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https://zebra-my.sharepoint.com/personal/dtkb68_zebra_com/Documents/Documents/Desktop/Current Audio/Projects/2nd order filter sensitivities/Low Noise, low sensitivity Sallen-Key low pass filters/"/>
    </mc:Choice>
  </mc:AlternateContent>
  <bookViews>
    <workbookView xWindow="0" yWindow="0" windowWidth="23040" windowHeight="10320" tabRatio="888"/>
  </bookViews>
  <sheets>
    <sheet name="Design Parameters" sheetId="1" r:id="rId1"/>
    <sheet name="Noise and Sensitivity Graph" sheetId="9" r:id="rId2"/>
    <sheet name="Noise vs. Frequency Graph" sheetId="6" r:id="rId3"/>
    <sheet name="Noise and Sensitivity Calcs" sheetId="8" r:id="rId4"/>
    <sheet name="Noise vs. Frequency Calcs" sheetId="4" r:id="rId5"/>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4" i="9" l="1"/>
  <c r="G44" i="9" l="1"/>
  <c r="AF2" i="8"/>
  <c r="AL2" i="4" l="1"/>
  <c r="AT12" i="8" l="1"/>
  <c r="AT14" i="8" l="1"/>
  <c r="J44" i="9"/>
  <c r="L44" i="9"/>
  <c r="K44" i="9"/>
  <c r="G45" i="6"/>
  <c r="F45" i="6"/>
  <c r="O45" i="6" l="1"/>
  <c r="N45" i="6"/>
  <c r="K45" i="6"/>
  <c r="J45" i="6"/>
  <c r="I45" i="6"/>
  <c r="H45" i="6"/>
  <c r="E45" i="6"/>
  <c r="D46" i="6"/>
  <c r="C46" i="6"/>
  <c r="B46" i="6"/>
  <c r="AU2" i="8" l="1"/>
  <c r="AV2" i="8" s="1"/>
  <c r="AS2" i="8"/>
  <c r="Q68" i="9" l="1"/>
  <c r="AQ2" i="8"/>
  <c r="P44" i="9" l="1"/>
  <c r="P2" i="4"/>
  <c r="H44" i="9" l="1"/>
  <c r="B44" i="9"/>
  <c r="K2" i="4"/>
  <c r="W2" i="4"/>
  <c r="D2" i="4"/>
  <c r="M2" i="4"/>
  <c r="J2" i="4"/>
  <c r="AH2" i="8"/>
  <c r="AD2" i="8"/>
  <c r="X2" i="8"/>
  <c r="R2" i="8"/>
  <c r="M2" i="8" l="1"/>
  <c r="N2" i="8" l="1"/>
  <c r="X5" i="8" s="1"/>
  <c r="Y8" i="8" s="1"/>
  <c r="C44" i="9"/>
  <c r="M44" i="9"/>
  <c r="O44" i="9"/>
  <c r="N44" i="9"/>
  <c r="Y1017" i="8" l="1"/>
  <c r="X1018" i="8" s="1"/>
  <c r="Z7" i="8"/>
  <c r="X6" i="8" s="1"/>
  <c r="AC5" i="8"/>
  <c r="AD8" i="8" s="1"/>
  <c r="AH5" i="8"/>
  <c r="AI8" i="8" s="1"/>
  <c r="AM5" i="8"/>
  <c r="AN8" i="8" s="1"/>
  <c r="C5" i="8"/>
  <c r="H5" i="8"/>
  <c r="I8" i="8" s="1"/>
  <c r="M5" i="8"/>
  <c r="N8" i="8" s="1"/>
  <c r="R5" i="8"/>
  <c r="S8" i="8" s="1"/>
  <c r="AN2" i="8"/>
  <c r="AM2" i="8"/>
  <c r="AI2" i="8"/>
  <c r="AC2" i="8"/>
  <c r="I2" i="8"/>
  <c r="AG2" i="4"/>
  <c r="AE2" i="4"/>
  <c r="AC2" i="4"/>
  <c r="AI2" i="4"/>
  <c r="AH2" i="4"/>
  <c r="S1017" i="8" l="1"/>
  <c r="R1018" i="8" s="1"/>
  <c r="T7" i="8"/>
  <c r="R6" i="8" s="1"/>
  <c r="AN1017" i="8"/>
  <c r="AM1018" i="8" s="1"/>
  <c r="AO7" i="8"/>
  <c r="AM6" i="8" s="1"/>
  <c r="N1017" i="8"/>
  <c r="M1018" i="8" s="1"/>
  <c r="O7" i="8"/>
  <c r="AI1017" i="8"/>
  <c r="AH1018" i="8" s="1"/>
  <c r="AJ7" i="8"/>
  <c r="AH6" i="8" s="1"/>
  <c r="I1017" i="8"/>
  <c r="J7" i="8"/>
  <c r="AD1017" i="8"/>
  <c r="AC1018" i="8" s="1"/>
  <c r="AE7" i="8"/>
  <c r="AC6" i="8" s="1"/>
  <c r="H1018" i="8"/>
  <c r="H6" i="8"/>
  <c r="M6" i="8"/>
  <c r="D8" i="8"/>
  <c r="D12" i="8"/>
  <c r="AD727" i="8"/>
  <c r="I968" i="8"/>
  <c r="Y964" i="8"/>
  <c r="S898" i="8"/>
  <c r="A189" i="8"/>
  <c r="A1196" i="8" s="1"/>
  <c r="A954" i="8"/>
  <c r="A1961" i="8" s="1"/>
  <c r="A234" i="8"/>
  <c r="A1241" i="8" s="1"/>
  <c r="A693" i="8"/>
  <c r="A1700" i="8" s="1"/>
  <c r="A722" i="8"/>
  <c r="A61" i="8"/>
  <c r="A1068" i="8" s="1"/>
  <c r="A786" i="8"/>
  <c r="A1793" i="8" s="1"/>
  <c r="A62" i="8"/>
  <c r="A1069" i="8" s="1"/>
  <c r="A821" i="8"/>
  <c r="A1828" i="8" s="1"/>
  <c r="A258" i="8"/>
  <c r="A1265" i="8" s="1"/>
  <c r="A277" i="8"/>
  <c r="A1284" i="8" s="1"/>
  <c r="A18" i="8"/>
  <c r="A1025" i="8" s="1"/>
  <c r="A309" i="8"/>
  <c r="A1316" i="8" s="1"/>
  <c r="A21" i="8"/>
  <c r="A1028" i="8" s="1"/>
  <c r="A437" i="8"/>
  <c r="A1444" i="8" s="1"/>
  <c r="A130" i="8"/>
  <c r="A1137" i="8" s="1"/>
  <c r="A466" i="8"/>
  <c r="A1473" i="8" s="1"/>
  <c r="A146" i="8"/>
  <c r="A1153" i="8" s="1"/>
  <c r="A565" i="8"/>
  <c r="A1572" i="8" s="1"/>
  <c r="A173" i="8"/>
  <c r="A1180" i="8" s="1"/>
  <c r="A530" i="8"/>
  <c r="A1537" i="8" s="1"/>
  <c r="A190" i="8"/>
  <c r="A1197" i="8" s="1"/>
  <c r="A338" i="8"/>
  <c r="A1345" i="8" s="1"/>
  <c r="A949" i="8"/>
  <c r="A1956" i="8" s="1"/>
  <c r="A102" i="8"/>
  <c r="A1109" i="8" s="1"/>
  <c r="A214" i="8"/>
  <c r="A1221" i="8" s="1"/>
  <c r="A373" i="8"/>
  <c r="A1380" i="8" s="1"/>
  <c r="A629" i="8"/>
  <c r="A1636" i="8" s="1"/>
  <c r="A974" i="8"/>
  <c r="A1981" i="8" s="1"/>
  <c r="A86" i="8"/>
  <c r="A1093" i="8" s="1"/>
  <c r="A594" i="8"/>
  <c r="A1601" i="8" s="1"/>
  <c r="A106" i="8"/>
  <c r="A1113" i="8" s="1"/>
  <c r="A230" i="8"/>
  <c r="A1237" i="8" s="1"/>
  <c r="A402" i="8"/>
  <c r="A1409" i="8" s="1"/>
  <c r="A658" i="8"/>
  <c r="A1665" i="8" s="1"/>
  <c r="A1010" i="8"/>
  <c r="A2017" i="8" s="1"/>
  <c r="A45" i="8"/>
  <c r="A1052" i="8" s="1"/>
  <c r="A149" i="8"/>
  <c r="A1156" i="8" s="1"/>
  <c r="A274" i="8"/>
  <c r="A1281" i="8" s="1"/>
  <c r="A501" i="8"/>
  <c r="A1508" i="8" s="1"/>
  <c r="A757" i="8"/>
  <c r="A1764" i="8" s="1"/>
  <c r="A850" i="8"/>
  <c r="A1857" i="8" s="1"/>
  <c r="A405" i="8"/>
  <c r="A1412" i="8" s="1"/>
  <c r="A885" i="8"/>
  <c r="A1892" i="8" s="1"/>
  <c r="A914" i="8"/>
  <c r="A1921" i="8" s="1"/>
  <c r="A46" i="8"/>
  <c r="A1053" i="8" s="1"/>
  <c r="A90" i="8"/>
  <c r="A1097" i="8" s="1"/>
  <c r="A133" i="8"/>
  <c r="A1140" i="8" s="1"/>
  <c r="A174" i="8"/>
  <c r="A1181" i="8" s="1"/>
  <c r="A218" i="8"/>
  <c r="A261" i="8"/>
  <c r="A314" i="8"/>
  <c r="A1321" i="8" s="1"/>
  <c r="A378" i="8"/>
  <c r="A1385" i="8" s="1"/>
  <c r="A442" i="8"/>
  <c r="A1449" i="8" s="1"/>
  <c r="A506" i="8"/>
  <c r="A1513" i="8" s="1"/>
  <c r="A570" i="8"/>
  <c r="A1577" i="8" s="1"/>
  <c r="A634" i="8"/>
  <c r="A1641" i="8" s="1"/>
  <c r="A698" i="8"/>
  <c r="A762" i="8"/>
  <c r="A826" i="8"/>
  <c r="A1833" i="8" s="1"/>
  <c r="A890" i="8"/>
  <c r="A1897" i="8" s="1"/>
  <c r="A333" i="8"/>
  <c r="A1340" i="8" s="1"/>
  <c r="A397" i="8"/>
  <c r="A1404" i="8" s="1"/>
  <c r="A461" i="8"/>
  <c r="A1468" i="8" s="1"/>
  <c r="A525" i="8"/>
  <c r="A1532" i="8" s="1"/>
  <c r="A589" i="8"/>
  <c r="A653" i="8"/>
  <c r="A717" i="8"/>
  <c r="A1724" i="8" s="1"/>
  <c r="A781" i="8"/>
  <c r="A1788" i="8" s="1"/>
  <c r="A845" i="8"/>
  <c r="A1852" i="8" s="1"/>
  <c r="A909" i="8"/>
  <c r="A1916" i="8" s="1"/>
  <c r="A973" i="8"/>
  <c r="A1980" i="8" s="1"/>
  <c r="A997" i="8"/>
  <c r="A2004" i="8" s="1"/>
  <c r="A22" i="8"/>
  <c r="A1029" i="8" s="1"/>
  <c r="A66" i="8"/>
  <c r="A194" i="8"/>
  <c r="A278" i="8"/>
  <c r="A1285" i="8" s="1"/>
  <c r="A469" i="8"/>
  <c r="A1476" i="8" s="1"/>
  <c r="A597" i="8"/>
  <c r="A1604" i="8" s="1"/>
  <c r="A917" i="8"/>
  <c r="A1924" i="8" s="1"/>
  <c r="A26" i="8"/>
  <c r="A1033" i="8" s="1"/>
  <c r="A69" i="8"/>
  <c r="A1076" i="8" s="1"/>
  <c r="A110" i="8"/>
  <c r="A1117" i="8" s="1"/>
  <c r="A154" i="8"/>
  <c r="A197" i="8"/>
  <c r="A1204" i="8" s="1"/>
  <c r="A238" i="8"/>
  <c r="A1245" i="8" s="1"/>
  <c r="A282" i="8"/>
  <c r="A1289" i="8" s="1"/>
  <c r="A346" i="8"/>
  <c r="A1353" i="8" s="1"/>
  <c r="A410" i="8"/>
  <c r="A1417" i="8" s="1"/>
  <c r="A474" i="8"/>
  <c r="A1481" i="8" s="1"/>
  <c r="A538" i="8"/>
  <c r="A602" i="8"/>
  <c r="A1609" i="8" s="1"/>
  <c r="A666" i="8"/>
  <c r="A1673" i="8" s="1"/>
  <c r="A730" i="8"/>
  <c r="A794" i="8"/>
  <c r="A1801" i="8" s="1"/>
  <c r="A858" i="8"/>
  <c r="A1865" i="8" s="1"/>
  <c r="A922" i="8"/>
  <c r="A1929" i="8" s="1"/>
  <c r="A981" i="8"/>
  <c r="A150" i="8"/>
  <c r="A1157" i="8" s="1"/>
  <c r="A237" i="8"/>
  <c r="A1244" i="8" s="1"/>
  <c r="A341" i="8"/>
  <c r="A1348" i="8" s="1"/>
  <c r="A533" i="8"/>
  <c r="A1540" i="8" s="1"/>
  <c r="A661" i="8"/>
  <c r="A1668" i="8" s="1"/>
  <c r="A725" i="8"/>
  <c r="A1732" i="8" s="1"/>
  <c r="A789" i="8"/>
  <c r="A853" i="8"/>
  <c r="A1860" i="8" s="1"/>
  <c r="A978" i="8"/>
  <c r="A1985" i="8" s="1"/>
  <c r="A38" i="8"/>
  <c r="A1045" i="8" s="1"/>
  <c r="A82" i="8"/>
  <c r="A1089" i="8" s="1"/>
  <c r="A125" i="8"/>
  <c r="A1132" i="8" s="1"/>
  <c r="A166" i="8"/>
  <c r="A1173" i="8" s="1"/>
  <c r="A210" i="8"/>
  <c r="A1217" i="8" s="1"/>
  <c r="A253" i="8"/>
  <c r="A301" i="8"/>
  <c r="A365" i="8"/>
  <c r="A1372" i="8" s="1"/>
  <c r="A429" i="8"/>
  <c r="A1436" i="8" s="1"/>
  <c r="A493" i="8"/>
  <c r="A1500" i="8" s="1"/>
  <c r="A557" i="8"/>
  <c r="A1564" i="8" s="1"/>
  <c r="A621" i="8"/>
  <c r="A1628" i="8" s="1"/>
  <c r="A685" i="8"/>
  <c r="A1692" i="8" s="1"/>
  <c r="A749" i="8"/>
  <c r="A813" i="8"/>
  <c r="A877" i="8"/>
  <c r="A1884" i="8" s="1"/>
  <c r="A941" i="8"/>
  <c r="A1948" i="8" s="1"/>
  <c r="A1002" i="8"/>
  <c r="A2009" i="8" s="1"/>
  <c r="A109" i="8"/>
  <c r="A1116" i="8" s="1"/>
  <c r="A42" i="8"/>
  <c r="A1049" i="8" s="1"/>
  <c r="A85" i="8"/>
  <c r="A1092" i="8" s="1"/>
  <c r="A126" i="8"/>
  <c r="A170" i="8"/>
  <c r="A213" i="8"/>
  <c r="A1220" i="8" s="1"/>
  <c r="A254" i="8"/>
  <c r="A1261" i="8" s="1"/>
  <c r="A306" i="8"/>
  <c r="A1313" i="8" s="1"/>
  <c r="A370" i="8"/>
  <c r="A1377" i="8" s="1"/>
  <c r="A434" i="8"/>
  <c r="A498" i="8"/>
  <c r="A1505" i="8" s="1"/>
  <c r="A562" i="8"/>
  <c r="A626" i="8"/>
  <c r="A690" i="8"/>
  <c r="A1697" i="8" s="1"/>
  <c r="A754" i="8"/>
  <c r="A1761" i="8" s="1"/>
  <c r="A818" i="8"/>
  <c r="A882" i="8"/>
  <c r="A1889" i="8" s="1"/>
  <c r="A946" i="8"/>
  <c r="A1953" i="8" s="1"/>
  <c r="A1005" i="8"/>
  <c r="A2012" i="8" s="1"/>
  <c r="A29" i="8"/>
  <c r="A1036" i="8" s="1"/>
  <c r="A70" i="8"/>
  <c r="A1077" i="8" s="1"/>
  <c r="A114" i="8"/>
  <c r="A157" i="8"/>
  <c r="A198" i="8"/>
  <c r="A242" i="8"/>
  <c r="A285" i="8"/>
  <c r="A349" i="8"/>
  <c r="A1356" i="8" s="1"/>
  <c r="A413" i="8"/>
  <c r="A1420" i="8" s="1"/>
  <c r="A477" i="8"/>
  <c r="A1484" i="8" s="1"/>
  <c r="A541" i="8"/>
  <c r="A605" i="8"/>
  <c r="A669" i="8"/>
  <c r="A733" i="8"/>
  <c r="A797" i="8"/>
  <c r="A829" i="8"/>
  <c r="A1836" i="8" s="1"/>
  <c r="A893" i="8"/>
  <c r="A1900" i="8" s="1"/>
  <c r="A957" i="8"/>
  <c r="A1964" i="8" s="1"/>
  <c r="Y2" i="4"/>
  <c r="A30" i="8"/>
  <c r="A53" i="8"/>
  <c r="A74" i="8"/>
  <c r="A1081" i="8" s="1"/>
  <c r="A94" i="8"/>
  <c r="A117" i="8"/>
  <c r="A1124" i="8" s="1"/>
  <c r="A138" i="8"/>
  <c r="A158" i="8"/>
  <c r="A1165" i="8" s="1"/>
  <c r="A181" i="8"/>
  <c r="A1188" i="8" s="1"/>
  <c r="A202" i="8"/>
  <c r="A222" i="8"/>
  <c r="A245" i="8"/>
  <c r="A266" i="8"/>
  <c r="A290" i="8"/>
  <c r="A1297" i="8" s="1"/>
  <c r="A322" i="8"/>
  <c r="A354" i="8"/>
  <c r="A1361" i="8" s="1"/>
  <c r="A386" i="8"/>
  <c r="A418" i="8"/>
  <c r="A1425" i="8" s="1"/>
  <c r="A450" i="8"/>
  <c r="A482" i="8"/>
  <c r="A514" i="8"/>
  <c r="A546" i="8"/>
  <c r="A1553" i="8" s="1"/>
  <c r="A578" i="8"/>
  <c r="A610" i="8"/>
  <c r="A1617" i="8" s="1"/>
  <c r="A642" i="8"/>
  <c r="A674" i="8"/>
  <c r="A706" i="8"/>
  <c r="A738" i="8"/>
  <c r="A770" i="8"/>
  <c r="A802" i="8"/>
  <c r="A1809" i="8" s="1"/>
  <c r="A834" i="8"/>
  <c r="A866" i="8"/>
  <c r="A1873" i="8" s="1"/>
  <c r="A898" i="8"/>
  <c r="A1905" i="8" s="1"/>
  <c r="A930" i="8"/>
  <c r="A962" i="8"/>
  <c r="A989" i="8"/>
  <c r="A1996" i="8" s="1"/>
  <c r="A54" i="8"/>
  <c r="A118" i="8"/>
  <c r="A1125" i="8" s="1"/>
  <c r="A205" i="8"/>
  <c r="A293" i="8"/>
  <c r="A1300" i="8" s="1"/>
  <c r="A421" i="8"/>
  <c r="A581" i="8"/>
  <c r="A741" i="8"/>
  <c r="A965" i="8"/>
  <c r="A50" i="8"/>
  <c r="A93" i="8"/>
  <c r="A1100" i="8" s="1"/>
  <c r="A134" i="8"/>
  <c r="A178" i="8"/>
  <c r="A1185" i="8" s="1"/>
  <c r="A221" i="8"/>
  <c r="A262" i="8"/>
  <c r="A317" i="8"/>
  <c r="A381" i="8"/>
  <c r="A445" i="8"/>
  <c r="A509" i="8"/>
  <c r="A1516" i="8" s="1"/>
  <c r="A573" i="8"/>
  <c r="A1580" i="8" s="1"/>
  <c r="A637" i="8"/>
  <c r="A1644" i="8" s="1"/>
  <c r="A701" i="8"/>
  <c r="A765" i="8"/>
  <c r="A861" i="8"/>
  <c r="A925" i="8"/>
  <c r="A986" i="8"/>
  <c r="A13" i="8"/>
  <c r="A1020" i="8" s="1"/>
  <c r="A34" i="8"/>
  <c r="A1041" i="8" s="1"/>
  <c r="A77" i="8"/>
  <c r="A1084" i="8" s="1"/>
  <c r="A98" i="8"/>
  <c r="A141" i="8"/>
  <c r="A162" i="8"/>
  <c r="A182" i="8"/>
  <c r="A226" i="8"/>
  <c r="A246" i="8"/>
  <c r="A269" i="8"/>
  <c r="A325" i="8"/>
  <c r="A1332" i="8" s="1"/>
  <c r="A357" i="8"/>
  <c r="A1364" i="8" s="1"/>
  <c r="A389" i="8"/>
  <c r="A453" i="8"/>
  <c r="A485" i="8"/>
  <c r="A517" i="8"/>
  <c r="A1524" i="8" s="1"/>
  <c r="A549" i="8"/>
  <c r="A1556" i="8" s="1"/>
  <c r="A613" i="8"/>
  <c r="A1620" i="8" s="1"/>
  <c r="A645" i="8"/>
  <c r="A1652" i="8" s="1"/>
  <c r="A677" i="8"/>
  <c r="A709" i="8"/>
  <c r="A773" i="8"/>
  <c r="A1780" i="8" s="1"/>
  <c r="A805" i="8"/>
  <c r="A837" i="8"/>
  <c r="A869" i="8"/>
  <c r="A1876" i="8" s="1"/>
  <c r="A901" i="8"/>
  <c r="A1908" i="8" s="1"/>
  <c r="A933" i="8"/>
  <c r="A994" i="8"/>
  <c r="A14" i="8"/>
  <c r="A37" i="8"/>
  <c r="A1044" i="8" s="1"/>
  <c r="A58" i="8"/>
  <c r="A78" i="8"/>
  <c r="A101" i="8"/>
  <c r="A1108" i="8" s="1"/>
  <c r="A122" i="8"/>
  <c r="A1129" i="8" s="1"/>
  <c r="A142" i="8"/>
  <c r="A1149" i="8" s="1"/>
  <c r="A165" i="8"/>
  <c r="A1172" i="8" s="1"/>
  <c r="A186" i="8"/>
  <c r="A206" i="8"/>
  <c r="A229" i="8"/>
  <c r="A250" i="8"/>
  <c r="A270" i="8"/>
  <c r="A1277" i="8" s="1"/>
  <c r="A298" i="8"/>
  <c r="A1305" i="8" s="1"/>
  <c r="A330" i="8"/>
  <c r="A1337" i="8" s="1"/>
  <c r="A362" i="8"/>
  <c r="A1369" i="8" s="1"/>
  <c r="A394" i="8"/>
  <c r="A426" i="8"/>
  <c r="A1433" i="8" s="1"/>
  <c r="A458" i="8"/>
  <c r="A490" i="8"/>
  <c r="A522" i="8"/>
  <c r="A1529" i="8" s="1"/>
  <c r="A554" i="8"/>
  <c r="A1561" i="8" s="1"/>
  <c r="A586" i="8"/>
  <c r="A1593" i="8" s="1"/>
  <c r="A618" i="8"/>
  <c r="A1625" i="8" s="1"/>
  <c r="A650" i="8"/>
  <c r="A682" i="8"/>
  <c r="A714" i="8"/>
  <c r="A746" i="8"/>
  <c r="A778" i="8"/>
  <c r="A1785" i="8" s="1"/>
  <c r="A810" i="8"/>
  <c r="A842" i="8"/>
  <c r="A1849" i="8" s="1"/>
  <c r="A874" i="8"/>
  <c r="A906" i="8"/>
  <c r="A938" i="8"/>
  <c r="A970" i="8"/>
  <c r="A1012" i="8"/>
  <c r="A1004" i="8"/>
  <c r="A996" i="8"/>
  <c r="A988" i="8"/>
  <c r="A980" i="8"/>
  <c r="A972" i="8"/>
  <c r="A1979" i="8" s="1"/>
  <c r="A964" i="8"/>
  <c r="A1971" i="8" s="1"/>
  <c r="A956" i="8"/>
  <c r="A948" i="8"/>
  <c r="A940" i="8"/>
  <c r="A932" i="8"/>
  <c r="A1939" i="8" s="1"/>
  <c r="A924" i="8"/>
  <c r="A916" i="8"/>
  <c r="A1923" i="8" s="1"/>
  <c r="A908" i="8"/>
  <c r="A1915" i="8" s="1"/>
  <c r="A900" i="8"/>
  <c r="A1907" i="8" s="1"/>
  <c r="A892" i="8"/>
  <c r="A884" i="8"/>
  <c r="A1891" i="8" s="1"/>
  <c r="A876" i="8"/>
  <c r="A868" i="8"/>
  <c r="A860" i="8"/>
  <c r="A852" i="8"/>
  <c r="A844" i="8"/>
  <c r="A1851" i="8" s="1"/>
  <c r="A836" i="8"/>
  <c r="A1843" i="8" s="1"/>
  <c r="A828" i="8"/>
  <c r="A820" i="8"/>
  <c r="A812" i="8"/>
  <c r="A804" i="8"/>
  <c r="A1811" i="8" s="1"/>
  <c r="A796" i="8"/>
  <c r="A788" i="8"/>
  <c r="A780" i="8"/>
  <c r="A1787" i="8" s="1"/>
  <c r="A772" i="8"/>
  <c r="A764" i="8"/>
  <c r="A1771" i="8" s="1"/>
  <c r="A756" i="8"/>
  <c r="A748" i="8"/>
  <c r="A740" i="8"/>
  <c r="A1747" i="8" s="1"/>
  <c r="A732" i="8"/>
  <c r="A724" i="8"/>
  <c r="A716" i="8"/>
  <c r="A1723" i="8" s="1"/>
  <c r="A708" i="8"/>
  <c r="A700" i="8"/>
  <c r="A692" i="8"/>
  <c r="A684" i="8"/>
  <c r="A676" i="8"/>
  <c r="A1683" i="8" s="1"/>
  <c r="A668" i="8"/>
  <c r="A660" i="8"/>
  <c r="A652" i="8"/>
  <c r="A1659" i="8" s="1"/>
  <c r="A644" i="8"/>
  <c r="A636" i="8"/>
  <c r="A628" i="8"/>
  <c r="A620" i="8"/>
  <c r="A612" i="8"/>
  <c r="A604" i="8"/>
  <c r="A596" i="8"/>
  <c r="A588" i="8"/>
  <c r="A1595" i="8" s="1"/>
  <c r="A580" i="8"/>
  <c r="A1587" i="8" s="1"/>
  <c r="A572" i="8"/>
  <c r="A1579" i="8" s="1"/>
  <c r="A564" i="8"/>
  <c r="A556" i="8"/>
  <c r="A548" i="8"/>
  <c r="A1555" i="8" s="1"/>
  <c r="A540" i="8"/>
  <c r="A532" i="8"/>
  <c r="A524" i="8"/>
  <c r="A1531" i="8" s="1"/>
  <c r="A516" i="8"/>
  <c r="A508" i="8"/>
  <c r="A500" i="8"/>
  <c r="A492" i="8"/>
  <c r="A484" i="8"/>
  <c r="A476" i="8"/>
  <c r="A468" i="8"/>
  <c r="A460" i="8"/>
  <c r="A1467" i="8" s="1"/>
  <c r="A452" i="8"/>
  <c r="A1459" i="8" s="1"/>
  <c r="A444" i="8"/>
  <c r="A1451" i="8" s="1"/>
  <c r="A436" i="8"/>
  <c r="A428" i="8"/>
  <c r="A420" i="8"/>
  <c r="A412" i="8"/>
  <c r="A1419" i="8" s="1"/>
  <c r="A404" i="8"/>
  <c r="A396" i="8"/>
  <c r="A1403" i="8" s="1"/>
  <c r="A388" i="8"/>
  <c r="A380" i="8"/>
  <c r="A1387" i="8" s="1"/>
  <c r="A372" i="8"/>
  <c r="A364" i="8"/>
  <c r="A356" i="8"/>
  <c r="A348" i="8"/>
  <c r="A340" i="8"/>
  <c r="A332" i="8"/>
  <c r="A1339" i="8" s="1"/>
  <c r="A324" i="8"/>
  <c r="A316" i="8"/>
  <c r="A1323" i="8" s="1"/>
  <c r="A308" i="8"/>
  <c r="A300" i="8"/>
  <c r="A292" i="8"/>
  <c r="A284" i="8"/>
  <c r="A276" i="8"/>
  <c r="A268" i="8"/>
  <c r="A1275" i="8" s="1"/>
  <c r="A260" i="8"/>
  <c r="A252" i="8"/>
  <c r="A1259" i="8" s="1"/>
  <c r="A244" i="8"/>
  <c r="A236" i="8"/>
  <c r="A228" i="8"/>
  <c r="A1235" i="8" s="1"/>
  <c r="A220" i="8"/>
  <c r="A212" i="8"/>
  <c r="A204" i="8"/>
  <c r="A1211" i="8" s="1"/>
  <c r="A196" i="8"/>
  <c r="A188" i="8"/>
  <c r="A180" i="8"/>
  <c r="A172" i="8"/>
  <c r="A164" i="8"/>
  <c r="A1171" i="8" s="1"/>
  <c r="A156" i="8"/>
  <c r="A148" i="8"/>
  <c r="A1155" i="8" s="1"/>
  <c r="A140" i="8"/>
  <c r="A1147" i="8" s="1"/>
  <c r="A132" i="8"/>
  <c r="A124" i="8"/>
  <c r="A116" i="8"/>
  <c r="A108" i="8"/>
  <c r="A100" i="8"/>
  <c r="A1107" i="8" s="1"/>
  <c r="A92" i="8"/>
  <c r="A84" i="8"/>
  <c r="A1091" i="8" s="1"/>
  <c r="A76" i="8"/>
  <c r="A1083" i="8" s="1"/>
  <c r="A68" i="8"/>
  <c r="A1075" i="8" s="1"/>
  <c r="A60" i="8"/>
  <c r="A52" i="8"/>
  <c r="A1059" i="8" s="1"/>
  <c r="A44" i="8"/>
  <c r="A36" i="8"/>
  <c r="A1043" i="8" s="1"/>
  <c r="A28" i="8"/>
  <c r="A1035" i="8" s="1"/>
  <c r="A20" i="8"/>
  <c r="A12" i="8"/>
  <c r="A1019" i="8" s="1"/>
  <c r="A1011" i="8"/>
  <c r="A2018" i="8" s="1"/>
  <c r="A1003" i="8"/>
  <c r="A2010" i="8" s="1"/>
  <c r="A995" i="8"/>
  <c r="A987" i="8"/>
  <c r="A1994" i="8" s="1"/>
  <c r="A979" i="8"/>
  <c r="A1986" i="8" s="1"/>
  <c r="A971" i="8"/>
  <c r="A963" i="8"/>
  <c r="A955" i="8"/>
  <c r="A947" i="8"/>
  <c r="A939" i="8"/>
  <c r="A931" i="8"/>
  <c r="A923" i="8"/>
  <c r="A915" i="8"/>
  <c r="A907" i="8"/>
  <c r="A899" i="8"/>
  <c r="A891" i="8"/>
  <c r="A1898" i="8" s="1"/>
  <c r="A883" i="8"/>
  <c r="A875" i="8"/>
  <c r="A1882" i="8" s="1"/>
  <c r="A867" i="8"/>
  <c r="A859" i="8"/>
  <c r="A851" i="8"/>
  <c r="A843" i="8"/>
  <c r="A835" i="8"/>
  <c r="A827" i="8"/>
  <c r="A1834" i="8" s="1"/>
  <c r="A819" i="8"/>
  <c r="A811" i="8"/>
  <c r="A1818" i="8" s="1"/>
  <c r="A803" i="8"/>
  <c r="A795" i="8"/>
  <c r="A787" i="8"/>
  <c r="A779" i="8"/>
  <c r="A771" i="8"/>
  <c r="A763" i="8"/>
  <c r="A1770" i="8" s="1"/>
  <c r="A755" i="8"/>
  <c r="A747" i="8"/>
  <c r="A739" i="8"/>
  <c r="A731" i="8"/>
  <c r="A723" i="8"/>
  <c r="A1730" i="8" s="1"/>
  <c r="A715" i="8"/>
  <c r="A707" i="8"/>
  <c r="A699" i="8"/>
  <c r="A1706" i="8" s="1"/>
  <c r="A691" i="8"/>
  <c r="A683" i="8"/>
  <c r="A675" i="8"/>
  <c r="A667" i="8"/>
  <c r="A659" i="8"/>
  <c r="A651" i="8"/>
  <c r="A643" i="8"/>
  <c r="A635" i="8"/>
  <c r="A1642" i="8" s="1"/>
  <c r="A627" i="8"/>
  <c r="A619" i="8"/>
  <c r="A611" i="8"/>
  <c r="A603" i="8"/>
  <c r="A595" i="8"/>
  <c r="A1602" i="8" s="1"/>
  <c r="A587" i="8"/>
  <c r="A579" i="8"/>
  <c r="A571" i="8"/>
  <c r="A1578" i="8" s="1"/>
  <c r="A563" i="8"/>
  <c r="A555" i="8"/>
  <c r="A1562" i="8" s="1"/>
  <c r="A547" i="8"/>
  <c r="A539" i="8"/>
  <c r="A1546" i="8" s="1"/>
  <c r="A531" i="8"/>
  <c r="A1538" i="8" s="1"/>
  <c r="A523" i="8"/>
  <c r="A515" i="8"/>
  <c r="A507" i="8"/>
  <c r="A1514" i="8" s="1"/>
  <c r="A499" i="8"/>
  <c r="A1506" i="8" s="1"/>
  <c r="A491" i="8"/>
  <c r="A1498" i="8" s="1"/>
  <c r="A483" i="8"/>
  <c r="A475" i="8"/>
  <c r="A1482" i="8" s="1"/>
  <c r="A467" i="8"/>
  <c r="A459" i="8"/>
  <c r="A451" i="8"/>
  <c r="A443" i="8"/>
  <c r="A435" i="8"/>
  <c r="A427" i="8"/>
  <c r="A1434" i="8" s="1"/>
  <c r="A419" i="8"/>
  <c r="A411" i="8"/>
  <c r="A403" i="8"/>
  <c r="A395" i="8"/>
  <c r="A387" i="8"/>
  <c r="A1394" i="8" s="1"/>
  <c r="A379" i="8"/>
  <c r="A371" i="8"/>
  <c r="A363" i="8"/>
  <c r="A355" i="8"/>
  <c r="A1362" i="8" s="1"/>
  <c r="A347" i="8"/>
  <c r="A339" i="8"/>
  <c r="A1346" i="8" s="1"/>
  <c r="A331" i="8"/>
  <c r="A1338" i="8" s="1"/>
  <c r="A323" i="8"/>
  <c r="A1330" i="8" s="1"/>
  <c r="A315" i="8"/>
  <c r="A1322" i="8" s="1"/>
  <c r="A307" i="8"/>
  <c r="A299" i="8"/>
  <c r="A291" i="8"/>
  <c r="A283" i="8"/>
  <c r="A275" i="8"/>
  <c r="A267" i="8"/>
  <c r="A1274" i="8" s="1"/>
  <c r="A259" i="8"/>
  <c r="A1266" i="8" s="1"/>
  <c r="A251" i="8"/>
  <c r="A1258" i="8" s="1"/>
  <c r="A243" i="8"/>
  <c r="A235" i="8"/>
  <c r="A227" i="8"/>
  <c r="A219" i="8"/>
  <c r="A211" i="8"/>
  <c r="A203" i="8"/>
  <c r="A195" i="8"/>
  <c r="A187" i="8"/>
  <c r="A1194" i="8" s="1"/>
  <c r="A179" i="8"/>
  <c r="A171" i="8"/>
  <c r="A163" i="8"/>
  <c r="A155" i="8"/>
  <c r="A147" i="8"/>
  <c r="A139" i="8"/>
  <c r="A1146" i="8" s="1"/>
  <c r="A131" i="8"/>
  <c r="A123" i="8"/>
  <c r="A115" i="8"/>
  <c r="A107" i="8"/>
  <c r="A1114" i="8" s="1"/>
  <c r="A99" i="8"/>
  <c r="A91" i="8"/>
  <c r="A83" i="8"/>
  <c r="A1090" i="8" s="1"/>
  <c r="A75" i="8"/>
  <c r="A67" i="8"/>
  <c r="A59" i="8"/>
  <c r="A1066" i="8" s="1"/>
  <c r="A51" i="8"/>
  <c r="A43" i="8"/>
  <c r="A1050" i="8" s="1"/>
  <c r="A35" i="8"/>
  <c r="A27" i="8"/>
  <c r="A19" i="8"/>
  <c r="A1009" i="8"/>
  <c r="A1001" i="8"/>
  <c r="A2008" i="8" s="1"/>
  <c r="A993" i="8"/>
  <c r="A985" i="8"/>
  <c r="A977" i="8"/>
  <c r="A969" i="8"/>
  <c r="A961" i="8"/>
  <c r="A953" i="8"/>
  <c r="A1960" i="8" s="1"/>
  <c r="A945" i="8"/>
  <c r="A937" i="8"/>
  <c r="A929" i="8"/>
  <c r="A1936" i="8" s="1"/>
  <c r="A921" i="8"/>
  <c r="A913" i="8"/>
  <c r="A905" i="8"/>
  <c r="A897" i="8"/>
  <c r="A889" i="8"/>
  <c r="A881" i="8"/>
  <c r="A1888" i="8" s="1"/>
  <c r="A873" i="8"/>
  <c r="A865" i="8"/>
  <c r="A1872" i="8" s="1"/>
  <c r="A857" i="8"/>
  <c r="A849" i="8"/>
  <c r="A1856" i="8" s="1"/>
  <c r="A841" i="8"/>
  <c r="A833" i="8"/>
  <c r="A825" i="8"/>
  <c r="A817" i="8"/>
  <c r="A809" i="8"/>
  <c r="A801" i="8"/>
  <c r="A1808" i="8" s="1"/>
  <c r="A793" i="8"/>
  <c r="A785" i="8"/>
  <c r="A777" i="8"/>
  <c r="A769" i="8"/>
  <c r="A1776" i="8" s="1"/>
  <c r="A761" i="8"/>
  <c r="A1768" i="8" s="1"/>
  <c r="A753" i="8"/>
  <c r="A745" i="8"/>
  <c r="A737" i="8"/>
  <c r="A1744" i="8" s="1"/>
  <c r="A729" i="8"/>
  <c r="A721" i="8"/>
  <c r="A1728" i="8" s="1"/>
  <c r="A713" i="8"/>
  <c r="A705" i="8"/>
  <c r="A697" i="8"/>
  <c r="A1704" i="8" s="1"/>
  <c r="A689" i="8"/>
  <c r="A681" i="8"/>
  <c r="A673" i="8"/>
  <c r="A1680" i="8" s="1"/>
  <c r="A665" i="8"/>
  <c r="A657" i="8"/>
  <c r="A1664" i="8" s="1"/>
  <c r="A649" i="8"/>
  <c r="A641" i="8"/>
  <c r="A633" i="8"/>
  <c r="A625" i="8"/>
  <c r="A617" i="8"/>
  <c r="A609" i="8"/>
  <c r="A1616" i="8" s="1"/>
  <c r="A601" i="8"/>
  <c r="A593" i="8"/>
  <c r="A585" i="8"/>
  <c r="A577" i="8"/>
  <c r="A1584" i="8" s="1"/>
  <c r="A569" i="8"/>
  <c r="A561" i="8"/>
  <c r="A553" i="8"/>
  <c r="A545" i="8"/>
  <c r="A1552" i="8" s="1"/>
  <c r="A537" i="8"/>
  <c r="A1544" i="8" s="1"/>
  <c r="A529" i="8"/>
  <c r="A1536" i="8" s="1"/>
  <c r="A521" i="8"/>
  <c r="A513" i="8"/>
  <c r="A505" i="8"/>
  <c r="A497" i="8"/>
  <c r="A489" i="8"/>
  <c r="A481" i="8"/>
  <c r="A1488" i="8" s="1"/>
  <c r="A473" i="8"/>
  <c r="A465" i="8"/>
  <c r="A1472" i="8" s="1"/>
  <c r="A457" i="8"/>
  <c r="A449" i="8"/>
  <c r="A441" i="8"/>
  <c r="A433" i="8"/>
  <c r="A425" i="8"/>
  <c r="A417" i="8"/>
  <c r="A1424" i="8" s="1"/>
  <c r="A409" i="8"/>
  <c r="A401" i="8"/>
  <c r="A1408" i="8" s="1"/>
  <c r="A393" i="8"/>
  <c r="A385" i="8"/>
  <c r="A377" i="8"/>
  <c r="A1384" i="8" s="1"/>
  <c r="A369" i="8"/>
  <c r="A361" i="8"/>
  <c r="A353" i="8"/>
  <c r="A1360" i="8" s="1"/>
  <c r="A345" i="8"/>
  <c r="A337" i="8"/>
  <c r="A329" i="8"/>
  <c r="A321" i="8"/>
  <c r="A313" i="8"/>
  <c r="A305" i="8"/>
  <c r="A297" i="8"/>
  <c r="A289" i="8"/>
  <c r="A1296" i="8" s="1"/>
  <c r="A281" i="8"/>
  <c r="A273" i="8"/>
  <c r="A265" i="8"/>
  <c r="A257" i="8"/>
  <c r="A249" i="8"/>
  <c r="A241" i="8"/>
  <c r="A233" i="8"/>
  <c r="A225" i="8"/>
  <c r="A1232" i="8" s="1"/>
  <c r="A217" i="8"/>
  <c r="A209" i="8"/>
  <c r="A201" i="8"/>
  <c r="A193" i="8"/>
  <c r="A1200" i="8" s="1"/>
  <c r="A185" i="8"/>
  <c r="A177" i="8"/>
  <c r="A169" i="8"/>
  <c r="A161" i="8"/>
  <c r="A1168" i="8" s="1"/>
  <c r="A153" i="8"/>
  <c r="A145" i="8"/>
  <c r="A137" i="8"/>
  <c r="A129" i="8"/>
  <c r="A121" i="8"/>
  <c r="A1128" i="8" s="1"/>
  <c r="A113" i="8"/>
  <c r="A105" i="8"/>
  <c r="A97" i="8"/>
  <c r="A1104" i="8" s="1"/>
  <c r="A89" i="8"/>
  <c r="A81" i="8"/>
  <c r="A1088" i="8" s="1"/>
  <c r="A73" i="8"/>
  <c r="A65" i="8"/>
  <c r="A57" i="8"/>
  <c r="A1064" i="8" s="1"/>
  <c r="A49" i="8"/>
  <c r="A41" i="8"/>
  <c r="A33" i="8"/>
  <c r="A1040" i="8" s="1"/>
  <c r="A25" i="8"/>
  <c r="A17" i="8"/>
  <c r="A1024" i="8" s="1"/>
  <c r="A1008" i="8"/>
  <c r="A1000" i="8"/>
  <c r="A992" i="8"/>
  <c r="A984" i="8"/>
  <c r="A976" i="8"/>
  <c r="A968" i="8"/>
  <c r="A1975" i="8" s="1"/>
  <c r="A960" i="8"/>
  <c r="A952" i="8"/>
  <c r="A1959" i="8" s="1"/>
  <c r="A944" i="8"/>
  <c r="A936" i="8"/>
  <c r="A928" i="8"/>
  <c r="A1935" i="8" s="1"/>
  <c r="A920" i="8"/>
  <c r="A912" i="8"/>
  <c r="A904" i="8"/>
  <c r="A1911" i="8" s="1"/>
  <c r="A896" i="8"/>
  <c r="A888" i="8"/>
  <c r="A880" i="8"/>
  <c r="A872" i="8"/>
  <c r="A864" i="8"/>
  <c r="A856" i="8"/>
  <c r="A848" i="8"/>
  <c r="A840" i="8"/>
  <c r="A1847" i="8" s="1"/>
  <c r="A832" i="8"/>
  <c r="A824" i="8"/>
  <c r="A1831" i="8" s="1"/>
  <c r="A816" i="8"/>
  <c r="A808" i="8"/>
  <c r="A800" i="8"/>
  <c r="A792" i="8"/>
  <c r="A784" i="8"/>
  <c r="A776" i="8"/>
  <c r="A768" i="8"/>
  <c r="A760" i="8"/>
  <c r="A752" i="8"/>
  <c r="A744" i="8"/>
  <c r="A736" i="8"/>
  <c r="A1743" i="8" s="1"/>
  <c r="A728" i="8"/>
  <c r="A720" i="8"/>
  <c r="A712" i="8"/>
  <c r="A1719" i="8" s="1"/>
  <c r="A704" i="8"/>
  <c r="A1711" i="8" s="1"/>
  <c r="A696" i="8"/>
  <c r="A688" i="8"/>
  <c r="A680" i="8"/>
  <c r="A1687" i="8" s="1"/>
  <c r="A672" i="8"/>
  <c r="A664" i="8"/>
  <c r="A656" i="8"/>
  <c r="A648" i="8"/>
  <c r="A640" i="8"/>
  <c r="A632" i="8"/>
  <c r="A624" i="8"/>
  <c r="A616" i="8"/>
  <c r="A608" i="8"/>
  <c r="A600" i="8"/>
  <c r="A592" i="8"/>
  <c r="A584" i="8"/>
  <c r="A1591" i="8" s="1"/>
  <c r="A576" i="8"/>
  <c r="A1583" i="8" s="1"/>
  <c r="A568" i="8"/>
  <c r="A560" i="8"/>
  <c r="A552" i="8"/>
  <c r="A544" i="8"/>
  <c r="A536" i="8"/>
  <c r="A1543" i="8" s="1"/>
  <c r="A528" i="8"/>
  <c r="A520" i="8"/>
  <c r="A512" i="8"/>
  <c r="A1519" i="8" s="1"/>
  <c r="A504" i="8"/>
  <c r="A496" i="8"/>
  <c r="A488" i="8"/>
  <c r="A480" i="8"/>
  <c r="A1487" i="8" s="1"/>
  <c r="A472" i="8"/>
  <c r="A1479" i="8" s="1"/>
  <c r="A464" i="8"/>
  <c r="A456" i="8"/>
  <c r="A1463" i="8" s="1"/>
  <c r="A448" i="8"/>
  <c r="A440" i="8"/>
  <c r="A432" i="8"/>
  <c r="A424" i="8"/>
  <c r="A416" i="8"/>
  <c r="A408" i="8"/>
  <c r="A400" i="8"/>
  <c r="A392" i="8"/>
  <c r="A1399" i="8" s="1"/>
  <c r="A384" i="8"/>
  <c r="A1391" i="8" s="1"/>
  <c r="A376" i="8"/>
  <c r="A368" i="8"/>
  <c r="A360" i="8"/>
  <c r="A352" i="8"/>
  <c r="A344" i="8"/>
  <c r="A336" i="8"/>
  <c r="A328" i="8"/>
  <c r="A320" i="8"/>
  <c r="A312" i="8"/>
  <c r="A304" i="8"/>
  <c r="A296" i="8"/>
  <c r="A288" i="8"/>
  <c r="A1295" i="8" s="1"/>
  <c r="A280" i="8"/>
  <c r="A272" i="8"/>
  <c r="A264" i="8"/>
  <c r="A256" i="8"/>
  <c r="A1263" i="8" s="1"/>
  <c r="A248" i="8"/>
  <c r="A1255" i="8" s="1"/>
  <c r="A240" i="8"/>
  <c r="A232" i="8"/>
  <c r="A224" i="8"/>
  <c r="A216" i="8"/>
  <c r="A208" i="8"/>
  <c r="A200" i="8"/>
  <c r="A1207" i="8" s="1"/>
  <c r="A192" i="8"/>
  <c r="A1199" i="8" s="1"/>
  <c r="A184" i="8"/>
  <c r="A1191" i="8" s="1"/>
  <c r="A176" i="8"/>
  <c r="A168" i="8"/>
  <c r="A160" i="8"/>
  <c r="A152" i="8"/>
  <c r="A144" i="8"/>
  <c r="A136" i="8"/>
  <c r="A1143" i="8" s="1"/>
  <c r="A128" i="8"/>
  <c r="A1135" i="8" s="1"/>
  <c r="A120" i="8"/>
  <c r="A112" i="8"/>
  <c r="A104" i="8"/>
  <c r="A96" i="8"/>
  <c r="A88" i="8"/>
  <c r="A80" i="8"/>
  <c r="A72" i="8"/>
  <c r="A1079" i="8" s="1"/>
  <c r="A64" i="8"/>
  <c r="A1071" i="8" s="1"/>
  <c r="A56" i="8"/>
  <c r="A1063" i="8" s="1"/>
  <c r="A48" i="8"/>
  <c r="A40" i="8"/>
  <c r="A32" i="8"/>
  <c r="A24" i="8"/>
  <c r="A16" i="8"/>
  <c r="A982" i="8"/>
  <c r="A1989" i="8" s="1"/>
  <c r="A622" i="8"/>
  <c r="A1629" i="8" s="1"/>
  <c r="A494" i="8"/>
  <c r="A1501" i="8" s="1"/>
  <c r="A438" i="8"/>
  <c r="A398" i="8"/>
  <c r="A382" i="8"/>
  <c r="A358" i="8"/>
  <c r="A342" i="8"/>
  <c r="A326" i="8"/>
  <c r="A302" i="8"/>
  <c r="A286" i="8"/>
  <c r="A1293" i="8" s="1"/>
  <c r="A1007" i="8"/>
  <c r="A999" i="8"/>
  <c r="A991" i="8"/>
  <c r="A983" i="8"/>
  <c r="A975" i="8"/>
  <c r="A967" i="8"/>
  <c r="A1974" i="8" s="1"/>
  <c r="A959" i="8"/>
  <c r="A951" i="8"/>
  <c r="A943" i="8"/>
  <c r="A935" i="8"/>
  <c r="A927" i="8"/>
  <c r="A919" i="8"/>
  <c r="A911" i="8"/>
  <c r="A903" i="8"/>
  <c r="A1910" i="8" s="1"/>
  <c r="A895" i="8"/>
  <c r="A887" i="8"/>
  <c r="A1894" i="8" s="1"/>
  <c r="A879" i="8"/>
  <c r="A1886" i="8" s="1"/>
  <c r="A871" i="8"/>
  <c r="A863" i="8"/>
  <c r="A855" i="8"/>
  <c r="A847" i="8"/>
  <c r="A839" i="8"/>
  <c r="A1846" i="8" s="1"/>
  <c r="A831" i="8"/>
  <c r="A1838" i="8" s="1"/>
  <c r="A823" i="8"/>
  <c r="A815" i="8"/>
  <c r="A807" i="8"/>
  <c r="A799" i="8"/>
  <c r="A791" i="8"/>
  <c r="A783" i="8"/>
  <c r="A775" i="8"/>
  <c r="A1782" i="8" s="1"/>
  <c r="A767" i="8"/>
  <c r="A759" i="8"/>
  <c r="A1766" i="8" s="1"/>
  <c r="A751" i="8"/>
  <c r="A743" i="8"/>
  <c r="A735" i="8"/>
  <c r="A727" i="8"/>
  <c r="A719" i="8"/>
  <c r="A711" i="8"/>
  <c r="A1718" i="8" s="1"/>
  <c r="A703" i="8"/>
  <c r="A695" i="8"/>
  <c r="A687" i="8"/>
  <c r="A679" i="8"/>
  <c r="A671" i="8"/>
  <c r="A663" i="8"/>
  <c r="A655" i="8"/>
  <c r="A647" i="8"/>
  <c r="A1654" i="8" s="1"/>
  <c r="A639" i="8"/>
  <c r="A631" i="8"/>
  <c r="A1638" i="8" s="1"/>
  <c r="A623" i="8"/>
  <c r="A615" i="8"/>
  <c r="A607" i="8"/>
  <c r="A599" i="8"/>
  <c r="A591" i="8"/>
  <c r="A583" i="8"/>
  <c r="A1590" i="8" s="1"/>
  <c r="A575" i="8"/>
  <c r="A567" i="8"/>
  <c r="A1574" i="8" s="1"/>
  <c r="A559" i="8"/>
  <c r="A551" i="8"/>
  <c r="A543" i="8"/>
  <c r="A535" i="8"/>
  <c r="A527" i="8"/>
  <c r="A519" i="8"/>
  <c r="A1526" i="8" s="1"/>
  <c r="A511" i="8"/>
  <c r="A503" i="8"/>
  <c r="A1510" i="8" s="1"/>
  <c r="A495" i="8"/>
  <c r="A487" i="8"/>
  <c r="A479" i="8"/>
  <c r="A471" i="8"/>
  <c r="A463" i="8"/>
  <c r="A455" i="8"/>
  <c r="A1462" i="8" s="1"/>
  <c r="A447" i="8"/>
  <c r="A1454" i="8" s="1"/>
  <c r="A439" i="8"/>
  <c r="A1446" i="8" s="1"/>
  <c r="A431" i="8"/>
  <c r="A423" i="8"/>
  <c r="A415" i="8"/>
  <c r="A407" i="8"/>
  <c r="A399" i="8"/>
  <c r="A391" i="8"/>
  <c r="A1398" i="8" s="1"/>
  <c r="A383" i="8"/>
  <c r="A375" i="8"/>
  <c r="A1382" i="8" s="1"/>
  <c r="A367" i="8"/>
  <c r="A359" i="8"/>
  <c r="A351" i="8"/>
  <c r="A343" i="8"/>
  <c r="A335" i="8"/>
  <c r="A327" i="8"/>
  <c r="A1334" i="8" s="1"/>
  <c r="A319" i="8"/>
  <c r="A311" i="8"/>
  <c r="A303" i="8"/>
  <c r="A295" i="8"/>
  <c r="A287" i="8"/>
  <c r="A279" i="8"/>
  <c r="A1286" i="8" s="1"/>
  <c r="A271" i="8"/>
  <c r="A263" i="8"/>
  <c r="A1270" i="8" s="1"/>
  <c r="A255" i="8"/>
  <c r="A247" i="8"/>
  <c r="A1254" i="8" s="1"/>
  <c r="A239" i="8"/>
  <c r="A231" i="8"/>
  <c r="A223" i="8"/>
  <c r="A215" i="8"/>
  <c r="A207" i="8"/>
  <c r="A199" i="8"/>
  <c r="A1206" i="8" s="1"/>
  <c r="A191" i="8"/>
  <c r="A183" i="8"/>
  <c r="A1190" i="8" s="1"/>
  <c r="A175" i="8"/>
  <c r="A167" i="8"/>
  <c r="A159" i="8"/>
  <c r="A151" i="8"/>
  <c r="A143" i="8"/>
  <c r="A1150" i="8" s="1"/>
  <c r="A135" i="8"/>
  <c r="A1142" i="8" s="1"/>
  <c r="A127" i="8"/>
  <c r="A119" i="8"/>
  <c r="A1126" i="8" s="1"/>
  <c r="A111" i="8"/>
  <c r="A103" i="8"/>
  <c r="A95" i="8"/>
  <c r="A87" i="8"/>
  <c r="A79" i="8"/>
  <c r="A71" i="8"/>
  <c r="A1078" i="8" s="1"/>
  <c r="A63" i="8"/>
  <c r="A55" i="8"/>
  <c r="A1062" i="8" s="1"/>
  <c r="A47" i="8"/>
  <c r="A39" i="8"/>
  <c r="A1046" i="8" s="1"/>
  <c r="A31" i="8"/>
  <c r="A23" i="8"/>
  <c r="A15" i="8"/>
  <c r="A1006" i="8"/>
  <c r="A2013" i="8" s="1"/>
  <c r="A998" i="8"/>
  <c r="A2005" i="8" s="1"/>
  <c r="A990" i="8"/>
  <c r="A966" i="8"/>
  <c r="A1973" i="8" s="1"/>
  <c r="A958" i="8"/>
  <c r="A950" i="8"/>
  <c r="A942" i="8"/>
  <c r="A934" i="8"/>
  <c r="A926" i="8"/>
  <c r="A1933" i="8" s="1"/>
  <c r="A918" i="8"/>
  <c r="A910" i="8"/>
  <c r="A1917" i="8" s="1"/>
  <c r="A902" i="8"/>
  <c r="A1909" i="8" s="1"/>
  <c r="A894" i="8"/>
  <c r="A886" i="8"/>
  <c r="A1893" i="8" s="1"/>
  <c r="A878" i="8"/>
  <c r="A870" i="8"/>
  <c r="A862" i="8"/>
  <c r="A1869" i="8" s="1"/>
  <c r="A854" i="8"/>
  <c r="A846" i="8"/>
  <c r="A1853" i="8" s="1"/>
  <c r="A838" i="8"/>
  <c r="A830" i="8"/>
  <c r="A822" i="8"/>
  <c r="A814" i="8"/>
  <c r="A806" i="8"/>
  <c r="A798" i="8"/>
  <c r="A1805" i="8" s="1"/>
  <c r="A790" i="8"/>
  <c r="A1797" i="8" s="1"/>
  <c r="A782" i="8"/>
  <c r="A1789" i="8" s="1"/>
  <c r="A774" i="8"/>
  <c r="A766" i="8"/>
  <c r="A758" i="8"/>
  <c r="A750" i="8"/>
  <c r="A742" i="8"/>
  <c r="A734" i="8"/>
  <c r="A1741" i="8" s="1"/>
  <c r="A726" i="8"/>
  <c r="A1733" i="8" s="1"/>
  <c r="A718" i="8"/>
  <c r="A710" i="8"/>
  <c r="A702" i="8"/>
  <c r="A694" i="8"/>
  <c r="A686" i="8"/>
  <c r="A678" i="8"/>
  <c r="A670" i="8"/>
  <c r="A1677" i="8" s="1"/>
  <c r="A662" i="8"/>
  <c r="A654" i="8"/>
  <c r="A1661" i="8" s="1"/>
  <c r="A646" i="8"/>
  <c r="A638" i="8"/>
  <c r="A630" i="8"/>
  <c r="A614" i="8"/>
  <c r="A606" i="8"/>
  <c r="A598" i="8"/>
  <c r="A1605" i="8" s="1"/>
  <c r="A590" i="8"/>
  <c r="A582" i="8"/>
  <c r="A1589" i="8" s="1"/>
  <c r="A574" i="8"/>
  <c r="A566" i="8"/>
  <c r="A558" i="8"/>
  <c r="A550" i="8"/>
  <c r="A542" i="8"/>
  <c r="A534" i="8"/>
  <c r="A1541" i="8" s="1"/>
  <c r="A526" i="8"/>
  <c r="A518" i="8"/>
  <c r="A1525" i="8" s="1"/>
  <c r="A510" i="8"/>
  <c r="A1517" i="8" s="1"/>
  <c r="A502" i="8"/>
  <c r="A486" i="8"/>
  <c r="A478" i="8"/>
  <c r="A470" i="8"/>
  <c r="A462" i="8"/>
  <c r="A1469" i="8" s="1"/>
  <c r="A454" i="8"/>
  <c r="A446" i="8"/>
  <c r="A1453" i="8" s="1"/>
  <c r="A430" i="8"/>
  <c r="A422" i="8"/>
  <c r="A414" i="8"/>
  <c r="A406" i="8"/>
  <c r="A390" i="8"/>
  <c r="A374" i="8"/>
  <c r="A1381" i="8" s="1"/>
  <c r="A366" i="8"/>
  <c r="A1373" i="8" s="1"/>
  <c r="A350" i="8"/>
  <c r="A1357" i="8" s="1"/>
  <c r="A334" i="8"/>
  <c r="A318" i="8"/>
  <c r="A1325" i="8" s="1"/>
  <c r="A310" i="8"/>
  <c r="A294" i="8"/>
  <c r="D1017" i="8" l="1"/>
  <c r="C1018" i="8" s="1"/>
  <c r="E7" i="8"/>
  <c r="C6" i="8" s="1"/>
  <c r="AN601" i="8"/>
  <c r="N866" i="8"/>
  <c r="AI931" i="8"/>
  <c r="AN382" i="8"/>
  <c r="AI839" i="8"/>
  <c r="Y841" i="8"/>
  <c r="AI714" i="8"/>
  <c r="Y732" i="8"/>
  <c r="S919" i="8"/>
  <c r="Y956" i="8"/>
  <c r="Y1007" i="8"/>
  <c r="Y724" i="8"/>
  <c r="Y776" i="8"/>
  <c r="S839" i="8"/>
  <c r="Y878" i="8"/>
  <c r="Y796" i="8"/>
  <c r="Y846" i="8"/>
  <c r="Y962" i="8"/>
  <c r="S812" i="8"/>
  <c r="S790" i="8"/>
  <c r="Y910" i="8"/>
  <c r="Y699" i="8"/>
  <c r="Y826" i="8"/>
  <c r="Y986" i="8"/>
  <c r="Y1005" i="8"/>
  <c r="Y797" i="8"/>
  <c r="Y761" i="8"/>
  <c r="S907" i="8"/>
  <c r="AN774" i="8"/>
  <c r="Y865" i="8"/>
  <c r="Y876" i="8"/>
  <c r="S900" i="8"/>
  <c r="S869" i="8"/>
  <c r="Y861" i="8"/>
  <c r="AI626" i="8"/>
  <c r="N929" i="8"/>
  <c r="N859" i="8"/>
  <c r="N1003" i="8"/>
  <c r="AI912" i="8"/>
  <c r="AI694" i="8"/>
  <c r="N975" i="8"/>
  <c r="AI760" i="8"/>
  <c r="AI725" i="8"/>
  <c r="Y813" i="8"/>
  <c r="N965" i="8"/>
  <c r="Y883" i="8"/>
  <c r="N869" i="8"/>
  <c r="AI900" i="8"/>
  <c r="S910" i="8"/>
  <c r="Y975" i="8"/>
  <c r="S760" i="8"/>
  <c r="N848" i="8"/>
  <c r="Y909" i="8"/>
  <c r="S924" i="8"/>
  <c r="S815" i="8"/>
  <c r="N954" i="8"/>
  <c r="S991" i="8"/>
  <c r="Y1006" i="8"/>
  <c r="Y750" i="8"/>
  <c r="S880" i="8"/>
  <c r="S843" i="8"/>
  <c r="Y859" i="8"/>
  <c r="S857" i="8"/>
  <c r="AI748" i="8"/>
  <c r="AI919" i="8"/>
  <c r="AI964" i="8"/>
  <c r="N967" i="8"/>
  <c r="N851" i="8"/>
  <c r="AI673" i="8"/>
  <c r="N916" i="8"/>
  <c r="N946" i="8"/>
  <c r="N891" i="8"/>
  <c r="N860" i="8"/>
  <c r="AI572" i="8"/>
  <c r="AI860" i="8"/>
  <c r="S847" i="8"/>
  <c r="S849" i="8"/>
  <c r="N990" i="8"/>
  <c r="S846" i="8"/>
  <c r="Y993" i="8"/>
  <c r="Y773" i="8"/>
  <c r="S891" i="8"/>
  <c r="Y774" i="8"/>
  <c r="AI614" i="8"/>
  <c r="Y835" i="8"/>
  <c r="N930" i="8"/>
  <c r="S875" i="8"/>
  <c r="S950" i="8"/>
  <c r="AI924" i="8"/>
  <c r="AI734" i="8"/>
  <c r="Y994" i="8"/>
  <c r="S1003" i="8"/>
  <c r="S945" i="8"/>
  <c r="S917" i="8"/>
  <c r="S840" i="8"/>
  <c r="S963" i="8"/>
  <c r="S823" i="8"/>
  <c r="N1007" i="8"/>
  <c r="N882" i="8"/>
  <c r="S975" i="8"/>
  <c r="N979" i="8"/>
  <c r="AI597" i="8"/>
  <c r="N1006" i="8"/>
  <c r="Y935" i="8"/>
  <c r="S921" i="8"/>
  <c r="AN979" i="8"/>
  <c r="AI567" i="8"/>
  <c r="AI997" i="8"/>
  <c r="N998" i="8"/>
  <c r="N970" i="8"/>
  <c r="N1002" i="8"/>
  <c r="AI938" i="8"/>
  <c r="Y882" i="8"/>
  <c r="N952" i="8"/>
  <c r="N888" i="8"/>
  <c r="S794" i="8"/>
  <c r="Y889" i="8"/>
  <c r="S822" i="8"/>
  <c r="S826" i="8"/>
  <c r="AI773" i="8"/>
  <c r="S868" i="8"/>
  <c r="R868" i="8" s="1"/>
  <c r="Y816" i="8"/>
  <c r="S997" i="8"/>
  <c r="S938" i="8"/>
  <c r="Y996" i="8"/>
  <c r="S914" i="8"/>
  <c r="AI519" i="8"/>
  <c r="N985" i="8"/>
  <c r="N853" i="8"/>
  <c r="N1009" i="8"/>
  <c r="S920" i="8"/>
  <c r="Y677" i="8"/>
  <c r="S978" i="8"/>
  <c r="N886" i="8"/>
  <c r="S861" i="8"/>
  <c r="N962" i="8"/>
  <c r="N934" i="8"/>
  <c r="S871" i="8"/>
  <c r="Y790" i="8"/>
  <c r="Y691" i="8"/>
  <c r="AI914" i="8"/>
  <c r="Y1001" i="8"/>
  <c r="S946" i="8"/>
  <c r="AI808" i="8"/>
  <c r="AN952" i="8"/>
  <c r="I965" i="8"/>
  <c r="I995" i="8"/>
  <c r="AI783" i="8"/>
  <c r="AI895" i="8"/>
  <c r="AI656" i="8"/>
  <c r="AN744" i="8"/>
  <c r="AI599" i="8"/>
  <c r="AI698" i="8"/>
  <c r="AI920" i="8"/>
  <c r="AN428" i="8"/>
  <c r="AI517" i="8"/>
  <c r="N904" i="8"/>
  <c r="Y998" i="8"/>
  <c r="S788" i="8"/>
  <c r="S892" i="8"/>
  <c r="Y726" i="8"/>
  <c r="S854" i="8"/>
  <c r="S970" i="8"/>
  <c r="S768" i="8"/>
  <c r="S1005" i="8"/>
  <c r="N980" i="8"/>
  <c r="N939" i="8"/>
  <c r="N871" i="8"/>
  <c r="Y911" i="8"/>
  <c r="S865" i="8"/>
  <c r="AI834" i="8"/>
  <c r="Y938" i="8"/>
  <c r="Y895" i="8"/>
  <c r="S786" i="8"/>
  <c r="Y733" i="8"/>
  <c r="S909" i="8"/>
  <c r="Y783" i="8"/>
  <c r="Y919" i="8"/>
  <c r="Y686" i="8"/>
  <c r="Y709" i="8"/>
  <c r="Y766" i="8"/>
  <c r="AI654" i="8"/>
  <c r="AI533" i="8"/>
  <c r="Y712" i="8"/>
  <c r="AI561" i="8"/>
  <c r="AI976" i="8"/>
  <c r="AI829" i="8"/>
  <c r="Y735" i="8"/>
  <c r="AI778" i="8"/>
  <c r="AI816" i="8"/>
  <c r="AI843" i="8"/>
  <c r="AI745" i="8"/>
  <c r="AI956" i="8"/>
  <c r="AI904" i="8"/>
  <c r="I1007" i="8"/>
  <c r="I992" i="8"/>
  <c r="I989" i="8"/>
  <c r="I997" i="8"/>
  <c r="I959" i="8"/>
  <c r="I961" i="8"/>
  <c r="I932" i="8"/>
  <c r="I1004" i="8"/>
  <c r="I962" i="8"/>
  <c r="I954" i="8"/>
  <c r="I1008" i="8"/>
  <c r="I939" i="8"/>
  <c r="AN692" i="8"/>
  <c r="AN402" i="8"/>
  <c r="AN785" i="8"/>
  <c r="AN576" i="8"/>
  <c r="AN387" i="8"/>
  <c r="AN507" i="8"/>
  <c r="AN740" i="8"/>
  <c r="AN521" i="8"/>
  <c r="AN746" i="8"/>
  <c r="AN994" i="8"/>
  <c r="I947" i="8"/>
  <c r="AI679" i="8"/>
  <c r="AI531" i="8"/>
  <c r="AI779" i="8"/>
  <c r="AI556" i="8"/>
  <c r="AI511" i="8"/>
  <c r="AI785" i="8"/>
  <c r="AI901" i="8"/>
  <c r="AI797" i="8"/>
  <c r="N959" i="8"/>
  <c r="N911" i="8"/>
  <c r="N942" i="8"/>
  <c r="N893" i="8"/>
  <c r="N896" i="8"/>
  <c r="N917" i="8"/>
  <c r="N924" i="8"/>
  <c r="N981" i="8"/>
  <c r="N941" i="8"/>
  <c r="N857" i="8"/>
  <c r="N936" i="8"/>
  <c r="N974" i="8"/>
  <c r="N926" i="8"/>
  <c r="N945" i="8"/>
  <c r="M945" i="8" s="1"/>
  <c r="N867" i="8"/>
  <c r="N856" i="8"/>
  <c r="N909" i="8"/>
  <c r="N902" i="8"/>
  <c r="N1005" i="8"/>
  <c r="N951" i="8"/>
  <c r="N868" i="8"/>
  <c r="N944" i="8"/>
  <c r="M944" i="8" s="1"/>
  <c r="N983" i="8"/>
  <c r="N973" i="8"/>
  <c r="N1000" i="8"/>
  <c r="N943" i="8"/>
  <c r="N880" i="8"/>
  <c r="N899" i="8"/>
  <c r="N864" i="8"/>
  <c r="N918" i="8"/>
  <c r="N992" i="8"/>
  <c r="AI929" i="8"/>
  <c r="AI897" i="8"/>
  <c r="Y817" i="8"/>
  <c r="Y754" i="8"/>
  <c r="AI1010" i="8"/>
  <c r="N1011" i="8"/>
  <c r="AI693" i="8"/>
  <c r="N997" i="8"/>
  <c r="I930" i="8"/>
  <c r="S981" i="8"/>
  <c r="AI676" i="8"/>
  <c r="AI498" i="8"/>
  <c r="S934" i="8"/>
  <c r="N907" i="8"/>
  <c r="S789" i="8"/>
  <c r="R789" i="8" s="1"/>
  <c r="AI535" i="8"/>
  <c r="N846" i="8"/>
  <c r="AI624" i="8"/>
  <c r="N938" i="8"/>
  <c r="S816" i="8"/>
  <c r="Y872" i="8"/>
  <c r="AI774" i="8"/>
  <c r="N921" i="8"/>
  <c r="Y756" i="8"/>
  <c r="Y847" i="8"/>
  <c r="AN577" i="8"/>
  <c r="AI539" i="8"/>
  <c r="AI902" i="8"/>
  <c r="AI602" i="8"/>
  <c r="Y885" i="8"/>
  <c r="AI818" i="8"/>
  <c r="AI947" i="8"/>
  <c r="AN713" i="8"/>
  <c r="AI828" i="8"/>
  <c r="AI717" i="8"/>
  <c r="AI885" i="8"/>
  <c r="AI896" i="8"/>
  <c r="AI803" i="8"/>
  <c r="I945" i="8"/>
  <c r="I993" i="8"/>
  <c r="AI574" i="8"/>
  <c r="AI593" i="8"/>
  <c r="AI595" i="8"/>
  <c r="AI998" i="8"/>
  <c r="AI733" i="8"/>
  <c r="AH733" i="8" s="1"/>
  <c r="AI557" i="8"/>
  <c r="AI940" i="8"/>
  <c r="AN625" i="8"/>
  <c r="AI867" i="8"/>
  <c r="S905" i="8"/>
  <c r="S834" i="8"/>
  <c r="S889" i="8"/>
  <c r="S799" i="8"/>
  <c r="S835" i="8"/>
  <c r="S1006" i="8"/>
  <c r="S862" i="8"/>
  <c r="S885" i="8"/>
  <c r="S939" i="8"/>
  <c r="S791" i="8"/>
  <c r="S830" i="8"/>
  <c r="S879" i="8"/>
  <c r="S777" i="8"/>
  <c r="S770" i="8"/>
  <c r="S809" i="8"/>
  <c r="S957" i="8"/>
  <c r="S873" i="8"/>
  <c r="S782" i="8"/>
  <c r="S1009" i="8"/>
  <c r="S874" i="8"/>
  <c r="S838" i="8"/>
  <c r="R838" i="8" s="1"/>
  <c r="S833" i="8"/>
  <c r="S931" i="8"/>
  <c r="S989" i="8"/>
  <c r="S798" i="8"/>
  <c r="S954" i="8"/>
  <c r="S866" i="8"/>
  <c r="S858" i="8"/>
  <c r="S771" i="8"/>
  <c r="S952" i="8"/>
  <c r="S810" i="8"/>
  <c r="S992" i="8"/>
  <c r="S973" i="8"/>
  <c r="S906" i="8"/>
  <c r="S982" i="8"/>
  <c r="S971" i="8"/>
  <c r="S761" i="8"/>
  <c r="S796" i="8"/>
  <c r="S967" i="8"/>
  <c r="S974" i="8"/>
  <c r="S953" i="8"/>
  <c r="S793" i="8"/>
  <c r="S961" i="8"/>
  <c r="S853" i="8"/>
  <c r="S999" i="8"/>
  <c r="S925" i="8"/>
  <c r="S985" i="8"/>
  <c r="S864" i="8"/>
  <c r="R864" i="8" s="1"/>
  <c r="S918" i="8"/>
  <c r="R918" i="8" s="1"/>
  <c r="S828" i="8"/>
  <c r="S820" i="8"/>
  <c r="S845" i="8"/>
  <c r="S988" i="8"/>
  <c r="S855" i="8"/>
  <c r="S769" i="8"/>
  <c r="S792" i="8"/>
  <c r="S1004" i="8"/>
  <c r="S941" i="8"/>
  <c r="S904" i="8"/>
  <c r="S899" i="8"/>
  <c r="S983" i="8"/>
  <c r="S911" i="8"/>
  <c r="S837" i="8"/>
  <c r="S951" i="8"/>
  <c r="S779" i="8"/>
  <c r="S901" i="8"/>
  <c r="S990" i="8"/>
  <c r="R990" i="8" s="1"/>
  <c r="S780" i="8"/>
  <c r="S986" i="8"/>
  <c r="S995" i="8"/>
  <c r="S775" i="8"/>
  <c r="Y765" i="8"/>
  <c r="N994" i="8"/>
  <c r="S955" i="8"/>
  <c r="I1011" i="8"/>
  <c r="S940" i="8"/>
  <c r="AI864" i="8"/>
  <c r="S987" i="8"/>
  <c r="AI524" i="8"/>
  <c r="Y833" i="8"/>
  <c r="I980" i="8"/>
  <c r="AI872" i="8"/>
  <c r="S836" i="8"/>
  <c r="Y791" i="8"/>
  <c r="N964" i="8"/>
  <c r="N993" i="8"/>
  <c r="Y845" i="8"/>
  <c r="X845" i="8" s="1"/>
  <c r="N875" i="8"/>
  <c r="AI592" i="8"/>
  <c r="AH592" i="8" s="1"/>
  <c r="S773" i="8"/>
  <c r="S795" i="8"/>
  <c r="AI657" i="8"/>
  <c r="Y999" i="8"/>
  <c r="N863" i="8"/>
  <c r="Y902" i="8"/>
  <c r="S860" i="8"/>
  <c r="Y980" i="8"/>
  <c r="AI627" i="8"/>
  <c r="AI830" i="8"/>
  <c r="S964" i="8"/>
  <c r="S800" i="8"/>
  <c r="Y768" i="8"/>
  <c r="AI586" i="8"/>
  <c r="AI547" i="8"/>
  <c r="AI546" i="8"/>
  <c r="AI833" i="8"/>
  <c r="AH833" i="8" s="1"/>
  <c r="S1010" i="8"/>
  <c r="AI603" i="8"/>
  <c r="AI669" i="8"/>
  <c r="AI798" i="8"/>
  <c r="AN365" i="8"/>
  <c r="AI953" i="8"/>
  <c r="AN764" i="8"/>
  <c r="AI667" i="8"/>
  <c r="AI813" i="8"/>
  <c r="AI739" i="8"/>
  <c r="AI933" i="8"/>
  <c r="AI832" i="8"/>
  <c r="AI836" i="8"/>
  <c r="AI821" i="8"/>
  <c r="AI992" i="8"/>
  <c r="AI646" i="8"/>
  <c r="AI562" i="8"/>
  <c r="AI503" i="8"/>
  <c r="AI1012" i="8"/>
  <c r="AI721" i="8"/>
  <c r="AI811" i="8"/>
  <c r="AI637" i="8"/>
  <c r="AI643" i="8"/>
  <c r="AI655" i="8"/>
  <c r="AI853" i="8"/>
  <c r="AI550" i="8"/>
  <c r="AI687" i="8"/>
  <c r="AI752" i="8"/>
  <c r="AI587" i="8"/>
  <c r="AI529" i="8"/>
  <c r="AI883" i="8"/>
  <c r="AI601" i="8"/>
  <c r="AI884" i="8"/>
  <c r="AH884" i="8" s="1"/>
  <c r="AI584" i="8"/>
  <c r="AI647" i="8"/>
  <c r="AI500" i="8"/>
  <c r="AI761" i="8"/>
  <c r="AI664" i="8"/>
  <c r="AI576" i="8"/>
  <c r="AI569" i="8"/>
  <c r="AI711" i="8"/>
  <c r="AI555" i="8"/>
  <c r="AH555" i="8" s="1"/>
  <c r="AI620" i="8"/>
  <c r="AI763" i="8"/>
  <c r="AI910" i="8"/>
  <c r="AI869" i="8"/>
  <c r="AI768" i="8"/>
  <c r="AI772" i="8"/>
  <c r="AI757" i="8"/>
  <c r="AI922" i="8"/>
  <c r="AI999" i="8"/>
  <c r="AI505" i="8"/>
  <c r="AI988" i="8"/>
  <c r="AI598" i="8"/>
  <c r="AI820" i="8"/>
  <c r="AI618" i="8"/>
  <c r="AI800" i="8"/>
  <c r="AI1009" i="8"/>
  <c r="AH1009" i="8" s="1"/>
  <c r="AI575" i="8"/>
  <c r="AI868" i="8"/>
  <c r="AI935" i="8"/>
  <c r="AI571" i="8"/>
  <c r="AH571" i="8" s="1"/>
  <c r="AI906" i="8"/>
  <c r="AI1000" i="8"/>
  <c r="AI806" i="8"/>
  <c r="AI875" i="8"/>
  <c r="AI706" i="8"/>
  <c r="AI560" i="8"/>
  <c r="AI580" i="8"/>
  <c r="AI506" i="8"/>
  <c r="AI777" i="8"/>
  <c r="AI589" i="8"/>
  <c r="AI863" i="8"/>
  <c r="AI943" i="8"/>
  <c r="AI720" i="8"/>
  <c r="AI532" i="8"/>
  <c r="AH532" i="8" s="1"/>
  <c r="AI756" i="8"/>
  <c r="AI799" i="8"/>
  <c r="AI585" i="8"/>
  <c r="AI749" i="8"/>
  <c r="AI968" i="8"/>
  <c r="AI979" i="8"/>
  <c r="AI762" i="8"/>
  <c r="AI871" i="8"/>
  <c r="AI660" i="8"/>
  <c r="AI955" i="8"/>
  <c r="AH955" i="8" s="1"/>
  <c r="AI534" i="8"/>
  <c r="AI944" i="8"/>
  <c r="AI538" i="8"/>
  <c r="AI986" i="8"/>
  <c r="AI701" i="8"/>
  <c r="AI686" i="8"/>
  <c r="AI606" i="8"/>
  <c r="AI699" i="8"/>
  <c r="AI881" i="8"/>
  <c r="AI879" i="8"/>
  <c r="AI625" i="8"/>
  <c r="AI639" i="8"/>
  <c r="AI942" i="8"/>
  <c r="AI744" i="8"/>
  <c r="AI596" i="8"/>
  <c r="AI905" i="8"/>
  <c r="AI801" i="8"/>
  <c r="AI666" i="8"/>
  <c r="AH666" i="8" s="1"/>
  <c r="AI544" i="8"/>
  <c r="AI508" i="8"/>
  <c r="AI605" i="8"/>
  <c r="AI898" i="8"/>
  <c r="AI750" i="8"/>
  <c r="AI738" i="8"/>
  <c r="AI856" i="8"/>
  <c r="AI965" i="8"/>
  <c r="AI788" i="8"/>
  <c r="AI890" i="8"/>
  <c r="AI731" i="8"/>
  <c r="AH731" i="8" s="1"/>
  <c r="AI861" i="8"/>
  <c r="AI851" i="8"/>
  <c r="AI615" i="8"/>
  <c r="AI670" i="8"/>
  <c r="AI755" i="8"/>
  <c r="AI945" i="8"/>
  <c r="AI591" i="8"/>
  <c r="AI870" i="8"/>
  <c r="AI841" i="8"/>
  <c r="AI758" i="8"/>
  <c r="AI866" i="8"/>
  <c r="AH866" i="8" s="1"/>
  <c r="AI996" i="8"/>
  <c r="AI993" i="8"/>
  <c r="AI690" i="8"/>
  <c r="AI634" i="8"/>
  <c r="AI846" i="8"/>
  <c r="AI769" i="8"/>
  <c r="AI967" i="8"/>
  <c r="AI554" i="8"/>
  <c r="AI564" i="8"/>
  <c r="AI581" i="8"/>
  <c r="AI650" i="8"/>
  <c r="AI962" i="8"/>
  <c r="AI573" i="8"/>
  <c r="AI767" i="8"/>
  <c r="AH767" i="8" s="1"/>
  <c r="AI957" i="8"/>
  <c r="AI674" i="8"/>
  <c r="AI612" i="8"/>
  <c r="AI786" i="8"/>
  <c r="AI563" i="8"/>
  <c r="AI685" i="8"/>
  <c r="AI493" i="8"/>
  <c r="AI632" i="8"/>
  <c r="AI825" i="8"/>
  <c r="AN883" i="8"/>
  <c r="Y782" i="8"/>
  <c r="X782" i="8" s="1"/>
  <c r="Y777" i="8"/>
  <c r="Y943" i="8"/>
  <c r="Y767" i="8"/>
  <c r="Y684" i="8"/>
  <c r="Y970" i="8"/>
  <c r="Y792" i="8"/>
  <c r="Y875" i="8"/>
  <c r="Y953" i="8"/>
  <c r="Y834" i="8"/>
  <c r="Y836" i="8"/>
  <c r="Y680" i="8"/>
  <c r="Y821" i="8"/>
  <c r="Y786" i="8"/>
  <c r="Y851" i="8"/>
  <c r="Y887" i="8"/>
  <c r="Y949" i="8"/>
  <c r="Y757" i="8"/>
  <c r="Y788" i="8"/>
  <c r="Y800" i="8"/>
  <c r="Y972" i="8"/>
  <c r="Y923" i="8"/>
  <c r="Y806" i="8"/>
  <c r="Y693" i="8"/>
  <c r="Y992" i="8"/>
  <c r="Y941" i="8"/>
  <c r="Y997" i="8"/>
  <c r="Y952" i="8"/>
  <c r="Y955" i="8"/>
  <c r="X955" i="8" s="1"/>
  <c r="Y879" i="8"/>
  <c r="Y784" i="8"/>
  <c r="Y921" i="8"/>
  <c r="Y942" i="8"/>
  <c r="Y988" i="8"/>
  <c r="Y1008" i="8"/>
  <c r="Y700" i="8"/>
  <c r="Y713" i="8"/>
  <c r="Y716" i="8"/>
  <c r="Y825" i="8"/>
  <c r="Y794" i="8"/>
  <c r="Y860" i="8"/>
  <c r="X860" i="8" s="1"/>
  <c r="Y1012" i="8"/>
  <c r="Y849" i="8"/>
  <c r="Y745" i="8"/>
  <c r="Y976" i="8"/>
  <c r="Y1010" i="8"/>
  <c r="Y676" i="8"/>
  <c r="X676" i="8" s="1"/>
  <c r="Y858" i="8"/>
  <c r="Y888" i="8"/>
  <c r="Y891" i="8"/>
  <c r="Y815" i="8"/>
  <c r="X815" i="8" s="1"/>
  <c r="Y778" i="8"/>
  <c r="Y854" i="8"/>
  <c r="Y913" i="8"/>
  <c r="Y755" i="8"/>
  <c r="X755" i="8" s="1"/>
  <c r="Y928" i="8"/>
  <c r="Y871" i="8"/>
  <c r="Y937" i="8"/>
  <c r="Y793" i="8"/>
  <c r="Y827" i="8"/>
  <c r="Y744" i="8"/>
  <c r="Y787" i="8"/>
  <c r="Y925" i="8"/>
  <c r="Y931" i="8"/>
  <c r="Y945" i="8"/>
  <c r="Y983" i="8"/>
  <c r="Y868" i="8"/>
  <c r="Y694" i="8"/>
  <c r="Y807" i="8"/>
  <c r="Y852" i="8"/>
  <c r="Y739" i="8"/>
  <c r="Y840" i="8"/>
  <c r="Y775" i="8"/>
  <c r="Y738" i="8"/>
  <c r="Y856" i="8"/>
  <c r="Y939" i="8"/>
  <c r="Y934" i="8"/>
  <c r="Y901" i="8"/>
  <c r="Y912" i="8"/>
  <c r="Y1000" i="8"/>
  <c r="Y1003" i="8"/>
  <c r="Y811" i="8"/>
  <c r="Y900" i="8"/>
  <c r="Y758" i="8"/>
  <c r="Y685" i="8"/>
  <c r="Y984" i="8"/>
  <c r="Y908" i="8"/>
  <c r="Y981" i="8"/>
  <c r="Y730" i="8"/>
  <c r="N873" i="8"/>
  <c r="I938" i="8"/>
  <c r="AI649" i="8"/>
  <c r="Y897" i="8"/>
  <c r="S902" i="8"/>
  <c r="Y823" i="8"/>
  <c r="Y884" i="8"/>
  <c r="S912" i="8"/>
  <c r="Y828" i="8"/>
  <c r="I934" i="8"/>
  <c r="Y818" i="8"/>
  <c r="N1012" i="8"/>
  <c r="AI566" i="8"/>
  <c r="N890" i="8"/>
  <c r="M890" i="8" s="1"/>
  <c r="AI665" i="8"/>
  <c r="Y679" i="8"/>
  <c r="N955" i="8"/>
  <c r="AI1003" i="8"/>
  <c r="Y748" i="8"/>
  <c r="N844" i="8"/>
  <c r="S888" i="8"/>
  <c r="AI981" i="8"/>
  <c r="S806" i="8"/>
  <c r="AI732" i="8"/>
  <c r="S979" i="8"/>
  <c r="S762" i="8"/>
  <c r="AI886" i="8"/>
  <c r="AI638" i="8"/>
  <c r="S956" i="8"/>
  <c r="S928" i="8"/>
  <c r="Y936" i="8"/>
  <c r="Y869" i="8"/>
  <c r="AI697" i="8"/>
  <c r="AH697" i="8" s="1"/>
  <c r="Y990" i="8"/>
  <c r="AI730" i="8"/>
  <c r="AI510" i="8"/>
  <c r="AH510" i="8" s="1"/>
  <c r="Y842" i="8"/>
  <c r="AI553" i="8"/>
  <c r="AI790" i="8"/>
  <c r="AN470" i="8"/>
  <c r="AI552" i="8"/>
  <c r="AI681" i="8"/>
  <c r="AI915" i="8"/>
  <c r="AI972" i="8"/>
  <c r="AI852" i="8"/>
  <c r="AD749" i="8"/>
  <c r="AD898" i="8"/>
  <c r="AD920" i="8"/>
  <c r="AD989" i="8"/>
  <c r="AD666" i="8"/>
  <c r="AD686" i="8"/>
  <c r="AD656" i="8"/>
  <c r="AD775" i="8"/>
  <c r="AD748" i="8"/>
  <c r="AC748" i="8" s="1"/>
  <c r="AD947" i="8"/>
  <c r="AD953" i="8"/>
  <c r="AD750" i="8"/>
  <c r="AN726" i="8"/>
  <c r="AN733" i="8"/>
  <c r="AN492" i="8"/>
  <c r="AN786" i="8"/>
  <c r="D960" i="8"/>
  <c r="D896" i="8"/>
  <c r="D832" i="8"/>
  <c r="D768" i="8"/>
  <c r="D952" i="8"/>
  <c r="D888" i="8"/>
  <c r="D824" i="8"/>
  <c r="D760" i="8"/>
  <c r="D1008" i="8"/>
  <c r="D944" i="8"/>
  <c r="D880" i="8"/>
  <c r="D816" i="8"/>
  <c r="D752" i="8"/>
  <c r="D968" i="8"/>
  <c r="D904" i="8"/>
  <c r="D840" i="8"/>
  <c r="D776" i="8"/>
  <c r="D1000" i="8"/>
  <c r="D872" i="8"/>
  <c r="D994" i="8"/>
  <c r="D921" i="8"/>
  <c r="D847" i="8"/>
  <c r="D774" i="8"/>
  <c r="D707" i="8"/>
  <c r="D643" i="8"/>
  <c r="D579" i="8"/>
  <c r="D515" i="8"/>
  <c r="D451" i="8"/>
  <c r="D387" i="8"/>
  <c r="D323" i="8"/>
  <c r="D259" i="8"/>
  <c r="D195" i="8"/>
  <c r="D131" i="8"/>
  <c r="D67" i="8"/>
  <c r="D953" i="8"/>
  <c r="D869" i="8"/>
  <c r="D786" i="8"/>
  <c r="D708" i="8"/>
  <c r="D634" i="8"/>
  <c r="D561" i="8"/>
  <c r="D992" i="8"/>
  <c r="D864" i="8"/>
  <c r="D985" i="8"/>
  <c r="D911" i="8"/>
  <c r="D838" i="8"/>
  <c r="D765" i="8"/>
  <c r="D699" i="8"/>
  <c r="D635" i="8"/>
  <c r="D571" i="8"/>
  <c r="D507" i="8"/>
  <c r="D443" i="8"/>
  <c r="D379" i="8"/>
  <c r="D315" i="8"/>
  <c r="D251" i="8"/>
  <c r="D187" i="8"/>
  <c r="D123" i="8"/>
  <c r="D59" i="8"/>
  <c r="D984" i="8"/>
  <c r="D856" i="8"/>
  <c r="D975" i="8"/>
  <c r="D902" i="8"/>
  <c r="D829" i="8"/>
  <c r="D756" i="8"/>
  <c r="D691" i="8"/>
  <c r="D627" i="8"/>
  <c r="D563" i="8"/>
  <c r="D499" i="8"/>
  <c r="D435" i="8"/>
  <c r="D371" i="8"/>
  <c r="D307" i="8"/>
  <c r="D243" i="8"/>
  <c r="D179" i="8"/>
  <c r="D115" i="8"/>
  <c r="D51" i="8"/>
  <c r="D912" i="8"/>
  <c r="D784" i="8"/>
  <c r="D1003" i="8"/>
  <c r="D930" i="8"/>
  <c r="D857" i="8"/>
  <c r="D783" i="8"/>
  <c r="D715" i="8"/>
  <c r="D651" i="8"/>
  <c r="D587" i="8"/>
  <c r="D523" i="8"/>
  <c r="D459" i="8"/>
  <c r="D395" i="8"/>
  <c r="D331" i="8"/>
  <c r="D267" i="8"/>
  <c r="D203" i="8"/>
  <c r="D139" i="8"/>
  <c r="D75" i="8"/>
  <c r="D963" i="8"/>
  <c r="D879" i="8"/>
  <c r="D796" i="8"/>
  <c r="D717" i="8"/>
  <c r="D644" i="8"/>
  <c r="D570" i="8"/>
  <c r="C570" i="8" s="1"/>
  <c r="D971" i="8"/>
  <c r="D887" i="8"/>
  <c r="D804" i="8"/>
  <c r="D986" i="8"/>
  <c r="D901" i="8"/>
  <c r="D818" i="8"/>
  <c r="D736" i="8"/>
  <c r="D663" i="8"/>
  <c r="D590" i="8"/>
  <c r="D517" i="8"/>
  <c r="D444" i="8"/>
  <c r="D370" i="8"/>
  <c r="D297" i="8"/>
  <c r="D224" i="8"/>
  <c r="D151" i="8"/>
  <c r="D78" i="8"/>
  <c r="D970" i="8"/>
  <c r="C970" i="8" s="1"/>
  <c r="D834" i="8"/>
  <c r="D542" i="8"/>
  <c r="D281" i="8"/>
  <c r="D989" i="8"/>
  <c r="D976" i="8"/>
  <c r="D966" i="8"/>
  <c r="D820" i="8"/>
  <c r="D683" i="8"/>
  <c r="D555" i="8"/>
  <c r="D427" i="8"/>
  <c r="D299" i="8"/>
  <c r="D171" i="8"/>
  <c r="D43" i="8"/>
  <c r="D932" i="8"/>
  <c r="D827" i="8"/>
  <c r="D726" i="8"/>
  <c r="D616" i="8"/>
  <c r="D940" i="8"/>
  <c r="D845" i="8"/>
  <c r="D751" i="8"/>
  <c r="D996" i="8"/>
  <c r="D891" i="8"/>
  <c r="D797" i="8"/>
  <c r="D709" i="8"/>
  <c r="D626" i="8"/>
  <c r="D544" i="8"/>
  <c r="D462" i="8"/>
  <c r="D380" i="8"/>
  <c r="D288" i="8"/>
  <c r="D206" i="8"/>
  <c r="D124" i="8"/>
  <c r="D41" i="8"/>
  <c r="D868" i="8"/>
  <c r="D588" i="8"/>
  <c r="D249" i="8"/>
  <c r="D600" i="8"/>
  <c r="D364" i="8"/>
  <c r="D154" i="8"/>
  <c r="D476" i="8"/>
  <c r="D141" i="8"/>
  <c r="D936" i="8"/>
  <c r="D957" i="8"/>
  <c r="D811" i="8"/>
  <c r="D675" i="8"/>
  <c r="D547" i="8"/>
  <c r="D419" i="8"/>
  <c r="D291" i="8"/>
  <c r="D163" i="8"/>
  <c r="D922" i="8"/>
  <c r="D817" i="8"/>
  <c r="D698" i="8"/>
  <c r="D607" i="8"/>
  <c r="D1004" i="8"/>
  <c r="D929" i="8"/>
  <c r="D835" i="8"/>
  <c r="D742" i="8"/>
  <c r="D974" i="8"/>
  <c r="D881" i="8"/>
  <c r="D787" i="8"/>
  <c r="D700" i="8"/>
  <c r="D617" i="8"/>
  <c r="D535" i="8"/>
  <c r="D453" i="8"/>
  <c r="D361" i="8"/>
  <c r="D279" i="8"/>
  <c r="D197" i="8"/>
  <c r="D114" i="8"/>
  <c r="D33" i="8"/>
  <c r="D852" i="8"/>
  <c r="D521" i="8"/>
  <c r="D218" i="8"/>
  <c r="D564" i="8"/>
  <c r="D342" i="8"/>
  <c r="D122" i="8"/>
  <c r="D965" i="8"/>
  <c r="D423" i="8"/>
  <c r="D100" i="8"/>
  <c r="D928" i="8"/>
  <c r="D792" i="8"/>
  <c r="D866" i="8"/>
  <c r="D723" i="8"/>
  <c r="D595" i="8"/>
  <c r="D467" i="8"/>
  <c r="D339" i="8"/>
  <c r="D211" i="8"/>
  <c r="D83" i="8"/>
  <c r="D942" i="8"/>
  <c r="D837" i="8"/>
  <c r="D735" i="8"/>
  <c r="D625" i="8"/>
  <c r="D950" i="8"/>
  <c r="D855" i="8"/>
  <c r="D762" i="8"/>
  <c r="D1006" i="8"/>
  <c r="D913" i="8"/>
  <c r="D807" i="8"/>
  <c r="D718" i="8"/>
  <c r="D636" i="8"/>
  <c r="D553" i="8"/>
  <c r="D471" i="8"/>
  <c r="D389" i="8"/>
  <c r="D306" i="8"/>
  <c r="D215" i="8"/>
  <c r="D133" i="8"/>
  <c r="D50" i="8"/>
  <c r="D885" i="8"/>
  <c r="D613" i="8"/>
  <c r="D312" i="8"/>
  <c r="D648" i="8"/>
  <c r="D394" i="8"/>
  <c r="D185" i="8"/>
  <c r="D518" i="8"/>
  <c r="D183" i="8"/>
  <c r="D920" i="8"/>
  <c r="D747" i="8"/>
  <c r="D539" i="8"/>
  <c r="D355" i="8"/>
  <c r="D147" i="8"/>
  <c r="D890" i="8"/>
  <c r="D689" i="8"/>
  <c r="D918" i="8"/>
  <c r="D782" i="8"/>
  <c r="D860" i="8"/>
  <c r="D727" i="8"/>
  <c r="D581" i="8"/>
  <c r="D434" i="8"/>
  <c r="D325" i="8"/>
  <c r="D178" i="8"/>
  <c r="D60" i="8"/>
  <c r="D722" i="8"/>
  <c r="D186" i="8"/>
  <c r="D447" i="8"/>
  <c r="D71" i="8"/>
  <c r="D719" i="8"/>
  <c r="D57" i="8"/>
  <c r="D810" i="8"/>
  <c r="D934" i="8"/>
  <c r="D623" i="8"/>
  <c r="D217" i="8"/>
  <c r="D946" i="8"/>
  <c r="D573" i="8"/>
  <c r="D236" i="8"/>
  <c r="D926" i="8"/>
  <c r="D882" i="8"/>
  <c r="D748" i="8"/>
  <c r="D647" i="8"/>
  <c r="D550" i="8"/>
  <c r="D466" i="8"/>
  <c r="D383" i="8"/>
  <c r="D300" i="8"/>
  <c r="D216" i="8"/>
  <c r="D132" i="8"/>
  <c r="C132" i="8" s="1"/>
  <c r="D48" i="8"/>
  <c r="D844" i="8"/>
  <c r="D455" i="8"/>
  <c r="D130" i="8"/>
  <c r="D955" i="8"/>
  <c r="D821" i="8"/>
  <c r="D701" i="8"/>
  <c r="D602" i="8"/>
  <c r="D512" i="8"/>
  <c r="D429" i="8"/>
  <c r="D345" i="8"/>
  <c r="D262" i="8"/>
  <c r="D177" i="8"/>
  <c r="D94" i="8"/>
  <c r="D14" i="8"/>
  <c r="D674" i="8"/>
  <c r="D532" i="8"/>
  <c r="D406" i="8"/>
  <c r="D292" i="8"/>
  <c r="D166" i="8"/>
  <c r="D52" i="8"/>
  <c r="D851" i="8"/>
  <c r="D673" i="8"/>
  <c r="D457" i="8"/>
  <c r="D248" i="8"/>
  <c r="D61" i="8"/>
  <c r="D584" i="8"/>
  <c r="D256" i="8"/>
  <c r="D907" i="8"/>
  <c r="D326" i="8"/>
  <c r="D841" i="8"/>
  <c r="D264" i="8"/>
  <c r="D656" i="8"/>
  <c r="D222" i="8"/>
  <c r="D556" i="8"/>
  <c r="D140" i="8"/>
  <c r="D420" i="8"/>
  <c r="D757" i="8"/>
  <c r="D958" i="8"/>
  <c r="D604" i="8"/>
  <c r="D369" i="8"/>
  <c r="D149" i="8"/>
  <c r="D956" i="8"/>
  <c r="D594" i="8"/>
  <c r="D368" i="8"/>
  <c r="D148" i="8"/>
  <c r="D86" i="8"/>
  <c r="D557" i="8"/>
  <c r="D642" i="8"/>
  <c r="D410" i="8"/>
  <c r="D190" i="8"/>
  <c r="D641" i="8"/>
  <c r="D295" i="8"/>
  <c r="D377" i="8"/>
  <c r="D367" i="8"/>
  <c r="D109" i="8"/>
  <c r="D791" i="8"/>
  <c r="D848" i="8"/>
  <c r="D948" i="8"/>
  <c r="D739" i="8"/>
  <c r="D531" i="8"/>
  <c r="D347" i="8"/>
  <c r="D107" i="8"/>
  <c r="D808" i="8"/>
  <c r="D939" i="8"/>
  <c r="D731" i="8"/>
  <c r="D491" i="8"/>
  <c r="D283" i="8"/>
  <c r="D99" i="8"/>
  <c r="C99" i="8" s="1"/>
  <c r="D1005" i="8"/>
  <c r="D849" i="8"/>
  <c r="D671" i="8"/>
  <c r="D898" i="8"/>
  <c r="D733" i="8"/>
  <c r="D964" i="8"/>
  <c r="C964" i="8" s="1"/>
  <c r="D839" i="8"/>
  <c r="D681" i="8"/>
  <c r="D562" i="8"/>
  <c r="D416" i="8"/>
  <c r="D270" i="8"/>
  <c r="D160" i="8"/>
  <c r="D17" i="8"/>
  <c r="D951" i="8"/>
  <c r="C951" i="8" s="1"/>
  <c r="D649" i="8"/>
  <c r="D113" i="8"/>
  <c r="D311" i="8"/>
  <c r="D21" i="8"/>
  <c r="D559" i="8"/>
  <c r="D865" i="8"/>
  <c r="D541" i="8"/>
  <c r="C541" i="8" s="1"/>
  <c r="D112" i="8"/>
  <c r="D830" i="8"/>
  <c r="D486" i="8"/>
  <c r="D152" i="8"/>
  <c r="D988" i="8"/>
  <c r="D846" i="8"/>
  <c r="D720" i="8"/>
  <c r="D622" i="8"/>
  <c r="C622" i="8" s="1"/>
  <c r="D529" i="8"/>
  <c r="D446" i="8"/>
  <c r="C446" i="8" s="1"/>
  <c r="D362" i="8"/>
  <c r="D278" i="8"/>
  <c r="D194" i="8"/>
  <c r="D111" i="8"/>
  <c r="D29" i="8"/>
  <c r="D730" i="8"/>
  <c r="C730" i="8" s="1"/>
  <c r="D372" i="8"/>
  <c r="D47" i="8"/>
  <c r="D919" i="8"/>
  <c r="D788" i="8"/>
  <c r="D676" i="8"/>
  <c r="D577" i="8"/>
  <c r="D492" i="8"/>
  <c r="D408" i="8"/>
  <c r="D324" i="8"/>
  <c r="D240" i="8"/>
  <c r="D157" i="8"/>
  <c r="D73" i="8"/>
  <c r="D819" i="8"/>
  <c r="C819" i="8" s="1"/>
  <c r="D638" i="8"/>
  <c r="D501" i="8"/>
  <c r="D375" i="8"/>
  <c r="D260" i="8"/>
  <c r="D135" i="8"/>
  <c r="D22" i="8"/>
  <c r="D799" i="8"/>
  <c r="D612" i="8"/>
  <c r="D405" i="8"/>
  <c r="D196" i="8"/>
  <c r="D895" i="8"/>
  <c r="D506" i="8"/>
  <c r="D162" i="8"/>
  <c r="D945" i="8"/>
  <c r="D789" i="8"/>
  <c r="D128" i="8"/>
  <c r="D668" i="8"/>
  <c r="D127" i="8"/>
  <c r="D474" i="8"/>
  <c r="D328" i="8"/>
  <c r="D168" i="8"/>
  <c r="D412" i="8"/>
  <c r="D823" i="8"/>
  <c r="D537" i="8"/>
  <c r="D317" i="8"/>
  <c r="D95" i="8"/>
  <c r="D822" i="8"/>
  <c r="D536" i="8"/>
  <c r="D314" i="8"/>
  <c r="D88" i="8"/>
  <c r="D725" i="8"/>
  <c r="D336" i="8"/>
  <c r="D714" i="8"/>
  <c r="D924" i="8"/>
  <c r="D582" i="8"/>
  <c r="D357" i="8"/>
  <c r="D129" i="8"/>
  <c r="D546" i="8"/>
  <c r="D241" i="8"/>
  <c r="D778" i="8"/>
  <c r="D294" i="8"/>
  <c r="D170" i="8"/>
  <c r="D716" i="8"/>
  <c r="D525" i="8"/>
  <c r="D800" i="8"/>
  <c r="D893" i="8"/>
  <c r="D667" i="8"/>
  <c r="D483" i="8"/>
  <c r="D275" i="8"/>
  <c r="D91" i="8"/>
  <c r="D995" i="8"/>
  <c r="D806" i="8"/>
  <c r="D662" i="8"/>
  <c r="D875" i="8"/>
  <c r="D619" i="8"/>
  <c r="D411" i="8"/>
  <c r="D227" i="8"/>
  <c r="D973" i="8"/>
  <c r="D764" i="8"/>
  <c r="D598" i="8"/>
  <c r="D972" i="8"/>
  <c r="D991" i="8"/>
  <c r="D825" i="8"/>
  <c r="D933" i="8"/>
  <c r="D766" i="8"/>
  <c r="D645" i="8"/>
  <c r="D498" i="8"/>
  <c r="D352" i="8"/>
  <c r="D242" i="8"/>
  <c r="D96" i="8"/>
  <c r="D403" i="8"/>
  <c r="D680" i="8"/>
  <c r="D1002" i="8"/>
  <c r="D772" i="8"/>
  <c r="D828" i="8"/>
  <c r="D599" i="8"/>
  <c r="D398" i="8"/>
  <c r="D169" i="8"/>
  <c r="D769" i="8"/>
  <c r="D72" i="8"/>
  <c r="D238" i="8"/>
  <c r="D382" i="8"/>
  <c r="D876" i="8"/>
  <c r="D815" i="8"/>
  <c r="D374" i="8"/>
  <c r="D694" i="8"/>
  <c r="D277" i="8"/>
  <c r="D831" i="8"/>
  <c r="D684" i="8"/>
  <c r="D560" i="8"/>
  <c r="D436" i="8"/>
  <c r="D330" i="8"/>
  <c r="D226" i="8"/>
  <c r="D101" i="8"/>
  <c r="D927" i="8"/>
  <c r="D329" i="8"/>
  <c r="D871" i="8"/>
  <c r="D712" i="8"/>
  <c r="D566" i="8"/>
  <c r="D460" i="8"/>
  <c r="D356" i="8"/>
  <c r="D230" i="8"/>
  <c r="D126" i="8"/>
  <c r="D23" i="8"/>
  <c r="D624" i="8"/>
  <c r="D458" i="8"/>
  <c r="D302" i="8"/>
  <c r="D125" i="8"/>
  <c r="D949" i="8"/>
  <c r="D685" i="8"/>
  <c r="D384" i="8"/>
  <c r="D134" i="8"/>
  <c r="D705" i="8"/>
  <c r="D298" i="8"/>
  <c r="D741" i="8"/>
  <c r="D348" i="8"/>
  <c r="D391" i="8"/>
  <c r="D620" i="8"/>
  <c r="D679" i="8"/>
  <c r="D938" i="8"/>
  <c r="D631" i="8"/>
  <c r="D286" i="8"/>
  <c r="D15" i="8"/>
  <c r="D771" i="8"/>
  <c r="D452" i="8"/>
  <c r="D172" i="8"/>
  <c r="D421" i="8"/>
  <c r="D655" i="8"/>
  <c r="D583" i="8"/>
  <c r="D548" i="8"/>
  <c r="D273" i="8"/>
  <c r="D493" i="8"/>
  <c r="D98" i="8"/>
  <c r="D234" i="8"/>
  <c r="D629" i="8"/>
  <c r="D274" i="8"/>
  <c r="D884" i="8"/>
  <c r="D363" i="8"/>
  <c r="D983" i="8"/>
  <c r="D653" i="8"/>
  <c r="D981" i="8"/>
  <c r="D777" i="8"/>
  <c r="D572" i="8"/>
  <c r="D343" i="8"/>
  <c r="D142" i="8"/>
  <c r="D686" i="8"/>
  <c r="D40" i="8"/>
  <c r="D207" i="8"/>
  <c r="D340" i="8"/>
  <c r="D767" i="8"/>
  <c r="D321" i="8"/>
  <c r="D657" i="8"/>
  <c r="D193" i="8"/>
  <c r="D1009" i="8"/>
  <c r="D813" i="8"/>
  <c r="D670" i="8"/>
  <c r="D540" i="8"/>
  <c r="D424" i="8"/>
  <c r="D320" i="8"/>
  <c r="C320" i="8" s="1"/>
  <c r="D205" i="8"/>
  <c r="D90" i="8"/>
  <c r="D779" i="8"/>
  <c r="D287" i="8"/>
  <c r="D853" i="8"/>
  <c r="D687" i="8"/>
  <c r="D554" i="8"/>
  <c r="D449" i="8"/>
  <c r="D335" i="8"/>
  <c r="C335" i="8" s="1"/>
  <c r="D220" i="8"/>
  <c r="D116" i="8"/>
  <c r="D601" i="8"/>
  <c r="D438" i="8"/>
  <c r="D271" i="8"/>
  <c r="D103" i="8"/>
  <c r="D916" i="8"/>
  <c r="D637" i="8"/>
  <c r="D353" i="8"/>
  <c r="D102" i="8"/>
  <c r="D669" i="8"/>
  <c r="D204" i="8"/>
  <c r="D677" i="8"/>
  <c r="D181" i="8"/>
  <c r="D284" i="8"/>
  <c r="D503" i="8"/>
  <c r="D472" i="8"/>
  <c r="D605" i="8"/>
  <c r="D688" i="8"/>
  <c r="D618" i="8"/>
  <c r="D568" i="8"/>
  <c r="D263" i="8"/>
  <c r="D728" i="8"/>
  <c r="D422" i="8"/>
  <c r="D118" i="8"/>
  <c r="D308" i="8"/>
  <c r="D442" i="8"/>
  <c r="D495" i="8"/>
  <c r="D998" i="8"/>
  <c r="D524" i="8"/>
  <c r="D244" i="8"/>
  <c r="D463" i="8"/>
  <c r="D74" i="8"/>
  <c r="D906" i="8"/>
  <c r="D150" i="8"/>
  <c r="D534" i="8"/>
  <c r="D873" i="8"/>
  <c r="D161" i="8"/>
  <c r="D155" i="8"/>
  <c r="D943" i="8"/>
  <c r="D489" i="8"/>
  <c r="D69" i="8"/>
  <c r="D935" i="8"/>
  <c r="D468" i="8"/>
  <c r="D660" i="8"/>
  <c r="D445" i="8"/>
  <c r="D931" i="8"/>
  <c r="D802" i="8"/>
  <c r="D235" i="8"/>
  <c r="D910" i="8"/>
  <c r="D589" i="8"/>
  <c r="D961" i="8"/>
  <c r="D755" i="8"/>
  <c r="D526" i="8"/>
  <c r="D334" i="8"/>
  <c r="D105" i="8"/>
  <c r="D490" i="8"/>
  <c r="D530" i="8"/>
  <c r="D92" i="8"/>
  <c r="D309" i="8"/>
  <c r="D721" i="8"/>
  <c r="D269" i="8"/>
  <c r="D609" i="8"/>
  <c r="D110" i="8"/>
  <c r="D1001" i="8"/>
  <c r="C1001" i="8" s="1"/>
  <c r="D967" i="8"/>
  <c r="D798" i="8"/>
  <c r="D658" i="8"/>
  <c r="D519" i="8"/>
  <c r="D414" i="8"/>
  <c r="D310" i="8"/>
  <c r="D184" i="8"/>
  <c r="D80" i="8"/>
  <c r="D682" i="8"/>
  <c r="D246" i="8"/>
  <c r="D836" i="8"/>
  <c r="D664" i="8"/>
  <c r="D543" i="8"/>
  <c r="D439" i="8"/>
  <c r="D313" i="8"/>
  <c r="D209" i="8"/>
  <c r="D104" i="8"/>
  <c r="D785" i="8"/>
  <c r="D576" i="8"/>
  <c r="D428" i="8"/>
  <c r="D239" i="8"/>
  <c r="D93" i="8"/>
  <c r="D883" i="8"/>
  <c r="D575" i="8"/>
  <c r="D332" i="8"/>
  <c r="D81" i="8"/>
  <c r="D621" i="8"/>
  <c r="D120" i="8"/>
  <c r="D606" i="8"/>
  <c r="D978" i="8"/>
  <c r="D66" i="8"/>
  <c r="D200" i="8"/>
  <c r="D359" i="8"/>
  <c r="D221" i="8"/>
  <c r="D210" i="8"/>
  <c r="D527" i="8"/>
  <c r="D304" i="8"/>
  <c r="D513" i="8"/>
  <c r="D232" i="8"/>
  <c r="D693" i="8"/>
  <c r="D399" i="8"/>
  <c r="D64" i="8"/>
  <c r="D223" i="8"/>
  <c r="D253" i="8"/>
  <c r="D388" i="8"/>
  <c r="D854" i="8"/>
  <c r="D494" i="8"/>
  <c r="D213" i="8"/>
  <c r="D432" i="8"/>
  <c r="D45" i="8"/>
  <c r="D703" i="8"/>
  <c r="D97" i="8"/>
  <c r="C97" i="8" s="1"/>
  <c r="D450" i="8"/>
  <c r="D592" i="8"/>
  <c r="D54" i="8"/>
  <c r="D793" i="8"/>
  <c r="D219" i="8"/>
  <c r="D900" i="8"/>
  <c r="D580" i="8"/>
  <c r="D908" i="8"/>
  <c r="D954" i="8"/>
  <c r="D745" i="8"/>
  <c r="D508" i="8"/>
  <c r="D316" i="8"/>
  <c r="C316" i="8" s="1"/>
  <c r="D87" i="8"/>
  <c r="D990" i="8"/>
  <c r="D448" i="8"/>
  <c r="D500" i="8"/>
  <c r="D39" i="8"/>
  <c r="D266" i="8"/>
  <c r="D696" i="8"/>
  <c r="D165" i="8"/>
  <c r="D528" i="8"/>
  <c r="D68" i="8"/>
  <c r="D861" i="8"/>
  <c r="D947" i="8"/>
  <c r="D780" i="8"/>
  <c r="D633" i="8"/>
  <c r="D509" i="8"/>
  <c r="D404" i="8"/>
  <c r="D289" i="8"/>
  <c r="D174" i="8"/>
  <c r="D70" i="8"/>
  <c r="D646" i="8"/>
  <c r="D214" i="8"/>
  <c r="D980" i="8"/>
  <c r="D997" i="8"/>
  <c r="D803" i="8"/>
  <c r="D650" i="8"/>
  <c r="D533" i="8"/>
  <c r="D418" i="8"/>
  <c r="D303" i="8"/>
  <c r="D199" i="8"/>
  <c r="D84" i="8"/>
  <c r="D750" i="8"/>
  <c r="D565" i="8"/>
  <c r="D396" i="8"/>
  <c r="D229" i="8"/>
  <c r="D82" i="8"/>
  <c r="D833" i="8"/>
  <c r="D551" i="8"/>
  <c r="D301" i="8"/>
  <c r="D30" i="8"/>
  <c r="D538" i="8"/>
  <c r="D79" i="8"/>
  <c r="D516" i="8"/>
  <c r="D740" i="8"/>
  <c r="D16" i="8"/>
  <c r="D56" i="8"/>
  <c r="D85" i="8"/>
  <c r="D137" i="8"/>
  <c r="D941" i="8"/>
  <c r="D305" i="8"/>
  <c r="D191" i="8"/>
  <c r="D892" i="8"/>
  <c r="D484" i="8"/>
  <c r="D202" i="8"/>
  <c r="D665" i="8"/>
  <c r="D338" i="8"/>
  <c r="D35" i="8"/>
  <c r="D138" i="8"/>
  <c r="D245" i="8"/>
  <c r="D790" i="8"/>
  <c r="D464" i="8"/>
  <c r="D159" i="8"/>
  <c r="D378" i="8"/>
  <c r="D640" i="8"/>
  <c r="D44" i="8"/>
  <c r="D254" i="8"/>
  <c r="D473" i="8"/>
  <c r="C473" i="8" s="1"/>
  <c r="D659" i="8"/>
  <c r="D859" i="8"/>
  <c r="D877" i="8"/>
  <c r="D690" i="8"/>
  <c r="D261" i="8"/>
  <c r="D417" i="8"/>
  <c r="D225" i="8"/>
  <c r="D49" i="8"/>
  <c r="D28" i="8"/>
  <c r="D603" i="8"/>
  <c r="D814" i="8"/>
  <c r="D654" i="8"/>
  <c r="D25" i="8"/>
  <c r="D344" i="8"/>
  <c r="D914" i="8"/>
  <c r="D959" i="8"/>
  <c r="D426" i="8"/>
  <c r="D795" i="8"/>
  <c r="C795" i="8" s="1"/>
  <c r="D915" i="8"/>
  <c r="D597" i="8"/>
  <c r="D373" i="8"/>
  <c r="D153" i="8"/>
  <c r="D89" i="8"/>
  <c r="D843" i="8"/>
  <c r="D753" i="8"/>
  <c r="D502" i="8"/>
  <c r="D282" i="8"/>
  <c r="D53" i="8"/>
  <c r="D511" i="8"/>
  <c r="D198" i="8"/>
  <c r="D749" i="8"/>
  <c r="D228" i="8"/>
  <c r="C228" i="8" s="1"/>
  <c r="D433" i="8"/>
  <c r="D514" i="8"/>
  <c r="D430" i="8"/>
  <c r="D567" i="8"/>
  <c r="D713" i="8"/>
  <c r="D76" i="8"/>
  <c r="D265" i="8"/>
  <c r="D485" i="8"/>
  <c r="D652" i="8"/>
  <c r="C652" i="8" s="1"/>
  <c r="D897" i="8"/>
  <c r="D351" i="8"/>
  <c r="D143" i="8"/>
  <c r="D481" i="8"/>
  <c r="D272" i="8"/>
  <c r="D42" i="8"/>
  <c r="D176" i="8"/>
  <c r="D734" i="8"/>
  <c r="D979" i="8"/>
  <c r="D678" i="8"/>
  <c r="D46" i="8"/>
  <c r="D431" i="8"/>
  <c r="D596" i="8"/>
  <c r="D977" i="8"/>
  <c r="D189" i="8"/>
  <c r="D520" i="8"/>
  <c r="D37" i="8"/>
  <c r="D409" i="8"/>
  <c r="D773" i="8"/>
  <c r="D27" i="8"/>
  <c r="D390" i="8"/>
  <c r="D923" i="8"/>
  <c r="D917" i="8"/>
  <c r="D257" i="8"/>
  <c r="D628" i="8"/>
  <c r="D167" i="8"/>
  <c r="D31" i="8"/>
  <c r="D987" i="8"/>
  <c r="C987" i="8" s="1"/>
  <c r="D212" i="8"/>
  <c r="C212" i="8" s="1"/>
  <c r="D34" i="8"/>
  <c r="D119" i="8"/>
  <c r="D874" i="8"/>
  <c r="D381" i="8"/>
  <c r="D413" i="8"/>
  <c r="C413" i="8" s="1"/>
  <c r="D886" i="8"/>
  <c r="D322" i="8"/>
  <c r="D889" i="8"/>
  <c r="D611" i="8"/>
  <c r="D867" i="8"/>
  <c r="D878" i="8"/>
  <c r="D293" i="8"/>
  <c r="D781" i="8"/>
  <c r="D26" i="8"/>
  <c r="D454" i="8"/>
  <c r="D106" i="8"/>
  <c r="D925" i="8"/>
  <c r="D475" i="8"/>
  <c r="D794" i="8"/>
  <c r="D608" i="8"/>
  <c r="D145" i="8"/>
  <c r="D862" i="8"/>
  <c r="D746" i="8"/>
  <c r="D585" i="8"/>
  <c r="D738" i="8"/>
  <c r="D479" i="8"/>
  <c r="D175" i="8"/>
  <c r="D392" i="8"/>
  <c r="D461" i="8"/>
  <c r="D400" i="8"/>
  <c r="D505" i="8"/>
  <c r="D182" i="8"/>
  <c r="D441" i="8"/>
  <c r="D497" i="8"/>
  <c r="C497" i="8" s="1"/>
  <c r="D639" i="8"/>
  <c r="D737" i="8"/>
  <c r="D62" i="8"/>
  <c r="D894" i="8"/>
  <c r="D337" i="8"/>
  <c r="C337" i="8" s="1"/>
  <c r="D180" i="8"/>
  <c r="D962" i="8"/>
  <c r="D969" i="8"/>
  <c r="D732" i="8"/>
  <c r="D38" i="8"/>
  <c r="D386" i="8"/>
  <c r="D354" i="8"/>
  <c r="D510" i="8"/>
  <c r="C510" i="8" s="1"/>
  <c r="D276" i="8"/>
  <c r="D366" i="8"/>
  <c r="D558" i="8"/>
  <c r="D666" i="8"/>
  <c r="D504" i="8"/>
  <c r="D296" i="8"/>
  <c r="D188" i="8"/>
  <c r="D393" i="8"/>
  <c r="D909" i="8"/>
  <c r="D770" i="8"/>
  <c r="D552" i="8"/>
  <c r="D569" i="8"/>
  <c r="D349" i="8"/>
  <c r="D993" i="8"/>
  <c r="D480" i="8"/>
  <c r="D415" i="8"/>
  <c r="D632" i="8"/>
  <c r="D402" i="8"/>
  <c r="D863" i="8"/>
  <c r="D574" i="8"/>
  <c r="D341" i="8"/>
  <c r="D121" i="8"/>
  <c r="D1007" i="8"/>
  <c r="D724" i="8"/>
  <c r="D470" i="8"/>
  <c r="D250" i="8"/>
  <c r="D32" i="8"/>
  <c r="D469" i="8"/>
  <c r="D156" i="8"/>
  <c r="D710" i="8"/>
  <c r="D144" i="8"/>
  <c r="D350" i="8"/>
  <c r="D842" i="8"/>
  <c r="D401" i="8"/>
  <c r="D758" i="8"/>
  <c r="D346" i="8"/>
  <c r="D482" i="8"/>
  <c r="D805" i="8"/>
  <c r="D615" i="8"/>
  <c r="D24" i="8"/>
  <c r="C24" i="8" s="1"/>
  <c r="D158" i="8"/>
  <c r="D318" i="8"/>
  <c r="D358" i="8"/>
  <c r="D775" i="8"/>
  <c r="D982" i="8"/>
  <c r="D425" i="8"/>
  <c r="D290" i="8"/>
  <c r="D19" i="8"/>
  <c r="D360" i="8"/>
  <c r="D763" i="8"/>
  <c r="D268" i="8"/>
  <c r="D58" i="8"/>
  <c r="D397" i="8"/>
  <c r="C397" i="8" s="1"/>
  <c r="D365" i="8"/>
  <c r="D77" i="8"/>
  <c r="D285" i="8"/>
  <c r="D440" i="8"/>
  <c r="D754" i="8"/>
  <c r="D407" i="8"/>
  <c r="D258" i="8"/>
  <c r="D319" i="8"/>
  <c r="D487" i="8"/>
  <c r="D549" i="8"/>
  <c r="D937" i="8"/>
  <c r="C937" i="8" s="1"/>
  <c r="D711" i="8"/>
  <c r="D826" i="8"/>
  <c r="D729" i="8"/>
  <c r="D255" i="8"/>
  <c r="D136" i="8"/>
  <c r="D437" i="8"/>
  <c r="D36" i="8"/>
  <c r="D999" i="8"/>
  <c r="D692" i="8"/>
  <c r="C692" i="8" s="1"/>
  <c r="D385" i="8"/>
  <c r="D610" i="8"/>
  <c r="D173" i="8"/>
  <c r="D63" i="8"/>
  <c r="D280" i="8"/>
  <c r="D55" i="8"/>
  <c r="D630" i="8"/>
  <c r="D108" i="8"/>
  <c r="D545" i="8"/>
  <c r="D744" i="8"/>
  <c r="D870" i="8"/>
  <c r="D252" i="8"/>
  <c r="C252" i="8" s="1"/>
  <c r="D903" i="8"/>
  <c r="D899" i="8"/>
  <c r="D706" i="8"/>
  <c r="D477" i="8"/>
  <c r="D247" i="8"/>
  <c r="D20" i="8"/>
  <c r="D496" i="8"/>
  <c r="D905" i="8"/>
  <c r="D614" i="8"/>
  <c r="D376" i="8"/>
  <c r="D146" i="8"/>
  <c r="D697" i="8"/>
  <c r="D333" i="8"/>
  <c r="D13" i="8"/>
  <c r="C12" i="8" s="1"/>
  <c r="D478" i="8"/>
  <c r="D812" i="8"/>
  <c r="D18" i="8"/>
  <c r="D809" i="8"/>
  <c r="D702" i="8"/>
  <c r="D65" i="8"/>
  <c r="D231" i="8"/>
  <c r="D593" i="8"/>
  <c r="D327" i="8"/>
  <c r="C327" i="8" s="1"/>
  <c r="D704" i="8"/>
  <c r="D759" i="8"/>
  <c r="D192" i="8"/>
  <c r="D850" i="8"/>
  <c r="D233" i="8"/>
  <c r="D801" i="8"/>
  <c r="D586" i="8"/>
  <c r="D695" i="8"/>
  <c r="D456" i="8"/>
  <c r="D237" i="8"/>
  <c r="D591" i="8"/>
  <c r="C591" i="8" s="1"/>
  <c r="D661" i="8"/>
  <c r="D761" i="8"/>
  <c r="D858" i="8"/>
  <c r="D201" i="8"/>
  <c r="D578" i="8"/>
  <c r="D672" i="8"/>
  <c r="D488" i="8"/>
  <c r="D164" i="8"/>
  <c r="D522" i="8"/>
  <c r="D208" i="8"/>
  <c r="C208" i="8" s="1"/>
  <c r="D465" i="8"/>
  <c r="D743" i="8"/>
  <c r="C743" i="8" s="1"/>
  <c r="D117" i="8"/>
  <c r="D1010" i="8"/>
  <c r="D1011" i="8"/>
  <c r="D1012" i="8"/>
  <c r="AD915" i="8"/>
  <c r="AN847" i="8"/>
  <c r="AD590" i="8"/>
  <c r="AD931" i="8"/>
  <c r="AN671" i="8"/>
  <c r="AN459" i="8"/>
  <c r="AN386" i="8"/>
  <c r="AN737" i="8"/>
  <c r="AN850" i="8"/>
  <c r="AD1009" i="8"/>
  <c r="AN579" i="8"/>
  <c r="AD689" i="8"/>
  <c r="AN469" i="8"/>
  <c r="AD719" i="8"/>
  <c r="AN450" i="8"/>
  <c r="AN423" i="8"/>
  <c r="AN940" i="8"/>
  <c r="AN425" i="8"/>
  <c r="I912" i="8"/>
  <c r="I848" i="8"/>
  <c r="I784" i="8"/>
  <c r="I720" i="8"/>
  <c r="I656" i="8"/>
  <c r="I888" i="8"/>
  <c r="I816" i="8"/>
  <c r="I744" i="8"/>
  <c r="I672" i="8"/>
  <c r="I893" i="8"/>
  <c r="I820" i="8"/>
  <c r="I747" i="8"/>
  <c r="I674" i="8"/>
  <c r="I602" i="8"/>
  <c r="I538" i="8"/>
  <c r="I474" i="8"/>
  <c r="I410" i="8"/>
  <c r="I346" i="8"/>
  <c r="I282" i="8"/>
  <c r="I218" i="8"/>
  <c r="I154" i="8"/>
  <c r="I90" i="8"/>
  <c r="I26" i="8"/>
  <c r="I878" i="8"/>
  <c r="I795" i="8"/>
  <c r="I711" i="8"/>
  <c r="I880" i="8"/>
  <c r="I808" i="8"/>
  <c r="I736" i="8"/>
  <c r="I664" i="8"/>
  <c r="I884" i="8"/>
  <c r="I811" i="8"/>
  <c r="I738" i="8"/>
  <c r="I665" i="8"/>
  <c r="I594" i="8"/>
  <c r="I530" i="8"/>
  <c r="I466" i="8"/>
  <c r="I402" i="8"/>
  <c r="I338" i="8"/>
  <c r="I274" i="8"/>
  <c r="I210" i="8"/>
  <c r="I146" i="8"/>
  <c r="I82" i="8"/>
  <c r="I18" i="8"/>
  <c r="I868" i="8"/>
  <c r="I785" i="8"/>
  <c r="I700" i="8"/>
  <c r="I872" i="8"/>
  <c r="I800" i="8"/>
  <c r="I728" i="8"/>
  <c r="I648" i="8"/>
  <c r="I875" i="8"/>
  <c r="I802" i="8"/>
  <c r="I729" i="8"/>
  <c r="I655" i="8"/>
  <c r="I586" i="8"/>
  <c r="I522" i="8"/>
  <c r="I458" i="8"/>
  <c r="I394" i="8"/>
  <c r="I330" i="8"/>
  <c r="I266" i="8"/>
  <c r="I202" i="8"/>
  <c r="I138" i="8"/>
  <c r="I74" i="8"/>
  <c r="I858" i="8"/>
  <c r="I773" i="8"/>
  <c r="I690" i="8"/>
  <c r="I896" i="8"/>
  <c r="I824" i="8"/>
  <c r="I752" i="8"/>
  <c r="I680" i="8"/>
  <c r="I902" i="8"/>
  <c r="I829" i="8"/>
  <c r="I756" i="8"/>
  <c r="I683" i="8"/>
  <c r="I610" i="8"/>
  <c r="I546" i="8"/>
  <c r="I482" i="8"/>
  <c r="I418" i="8"/>
  <c r="I354" i="8"/>
  <c r="I290" i="8"/>
  <c r="I226" i="8"/>
  <c r="I162" i="8"/>
  <c r="I98" i="8"/>
  <c r="I34" i="8"/>
  <c r="I889" i="8"/>
  <c r="I805" i="8"/>
  <c r="I722" i="8"/>
  <c r="I638" i="8"/>
  <c r="I886" i="8"/>
  <c r="I803" i="8"/>
  <c r="I718" i="8"/>
  <c r="I635" i="8"/>
  <c r="I849" i="8"/>
  <c r="I764" i="8"/>
  <c r="I681" i="8"/>
  <c r="I599" i="8"/>
  <c r="I526" i="8"/>
  <c r="I453" i="8"/>
  <c r="I380" i="8"/>
  <c r="I307" i="8"/>
  <c r="I233" i="8"/>
  <c r="I160" i="8"/>
  <c r="I864" i="8"/>
  <c r="I712" i="8"/>
  <c r="I793" i="8"/>
  <c r="I646" i="8"/>
  <c r="I514" i="8"/>
  <c r="I386" i="8"/>
  <c r="I258" i="8"/>
  <c r="I130" i="8"/>
  <c r="I763" i="8"/>
  <c r="I834" i="8"/>
  <c r="I740" i="8"/>
  <c r="I645" i="8"/>
  <c r="I837" i="8"/>
  <c r="I743" i="8"/>
  <c r="I650" i="8"/>
  <c r="I563" i="8"/>
  <c r="I480" i="8"/>
  <c r="I398" i="8"/>
  <c r="I316" i="8"/>
  <c r="I224" i="8"/>
  <c r="I142" i="8"/>
  <c r="I69" i="8"/>
  <c r="I891" i="8"/>
  <c r="I757" i="8"/>
  <c r="I625" i="8"/>
  <c r="I540" i="8"/>
  <c r="I456" i="8"/>
  <c r="I373" i="8"/>
  <c r="I289" i="8"/>
  <c r="I205" i="8"/>
  <c r="I121" i="8"/>
  <c r="I38" i="8"/>
  <c r="I839" i="8"/>
  <c r="I705" i="8"/>
  <c r="I591" i="8"/>
  <c r="I507" i="8"/>
  <c r="I423" i="8"/>
  <c r="I340" i="8"/>
  <c r="I256" i="8"/>
  <c r="I173" i="8"/>
  <c r="I89" i="8"/>
  <c r="I856" i="8"/>
  <c r="I704" i="8"/>
  <c r="I783" i="8"/>
  <c r="H783" i="8" s="1"/>
  <c r="I637" i="8"/>
  <c r="I506" i="8"/>
  <c r="I378" i="8"/>
  <c r="I250" i="8"/>
  <c r="I122" i="8"/>
  <c r="I919" i="8"/>
  <c r="I753" i="8"/>
  <c r="I917" i="8"/>
  <c r="I823" i="8"/>
  <c r="I730" i="8"/>
  <c r="I922" i="8"/>
  <c r="I827" i="8"/>
  <c r="I733" i="8"/>
  <c r="I639" i="8"/>
  <c r="I553" i="8"/>
  <c r="I471" i="8"/>
  <c r="I389" i="8"/>
  <c r="I297" i="8"/>
  <c r="I215" i="8"/>
  <c r="I133" i="8"/>
  <c r="I60" i="8"/>
  <c r="I873" i="8"/>
  <c r="I739" i="8"/>
  <c r="I613" i="8"/>
  <c r="I529" i="8"/>
  <c r="H529" i="8" s="1"/>
  <c r="I446" i="8"/>
  <c r="I363" i="8"/>
  <c r="I278" i="8"/>
  <c r="I195" i="8"/>
  <c r="I840" i="8"/>
  <c r="I696" i="8"/>
  <c r="I921" i="8"/>
  <c r="I774" i="8"/>
  <c r="I628" i="8"/>
  <c r="I498" i="8"/>
  <c r="I370" i="8"/>
  <c r="I242" i="8"/>
  <c r="I114" i="8"/>
  <c r="I909" i="8"/>
  <c r="I742" i="8"/>
  <c r="I907" i="8"/>
  <c r="I813" i="8"/>
  <c r="I708" i="8"/>
  <c r="I910" i="8"/>
  <c r="I817" i="8"/>
  <c r="I723" i="8"/>
  <c r="I629" i="8"/>
  <c r="I544" i="8"/>
  <c r="I462" i="8"/>
  <c r="I371" i="8"/>
  <c r="I288" i="8"/>
  <c r="I206" i="8"/>
  <c r="I124" i="8"/>
  <c r="I51" i="8"/>
  <c r="I855" i="8"/>
  <c r="I724" i="8"/>
  <c r="I603" i="8"/>
  <c r="I519" i="8"/>
  <c r="I436" i="8"/>
  <c r="I351" i="8"/>
  <c r="I268" i="8"/>
  <c r="I184" i="8"/>
  <c r="I101" i="8"/>
  <c r="I904" i="8"/>
  <c r="I760" i="8"/>
  <c r="I616" i="8"/>
  <c r="I838" i="8"/>
  <c r="I692" i="8"/>
  <c r="I554" i="8"/>
  <c r="I426" i="8"/>
  <c r="I298" i="8"/>
  <c r="I170" i="8"/>
  <c r="I42" i="8"/>
  <c r="I815" i="8"/>
  <c r="I649" i="8"/>
  <c r="H649" i="8" s="1"/>
  <c r="I844" i="8"/>
  <c r="I750" i="8"/>
  <c r="I657" i="8"/>
  <c r="I859" i="8"/>
  <c r="I754" i="8"/>
  <c r="I660" i="8"/>
  <c r="I572" i="8"/>
  <c r="I489" i="8"/>
  <c r="I407" i="8"/>
  <c r="I325" i="8"/>
  <c r="I243" i="8"/>
  <c r="I151" i="8"/>
  <c r="I78" i="8"/>
  <c r="I906" i="8"/>
  <c r="H906" i="8" s="1"/>
  <c r="I772" i="8"/>
  <c r="I641" i="8"/>
  <c r="I550" i="8"/>
  <c r="I467" i="8"/>
  <c r="I383" i="8"/>
  <c r="I300" i="8"/>
  <c r="I216" i="8"/>
  <c r="I132" i="8"/>
  <c r="I48" i="8"/>
  <c r="I853" i="8"/>
  <c r="I721" i="8"/>
  <c r="I601" i="8"/>
  <c r="I518" i="8"/>
  <c r="I433" i="8"/>
  <c r="I350" i="8"/>
  <c r="I267" i="8"/>
  <c r="I183" i="8"/>
  <c r="I100" i="8"/>
  <c r="I16" i="8"/>
  <c r="I918" i="8"/>
  <c r="I787" i="8"/>
  <c r="I652" i="8"/>
  <c r="I558" i="8"/>
  <c r="I475" i="8"/>
  <c r="I391" i="8"/>
  <c r="I308" i="8"/>
  <c r="I223" i="8"/>
  <c r="I140" i="8"/>
  <c r="I56" i="8"/>
  <c r="I809" i="8"/>
  <c r="I675" i="8"/>
  <c r="I573" i="8"/>
  <c r="I488" i="8"/>
  <c r="I405" i="8"/>
  <c r="I321" i="8"/>
  <c r="I238" i="8"/>
  <c r="I155" i="8"/>
  <c r="I71" i="8"/>
  <c r="I684" i="8"/>
  <c r="I494" i="8"/>
  <c r="I327" i="8"/>
  <c r="I159" i="8"/>
  <c r="I688" i="8"/>
  <c r="I765" i="8"/>
  <c r="I490" i="8"/>
  <c r="I234" i="8"/>
  <c r="I899" i="8"/>
  <c r="I897" i="8"/>
  <c r="I698" i="8"/>
  <c r="I806" i="8"/>
  <c r="I618" i="8"/>
  <c r="I444" i="8"/>
  <c r="I279" i="8"/>
  <c r="I115" i="8"/>
  <c r="I706" i="8"/>
  <c r="I509" i="8"/>
  <c r="I341" i="8"/>
  <c r="I174" i="8"/>
  <c r="I59" i="8"/>
  <c r="I905" i="8"/>
  <c r="I737" i="8"/>
  <c r="H737" i="8" s="1"/>
  <c r="I569" i="8"/>
  <c r="I465" i="8"/>
  <c r="I360" i="8"/>
  <c r="I236" i="8"/>
  <c r="I131" i="8"/>
  <c r="I27" i="8"/>
  <c r="I903" i="8"/>
  <c r="I751" i="8"/>
  <c r="I611" i="8"/>
  <c r="I516" i="8"/>
  <c r="I422" i="8"/>
  <c r="H422" i="8" s="1"/>
  <c r="I328" i="8"/>
  <c r="I235" i="8"/>
  <c r="I129" i="8"/>
  <c r="H129" i="8" s="1"/>
  <c r="I36" i="8"/>
  <c r="I842" i="8"/>
  <c r="I693" i="8"/>
  <c r="I561" i="8"/>
  <c r="I468" i="8"/>
  <c r="I374" i="8"/>
  <c r="I280" i="8"/>
  <c r="I185" i="8"/>
  <c r="I92" i="8"/>
  <c r="I916" i="8"/>
  <c r="I621" i="8"/>
  <c r="I431" i="8"/>
  <c r="I244" i="8"/>
  <c r="I35" i="8"/>
  <c r="I843" i="8"/>
  <c r="I72" i="8"/>
  <c r="I379" i="8"/>
  <c r="I640" i="8"/>
  <c r="I719" i="8"/>
  <c r="I450" i="8"/>
  <c r="I194" i="8"/>
  <c r="I846" i="8"/>
  <c r="I876" i="8"/>
  <c r="I687" i="8"/>
  <c r="H687" i="8" s="1"/>
  <c r="I796" i="8"/>
  <c r="I608" i="8"/>
  <c r="I435" i="8"/>
  <c r="I270" i="8"/>
  <c r="I105" i="8"/>
  <c r="I689" i="8"/>
  <c r="I497" i="8"/>
  <c r="H497" i="8" s="1"/>
  <c r="I331" i="8"/>
  <c r="I164" i="8"/>
  <c r="I28" i="8"/>
  <c r="I887" i="8"/>
  <c r="I686" i="8"/>
  <c r="I559" i="8"/>
  <c r="I455" i="8"/>
  <c r="I329" i="8"/>
  <c r="I225" i="8"/>
  <c r="I120" i="8"/>
  <c r="I885" i="8"/>
  <c r="I735" i="8"/>
  <c r="I600" i="8"/>
  <c r="I505" i="8"/>
  <c r="I412" i="8"/>
  <c r="I318" i="8"/>
  <c r="I213" i="8"/>
  <c r="I119" i="8"/>
  <c r="H119" i="8" s="1"/>
  <c r="I25" i="8"/>
  <c r="I825" i="8"/>
  <c r="I658" i="8"/>
  <c r="I551" i="8"/>
  <c r="I457" i="8"/>
  <c r="I364" i="8"/>
  <c r="I269" i="8"/>
  <c r="I175" i="8"/>
  <c r="I81" i="8"/>
  <c r="I883" i="8"/>
  <c r="I598" i="8"/>
  <c r="I411" i="8"/>
  <c r="I222" i="8"/>
  <c r="I13" i="8"/>
  <c r="I709" i="8"/>
  <c r="I632" i="8"/>
  <c r="I710" i="8"/>
  <c r="I442" i="8"/>
  <c r="I186" i="8"/>
  <c r="I836" i="8"/>
  <c r="H836" i="8" s="1"/>
  <c r="I865" i="8"/>
  <c r="I677" i="8"/>
  <c r="I768" i="8"/>
  <c r="I847" i="8"/>
  <c r="I562" i="8"/>
  <c r="I306" i="8"/>
  <c r="I50" i="8"/>
  <c r="I659" i="8"/>
  <c r="H659" i="8" s="1"/>
  <c r="I761" i="8"/>
  <c r="I869" i="8"/>
  <c r="I670" i="8"/>
  <c r="I499" i="8"/>
  <c r="I334" i="8"/>
  <c r="I169" i="8"/>
  <c r="I14" i="8"/>
  <c r="I789" i="8"/>
  <c r="I560" i="8"/>
  <c r="I393" i="8"/>
  <c r="I227" i="8"/>
  <c r="I70" i="8"/>
  <c r="I923" i="8"/>
  <c r="I755" i="8"/>
  <c r="H755" i="8" s="1"/>
  <c r="I580" i="8"/>
  <c r="I476" i="8"/>
  <c r="I372" i="8"/>
  <c r="I246" i="8"/>
  <c r="I141" i="8"/>
  <c r="I37" i="8"/>
  <c r="I769" i="8"/>
  <c r="I622" i="8"/>
  <c r="I527" i="8"/>
  <c r="I432" i="8"/>
  <c r="I339" i="8"/>
  <c r="H339" i="8" s="1"/>
  <c r="I245" i="8"/>
  <c r="I150" i="8"/>
  <c r="I46" i="8"/>
  <c r="I860" i="8"/>
  <c r="I707" i="8"/>
  <c r="I583" i="8"/>
  <c r="I478" i="8"/>
  <c r="I384" i="8"/>
  <c r="I291" i="8"/>
  <c r="I196" i="8"/>
  <c r="I102" i="8"/>
  <c r="I651" i="8"/>
  <c r="I452" i="8"/>
  <c r="I264" i="8"/>
  <c r="I55" i="8"/>
  <c r="I156" i="8"/>
  <c r="I463" i="8"/>
  <c r="I920" i="8"/>
  <c r="I434" i="8"/>
  <c r="I667" i="8"/>
  <c r="I786" i="8"/>
  <c r="I517" i="8"/>
  <c r="I252" i="8"/>
  <c r="I23" i="8"/>
  <c r="I582" i="8"/>
  <c r="I310" i="8"/>
  <c r="I80" i="8"/>
  <c r="I871" i="8"/>
  <c r="I623" i="8"/>
  <c r="I413" i="8"/>
  <c r="I277" i="8"/>
  <c r="I68" i="8"/>
  <c r="H68" i="8" s="1"/>
  <c r="I717" i="8"/>
  <c r="I548" i="8"/>
  <c r="I381" i="8"/>
  <c r="I255" i="8"/>
  <c r="I88" i="8"/>
  <c r="I892" i="8"/>
  <c r="I626" i="8"/>
  <c r="I500" i="8"/>
  <c r="I332" i="8"/>
  <c r="I165" i="8"/>
  <c r="I29" i="8"/>
  <c r="I749" i="8"/>
  <c r="I368" i="8"/>
  <c r="I76" i="8"/>
  <c r="I633" i="8"/>
  <c r="I682" i="8"/>
  <c r="I493" i="8"/>
  <c r="I304" i="8"/>
  <c r="I137" i="8"/>
  <c r="I643" i="8"/>
  <c r="I567" i="8"/>
  <c r="I746" i="8"/>
  <c r="I533" i="8"/>
  <c r="I366" i="8"/>
  <c r="I199" i="8"/>
  <c r="I31" i="8"/>
  <c r="I491" i="8"/>
  <c r="I317" i="8"/>
  <c r="I894" i="8"/>
  <c r="I627" i="8"/>
  <c r="I459" i="8"/>
  <c r="I292" i="8"/>
  <c r="I125" i="8"/>
  <c r="I676" i="8"/>
  <c r="I52" i="8"/>
  <c r="I867" i="8"/>
  <c r="I108" i="8"/>
  <c r="I566" i="8"/>
  <c r="I631" i="8"/>
  <c r="I630" i="8"/>
  <c r="I107" i="8"/>
  <c r="I336" i="8"/>
  <c r="I830" i="8"/>
  <c r="I84" i="8"/>
  <c r="I63" i="8"/>
  <c r="I440" i="8"/>
  <c r="I189" i="8"/>
  <c r="I832" i="8"/>
  <c r="I911" i="8"/>
  <c r="I362" i="8"/>
  <c r="I775" i="8"/>
  <c r="I508" i="8"/>
  <c r="I197" i="8"/>
  <c r="I924" i="8"/>
  <c r="I571" i="8"/>
  <c r="I792" i="8"/>
  <c r="I866" i="8"/>
  <c r="I322" i="8"/>
  <c r="I713" i="8"/>
  <c r="I425" i="8"/>
  <c r="H425" i="8" s="1"/>
  <c r="I188" i="8"/>
  <c r="I841" i="8"/>
  <c r="I487" i="8"/>
  <c r="I247" i="8"/>
  <c r="I804" i="8"/>
  <c r="I549" i="8"/>
  <c r="H549" i="8" s="1"/>
  <c r="I392" i="8"/>
  <c r="I204" i="8"/>
  <c r="I47" i="8"/>
  <c r="I685" i="8"/>
  <c r="H685" i="8" s="1"/>
  <c r="I495" i="8"/>
  <c r="I359" i="8"/>
  <c r="I192" i="8"/>
  <c r="I67" i="8"/>
  <c r="I790" i="8"/>
  <c r="I604" i="8"/>
  <c r="I437" i="8"/>
  <c r="I301" i="8"/>
  <c r="I134" i="8"/>
  <c r="I577" i="8"/>
  <c r="I305" i="8"/>
  <c r="I511" i="8"/>
  <c r="I295" i="8"/>
  <c r="I882" i="8"/>
  <c r="I620" i="8"/>
  <c r="H620" i="8" s="1"/>
  <c r="I451" i="8"/>
  <c r="I263" i="8"/>
  <c r="I95" i="8"/>
  <c r="I469" i="8"/>
  <c r="I421" i="8"/>
  <c r="I678" i="8"/>
  <c r="I492" i="8"/>
  <c r="I324" i="8"/>
  <c r="I157" i="8"/>
  <c r="I323" i="8"/>
  <c r="I149" i="8"/>
  <c r="I828" i="8"/>
  <c r="I584" i="8"/>
  <c r="I417" i="8"/>
  <c r="I249" i="8"/>
  <c r="I83" i="8"/>
  <c r="I532" i="8"/>
  <c r="I609" i="8"/>
  <c r="H609" i="8" s="1"/>
  <c r="I399" i="8"/>
  <c r="I272" i="8"/>
  <c r="I797" i="8"/>
  <c r="I461" i="8"/>
  <c r="I460" i="8"/>
  <c r="I585" i="8"/>
  <c r="I22" i="8"/>
  <c r="I776" i="8"/>
  <c r="I857" i="8"/>
  <c r="I314" i="8"/>
  <c r="I702" i="8"/>
  <c r="I416" i="8"/>
  <c r="I179" i="8"/>
  <c r="I822" i="8"/>
  <c r="I477" i="8"/>
  <c r="I237" i="8"/>
  <c r="I788" i="8"/>
  <c r="I539" i="8"/>
  <c r="I382" i="8"/>
  <c r="I193" i="8"/>
  <c r="I619" i="8"/>
  <c r="I106" i="8"/>
  <c r="I732" i="8"/>
  <c r="I791" i="8"/>
  <c r="I900" i="8"/>
  <c r="I590" i="8"/>
  <c r="I352" i="8"/>
  <c r="I87" i="8"/>
  <c r="I673" i="8"/>
  <c r="I414" i="8"/>
  <c r="I143" i="8"/>
  <c r="I671" i="8"/>
  <c r="I496" i="8"/>
  <c r="I309" i="8"/>
  <c r="I152" i="8"/>
  <c r="I835" i="8"/>
  <c r="I589" i="8"/>
  <c r="I454" i="8"/>
  <c r="I286" i="8"/>
  <c r="I161" i="8"/>
  <c r="I741" i="8"/>
  <c r="I531" i="8"/>
  <c r="I395" i="8"/>
  <c r="I228" i="8"/>
  <c r="I61" i="8"/>
  <c r="I624" i="8"/>
  <c r="I701" i="8"/>
  <c r="I691" i="8"/>
  <c r="I32" i="8"/>
  <c r="I592" i="8"/>
  <c r="I17" i="8"/>
  <c r="I612" i="8"/>
  <c r="I214" i="8"/>
  <c r="I819" i="8"/>
  <c r="I485" i="8"/>
  <c r="I265" i="8"/>
  <c r="I908" i="8"/>
  <c r="I541" i="8"/>
  <c r="I311" i="8"/>
  <c r="I49" i="8"/>
  <c r="I557" i="8"/>
  <c r="I181" i="8"/>
  <c r="I597" i="8"/>
  <c r="H597" i="8" s="1"/>
  <c r="I388" i="8"/>
  <c r="H388" i="8" s="1"/>
  <c r="I158" i="8"/>
  <c r="I385" i="8"/>
  <c r="I171" i="8"/>
  <c r="I779" i="8"/>
  <c r="I470" i="8"/>
  <c r="I262" i="8"/>
  <c r="I53" i="8"/>
  <c r="I400" i="8"/>
  <c r="I794" i="8"/>
  <c r="I521" i="8"/>
  <c r="I312" i="8"/>
  <c r="I62" i="8"/>
  <c r="I448" i="8"/>
  <c r="I358" i="8"/>
  <c r="I663" i="8"/>
  <c r="I481" i="8"/>
  <c r="I147" i="8"/>
  <c r="I85" i="8"/>
  <c r="I211" i="8"/>
  <c r="I762" i="8"/>
  <c r="H762" i="8" s="1"/>
  <c r="I863" i="8"/>
  <c r="I167" i="8"/>
  <c r="I313" i="8"/>
  <c r="I356" i="8"/>
  <c r="I578" i="8"/>
  <c r="I854" i="8"/>
  <c r="I581" i="8"/>
  <c r="I424" i="8"/>
  <c r="I528" i="8"/>
  <c r="I163" i="8"/>
  <c r="I801" i="8"/>
  <c r="I464" i="8"/>
  <c r="I203" i="8"/>
  <c r="I874" i="8"/>
  <c r="I520" i="8"/>
  <c r="I259" i="8"/>
  <c r="I39" i="8"/>
  <c r="I536" i="8"/>
  <c r="I118" i="8"/>
  <c r="I595" i="8"/>
  <c r="I915" i="8"/>
  <c r="I576" i="8"/>
  <c r="I367" i="8"/>
  <c r="I117" i="8"/>
  <c r="I302" i="8"/>
  <c r="I86" i="8"/>
  <c r="I714" i="8"/>
  <c r="I449" i="8"/>
  <c r="I240" i="8"/>
  <c r="I745" i="8"/>
  <c r="I232" i="8"/>
  <c r="I759" i="8"/>
  <c r="I501" i="8"/>
  <c r="I271" i="8"/>
  <c r="I40" i="8"/>
  <c r="I139" i="8"/>
  <c r="I365" i="8"/>
  <c r="H365" i="8" s="1"/>
  <c r="I275" i="8"/>
  <c r="I483" i="8"/>
  <c r="I230" i="8"/>
  <c r="I127" i="8"/>
  <c r="I543" i="8"/>
  <c r="I731" i="8"/>
  <c r="H731" i="8" s="1"/>
  <c r="I831" i="8"/>
  <c r="I257" i="8"/>
  <c r="I403" i="8"/>
  <c r="I369" i="8"/>
  <c r="H369" i="8" s="1"/>
  <c r="I109" i="8"/>
  <c r="I427" i="8"/>
  <c r="I851" i="8"/>
  <c r="I239" i="8"/>
  <c r="I212" i="8"/>
  <c r="I780" i="8"/>
  <c r="I241" i="8"/>
  <c r="I666" i="8"/>
  <c r="I914" i="8"/>
  <c r="I387" i="8"/>
  <c r="I570" i="8"/>
  <c r="I781" i="8"/>
  <c r="I535" i="8"/>
  <c r="I404" i="8"/>
  <c r="I486" i="8"/>
  <c r="I110" i="8"/>
  <c r="I703" i="8"/>
  <c r="I443" i="8"/>
  <c r="I182" i="8"/>
  <c r="I777" i="8"/>
  <c r="I510" i="8"/>
  <c r="I248" i="8"/>
  <c r="I19" i="8"/>
  <c r="I515" i="8"/>
  <c r="I97" i="8"/>
  <c r="I428" i="8"/>
  <c r="I799" i="8"/>
  <c r="I850" i="8"/>
  <c r="I556" i="8"/>
  <c r="I347" i="8"/>
  <c r="I75" i="8"/>
  <c r="I219" i="8"/>
  <c r="I901" i="8"/>
  <c r="H901" i="8" s="1"/>
  <c r="I644" i="8"/>
  <c r="I429" i="8"/>
  <c r="I220" i="8"/>
  <c r="I574" i="8"/>
  <c r="I65" i="8"/>
  <c r="I726" i="8"/>
  <c r="I479" i="8"/>
  <c r="I229" i="8"/>
  <c r="H229" i="8" s="1"/>
  <c r="I20" i="8"/>
  <c r="I281" i="8"/>
  <c r="I191" i="8"/>
  <c r="I315" i="8"/>
  <c r="I44" i="8"/>
  <c r="I376" i="8"/>
  <c r="I607" i="8"/>
  <c r="I503" i="8"/>
  <c r="I178" i="8"/>
  <c r="H178" i="8" s="1"/>
  <c r="I771" i="8"/>
  <c r="I361" i="8"/>
  <c r="I320" i="8"/>
  <c r="I445" i="8"/>
  <c r="H445" i="8" s="1"/>
  <c r="I79" i="8"/>
  <c r="I668" i="8"/>
  <c r="I401" i="8"/>
  <c r="I172" i="8"/>
  <c r="I758" i="8"/>
  <c r="I447" i="8"/>
  <c r="I217" i="8"/>
  <c r="H217" i="8" s="1"/>
  <c r="I473" i="8"/>
  <c r="I344" i="8"/>
  <c r="I547" i="8"/>
  <c r="H547" i="8" s="1"/>
  <c r="I814" i="8"/>
  <c r="I534" i="8"/>
  <c r="I284" i="8"/>
  <c r="I54" i="8"/>
  <c r="I135" i="8"/>
  <c r="I767" i="8"/>
  <c r="I617" i="8"/>
  <c r="I408" i="8"/>
  <c r="I177" i="8"/>
  <c r="I406" i="8"/>
  <c r="I694" i="8"/>
  <c r="I438" i="8"/>
  <c r="I208" i="8"/>
  <c r="I198" i="8"/>
  <c r="I24" i="8"/>
  <c r="I231" i="8"/>
  <c r="H231" i="8" s="1"/>
  <c r="I898" i="8"/>
  <c r="I293" i="8"/>
  <c r="I524" i="8"/>
  <c r="I695" i="8"/>
  <c r="I253" i="8"/>
  <c r="I66" i="8"/>
  <c r="I826" i="8"/>
  <c r="I343" i="8"/>
  <c r="I821" i="8"/>
  <c r="I57" i="8"/>
  <c r="I634" i="8"/>
  <c r="I725" i="8"/>
  <c r="I207" i="8"/>
  <c r="H207" i="8" s="1"/>
  <c r="I390" i="8"/>
  <c r="H390" i="8" s="1"/>
  <c r="I513" i="8"/>
  <c r="I33" i="8"/>
  <c r="I30" i="8"/>
  <c r="I596" i="8"/>
  <c r="I136" i="8"/>
  <c r="I153" i="8"/>
  <c r="I299" i="8"/>
  <c r="I537" i="8"/>
  <c r="I342" i="8"/>
  <c r="I716" i="8"/>
  <c r="I221" i="8"/>
  <c r="I484" i="8"/>
  <c r="I555" i="8"/>
  <c r="I176" i="8"/>
  <c r="I605" i="8"/>
  <c r="I166" i="8"/>
  <c r="I877" i="8"/>
  <c r="I734" i="8"/>
  <c r="I64" i="8"/>
  <c r="I606" i="8"/>
  <c r="I545" i="8"/>
  <c r="I439" i="8"/>
  <c r="H439" i="8" s="1"/>
  <c r="I200" i="8"/>
  <c r="I564" i="8"/>
  <c r="I145" i="8"/>
  <c r="I778" i="8"/>
  <c r="I525" i="8"/>
  <c r="I21" i="8"/>
  <c r="I377" i="8"/>
  <c r="I104" i="8"/>
  <c r="I303" i="8"/>
  <c r="I209" i="8"/>
  <c r="I770" i="8"/>
  <c r="I99" i="8"/>
  <c r="I913" i="8"/>
  <c r="H913" i="8" s="1"/>
  <c r="I283" i="8"/>
  <c r="I699" i="8"/>
  <c r="I375" i="8"/>
  <c r="I190" i="8"/>
  <c r="I251" i="8"/>
  <c r="I397" i="8"/>
  <c r="I319" i="8"/>
  <c r="I782" i="8"/>
  <c r="I45" i="8"/>
  <c r="I73" i="8"/>
  <c r="I260" i="8"/>
  <c r="I661" i="8"/>
  <c r="I727" i="8"/>
  <c r="I111" i="8"/>
  <c r="I287" i="8"/>
  <c r="I349" i="8"/>
  <c r="I144" i="8"/>
  <c r="I348" i="8"/>
  <c r="I337" i="8"/>
  <c r="I512" i="8"/>
  <c r="I93" i="8"/>
  <c r="I113" i="8"/>
  <c r="I357" i="8"/>
  <c r="I502" i="8"/>
  <c r="H502" i="8" s="1"/>
  <c r="I261" i="8"/>
  <c r="I614" i="8"/>
  <c r="I273" i="8"/>
  <c r="I126" i="8"/>
  <c r="I326" i="8"/>
  <c r="H326" i="8" s="1"/>
  <c r="I409" i="8"/>
  <c r="I766" i="8"/>
  <c r="I58" i="8"/>
  <c r="I890" i="8"/>
  <c r="I91" i="8"/>
  <c r="I296" i="8"/>
  <c r="I925" i="8"/>
  <c r="I123" i="8"/>
  <c r="I285" i="8"/>
  <c r="I748" i="8"/>
  <c r="I180" i="8"/>
  <c r="I254" i="8"/>
  <c r="H254" i="8" s="1"/>
  <c r="I345" i="8"/>
  <c r="H345" i="8" s="1"/>
  <c r="I542" i="8"/>
  <c r="I103" i="8"/>
  <c r="I615" i="8"/>
  <c r="H615" i="8" s="1"/>
  <c r="I441" i="8"/>
  <c r="I420" i="8"/>
  <c r="H420" i="8" s="1"/>
  <c r="I294" i="8"/>
  <c r="H294" i="8" s="1"/>
  <c r="I895" i="8"/>
  <c r="I862" i="8"/>
  <c r="I879" i="8"/>
  <c r="H879" i="8" s="1"/>
  <c r="I276" i="8"/>
  <c r="H276" i="8" s="1"/>
  <c r="I642" i="8"/>
  <c r="I112" i="8"/>
  <c r="I201" i="8"/>
  <c r="I715" i="8"/>
  <c r="I12" i="8"/>
  <c r="I833" i="8"/>
  <c r="I396" i="8"/>
  <c r="I870" i="8"/>
  <c r="I647" i="8"/>
  <c r="I881" i="8"/>
  <c r="I587" i="8"/>
  <c r="I419" i="8"/>
  <c r="I662" i="8"/>
  <c r="I333" i="8"/>
  <c r="I798" i="8"/>
  <c r="I523" i="8"/>
  <c r="I568" i="8"/>
  <c r="I353" i="8"/>
  <c r="I187" i="8"/>
  <c r="I148" i="8"/>
  <c r="I679" i="8"/>
  <c r="I96" i="8"/>
  <c r="I653" i="8"/>
  <c r="I852" i="8"/>
  <c r="I77" i="8"/>
  <c r="I593" i="8"/>
  <c r="I472" i="8"/>
  <c r="I810" i="8"/>
  <c r="H810" i="8" s="1"/>
  <c r="I845" i="8"/>
  <c r="I116" i="8"/>
  <c r="I588" i="8"/>
  <c r="I926" i="8"/>
  <c r="I355" i="8"/>
  <c r="I168" i="8"/>
  <c r="I43" i="8"/>
  <c r="I697" i="8"/>
  <c r="I335" i="8"/>
  <c r="I565" i="8"/>
  <c r="I669" i="8"/>
  <c r="I41" i="8"/>
  <c r="H41" i="8" s="1"/>
  <c r="I807" i="8"/>
  <c r="I636" i="8"/>
  <c r="I579" i="8"/>
  <c r="I15" i="8"/>
  <c r="I415" i="8"/>
  <c r="I818" i="8"/>
  <c r="H818" i="8" s="1"/>
  <c r="I128" i="8"/>
  <c r="I430" i="8"/>
  <c r="I552" i="8"/>
  <c r="I812" i="8"/>
  <c r="I94" i="8"/>
  <c r="I504" i="8"/>
  <c r="I861" i="8"/>
  <c r="I654" i="8"/>
  <c r="I575" i="8"/>
  <c r="I994" i="8"/>
  <c r="I953" i="8"/>
  <c r="I978" i="8"/>
  <c r="I1003" i="8"/>
  <c r="I990" i="8"/>
  <c r="I971" i="8"/>
  <c r="I929" i="8"/>
  <c r="I964" i="8"/>
  <c r="I976" i="8"/>
  <c r="I1006" i="8"/>
  <c r="I963" i="8"/>
  <c r="I936" i="8"/>
  <c r="I970" i="8"/>
  <c r="I973" i="8"/>
  <c r="I940" i="8"/>
  <c r="I991" i="8"/>
  <c r="H991" i="8" s="1"/>
  <c r="I948" i="8"/>
  <c r="I1001" i="8"/>
  <c r="I985" i="8"/>
  <c r="I928" i="8"/>
  <c r="I967" i="8"/>
  <c r="H967" i="8" s="1"/>
  <c r="I946" i="8"/>
  <c r="I1012" i="8"/>
  <c r="I957" i="8"/>
  <c r="I999" i="8"/>
  <c r="I998" i="8"/>
  <c r="I996" i="8"/>
  <c r="I955" i="8"/>
  <c r="I972" i="8"/>
  <c r="I975" i="8"/>
  <c r="I979" i="8"/>
  <c r="I950" i="8"/>
  <c r="I977" i="8"/>
  <c r="I1010" i="8"/>
  <c r="I941" i="8"/>
  <c r="I943" i="8"/>
  <c r="I986" i="8"/>
  <c r="I982" i="8"/>
  <c r="I949" i="8"/>
  <c r="I956" i="8"/>
  <c r="H956" i="8" s="1"/>
  <c r="I981" i="8"/>
  <c r="I988" i="8"/>
  <c r="I974" i="8"/>
  <c r="I952" i="8"/>
  <c r="I951" i="8"/>
  <c r="I987" i="8"/>
  <c r="AD760" i="8"/>
  <c r="I983" i="8"/>
  <c r="I969" i="8"/>
  <c r="H968" i="8" s="1"/>
  <c r="AN674" i="8"/>
  <c r="I960" i="8"/>
  <c r="I927" i="8"/>
  <c r="H927" i="8" s="1"/>
  <c r="I984" i="8"/>
  <c r="AD828" i="8"/>
  <c r="AN703" i="8"/>
  <c r="AD804" i="8"/>
  <c r="AD701" i="8"/>
  <c r="AN565" i="8"/>
  <c r="AD620" i="8"/>
  <c r="AD941" i="8"/>
  <c r="AN841" i="8"/>
  <c r="AD905" i="8"/>
  <c r="AD720" i="8"/>
  <c r="AN591" i="8"/>
  <c r="AN629" i="8"/>
  <c r="AN797" i="8"/>
  <c r="AD702" i="8"/>
  <c r="AN835" i="8"/>
  <c r="AN638" i="8"/>
  <c r="AN728" i="8"/>
  <c r="AD667" i="8"/>
  <c r="AD918" i="8"/>
  <c r="AD985" i="8"/>
  <c r="AD794" i="8"/>
  <c r="AD925" i="8"/>
  <c r="AD815" i="8"/>
  <c r="AN991" i="8"/>
  <c r="AN741" i="8"/>
  <c r="AN691" i="8"/>
  <c r="AN546" i="8"/>
  <c r="AD729" i="8"/>
  <c r="AD589" i="8"/>
  <c r="AC589" i="8" s="1"/>
  <c r="AN652" i="8"/>
  <c r="AN990" i="8"/>
  <c r="AN457" i="8"/>
  <c r="AN806" i="8"/>
  <c r="AN657" i="8"/>
  <c r="AN866" i="8"/>
  <c r="AD959" i="8"/>
  <c r="AN618" i="8"/>
  <c r="AN393" i="8"/>
  <c r="AN561" i="8"/>
  <c r="AN380" i="8"/>
  <c r="AN537" i="8"/>
  <c r="AN356" i="8"/>
  <c r="AN755" i="8"/>
  <c r="AN379" i="8"/>
  <c r="AN888" i="8"/>
  <c r="AN714" i="8"/>
  <c r="AN717" i="8"/>
  <c r="AN1001" i="8"/>
  <c r="AD987" i="8"/>
  <c r="AD732" i="8"/>
  <c r="AD611" i="8"/>
  <c r="AD824" i="8"/>
  <c r="AD658" i="8"/>
  <c r="AD654" i="8"/>
  <c r="AD823" i="8"/>
  <c r="AD800" i="8"/>
  <c r="AD791" i="8"/>
  <c r="AD836" i="8"/>
  <c r="AD653" i="8"/>
  <c r="AN510" i="8"/>
  <c r="AD635" i="8"/>
  <c r="AD1008" i="8"/>
  <c r="AD805" i="8"/>
  <c r="AD705" i="8"/>
  <c r="AN615" i="8"/>
  <c r="AN916" i="8"/>
  <c r="AN621" i="8"/>
  <c r="AN649" i="8"/>
  <c r="AN685" i="8"/>
  <c r="AN665" i="8"/>
  <c r="AN804" i="8"/>
  <c r="AN353" i="8"/>
  <c r="AN640" i="8"/>
  <c r="AD713" i="8"/>
  <c r="AD734" i="8"/>
  <c r="AD848" i="8"/>
  <c r="AN795" i="8"/>
  <c r="AN467" i="8"/>
  <c r="AN645" i="8"/>
  <c r="AN558" i="8"/>
  <c r="AN1011" i="8"/>
  <c r="AN877" i="8"/>
  <c r="AD990" i="8"/>
  <c r="AN531" i="8"/>
  <c r="AN381" i="8"/>
  <c r="AN754" i="8"/>
  <c r="AN861" i="8"/>
  <c r="AN410" i="8"/>
  <c r="AN892" i="8"/>
  <c r="AN813" i="8"/>
  <c r="AN868" i="8"/>
  <c r="AN556" i="8"/>
  <c r="AN704" i="8"/>
  <c r="AD681" i="8"/>
  <c r="AN418" i="8"/>
  <c r="AD657" i="8"/>
  <c r="AN454" i="8"/>
  <c r="AD792" i="8"/>
  <c r="AD708" i="8"/>
  <c r="AN783" i="8"/>
  <c r="AD663" i="8"/>
  <c r="AD929" i="8"/>
  <c r="AD621" i="8"/>
  <c r="I1009" i="8"/>
  <c r="AD796" i="8"/>
  <c r="AD980" i="8"/>
  <c r="AN675" i="8"/>
  <c r="AD698" i="8"/>
  <c r="AD627" i="8"/>
  <c r="I1005" i="8"/>
  <c r="I933" i="8"/>
  <c r="AD802" i="8"/>
  <c r="AD650" i="8"/>
  <c r="AN981" i="8"/>
  <c r="AN830" i="8"/>
  <c r="AD977" i="8"/>
  <c r="AN767" i="8"/>
  <c r="AN933" i="8"/>
  <c r="AN930" i="8"/>
  <c r="AD731" i="8"/>
  <c r="AD712" i="8"/>
  <c r="AD876" i="8"/>
  <c r="AD884" i="8"/>
  <c r="AD773" i="8"/>
  <c r="AN566" i="8"/>
  <c r="AN781" i="8"/>
  <c r="AN597" i="8"/>
  <c r="AD822" i="8"/>
  <c r="AN465" i="8"/>
  <c r="AN757" i="8"/>
  <c r="AN414" i="8"/>
  <c r="AN600" i="8"/>
  <c r="AM600" i="8" s="1"/>
  <c r="AD789" i="8"/>
  <c r="AN390" i="8"/>
  <c r="AN925" i="8"/>
  <c r="AN604" i="8"/>
  <c r="AN505" i="8"/>
  <c r="AN599" i="8"/>
  <c r="AN920" i="8"/>
  <c r="AN397" i="8"/>
  <c r="AN1010" i="8"/>
  <c r="AN712" i="8"/>
  <c r="AM712" i="8" s="1"/>
  <c r="AN538" i="8"/>
  <c r="AN483" i="8"/>
  <c r="AN688" i="8"/>
  <c r="AN514" i="8"/>
  <c r="AN551" i="8"/>
  <c r="AN376" i="8"/>
  <c r="AN865" i="8"/>
  <c r="AN1004" i="8"/>
  <c r="AN489" i="8"/>
  <c r="AN628" i="8"/>
  <c r="AD549" i="8"/>
  <c r="AD485" i="8"/>
  <c r="AD421" i="8"/>
  <c r="AD357" i="8"/>
  <c r="AD293" i="8"/>
  <c r="AD229" i="8"/>
  <c r="AD165" i="8"/>
  <c r="AD101" i="8"/>
  <c r="AD37" i="8"/>
  <c r="AD563" i="8"/>
  <c r="AD490" i="8"/>
  <c r="AD417" i="8"/>
  <c r="AD344" i="8"/>
  <c r="AD541" i="8"/>
  <c r="AD477" i="8"/>
  <c r="AD413" i="8"/>
  <c r="AD349" i="8"/>
  <c r="AD285" i="8"/>
  <c r="AD221" i="8"/>
  <c r="AD157" i="8"/>
  <c r="AD93" i="8"/>
  <c r="AD29" i="8"/>
  <c r="AD554" i="8"/>
  <c r="AD481" i="8"/>
  <c r="AD408" i="8"/>
  <c r="AD335" i="8"/>
  <c r="AD533" i="8"/>
  <c r="AD469" i="8"/>
  <c r="AD405" i="8"/>
  <c r="AD341" i="8"/>
  <c r="AD277" i="8"/>
  <c r="AD213" i="8"/>
  <c r="AD149" i="8"/>
  <c r="AD85" i="8"/>
  <c r="AD21" i="8"/>
  <c r="AD545" i="8"/>
  <c r="AD472" i="8"/>
  <c r="AD399" i="8"/>
  <c r="AD326" i="8"/>
  <c r="AD525" i="8"/>
  <c r="AD461" i="8"/>
  <c r="AD397" i="8"/>
  <c r="AD333" i="8"/>
  <c r="AD269" i="8"/>
  <c r="AD205" i="8"/>
  <c r="AD141" i="8"/>
  <c r="AD77" i="8"/>
  <c r="AD13" i="8"/>
  <c r="AD536" i="8"/>
  <c r="AD463" i="8"/>
  <c r="AD390" i="8"/>
  <c r="AD316" i="8"/>
  <c r="AD573" i="8"/>
  <c r="AD445" i="8"/>
  <c r="AD317" i="8"/>
  <c r="AD189" i="8"/>
  <c r="AD61" i="8"/>
  <c r="AD444" i="8"/>
  <c r="AD298" i="8"/>
  <c r="AD517" i="8"/>
  <c r="AD389" i="8"/>
  <c r="AD261" i="8"/>
  <c r="AD133" i="8"/>
  <c r="AD527" i="8"/>
  <c r="AD380" i="8"/>
  <c r="AD537" i="8"/>
  <c r="AD452" i="8"/>
  <c r="AD369" i="8"/>
  <c r="AD286" i="8"/>
  <c r="AD212" i="8"/>
  <c r="AD139" i="8"/>
  <c r="AD587" i="8"/>
  <c r="AD504" i="8"/>
  <c r="AD523" i="8"/>
  <c r="AD440" i="8"/>
  <c r="AD559" i="8"/>
  <c r="AD475" i="8"/>
  <c r="AD392" i="8"/>
  <c r="AD308" i="8"/>
  <c r="AD232" i="8"/>
  <c r="AD159" i="8"/>
  <c r="AD86" i="8"/>
  <c r="AD12" i="8"/>
  <c r="AD459" i="8"/>
  <c r="AD342" i="8"/>
  <c r="AD236" i="8"/>
  <c r="AD138" i="8"/>
  <c r="AC138" i="8" s="1"/>
  <c r="AD51" i="8"/>
  <c r="AD509" i="8"/>
  <c r="AD381" i="8"/>
  <c r="AD253" i="8"/>
  <c r="AD125" i="8"/>
  <c r="AD518" i="8"/>
  <c r="AD371" i="8"/>
  <c r="AD526" i="8"/>
  <c r="AD442" i="8"/>
  <c r="AD359" i="8"/>
  <c r="AD276" i="8"/>
  <c r="AD203" i="8"/>
  <c r="AD130" i="8"/>
  <c r="AD429" i="8"/>
  <c r="AD197" i="8"/>
  <c r="AD435" i="8"/>
  <c r="AD547" i="8"/>
  <c r="AD422" i="8"/>
  <c r="AD318" i="8"/>
  <c r="AD222" i="8"/>
  <c r="AD112" i="8"/>
  <c r="AD581" i="8"/>
  <c r="AD373" i="8"/>
  <c r="AD181" i="8"/>
  <c r="AD426" i="8"/>
  <c r="AD515" i="8"/>
  <c r="AD411" i="8"/>
  <c r="AD306" i="8"/>
  <c r="AD194" i="8"/>
  <c r="AD565" i="8"/>
  <c r="AD365" i="8"/>
  <c r="AD437" i="8"/>
  <c r="AD237" i="8"/>
  <c r="AD45" i="8"/>
  <c r="AD454" i="8"/>
  <c r="AD558" i="8"/>
  <c r="AD432" i="8"/>
  <c r="AD328" i="8"/>
  <c r="AD231" i="8"/>
  <c r="AD121" i="8"/>
  <c r="AD577" i="8"/>
  <c r="AD483" i="8"/>
  <c r="AD534" i="8"/>
  <c r="AD430" i="8"/>
  <c r="AD496" i="8"/>
  <c r="AD402" i="8"/>
  <c r="AD297" i="8"/>
  <c r="AD214" i="8"/>
  <c r="AD131" i="8"/>
  <c r="AD49" i="8"/>
  <c r="AD564" i="8"/>
  <c r="AD396" i="8"/>
  <c r="AD273" i="8"/>
  <c r="AD163" i="8"/>
  <c r="AD62" i="8"/>
  <c r="AD500" i="8"/>
  <c r="AD367" i="8"/>
  <c r="AD260" i="8"/>
  <c r="AD162" i="8"/>
  <c r="AD71" i="8"/>
  <c r="AD325" i="8"/>
  <c r="AD53" i="8"/>
  <c r="AD353" i="8"/>
  <c r="AD484" i="8"/>
  <c r="AD296" i="8"/>
  <c r="AD158" i="8"/>
  <c r="AC158" i="8" s="1"/>
  <c r="AD524" i="8"/>
  <c r="AD492" i="8"/>
  <c r="AD486" i="8"/>
  <c r="AD370" i="8"/>
  <c r="AD268" i="8"/>
  <c r="AD177" i="8"/>
  <c r="AD76" i="8"/>
  <c r="AD480" i="8"/>
  <c r="AD313" i="8"/>
  <c r="AD188" i="8"/>
  <c r="AD72" i="8"/>
  <c r="AD479" i="8"/>
  <c r="AD340" i="8"/>
  <c r="AC340" i="8" s="1"/>
  <c r="AD224" i="8"/>
  <c r="AD114" i="8"/>
  <c r="AD18" i="8"/>
  <c r="AD438" i="8"/>
  <c r="AD323" i="8"/>
  <c r="AD220" i="8"/>
  <c r="AD124" i="8"/>
  <c r="AD38" i="8"/>
  <c r="AD466" i="8"/>
  <c r="AD343" i="8"/>
  <c r="AD238" i="8"/>
  <c r="AD142" i="8"/>
  <c r="AD52" i="8"/>
  <c r="AD309" i="8"/>
  <c r="AD307" i="8"/>
  <c r="AD474" i="8"/>
  <c r="AD267" i="8"/>
  <c r="AD148" i="8"/>
  <c r="AD514" i="8"/>
  <c r="AC514" i="8" s="1"/>
  <c r="AD586" i="8"/>
  <c r="AD482" i="8"/>
  <c r="AD579" i="8"/>
  <c r="AD465" i="8"/>
  <c r="AD360" i="8"/>
  <c r="AD259" i="8"/>
  <c r="AD168" i="8"/>
  <c r="AD67" i="8"/>
  <c r="AD441" i="8"/>
  <c r="AD300" i="8"/>
  <c r="AD175" i="8"/>
  <c r="AD41" i="8"/>
  <c r="AD458" i="8"/>
  <c r="AD324" i="8"/>
  <c r="AD210" i="8"/>
  <c r="AD102" i="8"/>
  <c r="AD583" i="8"/>
  <c r="AD420" i="8"/>
  <c r="AC420" i="8" s="1"/>
  <c r="AD311" i="8"/>
  <c r="AD209" i="8"/>
  <c r="AD111" i="8"/>
  <c r="AD27" i="8"/>
  <c r="AD446" i="8"/>
  <c r="AD330" i="8"/>
  <c r="AD226" i="8"/>
  <c r="AD128" i="8"/>
  <c r="AD42" i="8"/>
  <c r="AD301" i="8"/>
  <c r="AD289" i="8"/>
  <c r="AD464" i="8"/>
  <c r="AD258" i="8"/>
  <c r="AD494" i="8"/>
  <c r="AD576" i="8"/>
  <c r="AD471" i="8"/>
  <c r="AD569" i="8"/>
  <c r="AD455" i="8"/>
  <c r="AD350" i="8"/>
  <c r="AD250" i="8"/>
  <c r="AD150" i="8"/>
  <c r="AD58" i="8"/>
  <c r="AD425" i="8"/>
  <c r="AD284" i="8"/>
  <c r="AD152" i="8"/>
  <c r="AD30" i="8"/>
  <c r="AD439" i="8"/>
  <c r="AD312" i="8"/>
  <c r="AD199" i="8"/>
  <c r="AD91" i="8"/>
  <c r="AD561" i="8"/>
  <c r="AD407" i="8"/>
  <c r="AD295" i="8"/>
  <c r="AD198" i="8"/>
  <c r="AD100" i="8"/>
  <c r="AD17" i="8"/>
  <c r="AD427" i="8"/>
  <c r="AD314" i="8"/>
  <c r="AD215" i="8"/>
  <c r="AD116" i="8"/>
  <c r="AD32" i="8"/>
  <c r="AD453" i="8"/>
  <c r="AD69" i="8"/>
  <c r="AD362" i="8"/>
  <c r="AD495" i="8"/>
  <c r="AD338" i="8"/>
  <c r="AD167" i="8"/>
  <c r="AD535" i="8"/>
  <c r="AD503" i="8"/>
  <c r="AD506" i="8"/>
  <c r="AD382" i="8"/>
  <c r="AD278" i="8"/>
  <c r="AD186" i="8"/>
  <c r="AD95" i="8"/>
  <c r="AD502" i="8"/>
  <c r="AD327" i="8"/>
  <c r="AD200" i="8"/>
  <c r="AD82" i="8"/>
  <c r="AD521" i="8"/>
  <c r="AD354" i="8"/>
  <c r="AD235" i="8"/>
  <c r="AD126" i="8"/>
  <c r="AD28" i="8"/>
  <c r="AD457" i="8"/>
  <c r="AD337" i="8"/>
  <c r="AD234" i="8"/>
  <c r="AD136" i="8"/>
  <c r="AD48" i="8"/>
  <c r="AD487" i="8"/>
  <c r="AD356" i="8"/>
  <c r="AD251" i="8"/>
  <c r="AD153" i="8"/>
  <c r="AD63" i="8"/>
  <c r="AD497" i="8"/>
  <c r="AD256" i="8"/>
  <c r="AD68" i="8"/>
  <c r="AD418" i="8"/>
  <c r="AD207" i="8"/>
  <c r="AD25" i="8"/>
  <c r="AD489" i="8"/>
  <c r="AD401" i="8"/>
  <c r="AD473" i="8"/>
  <c r="AD566" i="8"/>
  <c r="AD443" i="8"/>
  <c r="AD241" i="8"/>
  <c r="AD40" i="8"/>
  <c r="AD410" i="8"/>
  <c r="AC410" i="8" s="1"/>
  <c r="AD127" i="8"/>
  <c r="AC127" i="8" s="1"/>
  <c r="AD424" i="8"/>
  <c r="AD187" i="8"/>
  <c r="AD394" i="8"/>
  <c r="AD184" i="8"/>
  <c r="AD570" i="8"/>
  <c r="AD302" i="8"/>
  <c r="AD105" i="8"/>
  <c r="AD456" i="8"/>
  <c r="AC456" i="8" s="1"/>
  <c r="AD208" i="8"/>
  <c r="AD305" i="8"/>
  <c r="AD88" i="8"/>
  <c r="AD304" i="8"/>
  <c r="AD107" i="8"/>
  <c r="AD428" i="8"/>
  <c r="AD216" i="8"/>
  <c r="AD33" i="8"/>
  <c r="AD557" i="8"/>
  <c r="AD391" i="8"/>
  <c r="AD462" i="8"/>
  <c r="AD555" i="8"/>
  <c r="AD433" i="8"/>
  <c r="AD223" i="8"/>
  <c r="AD31" i="8"/>
  <c r="AD384" i="8"/>
  <c r="AD115" i="8"/>
  <c r="AD409" i="8"/>
  <c r="AD174" i="8"/>
  <c r="AD378" i="8"/>
  <c r="AD172" i="8"/>
  <c r="AD550" i="8"/>
  <c r="AD288" i="8"/>
  <c r="AD94" i="8"/>
  <c r="AD419" i="8"/>
  <c r="AD183" i="8"/>
  <c r="AD575" i="8"/>
  <c r="AD280" i="8"/>
  <c r="AD66" i="8"/>
  <c r="AD574" i="8"/>
  <c r="AD279" i="8"/>
  <c r="AD87" i="8"/>
  <c r="AD400" i="8"/>
  <c r="AC400" i="8" s="1"/>
  <c r="AD191" i="8"/>
  <c r="AD501" i="8"/>
  <c r="AD379" i="8"/>
  <c r="AD451" i="8"/>
  <c r="AD544" i="8"/>
  <c r="AD423" i="8"/>
  <c r="AD204" i="8"/>
  <c r="AD22" i="8"/>
  <c r="AD368" i="8"/>
  <c r="AD103" i="8"/>
  <c r="AD395" i="8"/>
  <c r="AD151" i="8"/>
  <c r="AD366" i="8"/>
  <c r="AD161" i="8"/>
  <c r="AC161" i="8" s="1"/>
  <c r="AD529" i="8"/>
  <c r="AD274" i="8"/>
  <c r="AD83" i="8"/>
  <c r="AD393" i="8"/>
  <c r="AC393" i="8" s="1"/>
  <c r="AD160" i="8"/>
  <c r="AD532" i="8"/>
  <c r="AD255" i="8"/>
  <c r="AD46" i="8"/>
  <c r="AD531" i="8"/>
  <c r="AD254" i="8"/>
  <c r="AD65" i="8"/>
  <c r="AD374" i="8"/>
  <c r="AD166" i="8"/>
  <c r="AD109" i="8"/>
  <c r="AD499" i="8"/>
  <c r="AD505" i="8"/>
  <c r="AD176" i="8"/>
  <c r="AD546" i="8"/>
  <c r="AD516" i="8"/>
  <c r="AD287" i="8"/>
  <c r="AD104" i="8"/>
  <c r="AD522" i="8"/>
  <c r="AD211" i="8"/>
  <c r="AD542" i="8"/>
  <c r="AD247" i="8"/>
  <c r="AD39" i="8"/>
  <c r="AD478" i="8"/>
  <c r="AC478" i="8" s="1"/>
  <c r="AD246" i="8"/>
  <c r="AD59" i="8"/>
  <c r="AD372" i="8"/>
  <c r="AD164" i="8"/>
  <c r="AD539" i="8"/>
  <c r="AD233" i="8"/>
  <c r="AD26" i="8"/>
  <c r="AD334" i="8"/>
  <c r="AD108" i="8"/>
  <c r="AD332" i="8"/>
  <c r="AD132" i="8"/>
  <c r="AD467" i="8"/>
  <c r="AD239" i="8"/>
  <c r="AD54" i="8"/>
  <c r="AD227" i="8"/>
  <c r="AD377" i="8"/>
  <c r="AD218" i="8"/>
  <c r="AD513" i="8"/>
  <c r="AD195" i="8"/>
  <c r="AD355" i="8"/>
  <c r="AC355" i="8" s="1"/>
  <c r="AD137" i="8"/>
  <c r="AD147" i="8"/>
  <c r="AD263" i="8"/>
  <c r="AD135" i="8"/>
  <c r="AD491" i="8"/>
  <c r="AD228" i="8"/>
  <c r="AD345" i="8"/>
  <c r="AD179" i="8"/>
  <c r="AD270" i="8"/>
  <c r="AD434" i="8"/>
  <c r="AD468" i="8"/>
  <c r="AC468" i="8" s="1"/>
  <c r="AD55" i="8"/>
  <c r="AD217" i="8"/>
  <c r="AC217" i="8" s="1"/>
  <c r="AD588" i="8"/>
  <c r="AD460" i="8"/>
  <c r="AD548" i="8"/>
  <c r="AC548" i="8" s="1"/>
  <c r="AD140" i="8"/>
  <c r="AD262" i="8"/>
  <c r="AD81" i="8"/>
  <c r="AD540" i="8"/>
  <c r="AD90" i="8"/>
  <c r="AD201" i="8"/>
  <c r="AD110" i="8"/>
  <c r="AD449" i="8"/>
  <c r="AD206" i="8"/>
  <c r="AD315" i="8"/>
  <c r="AD129" i="8"/>
  <c r="AC129" i="8" s="1"/>
  <c r="AD219" i="8"/>
  <c r="AD376" i="8"/>
  <c r="AD403" i="8"/>
  <c r="AD14" i="8"/>
  <c r="AD119" i="8"/>
  <c r="AD578" i="8"/>
  <c r="AD450" i="8"/>
  <c r="AD538" i="8"/>
  <c r="AD122" i="8"/>
  <c r="AD248" i="8"/>
  <c r="AD584" i="8"/>
  <c r="AD60" i="8"/>
  <c r="AD520" i="8"/>
  <c r="AD80" i="8"/>
  <c r="AD190" i="8"/>
  <c r="AD89" i="8"/>
  <c r="AD388" i="8"/>
  <c r="AC388" i="8" s="1"/>
  <c r="AD180" i="8"/>
  <c r="AD290" i="8"/>
  <c r="AD84" i="8"/>
  <c r="AD171" i="8"/>
  <c r="AD321" i="8"/>
  <c r="AD346" i="8"/>
  <c r="AD34" i="8"/>
  <c r="AD571" i="8"/>
  <c r="AD117" i="8"/>
  <c r="AD508" i="8"/>
  <c r="AD185" i="8"/>
  <c r="AC185" i="8" s="1"/>
  <c r="AD556" i="8"/>
  <c r="AD319" i="8"/>
  <c r="AD543" i="8"/>
  <c r="AD272" i="8"/>
  <c r="AC272" i="8" s="1"/>
  <c r="AD257" i="8"/>
  <c r="AD385" i="8"/>
  <c r="AD281" i="8"/>
  <c r="AD134" i="8"/>
  <c r="AD361" i="8"/>
  <c r="AD510" i="8"/>
  <c r="AD74" i="8"/>
  <c r="AD275" i="8"/>
  <c r="AD322" i="8"/>
  <c r="AD512" i="8"/>
  <c r="AD35" i="8"/>
  <c r="AD552" i="8"/>
  <c r="AD97" i="8"/>
  <c r="AD320" i="8"/>
  <c r="AC320" i="8" s="1"/>
  <c r="AD23" i="8"/>
  <c r="AD294" i="8"/>
  <c r="AC294" i="8" s="1"/>
  <c r="AD113" i="8"/>
  <c r="AD225" i="8"/>
  <c r="AD562" i="8"/>
  <c r="AD498" i="8"/>
  <c r="AD580" i="8"/>
  <c r="AD155" i="8"/>
  <c r="AD530" i="8"/>
  <c r="AC530" i="8" s="1"/>
  <c r="AD123" i="8"/>
  <c r="AD415" i="8"/>
  <c r="AD92" i="8"/>
  <c r="AD383" i="8"/>
  <c r="AD352" i="8"/>
  <c r="AD507" i="8"/>
  <c r="AD364" i="8"/>
  <c r="AD44" i="8"/>
  <c r="AD447" i="8"/>
  <c r="AD79" i="8"/>
  <c r="AD303" i="8"/>
  <c r="AD582" i="8"/>
  <c r="AD19" i="8"/>
  <c r="AD299" i="8"/>
  <c r="AD282" i="8"/>
  <c r="AD414" i="8"/>
  <c r="AD336" i="8"/>
  <c r="AC336" i="8" s="1"/>
  <c r="AD24" i="8"/>
  <c r="AD386" i="8"/>
  <c r="AD36" i="8"/>
  <c r="AD202" i="8"/>
  <c r="AD560" i="8"/>
  <c r="AD173" i="8"/>
  <c r="AD240" i="8"/>
  <c r="AD329" i="8"/>
  <c r="AD585" i="8"/>
  <c r="AD156" i="8"/>
  <c r="AD387" i="8"/>
  <c r="AD96" i="8"/>
  <c r="AD436" i="8"/>
  <c r="AD78" i="8"/>
  <c r="AD144" i="8"/>
  <c r="AD56" i="8"/>
  <c r="AD98" i="8"/>
  <c r="AD252" i="8"/>
  <c r="AD567" i="8"/>
  <c r="AD271" i="8"/>
  <c r="AD310" i="8"/>
  <c r="AD431" i="8"/>
  <c r="AD106" i="8"/>
  <c r="AD406" i="8"/>
  <c r="AD75" i="8"/>
  <c r="AD64" i="8"/>
  <c r="AD70" i="8"/>
  <c r="AD47" i="8"/>
  <c r="AD363" i="8"/>
  <c r="AD196" i="8"/>
  <c r="AD493" i="8"/>
  <c r="AD230" i="8"/>
  <c r="AD448" i="8"/>
  <c r="AD99" i="8"/>
  <c r="AC99" i="8" s="1"/>
  <c r="AD249" i="8"/>
  <c r="AC249" i="8" s="1"/>
  <c r="AD339" i="8"/>
  <c r="AD20" i="8"/>
  <c r="AD118" i="8"/>
  <c r="AD120" i="8"/>
  <c r="AD192" i="8"/>
  <c r="AD145" i="8"/>
  <c r="AD265" i="8"/>
  <c r="AD488" i="8"/>
  <c r="AD245" i="8"/>
  <c r="AD416" i="8"/>
  <c r="AD16" i="8"/>
  <c r="AD375" i="8"/>
  <c r="AD572" i="8"/>
  <c r="AD398" i="8"/>
  <c r="AD470" i="8"/>
  <c r="AD568" i="8"/>
  <c r="AD178" i="8"/>
  <c r="AD291" i="8"/>
  <c r="AD347" i="8"/>
  <c r="AD348" i="8"/>
  <c r="AD73" i="8"/>
  <c r="AD242" i="8"/>
  <c r="AD243" i="8"/>
  <c r="AD283" i="8"/>
  <c r="AD551" i="8"/>
  <c r="AC551" i="8" s="1"/>
  <c r="AD331" i="8"/>
  <c r="AD292" i="8"/>
  <c r="AD264" i="8"/>
  <c r="AD404" i="8"/>
  <c r="AD528" i="8"/>
  <c r="AD143" i="8"/>
  <c r="AD43" i="8"/>
  <c r="AD351" i="8"/>
  <c r="AC351" i="8" s="1"/>
  <c r="AD193" i="8"/>
  <c r="AD182" i="8"/>
  <c r="AD511" i="8"/>
  <c r="AD412" i="8"/>
  <c r="AD266" i="8"/>
  <c r="AD146" i="8"/>
  <c r="AD170" i="8"/>
  <c r="AD50" i="8"/>
  <c r="AC50" i="8" s="1"/>
  <c r="AD169" i="8"/>
  <c r="AD57" i="8"/>
  <c r="AD358" i="8"/>
  <c r="AD244" i="8"/>
  <c r="AD476" i="8"/>
  <c r="AD15" i="8"/>
  <c r="AD519" i="8"/>
  <c r="AD553" i="8"/>
  <c r="AD154" i="8"/>
  <c r="AD703" i="8"/>
  <c r="AD975" i="8"/>
  <c r="AD661" i="8"/>
  <c r="AD866" i="8"/>
  <c r="AD799" i="8"/>
  <c r="AC799" i="8" s="1"/>
  <c r="AD806" i="8"/>
  <c r="AD973" i="8"/>
  <c r="AD700" i="8"/>
  <c r="AD921" i="8"/>
  <c r="AD733" i="8"/>
  <c r="AC733" i="8" s="1"/>
  <c r="AD938" i="8"/>
  <c r="AD610" i="8"/>
  <c r="AD868" i="8"/>
  <c r="AD614" i="8"/>
  <c r="AD647" i="8"/>
  <c r="AD619" i="8"/>
  <c r="AD609" i="8"/>
  <c r="AD608" i="8"/>
  <c r="AD623" i="8"/>
  <c r="AD910" i="8"/>
  <c r="AD765" i="8"/>
  <c r="AD961" i="8"/>
  <c r="AD683" i="8"/>
  <c r="AD957" i="8"/>
  <c r="AD850" i="8"/>
  <c r="AD726" i="8"/>
  <c r="AC726" i="8" s="1"/>
  <c r="AD744" i="8"/>
  <c r="AD740" i="8"/>
  <c r="AD753" i="8"/>
  <c r="AD747" i="8"/>
  <c r="AC747" i="8" s="1"/>
  <c r="AD598" i="8"/>
  <c r="AD928" i="8"/>
  <c r="AD859" i="8"/>
  <c r="AD706" i="8"/>
  <c r="AD759" i="8"/>
  <c r="AD776" i="8"/>
  <c r="AD943" i="8"/>
  <c r="AD933" i="8"/>
  <c r="AD596" i="8"/>
  <c r="AD652" i="8"/>
  <c r="AD846" i="8"/>
  <c r="AD640" i="8"/>
  <c r="AD988" i="8"/>
  <c r="AD972" i="8"/>
  <c r="AD894" i="8"/>
  <c r="AD984" i="8"/>
  <c r="AD995" i="8"/>
  <c r="AD889" i="8"/>
  <c r="AD992" i="8"/>
  <c r="AD956" i="8"/>
  <c r="AD655" i="8"/>
  <c r="AD606" i="8"/>
  <c r="AD594" i="8"/>
  <c r="AD755" i="8"/>
  <c r="AD766" i="8"/>
  <c r="AD612" i="8"/>
  <c r="AD699" i="8"/>
  <c r="AD919" i="8"/>
  <c r="AD764" i="8"/>
  <c r="AD937" i="8"/>
  <c r="AD783" i="8"/>
  <c r="AD964" i="8"/>
  <c r="AD951" i="8"/>
  <c r="AD903" i="8"/>
  <c r="AD886" i="8"/>
  <c r="AD1007" i="8"/>
  <c r="AD790" i="8"/>
  <c r="AD645" i="8"/>
  <c r="AD840" i="8"/>
  <c r="AD820" i="8"/>
  <c r="AD851" i="8"/>
  <c r="AD1010" i="8"/>
  <c r="AD662" i="8"/>
  <c r="AD668" i="8"/>
  <c r="AD751" i="8"/>
  <c r="AD911" i="8"/>
  <c r="AD983" i="8"/>
  <c r="AD950" i="8"/>
  <c r="AD597" i="8"/>
  <c r="AC597" i="8" s="1"/>
  <c r="AD711" i="8"/>
  <c r="AD742" i="8"/>
  <c r="AD909" i="8"/>
  <c r="AD888" i="8"/>
  <c r="AD617" i="8"/>
  <c r="AD892" i="8"/>
  <c r="AD695" i="8"/>
  <c r="AD669" i="8"/>
  <c r="AD874" i="8"/>
  <c r="AD754" i="8"/>
  <c r="AD855" i="8"/>
  <c r="AD798" i="8"/>
  <c r="AD677" i="8"/>
  <c r="AD856" i="8"/>
  <c r="AD852" i="8"/>
  <c r="AD867" i="8"/>
  <c r="AD860" i="8"/>
  <c r="AD724" i="8"/>
  <c r="AD1006" i="8"/>
  <c r="AC1006" i="8" s="1"/>
  <c r="AD869" i="8"/>
  <c r="AD638" i="8"/>
  <c r="AD628" i="8"/>
  <c r="AD618" i="8"/>
  <c r="AD626" i="8"/>
  <c r="AD633" i="8"/>
  <c r="AD632" i="8"/>
  <c r="AD834" i="8"/>
  <c r="AD709" i="8"/>
  <c r="AD932" i="8"/>
  <c r="AD1004" i="8"/>
  <c r="AD891" i="8"/>
  <c r="AD634" i="8"/>
  <c r="AD939" i="8"/>
  <c r="AD936" i="8"/>
  <c r="AD646" i="8"/>
  <c r="AD752" i="8"/>
  <c r="AD827" i="8"/>
  <c r="AC827" i="8" s="1"/>
  <c r="AD670" i="8"/>
  <c r="AD682" i="8"/>
  <c r="AD680" i="8"/>
  <c r="AD865" i="8"/>
  <c r="AD642" i="8"/>
  <c r="AD784" i="8"/>
  <c r="AD811" i="8"/>
  <c r="AD778" i="8"/>
  <c r="AD624" i="8"/>
  <c r="AD966" i="8"/>
  <c r="AD723" i="8"/>
  <c r="AD829" i="8"/>
  <c r="AD813" i="8"/>
  <c r="AD770" i="8"/>
  <c r="AD843" i="8"/>
  <c r="AD780" i="8"/>
  <c r="AD814" i="8"/>
  <c r="AD981" i="8"/>
  <c r="AD835" i="8"/>
  <c r="AD945" i="8"/>
  <c r="AD604" i="8"/>
  <c r="AD833" i="8"/>
  <c r="AC833" i="8" s="1"/>
  <c r="AD998" i="8"/>
  <c r="AD949" i="8"/>
  <c r="AD847" i="8"/>
  <c r="AD887" i="8"/>
  <c r="AD878" i="8"/>
  <c r="AD678" i="8"/>
  <c r="AD845" i="8"/>
  <c r="AC845" i="8" s="1"/>
  <c r="AD769" i="8"/>
  <c r="AC769" i="8" s="1"/>
  <c r="AD772" i="8"/>
  <c r="AC772" i="8" s="1"/>
  <c r="AD991" i="8"/>
  <c r="AD958" i="8"/>
  <c r="AD605" i="8"/>
  <c r="AD810" i="8"/>
  <c r="AD659" i="8"/>
  <c r="AD963" i="8"/>
  <c r="AD978" i="8"/>
  <c r="AD710" i="8"/>
  <c r="AD716" i="8"/>
  <c r="AD704" i="8"/>
  <c r="AC704" i="8" s="1"/>
  <c r="AD714" i="8"/>
  <c r="AD722" i="8"/>
  <c r="AC722" i="8" s="1"/>
  <c r="AD801" i="8"/>
  <c r="AC801" i="8" s="1"/>
  <c r="AD746" i="8"/>
  <c r="AD955" i="8"/>
  <c r="AC955" i="8" s="1"/>
  <c r="AD832" i="8"/>
  <c r="AD902" i="8"/>
  <c r="AD757" i="8"/>
  <c r="AD1000" i="8"/>
  <c r="AD1012" i="8"/>
  <c r="AD1011" i="8"/>
  <c r="AD863" i="8"/>
  <c r="AD969" i="8"/>
  <c r="AD862" i="8"/>
  <c r="AD968" i="8"/>
  <c r="AD979" i="8"/>
  <c r="AD857" i="8"/>
  <c r="AD864" i="8"/>
  <c r="AD649" i="8"/>
  <c r="AC649" i="8" s="1"/>
  <c r="AD786" i="8"/>
  <c r="AD763" i="8"/>
  <c r="AD1001" i="8"/>
  <c r="AD738" i="8"/>
  <c r="AC738" i="8" s="1"/>
  <c r="AD912" i="8"/>
  <c r="AD616" i="8"/>
  <c r="AD809" i="8"/>
  <c r="AC809" i="8" s="1"/>
  <c r="AD629" i="8"/>
  <c r="AD631" i="8"/>
  <c r="AC631" i="8" s="1"/>
  <c r="AD993" i="8"/>
  <c r="AD785" i="8"/>
  <c r="AD982" i="8"/>
  <c r="AD940" i="8"/>
  <c r="AD897" i="8"/>
  <c r="AC897" i="8" s="1"/>
  <c r="AD974" i="8"/>
  <c r="AD844" i="8"/>
  <c r="AD927" i="8"/>
  <c r="AD914" i="8"/>
  <c r="AD675" i="8"/>
  <c r="AD788" i="8"/>
  <c r="AC788" i="8" s="1"/>
  <c r="AD997" i="8"/>
  <c r="AD890" i="8"/>
  <c r="AC890" i="8" s="1"/>
  <c r="AD976" i="8"/>
  <c r="AD599" i="8"/>
  <c r="AD660" i="8"/>
  <c r="AD696" i="8"/>
  <c r="AD648" i="8"/>
  <c r="AC648" i="8" s="1"/>
  <c r="AD873" i="8"/>
  <c r="AD782" i="8"/>
  <c r="AC782" i="8" s="1"/>
  <c r="AD916" i="8"/>
  <c r="AD767" i="8"/>
  <c r="AD725" i="8"/>
  <c r="AD930" i="8"/>
  <c r="AC930" i="8" s="1"/>
  <c r="AD879" i="8"/>
  <c r="AD870" i="8"/>
  <c r="AD803" i="8"/>
  <c r="AC803" i="8" s="1"/>
  <c r="AD630" i="8"/>
  <c r="AD797" i="8"/>
  <c r="AD1002" i="8"/>
  <c r="AD692" i="8"/>
  <c r="AD996" i="8"/>
  <c r="AD697" i="8"/>
  <c r="AD849" i="8"/>
  <c r="AD718" i="8"/>
  <c r="AD730" i="8"/>
  <c r="AC730" i="8" s="1"/>
  <c r="AD715" i="8"/>
  <c r="AD739" i="8"/>
  <c r="AD736" i="8"/>
  <c r="AD877" i="8"/>
  <c r="AD651" i="8"/>
  <c r="AD625" i="8"/>
  <c r="AD688" i="8"/>
  <c r="AD962" i="8"/>
  <c r="AD838" i="8"/>
  <c r="AD693" i="8"/>
  <c r="AD904" i="8"/>
  <c r="AC904" i="8" s="1"/>
  <c r="AD900" i="8"/>
  <c r="AD899" i="8"/>
  <c r="AD908" i="8"/>
  <c r="AD777" i="8"/>
  <c r="AC777" i="8" s="1"/>
  <c r="AD671" i="8"/>
  <c r="AD812" i="8"/>
  <c r="AD817" i="8"/>
  <c r="AD816" i="8"/>
  <c r="AD795" i="8"/>
  <c r="AD818" i="8"/>
  <c r="AD971" i="8"/>
  <c r="AD875" i="8"/>
  <c r="AD819" i="8"/>
  <c r="AD842" i="8"/>
  <c r="AD954" i="8"/>
  <c r="AD644" i="8"/>
  <c r="AD779" i="8"/>
  <c r="AD679" i="8"/>
  <c r="AD768" i="8"/>
  <c r="AD935" i="8"/>
  <c r="AD946" i="8"/>
  <c r="AC946" i="8" s="1"/>
  <c r="AD641" i="8"/>
  <c r="AD807" i="8"/>
  <c r="AD781" i="8"/>
  <c r="AD986" i="8"/>
  <c r="AD672" i="8"/>
  <c r="AD601" i="8"/>
  <c r="AD600" i="8"/>
  <c r="AD756" i="8"/>
  <c r="AC756" i="8" s="1"/>
  <c r="AD901" i="8"/>
  <c r="AD613" i="8"/>
  <c r="AD721" i="8"/>
  <c r="AC721" i="8" s="1"/>
  <c r="AD743" i="8"/>
  <c r="AD637" i="8"/>
  <c r="AD808" i="8"/>
  <c r="AC808" i="8" s="1"/>
  <c r="AD684" i="8"/>
  <c r="AD837" i="8"/>
  <c r="AD603" i="8"/>
  <c r="AN598" i="8"/>
  <c r="AD944" i="8"/>
  <c r="AC944" i="8" s="1"/>
  <c r="AD965" i="8"/>
  <c r="AN913" i="8"/>
  <c r="AD926" i="8"/>
  <c r="AN689" i="8"/>
  <c r="AN651" i="8"/>
  <c r="AM651" i="8" s="1"/>
  <c r="AN351" i="8"/>
  <c r="AD907" i="8"/>
  <c r="AN463" i="8"/>
  <c r="AN501" i="8"/>
  <c r="AD694" i="8"/>
  <c r="AN509" i="8"/>
  <c r="AM509" i="8" s="1"/>
  <c r="AD821" i="8"/>
  <c r="AC821" i="8" s="1"/>
  <c r="AD793" i="8"/>
  <c r="AD881" i="8"/>
  <c r="AD948" i="8"/>
  <c r="AN677" i="8"/>
  <c r="AD690" i="8"/>
  <c r="AD758" i="8"/>
  <c r="AN699" i="8"/>
  <c r="AN479" i="8"/>
  <c r="AN485" i="8"/>
  <c r="AN901" i="8"/>
  <c r="AN942" i="8"/>
  <c r="AN683" i="8"/>
  <c r="AN476" i="8"/>
  <c r="AN377" i="8"/>
  <c r="AN907" i="8"/>
  <c r="AN655" i="8"/>
  <c r="AD762" i="8"/>
  <c r="AD841" i="8"/>
  <c r="AC841" i="8" s="1"/>
  <c r="AD664" i="8"/>
  <c r="AD665" i="8"/>
  <c r="AC665" i="8" s="1"/>
  <c r="AD774" i="8"/>
  <c r="AD960" i="8"/>
  <c r="AD602" i="8"/>
  <c r="I942" i="8"/>
  <c r="AD906" i="8"/>
  <c r="I1002" i="8"/>
  <c r="H1002" i="8" s="1"/>
  <c r="I931" i="8"/>
  <c r="AN391" i="8"/>
  <c r="AN475" i="8"/>
  <c r="AD761" i="8"/>
  <c r="AD825" i="8"/>
  <c r="AD952" i="8"/>
  <c r="AC952" i="8" s="1"/>
  <c r="AN526" i="8"/>
  <c r="AN555" i="8"/>
  <c r="AD934" i="8"/>
  <c r="AD591" i="8"/>
  <c r="AN772" i="8"/>
  <c r="AD676" i="8"/>
  <c r="AD913" i="8"/>
  <c r="AD882" i="8"/>
  <c r="AN799" i="8"/>
  <c r="AN851" i="8"/>
  <c r="AD885" i="8"/>
  <c r="AD636" i="8"/>
  <c r="AN607" i="8"/>
  <c r="AN517" i="8"/>
  <c r="AN547" i="8"/>
  <c r="AN721" i="8"/>
  <c r="AN697" i="8"/>
  <c r="AD595" i="8"/>
  <c r="AD858" i="8"/>
  <c r="AD942" i="8"/>
  <c r="AN694" i="8"/>
  <c r="AN750" i="8"/>
  <c r="AN810" i="8"/>
  <c r="AD853" i="8"/>
  <c r="AN495" i="8"/>
  <c r="AN710" i="8"/>
  <c r="AN424" i="8"/>
  <c r="AM424" i="8" s="1"/>
  <c r="AN983" i="8"/>
  <c r="AN633" i="8"/>
  <c r="AD831" i="8"/>
  <c r="AN775" i="8"/>
  <c r="AM775" i="8" s="1"/>
  <c r="AN385" i="8"/>
  <c r="AM385" i="8" s="1"/>
  <c r="AN653" i="8"/>
  <c r="AN923" i="8"/>
  <c r="AN776" i="8"/>
  <c r="AN922" i="8"/>
  <c r="AN611" i="8"/>
  <c r="AN875" i="8"/>
  <c r="AN752" i="8"/>
  <c r="AN898" i="8"/>
  <c r="AN679" i="8"/>
  <c r="AN440" i="8"/>
  <c r="AN586" i="8"/>
  <c r="AN823" i="8"/>
  <c r="AN461" i="8"/>
  <c r="AN553" i="8"/>
  <c r="AD687" i="8"/>
  <c r="AD737" i="8"/>
  <c r="AC737" i="8" s="1"/>
  <c r="AD883" i="8"/>
  <c r="AD872" i="8"/>
  <c r="AD994" i="8"/>
  <c r="AC994" i="8" s="1"/>
  <c r="AN12" i="8"/>
  <c r="AN284" i="8"/>
  <c r="AN220" i="8"/>
  <c r="AN156" i="8"/>
  <c r="AN347" i="8"/>
  <c r="AN283" i="8"/>
  <c r="AN298" i="8"/>
  <c r="AN309" i="8"/>
  <c r="AN245" i="8"/>
  <c r="AN181" i="8"/>
  <c r="AN117" i="8"/>
  <c r="AN53" i="8"/>
  <c r="AN247" i="8"/>
  <c r="AN161" i="8"/>
  <c r="AN79" i="8"/>
  <c r="AN312" i="8"/>
  <c r="AN214" i="8"/>
  <c r="AN128" i="8"/>
  <c r="AN50" i="8"/>
  <c r="AN279" i="8"/>
  <c r="AN191" i="8"/>
  <c r="AN105" i="8"/>
  <c r="AN31" i="8"/>
  <c r="AN318" i="8"/>
  <c r="AN216" i="8"/>
  <c r="AN130" i="8"/>
  <c r="AN52" i="8"/>
  <c r="AN168" i="8"/>
  <c r="AN167" i="8"/>
  <c r="AN208" i="8"/>
  <c r="AN46" i="8"/>
  <c r="AN185" i="8"/>
  <c r="AN26" i="8"/>
  <c r="AN264" i="8"/>
  <c r="AN340" i="8"/>
  <c r="AN276" i="8"/>
  <c r="AN212" i="8"/>
  <c r="AN148" i="8"/>
  <c r="AN339" i="8"/>
  <c r="AN275" i="8"/>
  <c r="AN290" i="8"/>
  <c r="AN301" i="8"/>
  <c r="AN237" i="8"/>
  <c r="AN173" i="8"/>
  <c r="AN109" i="8"/>
  <c r="AN45" i="8"/>
  <c r="AN345" i="8"/>
  <c r="AN235" i="8"/>
  <c r="AN151" i="8"/>
  <c r="AN70" i="8"/>
  <c r="AN296" i="8"/>
  <c r="AN202" i="8"/>
  <c r="AN118" i="8"/>
  <c r="AN41" i="8"/>
  <c r="AN265" i="8"/>
  <c r="AN179" i="8"/>
  <c r="AN95" i="8"/>
  <c r="AN22" i="8"/>
  <c r="AN302" i="8"/>
  <c r="AN206" i="8"/>
  <c r="AN120" i="8"/>
  <c r="AN43" i="8"/>
  <c r="AN342" i="8"/>
  <c r="AN146" i="8"/>
  <c r="AN337" i="8"/>
  <c r="AN145" i="8"/>
  <c r="AN186" i="8"/>
  <c r="AN27" i="8"/>
  <c r="AN163" i="8"/>
  <c r="AN222" i="8"/>
  <c r="AN332" i="8"/>
  <c r="AN268" i="8"/>
  <c r="AN204" i="8"/>
  <c r="AN140" i="8"/>
  <c r="AN331" i="8"/>
  <c r="AN346" i="8"/>
  <c r="AN282" i="8"/>
  <c r="AN293" i="8"/>
  <c r="AN229" i="8"/>
  <c r="AN165" i="8"/>
  <c r="AN101" i="8"/>
  <c r="AN37" i="8"/>
  <c r="AN329" i="8"/>
  <c r="AN225" i="8"/>
  <c r="AN139" i="8"/>
  <c r="AN60" i="8"/>
  <c r="AN280" i="8"/>
  <c r="AN192" i="8"/>
  <c r="AN106" i="8"/>
  <c r="AN32" i="8"/>
  <c r="AN255" i="8"/>
  <c r="AN169" i="8"/>
  <c r="AN86" i="8"/>
  <c r="AN286" i="8"/>
  <c r="AN194" i="8"/>
  <c r="AN110" i="8"/>
  <c r="AN34" i="8"/>
  <c r="AN310" i="8"/>
  <c r="AN126" i="8"/>
  <c r="AN305" i="8"/>
  <c r="AN123" i="8"/>
  <c r="AN166" i="8"/>
  <c r="AN335" i="8"/>
  <c r="AN143" i="8"/>
  <c r="AN178" i="8"/>
  <c r="AN324" i="8"/>
  <c r="AN260" i="8"/>
  <c r="AN196" i="8"/>
  <c r="AN132" i="8"/>
  <c r="AN323" i="8"/>
  <c r="AN338" i="8"/>
  <c r="AN274" i="8"/>
  <c r="AM274" i="8" s="1"/>
  <c r="AN285" i="8"/>
  <c r="AN221" i="8"/>
  <c r="AN157" i="8"/>
  <c r="AN93" i="8"/>
  <c r="AN29" i="8"/>
  <c r="AN313" i="8"/>
  <c r="AN215" i="8"/>
  <c r="AN129" i="8"/>
  <c r="AN51" i="8"/>
  <c r="AN266" i="8"/>
  <c r="AN182" i="8"/>
  <c r="AN96" i="8"/>
  <c r="AN23" i="8"/>
  <c r="AN243" i="8"/>
  <c r="AN159" i="8"/>
  <c r="AN76" i="8"/>
  <c r="AN270" i="8"/>
  <c r="AN184" i="8"/>
  <c r="AN98" i="8"/>
  <c r="AN25" i="8"/>
  <c r="AN278" i="8"/>
  <c r="AN104" i="8"/>
  <c r="AM104" i="8" s="1"/>
  <c r="AN273" i="8"/>
  <c r="AN103" i="8"/>
  <c r="AN336" i="8"/>
  <c r="AM336" i="8" s="1"/>
  <c r="AN144" i="8"/>
  <c r="AM144" i="8" s="1"/>
  <c r="AN303" i="8"/>
  <c r="AN121" i="8"/>
  <c r="AN136" i="8"/>
  <c r="AN316" i="8"/>
  <c r="AN188" i="8"/>
  <c r="AN315" i="8"/>
  <c r="AN341" i="8"/>
  <c r="AN213" i="8"/>
  <c r="AN85" i="8"/>
  <c r="AN203" i="8"/>
  <c r="AN42" i="8"/>
  <c r="AN170" i="8"/>
  <c r="AN14" i="8"/>
  <c r="AN233" i="8"/>
  <c r="AN67" i="8"/>
  <c r="AN308" i="8"/>
  <c r="AN180" i="8"/>
  <c r="AN307" i="8"/>
  <c r="AN333" i="8"/>
  <c r="AN205" i="8"/>
  <c r="AN77" i="8"/>
  <c r="AN193" i="8"/>
  <c r="AN33" i="8"/>
  <c r="AM33" i="8" s="1"/>
  <c r="AN160" i="8"/>
  <c r="AN223" i="8"/>
  <c r="AN58" i="8"/>
  <c r="AN248" i="8"/>
  <c r="AN80" i="8"/>
  <c r="AN66" i="8"/>
  <c r="AN231" i="8"/>
  <c r="AN102" i="8"/>
  <c r="AN249" i="8"/>
  <c r="AN252" i="8"/>
  <c r="AN124" i="8"/>
  <c r="AN330" i="8"/>
  <c r="AN277" i="8"/>
  <c r="AN149" i="8"/>
  <c r="AN21" i="8"/>
  <c r="AN297" i="8"/>
  <c r="AN119" i="8"/>
  <c r="AN256" i="8"/>
  <c r="AN87" i="8"/>
  <c r="AN343" i="8"/>
  <c r="AN147" i="8"/>
  <c r="AM147" i="8" s="1"/>
  <c r="AN174" i="8"/>
  <c r="AN16" i="8"/>
  <c r="AN254" i="8"/>
  <c r="AN83" i="8"/>
  <c r="AN304" i="8"/>
  <c r="AN99" i="8"/>
  <c r="AN94" i="8"/>
  <c r="AN135" i="8"/>
  <c r="AN218" i="8"/>
  <c r="AN35" i="8"/>
  <c r="AN319" i="8"/>
  <c r="AN244" i="8"/>
  <c r="AN116" i="8"/>
  <c r="AM116" i="8" s="1"/>
  <c r="AN322" i="8"/>
  <c r="AN269" i="8"/>
  <c r="AN141" i="8"/>
  <c r="AN13" i="8"/>
  <c r="AM13" i="8" s="1"/>
  <c r="AN281" i="8"/>
  <c r="AN107" i="8"/>
  <c r="AN246" i="8"/>
  <c r="AN78" i="8"/>
  <c r="AN327" i="8"/>
  <c r="AN137" i="8"/>
  <c r="AN162" i="8"/>
  <c r="AN232" i="8"/>
  <c r="AN65" i="8"/>
  <c r="AN272" i="8"/>
  <c r="AN81" i="8"/>
  <c r="AN57" i="8"/>
  <c r="AN92" i="8"/>
  <c r="AM92" i="8" s="1"/>
  <c r="AN300" i="8"/>
  <c r="AN299" i="8"/>
  <c r="AN197" i="8"/>
  <c r="AN24" i="8"/>
  <c r="AN150" i="8"/>
  <c r="AM150" i="8" s="1"/>
  <c r="AN49" i="8"/>
  <c r="AN258" i="8"/>
  <c r="AN48" i="8"/>
  <c r="AN28" i="8"/>
  <c r="AM28" i="8" s="1"/>
  <c r="AN64" i="8"/>
  <c r="AN292" i="8"/>
  <c r="AN291" i="8"/>
  <c r="AN189" i="8"/>
  <c r="AN15" i="8"/>
  <c r="AN138" i="8"/>
  <c r="AN40" i="8"/>
  <c r="AN238" i="8"/>
  <c r="AN30" i="8"/>
  <c r="AN321" i="8"/>
  <c r="AN236" i="8"/>
  <c r="AN314" i="8"/>
  <c r="AN133" i="8"/>
  <c r="AN267" i="8"/>
  <c r="AN68" i="8"/>
  <c r="AN311" i="8"/>
  <c r="AN226" i="8"/>
  <c r="AN100" i="8"/>
  <c r="AN253" i="8"/>
  <c r="AN88" i="8"/>
  <c r="AN224" i="8"/>
  <c r="AN115" i="8"/>
  <c r="AM115" i="8" s="1"/>
  <c r="AN334" i="8"/>
  <c r="AN62" i="8"/>
  <c r="AN84" i="8"/>
  <c r="AN47" i="8"/>
  <c r="AN82" i="8"/>
  <c r="AN44" i="8"/>
  <c r="AN20" i="8"/>
  <c r="AN91" i="8"/>
  <c r="AN217" i="8"/>
  <c r="AN289" i="8"/>
  <c r="AN228" i="8"/>
  <c r="AN125" i="8"/>
  <c r="AN257" i="8"/>
  <c r="AN295" i="8"/>
  <c r="AN152" i="8"/>
  <c r="AN251" i="8"/>
  <c r="AM251" i="8" s="1"/>
  <c r="AN176" i="8"/>
  <c r="AN153" i="8"/>
  <c r="AN54" i="8"/>
  <c r="AN172" i="8"/>
  <c r="AN69" i="8"/>
  <c r="AN183" i="8"/>
  <c r="AN344" i="8"/>
  <c r="AN211" i="8"/>
  <c r="AN142" i="8"/>
  <c r="AN209" i="8"/>
  <c r="AN271" i="8"/>
  <c r="AN134" i="8"/>
  <c r="AN111" i="8"/>
  <c r="AN240" i="8"/>
  <c r="AN164" i="8"/>
  <c r="AN61" i="8"/>
  <c r="AN171" i="8"/>
  <c r="AN328" i="8"/>
  <c r="AN201" i="8"/>
  <c r="AN89" i="8"/>
  <c r="AN187" i="8"/>
  <c r="AN227" i="8"/>
  <c r="AN263" i="8"/>
  <c r="AM263" i="8" s="1"/>
  <c r="AN55" i="8"/>
  <c r="AN72" i="8"/>
  <c r="AN199" i="8"/>
  <c r="AN154" i="8"/>
  <c r="AN261" i="8"/>
  <c r="AN122" i="8"/>
  <c r="AN262" i="8"/>
  <c r="AN195" i="8"/>
  <c r="AN131" i="8"/>
  <c r="AN39" i="8"/>
  <c r="AM39" i="8" s="1"/>
  <c r="AN108" i="8"/>
  <c r="AM108" i="8" s="1"/>
  <c r="AN97" i="8"/>
  <c r="AN127" i="8"/>
  <c r="AN207" i="8"/>
  <c r="AN326" i="8"/>
  <c r="AN219" i="8"/>
  <c r="AN73" i="8"/>
  <c r="AN306" i="8"/>
  <c r="AM306" i="8" s="1"/>
  <c r="AN210" i="8"/>
  <c r="AN63" i="8"/>
  <c r="AM63" i="8" s="1"/>
  <c r="AN177" i="8"/>
  <c r="AN259" i="8"/>
  <c r="AN242" i="8"/>
  <c r="AN325" i="8"/>
  <c r="AN190" i="8"/>
  <c r="AN56" i="8"/>
  <c r="AN90" i="8"/>
  <c r="AN75" i="8"/>
  <c r="AN230" i="8"/>
  <c r="AN239" i="8"/>
  <c r="AN114" i="8"/>
  <c r="AN112" i="8"/>
  <c r="AN317" i="8"/>
  <c r="AN19" i="8"/>
  <c r="AN320" i="8"/>
  <c r="AN198" i="8"/>
  <c r="AN74" i="8"/>
  <c r="AN71" i="8"/>
  <c r="AN18" i="8"/>
  <c r="AN155" i="8"/>
  <c r="AN200" i="8"/>
  <c r="AN288" i="8"/>
  <c r="AN241" i="8"/>
  <c r="AN250" i="8"/>
  <c r="AN287" i="8"/>
  <c r="AN175" i="8"/>
  <c r="AN158" i="8"/>
  <c r="AN36" i="8"/>
  <c r="AM36" i="8" s="1"/>
  <c r="AN234" i="8"/>
  <c r="AN294" i="8"/>
  <c r="AN38" i="8"/>
  <c r="AN59" i="8"/>
  <c r="AM59" i="8" s="1"/>
  <c r="AN17" i="8"/>
  <c r="AN113" i="8"/>
  <c r="AN1012" i="8"/>
  <c r="AN500" i="8"/>
  <c r="AM500" i="8" s="1"/>
  <c r="AN658" i="8"/>
  <c r="AN809" i="8"/>
  <c r="AM809" i="8" s="1"/>
  <c r="AN960" i="8"/>
  <c r="AN448" i="8"/>
  <c r="AN395" i="8"/>
  <c r="AN567" i="8"/>
  <c r="AN899" i="8"/>
  <c r="AN812" i="8"/>
  <c r="AM812" i="8" s="1"/>
  <c r="AN970" i="8"/>
  <c r="AN458" i="8"/>
  <c r="AM458" i="8" s="1"/>
  <c r="AN609" i="8"/>
  <c r="AN760" i="8"/>
  <c r="AN829" i="8"/>
  <c r="AM829" i="8" s="1"/>
  <c r="AN499" i="8"/>
  <c r="AN612" i="8"/>
  <c r="AN770" i="8"/>
  <c r="AN921" i="8"/>
  <c r="AN409" i="8"/>
  <c r="AM409" i="8" s="1"/>
  <c r="AN560" i="8"/>
  <c r="AN429" i="8"/>
  <c r="AN619" i="8"/>
  <c r="AN791" i="8"/>
  <c r="AN636" i="8"/>
  <c r="AN794" i="8"/>
  <c r="AN945" i="8"/>
  <c r="AN433" i="8"/>
  <c r="AN584" i="8"/>
  <c r="AN477" i="8"/>
  <c r="AN852" i="8"/>
  <c r="AN498" i="8"/>
  <c r="AM498" i="8" s="1"/>
  <c r="AN800" i="8"/>
  <c r="AN588" i="8"/>
  <c r="AN897" i="8"/>
  <c r="AN536" i="8"/>
  <c r="AM536" i="8" s="1"/>
  <c r="AN603" i="8"/>
  <c r="AM603" i="8" s="1"/>
  <c r="AN998" i="8"/>
  <c r="AN662" i="8"/>
  <c r="AN836" i="8"/>
  <c r="AN482" i="8"/>
  <c r="AM482" i="8" s="1"/>
  <c r="AN784" i="8"/>
  <c r="AM784" i="8" s="1"/>
  <c r="AN583" i="8"/>
  <c r="AN762" i="8"/>
  <c r="AN401" i="8"/>
  <c r="AN413" i="8"/>
  <c r="AN787" i="8"/>
  <c r="AN404" i="8"/>
  <c r="AN352" i="8"/>
  <c r="AM352" i="8" s="1"/>
  <c r="AN398" i="8"/>
  <c r="AN758" i="8"/>
  <c r="AN961" i="8"/>
  <c r="AN715" i="8"/>
  <c r="AM715" i="8" s="1"/>
  <c r="AN723" i="8"/>
  <c r="AN773" i="8"/>
  <c r="AN900" i="8"/>
  <c r="AN848" i="8"/>
  <c r="AN743" i="8"/>
  <c r="AN668" i="8"/>
  <c r="AN616" i="8"/>
  <c r="AN519" i="8"/>
  <c r="AN910" i="8"/>
  <c r="AN542" i="8"/>
  <c r="AN946" i="8"/>
  <c r="AN862" i="8"/>
  <c r="AN955" i="8"/>
  <c r="AN720" i="8"/>
  <c r="AN974" i="8"/>
  <c r="AN796" i="8"/>
  <c r="AM796" i="8" s="1"/>
  <c r="AN727" i="8"/>
  <c r="AM727" i="8" s="1"/>
  <c r="AN959" i="8"/>
  <c r="AN659" i="8"/>
  <c r="AN472" i="8"/>
  <c r="AN854" i="8"/>
  <c r="AN853" i="8"/>
  <c r="AN661" i="8"/>
  <c r="AN527" i="8"/>
  <c r="AN606" i="8"/>
  <c r="AN978" i="8"/>
  <c r="AN515" i="8"/>
  <c r="AN366" i="8"/>
  <c r="AN620" i="8"/>
  <c r="AN778" i="8"/>
  <c r="AN417" i="8"/>
  <c r="AN445" i="8"/>
  <c r="AN807" i="8"/>
  <c r="AN739" i="8"/>
  <c r="AN956" i="8"/>
  <c r="AN602" i="8"/>
  <c r="AN904" i="8"/>
  <c r="AN411" i="8"/>
  <c r="AN680" i="8"/>
  <c r="AN943" i="8"/>
  <c r="AN803" i="8"/>
  <c r="AN926" i="8"/>
  <c r="AN802" i="8"/>
  <c r="AN493" i="8"/>
  <c r="AN838" i="8"/>
  <c r="AN593" i="8"/>
  <c r="AN927" i="8"/>
  <c r="AN488" i="8"/>
  <c r="AN948" i="8"/>
  <c r="AN436" i="8"/>
  <c r="AN594" i="8"/>
  <c r="AN745" i="8"/>
  <c r="AN896" i="8"/>
  <c r="AN384" i="8"/>
  <c r="AN439" i="8"/>
  <c r="AN771" i="8"/>
  <c r="AN878" i="8"/>
  <c r="AN748" i="8"/>
  <c r="AN906" i="8"/>
  <c r="AN394" i="8"/>
  <c r="AN545" i="8"/>
  <c r="AN696" i="8"/>
  <c r="AN701" i="8"/>
  <c r="AN891" i="8"/>
  <c r="AM891" i="8" s="1"/>
  <c r="AN371" i="8"/>
  <c r="AN548" i="8"/>
  <c r="AN706" i="8"/>
  <c r="AN857" i="8"/>
  <c r="AN1008" i="8"/>
  <c r="AN496" i="8"/>
  <c r="AN491" i="8"/>
  <c r="AN663" i="8"/>
  <c r="AN995" i="8"/>
  <c r="AN572" i="8"/>
  <c r="AN730" i="8"/>
  <c r="AN881" i="8"/>
  <c r="AN369" i="8"/>
  <c r="AN520" i="8"/>
  <c r="AN349" i="8"/>
  <c r="AN724" i="8"/>
  <c r="AN370" i="8"/>
  <c r="AM370" i="8" s="1"/>
  <c r="AN672" i="8"/>
  <c r="AN843" i="8"/>
  <c r="AN460" i="8"/>
  <c r="AN769" i="8"/>
  <c r="AM769" i="8" s="1"/>
  <c r="AN408" i="8"/>
  <c r="AN427" i="8"/>
  <c r="AN814" i="8"/>
  <c r="AN742" i="8"/>
  <c r="AN837" i="8"/>
  <c r="AN406" i="8"/>
  <c r="AN543" i="8"/>
  <c r="AN708" i="8"/>
  <c r="AN354" i="8"/>
  <c r="AN656" i="8"/>
  <c r="AN811" i="8"/>
  <c r="AN988" i="8"/>
  <c r="AN634" i="8"/>
  <c r="AN936" i="8"/>
  <c r="AN855" i="8"/>
  <c r="AN563" i="8"/>
  <c r="AN818" i="8"/>
  <c r="AN525" i="8"/>
  <c r="AN374" i="8"/>
  <c r="AN885" i="8"/>
  <c r="AN705" i="8"/>
  <c r="AN451" i="8"/>
  <c r="AN453" i="8"/>
  <c r="AM453" i="8" s="1"/>
  <c r="AN958" i="8"/>
  <c r="AN644" i="8"/>
  <c r="AN592" i="8"/>
  <c r="AN471" i="8"/>
  <c r="AN718" i="8"/>
  <c r="AN412" i="8"/>
  <c r="AN360" i="8"/>
  <c r="AN430" i="8"/>
  <c r="AN790" i="8"/>
  <c r="AN434" i="8"/>
  <c r="AN915" i="8"/>
  <c r="AN997" i="8"/>
  <c r="AN870" i="8"/>
  <c r="AN399" i="8"/>
  <c r="AN749" i="8"/>
  <c r="AN502" i="8"/>
  <c r="AN954" i="8"/>
  <c r="AM954" i="8" s="1"/>
  <c r="AN654" i="8"/>
  <c r="AN975" i="8"/>
  <c r="AN670" i="8"/>
  <c r="AM670" i="8" s="1"/>
  <c r="AN539" i="8"/>
  <c r="AN516" i="8"/>
  <c r="AN540" i="8"/>
  <c r="AN350" i="8"/>
  <c r="AN582" i="8"/>
  <c r="AN687" i="8"/>
  <c r="AN623" i="8"/>
  <c r="AN976" i="8"/>
  <c r="AN574" i="8"/>
  <c r="AN617" i="8"/>
  <c r="AN729" i="8"/>
  <c r="AM729" i="8" s="1"/>
  <c r="AN982" i="8"/>
  <c r="AM982" i="8" s="1"/>
  <c r="AN731" i="8"/>
  <c r="AN805" i="8"/>
  <c r="AN367" i="8"/>
  <c r="AN766" i="8"/>
  <c r="AM766" i="8" s="1"/>
  <c r="AN938" i="8"/>
  <c r="AN357" i="8"/>
  <c r="AN532" i="8"/>
  <c r="AN821" i="8"/>
  <c r="AN464" i="8"/>
  <c r="AM464" i="8" s="1"/>
  <c r="AN884" i="8"/>
  <c r="AN372" i="8"/>
  <c r="AN530" i="8"/>
  <c r="AN681" i="8"/>
  <c r="AN832" i="8"/>
  <c r="AN973" i="8"/>
  <c r="AN643" i="8"/>
  <c r="AN622" i="8"/>
  <c r="AN684" i="8"/>
  <c r="AN842" i="8"/>
  <c r="AM842" i="8" s="1"/>
  <c r="AN993" i="8"/>
  <c r="AN481" i="8"/>
  <c r="AN632" i="8"/>
  <c r="AN573" i="8"/>
  <c r="AN763" i="8"/>
  <c r="AM763" i="8" s="1"/>
  <c r="AN935" i="8"/>
  <c r="AN996" i="8"/>
  <c r="AN484" i="8"/>
  <c r="AN642" i="8"/>
  <c r="AN793" i="8"/>
  <c r="AN944" i="8"/>
  <c r="AN432" i="8"/>
  <c r="AN363" i="8"/>
  <c r="AN535" i="8"/>
  <c r="AN867" i="8"/>
  <c r="AM867" i="8" s="1"/>
  <c r="AN1005" i="8"/>
  <c r="AN508" i="8"/>
  <c r="AN666" i="8"/>
  <c r="AN817" i="8"/>
  <c r="AN968" i="8"/>
  <c r="AN456" i="8"/>
  <c r="AM456" i="8" s="1"/>
  <c r="AN596" i="8"/>
  <c r="AN905" i="8"/>
  <c r="AN544" i="8"/>
  <c r="AN667" i="8"/>
  <c r="AM667" i="8" s="1"/>
  <c r="AN1002" i="8"/>
  <c r="AN641" i="8"/>
  <c r="AN893" i="8"/>
  <c r="AN494" i="8"/>
  <c r="AN486" i="8"/>
  <c r="AN581" i="8"/>
  <c r="AN580" i="8"/>
  <c r="AN889" i="8"/>
  <c r="AN528" i="8"/>
  <c r="AN587" i="8"/>
  <c r="AN860" i="8"/>
  <c r="AN506" i="8"/>
  <c r="AM506" i="8" s="1"/>
  <c r="AN808" i="8"/>
  <c r="AN631" i="8"/>
  <c r="AN562" i="8"/>
  <c r="AN575" i="8"/>
  <c r="AM575" i="8" s="1"/>
  <c r="AN449" i="8"/>
  <c r="AN678" i="8"/>
  <c r="AN415" i="8"/>
  <c r="AN388" i="8"/>
  <c r="AN1006" i="8"/>
  <c r="AN630" i="8"/>
  <c r="AM630" i="8" s="1"/>
  <c r="AN826" i="8"/>
  <c r="AN541" i="8"/>
  <c r="AN438" i="8"/>
  <c r="AN585" i="8"/>
  <c r="AN403" i="8"/>
  <c r="AM403" i="8" s="1"/>
  <c r="AN863" i="8"/>
  <c r="AN702" i="8"/>
  <c r="AM702" i="8" s="1"/>
  <c r="AN693" i="8"/>
  <c r="AN780" i="8"/>
  <c r="AN647" i="8"/>
  <c r="AN831" i="8"/>
  <c r="AN939" i="8"/>
  <c r="AM939" i="8" s="1"/>
  <c r="AN442" i="8"/>
  <c r="AN947" i="8"/>
  <c r="AN383" i="8"/>
  <c r="AN719" i="8"/>
  <c r="AM719" i="8" s="1"/>
  <c r="AN879" i="8"/>
  <c r="AN825" i="8"/>
  <c r="AN549" i="8"/>
  <c r="AN725" i="8"/>
  <c r="AM725" i="8" s="1"/>
  <c r="AN849" i="8"/>
  <c r="AN709" i="8"/>
  <c r="AN1000" i="8"/>
  <c r="AM1000" i="8" s="1"/>
  <c r="AN690" i="8"/>
  <c r="AN466" i="8"/>
  <c r="AN929" i="8"/>
  <c r="AN568" i="8"/>
  <c r="AN635" i="8"/>
  <c r="AN932" i="8"/>
  <c r="AN420" i="8"/>
  <c r="AN578" i="8"/>
  <c r="AM578" i="8" s="1"/>
  <c r="AN880" i="8"/>
  <c r="AN368" i="8"/>
  <c r="AN777" i="8"/>
  <c r="AM777" i="8" s="1"/>
  <c r="AN874" i="8"/>
  <c r="AN637" i="8"/>
  <c r="AM637" i="8" s="1"/>
  <c r="AN931" i="8"/>
  <c r="AM931" i="8" s="1"/>
  <c r="AN761" i="8"/>
  <c r="AN378" i="8"/>
  <c r="AN455" i="8"/>
  <c r="AN969" i="8"/>
  <c r="AN839" i="8"/>
  <c r="AN358" i="8"/>
  <c r="AN639" i="8"/>
  <c r="AN949" i="8"/>
  <c r="AN822" i="8"/>
  <c r="AM822" i="8" s="1"/>
  <c r="AN950" i="8"/>
  <c r="AN564" i="8"/>
  <c r="AN722" i="8"/>
  <c r="AN873" i="8"/>
  <c r="AN361" i="8"/>
  <c r="AN512" i="8"/>
  <c r="AN523" i="8"/>
  <c r="AN695" i="8"/>
  <c r="AN876" i="8"/>
  <c r="AM876" i="8" s="1"/>
  <c r="AN364" i="8"/>
  <c r="AN522" i="8"/>
  <c r="AN673" i="8"/>
  <c r="AM673" i="8" s="1"/>
  <c r="AN824" i="8"/>
  <c r="AN957" i="8"/>
  <c r="AN627" i="8"/>
  <c r="AM627" i="8" s="1"/>
  <c r="AN590" i="8"/>
  <c r="AN676" i="8"/>
  <c r="AM676" i="8" s="1"/>
  <c r="AN834" i="8"/>
  <c r="AN985" i="8"/>
  <c r="AN473" i="8"/>
  <c r="AN624" i="8"/>
  <c r="AN557" i="8"/>
  <c r="AM557" i="8" s="1"/>
  <c r="AN747" i="8"/>
  <c r="AN919" i="8"/>
  <c r="AN700" i="8"/>
  <c r="AN858" i="8"/>
  <c r="AN1009" i="8"/>
  <c r="AN497" i="8"/>
  <c r="AN648" i="8"/>
  <c r="AN605" i="8"/>
  <c r="AN980" i="8"/>
  <c r="AN626" i="8"/>
  <c r="AM626" i="8" s="1"/>
  <c r="AN928" i="8"/>
  <c r="AN716" i="8"/>
  <c r="AN362" i="8"/>
  <c r="AM362" i="8" s="1"/>
  <c r="AN664" i="8"/>
  <c r="AN827" i="8"/>
  <c r="AN375" i="8"/>
  <c r="AN918" i="8"/>
  <c r="AN815" i="8"/>
  <c r="AN964" i="8"/>
  <c r="AN610" i="8"/>
  <c r="AN912" i="8"/>
  <c r="AN759" i="8"/>
  <c r="AN890" i="8"/>
  <c r="AN529" i="8"/>
  <c r="AN669" i="8"/>
  <c r="AN963" i="8"/>
  <c r="AN389" i="8"/>
  <c r="AN660" i="8"/>
  <c r="AN608" i="8"/>
  <c r="AN503" i="8"/>
  <c r="AN782" i="8"/>
  <c r="AN478" i="8"/>
  <c r="AN554" i="8"/>
  <c r="AN511" i="8"/>
  <c r="AN441" i="8"/>
  <c r="AN646" i="8"/>
  <c r="AN924" i="8"/>
  <c r="AN872" i="8"/>
  <c r="AM872" i="8" s="1"/>
  <c r="AN887" i="8"/>
  <c r="AM887" i="8" s="1"/>
  <c r="AN422" i="8"/>
  <c r="AN559" i="8"/>
  <c r="AN788" i="8"/>
  <c r="AN711" i="8"/>
  <c r="AN895" i="8"/>
  <c r="AN765" i="8"/>
  <c r="AN534" i="8"/>
  <c r="AN373" i="8"/>
  <c r="AN569" i="8"/>
  <c r="AN735" i="8"/>
  <c r="AN934" i="8"/>
  <c r="AN359" i="8"/>
  <c r="AN447" i="8"/>
  <c r="AN614" i="8"/>
  <c r="AM614" i="8" s="1"/>
  <c r="AN833" i="8"/>
  <c r="AM833" i="8" s="1"/>
  <c r="AN613" i="8"/>
  <c r="AN698" i="8"/>
  <c r="AN462" i="8"/>
  <c r="AN686" i="8"/>
  <c r="AN751" i="8"/>
  <c r="AN518" i="8"/>
  <c r="AN894" i="8"/>
  <c r="AN820" i="8"/>
  <c r="AN768" i="8"/>
  <c r="AN845" i="8"/>
  <c r="AN407" i="8"/>
  <c r="AN444" i="8"/>
  <c r="AN753" i="8"/>
  <c r="AN392" i="8"/>
  <c r="AN468" i="8"/>
  <c r="AM468" i="8" s="1"/>
  <c r="AN416" i="8"/>
  <c r="AN443" i="8"/>
  <c r="AN513" i="8"/>
  <c r="AN452" i="8"/>
  <c r="AN400" i="8"/>
  <c r="AN732" i="8"/>
  <c r="AN859" i="8"/>
  <c r="AN908" i="8"/>
  <c r="AN856" i="8"/>
  <c r="AN570" i="8"/>
  <c r="AN736" i="8"/>
  <c r="AN798" i="8"/>
  <c r="AN419" i="8"/>
  <c r="AM419" i="8" s="1"/>
  <c r="AN595" i="8"/>
  <c r="AM595" i="8" s="1"/>
  <c r="AN682" i="8"/>
  <c r="AD622" i="8"/>
  <c r="AC622" i="8" s="1"/>
  <c r="AD787" i="8"/>
  <c r="AC787" i="8" s="1"/>
  <c r="AD854" i="8"/>
  <c r="AD999" i="8"/>
  <c r="AC999" i="8" s="1"/>
  <c r="AN965" i="8"/>
  <c r="AN426" i="8"/>
  <c r="AD924" i="8"/>
  <c r="AN348" i="8"/>
  <c r="AD871" i="8"/>
  <c r="AD880" i="8"/>
  <c r="AD717" i="8"/>
  <c r="AC717" i="8" s="1"/>
  <c r="AD967" i="8"/>
  <c r="AN487" i="8"/>
  <c r="AN844" i="8"/>
  <c r="AN828" i="8"/>
  <c r="AN903" i="8"/>
  <c r="AD593" i="8"/>
  <c r="AD1003" i="8"/>
  <c r="AD615" i="8"/>
  <c r="AN911" i="8"/>
  <c r="AN886" i="8"/>
  <c r="AD893" i="8"/>
  <c r="AN437" i="8"/>
  <c r="AD673" i="8"/>
  <c r="AN966" i="8"/>
  <c r="AN972" i="8"/>
  <c r="AN779" i="8"/>
  <c r="AN992" i="8"/>
  <c r="AN533" i="8"/>
  <c r="AD1005" i="8"/>
  <c r="AD685" i="8"/>
  <c r="AN971" i="8"/>
  <c r="AD592" i="8"/>
  <c r="AC592" i="8" s="1"/>
  <c r="AN1007" i="8"/>
  <c r="AN871" i="8"/>
  <c r="AN707" i="8"/>
  <c r="AN792" i="8"/>
  <c r="AN882" i="8"/>
  <c r="AM882" i="8" s="1"/>
  <c r="AN989" i="8"/>
  <c r="AN474" i="8"/>
  <c r="AN355" i="8"/>
  <c r="AN941" i="8"/>
  <c r="AM941" i="8" s="1"/>
  <c r="AN846" i="8"/>
  <c r="AM846" i="8" s="1"/>
  <c r="AN801" i="8"/>
  <c r="AN914" i="8"/>
  <c r="I1000" i="8"/>
  <c r="I937" i="8"/>
  <c r="AD771" i="8"/>
  <c r="AN984" i="8"/>
  <c r="AM984" i="8" s="1"/>
  <c r="AD674" i="8"/>
  <c r="AN967" i="8"/>
  <c r="I944" i="8"/>
  <c r="AD707" i="8"/>
  <c r="AC707" i="8" s="1"/>
  <c r="I935" i="8"/>
  <c r="AD923" i="8"/>
  <c r="AC923" i="8" s="1"/>
  <c r="AD643" i="8"/>
  <c r="AN571" i="8"/>
  <c r="I966" i="8"/>
  <c r="AN917" i="8"/>
  <c r="AD826" i="8"/>
  <c r="AN524" i="8"/>
  <c r="AD741" i="8"/>
  <c r="AN480" i="8"/>
  <c r="AD896" i="8"/>
  <c r="AN987" i="8"/>
  <c r="AD691" i="8"/>
  <c r="AN734" i="8"/>
  <c r="AM734" i="8" s="1"/>
  <c r="I958" i="8"/>
  <c r="AN446" i="8"/>
  <c r="AD970" i="8"/>
  <c r="AD839" i="8"/>
  <c r="AN405" i="8"/>
  <c r="AD830" i="8"/>
  <c r="AC830" i="8" s="1"/>
  <c r="AN902" i="8"/>
  <c r="AD745" i="8"/>
  <c r="AD728" i="8"/>
  <c r="AC727" i="8" s="1"/>
  <c r="AD861" i="8"/>
  <c r="AD735" i="8"/>
  <c r="AC735" i="8" s="1"/>
  <c r="AN869" i="8"/>
  <c r="AN819" i="8"/>
  <c r="AN977" i="8"/>
  <c r="AN421" i="8"/>
  <c r="AN435" i="8"/>
  <c r="AN953" i="8"/>
  <c r="AD607" i="8"/>
  <c r="AC607" i="8" s="1"/>
  <c r="AN789" i="8"/>
  <c r="AD639" i="8"/>
  <c r="AD922" i="8"/>
  <c r="AN396" i="8"/>
  <c r="AM396" i="8" s="1"/>
  <c r="AD917" i="8"/>
  <c r="AN864" i="8"/>
  <c r="AM864" i="8" s="1"/>
  <c r="AN431" i="8"/>
  <c r="AN550" i="8"/>
  <c r="AM550" i="8" s="1"/>
  <c r="AN552" i="8"/>
  <c r="AN738" i="8"/>
  <c r="AD895" i="8"/>
  <c r="AC895" i="8" s="1"/>
  <c r="AN999" i="8"/>
  <c r="AN490" i="8"/>
  <c r="AN909" i="8"/>
  <c r="AM909" i="8" s="1"/>
  <c r="AN840" i="8"/>
  <c r="AM840" i="8" s="1"/>
  <c r="AN986" i="8"/>
  <c r="AN1003" i="8"/>
  <c r="AN816" i="8"/>
  <c r="AN962" i="8"/>
  <c r="AN504" i="8"/>
  <c r="AM504" i="8" s="1"/>
  <c r="AN650" i="8"/>
  <c r="AN951" i="8"/>
  <c r="AM951" i="8" s="1"/>
  <c r="AN589" i="8"/>
  <c r="AN937" i="8"/>
  <c r="AN756" i="8"/>
  <c r="Y637" i="8"/>
  <c r="Y573" i="8"/>
  <c r="Y629" i="8"/>
  <c r="Y621" i="8"/>
  <c r="Y613" i="8"/>
  <c r="Y597" i="8"/>
  <c r="Y669" i="8"/>
  <c r="Y603" i="8"/>
  <c r="Y535" i="8"/>
  <c r="Y471" i="8"/>
  <c r="Y661" i="8"/>
  <c r="Y653" i="8"/>
  <c r="Y645" i="8"/>
  <c r="Y631" i="8"/>
  <c r="Y551" i="8"/>
  <c r="Y479" i="8"/>
  <c r="Y632" i="8"/>
  <c r="Y550" i="8"/>
  <c r="Y477" i="8"/>
  <c r="Y405" i="8"/>
  <c r="Y341" i="8"/>
  <c r="Y277" i="8"/>
  <c r="Y213" i="8"/>
  <c r="Y149" i="8"/>
  <c r="Y85" i="8"/>
  <c r="Y21" i="8"/>
  <c r="Y651" i="8"/>
  <c r="Y649" i="8"/>
  <c r="Y559" i="8"/>
  <c r="Y463" i="8"/>
  <c r="Y620" i="8"/>
  <c r="Y532" i="8"/>
  <c r="Y450" i="8"/>
  <c r="Y373" i="8"/>
  <c r="Y301" i="8"/>
  <c r="Y229" i="8"/>
  <c r="Y157" i="8"/>
  <c r="Y77" i="8"/>
  <c r="Y588" i="8"/>
  <c r="Y618" i="8"/>
  <c r="Y539" i="8"/>
  <c r="Y633" i="8"/>
  <c r="Y552" i="8"/>
  <c r="Y478" i="8"/>
  <c r="Y406" i="8"/>
  <c r="Y342" i="8"/>
  <c r="Y605" i="8"/>
  <c r="Y640" i="8"/>
  <c r="Y543" i="8"/>
  <c r="Y455" i="8"/>
  <c r="Y610" i="8"/>
  <c r="Y523" i="8"/>
  <c r="Y441" i="8"/>
  <c r="Y365" i="8"/>
  <c r="Y293" i="8"/>
  <c r="Y221" i="8"/>
  <c r="Y141" i="8"/>
  <c r="Y69" i="8"/>
  <c r="Y672" i="8"/>
  <c r="Y578" i="8"/>
  <c r="Y608" i="8"/>
  <c r="Y623" i="8"/>
  <c r="Y542" i="8"/>
  <c r="Y469" i="8"/>
  <c r="Y398" i="8"/>
  <c r="Y334" i="8"/>
  <c r="Y270" i="8"/>
  <c r="Y589" i="8"/>
  <c r="Y622" i="8"/>
  <c r="Y527" i="8"/>
  <c r="Y447" i="8"/>
  <c r="Y600" i="8"/>
  <c r="Y514" i="8"/>
  <c r="Y432" i="8"/>
  <c r="Y357" i="8"/>
  <c r="Y285" i="8"/>
  <c r="Y205" i="8"/>
  <c r="Y133" i="8"/>
  <c r="Y61" i="8"/>
  <c r="Y662" i="8"/>
  <c r="Y598" i="8"/>
  <c r="Y611" i="8"/>
  <c r="Y533" i="8"/>
  <c r="Y460" i="8"/>
  <c r="Y390" i="8"/>
  <c r="Y326" i="8"/>
  <c r="Y262" i="8"/>
  <c r="Y658" i="8"/>
  <c r="Y567" i="8"/>
  <c r="Y487" i="8"/>
  <c r="Y642" i="8"/>
  <c r="Y541" i="8"/>
  <c r="Y459" i="8"/>
  <c r="Y381" i="8"/>
  <c r="Y309" i="8"/>
  <c r="Y237" i="8"/>
  <c r="Y165" i="8"/>
  <c r="Y93" i="8"/>
  <c r="Y13" i="8"/>
  <c r="Y599" i="8"/>
  <c r="Y628" i="8"/>
  <c r="Y548" i="8"/>
  <c r="Y643" i="8"/>
  <c r="Y561" i="8"/>
  <c r="Y488" i="8"/>
  <c r="Y414" i="8"/>
  <c r="Y350" i="8"/>
  <c r="Y286" i="8"/>
  <c r="Y222" i="8"/>
  <c r="Y158" i="8"/>
  <c r="Y94" i="8"/>
  <c r="Y30" i="8"/>
  <c r="Y568" i="8"/>
  <c r="Y465" i="8"/>
  <c r="Y372" i="8"/>
  <c r="Y288" i="8"/>
  <c r="Y202" i="8"/>
  <c r="Y116" i="8"/>
  <c r="Y32" i="8"/>
  <c r="Y537" i="8"/>
  <c r="Y438" i="8"/>
  <c r="Y351" i="8"/>
  <c r="Y265" i="8"/>
  <c r="Y179" i="8"/>
  <c r="Y95" i="8"/>
  <c r="Y581" i="8"/>
  <c r="Y519" i="8"/>
  <c r="Y590" i="8"/>
  <c r="Y422" i="8"/>
  <c r="Y269" i="8"/>
  <c r="Y125" i="8"/>
  <c r="Y641" i="8"/>
  <c r="Y671" i="8"/>
  <c r="Y601" i="8"/>
  <c r="Y451" i="8"/>
  <c r="Y318" i="8"/>
  <c r="Y230" i="8"/>
  <c r="Y150" i="8"/>
  <c r="Y78" i="8"/>
  <c r="Y670" i="8"/>
  <c r="Y513" i="8"/>
  <c r="Y404" i="8"/>
  <c r="Y308" i="8"/>
  <c r="X308" i="8" s="1"/>
  <c r="Y212" i="8"/>
  <c r="Y106" i="8"/>
  <c r="Y565" i="8"/>
  <c r="Y452" i="8"/>
  <c r="Y339" i="8"/>
  <c r="Y243" i="8"/>
  <c r="Y147" i="8"/>
  <c r="Y51" i="8"/>
  <c r="Y604" i="8"/>
  <c r="Y485" i="8"/>
  <c r="Y392" i="8"/>
  <c r="Y306" i="8"/>
  <c r="Y220" i="8"/>
  <c r="Y136" i="8"/>
  <c r="Y50" i="8"/>
  <c r="Y540" i="8"/>
  <c r="Y443" i="8"/>
  <c r="Y353" i="8"/>
  <c r="Y267" i="8"/>
  <c r="Y183" i="8"/>
  <c r="Y97" i="8"/>
  <c r="Y511" i="8"/>
  <c r="Y579" i="8"/>
  <c r="Y413" i="8"/>
  <c r="Y261" i="8"/>
  <c r="Y117" i="8"/>
  <c r="Y630" i="8"/>
  <c r="Y660" i="8"/>
  <c r="X660" i="8" s="1"/>
  <c r="Y591" i="8"/>
  <c r="Y442" i="8"/>
  <c r="Y310" i="8"/>
  <c r="Y214" i="8"/>
  <c r="Y142" i="8"/>
  <c r="Y70" i="8"/>
  <c r="Y648" i="8"/>
  <c r="Y501" i="8"/>
  <c r="Y394" i="8"/>
  <c r="Y298" i="8"/>
  <c r="Y192" i="8"/>
  <c r="Y96" i="8"/>
  <c r="Y553" i="8"/>
  <c r="Y427" i="8"/>
  <c r="Y329" i="8"/>
  <c r="Y233" i="8"/>
  <c r="Y137" i="8"/>
  <c r="Y583" i="8"/>
  <c r="Y474" i="8"/>
  <c r="Y380" i="8"/>
  <c r="Y296" i="8"/>
  <c r="Y210" i="8"/>
  <c r="Y124" i="8"/>
  <c r="Y40" i="8"/>
  <c r="Y675" i="8"/>
  <c r="Y528" i="8"/>
  <c r="Y429" i="8"/>
  <c r="Y343" i="8"/>
  <c r="Y257" i="8"/>
  <c r="Y171" i="8"/>
  <c r="Y87" i="8"/>
  <c r="Y503" i="8"/>
  <c r="Y569" i="8"/>
  <c r="Y397" i="8"/>
  <c r="Y253" i="8"/>
  <c r="Y109" i="8"/>
  <c r="Y619" i="8"/>
  <c r="Y650" i="8"/>
  <c r="Y580" i="8"/>
  <c r="Y433" i="8"/>
  <c r="Y302" i="8"/>
  <c r="Y206" i="8"/>
  <c r="Y134" i="8"/>
  <c r="Y62" i="8"/>
  <c r="Y627" i="8"/>
  <c r="Y490" i="8"/>
  <c r="Y384" i="8"/>
  <c r="Y276" i="8"/>
  <c r="Y180" i="8"/>
  <c r="Y84" i="8"/>
  <c r="Y525" i="8"/>
  <c r="Y416" i="8"/>
  <c r="Y319" i="8"/>
  <c r="Y223" i="8"/>
  <c r="Y127" i="8"/>
  <c r="Y564" i="8"/>
  <c r="Y462" i="8"/>
  <c r="Y370" i="8"/>
  <c r="Y284" i="8"/>
  <c r="Y200" i="8"/>
  <c r="Y114" i="8"/>
  <c r="Y28" i="8"/>
  <c r="Y655" i="8"/>
  <c r="Y516" i="8"/>
  <c r="Y418" i="8"/>
  <c r="Y331" i="8"/>
  <c r="Y247" i="8"/>
  <c r="Y161" i="8"/>
  <c r="Y75" i="8"/>
  <c r="Y576" i="8"/>
  <c r="Y415" i="8"/>
  <c r="Y652" i="8"/>
  <c r="Y468" i="8"/>
  <c r="Y317" i="8"/>
  <c r="Y173" i="8"/>
  <c r="Y29" i="8"/>
  <c r="Y557" i="8"/>
  <c r="Y654" i="8"/>
  <c r="Y497" i="8"/>
  <c r="Y358" i="8"/>
  <c r="Y238" i="8"/>
  <c r="Y166" i="8"/>
  <c r="Y86" i="8"/>
  <c r="Y14" i="8"/>
  <c r="Y526" i="8"/>
  <c r="Y417" i="8"/>
  <c r="Y320" i="8"/>
  <c r="Y224" i="8"/>
  <c r="Y128" i="8"/>
  <c r="Y20" i="8"/>
  <c r="Y584" i="8"/>
  <c r="Y464" i="8"/>
  <c r="Y361" i="8"/>
  <c r="Y255" i="8"/>
  <c r="Y159" i="8"/>
  <c r="Y63" i="8"/>
  <c r="Y625" i="8"/>
  <c r="Y499" i="8"/>
  <c r="Y402" i="8"/>
  <c r="Y316" i="8"/>
  <c r="Y232" i="8"/>
  <c r="Y146" i="8"/>
  <c r="Y60" i="8"/>
  <c r="Y555" i="8"/>
  <c r="Y454" i="8"/>
  <c r="Y363" i="8"/>
  <c r="Y279" i="8"/>
  <c r="Y193" i="8"/>
  <c r="Y107" i="8"/>
  <c r="Y23" i="8"/>
  <c r="Y547" i="8"/>
  <c r="Y359" i="8"/>
  <c r="Y187" i="8"/>
  <c r="Y25" i="8"/>
  <c r="Y659" i="8"/>
  <c r="Y421" i="8"/>
  <c r="Y250" i="8"/>
  <c r="Y80" i="8"/>
  <c r="Y545" i="8"/>
  <c r="Y355" i="8"/>
  <c r="Y185" i="8"/>
  <c r="Y19" i="8"/>
  <c r="X19" i="8" s="1"/>
  <c r="Y495" i="8"/>
  <c r="Y560" i="8"/>
  <c r="Y245" i="8"/>
  <c r="Y570" i="8"/>
  <c r="Y294" i="8"/>
  <c r="Y126" i="8"/>
  <c r="Y476" i="8"/>
  <c r="Y266" i="8"/>
  <c r="Y74" i="8"/>
  <c r="Y668" i="8"/>
  <c r="X668" i="8" s="1"/>
  <c r="Y403" i="8"/>
  <c r="Y211" i="8"/>
  <c r="Y549" i="8"/>
  <c r="X549" i="8" s="1"/>
  <c r="Y360" i="8"/>
  <c r="Y188" i="8"/>
  <c r="Y18" i="8"/>
  <c r="X18" i="8" s="1"/>
  <c r="Y634" i="8"/>
  <c r="Y407" i="8"/>
  <c r="Y235" i="8"/>
  <c r="Y65" i="8"/>
  <c r="Y498" i="8"/>
  <c r="Y295" i="8"/>
  <c r="Y103" i="8"/>
  <c r="Y546" i="8"/>
  <c r="Y336" i="8"/>
  <c r="Y144" i="8"/>
  <c r="Y657" i="8"/>
  <c r="X657" i="8" s="1"/>
  <c r="Y399" i="8"/>
  <c r="Y207" i="8"/>
  <c r="Y456" i="8"/>
  <c r="Y280" i="8"/>
  <c r="Y108" i="8"/>
  <c r="Y354" i="8"/>
  <c r="Y17" i="8"/>
  <c r="Y602" i="8"/>
  <c r="X602" i="8" s="1"/>
  <c r="Y439" i="8"/>
  <c r="Y505" i="8"/>
  <c r="Y197" i="8"/>
  <c r="Y524" i="8"/>
  <c r="Y278" i="8"/>
  <c r="Y118" i="8"/>
  <c r="Y453" i="8"/>
  <c r="Y256" i="8"/>
  <c r="X256" i="8" s="1"/>
  <c r="Y64" i="8"/>
  <c r="Y647" i="8"/>
  <c r="X647" i="8" s="1"/>
  <c r="Y393" i="8"/>
  <c r="Y201" i="8"/>
  <c r="Y536" i="8"/>
  <c r="Y348" i="8"/>
  <c r="Y178" i="8"/>
  <c r="Y614" i="8"/>
  <c r="Y395" i="8"/>
  <c r="Y225" i="8"/>
  <c r="Y55" i="8"/>
  <c r="Y473" i="8"/>
  <c r="Y273" i="8"/>
  <c r="Y81" i="8"/>
  <c r="Y520" i="8"/>
  <c r="Y314" i="8"/>
  <c r="Y122" i="8"/>
  <c r="Y616" i="8"/>
  <c r="Y377" i="8"/>
  <c r="Y163" i="8"/>
  <c r="Y430" i="8"/>
  <c r="Y258" i="8"/>
  <c r="Y88" i="8"/>
  <c r="Y312" i="8"/>
  <c r="Y431" i="8"/>
  <c r="Y496" i="8"/>
  <c r="X496" i="8" s="1"/>
  <c r="Y189" i="8"/>
  <c r="Y515" i="8"/>
  <c r="Y254" i="8"/>
  <c r="Y110" i="8"/>
  <c r="Y440" i="8"/>
  <c r="Y244" i="8"/>
  <c r="X244" i="8" s="1"/>
  <c r="Y52" i="8"/>
  <c r="Y626" i="8"/>
  <c r="Y383" i="8"/>
  <c r="Y191" i="8"/>
  <c r="Y522" i="8"/>
  <c r="Y338" i="8"/>
  <c r="Y168" i="8"/>
  <c r="Y592" i="8"/>
  <c r="Y385" i="8"/>
  <c r="Y215" i="8"/>
  <c r="Y43" i="8"/>
  <c r="Y448" i="8"/>
  <c r="Y251" i="8"/>
  <c r="Y59" i="8"/>
  <c r="Y494" i="8"/>
  <c r="Y292" i="8"/>
  <c r="Y100" i="8"/>
  <c r="Y574" i="8"/>
  <c r="Y335" i="8"/>
  <c r="Y143" i="8"/>
  <c r="Y635" i="8"/>
  <c r="Y408" i="8"/>
  <c r="Y236" i="8"/>
  <c r="Y66" i="8"/>
  <c r="Y268" i="8"/>
  <c r="Y484" i="8"/>
  <c r="Y585" i="8"/>
  <c r="Y663" i="8"/>
  <c r="Y325" i="8"/>
  <c r="Y37" i="8"/>
  <c r="Y566" i="8"/>
  <c r="Y664" i="8"/>
  <c r="Y366" i="8"/>
  <c r="Y174" i="8"/>
  <c r="Y22" i="8"/>
  <c r="Y538" i="8"/>
  <c r="Y330" i="8"/>
  <c r="X330" i="8" s="1"/>
  <c r="Y138" i="8"/>
  <c r="Y475" i="8"/>
  <c r="Y275" i="8"/>
  <c r="Y73" i="8"/>
  <c r="Y646" i="8"/>
  <c r="X646" i="8" s="1"/>
  <c r="Y412" i="8"/>
  <c r="Y242" i="8"/>
  <c r="Y72" i="8"/>
  <c r="Y466" i="8"/>
  <c r="Y289" i="8"/>
  <c r="Y119" i="8"/>
  <c r="Y521" i="8"/>
  <c r="Y315" i="8"/>
  <c r="Y123" i="8"/>
  <c r="Y575" i="8"/>
  <c r="Y356" i="8"/>
  <c r="Y164" i="8"/>
  <c r="Y420" i="8"/>
  <c r="X420" i="8" s="1"/>
  <c r="Y227" i="8"/>
  <c r="Y36" i="8"/>
  <c r="Y481" i="8"/>
  <c r="Y300" i="8"/>
  <c r="X300" i="8" s="1"/>
  <c r="Y130" i="8"/>
  <c r="Y396" i="8"/>
  <c r="X396" i="8" s="1"/>
  <c r="Y56" i="8"/>
  <c r="Y263" i="8"/>
  <c r="Y388" i="8"/>
  <c r="Y48" i="8"/>
  <c r="Y636" i="8"/>
  <c r="Y239" i="8"/>
  <c r="Y181" i="8"/>
  <c r="Y506" i="8"/>
  <c r="Y102" i="8"/>
  <c r="Y428" i="8"/>
  <c r="Y42" i="8"/>
  <c r="Y606" i="8"/>
  <c r="Y169" i="8"/>
  <c r="Y328" i="8"/>
  <c r="Y571" i="8"/>
  <c r="Y203" i="8"/>
  <c r="Y425" i="8"/>
  <c r="Y41" i="8"/>
  <c r="Y272" i="8"/>
  <c r="Y518" i="8"/>
  <c r="Y121" i="8"/>
  <c r="Y593" i="8"/>
  <c r="Y216" i="8"/>
  <c r="Y226" i="8"/>
  <c r="Y305" i="8"/>
  <c r="Y531" i="8"/>
  <c r="Y132" i="8"/>
  <c r="Y558" i="8"/>
  <c r="Y153" i="8"/>
  <c r="Y595" i="8"/>
  <c r="Y290" i="8"/>
  <c r="Y667" i="8"/>
  <c r="Y101" i="8"/>
  <c r="X101" i="8" s="1"/>
  <c r="Y424" i="8"/>
  <c r="Y54" i="8"/>
  <c r="Y362" i="8"/>
  <c r="Y512" i="8"/>
  <c r="Y115" i="8"/>
  <c r="Y274" i="8"/>
  <c r="Y502" i="8"/>
  <c r="Y151" i="8"/>
  <c r="Y401" i="8"/>
  <c r="Y228" i="8"/>
  <c r="Y493" i="8"/>
  <c r="Y99" i="8"/>
  <c r="Y556" i="8"/>
  <c r="Y194" i="8"/>
  <c r="Y184" i="8"/>
  <c r="Y219" i="8"/>
  <c r="Y483" i="8"/>
  <c r="Y90" i="8"/>
  <c r="Y507" i="8"/>
  <c r="Y111" i="8"/>
  <c r="Y482" i="8"/>
  <c r="Y612" i="8"/>
  <c r="Y53" i="8"/>
  <c r="Y382" i="8"/>
  <c r="Y46" i="8"/>
  <c r="Y352" i="8"/>
  <c r="Y500" i="8"/>
  <c r="Y105" i="8"/>
  <c r="Y264" i="8"/>
  <c r="X264" i="8" s="1"/>
  <c r="Y491" i="8"/>
  <c r="Y139" i="8"/>
  <c r="Y379" i="8"/>
  <c r="Y208" i="8"/>
  <c r="Y470" i="8"/>
  <c r="Y79" i="8"/>
  <c r="X79" i="8" s="1"/>
  <c r="Y529" i="8"/>
  <c r="Y172" i="8"/>
  <c r="Y140" i="8"/>
  <c r="Y177" i="8"/>
  <c r="Y435" i="8"/>
  <c r="Y15" i="8"/>
  <c r="Y457" i="8"/>
  <c r="Y67" i="8"/>
  <c r="Y387" i="8"/>
  <c r="Y333" i="8"/>
  <c r="Y577" i="8"/>
  <c r="X577" i="8" s="1"/>
  <c r="Y674" i="8"/>
  <c r="Y182" i="8"/>
  <c r="Y554" i="8"/>
  <c r="Y148" i="8"/>
  <c r="X148" i="8" s="1"/>
  <c r="Y287" i="8"/>
  <c r="Y426" i="8"/>
  <c r="Y82" i="8"/>
  <c r="Y299" i="8"/>
  <c r="Y582" i="8"/>
  <c r="X582" i="8" s="1"/>
  <c r="Y145" i="8"/>
  <c r="Y378" i="8"/>
  <c r="Y249" i="8"/>
  <c r="X249" i="8" s="1"/>
  <c r="Y322" i="8"/>
  <c r="Y444" i="8"/>
  <c r="Y347" i="8"/>
  <c r="Y596" i="8"/>
  <c r="Y176" i="8"/>
  <c r="X176" i="8" s="1"/>
  <c r="Y195" i="8"/>
  <c r="Y376" i="8"/>
  <c r="Y34" i="8"/>
  <c r="Y154" i="8"/>
  <c r="Y594" i="8"/>
  <c r="Y45" i="8"/>
  <c r="Y374" i="8"/>
  <c r="Y83" i="8"/>
  <c r="X83" i="8" s="1"/>
  <c r="Y252" i="8"/>
  <c r="X252" i="8" s="1"/>
  <c r="Y480" i="8"/>
  <c r="Y337" i="8"/>
  <c r="Y186" i="8"/>
  <c r="Y445" i="8"/>
  <c r="Y504" i="8"/>
  <c r="Y409" i="8"/>
  <c r="Y324" i="8"/>
  <c r="X324" i="8" s="1"/>
  <c r="Y31" i="8"/>
  <c r="Y423" i="8"/>
  <c r="X423" i="8" s="1"/>
  <c r="Y246" i="8"/>
  <c r="Y156" i="8"/>
  <c r="Y375" i="8"/>
  <c r="Y231" i="8"/>
  <c r="Y58" i="8"/>
  <c r="Y313" i="8"/>
  <c r="Y386" i="8"/>
  <c r="Y615" i="8"/>
  <c r="Y534" i="8"/>
  <c r="Y367" i="8"/>
  <c r="Y572" i="8"/>
  <c r="X572" i="8" s="1"/>
  <c r="Y563" i="8"/>
  <c r="X563" i="8" s="1"/>
  <c r="Y240" i="8"/>
  <c r="Y639" i="8"/>
  <c r="Y198" i="8"/>
  <c r="Y607" i="8"/>
  <c r="Y104" i="8"/>
  <c r="Y321" i="8"/>
  <c r="X321" i="8" s="1"/>
  <c r="Y209" i="8"/>
  <c r="Y39" i="8"/>
  <c r="X39" i="8" s="1"/>
  <c r="Y291" i="8"/>
  <c r="Y364" i="8"/>
  <c r="Y544" i="8"/>
  <c r="Y436" i="8"/>
  <c r="Y323" i="8"/>
  <c r="Y349" i="8"/>
  <c r="Y160" i="8"/>
  <c r="Y297" i="8"/>
  <c r="Y437" i="8"/>
  <c r="Y624" i="8"/>
  <c r="Y400" i="8"/>
  <c r="Y16" i="8"/>
  <c r="X16" i="8" s="1"/>
  <c r="Y218" i="8"/>
  <c r="Y47" i="8"/>
  <c r="X47" i="8" s="1"/>
  <c r="Y410" i="8"/>
  <c r="Y196" i="8"/>
  <c r="X196" i="8" s="1"/>
  <c r="Y587" i="8"/>
  <c r="Y586" i="8"/>
  <c r="Y311" i="8"/>
  <c r="Y167" i="8"/>
  <c r="X167" i="8" s="1"/>
  <c r="Y24" i="8"/>
  <c r="Y271" i="8"/>
  <c r="Y391" i="8"/>
  <c r="X391" i="8" s="1"/>
  <c r="Y131" i="8"/>
  <c r="Y461" i="8"/>
  <c r="X461" i="8" s="1"/>
  <c r="Y644" i="8"/>
  <c r="X644" i="8" s="1"/>
  <c r="Y248" i="8"/>
  <c r="Y89" i="8"/>
  <c r="Y673" i="8"/>
  <c r="Y340" i="8"/>
  <c r="Y666" i="8"/>
  <c r="Y129" i="8"/>
  <c r="Y57" i="8"/>
  <c r="X57" i="8" s="1"/>
  <c r="Y135" i="8"/>
  <c r="X135" i="8" s="1"/>
  <c r="Y346" i="8"/>
  <c r="Y486" i="8"/>
  <c r="Y234" i="8"/>
  <c r="X234" i="8" s="1"/>
  <c r="Y510" i="8"/>
  <c r="Y33" i="8"/>
  <c r="Y91" i="8"/>
  <c r="Y304" i="8"/>
  <c r="Y467" i="8"/>
  <c r="Y283" i="8"/>
  <c r="X283" i="8" s="1"/>
  <c r="Y282" i="8"/>
  <c r="Y530" i="8"/>
  <c r="Y241" i="8"/>
  <c r="Y389" i="8"/>
  <c r="Y170" i="8"/>
  <c r="Y449" i="8"/>
  <c r="Y49" i="8"/>
  <c r="Y260" i="8"/>
  <c r="Y204" i="8"/>
  <c r="Y38" i="8"/>
  <c r="Y489" i="8"/>
  <c r="X489" i="8" s="1"/>
  <c r="Y617" i="8"/>
  <c r="Y152" i="8"/>
  <c r="Y98" i="8"/>
  <c r="Y27" i="8"/>
  <c r="Y35" i="8"/>
  <c r="Y638" i="8"/>
  <c r="Y446" i="8"/>
  <c r="Y44" i="8"/>
  <c r="Y368" i="8"/>
  <c r="Y71" i="8"/>
  <c r="Y26" i="8"/>
  <c r="Y369" i="8"/>
  <c r="X369" i="8" s="1"/>
  <c r="Y656" i="8"/>
  <c r="Y68" i="8"/>
  <c r="Y665" i="8"/>
  <c r="Y199" i="8"/>
  <c r="Y345" i="8"/>
  <c r="Y113" i="8"/>
  <c r="Y508" i="8"/>
  <c r="Y175" i="8"/>
  <c r="X175" i="8" s="1"/>
  <c r="Y281" i="8"/>
  <c r="Y12" i="8"/>
  <c r="Y609" i="8"/>
  <c r="Y76" i="8"/>
  <c r="Y259" i="8"/>
  <c r="Y419" i="8"/>
  <c r="Y217" i="8"/>
  <c r="Y190" i="8"/>
  <c r="Y509" i="8"/>
  <c r="Y307" i="8"/>
  <c r="X307" i="8" s="1"/>
  <c r="Y332" i="8"/>
  <c r="Y434" i="8"/>
  <c r="Y562" i="8"/>
  <c r="Y155" i="8"/>
  <c r="Y411" i="8"/>
  <c r="Y371" i="8"/>
  <c r="Y472" i="8"/>
  <c r="Y492" i="8"/>
  <c r="Y303" i="8"/>
  <c r="Y517" i="8"/>
  <c r="X517" i="8" s="1"/>
  <c r="Y327" i="8"/>
  <c r="Y92" i="8"/>
  <c r="Y458" i="8"/>
  <c r="Y162" i="8"/>
  <c r="Y112" i="8"/>
  <c r="Y344" i="8"/>
  <c r="Y120" i="8"/>
  <c r="Y715" i="8"/>
  <c r="AI541" i="8"/>
  <c r="N1008" i="8"/>
  <c r="S926" i="8"/>
  <c r="AI973" i="8"/>
  <c r="N991" i="8"/>
  <c r="M991" i="8" s="1"/>
  <c r="AI747" i="8"/>
  <c r="Y808" i="8"/>
  <c r="N852" i="8"/>
  <c r="Y810" i="8"/>
  <c r="N910" i="8"/>
  <c r="N919" i="8"/>
  <c r="Y711" i="8"/>
  <c r="AI692" i="8"/>
  <c r="AI950" i="8"/>
  <c r="AI633" i="8"/>
  <c r="N996" i="8"/>
  <c r="AI707" i="8"/>
  <c r="Y770" i="8"/>
  <c r="Y954" i="8"/>
  <c r="X954" i="8" s="1"/>
  <c r="S776" i="8"/>
  <c r="R776" i="8" s="1"/>
  <c r="N1004" i="8"/>
  <c r="Y687" i="8"/>
  <c r="AI718" i="8"/>
  <c r="AI982" i="8"/>
  <c r="AI516" i="8"/>
  <c r="AH516" i="8" s="1"/>
  <c r="N958" i="8"/>
  <c r="M958" i="8" s="1"/>
  <c r="N933" i="8"/>
  <c r="M933" i="8" s="1"/>
  <c r="AI770" i="8"/>
  <c r="AI709" i="8"/>
  <c r="S894" i="8"/>
  <c r="S915" i="8"/>
  <c r="Y720" i="8"/>
  <c r="S908" i="8"/>
  <c r="S821" i="8"/>
  <c r="Y763" i="8"/>
  <c r="AI727" i="8"/>
  <c r="AI640" i="8"/>
  <c r="AI497" i="8"/>
  <c r="AH497" i="8" s="1"/>
  <c r="AI831" i="8"/>
  <c r="Y946" i="8"/>
  <c r="Y829" i="8"/>
  <c r="N883" i="8"/>
  <c r="Y747" i="8"/>
  <c r="S886" i="8"/>
  <c r="Y982" i="8"/>
  <c r="N894" i="8"/>
  <c r="N923" i="8"/>
  <c r="Y714" i="8"/>
  <c r="X714" i="8" s="1"/>
  <c r="S831" i="8"/>
  <c r="Y706" i="8"/>
  <c r="Y772" i="8"/>
  <c r="X772" i="8" s="1"/>
  <c r="Y804" i="8"/>
  <c r="Y898" i="8"/>
  <c r="S876" i="8"/>
  <c r="Y844" i="8"/>
  <c r="S805" i="8"/>
  <c r="S824" i="8"/>
  <c r="Y704" i="8"/>
  <c r="Y915" i="8"/>
  <c r="Y743" i="8"/>
  <c r="X743" i="8" s="1"/>
  <c r="AI678" i="8"/>
  <c r="AH678" i="8" s="1"/>
  <c r="Y961" i="8"/>
  <c r="S968" i="8"/>
  <c r="Y886" i="8"/>
  <c r="X886" i="8" s="1"/>
  <c r="AI577" i="8"/>
  <c r="AI742" i="8"/>
  <c r="Y718" i="8"/>
  <c r="Y850" i="8"/>
  <c r="N927" i="8"/>
  <c r="S872" i="8"/>
  <c r="R872" i="8" s="1"/>
  <c r="S766" i="8"/>
  <c r="N901" i="8"/>
  <c r="M901" i="8" s="1"/>
  <c r="S878" i="8"/>
  <c r="N925" i="8"/>
  <c r="Y914" i="8"/>
  <c r="X914" i="8" s="1"/>
  <c r="Y690" i="8"/>
  <c r="X690" i="8" s="1"/>
  <c r="S966" i="8"/>
  <c r="R966" i="8" s="1"/>
  <c r="Y973" i="8"/>
  <c r="Y705" i="8"/>
  <c r="Y894" i="8"/>
  <c r="Y896" i="8"/>
  <c r="AI713" i="8"/>
  <c r="N913" i="8"/>
  <c r="N905" i="8"/>
  <c r="N920" i="8"/>
  <c r="Y819" i="8"/>
  <c r="S965" i="8"/>
  <c r="S984" i="8"/>
  <c r="AI648" i="8"/>
  <c r="N961" i="8"/>
  <c r="Y736" i="8"/>
  <c r="X736" i="8" s="1"/>
  <c r="N874" i="8"/>
  <c r="S851" i="8"/>
  <c r="N847" i="8"/>
  <c r="S781" i="8"/>
  <c r="Y837" i="8"/>
  <c r="Y749" i="8"/>
  <c r="Y789" i="8"/>
  <c r="AI594" i="8"/>
  <c r="AI932" i="8"/>
  <c r="Y838" i="8"/>
  <c r="Y839" i="8"/>
  <c r="X839" i="8" s="1"/>
  <c r="Y848" i="8"/>
  <c r="X848" i="8" s="1"/>
  <c r="AI588" i="8"/>
  <c r="AH588" i="8" s="1"/>
  <c r="AI951" i="8"/>
  <c r="AI984" i="8"/>
  <c r="N885" i="8"/>
  <c r="M885" i="8" s="1"/>
  <c r="N957" i="8"/>
  <c r="S1007" i="8"/>
  <c r="N986" i="8"/>
  <c r="Y740" i="8"/>
  <c r="S893" i="8"/>
  <c r="AI975" i="8"/>
  <c r="AI974" i="8"/>
  <c r="AI930" i="8"/>
  <c r="AI878" i="8"/>
  <c r="AI525" i="8"/>
  <c r="AI858" i="8"/>
  <c r="Y727" i="8"/>
  <c r="S993" i="8"/>
  <c r="S1002" i="8"/>
  <c r="R1002" i="8" s="1"/>
  <c r="AI894" i="8"/>
  <c r="AH894" i="8" s="1"/>
  <c r="AI937" i="8"/>
  <c r="Y873" i="8"/>
  <c r="Y926" i="8"/>
  <c r="Y751" i="8"/>
  <c r="AI822" i="8"/>
  <c r="AI759" i="8"/>
  <c r="AH759" i="8" s="1"/>
  <c r="AI848" i="8"/>
  <c r="AI522" i="8"/>
  <c r="AI855" i="8"/>
  <c r="AH855" i="8" s="1"/>
  <c r="AI928" i="8"/>
  <c r="AH928" i="8" s="1"/>
  <c r="AI804" i="8"/>
  <c r="Y948" i="8"/>
  <c r="Y696" i="8"/>
  <c r="S882" i="8"/>
  <c r="AI927" i="8"/>
  <c r="AI728" i="8"/>
  <c r="Y991" i="8"/>
  <c r="X991" i="8" s="1"/>
  <c r="Y824" i="8"/>
  <c r="AI751" i="8"/>
  <c r="AI537" i="8"/>
  <c r="AH537" i="8" s="1"/>
  <c r="AI849" i="8"/>
  <c r="AI526" i="8"/>
  <c r="AI663" i="8"/>
  <c r="AH663" i="8" s="1"/>
  <c r="AI683" i="8"/>
  <c r="AI837" i="8"/>
  <c r="AI616" i="8"/>
  <c r="AI719" i="8"/>
  <c r="AI645" i="8"/>
  <c r="AI873" i="8"/>
  <c r="AI528" i="8"/>
  <c r="AH528" i="8" s="1"/>
  <c r="AI817" i="8"/>
  <c r="AI985" i="8"/>
  <c r="AH985" i="8" s="1"/>
  <c r="AI954" i="8"/>
  <c r="AH954" i="8" s="1"/>
  <c r="AI876" i="8"/>
  <c r="AI893" i="8"/>
  <c r="AI582" i="8"/>
  <c r="AI551" i="8"/>
  <c r="AI880" i="8"/>
  <c r="AH880" i="8" s="1"/>
  <c r="AI909" i="8"/>
  <c r="AI952" i="8"/>
  <c r="AH952" i="8" s="1"/>
  <c r="AI787" i="8"/>
  <c r="AH787" i="8" s="1"/>
  <c r="AI987" i="8"/>
  <c r="AI908" i="8"/>
  <c r="AI805" i="8"/>
  <c r="AH805" i="8" s="1"/>
  <c r="AI840" i="8"/>
  <c r="AI675" i="8"/>
  <c r="AH675" i="8" s="1"/>
  <c r="AI1005" i="8"/>
  <c r="N842" i="8"/>
  <c r="N778" i="8"/>
  <c r="N714" i="8"/>
  <c r="N650" i="8"/>
  <c r="N586" i="8"/>
  <c r="N522" i="8"/>
  <c r="N458" i="8"/>
  <c r="N394" i="8"/>
  <c r="N330" i="8"/>
  <c r="N786" i="8"/>
  <c r="N706" i="8"/>
  <c r="N634" i="8"/>
  <c r="N562" i="8"/>
  <c r="N490" i="8"/>
  <c r="N418" i="8"/>
  <c r="N346" i="8"/>
  <c r="N823" i="8"/>
  <c r="N750" i="8"/>
  <c r="N677" i="8"/>
  <c r="N604" i="8"/>
  <c r="N531" i="8"/>
  <c r="N457" i="8"/>
  <c r="N770" i="8"/>
  <c r="N698" i="8"/>
  <c r="N626" i="8"/>
  <c r="N554" i="8"/>
  <c r="N482" i="8"/>
  <c r="N410" i="8"/>
  <c r="N338" i="8"/>
  <c r="N834" i="8"/>
  <c r="N762" i="8"/>
  <c r="N690" i="8"/>
  <c r="N618" i="8"/>
  <c r="N546" i="8"/>
  <c r="N474" i="8"/>
  <c r="N402" i="8"/>
  <c r="N322" i="8"/>
  <c r="N805" i="8"/>
  <c r="N732" i="8"/>
  <c r="N659" i="8"/>
  <c r="N585" i="8"/>
  <c r="N512" i="8"/>
  <c r="N794" i="8"/>
  <c r="N722" i="8"/>
  <c r="N642" i="8"/>
  <c r="N570" i="8"/>
  <c r="N498" i="8"/>
  <c r="N426" i="8"/>
  <c r="N354" i="8"/>
  <c r="N832" i="8"/>
  <c r="N759" i="8"/>
  <c r="N686" i="8"/>
  <c r="N613" i="8"/>
  <c r="N540" i="8"/>
  <c r="N467" i="8"/>
  <c r="N393" i="8"/>
  <c r="M393" i="8" s="1"/>
  <c r="N320" i="8"/>
  <c r="N253" i="8"/>
  <c r="N189" i="8"/>
  <c r="N125" i="8"/>
  <c r="N61" i="8"/>
  <c r="N809" i="8"/>
  <c r="N726" i="8"/>
  <c r="N643" i="8"/>
  <c r="N559" i="8"/>
  <c r="N826" i="8"/>
  <c r="N682" i="8"/>
  <c r="N538" i="8"/>
  <c r="N386" i="8"/>
  <c r="N777" i="8"/>
  <c r="N649" i="8"/>
  <c r="N549" i="8"/>
  <c r="N430" i="8"/>
  <c r="N348" i="8"/>
  <c r="N269" i="8"/>
  <c r="N197" i="8"/>
  <c r="N117" i="8"/>
  <c r="N45" i="8"/>
  <c r="N840" i="8"/>
  <c r="N747" i="8"/>
  <c r="N653" i="8"/>
  <c r="N769" i="8"/>
  <c r="N685" i="8"/>
  <c r="N601" i="8"/>
  <c r="N518" i="8"/>
  <c r="N435" i="8"/>
  <c r="N351" i="8"/>
  <c r="N271" i="8"/>
  <c r="N198" i="8"/>
  <c r="N124" i="8"/>
  <c r="N51" i="8"/>
  <c r="N813" i="8"/>
  <c r="N701" i="8"/>
  <c r="N589" i="8"/>
  <c r="N489" i="8"/>
  <c r="N395" i="8"/>
  <c r="N297" i="8"/>
  <c r="N214" i="8"/>
  <c r="N130" i="8"/>
  <c r="N47" i="8"/>
  <c r="N818" i="8"/>
  <c r="N674" i="8"/>
  <c r="N530" i="8"/>
  <c r="N378" i="8"/>
  <c r="N768" i="8"/>
  <c r="N640" i="8"/>
  <c r="N521" i="8"/>
  <c r="N421" i="8"/>
  <c r="N339" i="8"/>
  <c r="N261" i="8"/>
  <c r="N181" i="8"/>
  <c r="N109" i="8"/>
  <c r="N37" i="8"/>
  <c r="N830" i="8"/>
  <c r="N736" i="8"/>
  <c r="N632" i="8"/>
  <c r="N843" i="8"/>
  <c r="N758" i="8"/>
  <c r="N675" i="8"/>
  <c r="N591" i="8"/>
  <c r="N508" i="8"/>
  <c r="N424" i="8"/>
  <c r="N341" i="8"/>
  <c r="N262" i="8"/>
  <c r="N188" i="8"/>
  <c r="N115" i="8"/>
  <c r="N42" i="8"/>
  <c r="N798" i="8"/>
  <c r="N688" i="8"/>
  <c r="N575" i="8"/>
  <c r="N478" i="8"/>
  <c r="N381" i="8"/>
  <c r="N287" i="8"/>
  <c r="N203" i="8"/>
  <c r="N120" i="8"/>
  <c r="N36" i="8"/>
  <c r="N810" i="8"/>
  <c r="N666" i="8"/>
  <c r="N514" i="8"/>
  <c r="N370" i="8"/>
  <c r="N741" i="8"/>
  <c r="N631" i="8"/>
  <c r="N503" i="8"/>
  <c r="N412" i="8"/>
  <c r="N329" i="8"/>
  <c r="M329" i="8" s="1"/>
  <c r="N245" i="8"/>
  <c r="N173" i="8"/>
  <c r="N101" i="8"/>
  <c r="N29" i="8"/>
  <c r="N820" i="8"/>
  <c r="N716" i="8"/>
  <c r="N621" i="8"/>
  <c r="N831" i="8"/>
  <c r="N748" i="8"/>
  <c r="N664" i="8"/>
  <c r="N581" i="8"/>
  <c r="N497" i="8"/>
  <c r="N414" i="8"/>
  <c r="N331" i="8"/>
  <c r="N252" i="8"/>
  <c r="N179" i="8"/>
  <c r="N106" i="8"/>
  <c r="N33" i="8"/>
  <c r="N784" i="8"/>
  <c r="N672" i="8"/>
  <c r="N563" i="8"/>
  <c r="N464" i="8"/>
  <c r="N369" i="8"/>
  <c r="N276" i="8"/>
  <c r="N193" i="8"/>
  <c r="N110" i="8"/>
  <c r="N26" i="8"/>
  <c r="N730" i="8"/>
  <c r="N578" i="8"/>
  <c r="N434" i="8"/>
  <c r="N787" i="8"/>
  <c r="N668" i="8"/>
  <c r="N558" i="8"/>
  <c r="N439" i="8"/>
  <c r="N357" i="8"/>
  <c r="N277" i="8"/>
  <c r="N205" i="8"/>
  <c r="N133" i="8"/>
  <c r="N53" i="8"/>
  <c r="N757" i="8"/>
  <c r="N663" i="8"/>
  <c r="N569" i="8"/>
  <c r="N780" i="8"/>
  <c r="N696" i="8"/>
  <c r="N612" i="8"/>
  <c r="N528" i="8"/>
  <c r="N445" i="8"/>
  <c r="N361" i="8"/>
  <c r="N280" i="8"/>
  <c r="N207" i="8"/>
  <c r="N134" i="8"/>
  <c r="N60" i="8"/>
  <c r="M60" i="8" s="1"/>
  <c r="N827" i="8"/>
  <c r="N715" i="8"/>
  <c r="M715" i="8" s="1"/>
  <c r="N605" i="8"/>
  <c r="N501" i="8"/>
  <c r="N406" i="8"/>
  <c r="N310" i="8"/>
  <c r="N224" i="8"/>
  <c r="N140" i="8"/>
  <c r="N57" i="8"/>
  <c r="N783" i="8"/>
  <c r="N671" i="8"/>
  <c r="N561" i="8"/>
  <c r="N463" i="8"/>
  <c r="N368" i="8"/>
  <c r="N275" i="8"/>
  <c r="N192" i="8"/>
  <c r="N824" i="8"/>
  <c r="N711" i="8"/>
  <c r="N599" i="8"/>
  <c r="N499" i="8"/>
  <c r="N401" i="8"/>
  <c r="N307" i="8"/>
  <c r="N222" i="8"/>
  <c r="N138" i="8"/>
  <c r="N55" i="8"/>
  <c r="N773" i="8"/>
  <c r="N661" i="8"/>
  <c r="N551" i="8"/>
  <c r="N454" i="8"/>
  <c r="N359" i="8"/>
  <c r="N267" i="8"/>
  <c r="N184" i="8"/>
  <c r="N100" i="8"/>
  <c r="N17" i="8"/>
  <c r="N802" i="8"/>
  <c r="N506" i="8"/>
  <c r="N622" i="8"/>
  <c r="N403" i="8"/>
  <c r="N237" i="8"/>
  <c r="N93" i="8"/>
  <c r="N799" i="8"/>
  <c r="N611" i="8"/>
  <c r="N821" i="8"/>
  <c r="N654" i="8"/>
  <c r="N487" i="8"/>
  <c r="N319" i="8"/>
  <c r="N170" i="8"/>
  <c r="N24" i="8"/>
  <c r="N772" i="8"/>
  <c r="N548" i="8"/>
  <c r="N358" i="8"/>
  <c r="N183" i="8"/>
  <c r="N16" i="8"/>
  <c r="N825" i="8"/>
  <c r="N700" i="8"/>
  <c r="N574" i="8"/>
  <c r="N452" i="8"/>
  <c r="N344" i="8"/>
  <c r="N244" i="8"/>
  <c r="N766" i="8"/>
  <c r="N641" i="8"/>
  <c r="N523" i="8"/>
  <c r="N415" i="8"/>
  <c r="N295" i="8"/>
  <c r="N201" i="8"/>
  <c r="N107" i="8"/>
  <c r="N12" i="8"/>
  <c r="N785" i="8"/>
  <c r="N647" i="8"/>
  <c r="N526" i="8"/>
  <c r="N419" i="8"/>
  <c r="N312" i="8"/>
  <c r="N215" i="8"/>
  <c r="N121" i="8"/>
  <c r="N27" i="8"/>
  <c r="N655" i="8"/>
  <c r="N449" i="8"/>
  <c r="N263" i="8"/>
  <c r="N108" i="8"/>
  <c r="N792" i="8"/>
  <c r="N568" i="8"/>
  <c r="N376" i="8"/>
  <c r="N199" i="8"/>
  <c r="N56" i="8"/>
  <c r="N754" i="8"/>
  <c r="N466" i="8"/>
  <c r="N841" i="8"/>
  <c r="N595" i="8"/>
  <c r="N384" i="8"/>
  <c r="N229" i="8"/>
  <c r="N85" i="8"/>
  <c r="N789" i="8"/>
  <c r="N600" i="8"/>
  <c r="N811" i="8"/>
  <c r="N644" i="8"/>
  <c r="N477" i="8"/>
  <c r="N309" i="8"/>
  <c r="N161" i="8"/>
  <c r="N15" i="8"/>
  <c r="N756" i="8"/>
  <c r="N536" i="8"/>
  <c r="N345" i="8"/>
  <c r="N172" i="8"/>
  <c r="N812" i="8"/>
  <c r="N687" i="8"/>
  <c r="N547" i="8"/>
  <c r="N440" i="8"/>
  <c r="N333" i="8"/>
  <c r="N233" i="8"/>
  <c r="N753" i="8"/>
  <c r="N628" i="8"/>
  <c r="N510" i="8"/>
  <c r="N390" i="8"/>
  <c r="N284" i="8"/>
  <c r="N191" i="8"/>
  <c r="N96" i="8"/>
  <c r="N760" i="8"/>
  <c r="N635" i="8"/>
  <c r="N515" i="8"/>
  <c r="N407" i="8"/>
  <c r="N300" i="8"/>
  <c r="N204" i="8"/>
  <c r="N111" i="8"/>
  <c r="N627" i="8"/>
  <c r="N425" i="8"/>
  <c r="N241" i="8"/>
  <c r="N92" i="8"/>
  <c r="N746" i="8"/>
  <c r="N450" i="8"/>
  <c r="N814" i="8"/>
  <c r="N576" i="8"/>
  <c r="N375" i="8"/>
  <c r="N221" i="8"/>
  <c r="N77" i="8"/>
  <c r="N779" i="8"/>
  <c r="M779" i="8" s="1"/>
  <c r="N590" i="8"/>
  <c r="N800" i="8"/>
  <c r="N633" i="8"/>
  <c r="N465" i="8"/>
  <c r="N299" i="8"/>
  <c r="N152" i="8"/>
  <c r="N743" i="8"/>
  <c r="N525" i="8"/>
  <c r="N334" i="8"/>
  <c r="N162" i="8"/>
  <c r="N797" i="8"/>
  <c r="N657" i="8"/>
  <c r="N535" i="8"/>
  <c r="N428" i="8"/>
  <c r="N321" i="8"/>
  <c r="N223" i="8"/>
  <c r="M223" i="8" s="1"/>
  <c r="N740" i="8"/>
  <c r="M740" i="8" s="1"/>
  <c r="N615" i="8"/>
  <c r="N486" i="8"/>
  <c r="N379" i="8"/>
  <c r="N274" i="8"/>
  <c r="N180" i="8"/>
  <c r="N86" i="8"/>
  <c r="N744" i="8"/>
  <c r="N619" i="8"/>
  <c r="N502" i="8"/>
  <c r="N396" i="8"/>
  <c r="N288" i="8"/>
  <c r="N194" i="8"/>
  <c r="N90" i="8"/>
  <c r="N822" i="8"/>
  <c r="N598" i="8"/>
  <c r="N400" i="8"/>
  <c r="N220" i="8"/>
  <c r="N74" i="8"/>
  <c r="N594" i="8"/>
  <c r="N298" i="8"/>
  <c r="M298" i="8" s="1"/>
  <c r="N695" i="8"/>
  <c r="N448" i="8"/>
  <c r="N285" i="8"/>
  <c r="N141" i="8"/>
  <c r="N673" i="8"/>
  <c r="M673" i="8" s="1"/>
  <c r="N707" i="8"/>
  <c r="N539" i="8"/>
  <c r="N372" i="8"/>
  <c r="N216" i="8"/>
  <c r="N70" i="8"/>
  <c r="N839" i="8"/>
  <c r="N617" i="8"/>
  <c r="N417" i="8"/>
  <c r="N235" i="8"/>
  <c r="N67" i="8"/>
  <c r="N838" i="8"/>
  <c r="N712" i="8"/>
  <c r="N588" i="8"/>
  <c r="N475" i="8"/>
  <c r="N356" i="8"/>
  <c r="N255" i="8"/>
  <c r="N160" i="8"/>
  <c r="M160" i="8" s="1"/>
  <c r="N782" i="8"/>
  <c r="N656" i="8"/>
  <c r="N534" i="8"/>
  <c r="N427" i="8"/>
  <c r="N318" i="8"/>
  <c r="N211" i="8"/>
  <c r="N118" i="8"/>
  <c r="N23" i="8"/>
  <c r="N801" i="8"/>
  <c r="M801" i="8" s="1"/>
  <c r="N676" i="8"/>
  <c r="N537" i="8"/>
  <c r="N431" i="8"/>
  <c r="N324" i="8"/>
  <c r="N226" i="8"/>
  <c r="N131" i="8"/>
  <c r="N38" i="8"/>
  <c r="N681" i="8"/>
  <c r="N472" i="8"/>
  <c r="N283" i="8"/>
  <c r="N126" i="8"/>
  <c r="N819" i="8"/>
  <c r="N597" i="8"/>
  <c r="N399" i="8"/>
  <c r="N219" i="8"/>
  <c r="N73" i="8"/>
  <c r="N708" i="8"/>
  <c r="N493" i="8"/>
  <c r="N303" i="8"/>
  <c r="N137" i="8"/>
  <c r="N745" i="8"/>
  <c r="M745" i="8" s="1"/>
  <c r="N527" i="8"/>
  <c r="N336" i="8"/>
  <c r="N164" i="8"/>
  <c r="N28" i="8"/>
  <c r="N761" i="8"/>
  <c r="N349" i="8"/>
  <c r="N35" i="8"/>
  <c r="N738" i="8"/>
  <c r="N796" i="8"/>
  <c r="N366" i="8"/>
  <c r="N69" i="8"/>
  <c r="N580" i="8"/>
  <c r="N790" i="8"/>
  <c r="N455" i="8"/>
  <c r="N143" i="8"/>
  <c r="N729" i="8"/>
  <c r="M729" i="8" s="1"/>
  <c r="N323" i="8"/>
  <c r="N771" i="8"/>
  <c r="N524" i="8"/>
  <c r="N308" i="8"/>
  <c r="N587" i="8"/>
  <c r="N367" i="8"/>
  <c r="M367" i="8" s="1"/>
  <c r="N169" i="8"/>
  <c r="M169" i="8" s="1"/>
  <c r="N731" i="8"/>
  <c r="N491" i="8"/>
  <c r="N278" i="8"/>
  <c r="N80" i="8"/>
  <c r="N793" i="8"/>
  <c r="N377" i="8"/>
  <c r="N59" i="8"/>
  <c r="N680" i="8"/>
  <c r="N423" i="8"/>
  <c r="N156" i="8"/>
  <c r="N817" i="8"/>
  <c r="N566" i="8"/>
  <c r="N350" i="8"/>
  <c r="N155" i="8"/>
  <c r="N691" i="8"/>
  <c r="N456" i="8"/>
  <c r="N248" i="8"/>
  <c r="N76" i="8"/>
  <c r="N397" i="8"/>
  <c r="N620" i="8"/>
  <c r="M620" i="8" s="1"/>
  <c r="N658" i="8"/>
  <c r="N723" i="8"/>
  <c r="N311" i="8"/>
  <c r="N21" i="8"/>
  <c r="N737" i="8"/>
  <c r="M737" i="8" s="1"/>
  <c r="N404" i="8"/>
  <c r="N97" i="8"/>
  <c r="N660" i="8"/>
  <c r="N266" i="8"/>
  <c r="N755" i="8"/>
  <c r="N511" i="8"/>
  <c r="N296" i="8"/>
  <c r="N837" i="8"/>
  <c r="N573" i="8"/>
  <c r="N355" i="8"/>
  <c r="N159" i="8"/>
  <c r="N718" i="8"/>
  <c r="N479" i="8"/>
  <c r="N257" i="8"/>
  <c r="N68" i="8"/>
  <c r="N765" i="8"/>
  <c r="N353" i="8"/>
  <c r="N41" i="8"/>
  <c r="M41" i="8" s="1"/>
  <c r="N652" i="8"/>
  <c r="N352" i="8"/>
  <c r="N139" i="8"/>
  <c r="N791" i="8"/>
  <c r="N542" i="8"/>
  <c r="N326" i="8"/>
  <c r="N122" i="8"/>
  <c r="N662" i="8"/>
  <c r="N432" i="8"/>
  <c r="N227" i="8"/>
  <c r="N62" i="8"/>
  <c r="N816" i="8"/>
  <c r="N301" i="8"/>
  <c r="N420" i="8"/>
  <c r="N610" i="8"/>
  <c r="N713" i="8"/>
  <c r="N302" i="8"/>
  <c r="N13" i="8"/>
  <c r="N727" i="8"/>
  <c r="N392" i="8"/>
  <c r="N88" i="8"/>
  <c r="N646" i="8"/>
  <c r="N256" i="8"/>
  <c r="N742" i="8"/>
  <c r="N500" i="8"/>
  <c r="N286" i="8"/>
  <c r="N808" i="8"/>
  <c r="N557" i="8"/>
  <c r="N343" i="8"/>
  <c r="N148" i="8"/>
  <c r="N702" i="8"/>
  <c r="N468" i="8"/>
  <c r="N247" i="8"/>
  <c r="N58" i="8"/>
  <c r="N306" i="8"/>
  <c r="N476" i="8"/>
  <c r="N149" i="8"/>
  <c r="N684" i="8"/>
  <c r="N550" i="8"/>
  <c r="N225" i="8"/>
  <c r="N429" i="8"/>
  <c r="N78" i="8"/>
  <c r="N603" i="8"/>
  <c r="N380" i="8"/>
  <c r="N171" i="8"/>
  <c r="M171" i="8" s="1"/>
  <c r="N670" i="8"/>
  <c r="N438" i="8"/>
  <c r="N232" i="8"/>
  <c r="N34" i="8"/>
  <c r="N815" i="8"/>
  <c r="N564" i="8"/>
  <c r="N335" i="8"/>
  <c r="N142" i="8"/>
  <c r="M142" i="8" s="1"/>
  <c r="N496" i="8"/>
  <c r="M496" i="8" s="1"/>
  <c r="N144" i="8"/>
  <c r="N709" i="8"/>
  <c r="N447" i="8"/>
  <c r="N177" i="8"/>
  <c r="N596" i="8"/>
  <c r="N374" i="8"/>
  <c r="N176" i="8"/>
  <c r="N20" i="8"/>
  <c r="N719" i="8"/>
  <c r="N480" i="8"/>
  <c r="N268" i="8"/>
  <c r="N94" i="8"/>
  <c r="N444" i="8"/>
  <c r="N71" i="8"/>
  <c r="N30" i="8"/>
  <c r="N704" i="8"/>
  <c r="N717" i="8"/>
  <c r="N79" i="8"/>
  <c r="N246" i="8"/>
  <c r="M246" i="8" s="1"/>
  <c r="N488" i="8"/>
  <c r="N545" i="8"/>
  <c r="M545" i="8" s="1"/>
  <c r="N128" i="8"/>
  <c r="N689" i="8"/>
  <c r="N236" i="8"/>
  <c r="N572" i="8"/>
  <c r="M572" i="8" s="1"/>
  <c r="N25" i="8"/>
  <c r="N735" i="8"/>
  <c r="N282" i="8"/>
  <c r="N734" i="8"/>
  <c r="N398" i="8"/>
  <c r="N72" i="8"/>
  <c r="N579" i="8"/>
  <c r="N206" i="8"/>
  <c r="N258" i="8"/>
  <c r="N166" i="8"/>
  <c r="N752" i="8"/>
  <c r="N342" i="8"/>
  <c r="N32" i="8"/>
  <c r="M32" i="8" s="1"/>
  <c r="N436" i="8"/>
  <c r="N98" i="8"/>
  <c r="N373" i="8"/>
  <c r="N665" i="8"/>
  <c r="N270" i="8"/>
  <c r="M270" i="8" s="1"/>
  <c r="N692" i="8"/>
  <c r="N230" i="8"/>
  <c r="N721" i="8"/>
  <c r="N836" i="8"/>
  <c r="N567" i="8"/>
  <c r="N767" i="8"/>
  <c r="N623" i="8"/>
  <c r="N151" i="8"/>
  <c r="N416" i="8"/>
  <c r="N473" i="8"/>
  <c r="N75" i="8"/>
  <c r="N606" i="8"/>
  <c r="N174" i="8"/>
  <c r="N544" i="8"/>
  <c r="N494" i="8"/>
  <c r="N705" i="8"/>
  <c r="N571" i="8"/>
  <c r="N99" i="8"/>
  <c r="N405" i="8"/>
  <c r="N462" i="8"/>
  <c r="N65" i="8"/>
  <c r="N592" i="8"/>
  <c r="N163" i="8"/>
  <c r="N520" i="8"/>
  <c r="N543" i="8"/>
  <c r="N240" i="8"/>
  <c r="N651" i="8"/>
  <c r="N259" i="8"/>
  <c r="N39" i="8"/>
  <c r="N504" i="8"/>
  <c r="N145" i="8"/>
  <c r="N175" i="8"/>
  <c r="N639" i="8"/>
  <c r="N251" i="8"/>
  <c r="N582" i="8"/>
  <c r="N565" i="8"/>
  <c r="N751" i="8"/>
  <c r="N340" i="8"/>
  <c r="N31" i="8"/>
  <c r="N84" i="8"/>
  <c r="M84" i="8" s="1"/>
  <c r="N553" i="8"/>
  <c r="N186" i="8"/>
  <c r="N387" i="8"/>
  <c r="N788" i="8"/>
  <c r="N669" i="8"/>
  <c r="M669" i="8" s="1"/>
  <c r="N667" i="8"/>
  <c r="N83" i="8"/>
  <c r="N411" i="8"/>
  <c r="M411" i="8" s="1"/>
  <c r="N147" i="8"/>
  <c r="N556" i="8"/>
  <c r="N485" i="8"/>
  <c r="N694" i="8"/>
  <c r="N560" i="8"/>
  <c r="N89" i="8"/>
  <c r="N391" i="8"/>
  <c r="N451" i="8"/>
  <c r="N44" i="8"/>
  <c r="N577" i="8"/>
  <c r="N153" i="8"/>
  <c r="N328" i="8"/>
  <c r="N519" i="8"/>
  <c r="N123" i="8"/>
  <c r="N442" i="8"/>
  <c r="N213" i="8"/>
  <c r="N289" i="8"/>
  <c r="N513" i="8"/>
  <c r="N645" i="8"/>
  <c r="N212" i="8"/>
  <c r="N725" i="8"/>
  <c r="N264" i="8"/>
  <c r="N383" i="8"/>
  <c r="N200" i="8"/>
  <c r="N471" i="8"/>
  <c r="M471" i="8" s="1"/>
  <c r="N91" i="8"/>
  <c r="N470" i="8"/>
  <c r="N196" i="8"/>
  <c r="M196" i="8" s="1"/>
  <c r="N774" i="8"/>
  <c r="N360" i="8"/>
  <c r="N43" i="8"/>
  <c r="N242" i="8"/>
  <c r="N260" i="8"/>
  <c r="N281" i="8"/>
  <c r="N408" i="8"/>
  <c r="N492" i="8"/>
  <c r="N291" i="8"/>
  <c r="N195" i="8"/>
  <c r="N484" i="8"/>
  <c r="N66" i="8"/>
  <c r="M66" i="8" s="1"/>
  <c r="N325" i="8"/>
  <c r="N693" i="8"/>
  <c r="N209" i="8"/>
  <c r="N95" i="8"/>
  <c r="N833" i="8"/>
  <c r="N315" i="8"/>
  <c r="N678" i="8"/>
  <c r="N461" i="8"/>
  <c r="N364" i="8"/>
  <c r="N365" i="8"/>
  <c r="N602" i="8"/>
  <c r="N630" i="8"/>
  <c r="N828" i="8"/>
  <c r="N739" i="8"/>
  <c r="N105" i="8"/>
  <c r="N239" i="8"/>
  <c r="N385" i="8"/>
  <c r="N217" i="8"/>
  <c r="N19" i="8"/>
  <c r="N437" i="8"/>
  <c r="N749" i="8"/>
  <c r="N119" i="8"/>
  <c r="N638" i="8"/>
  <c r="N167" i="8"/>
  <c r="N733" i="8"/>
  <c r="N775" i="8"/>
  <c r="N228" i="8"/>
  <c r="N529" i="8"/>
  <c r="N469" i="8"/>
  <c r="N273" i="8"/>
  <c r="N187" i="8"/>
  <c r="N87" i="8"/>
  <c r="N185" i="8"/>
  <c r="N807" i="8"/>
  <c r="M807" i="8" s="1"/>
  <c r="N129" i="8"/>
  <c r="N362" i="8"/>
  <c r="N453" i="8"/>
  <c r="N728" i="8"/>
  <c r="N443" i="8"/>
  <c r="N710" i="8"/>
  <c r="N40" i="8"/>
  <c r="N763" i="8"/>
  <c r="N218" i="8"/>
  <c r="N313" i="8"/>
  <c r="N136" i="8"/>
  <c r="N389" i="8"/>
  <c r="M389" i="8" s="1"/>
  <c r="N433" i="8"/>
  <c r="M433" i="8" s="1"/>
  <c r="N583" i="8"/>
  <c r="N132" i="8"/>
  <c r="N516" i="8"/>
  <c r="N720" i="8"/>
  <c r="M720" i="8" s="1"/>
  <c r="N146" i="8"/>
  <c r="N249" i="8"/>
  <c r="N279" i="8"/>
  <c r="N116" i="8"/>
  <c r="N49" i="8"/>
  <c r="N724" i="8"/>
  <c r="N314" i="8"/>
  <c r="N441" i="8"/>
  <c r="N629" i="8"/>
  <c r="M629" i="8" s="1"/>
  <c r="N795" i="8"/>
  <c r="N371" i="8"/>
  <c r="N305" i="8"/>
  <c r="N764" i="8"/>
  <c r="N22" i="8"/>
  <c r="N679" i="8"/>
  <c r="N104" i="8"/>
  <c r="N829" i="8"/>
  <c r="N290" i="8"/>
  <c r="M290" i="8" s="1"/>
  <c r="N103" i="8"/>
  <c r="N294" i="8"/>
  <c r="N337" i="8"/>
  <c r="N532" i="8"/>
  <c r="N64" i="8"/>
  <c r="N238" i="8"/>
  <c r="N608" i="8"/>
  <c r="N113" i="8"/>
  <c r="N208" i="8"/>
  <c r="N154" i="8"/>
  <c r="N835" i="8"/>
  <c r="N509" i="8"/>
  <c r="N507" i="8"/>
  <c r="N616" i="8"/>
  <c r="N699" i="8"/>
  <c r="M699" i="8" s="1"/>
  <c r="N347" i="8"/>
  <c r="N178" i="8"/>
  <c r="N625" i="8"/>
  <c r="N624" i="8"/>
  <c r="N803" i="8"/>
  <c r="N703" i="8"/>
  <c r="N210" i="8"/>
  <c r="N483" i="8"/>
  <c r="N157" i="8"/>
  <c r="N243" i="8"/>
  <c r="N265" i="8"/>
  <c r="N517" i="8"/>
  <c r="N127" i="8"/>
  <c r="N135" i="8"/>
  <c r="N806" i="8"/>
  <c r="N459" i="8"/>
  <c r="N272" i="8"/>
  <c r="N388" i="8"/>
  <c r="M388" i="8" s="1"/>
  <c r="N50" i="8"/>
  <c r="N114" i="8"/>
  <c r="N609" i="8"/>
  <c r="N190" i="8"/>
  <c r="N317" i="8"/>
  <c r="N697" i="8"/>
  <c r="N165" i="8"/>
  <c r="N52" i="8"/>
  <c r="N234" i="8"/>
  <c r="M234" i="8" s="1"/>
  <c r="N202" i="8"/>
  <c r="N48" i="8"/>
  <c r="N495" i="8"/>
  <c r="N446" i="8"/>
  <c r="N112" i="8"/>
  <c r="N102" i="8"/>
  <c r="N409" i="8"/>
  <c r="N776" i="8"/>
  <c r="N81" i="8"/>
  <c r="N14" i="8"/>
  <c r="N593" i="8"/>
  <c r="N46" i="8"/>
  <c r="N781" i="8"/>
  <c r="N150" i="8"/>
  <c r="N63" i="8"/>
  <c r="N182" i="8"/>
  <c r="N327" i="8"/>
  <c r="N422" i="8"/>
  <c r="N292" i="8"/>
  <c r="N363" i="8"/>
  <c r="N316" i="8"/>
  <c r="N413" i="8"/>
  <c r="N555" i="8"/>
  <c r="N683" i="8"/>
  <c r="N304" i="8"/>
  <c r="N54" i="8"/>
  <c r="N648" i="8"/>
  <c r="N250" i="8"/>
  <c r="N231" i="8"/>
  <c r="N614" i="8"/>
  <c r="N332" i="8"/>
  <c r="N168" i="8"/>
  <c r="N254" i="8"/>
  <c r="N158" i="8"/>
  <c r="N636" i="8"/>
  <c r="N541" i="8"/>
  <c r="N804" i="8"/>
  <c r="N584" i="8"/>
  <c r="N18" i="8"/>
  <c r="N82" i="8"/>
  <c r="M82" i="8" s="1"/>
  <c r="N293" i="8"/>
  <c r="N607" i="8"/>
  <c r="N637" i="8"/>
  <c r="N533" i="8"/>
  <c r="N382" i="8"/>
  <c r="N552" i="8"/>
  <c r="N481" i="8"/>
  <c r="N505" i="8"/>
  <c r="N460" i="8"/>
  <c r="N897" i="8"/>
  <c r="N960" i="8"/>
  <c r="N850" i="8"/>
  <c r="M850" i="8" s="1"/>
  <c r="AI702" i="8"/>
  <c r="S803" i="8"/>
  <c r="AI635" i="8"/>
  <c r="Y682" i="8"/>
  <c r="N879" i="8"/>
  <c r="M879" i="8" s="1"/>
  <c r="S802" i="8"/>
  <c r="N908" i="8"/>
  <c r="Y967" i="8"/>
  <c r="AI722" i="8"/>
  <c r="N881" i="8"/>
  <c r="Y771" i="8"/>
  <c r="AI724" i="8"/>
  <c r="AH724" i="8" s="1"/>
  <c r="N878" i="8"/>
  <c r="S996" i="8"/>
  <c r="N889" i="8"/>
  <c r="N887" i="8"/>
  <c r="Y695" i="8"/>
  <c r="Y801" i="8"/>
  <c r="Y890" i="8"/>
  <c r="Y803" i="8"/>
  <c r="S959" i="8"/>
  <c r="AI501" i="8"/>
  <c r="Y874" i="8"/>
  <c r="X874" i="8" s="1"/>
  <c r="N984" i="8"/>
  <c r="Y830" i="8"/>
  <c r="S767" i="8"/>
  <c r="AI651" i="8"/>
  <c r="N982" i="8"/>
  <c r="S844" i="8"/>
  <c r="N966" i="8"/>
  <c r="N987" i="8"/>
  <c r="Y698" i="8"/>
  <c r="X698" i="8" s="1"/>
  <c r="N947" i="8"/>
  <c r="Y722" i="8"/>
  <c r="S998" i="8"/>
  <c r="Y721" i="8"/>
  <c r="Y918" i="8"/>
  <c r="Y920" i="8"/>
  <c r="X920" i="8" s="1"/>
  <c r="AI754" i="8"/>
  <c r="AI977" i="8"/>
  <c r="N915" i="8"/>
  <c r="S972" i="8"/>
  <c r="Y692" i="8"/>
  <c r="Y857" i="8"/>
  <c r="X857" i="8" s="1"/>
  <c r="AI695" i="8"/>
  <c r="N862" i="8"/>
  <c r="Y702" i="8"/>
  <c r="Y906" i="8"/>
  <c r="Y809" i="8"/>
  <c r="S863" i="8"/>
  <c r="R863" i="8" s="1"/>
  <c r="N976" i="8"/>
  <c r="N972" i="8"/>
  <c r="M972" i="8" s="1"/>
  <c r="Y892" i="8"/>
  <c r="N855" i="8"/>
  <c r="S949" i="8"/>
  <c r="S976" i="8"/>
  <c r="AI617" i="8"/>
  <c r="AI1011" i="8"/>
  <c r="AI743" i="8"/>
  <c r="S814" i="8"/>
  <c r="N849" i="8"/>
  <c r="Y866" i="8"/>
  <c r="Y924" i="8"/>
  <c r="AI729" i="8"/>
  <c r="S881" i="8"/>
  <c r="AI543" i="8"/>
  <c r="AH543" i="8" s="1"/>
  <c r="N912" i="8"/>
  <c r="N877" i="8"/>
  <c r="S811" i="8"/>
  <c r="Y805" i="8"/>
  <c r="Y723" i="8"/>
  <c r="X723" i="8" s="1"/>
  <c r="Y746" i="8"/>
  <c r="X746" i="8" s="1"/>
  <c r="Y781" i="8"/>
  <c r="X781" i="8" s="1"/>
  <c r="S944" i="8"/>
  <c r="S825" i="8"/>
  <c r="S850" i="8"/>
  <c r="Y963" i="8"/>
  <c r="X963" i="8" s="1"/>
  <c r="Y958" i="8"/>
  <c r="Y959" i="8"/>
  <c r="Y960" i="8"/>
  <c r="AI621" i="8"/>
  <c r="AI978" i="8"/>
  <c r="AI502" i="8"/>
  <c r="AI740" i="8"/>
  <c r="AI607" i="8"/>
  <c r="N948" i="8"/>
  <c r="N854" i="8"/>
  <c r="S807" i="8"/>
  <c r="Y978" i="8"/>
  <c r="Y989" i="8"/>
  <c r="X989" i="8" s="1"/>
  <c r="Y719" i="8"/>
  <c r="S977" i="8"/>
  <c r="S994" i="8"/>
  <c r="AI862" i="8"/>
  <c r="AH862" i="8" s="1"/>
  <c r="AI921" i="8"/>
  <c r="Y867" i="8"/>
  <c r="X867" i="8" s="1"/>
  <c r="Y870" i="8"/>
  <c r="X870" i="8" s="1"/>
  <c r="Y855" i="8"/>
  <c r="X855" i="8" s="1"/>
  <c r="Y864" i="8"/>
  <c r="AI613" i="8"/>
  <c r="AH613" i="8" s="1"/>
  <c r="AI983" i="8"/>
  <c r="Y802" i="8"/>
  <c r="S962" i="8"/>
  <c r="Y907" i="8"/>
  <c r="Y734" i="8"/>
  <c r="X734" i="8" s="1"/>
  <c r="Y904" i="8"/>
  <c r="AI677" i="8"/>
  <c r="AI630" i="8"/>
  <c r="AI826" i="8"/>
  <c r="AI835" i="8"/>
  <c r="AI540" i="8"/>
  <c r="AI689" i="8"/>
  <c r="AH689" i="8" s="1"/>
  <c r="AI970" i="8"/>
  <c r="AI907" i="8"/>
  <c r="S841" i="8"/>
  <c r="AI523" i="8"/>
  <c r="Y969" i="8"/>
  <c r="Y974" i="8"/>
  <c r="X974" i="8" s="1"/>
  <c r="Y799" i="8"/>
  <c r="AI611" i="8"/>
  <c r="AH611" i="8" s="1"/>
  <c r="AI545" i="8"/>
  <c r="AI530" i="8"/>
  <c r="AI887" i="8"/>
  <c r="AI936" i="8"/>
  <c r="AI812" i="8"/>
  <c r="AH812" i="8" s="1"/>
  <c r="AI815" i="8"/>
  <c r="AI549" i="8"/>
  <c r="AI865" i="8"/>
  <c r="AH865" i="8" s="1"/>
  <c r="AI542" i="8"/>
  <c r="AI672" i="8"/>
  <c r="AI691" i="8"/>
  <c r="AI845" i="8"/>
  <c r="AI578" i="8"/>
  <c r="AI688" i="8"/>
  <c r="AI662" i="8"/>
  <c r="AH662" i="8" s="1"/>
  <c r="AI631" i="8"/>
  <c r="AH631" i="8" s="1"/>
  <c r="AI1008" i="8"/>
  <c r="AI789" i="8"/>
  <c r="AH789" i="8" s="1"/>
  <c r="AI854" i="8"/>
  <c r="AI604" i="8"/>
  <c r="AI913" i="8"/>
  <c r="AI715" i="8"/>
  <c r="AI948" i="8"/>
  <c r="AI949" i="8"/>
  <c r="AI925" i="8"/>
  <c r="AI960" i="8"/>
  <c r="AI795" i="8"/>
  <c r="AI995" i="8"/>
  <c r="AH995" i="8" s="1"/>
  <c r="AI916" i="8"/>
  <c r="AI469" i="8"/>
  <c r="AI405" i="8"/>
  <c r="AI341" i="8"/>
  <c r="AI277" i="8"/>
  <c r="AI213" i="8"/>
  <c r="AI149" i="8"/>
  <c r="AI486" i="8"/>
  <c r="AI412" i="8"/>
  <c r="AI339" i="8"/>
  <c r="AI266" i="8"/>
  <c r="AI193" i="8"/>
  <c r="AI123" i="8"/>
  <c r="AI457" i="8"/>
  <c r="AI384" i="8"/>
  <c r="AI311" i="8"/>
  <c r="AI438" i="8"/>
  <c r="AI364" i="8"/>
  <c r="AI459" i="8"/>
  <c r="AI386" i="8"/>
  <c r="AI313" i="8"/>
  <c r="AI240" i="8"/>
  <c r="AI167" i="8"/>
  <c r="AI100" i="8"/>
  <c r="AI36" i="8"/>
  <c r="AI491" i="8"/>
  <c r="AI345" i="8"/>
  <c r="AI490" i="8"/>
  <c r="AI344" i="8"/>
  <c r="AI379" i="8"/>
  <c r="AI360" i="8"/>
  <c r="AI238" i="8"/>
  <c r="AI142" i="8"/>
  <c r="AI59" i="8"/>
  <c r="AI427" i="8"/>
  <c r="AI244" i="8"/>
  <c r="AI135" i="8"/>
  <c r="AI461" i="8"/>
  <c r="AI397" i="8"/>
  <c r="AI333" i="8"/>
  <c r="AI269" i="8"/>
  <c r="AI205" i="8"/>
  <c r="AI476" i="8"/>
  <c r="AI403" i="8"/>
  <c r="AI330" i="8"/>
  <c r="AI257" i="8"/>
  <c r="AI184" i="8"/>
  <c r="AI115" i="8"/>
  <c r="AI448" i="8"/>
  <c r="AI375" i="8"/>
  <c r="AI302" i="8"/>
  <c r="AI428" i="8"/>
  <c r="AI355" i="8"/>
  <c r="AI450" i="8"/>
  <c r="AI377" i="8"/>
  <c r="AI304" i="8"/>
  <c r="AI231" i="8"/>
  <c r="AI158" i="8"/>
  <c r="AI92" i="8"/>
  <c r="AI28" i="8"/>
  <c r="AI473" i="8"/>
  <c r="AI472" i="8"/>
  <c r="AI326" i="8"/>
  <c r="AI361" i="8"/>
  <c r="AI488" i="8"/>
  <c r="AI342" i="8"/>
  <c r="AI226" i="8"/>
  <c r="AI130" i="8"/>
  <c r="AI50" i="8"/>
  <c r="AI391" i="8"/>
  <c r="AI232" i="8"/>
  <c r="AI122" i="8"/>
  <c r="AI453" i="8"/>
  <c r="AI389" i="8"/>
  <c r="AI325" i="8"/>
  <c r="AI261" i="8"/>
  <c r="AI197" i="8"/>
  <c r="AI467" i="8"/>
  <c r="AI394" i="8"/>
  <c r="AI321" i="8"/>
  <c r="AI248" i="8"/>
  <c r="AI175" i="8"/>
  <c r="AI107" i="8"/>
  <c r="AI439" i="8"/>
  <c r="AI366" i="8"/>
  <c r="AI292" i="8"/>
  <c r="AI492" i="8"/>
  <c r="AI419" i="8"/>
  <c r="AI346" i="8"/>
  <c r="AI441" i="8"/>
  <c r="AI368" i="8"/>
  <c r="AI295" i="8"/>
  <c r="AI222" i="8"/>
  <c r="AI148" i="8"/>
  <c r="AI84" i="8"/>
  <c r="AI20" i="8"/>
  <c r="AI455" i="8"/>
  <c r="AI454" i="8"/>
  <c r="AI307" i="8"/>
  <c r="AI489" i="8"/>
  <c r="AI470" i="8"/>
  <c r="AI323" i="8"/>
  <c r="AI215" i="8"/>
  <c r="AI120" i="8"/>
  <c r="AI41" i="8"/>
  <c r="AI354" i="8"/>
  <c r="AI217" i="8"/>
  <c r="AI111" i="8"/>
  <c r="AI445" i="8"/>
  <c r="AI381" i="8"/>
  <c r="AI317" i="8"/>
  <c r="AI253" i="8"/>
  <c r="AI189" i="8"/>
  <c r="AI458" i="8"/>
  <c r="AI385" i="8"/>
  <c r="AI312" i="8"/>
  <c r="AI239" i="8"/>
  <c r="AI166" i="8"/>
  <c r="AI99" i="8"/>
  <c r="AI430" i="8"/>
  <c r="AI356" i="8"/>
  <c r="AI283" i="8"/>
  <c r="AI483" i="8"/>
  <c r="AI410" i="8"/>
  <c r="AI337" i="8"/>
  <c r="AI432" i="8"/>
  <c r="AI359" i="8"/>
  <c r="AH359" i="8" s="1"/>
  <c r="AI286" i="8"/>
  <c r="AI212" i="8"/>
  <c r="AI140" i="8"/>
  <c r="AI76" i="8"/>
  <c r="AI12" i="8"/>
  <c r="AI436" i="8"/>
  <c r="AI435" i="8"/>
  <c r="AI471" i="8"/>
  <c r="AI451" i="8"/>
  <c r="AI305" i="8"/>
  <c r="AI201" i="8"/>
  <c r="AI110" i="8"/>
  <c r="AI32" i="8"/>
  <c r="AI332" i="8"/>
  <c r="AI204" i="8"/>
  <c r="AI97" i="8"/>
  <c r="AI437" i="8"/>
  <c r="AI309" i="8"/>
  <c r="AI181" i="8"/>
  <c r="AI376" i="8"/>
  <c r="AI230" i="8"/>
  <c r="AI91" i="8"/>
  <c r="AI347" i="8"/>
  <c r="AI401" i="8"/>
  <c r="AI429" i="8"/>
  <c r="AI301" i="8"/>
  <c r="AI173" i="8"/>
  <c r="AI367" i="8"/>
  <c r="AH367" i="8" s="1"/>
  <c r="AI220" i="8"/>
  <c r="AI83" i="8"/>
  <c r="AI484" i="8"/>
  <c r="AI338" i="8"/>
  <c r="AI392" i="8"/>
  <c r="AI414" i="8"/>
  <c r="AI267" i="8"/>
  <c r="AI124" i="8"/>
  <c r="AI399" i="8"/>
  <c r="AI415" i="8"/>
  <c r="AI178" i="8"/>
  <c r="AI14" i="8"/>
  <c r="AI373" i="8"/>
  <c r="AI245" i="8"/>
  <c r="AI449" i="8"/>
  <c r="AI303" i="8"/>
  <c r="AI156" i="8"/>
  <c r="AI420" i="8"/>
  <c r="AI474" i="8"/>
  <c r="AI328" i="8"/>
  <c r="AI350" i="8"/>
  <c r="AI203" i="8"/>
  <c r="AI68" i="8"/>
  <c r="AI418" i="8"/>
  <c r="AI452" i="8"/>
  <c r="AI289" i="8"/>
  <c r="AI98" i="8"/>
  <c r="AI188" i="8"/>
  <c r="AI43" i="8"/>
  <c r="AI327" i="8"/>
  <c r="AI200" i="8"/>
  <c r="AH200" i="8" s="1"/>
  <c r="AI96" i="8"/>
  <c r="AI388" i="8"/>
  <c r="AI227" i="8"/>
  <c r="AI119" i="8"/>
  <c r="AI30" i="8"/>
  <c r="AI273" i="8"/>
  <c r="AI162" i="8"/>
  <c r="AI65" i="8"/>
  <c r="AI254" i="8"/>
  <c r="AI49" i="8"/>
  <c r="AI365" i="8"/>
  <c r="AH365" i="8" s="1"/>
  <c r="AI237" i="8"/>
  <c r="AI440" i="8"/>
  <c r="AI294" i="8"/>
  <c r="AI147" i="8"/>
  <c r="AI411" i="8"/>
  <c r="AI465" i="8"/>
  <c r="AI319" i="8"/>
  <c r="AI487" i="8"/>
  <c r="AI340" i="8"/>
  <c r="AI194" i="8"/>
  <c r="AI60" i="8"/>
  <c r="AI400" i="8"/>
  <c r="AI434" i="8"/>
  <c r="AI274" i="8"/>
  <c r="AI88" i="8"/>
  <c r="AI174" i="8"/>
  <c r="AI33" i="8"/>
  <c r="AI300" i="8"/>
  <c r="AI421" i="8"/>
  <c r="AI165" i="8"/>
  <c r="AI211" i="8"/>
  <c r="AI329" i="8"/>
  <c r="AI478" i="8"/>
  <c r="AI258" i="8"/>
  <c r="AI44" i="8"/>
  <c r="AI433" i="8"/>
  <c r="AI78" i="8"/>
  <c r="AI464" i="8"/>
  <c r="AI74" i="8"/>
  <c r="AI413" i="8"/>
  <c r="AI157" i="8"/>
  <c r="AI202" i="8"/>
  <c r="AI320" i="8"/>
  <c r="AI468" i="8"/>
  <c r="AI249" i="8"/>
  <c r="AI417" i="8"/>
  <c r="AI416" i="8"/>
  <c r="AI396" i="8"/>
  <c r="AI69" i="8"/>
  <c r="AI306" i="8"/>
  <c r="AI64" i="8"/>
  <c r="AI357" i="8"/>
  <c r="AI431" i="8"/>
  <c r="AI139" i="8"/>
  <c r="AI456" i="8"/>
  <c r="AI423" i="8"/>
  <c r="AI185" i="8"/>
  <c r="AI477" i="8"/>
  <c r="AI221" i="8"/>
  <c r="AI275" i="8"/>
  <c r="AI393" i="8"/>
  <c r="AI276" i="8"/>
  <c r="AI52" i="8"/>
  <c r="AI153" i="8"/>
  <c r="AI86" i="8"/>
  <c r="AI463" i="8"/>
  <c r="AI228" i="8"/>
  <c r="AI109" i="8"/>
  <c r="AI282" i="8"/>
  <c r="AI159" i="8"/>
  <c r="AI51" i="8"/>
  <c r="AH51" i="8" s="1"/>
  <c r="AI442" i="8"/>
  <c r="AI233" i="8"/>
  <c r="AI112" i="8"/>
  <c r="AI13" i="8"/>
  <c r="AI198" i="8"/>
  <c r="AI316" i="8"/>
  <c r="AI93" i="8"/>
  <c r="AI250" i="8"/>
  <c r="AI47" i="8"/>
  <c r="AI131" i="8"/>
  <c r="AI176" i="8"/>
  <c r="AI398" i="8"/>
  <c r="AI190" i="8"/>
  <c r="AI146" i="8"/>
  <c r="AI390" i="8"/>
  <c r="AI172" i="8"/>
  <c r="AH172" i="8" s="1"/>
  <c r="AI53" i="8"/>
  <c r="AI299" i="8"/>
  <c r="AI144" i="8"/>
  <c r="AI19" i="8"/>
  <c r="AI290" i="8"/>
  <c r="AI136" i="8"/>
  <c r="AI24" i="8"/>
  <c r="AI118" i="8"/>
  <c r="AI446" i="8"/>
  <c r="AI117" i="8"/>
  <c r="AI279" i="8"/>
  <c r="AI26" i="8"/>
  <c r="AI262" i="8"/>
  <c r="AI56" i="8"/>
  <c r="AI132" i="8"/>
  <c r="AI164" i="8"/>
  <c r="AI54" i="8"/>
  <c r="AI353" i="8"/>
  <c r="AI160" i="8"/>
  <c r="AI42" i="8"/>
  <c r="AI270" i="8"/>
  <c r="AI133" i="8"/>
  <c r="AI260" i="8"/>
  <c r="AI125" i="8"/>
  <c r="AI460" i="8"/>
  <c r="AI94" i="8"/>
  <c r="AI372" i="8"/>
  <c r="AI70" i="8"/>
  <c r="AI223" i="8"/>
  <c r="AI234" i="8"/>
  <c r="AI35" i="8"/>
  <c r="AH35" i="8" s="1"/>
  <c r="AI116" i="8"/>
  <c r="AI23" i="8"/>
  <c r="AI22" i="8"/>
  <c r="AI287" i="8"/>
  <c r="AI145" i="8"/>
  <c r="AI31" i="8"/>
  <c r="AI255" i="8"/>
  <c r="AI106" i="8"/>
  <c r="AI246" i="8"/>
  <c r="AI101" i="8"/>
  <c r="AI387" i="8"/>
  <c r="AH387" i="8" s="1"/>
  <c r="AI71" i="8"/>
  <c r="AI280" i="8"/>
  <c r="AI48" i="8"/>
  <c r="AI195" i="8"/>
  <c r="AI207" i="8"/>
  <c r="AI15" i="8"/>
  <c r="AI229" i="8"/>
  <c r="AI284" i="8"/>
  <c r="AI402" i="8"/>
  <c r="AI310" i="8"/>
  <c r="AI322" i="8"/>
  <c r="AI363" i="8"/>
  <c r="AI251" i="8"/>
  <c r="AI161" i="8"/>
  <c r="AI426" i="8"/>
  <c r="AH426" i="8" s="1"/>
  <c r="AI187" i="8"/>
  <c r="AI63" i="8"/>
  <c r="AI324" i="8"/>
  <c r="AI171" i="8"/>
  <c r="AI40" i="8"/>
  <c r="AI308" i="8"/>
  <c r="AH308" i="8" s="1"/>
  <c r="AI150" i="8"/>
  <c r="AI34" i="8"/>
  <c r="AI143" i="8"/>
  <c r="AI141" i="8"/>
  <c r="AI315" i="8"/>
  <c r="AI67" i="8"/>
  <c r="AI291" i="8"/>
  <c r="AI77" i="8"/>
  <c r="AI314" i="8"/>
  <c r="AI183" i="8"/>
  <c r="AI297" i="8"/>
  <c r="AI108" i="8"/>
  <c r="AI134" i="8"/>
  <c r="AI242" i="8"/>
  <c r="AI479" i="8"/>
  <c r="AI87" i="8"/>
  <c r="AI318" i="8"/>
  <c r="AI252" i="8"/>
  <c r="AI168" i="8"/>
  <c r="AI443" i="8"/>
  <c r="AI39" i="8"/>
  <c r="AI38" i="8"/>
  <c r="AI208" i="8"/>
  <c r="AI422" i="8"/>
  <c r="AI447" i="8"/>
  <c r="AI288" i="8"/>
  <c r="AI121" i="8"/>
  <c r="AI214" i="8"/>
  <c r="AI406" i="8"/>
  <c r="AI75" i="8"/>
  <c r="AI281" i="8"/>
  <c r="AH281" i="8" s="1"/>
  <c r="AI224" i="8"/>
  <c r="AI138" i="8"/>
  <c r="AI480" i="8"/>
  <c r="AI247" i="8"/>
  <c r="AI152" i="8"/>
  <c r="AI358" i="8"/>
  <c r="AI383" i="8"/>
  <c r="AH383" i="8" s="1"/>
  <c r="AI378" i="8"/>
  <c r="AI272" i="8"/>
  <c r="AI85" i="8"/>
  <c r="AI199" i="8"/>
  <c r="AI369" i="8"/>
  <c r="AI55" i="8"/>
  <c r="AI225" i="8"/>
  <c r="AI196" i="8"/>
  <c r="AI114" i="8"/>
  <c r="AH114" i="8" s="1"/>
  <c r="AI407" i="8"/>
  <c r="AI192" i="8"/>
  <c r="AI103" i="8"/>
  <c r="AI285" i="8"/>
  <c r="AI466" i="8"/>
  <c r="AI331" i="8"/>
  <c r="AI216" i="8"/>
  <c r="AI352" i="8"/>
  <c r="AI62" i="8"/>
  <c r="AI177" i="8"/>
  <c r="AI371" i="8"/>
  <c r="AI102" i="8"/>
  <c r="AI81" i="8"/>
  <c r="AI80" i="8"/>
  <c r="AI264" i="8"/>
  <c r="AI235" i="8"/>
  <c r="AI210" i="8"/>
  <c r="AI374" i="8"/>
  <c r="AH374" i="8" s="1"/>
  <c r="AI382" i="8"/>
  <c r="AI259" i="8"/>
  <c r="AI45" i="8"/>
  <c r="AI169" i="8"/>
  <c r="AI90" i="8"/>
  <c r="AI335" i="8"/>
  <c r="AI137" i="8"/>
  <c r="AI409" i="8"/>
  <c r="AI408" i="8"/>
  <c r="AI485" i="8"/>
  <c r="AI380" i="8"/>
  <c r="AI271" i="8"/>
  <c r="AI27" i="8"/>
  <c r="AI179" i="8"/>
  <c r="AI89" i="8"/>
  <c r="AI236" i="8"/>
  <c r="AI127" i="8"/>
  <c r="AI370" i="8"/>
  <c r="AI180" i="8"/>
  <c r="AI349" i="8"/>
  <c r="AI404" i="8"/>
  <c r="AI362" i="8"/>
  <c r="AH362" i="8" s="1"/>
  <c r="AI256" i="8"/>
  <c r="AI462" i="8"/>
  <c r="AI151" i="8"/>
  <c r="AI46" i="8"/>
  <c r="AI182" i="8"/>
  <c r="AI481" i="8"/>
  <c r="AI37" i="8"/>
  <c r="AH37" i="8" s="1"/>
  <c r="AI219" i="8"/>
  <c r="AI475" i="8"/>
  <c r="AI72" i="8"/>
  <c r="AI191" i="8"/>
  <c r="AI444" i="8"/>
  <c r="AI129" i="8"/>
  <c r="AI293" i="8"/>
  <c r="AI243" i="8"/>
  <c r="AI126" i="8"/>
  <c r="AI336" i="8"/>
  <c r="AI482" i="8"/>
  <c r="AI348" i="8"/>
  <c r="AI263" i="8"/>
  <c r="AI73" i="8"/>
  <c r="AI334" i="8"/>
  <c r="AI424" i="8"/>
  <c r="AI57" i="8"/>
  <c r="AI351" i="8"/>
  <c r="AI265" i="8"/>
  <c r="AI209" i="8"/>
  <c r="AI163" i="8"/>
  <c r="AI268" i="8"/>
  <c r="AI21" i="8"/>
  <c r="AI218" i="8"/>
  <c r="AI298" i="8"/>
  <c r="AI16" i="8"/>
  <c r="AI105" i="8"/>
  <c r="AI154" i="8"/>
  <c r="AI17" i="8"/>
  <c r="AI61" i="8"/>
  <c r="AI82" i="8"/>
  <c r="AI66" i="8"/>
  <c r="AH66" i="8" s="1"/>
  <c r="AI278" i="8"/>
  <c r="AI241" i="8"/>
  <c r="AI155" i="8"/>
  <c r="AI395" i="8"/>
  <c r="AH395" i="8" s="1"/>
  <c r="AI425" i="8"/>
  <c r="AI128" i="8"/>
  <c r="AH128" i="8" s="1"/>
  <c r="AI113" i="8"/>
  <c r="AI186" i="8"/>
  <c r="AI170" i="8"/>
  <c r="AI25" i="8"/>
  <c r="AI29" i="8"/>
  <c r="AI343" i="8"/>
  <c r="AI58" i="8"/>
  <c r="AI104" i="8"/>
  <c r="AI206" i="8"/>
  <c r="AI18" i="8"/>
  <c r="AI95" i="8"/>
  <c r="AI296" i="8"/>
  <c r="AI79" i="8"/>
  <c r="N968" i="8"/>
  <c r="Y701" i="8"/>
  <c r="Y779" i="8"/>
  <c r="Y729" i="8"/>
  <c r="X729" i="8" s="1"/>
  <c r="S935" i="8"/>
  <c r="S783" i="8"/>
  <c r="AI705" i="8"/>
  <c r="Y741" i="8"/>
  <c r="N870" i="8"/>
  <c r="N995" i="8"/>
  <c r="AI548" i="8"/>
  <c r="AI710" i="8"/>
  <c r="AH710" i="8" s="1"/>
  <c r="Y780" i="8"/>
  <c r="N999" i="8"/>
  <c r="M999" i="8" s="1"/>
  <c r="AI641" i="8"/>
  <c r="Y922" i="8"/>
  <c r="S813" i="8"/>
  <c r="Y822" i="8"/>
  <c r="AI782" i="8"/>
  <c r="AH782" i="8" s="1"/>
  <c r="Y843" i="8"/>
  <c r="S933" i="8"/>
  <c r="N969" i="8"/>
  <c r="N906" i="8"/>
  <c r="S832" i="8"/>
  <c r="N861" i="8"/>
  <c r="Y710" i="8"/>
  <c r="X710" i="8" s="1"/>
  <c r="S870" i="8"/>
  <c r="R870" i="8" s="1"/>
  <c r="Y966" i="8"/>
  <c r="Y965" i="8"/>
  <c r="X964" i="8" s="1"/>
  <c r="N989" i="8"/>
  <c r="S764" i="8"/>
  <c r="Y795" i="8"/>
  <c r="Y1004" i="8"/>
  <c r="X1004" i="8" s="1"/>
  <c r="S848" i="8"/>
  <c r="Y979" i="8"/>
  <c r="Y831" i="8"/>
  <c r="N956" i="8"/>
  <c r="S927" i="8"/>
  <c r="S958" i="8"/>
  <c r="R958" i="8" s="1"/>
  <c r="Y683" i="8"/>
  <c r="N977" i="8"/>
  <c r="S895" i="8"/>
  <c r="N931" i="8"/>
  <c r="N898" i="8"/>
  <c r="Y881" i="8"/>
  <c r="X881" i="8" s="1"/>
  <c r="S785" i="8"/>
  <c r="Y985" i="8"/>
  <c r="AI793" i="8"/>
  <c r="AI736" i="8"/>
  <c r="AI959" i="8"/>
  <c r="Y995" i="8"/>
  <c r="Y880" i="8"/>
  <c r="AI746" i="8"/>
  <c r="AH746" i="8" s="1"/>
  <c r="AI590" i="8"/>
  <c r="S942" i="8"/>
  <c r="Y769" i="8"/>
  <c r="X769" i="8" s="1"/>
  <c r="Y957" i="8"/>
  <c r="AI911" i="8"/>
  <c r="AH911" i="8" s="1"/>
  <c r="N937" i="8"/>
  <c r="S932" i="8"/>
  <c r="N953" i="8"/>
  <c r="N935" i="8"/>
  <c r="M935" i="8" s="1"/>
  <c r="Y708" i="8"/>
  <c r="X708" i="8" s="1"/>
  <c r="Y762" i="8"/>
  <c r="S778" i="8"/>
  <c r="AI658" i="8"/>
  <c r="S827" i="8"/>
  <c r="N865" i="8"/>
  <c r="S883" i="8"/>
  <c r="S797" i="8"/>
  <c r="S808" i="8"/>
  <c r="Y688" i="8"/>
  <c r="Y899" i="8"/>
  <c r="X899" i="8" s="1"/>
  <c r="AI644" i="8"/>
  <c r="AH644" i="8" s="1"/>
  <c r="S943" i="8"/>
  <c r="N963" i="8"/>
  <c r="Y678" i="8"/>
  <c r="Y940" i="8"/>
  <c r="X940" i="8" s="1"/>
  <c r="Y977" i="8"/>
  <c r="Y893" i="8"/>
  <c r="S1008" i="8"/>
  <c r="S913" i="8"/>
  <c r="S930" i="8"/>
  <c r="R930" i="8" s="1"/>
  <c r="AI966" i="8"/>
  <c r="AI515" i="8"/>
  <c r="AI680" i="8"/>
  <c r="AH680" i="8" s="1"/>
  <c r="AI899" i="8"/>
  <c r="AI802" i="8"/>
  <c r="AI814" i="8"/>
  <c r="AI1007" i="8"/>
  <c r="AI842" i="8"/>
  <c r="S980" i="8"/>
  <c r="N940" i="8"/>
  <c r="M940" i="8" s="1"/>
  <c r="S1012" i="8"/>
  <c r="N858" i="8"/>
  <c r="S819" i="8"/>
  <c r="R819" i="8" s="1"/>
  <c r="S765" i="8"/>
  <c r="R765" i="8" s="1"/>
  <c r="Y812" i="8"/>
  <c r="X812" i="8" s="1"/>
  <c r="Y728" i="8"/>
  <c r="Y753" i="8"/>
  <c r="X753" i="8" s="1"/>
  <c r="AI570" i="8"/>
  <c r="AH570" i="8" s="1"/>
  <c r="AI892" i="8"/>
  <c r="S936" i="8"/>
  <c r="S817" i="8"/>
  <c r="S842" i="8"/>
  <c r="Y947" i="8"/>
  <c r="X947" i="8" s="1"/>
  <c r="Y950" i="8"/>
  <c r="Y951" i="8"/>
  <c r="Y944" i="8"/>
  <c r="X944" i="8" s="1"/>
  <c r="AI609" i="8"/>
  <c r="AI946" i="8"/>
  <c r="Y917" i="8"/>
  <c r="Y689" i="8"/>
  <c r="Y971" i="8"/>
  <c r="Y798" i="8"/>
  <c r="AI608" i="8"/>
  <c r="Y968" i="8"/>
  <c r="AI882" i="8"/>
  <c r="AH882" i="8" s="1"/>
  <c r="AI514" i="8"/>
  <c r="AI579" i="8"/>
  <c r="AI726" i="8"/>
  <c r="AI971" i="8"/>
  <c r="AI682" i="8"/>
  <c r="AI629" i="8"/>
  <c r="AI809" i="8"/>
  <c r="Y863" i="8"/>
  <c r="AI1006" i="8"/>
  <c r="AI652" i="8"/>
  <c r="AI610" i="8"/>
  <c r="AI495" i="8"/>
  <c r="AI1004" i="8"/>
  <c r="AI659" i="8"/>
  <c r="AI622" i="8"/>
  <c r="AI810" i="8"/>
  <c r="AI819" i="8"/>
  <c r="AH819" i="8" s="1"/>
  <c r="AI642" i="8"/>
  <c r="AH642" i="8" s="1"/>
  <c r="AI775" i="8"/>
  <c r="AI735" i="8"/>
  <c r="AI700" i="8"/>
  <c r="AI917" i="8"/>
  <c r="AI737" i="8"/>
  <c r="AH737" i="8" s="1"/>
  <c r="AI827" i="8"/>
  <c r="AH827" i="8" s="1"/>
  <c r="AI824" i="8"/>
  <c r="AI989" i="8"/>
  <c r="AI874" i="8"/>
  <c r="AI859" i="8"/>
  <c r="AI780" i="8"/>
  <c r="AI980" i="8"/>
  <c r="AI877" i="8"/>
  <c r="S705" i="8"/>
  <c r="S641" i="8"/>
  <c r="S577" i="8"/>
  <c r="S513" i="8"/>
  <c r="S753" i="8"/>
  <c r="S681" i="8"/>
  <c r="S609" i="8"/>
  <c r="S537" i="8"/>
  <c r="S745" i="8"/>
  <c r="S673" i="8"/>
  <c r="S601" i="8"/>
  <c r="S529" i="8"/>
  <c r="S737" i="8"/>
  <c r="S665" i="8"/>
  <c r="S593" i="8"/>
  <c r="S521" i="8"/>
  <c r="S689" i="8"/>
  <c r="S617" i="8"/>
  <c r="S545" i="8"/>
  <c r="S714" i="8"/>
  <c r="S650" i="8"/>
  <c r="S586" i="8"/>
  <c r="S522" i="8"/>
  <c r="S458" i="8"/>
  <c r="S394" i="8"/>
  <c r="S330" i="8"/>
  <c r="S266" i="8"/>
  <c r="S202" i="8"/>
  <c r="S138" i="8"/>
  <c r="S74" i="8"/>
  <c r="S729" i="8"/>
  <c r="S585" i="8"/>
  <c r="S754" i="8"/>
  <c r="S682" i="8"/>
  <c r="S610" i="8"/>
  <c r="S538" i="8"/>
  <c r="S466" i="8"/>
  <c r="S386" i="8"/>
  <c r="S314" i="8"/>
  <c r="S242" i="8"/>
  <c r="S170" i="8"/>
  <c r="S98" i="8"/>
  <c r="S26" i="8"/>
  <c r="S758" i="8"/>
  <c r="S759" i="8"/>
  <c r="S675" i="8"/>
  <c r="S589" i="8"/>
  <c r="S503" i="8"/>
  <c r="S430" i="8"/>
  <c r="S357" i="8"/>
  <c r="S284" i="8"/>
  <c r="S211" i="8"/>
  <c r="S137" i="8"/>
  <c r="R137" i="8" s="1"/>
  <c r="S64" i="8"/>
  <c r="S721" i="8"/>
  <c r="S569" i="8"/>
  <c r="S746" i="8"/>
  <c r="S674" i="8"/>
  <c r="S602" i="8"/>
  <c r="S530" i="8"/>
  <c r="S450" i="8"/>
  <c r="S378" i="8"/>
  <c r="S306" i="8"/>
  <c r="S234" i="8"/>
  <c r="S162" i="8"/>
  <c r="S90" i="8"/>
  <c r="S18" i="8"/>
  <c r="S749" i="8"/>
  <c r="S663" i="8"/>
  <c r="S579" i="8"/>
  <c r="S494" i="8"/>
  <c r="S421" i="8"/>
  <c r="S348" i="8"/>
  <c r="S275" i="8"/>
  <c r="S201" i="8"/>
  <c r="S128" i="8"/>
  <c r="S713" i="8"/>
  <c r="S561" i="8"/>
  <c r="S738" i="8"/>
  <c r="S666" i="8"/>
  <c r="S594" i="8"/>
  <c r="S514" i="8"/>
  <c r="S442" i="8"/>
  <c r="S370" i="8"/>
  <c r="S298" i="8"/>
  <c r="S226" i="8"/>
  <c r="S154" i="8"/>
  <c r="S82" i="8"/>
  <c r="S739" i="8"/>
  <c r="S653" i="8"/>
  <c r="S567" i="8"/>
  <c r="S485" i="8"/>
  <c r="S412" i="8"/>
  <c r="S339" i="8"/>
  <c r="S265" i="8"/>
  <c r="S192" i="8"/>
  <c r="S119" i="8"/>
  <c r="S46" i="8"/>
  <c r="S625" i="8"/>
  <c r="S690" i="8"/>
  <c r="S618" i="8"/>
  <c r="S546" i="8"/>
  <c r="S474" i="8"/>
  <c r="S402" i="8"/>
  <c r="S322" i="8"/>
  <c r="S250" i="8"/>
  <c r="S178" i="8"/>
  <c r="S106" i="8"/>
  <c r="S34" i="8"/>
  <c r="S685" i="8"/>
  <c r="S599" i="8"/>
  <c r="S515" i="8"/>
  <c r="S439" i="8"/>
  <c r="S366" i="8"/>
  <c r="S293" i="8"/>
  <c r="S220" i="8"/>
  <c r="S147" i="8"/>
  <c r="S73" i="8"/>
  <c r="R73" i="8" s="1"/>
  <c r="S670" i="8"/>
  <c r="S573" i="8"/>
  <c r="S479" i="8"/>
  <c r="S396" i="8"/>
  <c r="S312" i="8"/>
  <c r="S228" i="8"/>
  <c r="S144" i="8"/>
  <c r="S61" i="8"/>
  <c r="S704" i="8"/>
  <c r="S607" i="8"/>
  <c r="S510" i="8"/>
  <c r="S425" i="8"/>
  <c r="S342" i="8"/>
  <c r="S668" i="8"/>
  <c r="S571" i="8"/>
  <c r="S477" i="8"/>
  <c r="S392" i="8"/>
  <c r="S309" i="8"/>
  <c r="S225" i="8"/>
  <c r="S142" i="8"/>
  <c r="S697" i="8"/>
  <c r="S730" i="8"/>
  <c r="S578" i="8"/>
  <c r="S434" i="8"/>
  <c r="S290" i="8"/>
  <c r="S146" i="8"/>
  <c r="S643" i="8"/>
  <c r="S476" i="8"/>
  <c r="S329" i="8"/>
  <c r="S183" i="8"/>
  <c r="S55" i="8"/>
  <c r="S708" i="8"/>
  <c r="S597" i="8"/>
  <c r="S489" i="8"/>
  <c r="S385" i="8"/>
  <c r="S291" i="8"/>
  <c r="S197" i="8"/>
  <c r="S103" i="8"/>
  <c r="S731" i="8"/>
  <c r="S620" i="8"/>
  <c r="S499" i="8"/>
  <c r="S405" i="8"/>
  <c r="S310" i="8"/>
  <c r="S752" i="8"/>
  <c r="S644" i="8"/>
  <c r="S533" i="8"/>
  <c r="S435" i="8"/>
  <c r="S341" i="8"/>
  <c r="S246" i="8"/>
  <c r="S152" i="8"/>
  <c r="S59" i="8"/>
  <c r="S720" i="8"/>
  <c r="S623" i="8"/>
  <c r="S526" i="8"/>
  <c r="S438" i="8"/>
  <c r="S355" i="8"/>
  <c r="S271" i="8"/>
  <c r="S188" i="8"/>
  <c r="S104" i="8"/>
  <c r="S21" i="8"/>
  <c r="S568" i="8"/>
  <c r="S391" i="8"/>
  <c r="S237" i="8"/>
  <c r="S105" i="8"/>
  <c r="S657" i="8"/>
  <c r="S722" i="8"/>
  <c r="S570" i="8"/>
  <c r="S426" i="8"/>
  <c r="S282" i="8"/>
  <c r="S130" i="8"/>
  <c r="S631" i="8"/>
  <c r="S467" i="8"/>
  <c r="S320" i="8"/>
  <c r="S174" i="8"/>
  <c r="S37" i="8"/>
  <c r="S694" i="8"/>
  <c r="S584" i="8"/>
  <c r="S469" i="8"/>
  <c r="S374" i="8"/>
  <c r="S280" i="8"/>
  <c r="S187" i="8"/>
  <c r="S93" i="8"/>
  <c r="S718" i="8"/>
  <c r="S596" i="8"/>
  <c r="S488" i="8"/>
  <c r="S395" i="8"/>
  <c r="S300" i="8"/>
  <c r="S741" i="8"/>
  <c r="S630" i="8"/>
  <c r="S520" i="8"/>
  <c r="R520" i="8" s="1"/>
  <c r="S424" i="8"/>
  <c r="S331" i="8"/>
  <c r="S236" i="8"/>
  <c r="S132" i="8"/>
  <c r="S48" i="8"/>
  <c r="S709" i="8"/>
  <c r="S612" i="8"/>
  <c r="S512" i="8"/>
  <c r="S428" i="8"/>
  <c r="S344" i="8"/>
  <c r="S261" i="8"/>
  <c r="S177" i="8"/>
  <c r="S94" i="8"/>
  <c r="S740" i="8"/>
  <c r="R740" i="8" s="1"/>
  <c r="S543" i="8"/>
  <c r="S371" i="8"/>
  <c r="S222" i="8"/>
  <c r="S87" i="8"/>
  <c r="S649" i="8"/>
  <c r="S706" i="8"/>
  <c r="S562" i="8"/>
  <c r="S418" i="8"/>
  <c r="S274" i="8"/>
  <c r="S122" i="8"/>
  <c r="S621" i="8"/>
  <c r="S457" i="8"/>
  <c r="S311" i="8"/>
  <c r="R311" i="8" s="1"/>
  <c r="S165" i="8"/>
  <c r="S28" i="8"/>
  <c r="S683" i="8"/>
  <c r="S560" i="8"/>
  <c r="S459" i="8"/>
  <c r="S364" i="8"/>
  <c r="S270" i="8"/>
  <c r="S176" i="8"/>
  <c r="S81" i="8"/>
  <c r="S693" i="8"/>
  <c r="S583" i="8"/>
  <c r="S478" i="8"/>
  <c r="S383" i="8"/>
  <c r="S289" i="8"/>
  <c r="S728" i="8"/>
  <c r="S619" i="8"/>
  <c r="S509" i="8"/>
  <c r="S414" i="8"/>
  <c r="S319" i="8"/>
  <c r="S215" i="8"/>
  <c r="S121" i="8"/>
  <c r="R121" i="8" s="1"/>
  <c r="S38" i="8"/>
  <c r="S696" i="8"/>
  <c r="S598" i="8"/>
  <c r="S501" i="8"/>
  <c r="S417" i="8"/>
  <c r="S334" i="8"/>
  <c r="S251" i="8"/>
  <c r="S167" i="8"/>
  <c r="S84" i="8"/>
  <c r="S715" i="8"/>
  <c r="S519" i="8"/>
  <c r="S350" i="8"/>
  <c r="S204" i="8"/>
  <c r="S70" i="8"/>
  <c r="S626" i="8"/>
  <c r="S482" i="8"/>
  <c r="S338" i="8"/>
  <c r="S186" i="8"/>
  <c r="S42" i="8"/>
  <c r="S695" i="8"/>
  <c r="S525" i="8"/>
  <c r="S375" i="8"/>
  <c r="S229" i="8"/>
  <c r="S83" i="8"/>
  <c r="S719" i="8"/>
  <c r="S608" i="8"/>
  <c r="S500" i="8"/>
  <c r="S406" i="8"/>
  <c r="S301" i="8"/>
  <c r="S207" i="8"/>
  <c r="S113" i="8"/>
  <c r="S20" i="8"/>
  <c r="S742" i="8"/>
  <c r="S632" i="8"/>
  <c r="S523" i="8"/>
  <c r="S415" i="8"/>
  <c r="S321" i="8"/>
  <c r="S655" i="8"/>
  <c r="S544" i="8"/>
  <c r="S445" i="8"/>
  <c r="S351" i="8"/>
  <c r="S257" i="8"/>
  <c r="S163" i="8"/>
  <c r="S69" i="8"/>
  <c r="S733" i="8"/>
  <c r="S636" i="8"/>
  <c r="S539" i="8"/>
  <c r="S449" i="8"/>
  <c r="S365" i="8"/>
  <c r="S281" i="8"/>
  <c r="S198" i="8"/>
  <c r="S115" i="8"/>
  <c r="S31" i="8"/>
  <c r="S592" i="8"/>
  <c r="S413" i="8"/>
  <c r="S254" i="8"/>
  <c r="S120" i="8"/>
  <c r="S712" i="8"/>
  <c r="S518" i="8"/>
  <c r="R518" i="8" s="1"/>
  <c r="S349" i="8"/>
  <c r="R349" i="8" s="1"/>
  <c r="S203" i="8"/>
  <c r="R203" i="8" s="1"/>
  <c r="S68" i="8"/>
  <c r="S590" i="8"/>
  <c r="S409" i="8"/>
  <c r="S252" i="8"/>
  <c r="S117" i="8"/>
  <c r="S699" i="8"/>
  <c r="S502" i="8"/>
  <c r="S335" i="8"/>
  <c r="S190" i="8"/>
  <c r="S56" i="8"/>
  <c r="S554" i="8"/>
  <c r="S258" i="8"/>
  <c r="S611" i="8"/>
  <c r="S302" i="8"/>
  <c r="S19" i="8"/>
  <c r="S549" i="8"/>
  <c r="S353" i="8"/>
  <c r="S166" i="8"/>
  <c r="S680" i="8"/>
  <c r="S468" i="8"/>
  <c r="S606" i="8"/>
  <c r="S404" i="8"/>
  <c r="S205" i="8"/>
  <c r="S684" i="8"/>
  <c r="S491" i="8"/>
  <c r="S324" i="8"/>
  <c r="S157" i="8"/>
  <c r="S496" i="8"/>
  <c r="S189" i="8"/>
  <c r="S688" i="8"/>
  <c r="S473" i="8"/>
  <c r="S286" i="8"/>
  <c r="S136" i="8"/>
  <c r="S614" i="8"/>
  <c r="S389" i="8"/>
  <c r="S216" i="8"/>
  <c r="S67" i="8"/>
  <c r="S624" i="8"/>
  <c r="R624" i="8" s="1"/>
  <c r="S419" i="8"/>
  <c r="S241" i="8"/>
  <c r="S88" i="8"/>
  <c r="S686" i="8"/>
  <c r="S325" i="8"/>
  <c r="S47" i="8"/>
  <c r="S532" i="8"/>
  <c r="S213" i="8"/>
  <c r="S506" i="8"/>
  <c r="S218" i="8"/>
  <c r="S557" i="8"/>
  <c r="S256" i="8"/>
  <c r="S756" i="8"/>
  <c r="S536" i="8"/>
  <c r="S343" i="8"/>
  <c r="R343" i="8" s="1"/>
  <c r="S155" i="8"/>
  <c r="S669" i="8"/>
  <c r="S456" i="8"/>
  <c r="S595" i="8"/>
  <c r="S382" i="8"/>
  <c r="S195" i="8"/>
  <c r="S671" i="8"/>
  <c r="S480" i="8"/>
  <c r="S313" i="8"/>
  <c r="S145" i="8"/>
  <c r="S475" i="8"/>
  <c r="S171" i="8"/>
  <c r="S664" i="8"/>
  <c r="S453" i="8"/>
  <c r="S269" i="8"/>
  <c r="S118" i="8"/>
  <c r="S565" i="8"/>
  <c r="S368" i="8"/>
  <c r="S200" i="8"/>
  <c r="S49" i="8"/>
  <c r="S600" i="8"/>
  <c r="S398" i="8"/>
  <c r="S223" i="8"/>
  <c r="S75" i="8"/>
  <c r="S637" i="8"/>
  <c r="S283" i="8"/>
  <c r="S16" i="8"/>
  <c r="S498" i="8"/>
  <c r="S210" i="8"/>
  <c r="S547" i="8"/>
  <c r="S247" i="8"/>
  <c r="S743" i="8"/>
  <c r="S524" i="8"/>
  <c r="S333" i="8"/>
  <c r="S134" i="8"/>
  <c r="S656" i="8"/>
  <c r="S446" i="8"/>
  <c r="S582" i="8"/>
  <c r="S372" i="8"/>
  <c r="S184" i="8"/>
  <c r="S660" i="8"/>
  <c r="S470" i="8"/>
  <c r="S303" i="8"/>
  <c r="S135" i="8"/>
  <c r="R135" i="8" s="1"/>
  <c r="S454" i="8"/>
  <c r="S153" i="8"/>
  <c r="S639" i="8"/>
  <c r="S432" i="8"/>
  <c r="S253" i="8"/>
  <c r="S102" i="8"/>
  <c r="R102" i="8" s="1"/>
  <c r="S541" i="8"/>
  <c r="S347" i="8"/>
  <c r="S182" i="8"/>
  <c r="S33" i="8"/>
  <c r="S575" i="8"/>
  <c r="S377" i="8"/>
  <c r="S206" i="8"/>
  <c r="S39" i="8"/>
  <c r="S588" i="8"/>
  <c r="S248" i="8"/>
  <c r="S634" i="8"/>
  <c r="S346" i="8"/>
  <c r="S50" i="8"/>
  <c r="S707" i="8"/>
  <c r="S384" i="8"/>
  <c r="S92" i="8"/>
  <c r="S622" i="8"/>
  <c r="S416" i="8"/>
  <c r="S217" i="8"/>
  <c r="S30" i="8"/>
  <c r="S755" i="8"/>
  <c r="S534" i="8"/>
  <c r="S332" i="8"/>
  <c r="S679" i="8"/>
  <c r="S455" i="8"/>
  <c r="R455" i="8" s="1"/>
  <c r="S268" i="8"/>
  <c r="S79" i="8"/>
  <c r="S744" i="8"/>
  <c r="S550" i="8"/>
  <c r="S376" i="8"/>
  <c r="S208" i="8"/>
  <c r="S41" i="8"/>
  <c r="S616" i="8"/>
  <c r="S272" i="8"/>
  <c r="S736" i="8"/>
  <c r="S495" i="8"/>
  <c r="S307" i="8"/>
  <c r="S151" i="8"/>
  <c r="S638" i="8"/>
  <c r="S431" i="8"/>
  <c r="S233" i="8"/>
  <c r="S85" i="8"/>
  <c r="S648" i="8"/>
  <c r="S440" i="8"/>
  <c r="S255" i="8"/>
  <c r="S107" i="8"/>
  <c r="S734" i="8"/>
  <c r="S367" i="8"/>
  <c r="R367" i="8" s="1"/>
  <c r="S80" i="8"/>
  <c r="S581" i="8"/>
  <c r="S245" i="8"/>
  <c r="R245" i="8" s="1"/>
  <c r="S400" i="8"/>
  <c r="S109" i="8"/>
  <c r="S462" i="8"/>
  <c r="S159" i="8"/>
  <c r="S483" i="8"/>
  <c r="S490" i="8"/>
  <c r="S535" i="8"/>
  <c r="S511" i="8"/>
  <c r="S124" i="8"/>
  <c r="S436" i="8"/>
  <c r="S558" i="8"/>
  <c r="S173" i="8"/>
  <c r="S647" i="8"/>
  <c r="S292" i="8"/>
  <c r="S433" i="8"/>
  <c r="R433" i="8" s="1"/>
  <c r="S615" i="8"/>
  <c r="S235" i="8"/>
  <c r="S735" i="8"/>
  <c r="S326" i="8"/>
  <c r="S17" i="8"/>
  <c r="R17" i="8" s="1"/>
  <c r="S551" i="8"/>
  <c r="S172" i="8"/>
  <c r="S540" i="8"/>
  <c r="S629" i="8"/>
  <c r="R629" i="8" s="1"/>
  <c r="S148" i="8"/>
  <c r="S677" i="8"/>
  <c r="S277" i="8"/>
  <c r="S504" i="8"/>
  <c r="S126" i="8"/>
  <c r="S43" i="8"/>
  <c r="S380" i="8"/>
  <c r="S633" i="8"/>
  <c r="R633" i="8" s="1"/>
  <c r="S410" i="8"/>
  <c r="S448" i="8"/>
  <c r="S447" i="8"/>
  <c r="S71" i="8"/>
  <c r="S373" i="8"/>
  <c r="S497" i="8"/>
  <c r="S111" i="8"/>
  <c r="S587" i="8"/>
  <c r="S240" i="8"/>
  <c r="S328" i="8"/>
  <c r="S591" i="8"/>
  <c r="S221" i="8"/>
  <c r="S711" i="8"/>
  <c r="S305" i="8"/>
  <c r="S527" i="8"/>
  <c r="S158" i="8"/>
  <c r="S492" i="8"/>
  <c r="S486" i="8"/>
  <c r="S112" i="8"/>
  <c r="S628" i="8"/>
  <c r="S244" i="8"/>
  <c r="S420" i="8"/>
  <c r="S91" i="8"/>
  <c r="S676" i="8"/>
  <c r="S160" i="8"/>
  <c r="S553" i="8"/>
  <c r="S362" i="8"/>
  <c r="S403" i="8"/>
  <c r="R403" i="8" s="1"/>
  <c r="S437" i="8"/>
  <c r="S51" i="8"/>
  <c r="S363" i="8"/>
  <c r="S487" i="8"/>
  <c r="S100" i="8"/>
  <c r="S574" i="8"/>
  <c r="R574" i="8" s="1"/>
  <c r="S230" i="8"/>
  <c r="S308" i="8"/>
  <c r="S566" i="8"/>
  <c r="S185" i="8"/>
  <c r="S687" i="8"/>
  <c r="S285" i="8"/>
  <c r="S481" i="8"/>
  <c r="R481" i="8" s="1"/>
  <c r="S140" i="8"/>
  <c r="S642" i="8"/>
  <c r="S58" i="8"/>
  <c r="S717" i="8"/>
  <c r="S101" i="8"/>
  <c r="S635" i="8"/>
  <c r="R635" i="8" s="1"/>
  <c r="S239" i="8"/>
  <c r="S548" i="8"/>
  <c r="S692" i="8"/>
  <c r="S278" i="8"/>
  <c r="S757" i="8"/>
  <c r="S387" i="8"/>
  <c r="S52" i="8"/>
  <c r="S640" i="8"/>
  <c r="S23" i="8"/>
  <c r="S327" i="8"/>
  <c r="S22" i="8"/>
  <c r="S452" i="8"/>
  <c r="S99" i="8"/>
  <c r="S672" i="8"/>
  <c r="S273" i="8"/>
  <c r="S116" i="8"/>
  <c r="S678" i="8"/>
  <c r="S180" i="8"/>
  <c r="S725" i="8"/>
  <c r="S317" i="8"/>
  <c r="S14" i="8"/>
  <c r="S552" i="8"/>
  <c r="S191" i="8"/>
  <c r="S108" i="8"/>
  <c r="S652" i="8"/>
  <c r="S76" i="8"/>
  <c r="S354" i="8"/>
  <c r="S40" i="8"/>
  <c r="S89" i="8"/>
  <c r="S563" i="8"/>
  <c r="S287" i="8"/>
  <c r="S169" i="8"/>
  <c r="S267" i="8"/>
  <c r="S461" i="8"/>
  <c r="S401" i="8"/>
  <c r="S443" i="8"/>
  <c r="S748" i="8"/>
  <c r="S224" i="8"/>
  <c r="S316" i="8"/>
  <c r="S471" i="8"/>
  <c r="S95" i="8"/>
  <c r="S358" i="8"/>
  <c r="S654" i="8"/>
  <c r="S29" i="8"/>
  <c r="S337" i="8"/>
  <c r="S441" i="8"/>
  <c r="S345" i="8"/>
  <c r="S340" i="8"/>
  <c r="R340" i="8" s="1"/>
  <c r="S194" i="8"/>
  <c r="S732" i="8"/>
  <c r="S645" i="8"/>
  <c r="S460" i="8"/>
  <c r="S139" i="8"/>
  <c r="S86" i="8"/>
  <c r="S168" i="8"/>
  <c r="S356" i="8"/>
  <c r="S451" i="8"/>
  <c r="S114" i="8"/>
  <c r="S659" i="8"/>
  <c r="S572" i="8"/>
  <c r="S716" i="8"/>
  <c r="S407" i="8"/>
  <c r="S54" i="8"/>
  <c r="R54" i="8" s="1"/>
  <c r="S53" i="8"/>
  <c r="S150" i="8"/>
  <c r="S315" i="8"/>
  <c r="S408" i="8"/>
  <c r="S318" i="8"/>
  <c r="S212" i="8"/>
  <c r="R212" i="8" s="1"/>
  <c r="S651" i="8"/>
  <c r="S25" i="8"/>
  <c r="S175" i="8"/>
  <c r="S304" i="8"/>
  <c r="S464" i="8"/>
  <c r="S193" i="8"/>
  <c r="S199" i="8"/>
  <c r="S263" i="8"/>
  <c r="S196" i="8"/>
  <c r="S131" i="8"/>
  <c r="S66" i="8"/>
  <c r="S727" i="8"/>
  <c r="S646" i="8"/>
  <c r="S559" i="8"/>
  <c r="S703" i="8"/>
  <c r="S397" i="8"/>
  <c r="S36" i="8"/>
  <c r="S35" i="8"/>
  <c r="S133" i="8"/>
  <c r="S294" i="8"/>
  <c r="S214" i="8"/>
  <c r="S279" i="8"/>
  <c r="S238" i="8"/>
  <c r="S323" i="8"/>
  <c r="S361" i="8"/>
  <c r="S125" i="8"/>
  <c r="S411" i="8"/>
  <c r="S517" i="8"/>
  <c r="S24" i="8"/>
  <c r="S149" i="8"/>
  <c r="S45" i="8"/>
  <c r="R45" i="8" s="1"/>
  <c r="S580" i="8"/>
  <c r="S77" i="8"/>
  <c r="S336" i="8"/>
  <c r="S658" i="8"/>
  <c r="S667" i="8"/>
  <c r="S390" i="8"/>
  <c r="S662" i="8"/>
  <c r="S12" i="8"/>
  <c r="S181" i="8"/>
  <c r="S360" i="8"/>
  <c r="S143" i="8"/>
  <c r="R143" i="8" s="1"/>
  <c r="S295" i="8"/>
  <c r="S232" i="8"/>
  <c r="S296" i="8"/>
  <c r="S751" i="8"/>
  <c r="S209" i="8"/>
  <c r="S27" i="8"/>
  <c r="S352" i="8"/>
  <c r="S369" i="8"/>
  <c r="S493" i="8"/>
  <c r="S78" i="8"/>
  <c r="R78" i="8" s="1"/>
  <c r="S44" i="8"/>
  <c r="S259" i="8"/>
  <c r="S576" i="8"/>
  <c r="S164" i="8"/>
  <c r="S556" i="8"/>
  <c r="S701" i="8"/>
  <c r="S429" i="8"/>
  <c r="S531" i="8"/>
  <c r="S231" i="8"/>
  <c r="S393" i="8"/>
  <c r="R393" i="8" s="1"/>
  <c r="S219" i="8"/>
  <c r="S472" i="8"/>
  <c r="S15" i="8"/>
  <c r="S57" i="8"/>
  <c r="S399" i="8"/>
  <c r="S97" i="8"/>
  <c r="S381" i="8"/>
  <c r="S604" i="8"/>
  <c r="S702" i="8"/>
  <c r="R702" i="8" s="1"/>
  <c r="S505" i="8"/>
  <c r="S156" i="8"/>
  <c r="S427" i="8"/>
  <c r="S72" i="8"/>
  <c r="R72" i="8" s="1"/>
  <c r="S243" i="8"/>
  <c r="S32" i="8"/>
  <c r="R32" i="8" s="1"/>
  <c r="S297" i="8"/>
  <c r="S507" i="8"/>
  <c r="S63" i="8"/>
  <c r="S110" i="8"/>
  <c r="S260" i="8"/>
  <c r="S465" i="8"/>
  <c r="S62" i="8"/>
  <c r="S123" i="8"/>
  <c r="R123" i="8" s="1"/>
  <c r="S444" i="8"/>
  <c r="S613" i="8"/>
  <c r="S508" i="8"/>
  <c r="S264" i="8"/>
  <c r="S422" i="8"/>
  <c r="S691" i="8"/>
  <c r="S227" i="8"/>
  <c r="S129" i="8"/>
  <c r="S65" i="8"/>
  <c r="S249" i="8"/>
  <c r="R249" i="8" s="1"/>
  <c r="S661" i="8"/>
  <c r="S423" i="8"/>
  <c r="S528" i="8"/>
  <c r="S60" i="8"/>
  <c r="R60" i="8" s="1"/>
  <c r="S141" i="8"/>
  <c r="S516" i="8"/>
  <c r="S542" i="8"/>
  <c r="S96" i="8"/>
  <c r="S698" i="8"/>
  <c r="R698" i="8" s="1"/>
  <c r="S700" i="8"/>
  <c r="S564" i="8"/>
  <c r="S627" i="8"/>
  <c r="S603" i="8"/>
  <c r="S388" i="8"/>
  <c r="R388" i="8" s="1"/>
  <c r="S555" i="8"/>
  <c r="S299" i="8"/>
  <c r="S379" i="8"/>
  <c r="S262" i="8"/>
  <c r="S750" i="8"/>
  <c r="S723" i="8"/>
  <c r="S726" i="8"/>
  <c r="R726" i="8" s="1"/>
  <c r="S13" i="8"/>
  <c r="S288" i="8"/>
  <c r="R288" i="8" s="1"/>
  <c r="S484" i="8"/>
  <c r="S276" i="8"/>
  <c r="S127" i="8"/>
  <c r="R127" i="8" s="1"/>
  <c r="S463" i="8"/>
  <c r="S710" i="8"/>
  <c r="S747" i="8"/>
  <c r="S359" i="8"/>
  <c r="S724" i="8"/>
  <c r="R724" i="8" s="1"/>
  <c r="S161" i="8"/>
  <c r="S179" i="8"/>
  <c r="S605" i="8"/>
  <c r="S852" i="8"/>
  <c r="N971" i="8"/>
  <c r="N1010" i="8"/>
  <c r="S787" i="8"/>
  <c r="AI791" i="8"/>
  <c r="AI496" i="8"/>
  <c r="AH496" i="8" s="1"/>
  <c r="S856" i="8"/>
  <c r="Y987" i="8"/>
  <c r="S937" i="8"/>
  <c r="R937" i="8" s="1"/>
  <c r="Y785" i="8"/>
  <c r="AI619" i="8"/>
  <c r="N1001" i="8"/>
  <c r="AI513" i="8"/>
  <c r="S923" i="8"/>
  <c r="Y877" i="8"/>
  <c r="AI668" i="8"/>
  <c r="AH668" i="8" s="1"/>
  <c r="AI823" i="8"/>
  <c r="AH823" i="8" s="1"/>
  <c r="Y731" i="8"/>
  <c r="X731" i="8" s="1"/>
  <c r="AI961" i="8"/>
  <c r="Y725" i="8"/>
  <c r="X725" i="8" s="1"/>
  <c r="S763" i="8"/>
  <c r="S960" i="8"/>
  <c r="R960" i="8" s="1"/>
  <c r="AI807" i="8"/>
  <c r="S948" i="8"/>
  <c r="R948" i="8" s="1"/>
  <c r="N914" i="8"/>
  <c r="Y1009" i="8"/>
  <c r="S801" i="8"/>
  <c r="AI704" i="8"/>
  <c r="AI558" i="8"/>
  <c r="N845" i="8"/>
  <c r="AI636" i="8"/>
  <c r="AH636" i="8" s="1"/>
  <c r="Y707" i="8"/>
  <c r="S903" i="8"/>
  <c r="R903" i="8" s="1"/>
  <c r="Y814" i="8"/>
  <c r="X814" i="8" s="1"/>
  <c r="Y717" i="8"/>
  <c r="N900" i="8"/>
  <c r="N903" i="8"/>
  <c r="Y703" i="8"/>
  <c r="AI918" i="8"/>
  <c r="AH918" i="8" s="1"/>
  <c r="Y832" i="8"/>
  <c r="X832" i="8" s="1"/>
  <c r="S772" i="8"/>
  <c r="N928" i="8"/>
  <c r="M928" i="8" s="1"/>
  <c r="AI568" i="8"/>
  <c r="N988" i="8"/>
  <c r="N949" i="8"/>
  <c r="Y930" i="8"/>
  <c r="X930" i="8" s="1"/>
  <c r="S884" i="8"/>
  <c r="R884" i="8" s="1"/>
  <c r="N978" i="8"/>
  <c r="AI991" i="8"/>
  <c r="AI847" i="8"/>
  <c r="S929" i="8"/>
  <c r="AI559" i="8"/>
  <c r="AI796" i="8"/>
  <c r="AH796" i="8" s="1"/>
  <c r="N950" i="8"/>
  <c r="S1011" i="8"/>
  <c r="S784" i="8"/>
  <c r="AI527" i="8"/>
  <c r="AI771" i="8"/>
  <c r="N932" i="8"/>
  <c r="AI600" i="8"/>
  <c r="Y697" i="8"/>
  <c r="N892" i="8"/>
  <c r="N884" i="8"/>
  <c r="S887" i="8"/>
  <c r="S867" i="8"/>
  <c r="R867" i="8" s="1"/>
  <c r="S774" i="8"/>
  <c r="R774" i="8" s="1"/>
  <c r="Y820" i="8"/>
  <c r="Y916" i="8"/>
  <c r="S890" i="8"/>
  <c r="R890" i="8" s="1"/>
  <c r="Y742" i="8"/>
  <c r="Y929" i="8"/>
  <c r="S916" i="8"/>
  <c r="R916" i="8" s="1"/>
  <c r="Y1002" i="8"/>
  <c r="S877" i="8"/>
  <c r="S896" i="8"/>
  <c r="Y933" i="8"/>
  <c r="Y1011" i="8"/>
  <c r="X1011" i="8" s="1"/>
  <c r="Y903" i="8"/>
  <c r="X903" i="8" s="1"/>
  <c r="AI520" i="8"/>
  <c r="N876" i="8"/>
  <c r="S859" i="8"/>
  <c r="R859" i="8" s="1"/>
  <c r="AI684" i="8"/>
  <c r="Y737" i="8"/>
  <c r="S1001" i="8"/>
  <c r="Y681" i="8"/>
  <c r="X681" i="8" s="1"/>
  <c r="AI926" i="8"/>
  <c r="AH926" i="8" s="1"/>
  <c r="AI969" i="8"/>
  <c r="Y759" i="8"/>
  <c r="Y752" i="8"/>
  <c r="X752" i="8" s="1"/>
  <c r="AI696" i="8"/>
  <c r="AI661" i="8"/>
  <c r="N872" i="8"/>
  <c r="S804" i="8"/>
  <c r="R804" i="8" s="1"/>
  <c r="N922" i="8"/>
  <c r="S947" i="8"/>
  <c r="N895" i="8"/>
  <c r="M895" i="8" s="1"/>
  <c r="S829" i="8"/>
  <c r="R829" i="8" s="1"/>
  <c r="Y932" i="8"/>
  <c r="Y853" i="8"/>
  <c r="Y905" i="8"/>
  <c r="AI521" i="8"/>
  <c r="AI507" i="8"/>
  <c r="AI509" i="8"/>
  <c r="AI536" i="8"/>
  <c r="AH536" i="8" s="1"/>
  <c r="AI753" i="8"/>
  <c r="AH753" i="8" s="1"/>
  <c r="AI623" i="8"/>
  <c r="AH623" i="8" s="1"/>
  <c r="S1000" i="8"/>
  <c r="S897" i="8"/>
  <c r="R897" i="8" s="1"/>
  <c r="S922" i="8"/>
  <c r="AI934" i="8"/>
  <c r="AI494" i="8"/>
  <c r="AI671" i="8"/>
  <c r="AH671" i="8" s="1"/>
  <c r="AI891" i="8"/>
  <c r="Y764" i="8"/>
  <c r="X764" i="8" s="1"/>
  <c r="Y862" i="8"/>
  <c r="AI994" i="8"/>
  <c r="AI628" i="8"/>
  <c r="AI766" i="8"/>
  <c r="AI653" i="8"/>
  <c r="AI889" i="8"/>
  <c r="AI958" i="8"/>
  <c r="AH958" i="8" s="1"/>
  <c r="AI716" i="8"/>
  <c r="AI1001" i="8"/>
  <c r="AI784" i="8"/>
  <c r="S969" i="8"/>
  <c r="R969" i="8" s="1"/>
  <c r="S818" i="8"/>
  <c r="AI499" i="8"/>
  <c r="Y927" i="8"/>
  <c r="X927" i="8" s="1"/>
  <c r="Y760" i="8"/>
  <c r="AI512" i="8"/>
  <c r="AI838" i="8"/>
  <c r="AI703" i="8"/>
  <c r="AI583" i="8"/>
  <c r="AI850" i="8"/>
  <c r="AI504" i="8"/>
  <c r="AI565" i="8"/>
  <c r="AI708" i="8"/>
  <c r="AI963" i="8"/>
  <c r="AI712" i="8"/>
  <c r="AI903" i="8"/>
  <c r="AH903" i="8" s="1"/>
  <c r="AI857" i="8"/>
  <c r="AH857" i="8" s="1"/>
  <c r="AI794" i="8"/>
  <c r="AI764" i="8"/>
  <c r="AI765" i="8"/>
  <c r="AH765" i="8" s="1"/>
  <c r="AI990" i="8"/>
  <c r="AH990" i="8" s="1"/>
  <c r="AI518" i="8"/>
  <c r="AI792" i="8"/>
  <c r="AI939" i="8"/>
  <c r="AI781" i="8"/>
  <c r="AI888" i="8"/>
  <c r="AI723" i="8"/>
  <c r="AI1002" i="8"/>
  <c r="AH1002" i="8" s="1"/>
  <c r="AI923" i="8"/>
  <c r="AH923" i="8" s="1"/>
  <c r="AI844" i="8"/>
  <c r="AI741" i="8"/>
  <c r="AI776" i="8"/>
  <c r="AH776" i="8" s="1"/>
  <c r="AI941" i="8"/>
  <c r="C1017" i="8"/>
  <c r="R1017" i="8"/>
  <c r="D5" i="8"/>
  <c r="E4" i="8" s="1"/>
  <c r="A1201" i="8"/>
  <c r="A2000" i="8"/>
  <c r="A1783" i="8"/>
  <c r="A1729" i="8"/>
  <c r="A1527" i="8"/>
  <c r="A1253" i="8"/>
  <c r="A1458" i="8"/>
  <c r="A1441" i="8"/>
  <c r="A1450" i="8"/>
  <c r="A1333" i="8"/>
  <c r="A1386" i="8"/>
  <c r="A1130" i="8"/>
  <c r="A1906" i="8"/>
  <c r="A1825" i="8"/>
  <c r="A1271" i="8"/>
  <c r="A1161" i="8"/>
  <c r="A1962" i="8"/>
  <c r="A1335" i="8"/>
  <c r="A1314" i="8"/>
  <c r="A1655" i="8"/>
  <c r="A1367" i="8"/>
  <c r="A1280" i="8"/>
  <c r="A1958" i="8"/>
  <c r="A1643" i="8"/>
  <c r="A1242" i="8"/>
  <c r="A1997" i="8"/>
  <c r="A1737" i="8"/>
  <c r="A1178" i="8"/>
  <c r="A1690" i="8"/>
  <c r="A1216" i="8"/>
  <c r="A1820" i="8"/>
  <c r="A1073" i="8"/>
  <c r="A1821" i="8"/>
  <c r="A1606" i="8"/>
  <c r="A1095" i="8"/>
  <c r="A1177" i="8"/>
  <c r="A1268" i="8"/>
  <c r="A1753" i="8"/>
  <c r="A1257" i="8"/>
  <c r="A1844" i="8"/>
  <c r="A1233" i="8"/>
  <c r="A1993" i="8"/>
  <c r="A1057" i="8"/>
  <c r="A1777" i="8"/>
  <c r="A1273" i="8"/>
  <c r="A1804" i="8"/>
  <c r="A1292" i="8"/>
  <c r="A1569" i="8"/>
  <c r="A1756" i="8"/>
  <c r="A1796" i="8"/>
  <c r="A1596" i="8"/>
  <c r="A1225" i="8"/>
  <c r="A1977" i="8"/>
  <c r="A1721" i="8"/>
  <c r="A1465" i="8"/>
  <c r="A1236" i="8"/>
  <c r="A1065" i="8"/>
  <c r="A1812" i="8"/>
  <c r="A1492" i="8"/>
  <c r="A1189" i="8"/>
  <c r="A1932" i="8"/>
  <c r="A1388" i="8"/>
  <c r="A1972" i="8"/>
  <c r="A1745" i="8"/>
  <c r="A1489" i="8"/>
  <c r="A1252" i="8"/>
  <c r="A1740" i="8"/>
  <c r="A1249" i="8"/>
  <c r="A1633" i="8"/>
  <c r="A1308" i="8"/>
  <c r="A1545" i="8"/>
  <c r="A1660" i="8"/>
  <c r="A1497" i="8"/>
  <c r="A1085" i="8"/>
  <c r="A1452" i="8"/>
  <c r="A1061" i="8"/>
  <c r="A1521" i="8"/>
  <c r="A1101" i="8"/>
  <c r="A1133" i="8"/>
  <c r="A1260" i="8"/>
  <c r="A1988" i="8"/>
  <c r="A1705" i="8"/>
  <c r="A1769" i="8"/>
  <c r="A1726" i="8"/>
  <c r="A1087" i="8"/>
  <c r="A1279" i="8"/>
  <c r="A1471" i="8"/>
  <c r="A1599" i="8"/>
  <c r="A1663" i="8"/>
  <c r="A1176" i="8"/>
  <c r="A1240" i="8"/>
  <c r="A1368" i="8"/>
  <c r="A1816" i="8"/>
  <c r="A1138" i="8"/>
  <c r="A1586" i="8"/>
  <c r="A1603" i="8"/>
  <c r="A1859" i="8"/>
  <c r="A1350" i="8"/>
  <c r="A1159" i="8"/>
  <c r="A1351" i="8"/>
  <c r="A1927" i="8"/>
  <c r="A1056" i="8"/>
  <c r="A1248" i="8"/>
  <c r="A1952" i="8"/>
  <c r="A1594" i="8"/>
  <c r="A1658" i="8"/>
  <c r="A1722" i="8"/>
  <c r="A1099" i="8"/>
  <c r="A1355" i="8"/>
  <c r="A1483" i="8"/>
  <c r="A1423" i="8"/>
  <c r="A1192" i="8"/>
  <c r="A1576" i="8"/>
  <c r="A1026" i="8"/>
  <c r="A1858" i="8"/>
  <c r="A1491" i="8"/>
  <c r="A1875" i="8"/>
  <c r="A1324" i="8"/>
  <c r="A1229" i="8"/>
  <c r="A1645" i="8"/>
  <c r="A1837" i="8"/>
  <c r="A1238" i="8"/>
  <c r="A1366" i="8"/>
  <c r="A1558" i="8"/>
  <c r="A1750" i="8"/>
  <c r="A1878" i="8"/>
  <c r="A1405" i="8"/>
  <c r="A1175" i="8"/>
  <c r="A1303" i="8"/>
  <c r="A1495" i="8"/>
  <c r="A1879" i="8"/>
  <c r="A1072" i="8"/>
  <c r="A1264" i="8"/>
  <c r="A1456" i="8"/>
  <c r="A1648" i="8"/>
  <c r="A1840" i="8"/>
  <c r="A1034" i="8"/>
  <c r="A1290" i="8"/>
  <c r="A1418" i="8"/>
  <c r="A1610" i="8"/>
  <c r="A1674" i="8"/>
  <c r="A1866" i="8"/>
  <c r="A1115" i="8"/>
  <c r="A1371" i="8"/>
  <c r="A1401" i="8"/>
  <c r="A1716" i="8"/>
  <c r="A1772" i="8"/>
  <c r="A1937" i="8"/>
  <c r="A1612" i="8"/>
  <c r="A1341" i="8"/>
  <c r="A1581" i="8"/>
  <c r="A1118" i="8"/>
  <c r="A1310" i="8"/>
  <c r="A1502" i="8"/>
  <c r="A1630" i="8"/>
  <c r="A1758" i="8"/>
  <c r="A1950" i="8"/>
  <c r="A1119" i="8"/>
  <c r="A1311" i="8"/>
  <c r="A1503" i="8"/>
  <c r="A1695" i="8"/>
  <c r="A1823" i="8"/>
  <c r="A2015" i="8"/>
  <c r="A1144" i="8"/>
  <c r="A1272" i="8"/>
  <c r="A1464" i="8"/>
  <c r="A1720" i="8"/>
  <c r="A1976" i="8"/>
  <c r="A1170" i="8"/>
  <c r="A1554" i="8"/>
  <c r="A1746" i="8"/>
  <c r="A1874" i="8"/>
  <c r="A2002" i="8"/>
  <c r="A1187" i="8"/>
  <c r="A1474" i="8"/>
  <c r="A1208" i="8"/>
  <c r="A1359" i="8"/>
  <c r="A1615" i="8"/>
  <c r="A1807" i="8"/>
  <c r="A1999" i="8"/>
  <c r="A1448" i="8"/>
  <c r="A1640" i="8"/>
  <c r="A1218" i="8"/>
  <c r="A1427" i="8"/>
  <c r="A1619" i="8"/>
  <c r="A1945" i="8"/>
  <c r="A1868" i="8"/>
  <c r="A1969" i="8"/>
  <c r="A1457" i="8"/>
  <c r="A1060" i="8"/>
  <c r="A1256" i="8"/>
  <c r="A1509" i="8"/>
  <c r="A1709" i="8"/>
  <c r="A1901" i="8"/>
  <c r="A1110" i="8"/>
  <c r="A1302" i="8"/>
  <c r="A1494" i="8"/>
  <c r="A1622" i="8"/>
  <c r="A1814" i="8"/>
  <c r="A1942" i="8"/>
  <c r="A1047" i="8"/>
  <c r="A1431" i="8"/>
  <c r="A1623" i="8"/>
  <c r="A1815" i="8"/>
  <c r="A1943" i="8"/>
  <c r="A1136" i="8"/>
  <c r="A1328" i="8"/>
  <c r="A1520" i="8"/>
  <c r="A1712" i="8"/>
  <c r="A1904" i="8"/>
  <c r="A1098" i="8"/>
  <c r="A1226" i="8"/>
  <c r="A1179" i="8"/>
  <c r="A1307" i="8"/>
  <c r="A1499" i="8"/>
  <c r="A1627" i="8"/>
  <c r="A1755" i="8"/>
  <c r="A1883" i="8"/>
  <c r="A1913" i="8"/>
  <c r="A1193" i="8"/>
  <c r="A1396" i="8"/>
  <c r="A1269" i="8"/>
  <c r="A1681" i="8"/>
  <c r="A1037" i="8"/>
  <c r="A1686" i="8"/>
  <c r="A1437" i="8"/>
  <c r="A1653" i="8"/>
  <c r="A1182" i="8"/>
  <c r="A1438" i="8"/>
  <c r="A1445" i="8"/>
  <c r="A1183" i="8"/>
  <c r="A1375" i="8"/>
  <c r="A1567" i="8"/>
  <c r="A1759" i="8"/>
  <c r="A1951" i="8"/>
  <c r="A1080" i="8"/>
  <c r="A1336" i="8"/>
  <c r="A1528" i="8"/>
  <c r="A1656" i="8"/>
  <c r="A1848" i="8"/>
  <c r="A1042" i="8"/>
  <c r="A1298" i="8"/>
  <c r="A1490" i="8"/>
  <c r="A1682" i="8"/>
  <c r="A1938" i="8"/>
  <c r="A1123" i="8"/>
  <c r="A1679" i="8"/>
  <c r="A1871" i="8"/>
  <c r="A1320" i="8"/>
  <c r="A1896" i="8"/>
  <c r="A1154" i="8"/>
  <c r="A1410" i="8"/>
  <c r="A1666" i="8"/>
  <c r="A1794" i="8"/>
  <c r="A1363" i="8"/>
  <c r="A1689" i="8"/>
  <c r="A1460" i="8"/>
  <c r="A1748" i="8"/>
  <c r="A1713" i="8"/>
  <c r="A1676" i="8"/>
  <c r="A1429" i="8"/>
  <c r="A1573" i="8"/>
  <c r="A1773" i="8"/>
  <c r="A1965" i="8"/>
  <c r="A1174" i="8"/>
  <c r="A1430" i="8"/>
  <c r="A1111" i="8"/>
  <c r="A1559" i="8"/>
  <c r="A1751" i="8"/>
  <c r="A2007" i="8"/>
  <c r="A1392" i="8"/>
  <c r="A1968" i="8"/>
  <c r="A1162" i="8"/>
  <c r="A1354" i="8"/>
  <c r="A1738" i="8"/>
  <c r="A1930" i="8"/>
  <c r="A1051" i="8"/>
  <c r="A1243" i="8"/>
  <c r="A1435" i="8"/>
  <c r="A1563" i="8"/>
  <c r="A1691" i="8"/>
  <c r="A1819" i="8"/>
  <c r="A1947" i="8"/>
  <c r="A1657" i="8"/>
  <c r="A1021" i="8"/>
  <c r="A1148" i="8"/>
  <c r="A1588" i="8"/>
  <c r="A1209" i="8"/>
  <c r="A1164" i="8"/>
  <c r="A1717" i="8"/>
  <c r="A1781" i="8"/>
  <c r="A1845" i="8"/>
  <c r="A1054" i="8"/>
  <c r="A1246" i="8"/>
  <c r="A1374" i="8"/>
  <c r="A1566" i="8"/>
  <c r="A1694" i="8"/>
  <c r="A1822" i="8"/>
  <c r="A2014" i="8"/>
  <c r="A1055" i="8"/>
  <c r="A1247" i="8"/>
  <c r="A1439" i="8"/>
  <c r="A1631" i="8"/>
  <c r="A1887" i="8"/>
  <c r="A1400" i="8"/>
  <c r="A1592" i="8"/>
  <c r="A1784" i="8"/>
  <c r="A1912" i="8"/>
  <c r="A1106" i="8"/>
  <c r="A1234" i="8"/>
  <c r="A1426" i="8"/>
  <c r="A1618" i="8"/>
  <c r="A1810" i="8"/>
  <c r="A1251" i="8"/>
  <c r="A1802" i="8"/>
  <c r="A1239" i="8"/>
  <c r="A2006" i="8"/>
  <c r="A2003" i="8"/>
  <c r="A1213" i="8"/>
  <c r="A1169" i="8"/>
  <c r="A1205" i="8"/>
  <c r="A2011" i="8"/>
  <c r="A1315" i="8"/>
  <c r="A1443" i="8"/>
  <c r="A1507" i="8"/>
  <c r="A1635" i="8"/>
  <c r="A1699" i="8"/>
  <c r="A1763" i="8"/>
  <c r="A1827" i="8"/>
  <c r="A1955" i="8"/>
  <c r="A2019" i="8"/>
  <c r="A1881" i="8"/>
  <c r="A2001" i="8"/>
  <c r="A1684" i="8"/>
  <c r="A1105" i="8"/>
  <c r="A1708" i="8"/>
  <c r="A1228" i="8"/>
  <c r="A1428" i="8"/>
  <c r="A1649" i="8"/>
  <c r="A1393" i="8"/>
  <c r="A1548" i="8"/>
  <c r="A1121" i="8"/>
  <c r="A1134" i="8"/>
  <c r="A1533" i="8"/>
  <c r="A1669" i="8"/>
  <c r="A1262" i="8"/>
  <c r="A1390" i="8"/>
  <c r="A1518" i="8"/>
  <c r="A1646" i="8"/>
  <c r="A1774" i="8"/>
  <c r="A1902" i="8"/>
  <c r="A1309" i="8"/>
  <c r="A1327" i="8"/>
  <c r="A1839" i="8"/>
  <c r="A1967" i="8"/>
  <c r="A1096" i="8"/>
  <c r="A1224" i="8"/>
  <c r="A1352" i="8"/>
  <c r="A1672" i="8"/>
  <c r="A1800" i="8"/>
  <c r="A1928" i="8"/>
  <c r="A1058" i="8"/>
  <c r="A1442" i="8"/>
  <c r="A1698" i="8"/>
  <c r="A1826" i="8"/>
  <c r="A1203" i="8"/>
  <c r="A1461" i="8"/>
  <c r="A1597" i="8"/>
  <c r="A1861" i="8"/>
  <c r="A1925" i="8"/>
  <c r="A1070" i="8"/>
  <c r="A1198" i="8"/>
  <c r="A1326" i="8"/>
  <c r="A1582" i="8"/>
  <c r="A1710" i="8"/>
  <c r="A1966" i="8"/>
  <c r="A1455" i="8"/>
  <c r="A1647" i="8"/>
  <c r="A1775" i="8"/>
  <c r="A1903" i="8"/>
  <c r="A1032" i="8"/>
  <c r="A1160" i="8"/>
  <c r="A1288" i="8"/>
  <c r="A1416" i="8"/>
  <c r="A1480" i="8"/>
  <c r="A1608" i="8"/>
  <c r="A1864" i="8"/>
  <c r="A1992" i="8"/>
  <c r="A1122" i="8"/>
  <c r="A1186" i="8"/>
  <c r="A1250" i="8"/>
  <c r="A1378" i="8"/>
  <c r="A1634" i="8"/>
  <c r="A1762" i="8"/>
  <c r="A1890" i="8"/>
  <c r="A1954" i="8"/>
  <c r="A1139" i="8"/>
  <c r="A1267" i="8"/>
  <c r="A1331" i="8"/>
  <c r="A1395" i="8"/>
  <c r="A1523" i="8"/>
  <c r="A1651" i="8"/>
  <c r="A1715" i="8"/>
  <c r="A1779" i="8"/>
  <c r="A1817" i="8"/>
  <c r="A1276" i="8"/>
  <c r="A1141" i="8"/>
  <c r="A1212" i="8"/>
  <c r="A1841" i="8"/>
  <c r="A1585" i="8"/>
  <c r="A1329" i="8"/>
  <c r="A1145" i="8"/>
  <c r="A1571" i="8"/>
  <c r="A1570" i="8"/>
  <c r="A1736" i="8"/>
  <c r="A1379" i="8"/>
  <c r="A1725" i="8"/>
  <c r="A1318" i="8"/>
  <c r="A1702" i="8"/>
  <c r="A1830" i="8"/>
  <c r="A1127" i="8"/>
  <c r="A1319" i="8"/>
  <c r="A1383" i="8"/>
  <c r="A1447" i="8"/>
  <c r="A1511" i="8"/>
  <c r="A1575" i="8"/>
  <c r="A1639" i="8"/>
  <c r="A1703" i="8"/>
  <c r="A1767" i="8"/>
  <c r="A1895" i="8"/>
  <c r="A1152" i="8"/>
  <c r="A1344" i="8"/>
  <c r="A1600" i="8"/>
  <c r="A1792" i="8"/>
  <c r="A1984" i="8"/>
  <c r="A1306" i="8"/>
  <c r="A1370" i="8"/>
  <c r="A1626" i="8"/>
  <c r="A1754" i="8"/>
  <c r="A1946" i="8"/>
  <c r="A1067" i="8"/>
  <c r="A1131" i="8"/>
  <c r="A1195" i="8"/>
  <c r="A1515" i="8"/>
  <c r="A1707" i="8"/>
  <c r="A1835" i="8"/>
  <c r="A1899" i="8"/>
  <c r="A1963" i="8"/>
  <c r="A1940" i="8"/>
  <c r="A1920" i="8"/>
  <c r="A1287" i="8"/>
  <c r="A1421" i="8"/>
  <c r="A1701" i="8"/>
  <c r="A1957" i="8"/>
  <c r="A1230" i="8"/>
  <c r="A1550" i="8"/>
  <c r="A1806" i="8"/>
  <c r="A1103" i="8"/>
  <c r="H1017" i="8"/>
  <c r="A1991" i="8"/>
  <c r="A1560" i="8"/>
  <c r="A1407" i="8"/>
  <c r="A1294" i="8"/>
  <c r="A1614" i="8"/>
  <c r="A1934" i="8"/>
  <c r="A1167" i="8"/>
  <c r="A1493" i="8"/>
  <c r="A1765" i="8"/>
  <c r="A1102" i="8"/>
  <c r="A1358" i="8"/>
  <c r="A1870" i="8"/>
  <c r="A1231" i="8"/>
  <c r="A1637" i="8"/>
  <c r="A1038" i="8"/>
  <c r="A1422" i="8"/>
  <c r="A1742" i="8"/>
  <c r="A1389" i="8"/>
  <c r="A1397" i="8"/>
  <c r="A1477" i="8"/>
  <c r="A1549" i="8"/>
  <c r="A1613" i="8"/>
  <c r="A1685" i="8"/>
  <c r="A1749" i="8"/>
  <c r="A1813" i="8"/>
  <c r="A1877" i="8"/>
  <c r="A1941" i="8"/>
  <c r="A1022" i="8"/>
  <c r="A1086" i="8"/>
  <c r="A1214" i="8"/>
  <c r="A1278" i="8"/>
  <c r="A1342" i="8"/>
  <c r="A1406" i="8"/>
  <c r="A1470" i="8"/>
  <c r="A1534" i="8"/>
  <c r="A1598" i="8"/>
  <c r="A1662" i="8"/>
  <c r="A1790" i="8"/>
  <c r="A1854" i="8"/>
  <c r="A1918" i="8"/>
  <c r="A1982" i="8"/>
  <c r="A1349" i="8"/>
  <c r="A1023" i="8"/>
  <c r="A1151" i="8"/>
  <c r="A1215" i="8"/>
  <c r="A1343" i="8"/>
  <c r="A1535" i="8"/>
  <c r="A1727" i="8"/>
  <c r="A1791" i="8"/>
  <c r="A1855" i="8"/>
  <c r="A1919" i="8"/>
  <c r="A1983" i="8"/>
  <c r="A1048" i="8"/>
  <c r="A1112" i="8"/>
  <c r="A1304" i="8"/>
  <c r="A1432" i="8"/>
  <c r="A1496" i="8"/>
  <c r="A1624" i="8"/>
  <c r="A1688" i="8"/>
  <c r="A1752" i="8"/>
  <c r="A1880" i="8"/>
  <c r="A1944" i="8"/>
  <c r="A1074" i="8"/>
  <c r="A1202" i="8"/>
  <c r="A1522" i="8"/>
  <c r="A1650" i="8"/>
  <c r="A1714" i="8"/>
  <c r="A1778" i="8"/>
  <c r="A1842" i="8"/>
  <c r="A1970" i="8"/>
  <c r="A1027" i="8"/>
  <c r="A1219" i="8"/>
  <c r="A1283" i="8"/>
  <c r="A1347" i="8"/>
  <c r="A1411" i="8"/>
  <c r="A1475" i="8"/>
  <c r="A1539" i="8"/>
  <c r="A1667" i="8"/>
  <c r="A1731" i="8"/>
  <c r="A1795" i="8"/>
  <c r="A1987" i="8"/>
  <c r="M1017" i="8"/>
  <c r="A1317" i="8"/>
  <c r="A1565" i="8"/>
  <c r="A1829" i="8"/>
  <c r="A1166" i="8"/>
  <c r="A1486" i="8"/>
  <c r="A1678" i="8"/>
  <c r="A1998" i="8"/>
  <c r="A1039" i="8"/>
  <c r="A1301" i="8"/>
  <c r="A1413" i="8"/>
  <c r="A1485" i="8"/>
  <c r="A1557" i="8"/>
  <c r="A1621" i="8"/>
  <c r="A1693" i="8"/>
  <c r="A1757" i="8"/>
  <c r="A1885" i="8"/>
  <c r="A1949" i="8"/>
  <c r="A1030" i="8"/>
  <c r="A1094" i="8"/>
  <c r="A1158" i="8"/>
  <c r="A1222" i="8"/>
  <c r="A1414" i="8"/>
  <c r="A1478" i="8"/>
  <c r="A1542" i="8"/>
  <c r="A1670" i="8"/>
  <c r="A1734" i="8"/>
  <c r="A1798" i="8"/>
  <c r="A1862" i="8"/>
  <c r="A1926" i="8"/>
  <c r="A1990" i="8"/>
  <c r="A1365" i="8"/>
  <c r="A1031" i="8"/>
  <c r="A1223" i="8"/>
  <c r="A1415" i="8"/>
  <c r="A1607" i="8"/>
  <c r="A1671" i="8"/>
  <c r="A1735" i="8"/>
  <c r="A1799" i="8"/>
  <c r="A1863" i="8"/>
  <c r="A1120" i="8"/>
  <c r="A1184" i="8"/>
  <c r="A1312" i="8"/>
  <c r="A1376" i="8"/>
  <c r="A1440" i="8"/>
  <c r="A1504" i="8"/>
  <c r="A1568" i="8"/>
  <c r="A1632" i="8"/>
  <c r="A1696" i="8"/>
  <c r="A1760" i="8"/>
  <c r="A1824" i="8"/>
  <c r="A2016" i="8"/>
  <c r="A1082" i="8"/>
  <c r="A1210" i="8"/>
  <c r="A1402" i="8"/>
  <c r="A1466" i="8"/>
  <c r="A1530" i="8"/>
  <c r="A1786" i="8"/>
  <c r="A1850" i="8"/>
  <c r="A1914" i="8"/>
  <c r="A1978" i="8"/>
  <c r="A1163" i="8"/>
  <c r="A1227" i="8"/>
  <c r="A1291" i="8"/>
  <c r="A1547" i="8"/>
  <c r="A1611" i="8"/>
  <c r="A1675" i="8"/>
  <c r="A1739" i="8"/>
  <c r="A1803" i="8"/>
  <c r="A1867" i="8"/>
  <c r="A1931" i="8"/>
  <c r="A1995" i="8"/>
  <c r="A1512" i="8"/>
  <c r="A1551" i="8"/>
  <c r="AH1017" i="8"/>
  <c r="AC1017" i="8"/>
  <c r="A1299" i="8"/>
  <c r="X1017" i="8"/>
  <c r="A1922" i="8"/>
  <c r="A1282" i="8"/>
  <c r="AN5" i="8"/>
  <c r="AO4" i="8" s="1"/>
  <c r="AM1017" i="8"/>
  <c r="A1832" i="8"/>
  <c r="S5" i="8"/>
  <c r="T4" i="8" s="1"/>
  <c r="Y5" i="8"/>
  <c r="Z4" i="8" s="1"/>
  <c r="I5" i="8"/>
  <c r="J4" i="8" s="1"/>
  <c r="N5" i="8"/>
  <c r="O4" i="8" s="1"/>
  <c r="AI5" i="8"/>
  <c r="AJ4" i="8" s="1"/>
  <c r="AD5" i="8"/>
  <c r="AE4" i="8" s="1"/>
  <c r="M1008" i="8" l="1"/>
  <c r="M1004" i="8"/>
  <c r="H857" i="8"/>
  <c r="AM294" i="8"/>
  <c r="AM25" i="8"/>
  <c r="AM203" i="8"/>
  <c r="X918" i="8"/>
  <c r="AH975" i="8"/>
  <c r="R980" i="8"/>
  <c r="M865" i="8"/>
  <c r="R972" i="8"/>
  <c r="X948" i="8"/>
  <c r="X961" i="8"/>
  <c r="AH963" i="8"/>
  <c r="X979" i="8"/>
  <c r="AH545" i="8"/>
  <c r="AM978" i="8"/>
  <c r="X1002" i="8"/>
  <c r="AH991" i="8"/>
  <c r="AH971" i="8"/>
  <c r="X971" i="8"/>
  <c r="R913" i="8"/>
  <c r="H881" i="8"/>
  <c r="H911" i="8"/>
  <c r="M660" i="8"/>
  <c r="C999" i="8"/>
  <c r="AA1019" i="8"/>
  <c r="AA1020" i="8" s="1"/>
  <c r="AA1021" i="8" s="1"/>
  <c r="AA1022" i="8" s="1"/>
  <c r="AA1023" i="8" s="1"/>
  <c r="AA2008" i="8"/>
  <c r="AA2004" i="8"/>
  <c r="AA1807" i="8"/>
  <c r="AA1825" i="8"/>
  <c r="AA1932" i="8"/>
  <c r="AA1737" i="8"/>
  <c r="AA1913" i="8"/>
  <c r="AA2012" i="8"/>
  <c r="AA1996" i="8"/>
  <c r="AA1980" i="8"/>
  <c r="AA2015" i="8"/>
  <c r="AA1764" i="8"/>
  <c r="AA1974" i="8"/>
  <c r="AA1857" i="8"/>
  <c r="AA1740" i="8"/>
  <c r="AA1976" i="8"/>
  <c r="AA1972" i="8"/>
  <c r="AA1919" i="8"/>
  <c r="AA1930" i="8"/>
  <c r="AA1998" i="8"/>
  <c r="AA1926" i="8"/>
  <c r="AA1900" i="8"/>
  <c r="AA1983" i="8"/>
  <c r="AA1837" i="8"/>
  <c r="AA1840" i="8"/>
  <c r="AA1697" i="8"/>
  <c r="AA2007" i="8"/>
  <c r="AA1969" i="8"/>
  <c r="AA1757" i="8"/>
  <c r="AA1724" i="8"/>
  <c r="AA1827" i="8"/>
  <c r="AA1961" i="8"/>
  <c r="AA1687" i="8"/>
  <c r="AA1887" i="8"/>
  <c r="AA1784" i="8"/>
  <c r="AA1964" i="8"/>
  <c r="AA1835" i="8"/>
  <c r="AA2017" i="8"/>
  <c r="AA1744" i="8"/>
  <c r="AA1776" i="8"/>
  <c r="AA1991" i="8"/>
  <c r="AA1875" i="8"/>
  <c r="AA2001" i="8"/>
  <c r="AA1832" i="8"/>
  <c r="AA1821" i="8"/>
  <c r="AA1714" i="8"/>
  <c r="AA1738" i="8"/>
  <c r="AA1834" i="8"/>
  <c r="AA1994" i="8"/>
  <c r="AA1684" i="8"/>
  <c r="AA1951" i="8"/>
  <c r="AA1731" i="8"/>
  <c r="AA1718" i="8"/>
  <c r="AA1975" i="8"/>
  <c r="AA1912" i="8"/>
  <c r="AA2003" i="8"/>
  <c r="AA1957" i="8"/>
  <c r="AA1795" i="8"/>
  <c r="AA1905" i="8"/>
  <c r="AA1993" i="8"/>
  <c r="AA1843" i="8"/>
  <c r="AA1954" i="8"/>
  <c r="AA1768" i="8"/>
  <c r="AA1705" i="8"/>
  <c r="AA1758" i="8"/>
  <c r="AA1783" i="8"/>
  <c r="AA1945" i="8"/>
  <c r="AA1688" i="8"/>
  <c r="AA1754" i="8"/>
  <c r="AA1935" i="8"/>
  <c r="AA1819" i="8"/>
  <c r="AA1924" i="8"/>
  <c r="AA1762" i="8"/>
  <c r="AA1908" i="8"/>
  <c r="AA1847" i="8"/>
  <c r="AA1987" i="8"/>
  <c r="AA1803" i="8"/>
  <c r="AA1893" i="8"/>
  <c r="AA1896" i="8"/>
  <c r="AA1721" i="8"/>
  <c r="AA1871" i="8"/>
  <c r="AA1864" i="8"/>
  <c r="AA1699" i="8"/>
  <c r="AA2016" i="8"/>
  <c r="AA1943" i="8"/>
  <c r="AA1962" i="8"/>
  <c r="AA1863" i="8"/>
  <c r="AA1717" i="8"/>
  <c r="AA1971" i="8"/>
  <c r="AA1914" i="8"/>
  <c r="AA1763" i="8"/>
  <c r="AA1820" i="8"/>
  <c r="AA1936" i="8"/>
  <c r="AA1787" i="8"/>
  <c r="AA1838" i="8"/>
  <c r="AA1868" i="8"/>
  <c r="AA1986" i="8"/>
  <c r="AA1739" i="8"/>
  <c r="AA1798" i="8"/>
  <c r="AA1891" i="8"/>
  <c r="AA1771" i="8"/>
  <c r="AA1869" i="8"/>
  <c r="AA1814" i="8"/>
  <c r="AA1997" i="8"/>
  <c r="AA1704" i="8"/>
  <c r="AA2019" i="8"/>
  <c r="Z2019" i="8" s="1"/>
  <c r="AA1791" i="8"/>
  <c r="AA1902" i="8"/>
  <c r="AA1735" i="8"/>
  <c r="AA2000" i="8"/>
  <c r="AA1985" i="8"/>
  <c r="AA1681" i="8"/>
  <c r="AA1767" i="8"/>
  <c r="AA1755" i="8"/>
  <c r="AA1818" i="8"/>
  <c r="AA1753" i="8"/>
  <c r="AA1720" i="8"/>
  <c r="AA1680" i="8"/>
  <c r="AA1848" i="8"/>
  <c r="AA1910" i="8"/>
  <c r="AA1959" i="8"/>
  <c r="AA1695" i="8"/>
  <c r="AA1944" i="8"/>
  <c r="AA1700" i="8"/>
  <c r="AA1780" i="8"/>
  <c r="AA1899" i="8"/>
  <c r="AA1698" i="8"/>
  <c r="AA1904" i="8"/>
  <c r="AA1933" i="8"/>
  <c r="AA1854" i="8"/>
  <c r="AA1796" i="8"/>
  <c r="AA1898" i="8"/>
  <c r="AA1690" i="8"/>
  <c r="AA1979" i="8"/>
  <c r="AA1879" i="8"/>
  <c r="AA1685" i="8"/>
  <c r="AA1839" i="8"/>
  <c r="AA1920" i="8"/>
  <c r="AA1853" i="8"/>
  <c r="AA1958" i="8"/>
  <c r="AA1939" i="8"/>
  <c r="AA1953" i="8"/>
  <c r="AA1999" i="8"/>
  <c r="AA1683" i="8"/>
  <c r="AA1770" i="8"/>
  <c r="AA1881" i="8"/>
  <c r="AA1977" i="8"/>
  <c r="AA1805" i="8"/>
  <c r="AA1722" i="8"/>
  <c r="AA1947" i="8"/>
  <c r="AA1806" i="8"/>
  <c r="AA1729" i="8"/>
  <c r="AA1984" i="8"/>
  <c r="AA1909" i="8"/>
  <c r="AA2002" i="8"/>
  <c r="AA1710" i="8"/>
  <c r="AA1830" i="8"/>
  <c r="AA1928" i="8"/>
  <c r="AA1701" i="8"/>
  <c r="AA1812" i="8"/>
  <c r="AA1858" i="8"/>
  <c r="AA1870" i="8"/>
  <c r="AA1775" i="8"/>
  <c r="AA1816" i="8"/>
  <c r="AA1856" i="8"/>
  <c r="AA1813" i="8"/>
  <c r="AA1907" i="8"/>
  <c r="AA2013" i="8"/>
  <c r="AA2011" i="8"/>
  <c r="AA1743" i="8"/>
  <c r="AA1955" i="8"/>
  <c r="AA1934" i="8"/>
  <c r="AA1794" i="8"/>
  <c r="AA1960" i="8"/>
  <c r="AA1889" i="8"/>
  <c r="AA2009" i="8"/>
  <c r="AA1694" i="8"/>
  <c r="AA1844" i="8"/>
  <c r="AA1829" i="8"/>
  <c r="AA1849" i="8"/>
  <c r="AA1706" i="8"/>
  <c r="AA1730" i="8"/>
  <c r="AA1713" i="8"/>
  <c r="AA1981" i="8"/>
  <c r="AA1923" i="8"/>
  <c r="AA1801" i="8"/>
  <c r="AA1968" i="8"/>
  <c r="AA2006" i="8"/>
  <c r="AA1892" i="8"/>
  <c r="AA1782" i="8"/>
  <c r="AA2018" i="8"/>
  <c r="AA1797" i="8"/>
  <c r="AA1949" i="8"/>
  <c r="AA1992" i="8"/>
  <c r="AA1903" i="8"/>
  <c r="AA1789" i="8"/>
  <c r="AA1841" i="8"/>
  <c r="AA1788" i="8"/>
  <c r="AA1942" i="8"/>
  <c r="AA1747" i="8"/>
  <c r="AA1982" i="8"/>
  <c r="AA1689" i="8"/>
  <c r="AA1779" i="8"/>
  <c r="AA1867" i="8"/>
  <c r="AA1846" i="8"/>
  <c r="AA1808" i="8"/>
  <c r="AA1711" i="8"/>
  <c r="AA1748" i="8"/>
  <c r="AA1811" i="8"/>
  <c r="AA1708" i="8"/>
  <c r="AA1746" i="8"/>
  <c r="AA1890" i="8"/>
  <c r="AA1790" i="8"/>
  <c r="AA1728" i="8"/>
  <c r="AA1860" i="8"/>
  <c r="AA1894" i="8"/>
  <c r="AA1929" i="8"/>
  <c r="AA1872" i="8"/>
  <c r="AA1952" i="8"/>
  <c r="AA1946" i="8"/>
  <c r="AA1799" i="8"/>
  <c r="AA1828" i="8"/>
  <c r="AA1862" i="8"/>
  <c r="AA1760" i="8"/>
  <c r="AA1966" i="8"/>
  <c r="AA1693" i="8"/>
  <c r="AA1826" i="8"/>
  <c r="AA1732" i="8"/>
  <c r="AA1880" i="8"/>
  <c r="AA1915" i="8"/>
  <c r="AA1786" i="8"/>
  <c r="AA1749" i="8"/>
  <c r="AA1845" i="8"/>
  <c r="AA1855" i="8"/>
  <c r="AA1742" i="8"/>
  <c r="AA1995" i="8"/>
  <c r="AA1901" i="8"/>
  <c r="AA1852" i="8"/>
  <c r="AA1793" i="8"/>
  <c r="AA1778" i="8"/>
  <c r="AA1702" i="8"/>
  <c r="AA1800" i="8"/>
  <c r="AA1703" i="8"/>
  <c r="AA1850" i="8"/>
  <c r="AA1759" i="8"/>
  <c r="AA1865" i="8"/>
  <c r="AA2005" i="8"/>
  <c r="AA1682" i="8"/>
  <c r="AA1956" i="8"/>
  <c r="AA1785" i="8"/>
  <c r="AA1918" i="8"/>
  <c r="AA1745" i="8"/>
  <c r="AA1777" i="8"/>
  <c r="AA1916" i="8"/>
  <c r="AA1842" i="8"/>
  <c r="AA1831" i="8"/>
  <c r="AA1917" i="8"/>
  <c r="AA1873" i="8"/>
  <c r="AA1750" i="8"/>
  <c r="AA1989" i="8"/>
  <c r="AA1925" i="8"/>
  <c r="AA1727" i="8"/>
  <c r="AA1963" i="8"/>
  <c r="AA1692" i="8"/>
  <c r="AA1886" i="8"/>
  <c r="AA1712" i="8"/>
  <c r="AA1817" i="8"/>
  <c r="AA1938" i="8"/>
  <c r="AA1877" i="8"/>
  <c r="AA1773" i="8"/>
  <c r="AA1815" i="8"/>
  <c r="AA1736" i="8"/>
  <c r="AA2010" i="8"/>
  <c r="AA1752" i="8"/>
  <c r="AA1733" i="8"/>
  <c r="AA1691" i="8"/>
  <c r="AA1973" i="8"/>
  <c r="AA1883" i="8"/>
  <c r="AA1772" i="8"/>
  <c r="AA1882" i="8"/>
  <c r="AA1884" i="8"/>
  <c r="AA1921" i="8"/>
  <c r="AA1709" i="8"/>
  <c r="AA1888" i="8"/>
  <c r="AA1866" i="8"/>
  <c r="AA1723" i="8"/>
  <c r="AA1937" i="8"/>
  <c r="AA1922" i="8"/>
  <c r="AA1686" i="8"/>
  <c r="AA1990" i="8"/>
  <c r="AA1931" i="8"/>
  <c r="AA1707" i="8"/>
  <c r="AA1766" i="8"/>
  <c r="AA1765" i="8"/>
  <c r="AA1941" i="8"/>
  <c r="AA1861" i="8"/>
  <c r="AA1792" i="8"/>
  <c r="AA1809" i="8"/>
  <c r="AA1978" i="8"/>
  <c r="AA1911" i="8"/>
  <c r="AA1734" i="8"/>
  <c r="AA1810" i="8"/>
  <c r="AA1696" i="8"/>
  <c r="AA1970" i="8"/>
  <c r="AA1836" i="8"/>
  <c r="AA1781" i="8"/>
  <c r="AA1751" i="8"/>
  <c r="AA1948" i="8"/>
  <c r="AA1822" i="8"/>
  <c r="AA1725" i="8"/>
  <c r="AA1761" i="8"/>
  <c r="AA1895" i="8"/>
  <c r="AA1716" i="8"/>
  <c r="AA1851" i="8"/>
  <c r="AA1927" i="8"/>
  <c r="AA1833" i="8"/>
  <c r="AA1802" i="8"/>
  <c r="AA1741" i="8"/>
  <c r="AA1940" i="8"/>
  <c r="AA1950" i="8"/>
  <c r="AA1965" i="8"/>
  <c r="AA1726" i="8"/>
  <c r="AA1715" i="8"/>
  <c r="AA1804" i="8"/>
  <c r="AA2014" i="8"/>
  <c r="AA1823" i="8"/>
  <c r="AA1719" i="8"/>
  <c r="AA1906" i="8"/>
  <c r="AA1885" i="8"/>
  <c r="AA1897" i="8"/>
  <c r="AA1876" i="8"/>
  <c r="AA1774" i="8"/>
  <c r="AA1769" i="8"/>
  <c r="AA1756" i="8"/>
  <c r="AA1878" i="8"/>
  <c r="AA1988" i="8"/>
  <c r="AA1859" i="8"/>
  <c r="AA1967" i="8"/>
  <c r="AA1824" i="8"/>
  <c r="AA1874" i="8"/>
  <c r="K1019" i="8"/>
  <c r="K1020" i="8" s="1"/>
  <c r="K1021" i="8" s="1"/>
  <c r="K1022" i="8" s="1"/>
  <c r="K1946" i="8"/>
  <c r="K2013" i="8"/>
  <c r="K1963" i="8"/>
  <c r="K1933" i="8"/>
  <c r="K1976" i="8"/>
  <c r="K1989" i="8"/>
  <c r="K1981" i="8"/>
  <c r="K2008" i="8"/>
  <c r="K1957" i="8"/>
  <c r="K1998" i="8"/>
  <c r="K1949" i="8"/>
  <c r="K1970" i="8"/>
  <c r="K1999" i="8"/>
  <c r="K1931" i="8"/>
  <c r="K1974" i="8"/>
  <c r="K2018" i="8"/>
  <c r="K1986" i="8"/>
  <c r="K1943" i="8"/>
  <c r="K1950" i="8"/>
  <c r="K1984" i="8"/>
  <c r="K2006" i="8"/>
  <c r="K1962" i="8"/>
  <c r="K1944" i="8"/>
  <c r="K1939" i="8"/>
  <c r="K2001" i="8"/>
  <c r="K1980" i="8"/>
  <c r="K1968" i="8"/>
  <c r="K2003" i="8"/>
  <c r="K1945" i="8"/>
  <c r="K2010" i="8"/>
  <c r="K1942" i="8"/>
  <c r="K1985" i="8"/>
  <c r="K1948" i="8"/>
  <c r="K2017" i="8"/>
  <c r="K1992" i="8"/>
  <c r="K1964" i="8"/>
  <c r="K1934" i="8"/>
  <c r="K1987" i="8"/>
  <c r="K1936" i="8"/>
  <c r="K2014" i="8"/>
  <c r="K1972" i="8"/>
  <c r="K1952" i="8"/>
  <c r="K2011" i="8"/>
  <c r="K1983" i="8"/>
  <c r="K2002" i="8"/>
  <c r="K1971" i="8"/>
  <c r="K1975" i="8"/>
  <c r="K1937" i="8"/>
  <c r="K2000" i="8"/>
  <c r="K1938" i="8"/>
  <c r="K1965" i="8"/>
  <c r="K1953" i="8"/>
  <c r="K2009" i="8"/>
  <c r="K1973" i="8"/>
  <c r="K1935" i="8"/>
  <c r="K2019" i="8"/>
  <c r="J2019" i="8" s="1"/>
  <c r="K1956" i="8"/>
  <c r="K1954" i="8"/>
  <c r="K1959" i="8"/>
  <c r="K1932" i="8"/>
  <c r="K1979" i="8"/>
  <c r="K1977" i="8"/>
  <c r="K1991" i="8"/>
  <c r="K1960" i="8"/>
  <c r="K1993" i="8"/>
  <c r="K2016" i="8"/>
  <c r="K1947" i="8"/>
  <c r="K2005" i="8"/>
  <c r="K1961" i="8"/>
  <c r="K1966" i="8"/>
  <c r="K1982" i="8"/>
  <c r="K1951" i="8"/>
  <c r="K1995" i="8"/>
  <c r="K1941" i="8"/>
  <c r="K1967" i="8"/>
  <c r="K2004" i="8"/>
  <c r="K1955" i="8"/>
  <c r="K1996" i="8"/>
  <c r="K1988" i="8"/>
  <c r="K1958" i="8"/>
  <c r="K2007" i="8"/>
  <c r="K1940" i="8"/>
  <c r="K1969" i="8"/>
  <c r="K2012" i="8"/>
  <c r="K1997" i="8"/>
  <c r="K1994" i="8"/>
  <c r="K1990" i="8"/>
  <c r="K2015" i="8"/>
  <c r="K1978" i="8"/>
  <c r="AF1019" i="8"/>
  <c r="AF1020" i="8" s="1"/>
  <c r="AF1021" i="8" s="1"/>
  <c r="AF1022" i="8" s="1"/>
  <c r="AF1023" i="8" s="1"/>
  <c r="AF1960" i="8"/>
  <c r="AF2008" i="8"/>
  <c r="AF1739" i="8"/>
  <c r="AF1891" i="8"/>
  <c r="AF1985" i="8"/>
  <c r="AF1799" i="8"/>
  <c r="AF1837" i="8"/>
  <c r="AF1718" i="8"/>
  <c r="AF1675" i="8"/>
  <c r="AF1786" i="8"/>
  <c r="AF1735" i="8"/>
  <c r="AF2001" i="8"/>
  <c r="AF1874" i="8"/>
  <c r="AF1690" i="8"/>
  <c r="AF1639" i="8"/>
  <c r="AF1814" i="8"/>
  <c r="AF1953" i="8"/>
  <c r="AF1707" i="8"/>
  <c r="AF1949" i="8"/>
  <c r="AF1703" i="8"/>
  <c r="AF1910" i="8"/>
  <c r="AF1943" i="8"/>
  <c r="AF1603" i="8"/>
  <c r="AF1950" i="8"/>
  <c r="AF1810" i="8"/>
  <c r="AF1791" i="8"/>
  <c r="AF1775" i="8"/>
  <c r="AF1758" i="8"/>
  <c r="AF1982" i="8"/>
  <c r="AF1947" i="8"/>
  <c r="AF1821" i="8"/>
  <c r="AF1870" i="8"/>
  <c r="AF1643" i="8"/>
  <c r="AF1930" i="8"/>
  <c r="AF1671" i="8"/>
  <c r="AF1865" i="8"/>
  <c r="AF1869" i="8"/>
  <c r="AF1778" i="8"/>
  <c r="AF1759" i="8"/>
  <c r="AF1743" i="8"/>
  <c r="AF1726" i="8"/>
  <c r="AF1892" i="8"/>
  <c r="AF1884" i="8"/>
  <c r="AF1861" i="8"/>
  <c r="AF1611" i="8"/>
  <c r="AF1818" i="8"/>
  <c r="AF1607" i="8"/>
  <c r="AF1925" i="8"/>
  <c r="AF1795" i="8"/>
  <c r="AF1746" i="8"/>
  <c r="AF1727" i="8"/>
  <c r="AF1914" i="8"/>
  <c r="AF2012" i="8"/>
  <c r="AF1711" i="8"/>
  <c r="AF1694" i="8"/>
  <c r="AF1825" i="8"/>
  <c r="AF1804" i="8"/>
  <c r="AF1871" i="8"/>
  <c r="AF1748" i="8"/>
  <c r="AF1658" i="8"/>
  <c r="AF1906" i="8"/>
  <c r="AF1750" i="8"/>
  <c r="AF1945" i="8"/>
  <c r="AF2000" i="8"/>
  <c r="AF1699" i="8"/>
  <c r="AF1941" i="8"/>
  <c r="AF1631" i="8"/>
  <c r="AF1901" i="8"/>
  <c r="AF1774" i="8"/>
  <c r="AF1915" i="8"/>
  <c r="AF1615" i="8"/>
  <c r="AF1974" i="8"/>
  <c r="AF1896" i="8"/>
  <c r="AF1683" i="8"/>
  <c r="AF1650" i="8"/>
  <c r="AF1809" i="8"/>
  <c r="AF1641" i="8"/>
  <c r="AF1836" i="8"/>
  <c r="AF1992" i="8"/>
  <c r="AF1850" i="8"/>
  <c r="AF1763" i="8"/>
  <c r="AF2013" i="8"/>
  <c r="AF1976" i="8"/>
  <c r="AF1679" i="8"/>
  <c r="AF1888" i="8"/>
  <c r="AF1701" i="8"/>
  <c r="AF1648" i="8"/>
  <c r="AF1655" i="8"/>
  <c r="AF1827" i="8"/>
  <c r="AF1657" i="8"/>
  <c r="AF1740" i="8"/>
  <c r="AF1911" i="8"/>
  <c r="AF1596" i="8"/>
  <c r="AF1948" i="8"/>
  <c r="AF1849" i="8"/>
  <c r="AF1712" i="8"/>
  <c r="AF1965" i="8"/>
  <c r="AF1706" i="8"/>
  <c r="AF1728" i="8"/>
  <c r="AF1983" i="8"/>
  <c r="AF1736" i="8"/>
  <c r="AF1630" i="8"/>
  <c r="AF1785" i="8"/>
  <c r="AF1863" i="8"/>
  <c r="AF1801" i="8"/>
  <c r="AF1594" i="8"/>
  <c r="AF1900" i="8"/>
  <c r="AF1612" i="8"/>
  <c r="AF1796" i="8"/>
  <c r="AF2010" i="8"/>
  <c r="AF1852" i="8"/>
  <c r="AF1782" i="8"/>
  <c r="AF1731" i="8"/>
  <c r="AF1977" i="8"/>
  <c r="AF2006" i="8"/>
  <c r="AF1647" i="8"/>
  <c r="AF1935" i="8"/>
  <c r="AF1755" i="8"/>
  <c r="AF1933" i="8"/>
  <c r="AF1709" i="8"/>
  <c r="AF1952" i="8"/>
  <c r="AF1738" i="8"/>
  <c r="AF1637" i="8"/>
  <c r="AF1745" i="8"/>
  <c r="AF1834" i="8"/>
  <c r="AF1826" i="8"/>
  <c r="AF1926" i="8"/>
  <c r="AF1873" i="8"/>
  <c r="AF1692" i="8"/>
  <c r="AF1609" i="8"/>
  <c r="AF1634" i="8"/>
  <c r="AF2015" i="8"/>
  <c r="AF1811" i="8"/>
  <c r="AF1664" i="8"/>
  <c r="AF1979" i="8"/>
  <c r="AF1788" i="8"/>
  <c r="AF1636" i="8"/>
  <c r="AF1934" i="8"/>
  <c r="AF1880" i="8"/>
  <c r="AF1921" i="8"/>
  <c r="AF1623" i="8"/>
  <c r="AF1972" i="8"/>
  <c r="AF1966" i="8"/>
  <c r="AF1833" i="8"/>
  <c r="AF1686" i="8"/>
  <c r="AF1964" i="8"/>
  <c r="AF1667" i="8"/>
  <c r="AF1919" i="8"/>
  <c r="AF1897" i="8"/>
  <c r="AF1828" i="8"/>
  <c r="AF1993" i="8"/>
  <c r="AF1859" i="8"/>
  <c r="AF1813" i="8"/>
  <c r="AF1678" i="8"/>
  <c r="AF1665" i="8"/>
  <c r="AF1970" i="8"/>
  <c r="AF1616" i="8"/>
  <c r="AF1815" i="8"/>
  <c r="AF1734" i="8"/>
  <c r="AF1812" i="8"/>
  <c r="AF2009" i="8"/>
  <c r="AF1716" i="8"/>
  <c r="AF1687" i="8"/>
  <c r="AF1959" i="8"/>
  <c r="AF1843" i="8"/>
  <c r="AF1864" i="8"/>
  <c r="AF1994" i="8"/>
  <c r="AF1715" i="8"/>
  <c r="AF1862" i="8"/>
  <c r="AF1633" i="8"/>
  <c r="AF1851" i="8"/>
  <c r="AF1975" i="8"/>
  <c r="AF1889" i="8"/>
  <c r="AF1855" i="8"/>
  <c r="AF1669" i="8"/>
  <c r="AF1939" i="8"/>
  <c r="AF1793" i="8"/>
  <c r="AF1907" i="8"/>
  <c r="AF1722" i="8"/>
  <c r="AF1981" i="8"/>
  <c r="AF1956" i="8"/>
  <c r="AF1663" i="8"/>
  <c r="AF1806" i="8"/>
  <c r="AF1698" i="8"/>
  <c r="AF1944" i="8"/>
  <c r="AF1697" i="8"/>
  <c r="AF1961" i="8"/>
  <c r="AF1931" i="8"/>
  <c r="AF1936" i="8"/>
  <c r="AF1929" i="8"/>
  <c r="AF1986" i="8"/>
  <c r="AF1916" i="8"/>
  <c r="AF1848" i="8"/>
  <c r="AF1606" i="8"/>
  <c r="AF2011" i="8"/>
  <c r="AF1733" i="8"/>
  <c r="AF1645" i="8"/>
  <c r="AF1691" i="8"/>
  <c r="AF1772" i="8"/>
  <c r="AF2018" i="8"/>
  <c r="AF1860" i="8"/>
  <c r="AF1765" i="8"/>
  <c r="AF1685" i="8"/>
  <c r="AF1768" i="8"/>
  <c r="AF1978" i="8"/>
  <c r="AF1622" i="8"/>
  <c r="AF1617" i="8"/>
  <c r="AF1684" i="8"/>
  <c r="AF1832" i="8"/>
  <c r="AF1822" i="8"/>
  <c r="AF1620" i="8"/>
  <c r="AF1878" i="8"/>
  <c r="AF1635" i="8"/>
  <c r="AF1790" i="8"/>
  <c r="AF1642" i="8"/>
  <c r="AF1661" i="8"/>
  <c r="AF1723" i="8"/>
  <c r="AF1903" i="8"/>
  <c r="AF1816" i="8"/>
  <c r="AF1752" i="8"/>
  <c r="AF1794" i="8"/>
  <c r="AF1696" i="8"/>
  <c r="AF1605" i="8"/>
  <c r="AF1839" i="8"/>
  <c r="AF1720" i="8"/>
  <c r="AF1781" i="8"/>
  <c r="AF1840" i="8"/>
  <c r="AF1838" i="8"/>
  <c r="AF1757" i="8"/>
  <c r="AF1614" i="8"/>
  <c r="AF1898" i="8"/>
  <c r="AF1593" i="8"/>
  <c r="AF1754" i="8"/>
  <c r="AF2017" i="8"/>
  <c r="AF1996" i="8"/>
  <c r="AF1841" i="8"/>
  <c r="AF1766" i="8"/>
  <c r="AF1601" i="8"/>
  <c r="AF1610" i="8"/>
  <c r="AF2003" i="8"/>
  <c r="AF1651" i="8"/>
  <c r="AF1688" i="8"/>
  <c r="AF1800" i="8"/>
  <c r="AF1670" i="8"/>
  <c r="AF1955" i="8"/>
  <c r="AF1881" i="8"/>
  <c r="AF1632" i="8"/>
  <c r="AF1999" i="8"/>
  <c r="AF1817" i="8"/>
  <c r="AF1717" i="8"/>
  <c r="AF1777" i="8"/>
  <c r="AF1751" i="8"/>
  <c r="AF2005" i="8"/>
  <c r="AF1969" i="8"/>
  <c r="AF2004" i="8"/>
  <c r="AF1742" i="8"/>
  <c r="AF1842" i="8"/>
  <c r="AF1618" i="8"/>
  <c r="AF1927" i="8"/>
  <c r="AF1693" i="8"/>
  <c r="AF1819" i="8"/>
  <c r="AF1904" i="8"/>
  <c r="AF1857" i="8"/>
  <c r="AF1877" i="8"/>
  <c r="AF1885" i="8"/>
  <c r="AF1753" i="8"/>
  <c r="AF1756" i="8"/>
  <c r="AF1932" i="8"/>
  <c r="AF1628" i="8"/>
  <c r="AF1714" i="8"/>
  <c r="AF1835" i="8"/>
  <c r="AF1951" i="8"/>
  <c r="AF1704" i="8"/>
  <c r="AF1653" i="8"/>
  <c r="AF1867" i="8"/>
  <c r="AF1998" i="8"/>
  <c r="AF1695" i="8"/>
  <c r="AF1973" i="8"/>
  <c r="AF1721" i="8"/>
  <c r="AF1597" i="8"/>
  <c r="AF1987" i="8"/>
  <c r="AF1638" i="8"/>
  <c r="AF1971" i="8"/>
  <c r="AF1894" i="8"/>
  <c r="AF1883" i="8"/>
  <c r="AF1912" i="8"/>
  <c r="AF1737" i="8"/>
  <c r="AF1940" i="8"/>
  <c r="AF1705" i="8"/>
  <c r="AF1820" i="8"/>
  <c r="AF1872" i="8"/>
  <c r="AF1624" i="8"/>
  <c r="AF1776" i="8"/>
  <c r="AF1654" i="8"/>
  <c r="AF1621" i="8"/>
  <c r="AF1798" i="8"/>
  <c r="AF1789" i="8"/>
  <c r="AF1830" i="8"/>
  <c r="AF1730" i="8"/>
  <c r="AF1724" i="8"/>
  <c r="AF1918" i="8"/>
  <c r="AF1762" i="8"/>
  <c r="AF1989" i="8"/>
  <c r="AF1968" i="8"/>
  <c r="AF1710" i="8"/>
  <c r="AF1807" i="8"/>
  <c r="AF1700" i="8"/>
  <c r="AF1747" i="8"/>
  <c r="AF1845" i="8"/>
  <c r="AF1908" i="8"/>
  <c r="AF1792" i="8"/>
  <c r="AF1847" i="8"/>
  <c r="AF1991" i="8"/>
  <c r="AF1646" i="8"/>
  <c r="AE1646" i="8" s="1"/>
  <c r="AF1875" i="8"/>
  <c r="AF1761" i="8"/>
  <c r="AF1853" i="8"/>
  <c r="AF1725" i="8"/>
  <c r="AF1958" i="8"/>
  <c r="AF2019" i="8"/>
  <c r="AE2019" i="8" s="1"/>
  <c r="AF1784" i="8"/>
  <c r="AF1719" i="8"/>
  <c r="AF1779" i="8"/>
  <c r="AF1890" i="8"/>
  <c r="AF1886" i="8"/>
  <c r="AF1767" i="8"/>
  <c r="AF1674" i="8"/>
  <c r="AF1831" i="8"/>
  <c r="AF1659" i="8"/>
  <c r="AF1662" i="8"/>
  <c r="AF1954" i="8"/>
  <c r="AF1797" i="8"/>
  <c r="AF1895" i="8"/>
  <c r="AF1923" i="8"/>
  <c r="AF1773" i="8"/>
  <c r="AF1990" i="8"/>
  <c r="AF1771" i="8"/>
  <c r="AF1732" i="8"/>
  <c r="AF1666" i="8"/>
  <c r="AF1879" i="8"/>
  <c r="AF1608" i="8"/>
  <c r="AF1803" i="8"/>
  <c r="AF1920" i="8"/>
  <c r="AF1823" i="8"/>
  <c r="AF1708" i="8"/>
  <c r="AF1644" i="8"/>
  <c r="AF1893" i="8"/>
  <c r="AF1962" i="8"/>
  <c r="AF1942" i="8"/>
  <c r="AF1689" i="8"/>
  <c r="AF1769" i="8"/>
  <c r="AF1856" i="8"/>
  <c r="AF1844" i="8"/>
  <c r="AF1902" i="8"/>
  <c r="AF1980" i="8"/>
  <c r="AF1640" i="8"/>
  <c r="AF1649" i="8"/>
  <c r="AF1602" i="8"/>
  <c r="AF1846" i="8"/>
  <c r="AF1995" i="8"/>
  <c r="AF1625" i="8"/>
  <c r="AF1866" i="8"/>
  <c r="AF1672" i="8"/>
  <c r="AF1882" i="8"/>
  <c r="AF1824" i="8"/>
  <c r="AF1957" i="8"/>
  <c r="AF1660" i="8"/>
  <c r="AF1613" i="8"/>
  <c r="AF1988" i="8"/>
  <c r="AF1808" i="8"/>
  <c r="AF1681" i="8"/>
  <c r="AF1780" i="8"/>
  <c r="AF1905" i="8"/>
  <c r="AF1764" i="8"/>
  <c r="AF1595" i="8"/>
  <c r="AF1917" i="8"/>
  <c r="AF1805" i="8"/>
  <c r="AF1787" i="8"/>
  <c r="AF1770" i="8"/>
  <c r="AF1713" i="8"/>
  <c r="AF1858" i="8"/>
  <c r="AF1599" i="8"/>
  <c r="AF1984" i="8"/>
  <c r="AF1868" i="8"/>
  <c r="AF1741" i="8"/>
  <c r="AF1802" i="8"/>
  <c r="AF1783" i="8"/>
  <c r="AF1922" i="8"/>
  <c r="AF1997" i="8"/>
  <c r="AF1963" i="8"/>
  <c r="AF1652" i="8"/>
  <c r="AF1899" i="8"/>
  <c r="AF1626" i="8"/>
  <c r="AF1673" i="8"/>
  <c r="AF1676" i="8"/>
  <c r="AF1938" i="8"/>
  <c r="AF1680" i="8"/>
  <c r="AF1854" i="8"/>
  <c r="AF1668" i="8"/>
  <c r="AF2002" i="8"/>
  <c r="AF1909" i="8"/>
  <c r="AF2007" i="8"/>
  <c r="AF1876" i="8"/>
  <c r="AF1604" i="8"/>
  <c r="AF1744" i="8"/>
  <c r="AF1924" i="8"/>
  <c r="AF2016" i="8"/>
  <c r="AF1887" i="8"/>
  <c r="AF1937" i="8"/>
  <c r="AF1760" i="8"/>
  <c r="AF1702" i="8"/>
  <c r="AF1627" i="8"/>
  <c r="AF1946" i="8"/>
  <c r="AF1928" i="8"/>
  <c r="AF2014" i="8"/>
  <c r="AF1656" i="8"/>
  <c r="AF1749" i="8"/>
  <c r="AF1600" i="8"/>
  <c r="AF1967" i="8"/>
  <c r="AF1619" i="8"/>
  <c r="AF1913" i="8"/>
  <c r="AF1598" i="8"/>
  <c r="AF1829" i="8"/>
  <c r="AF1629" i="8"/>
  <c r="AF1677" i="8"/>
  <c r="AF1682" i="8"/>
  <c r="AF1729" i="8"/>
  <c r="AK1019" i="8"/>
  <c r="AK1020" i="8" s="1"/>
  <c r="AK1021" i="8" s="1"/>
  <c r="AJ1021" i="8" s="1"/>
  <c r="AK1820" i="8"/>
  <c r="AK1964" i="8"/>
  <c r="AK2002" i="8"/>
  <c r="AK2015" i="8"/>
  <c r="AK1965" i="8"/>
  <c r="AK1844" i="8"/>
  <c r="AK1924" i="8"/>
  <c r="AK1990" i="8"/>
  <c r="AK2006" i="8"/>
  <c r="AK1788" i="8"/>
  <c r="AK1944" i="8"/>
  <c r="AK1812" i="8"/>
  <c r="AK1892" i="8"/>
  <c r="AK2014" i="8"/>
  <c r="AK1952" i="8"/>
  <c r="AK1912" i="8"/>
  <c r="AK1998" i="8"/>
  <c r="AK1780" i="8"/>
  <c r="AK1860" i="8"/>
  <c r="AK1994" i="8"/>
  <c r="AK1856" i="8"/>
  <c r="AK1916" i="8"/>
  <c r="AK1816" i="8"/>
  <c r="AK1940" i="8"/>
  <c r="AK1973" i="8"/>
  <c r="AK1828" i="8"/>
  <c r="AK2017" i="8"/>
  <c r="AK1747" i="8"/>
  <c r="AK1817" i="8"/>
  <c r="AK1872" i="8"/>
  <c r="AK1591" i="8"/>
  <c r="AK1854" i="8"/>
  <c r="AK1976" i="8"/>
  <c r="AK1895" i="8"/>
  <c r="AK1789" i="8"/>
  <c r="AK1867" i="8"/>
  <c r="AK1623" i="8"/>
  <c r="AK2008" i="8"/>
  <c r="AK1667" i="8"/>
  <c r="AK1887" i="8"/>
  <c r="AK2016" i="8"/>
  <c r="AK1949" i="8"/>
  <c r="AK1996" i="8"/>
  <c r="AK1796" i="8"/>
  <c r="AK1759" i="8"/>
  <c r="AK1800" i="8"/>
  <c r="AK2011" i="8"/>
  <c r="AK1718" i="8"/>
  <c r="AK1959" i="8"/>
  <c r="AK1885" i="8"/>
  <c r="AK1689" i="8"/>
  <c r="AK1827" i="8"/>
  <c r="AK1741" i="8"/>
  <c r="AK1516" i="8"/>
  <c r="AK1778" i="8"/>
  <c r="AK1519" i="8"/>
  <c r="AK1754" i="8"/>
  <c r="AK1988" i="8"/>
  <c r="AK1993" i="8"/>
  <c r="AK1805" i="8"/>
  <c r="AK1840" i="8"/>
  <c r="AK1654" i="8"/>
  <c r="AK1632" i="8"/>
  <c r="AK1888" i="8"/>
  <c r="AK1948" i="8"/>
  <c r="AK1848" i="8"/>
  <c r="AK1941" i="8"/>
  <c r="AK1997" i="8"/>
  <c r="AK2019" i="8"/>
  <c r="AJ2019" i="8" s="1"/>
  <c r="AK1756" i="8"/>
  <c r="AK1536" i="8"/>
  <c r="AK1558" i="8"/>
  <c r="AK1714" i="8"/>
  <c r="AK1776" i="8"/>
  <c r="AK2000" i="8"/>
  <c r="AK1568" i="8"/>
  <c r="AK1936" i="8"/>
  <c r="AK1782" i="8"/>
  <c r="AK1794" i="8"/>
  <c r="AK1512" i="8"/>
  <c r="AK1837" i="8"/>
  <c r="AK1704" i="8"/>
  <c r="AK1653" i="8"/>
  <c r="AK1946" i="8"/>
  <c r="AK1853" i="8"/>
  <c r="AK1628" i="8"/>
  <c r="AK1609" i="8"/>
  <c r="AK1550" i="8"/>
  <c r="AK1626" i="8"/>
  <c r="AK1695" i="8"/>
  <c r="AK1991" i="8"/>
  <c r="AK1662" i="8"/>
  <c r="AK1768" i="8"/>
  <c r="AK1797" i="8"/>
  <c r="AK1977" i="8"/>
  <c r="AK1511" i="8"/>
  <c r="AK1709" i="8"/>
  <c r="AK1559" i="8"/>
  <c r="AK1795" i="8"/>
  <c r="AK1678" i="8"/>
  <c r="AK1767" i="8"/>
  <c r="AK1841" i="8"/>
  <c r="AK1987" i="8"/>
  <c r="AK1838" i="8"/>
  <c r="AK1947" i="8"/>
  <c r="AK1785" i="8"/>
  <c r="AK1744" i="8"/>
  <c r="AK1995" i="8"/>
  <c r="AK1843" i="8"/>
  <c r="AK1698" i="8"/>
  <c r="AK1771" i="8"/>
  <c r="AK1920" i="8"/>
  <c r="AK1880" i="8"/>
  <c r="AK1742" i="8"/>
  <c r="AK1520" i="8"/>
  <c r="AK1826" i="8"/>
  <c r="AK1974" i="8"/>
  <c r="AK1889" i="8"/>
  <c r="AK1553" i="8"/>
  <c r="AK1970" i="8"/>
  <c r="AK1953" i="8"/>
  <c r="AK1907" i="8"/>
  <c r="AK1737" i="8"/>
  <c r="AK1829" i="8"/>
  <c r="AK1524" i="8"/>
  <c r="AK1736" i="8"/>
  <c r="AK1599" i="8"/>
  <c r="AK1719" i="8"/>
  <c r="AK1722" i="8"/>
  <c r="AK2012" i="8"/>
  <c r="AK1811" i="8"/>
  <c r="AK2018" i="8"/>
  <c r="AK2010" i="8"/>
  <c r="AK1824" i="8"/>
  <c r="AK1784" i="8"/>
  <c r="AK1992" i="8"/>
  <c r="AK1761" i="8"/>
  <c r="AK1590" i="8"/>
  <c r="AK1894" i="8"/>
  <c r="AK1871" i="8"/>
  <c r="AK1770" i="8"/>
  <c r="AK1775" i="8"/>
  <c r="AK1614" i="8"/>
  <c r="AK1762" i="8"/>
  <c r="AK1969" i="8"/>
  <c r="AK1694" i="8"/>
  <c r="AK1527" i="8"/>
  <c r="AK1635" i="8"/>
  <c r="AK1565" i="8"/>
  <c r="AK1598" i="8"/>
  <c r="AK1879" i="8"/>
  <c r="AK1787" i="8"/>
  <c r="AK1710" i="8"/>
  <c r="AJ1710" i="8" s="1"/>
  <c r="AK1608" i="8"/>
  <c r="AK1574" i="8"/>
  <c r="AK1925" i="8"/>
  <c r="AK1665" i="8"/>
  <c r="AK1882" i="8"/>
  <c r="AK1928" i="8"/>
  <c r="AK1873" i="8"/>
  <c r="AK1572" i="8"/>
  <c r="AK1603" i="8"/>
  <c r="AK1874" i="8"/>
  <c r="AK1592" i="8"/>
  <c r="AK1849" i="8"/>
  <c r="AK1982" i="8"/>
  <c r="AK1983" i="8"/>
  <c r="AK1668" i="8"/>
  <c r="AK1929" i="8"/>
  <c r="AK1631" i="8"/>
  <c r="AK1839" i="8"/>
  <c r="AK1663" i="8"/>
  <c r="AK1845" i="8"/>
  <c r="AK1772" i="8"/>
  <c r="AK1563" i="8"/>
  <c r="AK1917" i="8"/>
  <c r="AK1716" i="8"/>
  <c r="AK1835" i="8"/>
  <c r="AK1989" i="8"/>
  <c r="AK1532" i="8"/>
  <c r="AK1930" i="8"/>
  <c r="AK1607" i="8"/>
  <c r="AK1627" i="8"/>
  <c r="AK1825" i="8"/>
  <c r="AK1643" i="8"/>
  <c r="AK1978" i="8"/>
  <c r="AK1792" i="8"/>
  <c r="AK1956" i="8"/>
  <c r="AK1875" i="8"/>
  <c r="AK1672" i="8"/>
  <c r="AK1802" i="8"/>
  <c r="AK2001" i="8"/>
  <c r="AK1637" i="8"/>
  <c r="AK1966" i="8"/>
  <c r="AK1934" i="8"/>
  <c r="AK1541" i="8"/>
  <c r="AK1896" i="8"/>
  <c r="AK1967" i="8"/>
  <c r="AK1497" i="8"/>
  <c r="AK1807" i="8"/>
  <c r="AK1851" i="8"/>
  <c r="AK1687" i="8"/>
  <c r="AK1589" i="8"/>
  <c r="AK1877" i="8"/>
  <c r="AK1504" i="8"/>
  <c r="AK1702" i="8"/>
  <c r="AK1629" i="8"/>
  <c r="AK1752" i="8"/>
  <c r="AK1900" i="8"/>
  <c r="AK1749" i="8"/>
  <c r="AK1933" i="8"/>
  <c r="AK1548" i="8"/>
  <c r="AK1726" i="8"/>
  <c r="AK1610" i="8"/>
  <c r="AK2007" i="8"/>
  <c r="AK1506" i="8"/>
  <c r="AK1766" i="8"/>
  <c r="AK1612" i="8"/>
  <c r="AK2005" i="8"/>
  <c r="AK1645" i="8"/>
  <c r="AK1902" i="8"/>
  <c r="AK1594" i="8"/>
  <c r="AK1700" i="8"/>
  <c r="AK1864" i="8"/>
  <c r="AK1600" i="8"/>
  <c r="AK1508" i="8"/>
  <c r="AK1804" i="8"/>
  <c r="AK1909" i="8"/>
  <c r="AK2003" i="8"/>
  <c r="AK1535" i="8"/>
  <c r="AK1649" i="8"/>
  <c r="AK1518" i="8"/>
  <c r="AK1528" i="8"/>
  <c r="AK1859" i="8"/>
  <c r="AK1733" i="8"/>
  <c r="AK1510" i="8"/>
  <c r="AK1611" i="8"/>
  <c r="AK1666" i="8"/>
  <c r="AK1618" i="8"/>
  <c r="AK1692" i="8"/>
  <c r="AK1743" i="8"/>
  <c r="AK1679" i="8"/>
  <c r="AK1913" i="8"/>
  <c r="AK1537" i="8"/>
  <c r="AK1809" i="8"/>
  <c r="AK2009" i="8"/>
  <c r="AK1617" i="8"/>
  <c r="AK1728" i="8"/>
  <c r="AK1962" i="8"/>
  <c r="AK1908" i="8"/>
  <c r="AK1786" i="8"/>
  <c r="AK1813" i="8"/>
  <c r="AK1955" i="8"/>
  <c r="AK1893" i="8"/>
  <c r="AK1638" i="8"/>
  <c r="AK1803" i="8"/>
  <c r="AK1777" i="8"/>
  <c r="AK1556" i="8"/>
  <c r="AK1904" i="8"/>
  <c r="AK1938" i="8"/>
  <c r="AK1945" i="8"/>
  <c r="AK1538" i="8"/>
  <c r="AK1580" i="8"/>
  <c r="AK2004" i="8"/>
  <c r="AK1554" i="8"/>
  <c r="AK1935" i="8"/>
  <c r="AK1602" i="8"/>
  <c r="AK1659" i="8"/>
  <c r="AK1814" i="8"/>
  <c r="AK1878" i="8"/>
  <c r="AK1660" i="8"/>
  <c r="AK1922" i="8"/>
  <c r="AK1621" i="8"/>
  <c r="AK1530" i="8"/>
  <c r="AK1903" i="8"/>
  <c r="AK1522" i="8"/>
  <c r="AK1763" i="8"/>
  <c r="AK1673" i="8"/>
  <c r="AK1868" i="8"/>
  <c r="AK1968" i="8"/>
  <c r="AK1582" i="8"/>
  <c r="AK1595" i="8"/>
  <c r="AK1985" i="8"/>
  <c r="AK1899" i="8"/>
  <c r="AK1650" i="8"/>
  <c r="AK1648" i="8"/>
  <c r="AK1999" i="8"/>
  <c r="AK1601" i="8"/>
  <c r="AK1937" i="8"/>
  <c r="AK1972" i="8"/>
  <c r="AK1680" i="8"/>
  <c r="AK1727" i="8"/>
  <c r="AK1646" i="8"/>
  <c r="AK1624" i="8"/>
  <c r="AK1918" i="8"/>
  <c r="AK1613" i="8"/>
  <c r="AK1641" i="8"/>
  <c r="AK1819" i="8"/>
  <c r="AK1639" i="8"/>
  <c r="AK1943" i="8"/>
  <c r="AK1664" i="8"/>
  <c r="AK1748" i="8"/>
  <c r="AK1862" i="8"/>
  <c r="AK1981" i="8"/>
  <c r="AK1651" i="8"/>
  <c r="AK1644" i="8"/>
  <c r="AK1746" i="8"/>
  <c r="AK1891" i="8"/>
  <c r="AK1724" i="8"/>
  <c r="AK1735" i="8"/>
  <c r="AK1781" i="8"/>
  <c r="AK1793" i="8"/>
  <c r="AK1636" i="8"/>
  <c r="AK1604" i="8"/>
  <c r="AK1619" i="8"/>
  <c r="AK1655" i="8"/>
  <c r="AK1551" i="8"/>
  <c r="AK1578" i="8"/>
  <c r="AK1808" i="8"/>
  <c r="AK1855" i="8"/>
  <c r="AK1986" i="8"/>
  <c r="AK1960" i="8"/>
  <c r="AK1577" i="8"/>
  <c r="AK1526" i="8"/>
  <c r="AK1721" i="8"/>
  <c r="AK1690" i="8"/>
  <c r="AK1501" i="8"/>
  <c r="AK1693" i="8"/>
  <c r="AK1757" i="8"/>
  <c r="AK1566" i="8"/>
  <c r="AK1683" i="8"/>
  <c r="AK1606" i="8"/>
  <c r="AK2013" i="8"/>
  <c r="AK1571" i="8"/>
  <c r="AK1503" i="8"/>
  <c r="AK1942" i="8"/>
  <c r="AK1545" i="8"/>
  <c r="AK1584" i="8"/>
  <c r="AK1931" i="8"/>
  <c r="AK1890" i="8"/>
  <c r="AK1711" i="8"/>
  <c r="AK1588" i="8"/>
  <c r="AK1625" i="8"/>
  <c r="AK1961" i="8"/>
  <c r="AK1684" i="8"/>
  <c r="AK1926" i="8"/>
  <c r="AK1753" i="8"/>
  <c r="AK1769" i="8"/>
  <c r="AK1547" i="8"/>
  <c r="AK1870" i="8"/>
  <c r="AK1507" i="8"/>
  <c r="AK1620" i="8"/>
  <c r="AK1799" i="8"/>
  <c r="AK1549" i="8"/>
  <c r="AK1836" i="8"/>
  <c r="AK1708" i="8"/>
  <c r="AK1652" i="8"/>
  <c r="AK1521" i="8"/>
  <c r="AK1552" i="8"/>
  <c r="AK1865" i="8"/>
  <c r="AK1546" i="8"/>
  <c r="AK1898" i="8"/>
  <c r="AK1658" i="8"/>
  <c r="AK1715" i="8"/>
  <c r="AK1980" i="8"/>
  <c r="AK1562" i="8"/>
  <c r="AK1703" i="8"/>
  <c r="AK1517" i="8"/>
  <c r="AK1911" i="8"/>
  <c r="AK1699" i="8"/>
  <c r="AK1688" i="8"/>
  <c r="AK1957" i="8"/>
  <c r="AK1505" i="8"/>
  <c r="AK1685" i="8"/>
  <c r="AK1790" i="8"/>
  <c r="AK1579" i="8"/>
  <c r="AK1509" i="8"/>
  <c r="AK1791" i="8"/>
  <c r="AK1758" i="8"/>
  <c r="AK1630" i="8"/>
  <c r="AK1670" i="8"/>
  <c r="AK1570" i="8"/>
  <c r="AK1564" i="8"/>
  <c r="AK1863" i="8"/>
  <c r="AK1765" i="8"/>
  <c r="AK1575" i="8"/>
  <c r="AK1821" i="8"/>
  <c r="AK1669" i="8"/>
  <c r="AK1642" i="8"/>
  <c r="AK1720" i="8"/>
  <c r="AK1951" i="8"/>
  <c r="AK1954" i="8"/>
  <c r="AK1686" i="8"/>
  <c r="AK1534" i="8"/>
  <c r="AK1764" i="8"/>
  <c r="AK1832" i="8"/>
  <c r="AK1866" i="8"/>
  <c r="AK1529" i="8"/>
  <c r="AK1585" i="8"/>
  <c r="AK1713" i="8"/>
  <c r="AK1557" i="8"/>
  <c r="AK1881" i="8"/>
  <c r="AK1833" i="8"/>
  <c r="AK1801" i="8"/>
  <c r="AK1593" i="8"/>
  <c r="AK1876" i="8"/>
  <c r="AK1647" i="8"/>
  <c r="AK1818" i="8"/>
  <c r="AK1932" i="8"/>
  <c r="AK1906" i="8"/>
  <c r="AK1869" i="8"/>
  <c r="AK1533" i="8"/>
  <c r="AK1676" i="8"/>
  <c r="AK1830" i="8"/>
  <c r="AK1681" i="8"/>
  <c r="AK1734" i="8"/>
  <c r="AK1779" i="8"/>
  <c r="AK1640" i="8"/>
  <c r="AK1923" i="8"/>
  <c r="AK1561" i="8"/>
  <c r="AK1706" i="8"/>
  <c r="AK1919" i="8"/>
  <c r="AK1984" i="8"/>
  <c r="AK1523" i="8"/>
  <c r="AK1723" i="8"/>
  <c r="AK1857" i="8"/>
  <c r="AK1500" i="8"/>
  <c r="AK1739" i="8"/>
  <c r="AK1586" i="8"/>
  <c r="AK1910" i="8"/>
  <c r="AK1901" i="8"/>
  <c r="AK1513" i="8"/>
  <c r="AK1760" i="8"/>
  <c r="AK1576" i="8"/>
  <c r="AK1707" i="8"/>
  <c r="AK1615" i="8"/>
  <c r="AK1730" i="8"/>
  <c r="AK1822" i="8"/>
  <c r="AK1671" i="8"/>
  <c r="AK1915" i="8"/>
  <c r="AK1514" i="8"/>
  <c r="AK1861" i="8"/>
  <c r="AK1823" i="8"/>
  <c r="AK1883" i="8"/>
  <c r="AK1705" i="8"/>
  <c r="AK1755" i="8"/>
  <c r="AK1502" i="8"/>
  <c r="AK1740" i="8"/>
  <c r="AK1583" i="8"/>
  <c r="AK1921" i="8"/>
  <c r="AK1774" i="8"/>
  <c r="AK1569" i="8"/>
  <c r="AK1616" i="8"/>
  <c r="AK1810" i="8"/>
  <c r="AK1587" i="8"/>
  <c r="AK1905" i="8"/>
  <c r="AK1543" i="8"/>
  <c r="AK1842" i="8"/>
  <c r="AK1555" i="8"/>
  <c r="AK1712" i="8"/>
  <c r="AK1682" i="8"/>
  <c r="AK1696" i="8"/>
  <c r="AK1815" i="8"/>
  <c r="AK1750" i="8"/>
  <c r="AK1596" i="8"/>
  <c r="AK1498" i="8"/>
  <c r="AK1897" i="8"/>
  <c r="AK1634" i="8"/>
  <c r="AK1846" i="8"/>
  <c r="AK1783" i="8"/>
  <c r="AK1886" i="8"/>
  <c r="AK1958" i="8"/>
  <c r="AK1831" i="8"/>
  <c r="AK1560" i="8"/>
  <c r="AK1834" i="8"/>
  <c r="AK1751" i="8"/>
  <c r="AK1661" i="8"/>
  <c r="AK1674" i="8"/>
  <c r="AK1847" i="8"/>
  <c r="AK1544" i="8"/>
  <c r="AK1525" i="8"/>
  <c r="AK1798" i="8"/>
  <c r="AK1850" i="8"/>
  <c r="AK1725" i="8"/>
  <c r="AK1979" i="8"/>
  <c r="AK1732" i="8"/>
  <c r="AK1677" i="8"/>
  <c r="AK1573" i="8"/>
  <c r="AK1539" i="8"/>
  <c r="AK1499" i="8"/>
  <c r="AK1697" i="8"/>
  <c r="AK1633" i="8"/>
  <c r="AK1858" i="8"/>
  <c r="AK1884" i="8"/>
  <c r="AK1657" i="8"/>
  <c r="AK1622" i="8"/>
  <c r="AK1567" i="8"/>
  <c r="AK1597" i="8"/>
  <c r="AK1950" i="8"/>
  <c r="AK1540" i="8"/>
  <c r="AK1773" i="8"/>
  <c r="AK1963" i="8"/>
  <c r="AK1939" i="8"/>
  <c r="AK1738" i="8"/>
  <c r="AK1542" i="8"/>
  <c r="AK1852" i="8"/>
  <c r="AK1531" i="8"/>
  <c r="AK1701" i="8"/>
  <c r="AK1914" i="8"/>
  <c r="AK1656" i="8"/>
  <c r="AK1975" i="8"/>
  <c r="AK1927" i="8"/>
  <c r="AK1731" i="8"/>
  <c r="AK1971" i="8"/>
  <c r="AK1806" i="8"/>
  <c r="AK1581" i="8"/>
  <c r="AK1691" i="8"/>
  <c r="AK1605" i="8"/>
  <c r="AK1515" i="8"/>
  <c r="AK1729" i="8"/>
  <c r="AK1717" i="8"/>
  <c r="AK1745" i="8"/>
  <c r="AK1675" i="8"/>
  <c r="U1019" i="8"/>
  <c r="U1812" i="8"/>
  <c r="U1943" i="8"/>
  <c r="U2004" i="8"/>
  <c r="U1879" i="8"/>
  <c r="U1998" i="8"/>
  <c r="U1925" i="8"/>
  <c r="U1908" i="8"/>
  <c r="U1783" i="8"/>
  <c r="U1785" i="8"/>
  <c r="U1975" i="8"/>
  <c r="U1836" i="8"/>
  <c r="U1903" i="8"/>
  <c r="U1857" i="8"/>
  <c r="U1916" i="8"/>
  <c r="U1887" i="8"/>
  <c r="U1778" i="8"/>
  <c r="U1784" i="8"/>
  <c r="U2011" i="8"/>
  <c r="U1786" i="8"/>
  <c r="U1830" i="8"/>
  <c r="U1944" i="8"/>
  <c r="U1827" i="8"/>
  <c r="U1918" i="8"/>
  <c r="U1937" i="8"/>
  <c r="U1776" i="8"/>
  <c r="U1779" i="8"/>
  <c r="U1911" i="8"/>
  <c r="U1921" i="8"/>
  <c r="U1822" i="8"/>
  <c r="U1804" i="8"/>
  <c r="U1871" i="8"/>
  <c r="U1934" i="8"/>
  <c r="U1872" i="8"/>
  <c r="U1843" i="8"/>
  <c r="U1838" i="8"/>
  <c r="U1963" i="8"/>
  <c r="U1886" i="8"/>
  <c r="U1896" i="8"/>
  <c r="U1787" i="8"/>
  <c r="U1946" i="8"/>
  <c r="U1922" i="8"/>
  <c r="U1789" i="8"/>
  <c r="U1901" i="8"/>
  <c r="U1991" i="8"/>
  <c r="U1821" i="8"/>
  <c r="U1847" i="8"/>
  <c r="U1818" i="8"/>
  <c r="U1772" i="8"/>
  <c r="U1839" i="8"/>
  <c r="U1781" i="8"/>
  <c r="U1828" i="8"/>
  <c r="U1799" i="8"/>
  <c r="U1850" i="8"/>
  <c r="U1950" i="8"/>
  <c r="U1923" i="8"/>
  <c r="U2005" i="8"/>
  <c r="U1829" i="8"/>
  <c r="U1856" i="8"/>
  <c r="U1889" i="8"/>
  <c r="U1965" i="8"/>
  <c r="U1988" i="8"/>
  <c r="U1931" i="8"/>
  <c r="U2001" i="8"/>
  <c r="U1962" i="8"/>
  <c r="U1876" i="8"/>
  <c r="U1938" i="8"/>
  <c r="U1932" i="8"/>
  <c r="U1999" i="8"/>
  <c r="U2015" i="8"/>
  <c r="U1974" i="8"/>
  <c r="U1912" i="8"/>
  <c r="U1795" i="8"/>
  <c r="U1955" i="8"/>
  <c r="U1877" i="8"/>
  <c r="U1792" i="8"/>
  <c r="U1980" i="8"/>
  <c r="U1987" i="8"/>
  <c r="U1813" i="8"/>
  <c r="U1897" i="8"/>
  <c r="U1894" i="8"/>
  <c r="U1798" i="8"/>
  <c r="U1972" i="8"/>
  <c r="U1815" i="8"/>
  <c r="U1807" i="8"/>
  <c r="U1788" i="8"/>
  <c r="U1893" i="8"/>
  <c r="U1774" i="8"/>
  <c r="U1801" i="8"/>
  <c r="U1859" i="8"/>
  <c r="U1976" i="8"/>
  <c r="U1907" i="8"/>
  <c r="U1985" i="8"/>
  <c r="U1814" i="8"/>
  <c r="U1832" i="8"/>
  <c r="U1899" i="8"/>
  <c r="U1953" i="8"/>
  <c r="U1942" i="8"/>
  <c r="U1973" i="8"/>
  <c r="U1802" i="8"/>
  <c r="U1862" i="8"/>
  <c r="U1800" i="8"/>
  <c r="U1930" i="8"/>
  <c r="U1837" i="8"/>
  <c r="U1970" i="8"/>
  <c r="U1958" i="8"/>
  <c r="U1940" i="8"/>
  <c r="U1775" i="8"/>
  <c r="U1905" i="8"/>
  <c r="U1995" i="8"/>
  <c r="U1817" i="8"/>
  <c r="U1791" i="8"/>
  <c r="U1941" i="8"/>
  <c r="U1904" i="8"/>
  <c r="U1851" i="8"/>
  <c r="U1831" i="8"/>
  <c r="U1869" i="8"/>
  <c r="U1770" i="8"/>
  <c r="U1882" i="8"/>
  <c r="U1849" i="8"/>
  <c r="U1909" i="8"/>
  <c r="U1906" i="8"/>
  <c r="U1844" i="8"/>
  <c r="U1977" i="8"/>
  <c r="U1915" i="8"/>
  <c r="U1920" i="8"/>
  <c r="U1840" i="8"/>
  <c r="U1771" i="8"/>
  <c r="U1810" i="8"/>
  <c r="U1767" i="8"/>
  <c r="U2003" i="8"/>
  <c r="U1993" i="8"/>
  <c r="U1777" i="8"/>
  <c r="U1823" i="8"/>
  <c r="U1834" i="8"/>
  <c r="U1947" i="8"/>
  <c r="U1895" i="8"/>
  <c r="U2016" i="8"/>
  <c r="U1842" i="8"/>
  <c r="U1964" i="8"/>
  <c r="U1952" i="8"/>
  <c r="U1835" i="8"/>
  <c r="U1945" i="8"/>
  <c r="U1768" i="8"/>
  <c r="U1852" i="8"/>
  <c r="U1881" i="8"/>
  <c r="U1769" i="8"/>
  <c r="U2006" i="8"/>
  <c r="U1978" i="8"/>
  <c r="U1860" i="8"/>
  <c r="U1803" i="8"/>
  <c r="U1773" i="8"/>
  <c r="U1888" i="8"/>
  <c r="U1951" i="8"/>
  <c r="U1808" i="8"/>
  <c r="U1898" i="8"/>
  <c r="U1986" i="8"/>
  <c r="U1819" i="8"/>
  <c r="U1891" i="8"/>
  <c r="U1845" i="8"/>
  <c r="U1874" i="8"/>
  <c r="U2017" i="8"/>
  <c r="U1933" i="8"/>
  <c r="U1867" i="8"/>
  <c r="U1848" i="8"/>
  <c r="U1764" i="8"/>
  <c r="U1939" i="8"/>
  <c r="U1890" i="8"/>
  <c r="U1820" i="8"/>
  <c r="U1959" i="8"/>
  <c r="U1994" i="8"/>
  <c r="U1935" i="8"/>
  <c r="U1956" i="8"/>
  <c r="U1873" i="8"/>
  <c r="U1855" i="8"/>
  <c r="U1960" i="8"/>
  <c r="U1793" i="8"/>
  <c r="U1992" i="8"/>
  <c r="U2002" i="8"/>
  <c r="U1924" i="8"/>
  <c r="U1863" i="8"/>
  <c r="U1833" i="8"/>
  <c r="U1884" i="8"/>
  <c r="U1811" i="8"/>
  <c r="U1926" i="8"/>
  <c r="U1990" i="8"/>
  <c r="U2009" i="8"/>
  <c r="U1983" i="8"/>
  <c r="U1892" i="8"/>
  <c r="U1809" i="8"/>
  <c r="U1797" i="8"/>
  <c r="U1967" i="8"/>
  <c r="U2014" i="8"/>
  <c r="U2000" i="8"/>
  <c r="U1864" i="8"/>
  <c r="U1805" i="8"/>
  <c r="U1919" i="8"/>
  <c r="U1766" i="8"/>
  <c r="U1910" i="8"/>
  <c r="U1997" i="8"/>
  <c r="U1841" i="8"/>
  <c r="U1968" i="8"/>
  <c r="U1914" i="8"/>
  <c r="U1853" i="8"/>
  <c r="U1957" i="8"/>
  <c r="U1861" i="8"/>
  <c r="U1824" i="8"/>
  <c r="U1996" i="8"/>
  <c r="U1878" i="8"/>
  <c r="U1883" i="8"/>
  <c r="U1816" i="8"/>
  <c r="U2013" i="8"/>
  <c r="U1928" i="8"/>
  <c r="U1790" i="8"/>
  <c r="U2012" i="8"/>
  <c r="U1902" i="8"/>
  <c r="U1913" i="8"/>
  <c r="U1900" i="8"/>
  <c r="U1971" i="8"/>
  <c r="U1961" i="8"/>
  <c r="U1794" i="8"/>
  <c r="U1870" i="8"/>
  <c r="U1826" i="8"/>
  <c r="U1796" i="8"/>
  <c r="U1949" i="8"/>
  <c r="U1982" i="8"/>
  <c r="U1954" i="8"/>
  <c r="U1981" i="8"/>
  <c r="U1765" i="8"/>
  <c r="U1858" i="8"/>
  <c r="U1825" i="8"/>
  <c r="U2010" i="8"/>
  <c r="U1806" i="8"/>
  <c r="U1880" i="8"/>
  <c r="U1948" i="8"/>
  <c r="U2007" i="8"/>
  <c r="U1868" i="8"/>
  <c r="U1989" i="8"/>
  <c r="U2008" i="8"/>
  <c r="U1875" i="8"/>
  <c r="U2019" i="8"/>
  <c r="T2019" i="8" s="1"/>
  <c r="U1984" i="8"/>
  <c r="U1917" i="8"/>
  <c r="U1865" i="8"/>
  <c r="U1782" i="8"/>
  <c r="U1885" i="8"/>
  <c r="U2018" i="8"/>
  <c r="U1866" i="8"/>
  <c r="U1969" i="8"/>
  <c r="U1854" i="8"/>
  <c r="U1927" i="8"/>
  <c r="U1979" i="8"/>
  <c r="U1846" i="8"/>
  <c r="U1966" i="8"/>
  <c r="U1780" i="8"/>
  <c r="U1929" i="8"/>
  <c r="U1936" i="8"/>
  <c r="AP1932" i="8"/>
  <c r="AP1887" i="8"/>
  <c r="AP1695" i="8"/>
  <c r="AP1717" i="8"/>
  <c r="AP1650" i="8"/>
  <c r="AP1417" i="8"/>
  <c r="AP1832" i="8"/>
  <c r="AP1938" i="8"/>
  <c r="AP2005" i="8"/>
  <c r="AP1707" i="8"/>
  <c r="AO1707" i="8" s="1"/>
  <c r="AP1755" i="8"/>
  <c r="AP1412" i="8"/>
  <c r="AP1895" i="8"/>
  <c r="AP1634" i="8"/>
  <c r="AP1631" i="8"/>
  <c r="AP1892" i="8"/>
  <c r="AP1773" i="8"/>
  <c r="AP1765" i="8"/>
  <c r="AP1582" i="8"/>
  <c r="AP1897" i="8"/>
  <c r="AP1401" i="8"/>
  <c r="AP1421" i="8"/>
  <c r="AP1792" i="8"/>
  <c r="AP1874" i="8"/>
  <c r="AP1985" i="8"/>
  <c r="AP1767" i="8"/>
  <c r="AP1818" i="8"/>
  <c r="AP1444" i="8"/>
  <c r="AP1863" i="8"/>
  <c r="AP1678" i="8"/>
  <c r="AP1934" i="8"/>
  <c r="AP1904" i="8"/>
  <c r="AP1791" i="8"/>
  <c r="AP1783" i="8"/>
  <c r="AP1890" i="8"/>
  <c r="AP1941" i="8"/>
  <c r="AP1422" i="8"/>
  <c r="AP1927" i="8"/>
  <c r="AP1534" i="8"/>
  <c r="AP1654" i="8"/>
  <c r="AP1867" i="8"/>
  <c r="AP1627" i="8"/>
  <c r="AP1873" i="8"/>
  <c r="AP1974" i="8"/>
  <c r="AP1948" i="8"/>
  <c r="AP2003" i="8"/>
  <c r="AP1415" i="8"/>
  <c r="AP1993" i="8"/>
  <c r="AP1465" i="8"/>
  <c r="AP1607" i="8"/>
  <c r="AP1756" i="8"/>
  <c r="AP1665" i="8"/>
  <c r="AP1963" i="8"/>
  <c r="AP1971" i="8"/>
  <c r="AP1427" i="8"/>
  <c r="AP1019" i="8"/>
  <c r="AP1399" i="8"/>
  <c r="AP1384" i="8"/>
  <c r="AP1900" i="8"/>
  <c r="AP1837" i="8"/>
  <c r="AP1982" i="8"/>
  <c r="AP1664" i="8"/>
  <c r="AP1577" i="8"/>
  <c r="AP1379" i="8"/>
  <c r="AP1914" i="8"/>
  <c r="AP1845" i="8"/>
  <c r="AP1800" i="8"/>
  <c r="AP1835" i="8"/>
  <c r="AP1922" i="8"/>
  <c r="AP1623" i="8"/>
  <c r="AP1684" i="8"/>
  <c r="AP1374" i="8"/>
  <c r="AP1663" i="8"/>
  <c r="AP1575" i="8"/>
  <c r="AP1860" i="8"/>
  <c r="AP1682" i="8"/>
  <c r="AP1714" i="8"/>
  <c r="AP1547" i="8"/>
  <c r="AP1763" i="8"/>
  <c r="AP1382" i="8"/>
  <c r="AP2016" i="8"/>
  <c r="AP1760" i="8"/>
  <c r="AP1771" i="8"/>
  <c r="AP1902" i="8"/>
  <c r="AP1693" i="8"/>
  <c r="AP1735" i="8"/>
  <c r="AP1365" i="8"/>
  <c r="AP1649" i="8"/>
  <c r="AP1561" i="8"/>
  <c r="AP1722" i="8"/>
  <c r="AP1872" i="8"/>
  <c r="AP1741" i="8"/>
  <c r="AP1733" i="8"/>
  <c r="AP1807" i="8"/>
  <c r="AP1858" i="8"/>
  <c r="AP1680" i="8"/>
  <c r="AP1484" i="8"/>
  <c r="AP1893" i="8"/>
  <c r="AP1846" i="8"/>
  <c r="AP1677" i="8"/>
  <c r="AP1630" i="8"/>
  <c r="AP1876" i="8"/>
  <c r="AP1737" i="8"/>
  <c r="AP1472" i="8"/>
  <c r="AP1944" i="8"/>
  <c r="AP1637" i="8"/>
  <c r="AP1875" i="8"/>
  <c r="AP1518" i="8"/>
  <c r="AP1965" i="8"/>
  <c r="AP1685" i="8"/>
  <c r="AP1978" i="8"/>
  <c r="AP1550" i="8"/>
  <c r="AP1803" i="8"/>
  <c r="AP1865" i="8"/>
  <c r="AP1697" i="8"/>
  <c r="AP1723" i="8"/>
  <c r="AP1868" i="8"/>
  <c r="AP1734" i="8"/>
  <c r="AP1879" i="8"/>
  <c r="AP1591" i="8"/>
  <c r="AP1929" i="8"/>
  <c r="AP1671" i="8"/>
  <c r="AP1713" i="8"/>
  <c r="AP2006" i="8"/>
  <c r="AP1768" i="8"/>
  <c r="AP1785" i="8"/>
  <c r="AP1839" i="8"/>
  <c r="AP1551" i="8"/>
  <c r="AP1609" i="8"/>
  <c r="AP1606" i="8"/>
  <c r="AP1470" i="8"/>
  <c r="AP1828" i="8"/>
  <c r="AP1931" i="8"/>
  <c r="AP1749" i="8"/>
  <c r="AP1515" i="8"/>
  <c r="AP1549" i="8"/>
  <c r="AP1984" i="8"/>
  <c r="AP1728" i="8"/>
  <c r="AP1721" i="8"/>
  <c r="AP1819" i="8"/>
  <c r="AP1614" i="8"/>
  <c r="AP1673" i="8"/>
  <c r="AP1590" i="8"/>
  <c r="AP1509" i="8"/>
  <c r="AP1608" i="8"/>
  <c r="AP1840" i="8"/>
  <c r="AP2002" i="8"/>
  <c r="AP1690" i="8"/>
  <c r="AP1669" i="8"/>
  <c r="AP1775" i="8"/>
  <c r="AP1620" i="8"/>
  <c r="AP1437" i="8"/>
  <c r="AP1789" i="8"/>
  <c r="AP1584" i="8"/>
  <c r="AP1585" i="8"/>
  <c r="AP1538" i="8"/>
  <c r="AP1784" i="8"/>
  <c r="AP1507" i="8"/>
  <c r="AP1909" i="8"/>
  <c r="AP1903" i="8"/>
  <c r="AP1949" i="8"/>
  <c r="AP1852" i="8"/>
  <c r="AP1503" i="8"/>
  <c r="AP1656" i="8"/>
  <c r="AP1805" i="8"/>
  <c r="AP1573" i="8"/>
  <c r="AP1529" i="8"/>
  <c r="AP1799" i="8"/>
  <c r="AP1592" i="8"/>
  <c r="AP1743" i="8"/>
  <c r="AP1371" i="8"/>
  <c r="AP1420" i="8"/>
  <c r="AP1772" i="8"/>
  <c r="AP1945" i="8"/>
  <c r="AP1769" i="8"/>
  <c r="AP1491" i="8"/>
  <c r="AP1562" i="8"/>
  <c r="AP1504" i="8"/>
  <c r="AP1477" i="8"/>
  <c r="AP1469" i="8"/>
  <c r="AP1928" i="8"/>
  <c r="AP1933" i="8"/>
  <c r="AP1822" i="8"/>
  <c r="AP1953" i="8"/>
  <c r="AP2001" i="8"/>
  <c r="AP1613" i="8"/>
  <c r="AP1988" i="8"/>
  <c r="AP1732" i="8"/>
  <c r="AP1686" i="8"/>
  <c r="AP1777" i="8"/>
  <c r="AP1745" i="8"/>
  <c r="AP1598" i="8"/>
  <c r="AP1626" i="8"/>
  <c r="AP1451" i="8"/>
  <c r="AP1888" i="8"/>
  <c r="AP1766" i="8"/>
  <c r="AP1861" i="8"/>
  <c r="AP2013" i="8"/>
  <c r="AP1479" i="8"/>
  <c r="AP1750" i="8"/>
  <c r="AP2000" i="8"/>
  <c r="AP1744" i="8"/>
  <c r="AP1746" i="8"/>
  <c r="AP1779" i="8"/>
  <c r="AP1527" i="8"/>
  <c r="AP1629" i="8"/>
  <c r="AP1972" i="8"/>
  <c r="AP1646" i="8"/>
  <c r="AP1357" i="8"/>
  <c r="AP1797" i="8"/>
  <c r="AP1388" i="8"/>
  <c r="AP1373" i="8"/>
  <c r="AP1950" i="8"/>
  <c r="AP1731" i="8"/>
  <c r="AP1408" i="8"/>
  <c r="AP2012" i="8"/>
  <c r="AP1943" i="8"/>
  <c r="AP1643" i="8"/>
  <c r="AP1442" i="8"/>
  <c r="AP1489" i="8"/>
  <c r="AP1508" i="8"/>
  <c r="AP1812" i="8"/>
  <c r="AP1757" i="8"/>
  <c r="AP1999" i="8"/>
  <c r="AP1966" i="8"/>
  <c r="AP1836" i="8"/>
  <c r="AP1829" i="8"/>
  <c r="AP1801" i="8"/>
  <c r="AP1612" i="8"/>
  <c r="AP1992" i="8"/>
  <c r="AP1975" i="8"/>
  <c r="AP1519" i="8"/>
  <c r="AO1519" i="8" s="1"/>
  <c r="AP1426" i="8"/>
  <c r="AP1881" i="8"/>
  <c r="AP1483" i="8"/>
  <c r="AP2010" i="8"/>
  <c r="AP1952" i="8"/>
  <c r="AP2014" i="8"/>
  <c r="AP1543" i="8"/>
  <c r="AP1458" i="8"/>
  <c r="AP1899" i="8"/>
  <c r="AP1632" i="8"/>
  <c r="AP1396" i="8"/>
  <c r="AP1478" i="8"/>
  <c r="AP1500" i="8"/>
  <c r="AP1457" i="8"/>
  <c r="AP1833" i="8"/>
  <c r="AP1667" i="8"/>
  <c r="AP1617" i="8"/>
  <c r="AP1795" i="8"/>
  <c r="AP1560" i="8"/>
  <c r="AP1499" i="8"/>
  <c r="AP1853" i="8"/>
  <c r="AP1696" i="8"/>
  <c r="AP1587" i="8"/>
  <c r="AP1683" i="8"/>
  <c r="AP1716" i="8"/>
  <c r="AP1436" i="8"/>
  <c r="AP1844" i="8"/>
  <c r="AP1520" i="8"/>
  <c r="AP1662" i="8"/>
  <c r="AP1753" i="8"/>
  <c r="AP1407" i="8"/>
  <c r="AP1413" i="8"/>
  <c r="AP1866" i="8"/>
  <c r="AP1804" i="8"/>
  <c r="AP1726" i="8"/>
  <c r="AP1621" i="8"/>
  <c r="AP1554" i="8"/>
  <c r="AP1960" i="8"/>
  <c r="AP1925" i="8"/>
  <c r="AP1487" i="8"/>
  <c r="AP1387" i="8"/>
  <c r="AP1778" i="8"/>
  <c r="AP1991" i="8"/>
  <c r="AP1657" i="8"/>
  <c r="AP1920" i="8"/>
  <c r="AP1911" i="8"/>
  <c r="AP1511" i="8"/>
  <c r="AP1416" i="8"/>
  <c r="AP1849" i="8"/>
  <c r="AP1559" i="8"/>
  <c r="AP1363" i="8"/>
  <c r="AP1391" i="8"/>
  <c r="AP1576" i="8"/>
  <c r="AP1512" i="8"/>
  <c r="AP1528" i="8"/>
  <c r="AP1668" i="8"/>
  <c r="AP1480" i="8"/>
  <c r="AP1718" i="8"/>
  <c r="AP1597" i="8"/>
  <c r="AP1594" i="8"/>
  <c r="AP1910" i="8"/>
  <c r="AP1525" i="8"/>
  <c r="AP1381" i="8"/>
  <c r="AP1433" i="8"/>
  <c r="AP1738" i="8"/>
  <c r="AP1740" i="8"/>
  <c r="AP1651" i="8"/>
  <c r="AP1510" i="8"/>
  <c r="AP1411" i="8"/>
  <c r="AP1896" i="8"/>
  <c r="AP1719" i="8"/>
  <c r="AP1921" i="8"/>
  <c r="AP1956" i="8"/>
  <c r="AP1918" i="8"/>
  <c r="AP1641" i="8"/>
  <c r="AP1490" i="8"/>
  <c r="AP1856" i="8"/>
  <c r="AP1758" i="8"/>
  <c r="AP1981" i="8"/>
  <c r="AP1968" i="8"/>
  <c r="AP1989" i="8"/>
  <c r="AP1495" i="8"/>
  <c r="AP1880" i="8"/>
  <c r="AP1940" i="8"/>
  <c r="AP1438" i="8"/>
  <c r="AP1431" i="8"/>
  <c r="AP1600" i="8"/>
  <c r="AP1793" i="8"/>
  <c r="AP1625" i="8"/>
  <c r="AP1698" i="8"/>
  <c r="AP1959" i="8"/>
  <c r="AP1821" i="8"/>
  <c r="AP1885" i="8"/>
  <c r="AP1423" i="8"/>
  <c r="AP1475" i="8"/>
  <c r="AP1565" i="8"/>
  <c r="AP1404" i="8"/>
  <c r="AP1809" i="8"/>
  <c r="AP1672" i="8"/>
  <c r="AP1419" i="8"/>
  <c r="AP1855" i="8"/>
  <c r="AP1688" i="8"/>
  <c r="AP1589" i="8"/>
  <c r="AP1995" i="8"/>
  <c r="AP1523" i="8"/>
  <c r="AP1583" i="8"/>
  <c r="AP1552" i="8"/>
  <c r="AP1983" i="8"/>
  <c r="AP1610" i="8"/>
  <c r="AP1782" i="8"/>
  <c r="AP1369" i="8"/>
  <c r="AP1764" i="8"/>
  <c r="AP1569" i="8"/>
  <c r="AP1406" i="8"/>
  <c r="AP1689" i="8"/>
  <c r="AP1532" i="8"/>
  <c r="AP1869" i="8"/>
  <c r="AP1564" i="8"/>
  <c r="AP1563" i="8"/>
  <c r="AP1360" i="8"/>
  <c r="AP1776" i="8"/>
  <c r="AP1859" i="8"/>
  <c r="AP1814" i="8"/>
  <c r="AP1378" i="8"/>
  <c r="AP1747" i="8"/>
  <c r="AP1425" i="8"/>
  <c r="AP1957" i="8"/>
  <c r="AP1453" i="8"/>
  <c r="AP1901" i="8"/>
  <c r="AP1448" i="8"/>
  <c r="AP2009" i="8"/>
  <c r="AP1877" i="8"/>
  <c r="AP1884" i="8"/>
  <c r="AP1397" i="8"/>
  <c r="AP1652" i="8"/>
  <c r="AP1798" i="8"/>
  <c r="AP1506" i="8"/>
  <c r="AP1429" i="8"/>
  <c r="AP1493" i="8"/>
  <c r="AP1439" i="8"/>
  <c r="AP1820" i="8"/>
  <c r="AP1471" i="8"/>
  <c r="AP1622" i="8"/>
  <c r="AP1674" i="8"/>
  <c r="AP1498" i="8"/>
  <c r="AP1615" i="8"/>
  <c r="AP1514" i="8"/>
  <c r="AP1578" i="8"/>
  <c r="AP1864" i="8"/>
  <c r="AP1838" i="8"/>
  <c r="AP1815" i="8"/>
  <c r="AP1443" i="8"/>
  <c r="AP1824" i="8"/>
  <c r="AP1898" i="8"/>
  <c r="AP1886" i="8"/>
  <c r="AP1788" i="8"/>
  <c r="AP1370" i="8"/>
  <c r="AP1434" i="8"/>
  <c r="AP1376" i="8"/>
  <c r="AP1579" i="8"/>
  <c r="AP1435" i="8"/>
  <c r="AP1464" i="8"/>
  <c r="AP1502" i="8"/>
  <c r="AP1409" i="8"/>
  <c r="AP1461" i="8"/>
  <c r="AP1368" i="8"/>
  <c r="AP1703" i="8"/>
  <c r="AP1540" i="8"/>
  <c r="AP1937" i="8"/>
  <c r="AP1907" i="8"/>
  <c r="AP1841" i="8"/>
  <c r="AP1810" i="8"/>
  <c r="AP1486" i="8"/>
  <c r="AP1555" i="8"/>
  <c r="AP1640" i="8"/>
  <c r="AP1736" i="8"/>
  <c r="AP1572" i="8"/>
  <c r="AP1642" i="8"/>
  <c r="AP1813" i="8"/>
  <c r="AP1919" i="8"/>
  <c r="AP1636" i="8"/>
  <c r="AP1942" i="8"/>
  <c r="AP1459" i="8"/>
  <c r="AP1633" i="8"/>
  <c r="AP1548" i="8"/>
  <c r="AP1780" i="8"/>
  <c r="AP1976" i="8"/>
  <c r="AP1446" i="8"/>
  <c r="AP1711" i="8"/>
  <c r="AP1658" i="8"/>
  <c r="AP1403" i="8"/>
  <c r="AP2019" i="8"/>
  <c r="AO2019" i="8" s="1"/>
  <c r="AP1474" i="8"/>
  <c r="AP2008" i="8"/>
  <c r="AP1392" i="8"/>
  <c r="AP1676" i="8"/>
  <c r="AP1402" i="8"/>
  <c r="AP1356" i="8"/>
  <c r="AP1441" i="8"/>
  <c r="AP1889" i="8"/>
  <c r="AP1588" i="8"/>
  <c r="AP1452" i="8"/>
  <c r="AP1533" i="8"/>
  <c r="AP1802" i="8"/>
  <c r="AP1568" i="8"/>
  <c r="AP1987" i="8"/>
  <c r="AP1996" i="8"/>
  <c r="AP2011" i="8"/>
  <c r="AP1432" i="8"/>
  <c r="AP1830" i="8"/>
  <c r="AP1556" i="8"/>
  <c r="AP1701" i="8"/>
  <c r="AP1567" i="8"/>
  <c r="AP1715" i="8"/>
  <c r="AP1542" i="8"/>
  <c r="AP1619" i="8"/>
  <c r="AP1730" i="8"/>
  <c r="AP1531" i="8"/>
  <c r="AP1790" i="8"/>
  <c r="AP1364" i="8"/>
  <c r="AP1720" i="8"/>
  <c r="AP1923" i="8"/>
  <c r="AP1857" i="8"/>
  <c r="AP1969" i="8"/>
  <c r="AP1958" i="8"/>
  <c r="AP1754" i="8"/>
  <c r="AP1816" i="8"/>
  <c r="AP1447" i="8"/>
  <c r="AP1455" i="8"/>
  <c r="AP1659" i="8"/>
  <c r="AP1616" i="8"/>
  <c r="AP1660" i="8"/>
  <c r="AP1691" i="8"/>
  <c r="AP1644" i="8"/>
  <c r="AP1687" i="8"/>
  <c r="AP1497" i="8"/>
  <c r="AP1796" i="8"/>
  <c r="AP1449" i="8"/>
  <c r="AP1601" i="8"/>
  <c r="AP1536" i="8"/>
  <c r="AP1808" i="8"/>
  <c r="AP1618" i="8"/>
  <c r="AP1704" i="8"/>
  <c r="AP1541" i="8"/>
  <c r="AP1710" i="8"/>
  <c r="AP1485" i="8"/>
  <c r="AP1908" i="8"/>
  <c r="AP1424" i="8"/>
  <c r="AP1761" i="8"/>
  <c r="AP2007" i="8"/>
  <c r="AP1558" i="8"/>
  <c r="AP1679" i="8"/>
  <c r="AP1596" i="8"/>
  <c r="AP1661" i="8"/>
  <c r="AP1700" i="8"/>
  <c r="AP1405" i="8"/>
  <c r="AP1843" i="8"/>
  <c r="AP1599" i="8"/>
  <c r="AP1456" i="8"/>
  <c r="AP1770" i="8"/>
  <c r="AP1905" i="8"/>
  <c r="AP1964" i="8"/>
  <c r="AP1355" i="8"/>
  <c r="AP1454" i="8"/>
  <c r="AP1655" i="8"/>
  <c r="AP1977" i="8"/>
  <c r="AP1648" i="8"/>
  <c r="AP1882" i="8"/>
  <c r="AP1440" i="8"/>
  <c r="AP1602" i="8"/>
  <c r="AP1635" i="8"/>
  <c r="AP1871" i="8"/>
  <c r="AP1410" i="8"/>
  <c r="AP1748" i="8"/>
  <c r="AP1395" i="8"/>
  <c r="AP1955" i="8"/>
  <c r="AP1603" i="8"/>
  <c r="AP1990" i="8"/>
  <c r="AP1604" i="8"/>
  <c r="AP1709" i="8"/>
  <c r="AP1936" i="8"/>
  <c r="AP1468" i="8"/>
  <c r="AP1675" i="8"/>
  <c r="AP1393" i="8"/>
  <c r="AP1375" i="8"/>
  <c r="AP1912" i="8"/>
  <c r="AP1537" i="8"/>
  <c r="AP1361" i="8"/>
  <c r="AP2015" i="8"/>
  <c r="AP1842" i="8"/>
  <c r="AP1400" i="8"/>
  <c r="AP1826" i="8"/>
  <c r="AP1930" i="8"/>
  <c r="AP1997" i="8"/>
  <c r="AP1699" i="8"/>
  <c r="AP1998" i="8"/>
  <c r="AP1539" i="8"/>
  <c r="AP1428" i="8"/>
  <c r="AP1505" i="8"/>
  <c r="AP1970" i="8"/>
  <c r="AP1581" i="8"/>
  <c r="AP1939" i="8"/>
  <c r="AP1913" i="8"/>
  <c r="AP1354" i="8"/>
  <c r="AP1460" i="8"/>
  <c r="AP1681" i="8"/>
  <c r="AP1924" i="8"/>
  <c r="AP1994" i="8"/>
  <c r="AP1463" i="8"/>
  <c r="AP1831" i="8"/>
  <c r="AP1851" i="8"/>
  <c r="AP1848" i="8"/>
  <c r="AP1535" i="8"/>
  <c r="AP1571" i="8"/>
  <c r="AP1962" i="8"/>
  <c r="AP1546" i="8"/>
  <c r="AP1751" i="8"/>
  <c r="AP1834" i="8"/>
  <c r="AP1380" i="8"/>
  <c r="AP1762" i="8"/>
  <c r="AP1935" i="8"/>
  <c r="AP1473" i="8"/>
  <c r="AP1827" i="8"/>
  <c r="AP1670" i="8"/>
  <c r="AP1522" i="8"/>
  <c r="AP1430" i="8"/>
  <c r="AP1653" i="8"/>
  <c r="AP1739" i="8"/>
  <c r="AP1702" i="8"/>
  <c r="AP1850" i="8"/>
  <c r="AP1825" i="8"/>
  <c r="AP1494" i="8"/>
  <c r="AP1624" i="8"/>
  <c r="AP1946" i="8"/>
  <c r="AP1545" i="8"/>
  <c r="AP1580" i="8"/>
  <c r="AP1725" i="8"/>
  <c r="AP1418" i="8"/>
  <c r="AP1513" i="8"/>
  <c r="AP1817" i="8"/>
  <c r="AP1593" i="8"/>
  <c r="AP1692" i="8"/>
  <c r="AP1492" i="8"/>
  <c r="AP1961" i="8"/>
  <c r="AP1712" i="8"/>
  <c r="AP1466" i="8"/>
  <c r="AP1951" i="8"/>
  <c r="AP1359" i="8"/>
  <c r="AP1482" i="8"/>
  <c r="AP1639" i="8"/>
  <c r="AP1891" i="8"/>
  <c r="AP1476" i="8"/>
  <c r="AP1595" i="8"/>
  <c r="AP1501" i="8"/>
  <c r="AP1980" i="8"/>
  <c r="AP1916" i="8"/>
  <c r="AP1926" i="8"/>
  <c r="AP1854" i="8"/>
  <c r="AP1566" i="8"/>
  <c r="AP1414" i="8"/>
  <c r="AP1386" i="8"/>
  <c r="AP1467" i="8"/>
  <c r="AP1724" i="8"/>
  <c r="AP1394" i="8"/>
  <c r="AP1645" i="8"/>
  <c r="AP1708" i="8"/>
  <c r="AP1967" i="8"/>
  <c r="AP1647" i="8"/>
  <c r="AP1496" i="8"/>
  <c r="AP1727" i="8"/>
  <c r="AP1516" i="8"/>
  <c r="AP1973" i="8"/>
  <c r="AP1759" i="8"/>
  <c r="AP1530" i="8"/>
  <c r="AP1862" i="8"/>
  <c r="AP1353" i="8"/>
  <c r="AP1638" i="8"/>
  <c r="AP1705" i="8"/>
  <c r="AP1694" i="8"/>
  <c r="AP1883" i="8"/>
  <c r="AP1377" i="8"/>
  <c r="AP1611" i="8"/>
  <c r="AP1481" i="8"/>
  <c r="AP1462" i="8"/>
  <c r="AP1794" i="8"/>
  <c r="AP1729" i="8"/>
  <c r="AP1524" i="8"/>
  <c r="AP1954" i="8"/>
  <c r="AP1358" i="8"/>
  <c r="AP1362" i="8"/>
  <c r="AP1811" i="8"/>
  <c r="AP1445" i="8"/>
  <c r="AP1894" i="8"/>
  <c r="AP1781" i="8"/>
  <c r="AP1806" i="8"/>
  <c r="AP1389" i="8"/>
  <c r="AP1979" i="8"/>
  <c r="AP1870" i="8"/>
  <c r="AP1570" i="8"/>
  <c r="AP1605" i="8"/>
  <c r="AP1526" i="8"/>
  <c r="AP1774" i="8"/>
  <c r="AP1586" i="8"/>
  <c r="AP1752" i="8"/>
  <c r="AP1628" i="8"/>
  <c r="AP1878" i="8"/>
  <c r="AP1372" i="8"/>
  <c r="AP1488" i="8"/>
  <c r="AP2004" i="8"/>
  <c r="AP2018" i="8"/>
  <c r="AP1787" i="8"/>
  <c r="AP1544" i="8"/>
  <c r="AP2017" i="8"/>
  <c r="AP1823" i="8"/>
  <c r="AP1352" i="8"/>
  <c r="AP1450" i="8"/>
  <c r="AP1390" i="8"/>
  <c r="AP1398" i="8"/>
  <c r="AP1706" i="8"/>
  <c r="AP1553" i="8"/>
  <c r="AP1915" i="8"/>
  <c r="AP1366" i="8"/>
  <c r="AP1847" i="8"/>
  <c r="AP1574" i="8"/>
  <c r="AP1786" i="8"/>
  <c r="AP1906" i="8"/>
  <c r="AP1020" i="8"/>
  <c r="AP1021" i="8" s="1"/>
  <c r="AP1022" i="8" s="1"/>
  <c r="AP1023" i="8" s="1"/>
  <c r="AP1024" i="8" s="1"/>
  <c r="AP1025" i="8" s="1"/>
  <c r="AP1026" i="8" s="1"/>
  <c r="AP1027" i="8" s="1"/>
  <c r="AP1028" i="8" s="1"/>
  <c r="AP1029" i="8" s="1"/>
  <c r="AP1030" i="8" s="1"/>
  <c r="AP1031" i="8" s="1"/>
  <c r="AP1032" i="8" s="1"/>
  <c r="AP1033" i="8" s="1"/>
  <c r="AP1034" i="8" s="1"/>
  <c r="AP1035" i="8" s="1"/>
  <c r="AP1036" i="8" s="1"/>
  <c r="AP1037" i="8" s="1"/>
  <c r="AP1038" i="8" s="1"/>
  <c r="AP1039" i="8" s="1"/>
  <c r="AP1040" i="8" s="1"/>
  <c r="AP1041" i="8" s="1"/>
  <c r="AP1042" i="8" s="1"/>
  <c r="AP1043" i="8" s="1"/>
  <c r="AP1044" i="8" s="1"/>
  <c r="AP1045" i="8" s="1"/>
  <c r="AP1046" i="8" s="1"/>
  <c r="AP1047" i="8" s="1"/>
  <c r="AP1048" i="8" s="1"/>
  <c r="AP1049" i="8" s="1"/>
  <c r="AP1050" i="8" s="1"/>
  <c r="AP1051" i="8" s="1"/>
  <c r="AP1052" i="8" s="1"/>
  <c r="AP1053" i="8" s="1"/>
  <c r="AP1054" i="8" s="1"/>
  <c r="AP1055" i="8" s="1"/>
  <c r="AP1056" i="8" s="1"/>
  <c r="AP1057" i="8" s="1"/>
  <c r="AP1058" i="8" s="1"/>
  <c r="AP1059" i="8" s="1"/>
  <c r="AP1060" i="8" s="1"/>
  <c r="AP1061" i="8" s="1"/>
  <c r="AP1062" i="8" s="1"/>
  <c r="AP1063" i="8" s="1"/>
  <c r="AP1064" i="8" s="1"/>
  <c r="AP1065" i="8" s="1"/>
  <c r="AP1066" i="8" s="1"/>
  <c r="AP1067" i="8" s="1"/>
  <c r="AP1068" i="8" s="1"/>
  <c r="AP1069" i="8" s="1"/>
  <c r="AP1070" i="8" s="1"/>
  <c r="AP1071" i="8" s="1"/>
  <c r="AP1072" i="8" s="1"/>
  <c r="AP1073" i="8" s="1"/>
  <c r="AP1074" i="8" s="1"/>
  <c r="AP1075" i="8" s="1"/>
  <c r="AP1076" i="8" s="1"/>
  <c r="AP1077" i="8" s="1"/>
  <c r="AP1078" i="8" s="1"/>
  <c r="AP1079" i="8" s="1"/>
  <c r="AP1080" i="8" s="1"/>
  <c r="AP1081" i="8" s="1"/>
  <c r="AP1082" i="8" s="1"/>
  <c r="AP1083" i="8" s="1"/>
  <c r="AP1084" i="8" s="1"/>
  <c r="AP1085" i="8" s="1"/>
  <c r="AP1086" i="8" s="1"/>
  <c r="AP1087" i="8" s="1"/>
  <c r="AP1088" i="8" s="1"/>
  <c r="AP1089" i="8" s="1"/>
  <c r="AP1090" i="8" s="1"/>
  <c r="AP1091" i="8" s="1"/>
  <c r="AP1092" i="8" s="1"/>
  <c r="AP1093" i="8" s="1"/>
  <c r="AP1094" i="8" s="1"/>
  <c r="AP1095" i="8" s="1"/>
  <c r="AP1096" i="8" s="1"/>
  <c r="AP1097" i="8" s="1"/>
  <c r="AP1098" i="8" s="1"/>
  <c r="AP1099" i="8" s="1"/>
  <c r="AP1100" i="8" s="1"/>
  <c r="AP1101" i="8" s="1"/>
  <c r="AP1102" i="8" s="1"/>
  <c r="AP1103" i="8" s="1"/>
  <c r="AP1104" i="8" s="1"/>
  <c r="AP1105" i="8" s="1"/>
  <c r="AP1106" i="8" s="1"/>
  <c r="AP1107" i="8" s="1"/>
  <c r="AP1108" i="8" s="1"/>
  <c r="AP1109" i="8" s="1"/>
  <c r="AP1110" i="8" s="1"/>
  <c r="AP1111" i="8" s="1"/>
  <c r="AP1112" i="8" s="1"/>
  <c r="AP1113" i="8" s="1"/>
  <c r="AP1114" i="8" s="1"/>
  <c r="AP1115" i="8" s="1"/>
  <c r="AP1116" i="8" s="1"/>
  <c r="AP1117" i="8" s="1"/>
  <c r="AP1118" i="8" s="1"/>
  <c r="AP1119" i="8" s="1"/>
  <c r="AP1120" i="8" s="1"/>
  <c r="AP1121" i="8" s="1"/>
  <c r="AP1122" i="8" s="1"/>
  <c r="AP1123" i="8" s="1"/>
  <c r="AP1124" i="8" s="1"/>
  <c r="AP1125" i="8" s="1"/>
  <c r="AP1126" i="8" s="1"/>
  <c r="AP1127" i="8" s="1"/>
  <c r="AP1128" i="8" s="1"/>
  <c r="AP1129" i="8" s="1"/>
  <c r="AP1130" i="8" s="1"/>
  <c r="AP1131" i="8" s="1"/>
  <c r="AP1132" i="8" s="1"/>
  <c r="AP1133" i="8" s="1"/>
  <c r="AP1134" i="8" s="1"/>
  <c r="AP1135" i="8" s="1"/>
  <c r="AP1136" i="8" s="1"/>
  <c r="AP1137" i="8" s="1"/>
  <c r="AP1138" i="8" s="1"/>
  <c r="AP1139" i="8" s="1"/>
  <c r="AP1140" i="8" s="1"/>
  <c r="AP1141" i="8" s="1"/>
  <c r="AP1142" i="8" s="1"/>
  <c r="AP1143" i="8" s="1"/>
  <c r="AP1144" i="8" s="1"/>
  <c r="AP1145" i="8" s="1"/>
  <c r="AP1146" i="8" s="1"/>
  <c r="AP1147" i="8" s="1"/>
  <c r="AP1148" i="8" s="1"/>
  <c r="AP1149" i="8" s="1"/>
  <c r="AP1150" i="8" s="1"/>
  <c r="AP1151" i="8" s="1"/>
  <c r="AP1152" i="8" s="1"/>
  <c r="AP1153" i="8" s="1"/>
  <c r="AP1154" i="8" s="1"/>
  <c r="AP1155" i="8" s="1"/>
  <c r="AP1156" i="8" s="1"/>
  <c r="AP1157" i="8" s="1"/>
  <c r="AP1158" i="8" s="1"/>
  <c r="AP1159" i="8" s="1"/>
  <c r="AP1160" i="8" s="1"/>
  <c r="AP1161" i="8" s="1"/>
  <c r="AP1162" i="8" s="1"/>
  <c r="AP1163" i="8" s="1"/>
  <c r="AP1164" i="8" s="1"/>
  <c r="AP1165" i="8" s="1"/>
  <c r="AP1166" i="8" s="1"/>
  <c r="AP1167" i="8" s="1"/>
  <c r="AP1168" i="8" s="1"/>
  <c r="AP1169" i="8" s="1"/>
  <c r="AP1170" i="8" s="1"/>
  <c r="AP1171" i="8" s="1"/>
  <c r="AP1172" i="8" s="1"/>
  <c r="AP1173" i="8" s="1"/>
  <c r="AP1174" i="8" s="1"/>
  <c r="AP1175" i="8" s="1"/>
  <c r="AP1176" i="8" s="1"/>
  <c r="AP1177" i="8" s="1"/>
  <c r="AP1178" i="8" s="1"/>
  <c r="AP1179" i="8" s="1"/>
  <c r="AP1180" i="8" s="1"/>
  <c r="AP1181" i="8" s="1"/>
  <c r="AP1182" i="8" s="1"/>
  <c r="AP1183" i="8" s="1"/>
  <c r="AP1184" i="8" s="1"/>
  <c r="AP1185" i="8" s="1"/>
  <c r="AP1186" i="8" s="1"/>
  <c r="AP1187" i="8" s="1"/>
  <c r="AP1188" i="8" s="1"/>
  <c r="AP1189" i="8" s="1"/>
  <c r="AP1190" i="8" s="1"/>
  <c r="AP1191" i="8" s="1"/>
  <c r="AP1192" i="8" s="1"/>
  <c r="AP1193" i="8" s="1"/>
  <c r="AP1194" i="8" s="1"/>
  <c r="AP1195" i="8" s="1"/>
  <c r="AP1196" i="8" s="1"/>
  <c r="AP1197" i="8" s="1"/>
  <c r="AP1198" i="8" s="1"/>
  <c r="AP1199" i="8" s="1"/>
  <c r="AP1200" i="8" s="1"/>
  <c r="AP1201" i="8" s="1"/>
  <c r="AP1202" i="8" s="1"/>
  <c r="AP1203" i="8" s="1"/>
  <c r="AP1204" i="8" s="1"/>
  <c r="AP1205" i="8" s="1"/>
  <c r="AP1206" i="8" s="1"/>
  <c r="AP1207" i="8" s="1"/>
  <c r="AP1208" i="8" s="1"/>
  <c r="AP1209" i="8" s="1"/>
  <c r="AP1210" i="8" s="1"/>
  <c r="AP1211" i="8" s="1"/>
  <c r="AP1212" i="8" s="1"/>
  <c r="AP1213" i="8" s="1"/>
  <c r="AP1214" i="8" s="1"/>
  <c r="AP1215" i="8" s="1"/>
  <c r="AP1216" i="8" s="1"/>
  <c r="AP1217" i="8" s="1"/>
  <c r="AP1218" i="8" s="1"/>
  <c r="AP1219" i="8" s="1"/>
  <c r="AP1220" i="8" s="1"/>
  <c r="AP1221" i="8" s="1"/>
  <c r="AP1222" i="8" s="1"/>
  <c r="AP1223" i="8" s="1"/>
  <c r="AP1224" i="8" s="1"/>
  <c r="AP1225" i="8" s="1"/>
  <c r="AP1226" i="8" s="1"/>
  <c r="AP1227" i="8" s="1"/>
  <c r="AP1228" i="8" s="1"/>
  <c r="AP1229" i="8" s="1"/>
  <c r="AP1230" i="8" s="1"/>
  <c r="AP1231" i="8" s="1"/>
  <c r="AP1232" i="8" s="1"/>
  <c r="AP1233" i="8" s="1"/>
  <c r="AP1234" i="8" s="1"/>
  <c r="AP1235" i="8" s="1"/>
  <c r="AP1236" i="8" s="1"/>
  <c r="AP1237" i="8" s="1"/>
  <c r="AP1238" i="8" s="1"/>
  <c r="AP1239" i="8" s="1"/>
  <c r="AP1240" i="8" s="1"/>
  <c r="AP1241" i="8" s="1"/>
  <c r="AP1242" i="8" s="1"/>
  <c r="AP1243" i="8" s="1"/>
  <c r="AP1244" i="8" s="1"/>
  <c r="AP1245" i="8" s="1"/>
  <c r="AP1246" i="8" s="1"/>
  <c r="AP1247" i="8" s="1"/>
  <c r="AP1248" i="8" s="1"/>
  <c r="AP1249" i="8" s="1"/>
  <c r="AP1250" i="8" s="1"/>
  <c r="AP1251" i="8" s="1"/>
  <c r="AP1252" i="8" s="1"/>
  <c r="AP1253" i="8" s="1"/>
  <c r="AP1254" i="8" s="1"/>
  <c r="AP1255" i="8" s="1"/>
  <c r="AP1256" i="8" s="1"/>
  <c r="AP1257" i="8" s="1"/>
  <c r="AP1258" i="8" s="1"/>
  <c r="AP1259" i="8" s="1"/>
  <c r="AP1260" i="8" s="1"/>
  <c r="AP1261" i="8" s="1"/>
  <c r="AP1262" i="8" s="1"/>
  <c r="AP1263" i="8" s="1"/>
  <c r="AP1264" i="8" s="1"/>
  <c r="AP1265" i="8" s="1"/>
  <c r="AP1266" i="8" s="1"/>
  <c r="AP1267" i="8" s="1"/>
  <c r="AP1268" i="8" s="1"/>
  <c r="AP1269" i="8" s="1"/>
  <c r="AP1270" i="8" s="1"/>
  <c r="AP1271" i="8" s="1"/>
  <c r="AP1272" i="8" s="1"/>
  <c r="AP1273" i="8" s="1"/>
  <c r="AP1274" i="8" s="1"/>
  <c r="AP1275" i="8" s="1"/>
  <c r="AP1276" i="8" s="1"/>
  <c r="AP1277" i="8" s="1"/>
  <c r="AP1278" i="8" s="1"/>
  <c r="AP1279" i="8" s="1"/>
  <c r="AP1280" i="8" s="1"/>
  <c r="AP1281" i="8" s="1"/>
  <c r="AP1282" i="8" s="1"/>
  <c r="AP1283" i="8" s="1"/>
  <c r="AP1284" i="8" s="1"/>
  <c r="AP1285" i="8" s="1"/>
  <c r="AP1286" i="8" s="1"/>
  <c r="AP1287" i="8" s="1"/>
  <c r="AP1288" i="8" s="1"/>
  <c r="AP1289" i="8" s="1"/>
  <c r="AP1290" i="8" s="1"/>
  <c r="AP1291" i="8" s="1"/>
  <c r="AP1292" i="8" s="1"/>
  <c r="AP1293" i="8" s="1"/>
  <c r="AP1294" i="8" s="1"/>
  <c r="AP1295" i="8" s="1"/>
  <c r="AP1296" i="8" s="1"/>
  <c r="AP1297" i="8" s="1"/>
  <c r="AP1298" i="8" s="1"/>
  <c r="AP1299" i="8" s="1"/>
  <c r="AP1300" i="8" s="1"/>
  <c r="AP1301" i="8" s="1"/>
  <c r="AP1302" i="8" s="1"/>
  <c r="AP1303" i="8" s="1"/>
  <c r="AP1304" i="8" s="1"/>
  <c r="AP1305" i="8" s="1"/>
  <c r="AP1306" i="8" s="1"/>
  <c r="AP1307" i="8" s="1"/>
  <c r="AP1308" i="8" s="1"/>
  <c r="AP1309" i="8" s="1"/>
  <c r="AP1310" i="8" s="1"/>
  <c r="AP1311" i="8" s="1"/>
  <c r="AP1312" i="8" s="1"/>
  <c r="AP1313" i="8" s="1"/>
  <c r="AP1314" i="8" s="1"/>
  <c r="AP1315" i="8" s="1"/>
  <c r="AP1316" i="8" s="1"/>
  <c r="AP1317" i="8" s="1"/>
  <c r="AP1318" i="8" s="1"/>
  <c r="AP1319" i="8" s="1"/>
  <c r="AP1320" i="8" s="1"/>
  <c r="AP1321" i="8" s="1"/>
  <c r="AP1322" i="8" s="1"/>
  <c r="AP1323" i="8" s="1"/>
  <c r="AP1324" i="8" s="1"/>
  <c r="AP1325" i="8" s="1"/>
  <c r="AP1326" i="8" s="1"/>
  <c r="AP1327" i="8" s="1"/>
  <c r="AP1328" i="8" s="1"/>
  <c r="AP1329" i="8" s="1"/>
  <c r="AP1330" i="8" s="1"/>
  <c r="AP1331" i="8" s="1"/>
  <c r="AP1332" i="8" s="1"/>
  <c r="AP1333" i="8" s="1"/>
  <c r="AP1334" i="8" s="1"/>
  <c r="AP1335" i="8" s="1"/>
  <c r="AP1336" i="8" s="1"/>
  <c r="AP1337" i="8" s="1"/>
  <c r="AP1338" i="8" s="1"/>
  <c r="AP1339" i="8" s="1"/>
  <c r="AP1340" i="8" s="1"/>
  <c r="AP1341" i="8" s="1"/>
  <c r="AP1342" i="8" s="1"/>
  <c r="AP1343" i="8" s="1"/>
  <c r="AP1344" i="8" s="1"/>
  <c r="AP1345" i="8" s="1"/>
  <c r="AP1346" i="8" s="1"/>
  <c r="AP1347" i="8" s="1"/>
  <c r="AP1348" i="8" s="1"/>
  <c r="AP1349" i="8" s="1"/>
  <c r="AP1350" i="8" s="1"/>
  <c r="AP1351" i="8" s="1"/>
  <c r="AP1666" i="8"/>
  <c r="AP1383" i="8"/>
  <c r="AP1917" i="8"/>
  <c r="AP1521" i="8"/>
  <c r="AP1367" i="8"/>
  <c r="AP1517" i="8"/>
  <c r="AP1742" i="8"/>
  <c r="AP1385" i="8"/>
  <c r="AP1557" i="8"/>
  <c r="AP1947" i="8"/>
  <c r="AP1986" i="8"/>
  <c r="F1019" i="8"/>
  <c r="F2015" i="8"/>
  <c r="F2017" i="8"/>
  <c r="F2019" i="8"/>
  <c r="E2019" i="8" s="1"/>
  <c r="AR2019" i="8" s="1"/>
  <c r="F2016" i="8"/>
  <c r="F2018" i="8"/>
  <c r="P1019" i="8"/>
  <c r="P1020" i="8" s="1"/>
  <c r="P1021" i="8" s="1"/>
  <c r="P1022" i="8" s="1"/>
  <c r="P1023" i="8" s="1"/>
  <c r="P2018" i="8"/>
  <c r="P1854" i="8"/>
  <c r="P1859" i="8"/>
  <c r="P1930" i="8"/>
  <c r="P1939" i="8"/>
  <c r="P1870" i="8"/>
  <c r="P1986" i="8"/>
  <c r="P1871" i="8"/>
  <c r="P1874" i="8"/>
  <c r="P1876" i="8"/>
  <c r="P1879" i="8"/>
  <c r="P1984" i="8"/>
  <c r="P1954" i="8"/>
  <c r="P1920" i="8"/>
  <c r="P2006" i="8"/>
  <c r="P1983" i="8"/>
  <c r="P1985" i="8"/>
  <c r="P1909" i="8"/>
  <c r="P1869" i="8"/>
  <c r="P1927" i="8"/>
  <c r="P1989" i="8"/>
  <c r="P1858" i="8"/>
  <c r="P1950" i="8"/>
  <c r="P1910" i="8"/>
  <c r="P1873" i="8"/>
  <c r="P1952" i="8"/>
  <c r="P1907" i="8"/>
  <c r="P1867" i="8"/>
  <c r="P1916" i="8"/>
  <c r="P1922" i="8"/>
  <c r="P1974" i="8"/>
  <c r="P1917" i="8"/>
  <c r="P1866" i="8"/>
  <c r="P1913" i="8"/>
  <c r="P1915" i="8"/>
  <c r="P1963" i="8"/>
  <c r="P1997" i="8"/>
  <c r="P1921" i="8"/>
  <c r="P1960" i="8"/>
  <c r="P1887" i="8"/>
  <c r="P1865" i="8"/>
  <c r="P2002" i="8"/>
  <c r="P2015" i="8"/>
  <c r="P1890" i="8"/>
  <c r="P1942" i="8"/>
  <c r="P1957" i="8"/>
  <c r="P1852" i="8"/>
  <c r="P1863" i="8"/>
  <c r="P1947" i="8"/>
  <c r="P1948" i="8"/>
  <c r="P1885" i="8"/>
  <c r="P1991" i="8"/>
  <c r="P1996" i="8"/>
  <c r="P1941" i="8"/>
  <c r="P1903" i="8"/>
  <c r="P1894" i="8"/>
  <c r="P2005" i="8"/>
  <c r="P1946" i="8"/>
  <c r="P1945" i="8"/>
  <c r="P2011" i="8"/>
  <c r="P1878" i="8"/>
  <c r="P1940" i="8"/>
  <c r="P1849" i="8"/>
  <c r="P1970" i="8"/>
  <c r="P1979" i="8"/>
  <c r="P1992" i="8"/>
  <c r="P2010" i="8"/>
  <c r="P1856" i="8"/>
  <c r="P1883" i="8"/>
  <c r="P1993" i="8"/>
  <c r="P1936" i="8"/>
  <c r="P1860" i="8"/>
  <c r="P1864" i="8"/>
  <c r="P1893" i="8"/>
  <c r="P2019" i="8"/>
  <c r="O2019" i="8" s="1"/>
  <c r="P2016" i="8"/>
  <c r="P1851" i="8"/>
  <c r="P1982" i="8"/>
  <c r="P1919" i="8"/>
  <c r="P1944" i="8"/>
  <c r="P1862" i="8"/>
  <c r="P1905" i="8"/>
  <c r="P1990" i="8"/>
  <c r="P1969" i="8"/>
  <c r="P2008" i="8"/>
  <c r="P1968" i="8"/>
  <c r="P2004" i="8"/>
  <c r="P1965" i="8"/>
  <c r="P1961" i="8"/>
  <c r="P1902" i="8"/>
  <c r="P1937" i="8"/>
  <c r="P1926" i="8"/>
  <c r="P1925" i="8"/>
  <c r="P1962" i="8"/>
  <c r="P2001" i="8"/>
  <c r="P1933" i="8"/>
  <c r="P1959" i="8"/>
  <c r="P1889" i="8"/>
  <c r="P1924" i="8"/>
  <c r="P1928" i="8"/>
  <c r="P1958" i="8"/>
  <c r="P1880" i="8"/>
  <c r="P1932" i="8"/>
  <c r="P1868" i="8"/>
  <c r="P1906" i="8"/>
  <c r="P1955" i="8"/>
  <c r="P1898" i="8"/>
  <c r="P1848" i="8"/>
  <c r="P2007" i="8"/>
  <c r="P1935" i="8"/>
  <c r="P1911" i="8"/>
  <c r="P1977" i="8"/>
  <c r="P1882" i="8"/>
  <c r="P1934" i="8"/>
  <c r="P1988" i="8"/>
  <c r="P1951" i="8"/>
  <c r="P1956" i="8"/>
  <c r="P1929" i="8"/>
  <c r="P1964" i="8"/>
  <c r="P1884" i="8"/>
  <c r="P2009" i="8"/>
  <c r="P1872" i="8"/>
  <c r="P1888" i="8"/>
  <c r="P1987" i="8"/>
  <c r="P1901" i="8"/>
  <c r="P1861" i="8"/>
  <c r="P2000" i="8"/>
  <c r="P2014" i="8"/>
  <c r="P1891" i="8"/>
  <c r="P2017" i="8"/>
  <c r="P1976" i="8"/>
  <c r="P1995" i="8"/>
  <c r="P1980" i="8"/>
  <c r="P1975" i="8"/>
  <c r="P1897" i="8"/>
  <c r="P1998" i="8"/>
  <c r="P2012" i="8"/>
  <c r="P1877" i="8"/>
  <c r="P1918" i="8"/>
  <c r="P1966" i="8"/>
  <c r="P1912" i="8"/>
  <c r="P1981" i="8"/>
  <c r="P1923" i="8"/>
  <c r="P1853" i="8"/>
  <c r="P1857" i="8"/>
  <c r="P1908" i="8"/>
  <c r="P1881" i="8"/>
  <c r="P1938" i="8"/>
  <c r="P1850" i="8"/>
  <c r="P1892" i="8"/>
  <c r="P1904" i="8"/>
  <c r="P1973" i="8"/>
  <c r="P1886" i="8"/>
  <c r="P1972" i="8"/>
  <c r="P1875" i="8"/>
  <c r="P1900" i="8"/>
  <c r="P1855" i="8"/>
  <c r="P1949" i="8"/>
  <c r="P2003" i="8"/>
  <c r="P1971" i="8"/>
  <c r="P1931" i="8"/>
  <c r="P2013" i="8"/>
  <c r="P1899" i="8"/>
  <c r="P1896" i="8"/>
  <c r="P1978" i="8"/>
  <c r="P1914" i="8"/>
  <c r="P1943" i="8"/>
  <c r="P1994" i="8"/>
  <c r="P1953" i="8"/>
  <c r="P1999" i="8"/>
  <c r="P1895" i="8"/>
  <c r="P1967" i="8"/>
  <c r="H645" i="8"/>
  <c r="R975" i="8"/>
  <c r="AH708" i="8"/>
  <c r="X822" i="8"/>
  <c r="X907" i="8"/>
  <c r="X824" i="8"/>
  <c r="AH987" i="8"/>
  <c r="AH770" i="8"/>
  <c r="AC615" i="8"/>
  <c r="R962" i="8"/>
  <c r="R949" i="8"/>
  <c r="AC880" i="8"/>
  <c r="AM993" i="8"/>
  <c r="AM488" i="8"/>
  <c r="AM401" i="8"/>
  <c r="AM704" i="8"/>
  <c r="X934" i="8"/>
  <c r="AH723" i="8"/>
  <c r="AH969" i="8"/>
  <c r="AH807" i="8"/>
  <c r="R734" i="8"/>
  <c r="R688" i="8"/>
  <c r="AH579" i="8"/>
  <c r="R817" i="8"/>
  <c r="X893" i="8"/>
  <c r="AH793" i="8"/>
  <c r="X795" i="8"/>
  <c r="X741" i="8"/>
  <c r="AH491" i="8"/>
  <c r="AH715" i="8"/>
  <c r="AH835" i="8"/>
  <c r="X802" i="8"/>
  <c r="X805" i="8"/>
  <c r="M966" i="8"/>
  <c r="AH501" i="8"/>
  <c r="R996" i="8"/>
  <c r="AH683" i="8"/>
  <c r="X789" i="8"/>
  <c r="M961" i="8"/>
  <c r="AH742" i="8"/>
  <c r="X704" i="8"/>
  <c r="X770" i="8"/>
  <c r="M910" i="8"/>
  <c r="AM571" i="8"/>
  <c r="AC871" i="8"/>
  <c r="AM924" i="8"/>
  <c r="AM562" i="8"/>
  <c r="AM544" i="8"/>
  <c r="AM656" i="8"/>
  <c r="AM427" i="8"/>
  <c r="AM349" i="8"/>
  <c r="AM701" i="8"/>
  <c r="AM417" i="8"/>
  <c r="AM661" i="8"/>
  <c r="AM762" i="8"/>
  <c r="AM752" i="8"/>
  <c r="AC825" i="8"/>
  <c r="AC768" i="8"/>
  <c r="AC849" i="8"/>
  <c r="AC675" i="8"/>
  <c r="AC785" i="8"/>
  <c r="AH649" i="8"/>
  <c r="AH778" i="8"/>
  <c r="X924" i="8"/>
  <c r="AH937" i="8"/>
  <c r="X763" i="8"/>
  <c r="AM929" i="8"/>
  <c r="AM724" i="8"/>
  <c r="AM560" i="8"/>
  <c r="AH850" i="8"/>
  <c r="AH934" i="8"/>
  <c r="AH824" i="8"/>
  <c r="AH946" i="8"/>
  <c r="AH899" i="8"/>
  <c r="X977" i="8"/>
  <c r="R942" i="8"/>
  <c r="X985" i="8"/>
  <c r="AH414" i="8"/>
  <c r="AH909" i="8"/>
  <c r="R908" i="8"/>
  <c r="AC896" i="8"/>
  <c r="AM716" i="8"/>
  <c r="AM834" i="8"/>
  <c r="AM364" i="8"/>
  <c r="AM631" i="8"/>
  <c r="AM644" i="8"/>
  <c r="AM338" i="8"/>
  <c r="M984" i="8"/>
  <c r="AH781" i="8"/>
  <c r="AH523" i="8"/>
  <c r="R984" i="8"/>
  <c r="AM738" i="8"/>
  <c r="AM828" i="8"/>
  <c r="AM596" i="8"/>
  <c r="AC746" i="8"/>
  <c r="AC754" i="8"/>
  <c r="AH755" i="8"/>
  <c r="AH772" i="8"/>
  <c r="M953" i="8"/>
  <c r="X780" i="8"/>
  <c r="AH691" i="8"/>
  <c r="AH677" i="8"/>
  <c r="X844" i="8"/>
  <c r="AH718" i="8"/>
  <c r="AM844" i="8"/>
  <c r="AM686" i="8"/>
  <c r="AM695" i="8"/>
  <c r="AM709" i="8"/>
  <c r="AM643" i="8"/>
  <c r="AC816" i="8"/>
  <c r="AC692" i="8"/>
  <c r="AC725" i="8"/>
  <c r="AC652" i="8"/>
  <c r="X850" i="8"/>
  <c r="AH810" i="8"/>
  <c r="AH892" i="8"/>
  <c r="R927" i="8"/>
  <c r="R850" i="8"/>
  <c r="M982" i="8"/>
  <c r="X837" i="8"/>
  <c r="M996" i="8"/>
  <c r="AM816" i="8"/>
  <c r="AM989" i="8"/>
  <c r="X738" i="8"/>
  <c r="AH749" i="8"/>
  <c r="AH980" i="8"/>
  <c r="AH659" i="8"/>
  <c r="AH966" i="8"/>
  <c r="AH747" i="8"/>
  <c r="AM849" i="8"/>
  <c r="AM749" i="8"/>
  <c r="AM699" i="8"/>
  <c r="X727" i="8"/>
  <c r="X808" i="8"/>
  <c r="AM800" i="8"/>
  <c r="AM636" i="8"/>
  <c r="AM683" i="8"/>
  <c r="AM677" i="8"/>
  <c r="AC678" i="8"/>
  <c r="AH799" i="8"/>
  <c r="AH658" i="8"/>
  <c r="R807" i="8"/>
  <c r="AH837" i="8"/>
  <c r="AM839" i="8"/>
  <c r="AM689" i="8"/>
  <c r="AC645" i="8"/>
  <c r="AC663" i="8"/>
  <c r="AM797" i="8"/>
  <c r="AM674" i="8"/>
  <c r="AC656" i="8"/>
  <c r="AH669" i="8"/>
  <c r="R835" i="8"/>
  <c r="AH456" i="8"/>
  <c r="AH434" i="8"/>
  <c r="AH449" i="8"/>
  <c r="AM912" i="8"/>
  <c r="AM985" i="8"/>
  <c r="AM522" i="8"/>
  <c r="AM879" i="8"/>
  <c r="AM580" i="8"/>
  <c r="AM592" i="8"/>
  <c r="AM616" i="8"/>
  <c r="AM56" i="8"/>
  <c r="AM72" i="8"/>
  <c r="AM142" i="8"/>
  <c r="AM68" i="8"/>
  <c r="AM547" i="8"/>
  <c r="AC913" i="8"/>
  <c r="AC602" i="8"/>
  <c r="AC908" i="8"/>
  <c r="AC625" i="8"/>
  <c r="AC1001" i="8"/>
  <c r="AC557" i="8"/>
  <c r="R853" i="8"/>
  <c r="R879" i="8"/>
  <c r="AH896" i="8"/>
  <c r="AH1010" i="8"/>
  <c r="M951" i="8"/>
  <c r="M974" i="8"/>
  <c r="AH914" i="8"/>
  <c r="M460" i="8"/>
  <c r="AH419" i="8"/>
  <c r="AM383" i="8"/>
  <c r="AM582" i="8"/>
  <c r="AM958" i="8"/>
  <c r="AM545" i="8"/>
  <c r="AM896" i="8"/>
  <c r="AM620" i="8"/>
  <c r="AM219" i="8"/>
  <c r="AM133" i="8"/>
  <c r="AM49" i="8"/>
  <c r="AM301" i="8"/>
  <c r="AM264" i="8"/>
  <c r="AC965" i="8"/>
  <c r="AC900" i="8"/>
  <c r="AC963" i="8"/>
  <c r="AC604" i="8"/>
  <c r="AC510" i="8"/>
  <c r="AC542" i="8"/>
  <c r="AH552" i="8"/>
  <c r="X937" i="8"/>
  <c r="AH944" i="8"/>
  <c r="R906" i="8"/>
  <c r="R920" i="8"/>
  <c r="AH622" i="8"/>
  <c r="X965" i="8"/>
  <c r="AH357" i="8"/>
  <c r="AH471" i="8"/>
  <c r="AH397" i="8"/>
  <c r="AM552" i="8"/>
  <c r="AC1005" i="8"/>
  <c r="AM919" i="8"/>
  <c r="AM590" i="8"/>
  <c r="AM857" i="8"/>
  <c r="AM899" i="8"/>
  <c r="AM114" i="8"/>
  <c r="AM295" i="8"/>
  <c r="AM314" i="8"/>
  <c r="AM254" i="8"/>
  <c r="AM102" i="8"/>
  <c r="AM51" i="8"/>
  <c r="AM178" i="8"/>
  <c r="AC636" i="8"/>
  <c r="AC633" i="8"/>
  <c r="AC889" i="8"/>
  <c r="AH996" i="8"/>
  <c r="AC974" i="8"/>
  <c r="AC532" i="8"/>
  <c r="R974" i="8"/>
  <c r="R877" i="8"/>
  <c r="AH847" i="8"/>
  <c r="H933" i="8"/>
  <c r="H920" i="8"/>
  <c r="R909" i="8"/>
  <c r="R701" i="8"/>
  <c r="R693" i="8"/>
  <c r="AH959" i="8"/>
  <c r="AH949" i="8"/>
  <c r="X960" i="8"/>
  <c r="AH616" i="8"/>
  <c r="X635" i="8"/>
  <c r="X645" i="8"/>
  <c r="AM917" i="8"/>
  <c r="AM967" i="8"/>
  <c r="AC854" i="8"/>
  <c r="AM874" i="8"/>
  <c r="AM413" i="8"/>
  <c r="AC883" i="8"/>
  <c r="AC1008" i="8"/>
  <c r="H866" i="8"/>
  <c r="AH852" i="8"/>
  <c r="R956" i="8"/>
  <c r="R888" i="8"/>
  <c r="AH560" i="8"/>
  <c r="M993" i="8"/>
  <c r="M1006" i="8"/>
  <c r="AH348" i="8"/>
  <c r="AH371" i="8"/>
  <c r="AH480" i="8"/>
  <c r="AH460" i="8"/>
  <c r="AH442" i="8"/>
  <c r="AH413" i="8"/>
  <c r="AH465" i="8"/>
  <c r="AH483" i="8"/>
  <c r="AH476" i="8"/>
  <c r="AH405" i="8"/>
  <c r="AH540" i="8"/>
  <c r="AC917" i="8"/>
  <c r="AM421" i="8"/>
  <c r="AM902" i="8"/>
  <c r="AM972" i="8"/>
  <c r="AM497" i="8"/>
  <c r="AM473" i="8"/>
  <c r="AM541" i="8"/>
  <c r="AM374" i="8"/>
  <c r="AM943" i="8"/>
  <c r="AM445" i="8"/>
  <c r="AM519" i="8"/>
  <c r="AM584" i="8"/>
  <c r="AM609" i="8"/>
  <c r="AM320" i="8"/>
  <c r="AM90" i="8"/>
  <c r="AM210" i="8"/>
  <c r="AM199" i="8"/>
  <c r="AM328" i="8"/>
  <c r="AM311" i="8"/>
  <c r="AM238" i="8"/>
  <c r="AM137" i="8"/>
  <c r="AM330" i="8"/>
  <c r="AM23" i="8"/>
  <c r="AM109" i="8"/>
  <c r="AM191" i="8"/>
  <c r="AC968" i="8"/>
  <c r="AC617" i="8"/>
  <c r="AC606" i="8"/>
  <c r="AC972" i="8"/>
  <c r="AC866" i="8"/>
  <c r="AC528" i="8"/>
  <c r="AC581" i="8"/>
  <c r="AC573" i="8"/>
  <c r="AM865" i="8"/>
  <c r="AM1010" i="8"/>
  <c r="AM566" i="8"/>
  <c r="AM381" i="8"/>
  <c r="AM618" i="8"/>
  <c r="H915" i="8"/>
  <c r="AH573" i="8"/>
  <c r="AH605" i="8"/>
  <c r="AH575" i="8"/>
  <c r="R988" i="8"/>
  <c r="AH597" i="8"/>
  <c r="X859" i="8"/>
  <c r="X883" i="8"/>
  <c r="AH583" i="8"/>
  <c r="AH889" i="8"/>
  <c r="M876" i="8"/>
  <c r="R784" i="8"/>
  <c r="M978" i="8"/>
  <c r="X987" i="8"/>
  <c r="AH874" i="8"/>
  <c r="AH775" i="8"/>
  <c r="R842" i="8"/>
  <c r="AH814" i="8"/>
  <c r="X957" i="8"/>
  <c r="AH736" i="8"/>
  <c r="R813" i="8"/>
  <c r="M968" i="8"/>
  <c r="AH408" i="8"/>
  <c r="AH382" i="8"/>
  <c r="AH446" i="8"/>
  <c r="AH502" i="8"/>
  <c r="M872" i="8"/>
  <c r="R933" i="8"/>
  <c r="X890" i="8"/>
  <c r="R899" i="8"/>
  <c r="R898" i="8"/>
  <c r="X909" i="8"/>
  <c r="AH429" i="8"/>
  <c r="AH600" i="8"/>
  <c r="X760" i="8"/>
  <c r="AH891" i="8"/>
  <c r="AH527" i="8"/>
  <c r="R772" i="8"/>
  <c r="R852" i="8"/>
  <c r="R750" i="8"/>
  <c r="AH423" i="8"/>
  <c r="AH396" i="8"/>
  <c r="AH418" i="8"/>
  <c r="AH376" i="8"/>
  <c r="AH549" i="8"/>
  <c r="X799" i="8"/>
  <c r="AH921" i="8"/>
  <c r="AH754" i="8"/>
  <c r="M987" i="8"/>
  <c r="M960" i="8"/>
  <c r="M808" i="8"/>
  <c r="M761" i="8"/>
  <c r="AH930" i="8"/>
  <c r="AH594" i="8"/>
  <c r="X718" i="8"/>
  <c r="X915" i="8"/>
  <c r="X747" i="8"/>
  <c r="R926" i="8"/>
  <c r="AM490" i="8"/>
  <c r="AC691" i="8"/>
  <c r="AC674" i="8"/>
  <c r="AM856" i="8"/>
  <c r="AM416" i="8"/>
  <c r="AM820" i="8"/>
  <c r="AM534" i="8"/>
  <c r="AM503" i="8"/>
  <c r="AM825" i="8"/>
  <c r="AM508" i="8"/>
  <c r="AM642" i="8"/>
  <c r="AM530" i="8"/>
  <c r="AM976" i="8"/>
  <c r="AM471" i="8"/>
  <c r="AM811" i="8"/>
  <c r="AM814" i="8"/>
  <c r="AM771" i="8"/>
  <c r="AM960" i="8"/>
  <c r="AM38" i="8"/>
  <c r="AM241" i="8"/>
  <c r="AM289" i="8"/>
  <c r="AM269" i="8"/>
  <c r="AM94" i="8"/>
  <c r="AM278" i="8"/>
  <c r="AM721" i="8"/>
  <c r="AM655" i="8"/>
  <c r="AC684" i="8"/>
  <c r="AC600" i="8"/>
  <c r="AC875" i="8"/>
  <c r="AC688" i="8"/>
  <c r="AC718" i="8"/>
  <c r="AC873" i="8"/>
  <c r="AC902" i="8"/>
  <c r="AC780" i="8"/>
  <c r="AC778" i="8"/>
  <c r="AC638" i="8"/>
  <c r="AC677" i="8"/>
  <c r="AC937" i="8"/>
  <c r="AC740" i="8"/>
  <c r="AC571" i="8"/>
  <c r="AC516" i="8"/>
  <c r="AC789" i="8"/>
  <c r="AM685" i="8"/>
  <c r="AC635" i="8"/>
  <c r="AC658" i="8"/>
  <c r="AC794" i="8"/>
  <c r="AH638" i="8"/>
  <c r="X685" i="8"/>
  <c r="X684" i="8" s="1"/>
  <c r="X807" i="8"/>
  <c r="X744" i="8"/>
  <c r="X854" i="8"/>
  <c r="AH846" i="8"/>
  <c r="AH701" i="8"/>
  <c r="AH706" i="8"/>
  <c r="AH620" i="8"/>
  <c r="AH647" i="8"/>
  <c r="AH687" i="8"/>
  <c r="M964" i="8"/>
  <c r="AH557" i="8"/>
  <c r="AH803" i="8"/>
  <c r="X885" i="8"/>
  <c r="AM521" i="8"/>
  <c r="AH816" i="8"/>
  <c r="AH654" i="8"/>
  <c r="AH656" i="8"/>
  <c r="X865" i="8"/>
  <c r="AH794" i="8"/>
  <c r="AH507" i="8"/>
  <c r="M922" i="8"/>
  <c r="M950" i="8"/>
  <c r="AH351" i="8"/>
  <c r="R811" i="8"/>
  <c r="X749" i="8"/>
  <c r="X810" i="8"/>
  <c r="AC560" i="8"/>
  <c r="AH838" i="8"/>
  <c r="X737" i="8"/>
  <c r="AH568" i="8"/>
  <c r="AH961" i="8"/>
  <c r="X951" i="8"/>
  <c r="AH672" i="8"/>
  <c r="AH530" i="8"/>
  <c r="AH978" i="8"/>
  <c r="R944" i="8"/>
  <c r="M881" i="8"/>
  <c r="AH645" i="8"/>
  <c r="AM735" i="8"/>
  <c r="AM554" i="8"/>
  <c r="AM747" i="8"/>
  <c r="AM860" i="8"/>
  <c r="AM706" i="8"/>
  <c r="AM515" i="8"/>
  <c r="AM836" i="8"/>
  <c r="AH551" i="8"/>
  <c r="R781" i="8"/>
  <c r="AM756" i="8"/>
  <c r="AM789" i="8"/>
  <c r="AC741" i="8"/>
  <c r="AC844" i="8"/>
  <c r="AC659" i="8"/>
  <c r="AH716" i="8"/>
  <c r="AH696" i="8"/>
  <c r="AH771" i="8"/>
  <c r="R827" i="8"/>
  <c r="M937" i="8"/>
  <c r="X995" i="8"/>
  <c r="AH617" i="8"/>
  <c r="X982" i="8"/>
  <c r="R759" i="8"/>
  <c r="R753" i="8"/>
  <c r="AH859" i="8"/>
  <c r="AH735" i="8"/>
  <c r="R848" i="8"/>
  <c r="X701" i="8"/>
  <c r="AH729" i="8"/>
  <c r="M887" i="8"/>
  <c r="M816" i="8"/>
  <c r="AH876" i="8"/>
  <c r="X873" i="8"/>
  <c r="AH878" i="8"/>
  <c r="X804" i="8"/>
  <c r="R886" i="8"/>
  <c r="AH727" i="8"/>
  <c r="X639" i="8"/>
  <c r="AC745" i="8"/>
  <c r="AM871" i="8"/>
  <c r="AM779" i="8"/>
  <c r="AM570" i="8"/>
  <c r="AM768" i="8"/>
  <c r="AM613" i="8"/>
  <c r="AM782" i="8"/>
  <c r="AM890" i="8"/>
  <c r="AM827" i="8"/>
  <c r="AM648" i="8"/>
  <c r="AM824" i="8"/>
  <c r="AC694" i="8"/>
  <c r="AC914" i="8"/>
  <c r="R836" i="8"/>
  <c r="AC712" i="8"/>
  <c r="AC711" i="8" s="1"/>
  <c r="AC791" i="8"/>
  <c r="AM537" i="8"/>
  <c r="X942" i="8"/>
  <c r="X992" i="8"/>
  <c r="AH534" i="8"/>
  <c r="AH585" i="8"/>
  <c r="AH820" i="8"/>
  <c r="AH883" i="8"/>
  <c r="AH546" i="8"/>
  <c r="M941" i="8"/>
  <c r="AC851" i="8"/>
  <c r="AC587" i="8"/>
  <c r="AC822" i="8"/>
  <c r="AC705" i="8"/>
  <c r="AH598" i="8"/>
  <c r="AM568" i="8"/>
  <c r="AM549" i="8"/>
  <c r="AM831" i="8"/>
  <c r="AM449" i="8"/>
  <c r="AM528" i="8"/>
  <c r="AM666" i="8"/>
  <c r="AM793" i="8"/>
  <c r="AM481" i="8"/>
  <c r="AM681" i="8"/>
  <c r="AM574" i="8"/>
  <c r="AM539" i="8"/>
  <c r="AM718" i="8"/>
  <c r="AM885" i="8"/>
  <c r="AM742" i="8"/>
  <c r="AM878" i="8"/>
  <c r="AM803" i="8"/>
  <c r="AM807" i="8"/>
  <c r="AM606" i="8"/>
  <c r="AM723" i="8"/>
  <c r="AM760" i="8"/>
  <c r="AM250" i="8"/>
  <c r="AM75" i="8"/>
  <c r="AM97" i="8"/>
  <c r="AM201" i="8"/>
  <c r="AM84" i="8"/>
  <c r="AM64" i="8"/>
  <c r="AM162" i="8"/>
  <c r="AM679" i="8"/>
  <c r="AM653" i="8"/>
  <c r="AM697" i="8"/>
  <c r="AM799" i="8"/>
  <c r="AM526" i="8"/>
  <c r="AC906" i="8"/>
  <c r="AC762" i="8"/>
  <c r="AC793" i="8"/>
  <c r="AC837" i="8"/>
  <c r="AC819" i="8"/>
  <c r="AC671" i="8"/>
  <c r="AC630" i="8"/>
  <c r="AC757" i="8"/>
  <c r="AC958" i="8"/>
  <c r="AC847" i="8"/>
  <c r="AC814" i="8"/>
  <c r="AC624" i="8"/>
  <c r="AC628" i="8"/>
  <c r="AC856" i="8"/>
  <c r="AC892" i="8"/>
  <c r="AC840" i="8"/>
  <c r="AC783" i="8"/>
  <c r="AC594" i="8"/>
  <c r="AC753" i="8"/>
  <c r="AC765" i="8"/>
  <c r="AC868" i="8"/>
  <c r="AC575" i="8"/>
  <c r="AC566" i="8"/>
  <c r="H1005" i="8"/>
  <c r="AC681" i="8"/>
  <c r="AM754" i="8"/>
  <c r="AC654" i="8"/>
  <c r="AM714" i="8"/>
  <c r="AC702" i="8"/>
  <c r="AC620" i="8"/>
  <c r="H974" i="8"/>
  <c r="H996" i="8"/>
  <c r="H963" i="8"/>
  <c r="AM786" i="8"/>
  <c r="AH566" i="8"/>
  <c r="X901" i="8"/>
  <c r="X787" i="8"/>
  <c r="AH744" i="8"/>
  <c r="AH871" i="8"/>
  <c r="AH868" i="8"/>
  <c r="AH505" i="8"/>
  <c r="AH832" i="8"/>
  <c r="AH798" i="8"/>
  <c r="R952" i="8"/>
  <c r="R833" i="8"/>
  <c r="AH693" i="8"/>
  <c r="AH785" i="8"/>
  <c r="AM746" i="8"/>
  <c r="AH533" i="8"/>
  <c r="R861" i="8"/>
  <c r="R846" i="8"/>
  <c r="R857" i="8"/>
  <c r="X826" i="8"/>
  <c r="H245" i="8"/>
  <c r="R856" i="8"/>
  <c r="AH713" i="8"/>
  <c r="AH766" i="8"/>
  <c r="AH514" i="8"/>
  <c r="AH558" i="8"/>
  <c r="AH791" i="8"/>
  <c r="X863" i="8"/>
  <c r="AH590" i="8"/>
  <c r="AH378" i="8"/>
  <c r="R887" i="8"/>
  <c r="AH870" i="8"/>
  <c r="AH762" i="8"/>
  <c r="R839" i="8"/>
  <c r="AH499" i="8"/>
  <c r="X877" i="8"/>
  <c r="AH939" i="8"/>
  <c r="AH743" i="8"/>
  <c r="AH840" i="8"/>
  <c r="AH831" i="8"/>
  <c r="AH633" i="8"/>
  <c r="AH504" i="8"/>
  <c r="R832" i="8"/>
  <c r="AH559" i="8"/>
  <c r="M1001" i="8"/>
  <c r="AH565" i="8"/>
  <c r="R360" i="8"/>
  <c r="AH720" i="8"/>
  <c r="X841" i="8"/>
  <c r="X922" i="8"/>
  <c r="AH784" i="8"/>
  <c r="AH518" i="8"/>
  <c r="AH684" i="8"/>
  <c r="X1009" i="8"/>
  <c r="X785" i="8"/>
  <c r="AH842" i="8"/>
  <c r="AH390" i="8"/>
  <c r="AH400" i="8"/>
  <c r="AH356" i="8"/>
  <c r="AH346" i="8"/>
  <c r="AH916" i="8"/>
  <c r="AH913" i="8"/>
  <c r="X969" i="8"/>
  <c r="AH826" i="8"/>
  <c r="R994" i="8"/>
  <c r="AH607" i="8"/>
  <c r="R844" i="8"/>
  <c r="AH817" i="8"/>
  <c r="AH648" i="8"/>
  <c r="R878" i="8"/>
  <c r="X829" i="8"/>
  <c r="AH541" i="8"/>
  <c r="AM405" i="8"/>
  <c r="AC771" i="8"/>
  <c r="AM859" i="8"/>
  <c r="AM905" i="8"/>
  <c r="AM593" i="8"/>
  <c r="AM668" i="8"/>
  <c r="AM945" i="8"/>
  <c r="AM658" i="8"/>
  <c r="AM234" i="8"/>
  <c r="AM317" i="8"/>
  <c r="AM267" i="8"/>
  <c r="AC831" i="8"/>
  <c r="AC758" i="8"/>
  <c r="AC679" i="8"/>
  <c r="AC697" i="8"/>
  <c r="AC763" i="8"/>
  <c r="AH393" i="8"/>
  <c r="AH431" i="8"/>
  <c r="AH486" i="8"/>
  <c r="R977" i="8"/>
  <c r="AH740" i="8"/>
  <c r="X721" i="8"/>
  <c r="R882" i="8"/>
  <c r="R893" i="8"/>
  <c r="X894" i="8"/>
  <c r="X715" i="8"/>
  <c r="AC685" i="8"/>
  <c r="AM732" i="8"/>
  <c r="AM359" i="8"/>
  <c r="AM441" i="8"/>
  <c r="AM964" i="8"/>
  <c r="AM378" i="8"/>
  <c r="AM486" i="8"/>
  <c r="AM935" i="8"/>
  <c r="AM790" i="8"/>
  <c r="AM563" i="8"/>
  <c r="AM904" i="8"/>
  <c r="AM955" i="8"/>
  <c r="AM743" i="8"/>
  <c r="AM398" i="8"/>
  <c r="AM588" i="8"/>
  <c r="AM112" i="8"/>
  <c r="AM164" i="8"/>
  <c r="AM20" i="8"/>
  <c r="AM15" i="8"/>
  <c r="AM81" i="8"/>
  <c r="AM308" i="8"/>
  <c r="AM184" i="8"/>
  <c r="AM266" i="8"/>
  <c r="AM145" i="8"/>
  <c r="AM70" i="8"/>
  <c r="AM130" i="8"/>
  <c r="AM128" i="8"/>
  <c r="AM181" i="8"/>
  <c r="AM461" i="8"/>
  <c r="AM633" i="8"/>
  <c r="AM772" i="8"/>
  <c r="AC774" i="8"/>
  <c r="AC743" i="8"/>
  <c r="AC877" i="8"/>
  <c r="AC660" i="8"/>
  <c r="AC863" i="8"/>
  <c r="AC642" i="8"/>
  <c r="AC886" i="8"/>
  <c r="AC992" i="8"/>
  <c r="AC850" i="8"/>
  <c r="AC578" i="8"/>
  <c r="AC502" i="8"/>
  <c r="AC561" i="8"/>
  <c r="AC576" i="8"/>
  <c r="AC583" i="8"/>
  <c r="AC586" i="8"/>
  <c r="AC585" i="8" s="1"/>
  <c r="AC524" i="8"/>
  <c r="AC534" i="8"/>
  <c r="AC537" i="8"/>
  <c r="AM514" i="8"/>
  <c r="AM599" i="8"/>
  <c r="AM757" i="8"/>
  <c r="AC980" i="8"/>
  <c r="AC713" i="8"/>
  <c r="AC732" i="8"/>
  <c r="AM356" i="8"/>
  <c r="AM657" i="8"/>
  <c r="AM691" i="8"/>
  <c r="AC667" i="8"/>
  <c r="AC760" i="8"/>
  <c r="H862" i="8"/>
  <c r="H855" i="8"/>
  <c r="AC750" i="8"/>
  <c r="AC989" i="8"/>
  <c r="X941" i="8"/>
  <c r="X757" i="8"/>
  <c r="X834" i="8"/>
  <c r="X777" i="8"/>
  <c r="AH601" i="8"/>
  <c r="AH595" i="8"/>
  <c r="X817" i="8"/>
  <c r="AH829" i="8"/>
  <c r="R970" i="8"/>
  <c r="X790" i="8"/>
  <c r="X774" i="8"/>
  <c r="AM745" i="8"/>
  <c r="AM848" i="8"/>
  <c r="AC860" i="8"/>
  <c r="AC612" i="8"/>
  <c r="AC700" i="8"/>
  <c r="AC556" i="8"/>
  <c r="AC544" i="8"/>
  <c r="AC650" i="8"/>
  <c r="AC796" i="8"/>
  <c r="AM892" i="8"/>
  <c r="AM640" i="8"/>
  <c r="AM728" i="8"/>
  <c r="AH732" i="8"/>
  <c r="X679" i="8"/>
  <c r="X775" i="8"/>
  <c r="X871" i="8"/>
  <c r="X888" i="8"/>
  <c r="AH777" i="8"/>
  <c r="R1004" i="8"/>
  <c r="R973" i="8"/>
  <c r="R873" i="8"/>
  <c r="AC861" i="8"/>
  <c r="AC976" i="8"/>
  <c r="AC810" i="8"/>
  <c r="AM628" i="8"/>
  <c r="X693" i="8"/>
  <c r="AH554" i="8"/>
  <c r="AH738" i="8"/>
  <c r="X765" i="8"/>
  <c r="AC728" i="8"/>
  <c r="AM375" i="8"/>
  <c r="AM585" i="8"/>
  <c r="AM739" i="8"/>
  <c r="AM773" i="8"/>
  <c r="AM555" i="8"/>
  <c r="AC842" i="8"/>
  <c r="AC797" i="8"/>
  <c r="AC887" i="8"/>
  <c r="AC984" i="8"/>
  <c r="AC568" i="8"/>
  <c r="C988" i="8"/>
  <c r="X908" i="8"/>
  <c r="M997" i="8"/>
  <c r="AM870" i="8"/>
  <c r="AC670" i="8"/>
  <c r="M129" i="8"/>
  <c r="AH932" i="8"/>
  <c r="AH931" i="8"/>
  <c r="AM781" i="8"/>
  <c r="AM665" i="8"/>
  <c r="X759" i="8"/>
  <c r="AH368" i="8"/>
  <c r="AH427" i="8"/>
  <c r="AM759" i="8"/>
  <c r="AM647" i="8"/>
  <c r="AM527" i="8"/>
  <c r="AM62" i="8"/>
  <c r="AC627" i="8"/>
  <c r="AM795" i="8"/>
  <c r="AM888" i="8"/>
  <c r="AH494" i="8"/>
  <c r="AM1009" i="8"/>
  <c r="AM826" i="8"/>
  <c r="AM484" i="8"/>
  <c r="AM288" i="8"/>
  <c r="AM169" i="8"/>
  <c r="AM810" i="8"/>
  <c r="AC870" i="8"/>
  <c r="AH1006" i="8"/>
  <c r="AH705" i="8"/>
  <c r="AH453" i="8"/>
  <c r="AH578" i="8"/>
  <c r="AH451" i="8"/>
  <c r="AH845" i="8"/>
  <c r="X946" i="8"/>
  <c r="X720" i="8"/>
  <c r="AM869" i="8"/>
  <c r="AC839" i="8"/>
  <c r="AM480" i="8"/>
  <c r="AM437" i="8"/>
  <c r="AC924" i="8"/>
  <c r="AM753" i="8"/>
  <c r="AM751" i="8"/>
  <c r="AM711" i="8"/>
  <c r="AM389" i="8"/>
  <c r="AM700" i="8"/>
  <c r="AM950" i="8"/>
  <c r="AM808" i="8"/>
  <c r="AM535" i="8"/>
  <c r="AM622" i="8"/>
  <c r="AM731" i="8"/>
  <c r="AM708" i="8"/>
  <c r="AM369" i="8"/>
  <c r="AM838" i="8"/>
  <c r="AM854" i="8"/>
  <c r="AM794" i="8"/>
  <c r="AM770" i="8"/>
  <c r="AM155" i="8"/>
  <c r="AM325" i="8"/>
  <c r="AM195" i="8"/>
  <c r="AM152" i="8"/>
  <c r="AM224" i="8"/>
  <c r="AM246" i="8"/>
  <c r="AM244" i="8"/>
  <c r="AM83" i="8"/>
  <c r="AM119" i="8"/>
  <c r="AM249" i="8"/>
  <c r="AM160" i="8"/>
  <c r="AM213" i="8"/>
  <c r="AM221" i="8"/>
  <c r="AM310" i="8"/>
  <c r="AM32" i="8"/>
  <c r="AM140" i="8"/>
  <c r="AM22" i="8"/>
  <c r="AM284" i="8"/>
  <c r="AM611" i="8"/>
  <c r="AM694" i="8"/>
  <c r="AM607" i="8"/>
  <c r="AM476" i="8"/>
  <c r="AC690" i="8"/>
  <c r="AM501" i="8"/>
  <c r="AC986" i="8"/>
  <c r="AC779" i="8"/>
  <c r="AC795" i="8"/>
  <c r="AC996" i="8"/>
  <c r="AC927" i="8"/>
  <c r="AC786" i="8"/>
  <c r="AC813" i="8"/>
  <c r="AC936" i="8"/>
  <c r="AC632" i="8"/>
  <c r="AC724" i="8"/>
  <c r="AC742" i="8"/>
  <c r="AC662" i="8"/>
  <c r="AC699" i="8"/>
  <c r="AH726" i="8"/>
  <c r="AH385" i="8"/>
  <c r="X959" i="8"/>
  <c r="AM650" i="8"/>
  <c r="AC853" i="8"/>
  <c r="AC540" i="8"/>
  <c r="AC565" i="8"/>
  <c r="AM767" i="8"/>
  <c r="AM565" i="8"/>
  <c r="X821" i="8"/>
  <c r="AH864" i="8"/>
  <c r="AH989" i="8"/>
  <c r="X762" i="8"/>
  <c r="AH409" i="8"/>
  <c r="X866" i="8"/>
  <c r="AH728" i="8"/>
  <c r="AM623" i="8"/>
  <c r="AM680" i="8"/>
  <c r="AM322" i="8"/>
  <c r="AC601" i="8"/>
  <c r="AC971" i="8"/>
  <c r="R923" i="8"/>
  <c r="R936" i="8"/>
  <c r="AH438" i="8"/>
  <c r="AH609" i="8"/>
  <c r="M989" i="8"/>
  <c r="AH373" i="8"/>
  <c r="X933" i="8"/>
  <c r="AH877" i="8"/>
  <c r="AH809" i="8"/>
  <c r="AH854" i="8"/>
  <c r="R841" i="8"/>
  <c r="AH635" i="8"/>
  <c r="AH873" i="8"/>
  <c r="X740" i="8"/>
  <c r="AM543" i="8"/>
  <c r="AM612" i="8"/>
  <c r="AM44" i="8"/>
  <c r="AC599" i="8"/>
  <c r="AC829" i="8"/>
  <c r="AC874" i="8"/>
  <c r="AM873" i="8"/>
  <c r="AM997" i="8"/>
  <c r="AM663" i="8"/>
  <c r="AM153" i="8"/>
  <c r="AM282" i="8"/>
  <c r="AC982" i="8"/>
  <c r="AC716" i="8"/>
  <c r="AH509" i="8"/>
  <c r="AH652" i="8"/>
  <c r="AH688" i="8"/>
  <c r="AM966" i="8"/>
  <c r="AM908" i="8"/>
  <c r="AM608" i="8"/>
  <c r="AM722" i="8"/>
  <c r="AH448" i="8"/>
  <c r="AH983" i="8"/>
  <c r="AH941" i="8"/>
  <c r="AH604" i="8"/>
  <c r="AH630" i="8"/>
  <c r="AH704" i="8"/>
  <c r="AH703" i="8" s="1"/>
  <c r="M956" i="8"/>
  <c r="X719" i="8"/>
  <c r="AH651" i="8"/>
  <c r="X771" i="8"/>
  <c r="AM1003" i="8"/>
  <c r="H1000" i="8"/>
  <c r="AC893" i="8"/>
  <c r="AM761" i="8"/>
  <c r="AM947" i="8"/>
  <c r="AM855" i="8"/>
  <c r="AM881" i="8"/>
  <c r="AM602" i="8"/>
  <c r="AM862" i="8"/>
  <c r="AM326" i="8"/>
  <c r="AC942" i="8"/>
  <c r="AC591" i="8"/>
  <c r="AC781" i="8"/>
  <c r="AC928" i="8"/>
  <c r="AC580" i="8"/>
  <c r="AC520" i="8"/>
  <c r="AM806" i="8"/>
  <c r="AH741" i="8"/>
  <c r="AH712" i="8"/>
  <c r="AH661" i="8"/>
  <c r="M1010" i="8"/>
  <c r="R704" i="8"/>
  <c r="AH629" i="8"/>
  <c r="AH628" i="8" s="1"/>
  <c r="AH608" i="8"/>
  <c r="M963" i="8"/>
  <c r="AM652" i="8"/>
  <c r="AH610" i="8"/>
  <c r="AH948" i="8"/>
  <c r="AC1003" i="8"/>
  <c r="AM664" i="8"/>
  <c r="AM889" i="8"/>
  <c r="AM42" i="8"/>
  <c r="AC882" i="8"/>
  <c r="AC776" i="8"/>
  <c r="AH774" i="8"/>
  <c r="AH764" i="8"/>
  <c r="AH653" i="8"/>
  <c r="AH802" i="8"/>
  <c r="AH815" i="8"/>
  <c r="M925" i="8"/>
  <c r="AM987" i="8"/>
  <c r="AC593" i="8"/>
  <c r="AM765" i="8"/>
  <c r="AM466" i="8"/>
  <c r="AM780" i="8"/>
  <c r="AM372" i="8"/>
  <c r="AM525" i="8"/>
  <c r="AM491" i="8"/>
  <c r="AM40" i="8"/>
  <c r="AM346" i="8"/>
  <c r="AC687" i="8"/>
  <c r="AH888" i="8"/>
  <c r="X742" i="8"/>
  <c r="X703" i="8"/>
  <c r="AH641" i="8"/>
  <c r="AH455" i="8"/>
  <c r="AH488" i="8"/>
  <c r="AH521" i="8"/>
  <c r="M969" i="8"/>
  <c r="AH352" i="8"/>
  <c r="AH363" i="8"/>
  <c r="X803" i="8"/>
  <c r="AH526" i="8"/>
  <c r="X905" i="8"/>
  <c r="R744" i="8"/>
  <c r="R883" i="8"/>
  <c r="AH424" i="8"/>
  <c r="AH795" i="8"/>
  <c r="AH887" i="8"/>
  <c r="X864" i="8"/>
  <c r="R998" i="8"/>
  <c r="AH849" i="8"/>
  <c r="AH822" i="8"/>
  <c r="AC970" i="8"/>
  <c r="AM788" i="8"/>
  <c r="AM815" i="8"/>
  <c r="AM863" i="8"/>
  <c r="AM494" i="8"/>
  <c r="AM821" i="8"/>
  <c r="AM242" i="8"/>
  <c r="AM227" i="8"/>
  <c r="AM285" i="8"/>
  <c r="AM823" i="8"/>
  <c r="AC644" i="8"/>
  <c r="AC736" i="8"/>
  <c r="AC629" i="8"/>
  <c r="AC865" i="8"/>
  <c r="AC619" i="8"/>
  <c r="AC574" i="8"/>
  <c r="AM688" i="8"/>
  <c r="AM615" i="8"/>
  <c r="AM741" i="8"/>
  <c r="AC828" i="8"/>
  <c r="AH792" i="8"/>
  <c r="X862" i="8"/>
  <c r="X853" i="8"/>
  <c r="X820" i="8"/>
  <c r="X717" i="8"/>
  <c r="AH619" i="8"/>
  <c r="AH844" i="8"/>
  <c r="X932" i="8"/>
  <c r="AM737" i="8"/>
  <c r="AC775" i="8"/>
  <c r="X842" i="8"/>
  <c r="X852" i="8"/>
  <c r="X716" i="8"/>
  <c r="X879" i="8"/>
  <c r="X786" i="8"/>
  <c r="AH632" i="8"/>
  <c r="AH769" i="8"/>
  <c r="AH841" i="8"/>
  <c r="AH861" i="8"/>
  <c r="AH686" i="8"/>
  <c r="AH763" i="8"/>
  <c r="AH752" i="8"/>
  <c r="AH721" i="8"/>
  <c r="X768" i="8"/>
  <c r="M863" i="8"/>
  <c r="R987" i="8"/>
  <c r="R855" i="8"/>
  <c r="AH818" i="8"/>
  <c r="AM692" i="8"/>
  <c r="AH843" i="8"/>
  <c r="X733" i="8"/>
  <c r="AM744" i="8"/>
  <c r="M1002" i="8"/>
  <c r="R840" i="8"/>
  <c r="R875" i="8"/>
  <c r="X876" i="8"/>
  <c r="X878" i="8"/>
  <c r="AH714" i="8"/>
  <c r="AC862" i="8"/>
  <c r="X892" i="8"/>
  <c r="AH695" i="8"/>
  <c r="M782" i="8"/>
  <c r="AH927" i="8"/>
  <c r="AH848" i="8"/>
  <c r="AH951" i="8"/>
  <c r="X896" i="8"/>
  <c r="AH577" i="8"/>
  <c r="R824" i="8"/>
  <c r="AH707" i="8"/>
  <c r="X617" i="8"/>
  <c r="X636" i="8"/>
  <c r="AM962" i="8"/>
  <c r="AM819" i="8"/>
  <c r="AC643" i="8"/>
  <c r="AC673" i="8"/>
  <c r="AM348" i="8"/>
  <c r="AM682" i="8"/>
  <c r="AM392" i="8"/>
  <c r="AM518" i="8"/>
  <c r="AM517" i="8" s="1"/>
  <c r="AM447" i="8"/>
  <c r="AM646" i="8"/>
  <c r="AM660" i="8"/>
  <c r="AM610" i="8"/>
  <c r="AM858" i="8"/>
  <c r="AM564" i="8"/>
  <c r="AM455" i="8"/>
  <c r="AM880" i="8"/>
  <c r="AM690" i="8"/>
  <c r="AM693" i="8"/>
  <c r="AM581" i="8"/>
  <c r="AM684" i="8"/>
  <c r="AM884" i="8"/>
  <c r="AM805" i="8"/>
  <c r="AM687" i="8"/>
  <c r="AM654" i="8"/>
  <c r="AM434" i="8"/>
  <c r="AM818" i="8"/>
  <c r="AM354" i="8"/>
  <c r="AM408" i="8"/>
  <c r="AM520" i="8"/>
  <c r="AM696" i="8"/>
  <c r="AM384" i="8"/>
  <c r="AM778" i="8"/>
  <c r="AM853" i="8"/>
  <c r="AM720" i="8"/>
  <c r="AM758" i="8"/>
  <c r="AM583" i="8"/>
  <c r="AM897" i="8"/>
  <c r="AM921" i="8"/>
  <c r="AM200" i="8"/>
  <c r="AM190" i="8"/>
  <c r="AM131" i="8"/>
  <c r="AM211" i="8"/>
  <c r="AM138" i="8"/>
  <c r="AM553" i="8"/>
  <c r="AM875" i="8"/>
  <c r="AM750" i="8"/>
  <c r="AC676" i="8"/>
  <c r="AC761" i="8"/>
  <c r="AC637" i="8"/>
  <c r="AC672" i="8"/>
  <c r="AC818" i="8"/>
  <c r="AC651" i="8"/>
  <c r="AC879" i="8"/>
  <c r="AC696" i="8"/>
  <c r="AC978" i="8"/>
  <c r="AC770" i="8"/>
  <c r="AC846" i="8"/>
  <c r="AC859" i="8"/>
  <c r="AC609" i="8"/>
  <c r="AC703" i="8"/>
  <c r="AC539" i="8"/>
  <c r="AC505" i="8"/>
  <c r="AC564" i="8"/>
  <c r="AC563" i="8"/>
  <c r="AC876" i="8"/>
  <c r="AM981" i="8"/>
  <c r="AC792" i="8"/>
  <c r="AM813" i="8"/>
  <c r="AM877" i="8"/>
  <c r="AM916" i="8"/>
  <c r="AC836" i="8"/>
  <c r="AC720" i="8"/>
  <c r="AM703" i="8"/>
  <c r="AC689" i="8"/>
  <c r="AC931" i="8"/>
  <c r="X828" i="8"/>
  <c r="X811" i="8"/>
  <c r="X983" i="8"/>
  <c r="X891" i="8"/>
  <c r="AH786" i="8"/>
  <c r="AH581" i="8"/>
  <c r="AH879" i="8"/>
  <c r="AH589" i="8"/>
  <c r="AH618" i="8"/>
  <c r="AH569" i="8"/>
  <c r="AH655" i="8"/>
  <c r="AH646" i="8"/>
  <c r="AH667" i="8"/>
  <c r="AH627" i="8"/>
  <c r="AH872" i="8"/>
  <c r="R955" i="8"/>
  <c r="R901" i="8"/>
  <c r="R834" i="8"/>
  <c r="AH717" i="8"/>
  <c r="AH539" i="8"/>
  <c r="M938" i="8"/>
  <c r="AH676" i="8"/>
  <c r="M943" i="8"/>
  <c r="AH531" i="8"/>
  <c r="AM387" i="8"/>
  <c r="AH834" i="8"/>
  <c r="AM428" i="8"/>
  <c r="AH567" i="8"/>
  <c r="AH860" i="8"/>
  <c r="X750" i="8"/>
  <c r="AH725" i="8"/>
  <c r="AH626" i="8"/>
  <c r="X761" i="8"/>
  <c r="AM579" i="8"/>
  <c r="AC590" i="8"/>
  <c r="X869" i="8"/>
  <c r="X730" i="8"/>
  <c r="X880" i="8"/>
  <c r="X831" i="8"/>
  <c r="X966" i="8"/>
  <c r="X843" i="8"/>
  <c r="AH398" i="8"/>
  <c r="AH1011" i="8"/>
  <c r="X722" i="8"/>
  <c r="X801" i="8"/>
  <c r="AH582" i="8"/>
  <c r="X751" i="8"/>
  <c r="AH858" i="8"/>
  <c r="X819" i="8"/>
  <c r="R876" i="8"/>
  <c r="AM937" i="8"/>
  <c r="AM524" i="8"/>
  <c r="AM792" i="8"/>
  <c r="AM533" i="8"/>
  <c r="AM886" i="8"/>
  <c r="AM798" i="8"/>
  <c r="AM452" i="8"/>
  <c r="AM462" i="8"/>
  <c r="AM559" i="8"/>
  <c r="AM669" i="8"/>
  <c r="AM523" i="8"/>
  <c r="AM932" i="8"/>
  <c r="AM893" i="8"/>
  <c r="AM573" i="8"/>
  <c r="AM532" i="8"/>
  <c r="AM540" i="8"/>
  <c r="AM843" i="8"/>
  <c r="AM730" i="8"/>
  <c r="AM906" i="8"/>
  <c r="AM594" i="8"/>
  <c r="AM802" i="8"/>
  <c r="AM659" i="8"/>
  <c r="AM791" i="8"/>
  <c r="AM567" i="8"/>
  <c r="AM259" i="8"/>
  <c r="AM207" i="8"/>
  <c r="AM122" i="8"/>
  <c r="AM257" i="8"/>
  <c r="AM236" i="8"/>
  <c r="AM281" i="8"/>
  <c r="AM315" i="8"/>
  <c r="AM103" i="8"/>
  <c r="AM586" i="8"/>
  <c r="AM776" i="8"/>
  <c r="AC858" i="8"/>
  <c r="AC885" i="8"/>
  <c r="AC934" i="8"/>
  <c r="AC664" i="8"/>
  <c r="AC948" i="8"/>
  <c r="AM598" i="8"/>
  <c r="AC807" i="8"/>
  <c r="AC954" i="8"/>
  <c r="AC817" i="8"/>
  <c r="AC693" i="8"/>
  <c r="AC739" i="8"/>
  <c r="AC767" i="8"/>
  <c r="AC864" i="8"/>
  <c r="AC878" i="8"/>
  <c r="AC835" i="8"/>
  <c r="AC723" i="8"/>
  <c r="AC680" i="8"/>
  <c r="AC634" i="8"/>
  <c r="AC626" i="8"/>
  <c r="AC867" i="8"/>
  <c r="AC669" i="8"/>
  <c r="AC766" i="8"/>
  <c r="AC596" i="8"/>
  <c r="AC598" i="8"/>
  <c r="AC683" i="8"/>
  <c r="AC647" i="8"/>
  <c r="AC498" i="8"/>
  <c r="AC570" i="8"/>
  <c r="AC577" i="8"/>
  <c r="AM604" i="8"/>
  <c r="AC731" i="8"/>
  <c r="AC802" i="8"/>
  <c r="H1009" i="8"/>
  <c r="AC657" i="8"/>
  <c r="AM558" i="8"/>
  <c r="AC800" i="8"/>
  <c r="AM638" i="8"/>
  <c r="AM841" i="8"/>
  <c r="R723" i="8"/>
  <c r="R691" i="8"/>
  <c r="AH780" i="8"/>
  <c r="AH700" i="8"/>
  <c r="AH682" i="8"/>
  <c r="X798" i="8"/>
  <c r="X950" i="8"/>
  <c r="X728" i="8"/>
  <c r="R943" i="8"/>
  <c r="M931" i="8"/>
  <c r="AH548" i="8"/>
  <c r="X779" i="8"/>
  <c r="AH380" i="8"/>
  <c r="AH466" i="8"/>
  <c r="AH443" i="8"/>
  <c r="AH402" i="8"/>
  <c r="AH477" i="8"/>
  <c r="AH415" i="8"/>
  <c r="AH470" i="8"/>
  <c r="AH473" i="8"/>
  <c r="AH542" i="8"/>
  <c r="AH970" i="8"/>
  <c r="AH621" i="8"/>
  <c r="R881" i="8"/>
  <c r="X809" i="8"/>
  <c r="M915" i="8"/>
  <c r="M947" i="8"/>
  <c r="X830" i="8"/>
  <c r="X695" i="8"/>
  <c r="AH722" i="8"/>
  <c r="AH702" i="8"/>
  <c r="M781" i="8"/>
  <c r="M839" i="8"/>
  <c r="M813" i="8"/>
  <c r="AH893" i="8"/>
  <c r="AH719" i="8"/>
  <c r="AH751" i="8"/>
  <c r="AH804" i="8"/>
  <c r="X838" i="8"/>
  <c r="R851" i="8"/>
  <c r="AH640" i="8"/>
  <c r="AH709" i="8"/>
  <c r="AH692" i="8"/>
  <c r="X634" i="8"/>
  <c r="X631" i="8"/>
  <c r="AM589" i="8"/>
  <c r="AM431" i="8"/>
  <c r="AC826" i="8"/>
  <c r="AM801" i="8"/>
  <c r="AM707" i="8"/>
  <c r="AM911" i="8"/>
  <c r="AC967" i="8"/>
  <c r="AM736" i="8"/>
  <c r="AM513" i="8"/>
  <c r="AM845" i="8"/>
  <c r="AM698" i="8"/>
  <c r="AM569" i="8"/>
  <c r="AM422" i="8"/>
  <c r="AM478" i="8"/>
  <c r="AM529" i="8"/>
  <c r="AM605" i="8"/>
  <c r="AM639" i="8"/>
  <c r="AM635" i="8"/>
  <c r="AM678" i="8"/>
  <c r="AM587" i="8"/>
  <c r="AM641" i="8"/>
  <c r="AM817" i="8"/>
  <c r="AM944" i="8"/>
  <c r="AM632" i="8"/>
  <c r="AM832" i="8"/>
  <c r="AM357" i="8"/>
  <c r="AM617" i="8"/>
  <c r="AM516" i="8"/>
  <c r="AM399" i="8"/>
  <c r="AM412" i="8"/>
  <c r="AM705" i="8"/>
  <c r="AM634" i="8"/>
  <c r="AM837" i="8"/>
  <c r="AM672" i="8"/>
  <c r="AM572" i="8"/>
  <c r="AM548" i="8"/>
  <c r="AM748" i="8"/>
  <c r="AM926" i="8"/>
  <c r="AM542" i="8"/>
  <c r="AM787" i="8"/>
  <c r="AM662" i="8"/>
  <c r="AM852" i="8"/>
  <c r="AM619" i="8"/>
  <c r="AM395" i="8"/>
  <c r="AM17" i="8"/>
  <c r="AM287" i="8"/>
  <c r="AM74" i="8"/>
  <c r="AM230" i="8"/>
  <c r="AM177" i="8"/>
  <c r="AM261" i="8"/>
  <c r="AM134" i="8"/>
  <c r="AM172" i="8"/>
  <c r="AM125" i="8"/>
  <c r="AM47" i="8"/>
  <c r="AM100" i="8"/>
  <c r="AM321" i="8"/>
  <c r="AM292" i="8"/>
  <c r="AM197" i="8"/>
  <c r="AM232" i="8"/>
  <c r="AM174" i="8"/>
  <c r="AM149" i="8"/>
  <c r="AM66" i="8"/>
  <c r="AM77" i="8"/>
  <c r="AM188" i="8"/>
  <c r="AM273" i="8"/>
  <c r="AM215" i="8"/>
  <c r="AM335" i="8"/>
  <c r="AM280" i="8"/>
  <c r="AM332" i="8"/>
  <c r="AM342" i="8"/>
  <c r="AM345" i="8"/>
  <c r="AM344" i="8" s="1"/>
  <c r="AM339" i="8"/>
  <c r="AM79" i="8"/>
  <c r="AM298" i="8"/>
  <c r="AC872" i="8"/>
  <c r="AM710" i="8"/>
  <c r="AC595" i="8"/>
  <c r="AM851" i="8"/>
  <c r="AC881" i="8"/>
  <c r="AM351" i="8"/>
  <c r="AC603" i="8"/>
  <c r="AC901" i="8"/>
  <c r="AC641" i="8"/>
  <c r="AC812" i="8"/>
  <c r="AC838" i="8"/>
  <c r="AC715" i="8"/>
  <c r="AC616" i="8"/>
  <c r="AC857" i="8"/>
  <c r="AC1000" i="8"/>
  <c r="AC714" i="8"/>
  <c r="AC832" i="8"/>
  <c r="AC710" i="8"/>
  <c r="AC843" i="8"/>
  <c r="AC811" i="8"/>
  <c r="AC752" i="8"/>
  <c r="AC709" i="8"/>
  <c r="AC869" i="8"/>
  <c r="AC798" i="8"/>
  <c r="AC888" i="8"/>
  <c r="AC751" i="8"/>
  <c r="AC790" i="8"/>
  <c r="AC764" i="8"/>
  <c r="AC655" i="8"/>
  <c r="AC759" i="8"/>
  <c r="AC744" i="8"/>
  <c r="AC623" i="8"/>
  <c r="AC661" i="8"/>
  <c r="AC572" i="8"/>
  <c r="AC546" i="8"/>
  <c r="AC503" i="8"/>
  <c r="AC569" i="8"/>
  <c r="AC579" i="8"/>
  <c r="AC559" i="8"/>
  <c r="AC517" i="8"/>
  <c r="AC773" i="8"/>
  <c r="AC698" i="8"/>
  <c r="AM783" i="8"/>
  <c r="AM556" i="8"/>
  <c r="AM531" i="8"/>
  <c r="AC848" i="8"/>
  <c r="AM649" i="8"/>
  <c r="AC824" i="8"/>
  <c r="AM379" i="8"/>
  <c r="AC729" i="8"/>
  <c r="AM629" i="8"/>
  <c r="AC701" i="8"/>
  <c r="H981" i="8"/>
  <c r="H870" i="8"/>
  <c r="AC719" i="8"/>
  <c r="AM733" i="8"/>
  <c r="AC686" i="8"/>
  <c r="AH730" i="8"/>
  <c r="AH886" i="8"/>
  <c r="X748" i="8"/>
  <c r="X818" i="8"/>
  <c r="X758" i="8"/>
  <c r="X827" i="8"/>
  <c r="X778" i="8"/>
  <c r="X745" i="8"/>
  <c r="X952" i="8"/>
  <c r="X800" i="8"/>
  <c r="X767" i="8"/>
  <c r="AH685" i="8"/>
  <c r="AH634" i="8"/>
  <c r="AH591" i="8"/>
  <c r="AH890" i="8"/>
  <c r="AH639" i="8"/>
  <c r="AH875" i="8"/>
  <c r="AH584" i="8"/>
  <c r="AH550" i="8"/>
  <c r="AH739" i="8"/>
  <c r="AH603" i="8"/>
  <c r="AH657" i="8"/>
  <c r="X791" i="8"/>
  <c r="R845" i="8"/>
  <c r="R858" i="8"/>
  <c r="R874" i="8"/>
  <c r="AH602" i="8"/>
  <c r="X872" i="8"/>
  <c r="AH556" i="8"/>
  <c r="AM740" i="8"/>
  <c r="X766" i="8"/>
  <c r="X889" i="8"/>
  <c r="X835" i="8"/>
  <c r="R849" i="8"/>
  <c r="AH673" i="8"/>
  <c r="R843" i="8"/>
  <c r="AM774" i="8"/>
  <c r="X776" i="8"/>
  <c r="AH839" i="8"/>
  <c r="AC784" i="8"/>
  <c r="AC646" i="8"/>
  <c r="AC834" i="8"/>
  <c r="AC855" i="8"/>
  <c r="AC909" i="8"/>
  <c r="AC668" i="8"/>
  <c r="AC1007" i="8"/>
  <c r="AC919" i="8"/>
  <c r="AC956" i="8"/>
  <c r="AC640" i="8"/>
  <c r="AC639" i="8" s="1"/>
  <c r="AC706" i="8"/>
  <c r="AC608" i="8"/>
  <c r="AC511" i="8"/>
  <c r="AC493" i="8"/>
  <c r="AC543" i="8"/>
  <c r="AC531" i="8"/>
  <c r="AC535" i="8"/>
  <c r="AM551" i="8"/>
  <c r="AC884" i="8"/>
  <c r="AM830" i="8"/>
  <c r="AM675" i="8"/>
  <c r="AC708" i="8"/>
  <c r="AM868" i="8"/>
  <c r="AC734" i="8"/>
  <c r="AM621" i="8"/>
  <c r="AC653" i="8"/>
  <c r="AC611" i="8"/>
  <c r="AC610" i="8" s="1"/>
  <c r="AM755" i="8"/>
  <c r="AM866" i="8"/>
  <c r="AM546" i="8"/>
  <c r="AM591" i="8"/>
  <c r="AC804" i="8"/>
  <c r="H841" i="8"/>
  <c r="AM469" i="8"/>
  <c r="AM671" i="8"/>
  <c r="AM726" i="8"/>
  <c r="AC666" i="8"/>
  <c r="AH681" i="8"/>
  <c r="X856" i="8"/>
  <c r="X868" i="8"/>
  <c r="X793" i="8"/>
  <c r="X849" i="8"/>
  <c r="X997" i="8"/>
  <c r="X788" i="8"/>
  <c r="X836" i="8"/>
  <c r="AH563" i="8"/>
  <c r="AH650" i="8"/>
  <c r="AH690" i="8"/>
  <c r="AH788" i="8"/>
  <c r="AH544" i="8"/>
  <c r="AH625" i="8"/>
  <c r="AH538" i="8"/>
  <c r="AH863" i="8"/>
  <c r="AH806" i="8"/>
  <c r="AH800" i="8"/>
  <c r="AH757" i="8"/>
  <c r="AH711" i="8"/>
  <c r="AH853" i="8"/>
  <c r="AH562" i="8"/>
  <c r="AH813" i="8"/>
  <c r="AH830" i="8"/>
  <c r="R904" i="8"/>
  <c r="R866" i="8"/>
  <c r="R889" i="8"/>
  <c r="AH885" i="8"/>
  <c r="X754" i="8"/>
  <c r="M1005" i="8"/>
  <c r="AH779" i="8"/>
  <c r="X735" i="8"/>
  <c r="AH783" i="8"/>
  <c r="AH614" i="8"/>
  <c r="R847" i="8"/>
  <c r="R880" i="8"/>
  <c r="X813" i="8"/>
  <c r="X724" i="8"/>
  <c r="AH612" i="8"/>
  <c r="AH564" i="8"/>
  <c r="AH670" i="8"/>
  <c r="AH856" i="8"/>
  <c r="AH801" i="8"/>
  <c r="AH881" i="8"/>
  <c r="AH768" i="8"/>
  <c r="AH576" i="8"/>
  <c r="AH643" i="8"/>
  <c r="AM764" i="8"/>
  <c r="AH593" i="8"/>
  <c r="AH828" i="8"/>
  <c r="AM577" i="8"/>
  <c r="AH624" i="8"/>
  <c r="AH679" i="8"/>
  <c r="AM576" i="8"/>
  <c r="R865" i="8"/>
  <c r="R854" i="8"/>
  <c r="R871" i="8"/>
  <c r="X816" i="8"/>
  <c r="AH734" i="8"/>
  <c r="R891" i="8"/>
  <c r="AH572" i="8"/>
  <c r="AH760" i="8"/>
  <c r="X861" i="8"/>
  <c r="X797" i="8"/>
  <c r="H918" i="8"/>
  <c r="AM847" i="8"/>
  <c r="AH790" i="8"/>
  <c r="AH665" i="8"/>
  <c r="X884" i="8"/>
  <c r="X1000" i="8"/>
  <c r="X840" i="8"/>
  <c r="X858" i="8"/>
  <c r="X794" i="8"/>
  <c r="X887" i="8"/>
  <c r="X875" i="8"/>
  <c r="AM883" i="8"/>
  <c r="AH674" i="8"/>
  <c r="AH615" i="8"/>
  <c r="AH905" i="8"/>
  <c r="AH699" i="8"/>
  <c r="AH869" i="8"/>
  <c r="AH664" i="8"/>
  <c r="AH529" i="8"/>
  <c r="AH637" i="8"/>
  <c r="AH821" i="8"/>
  <c r="AH547" i="8"/>
  <c r="R860" i="8"/>
  <c r="X833" i="8"/>
  <c r="R792" i="8"/>
  <c r="R885" i="8"/>
  <c r="AH867" i="8"/>
  <c r="AH574" i="8"/>
  <c r="AM713" i="8"/>
  <c r="X847" i="8"/>
  <c r="M856" i="8"/>
  <c r="AH797" i="8"/>
  <c r="AM785" i="8"/>
  <c r="AH561" i="8"/>
  <c r="X783" i="8"/>
  <c r="X726" i="8"/>
  <c r="AH698" i="8"/>
  <c r="X882" i="8"/>
  <c r="X773" i="8"/>
  <c r="R869" i="8"/>
  <c r="X846" i="8"/>
  <c r="AM601" i="8"/>
  <c r="AC605" i="8"/>
  <c r="AC981" i="8"/>
  <c r="AC682" i="8"/>
  <c r="AC891" i="8"/>
  <c r="AC618" i="8"/>
  <c r="AC852" i="8"/>
  <c r="AC695" i="8"/>
  <c r="AC950" i="8"/>
  <c r="AC820" i="8"/>
  <c r="AC755" i="8"/>
  <c r="AC933" i="8"/>
  <c r="AC961" i="8"/>
  <c r="AC614" i="8"/>
  <c r="AC806" i="8"/>
  <c r="AC519" i="8"/>
  <c r="AC567" i="8"/>
  <c r="AC582" i="8"/>
  <c r="AC562" i="8"/>
  <c r="AC508" i="8"/>
  <c r="AC584" i="8"/>
  <c r="AC588" i="8"/>
  <c r="AC513" i="8"/>
  <c r="AC555" i="8"/>
  <c r="AC500" i="8"/>
  <c r="AC526" i="8"/>
  <c r="AM538" i="8"/>
  <c r="AM597" i="8"/>
  <c r="AC621" i="8"/>
  <c r="AM861" i="8"/>
  <c r="AM645" i="8"/>
  <c r="AM804" i="8"/>
  <c r="AC805" i="8"/>
  <c r="AC823" i="8"/>
  <c r="AM717" i="8"/>
  <c r="AM561" i="8"/>
  <c r="AM990" i="8"/>
  <c r="AC815" i="8"/>
  <c r="AM835" i="8"/>
  <c r="AC941" i="8"/>
  <c r="H955" i="8"/>
  <c r="H844" i="8"/>
  <c r="H884" i="8"/>
  <c r="AM850" i="8"/>
  <c r="C943" i="8"/>
  <c r="AC749" i="8"/>
  <c r="AH553" i="8"/>
  <c r="X823" i="8"/>
  <c r="X912" i="8"/>
  <c r="X739" i="8"/>
  <c r="X825" i="8"/>
  <c r="X784" i="8"/>
  <c r="X806" i="8"/>
  <c r="X851" i="8"/>
  <c r="X792" i="8"/>
  <c r="AH825" i="8"/>
  <c r="AH967" i="8"/>
  <c r="AH758" i="8"/>
  <c r="AH851" i="8"/>
  <c r="AH750" i="8"/>
  <c r="AH596" i="8"/>
  <c r="AH606" i="8"/>
  <c r="AH660" i="8"/>
  <c r="AH756" i="8"/>
  <c r="AH580" i="8"/>
  <c r="AH761" i="8"/>
  <c r="AH587" i="8"/>
  <c r="AH811" i="8"/>
  <c r="AH836" i="8"/>
  <c r="AH586" i="8"/>
  <c r="R837" i="8"/>
  <c r="R985" i="8"/>
  <c r="R862" i="8"/>
  <c r="AM625" i="8"/>
  <c r="AM624" i="8" s="1"/>
  <c r="X756" i="8"/>
  <c r="AH535" i="8"/>
  <c r="AH901" i="8"/>
  <c r="AH745" i="8"/>
  <c r="X712" i="8"/>
  <c r="AH599" i="8"/>
  <c r="AH808" i="8"/>
  <c r="AH773" i="8"/>
  <c r="AH748" i="8"/>
  <c r="AH694" i="8"/>
  <c r="X796" i="8"/>
  <c r="X732" i="8"/>
  <c r="M949" i="8"/>
  <c r="AH350" i="8"/>
  <c r="AH437" i="8"/>
  <c r="AH512" i="8"/>
  <c r="AH372" i="8"/>
  <c r="AH463" i="8"/>
  <c r="AH436" i="8"/>
  <c r="AH355" i="8"/>
  <c r="X978" i="8"/>
  <c r="AH495" i="8"/>
  <c r="AH1007" i="8"/>
  <c r="R895" i="8"/>
  <c r="M995" i="8"/>
  <c r="AH425" i="8"/>
  <c r="AH444" i="8"/>
  <c r="AH370" i="8"/>
  <c r="AH485" i="8"/>
  <c r="AH369" i="8"/>
  <c r="AH353" i="8"/>
  <c r="AH478" i="8"/>
  <c r="AH388" i="8"/>
  <c r="AH452" i="8"/>
  <c r="AH399" i="8"/>
  <c r="AH410" i="8"/>
  <c r="AH439" i="8"/>
  <c r="AH428" i="8"/>
  <c r="AH403" i="8"/>
  <c r="AH490" i="8"/>
  <c r="AH489" i="8" s="1"/>
  <c r="AH386" i="8"/>
  <c r="R976" i="8"/>
  <c r="X906" i="8"/>
  <c r="AH977" i="8"/>
  <c r="X967" i="8"/>
  <c r="M957" i="8"/>
  <c r="M905" i="8"/>
  <c r="AH973" i="8"/>
  <c r="AM435" i="8"/>
  <c r="AM443" i="8"/>
  <c r="AM373" i="8"/>
  <c r="AM361" i="8"/>
  <c r="AM358" i="8"/>
  <c r="AM438" i="8"/>
  <c r="AM1002" i="8"/>
  <c r="AM938" i="8"/>
  <c r="AM988" i="8"/>
  <c r="AM995" i="8"/>
  <c r="AM371" i="8"/>
  <c r="AM948" i="8"/>
  <c r="AM910" i="8"/>
  <c r="R947" i="8"/>
  <c r="AH520" i="8"/>
  <c r="X929" i="8"/>
  <c r="R1011" i="8"/>
  <c r="X917" i="8"/>
  <c r="AH482" i="8"/>
  <c r="AH462" i="8"/>
  <c r="AH447" i="8"/>
  <c r="AH416" i="8"/>
  <c r="AH411" i="8"/>
  <c r="AH458" i="8"/>
  <c r="AH354" i="8"/>
  <c r="AH454" i="8"/>
  <c r="AH441" i="8"/>
  <c r="AH389" i="8"/>
  <c r="AH375" i="8"/>
  <c r="AH364" i="8"/>
  <c r="AH469" i="8"/>
  <c r="M948" i="8"/>
  <c r="X958" i="8"/>
  <c r="AH522" i="8"/>
  <c r="AH974" i="8"/>
  <c r="AH984" i="8"/>
  <c r="AM999" i="8"/>
  <c r="AM977" i="8"/>
  <c r="AM355" i="8"/>
  <c r="AM894" i="8"/>
  <c r="AM969" i="8"/>
  <c r="AM368" i="8"/>
  <c r="AM1005" i="8"/>
  <c r="AM367" i="8"/>
  <c r="AM975" i="8"/>
  <c r="AM915" i="8"/>
  <c r="AM439" i="8"/>
  <c r="AM927" i="8"/>
  <c r="AM974" i="8"/>
  <c r="AM961" i="8"/>
  <c r="AM433" i="8"/>
  <c r="AM19" i="8"/>
  <c r="AM171" i="8"/>
  <c r="M977" i="8"/>
  <c r="R959" i="8"/>
  <c r="AH1005" i="8"/>
  <c r="AC922" i="8"/>
  <c r="AM474" i="8"/>
  <c r="AM971" i="8"/>
  <c r="AM903" i="8"/>
  <c r="AM895" i="8"/>
  <c r="AM996" i="8"/>
  <c r="AM496" i="8"/>
  <c r="AM411" i="8"/>
  <c r="AM970" i="8"/>
  <c r="R376" i="8"/>
  <c r="AH422" i="8"/>
  <c r="AH513" i="8"/>
  <c r="AH430" i="8"/>
  <c r="AH936" i="8"/>
  <c r="AM928" i="8"/>
  <c r="AM324" i="8"/>
  <c r="AM475" i="8"/>
  <c r="AC921" i="8"/>
  <c r="AC523" i="8"/>
  <c r="R979" i="8"/>
  <c r="M955" i="8"/>
  <c r="X988" i="8"/>
  <c r="AH993" i="8"/>
  <c r="AH965" i="8"/>
  <c r="AH1000" i="8"/>
  <c r="R941" i="8"/>
  <c r="R954" i="8"/>
  <c r="R997" i="8"/>
  <c r="X994" i="8"/>
  <c r="M967" i="8"/>
  <c r="AH459" i="8"/>
  <c r="AH464" i="8"/>
  <c r="R922" i="8"/>
  <c r="AH421" i="8"/>
  <c r="AH392" i="8"/>
  <c r="R993" i="8"/>
  <c r="AH982" i="8"/>
  <c r="AM1006" i="8"/>
  <c r="AH994" i="8"/>
  <c r="R1001" i="8"/>
  <c r="X916" i="8"/>
  <c r="M988" i="8"/>
  <c r="M900" i="8"/>
  <c r="X968" i="8"/>
  <c r="AH515" i="8"/>
  <c r="R935" i="8"/>
  <c r="AH404" i="8"/>
  <c r="AH468" i="8"/>
  <c r="AH433" i="8"/>
  <c r="AH440" i="8"/>
  <c r="AH401" i="8"/>
  <c r="AH394" i="8"/>
  <c r="AH377" i="8"/>
  <c r="AH360" i="8"/>
  <c r="AH384" i="8"/>
  <c r="M912" i="8"/>
  <c r="M976" i="8"/>
  <c r="R965" i="8"/>
  <c r="R968" i="8"/>
  <c r="R915" i="8"/>
  <c r="AM426" i="8"/>
  <c r="AM400" i="8"/>
  <c r="AM444" i="8"/>
  <c r="AM934" i="8"/>
  <c r="AM511" i="8"/>
  <c r="AM963" i="8"/>
  <c r="AM420" i="8"/>
  <c r="AM388" i="8"/>
  <c r="AM363" i="8"/>
  <c r="AM350" i="8"/>
  <c r="AM502" i="8"/>
  <c r="AM430" i="8"/>
  <c r="AM460" i="8"/>
  <c r="AM394" i="8"/>
  <c r="AM493" i="8"/>
  <c r="AM366" i="8"/>
  <c r="AM472" i="8"/>
  <c r="AM158" i="8"/>
  <c r="AM18" i="8"/>
  <c r="AM262" i="8"/>
  <c r="AH475" i="8"/>
  <c r="AH417" i="8"/>
  <c r="AH412" i="8"/>
  <c r="AH479" i="8"/>
  <c r="AM37" i="8"/>
  <c r="AH1001" i="8"/>
  <c r="R1000" i="8"/>
  <c r="R896" i="8"/>
  <c r="M932" i="8"/>
  <c r="R929" i="8"/>
  <c r="R676" i="8"/>
  <c r="AH917" i="8"/>
  <c r="R932" i="8"/>
  <c r="AH481" i="8"/>
  <c r="AH349" i="8"/>
  <c r="AH358" i="8"/>
  <c r="AH406" i="8"/>
  <c r="AH474" i="8"/>
  <c r="AH484" i="8"/>
  <c r="AH347" i="8"/>
  <c r="AH435" i="8"/>
  <c r="AH432" i="8"/>
  <c r="AH381" i="8"/>
  <c r="AH467" i="8"/>
  <c r="AH391" i="8"/>
  <c r="AH472" i="8"/>
  <c r="AH450" i="8"/>
  <c r="AH461" i="8"/>
  <c r="AH379" i="8"/>
  <c r="AH457" i="8"/>
  <c r="AH960" i="8"/>
  <c r="AH907" i="8"/>
  <c r="X904" i="8"/>
  <c r="M986" i="8"/>
  <c r="X973" i="8"/>
  <c r="R894" i="8"/>
  <c r="AH950" i="8"/>
  <c r="AM986" i="8"/>
  <c r="AM446" i="8"/>
  <c r="AM914" i="8"/>
  <c r="AM487" i="8"/>
  <c r="AM965" i="8"/>
  <c r="AM407" i="8"/>
  <c r="AM918" i="8"/>
  <c r="AM980" i="8"/>
  <c r="AM949" i="8"/>
  <c r="AM442" i="8"/>
  <c r="AM415" i="8"/>
  <c r="AM968" i="8"/>
  <c r="AM432" i="8"/>
  <c r="AM973" i="8"/>
  <c r="AM360" i="8"/>
  <c r="AM451" i="8"/>
  <c r="AM936" i="8"/>
  <c r="AM406" i="8"/>
  <c r="AM956" i="8"/>
  <c r="AM946" i="8"/>
  <c r="AM900" i="8"/>
  <c r="AH407" i="8"/>
  <c r="AH361" i="8"/>
  <c r="M971" i="8"/>
  <c r="AH1004" i="8"/>
  <c r="AH487" i="8"/>
  <c r="AH420" i="8"/>
  <c r="AH445" i="8"/>
  <c r="AH366" i="8"/>
  <c r="AH925" i="8"/>
  <c r="AH908" i="8"/>
  <c r="X926" i="8"/>
  <c r="AH525" i="8"/>
  <c r="M927" i="8"/>
  <c r="X898" i="8"/>
  <c r="X597" i="8"/>
  <c r="AM953" i="8"/>
  <c r="AM992" i="8"/>
  <c r="AM957" i="8"/>
  <c r="AM512" i="8"/>
  <c r="AM436" i="8"/>
  <c r="AM959" i="8"/>
  <c r="AM127" i="8"/>
  <c r="AM89" i="8"/>
  <c r="AM218" i="8"/>
  <c r="AM14" i="8"/>
  <c r="AM159" i="8"/>
  <c r="AM194" i="8"/>
  <c r="AM229" i="8"/>
  <c r="AM265" i="8"/>
  <c r="AM46" i="8"/>
  <c r="AM31" i="8"/>
  <c r="AM440" i="8"/>
  <c r="AM923" i="8"/>
  <c r="AM901" i="8"/>
  <c r="AC916" i="8"/>
  <c r="AC966" i="8"/>
  <c r="AC964" i="8"/>
  <c r="AC554" i="8"/>
  <c r="AM489" i="8"/>
  <c r="AM925" i="8"/>
  <c r="AM930" i="8"/>
  <c r="AM418" i="8"/>
  <c r="H928" i="8"/>
  <c r="H936" i="8"/>
  <c r="AM998" i="8"/>
  <c r="AM477" i="8"/>
  <c r="AM429" i="8"/>
  <c r="AM448" i="8"/>
  <c r="AM198" i="8"/>
  <c r="AM154" i="8"/>
  <c r="AM271" i="8"/>
  <c r="AM54" i="8"/>
  <c r="AM228" i="8"/>
  <c r="AM226" i="8"/>
  <c r="AM30" i="8"/>
  <c r="AM299" i="8"/>
  <c r="AM141" i="8"/>
  <c r="AM135" i="8"/>
  <c r="AM277" i="8"/>
  <c r="AM80" i="8"/>
  <c r="AM205" i="8"/>
  <c r="AM170" i="8"/>
  <c r="AM316" i="8"/>
  <c r="AM243" i="8"/>
  <c r="AM313" i="8"/>
  <c r="AM323" i="8"/>
  <c r="AM166" i="8"/>
  <c r="AM286" i="8"/>
  <c r="AM60" i="8"/>
  <c r="AM293" i="8"/>
  <c r="AM222" i="8"/>
  <c r="AM43" i="8"/>
  <c r="AM41" i="8"/>
  <c r="AM45" i="8"/>
  <c r="AM148" i="8"/>
  <c r="AM208" i="8"/>
  <c r="AM105" i="8"/>
  <c r="AM161" i="8"/>
  <c r="AM283" i="8"/>
  <c r="AM495" i="8"/>
  <c r="AM485" i="8"/>
  <c r="AC962" i="8"/>
  <c r="AC997" i="8"/>
  <c r="AC940" i="8"/>
  <c r="AC912" i="8"/>
  <c r="AC979" i="8"/>
  <c r="AC1004" i="8"/>
  <c r="AC983" i="8"/>
  <c r="AC894" i="8"/>
  <c r="AC943" i="8"/>
  <c r="AC512" i="8"/>
  <c r="AC501" i="8"/>
  <c r="AC521" i="8"/>
  <c r="AC541" i="8"/>
  <c r="AM1004" i="8"/>
  <c r="AM390" i="8"/>
  <c r="AM933" i="8"/>
  <c r="AC929" i="8"/>
  <c r="AM467" i="8"/>
  <c r="AM393" i="8"/>
  <c r="AC925" i="8"/>
  <c r="H978" i="8"/>
  <c r="H854" i="8"/>
  <c r="H922" i="8"/>
  <c r="H889" i="8"/>
  <c r="AM423" i="8"/>
  <c r="R902" i="8"/>
  <c r="X984" i="8"/>
  <c r="X913" i="8"/>
  <c r="X923" i="8"/>
  <c r="X970" i="8"/>
  <c r="AH898" i="8"/>
  <c r="AH500" i="8"/>
  <c r="R995" i="8"/>
  <c r="R911" i="8"/>
  <c r="R925" i="8"/>
  <c r="R1006" i="8"/>
  <c r="AH940" i="8"/>
  <c r="M939" i="8"/>
  <c r="R946" i="8"/>
  <c r="AH519" i="8"/>
  <c r="M946" i="8"/>
  <c r="AH912" i="8"/>
  <c r="AM209" i="8"/>
  <c r="AM300" i="8"/>
  <c r="AM343" i="8"/>
  <c r="AM248" i="8"/>
  <c r="AM333" i="8"/>
  <c r="AM136" i="8"/>
  <c r="AM29" i="8"/>
  <c r="AM132" i="8"/>
  <c r="AM123" i="8"/>
  <c r="AM86" i="8"/>
  <c r="AM139" i="8"/>
  <c r="AM163" i="8"/>
  <c r="AM120" i="8"/>
  <c r="AM118" i="8"/>
  <c r="AM212" i="8"/>
  <c r="AM167" i="8"/>
  <c r="AM247" i="8"/>
  <c r="AM898" i="8"/>
  <c r="AM479" i="8"/>
  <c r="AC935" i="8"/>
  <c r="AC991" i="8"/>
  <c r="AC949" i="8"/>
  <c r="AC932" i="8"/>
  <c r="AC911" i="8"/>
  <c r="AC910" i="8"/>
  <c r="AC497" i="8"/>
  <c r="AC506" i="8"/>
  <c r="AC518" i="8"/>
  <c r="H908" i="8"/>
  <c r="AM450" i="8"/>
  <c r="AM386" i="8"/>
  <c r="C993" i="8"/>
  <c r="C955" i="8"/>
  <c r="C976" i="8"/>
  <c r="AM492" i="8"/>
  <c r="AH972" i="8"/>
  <c r="X897" i="8"/>
  <c r="X976" i="8"/>
  <c r="X972" i="8"/>
  <c r="AH493" i="8"/>
  <c r="AH942" i="8"/>
  <c r="AH999" i="8"/>
  <c r="AH933" i="8"/>
  <c r="X999" i="8"/>
  <c r="R986" i="8"/>
  <c r="R983" i="8"/>
  <c r="R999" i="8"/>
  <c r="M926" i="8"/>
  <c r="AH511" i="8"/>
  <c r="M980" i="8"/>
  <c r="X998" i="8"/>
  <c r="X1001" i="8"/>
  <c r="R914" i="8"/>
  <c r="M970" i="8"/>
  <c r="R917" i="8"/>
  <c r="M930" i="8"/>
  <c r="M990" i="8"/>
  <c r="R924" i="8"/>
  <c r="M1003" i="8"/>
  <c r="AM176" i="8"/>
  <c r="AM217" i="8"/>
  <c r="AM334" i="8"/>
  <c r="AM48" i="8"/>
  <c r="AM327" i="8"/>
  <c r="AM99" i="8"/>
  <c r="AM87" i="8"/>
  <c r="AM124" i="8"/>
  <c r="AM58" i="8"/>
  <c r="AM307" i="8"/>
  <c r="AM121" i="8"/>
  <c r="AM96" i="8"/>
  <c r="AM93" i="8"/>
  <c r="AM196" i="8"/>
  <c r="AM305" i="8"/>
  <c r="AM225" i="8"/>
  <c r="AM27" i="8"/>
  <c r="AM206" i="8"/>
  <c r="AM202" i="8"/>
  <c r="AM173" i="8"/>
  <c r="AM276" i="8"/>
  <c r="AM168" i="8"/>
  <c r="AM279" i="8"/>
  <c r="AM53" i="8"/>
  <c r="AM156" i="8"/>
  <c r="AM907" i="8"/>
  <c r="AC926" i="8"/>
  <c r="AC998" i="8"/>
  <c r="AC988" i="8"/>
  <c r="AC938" i="8"/>
  <c r="AC538" i="8"/>
  <c r="AC496" i="8"/>
  <c r="AC545" i="8"/>
  <c r="AM376" i="8"/>
  <c r="AM397" i="8"/>
  <c r="AC977" i="8"/>
  <c r="AM510" i="8"/>
  <c r="AC959" i="8"/>
  <c r="AC985" i="8"/>
  <c r="H948" i="8"/>
  <c r="H994" i="8"/>
  <c r="AM459" i="8"/>
  <c r="C982" i="8"/>
  <c r="AH915" i="8"/>
  <c r="X939" i="8"/>
  <c r="AH962" i="8"/>
  <c r="AH508" i="8"/>
  <c r="AH986" i="8"/>
  <c r="AH979" i="8"/>
  <c r="AH943" i="8"/>
  <c r="AH922" i="8"/>
  <c r="AH503" i="8"/>
  <c r="R964" i="8"/>
  <c r="R940" i="8"/>
  <c r="R971" i="8"/>
  <c r="R934" i="8"/>
  <c r="X895" i="8"/>
  <c r="R1005" i="8"/>
  <c r="AH895" i="8"/>
  <c r="R978" i="8"/>
  <c r="X996" i="8"/>
  <c r="M998" i="8"/>
  <c r="M979" i="8"/>
  <c r="R945" i="8"/>
  <c r="M965" i="8"/>
  <c r="X910" i="8"/>
  <c r="AM73" i="8"/>
  <c r="AM55" i="8"/>
  <c r="AM61" i="8"/>
  <c r="AM91" i="8"/>
  <c r="AM258" i="8"/>
  <c r="AM57" i="8"/>
  <c r="AM78" i="8"/>
  <c r="AM304" i="8"/>
  <c r="AM256" i="8"/>
  <c r="AM252" i="8"/>
  <c r="AM223" i="8"/>
  <c r="AM180" i="8"/>
  <c r="AM85" i="8"/>
  <c r="AM303" i="8"/>
  <c r="AM98" i="8"/>
  <c r="AM182" i="8"/>
  <c r="AM157" i="8"/>
  <c r="AM260" i="8"/>
  <c r="AM126" i="8"/>
  <c r="AM255" i="8"/>
  <c r="AM329" i="8"/>
  <c r="AM331" i="8"/>
  <c r="AM186" i="8"/>
  <c r="AM302" i="8"/>
  <c r="AM296" i="8"/>
  <c r="AM237" i="8"/>
  <c r="AM340" i="8"/>
  <c r="AM52" i="8"/>
  <c r="AM50" i="8"/>
  <c r="AM117" i="8"/>
  <c r="AM220" i="8"/>
  <c r="AC960" i="8"/>
  <c r="AM377" i="8"/>
  <c r="AM913" i="8"/>
  <c r="AC899" i="8"/>
  <c r="AC993" i="8"/>
  <c r="AC969" i="8"/>
  <c r="AC975" i="8"/>
  <c r="AC529" i="8"/>
  <c r="AC558" i="8"/>
  <c r="AC533" i="8"/>
  <c r="AC490" i="8"/>
  <c r="AC489" i="8" s="1"/>
  <c r="AM920" i="8"/>
  <c r="AM414" i="8"/>
  <c r="AC990" i="8"/>
  <c r="AC918" i="8"/>
  <c r="H892" i="8"/>
  <c r="C956" i="8"/>
  <c r="X990" i="8"/>
  <c r="AH1003" i="8"/>
  <c r="X900" i="8"/>
  <c r="X1008" i="8"/>
  <c r="X943" i="8"/>
  <c r="AH945" i="8"/>
  <c r="AH968" i="8"/>
  <c r="H1011" i="8"/>
  <c r="R961" i="8"/>
  <c r="R982" i="8"/>
  <c r="AH998" i="8"/>
  <c r="AH902" i="8"/>
  <c r="AH498" i="8"/>
  <c r="M936" i="8"/>
  <c r="M942" i="8"/>
  <c r="AM507" i="8"/>
  <c r="X938" i="8"/>
  <c r="AH517" i="8"/>
  <c r="R938" i="8"/>
  <c r="AH997" i="8"/>
  <c r="R1003" i="8"/>
  <c r="M929" i="8"/>
  <c r="R907" i="8"/>
  <c r="AM382" i="8"/>
  <c r="AM240" i="8"/>
  <c r="AM183" i="8"/>
  <c r="AM88" i="8"/>
  <c r="AM189" i="8"/>
  <c r="AM272" i="8"/>
  <c r="AM107" i="8"/>
  <c r="AM319" i="8"/>
  <c r="AM297" i="8"/>
  <c r="AM67" i="8"/>
  <c r="AM341" i="8"/>
  <c r="AM270" i="8"/>
  <c r="AM34" i="8"/>
  <c r="AM106" i="8"/>
  <c r="AM101" i="8"/>
  <c r="AM204" i="8"/>
  <c r="AM337" i="8"/>
  <c r="AM95" i="8"/>
  <c r="AM151" i="8"/>
  <c r="AM290" i="8"/>
  <c r="AM26" i="8"/>
  <c r="AM216" i="8"/>
  <c r="AM214" i="8"/>
  <c r="AM245" i="8"/>
  <c r="AM12" i="8"/>
  <c r="AM922" i="8"/>
  <c r="AM983" i="8"/>
  <c r="AM391" i="8"/>
  <c r="AM463" i="8"/>
  <c r="AC945" i="8"/>
  <c r="AC939" i="8"/>
  <c r="AC903" i="8"/>
  <c r="AC957" i="8"/>
  <c r="AC507" i="8"/>
  <c r="AC499" i="8"/>
  <c r="AC550" i="8"/>
  <c r="AC494" i="8"/>
  <c r="AC515" i="8"/>
  <c r="AC509" i="8"/>
  <c r="AC504" i="8"/>
  <c r="AC536" i="8"/>
  <c r="AC549" i="8"/>
  <c r="AM505" i="8"/>
  <c r="AM465" i="8"/>
  <c r="AM454" i="8"/>
  <c r="AC987" i="8"/>
  <c r="AC905" i="8"/>
  <c r="H882" i="8"/>
  <c r="H885" i="8"/>
  <c r="C962" i="8"/>
  <c r="C939" i="8"/>
  <c r="C974" i="8"/>
  <c r="AC953" i="8"/>
  <c r="AC920" i="8"/>
  <c r="AM470" i="8"/>
  <c r="R912" i="8"/>
  <c r="X1003" i="8"/>
  <c r="X945" i="8"/>
  <c r="X949" i="8"/>
  <c r="X953" i="8"/>
  <c r="AH906" i="8"/>
  <c r="AH992" i="8"/>
  <c r="X980" i="8"/>
  <c r="M994" i="8"/>
  <c r="R953" i="8"/>
  <c r="R939" i="8"/>
  <c r="R905" i="8"/>
  <c r="R981" i="8"/>
  <c r="AH897" i="8"/>
  <c r="M1000" i="8"/>
  <c r="M959" i="8"/>
  <c r="AH904" i="8"/>
  <c r="AH976" i="8"/>
  <c r="X919" i="8"/>
  <c r="AH920" i="8"/>
  <c r="M952" i="8"/>
  <c r="AM979" i="8"/>
  <c r="AH964" i="8"/>
  <c r="X1006" i="8"/>
  <c r="X975" i="8"/>
  <c r="X962" i="8"/>
  <c r="X956" i="8"/>
  <c r="AM404" i="8"/>
  <c r="AM499" i="8"/>
  <c r="AM113" i="8"/>
  <c r="AM175" i="8"/>
  <c r="AM71" i="8"/>
  <c r="AM239" i="8"/>
  <c r="AM187" i="8"/>
  <c r="AM111" i="8"/>
  <c r="AM69" i="8"/>
  <c r="AM82" i="8"/>
  <c r="AM253" i="8"/>
  <c r="AM291" i="8"/>
  <c r="AM24" i="8"/>
  <c r="AM65" i="8"/>
  <c r="AM35" i="8"/>
  <c r="AM16" i="8"/>
  <c r="AM21" i="8"/>
  <c r="AM231" i="8"/>
  <c r="AM193" i="8"/>
  <c r="AM233" i="8"/>
  <c r="AM76" i="8"/>
  <c r="AM129" i="8"/>
  <c r="AM143" i="8"/>
  <c r="AM110" i="8"/>
  <c r="AM192" i="8"/>
  <c r="AM165" i="8"/>
  <c r="AM268" i="8"/>
  <c r="AM146" i="8"/>
  <c r="AM179" i="8"/>
  <c r="AM235" i="8"/>
  <c r="AM275" i="8"/>
  <c r="AM185" i="8"/>
  <c r="AM318" i="8"/>
  <c r="AM312" i="8"/>
  <c r="AM309" i="8"/>
  <c r="AM942" i="8"/>
  <c r="AC907" i="8"/>
  <c r="AC1002" i="8"/>
  <c r="AC951" i="8"/>
  <c r="AC995" i="8"/>
  <c r="AC973" i="8"/>
  <c r="AC553" i="8"/>
  <c r="AC552" i="8"/>
  <c r="AC522" i="8"/>
  <c r="AC495" i="8"/>
  <c r="AC547" i="8"/>
  <c r="AC527" i="8"/>
  <c r="AC525" i="8"/>
  <c r="AM483" i="8"/>
  <c r="AM410" i="8"/>
  <c r="AM353" i="8"/>
  <c r="AM1001" i="8"/>
  <c r="AM380" i="8"/>
  <c r="AM457" i="8"/>
  <c r="AM991" i="8"/>
  <c r="H847" i="8"/>
  <c r="AM425" i="8"/>
  <c r="AC947" i="8"/>
  <c r="AC898" i="8"/>
  <c r="X936" i="8"/>
  <c r="X981" i="8"/>
  <c r="X931" i="8"/>
  <c r="X928" i="8"/>
  <c r="X921" i="8"/>
  <c r="AH506" i="8"/>
  <c r="AH953" i="8"/>
  <c r="R951" i="8"/>
  <c r="R992" i="8"/>
  <c r="R989" i="8"/>
  <c r="R957" i="8"/>
  <c r="AH929" i="8"/>
  <c r="M973" i="8"/>
  <c r="M981" i="8"/>
  <c r="AH956" i="8"/>
  <c r="X911" i="8"/>
  <c r="AM952" i="8"/>
  <c r="M934" i="8"/>
  <c r="R921" i="8"/>
  <c r="AH924" i="8"/>
  <c r="AH919" i="8"/>
  <c r="R991" i="8"/>
  <c r="R910" i="8"/>
  <c r="M975" i="8"/>
  <c r="X1005" i="8"/>
  <c r="R919" i="8"/>
  <c r="AM940" i="8"/>
  <c r="AC915" i="8"/>
  <c r="R928" i="8"/>
  <c r="AH981" i="8"/>
  <c r="X925" i="8"/>
  <c r="AH957" i="8"/>
  <c r="AH935" i="8"/>
  <c r="AH988" i="8"/>
  <c r="AH910" i="8"/>
  <c r="AM365" i="8"/>
  <c r="X902" i="8"/>
  <c r="AH524" i="8"/>
  <c r="R967" i="8"/>
  <c r="R931" i="8"/>
  <c r="AH947" i="8"/>
  <c r="M992" i="8"/>
  <c r="M983" i="8"/>
  <c r="M924" i="8"/>
  <c r="AM994" i="8"/>
  <c r="AM402" i="8"/>
  <c r="H961" i="8"/>
  <c r="R892" i="8"/>
  <c r="M962" i="8"/>
  <c r="M985" i="8"/>
  <c r="AH938" i="8"/>
  <c r="X935" i="8"/>
  <c r="R963" i="8"/>
  <c r="R950" i="8"/>
  <c r="X993" i="8"/>
  <c r="M954" i="8"/>
  <c r="AH900" i="8"/>
  <c r="R900" i="8"/>
  <c r="X986" i="8"/>
  <c r="R1008" i="8"/>
  <c r="AM1007" i="8"/>
  <c r="H1010" i="8"/>
  <c r="H1006" i="8"/>
  <c r="M1011" i="8"/>
  <c r="R1010" i="8"/>
  <c r="X1007" i="8"/>
  <c r="AM1008" i="8"/>
  <c r="C245" i="8"/>
  <c r="AC1011" i="8"/>
  <c r="AC1010" i="8"/>
  <c r="AM1011" i="8"/>
  <c r="M1009" i="8"/>
  <c r="M1007" i="8"/>
  <c r="R1009" i="8"/>
  <c r="AC1009" i="8"/>
  <c r="AH1008" i="8"/>
  <c r="R1007" i="8"/>
  <c r="X64" i="8"/>
  <c r="H739" i="8"/>
  <c r="X1010" i="8"/>
  <c r="AH18" i="8"/>
  <c r="AH38" i="8"/>
  <c r="AH322" i="8"/>
  <c r="AC171" i="8"/>
  <c r="AC366" i="8"/>
  <c r="AC480" i="8"/>
  <c r="H416" i="8"/>
  <c r="C910" i="8"/>
  <c r="AH129" i="8"/>
  <c r="AH182" i="8"/>
  <c r="AH45" i="8"/>
  <c r="AH152" i="8"/>
  <c r="AH287" i="8"/>
  <c r="AH306" i="8"/>
  <c r="AH258" i="8"/>
  <c r="AH91" i="8"/>
  <c r="AH123" i="8"/>
  <c r="X138" i="8"/>
  <c r="AC387" i="8"/>
  <c r="AC228" i="8"/>
  <c r="AC304" i="8"/>
  <c r="AC68" i="8"/>
  <c r="AC464" i="8"/>
  <c r="AC267" i="8"/>
  <c r="AC121" i="8"/>
  <c r="R276" i="8"/>
  <c r="R661" i="8"/>
  <c r="R337" i="8"/>
  <c r="R89" i="8"/>
  <c r="R221" i="8"/>
  <c r="R638" i="8"/>
  <c r="R384" i="8"/>
  <c r="R329" i="8"/>
  <c r="AH105" i="8"/>
  <c r="AH138" i="8"/>
  <c r="AH161" i="8"/>
  <c r="AH164" i="8"/>
  <c r="AH211" i="8"/>
  <c r="M488" i="8"/>
  <c r="X155" i="8"/>
  <c r="X170" i="8"/>
  <c r="X22" i="8"/>
  <c r="AC73" i="8"/>
  <c r="AC406" i="8"/>
  <c r="AC275" i="8"/>
  <c r="AC419" i="8"/>
  <c r="AC115" i="8"/>
  <c r="AC152" i="8"/>
  <c r="AC220" i="8"/>
  <c r="AH239" i="8"/>
  <c r="AC201" i="8"/>
  <c r="AC59" i="8"/>
  <c r="C66" i="8"/>
  <c r="C110" i="8"/>
  <c r="C637" i="8"/>
  <c r="AH46" i="8"/>
  <c r="AH102" i="8"/>
  <c r="AH22" i="8"/>
  <c r="AC265" i="8"/>
  <c r="AC64" i="8"/>
  <c r="AC92" i="8"/>
  <c r="AC376" i="8"/>
  <c r="AC218" i="8"/>
  <c r="AC100" i="8"/>
  <c r="AC474" i="8"/>
  <c r="AC231" i="8"/>
  <c r="AC197" i="8"/>
  <c r="AC212" i="8"/>
  <c r="AC341" i="8"/>
  <c r="C871" i="8"/>
  <c r="AH279" i="8"/>
  <c r="AH227" i="8"/>
  <c r="AC257" i="8"/>
  <c r="R644" i="8"/>
  <c r="R610" i="8"/>
  <c r="AH79" i="8"/>
  <c r="AH29" i="8"/>
  <c r="AH236" i="8"/>
  <c r="AH177" i="8"/>
  <c r="AH314" i="8"/>
  <c r="AH15" i="8"/>
  <c r="AH125" i="8"/>
  <c r="AH118" i="8"/>
  <c r="AH250" i="8"/>
  <c r="AH74" i="8"/>
  <c r="AH65" i="8"/>
  <c r="AH158" i="8"/>
  <c r="AH205" i="8"/>
  <c r="AH59" i="8"/>
  <c r="AH339" i="8"/>
  <c r="X295" i="8"/>
  <c r="AC244" i="8"/>
  <c r="AC412" i="8"/>
  <c r="AC192" i="8"/>
  <c r="AC56" i="8"/>
  <c r="AC329" i="8"/>
  <c r="AC39" i="8"/>
  <c r="AC254" i="8"/>
  <c r="AC424" i="8"/>
  <c r="AC337" i="8"/>
  <c r="AC32" i="8"/>
  <c r="AC295" i="8"/>
  <c r="AC309" i="8"/>
  <c r="AC486" i="8"/>
  <c r="AC432" i="8"/>
  <c r="AC194" i="8"/>
  <c r="AC130" i="8"/>
  <c r="AC125" i="8"/>
  <c r="AC459" i="8"/>
  <c r="AC269" i="8"/>
  <c r="AC157" i="8"/>
  <c r="AC417" i="8"/>
  <c r="C74" i="8"/>
  <c r="AH63" i="8"/>
  <c r="AH144" i="8"/>
  <c r="AC75" i="8"/>
  <c r="AH25" i="8"/>
  <c r="AH241" i="8"/>
  <c r="AH256" i="8"/>
  <c r="AH89" i="8"/>
  <c r="AH224" i="8"/>
  <c r="AH165" i="8"/>
  <c r="AH147" i="8"/>
  <c r="AH327" i="8"/>
  <c r="AH203" i="8"/>
  <c r="AH309" i="8"/>
  <c r="AH212" i="8"/>
  <c r="AH189" i="8"/>
  <c r="AH41" i="8"/>
  <c r="AH231" i="8"/>
  <c r="AH269" i="8"/>
  <c r="AH36" i="8"/>
  <c r="AC358" i="8"/>
  <c r="AC348" i="8"/>
  <c r="AC106" i="8"/>
  <c r="AC240" i="8"/>
  <c r="AC44" i="8"/>
  <c r="AC450" i="8"/>
  <c r="AC147" i="8"/>
  <c r="AC94" i="8"/>
  <c r="AC153" i="8"/>
  <c r="AC407" i="8"/>
  <c r="AC482" i="8"/>
  <c r="AC188" i="8"/>
  <c r="AC222" i="8"/>
  <c r="AC12" i="8"/>
  <c r="AC298" i="8"/>
  <c r="AC421" i="8"/>
  <c r="C401" i="8"/>
  <c r="C182" i="8"/>
  <c r="AC113" i="8"/>
  <c r="AH170" i="8"/>
  <c r="AH291" i="8"/>
  <c r="AH133" i="8"/>
  <c r="AH316" i="8"/>
  <c r="AH43" i="8"/>
  <c r="AC57" i="8"/>
  <c r="AC118" i="8"/>
  <c r="AC206" i="8"/>
  <c r="AC270" i="8"/>
  <c r="AC167" i="8"/>
  <c r="AC425" i="8"/>
  <c r="AC441" i="8"/>
  <c r="H833" i="8"/>
  <c r="AH265" i="8"/>
  <c r="AH150" i="8"/>
  <c r="AH181" i="8"/>
  <c r="AH140" i="8"/>
  <c r="AH175" i="8"/>
  <c r="AH296" i="8"/>
  <c r="AH16" i="8"/>
  <c r="AH106" i="8"/>
  <c r="AH142" i="8"/>
  <c r="R664" i="8"/>
  <c r="AH82" i="8"/>
  <c r="AH21" i="8"/>
  <c r="AH80" i="8"/>
  <c r="AH331" i="8"/>
  <c r="AH225" i="8"/>
  <c r="AH134" i="8"/>
  <c r="AH324" i="8"/>
  <c r="AH228" i="8"/>
  <c r="AH33" i="8"/>
  <c r="AH340" i="8"/>
  <c r="AC245" i="8"/>
  <c r="AC339" i="8"/>
  <c r="AC47" i="8"/>
  <c r="AC352" i="8"/>
  <c r="AC134" i="8"/>
  <c r="AC110" i="8"/>
  <c r="AC132" i="8"/>
  <c r="AC372" i="8"/>
  <c r="AC235" i="8"/>
  <c r="AC186" i="8"/>
  <c r="AC343" i="8"/>
  <c r="AC296" i="8"/>
  <c r="AC367" i="8"/>
  <c r="AH155" i="8"/>
  <c r="AH72" i="8"/>
  <c r="AH192" i="8"/>
  <c r="AH116" i="8"/>
  <c r="AH52" i="8"/>
  <c r="AH342" i="8"/>
  <c r="AC404" i="8"/>
  <c r="AC230" i="8"/>
  <c r="AC447" i="8"/>
  <c r="AC123" i="8"/>
  <c r="AC34" i="8"/>
  <c r="AC89" i="8"/>
  <c r="AC81" i="8"/>
  <c r="AC263" i="8"/>
  <c r="AC227" i="8"/>
  <c r="AC26" i="8"/>
  <c r="AC22" i="8"/>
  <c r="AC208" i="8"/>
  <c r="AC401" i="8"/>
  <c r="AC63" i="8"/>
  <c r="AC200" i="8"/>
  <c r="AC42" i="8"/>
  <c r="AC311" i="8"/>
  <c r="AC175" i="8"/>
  <c r="AC325" i="8"/>
  <c r="AC112" i="8"/>
  <c r="AC369" i="8"/>
  <c r="AC316" i="8"/>
  <c r="AC469" i="8"/>
  <c r="AC357" i="8"/>
  <c r="AC303" i="8"/>
  <c r="AC476" i="8"/>
  <c r="AH246" i="8"/>
  <c r="AH336" i="8"/>
  <c r="AH276" i="8"/>
  <c r="AC264" i="8"/>
  <c r="AC375" i="8"/>
  <c r="AC120" i="8"/>
  <c r="AC144" i="8"/>
  <c r="AC414" i="8"/>
  <c r="AC23" i="8"/>
  <c r="AC74" i="8"/>
  <c r="AC190" i="8"/>
  <c r="AC434" i="8"/>
  <c r="AC54" i="8"/>
  <c r="AC233" i="8"/>
  <c r="AC247" i="8"/>
  <c r="AC176" i="8"/>
  <c r="AC204" i="8"/>
  <c r="AC87" i="8"/>
  <c r="AC384" i="8"/>
  <c r="AC457" i="8"/>
  <c r="AC327" i="8"/>
  <c r="AC116" i="8"/>
  <c r="AC471" i="8"/>
  <c r="AC300" i="8"/>
  <c r="AC52" i="8"/>
  <c r="AC323" i="8"/>
  <c r="AC306" i="8"/>
  <c r="AC452" i="8"/>
  <c r="AC390" i="8"/>
  <c r="AC333" i="8"/>
  <c r="AC266" i="8"/>
  <c r="AC398" i="8"/>
  <c r="AH85" i="8"/>
  <c r="AH68" i="8"/>
  <c r="AH173" i="8"/>
  <c r="AH201" i="8"/>
  <c r="AH283" i="8"/>
  <c r="AH62" i="8"/>
  <c r="AH87" i="8"/>
  <c r="AH251" i="8"/>
  <c r="AH159" i="8"/>
  <c r="AH95" i="8"/>
  <c r="AH278" i="8"/>
  <c r="AH298" i="8"/>
  <c r="AH57" i="8"/>
  <c r="AH126" i="8"/>
  <c r="AH219" i="8"/>
  <c r="AH179" i="8"/>
  <c r="AH335" i="8"/>
  <c r="AH208" i="8"/>
  <c r="AH40" i="8"/>
  <c r="AH195" i="8"/>
  <c r="AH255" i="8"/>
  <c r="AH136" i="8"/>
  <c r="AH146" i="8"/>
  <c r="AH60" i="8"/>
  <c r="AH294" i="8"/>
  <c r="AH273" i="8"/>
  <c r="AH286" i="8"/>
  <c r="AH253" i="8"/>
  <c r="AH120" i="8"/>
  <c r="AH20" i="8"/>
  <c r="AH321" i="8"/>
  <c r="AH122" i="8"/>
  <c r="AH304" i="8"/>
  <c r="AH333" i="8"/>
  <c r="AH238" i="8"/>
  <c r="AH100" i="8"/>
  <c r="AH311" i="8"/>
  <c r="AC182" i="8"/>
  <c r="AC292" i="8"/>
  <c r="AC347" i="8"/>
  <c r="AC16" i="8"/>
  <c r="AC196" i="8"/>
  <c r="AC78" i="8"/>
  <c r="AC173" i="8"/>
  <c r="AC282" i="8"/>
  <c r="AC364" i="8"/>
  <c r="AC155" i="8"/>
  <c r="AC321" i="8"/>
  <c r="AC140" i="8"/>
  <c r="AC137" i="8"/>
  <c r="AC239" i="8"/>
  <c r="AC46" i="8"/>
  <c r="AC279" i="8"/>
  <c r="AC288" i="8"/>
  <c r="AC216" i="8"/>
  <c r="AC105" i="8"/>
  <c r="AC251" i="8"/>
  <c r="AC28" i="8"/>
  <c r="AC142" i="8"/>
  <c r="AC438" i="8"/>
  <c r="AC313" i="8"/>
  <c r="AC162" i="8"/>
  <c r="AC454" i="8"/>
  <c r="AC276" i="8"/>
  <c r="AC381" i="8"/>
  <c r="AC86" i="8"/>
  <c r="AC444" i="8"/>
  <c r="AC463" i="8"/>
  <c r="AC397" i="8"/>
  <c r="AC285" i="8"/>
  <c r="AC180" i="8"/>
  <c r="AC391" i="8"/>
  <c r="AH318" i="8"/>
  <c r="AH267" i="8"/>
  <c r="AH260" i="8"/>
  <c r="AH93" i="8"/>
  <c r="AH162" i="8"/>
  <c r="AH301" i="8"/>
  <c r="AH305" i="8"/>
  <c r="AH186" i="8"/>
  <c r="AH243" i="8"/>
  <c r="AH27" i="8"/>
  <c r="AH90" i="8"/>
  <c r="AH216" i="8"/>
  <c r="AH196" i="8"/>
  <c r="AH75" i="8"/>
  <c r="AH48" i="8"/>
  <c r="AH31" i="8"/>
  <c r="AH270" i="8"/>
  <c r="AH262" i="8"/>
  <c r="AH190" i="8"/>
  <c r="AH198" i="8"/>
  <c r="AH109" i="8"/>
  <c r="AH328" i="8"/>
  <c r="AH97" i="8"/>
  <c r="AH232" i="8"/>
  <c r="AH184" i="8"/>
  <c r="AH167" i="8"/>
  <c r="AC169" i="8"/>
  <c r="AC331" i="8"/>
  <c r="AC436" i="8"/>
  <c r="AC97" i="8"/>
  <c r="AC361" i="8"/>
  <c r="AC179" i="8"/>
  <c r="AC164" i="8"/>
  <c r="AC211" i="8"/>
  <c r="AC255" i="8"/>
  <c r="AC223" i="8"/>
  <c r="AC428" i="8"/>
  <c r="AC302" i="8"/>
  <c r="AC40" i="8"/>
  <c r="AC95" i="8"/>
  <c r="AC338" i="8"/>
  <c r="AC91" i="8"/>
  <c r="AC58" i="8"/>
  <c r="AC102" i="8"/>
  <c r="AC67" i="8"/>
  <c r="AC18" i="8"/>
  <c r="AC260" i="8"/>
  <c r="AC49" i="8"/>
  <c r="AC483" i="8"/>
  <c r="AC359" i="8"/>
  <c r="AC159" i="8"/>
  <c r="AC61" i="8"/>
  <c r="AC461" i="8"/>
  <c r="AC149" i="8"/>
  <c r="AC408" i="8"/>
  <c r="AC349" i="8"/>
  <c r="AC37" i="8"/>
  <c r="M158" i="8"/>
  <c r="M14" i="8"/>
  <c r="M48" i="8"/>
  <c r="M658" i="8"/>
  <c r="M708" i="8"/>
  <c r="M656" i="8"/>
  <c r="H430" i="8"/>
  <c r="H449" i="8"/>
  <c r="H464" i="8"/>
  <c r="H161" i="8"/>
  <c r="H263" i="8"/>
  <c r="H626" i="8"/>
  <c r="C290" i="8"/>
  <c r="C85" i="8"/>
  <c r="C77" i="8"/>
  <c r="X688" i="8"/>
  <c r="X683" i="8"/>
  <c r="X706" i="8"/>
  <c r="X92" i="8"/>
  <c r="X152" i="8"/>
  <c r="X504" i="8"/>
  <c r="X333" i="8"/>
  <c r="X593" i="8"/>
  <c r="X328" i="8"/>
  <c r="X123" i="8"/>
  <c r="X383" i="8"/>
  <c r="X126" i="8"/>
  <c r="X516" i="8"/>
  <c r="X564" i="8"/>
  <c r="X433" i="8"/>
  <c r="X372" i="8"/>
  <c r="X350" i="8"/>
  <c r="X610" i="8"/>
  <c r="X552" i="8"/>
  <c r="X661" i="8"/>
  <c r="X711" i="8"/>
  <c r="X687" i="8"/>
  <c r="X615" i="8"/>
  <c r="C958" i="8"/>
  <c r="C1008" i="8"/>
  <c r="C1007" i="8" s="1"/>
  <c r="C960" i="8"/>
  <c r="C947" i="8"/>
  <c r="C949" i="8"/>
  <c r="C972" i="8"/>
  <c r="C370" i="8"/>
  <c r="C1002" i="8"/>
  <c r="H960" i="8"/>
  <c r="H891" i="8"/>
  <c r="H849" i="8"/>
  <c r="H988" i="8"/>
  <c r="H953" i="8"/>
  <c r="H937" i="8"/>
  <c r="H1004" i="8"/>
  <c r="H898" i="8"/>
  <c r="H903" i="8"/>
  <c r="M903" i="8"/>
  <c r="M892" i="8"/>
  <c r="M909" i="8"/>
  <c r="M858" i="8"/>
  <c r="M898" i="8"/>
  <c r="M828" i="8"/>
  <c r="M765" i="8"/>
  <c r="M837" i="8"/>
  <c r="M812" i="8"/>
  <c r="M792" i="8"/>
  <c r="M818" i="8"/>
  <c r="M847" i="8"/>
  <c r="R821" i="8"/>
  <c r="R465" i="8"/>
  <c r="R411" i="8"/>
  <c r="R133" i="8"/>
  <c r="R53" i="8"/>
  <c r="R527" i="8"/>
  <c r="R540" i="8"/>
  <c r="R272" i="8"/>
  <c r="R416" i="8"/>
  <c r="R136" i="8"/>
  <c r="R190" i="8"/>
  <c r="R334" i="8"/>
  <c r="R683" i="8"/>
  <c r="R741" i="8"/>
  <c r="R434" i="8"/>
  <c r="R561" i="8"/>
  <c r="R681" i="8"/>
  <c r="R793" i="8"/>
  <c r="R500" i="8"/>
  <c r="R787" i="8"/>
  <c r="R825" i="8"/>
  <c r="R779" i="8"/>
  <c r="R798" i="8"/>
  <c r="R801" i="8"/>
  <c r="R747" i="8"/>
  <c r="R232" i="8"/>
  <c r="R727" i="8"/>
  <c r="R304" i="8"/>
  <c r="R285" i="8"/>
  <c r="R587" i="8"/>
  <c r="R615" i="8"/>
  <c r="R736" i="8"/>
  <c r="R217" i="8"/>
  <c r="R454" i="8"/>
  <c r="R413" i="8"/>
  <c r="R630" i="8"/>
  <c r="R320" i="8"/>
  <c r="R738" i="8"/>
  <c r="R803" i="8"/>
  <c r="R823" i="8"/>
  <c r="C242" i="8"/>
  <c r="C255" i="8"/>
  <c r="C599" i="8"/>
  <c r="C755" i="8"/>
  <c r="C552" i="8"/>
  <c r="C189" i="8"/>
  <c r="C785" i="8"/>
  <c r="C759" i="8"/>
  <c r="C156" i="8"/>
  <c r="C98" i="8"/>
  <c r="C812" i="8"/>
  <c r="C859" i="8"/>
  <c r="M547" i="8"/>
  <c r="M469" i="8"/>
  <c r="M477" i="8"/>
  <c r="M316" i="8"/>
  <c r="M318" i="8"/>
  <c r="M475" i="8"/>
  <c r="M525" i="8"/>
  <c r="M172" i="8"/>
  <c r="H201" i="8"/>
  <c r="H287" i="8"/>
  <c r="H99" i="8"/>
  <c r="H716" i="8"/>
  <c r="H232" i="8"/>
  <c r="H581" i="8"/>
  <c r="H362" i="8"/>
  <c r="H676" i="8"/>
  <c r="C724" i="8"/>
  <c r="H671" i="8"/>
  <c r="C905" i="8"/>
  <c r="C919" i="8"/>
  <c r="C771" i="8"/>
  <c r="C815" i="8"/>
  <c r="H799" i="8"/>
  <c r="H786" i="8"/>
  <c r="H704" i="8"/>
  <c r="C843" i="8"/>
  <c r="X435" i="8"/>
  <c r="X463" i="8"/>
  <c r="H816" i="8"/>
  <c r="C933" i="8"/>
  <c r="C984" i="8"/>
  <c r="R649" i="8"/>
  <c r="R516" i="8"/>
  <c r="R381" i="8"/>
  <c r="R231" i="8"/>
  <c r="X400" i="8"/>
  <c r="X379" i="8"/>
  <c r="X474" i="8"/>
  <c r="C1000" i="8"/>
  <c r="H930" i="8"/>
  <c r="H838" i="8"/>
  <c r="H1003" i="8"/>
  <c r="X364" i="8"/>
  <c r="X667" i="8"/>
  <c r="H112" i="8"/>
  <c r="M855" i="8"/>
  <c r="M803" i="8"/>
  <c r="M752" i="8"/>
  <c r="M815" i="8"/>
  <c r="M793" i="8"/>
  <c r="M838" i="8"/>
  <c r="M810" i="8"/>
  <c r="M688" i="8"/>
  <c r="X419" i="8"/>
  <c r="X297" i="8"/>
  <c r="X347" i="8"/>
  <c r="X482" i="8"/>
  <c r="X412" i="8"/>
  <c r="X335" i="8"/>
  <c r="X377" i="8"/>
  <c r="X355" i="8"/>
  <c r="X501" i="8"/>
  <c r="X452" i="8"/>
  <c r="X642" i="8"/>
  <c r="X342" i="8"/>
  <c r="M914" i="8"/>
  <c r="M874" i="8"/>
  <c r="H877" i="8"/>
  <c r="R808" i="8"/>
  <c r="R831" i="8"/>
  <c r="X375" i="8"/>
  <c r="X315" i="8"/>
  <c r="X415" i="8"/>
  <c r="C938" i="8"/>
  <c r="M721" i="8"/>
  <c r="H985" i="8"/>
  <c r="H826" i="8"/>
  <c r="R580" i="8"/>
  <c r="R524" i="8"/>
  <c r="R619" i="8"/>
  <c r="R545" i="8"/>
  <c r="R577" i="8"/>
  <c r="R818" i="8"/>
  <c r="M845" i="8"/>
  <c r="M878" i="8"/>
  <c r="X697" i="8"/>
  <c r="R763" i="8"/>
  <c r="R751" i="8"/>
  <c r="R214" i="8"/>
  <c r="R464" i="8"/>
  <c r="R315" i="8"/>
  <c r="R732" i="8"/>
  <c r="R548" i="8"/>
  <c r="R492" i="8"/>
  <c r="R240" i="8"/>
  <c r="R410" i="8"/>
  <c r="R346" i="8"/>
  <c r="R153" i="8"/>
  <c r="R582" i="8"/>
  <c r="R398" i="8"/>
  <c r="R453" i="8"/>
  <c r="R157" i="8"/>
  <c r="R680" i="8"/>
  <c r="R449" i="8"/>
  <c r="R445" i="8"/>
  <c r="R174" i="8"/>
  <c r="R722" i="8"/>
  <c r="R489" i="8"/>
  <c r="R666" i="8"/>
  <c r="R421" i="8"/>
  <c r="R242" i="8"/>
  <c r="R585" i="8"/>
  <c r="R521" i="8"/>
  <c r="X678" i="8"/>
  <c r="X692" i="8"/>
  <c r="M728" i="8"/>
  <c r="M739" i="8"/>
  <c r="M767" i="8"/>
  <c r="M719" i="8"/>
  <c r="M796" i="8"/>
  <c r="M800" i="8"/>
  <c r="M772" i="8"/>
  <c r="M824" i="8"/>
  <c r="M827" i="8"/>
  <c r="M820" i="8"/>
  <c r="M758" i="8"/>
  <c r="M809" i="8"/>
  <c r="M805" i="8"/>
  <c r="M834" i="8"/>
  <c r="X696" i="8"/>
  <c r="X705" i="8"/>
  <c r="R766" i="8"/>
  <c r="M923" i="8"/>
  <c r="X609" i="8"/>
  <c r="X665" i="8"/>
  <c r="X446" i="8"/>
  <c r="X530" i="8"/>
  <c r="X673" i="8"/>
  <c r="X672" i="8" s="1"/>
  <c r="X24" i="8"/>
  <c r="X218" i="8"/>
  <c r="X323" i="8"/>
  <c r="X246" i="8"/>
  <c r="X337" i="8"/>
  <c r="X34" i="8"/>
  <c r="X132" i="8"/>
  <c r="X272" i="8"/>
  <c r="X292" i="8"/>
  <c r="X592" i="8"/>
  <c r="X312" i="8"/>
  <c r="X614" i="8"/>
  <c r="X235" i="8"/>
  <c r="X403" i="8"/>
  <c r="X250" i="8"/>
  <c r="X107" i="8"/>
  <c r="X526" i="8"/>
  <c r="X627" i="8"/>
  <c r="X619" i="8"/>
  <c r="X553" i="8"/>
  <c r="X261" i="8"/>
  <c r="X604" i="8"/>
  <c r="X212" i="8"/>
  <c r="H971" i="8"/>
  <c r="H863" i="8"/>
  <c r="H871" i="8"/>
  <c r="H916" i="8"/>
  <c r="C967" i="8"/>
  <c r="C973" i="8"/>
  <c r="R828" i="8"/>
  <c r="M911" i="8"/>
  <c r="H1007" i="8"/>
  <c r="X686" i="8"/>
  <c r="H995" i="8"/>
  <c r="X707" i="8"/>
  <c r="R700" i="8"/>
  <c r="R717" i="8"/>
  <c r="R711" i="8"/>
  <c r="R679" i="8"/>
  <c r="R695" i="8"/>
  <c r="R706" i="8"/>
  <c r="R730" i="8"/>
  <c r="R690" i="8"/>
  <c r="R749" i="8"/>
  <c r="R758" i="8"/>
  <c r="R714" i="8"/>
  <c r="X689" i="8"/>
  <c r="R778" i="8"/>
  <c r="M861" i="8"/>
  <c r="M870" i="8"/>
  <c r="M854" i="8"/>
  <c r="X702" i="8"/>
  <c r="M889" i="8"/>
  <c r="M908" i="8"/>
  <c r="M763" i="8"/>
  <c r="M775" i="8"/>
  <c r="M790" i="8"/>
  <c r="M830" i="8"/>
  <c r="M769" i="8"/>
  <c r="M826" i="8"/>
  <c r="M832" i="8"/>
  <c r="M786" i="8"/>
  <c r="M778" i="8"/>
  <c r="M913" i="8"/>
  <c r="M919" i="8"/>
  <c r="X458" i="8"/>
  <c r="X587" i="8"/>
  <c r="X596" i="8"/>
  <c r="X612" i="8"/>
  <c r="X663" i="8"/>
  <c r="X625" i="8"/>
  <c r="X591" i="8"/>
  <c r="X670" i="8"/>
  <c r="X641" i="8"/>
  <c r="X599" i="8"/>
  <c r="X589" i="8"/>
  <c r="X649" i="8"/>
  <c r="X653" i="8"/>
  <c r="X621" i="8"/>
  <c r="H966" i="8"/>
  <c r="H942" i="8"/>
  <c r="H998" i="8"/>
  <c r="H1001" i="8"/>
  <c r="H900" i="8"/>
  <c r="H865" i="8"/>
  <c r="H846" i="8"/>
  <c r="H868" i="8"/>
  <c r="C1011" i="8"/>
  <c r="C915" i="8"/>
  <c r="C954" i="8"/>
  <c r="C991" i="8"/>
  <c r="C945" i="8"/>
  <c r="C1006" i="8"/>
  <c r="C1005" i="8" s="1"/>
  <c r="C929" i="8"/>
  <c r="C928" i="8" s="1"/>
  <c r="C932" i="8"/>
  <c r="C966" i="8"/>
  <c r="R796" i="8"/>
  <c r="R770" i="8"/>
  <c r="H945" i="8"/>
  <c r="M921" i="8"/>
  <c r="M920" i="8" s="1"/>
  <c r="M918" i="8"/>
  <c r="M917" i="8"/>
  <c r="H959" i="8"/>
  <c r="R826" i="8"/>
  <c r="R815" i="8"/>
  <c r="X629" i="8"/>
  <c r="H969" i="8"/>
  <c r="H977" i="8"/>
  <c r="H999" i="8"/>
  <c r="H852" i="8"/>
  <c r="H776" i="8"/>
  <c r="H897" i="8"/>
  <c r="H837" i="8"/>
  <c r="H875" i="8"/>
  <c r="C979" i="8"/>
  <c r="C998" i="8"/>
  <c r="C996" i="8"/>
  <c r="M844" i="8"/>
  <c r="X713" i="8"/>
  <c r="R761" i="8"/>
  <c r="H939" i="8"/>
  <c r="H997" i="8"/>
  <c r="R822" i="8"/>
  <c r="M916" i="8"/>
  <c r="X699" i="8"/>
  <c r="X550" i="8"/>
  <c r="H983" i="8"/>
  <c r="H950" i="8"/>
  <c r="H964" i="8"/>
  <c r="X694" i="8"/>
  <c r="X700" i="8"/>
  <c r="H1008" i="8"/>
  <c r="R269" i="8"/>
  <c r="R365" i="8"/>
  <c r="R719" i="8"/>
  <c r="R424" i="8"/>
  <c r="R797" i="8"/>
  <c r="M877" i="8"/>
  <c r="M797" i="8"/>
  <c r="M548" i="8"/>
  <c r="M852" i="8"/>
  <c r="X367" i="8"/>
  <c r="X493" i="8"/>
  <c r="X518" i="8"/>
  <c r="X606" i="8"/>
  <c r="X268" i="8"/>
  <c r="X431" i="8"/>
  <c r="X439" i="8"/>
  <c r="X654" i="8"/>
  <c r="X427" i="8"/>
  <c r="X485" i="8"/>
  <c r="X422" i="8"/>
  <c r="X539" i="8"/>
  <c r="X450" i="8"/>
  <c r="X632" i="8"/>
  <c r="H979" i="8"/>
  <c r="H565" i="8"/>
  <c r="H694" i="8"/>
  <c r="C900" i="8"/>
  <c r="C935" i="8"/>
  <c r="C764" i="8"/>
  <c r="R820" i="8"/>
  <c r="R830" i="8"/>
  <c r="R816" i="8"/>
  <c r="X709" i="8"/>
  <c r="X691" i="8"/>
  <c r="H778" i="8"/>
  <c r="H702" i="8"/>
  <c r="H721" i="8"/>
  <c r="C883" i="8"/>
  <c r="M481" i="8"/>
  <c r="M573" i="8"/>
  <c r="M156" i="8"/>
  <c r="M491" i="8"/>
  <c r="M399" i="8"/>
  <c r="M615" i="8"/>
  <c r="M568" i="8"/>
  <c r="M452" i="8"/>
  <c r="M612" i="8"/>
  <c r="M578" i="8"/>
  <c r="M631" i="8"/>
  <c r="M589" i="8"/>
  <c r="M540" i="8"/>
  <c r="M522" i="8"/>
  <c r="H415" i="8"/>
  <c r="H45" i="8"/>
  <c r="H57" i="8"/>
  <c r="H443" i="8"/>
  <c r="H61" i="8"/>
  <c r="H460" i="8"/>
  <c r="H749" i="8"/>
  <c r="C722" i="8"/>
  <c r="C802" i="8"/>
  <c r="C886" i="8"/>
  <c r="C788" i="8"/>
  <c r="M607" i="8"/>
  <c r="M580" i="8"/>
  <c r="M676" i="8"/>
  <c r="M627" i="8"/>
  <c r="H661" i="8"/>
  <c r="H691" i="8"/>
  <c r="H789" i="8"/>
  <c r="H774" i="8"/>
  <c r="H718" i="8"/>
  <c r="H808" i="8"/>
  <c r="H747" i="8"/>
  <c r="H720" i="8"/>
  <c r="C897" i="8"/>
  <c r="C833" i="8"/>
  <c r="C873" i="8"/>
  <c r="C800" i="8"/>
  <c r="C762" i="8"/>
  <c r="C852" i="8"/>
  <c r="C818" i="8"/>
  <c r="C857" i="8"/>
  <c r="C699" i="8"/>
  <c r="C774" i="8"/>
  <c r="C824" i="8"/>
  <c r="H764" i="8"/>
  <c r="H680" i="8"/>
  <c r="C831" i="8"/>
  <c r="C809" i="8"/>
  <c r="H767" i="8"/>
  <c r="H743" i="8"/>
  <c r="C777" i="8"/>
  <c r="H732" i="8"/>
  <c r="C870" i="8"/>
  <c r="C790" i="8"/>
  <c r="C855" i="8"/>
  <c r="H804" i="8"/>
  <c r="H758" i="8"/>
  <c r="H753" i="8"/>
  <c r="C867" i="8"/>
  <c r="C747" i="8"/>
  <c r="C879" i="8"/>
  <c r="R359" i="8"/>
  <c r="R390" i="8"/>
  <c r="R646" i="8"/>
  <c r="R440" i="8"/>
  <c r="R405" i="8"/>
  <c r="R537" i="8"/>
  <c r="M592" i="8"/>
  <c r="M799" i="8"/>
  <c r="M777" i="8"/>
  <c r="X303" i="8"/>
  <c r="X457" i="8"/>
  <c r="R227" i="8"/>
  <c r="R182" i="8"/>
  <c r="R721" i="8"/>
  <c r="M795" i="8"/>
  <c r="M749" i="8"/>
  <c r="M833" i="8"/>
  <c r="M774" i="8"/>
  <c r="M574" i="8"/>
  <c r="R710" i="8"/>
  <c r="R195" i="8"/>
  <c r="R482" i="8"/>
  <c r="R512" i="8"/>
  <c r="M555" i="8"/>
  <c r="M544" i="8"/>
  <c r="M702" i="8"/>
  <c r="M563" i="8"/>
  <c r="X228" i="8"/>
  <c r="X664" i="8"/>
  <c r="R243" i="8"/>
  <c r="R667" i="8"/>
  <c r="R678" i="8"/>
  <c r="R210" i="8"/>
  <c r="R729" i="8"/>
  <c r="M646" i="8"/>
  <c r="M595" i="8"/>
  <c r="M894" i="8"/>
  <c r="M760" i="8"/>
  <c r="M869" i="8"/>
  <c r="R505" i="8"/>
  <c r="R748" i="8"/>
  <c r="R628" i="8"/>
  <c r="R788" i="8"/>
  <c r="M884" i="8"/>
  <c r="R508" i="8"/>
  <c r="R716" i="8"/>
  <c r="R757" i="8"/>
  <c r="R756" i="8" s="1"/>
  <c r="R565" i="8"/>
  <c r="R699" i="8"/>
  <c r="R519" i="8"/>
  <c r="R493" i="8"/>
  <c r="R687" i="8"/>
  <c r="R686" i="8" s="1"/>
  <c r="R656" i="8"/>
  <c r="R498" i="8"/>
  <c r="R592" i="8"/>
  <c r="R418" i="8"/>
  <c r="R709" i="8"/>
  <c r="R708" i="8"/>
  <c r="R477" i="8"/>
  <c r="R685" i="8"/>
  <c r="R386" i="8"/>
  <c r="M804" i="8"/>
  <c r="M829" i="8"/>
  <c r="M492" i="8"/>
  <c r="M694" i="8"/>
  <c r="M788" i="8"/>
  <c r="M462" i="8"/>
  <c r="M836" i="8"/>
  <c r="M819" i="8"/>
  <c r="M744" i="8"/>
  <c r="M515" i="8"/>
  <c r="M841" i="8"/>
  <c r="M840" i="8" s="1"/>
  <c r="M700" i="8"/>
  <c r="M780" i="8"/>
  <c r="M784" i="8"/>
  <c r="M722" i="8"/>
  <c r="X472" i="8"/>
  <c r="X656" i="8"/>
  <c r="X219" i="8"/>
  <c r="X102" i="8"/>
  <c r="X56" i="8"/>
  <c r="X466" i="8"/>
  <c r="X408" i="8"/>
  <c r="X338" i="8"/>
  <c r="X659" i="8"/>
  <c r="X279" i="8"/>
  <c r="X284" i="8"/>
  <c r="X253" i="8"/>
  <c r="X429" i="8"/>
  <c r="X404" i="8"/>
  <c r="X601" i="8"/>
  <c r="X527" i="8"/>
  <c r="X623" i="8"/>
  <c r="H958" i="8"/>
  <c r="H944" i="8"/>
  <c r="H952" i="8"/>
  <c r="H943" i="8"/>
  <c r="H766" i="8"/>
  <c r="H688" i="8"/>
  <c r="H910" i="8"/>
  <c r="H805" i="8"/>
  <c r="H655" i="8"/>
  <c r="C850" i="8"/>
  <c r="C706" i="8"/>
  <c r="C997" i="8"/>
  <c r="C971" i="8"/>
  <c r="C944" i="8"/>
  <c r="R806" i="8"/>
  <c r="M875" i="8"/>
  <c r="M846" i="8"/>
  <c r="H947" i="8"/>
  <c r="H932" i="8"/>
  <c r="M853" i="8"/>
  <c r="M860" i="8"/>
  <c r="R528" i="8"/>
  <c r="R422" i="8"/>
  <c r="R369" i="8"/>
  <c r="R588" i="8"/>
  <c r="R684" i="8"/>
  <c r="R733" i="8"/>
  <c r="R525" i="8"/>
  <c r="R204" i="8"/>
  <c r="R414" i="8"/>
  <c r="R562" i="8"/>
  <c r="R731" i="8"/>
  <c r="R713" i="8"/>
  <c r="R737" i="8"/>
  <c r="M533" i="8"/>
  <c r="M806" i="8"/>
  <c r="M616" i="8"/>
  <c r="M602" i="8"/>
  <c r="M645" i="8"/>
  <c r="M557" i="8"/>
  <c r="M791" i="8"/>
  <c r="M511" i="8"/>
  <c r="M822" i="8"/>
  <c r="M753" i="8"/>
  <c r="M811" i="8"/>
  <c r="M825" i="8"/>
  <c r="M478" i="8"/>
  <c r="M759" i="8"/>
  <c r="M794" i="8"/>
  <c r="X162" i="8"/>
  <c r="X190" i="8"/>
  <c r="X467" i="8"/>
  <c r="X586" i="8"/>
  <c r="X585" i="8" s="1"/>
  <c r="X624" i="8"/>
  <c r="X674" i="8"/>
  <c r="X139" i="8"/>
  <c r="X184" i="8"/>
  <c r="X522" i="8"/>
  <c r="X273" i="8"/>
  <c r="X136" i="8"/>
  <c r="X671" i="8"/>
  <c r="X628" i="8"/>
  <c r="X459" i="8"/>
  <c r="X622" i="8"/>
  <c r="X608" i="8"/>
  <c r="X613" i="8"/>
  <c r="H941" i="8"/>
  <c r="H812" i="8"/>
  <c r="H726" i="8"/>
  <c r="H576" i="8"/>
  <c r="H874" i="8"/>
  <c r="H869" i="8"/>
  <c r="H876" i="8"/>
  <c r="H853" i="8"/>
  <c r="H888" i="8"/>
  <c r="C690" i="8"/>
  <c r="C980" i="8"/>
  <c r="C978" i="8"/>
  <c r="C931" i="8"/>
  <c r="C927" i="8"/>
  <c r="C926" i="8" s="1"/>
  <c r="C942" i="8"/>
  <c r="C992" i="8"/>
  <c r="R775" i="8"/>
  <c r="R769" i="8"/>
  <c r="R810" i="8"/>
  <c r="R809" i="8"/>
  <c r="H993" i="8"/>
  <c r="M867" i="8"/>
  <c r="M866" i="8"/>
  <c r="M871" i="8"/>
  <c r="M891" i="8"/>
  <c r="R598" i="8"/>
  <c r="R584" i="8"/>
  <c r="R697" i="8"/>
  <c r="R602" i="8"/>
  <c r="M862" i="8"/>
  <c r="M897" i="8"/>
  <c r="M733" i="8"/>
  <c r="M639" i="8"/>
  <c r="M718" i="8"/>
  <c r="M789" i="8"/>
  <c r="M766" i="8"/>
  <c r="M757" i="8"/>
  <c r="M756" i="8" s="1"/>
  <c r="M768" i="8"/>
  <c r="M585" i="8"/>
  <c r="M842" i="8"/>
  <c r="X556" i="8"/>
  <c r="X393" i="8"/>
  <c r="X456" i="8"/>
  <c r="X360" i="8"/>
  <c r="X306" i="8"/>
  <c r="X533" i="8"/>
  <c r="X651" i="8"/>
  <c r="H976" i="8"/>
  <c r="H896" i="8"/>
  <c r="C756" i="8"/>
  <c r="R771" i="8"/>
  <c r="R777" i="8"/>
  <c r="M864" i="8"/>
  <c r="M868" i="8"/>
  <c r="R484" i="8"/>
  <c r="R613" i="8"/>
  <c r="R703" i="8"/>
  <c r="R572" i="8"/>
  <c r="R591" i="8"/>
  <c r="R534" i="8"/>
  <c r="R707" i="8"/>
  <c r="R743" i="8"/>
  <c r="R480" i="8"/>
  <c r="R532" i="8"/>
  <c r="R606" i="8"/>
  <c r="R611" i="8"/>
  <c r="R712" i="8"/>
  <c r="R632" i="8"/>
  <c r="R608" i="8"/>
  <c r="R715" i="8"/>
  <c r="R696" i="8"/>
  <c r="R728" i="8"/>
  <c r="R596" i="8"/>
  <c r="R694" i="8"/>
  <c r="R720" i="8"/>
  <c r="R752" i="8"/>
  <c r="R476" i="8"/>
  <c r="R514" i="8"/>
  <c r="R674" i="8"/>
  <c r="R682" i="8"/>
  <c r="R617" i="8"/>
  <c r="R764" i="8"/>
  <c r="M906" i="8"/>
  <c r="M849" i="8"/>
  <c r="M835" i="8"/>
  <c r="M764" i="8"/>
  <c r="M583" i="8"/>
  <c r="M705" i="8"/>
  <c r="M735" i="8"/>
  <c r="M681" i="8"/>
  <c r="M594" i="8"/>
  <c r="M576" i="8"/>
  <c r="M821" i="8"/>
  <c r="M802" i="8"/>
  <c r="M599" i="8"/>
  <c r="M671" i="8"/>
  <c r="M605" i="8"/>
  <c r="M787" i="8"/>
  <c r="M621" i="8"/>
  <c r="M798" i="8"/>
  <c r="M591" i="8"/>
  <c r="M747" i="8"/>
  <c r="M690" i="8"/>
  <c r="M698" i="8"/>
  <c r="X345" i="8"/>
  <c r="X368" i="8"/>
  <c r="X389" i="8"/>
  <c r="X666" i="8"/>
  <c r="R488" i="8"/>
  <c r="R568" i="8"/>
  <c r="R625" i="8"/>
  <c r="R802" i="8"/>
  <c r="M609" i="8"/>
  <c r="M724" i="8"/>
  <c r="M692" i="8"/>
  <c r="M785" i="8"/>
  <c r="M668" i="8"/>
  <c r="M831" i="8"/>
  <c r="M618" i="8"/>
  <c r="M823" i="8"/>
  <c r="M883" i="8"/>
  <c r="X595" i="8"/>
  <c r="X652" i="8"/>
  <c r="X301" i="8"/>
  <c r="X477" i="8"/>
  <c r="H791" i="8"/>
  <c r="H760" i="8"/>
  <c r="H907" i="8"/>
  <c r="H823" i="8"/>
  <c r="C1010" i="8"/>
  <c r="C981" i="8"/>
  <c r="C1004" i="8"/>
  <c r="R800" i="8"/>
  <c r="M907" i="8"/>
  <c r="M896" i="8"/>
  <c r="R786" i="8"/>
  <c r="M886" i="8"/>
  <c r="R555" i="8"/>
  <c r="R542" i="8"/>
  <c r="R604" i="8"/>
  <c r="R662" i="8"/>
  <c r="R559" i="8"/>
  <c r="R645" i="8"/>
  <c r="R654" i="8"/>
  <c r="R725" i="8"/>
  <c r="R692" i="8"/>
  <c r="R553" i="8"/>
  <c r="R486" i="8"/>
  <c r="R677" i="8"/>
  <c r="R735" i="8"/>
  <c r="R550" i="8"/>
  <c r="R755" i="8"/>
  <c r="R575" i="8"/>
  <c r="R639" i="8"/>
  <c r="R671" i="8"/>
  <c r="R536" i="8"/>
  <c r="R496" i="8"/>
  <c r="R742" i="8"/>
  <c r="R621" i="8"/>
  <c r="R718" i="8"/>
  <c r="R570" i="8"/>
  <c r="R510" i="8"/>
  <c r="R479" i="8"/>
  <c r="R739" i="8"/>
  <c r="R594" i="8"/>
  <c r="R746" i="8"/>
  <c r="R754" i="8"/>
  <c r="R689" i="8"/>
  <c r="R745" i="8"/>
  <c r="R705" i="8"/>
  <c r="R785" i="8"/>
  <c r="R783" i="8"/>
  <c r="R814" i="8"/>
  <c r="X682" i="8"/>
  <c r="M683" i="8"/>
  <c r="M776" i="8"/>
  <c r="M678" i="8"/>
  <c r="M623" i="8"/>
  <c r="M665" i="8"/>
  <c r="M709" i="8"/>
  <c r="M742" i="8"/>
  <c r="M713" i="8"/>
  <c r="M662" i="8"/>
  <c r="M817" i="8"/>
  <c r="M771" i="8"/>
  <c r="M633" i="8"/>
  <c r="M814" i="8"/>
  <c r="M611" i="8"/>
  <c r="M773" i="8"/>
  <c r="M783" i="8"/>
  <c r="M716" i="8"/>
  <c r="M649" i="8"/>
  <c r="M726" i="8"/>
  <c r="M762" i="8"/>
  <c r="M770" i="8"/>
  <c r="R805" i="8"/>
  <c r="X434" i="8"/>
  <c r="X510" i="8"/>
  <c r="X340" i="8"/>
  <c r="X322" i="8"/>
  <c r="X507" i="8"/>
  <c r="X362" i="8"/>
  <c r="X558" i="8"/>
  <c r="X521" i="8"/>
  <c r="X385" i="8"/>
  <c r="X395" i="8"/>
  <c r="X399" i="8"/>
  <c r="X570" i="8"/>
  <c r="X417" i="8"/>
  <c r="X576" i="8"/>
  <c r="X490" i="8"/>
  <c r="X650" i="8"/>
  <c r="X638" i="8"/>
  <c r="X204" i="8"/>
  <c r="X436" i="8"/>
  <c r="X607" i="8"/>
  <c r="X289" i="8"/>
  <c r="X475" i="8"/>
  <c r="X440" i="8"/>
  <c r="X178" i="8"/>
  <c r="X453" i="8"/>
  <c r="X17" i="8"/>
  <c r="X193" i="8"/>
  <c r="X316" i="8"/>
  <c r="X200" i="8"/>
  <c r="X96" i="8"/>
  <c r="X540" i="8"/>
  <c r="X94" i="8"/>
  <c r="X643" i="8"/>
  <c r="X447" i="8"/>
  <c r="X605" i="8"/>
  <c r="X588" i="8"/>
  <c r="X620" i="8"/>
  <c r="X669" i="8"/>
  <c r="H931" i="8"/>
  <c r="H984" i="8"/>
  <c r="H951" i="8"/>
  <c r="H986" i="8"/>
  <c r="H972" i="8"/>
  <c r="H970" i="8"/>
  <c r="H990" i="8"/>
  <c r="H697" i="8"/>
  <c r="H914" i="8"/>
  <c r="H905" i="8"/>
  <c r="H601" i="8"/>
  <c r="H864" i="8"/>
  <c r="H902" i="8"/>
  <c r="H872" i="8"/>
  <c r="H878" i="8"/>
  <c r="C889" i="8"/>
  <c r="C941" i="8"/>
  <c r="C693" i="8"/>
  <c r="C714" i="8"/>
  <c r="C791" i="8"/>
  <c r="C934" i="8"/>
  <c r="C735" i="8"/>
  <c r="C936" i="8"/>
  <c r="C985" i="8"/>
  <c r="C953" i="8"/>
  <c r="H980" i="8"/>
  <c r="H965" i="8"/>
  <c r="X410" i="8"/>
  <c r="X445" i="8"/>
  <c r="X594" i="8"/>
  <c r="X387" i="8"/>
  <c r="X529" i="8"/>
  <c r="X512" i="8"/>
  <c r="X574" i="8"/>
  <c r="X626" i="8"/>
  <c r="X616" i="8"/>
  <c r="X505" i="8"/>
  <c r="X498" i="8"/>
  <c r="X545" i="8"/>
  <c r="X547" i="8"/>
  <c r="X655" i="8"/>
  <c r="X580" i="8"/>
  <c r="X329" i="8"/>
  <c r="X648" i="8"/>
  <c r="X630" i="8"/>
  <c r="X565" i="8"/>
  <c r="X351" i="8"/>
  <c r="X465" i="8"/>
  <c r="X611" i="8"/>
  <c r="X633" i="8"/>
  <c r="X373" i="8"/>
  <c r="X471" i="8"/>
  <c r="H957" i="8"/>
  <c r="H669" i="8"/>
  <c r="H725" i="8"/>
  <c r="H850" i="8"/>
  <c r="H777" i="8"/>
  <c r="H781" i="8"/>
  <c r="H714" i="8"/>
  <c r="H801" i="8"/>
  <c r="H663" i="8"/>
  <c r="H701" i="8"/>
  <c r="H924" i="8"/>
  <c r="H923" i="8" s="1"/>
  <c r="H686" i="8"/>
  <c r="H899" i="8"/>
  <c r="H675" i="8"/>
  <c r="H904" i="8"/>
  <c r="H742" i="8"/>
  <c r="H921" i="8"/>
  <c r="H917" i="8"/>
  <c r="H803" i="8"/>
  <c r="H880" i="8"/>
  <c r="H820" i="8"/>
  <c r="H819" i="8" s="1"/>
  <c r="H784" i="8"/>
  <c r="C775" i="8"/>
  <c r="C874" i="8"/>
  <c r="C753" i="8"/>
  <c r="C892" i="8"/>
  <c r="C861" i="8"/>
  <c r="C836" i="8"/>
  <c r="C961" i="8"/>
  <c r="C853" i="8"/>
  <c r="C806" i="8"/>
  <c r="C830" i="8"/>
  <c r="C839" i="8"/>
  <c r="C946" i="8"/>
  <c r="C989" i="8"/>
  <c r="C796" i="8"/>
  <c r="C930" i="8"/>
  <c r="C765" i="8"/>
  <c r="C847" i="8"/>
  <c r="C968" i="8"/>
  <c r="C888" i="8"/>
  <c r="X680" i="8"/>
  <c r="R780" i="8"/>
  <c r="R799" i="8"/>
  <c r="M899" i="8"/>
  <c r="M893" i="8"/>
  <c r="H989" i="8"/>
  <c r="M904" i="8"/>
  <c r="M859" i="8"/>
  <c r="X353" i="8"/>
  <c r="X568" i="8"/>
  <c r="X598" i="8"/>
  <c r="X514" i="8"/>
  <c r="X543" i="8"/>
  <c r="X535" i="8"/>
  <c r="X637" i="8"/>
  <c r="H949" i="8"/>
  <c r="H940" i="8"/>
  <c r="H929" i="8"/>
  <c r="H699" i="8"/>
  <c r="H771" i="8"/>
  <c r="H851" i="8"/>
  <c r="H894" i="8"/>
  <c r="H707" i="8"/>
  <c r="H883" i="8"/>
  <c r="H825" i="8"/>
  <c r="H735" i="8"/>
  <c r="H887" i="8"/>
  <c r="H809" i="8"/>
  <c r="H859" i="8"/>
  <c r="H909" i="8"/>
  <c r="H696" i="8"/>
  <c r="H740" i="8"/>
  <c r="H793" i="8"/>
  <c r="H886" i="8"/>
  <c r="H756" i="8"/>
  <c r="H728" i="8"/>
  <c r="H665" i="8"/>
  <c r="H893" i="8"/>
  <c r="H848" i="8"/>
  <c r="C758" i="8"/>
  <c r="C863" i="8"/>
  <c r="C969" i="8"/>
  <c r="C959" i="8"/>
  <c r="C990" i="8"/>
  <c r="C798" i="8"/>
  <c r="C813" i="8"/>
  <c r="C983" i="8"/>
  <c r="C876" i="8"/>
  <c r="C995" i="8"/>
  <c r="C822" i="8"/>
  <c r="C895" i="8"/>
  <c r="C948" i="8"/>
  <c r="C860" i="8"/>
  <c r="C950" i="8"/>
  <c r="C965" i="8"/>
  <c r="C787" i="8"/>
  <c r="C845" i="8"/>
  <c r="C986" i="8"/>
  <c r="C1003" i="8"/>
  <c r="C902" i="8"/>
  <c r="C838" i="8"/>
  <c r="C752" i="8"/>
  <c r="C952" i="8"/>
  <c r="R762" i="8"/>
  <c r="H934" i="8"/>
  <c r="H938" i="8"/>
  <c r="R795" i="8"/>
  <c r="M880" i="8"/>
  <c r="H954" i="8"/>
  <c r="H992" i="8"/>
  <c r="R768" i="8"/>
  <c r="R767" i="8" s="1"/>
  <c r="X677" i="8"/>
  <c r="R794" i="8"/>
  <c r="M851" i="8"/>
  <c r="R790" i="8"/>
  <c r="X257" i="8"/>
  <c r="X142" i="8"/>
  <c r="X590" i="8"/>
  <c r="X537" i="8"/>
  <c r="X30" i="8"/>
  <c r="X237" i="8"/>
  <c r="X658" i="8"/>
  <c r="X662" i="8"/>
  <c r="X600" i="8"/>
  <c r="X221" i="8"/>
  <c r="X640" i="8"/>
  <c r="X618" i="8"/>
  <c r="X479" i="8"/>
  <c r="X603" i="8"/>
  <c r="H935" i="8"/>
  <c r="H987" i="8"/>
  <c r="H982" i="8"/>
  <c r="H975" i="8"/>
  <c r="H946" i="8"/>
  <c r="H973" i="8"/>
  <c r="H861" i="8"/>
  <c r="H845" i="8"/>
  <c r="H679" i="8"/>
  <c r="H895" i="8"/>
  <c r="H890" i="8"/>
  <c r="H606" i="8"/>
  <c r="H293" i="8"/>
  <c r="H501" i="8"/>
  <c r="H589" i="8"/>
  <c r="H673" i="8"/>
  <c r="H179" i="8"/>
  <c r="H867" i="8"/>
  <c r="H667" i="8"/>
  <c r="H860" i="8"/>
  <c r="H769" i="8"/>
  <c r="H562" i="8"/>
  <c r="H28" i="8"/>
  <c r="H640" i="8"/>
  <c r="H842" i="8"/>
  <c r="H751" i="8"/>
  <c r="H490" i="8"/>
  <c r="H787" i="8"/>
  <c r="H873" i="8"/>
  <c r="H919" i="8"/>
  <c r="H856" i="8"/>
  <c r="H834" i="8"/>
  <c r="H712" i="8"/>
  <c r="H711" i="8" s="1"/>
  <c r="H858" i="8"/>
  <c r="H795" i="8"/>
  <c r="H912" i="8"/>
  <c r="C801" i="8"/>
  <c r="C826" i="8"/>
  <c r="C925" i="8"/>
  <c r="C977" i="8"/>
  <c r="C749" i="8"/>
  <c r="C914" i="8"/>
  <c r="C779" i="8"/>
  <c r="C712" i="8"/>
  <c r="C772" i="8"/>
  <c r="C848" i="8"/>
  <c r="C782" i="8"/>
  <c r="C885" i="8"/>
  <c r="C881" i="8"/>
  <c r="C957" i="8"/>
  <c r="C940" i="8"/>
  <c r="C804" i="8"/>
  <c r="C963" i="8"/>
  <c r="C975" i="8"/>
  <c r="C911" i="8"/>
  <c r="C994" i="8"/>
  <c r="C768" i="8"/>
  <c r="M873" i="8"/>
  <c r="R773" i="8"/>
  <c r="R782" i="8"/>
  <c r="R791" i="8"/>
  <c r="M902" i="8"/>
  <c r="M857" i="8"/>
  <c r="H962" i="8"/>
  <c r="M888" i="8"/>
  <c r="M882" i="8"/>
  <c r="R760" i="8"/>
  <c r="R812" i="8"/>
  <c r="C356" i="8"/>
  <c r="C129" i="8"/>
  <c r="C669" i="8"/>
  <c r="C725" i="8"/>
  <c r="R208" i="8"/>
  <c r="R198" i="8"/>
  <c r="R342" i="8"/>
  <c r="R442" i="8"/>
  <c r="M553" i="8"/>
  <c r="M472" i="8"/>
  <c r="M535" i="8"/>
  <c r="M506" i="8"/>
  <c r="M499" i="8"/>
  <c r="M198" i="8"/>
  <c r="X129" i="8"/>
  <c r="X239" i="8"/>
  <c r="X43" i="8"/>
  <c r="X63" i="8"/>
  <c r="X224" i="8"/>
  <c r="X78" i="8"/>
  <c r="X270" i="8"/>
  <c r="H574" i="8"/>
  <c r="H571" i="8"/>
  <c r="H633" i="8"/>
  <c r="H610" i="8"/>
  <c r="C687" i="8"/>
  <c r="H627" i="8"/>
  <c r="M494" i="8"/>
  <c r="M486" i="8"/>
  <c r="M464" i="8"/>
  <c r="X241" i="8"/>
  <c r="X186" i="8"/>
  <c r="X287" i="8"/>
  <c r="H614" i="8"/>
  <c r="H634" i="8"/>
  <c r="H652" i="8"/>
  <c r="M83" i="8"/>
  <c r="M163" i="8"/>
  <c r="M79" i="8"/>
  <c r="M336" i="8"/>
  <c r="H281" i="8"/>
  <c r="H543" i="8"/>
  <c r="H437" i="8"/>
  <c r="H452" i="8"/>
  <c r="H169" i="8"/>
  <c r="H300" i="8"/>
  <c r="H526" i="8"/>
  <c r="C593" i="8"/>
  <c r="C32" i="8"/>
  <c r="C533" i="8"/>
  <c r="M848" i="8"/>
  <c r="R91" i="8"/>
  <c r="R85" i="8"/>
  <c r="R171" i="8"/>
  <c r="R68" i="8"/>
  <c r="R105" i="8"/>
  <c r="M313" i="8"/>
  <c r="M362" i="8"/>
  <c r="M134" i="8"/>
  <c r="M262" i="8"/>
  <c r="M402" i="8"/>
  <c r="H94" i="8"/>
  <c r="H43" i="8"/>
  <c r="H472" i="8"/>
  <c r="H33" i="8"/>
  <c r="H343" i="8"/>
  <c r="H408" i="8"/>
  <c r="H110" i="8"/>
  <c r="H520" i="8"/>
  <c r="H67" i="8"/>
  <c r="H31" i="8"/>
  <c r="H304" i="8"/>
  <c r="H165" i="8"/>
  <c r="H331" i="8"/>
  <c r="H370" i="8"/>
  <c r="H173" i="8"/>
  <c r="H130" i="8"/>
  <c r="R125" i="8"/>
  <c r="R35" i="8"/>
  <c r="R131" i="8"/>
  <c r="R101" i="8"/>
  <c r="R80" i="8"/>
  <c r="R144" i="8"/>
  <c r="M250" i="8"/>
  <c r="M405" i="8"/>
  <c r="M427" i="8"/>
  <c r="M448" i="8"/>
  <c r="H403" i="8"/>
  <c r="H385" i="8"/>
  <c r="H291" i="8"/>
  <c r="H246" i="8"/>
  <c r="H235" i="8"/>
  <c r="C376" i="8"/>
  <c r="C55" i="8"/>
  <c r="C266" i="8"/>
  <c r="C93" i="8"/>
  <c r="C310" i="8"/>
  <c r="C194" i="8"/>
  <c r="X675" i="8"/>
  <c r="C81" i="8"/>
  <c r="C146" i="8"/>
  <c r="C350" i="8"/>
  <c r="C415" i="8"/>
  <c r="C393" i="8"/>
  <c r="C25" i="8"/>
  <c r="C30" i="8"/>
  <c r="C184" i="8"/>
  <c r="C205" i="8"/>
  <c r="C72" i="8"/>
  <c r="C411" i="8"/>
  <c r="C178" i="8"/>
  <c r="AM347" i="8"/>
  <c r="C247" i="8"/>
  <c r="C34" i="8"/>
  <c r="C89" i="8"/>
  <c r="C79" i="8"/>
  <c r="C650" i="8"/>
  <c r="C219" i="8"/>
  <c r="C682" i="8"/>
  <c r="C681" i="8" s="1"/>
  <c r="C625" i="8"/>
  <c r="C672" i="8"/>
  <c r="C677" i="8"/>
  <c r="C662" i="8"/>
  <c r="C654" i="8"/>
  <c r="C174" i="8"/>
  <c r="R61" i="8"/>
  <c r="M112" i="8"/>
  <c r="M137" i="8"/>
  <c r="M419" i="8"/>
  <c r="X31" i="8"/>
  <c r="X192" i="8"/>
  <c r="X50" i="8"/>
  <c r="AC613" i="8"/>
  <c r="H59" i="8"/>
  <c r="R273" i="8"/>
  <c r="M541" i="8"/>
  <c r="M19" i="8"/>
  <c r="M311" i="8"/>
  <c r="M59" i="8"/>
  <c r="X49" i="8"/>
  <c r="X177" i="8"/>
  <c r="R226" i="8"/>
  <c r="H479" i="8"/>
  <c r="C630" i="8"/>
  <c r="C713" i="8"/>
  <c r="C511" i="8"/>
  <c r="M476" i="8"/>
  <c r="M321" i="8"/>
  <c r="H353" i="8"/>
  <c r="H617" i="8"/>
  <c r="R319" i="8"/>
  <c r="M92" i="8"/>
  <c r="X281" i="8"/>
  <c r="H227" i="8"/>
  <c r="R305" i="8"/>
  <c r="M210" i="8"/>
  <c r="X108" i="8"/>
  <c r="H79" i="8"/>
  <c r="C192" i="8"/>
  <c r="C615" i="8"/>
  <c r="R99" i="8"/>
  <c r="R173" i="8"/>
  <c r="R159" i="8"/>
  <c r="R404" i="8"/>
  <c r="R302" i="8"/>
  <c r="R293" i="8"/>
  <c r="R284" i="8"/>
  <c r="R266" i="8"/>
  <c r="M54" i="8"/>
  <c r="M385" i="8"/>
  <c r="M352" i="8"/>
  <c r="M308" i="8"/>
  <c r="M28" i="8"/>
  <c r="M372" i="8"/>
  <c r="M299" i="8"/>
  <c r="M183" i="8"/>
  <c r="M276" i="8"/>
  <c r="X71" i="8"/>
  <c r="X172" i="8"/>
  <c r="X183" i="8"/>
  <c r="X265" i="8"/>
  <c r="H253" i="8"/>
  <c r="H139" i="8"/>
  <c r="H595" i="8"/>
  <c r="H237" i="8"/>
  <c r="H55" i="8"/>
  <c r="H194" i="8"/>
  <c r="H267" i="8"/>
  <c r="H603" i="8"/>
  <c r="H637" i="8"/>
  <c r="C1009" i="8"/>
  <c r="C341" i="8"/>
  <c r="C737" i="8"/>
  <c r="C381" i="8"/>
  <c r="C514" i="8"/>
  <c r="C16" i="8"/>
  <c r="C500" i="8"/>
  <c r="C253" i="8"/>
  <c r="C428" i="8"/>
  <c r="C664" i="8"/>
  <c r="C721" i="8"/>
  <c r="C660" i="8"/>
  <c r="C540" i="8"/>
  <c r="C226" i="8"/>
  <c r="C374" i="8"/>
  <c r="C531" i="8"/>
  <c r="C368" i="8"/>
  <c r="C717" i="8"/>
  <c r="C164" i="8"/>
  <c r="R179" i="8"/>
  <c r="R397" i="8"/>
  <c r="R176" i="8"/>
  <c r="R282" i="8"/>
  <c r="M422" i="8"/>
  <c r="M509" i="8"/>
  <c r="M532" i="8"/>
  <c r="M44" i="8"/>
  <c r="M147" i="8"/>
  <c r="M543" i="8"/>
  <c r="M416" i="8"/>
  <c r="M194" i="8"/>
  <c r="M333" i="8"/>
  <c r="M56" i="8"/>
  <c r="M561" i="8"/>
  <c r="X113" i="8"/>
  <c r="X131" i="8"/>
  <c r="X45" i="8"/>
  <c r="X82" i="8"/>
  <c r="X40" i="8"/>
  <c r="X233" i="8"/>
  <c r="X13" i="8"/>
  <c r="H126" i="8"/>
  <c r="H605" i="8"/>
  <c r="H400" i="8"/>
  <c r="H631" i="8"/>
  <c r="H289" i="8"/>
  <c r="C704" i="8"/>
  <c r="C293" i="8"/>
  <c r="C646" i="8"/>
  <c r="C527" i="8"/>
  <c r="H241" i="8"/>
  <c r="R379" i="8"/>
  <c r="R472" i="8"/>
  <c r="R471" i="8" s="1"/>
  <c r="R181" i="8"/>
  <c r="R323" i="8"/>
  <c r="R263" i="8"/>
  <c r="R308" i="8"/>
  <c r="R332" i="8"/>
  <c r="R206" i="8"/>
  <c r="R253" i="8"/>
  <c r="R313" i="8"/>
  <c r="R213" i="8"/>
  <c r="R261" i="8"/>
  <c r="R236" i="8"/>
  <c r="R201" i="8"/>
  <c r="M325" i="8"/>
  <c r="M260" i="8"/>
  <c r="M289" i="8"/>
  <c r="M571" i="8"/>
  <c r="M177" i="8"/>
  <c r="M286" i="8"/>
  <c r="M551" i="8"/>
  <c r="M501" i="8"/>
  <c r="M559" i="8"/>
  <c r="X231" i="8"/>
  <c r="X115" i="8"/>
  <c r="X189" i="8"/>
  <c r="X55" i="8"/>
  <c r="X197" i="8"/>
  <c r="X276" i="8"/>
  <c r="M843" i="8"/>
  <c r="R444" i="8"/>
  <c r="R297" i="8"/>
  <c r="R259" i="8"/>
  <c r="R149" i="8"/>
  <c r="R279" i="8"/>
  <c r="R193" i="8"/>
  <c r="R408" i="8"/>
  <c r="R401" i="8"/>
  <c r="R354" i="8"/>
  <c r="R22" i="8"/>
  <c r="R140" i="8"/>
  <c r="R448" i="8"/>
  <c r="R436" i="8"/>
  <c r="R255" i="8"/>
  <c r="R372" i="8"/>
  <c r="R247" i="8"/>
  <c r="R223" i="8"/>
  <c r="R216" i="8"/>
  <c r="R468" i="8"/>
  <c r="R120" i="8"/>
  <c r="R351" i="8"/>
  <c r="R338" i="8"/>
  <c r="R289" i="8"/>
  <c r="R428" i="8"/>
  <c r="R385" i="8"/>
  <c r="R225" i="8"/>
  <c r="R439" i="8"/>
  <c r="R348" i="8"/>
  <c r="R430" i="8"/>
  <c r="R394" i="8"/>
  <c r="C105" i="8"/>
  <c r="C274" i="8"/>
  <c r="C655" i="8"/>
  <c r="C667" i="8"/>
  <c r="R299" i="8"/>
  <c r="R96" i="8"/>
  <c r="R219" i="8"/>
  <c r="R209" i="8"/>
  <c r="R12" i="8"/>
  <c r="R238" i="8"/>
  <c r="R199" i="8"/>
  <c r="R318" i="8"/>
  <c r="R460" i="8"/>
  <c r="R29" i="8"/>
  <c r="R452" i="8"/>
  <c r="R230" i="8"/>
  <c r="R362" i="8"/>
  <c r="R112" i="8"/>
  <c r="R326" i="8"/>
  <c r="R462" i="8"/>
  <c r="R151" i="8"/>
  <c r="R377" i="8"/>
  <c r="R432" i="8"/>
  <c r="R184" i="8"/>
  <c r="R75" i="8"/>
  <c r="R189" i="8"/>
  <c r="R186" i="8"/>
  <c r="R270" i="8"/>
  <c r="R457" i="8"/>
  <c r="R344" i="8"/>
  <c r="R426" i="8"/>
  <c r="R291" i="8"/>
  <c r="R366" i="8"/>
  <c r="R250" i="8"/>
  <c r="R357" i="8"/>
  <c r="M294" i="8"/>
  <c r="M116" i="8"/>
  <c r="M187" i="8"/>
  <c r="M484" i="8"/>
  <c r="M383" i="8"/>
  <c r="M480" i="8"/>
  <c r="M225" i="8"/>
  <c r="M468" i="8"/>
  <c r="M355" i="8"/>
  <c r="M97" i="8"/>
  <c r="M278" i="8"/>
  <c r="M219" i="8"/>
  <c r="M38" i="8"/>
  <c r="M23" i="8"/>
  <c r="M235" i="8"/>
  <c r="M204" i="8"/>
  <c r="M513" i="8"/>
  <c r="M473" i="8"/>
  <c r="H123" i="8"/>
  <c r="H473" i="8"/>
  <c r="C488" i="8"/>
  <c r="C237" i="8"/>
  <c r="C710" i="8"/>
  <c r="C678" i="8"/>
  <c r="C159" i="8"/>
  <c r="C199" i="8"/>
  <c r="C554" i="8"/>
  <c r="C234" i="8"/>
  <c r="C278" i="8"/>
  <c r="M254" i="8"/>
  <c r="M202" i="8"/>
  <c r="M114" i="8"/>
  <c r="M517" i="8"/>
  <c r="M337" i="8"/>
  <c r="M461" i="8"/>
  <c r="M242" i="8"/>
  <c r="M200" i="8"/>
  <c r="M451" i="8"/>
  <c r="M520" i="8"/>
  <c r="M247" i="8"/>
  <c r="M566" i="8"/>
  <c r="M524" i="8"/>
  <c r="M164" i="8"/>
  <c r="M539" i="8"/>
  <c r="M465" i="8"/>
  <c r="M191" i="8"/>
  <c r="M412" i="8"/>
  <c r="M271" i="8"/>
  <c r="M549" i="8"/>
  <c r="M346" i="8"/>
  <c r="X259" i="8"/>
  <c r="X33" i="8"/>
  <c r="X160" i="8"/>
  <c r="X111" i="8"/>
  <c r="X174" i="8"/>
  <c r="X215" i="8"/>
  <c r="X225" i="8"/>
  <c r="X207" i="8"/>
  <c r="X60" i="8"/>
  <c r="X127" i="8"/>
  <c r="X87" i="8"/>
  <c r="X150" i="8"/>
  <c r="X93" i="8"/>
  <c r="H575" i="8"/>
  <c r="H588" i="8"/>
  <c r="H273" i="8"/>
  <c r="H260" i="8"/>
  <c r="H176" i="8"/>
  <c r="H447" i="8"/>
  <c r="H220" i="8"/>
  <c r="H118" i="8"/>
  <c r="H517" i="8"/>
  <c r="H583" i="8"/>
  <c r="H580" i="8"/>
  <c r="H50" i="8"/>
  <c r="H598" i="8"/>
  <c r="H600" i="8"/>
  <c r="H561" i="8"/>
  <c r="H646" i="8"/>
  <c r="H648" i="8"/>
  <c r="C117" i="8"/>
  <c r="C695" i="8"/>
  <c r="C469" i="8"/>
  <c r="C574" i="8"/>
  <c r="C666" i="8"/>
  <c r="C732" i="8"/>
  <c r="C734" i="8"/>
  <c r="C426" i="8"/>
  <c r="C28" i="8"/>
  <c r="C621" i="8"/>
  <c r="C670" i="8"/>
  <c r="C653" i="8"/>
  <c r="C352" i="8"/>
  <c r="C47" i="8"/>
  <c r="C649" i="8"/>
  <c r="C648" i="8" s="1"/>
  <c r="C641" i="8"/>
  <c r="C594" i="8"/>
  <c r="C727" i="8"/>
  <c r="C700" i="8"/>
  <c r="C675" i="8"/>
  <c r="C708" i="8"/>
  <c r="M161" i="8"/>
  <c r="M121" i="8"/>
  <c r="M17" i="8"/>
  <c r="M528" i="8"/>
  <c r="M434" i="8"/>
  <c r="M331" i="8"/>
  <c r="M503" i="8"/>
  <c r="M530" i="8"/>
  <c r="M489" i="8"/>
  <c r="M458" i="8"/>
  <c r="M457" i="8" s="1"/>
  <c r="X76" i="8"/>
  <c r="X199" i="8"/>
  <c r="X271" i="8"/>
  <c r="X156" i="8"/>
  <c r="X67" i="8"/>
  <c r="X48" i="8"/>
  <c r="X36" i="8"/>
  <c r="X73" i="8"/>
  <c r="X100" i="8"/>
  <c r="X52" i="8"/>
  <c r="X65" i="8"/>
  <c r="X211" i="8"/>
  <c r="X80" i="8"/>
  <c r="X23" i="8"/>
  <c r="X146" i="8"/>
  <c r="X255" i="8"/>
  <c r="X28" i="8"/>
  <c r="X117" i="8"/>
  <c r="X106" i="8"/>
  <c r="X165" i="8"/>
  <c r="X141" i="8"/>
  <c r="X85" i="8"/>
  <c r="H654" i="8"/>
  <c r="H116" i="8"/>
  <c r="H96" i="8"/>
  <c r="H333" i="8"/>
  <c r="H91" i="8"/>
  <c r="H348" i="8"/>
  <c r="H73" i="8"/>
  <c r="H136" i="8"/>
  <c r="H524" i="8"/>
  <c r="H86" i="8"/>
  <c r="H163" i="8"/>
  <c r="H624" i="8"/>
  <c r="H414" i="8"/>
  <c r="H585" i="8"/>
  <c r="H83" i="8"/>
  <c r="H324" i="8"/>
  <c r="H63" i="8"/>
  <c r="H108" i="8"/>
  <c r="H567" i="8"/>
  <c r="H88" i="8"/>
  <c r="H442" i="8"/>
  <c r="H611" i="8"/>
  <c r="H433" i="8"/>
  <c r="H101" i="8"/>
  <c r="H629" i="8"/>
  <c r="H553" i="8"/>
  <c r="H591" i="8"/>
  <c r="H316" i="8"/>
  <c r="C586" i="8"/>
  <c r="C744" i="8"/>
  <c r="C610" i="8"/>
  <c r="C729" i="8"/>
  <c r="C407" i="8"/>
  <c r="C358" i="8"/>
  <c r="C49" i="8"/>
  <c r="C516" i="8"/>
  <c r="C68" i="8"/>
  <c r="C64" i="8"/>
  <c r="C221" i="8"/>
  <c r="C246" i="8"/>
  <c r="C442" i="8"/>
  <c r="C688" i="8"/>
  <c r="C741" i="8"/>
  <c r="C498" i="8"/>
  <c r="C582" i="8"/>
  <c r="C529" i="8"/>
  <c r="C491" i="8"/>
  <c r="C584" i="8"/>
  <c r="C345" i="8"/>
  <c r="C467" i="8"/>
  <c r="C249" i="8"/>
  <c r="C459" i="8"/>
  <c r="C315" i="8"/>
  <c r="H537" i="8"/>
  <c r="H198" i="8"/>
  <c r="H404" i="8"/>
  <c r="H257" i="8"/>
  <c r="H158" i="8"/>
  <c r="H496" i="8"/>
  <c r="C614" i="8"/>
  <c r="C202" i="8"/>
  <c r="C56" i="8"/>
  <c r="C214" i="8"/>
  <c r="C269" i="8"/>
  <c r="C263" i="8"/>
  <c r="C562" i="8"/>
  <c r="M46" i="8"/>
  <c r="M317" i="8"/>
  <c r="M380" i="8"/>
  <c r="R63" i="8"/>
  <c r="R164" i="8"/>
  <c r="R27" i="8"/>
  <c r="R139" i="8"/>
  <c r="R14" i="8"/>
  <c r="R58" i="8"/>
  <c r="R71" i="8"/>
  <c r="R155" i="8"/>
  <c r="R42" i="8"/>
  <c r="R18" i="8"/>
  <c r="M127" i="8"/>
  <c r="M22" i="8"/>
  <c r="M132" i="8"/>
  <c r="M40" i="8"/>
  <c r="M185" i="8"/>
  <c r="M364" i="8"/>
  <c r="M282" i="8"/>
  <c r="M94" i="8"/>
  <c r="M78" i="8"/>
  <c r="M58" i="8"/>
  <c r="M227" i="8"/>
  <c r="M266" i="8"/>
  <c r="M350" i="8"/>
  <c r="M274" i="8"/>
  <c r="M375" i="8"/>
  <c r="M96" i="8"/>
  <c r="R65" i="8"/>
  <c r="R104" i="8"/>
  <c r="R170" i="8"/>
  <c r="M168" i="8"/>
  <c r="M443" i="8"/>
  <c r="M31" i="8"/>
  <c r="M145" i="8"/>
  <c r="M258" i="8"/>
  <c r="M232" i="8"/>
  <c r="M366" i="8"/>
  <c r="M74" i="8"/>
  <c r="M284" i="8"/>
  <c r="M229" i="8"/>
  <c r="R109" i="8"/>
  <c r="R50" i="8"/>
  <c r="R47" i="8"/>
  <c r="R84" i="8"/>
  <c r="R38" i="8"/>
  <c r="R59" i="8"/>
  <c r="M50" i="8"/>
  <c r="M154" i="8"/>
  <c r="M305" i="8"/>
  <c r="M105" i="8"/>
  <c r="M391" i="8"/>
  <c r="M25" i="8"/>
  <c r="M397" i="8"/>
  <c r="M376" i="8"/>
  <c r="M107" i="8"/>
  <c r="M344" i="8"/>
  <c r="M133" i="8"/>
  <c r="M418" i="8"/>
  <c r="R40" i="8"/>
  <c r="R107" i="8"/>
  <c r="R67" i="8"/>
  <c r="R87" i="8"/>
  <c r="R142" i="8"/>
  <c r="R90" i="8"/>
  <c r="M327" i="8"/>
  <c r="M87" i="8"/>
  <c r="M239" i="8"/>
  <c r="M213" i="8"/>
  <c r="M175" i="8"/>
  <c r="M151" i="8"/>
  <c r="M268" i="8"/>
  <c r="M447" i="8"/>
  <c r="H377" i="8"/>
  <c r="H545" i="8"/>
  <c r="H284" i="8"/>
  <c r="H182" i="8"/>
  <c r="H271" i="8"/>
  <c r="H536" i="8"/>
  <c r="H167" i="8"/>
  <c r="H358" i="8"/>
  <c r="H454" i="8"/>
  <c r="H106" i="8"/>
  <c r="H47" i="8"/>
  <c r="H197" i="8"/>
  <c r="H368" i="8"/>
  <c r="H306" i="8"/>
  <c r="H435" i="8"/>
  <c r="H234" i="8"/>
  <c r="H71" i="8"/>
  <c r="H151" i="8"/>
  <c r="H456" i="8"/>
  <c r="H226" i="8"/>
  <c r="H146" i="8"/>
  <c r="H346" i="8"/>
  <c r="C201" i="8"/>
  <c r="C13" i="8"/>
  <c r="C20" i="8"/>
  <c r="C268" i="8"/>
  <c r="C558" i="8"/>
  <c r="C479" i="8"/>
  <c r="C475" i="8"/>
  <c r="C191" i="8"/>
  <c r="C229" i="8"/>
  <c r="C45" i="8"/>
  <c r="C92" i="8"/>
  <c r="C589" i="8"/>
  <c r="C150" i="8"/>
  <c r="C601" i="8"/>
  <c r="C40" i="8"/>
  <c r="C273" i="8"/>
  <c r="C566" i="8"/>
  <c r="C436" i="8"/>
  <c r="C260" i="8"/>
  <c r="C324" i="8"/>
  <c r="C372" i="8"/>
  <c r="C556" i="8"/>
  <c r="C550" i="8"/>
  <c r="C217" i="8"/>
  <c r="C613" i="8"/>
  <c r="C553" i="8"/>
  <c r="C114" i="8"/>
  <c r="C462" i="8"/>
  <c r="C299" i="8"/>
  <c r="C281" i="8"/>
  <c r="C387" i="8"/>
  <c r="R129" i="8"/>
  <c r="R24" i="8"/>
  <c r="R114" i="8"/>
  <c r="R76" i="8"/>
  <c r="R100" i="8"/>
  <c r="R124" i="8"/>
  <c r="R30" i="8"/>
  <c r="R33" i="8"/>
  <c r="R167" i="8"/>
  <c r="R93" i="8"/>
  <c r="R146" i="8"/>
  <c r="M18" i="8"/>
  <c r="M63" i="8"/>
  <c r="R79" i="8"/>
  <c r="M361" i="8"/>
  <c r="M179" i="8"/>
  <c r="M37" i="8"/>
  <c r="M430" i="8"/>
  <c r="M320" i="8"/>
  <c r="M354" i="8"/>
  <c r="M330" i="8"/>
  <c r="H523" i="8"/>
  <c r="H103" i="8"/>
  <c r="H512" i="8"/>
  <c r="H190" i="8"/>
  <c r="H303" i="8"/>
  <c r="H200" i="8"/>
  <c r="H299" i="8"/>
  <c r="H208" i="8"/>
  <c r="H135" i="8"/>
  <c r="H320" i="8"/>
  <c r="H315" i="8"/>
  <c r="H510" i="8"/>
  <c r="H535" i="8"/>
  <c r="H212" i="8"/>
  <c r="H356" i="8"/>
  <c r="H481" i="8"/>
  <c r="H265" i="8"/>
  <c r="H323" i="8"/>
  <c r="H495" i="8"/>
  <c r="H487" i="8"/>
  <c r="H459" i="8"/>
  <c r="H533" i="8"/>
  <c r="H277" i="8"/>
  <c r="H478" i="8"/>
  <c r="H432" i="8"/>
  <c r="H476" i="8"/>
  <c r="H411" i="8"/>
  <c r="H551" i="8"/>
  <c r="H505" i="8"/>
  <c r="H105" i="8"/>
  <c r="H244" i="8"/>
  <c r="H468" i="8"/>
  <c r="H360" i="8"/>
  <c r="H509" i="8"/>
  <c r="H132" i="8"/>
  <c r="H42" i="8"/>
  <c r="H462" i="8"/>
  <c r="H389" i="8"/>
  <c r="H423" i="8"/>
  <c r="H142" i="8"/>
  <c r="H514" i="8"/>
  <c r="H380" i="8"/>
  <c r="H98" i="8"/>
  <c r="H330" i="8"/>
  <c r="H18" i="8"/>
  <c r="H530" i="8"/>
  <c r="H218" i="8"/>
  <c r="C456" i="8"/>
  <c r="C63" i="8"/>
  <c r="C136" i="8"/>
  <c r="C319" i="8"/>
  <c r="C482" i="8"/>
  <c r="C349" i="8"/>
  <c r="C504" i="8"/>
  <c r="C38" i="8"/>
  <c r="C392" i="8"/>
  <c r="C608" i="8"/>
  <c r="C628" i="8"/>
  <c r="C502" i="8"/>
  <c r="C603" i="8"/>
  <c r="C464" i="8"/>
  <c r="C484" i="8"/>
  <c r="C303" i="8"/>
  <c r="C120" i="8"/>
  <c r="C519" i="8"/>
  <c r="C568" i="8"/>
  <c r="C271" i="8"/>
  <c r="C452" i="8"/>
  <c r="C398" i="8"/>
  <c r="C314" i="8"/>
  <c r="C168" i="8"/>
  <c r="C162" i="8"/>
  <c r="C22" i="8"/>
  <c r="C157" i="8"/>
  <c r="C362" i="8"/>
  <c r="C486" i="8"/>
  <c r="C113" i="8"/>
  <c r="C295" i="8"/>
  <c r="C420" i="8"/>
  <c r="C52" i="8"/>
  <c r="C177" i="8"/>
  <c r="C383" i="8"/>
  <c r="C573" i="8"/>
  <c r="C71" i="8"/>
  <c r="C581" i="8"/>
  <c r="C389" i="8"/>
  <c r="C211" i="8"/>
  <c r="C100" i="8"/>
  <c r="C617" i="8"/>
  <c r="C547" i="8"/>
  <c r="C364" i="8"/>
  <c r="C288" i="8"/>
  <c r="C43" i="8"/>
  <c r="C224" i="8"/>
  <c r="C331" i="8"/>
  <c r="C243" i="8"/>
  <c r="C187" i="8"/>
  <c r="C634" i="8"/>
  <c r="C259" i="8"/>
  <c r="M34" i="8"/>
  <c r="M302" i="8"/>
  <c r="M69" i="8"/>
  <c r="M67" i="8"/>
  <c r="M379" i="8"/>
  <c r="M111" i="8"/>
  <c r="M440" i="8"/>
  <c r="M15" i="8"/>
  <c r="M85" i="8"/>
  <c r="M244" i="8"/>
  <c r="M358" i="8"/>
  <c r="M445" i="8"/>
  <c r="M369" i="8"/>
  <c r="M252" i="8"/>
  <c r="M109" i="8"/>
  <c r="M426" i="8"/>
  <c r="H128" i="8"/>
  <c r="H396" i="8"/>
  <c r="H296" i="8"/>
  <c r="H337" i="8"/>
  <c r="H375" i="8"/>
  <c r="H153" i="8"/>
  <c r="H361" i="8"/>
  <c r="H191" i="8"/>
  <c r="H239" i="8"/>
  <c r="H313" i="8"/>
  <c r="H485" i="8"/>
  <c r="H286" i="8"/>
  <c r="H143" i="8"/>
  <c r="H22" i="8"/>
  <c r="H157" i="8"/>
  <c r="H301" i="8"/>
  <c r="H440" i="8"/>
  <c r="H76" i="8"/>
  <c r="H527" i="8"/>
  <c r="H14" i="8"/>
  <c r="H186" i="8"/>
  <c r="H465" i="8"/>
  <c r="H350" i="8"/>
  <c r="H78" i="8"/>
  <c r="H170" i="8"/>
  <c r="H471" i="8"/>
  <c r="H507" i="8"/>
  <c r="H373" i="8"/>
  <c r="H224" i="8"/>
  <c r="H394" i="8"/>
  <c r="H282" i="8"/>
  <c r="C578" i="8"/>
  <c r="C58" i="8"/>
  <c r="C346" i="8"/>
  <c r="C569" i="8"/>
  <c r="C639" i="8"/>
  <c r="C520" i="8"/>
  <c r="C433" i="8"/>
  <c r="C82" i="8"/>
  <c r="C418" i="8"/>
  <c r="C448" i="8"/>
  <c r="C576" i="8"/>
  <c r="C309" i="8"/>
  <c r="C534" i="8"/>
  <c r="C618" i="8"/>
  <c r="C204" i="8"/>
  <c r="C438" i="8"/>
  <c r="C207" i="8"/>
  <c r="C493" i="8"/>
  <c r="C125" i="8"/>
  <c r="C460" i="8"/>
  <c r="C525" i="8"/>
  <c r="C536" i="8"/>
  <c r="C328" i="8"/>
  <c r="C506" i="8"/>
  <c r="C240" i="8"/>
  <c r="C283" i="8"/>
  <c r="C140" i="8"/>
  <c r="C166" i="8"/>
  <c r="C262" i="8"/>
  <c r="C130" i="8"/>
  <c r="C312" i="8"/>
  <c r="C471" i="8"/>
  <c r="C423" i="8"/>
  <c r="C33" i="8"/>
  <c r="C171" i="8"/>
  <c r="C297" i="8"/>
  <c r="C395" i="8"/>
  <c r="C307" i="8"/>
  <c r="M409" i="8"/>
  <c r="M208" i="8"/>
  <c r="M103" i="8"/>
  <c r="M279" i="8"/>
  <c r="M315" i="8"/>
  <c r="M195" i="8"/>
  <c r="M123" i="8"/>
  <c r="M89" i="8"/>
  <c r="M340" i="8"/>
  <c r="M373" i="8"/>
  <c r="M206" i="8"/>
  <c r="M438" i="8"/>
  <c r="M256" i="8"/>
  <c r="M404" i="8"/>
  <c r="M76" i="8"/>
  <c r="M323" i="8"/>
  <c r="M220" i="8"/>
  <c r="M300" i="8"/>
  <c r="M309" i="8"/>
  <c r="M215" i="8"/>
  <c r="M100" i="8"/>
  <c r="M414" i="8"/>
  <c r="M261" i="8"/>
  <c r="M435" i="8"/>
  <c r="M45" i="8"/>
  <c r="H335" i="8"/>
  <c r="H12" i="8"/>
  <c r="H144" i="8"/>
  <c r="H406" i="8"/>
  <c r="H172" i="8"/>
  <c r="H214" i="8"/>
  <c r="H249" i="8"/>
  <c r="H492" i="8"/>
  <c r="H204" i="8"/>
  <c r="H84" i="8"/>
  <c r="H317" i="8"/>
  <c r="H255" i="8"/>
  <c r="H25" i="8"/>
  <c r="H279" i="8"/>
  <c r="H155" i="8"/>
  <c r="H518" i="8"/>
  <c r="H383" i="8"/>
  <c r="H184" i="8"/>
  <c r="H51" i="8"/>
  <c r="H540" i="8"/>
  <c r="H398" i="8"/>
  <c r="H290" i="8"/>
  <c r="H210" i="8"/>
  <c r="C231" i="8"/>
  <c r="C333" i="8"/>
  <c r="C545" i="8"/>
  <c r="C385" i="8"/>
  <c r="C402" i="8"/>
  <c r="C366" i="8"/>
  <c r="C611" i="8"/>
  <c r="C265" i="8"/>
  <c r="C138" i="8"/>
  <c r="C305" i="8"/>
  <c r="C289" i="8"/>
  <c r="C87" i="8"/>
  <c r="C399" i="8"/>
  <c r="C359" i="8"/>
  <c r="C104" i="8"/>
  <c r="C605" i="8"/>
  <c r="C102" i="8"/>
  <c r="C548" i="8"/>
  <c r="C560" i="8"/>
  <c r="C95" i="8"/>
  <c r="C127" i="8"/>
  <c r="C375" i="8"/>
  <c r="C408" i="8"/>
  <c r="C17" i="8"/>
  <c r="C410" i="8"/>
  <c r="C61" i="8"/>
  <c r="C429" i="8"/>
  <c r="C623" i="8"/>
  <c r="C636" i="8"/>
  <c r="C595" i="8"/>
  <c r="C122" i="8"/>
  <c r="C197" i="8"/>
  <c r="C542" i="8"/>
  <c r="C444" i="8"/>
  <c r="C523" i="8"/>
  <c r="M347" i="8"/>
  <c r="M136" i="8"/>
  <c r="M453" i="8"/>
  <c r="M291" i="8"/>
  <c r="M98" i="8"/>
  <c r="M236" i="8"/>
  <c r="M420" i="8"/>
  <c r="M423" i="8"/>
  <c r="M400" i="8"/>
  <c r="M138" i="8"/>
  <c r="M192" i="8"/>
  <c r="M188" i="8"/>
  <c r="H15" i="8"/>
  <c r="H148" i="8"/>
  <c r="H58" i="8"/>
  <c r="H64" i="8"/>
  <c r="H221" i="8"/>
  <c r="H30" i="8"/>
  <c r="H401" i="8"/>
  <c r="H417" i="8"/>
  <c r="H392" i="8"/>
  <c r="H137" i="8"/>
  <c r="H37" i="8"/>
  <c r="H499" i="8"/>
  <c r="H120" i="8"/>
  <c r="H89" i="8"/>
  <c r="C233" i="8"/>
  <c r="C65" i="8"/>
  <c r="C108" i="8"/>
  <c r="C360" i="8"/>
  <c r="C158" i="8"/>
  <c r="C632" i="8"/>
  <c r="C276" i="8"/>
  <c r="C180" i="8"/>
  <c r="C106" i="8"/>
  <c r="C596" i="8"/>
  <c r="C153" i="8"/>
  <c r="C404" i="8"/>
  <c r="C235" i="8"/>
  <c r="C193" i="8"/>
  <c r="C642" i="8"/>
  <c r="C626" i="8"/>
  <c r="R163" i="8"/>
  <c r="H134" i="8"/>
  <c r="H189" i="8"/>
  <c r="H252" i="8"/>
  <c r="H494" i="8"/>
  <c r="H573" i="8"/>
  <c r="H475" i="8"/>
  <c r="H660" i="8"/>
  <c r="C37" i="8"/>
  <c r="C340" i="8"/>
  <c r="C391" i="8"/>
  <c r="C907" i="8"/>
  <c r="C355" i="8"/>
  <c r="C904" i="8"/>
  <c r="R161" i="8"/>
  <c r="R507" i="8"/>
  <c r="R576" i="8"/>
  <c r="R443" i="8"/>
  <c r="R317" i="8"/>
  <c r="R278" i="8"/>
  <c r="R642" i="8"/>
  <c r="R447" i="8"/>
  <c r="R623" i="8"/>
  <c r="R197" i="8"/>
  <c r="R312" i="8"/>
  <c r="R26" i="8"/>
  <c r="M655" i="8"/>
  <c r="M653" i="8"/>
  <c r="R252" i="8"/>
  <c r="R222" i="8"/>
  <c r="R310" i="8"/>
  <c r="R162" i="8"/>
  <c r="AH56" i="8"/>
  <c r="AH78" i="8"/>
  <c r="AH115" i="8"/>
  <c r="M505" i="8"/>
  <c r="M182" i="8"/>
  <c r="M625" i="8"/>
  <c r="M43" i="8"/>
  <c r="M707" i="8"/>
  <c r="M42" i="8"/>
  <c r="M181" i="8"/>
  <c r="M351" i="8"/>
  <c r="R637" i="8"/>
  <c r="R523" i="8"/>
  <c r="R178" i="8"/>
  <c r="R601" i="8"/>
  <c r="M13" i="8"/>
  <c r="X555" i="8"/>
  <c r="X358" i="8"/>
  <c r="X503" i="8"/>
  <c r="X357" i="8"/>
  <c r="AC72" i="8"/>
  <c r="AC273" i="8"/>
  <c r="R659" i="8"/>
  <c r="R307" i="8"/>
  <c r="R364" i="8"/>
  <c r="R37" i="8"/>
  <c r="R643" i="8"/>
  <c r="R322" i="8"/>
  <c r="AH234" i="8"/>
  <c r="AH249" i="8"/>
  <c r="M265" i="8"/>
  <c r="M396" i="8"/>
  <c r="R504" i="8"/>
  <c r="R660" i="8"/>
  <c r="R567" i="8"/>
  <c r="M654" i="8"/>
  <c r="M508" i="8"/>
  <c r="M297" i="8"/>
  <c r="M626" i="8"/>
  <c r="X91" i="8"/>
  <c r="X359" i="8"/>
  <c r="X125" i="8"/>
  <c r="AC274" i="8"/>
  <c r="R328" i="8"/>
  <c r="R258" i="8"/>
  <c r="R119" i="8"/>
  <c r="AH235" i="8"/>
  <c r="AH282" i="8"/>
  <c r="M638" i="8"/>
  <c r="M442" i="8"/>
  <c r="M120" i="8"/>
  <c r="M675" i="8"/>
  <c r="M467" i="8"/>
  <c r="M498" i="8"/>
  <c r="M732" i="8"/>
  <c r="R277" i="8"/>
  <c r="R558" i="8"/>
  <c r="R118" i="8"/>
  <c r="R117" i="8"/>
  <c r="R281" i="8"/>
  <c r="R257" i="8"/>
  <c r="R331" i="8"/>
  <c r="R21" i="8"/>
  <c r="R425" i="8"/>
  <c r="R396" i="8"/>
  <c r="R46" i="8"/>
  <c r="R653" i="8"/>
  <c r="R275" i="8"/>
  <c r="R98" i="8"/>
  <c r="R330" i="8"/>
  <c r="R673" i="8"/>
  <c r="R672" i="8" s="1"/>
  <c r="R641" i="8"/>
  <c r="AH137" i="8"/>
  <c r="AH210" i="8"/>
  <c r="AH272" i="8"/>
  <c r="AH77" i="8"/>
  <c r="AH207" i="8"/>
  <c r="AH132" i="8"/>
  <c r="AH24" i="8"/>
  <c r="AH139" i="8"/>
  <c r="AH245" i="8"/>
  <c r="AH248" i="8"/>
  <c r="M293" i="8"/>
  <c r="M304" i="8"/>
  <c r="M81" i="8"/>
  <c r="M624" i="8"/>
  <c r="M49" i="8"/>
  <c r="M710" i="8"/>
  <c r="M167" i="8"/>
  <c r="M166" i="8"/>
  <c r="M429" i="8"/>
  <c r="M500" i="8"/>
  <c r="M432" i="8"/>
  <c r="M652" i="8"/>
  <c r="M159" i="8"/>
  <c r="M80" i="8"/>
  <c r="M73" i="8"/>
  <c r="M288" i="8"/>
  <c r="M657" i="8"/>
  <c r="M199" i="8"/>
  <c r="M27" i="8"/>
  <c r="M12" i="8"/>
  <c r="M661" i="8"/>
  <c r="M53" i="8"/>
  <c r="M36" i="8"/>
  <c r="M378" i="8"/>
  <c r="M395" i="8"/>
  <c r="M659" i="8"/>
  <c r="M394" i="8"/>
  <c r="X327" i="8"/>
  <c r="X562" i="8"/>
  <c r="X209" i="8"/>
  <c r="X444" i="8"/>
  <c r="X426" i="8"/>
  <c r="X105" i="8"/>
  <c r="X99" i="8"/>
  <c r="X153" i="8"/>
  <c r="X121" i="8"/>
  <c r="X169" i="8"/>
  <c r="X481" i="8"/>
  <c r="X484" i="8"/>
  <c r="X294" i="8"/>
  <c r="X159" i="8"/>
  <c r="X320" i="8"/>
  <c r="X497" i="8"/>
  <c r="X384" i="8"/>
  <c r="X124" i="8"/>
  <c r="X267" i="8"/>
  <c r="X392" i="8"/>
  <c r="X269" i="8"/>
  <c r="X414" i="8"/>
  <c r="X487" i="8"/>
  <c r="X432" i="8"/>
  <c r="X334" i="8"/>
  <c r="X69" i="8"/>
  <c r="X455" i="8"/>
  <c r="X21" i="8"/>
  <c r="X573" i="8"/>
  <c r="AC346" i="8"/>
  <c r="AC315" i="8"/>
  <c r="AC262" i="8"/>
  <c r="AC33" i="8"/>
  <c r="AC284" i="8"/>
  <c r="AC128" i="8"/>
  <c r="AC492" i="8"/>
  <c r="AC71" i="8"/>
  <c r="AC396" i="8"/>
  <c r="AC430" i="8"/>
  <c r="AC203" i="8"/>
  <c r="AC253" i="8"/>
  <c r="AC440" i="8"/>
  <c r="AC21" i="8"/>
  <c r="AC221" i="8"/>
  <c r="H653" i="8"/>
  <c r="H798" i="8"/>
  <c r="H542" i="8"/>
  <c r="H104" i="8"/>
  <c r="H695" i="8"/>
  <c r="H438" i="8"/>
  <c r="H54" i="8"/>
  <c r="H40" i="8"/>
  <c r="H53" i="8"/>
  <c r="H477" i="8"/>
  <c r="H532" i="8"/>
  <c r="H451" i="8"/>
  <c r="H566" i="8"/>
  <c r="H746" i="8"/>
  <c r="H413" i="8"/>
  <c r="H264" i="8"/>
  <c r="H658" i="8"/>
  <c r="H657" i="8" s="1"/>
  <c r="H270" i="8"/>
  <c r="H450" i="8"/>
  <c r="H431" i="8"/>
  <c r="H516" i="8"/>
  <c r="H706" i="8"/>
  <c r="H684" i="8"/>
  <c r="H558" i="8"/>
  <c r="H216" i="8"/>
  <c r="H754" i="8"/>
  <c r="H724" i="8"/>
  <c r="H544" i="8"/>
  <c r="H613" i="8"/>
  <c r="H453" i="8"/>
  <c r="H162" i="8"/>
  <c r="H683" i="8"/>
  <c r="H690" i="8"/>
  <c r="H82" i="8"/>
  <c r="H594" i="8"/>
  <c r="C478" i="8"/>
  <c r="C496" i="8"/>
  <c r="C173" i="8"/>
  <c r="C258" i="8"/>
  <c r="C175" i="8"/>
  <c r="C794" i="8"/>
  <c r="C878" i="8"/>
  <c r="C257" i="8"/>
  <c r="C659" i="8"/>
  <c r="C740" i="8"/>
  <c r="C70" i="8"/>
  <c r="C580" i="8"/>
  <c r="C703" i="8"/>
  <c r="C223" i="8"/>
  <c r="C210" i="8"/>
  <c r="C658" i="8"/>
  <c r="C468" i="8"/>
  <c r="C495" i="8"/>
  <c r="C348" i="8"/>
  <c r="C330" i="8"/>
  <c r="C598" i="8"/>
  <c r="C357" i="8"/>
  <c r="C135" i="8"/>
  <c r="C739" i="8"/>
  <c r="C256" i="8"/>
  <c r="C466" i="8"/>
  <c r="C447" i="8"/>
  <c r="C539" i="8"/>
  <c r="C339" i="8"/>
  <c r="C607" i="8"/>
  <c r="C600" i="8"/>
  <c r="C380" i="8"/>
  <c r="C751" i="8"/>
  <c r="C901" i="8"/>
  <c r="C829" i="8"/>
  <c r="C828" i="8" s="1"/>
  <c r="C251" i="8"/>
  <c r="C323" i="8"/>
  <c r="X44" i="8"/>
  <c r="X210" i="8"/>
  <c r="X70" i="8"/>
  <c r="X230" i="8"/>
  <c r="X488" i="8"/>
  <c r="X567" i="8"/>
  <c r="AC25" i="8"/>
  <c r="AC411" i="8"/>
  <c r="AC335" i="8"/>
  <c r="H429" i="8"/>
  <c r="H188" i="8"/>
  <c r="H623" i="8"/>
  <c r="H621" i="8"/>
  <c r="H569" i="8"/>
  <c r="H298" i="8"/>
  <c r="C190" i="8"/>
  <c r="C455" i="8"/>
  <c r="C186" i="8"/>
  <c r="C786" i="8"/>
  <c r="R13" i="8"/>
  <c r="R44" i="8"/>
  <c r="R148" i="8"/>
  <c r="R547" i="8"/>
  <c r="R325" i="8"/>
  <c r="R389" i="8"/>
  <c r="R554" i="8"/>
  <c r="R254" i="8"/>
  <c r="R83" i="8"/>
  <c r="R383" i="8"/>
  <c r="R309" i="8"/>
  <c r="R515" i="8"/>
  <c r="R503" i="8"/>
  <c r="AH218" i="8"/>
  <c r="AH242" i="8"/>
  <c r="AH67" i="8"/>
  <c r="AH275" i="8"/>
  <c r="AH194" i="8"/>
  <c r="AH188" i="8"/>
  <c r="AH14" i="8"/>
  <c r="AH317" i="8"/>
  <c r="AH149" i="8"/>
  <c r="M52" i="8"/>
  <c r="M178" i="8"/>
  <c r="M371" i="8"/>
  <c r="M119" i="8"/>
  <c r="M122" i="8"/>
  <c r="M255" i="8"/>
  <c r="M502" i="8"/>
  <c r="M162" i="8"/>
  <c r="M390" i="8"/>
  <c r="M384" i="8"/>
  <c r="M201" i="8"/>
  <c r="X38" i="8"/>
  <c r="X534" i="8"/>
  <c r="X90" i="8"/>
  <c r="X54" i="8"/>
  <c r="X66" i="8"/>
  <c r="X314" i="8"/>
  <c r="X245" i="8"/>
  <c r="X443" i="8"/>
  <c r="X318" i="8"/>
  <c r="X469" i="8"/>
  <c r="X532" i="8"/>
  <c r="AC154" i="8"/>
  <c r="AC193" i="8"/>
  <c r="AC291" i="8"/>
  <c r="AC416" i="8"/>
  <c r="AC20" i="8"/>
  <c r="AC363" i="8"/>
  <c r="AC310" i="8"/>
  <c r="AC299" i="8"/>
  <c r="AC119" i="8"/>
  <c r="AC449" i="8"/>
  <c r="AC467" i="8"/>
  <c r="AC207" i="8"/>
  <c r="AC356" i="8"/>
  <c r="AC126" i="8"/>
  <c r="AC314" i="8"/>
  <c r="AC330" i="8"/>
  <c r="AC238" i="8"/>
  <c r="AC45" i="8"/>
  <c r="AC422" i="8"/>
  <c r="AC380" i="8"/>
  <c r="H662" i="8"/>
  <c r="H261" i="8"/>
  <c r="H283" i="8"/>
  <c r="H21" i="8"/>
  <c r="H484" i="8"/>
  <c r="H596" i="8"/>
  <c r="H534" i="8"/>
  <c r="H20" i="8"/>
  <c r="H644" i="8"/>
  <c r="X500" i="8"/>
  <c r="X366" i="8"/>
  <c r="X171" i="8"/>
  <c r="X438" i="8"/>
  <c r="AC319" i="8"/>
  <c r="AC80" i="8"/>
  <c r="AC423" i="8"/>
  <c r="AC31" i="8"/>
  <c r="AC226" i="8"/>
  <c r="AC85" i="8"/>
  <c r="H719" i="8"/>
  <c r="H693" i="8"/>
  <c r="H115" i="8"/>
  <c r="H773" i="8"/>
  <c r="H458" i="8"/>
  <c r="C176" i="8"/>
  <c r="C287" i="8"/>
  <c r="C716" i="8"/>
  <c r="C292" i="8"/>
  <c r="C698" i="8"/>
  <c r="R296" i="8"/>
  <c r="R461" i="8"/>
  <c r="R122" i="8"/>
  <c r="R188" i="8"/>
  <c r="R607" i="8"/>
  <c r="R402" i="8"/>
  <c r="R82" i="8"/>
  <c r="R569" i="8"/>
  <c r="R458" i="8"/>
  <c r="AH223" i="8"/>
  <c r="AH290" i="8"/>
  <c r="AH338" i="8"/>
  <c r="AH215" i="8"/>
  <c r="AH84" i="8"/>
  <c r="M332" i="8"/>
  <c r="M243" i="8"/>
  <c r="M360" i="8"/>
  <c r="M667" i="8"/>
  <c r="M504" i="8"/>
  <c r="M717" i="8"/>
  <c r="M144" i="8"/>
  <c r="M550" i="8"/>
  <c r="M610" i="8"/>
  <c r="M527" i="8"/>
  <c r="M131" i="8"/>
  <c r="M417" i="8"/>
  <c r="M450" i="8"/>
  <c r="M687" i="8"/>
  <c r="M55" i="8"/>
  <c r="M57" i="8"/>
  <c r="M115" i="8"/>
  <c r="M674" i="8"/>
  <c r="M570" i="8"/>
  <c r="M569" i="8" s="1"/>
  <c r="X104" i="8"/>
  <c r="X352" i="8"/>
  <c r="X388" i="8"/>
  <c r="X361" i="8"/>
  <c r="X296" i="8"/>
  <c r="R627" i="8"/>
  <c r="R399" i="8"/>
  <c r="R429" i="8"/>
  <c r="R295" i="8"/>
  <c r="R658" i="8"/>
  <c r="R66" i="8"/>
  <c r="R175" i="8"/>
  <c r="R356" i="8"/>
  <c r="R169" i="8"/>
  <c r="R108" i="8"/>
  <c r="R116" i="8"/>
  <c r="R640" i="8"/>
  <c r="R363" i="8"/>
  <c r="R111" i="8"/>
  <c r="R380" i="8"/>
  <c r="R535" i="8"/>
  <c r="R581" i="8"/>
  <c r="R268" i="8"/>
  <c r="R248" i="8"/>
  <c r="R347" i="8"/>
  <c r="R49" i="8"/>
  <c r="R595" i="8"/>
  <c r="R557" i="8"/>
  <c r="R88" i="8"/>
  <c r="R491" i="8"/>
  <c r="R353" i="8"/>
  <c r="R636" i="8"/>
  <c r="R655" i="8"/>
  <c r="R207" i="8"/>
  <c r="R375" i="8"/>
  <c r="R70" i="8"/>
  <c r="R583" i="8"/>
  <c r="R280" i="8"/>
  <c r="R467" i="8"/>
  <c r="R355" i="8"/>
  <c r="R341" i="8"/>
  <c r="R620" i="8"/>
  <c r="R546" i="8"/>
  <c r="R339" i="8"/>
  <c r="R579" i="8"/>
  <c r="R378" i="8"/>
  <c r="X349" i="8"/>
  <c r="X154" i="8"/>
  <c r="X122" i="8"/>
  <c r="X223" i="8"/>
  <c r="X398" i="8"/>
  <c r="AC431" i="8"/>
  <c r="AC215" i="8"/>
  <c r="AC318" i="8"/>
  <c r="AC485" i="8"/>
  <c r="H555" i="8"/>
  <c r="H570" i="8"/>
  <c r="H262" i="8"/>
  <c r="H181" i="8"/>
  <c r="H822" i="8"/>
  <c r="H622" i="8"/>
  <c r="C119" i="8"/>
  <c r="C485" i="8"/>
  <c r="C15" i="8"/>
  <c r="C302" i="8"/>
  <c r="C474" i="8"/>
  <c r="C112" i="8"/>
  <c r="C811" i="8"/>
  <c r="C371" i="8"/>
  <c r="R358" i="8"/>
  <c r="R180" i="8"/>
  <c r="R327" i="8"/>
  <c r="R160" i="8"/>
  <c r="R235" i="8"/>
  <c r="R400" i="8"/>
  <c r="R495" i="8"/>
  <c r="R409" i="8"/>
  <c r="R20" i="8"/>
  <c r="R459" i="8"/>
  <c r="R371" i="8"/>
  <c r="R152" i="8"/>
  <c r="R573" i="8"/>
  <c r="R192" i="8"/>
  <c r="R234" i="8"/>
  <c r="AH264" i="8"/>
  <c r="AH171" i="8"/>
  <c r="AH300" i="8"/>
  <c r="AH30" i="8"/>
  <c r="AH99" i="8"/>
  <c r="AH326" i="8"/>
  <c r="M273" i="8"/>
  <c r="M264" i="8"/>
  <c r="M353" i="8"/>
  <c r="M118" i="8"/>
  <c r="M205" i="8"/>
  <c r="M203" i="8"/>
  <c r="M490" i="8"/>
  <c r="X120" i="8"/>
  <c r="X332" i="8"/>
  <c r="X470" i="8"/>
  <c r="X42" i="8"/>
  <c r="X227" i="8"/>
  <c r="X119" i="8"/>
  <c r="X275" i="8"/>
  <c r="X232" i="8"/>
  <c r="X557" i="8"/>
  <c r="X75" i="8"/>
  <c r="X114" i="8"/>
  <c r="X319" i="8"/>
  <c r="X561" i="8"/>
  <c r="X149" i="8"/>
  <c r="H428" i="8"/>
  <c r="H387" i="8"/>
  <c r="H427" i="8"/>
  <c r="H127" i="8"/>
  <c r="H302" i="8"/>
  <c r="H39" i="8"/>
  <c r="H528" i="8"/>
  <c r="H448" i="8"/>
  <c r="H470" i="8"/>
  <c r="H557" i="8"/>
  <c r="H556" i="8" s="1"/>
  <c r="H619" i="8"/>
  <c r="H604" i="8"/>
  <c r="H508" i="8"/>
  <c r="H643" i="8"/>
  <c r="H651" i="8"/>
  <c r="H334" i="8"/>
  <c r="H710" i="8"/>
  <c r="H81" i="8"/>
  <c r="H608" i="8"/>
  <c r="H56" i="8"/>
  <c r="H243" i="8"/>
  <c r="H426" i="8"/>
  <c r="H723" i="8"/>
  <c r="H114" i="8"/>
  <c r="H840" i="8"/>
  <c r="H639" i="8"/>
  <c r="H705" i="8"/>
  <c r="H599" i="8"/>
  <c r="H638" i="8"/>
  <c r="H522" i="8"/>
  <c r="H800" i="8"/>
  <c r="H738" i="8"/>
  <c r="H410" i="8"/>
  <c r="H672" i="8"/>
  <c r="C465" i="8"/>
  <c r="C858" i="8"/>
  <c r="C754" i="8"/>
  <c r="C763" i="8"/>
  <c r="C318" i="8"/>
  <c r="C250" i="8"/>
  <c r="C770" i="8"/>
  <c r="C441" i="8"/>
  <c r="C738" i="8"/>
  <c r="C42" i="8"/>
  <c r="C225" i="8"/>
  <c r="C254" i="8"/>
  <c r="C396" i="8"/>
  <c r="C528" i="8"/>
  <c r="C432" i="8"/>
  <c r="C332" i="8"/>
  <c r="C530" i="8"/>
  <c r="C69" i="8"/>
  <c r="C906" i="8"/>
  <c r="C308" i="8"/>
  <c r="C116" i="8"/>
  <c r="C686" i="8"/>
  <c r="C363" i="8"/>
  <c r="C286" i="8"/>
  <c r="C298" i="8"/>
  <c r="C458" i="8"/>
  <c r="C382" i="8"/>
  <c r="C645" i="8"/>
  <c r="C91" i="8"/>
  <c r="C170" i="8"/>
  <c r="C924" i="8"/>
  <c r="C923" i="8" s="1"/>
  <c r="C922" i="8" s="1"/>
  <c r="C921" i="8" s="1"/>
  <c r="C920" i="8" s="1"/>
  <c r="C733" i="8"/>
  <c r="C731" i="8"/>
  <c r="C149" i="8"/>
  <c r="C222" i="8"/>
  <c r="C406" i="8"/>
  <c r="C844" i="8"/>
  <c r="C647" i="8"/>
  <c r="C817" i="8"/>
  <c r="C588" i="8"/>
  <c r="C544" i="8"/>
  <c r="C427" i="8"/>
  <c r="C784" i="8"/>
  <c r="C435" i="8"/>
  <c r="C379" i="8"/>
  <c r="C869" i="8"/>
  <c r="C451" i="8"/>
  <c r="C816" i="8"/>
  <c r="H926" i="8"/>
  <c r="H925" i="8" s="1"/>
  <c r="R603" i="8"/>
  <c r="R141" i="8"/>
  <c r="R62" i="8"/>
  <c r="R97" i="8"/>
  <c r="R531" i="8"/>
  <c r="R517" i="8"/>
  <c r="R294" i="8"/>
  <c r="R150" i="8"/>
  <c r="R451" i="8"/>
  <c r="R194" i="8"/>
  <c r="R95" i="8"/>
  <c r="R267" i="8"/>
  <c r="R652" i="8"/>
  <c r="R23" i="8"/>
  <c r="R239" i="8"/>
  <c r="R487" i="8"/>
  <c r="R158" i="8"/>
  <c r="R511" i="8"/>
  <c r="R648" i="8"/>
  <c r="R634" i="8"/>
  <c r="R446" i="8"/>
  <c r="R600" i="8"/>
  <c r="R382" i="8"/>
  <c r="R256" i="8"/>
  <c r="R614" i="8"/>
  <c r="R324" i="8"/>
  <c r="R166" i="8"/>
  <c r="R56" i="8"/>
  <c r="R590" i="8"/>
  <c r="R539" i="8"/>
  <c r="R544" i="8"/>
  <c r="R113" i="8"/>
  <c r="R229" i="8"/>
  <c r="R626" i="8"/>
  <c r="R251" i="8"/>
  <c r="R215" i="8"/>
  <c r="R478" i="8"/>
  <c r="R560" i="8"/>
  <c r="R274" i="8"/>
  <c r="R543" i="8"/>
  <c r="R612" i="8"/>
  <c r="R187" i="8"/>
  <c r="R657" i="8"/>
  <c r="R271" i="8"/>
  <c r="R246" i="8"/>
  <c r="R499" i="8"/>
  <c r="R597" i="8"/>
  <c r="R290" i="8"/>
  <c r="R392" i="8"/>
  <c r="R670" i="8"/>
  <c r="R599" i="8"/>
  <c r="R265" i="8"/>
  <c r="R154" i="8"/>
  <c r="R494" i="8"/>
  <c r="R306" i="8"/>
  <c r="R589" i="8"/>
  <c r="R314" i="8"/>
  <c r="R522" i="8"/>
  <c r="R593" i="8"/>
  <c r="R609" i="8"/>
  <c r="AH492" i="8"/>
  <c r="R463" i="8"/>
  <c r="R564" i="8"/>
  <c r="R260" i="8"/>
  <c r="R427" i="8"/>
  <c r="R57" i="8"/>
  <c r="R336" i="8"/>
  <c r="R25" i="8"/>
  <c r="R168" i="8"/>
  <c r="R345" i="8"/>
  <c r="R316" i="8"/>
  <c r="R287" i="8"/>
  <c r="R191" i="8"/>
  <c r="R52" i="8"/>
  <c r="R185" i="8"/>
  <c r="R51" i="8"/>
  <c r="R420" i="8"/>
  <c r="R497" i="8"/>
  <c r="R43" i="8"/>
  <c r="R172" i="8"/>
  <c r="R292" i="8"/>
  <c r="R490" i="8"/>
  <c r="R233" i="8"/>
  <c r="R616" i="8"/>
  <c r="R622" i="8"/>
  <c r="R541" i="8"/>
  <c r="R303" i="8"/>
  <c r="R134" i="8"/>
  <c r="R16" i="8"/>
  <c r="R200" i="8"/>
  <c r="R475" i="8"/>
  <c r="R474" i="8" s="1"/>
  <c r="R456" i="8"/>
  <c r="R218" i="8"/>
  <c r="R241" i="8"/>
  <c r="R286" i="8"/>
  <c r="R549" i="8"/>
  <c r="R335" i="8"/>
  <c r="R31" i="8"/>
  <c r="R605" i="8"/>
  <c r="R262" i="8"/>
  <c r="R423" i="8"/>
  <c r="R264" i="8"/>
  <c r="R110" i="8"/>
  <c r="R156" i="8"/>
  <c r="R15" i="8"/>
  <c r="R556" i="8"/>
  <c r="R352" i="8"/>
  <c r="R77" i="8"/>
  <c r="R361" i="8"/>
  <c r="R36" i="8"/>
  <c r="R196" i="8"/>
  <c r="R651" i="8"/>
  <c r="R407" i="8"/>
  <c r="R86" i="8"/>
  <c r="R441" i="8"/>
  <c r="R224" i="8"/>
  <c r="R563" i="8"/>
  <c r="R552" i="8"/>
  <c r="R387" i="8"/>
  <c r="R566" i="8"/>
  <c r="R437" i="8"/>
  <c r="R244" i="8"/>
  <c r="R373" i="8"/>
  <c r="R126" i="8"/>
  <c r="R551" i="8"/>
  <c r="R647" i="8"/>
  <c r="R483" i="8"/>
  <c r="R431" i="8"/>
  <c r="R41" i="8"/>
  <c r="R92" i="8"/>
  <c r="R39" i="8"/>
  <c r="R470" i="8"/>
  <c r="R333" i="8"/>
  <c r="R283" i="8"/>
  <c r="R368" i="8"/>
  <c r="R145" i="8"/>
  <c r="R669" i="8"/>
  <c r="R506" i="8"/>
  <c r="R419" i="8"/>
  <c r="R473" i="8"/>
  <c r="R205" i="8"/>
  <c r="R19" i="8"/>
  <c r="R502" i="8"/>
  <c r="R115" i="8"/>
  <c r="R69" i="8"/>
  <c r="R415" i="8"/>
  <c r="R406" i="8"/>
  <c r="R350" i="8"/>
  <c r="R501" i="8"/>
  <c r="R509" i="8"/>
  <c r="R81" i="8"/>
  <c r="R165" i="8"/>
  <c r="R177" i="8"/>
  <c r="R132" i="8"/>
  <c r="R395" i="8"/>
  <c r="R469" i="8"/>
  <c r="R130" i="8"/>
  <c r="R391" i="8"/>
  <c r="R526" i="8"/>
  <c r="R533" i="8"/>
  <c r="R103" i="8"/>
  <c r="R183" i="8"/>
  <c r="R668" i="8"/>
  <c r="R228" i="8"/>
  <c r="R220" i="8"/>
  <c r="R106" i="8"/>
  <c r="R485" i="8"/>
  <c r="R370" i="8"/>
  <c r="R128" i="8"/>
  <c r="R530" i="8"/>
  <c r="R211" i="8"/>
  <c r="R538" i="8"/>
  <c r="R202" i="8"/>
  <c r="R529" i="8"/>
  <c r="R513" i="8"/>
  <c r="AH343" i="8"/>
  <c r="AH154" i="8"/>
  <c r="AH209" i="8"/>
  <c r="AH191" i="8"/>
  <c r="AH151" i="8"/>
  <c r="AH127" i="8"/>
  <c r="AH103" i="8"/>
  <c r="AH199" i="8"/>
  <c r="AH288" i="8"/>
  <c r="AH252" i="8"/>
  <c r="AH183" i="8"/>
  <c r="AH34" i="8"/>
  <c r="AH229" i="8"/>
  <c r="AH101" i="8"/>
  <c r="AH23" i="8"/>
  <c r="AH54" i="8"/>
  <c r="AH53" i="8"/>
  <c r="AH47" i="8"/>
  <c r="AH153" i="8"/>
  <c r="AH329" i="8"/>
  <c r="AH274" i="8"/>
  <c r="AH254" i="8"/>
  <c r="AH96" i="8"/>
  <c r="AH303" i="8"/>
  <c r="AH124" i="8"/>
  <c r="AH110" i="8"/>
  <c r="AH76" i="8"/>
  <c r="AH217" i="8"/>
  <c r="AH307" i="8"/>
  <c r="AH107" i="8"/>
  <c r="AH325" i="8"/>
  <c r="AH226" i="8"/>
  <c r="AH92" i="8"/>
  <c r="AH302" i="8"/>
  <c r="AH345" i="8"/>
  <c r="AH344" i="8" s="1"/>
  <c r="AH266" i="8"/>
  <c r="M637" i="8"/>
  <c r="M636" i="8"/>
  <c r="M648" i="8"/>
  <c r="M292" i="8"/>
  <c r="M593" i="8"/>
  <c r="M495" i="8"/>
  <c r="M190" i="8"/>
  <c r="M135" i="8"/>
  <c r="M703" i="8"/>
  <c r="M507" i="8"/>
  <c r="M64" i="8"/>
  <c r="M679" i="8"/>
  <c r="M314" i="8"/>
  <c r="M516" i="8"/>
  <c r="M217" i="8"/>
  <c r="M365" i="8"/>
  <c r="M693" i="8"/>
  <c r="M281" i="8"/>
  <c r="M91" i="8"/>
  <c r="M577" i="8"/>
  <c r="M556" i="8"/>
  <c r="M186" i="8"/>
  <c r="M251" i="8"/>
  <c r="M240" i="8"/>
  <c r="M99" i="8"/>
  <c r="M230" i="8"/>
  <c r="M342" i="8"/>
  <c r="M734" i="8"/>
  <c r="M444" i="8"/>
  <c r="M596" i="8"/>
  <c r="M564" i="8"/>
  <c r="M603" i="8"/>
  <c r="M306" i="8"/>
  <c r="M727" i="8"/>
  <c r="M62" i="8"/>
  <c r="M139" i="8"/>
  <c r="M479" i="8"/>
  <c r="M755" i="8"/>
  <c r="M723" i="8"/>
  <c r="M155" i="8"/>
  <c r="M377" i="8"/>
  <c r="M587" i="8"/>
  <c r="M493" i="8"/>
  <c r="M283" i="8"/>
  <c r="M537" i="8"/>
  <c r="M534" i="8"/>
  <c r="M712" i="8"/>
  <c r="M711" i="8" s="1"/>
  <c r="M216" i="8"/>
  <c r="M695" i="8"/>
  <c r="M90" i="8"/>
  <c r="M180" i="8"/>
  <c r="M428" i="8"/>
  <c r="M152" i="8"/>
  <c r="M221" i="8"/>
  <c r="M425" i="8"/>
  <c r="M233" i="8"/>
  <c r="M536" i="8"/>
  <c r="M600" i="8"/>
  <c r="M754" i="8"/>
  <c r="M449" i="8"/>
  <c r="M647" i="8"/>
  <c r="M641" i="8"/>
  <c r="M16" i="8"/>
  <c r="M487" i="8"/>
  <c r="M622" i="8"/>
  <c r="M401" i="8"/>
  <c r="M463" i="8"/>
  <c r="M406" i="8"/>
  <c r="M280" i="8"/>
  <c r="M663" i="8"/>
  <c r="M558" i="8"/>
  <c r="M193" i="8"/>
  <c r="M106" i="8"/>
  <c r="M748" i="8"/>
  <c r="M245" i="8"/>
  <c r="M666" i="8"/>
  <c r="M575" i="8"/>
  <c r="M424" i="8"/>
  <c r="M640" i="8"/>
  <c r="M214" i="8"/>
  <c r="M124" i="8"/>
  <c r="M348" i="8"/>
  <c r="M253" i="8"/>
  <c r="M512" i="8"/>
  <c r="M546" i="8"/>
  <c r="M554" i="8"/>
  <c r="M750" i="8"/>
  <c r="X411" i="8"/>
  <c r="X217" i="8"/>
  <c r="X508" i="8"/>
  <c r="X26" i="8"/>
  <c r="X98" i="8"/>
  <c r="X449" i="8"/>
  <c r="X304" i="8"/>
  <c r="X437" i="8"/>
  <c r="X291" i="8"/>
  <c r="X240" i="8"/>
  <c r="X58" i="8"/>
  <c r="X409" i="8"/>
  <c r="X374" i="8"/>
  <c r="X299" i="8"/>
  <c r="X140" i="8"/>
  <c r="X491" i="8"/>
  <c r="X194" i="8"/>
  <c r="X274" i="8"/>
  <c r="X290" i="8"/>
  <c r="X216" i="8"/>
  <c r="X571" i="8"/>
  <c r="X181" i="8"/>
  <c r="X130" i="8"/>
  <c r="X575" i="8"/>
  <c r="X242" i="8"/>
  <c r="X538" i="8"/>
  <c r="X143" i="8"/>
  <c r="X448" i="8"/>
  <c r="X191" i="8"/>
  <c r="X515" i="8"/>
  <c r="X163" i="8"/>
  <c r="X473" i="8"/>
  <c r="X201" i="8"/>
  <c r="X524" i="8"/>
  <c r="X280" i="8"/>
  <c r="X103" i="8"/>
  <c r="X188" i="8"/>
  <c r="X476" i="8"/>
  <c r="X185" i="8"/>
  <c r="X187" i="8"/>
  <c r="X454" i="8"/>
  <c r="X128" i="8"/>
  <c r="X238" i="8"/>
  <c r="X468" i="8"/>
  <c r="X418" i="8"/>
  <c r="X462" i="8"/>
  <c r="X180" i="8"/>
  <c r="X302" i="8"/>
  <c r="X569" i="8"/>
  <c r="X137" i="8"/>
  <c r="X394" i="8"/>
  <c r="X97" i="8"/>
  <c r="X220" i="8"/>
  <c r="X339" i="8"/>
  <c r="X179" i="8"/>
  <c r="X288" i="8"/>
  <c r="X286" i="8"/>
  <c r="X541" i="8"/>
  <c r="X460" i="8"/>
  <c r="X285" i="8"/>
  <c r="X578" i="8"/>
  <c r="X523" i="8"/>
  <c r="X478" i="8"/>
  <c r="X229" i="8"/>
  <c r="X405" i="8"/>
  <c r="AC242" i="8"/>
  <c r="AC145" i="8"/>
  <c r="AC448" i="8"/>
  <c r="AC98" i="8"/>
  <c r="AC24" i="8"/>
  <c r="AC79" i="8"/>
  <c r="AC415" i="8"/>
  <c r="AC322" i="8"/>
  <c r="AC122" i="8"/>
  <c r="AC219" i="8"/>
  <c r="AC55" i="8"/>
  <c r="AC135" i="8"/>
  <c r="AC377" i="8"/>
  <c r="AC334" i="8"/>
  <c r="AC65" i="8"/>
  <c r="AC83" i="8"/>
  <c r="AC368" i="8"/>
  <c r="AC191" i="8"/>
  <c r="AC183" i="8"/>
  <c r="AC409" i="8"/>
  <c r="AC305" i="8"/>
  <c r="AC187" i="8"/>
  <c r="AC473" i="8"/>
  <c r="AC234" i="8"/>
  <c r="AC82" i="8"/>
  <c r="AC453" i="8"/>
  <c r="AC198" i="8"/>
  <c r="AC30" i="8"/>
  <c r="AC455" i="8"/>
  <c r="AC301" i="8"/>
  <c r="AC209" i="8"/>
  <c r="AC41" i="8"/>
  <c r="AC465" i="8"/>
  <c r="AC307" i="8"/>
  <c r="AC124" i="8"/>
  <c r="AC479" i="8"/>
  <c r="AC370" i="8"/>
  <c r="AC53" i="8"/>
  <c r="AC163" i="8"/>
  <c r="AC402" i="8"/>
  <c r="AC328" i="8"/>
  <c r="AC429" i="8"/>
  <c r="AC342" i="8"/>
  <c r="AC475" i="8"/>
  <c r="AC286" i="8"/>
  <c r="AC389" i="8"/>
  <c r="AC205" i="8"/>
  <c r="AC472" i="8"/>
  <c r="AC405" i="8"/>
  <c r="AC93" i="8"/>
  <c r="AC344" i="8"/>
  <c r="AC293" i="8"/>
  <c r="H552" i="8"/>
  <c r="H807" i="8"/>
  <c r="H355" i="8"/>
  <c r="H77" i="8"/>
  <c r="H568" i="8"/>
  <c r="H647" i="8"/>
  <c r="H642" i="8"/>
  <c r="H93" i="8"/>
  <c r="H727" i="8"/>
  <c r="H251" i="8"/>
  <c r="H209" i="8"/>
  <c r="H564" i="8"/>
  <c r="H166" i="8"/>
  <c r="H66" i="8"/>
  <c r="H44" i="8"/>
  <c r="H65" i="8"/>
  <c r="H347" i="8"/>
  <c r="H248" i="8"/>
  <c r="H780" i="8"/>
  <c r="H240" i="8"/>
  <c r="H203" i="8"/>
  <c r="H578" i="8"/>
  <c r="H147" i="8"/>
  <c r="H794" i="8"/>
  <c r="H32" i="8"/>
  <c r="H741" i="8"/>
  <c r="H788" i="8"/>
  <c r="H399" i="8"/>
  <c r="H149" i="8"/>
  <c r="H95" i="8"/>
  <c r="H577" i="8"/>
  <c r="H359" i="8"/>
  <c r="H247" i="8"/>
  <c r="H792" i="8"/>
  <c r="H832" i="8"/>
  <c r="H831" i="8" s="1"/>
  <c r="H630" i="8"/>
  <c r="H292" i="8"/>
  <c r="H366" i="8"/>
  <c r="H682" i="8"/>
  <c r="H500" i="8"/>
  <c r="H23" i="8"/>
  <c r="H156" i="8"/>
  <c r="H384" i="8"/>
  <c r="H372" i="8"/>
  <c r="H560" i="8"/>
  <c r="H559" i="8" s="1"/>
  <c r="H761" i="8"/>
  <c r="H222" i="8"/>
  <c r="H457" i="8"/>
  <c r="H412" i="8"/>
  <c r="H455" i="8"/>
  <c r="H689" i="8"/>
  <c r="H35" i="8"/>
  <c r="H374" i="8"/>
  <c r="H328" i="8"/>
  <c r="H236" i="8"/>
  <c r="H341" i="8"/>
  <c r="H698" i="8"/>
  <c r="H327" i="8"/>
  <c r="H488" i="8"/>
  <c r="H391" i="8"/>
  <c r="H183" i="8"/>
  <c r="H48" i="8"/>
  <c r="H772" i="8"/>
  <c r="H572" i="8"/>
  <c r="H815" i="8"/>
  <c r="H814" i="8" s="1"/>
  <c r="H616" i="8"/>
  <c r="H519" i="8"/>
  <c r="H371" i="8"/>
  <c r="H813" i="8"/>
  <c r="H628" i="8"/>
  <c r="H446" i="8"/>
  <c r="H297" i="8"/>
  <c r="H730" i="8"/>
  <c r="H506" i="8"/>
  <c r="H340" i="8"/>
  <c r="H205" i="8"/>
  <c r="H69" i="8"/>
  <c r="H386" i="8"/>
  <c r="H307" i="8"/>
  <c r="H635" i="8"/>
  <c r="H34" i="8"/>
  <c r="H546" i="8"/>
  <c r="H824" i="8"/>
  <c r="H266" i="8"/>
  <c r="H802" i="8"/>
  <c r="H466" i="8"/>
  <c r="H736" i="8"/>
  <c r="H154" i="8"/>
  <c r="H674" i="8"/>
  <c r="H656" i="8"/>
  <c r="C18" i="8"/>
  <c r="C903" i="8"/>
  <c r="C280" i="8"/>
  <c r="C437" i="8"/>
  <c r="C487" i="8"/>
  <c r="C365" i="8"/>
  <c r="C425" i="8"/>
  <c r="C805" i="8"/>
  <c r="C121" i="8"/>
  <c r="C296" i="8"/>
  <c r="C386" i="8"/>
  <c r="C62" i="8"/>
  <c r="C461" i="8"/>
  <c r="C145" i="8"/>
  <c r="C781" i="8"/>
  <c r="C167" i="8"/>
  <c r="C409" i="8"/>
  <c r="C351" i="8"/>
  <c r="C430" i="8"/>
  <c r="C282" i="8"/>
  <c r="C814" i="8"/>
  <c r="C877" i="8"/>
  <c r="C551" i="8"/>
  <c r="C780" i="8"/>
  <c r="C39" i="8"/>
  <c r="C450" i="8"/>
  <c r="C388" i="8"/>
  <c r="C304" i="8"/>
  <c r="C606" i="8"/>
  <c r="C239" i="8"/>
  <c r="C543" i="8"/>
  <c r="C414" i="8"/>
  <c r="C526" i="8"/>
  <c r="C445" i="8"/>
  <c r="C161" i="8"/>
  <c r="C524" i="8"/>
  <c r="C181" i="8"/>
  <c r="C103" i="8"/>
  <c r="C424" i="8"/>
  <c r="C767" i="8"/>
  <c r="C172" i="8"/>
  <c r="C620" i="8"/>
  <c r="C685" i="8"/>
  <c r="C684" i="8" s="1"/>
  <c r="C230" i="8"/>
  <c r="C101" i="8"/>
  <c r="C694" i="8"/>
  <c r="C169" i="8"/>
  <c r="C96" i="8"/>
  <c r="C875" i="8"/>
  <c r="C893" i="8"/>
  <c r="C546" i="8"/>
  <c r="C88" i="8"/>
  <c r="C412" i="8"/>
  <c r="C799" i="8"/>
  <c r="C73" i="8"/>
  <c r="C152" i="8"/>
  <c r="C311" i="8"/>
  <c r="C347" i="8"/>
  <c r="C377" i="8"/>
  <c r="C148" i="8"/>
  <c r="C757" i="8"/>
  <c r="C326" i="8"/>
  <c r="C851" i="8"/>
  <c r="C94" i="8"/>
  <c r="C821" i="8"/>
  <c r="C300" i="8"/>
  <c r="C236" i="8"/>
  <c r="C719" i="8"/>
  <c r="C434" i="8"/>
  <c r="C147" i="8"/>
  <c r="C394" i="8"/>
  <c r="C306" i="8"/>
  <c r="C83" i="8"/>
  <c r="C521" i="8"/>
  <c r="C535" i="8"/>
  <c r="C419" i="8"/>
  <c r="C154" i="8"/>
  <c r="C206" i="8"/>
  <c r="C891" i="8"/>
  <c r="C151" i="8"/>
  <c r="C736" i="8"/>
  <c r="C644" i="8"/>
  <c r="C267" i="8"/>
  <c r="C783" i="8"/>
  <c r="C179" i="8"/>
  <c r="C691" i="8"/>
  <c r="C123" i="8"/>
  <c r="C635" i="8"/>
  <c r="C561" i="8"/>
  <c r="C195" i="8"/>
  <c r="C707" i="8"/>
  <c r="C840" i="8"/>
  <c r="C760" i="8"/>
  <c r="AH206" i="8"/>
  <c r="AH113" i="8"/>
  <c r="AH334" i="8"/>
  <c r="AH293" i="8"/>
  <c r="AH271" i="8"/>
  <c r="AH169" i="8"/>
  <c r="AH39" i="8"/>
  <c r="AH315" i="8"/>
  <c r="AH310" i="8"/>
  <c r="AH280" i="8"/>
  <c r="AH145" i="8"/>
  <c r="AH70" i="8"/>
  <c r="AH42" i="8"/>
  <c r="AH26" i="8"/>
  <c r="AH19" i="8"/>
  <c r="AH13" i="8"/>
  <c r="AH221" i="8"/>
  <c r="AH64" i="8"/>
  <c r="AH320" i="8"/>
  <c r="AH44" i="8"/>
  <c r="AH237" i="8"/>
  <c r="AH119" i="8"/>
  <c r="AH98" i="8"/>
  <c r="AH178" i="8"/>
  <c r="AH204" i="8"/>
  <c r="AH166" i="8"/>
  <c r="AH323" i="8"/>
  <c r="AH148" i="8"/>
  <c r="AH292" i="8"/>
  <c r="AH257" i="8"/>
  <c r="AH240" i="8"/>
  <c r="AH213" i="8"/>
  <c r="M552" i="8"/>
  <c r="M584" i="8"/>
  <c r="M614" i="8"/>
  <c r="M413" i="8"/>
  <c r="M150" i="8"/>
  <c r="M102" i="8"/>
  <c r="M165" i="8"/>
  <c r="M272" i="8"/>
  <c r="M157" i="8"/>
  <c r="M113" i="8"/>
  <c r="M249" i="8"/>
  <c r="M725" i="8"/>
  <c r="M519" i="8"/>
  <c r="M560" i="8"/>
  <c r="M751" i="8"/>
  <c r="M39" i="8"/>
  <c r="M65" i="8"/>
  <c r="M174" i="8"/>
  <c r="M567" i="8"/>
  <c r="M579" i="8"/>
  <c r="M704" i="8"/>
  <c r="M20" i="8"/>
  <c r="M670" i="8"/>
  <c r="M148" i="8"/>
  <c r="M326" i="8"/>
  <c r="M248" i="8"/>
  <c r="M731" i="8"/>
  <c r="M738" i="8"/>
  <c r="M597" i="8"/>
  <c r="M226" i="8"/>
  <c r="M211" i="8"/>
  <c r="M356" i="8"/>
  <c r="M617" i="8"/>
  <c r="M141" i="8"/>
  <c r="M619" i="8"/>
  <c r="M334" i="8"/>
  <c r="M590" i="8"/>
  <c r="M746" i="8"/>
  <c r="M407" i="8"/>
  <c r="M510" i="8"/>
  <c r="M312" i="8"/>
  <c r="M295" i="8"/>
  <c r="M24" i="8"/>
  <c r="M93" i="8"/>
  <c r="M184" i="8"/>
  <c r="M140" i="8"/>
  <c r="M696" i="8"/>
  <c r="M277" i="8"/>
  <c r="M730" i="8"/>
  <c r="M672" i="8"/>
  <c r="M497" i="8"/>
  <c r="M29" i="8"/>
  <c r="M741" i="8"/>
  <c r="M287" i="8"/>
  <c r="M339" i="8"/>
  <c r="M701" i="8"/>
  <c r="M518" i="8"/>
  <c r="M117" i="8"/>
  <c r="M386" i="8"/>
  <c r="M61" i="8"/>
  <c r="M613" i="8"/>
  <c r="M642" i="8"/>
  <c r="M322" i="8"/>
  <c r="M338" i="8"/>
  <c r="M531" i="8"/>
  <c r="M562" i="8"/>
  <c r="M586" i="8"/>
  <c r="X344" i="8"/>
  <c r="X492" i="8"/>
  <c r="X12" i="8"/>
  <c r="X68" i="8"/>
  <c r="X282" i="8"/>
  <c r="X486" i="8"/>
  <c r="X89" i="8"/>
  <c r="X480" i="8"/>
  <c r="X376" i="8"/>
  <c r="X378" i="8"/>
  <c r="X554" i="8"/>
  <c r="X15" i="8"/>
  <c r="X208" i="8"/>
  <c r="X46" i="8"/>
  <c r="X483" i="8"/>
  <c r="X401" i="8"/>
  <c r="X424" i="8"/>
  <c r="X531" i="8"/>
  <c r="X41" i="8"/>
  <c r="X428" i="8"/>
  <c r="X263" i="8"/>
  <c r="X566" i="8"/>
  <c r="X236" i="8"/>
  <c r="X494" i="8"/>
  <c r="X168" i="8"/>
  <c r="X88" i="8"/>
  <c r="X520" i="8"/>
  <c r="X144" i="8"/>
  <c r="X407" i="8"/>
  <c r="X560" i="8"/>
  <c r="X421" i="8"/>
  <c r="X464" i="8"/>
  <c r="X14" i="8"/>
  <c r="X29" i="8"/>
  <c r="X161" i="8"/>
  <c r="X416" i="8"/>
  <c r="X62" i="8"/>
  <c r="X109" i="8"/>
  <c r="X343" i="8"/>
  <c r="X380" i="8"/>
  <c r="X214" i="8"/>
  <c r="X413" i="8"/>
  <c r="X51" i="8"/>
  <c r="X451" i="8"/>
  <c r="X519" i="8"/>
  <c r="X32" i="8"/>
  <c r="X309" i="8"/>
  <c r="X262" i="8"/>
  <c r="X61" i="8"/>
  <c r="X542" i="8"/>
  <c r="X293" i="8"/>
  <c r="X213" i="8"/>
  <c r="X551" i="8"/>
  <c r="AC178" i="8"/>
  <c r="AC271" i="8"/>
  <c r="AC96" i="8"/>
  <c r="AC202" i="8"/>
  <c r="AC19" i="8"/>
  <c r="AC84" i="8"/>
  <c r="AC60" i="8"/>
  <c r="AC14" i="8"/>
  <c r="AC460" i="8"/>
  <c r="AC345" i="8"/>
  <c r="AC195" i="8"/>
  <c r="AC109" i="8"/>
  <c r="AC151" i="8"/>
  <c r="AC451" i="8"/>
  <c r="AC66" i="8"/>
  <c r="AC172" i="8"/>
  <c r="AC433" i="8"/>
  <c r="AC107" i="8"/>
  <c r="AC241" i="8"/>
  <c r="AC418" i="8"/>
  <c r="AC487" i="8"/>
  <c r="AC427" i="8"/>
  <c r="AC199" i="8"/>
  <c r="AC150" i="8"/>
  <c r="AC258" i="8"/>
  <c r="AC446" i="8"/>
  <c r="AC210" i="8"/>
  <c r="AC168" i="8"/>
  <c r="AC148" i="8"/>
  <c r="AC114" i="8"/>
  <c r="AC76" i="8"/>
  <c r="AC131" i="8"/>
  <c r="AC237" i="8"/>
  <c r="AC426" i="8"/>
  <c r="AC442" i="8"/>
  <c r="AC51" i="8"/>
  <c r="AC232" i="8"/>
  <c r="AC189" i="8"/>
  <c r="AC13" i="8"/>
  <c r="AC213" i="8"/>
  <c r="AC481" i="8"/>
  <c r="AC413" i="8"/>
  <c r="AC101" i="8"/>
  <c r="H504" i="8"/>
  <c r="H419" i="8"/>
  <c r="H715" i="8"/>
  <c r="H180" i="8"/>
  <c r="H349" i="8"/>
  <c r="H782" i="8"/>
  <c r="H525" i="8"/>
  <c r="H821" i="8"/>
  <c r="H177" i="8"/>
  <c r="H503" i="8"/>
  <c r="H97" i="8"/>
  <c r="H703" i="8"/>
  <c r="H109" i="8"/>
  <c r="H230" i="8"/>
  <c r="H759" i="8"/>
  <c r="H117" i="8"/>
  <c r="H259" i="8"/>
  <c r="H424" i="8"/>
  <c r="H62" i="8"/>
  <c r="H779" i="8"/>
  <c r="H49" i="8"/>
  <c r="H612" i="8"/>
  <c r="H228" i="8"/>
  <c r="H835" i="8"/>
  <c r="H87" i="8"/>
  <c r="H193" i="8"/>
  <c r="H461" i="8"/>
  <c r="H678" i="8"/>
  <c r="H295" i="8"/>
  <c r="H790" i="8"/>
  <c r="H713" i="8"/>
  <c r="H775" i="8"/>
  <c r="H830" i="8"/>
  <c r="H829" i="8" s="1"/>
  <c r="H828" i="8" s="1"/>
  <c r="H52" i="8"/>
  <c r="H491" i="8"/>
  <c r="H29" i="8"/>
  <c r="H381" i="8"/>
  <c r="H80" i="8"/>
  <c r="H434" i="8"/>
  <c r="H102" i="8"/>
  <c r="H46" i="8"/>
  <c r="H70" i="8"/>
  <c r="H632" i="8"/>
  <c r="H175" i="8"/>
  <c r="H164" i="8"/>
  <c r="H796" i="8"/>
  <c r="H379" i="8"/>
  <c r="H92" i="8"/>
  <c r="H36" i="8"/>
  <c r="H444" i="8"/>
  <c r="H765" i="8"/>
  <c r="H238" i="8"/>
  <c r="H140" i="8"/>
  <c r="H467" i="8"/>
  <c r="H325" i="8"/>
  <c r="H750" i="8"/>
  <c r="H554" i="8"/>
  <c r="H268" i="8"/>
  <c r="H124" i="8"/>
  <c r="H817" i="8"/>
  <c r="H242" i="8"/>
  <c r="H195" i="8"/>
  <c r="H60" i="8"/>
  <c r="H733" i="8"/>
  <c r="H122" i="8"/>
  <c r="H839" i="8"/>
  <c r="H625" i="8"/>
  <c r="H480" i="8"/>
  <c r="H763" i="8"/>
  <c r="H681" i="8"/>
  <c r="H722" i="8"/>
  <c r="H354" i="8"/>
  <c r="H74" i="8"/>
  <c r="H586" i="8"/>
  <c r="H274" i="8"/>
  <c r="H811" i="8"/>
  <c r="H474" i="8"/>
  <c r="H744" i="8"/>
  <c r="C761" i="8"/>
  <c r="C697" i="8"/>
  <c r="C477" i="8"/>
  <c r="C711" i="8"/>
  <c r="C440" i="8"/>
  <c r="C842" i="8"/>
  <c r="C470" i="8"/>
  <c r="C909" i="8"/>
  <c r="C908" i="8" s="1"/>
  <c r="C585" i="8"/>
  <c r="C390" i="8"/>
  <c r="C272" i="8"/>
  <c r="C76" i="8"/>
  <c r="C198" i="8"/>
  <c r="C344" i="8"/>
  <c r="C417" i="8"/>
  <c r="C44" i="8"/>
  <c r="C35" i="8"/>
  <c r="C538" i="8"/>
  <c r="C565" i="8"/>
  <c r="C803" i="8"/>
  <c r="C165" i="8"/>
  <c r="C793" i="8"/>
  <c r="C213" i="8"/>
  <c r="C200" i="8"/>
  <c r="C575" i="8"/>
  <c r="C209" i="8"/>
  <c r="C80" i="8"/>
  <c r="C490" i="8"/>
  <c r="C489" i="8"/>
  <c r="C118" i="8"/>
  <c r="C472" i="8"/>
  <c r="C353" i="8"/>
  <c r="C220" i="8"/>
  <c r="C90" i="8"/>
  <c r="C142" i="8"/>
  <c r="C884" i="8"/>
  <c r="C583" i="8"/>
  <c r="C631" i="8"/>
  <c r="C705" i="8"/>
  <c r="C624" i="8"/>
  <c r="C238" i="8"/>
  <c r="C766" i="8"/>
  <c r="C227" i="8"/>
  <c r="C275" i="8"/>
  <c r="C294" i="8"/>
  <c r="C317" i="8"/>
  <c r="C668" i="8"/>
  <c r="C196" i="8"/>
  <c r="C501" i="8"/>
  <c r="C492" i="8"/>
  <c r="C29" i="8"/>
  <c r="C720" i="8"/>
  <c r="C865" i="8"/>
  <c r="C160" i="8"/>
  <c r="C898" i="8"/>
  <c r="C369" i="8"/>
  <c r="C656" i="8"/>
  <c r="C248" i="8"/>
  <c r="C532" i="8"/>
  <c r="C512" i="8"/>
  <c r="C48" i="8"/>
  <c r="C748" i="8"/>
  <c r="C60" i="8"/>
  <c r="C918" i="8"/>
  <c r="C917" i="8" s="1"/>
  <c r="C183" i="8"/>
  <c r="C50" i="8"/>
  <c r="C718" i="8"/>
  <c r="C723" i="8"/>
  <c r="C342" i="8"/>
  <c r="C279" i="8"/>
  <c r="C868" i="8"/>
  <c r="C616" i="8"/>
  <c r="C555" i="8"/>
  <c r="C834" i="8"/>
  <c r="C517" i="8"/>
  <c r="C887" i="8"/>
  <c r="C75" i="8"/>
  <c r="C587" i="8"/>
  <c r="C912" i="8"/>
  <c r="C499" i="8"/>
  <c r="C856" i="8"/>
  <c r="C443" i="8"/>
  <c r="C515" i="8"/>
  <c r="C872" i="8"/>
  <c r="C880" i="8"/>
  <c r="C832" i="8"/>
  <c r="R64" i="8"/>
  <c r="R675" i="8"/>
  <c r="R74" i="8"/>
  <c r="R586" i="8"/>
  <c r="R665" i="8"/>
  <c r="AH104" i="8"/>
  <c r="AH61" i="8"/>
  <c r="AH268" i="8"/>
  <c r="AH73" i="8"/>
  <c r="AH180" i="8"/>
  <c r="AH81" i="8"/>
  <c r="AH55" i="8"/>
  <c r="AH214" i="8"/>
  <c r="AH108" i="8"/>
  <c r="AH141" i="8"/>
  <c r="AH71" i="8"/>
  <c r="AH160" i="8"/>
  <c r="AH176" i="8"/>
  <c r="AH112" i="8"/>
  <c r="AH202" i="8"/>
  <c r="AH174" i="8"/>
  <c r="AH289" i="8"/>
  <c r="AH83" i="8"/>
  <c r="AH332" i="8"/>
  <c r="AH337" i="8"/>
  <c r="AH222" i="8"/>
  <c r="AH197" i="8"/>
  <c r="AH50" i="8"/>
  <c r="AH330" i="8"/>
  <c r="AH135" i="8"/>
  <c r="AH313" i="8"/>
  <c r="AH277" i="8"/>
  <c r="M382" i="8"/>
  <c r="M231" i="8"/>
  <c r="M697" i="8"/>
  <c r="M459" i="8"/>
  <c r="M483" i="8"/>
  <c r="M608" i="8"/>
  <c r="M146" i="8"/>
  <c r="M529" i="8"/>
  <c r="M437" i="8"/>
  <c r="M630" i="8"/>
  <c r="M95" i="8"/>
  <c r="M212" i="8"/>
  <c r="M328" i="8"/>
  <c r="M565" i="8"/>
  <c r="M259" i="8"/>
  <c r="M606" i="8"/>
  <c r="M436" i="8"/>
  <c r="M72" i="8"/>
  <c r="M689" i="8"/>
  <c r="M30" i="8"/>
  <c r="M176" i="8"/>
  <c r="M149" i="8"/>
  <c r="M343" i="8"/>
  <c r="M88" i="8"/>
  <c r="M301" i="8"/>
  <c r="M542" i="8"/>
  <c r="M68" i="8"/>
  <c r="M296" i="8"/>
  <c r="M21" i="8"/>
  <c r="M456" i="8"/>
  <c r="M680" i="8"/>
  <c r="M143" i="8"/>
  <c r="M35" i="8"/>
  <c r="M324" i="8"/>
  <c r="M285" i="8"/>
  <c r="M598" i="8"/>
  <c r="M628" i="8"/>
  <c r="M644" i="8"/>
  <c r="M643" i="8" s="1"/>
  <c r="M108" i="8"/>
  <c r="M415" i="8"/>
  <c r="M170" i="8"/>
  <c r="M237" i="8"/>
  <c r="M267" i="8"/>
  <c r="M222" i="8"/>
  <c r="M275" i="8"/>
  <c r="M224" i="8"/>
  <c r="M357" i="8"/>
  <c r="M26" i="8"/>
  <c r="M581" i="8"/>
  <c r="M101" i="8"/>
  <c r="M370" i="8"/>
  <c r="M381" i="8"/>
  <c r="M632" i="8"/>
  <c r="M421" i="8"/>
  <c r="M47" i="8"/>
  <c r="M601" i="8"/>
  <c r="M197" i="8"/>
  <c r="M538" i="8"/>
  <c r="M125" i="8"/>
  <c r="M686" i="8"/>
  <c r="M410" i="8"/>
  <c r="M604" i="8"/>
  <c r="M634" i="8"/>
  <c r="M650" i="8"/>
  <c r="X112" i="8"/>
  <c r="X509" i="8"/>
  <c r="X35" i="8"/>
  <c r="X260" i="8"/>
  <c r="X346" i="8"/>
  <c r="X248" i="8"/>
  <c r="X311" i="8"/>
  <c r="X544" i="8"/>
  <c r="X198" i="8"/>
  <c r="X386" i="8"/>
  <c r="X195" i="8"/>
  <c r="X145" i="8"/>
  <c r="X182" i="8"/>
  <c r="X382" i="8"/>
  <c r="X151" i="8"/>
  <c r="X305" i="8"/>
  <c r="X425" i="8"/>
  <c r="X164" i="8"/>
  <c r="X37" i="8"/>
  <c r="X59" i="8"/>
  <c r="X110" i="8"/>
  <c r="X258" i="8"/>
  <c r="X81" i="8"/>
  <c r="X348" i="8"/>
  <c r="X118" i="8"/>
  <c r="X354" i="8"/>
  <c r="X336" i="8"/>
  <c r="X74" i="8"/>
  <c r="X495" i="8"/>
  <c r="X402" i="8"/>
  <c r="X584" i="8"/>
  <c r="X86" i="8"/>
  <c r="X173" i="8"/>
  <c r="X247" i="8"/>
  <c r="X525" i="8"/>
  <c r="X134" i="8"/>
  <c r="X310" i="8"/>
  <c r="X579" i="8"/>
  <c r="X147" i="8"/>
  <c r="X581" i="8"/>
  <c r="X116" i="8"/>
  <c r="X158" i="8"/>
  <c r="X548" i="8"/>
  <c r="X381" i="8"/>
  <c r="X326" i="8"/>
  <c r="X133" i="8"/>
  <c r="X365" i="8"/>
  <c r="X77" i="8"/>
  <c r="X277" i="8"/>
  <c r="AC170" i="8"/>
  <c r="AC43" i="8"/>
  <c r="AC283" i="8"/>
  <c r="AC488" i="8"/>
  <c r="AC70" i="8"/>
  <c r="AC36" i="8"/>
  <c r="AC383" i="8"/>
  <c r="AC35" i="8"/>
  <c r="AC281" i="8"/>
  <c r="AC290" i="8"/>
  <c r="AC403" i="8"/>
  <c r="AC332" i="8"/>
  <c r="AC104" i="8"/>
  <c r="AC166" i="8"/>
  <c r="AC160" i="8"/>
  <c r="AC395" i="8"/>
  <c r="AC379" i="8"/>
  <c r="AC280" i="8"/>
  <c r="AC378" i="8"/>
  <c r="AC184" i="8"/>
  <c r="AC443" i="8"/>
  <c r="AC48" i="8"/>
  <c r="AC354" i="8"/>
  <c r="AC278" i="8"/>
  <c r="AC362" i="8"/>
  <c r="AC17" i="8"/>
  <c r="AC312" i="8"/>
  <c r="AC250" i="8"/>
  <c r="AC27" i="8"/>
  <c r="AC324" i="8"/>
  <c r="AC259" i="8"/>
  <c r="AC466" i="8"/>
  <c r="AC224" i="8"/>
  <c r="AC177" i="8"/>
  <c r="AC484" i="8"/>
  <c r="AC214" i="8"/>
  <c r="AC437" i="8"/>
  <c r="AC181" i="8"/>
  <c r="AC435" i="8"/>
  <c r="AC308" i="8"/>
  <c r="AC139" i="8"/>
  <c r="AC133" i="8"/>
  <c r="AC317" i="8"/>
  <c r="AC77" i="8"/>
  <c r="AC326" i="8"/>
  <c r="AC277" i="8"/>
  <c r="AC477" i="8"/>
  <c r="AC165" i="8"/>
  <c r="H579" i="8"/>
  <c r="H187" i="8"/>
  <c r="H587" i="8"/>
  <c r="H748" i="8"/>
  <c r="H357" i="8"/>
  <c r="H319" i="8"/>
  <c r="H734" i="8"/>
  <c r="H668" i="8"/>
  <c r="H607" i="8"/>
  <c r="H219" i="8"/>
  <c r="H515" i="8"/>
  <c r="H666" i="8"/>
  <c r="H483" i="8"/>
  <c r="H367" i="8"/>
  <c r="H211" i="8"/>
  <c r="H312" i="8"/>
  <c r="H171" i="8"/>
  <c r="H311" i="8"/>
  <c r="H17" i="8"/>
  <c r="H395" i="8"/>
  <c r="H152" i="8"/>
  <c r="H352" i="8"/>
  <c r="H382" i="8"/>
  <c r="H797" i="8"/>
  <c r="H584" i="8"/>
  <c r="H421" i="8"/>
  <c r="H511" i="8"/>
  <c r="H322" i="8"/>
  <c r="H336" i="8"/>
  <c r="H548" i="8"/>
  <c r="H310" i="8"/>
  <c r="H196" i="8"/>
  <c r="H150" i="8"/>
  <c r="H141" i="8"/>
  <c r="H670" i="8"/>
  <c r="H768" i="8"/>
  <c r="H709" i="8"/>
  <c r="H269" i="8"/>
  <c r="H213" i="8"/>
  <c r="H225" i="8"/>
  <c r="H72" i="8"/>
  <c r="H185" i="8"/>
  <c r="H27" i="8"/>
  <c r="H618" i="8"/>
  <c r="H321" i="8"/>
  <c r="H223" i="8"/>
  <c r="H16" i="8"/>
  <c r="H550" i="8"/>
  <c r="H407" i="8"/>
  <c r="H692" i="8"/>
  <c r="H351" i="8"/>
  <c r="H206" i="8"/>
  <c r="H278" i="8"/>
  <c r="H133" i="8"/>
  <c r="H827" i="8"/>
  <c r="H250" i="8"/>
  <c r="H38" i="8"/>
  <c r="H757" i="8"/>
  <c r="H563" i="8"/>
  <c r="H160" i="8"/>
  <c r="H418" i="8"/>
  <c r="H138" i="8"/>
  <c r="H700" i="8"/>
  <c r="H338" i="8"/>
  <c r="H26" i="8"/>
  <c r="H538" i="8"/>
  <c r="C522" i="8"/>
  <c r="C661" i="8"/>
  <c r="C702" i="8"/>
  <c r="C285" i="8"/>
  <c r="C19" i="8"/>
  <c r="C505" i="8"/>
  <c r="C746" i="8"/>
  <c r="C454" i="8"/>
  <c r="C322" i="8"/>
  <c r="C27" i="8"/>
  <c r="C431" i="8"/>
  <c r="C481" i="8"/>
  <c r="C373" i="8"/>
  <c r="C261" i="8"/>
  <c r="C640" i="8"/>
  <c r="C338" i="8"/>
  <c r="C137" i="8"/>
  <c r="C750" i="8"/>
  <c r="C509" i="8"/>
  <c r="C696" i="8"/>
  <c r="C508" i="8"/>
  <c r="C54" i="8"/>
  <c r="C494" i="8"/>
  <c r="C232" i="8"/>
  <c r="C313" i="8"/>
  <c r="C463" i="8"/>
  <c r="C422" i="8"/>
  <c r="C503" i="8"/>
  <c r="C657" i="8"/>
  <c r="C343" i="8"/>
  <c r="C134" i="8"/>
  <c r="C23" i="8"/>
  <c r="C329" i="8"/>
  <c r="C680" i="8"/>
  <c r="C483" i="8"/>
  <c r="C778" i="8"/>
  <c r="C336" i="8"/>
  <c r="C537" i="8"/>
  <c r="C128" i="8"/>
  <c r="C405" i="8"/>
  <c r="C638" i="8"/>
  <c r="C577" i="8"/>
  <c r="C111" i="8"/>
  <c r="C846" i="8"/>
  <c r="C559" i="8"/>
  <c r="C270" i="8"/>
  <c r="C671" i="8"/>
  <c r="C808" i="8"/>
  <c r="C109" i="8"/>
  <c r="C557" i="8"/>
  <c r="C604" i="8"/>
  <c r="C264" i="8"/>
  <c r="C457" i="8"/>
  <c r="C674" i="8"/>
  <c r="C602" i="8"/>
  <c r="C882" i="8"/>
  <c r="C810" i="8"/>
  <c r="C689" i="8"/>
  <c r="C518" i="8"/>
  <c r="C133" i="8"/>
  <c r="C807" i="8"/>
  <c r="C837" i="8"/>
  <c r="C866" i="8"/>
  <c r="C564" i="8"/>
  <c r="C361" i="8"/>
  <c r="C742" i="8"/>
  <c r="C163" i="8"/>
  <c r="C141" i="8"/>
  <c r="C41" i="8"/>
  <c r="C709" i="8"/>
  <c r="C726" i="8"/>
  <c r="C683" i="8"/>
  <c r="C590" i="8"/>
  <c r="C139" i="8"/>
  <c r="C651" i="8"/>
  <c r="C51" i="8"/>
  <c r="C563" i="8"/>
  <c r="C507" i="8"/>
  <c r="C864" i="8"/>
  <c r="C67" i="8"/>
  <c r="C579" i="8"/>
  <c r="C896" i="8"/>
  <c r="R321" i="8"/>
  <c r="R301" i="8"/>
  <c r="R417" i="8"/>
  <c r="R28" i="8"/>
  <c r="R94" i="8"/>
  <c r="R48" i="8"/>
  <c r="R300" i="8"/>
  <c r="R374" i="8"/>
  <c r="R631" i="8"/>
  <c r="R237" i="8"/>
  <c r="R438" i="8"/>
  <c r="R435" i="8"/>
  <c r="R55" i="8"/>
  <c r="R578" i="8"/>
  <c r="R571" i="8"/>
  <c r="R147" i="8"/>
  <c r="R34" i="8"/>
  <c r="R618" i="8"/>
  <c r="R412" i="8"/>
  <c r="R298" i="8"/>
  <c r="R663" i="8"/>
  <c r="R450" i="8"/>
  <c r="R466" i="8"/>
  <c r="R138" i="8"/>
  <c r="R650" i="8"/>
  <c r="AH58" i="8"/>
  <c r="AH17" i="8"/>
  <c r="AH163" i="8"/>
  <c r="AH263" i="8"/>
  <c r="AH259" i="8"/>
  <c r="AH285" i="8"/>
  <c r="AH247" i="8"/>
  <c r="AH121" i="8"/>
  <c r="AH168" i="8"/>
  <c r="AH297" i="8"/>
  <c r="AH143" i="8"/>
  <c r="AH187" i="8"/>
  <c r="AH284" i="8"/>
  <c r="AH94" i="8"/>
  <c r="AH117" i="8"/>
  <c r="AH299" i="8"/>
  <c r="AH131" i="8"/>
  <c r="AH233" i="8"/>
  <c r="AH86" i="8"/>
  <c r="AH185" i="8"/>
  <c r="AH69" i="8"/>
  <c r="AH157" i="8"/>
  <c r="AH88" i="8"/>
  <c r="AH319" i="8"/>
  <c r="AH49" i="8"/>
  <c r="AH156" i="8"/>
  <c r="AH220" i="8"/>
  <c r="AH230" i="8"/>
  <c r="AH32" i="8"/>
  <c r="AH12" i="8"/>
  <c r="AH312" i="8"/>
  <c r="AH111" i="8"/>
  <c r="AH295" i="8"/>
  <c r="AH261" i="8"/>
  <c r="AH130" i="8"/>
  <c r="AH28" i="8"/>
  <c r="AH244" i="8"/>
  <c r="AH193" i="8"/>
  <c r="AH341" i="8"/>
  <c r="M363" i="8"/>
  <c r="M446" i="8"/>
  <c r="M238" i="8"/>
  <c r="M104" i="8"/>
  <c r="M441" i="8"/>
  <c r="M218" i="8"/>
  <c r="M228" i="8"/>
  <c r="M209" i="8"/>
  <c r="M408" i="8"/>
  <c r="M470" i="8"/>
  <c r="M153" i="8"/>
  <c r="M485" i="8"/>
  <c r="M387" i="8"/>
  <c r="M582" i="8"/>
  <c r="M651" i="8"/>
  <c r="M75" i="8"/>
  <c r="M398" i="8"/>
  <c r="M128" i="8"/>
  <c r="M71" i="8"/>
  <c r="M374" i="8"/>
  <c r="M335" i="8"/>
  <c r="M392" i="8"/>
  <c r="M257" i="8"/>
  <c r="M691" i="8"/>
  <c r="M455" i="8"/>
  <c r="M454" i="8" s="1"/>
  <c r="M349" i="8"/>
  <c r="M303" i="8"/>
  <c r="M126" i="8"/>
  <c r="M431" i="8"/>
  <c r="M588" i="8"/>
  <c r="M70" i="8"/>
  <c r="M86" i="8"/>
  <c r="M743" i="8"/>
  <c r="M77" i="8"/>
  <c r="M241" i="8"/>
  <c r="M635" i="8"/>
  <c r="M345" i="8"/>
  <c r="M466" i="8"/>
  <c r="M263" i="8"/>
  <c r="M526" i="8"/>
  <c r="M523" i="8"/>
  <c r="M319" i="8"/>
  <c r="M403" i="8"/>
  <c r="M359" i="8"/>
  <c r="M307" i="8"/>
  <c r="M368" i="8"/>
  <c r="M310" i="8"/>
  <c r="M207" i="8"/>
  <c r="M439" i="8"/>
  <c r="M110" i="8"/>
  <c r="M33" i="8"/>
  <c r="M664" i="8"/>
  <c r="M173" i="8"/>
  <c r="M514" i="8"/>
  <c r="M341" i="8"/>
  <c r="M736" i="8"/>
  <c r="M521" i="8"/>
  <c r="M130" i="8"/>
  <c r="M51" i="8"/>
  <c r="M685" i="8"/>
  <c r="M684" i="8" s="1"/>
  <c r="M269" i="8"/>
  <c r="M682" i="8"/>
  <c r="M189" i="8"/>
  <c r="M474" i="8"/>
  <c r="M482" i="8"/>
  <c r="M677" i="8"/>
  <c r="M706" i="8"/>
  <c r="M714" i="8"/>
  <c r="X371" i="8"/>
  <c r="X27" i="8"/>
  <c r="X313" i="8"/>
  <c r="X53" i="8"/>
  <c r="X502" i="8"/>
  <c r="X226" i="8"/>
  <c r="X203" i="8"/>
  <c r="X506" i="8"/>
  <c r="X356" i="8"/>
  <c r="X72" i="8"/>
  <c r="X325" i="8"/>
  <c r="X251" i="8"/>
  <c r="X254" i="8"/>
  <c r="X430" i="8"/>
  <c r="X536" i="8"/>
  <c r="X278" i="8"/>
  <c r="X546" i="8"/>
  <c r="X266" i="8"/>
  <c r="X25" i="8"/>
  <c r="X363" i="8"/>
  <c r="X499" i="8"/>
  <c r="X20" i="8"/>
  <c r="X166" i="8"/>
  <c r="X317" i="8"/>
  <c r="X331" i="8"/>
  <c r="X370" i="8"/>
  <c r="X84" i="8"/>
  <c r="X206" i="8"/>
  <c r="X397" i="8"/>
  <c r="X528" i="8"/>
  <c r="X583" i="8"/>
  <c r="X298" i="8"/>
  <c r="X442" i="8"/>
  <c r="X511" i="8"/>
  <c r="X243" i="8"/>
  <c r="X513" i="8"/>
  <c r="X95" i="8"/>
  <c r="X202" i="8"/>
  <c r="X222" i="8"/>
  <c r="X390" i="8"/>
  <c r="X205" i="8"/>
  <c r="X441" i="8"/>
  <c r="X406" i="8"/>
  <c r="X157" i="8"/>
  <c r="X559" i="8"/>
  <c r="X341" i="8"/>
  <c r="AC15" i="8"/>
  <c r="AC146" i="8"/>
  <c r="AC143" i="8"/>
  <c r="AC243" i="8"/>
  <c r="AC470" i="8"/>
  <c r="AC252" i="8"/>
  <c r="AC156" i="8"/>
  <c r="AC386" i="8"/>
  <c r="AC225" i="8"/>
  <c r="AC385" i="8"/>
  <c r="AC117" i="8"/>
  <c r="AC248" i="8"/>
  <c r="AC90" i="8"/>
  <c r="AC491" i="8"/>
  <c r="AC108" i="8"/>
  <c r="AC246" i="8"/>
  <c r="AC287" i="8"/>
  <c r="AC374" i="8"/>
  <c r="AC103" i="8"/>
  <c r="AC174" i="8"/>
  <c r="AC462" i="8"/>
  <c r="AC88" i="8"/>
  <c r="AC394" i="8"/>
  <c r="AC256" i="8"/>
  <c r="AC136" i="8"/>
  <c r="AC382" i="8"/>
  <c r="AC69" i="8"/>
  <c r="AC439" i="8"/>
  <c r="AC350" i="8"/>
  <c r="AC289" i="8"/>
  <c r="AC111" i="8"/>
  <c r="AC458" i="8"/>
  <c r="AC360" i="8"/>
  <c r="AC38" i="8"/>
  <c r="AC268" i="8"/>
  <c r="AC353" i="8"/>
  <c r="AC62" i="8"/>
  <c r="AC297" i="8"/>
  <c r="AC365" i="8"/>
  <c r="AC373" i="8"/>
  <c r="AC371" i="8"/>
  <c r="AC236" i="8"/>
  <c r="AC392" i="8"/>
  <c r="AC261" i="8"/>
  <c r="AC445" i="8"/>
  <c r="AC141" i="8"/>
  <c r="AC399" i="8"/>
  <c r="AC29" i="8"/>
  <c r="AC229" i="8"/>
  <c r="H636" i="8"/>
  <c r="H168" i="8"/>
  <c r="H593" i="8"/>
  <c r="H441" i="8"/>
  <c r="H285" i="8"/>
  <c r="H409" i="8"/>
  <c r="H113" i="8"/>
  <c r="H111" i="8"/>
  <c r="H397" i="8"/>
  <c r="H770" i="8"/>
  <c r="H145" i="8"/>
  <c r="H342" i="8"/>
  <c r="H513" i="8"/>
  <c r="H24" i="8"/>
  <c r="H344" i="8"/>
  <c r="H376" i="8"/>
  <c r="H75" i="8"/>
  <c r="H19" i="8"/>
  <c r="H486" i="8"/>
  <c r="H275" i="8"/>
  <c r="H745" i="8"/>
  <c r="H85" i="8"/>
  <c r="H521" i="8"/>
  <c r="H541" i="8"/>
  <c r="H592" i="8"/>
  <c r="H531" i="8"/>
  <c r="H309" i="8"/>
  <c r="H590" i="8"/>
  <c r="H539" i="8"/>
  <c r="H314" i="8"/>
  <c r="H272" i="8"/>
  <c r="H469" i="8"/>
  <c r="H305" i="8"/>
  <c r="H192" i="8"/>
  <c r="H107" i="8"/>
  <c r="H125" i="8"/>
  <c r="H199" i="8"/>
  <c r="H493" i="8"/>
  <c r="H332" i="8"/>
  <c r="H717" i="8"/>
  <c r="H582" i="8"/>
  <c r="H463" i="8"/>
  <c r="H393" i="8"/>
  <c r="H677" i="8"/>
  <c r="H13" i="8"/>
  <c r="H364" i="8"/>
  <c r="H318" i="8"/>
  <c r="H329" i="8"/>
  <c r="H843" i="8"/>
  <c r="H280" i="8"/>
  <c r="H131" i="8"/>
  <c r="H174" i="8"/>
  <c r="H806" i="8"/>
  <c r="H159" i="8"/>
  <c r="H405" i="8"/>
  <c r="H308" i="8"/>
  <c r="H100" i="8"/>
  <c r="H641" i="8"/>
  <c r="H489" i="8"/>
  <c r="H436" i="8"/>
  <c r="H288" i="8"/>
  <c r="H708" i="8"/>
  <c r="H498" i="8"/>
  <c r="H363" i="8"/>
  <c r="H215" i="8"/>
  <c r="H378" i="8"/>
  <c r="H256" i="8"/>
  <c r="H121" i="8"/>
  <c r="H650" i="8"/>
  <c r="H258" i="8"/>
  <c r="H233" i="8"/>
  <c r="H482" i="8"/>
  <c r="H752" i="8"/>
  <c r="H202" i="8"/>
  <c r="H729" i="8"/>
  <c r="H785" i="8"/>
  <c r="H402" i="8"/>
  <c r="H664" i="8"/>
  <c r="H90" i="8"/>
  <c r="H602" i="8"/>
  <c r="C899" i="8"/>
  <c r="C36" i="8"/>
  <c r="C549" i="8"/>
  <c r="C144" i="8"/>
  <c r="C480" i="8"/>
  <c r="C188" i="8"/>
  <c r="C354" i="8"/>
  <c r="C894" i="8"/>
  <c r="C400" i="8"/>
  <c r="C862" i="8"/>
  <c r="C26" i="8"/>
  <c r="C31" i="8"/>
  <c r="C773" i="8"/>
  <c r="C46" i="8"/>
  <c r="C143" i="8"/>
  <c r="C567" i="8"/>
  <c r="C53" i="8"/>
  <c r="C597" i="8"/>
  <c r="C378" i="8"/>
  <c r="C665" i="8"/>
  <c r="C301" i="8"/>
  <c r="C84" i="8"/>
  <c r="C633" i="8"/>
  <c r="C745" i="8"/>
  <c r="C592" i="8"/>
  <c r="C854" i="8"/>
  <c r="C513" i="8"/>
  <c r="C439" i="8"/>
  <c r="C609" i="8"/>
  <c r="C334" i="8"/>
  <c r="C155" i="8"/>
  <c r="C244" i="8"/>
  <c r="C728" i="8"/>
  <c r="C284" i="8"/>
  <c r="C916" i="8"/>
  <c r="C449" i="8"/>
  <c r="C321" i="8"/>
  <c r="C572" i="8"/>
  <c r="C629" i="8"/>
  <c r="C421" i="8"/>
  <c r="C679" i="8"/>
  <c r="C384" i="8"/>
  <c r="C126" i="8"/>
  <c r="C277" i="8"/>
  <c r="C769" i="8"/>
  <c r="C403" i="8"/>
  <c r="C825" i="8"/>
  <c r="C619" i="8"/>
  <c r="C241" i="8"/>
  <c r="C823" i="8"/>
  <c r="C789" i="8"/>
  <c r="C612" i="8"/>
  <c r="C676" i="8"/>
  <c r="C21" i="8"/>
  <c r="C416" i="8"/>
  <c r="C849" i="8"/>
  <c r="C107" i="8"/>
  <c r="C367" i="8"/>
  <c r="C86" i="8"/>
  <c r="C841" i="8"/>
  <c r="C673" i="8"/>
  <c r="C14" i="8"/>
  <c r="C701" i="8"/>
  <c r="C216" i="8"/>
  <c r="C57" i="8"/>
  <c r="C325" i="8"/>
  <c r="C890" i="8"/>
  <c r="C185" i="8"/>
  <c r="C215" i="8"/>
  <c r="C913" i="8"/>
  <c r="C792" i="8"/>
  <c r="C218" i="8"/>
  <c r="C453" i="8"/>
  <c r="C835" i="8"/>
  <c r="C291" i="8"/>
  <c r="C476" i="8"/>
  <c r="C124" i="8"/>
  <c r="C797" i="8"/>
  <c r="C827" i="8"/>
  <c r="C820" i="8"/>
  <c r="C78" i="8"/>
  <c r="C663" i="8"/>
  <c r="C203" i="8"/>
  <c r="C715" i="8"/>
  <c r="C115" i="8"/>
  <c r="C627" i="8"/>
  <c r="C59" i="8"/>
  <c r="C571" i="8"/>
  <c r="C131" i="8"/>
  <c r="C643" i="8"/>
  <c r="C776" i="8"/>
  <c r="AD1016" i="8"/>
  <c r="Y1016" i="8"/>
  <c r="N1016" i="8"/>
  <c r="D1016" i="8"/>
  <c r="S1016" i="8"/>
  <c r="AI1016" i="8"/>
  <c r="I1016" i="8"/>
  <c r="AN1016" i="8"/>
  <c r="AC1646" i="8"/>
  <c r="AM1519" i="8"/>
  <c r="AM1707" i="8"/>
  <c r="AH1710" i="8"/>
  <c r="AK1022" i="8" l="1"/>
  <c r="AK1023" i="8" s="1"/>
  <c r="AA1024" i="8"/>
  <c r="Z1023" i="8"/>
  <c r="AF1024" i="8"/>
  <c r="O1023" i="8"/>
  <c r="P1024" i="8"/>
  <c r="J1022" i="8"/>
  <c r="K1023" i="8"/>
  <c r="E1019" i="8"/>
  <c r="F1020" i="8"/>
  <c r="F1021" i="8" s="1"/>
  <c r="F1022" i="8" s="1"/>
  <c r="T1019" i="8"/>
  <c r="U1020" i="8"/>
  <c r="U1021" i="8" s="1"/>
  <c r="U1022" i="8" s="1"/>
  <c r="O1896" i="8"/>
  <c r="O2017" i="8"/>
  <c r="O1990" i="8"/>
  <c r="O1992" i="8"/>
  <c r="O1947" i="8"/>
  <c r="O1913" i="8"/>
  <c r="O1985" i="8"/>
  <c r="AO1517" i="8"/>
  <c r="AO1450" i="8"/>
  <c r="AO1022" i="8"/>
  <c r="AO1811" i="8"/>
  <c r="AO1862" i="8"/>
  <c r="AO1566" i="8"/>
  <c r="AO1961" i="8"/>
  <c r="AO1040" i="8"/>
  <c r="AO1460" i="8"/>
  <c r="AO1165" i="8"/>
  <c r="AO1675" i="8"/>
  <c r="AO1257" i="8"/>
  <c r="AO1223" i="8"/>
  <c r="AO1808" i="8"/>
  <c r="AO1326" i="8"/>
  <c r="AO1830" i="8"/>
  <c r="AO1346" i="8"/>
  <c r="AO1540" i="8"/>
  <c r="AO1788" i="8"/>
  <c r="AO1439" i="8"/>
  <c r="AO1025" i="8"/>
  <c r="AO1204" i="8"/>
  <c r="AO1186" i="8"/>
  <c r="AO1921" i="8"/>
  <c r="AO1576" i="8"/>
  <c r="AO1960" i="8"/>
  <c r="AO1853" i="8"/>
  <c r="AO1483" i="8"/>
  <c r="AO1943" i="8"/>
  <c r="AO1744" i="8"/>
  <c r="AO1296" i="8"/>
  <c r="AO1027" i="8"/>
  <c r="AO1538" i="8"/>
  <c r="AO1728" i="8"/>
  <c r="AO1671" i="8"/>
  <c r="AO1978" i="8"/>
  <c r="AO1807" i="8"/>
  <c r="AO1335" i="8"/>
  <c r="AO1971" i="8"/>
  <c r="AO1927" i="8"/>
  <c r="AO1765" i="8"/>
  <c r="T2008" i="8"/>
  <c r="T1870" i="8"/>
  <c r="T1861" i="8"/>
  <c r="T1892" i="8"/>
  <c r="T1959" i="8"/>
  <c r="T1773" i="8"/>
  <c r="T1777" i="8"/>
  <c r="T1941" i="8"/>
  <c r="T1899" i="8"/>
  <c r="T1965" i="8"/>
  <c r="T1847" i="8"/>
  <c r="T1822" i="8"/>
  <c r="AJ1731" i="8"/>
  <c r="O1953" i="8"/>
  <c r="O1973" i="8"/>
  <c r="O1980" i="8"/>
  <c r="O1880" i="8"/>
  <c r="O1961" i="8"/>
  <c r="O1936" i="8"/>
  <c r="O1903" i="8"/>
  <c r="O1950" i="8"/>
  <c r="O1986" i="8"/>
  <c r="E2016" i="8"/>
  <c r="AO1367" i="8"/>
  <c r="AO1352" i="8"/>
  <c r="AO1752" i="8"/>
  <c r="AO1362" i="8"/>
  <c r="AO1216" i="8"/>
  <c r="AO1854" i="8"/>
  <c r="AO1282" i="8"/>
  <c r="AO1494" i="8"/>
  <c r="AO1751" i="8"/>
  <c r="AO1256" i="8"/>
  <c r="AO1032" i="8"/>
  <c r="AO1053" i="8"/>
  <c r="AO1355" i="8"/>
  <c r="AO1558" i="8"/>
  <c r="AO1691" i="8"/>
  <c r="AO1923" i="8"/>
  <c r="AO1432" i="8"/>
  <c r="AO1711" i="8"/>
  <c r="AO1813" i="8"/>
  <c r="AO1464" i="8"/>
  <c r="AO1498" i="8"/>
  <c r="AO2009" i="8"/>
  <c r="AO1782" i="8"/>
  <c r="AO1423" i="8"/>
  <c r="AO1495" i="8"/>
  <c r="AO1155" i="8"/>
  <c r="AO1107" i="8"/>
  <c r="AO1149" i="8"/>
  <c r="AO1499" i="8"/>
  <c r="AO1881" i="8"/>
  <c r="AO2012" i="8"/>
  <c r="AO2000" i="8"/>
  <c r="AO1166" i="8"/>
  <c r="AO1772" i="8"/>
  <c r="AO1585" i="8"/>
  <c r="AO1984" i="8"/>
  <c r="AO1342" i="8"/>
  <c r="AO1472" i="8"/>
  <c r="AO1735" i="8"/>
  <c r="AO1800" i="8"/>
  <c r="AO1993" i="8"/>
  <c r="AO1678" i="8"/>
  <c r="T1979" i="8"/>
  <c r="T1989" i="8"/>
  <c r="T1957" i="8"/>
  <c r="T1968" i="8"/>
  <c r="T1864" i="8"/>
  <c r="T1983" i="8"/>
  <c r="T1960" i="8"/>
  <c r="T1820" i="8"/>
  <c r="T1852" i="8"/>
  <c r="T1895" i="8"/>
  <c r="T1993" i="8"/>
  <c r="T1920" i="8"/>
  <c r="T1882" i="8"/>
  <c r="T1791" i="8"/>
  <c r="T1775" i="8"/>
  <c r="T1800" i="8"/>
  <c r="T1832" i="8"/>
  <c r="T1774" i="8"/>
  <c r="T1798" i="8"/>
  <c r="T1792" i="8"/>
  <c r="T1889" i="8"/>
  <c r="T1850" i="8"/>
  <c r="T1821" i="8"/>
  <c r="T1922" i="8"/>
  <c r="T1838" i="8"/>
  <c r="T1921" i="8"/>
  <c r="T1887" i="8"/>
  <c r="T1975" i="8"/>
  <c r="AJ1515" i="8"/>
  <c r="AJ1927" i="8"/>
  <c r="AJ1852" i="8"/>
  <c r="AJ1732" i="8"/>
  <c r="AJ1544" i="8"/>
  <c r="AJ1783" i="8"/>
  <c r="AJ1815" i="8"/>
  <c r="AJ1616" i="8"/>
  <c r="AJ1755" i="8"/>
  <c r="AJ1915" i="8"/>
  <c r="O1994" i="8"/>
  <c r="O1899" i="8"/>
  <c r="O1855" i="8"/>
  <c r="O1904" i="8"/>
  <c r="O1881" i="8"/>
  <c r="O1966" i="8"/>
  <c r="O1995" i="8"/>
  <c r="O2014" i="8"/>
  <c r="O1901" i="8"/>
  <c r="O1964" i="8"/>
  <c r="O1898" i="8"/>
  <c r="O1889" i="8"/>
  <c r="O1926" i="8"/>
  <c r="O1965" i="8"/>
  <c r="O1862" i="8"/>
  <c r="O2016" i="8"/>
  <c r="O1945" i="8"/>
  <c r="O1863" i="8"/>
  <c r="O1921" i="8"/>
  <c r="O1866" i="8"/>
  <c r="O1916" i="8"/>
  <c r="O1858" i="8"/>
  <c r="O1983" i="8"/>
  <c r="O1879" i="8"/>
  <c r="O1854" i="8"/>
  <c r="AO1947" i="8"/>
  <c r="AO1129" i="8"/>
  <c r="AO1786" i="8"/>
  <c r="AO1553" i="8"/>
  <c r="AO1248" i="8"/>
  <c r="AO1544" i="8"/>
  <c r="AO2004" i="8"/>
  <c r="AO1258" i="8"/>
  <c r="AO1870" i="8"/>
  <c r="AO1071" i="8"/>
  <c r="AO1358" i="8"/>
  <c r="AO1481" i="8"/>
  <c r="AO1705" i="8"/>
  <c r="AO1530" i="8"/>
  <c r="AO1967" i="8"/>
  <c r="AO1132" i="8"/>
  <c r="AO1060" i="8"/>
  <c r="AO1501" i="8"/>
  <c r="AO1094" i="8"/>
  <c r="AO1692" i="8"/>
  <c r="AO1103" i="8"/>
  <c r="AO1093" i="8"/>
  <c r="AO1199" i="8"/>
  <c r="AO1473" i="8"/>
  <c r="AO1546" i="8"/>
  <c r="AO1831" i="8"/>
  <c r="AO1035" i="8"/>
  <c r="AO1078" i="8"/>
  <c r="AO1505" i="8"/>
  <c r="AO1997" i="8"/>
  <c r="AO2015" i="8"/>
  <c r="AO1537" i="8"/>
  <c r="AO1151" i="8"/>
  <c r="AO1990" i="8"/>
  <c r="AO1203" i="8"/>
  <c r="AO1440" i="8"/>
  <c r="AO1964" i="8"/>
  <c r="AO1456" i="8"/>
  <c r="AO1661" i="8"/>
  <c r="AO2007" i="8"/>
  <c r="AO1710" i="8"/>
  <c r="AO1601" i="8"/>
  <c r="AO1660" i="8"/>
  <c r="AO1150" i="8"/>
  <c r="AO1307" i="8"/>
  <c r="AO1274" i="8"/>
  <c r="AO1619" i="8"/>
  <c r="AO2011" i="8"/>
  <c r="AO1452" i="8"/>
  <c r="AO1392" i="8"/>
  <c r="AO1446" i="8"/>
  <c r="AO1548" i="8"/>
  <c r="AO1642" i="8"/>
  <c r="AO1147" i="8"/>
  <c r="AO1368" i="8"/>
  <c r="AO1236" i="8"/>
  <c r="AO1370" i="8"/>
  <c r="AO1886" i="8"/>
  <c r="AO1864" i="8"/>
  <c r="AO1028" i="8"/>
  <c r="AO1043" i="8"/>
  <c r="AO1026" i="8"/>
  <c r="AO1448" i="8"/>
  <c r="AO1814" i="8"/>
  <c r="AO1532" i="8"/>
  <c r="AO1610" i="8"/>
  <c r="AO1589" i="8"/>
  <c r="AO1809" i="8"/>
  <c r="AO1885" i="8"/>
  <c r="AO1600" i="8"/>
  <c r="AO1324" i="8"/>
  <c r="AO1989" i="8"/>
  <c r="AO1490" i="8"/>
  <c r="AO1896" i="8"/>
  <c r="AO1325" i="8"/>
  <c r="AO1597" i="8"/>
  <c r="AO1363" i="8"/>
  <c r="AO1416" i="8"/>
  <c r="AO1778" i="8"/>
  <c r="AO1554" i="8"/>
  <c r="AO1753" i="8"/>
  <c r="AO1436" i="8"/>
  <c r="AO1068" i="8"/>
  <c r="AO1478" i="8"/>
  <c r="AO1222" i="8"/>
  <c r="AO1119" i="8"/>
  <c r="AO1801" i="8"/>
  <c r="AO1757" i="8"/>
  <c r="AO1408" i="8"/>
  <c r="AO1797" i="8"/>
  <c r="AO1305" i="8"/>
  <c r="AO1041" i="8"/>
  <c r="AO1766" i="8"/>
  <c r="AO1777" i="8"/>
  <c r="AO1613" i="8"/>
  <c r="AO1477" i="8"/>
  <c r="AO1420" i="8"/>
  <c r="AO1529" i="8"/>
  <c r="AO1949" i="8"/>
  <c r="AO1101" i="8"/>
  <c r="AO1775" i="8"/>
  <c r="AO1590" i="8"/>
  <c r="AO1309" i="8"/>
  <c r="AO1276" i="8"/>
  <c r="AO1785" i="8"/>
  <c r="AO1929" i="8"/>
  <c r="AO1319" i="8"/>
  <c r="AO1965" i="8"/>
  <c r="AO1737" i="8"/>
  <c r="AO1349" i="8"/>
  <c r="AO1741" i="8"/>
  <c r="AO1693" i="8"/>
  <c r="AO1162" i="8"/>
  <c r="AO1575" i="8"/>
  <c r="AO1176" i="8"/>
  <c r="AO1837" i="8"/>
  <c r="AO1200" i="8"/>
  <c r="AO1415" i="8"/>
  <c r="AO1314" i="8"/>
  <c r="AO1941" i="8"/>
  <c r="AO1863" i="8"/>
  <c r="AO1077" i="8"/>
  <c r="AO1892" i="8"/>
  <c r="AO2005" i="8"/>
  <c r="AO1417" i="8"/>
  <c r="T1936" i="8"/>
  <c r="T1927" i="8"/>
  <c r="T1865" i="8"/>
  <c r="T2010" i="8"/>
  <c r="T1794" i="8"/>
  <c r="T1913" i="8"/>
  <c r="T1816" i="8"/>
  <c r="T1841" i="8"/>
  <c r="T2000" i="8"/>
  <c r="T1863" i="8"/>
  <c r="T1867" i="8"/>
  <c r="T1803" i="8"/>
  <c r="T1768" i="8"/>
  <c r="T1947" i="8"/>
  <c r="T2003" i="8"/>
  <c r="T1915" i="8"/>
  <c r="T1770" i="8"/>
  <c r="T1862" i="8"/>
  <c r="T1814" i="8"/>
  <c r="T1893" i="8"/>
  <c r="T1894" i="8"/>
  <c r="T1877" i="8"/>
  <c r="T1974" i="8"/>
  <c r="T1876" i="8"/>
  <c r="T1799" i="8"/>
  <c r="T1946" i="8"/>
  <c r="T1843" i="8"/>
  <c r="T1911" i="8"/>
  <c r="T1827" i="8"/>
  <c r="T1916" i="8"/>
  <c r="T2004" i="8"/>
  <c r="AJ1675" i="8"/>
  <c r="AJ1975" i="8"/>
  <c r="AJ1542" i="8"/>
  <c r="AJ1697" i="8"/>
  <c r="AJ1979" i="8"/>
  <c r="AJ1834" i="8"/>
  <c r="AJ1846" i="8"/>
  <c r="AJ1569" i="8"/>
  <c r="AJ1705" i="8"/>
  <c r="AJ1671" i="8"/>
  <c r="AJ1760" i="8"/>
  <c r="AJ1739" i="8"/>
  <c r="AJ1681" i="8"/>
  <c r="AJ1869" i="8"/>
  <c r="AJ1833" i="8"/>
  <c r="AJ1832" i="8"/>
  <c r="AJ1765" i="8"/>
  <c r="AJ1630" i="8"/>
  <c r="AJ1505" i="8"/>
  <c r="AJ1562" i="8"/>
  <c r="AJ1552" i="8"/>
  <c r="AJ1799" i="8"/>
  <c r="AJ1926" i="8"/>
  <c r="AJ1931" i="8"/>
  <c r="AJ1606" i="8"/>
  <c r="AJ1526" i="8"/>
  <c r="AJ1724" i="8"/>
  <c r="AJ1748" i="8"/>
  <c r="AJ1727" i="8"/>
  <c r="AJ1868" i="8"/>
  <c r="AJ1922" i="8"/>
  <c r="AJ1935" i="8"/>
  <c r="AJ1904" i="8"/>
  <c r="AJ1638" i="8"/>
  <c r="AJ1908" i="8"/>
  <c r="AJ1913" i="8"/>
  <c r="AJ1666" i="8"/>
  <c r="AJ1528" i="8"/>
  <c r="AJ1909" i="8"/>
  <c r="AJ2007" i="8"/>
  <c r="AJ1933" i="8"/>
  <c r="AJ1504" i="8"/>
  <c r="AJ1497" i="8"/>
  <c r="AJ1966" i="8"/>
  <c r="AJ1956" i="8"/>
  <c r="AJ1627" i="8"/>
  <c r="AJ1668" i="8"/>
  <c r="AJ1572" i="8"/>
  <c r="AJ1608" i="8"/>
  <c r="AJ1694" i="8"/>
  <c r="AJ1871" i="8"/>
  <c r="AJ1824" i="8"/>
  <c r="AJ1736" i="8"/>
  <c r="AJ1553" i="8"/>
  <c r="AJ1920" i="8"/>
  <c r="AJ1785" i="8"/>
  <c r="AJ1559" i="8"/>
  <c r="AJ1695" i="8"/>
  <c r="AJ1653" i="8"/>
  <c r="AJ1568" i="8"/>
  <c r="AJ1756" i="8"/>
  <c r="AJ1519" i="8"/>
  <c r="AJ1885" i="8"/>
  <c r="AJ1996" i="8"/>
  <c r="AJ1867" i="8"/>
  <c r="AJ1817" i="8"/>
  <c r="AJ1856" i="8"/>
  <c r="AJ1892" i="8"/>
  <c r="AJ1965" i="8"/>
  <c r="AE1729" i="8"/>
  <c r="AE1967" i="8"/>
  <c r="AE1946" i="8"/>
  <c r="AE2016" i="8"/>
  <c r="AE1909" i="8"/>
  <c r="AE1938" i="8"/>
  <c r="AE1963" i="8"/>
  <c r="AE1741" i="8"/>
  <c r="AE1805" i="8"/>
  <c r="AE1681" i="8"/>
  <c r="AE1660" i="8"/>
  <c r="AE1995" i="8"/>
  <c r="AE1708" i="8"/>
  <c r="AE1666" i="8"/>
  <c r="AE1797" i="8"/>
  <c r="AE1767" i="8"/>
  <c r="AE1958" i="8"/>
  <c r="AE1847" i="8"/>
  <c r="AE1807" i="8"/>
  <c r="AE1724" i="8"/>
  <c r="AE1654" i="8"/>
  <c r="AE1940" i="8"/>
  <c r="AE1597" i="8"/>
  <c r="AE1628" i="8"/>
  <c r="AE1969" i="8"/>
  <c r="AE1817" i="8"/>
  <c r="AE1688" i="8"/>
  <c r="AE1757" i="8"/>
  <c r="AE1723" i="8"/>
  <c r="AE1685" i="8"/>
  <c r="AE1733" i="8"/>
  <c r="AE1806" i="8"/>
  <c r="AE1939" i="8"/>
  <c r="AE1715" i="8"/>
  <c r="AE1665" i="8"/>
  <c r="AE1833" i="8"/>
  <c r="AE2015" i="8"/>
  <c r="AE1745" i="8"/>
  <c r="AE1594" i="8"/>
  <c r="AE1728" i="8"/>
  <c r="AE1683" i="8"/>
  <c r="AE1941" i="8"/>
  <c r="AE1871" i="8"/>
  <c r="AE1746" i="8"/>
  <c r="AE1884" i="8"/>
  <c r="AE1869" i="8"/>
  <c r="AE1947" i="8"/>
  <c r="AE1810" i="8"/>
  <c r="AE1953" i="8"/>
  <c r="AE1786" i="8"/>
  <c r="AE1739" i="8"/>
  <c r="J1978" i="8"/>
  <c r="J1958" i="8"/>
  <c r="J1967" i="8"/>
  <c r="J2002" i="8"/>
  <c r="J2014" i="8"/>
  <c r="J1968" i="8"/>
  <c r="J1943" i="8"/>
  <c r="J1974" i="8"/>
  <c r="J1957" i="8"/>
  <c r="J1981" i="8"/>
  <c r="J1963" i="8"/>
  <c r="Z1874" i="8"/>
  <c r="Z1769" i="8"/>
  <c r="Z1823" i="8"/>
  <c r="Z1726" i="8"/>
  <c r="Z1833" i="8"/>
  <c r="Z1766" i="8"/>
  <c r="Z1772" i="8"/>
  <c r="Z1815" i="8"/>
  <c r="Z1886" i="8"/>
  <c r="Z1745" i="8"/>
  <c r="Z1865" i="8"/>
  <c r="Z1793" i="8"/>
  <c r="Z1915" i="8"/>
  <c r="Z1760" i="8"/>
  <c r="Z1890" i="8"/>
  <c r="Z1808" i="8"/>
  <c r="Z1992" i="8"/>
  <c r="Z1743" i="8"/>
  <c r="Z1870" i="8"/>
  <c r="Z1947" i="8"/>
  <c r="Z1770" i="8"/>
  <c r="Z1920" i="8"/>
  <c r="Z1796" i="8"/>
  <c r="Z1780" i="8"/>
  <c r="Z1680" i="8"/>
  <c r="Z2000" i="8"/>
  <c r="Z1869" i="8"/>
  <c r="Z1868" i="8"/>
  <c r="Z1971" i="8"/>
  <c r="Z1699" i="8"/>
  <c r="Z1987" i="8"/>
  <c r="Z1954" i="8"/>
  <c r="Z1832" i="8"/>
  <c r="Z1835" i="8"/>
  <c r="Z1837" i="8"/>
  <c r="Z1919" i="8"/>
  <c r="Z1980" i="8"/>
  <c r="Z1807" i="8"/>
  <c r="O1999" i="8"/>
  <c r="O1886" i="8"/>
  <c r="O1975" i="8"/>
  <c r="O1884" i="8"/>
  <c r="O1932" i="8"/>
  <c r="O1902" i="8"/>
  <c r="O1860" i="8"/>
  <c r="O1960" i="8"/>
  <c r="O1910" i="8"/>
  <c r="AO1088" i="8"/>
  <c r="AO2017" i="8"/>
  <c r="AO1218" i="8"/>
  <c r="AO1138" i="8"/>
  <c r="AO1496" i="8"/>
  <c r="AO1980" i="8"/>
  <c r="AO1513" i="8"/>
  <c r="AO1834" i="8"/>
  <c r="AO1039" i="8"/>
  <c r="AO1076" i="8"/>
  <c r="AO1102" i="8"/>
  <c r="AO1454" i="8"/>
  <c r="AO1280" i="8"/>
  <c r="AO1269" i="8"/>
  <c r="AO1857" i="8"/>
  <c r="AO1802" i="8"/>
  <c r="AO1658" i="8"/>
  <c r="AO1486" i="8"/>
  <c r="AO1376" i="8"/>
  <c r="AO1615" i="8"/>
  <c r="AO1877" i="8"/>
  <c r="AO1369" i="8"/>
  <c r="AO1475" i="8"/>
  <c r="AO1142" i="8"/>
  <c r="AO1738" i="8"/>
  <c r="AO1657" i="8"/>
  <c r="AO1249" i="8"/>
  <c r="AO1208" i="8"/>
  <c r="AO1125" i="8"/>
  <c r="AO1972" i="8"/>
  <c r="AO1333" i="8"/>
  <c r="AO1945" i="8"/>
  <c r="AO1620" i="8"/>
  <c r="AO1931" i="8"/>
  <c r="AO1340" i="8"/>
  <c r="AO1846" i="8"/>
  <c r="AO1382" i="8"/>
  <c r="AO1664" i="8"/>
  <c r="AO1096" i="8"/>
  <c r="AO1201" i="8"/>
  <c r="AO1755" i="8"/>
  <c r="T1846" i="8"/>
  <c r="T1880" i="8"/>
  <c r="T1914" i="8"/>
  <c r="T1833" i="8"/>
  <c r="T1764" i="8"/>
  <c r="T1881" i="8"/>
  <c r="T1950" i="8"/>
  <c r="T1778" i="8"/>
  <c r="T1879" i="8"/>
  <c r="AJ1729" i="8"/>
  <c r="O1891" i="8"/>
  <c r="O1924" i="8"/>
  <c r="O1905" i="8"/>
  <c r="O1979" i="8"/>
  <c r="O1019" i="8"/>
  <c r="AO1184" i="8"/>
  <c r="AO1327" i="8"/>
  <c r="AO2018" i="8"/>
  <c r="AO1781" i="8"/>
  <c r="AO1694" i="8"/>
  <c r="AO1647" i="8"/>
  <c r="AO1271" i="8"/>
  <c r="AO1418" i="8"/>
  <c r="AO1090" i="8"/>
  <c r="AO1108" i="8"/>
  <c r="AO1699" i="8"/>
  <c r="AO1468" i="8"/>
  <c r="AO1228" i="8"/>
  <c r="AO1058" i="8"/>
  <c r="AO1536" i="8"/>
  <c r="AO1958" i="8"/>
  <c r="AO1533" i="8"/>
  <c r="AO1178" i="8"/>
  <c r="AO1110" i="8"/>
  <c r="AO1070" i="8"/>
  <c r="AO1378" i="8"/>
  <c r="AO1192" i="8"/>
  <c r="AO1033" i="8"/>
  <c r="AO1141" i="8"/>
  <c r="AO1391" i="8"/>
  <c r="AO1221" i="8"/>
  <c r="AO1500" i="8"/>
  <c r="AO1612" i="8"/>
  <c r="AO1388" i="8"/>
  <c r="AO1861" i="8"/>
  <c r="AO1117" i="8"/>
  <c r="AO1852" i="8"/>
  <c r="AO1509" i="8"/>
  <c r="AO1839" i="8"/>
  <c r="AO1685" i="8"/>
  <c r="AO1733" i="8"/>
  <c r="AO1177" i="8"/>
  <c r="AO1963" i="8"/>
  <c r="AO1422" i="8"/>
  <c r="AO1773" i="8"/>
  <c r="T1806" i="8"/>
  <c r="T2013" i="8"/>
  <c r="T1986" i="8"/>
  <c r="AJ1950" i="8"/>
  <c r="O2013" i="8"/>
  <c r="O1892" i="8"/>
  <c r="O1908" i="8"/>
  <c r="O1918" i="8"/>
  <c r="O1976" i="8"/>
  <c r="O1987" i="8"/>
  <c r="O1929" i="8"/>
  <c r="O1882" i="8"/>
  <c r="O1958" i="8"/>
  <c r="O1959" i="8"/>
  <c r="O2004" i="8"/>
  <c r="O1993" i="8"/>
  <c r="O1970" i="8"/>
  <c r="O1946" i="8"/>
  <c r="O1941" i="8"/>
  <c r="O1852" i="8"/>
  <c r="O1997" i="8"/>
  <c r="O1917" i="8"/>
  <c r="O1989" i="8"/>
  <c r="O1870" i="8"/>
  <c r="E2015" i="8"/>
  <c r="AO1030" i="8"/>
  <c r="AO1521" i="8"/>
  <c r="AO1574" i="8"/>
  <c r="AO1706" i="8"/>
  <c r="AO1823" i="8"/>
  <c r="AO1251" i="8"/>
  <c r="AO1488" i="8"/>
  <c r="AO1031" i="8"/>
  <c r="AO1024" i="8"/>
  <c r="AO1091" i="8"/>
  <c r="AO1154" i="8"/>
  <c r="AO1079" i="8"/>
  <c r="AO1638" i="8"/>
  <c r="AO1759" i="8"/>
  <c r="AO1708" i="8"/>
  <c r="AO1724" i="8"/>
  <c r="AO1250" i="8"/>
  <c r="AO1595" i="8"/>
  <c r="AO1951" i="8"/>
  <c r="AO1593" i="8"/>
  <c r="AO1263" i="8"/>
  <c r="AO1825" i="8"/>
  <c r="AO1430" i="8"/>
  <c r="AO1047" i="8"/>
  <c r="AO1962" i="8"/>
  <c r="AO1463" i="8"/>
  <c r="AO1354" i="8"/>
  <c r="AO1311" i="8"/>
  <c r="AO1075" i="8"/>
  <c r="AO1930" i="8"/>
  <c r="AO1272" i="8"/>
  <c r="AO1242" i="8"/>
  <c r="AO1114" i="8"/>
  <c r="AO1603" i="8"/>
  <c r="AO1410" i="8"/>
  <c r="AO1300" i="8"/>
  <c r="AO1219" i="8"/>
  <c r="AO1599" i="8"/>
  <c r="AO1320" i="8"/>
  <c r="AO1761" i="8"/>
  <c r="AO1541" i="8"/>
  <c r="AO1449" i="8"/>
  <c r="AO1616" i="8"/>
  <c r="AO1294" i="8"/>
  <c r="AO1969" i="8"/>
  <c r="AO1265" i="8"/>
  <c r="AO1542" i="8"/>
  <c r="AO1996" i="8"/>
  <c r="AO1588" i="8"/>
  <c r="AO2008" i="8"/>
  <c r="AO1037" i="8"/>
  <c r="AO1633" i="8"/>
  <c r="AO1113" i="8"/>
  <c r="AO1810" i="8"/>
  <c r="AO1461" i="8"/>
  <c r="AO1435" i="8"/>
  <c r="AO1315" i="8"/>
  <c r="AO1233" i="8"/>
  <c r="AO1337" i="8"/>
  <c r="AO1674" i="8"/>
  <c r="AO1493" i="8"/>
  <c r="AO1082" i="8"/>
  <c r="AO1901" i="8"/>
  <c r="AO1859" i="8"/>
  <c r="AO1689" i="8"/>
  <c r="AO1983" i="8"/>
  <c r="AO1688" i="8"/>
  <c r="AO1288" i="8"/>
  <c r="AO1821" i="8"/>
  <c r="AO1431" i="8"/>
  <c r="AO1168" i="8"/>
  <c r="AO1968" i="8"/>
  <c r="AO1641" i="8"/>
  <c r="AO1085" i="8"/>
  <c r="AO1433" i="8"/>
  <c r="AO1718" i="8"/>
  <c r="AO1278" i="8"/>
  <c r="AO1190" i="8"/>
  <c r="AO1042" i="8"/>
  <c r="AO1621" i="8"/>
  <c r="AO1662" i="8"/>
  <c r="AO1716" i="8"/>
  <c r="AO1560" i="8"/>
  <c r="AO1183" i="8"/>
  <c r="AO1543" i="8"/>
  <c r="AO1426" i="8"/>
  <c r="AO1829" i="8"/>
  <c r="AO1812" i="8"/>
  <c r="AO1254" i="8"/>
  <c r="AO1275" i="8"/>
  <c r="AO1174" i="8"/>
  <c r="AO1341" i="8"/>
  <c r="AO1888" i="8"/>
  <c r="AO1686" i="8"/>
  <c r="AO2001" i="8"/>
  <c r="AO1504" i="8"/>
  <c r="AO1281" i="8"/>
  <c r="AO1573" i="8"/>
  <c r="AO1055" i="8"/>
  <c r="AO1584" i="8"/>
  <c r="AO1669" i="8"/>
  <c r="AO1292" i="8"/>
  <c r="AO1255" i="8"/>
  <c r="AO1145" i="8"/>
  <c r="AO1768" i="8"/>
  <c r="AO1591" i="8"/>
  <c r="AO1865" i="8"/>
  <c r="AO1518" i="8"/>
  <c r="AO1876" i="8"/>
  <c r="AO1121" i="8"/>
  <c r="AO1872" i="8"/>
  <c r="AO1902" i="8"/>
  <c r="AO1763" i="8"/>
  <c r="AO1663" i="8"/>
  <c r="AO1245" i="8"/>
  <c r="AO1900" i="8"/>
  <c r="AO1161" i="8"/>
  <c r="AO1097" i="8"/>
  <c r="AO1627" i="8"/>
  <c r="AO1890" i="8"/>
  <c r="AO1444" i="8"/>
  <c r="AO1421" i="8"/>
  <c r="AO1631" i="8"/>
  <c r="AO1938" i="8"/>
  <c r="AO1650" i="8"/>
  <c r="T1929" i="8"/>
  <c r="T1854" i="8"/>
  <c r="T1917" i="8"/>
  <c r="T1868" i="8"/>
  <c r="T1825" i="8"/>
  <c r="T1982" i="8"/>
  <c r="T1902" i="8"/>
  <c r="T1883" i="8"/>
  <c r="T1853" i="8"/>
  <c r="T1997" i="8"/>
  <c r="T2014" i="8"/>
  <c r="O1949" i="8"/>
  <c r="O1981" i="8"/>
  <c r="O2007" i="8"/>
  <c r="O1925" i="8"/>
  <c r="O2011" i="8"/>
  <c r="O1890" i="8"/>
  <c r="O1984" i="8"/>
  <c r="O1020" i="8"/>
  <c r="AO1986" i="8"/>
  <c r="AO1915" i="8"/>
  <c r="AO1171" i="8"/>
  <c r="AO1806" i="8"/>
  <c r="AO1883" i="8"/>
  <c r="AO1394" i="8"/>
  <c r="AO1359" i="8"/>
  <c r="AO1624" i="8"/>
  <c r="AO1187" i="8"/>
  <c r="AO1848" i="8"/>
  <c r="AO1099" i="8"/>
  <c r="AO1072" i="8"/>
  <c r="AO1220" i="8"/>
  <c r="AO1770" i="8"/>
  <c r="AO1485" i="8"/>
  <c r="AO1455" i="8"/>
  <c r="AO1531" i="8"/>
  <c r="AO1402" i="8"/>
  <c r="AO1919" i="8"/>
  <c r="AO1095" i="8"/>
  <c r="AO1241" i="8"/>
  <c r="AO1798" i="8"/>
  <c r="AO1564" i="8"/>
  <c r="AO1995" i="8"/>
  <c r="AO1793" i="8"/>
  <c r="AO1856" i="8"/>
  <c r="AO1910" i="8"/>
  <c r="AO1849" i="8"/>
  <c r="AO1407" i="8"/>
  <c r="AO1457" i="8"/>
  <c r="AO1181" i="8"/>
  <c r="AO1373" i="8"/>
  <c r="AO2013" i="8"/>
  <c r="AO1469" i="8"/>
  <c r="AO1503" i="8"/>
  <c r="AO1137" i="8"/>
  <c r="AO1551" i="8"/>
  <c r="AO1188" i="8"/>
  <c r="AO1365" i="8"/>
  <c r="AO1835" i="8"/>
  <c r="AO1465" i="8"/>
  <c r="AO1792" i="8"/>
  <c r="AO1264" i="8"/>
  <c r="T1782" i="8"/>
  <c r="T1954" i="8"/>
  <c r="T1805" i="8"/>
  <c r="T1793" i="8"/>
  <c r="T1819" i="8"/>
  <c r="T2016" i="8"/>
  <c r="T1849" i="8"/>
  <c r="T1930" i="8"/>
  <c r="T1972" i="8"/>
  <c r="T1938" i="8"/>
  <c r="T1789" i="8"/>
  <c r="T1918" i="8"/>
  <c r="T1020" i="8"/>
  <c r="AJ1531" i="8"/>
  <c r="O1912" i="8"/>
  <c r="O1848" i="8"/>
  <c r="O1851" i="8"/>
  <c r="O2015" i="8"/>
  <c r="O1922" i="8"/>
  <c r="AO1906" i="8"/>
  <c r="AO1065" i="8"/>
  <c r="AO1570" i="8"/>
  <c r="AO1462" i="8"/>
  <c r="AO1196" i="8"/>
  <c r="AO1492" i="8"/>
  <c r="AO1297" i="8"/>
  <c r="AO1851" i="8"/>
  <c r="AO1239" i="8"/>
  <c r="AO1361" i="8"/>
  <c r="AO1748" i="8"/>
  <c r="AO1044" i="8"/>
  <c r="AO1124" i="8"/>
  <c r="AO1447" i="8"/>
  <c r="AO1730" i="8"/>
  <c r="AO1676" i="8"/>
  <c r="AO1780" i="8"/>
  <c r="AO1703" i="8"/>
  <c r="AO1434" i="8"/>
  <c r="AO1838" i="8"/>
  <c r="AO1652" i="8"/>
  <c r="AO1869" i="8"/>
  <c r="AO1672" i="8"/>
  <c r="AO1111" i="8"/>
  <c r="AO1719" i="8"/>
  <c r="AO1594" i="8"/>
  <c r="AO1991" i="8"/>
  <c r="AO1330" i="8"/>
  <c r="AO1458" i="8"/>
  <c r="AO1283" i="8"/>
  <c r="AO1286" i="8"/>
  <c r="AO1745" i="8"/>
  <c r="AO1227" i="8"/>
  <c r="AO1310" i="8"/>
  <c r="AO1828" i="8"/>
  <c r="AO1697" i="8"/>
  <c r="AO1893" i="8"/>
  <c r="AO1328" i="8"/>
  <c r="AO1982" i="8"/>
  <c r="AO1873" i="8"/>
  <c r="AO1112" i="8"/>
  <c r="AO1106" i="8"/>
  <c r="T1848" i="8"/>
  <c r="AJ1633" i="8"/>
  <c r="O1931" i="8"/>
  <c r="O1850" i="8"/>
  <c r="O1857" i="8"/>
  <c r="O1877" i="8"/>
  <c r="O1967" i="8"/>
  <c r="O1943" i="8"/>
  <c r="O1971" i="8"/>
  <c r="O1900" i="8"/>
  <c r="O1853" i="8"/>
  <c r="O2012" i="8"/>
  <c r="O1888" i="8"/>
  <c r="O1951" i="8"/>
  <c r="O1977" i="8"/>
  <c r="O1955" i="8"/>
  <c r="O2001" i="8"/>
  <c r="O1937" i="8"/>
  <c r="O2008" i="8"/>
  <c r="O1944" i="8"/>
  <c r="O1856" i="8"/>
  <c r="O1849" i="8"/>
  <c r="O1991" i="8"/>
  <c r="O1957" i="8"/>
  <c r="O1865" i="8"/>
  <c r="O1907" i="8"/>
  <c r="O1869" i="8"/>
  <c r="O1874" i="8"/>
  <c r="O1939" i="8"/>
  <c r="O2018" i="8"/>
  <c r="E1020" i="8"/>
  <c r="C1020" i="8"/>
  <c r="AO1557" i="8"/>
  <c r="AO1383" i="8"/>
  <c r="AO1847" i="8"/>
  <c r="AO1398" i="8"/>
  <c r="AO1270" i="8"/>
  <c r="AO1787" i="8"/>
  <c r="AO1878" i="8"/>
  <c r="AO1774" i="8"/>
  <c r="AO1979" i="8"/>
  <c r="AO1894" i="8"/>
  <c r="AO1524" i="8"/>
  <c r="AO1611" i="8"/>
  <c r="AO1353" i="8"/>
  <c r="AO1973" i="8"/>
  <c r="AO1331" i="8"/>
  <c r="AO1467" i="8"/>
  <c r="AO1170" i="8"/>
  <c r="AO1891" i="8"/>
  <c r="AO1466" i="8"/>
  <c r="AO1285" i="8"/>
  <c r="AO1580" i="8"/>
  <c r="AO1702" i="8"/>
  <c r="AO1054" i="8"/>
  <c r="AO1935" i="8"/>
  <c r="AO1571" i="8"/>
  <c r="AO1109" i="8"/>
  <c r="AO1252" i="8"/>
  <c r="AO1970" i="8"/>
  <c r="AO1295" i="8"/>
  <c r="AO1826" i="8"/>
  <c r="AO1143" i="8"/>
  <c r="AO1375" i="8"/>
  <c r="AO1936" i="8"/>
  <c r="AO1395" i="8"/>
  <c r="AO1871" i="8"/>
  <c r="AO1648" i="8"/>
  <c r="AO1098" i="8"/>
  <c r="AO1405" i="8"/>
  <c r="AO1164" i="8"/>
  <c r="AO1908" i="8"/>
  <c r="AO1029" i="8"/>
  <c r="AO1497" i="8"/>
  <c r="AO1127" i="8"/>
  <c r="AO1157" i="8"/>
  <c r="AO1334" i="8"/>
  <c r="AO1364" i="8"/>
  <c r="AO1567" i="8"/>
  <c r="AO1987" i="8"/>
  <c r="AO1441" i="8"/>
  <c r="AO1474" i="8"/>
  <c r="AO1115" i="8"/>
  <c r="AO1942" i="8"/>
  <c r="AO1736" i="8"/>
  <c r="AO1841" i="8"/>
  <c r="AO1313" i="8"/>
  <c r="AO1579" i="8"/>
  <c r="AO1036" i="8"/>
  <c r="AO1824" i="8"/>
  <c r="AO1123" i="8"/>
  <c r="AO1302" i="8"/>
  <c r="AO1321" i="8"/>
  <c r="AO1397" i="8"/>
  <c r="AO1957" i="8"/>
  <c r="AO1073" i="8"/>
  <c r="AO1569" i="8"/>
  <c r="AO1583" i="8"/>
  <c r="AO1855" i="8"/>
  <c r="AO1404" i="8"/>
  <c r="AO1698" i="8"/>
  <c r="AO1438" i="8"/>
  <c r="AO1122" i="8"/>
  <c r="AO1126" i="8"/>
  <c r="AO1956" i="8"/>
  <c r="AO1510" i="8"/>
  <c r="AO1279" i="8"/>
  <c r="AO1668" i="8"/>
  <c r="AO1323" i="8"/>
  <c r="AO1911" i="8"/>
  <c r="AO1198" i="8"/>
  <c r="AO1804" i="8"/>
  <c r="AO1520" i="8"/>
  <c r="AO1332" i="8"/>
  <c r="AO1617" i="8"/>
  <c r="AO1238" i="8"/>
  <c r="AO1952" i="8"/>
  <c r="AO1966" i="8"/>
  <c r="AO1489" i="8"/>
  <c r="AO1950" i="8"/>
  <c r="AO1357" i="8"/>
  <c r="AO1527" i="8"/>
  <c r="AO1158" i="8"/>
  <c r="AO1173" i="8"/>
  <c r="AO1988" i="8"/>
  <c r="AO1822" i="8"/>
  <c r="AO1562" i="8"/>
  <c r="AO1743" i="8"/>
  <c r="AO1207" i="8"/>
  <c r="AO1909" i="8"/>
  <c r="AO1290" i="8"/>
  <c r="AO2002" i="8"/>
  <c r="AO1614" i="8"/>
  <c r="AO1549" i="8"/>
  <c r="AO1606" i="8"/>
  <c r="AO2006" i="8"/>
  <c r="AO1734" i="8"/>
  <c r="AO1100" i="8"/>
  <c r="AO1351" i="8"/>
  <c r="AO1023" i="8"/>
  <c r="AO1680" i="8"/>
  <c r="AO1169" i="8"/>
  <c r="AO1760" i="8"/>
  <c r="AO1714" i="8"/>
  <c r="AO1684" i="8"/>
  <c r="AO1914" i="8"/>
  <c r="AO1399" i="8"/>
  <c r="AO1665" i="8"/>
  <c r="AO2003" i="8"/>
  <c r="AO1654" i="8"/>
  <c r="AO1791" i="8"/>
  <c r="AO1767" i="8"/>
  <c r="AO1194" i="8"/>
  <c r="AO1634" i="8"/>
  <c r="AO1284" i="8"/>
  <c r="AO1695" i="8"/>
  <c r="T1780" i="8"/>
  <c r="T1866" i="8"/>
  <c r="T1948" i="8"/>
  <c r="T1949" i="8"/>
  <c r="T1961" i="8"/>
  <c r="T1996" i="8"/>
  <c r="T1766" i="8"/>
  <c r="T1926" i="8"/>
  <c r="T1956" i="8"/>
  <c r="T1874" i="8"/>
  <c r="T1808" i="8"/>
  <c r="T1952" i="8"/>
  <c r="T1823" i="8"/>
  <c r="T1810" i="8"/>
  <c r="T1844" i="8"/>
  <c r="T1958" i="8"/>
  <c r="T1976" i="8"/>
  <c r="T1807" i="8"/>
  <c r="T1813" i="8"/>
  <c r="T2005" i="8"/>
  <c r="T1839" i="8"/>
  <c r="T1886" i="8"/>
  <c r="T1934" i="8"/>
  <c r="T1779" i="8"/>
  <c r="T1786" i="8"/>
  <c r="T1857" i="8"/>
  <c r="T1908" i="8"/>
  <c r="T1812" i="8"/>
  <c r="AJ1717" i="8"/>
  <c r="AJ1581" i="8"/>
  <c r="AJ1656" i="8"/>
  <c r="AJ1963" i="8"/>
  <c r="AJ1622" i="8"/>
  <c r="AJ1539" i="8"/>
  <c r="AJ1958" i="8"/>
  <c r="AJ1498" i="8"/>
  <c r="AJ1682" i="8"/>
  <c r="AJ1543" i="8"/>
  <c r="AJ1921" i="8"/>
  <c r="AJ1730" i="8"/>
  <c r="AJ1857" i="8"/>
  <c r="AJ1923" i="8"/>
  <c r="AJ1818" i="8"/>
  <c r="AJ1557" i="8"/>
  <c r="AJ1534" i="8"/>
  <c r="AJ1642" i="8"/>
  <c r="AJ1509" i="8"/>
  <c r="AJ1658" i="8"/>
  <c r="AJ1870" i="8"/>
  <c r="AJ1625" i="8"/>
  <c r="AJ1942" i="8"/>
  <c r="AJ1757" i="8"/>
  <c r="AJ1960" i="8"/>
  <c r="AJ1578" i="8"/>
  <c r="AJ1636" i="8"/>
  <c r="AJ1644" i="8"/>
  <c r="AJ1918" i="8"/>
  <c r="AJ1937" i="8"/>
  <c r="AJ1985" i="8"/>
  <c r="AJ1522" i="8"/>
  <c r="AJ1580" i="8"/>
  <c r="AJ1777" i="8"/>
  <c r="AJ1893" i="8"/>
  <c r="AJ1617" i="8"/>
  <c r="AJ1535" i="8"/>
  <c r="AJ1600" i="8"/>
  <c r="AJ2005" i="8"/>
  <c r="AJ1900" i="8"/>
  <c r="AJ1967" i="8"/>
  <c r="AJ1643" i="8"/>
  <c r="AJ1845" i="8"/>
  <c r="AJ1928" i="8"/>
  <c r="AJ1879" i="8"/>
  <c r="AJ1811" i="8"/>
  <c r="AJ1829" i="8"/>
  <c r="AJ1974" i="8"/>
  <c r="AJ1698" i="8"/>
  <c r="AJ1987" i="8"/>
  <c r="AJ1977" i="8"/>
  <c r="AJ1512" i="8"/>
  <c r="AJ1776" i="8"/>
  <c r="AJ1941" i="8"/>
  <c r="AJ1741" i="8"/>
  <c r="AJ2011" i="8"/>
  <c r="AJ2016" i="8"/>
  <c r="AJ1828" i="8"/>
  <c r="AJ1780" i="8"/>
  <c r="AJ1788" i="8"/>
  <c r="AJ1964" i="8"/>
  <c r="AE1629" i="8"/>
  <c r="AE1600" i="8"/>
  <c r="AE1760" i="8"/>
  <c r="AE1673" i="8"/>
  <c r="AE1783" i="8"/>
  <c r="AE1599" i="8"/>
  <c r="AE1595" i="8"/>
  <c r="AE1882" i="8"/>
  <c r="AE1649" i="8"/>
  <c r="AE1689" i="8"/>
  <c r="AE1823" i="8"/>
  <c r="AE1771" i="8"/>
  <c r="AE1662" i="8"/>
  <c r="AE1779" i="8"/>
  <c r="AE1761" i="8"/>
  <c r="AE1989" i="8"/>
  <c r="AE1624" i="8"/>
  <c r="AE1883" i="8"/>
  <c r="AE1695" i="8"/>
  <c r="AE1951" i="8"/>
  <c r="AE1753" i="8"/>
  <c r="AE1927" i="8"/>
  <c r="AE1751" i="8"/>
  <c r="AE1632" i="8"/>
  <c r="AE1610" i="8"/>
  <c r="AE1593" i="8"/>
  <c r="AE1781" i="8"/>
  <c r="AE1752" i="8"/>
  <c r="AE1684" i="8"/>
  <c r="AE2018" i="8"/>
  <c r="AE1961" i="8"/>
  <c r="AE1981" i="8"/>
  <c r="AE1889" i="8"/>
  <c r="AE1843" i="8"/>
  <c r="AE1678" i="8"/>
  <c r="AE1897" i="8"/>
  <c r="AE1788" i="8"/>
  <c r="AE1692" i="8"/>
  <c r="AE1738" i="8"/>
  <c r="AE1647" i="8"/>
  <c r="AE1712" i="8"/>
  <c r="AE1740" i="8"/>
  <c r="AE1679" i="8"/>
  <c r="AE1641" i="8"/>
  <c r="AE1615" i="8"/>
  <c r="AE1945" i="8"/>
  <c r="AE1694" i="8"/>
  <c r="AE1925" i="8"/>
  <c r="AE1726" i="8"/>
  <c r="AE1671" i="8"/>
  <c r="AE1758" i="8"/>
  <c r="AE1943" i="8"/>
  <c r="AE1690" i="8"/>
  <c r="AE1837" i="8"/>
  <c r="AE1022" i="8"/>
  <c r="J1990" i="8"/>
  <c r="J1997" i="8"/>
  <c r="J1969" i="8"/>
  <c r="J2005" i="8"/>
  <c r="J1991" i="8"/>
  <c r="J2009" i="8"/>
  <c r="J2011" i="8"/>
  <c r="J1987" i="8"/>
  <c r="J1992" i="8"/>
  <c r="J2010" i="8"/>
  <c r="J1976" i="8"/>
  <c r="Z1859" i="8"/>
  <c r="AE1023" i="8"/>
  <c r="O1895" i="8"/>
  <c r="O1978" i="8"/>
  <c r="O1972" i="8"/>
  <c r="O1897" i="8"/>
  <c r="O2009" i="8"/>
  <c r="O1934" i="8"/>
  <c r="O1935" i="8"/>
  <c r="O1868" i="8"/>
  <c r="O1928" i="8"/>
  <c r="O1962" i="8"/>
  <c r="O1969" i="8"/>
  <c r="O1982" i="8"/>
  <c r="O1864" i="8"/>
  <c r="O1878" i="8"/>
  <c r="O1948" i="8"/>
  <c r="O1915" i="8"/>
  <c r="O1974" i="8"/>
  <c r="T2009" i="8"/>
  <c r="T1855" i="8"/>
  <c r="T1890" i="8"/>
  <c r="T1933" i="8"/>
  <c r="T1860" i="8"/>
  <c r="T1945" i="8"/>
  <c r="T1834" i="8"/>
  <c r="T1767" i="8"/>
  <c r="T1977" i="8"/>
  <c r="T1869" i="8"/>
  <c r="T1817" i="8"/>
  <c r="T1802" i="8"/>
  <c r="T1985" i="8"/>
  <c r="T1897" i="8"/>
  <c r="T1955" i="8"/>
  <c r="T2015" i="8"/>
  <c r="T1962" i="8"/>
  <c r="T1856" i="8"/>
  <c r="T1828" i="8"/>
  <c r="T1787" i="8"/>
  <c r="T1872" i="8"/>
  <c r="T1944" i="8"/>
  <c r="T1785" i="8"/>
  <c r="AJ1605" i="8"/>
  <c r="AJ1738" i="8"/>
  <c r="AJ1597" i="8"/>
  <c r="AJ1499" i="8"/>
  <c r="AJ1725" i="8"/>
  <c r="AJ1847" i="8"/>
  <c r="AJ1560" i="8"/>
  <c r="AJ1634" i="8"/>
  <c r="AJ1842" i="8"/>
  <c r="AJ1774" i="8"/>
  <c r="AJ1883" i="8"/>
  <c r="AJ1513" i="8"/>
  <c r="AJ1500" i="8"/>
  <c r="AJ1706" i="8"/>
  <c r="AJ1906" i="8"/>
  <c r="AJ1881" i="8"/>
  <c r="AJ1863" i="8"/>
  <c r="AJ1758" i="8"/>
  <c r="AJ1957" i="8"/>
  <c r="AJ1980" i="8"/>
  <c r="AJ1521" i="8"/>
  <c r="AJ1620" i="8"/>
  <c r="AJ1684" i="8"/>
  <c r="AJ1584" i="8"/>
  <c r="AJ1683" i="8"/>
  <c r="AJ1577" i="8"/>
  <c r="AJ1619" i="8"/>
  <c r="AJ1891" i="8"/>
  <c r="AJ1664" i="8"/>
  <c r="AJ1641" i="8"/>
  <c r="AJ1680" i="8"/>
  <c r="AJ1650" i="8"/>
  <c r="AJ1673" i="8"/>
  <c r="AJ1660" i="8"/>
  <c r="AJ1554" i="8"/>
  <c r="AJ1962" i="8"/>
  <c r="AJ1518" i="8"/>
  <c r="AJ1804" i="8"/>
  <c r="AJ1902" i="8"/>
  <c r="AJ1877" i="8"/>
  <c r="AJ1637" i="8"/>
  <c r="AJ1792" i="8"/>
  <c r="AJ1607" i="8"/>
  <c r="AJ1772" i="8"/>
  <c r="AJ1983" i="8"/>
  <c r="AJ1894" i="8"/>
  <c r="AJ2010" i="8"/>
  <c r="AJ1524" i="8"/>
  <c r="AJ1889" i="8"/>
  <c r="AJ1947" i="8"/>
  <c r="AJ1709" i="8"/>
  <c r="AJ1626" i="8"/>
  <c r="AJ1704" i="8"/>
  <c r="AJ1654" i="8"/>
  <c r="AJ1778" i="8"/>
  <c r="AJ1959" i="8"/>
  <c r="AJ1789" i="8"/>
  <c r="AJ1747" i="8"/>
  <c r="AJ1994" i="8"/>
  <c r="AJ1812" i="8"/>
  <c r="AJ2015" i="8"/>
  <c r="AE1682" i="8"/>
  <c r="AE1627" i="8"/>
  <c r="AE1924" i="8"/>
  <c r="AE2002" i="8"/>
  <c r="AE1676" i="8"/>
  <c r="AE1997" i="8"/>
  <c r="AE1868" i="8"/>
  <c r="AE1808" i="8"/>
  <c r="AE1957" i="8"/>
  <c r="AE1846" i="8"/>
  <c r="AE1856" i="8"/>
  <c r="AE1886" i="8"/>
  <c r="AE1725" i="8"/>
  <c r="AE1792" i="8"/>
  <c r="AE1710" i="8"/>
  <c r="AE1730" i="8"/>
  <c r="AE1776" i="8"/>
  <c r="AE1737" i="8"/>
  <c r="AE1721" i="8"/>
  <c r="AE1653" i="8"/>
  <c r="AE1932" i="8"/>
  <c r="AE1819" i="8"/>
  <c r="AE2005" i="8"/>
  <c r="AE1999" i="8"/>
  <c r="AE1651" i="8"/>
  <c r="AE2017" i="8"/>
  <c r="AE1838" i="8"/>
  <c r="AE1794" i="8"/>
  <c r="AE1661" i="8"/>
  <c r="AE1822" i="8"/>
  <c r="AE1765" i="8"/>
  <c r="AE2011" i="8"/>
  <c r="AE1936" i="8"/>
  <c r="AE1663" i="8"/>
  <c r="AE1669" i="8"/>
  <c r="AE1994" i="8"/>
  <c r="AE2009" i="8"/>
  <c r="AE1993" i="8"/>
  <c r="AE1966" i="8"/>
  <c r="AE1934" i="8"/>
  <c r="AE1634" i="8"/>
  <c r="AE1637" i="8"/>
  <c r="AE1755" i="8"/>
  <c r="AE1852" i="8"/>
  <c r="AE1801" i="8"/>
  <c r="AE1706" i="8"/>
  <c r="AE1596" i="8"/>
  <c r="AE1701" i="8"/>
  <c r="AE1992" i="8"/>
  <c r="AE1896" i="8"/>
  <c r="AE1699" i="8"/>
  <c r="AE1804" i="8"/>
  <c r="AE1950" i="8"/>
  <c r="AE1814" i="8"/>
  <c r="AE1675" i="8"/>
  <c r="AE2008" i="8"/>
  <c r="J2015" i="8"/>
  <c r="J1941" i="8"/>
  <c r="J1960" i="8"/>
  <c r="J1935" i="8"/>
  <c r="J1938" i="8"/>
  <c r="J1983" i="8"/>
  <c r="J1936" i="8"/>
  <c r="J1985" i="8"/>
  <c r="J1980" i="8"/>
  <c r="J1962" i="8"/>
  <c r="J1931" i="8"/>
  <c r="J1989" i="8"/>
  <c r="J2013" i="8"/>
  <c r="Z1824" i="8"/>
  <c r="Z1774" i="8"/>
  <c r="Z1965" i="8"/>
  <c r="Z1927" i="8"/>
  <c r="Z1822" i="8"/>
  <c r="Z1836" i="8"/>
  <c r="Z1911" i="8"/>
  <c r="Z1707" i="8"/>
  <c r="Z1723" i="8"/>
  <c r="Z1883" i="8"/>
  <c r="Z1773" i="8"/>
  <c r="Z1692" i="8"/>
  <c r="Z1917" i="8"/>
  <c r="Z1918" i="8"/>
  <c r="Z1852" i="8"/>
  <c r="Z1855" i="8"/>
  <c r="Z1862" i="8"/>
  <c r="Z1952" i="8"/>
  <c r="Z1746" i="8"/>
  <c r="Z1846" i="8"/>
  <c r="Z1942" i="8"/>
  <c r="Z1949" i="8"/>
  <c r="Z1968" i="8"/>
  <c r="Z1849" i="8"/>
  <c r="Z2011" i="8"/>
  <c r="Z1858" i="8"/>
  <c r="Z1722" i="8"/>
  <c r="Z1683" i="8"/>
  <c r="Z1839" i="8"/>
  <c r="Z1854" i="8"/>
  <c r="Z1700" i="8"/>
  <c r="Z1720" i="8"/>
  <c r="Z1735" i="8"/>
  <c r="Z1771" i="8"/>
  <c r="Z1838" i="8"/>
  <c r="Z1717" i="8"/>
  <c r="Z1864" i="8"/>
  <c r="Z1847" i="8"/>
  <c r="Z1688" i="8"/>
  <c r="Z1843" i="8"/>
  <c r="Z1994" i="8"/>
  <c r="Z2001" i="8"/>
  <c r="Z1724" i="8"/>
  <c r="Z1983" i="8"/>
  <c r="Z1972" i="8"/>
  <c r="Z1996" i="8"/>
  <c r="Z2004" i="8"/>
  <c r="O2000" i="8"/>
  <c r="O1956" i="8"/>
  <c r="O1933" i="8"/>
  <c r="O1968" i="8"/>
  <c r="O1883" i="8"/>
  <c r="O2005" i="8"/>
  <c r="O1996" i="8"/>
  <c r="O2002" i="8"/>
  <c r="O1867" i="8"/>
  <c r="O1927" i="8"/>
  <c r="O2006" i="8"/>
  <c r="O1876" i="8"/>
  <c r="E2017" i="8"/>
  <c r="AO1034" i="8"/>
  <c r="AO1917" i="8"/>
  <c r="AO1303" i="8"/>
  <c r="AO1066" i="8"/>
  <c r="AO1191" i="8"/>
  <c r="AO1146" i="8"/>
  <c r="AO1372" i="8"/>
  <c r="AO1586" i="8"/>
  <c r="AO1344" i="8"/>
  <c r="AO1348" i="8"/>
  <c r="AO1954" i="8"/>
  <c r="AO1139" i="8"/>
  <c r="AO1235" i="8"/>
  <c r="AO1189" i="8"/>
  <c r="AO1645" i="8"/>
  <c r="AO1061" i="8"/>
  <c r="AO1926" i="8"/>
  <c r="AO1476" i="8"/>
  <c r="AO1135" i="8"/>
  <c r="AO1144" i="8"/>
  <c r="AO1725" i="8"/>
  <c r="AO1850" i="8"/>
  <c r="AO1522" i="8"/>
  <c r="AO1152" i="8"/>
  <c r="AO1128" i="8"/>
  <c r="AO1994" i="8"/>
  <c r="AO1913" i="8"/>
  <c r="AO1581" i="8"/>
  <c r="AO1428" i="8"/>
  <c r="AO1260" i="8"/>
  <c r="AO1308" i="8"/>
  <c r="AO1912" i="8"/>
  <c r="AO1185" i="8"/>
  <c r="AO1955" i="8"/>
  <c r="AO1243" i="8"/>
  <c r="AO1882" i="8"/>
  <c r="AO1160" i="8"/>
  <c r="AO1843" i="8"/>
  <c r="AO1596" i="8"/>
  <c r="AO1424" i="8"/>
  <c r="AO1704" i="8"/>
  <c r="AO1796" i="8"/>
  <c r="AO1659" i="8"/>
  <c r="AO1232" i="8"/>
  <c r="AO1317" i="8"/>
  <c r="AO1720" i="8"/>
  <c r="AO1715" i="8"/>
  <c r="AO1067" i="8"/>
  <c r="AO1889" i="8"/>
  <c r="AO1063" i="8"/>
  <c r="AO1345" i="8"/>
  <c r="AO1459" i="8"/>
  <c r="AO1572" i="8"/>
  <c r="AO1048" i="8"/>
  <c r="AO1246" i="8"/>
  <c r="AO1225" i="8"/>
  <c r="AO1087" i="8"/>
  <c r="AO1898" i="8"/>
  <c r="AO1578" i="8"/>
  <c r="AO1622" i="8"/>
  <c r="AO1273" i="8"/>
  <c r="AO1253" i="8"/>
  <c r="AO1453" i="8"/>
  <c r="AO1776" i="8"/>
  <c r="AO1406" i="8"/>
  <c r="AO1552" i="8"/>
  <c r="AO1291" i="8"/>
  <c r="AO1262" i="8"/>
  <c r="AO1959" i="8"/>
  <c r="AO1306" i="8"/>
  <c r="AO1247" i="8"/>
  <c r="AO1268" i="8"/>
  <c r="AO1918" i="8"/>
  <c r="AO1411" i="8"/>
  <c r="AO1381" i="8"/>
  <c r="AO1480" i="8"/>
  <c r="AO1051" i="8"/>
  <c r="AO1511" i="8"/>
  <c r="AO1387" i="8"/>
  <c r="AO1726" i="8"/>
  <c r="AO1059" i="8"/>
  <c r="AO1683" i="8"/>
  <c r="AO1795" i="8"/>
  <c r="AO1396" i="8"/>
  <c r="AO2014" i="8"/>
  <c r="AO1230" i="8"/>
  <c r="AO1836" i="8"/>
  <c r="AO1508" i="8"/>
  <c r="AO1731" i="8"/>
  <c r="AO1304" i="8"/>
  <c r="AO1629" i="8"/>
  <c r="AO1287" i="8"/>
  <c r="AO1451" i="8"/>
  <c r="AO1732" i="8"/>
  <c r="AO1953" i="8"/>
  <c r="AO1202" i="8"/>
  <c r="AO1371" i="8"/>
  <c r="AO1805" i="8"/>
  <c r="AO1903" i="8"/>
  <c r="AO1789" i="8"/>
  <c r="AO1690" i="8"/>
  <c r="AO1673" i="8"/>
  <c r="AO1130" i="8"/>
  <c r="AO1470" i="8"/>
  <c r="AO1083" i="8"/>
  <c r="AO1879" i="8"/>
  <c r="AO1803" i="8"/>
  <c r="AO1875" i="8"/>
  <c r="AO1630" i="8"/>
  <c r="AO1484" i="8"/>
  <c r="AO1722" i="8"/>
  <c r="AO1771" i="8"/>
  <c r="AO1547" i="8"/>
  <c r="AO1374" i="8"/>
  <c r="AO1845" i="8"/>
  <c r="AO1384" i="8"/>
  <c r="AO1182" i="8"/>
  <c r="AO1118" i="8"/>
  <c r="AO1867" i="8"/>
  <c r="AO1783" i="8"/>
  <c r="AO1818" i="8"/>
  <c r="AO1401" i="8"/>
  <c r="AO1209" i="8"/>
  <c r="AO1832" i="8"/>
  <c r="AO1717" i="8"/>
  <c r="T1969" i="8"/>
  <c r="T1984" i="8"/>
  <c r="T2007" i="8"/>
  <c r="T1858" i="8"/>
  <c r="T2012" i="8"/>
  <c r="T1878" i="8"/>
  <c r="T1910" i="8"/>
  <c r="T1967" i="8"/>
  <c r="T1990" i="8"/>
  <c r="T1924" i="8"/>
  <c r="T1873" i="8"/>
  <c r="T1939" i="8"/>
  <c r="T2017" i="8"/>
  <c r="T1898" i="8"/>
  <c r="T1978" i="8"/>
  <c r="T1835" i="8"/>
  <c r="T1831" i="8"/>
  <c r="T1995" i="8"/>
  <c r="T1940" i="8"/>
  <c r="T1973" i="8"/>
  <c r="T1907" i="8"/>
  <c r="T1788" i="8"/>
  <c r="T2001" i="8"/>
  <c r="T1829" i="8"/>
  <c r="T1781" i="8"/>
  <c r="T1896" i="8"/>
  <c r="T1830" i="8"/>
  <c r="T1783" i="8"/>
  <c r="T1943" i="8"/>
  <c r="AJ1745" i="8"/>
  <c r="AJ1691" i="8"/>
  <c r="AJ1939" i="8"/>
  <c r="AJ1567" i="8"/>
  <c r="AJ1850" i="8"/>
  <c r="AJ1674" i="8"/>
  <c r="AJ1831" i="8"/>
  <c r="AJ1897" i="8"/>
  <c r="AJ1696" i="8"/>
  <c r="AJ1823" i="8"/>
  <c r="AJ1822" i="8"/>
  <c r="AJ1561" i="8"/>
  <c r="AJ1830" i="8"/>
  <c r="AJ1932" i="8"/>
  <c r="AJ1764" i="8"/>
  <c r="AJ1720" i="8"/>
  <c r="AJ1791" i="8"/>
  <c r="AJ1688" i="8"/>
  <c r="AJ1715" i="8"/>
  <c r="AJ1652" i="8"/>
  <c r="AJ1507" i="8"/>
  <c r="AJ1961" i="8"/>
  <c r="AJ1545" i="8"/>
  <c r="AJ1566" i="8"/>
  <c r="AJ1808" i="8"/>
  <c r="AJ1604" i="8"/>
  <c r="AJ1746" i="8"/>
  <c r="AJ1613" i="8"/>
  <c r="AJ1972" i="8"/>
  <c r="AJ1899" i="8"/>
  <c r="AJ1763" i="8"/>
  <c r="AJ1878" i="8"/>
  <c r="AJ2004" i="8"/>
  <c r="AJ1556" i="8"/>
  <c r="AJ1728" i="8"/>
  <c r="AJ1679" i="8"/>
  <c r="AJ1611" i="8"/>
  <c r="AJ1649" i="8"/>
  <c r="AJ1508" i="8"/>
  <c r="AJ1645" i="8"/>
  <c r="AJ1610" i="8"/>
  <c r="AJ1749" i="8"/>
  <c r="AJ1589" i="8"/>
  <c r="AJ2001" i="8"/>
  <c r="AJ1978" i="8"/>
  <c r="AJ1930" i="8"/>
  <c r="AJ1835" i="8"/>
  <c r="AJ1982" i="8"/>
  <c r="AJ1873" i="8"/>
  <c r="AJ1787" i="8"/>
  <c r="AJ1969" i="8"/>
  <c r="AJ1590" i="8"/>
  <c r="AJ2018" i="8"/>
  <c r="AJ1771" i="8"/>
  <c r="AJ1838" i="8"/>
  <c r="AJ1511" i="8"/>
  <c r="AJ1550" i="8"/>
  <c r="AJ1837" i="8"/>
  <c r="AJ2000" i="8"/>
  <c r="AJ1997" i="8"/>
  <c r="AJ1840" i="8"/>
  <c r="AJ1516" i="8"/>
  <c r="AJ1718" i="8"/>
  <c r="AJ1949" i="8"/>
  <c r="AJ1895" i="8"/>
  <c r="AJ2017" i="8"/>
  <c r="AJ1860" i="8"/>
  <c r="AJ1944" i="8"/>
  <c r="AJ2002" i="8"/>
  <c r="AE1677" i="8"/>
  <c r="AE1702" i="8"/>
  <c r="AE1744" i="8"/>
  <c r="AE1922" i="8"/>
  <c r="AE1984" i="8"/>
  <c r="AE1917" i="8"/>
  <c r="AE1988" i="8"/>
  <c r="AE1824" i="8"/>
  <c r="AE1602" i="8"/>
  <c r="AE1769" i="8"/>
  <c r="AE1732" i="8"/>
  <c r="AE1954" i="8"/>
  <c r="AE1890" i="8"/>
  <c r="AE1853" i="8"/>
  <c r="AE1908" i="8"/>
  <c r="AE1968" i="8"/>
  <c r="AE1912" i="8"/>
  <c r="AE1973" i="8"/>
  <c r="AE1704" i="8"/>
  <c r="AE1756" i="8"/>
  <c r="AE1693" i="8"/>
  <c r="AE2003" i="8"/>
  <c r="AE1754" i="8"/>
  <c r="AE1840" i="8"/>
  <c r="AE1642" i="8"/>
  <c r="AE1832" i="8"/>
  <c r="AE1860" i="8"/>
  <c r="AE1606" i="8"/>
  <c r="AE1931" i="8"/>
  <c r="AE1956" i="8"/>
  <c r="AE1855" i="8"/>
  <c r="AE1864" i="8"/>
  <c r="AE1812" i="8"/>
  <c r="AE1828" i="8"/>
  <c r="AE1972" i="8"/>
  <c r="AE1636" i="8"/>
  <c r="AE1609" i="8"/>
  <c r="AE1935" i="8"/>
  <c r="AE2010" i="8"/>
  <c r="AE1863" i="8"/>
  <c r="AE1965" i="8"/>
  <c r="AE1911" i="8"/>
  <c r="AE1888" i="8"/>
  <c r="AE1836" i="8"/>
  <c r="AE1974" i="8"/>
  <c r="AE2000" i="8"/>
  <c r="AE1825" i="8"/>
  <c r="AE1795" i="8"/>
  <c r="AE1892" i="8"/>
  <c r="AE1865" i="8"/>
  <c r="AE1982" i="8"/>
  <c r="AE1603" i="8"/>
  <c r="AE1639" i="8"/>
  <c r="AE1718" i="8"/>
  <c r="AE1960" i="8"/>
  <c r="J1988" i="8"/>
  <c r="J1995" i="8"/>
  <c r="J1961" i="8"/>
  <c r="J1959" i="8"/>
  <c r="J1973" i="8"/>
  <c r="J2000" i="8"/>
  <c r="J1942" i="8"/>
  <c r="J2001" i="8"/>
  <c r="J1986" i="8"/>
  <c r="J1999" i="8"/>
  <c r="Z1967" i="8"/>
  <c r="Z1876" i="8"/>
  <c r="Z2014" i="8"/>
  <c r="Z1851" i="8"/>
  <c r="Z1948" i="8"/>
  <c r="Z1970" i="8"/>
  <c r="Z1978" i="8"/>
  <c r="Z1931" i="8"/>
  <c r="Z1866" i="8"/>
  <c r="Z1973" i="8"/>
  <c r="Z1877" i="8"/>
  <c r="Z1963" i="8"/>
  <c r="Z1831" i="8"/>
  <c r="Z1785" i="8"/>
  <c r="Z1759" i="8"/>
  <c r="Z1880" i="8"/>
  <c r="Z1872" i="8"/>
  <c r="Z1708" i="8"/>
  <c r="Z1867" i="8"/>
  <c r="Z1788" i="8"/>
  <c r="Z1797" i="8"/>
  <c r="Z1801" i="8"/>
  <c r="Z1829" i="8"/>
  <c r="Z2013" i="8"/>
  <c r="Z1812" i="8"/>
  <c r="Z1710" i="8"/>
  <c r="Z1999" i="8"/>
  <c r="Z1685" i="8"/>
  <c r="Z1944" i="8"/>
  <c r="Z1753" i="8"/>
  <c r="Z1902" i="8"/>
  <c r="Z1891" i="8"/>
  <c r="Z1787" i="8"/>
  <c r="Z1871" i="8"/>
  <c r="Z1908" i="8"/>
  <c r="Z1945" i="8"/>
  <c r="Z1993" i="8"/>
  <c r="Z1912" i="8"/>
  <c r="Z1875" i="8"/>
  <c r="Z1964" i="8"/>
  <c r="Z1757" i="8"/>
  <c r="Z1900" i="8"/>
  <c r="Z1976" i="8"/>
  <c r="Z2012" i="8"/>
  <c r="Z2008" i="8"/>
  <c r="O1914" i="8"/>
  <c r="O2003" i="8"/>
  <c r="O1875" i="8"/>
  <c r="O1938" i="8"/>
  <c r="O1923" i="8"/>
  <c r="O1998" i="8"/>
  <c r="O1861" i="8"/>
  <c r="O1872" i="8"/>
  <c r="O1988" i="8"/>
  <c r="O1911" i="8"/>
  <c r="O1906" i="8"/>
  <c r="O1919" i="8"/>
  <c r="O1893" i="8"/>
  <c r="O2010" i="8"/>
  <c r="O1940" i="8"/>
  <c r="O1894" i="8"/>
  <c r="O1885" i="8"/>
  <c r="O1942" i="8"/>
  <c r="O1887" i="8"/>
  <c r="O1963" i="8"/>
  <c r="O1952" i="8"/>
  <c r="O1920" i="8"/>
  <c r="O1871" i="8"/>
  <c r="O1930" i="8"/>
  <c r="O1022" i="8"/>
  <c r="AO1385" i="8"/>
  <c r="AO1666" i="8"/>
  <c r="AO1266" i="8"/>
  <c r="AO1156" i="8"/>
  <c r="AO1215" i="8"/>
  <c r="AO1289" i="8"/>
  <c r="AO1628" i="8"/>
  <c r="AO1526" i="8"/>
  <c r="AO1389" i="8"/>
  <c r="AO1343" i="8"/>
  <c r="AO1729" i="8"/>
  <c r="AO1329" i="8"/>
  <c r="AO1338" i="8"/>
  <c r="AO1516" i="8"/>
  <c r="AO1056" i="8"/>
  <c r="AO1386" i="8"/>
  <c r="AO1916" i="8"/>
  <c r="AO1639" i="8"/>
  <c r="AO1084" i="8"/>
  <c r="AO1817" i="8"/>
  <c r="AO1545" i="8"/>
  <c r="AO1739" i="8"/>
  <c r="AO1670" i="8"/>
  <c r="AO1762" i="8"/>
  <c r="AO1339" i="8"/>
  <c r="AO1924" i="8"/>
  <c r="AO1939" i="8"/>
  <c r="AO1212" i="8"/>
  <c r="AO1539" i="8"/>
  <c r="AO1400" i="8"/>
  <c r="AO1322" i="8"/>
  <c r="AO1393" i="8"/>
  <c r="AO1709" i="8"/>
  <c r="AO1167" i="8"/>
  <c r="AO1635" i="8"/>
  <c r="AO1977" i="8"/>
  <c r="AO1172" i="8"/>
  <c r="AO1700" i="8"/>
  <c r="AO1224" i="8"/>
  <c r="AO1180" i="8"/>
  <c r="AO1057" i="8"/>
  <c r="AO1687" i="8"/>
  <c r="AO1231" i="8"/>
  <c r="AO1816" i="8"/>
  <c r="AO1120" i="8"/>
  <c r="AO1790" i="8"/>
  <c r="AO1701" i="8"/>
  <c r="AO1568" i="8"/>
  <c r="AO1356" i="8"/>
  <c r="AO1312" i="8"/>
  <c r="AO1105" i="8"/>
  <c r="AO1640" i="8"/>
  <c r="AO1907" i="8"/>
  <c r="AO1409" i="8"/>
  <c r="AO1229" i="8"/>
  <c r="AO1210" i="8"/>
  <c r="AO1443" i="8"/>
  <c r="AO1148" i="8"/>
  <c r="AO1471" i="8"/>
  <c r="AO1429" i="8"/>
  <c r="AO1884" i="8"/>
  <c r="AO1425" i="8"/>
  <c r="AO1360" i="8"/>
  <c r="AO1764" i="8"/>
  <c r="AO1234" i="8"/>
  <c r="AO1419" i="8"/>
  <c r="AO1565" i="8"/>
  <c r="AO1179" i="8"/>
  <c r="AO1940" i="8"/>
  <c r="AO1880" i="8"/>
  <c r="AO1981" i="8"/>
  <c r="AO1277" i="8"/>
  <c r="AO1651" i="8"/>
  <c r="AO1525" i="8"/>
  <c r="AO1528" i="8"/>
  <c r="AO1206" i="8"/>
  <c r="AO1920" i="8"/>
  <c r="AO1487" i="8"/>
  <c r="AO1866" i="8"/>
  <c r="AO1844" i="8"/>
  <c r="AO1587" i="8"/>
  <c r="AO1667" i="8"/>
  <c r="AO1632" i="8"/>
  <c r="AO1237" i="8"/>
  <c r="AO1975" i="8"/>
  <c r="AO1999" i="8"/>
  <c r="AO1442" i="8"/>
  <c r="AO1267" i="8"/>
  <c r="AO1214" i="8"/>
  <c r="AO1779" i="8"/>
  <c r="AO1750" i="8"/>
  <c r="AO1626" i="8"/>
  <c r="AO1049" i="8"/>
  <c r="AO1933" i="8"/>
  <c r="AO1491" i="8"/>
  <c r="AO1592" i="8"/>
  <c r="AO1092" i="8"/>
  <c r="AO1507" i="8"/>
  <c r="AO1089" i="8"/>
  <c r="AO1840" i="8"/>
  <c r="AO1819" i="8"/>
  <c r="AO1515" i="8"/>
  <c r="AO1301" i="8"/>
  <c r="AO1213" i="8"/>
  <c r="AO1868" i="8"/>
  <c r="AO1550" i="8"/>
  <c r="AO1637" i="8"/>
  <c r="AO1677" i="8"/>
  <c r="AO1347" i="8"/>
  <c r="AO1561" i="8"/>
  <c r="AO2016" i="8"/>
  <c r="AO1682" i="8"/>
  <c r="AO1623" i="8"/>
  <c r="AO1379" i="8"/>
  <c r="AO1019" i="8"/>
  <c r="AO1756" i="8"/>
  <c r="AO1948" i="8"/>
  <c r="AO1153" i="8"/>
  <c r="AO1904" i="8"/>
  <c r="AO1985" i="8"/>
  <c r="AO1897" i="8"/>
  <c r="AO1895" i="8"/>
  <c r="AO1021" i="8"/>
  <c r="AO1887" i="8"/>
  <c r="T1966" i="8"/>
  <c r="T2018" i="8"/>
  <c r="T1875" i="8"/>
  <c r="T1765" i="8"/>
  <c r="T1796" i="8"/>
  <c r="T1971" i="8"/>
  <c r="T1790" i="8"/>
  <c r="T1919" i="8"/>
  <c r="T1797" i="8"/>
  <c r="T1811" i="8"/>
  <c r="O1873" i="8"/>
  <c r="O1909" i="8"/>
  <c r="O1954" i="8"/>
  <c r="O1859" i="8"/>
  <c r="O1021" i="8"/>
  <c r="E2018" i="8"/>
  <c r="AO1052" i="8"/>
  <c r="AO1742" i="8"/>
  <c r="AO1020" i="8"/>
  <c r="AO1366" i="8"/>
  <c r="AO1390" i="8"/>
  <c r="AO1316" i="8"/>
  <c r="AO1136" i="8"/>
  <c r="AO1226" i="8"/>
  <c r="AO1605" i="8"/>
  <c r="AO1086" i="8"/>
  <c r="AO1445" i="8"/>
  <c r="AO1794" i="8"/>
  <c r="AO1377" i="8"/>
  <c r="AO1050" i="8"/>
  <c r="AO1727" i="8"/>
  <c r="AO1298" i="8"/>
  <c r="AO1414" i="8"/>
  <c r="AO1074" i="8"/>
  <c r="AO1482" i="8"/>
  <c r="AO1712" i="8"/>
  <c r="AO1211" i="8"/>
  <c r="AO1946" i="8"/>
  <c r="AO1653" i="8"/>
  <c r="AO1827" i="8"/>
  <c r="AO1380" i="8"/>
  <c r="AO1535" i="8"/>
  <c r="AO1681" i="8"/>
  <c r="AO1080" i="8"/>
  <c r="AO1163" i="8"/>
  <c r="AO1998" i="8"/>
  <c r="AO1842" i="8"/>
  <c r="AO1133" i="8"/>
  <c r="AO1104" i="8"/>
  <c r="AO1604" i="8"/>
  <c r="AO1159" i="8"/>
  <c r="AO1602" i="8"/>
  <c r="AO1655" i="8"/>
  <c r="AO1905" i="8"/>
  <c r="AO1062" i="8"/>
  <c r="AO1679" i="8"/>
  <c r="AO1175" i="8"/>
  <c r="AO1618" i="8"/>
  <c r="AO1644" i="8"/>
  <c r="AO1293" i="8"/>
  <c r="AO1754" i="8"/>
  <c r="AO1038" i="8"/>
  <c r="AO1259" i="8"/>
  <c r="AO1556" i="8"/>
  <c r="AO1140" i="8"/>
  <c r="AO1299" i="8"/>
  <c r="AO1403" i="8"/>
  <c r="AO1976" i="8"/>
  <c r="AO1636" i="8"/>
  <c r="AO1555" i="8"/>
  <c r="AO1937" i="8"/>
  <c r="AO1502" i="8"/>
  <c r="AO1116" i="8"/>
  <c r="AO1195" i="8"/>
  <c r="AO1815" i="8"/>
  <c r="AO1514" i="8"/>
  <c r="AO1820" i="8"/>
  <c r="AO1506" i="8"/>
  <c r="AO1046" i="8"/>
  <c r="AO1747" i="8"/>
  <c r="AO1563" i="8"/>
  <c r="AO1081" i="8"/>
  <c r="AO1523" i="8"/>
  <c r="AO1244" i="8"/>
  <c r="AO1261" i="8"/>
  <c r="AO1625" i="8"/>
  <c r="AO1131" i="8"/>
  <c r="AO1217" i="8"/>
  <c r="AO1758" i="8"/>
  <c r="AO1134" i="8"/>
  <c r="AO1740" i="8"/>
  <c r="AO1197" i="8"/>
  <c r="AO1512" i="8"/>
  <c r="AO1559" i="8"/>
  <c r="AO1205" i="8"/>
  <c r="AO1925" i="8"/>
  <c r="AO1413" i="8"/>
  <c r="AO1336" i="8"/>
  <c r="AO1696" i="8"/>
  <c r="AO1833" i="8"/>
  <c r="AO1899" i="8"/>
  <c r="AO2010" i="8"/>
  <c r="AO1992" i="8"/>
  <c r="AO1064" i="8"/>
  <c r="AO1643" i="8"/>
  <c r="AO1240" i="8"/>
  <c r="AO1646" i="8"/>
  <c r="AO1746" i="8"/>
  <c r="AO1479" i="8"/>
  <c r="AO1598" i="8"/>
  <c r="AO1350" i="8"/>
  <c r="AO1928" i="8"/>
  <c r="AO1769" i="8"/>
  <c r="AO1799" i="8"/>
  <c r="AO1656" i="8"/>
  <c r="AO1784" i="8"/>
  <c r="AO1437" i="8"/>
  <c r="AO1608" i="8"/>
  <c r="AO1721" i="8"/>
  <c r="AO1749" i="8"/>
  <c r="AO1609" i="8"/>
  <c r="AO1713" i="8"/>
  <c r="AO1723" i="8"/>
  <c r="AO1069" i="8"/>
  <c r="AO1944" i="8"/>
  <c r="AO1193" i="8"/>
  <c r="AO1858" i="8"/>
  <c r="AO1649" i="8"/>
  <c r="AO1045" i="8"/>
  <c r="AO1860" i="8"/>
  <c r="AO1922" i="8"/>
  <c r="AO1577" i="8"/>
  <c r="AO1427" i="8"/>
  <c r="AO1607" i="8"/>
  <c r="AO1974" i="8"/>
  <c r="AO1534" i="8"/>
  <c r="AO1934" i="8"/>
  <c r="AO1874" i="8"/>
  <c r="AO1582" i="8"/>
  <c r="AO1412" i="8"/>
  <c r="AO1318" i="8"/>
  <c r="AO1932" i="8"/>
  <c r="T1885" i="8"/>
  <c r="T1981" i="8"/>
  <c r="T1826" i="8"/>
  <c r="T1900" i="8"/>
  <c r="T1928" i="8"/>
  <c r="T1824" i="8"/>
  <c r="T1809" i="8"/>
  <c r="T1884" i="8"/>
  <c r="T1992" i="8"/>
  <c r="T1994" i="8"/>
  <c r="T1891" i="8"/>
  <c r="T1888" i="8"/>
  <c r="T1769" i="8"/>
  <c r="T1842" i="8"/>
  <c r="T1840" i="8"/>
  <c r="T1909" i="8"/>
  <c r="T1904" i="8"/>
  <c r="T1837" i="8"/>
  <c r="T1953" i="8"/>
  <c r="T1801" i="8"/>
  <c r="T1815" i="8"/>
  <c r="T1980" i="8"/>
  <c r="T1912" i="8"/>
  <c r="T1932" i="8"/>
  <c r="T1988" i="8"/>
  <c r="T1818" i="8"/>
  <c r="T1901" i="8"/>
  <c r="T1963" i="8"/>
  <c r="T1804" i="8"/>
  <c r="T1937" i="8"/>
  <c r="T1784" i="8"/>
  <c r="T1836" i="8"/>
  <c r="T1998" i="8"/>
  <c r="AJ1971" i="8"/>
  <c r="AJ1701" i="8"/>
  <c r="AJ1773" i="8"/>
  <c r="AJ1884" i="8"/>
  <c r="AJ1573" i="8"/>
  <c r="AJ1751" i="8"/>
  <c r="AJ1712" i="8"/>
  <c r="AJ1587" i="8"/>
  <c r="AJ1740" i="8"/>
  <c r="AJ1707" i="8"/>
  <c r="AJ1901" i="8"/>
  <c r="AJ1523" i="8"/>
  <c r="AJ1533" i="8"/>
  <c r="AJ1876" i="8"/>
  <c r="AJ1585" i="8"/>
  <c r="AJ1954" i="8"/>
  <c r="AJ1821" i="8"/>
  <c r="AJ1564" i="8"/>
  <c r="AJ1790" i="8"/>
  <c r="AJ1911" i="8"/>
  <c r="AJ1546" i="8"/>
  <c r="AJ1501" i="8"/>
  <c r="AJ1655" i="8"/>
  <c r="AJ1793" i="8"/>
  <c r="AJ1981" i="8"/>
  <c r="AJ1624" i="8"/>
  <c r="AJ1601" i="8"/>
  <c r="AJ1582" i="8"/>
  <c r="AJ1530" i="8"/>
  <c r="AJ1538" i="8"/>
  <c r="AJ1955" i="8"/>
  <c r="AJ1809" i="8"/>
  <c r="AJ1743" i="8"/>
  <c r="AJ1510" i="8"/>
  <c r="AJ1766" i="8"/>
  <c r="AJ1548" i="8"/>
  <c r="AJ1629" i="8"/>
  <c r="AJ1687" i="8"/>
  <c r="AJ1672" i="8"/>
  <c r="AJ1532" i="8"/>
  <c r="AJ1917" i="8"/>
  <c r="AJ1839" i="8"/>
  <c r="AJ1592" i="8"/>
  <c r="AJ1665" i="8"/>
  <c r="AJ1565" i="8"/>
  <c r="AJ1614" i="8"/>
  <c r="AJ1722" i="8"/>
  <c r="AJ1907" i="8"/>
  <c r="AJ1520" i="8"/>
  <c r="AJ1995" i="8"/>
  <c r="AJ1767" i="8"/>
  <c r="AJ1768" i="8"/>
  <c r="AJ1628" i="8"/>
  <c r="AJ1782" i="8"/>
  <c r="AJ1558" i="8"/>
  <c r="AJ1948" i="8"/>
  <c r="AJ1993" i="8"/>
  <c r="AJ1827" i="8"/>
  <c r="AJ1800" i="8"/>
  <c r="AJ1667" i="8"/>
  <c r="AJ1854" i="8"/>
  <c r="AJ1940" i="8"/>
  <c r="AJ1912" i="8"/>
  <c r="AJ1990" i="8"/>
  <c r="AE1598" i="8"/>
  <c r="AE1656" i="8"/>
  <c r="AE1876" i="8"/>
  <c r="AE1854" i="8"/>
  <c r="AE1713" i="8"/>
  <c r="AE1905" i="8"/>
  <c r="AE1613" i="8"/>
  <c r="AE1672" i="8"/>
  <c r="AE1980" i="8"/>
  <c r="AE1962" i="8"/>
  <c r="AE1803" i="8"/>
  <c r="AE1773" i="8"/>
  <c r="AE1831" i="8"/>
  <c r="AE1784" i="8"/>
  <c r="AE1747" i="8"/>
  <c r="AE1918" i="8"/>
  <c r="AE1789" i="8"/>
  <c r="AE1820" i="8"/>
  <c r="AE1971" i="8"/>
  <c r="AE1877" i="8"/>
  <c r="AE1842" i="8"/>
  <c r="AE1777" i="8"/>
  <c r="AE1955" i="8"/>
  <c r="AE1766" i="8"/>
  <c r="AE1839" i="8"/>
  <c r="AE1635" i="8"/>
  <c r="AE1622" i="8"/>
  <c r="AE1691" i="8"/>
  <c r="AE1916" i="8"/>
  <c r="AE1944" i="8"/>
  <c r="AE1722" i="8"/>
  <c r="AE1851" i="8"/>
  <c r="AE1815" i="8"/>
  <c r="AE1813" i="8"/>
  <c r="AE1667" i="8"/>
  <c r="AE1664" i="8"/>
  <c r="AE1926" i="8"/>
  <c r="AE1952" i="8"/>
  <c r="AE1977" i="8"/>
  <c r="AE1612" i="8"/>
  <c r="AE1630" i="8"/>
  <c r="AE1827" i="8"/>
  <c r="AE2013" i="8"/>
  <c r="AE1774" i="8"/>
  <c r="AE1906" i="8"/>
  <c r="AE2012" i="8"/>
  <c r="AE1818" i="8"/>
  <c r="AE1643" i="8"/>
  <c r="AE1775" i="8"/>
  <c r="AE1703" i="8"/>
  <c r="AE1874" i="8"/>
  <c r="AE1799" i="8"/>
  <c r="AE1020" i="8"/>
  <c r="J1994" i="8"/>
  <c r="J2012" i="8"/>
  <c r="J1940" i="8"/>
  <c r="J1996" i="8"/>
  <c r="J1982" i="8"/>
  <c r="J1965" i="8"/>
  <c r="J2017" i="8"/>
  <c r="J1945" i="8"/>
  <c r="J2006" i="8"/>
  <c r="J1021" i="8"/>
  <c r="Z1804" i="8"/>
  <c r="Z1940" i="8"/>
  <c r="Z1810" i="8"/>
  <c r="Z1861" i="8"/>
  <c r="Z1686" i="8"/>
  <c r="Z1921" i="8"/>
  <c r="Z1752" i="8"/>
  <c r="Z1938" i="8"/>
  <c r="Z1989" i="8"/>
  <c r="Z1682" i="8"/>
  <c r="Z1800" i="8"/>
  <c r="Z1995" i="8"/>
  <c r="Z1749" i="8"/>
  <c r="Z1860" i="8"/>
  <c r="Z1982" i="8"/>
  <c r="Z1789" i="8"/>
  <c r="Z1782" i="8"/>
  <c r="Z1713" i="8"/>
  <c r="Z2009" i="8"/>
  <c r="Z1934" i="8"/>
  <c r="Z1856" i="8"/>
  <c r="Z1701" i="8"/>
  <c r="Z1984" i="8"/>
  <c r="Z1939" i="8"/>
  <c r="Z1690" i="8"/>
  <c r="Z1904" i="8"/>
  <c r="Z1959" i="8"/>
  <c r="Z1767" i="8"/>
  <c r="Z1704" i="8"/>
  <c r="Z1820" i="8"/>
  <c r="Z1943" i="8"/>
  <c r="Z1893" i="8"/>
  <c r="Z1819" i="8"/>
  <c r="Z1795" i="8"/>
  <c r="Z1731" i="8"/>
  <c r="Z1714" i="8"/>
  <c r="Z1776" i="8"/>
  <c r="Z1687" i="8"/>
  <c r="Z2007" i="8"/>
  <c r="Z1926" i="8"/>
  <c r="Z1974" i="8"/>
  <c r="Z1020" i="8"/>
  <c r="Z1897" i="8"/>
  <c r="Z1716" i="8"/>
  <c r="Z1751" i="8"/>
  <c r="Z1696" i="8"/>
  <c r="Z1809" i="8"/>
  <c r="Z1888" i="8"/>
  <c r="Z1691" i="8"/>
  <c r="Z1727" i="8"/>
  <c r="Z1842" i="8"/>
  <c r="Z1850" i="8"/>
  <c r="Z1901" i="8"/>
  <c r="Z1732" i="8"/>
  <c r="Z1828" i="8"/>
  <c r="Z1929" i="8"/>
  <c r="Z1779" i="8"/>
  <c r="Z1923" i="8"/>
  <c r="Z1844" i="8"/>
  <c r="Z1960" i="8"/>
  <c r="Z1907" i="8"/>
  <c r="Z2002" i="8"/>
  <c r="Z1805" i="8"/>
  <c r="Z1879" i="8"/>
  <c r="Z1818" i="8"/>
  <c r="Z1791" i="8"/>
  <c r="Z1936" i="8"/>
  <c r="Z1863" i="8"/>
  <c r="Z1721" i="8"/>
  <c r="Z1762" i="8"/>
  <c r="Z1783" i="8"/>
  <c r="Z1975" i="8"/>
  <c r="Z1834" i="8"/>
  <c r="Z1991" i="8"/>
  <c r="Z1784" i="8"/>
  <c r="Z1740" i="8"/>
  <c r="Z1913" i="8"/>
  <c r="Z1022" i="8"/>
  <c r="T2002" i="8"/>
  <c r="T1935" i="8"/>
  <c r="T1845" i="8"/>
  <c r="T1951" i="8"/>
  <c r="T2006" i="8"/>
  <c r="T1964" i="8"/>
  <c r="T1771" i="8"/>
  <c r="T1906" i="8"/>
  <c r="T1851" i="8"/>
  <c r="T1905" i="8"/>
  <c r="T1970" i="8"/>
  <c r="T1942" i="8"/>
  <c r="T1859" i="8"/>
  <c r="T1987" i="8"/>
  <c r="T1795" i="8"/>
  <c r="T1999" i="8"/>
  <c r="T1931" i="8"/>
  <c r="T1923" i="8"/>
  <c r="T1772" i="8"/>
  <c r="T1991" i="8"/>
  <c r="T1871" i="8"/>
  <c r="T1776" i="8"/>
  <c r="T2011" i="8"/>
  <c r="T1903" i="8"/>
  <c r="T1925" i="8"/>
  <c r="AJ1806" i="8"/>
  <c r="AJ1914" i="8"/>
  <c r="AJ1657" i="8"/>
  <c r="AJ1798" i="8"/>
  <c r="AJ1661" i="8"/>
  <c r="AJ1596" i="8"/>
  <c r="AJ1905" i="8"/>
  <c r="AJ1583" i="8"/>
  <c r="AJ1861" i="8"/>
  <c r="AJ1615" i="8"/>
  <c r="AJ1723" i="8"/>
  <c r="AJ1640" i="8"/>
  <c r="AJ1676" i="8"/>
  <c r="AJ1647" i="8"/>
  <c r="AJ1713" i="8"/>
  <c r="AJ1686" i="8"/>
  <c r="AJ1669" i="8"/>
  <c r="AJ1579" i="8"/>
  <c r="AJ1699" i="8"/>
  <c r="AJ1898" i="8"/>
  <c r="AJ1708" i="8"/>
  <c r="AJ1547" i="8"/>
  <c r="AJ1588" i="8"/>
  <c r="AJ1503" i="8"/>
  <c r="AJ1693" i="8"/>
  <c r="AJ1986" i="8"/>
  <c r="AJ1551" i="8"/>
  <c r="AJ1651" i="8"/>
  <c r="AJ1943" i="8"/>
  <c r="AJ1595" i="8"/>
  <c r="AJ1903" i="8"/>
  <c r="AJ1814" i="8"/>
  <c r="AJ1803" i="8"/>
  <c r="AJ2009" i="8"/>
  <c r="AJ1864" i="8"/>
  <c r="AJ1612" i="8"/>
  <c r="AJ1726" i="8"/>
  <c r="AJ1752" i="8"/>
  <c r="AJ1896" i="8"/>
  <c r="AJ1802" i="8"/>
  <c r="AJ1716" i="8"/>
  <c r="AJ1663" i="8"/>
  <c r="AJ1849" i="8"/>
  <c r="AJ1882" i="8"/>
  <c r="AJ1598" i="8"/>
  <c r="AJ1762" i="8"/>
  <c r="AJ1761" i="8"/>
  <c r="AJ2012" i="8"/>
  <c r="AJ1737" i="8"/>
  <c r="AJ1826" i="8"/>
  <c r="AJ1843" i="8"/>
  <c r="AJ1841" i="8"/>
  <c r="AJ1797" i="8"/>
  <c r="AJ1609" i="8"/>
  <c r="AJ1794" i="8"/>
  <c r="AJ1714" i="8"/>
  <c r="AJ1848" i="8"/>
  <c r="AJ1805" i="8"/>
  <c r="AJ1887" i="8"/>
  <c r="AJ1976" i="8"/>
  <c r="AJ1973" i="8"/>
  <c r="AJ1998" i="8"/>
  <c r="AJ2006" i="8"/>
  <c r="AJ1820" i="8"/>
  <c r="AE1829" i="8"/>
  <c r="AE1749" i="8"/>
  <c r="AE1604" i="8"/>
  <c r="AE1668" i="8"/>
  <c r="AE1626" i="8"/>
  <c r="AE1802" i="8"/>
  <c r="AE1858" i="8"/>
  <c r="AE1764" i="8"/>
  <c r="AE1640" i="8"/>
  <c r="AE1942" i="8"/>
  <c r="AE1920" i="8"/>
  <c r="AE1990" i="8"/>
  <c r="AE1659" i="8"/>
  <c r="AE1719" i="8"/>
  <c r="AE1875" i="8"/>
  <c r="AE1845" i="8"/>
  <c r="AE1762" i="8"/>
  <c r="AE1830" i="8"/>
  <c r="AE1872" i="8"/>
  <c r="AE1894" i="8"/>
  <c r="AE1835" i="8"/>
  <c r="AE1885" i="8"/>
  <c r="AE1618" i="8"/>
  <c r="AE1881" i="8"/>
  <c r="AE1601" i="8"/>
  <c r="AE1898" i="8"/>
  <c r="AE1720" i="8"/>
  <c r="AE1816" i="8"/>
  <c r="AE1790" i="8"/>
  <c r="AE1617" i="8"/>
  <c r="AE1772" i="8"/>
  <c r="AE1848" i="8"/>
  <c r="AE1697" i="8"/>
  <c r="AE1975" i="8"/>
  <c r="AE1959" i="8"/>
  <c r="AE1734" i="8"/>
  <c r="AE1919" i="8"/>
  <c r="AE1623" i="8"/>
  <c r="AE1979" i="8"/>
  <c r="AE1873" i="8"/>
  <c r="AE2006" i="8"/>
  <c r="AE1796" i="8"/>
  <c r="AE1785" i="8"/>
  <c r="AE1849" i="8"/>
  <c r="AE1657" i="8"/>
  <c r="AE1976" i="8"/>
  <c r="AE1915" i="8"/>
  <c r="AE1750" i="8"/>
  <c r="AE1711" i="8"/>
  <c r="AE1607" i="8"/>
  <c r="AE1743" i="8"/>
  <c r="AE1930" i="8"/>
  <c r="AE1910" i="8"/>
  <c r="AE1021" i="8"/>
  <c r="J1951" i="8"/>
  <c r="J1947" i="8"/>
  <c r="J1977" i="8"/>
  <c r="J1954" i="8"/>
  <c r="J1953" i="8"/>
  <c r="J1937" i="8"/>
  <c r="J1952" i="8"/>
  <c r="J1934" i="8"/>
  <c r="J1939" i="8"/>
  <c r="J1970" i="8"/>
  <c r="J1946" i="8"/>
  <c r="Z1988" i="8"/>
  <c r="Z1885" i="8"/>
  <c r="Z1950" i="8"/>
  <c r="Z1895" i="8"/>
  <c r="Z1792" i="8"/>
  <c r="Z1990" i="8"/>
  <c r="Z1709" i="8"/>
  <c r="Z1733" i="8"/>
  <c r="Z1925" i="8"/>
  <c r="Z1956" i="8"/>
  <c r="Z1703" i="8"/>
  <c r="Z1845" i="8"/>
  <c r="Z1826" i="8"/>
  <c r="Z1799" i="8"/>
  <c r="Z1894" i="8"/>
  <c r="Z1811" i="8"/>
  <c r="Z1689" i="8"/>
  <c r="Z1841" i="8"/>
  <c r="Z2018" i="8"/>
  <c r="Z1981" i="8"/>
  <c r="Z1694" i="8"/>
  <c r="Z1794" i="8"/>
  <c r="Z1813" i="8"/>
  <c r="Z1909" i="8"/>
  <c r="Z1977" i="8"/>
  <c r="Z1953" i="8"/>
  <c r="Z1979" i="8"/>
  <c r="Z1933" i="8"/>
  <c r="Z1695" i="8"/>
  <c r="Z1755" i="8"/>
  <c r="Z1798" i="8"/>
  <c r="Z1962" i="8"/>
  <c r="Z1896" i="8"/>
  <c r="Z1924" i="8"/>
  <c r="Z1758" i="8"/>
  <c r="Z1905" i="8"/>
  <c r="Z1718" i="8"/>
  <c r="Z1738" i="8"/>
  <c r="Z1887" i="8"/>
  <c r="Z1969" i="8"/>
  <c r="Z1857" i="8"/>
  <c r="Z1737" i="8"/>
  <c r="Z1021" i="8"/>
  <c r="AJ1540" i="8"/>
  <c r="AJ1858" i="8"/>
  <c r="AJ1677" i="8"/>
  <c r="AJ1525" i="8"/>
  <c r="AJ1886" i="8"/>
  <c r="AJ1750" i="8"/>
  <c r="AJ1555" i="8"/>
  <c r="AJ1810" i="8"/>
  <c r="AJ1502" i="8"/>
  <c r="AJ1514" i="8"/>
  <c r="AJ1910" i="8"/>
  <c r="AJ1984" i="8"/>
  <c r="AJ1779" i="8"/>
  <c r="AJ1593" i="8"/>
  <c r="AJ1529" i="8"/>
  <c r="AJ1575" i="8"/>
  <c r="AJ1570" i="8"/>
  <c r="AJ1685" i="8"/>
  <c r="AJ1517" i="8"/>
  <c r="AJ1836" i="8"/>
  <c r="AJ1769" i="8"/>
  <c r="AJ1711" i="8"/>
  <c r="AJ1571" i="8"/>
  <c r="AJ1690" i="8"/>
  <c r="AJ1855" i="8"/>
  <c r="AJ1781" i="8"/>
  <c r="AJ1639" i="8"/>
  <c r="AJ1999" i="8"/>
  <c r="AJ1659" i="8"/>
  <c r="AJ1945" i="8"/>
  <c r="AJ1813" i="8"/>
  <c r="AJ1692" i="8"/>
  <c r="AJ1733" i="8"/>
  <c r="AJ1700" i="8"/>
  <c r="AJ1506" i="8"/>
  <c r="AJ1702" i="8"/>
  <c r="AJ1851" i="8"/>
  <c r="AJ1541" i="8"/>
  <c r="AJ1825" i="8"/>
  <c r="AJ1989" i="8"/>
  <c r="AJ1631" i="8"/>
  <c r="AJ1874" i="8"/>
  <c r="AJ1925" i="8"/>
  <c r="AJ1635" i="8"/>
  <c r="AJ1775" i="8"/>
  <c r="AJ1992" i="8"/>
  <c r="AJ1719" i="8"/>
  <c r="AJ1953" i="8"/>
  <c r="AJ1742" i="8"/>
  <c r="AJ1678" i="8"/>
  <c r="AJ1662" i="8"/>
  <c r="AJ1853" i="8"/>
  <c r="AJ1936" i="8"/>
  <c r="AJ1536" i="8"/>
  <c r="AJ1888" i="8"/>
  <c r="AJ1988" i="8"/>
  <c r="AJ1689" i="8"/>
  <c r="AJ1759" i="8"/>
  <c r="AJ2008" i="8"/>
  <c r="AJ1591" i="8"/>
  <c r="AJ1816" i="8"/>
  <c r="AJ1952" i="8"/>
  <c r="AJ1924" i="8"/>
  <c r="AJ1020" i="8"/>
  <c r="AE1913" i="8"/>
  <c r="AE2014" i="8"/>
  <c r="AE1937" i="8"/>
  <c r="AE2007" i="8"/>
  <c r="AE1899" i="8"/>
  <c r="AE1770" i="8"/>
  <c r="AE1866" i="8"/>
  <c r="AE1902" i="8"/>
  <c r="AE1893" i="8"/>
  <c r="AE1608" i="8"/>
  <c r="AE1923" i="8"/>
  <c r="AE1674" i="8"/>
  <c r="AE1991" i="8"/>
  <c r="AE1700" i="8"/>
  <c r="AE1798" i="8"/>
  <c r="AE1705" i="8"/>
  <c r="AE1638" i="8"/>
  <c r="AE1998" i="8"/>
  <c r="AE1714" i="8"/>
  <c r="AE1857" i="8"/>
  <c r="AE1742" i="8"/>
  <c r="AE1717" i="8"/>
  <c r="AE1670" i="8"/>
  <c r="AE1841" i="8"/>
  <c r="AE1614" i="8"/>
  <c r="AE1605" i="8"/>
  <c r="AE1878" i="8"/>
  <c r="AE1978" i="8"/>
  <c r="AE1645" i="8"/>
  <c r="AE1986" i="8"/>
  <c r="AE1907" i="8"/>
  <c r="AE1633" i="8"/>
  <c r="AE1687" i="8"/>
  <c r="AE1616" i="8"/>
  <c r="AE1964" i="8"/>
  <c r="AE1921" i="8"/>
  <c r="AE1826" i="8"/>
  <c r="AE1709" i="8"/>
  <c r="AE1731" i="8"/>
  <c r="AE1736" i="8"/>
  <c r="AE1655" i="8"/>
  <c r="AE1763" i="8"/>
  <c r="AE1809" i="8"/>
  <c r="AE1901" i="8"/>
  <c r="AE1658" i="8"/>
  <c r="AE1914" i="8"/>
  <c r="AE1611" i="8"/>
  <c r="AE1759" i="8"/>
  <c r="AE1870" i="8"/>
  <c r="AE1949" i="8"/>
  <c r="AE2001" i="8"/>
  <c r="AE1985" i="8"/>
  <c r="J2007" i="8"/>
  <c r="J1955" i="8"/>
  <c r="J1966" i="8"/>
  <c r="J2016" i="8"/>
  <c r="J1979" i="8"/>
  <c r="J1956" i="8"/>
  <c r="J1975" i="8"/>
  <c r="J1972" i="8"/>
  <c r="J1964" i="8"/>
  <c r="J1984" i="8"/>
  <c r="J2018" i="8"/>
  <c r="J1949" i="8"/>
  <c r="J1933" i="8"/>
  <c r="J1020" i="8"/>
  <c r="Z1878" i="8"/>
  <c r="Z1906" i="8"/>
  <c r="Z1715" i="8"/>
  <c r="Z1741" i="8"/>
  <c r="Z1761" i="8"/>
  <c r="Z1781" i="8"/>
  <c r="Z1734" i="8"/>
  <c r="Z1941" i="8"/>
  <c r="Z1922" i="8"/>
  <c r="Z1884" i="8"/>
  <c r="Z2010" i="8"/>
  <c r="Z1817" i="8"/>
  <c r="Z1750" i="8"/>
  <c r="Z1916" i="8"/>
  <c r="Z2005" i="8"/>
  <c r="Z1702" i="8"/>
  <c r="Z1786" i="8"/>
  <c r="Z1693" i="8"/>
  <c r="Z1728" i="8"/>
  <c r="Z1748" i="8"/>
  <c r="Z1747" i="8"/>
  <c r="Z1892" i="8"/>
  <c r="Z1730" i="8"/>
  <c r="Z1816" i="8"/>
  <c r="Z1928" i="8"/>
  <c r="Z1729" i="8"/>
  <c r="Z1958" i="8"/>
  <c r="Z1698" i="8"/>
  <c r="Z1910" i="8"/>
  <c r="Z1681" i="8"/>
  <c r="Z1997" i="8"/>
  <c r="Z1739" i="8"/>
  <c r="Z1763" i="8"/>
  <c r="Z2016" i="8"/>
  <c r="Z1935" i="8"/>
  <c r="Z1705" i="8"/>
  <c r="Z1957" i="8"/>
  <c r="Z1951" i="8"/>
  <c r="Z1744" i="8"/>
  <c r="Z1961" i="8"/>
  <c r="Z1697" i="8"/>
  <c r="Z1998" i="8"/>
  <c r="Z1764" i="8"/>
  <c r="Z1932" i="8"/>
  <c r="Z1019" i="8"/>
  <c r="AJ1576" i="8"/>
  <c r="AJ1586" i="8"/>
  <c r="AJ1919" i="8"/>
  <c r="AJ1734" i="8"/>
  <c r="AJ1801" i="8"/>
  <c r="AJ1866" i="8"/>
  <c r="AJ1951" i="8"/>
  <c r="AJ1670" i="8"/>
  <c r="AJ1703" i="8"/>
  <c r="AJ1865" i="8"/>
  <c r="AJ1549" i="8"/>
  <c r="AJ1753" i="8"/>
  <c r="AJ1890" i="8"/>
  <c r="AJ2013" i="8"/>
  <c r="AJ1721" i="8"/>
  <c r="AJ1735" i="8"/>
  <c r="AJ1862" i="8"/>
  <c r="AJ1819" i="8"/>
  <c r="AJ1646" i="8"/>
  <c r="AJ1648" i="8"/>
  <c r="AJ1968" i="8"/>
  <c r="AJ1621" i="8"/>
  <c r="AJ1602" i="8"/>
  <c r="AJ1938" i="8"/>
  <c r="AJ1786" i="8"/>
  <c r="AJ1537" i="8"/>
  <c r="AJ1618" i="8"/>
  <c r="AJ1859" i="8"/>
  <c r="AJ2003" i="8"/>
  <c r="AJ1594" i="8"/>
  <c r="AJ1807" i="8"/>
  <c r="AJ1934" i="8"/>
  <c r="AJ1875" i="8"/>
  <c r="AJ1563" i="8"/>
  <c r="AJ1929" i="8"/>
  <c r="AJ1603" i="8"/>
  <c r="AJ1574" i="8"/>
  <c r="AJ1527" i="8"/>
  <c r="AJ1770" i="8"/>
  <c r="AJ1784" i="8"/>
  <c r="AJ1599" i="8"/>
  <c r="AJ1970" i="8"/>
  <c r="AJ1880" i="8"/>
  <c r="AJ1744" i="8"/>
  <c r="AJ1795" i="8"/>
  <c r="AJ1991" i="8"/>
  <c r="AJ1946" i="8"/>
  <c r="AJ1632" i="8"/>
  <c r="AJ1754" i="8"/>
  <c r="AJ1796" i="8"/>
  <c r="AJ1623" i="8"/>
  <c r="AJ1872" i="8"/>
  <c r="AJ1916" i="8"/>
  <c r="AJ2014" i="8"/>
  <c r="AJ1844" i="8"/>
  <c r="AJ1019" i="8"/>
  <c r="AE1619" i="8"/>
  <c r="AE1928" i="8"/>
  <c r="AE1887" i="8"/>
  <c r="AE1680" i="8"/>
  <c r="AE1652" i="8"/>
  <c r="AE1787" i="8"/>
  <c r="AE1780" i="8"/>
  <c r="AE1625" i="8"/>
  <c r="AE1844" i="8"/>
  <c r="AE1644" i="8"/>
  <c r="AE1879" i="8"/>
  <c r="AE1895" i="8"/>
  <c r="AE1621" i="8"/>
  <c r="AE1987" i="8"/>
  <c r="AE1867" i="8"/>
  <c r="AE1904" i="8"/>
  <c r="AE2004" i="8"/>
  <c r="AE1800" i="8"/>
  <c r="AE1996" i="8"/>
  <c r="AE1696" i="8"/>
  <c r="AE1903" i="8"/>
  <c r="AE1620" i="8"/>
  <c r="AE1768" i="8"/>
  <c r="AE1929" i="8"/>
  <c r="AE1698" i="8"/>
  <c r="AE1793" i="8"/>
  <c r="AE1862" i="8"/>
  <c r="AE1716" i="8"/>
  <c r="AE1970" i="8"/>
  <c r="AE1859" i="8"/>
  <c r="AE1686" i="8"/>
  <c r="AE1880" i="8"/>
  <c r="AE1811" i="8"/>
  <c r="AE1834" i="8"/>
  <c r="AE1933" i="8"/>
  <c r="AE1782" i="8"/>
  <c r="AE1900" i="8"/>
  <c r="AE1983" i="8"/>
  <c r="AE1948" i="8"/>
  <c r="AE1648" i="8"/>
  <c r="AE1850" i="8"/>
  <c r="AE1650" i="8"/>
  <c r="AE1631" i="8"/>
  <c r="AE1748" i="8"/>
  <c r="AE1727" i="8"/>
  <c r="AE1861" i="8"/>
  <c r="AE1778" i="8"/>
  <c r="AE1821" i="8"/>
  <c r="AE1791" i="8"/>
  <c r="AE1707" i="8"/>
  <c r="AE1735" i="8"/>
  <c r="AE1891" i="8"/>
  <c r="AE1019" i="8"/>
  <c r="J2004" i="8"/>
  <c r="J1993" i="8"/>
  <c r="J1932" i="8"/>
  <c r="J1971" i="8"/>
  <c r="J1948" i="8"/>
  <c r="J2003" i="8"/>
  <c r="J1944" i="8"/>
  <c r="J1950" i="8"/>
  <c r="J1998" i="8"/>
  <c r="J2008" i="8"/>
  <c r="J1019" i="8"/>
  <c r="Z1756" i="8"/>
  <c r="Z1719" i="8"/>
  <c r="Z1802" i="8"/>
  <c r="Z1725" i="8"/>
  <c r="Z1765" i="8"/>
  <c r="Z1937" i="8"/>
  <c r="Z1882" i="8"/>
  <c r="Z1736" i="8"/>
  <c r="Z1712" i="8"/>
  <c r="Z1873" i="8"/>
  <c r="Z1777" i="8"/>
  <c r="Z1778" i="8"/>
  <c r="Z1742" i="8"/>
  <c r="Z1966" i="8"/>
  <c r="Z1946" i="8"/>
  <c r="Z1790" i="8"/>
  <c r="Z1711" i="8"/>
  <c r="Z1903" i="8"/>
  <c r="Z2006" i="8"/>
  <c r="Z1706" i="8"/>
  <c r="Z1889" i="8"/>
  <c r="Z1955" i="8"/>
  <c r="Z1775" i="8"/>
  <c r="Z1830" i="8"/>
  <c r="Z1806" i="8"/>
  <c r="Z1881" i="8"/>
  <c r="Z1853" i="8"/>
  <c r="Z1898" i="8"/>
  <c r="Z1899" i="8"/>
  <c r="Z1848" i="8"/>
  <c r="Z1985" i="8"/>
  <c r="Z1814" i="8"/>
  <c r="Z1986" i="8"/>
  <c r="Z1914" i="8"/>
  <c r="Z1803" i="8"/>
  <c r="Z1754" i="8"/>
  <c r="Z1768" i="8"/>
  <c r="Z2003" i="8"/>
  <c r="Z1684" i="8"/>
  <c r="Z1821" i="8"/>
  <c r="Z2017" i="8"/>
  <c r="Z1827" i="8"/>
  <c r="Z1840" i="8"/>
  <c r="Z1930" i="8"/>
  <c r="Z2015" i="8"/>
  <c r="Z1825" i="8"/>
  <c r="AE1024" i="8"/>
  <c r="AA1025" i="8"/>
  <c r="Z1024" i="8"/>
  <c r="D1014" i="8"/>
  <c r="AH1014" i="8"/>
  <c r="AI1014" i="8"/>
  <c r="Y1014" i="8"/>
  <c r="X1014" i="8"/>
  <c r="AD1014" i="8"/>
  <c r="AC1014" i="8"/>
  <c r="C1014" i="8"/>
  <c r="S1014" i="8"/>
  <c r="I1014" i="8"/>
  <c r="M1014" i="8"/>
  <c r="M1021" i="8"/>
  <c r="H1020" i="8"/>
  <c r="H1019" i="8"/>
  <c r="H1021" i="8"/>
  <c r="M1019" i="8"/>
  <c r="R1020" i="8"/>
  <c r="H1022" i="8"/>
  <c r="M1020" i="8"/>
  <c r="R1019" i="8"/>
  <c r="M1022" i="8"/>
  <c r="AC1020" i="8"/>
  <c r="AC1022" i="8"/>
  <c r="X1024" i="8"/>
  <c r="X1020" i="8"/>
  <c r="X1023" i="8"/>
  <c r="AC1021" i="8"/>
  <c r="AH1020" i="8"/>
  <c r="X1019" i="8"/>
  <c r="AC1023" i="8"/>
  <c r="X1022" i="8"/>
  <c r="X1021" i="8"/>
  <c r="AC1019" i="8"/>
  <c r="AH1021" i="8"/>
  <c r="AH1019" i="8"/>
  <c r="AM1204" i="8"/>
  <c r="AM1335" i="8"/>
  <c r="AM1248" i="8"/>
  <c r="AM1103" i="8"/>
  <c r="AM1307" i="8"/>
  <c r="AM1043" i="8"/>
  <c r="AM1222" i="8"/>
  <c r="AM1200" i="8"/>
  <c r="AM1333" i="8"/>
  <c r="AM1096" i="8"/>
  <c r="AM1058" i="8"/>
  <c r="AM1192" i="8"/>
  <c r="AM1263" i="8"/>
  <c r="AM1075" i="8"/>
  <c r="AM1219" i="8"/>
  <c r="AM1113" i="8"/>
  <c r="AM1278" i="8"/>
  <c r="AM1161" i="8"/>
  <c r="AM1072" i="8"/>
  <c r="AM1095" i="8"/>
  <c r="AM1137" i="8"/>
  <c r="AM1044" i="8"/>
  <c r="AM1330" i="8"/>
  <c r="AM1109" i="8"/>
  <c r="AM1332" i="8"/>
  <c r="AM1100" i="8"/>
  <c r="AM1348" i="8"/>
  <c r="AM1063" i="8"/>
  <c r="AM1304" i="8"/>
  <c r="AM1266" i="8"/>
  <c r="AM1084" i="8"/>
  <c r="AM1231" i="8"/>
  <c r="AM1105" i="8"/>
  <c r="AM1089" i="8"/>
  <c r="AM1019" i="8"/>
  <c r="AM1021" i="8"/>
  <c r="AM1316" i="8"/>
  <c r="AM1050" i="8"/>
  <c r="AM1038" i="8"/>
  <c r="AM1193" i="8"/>
  <c r="AM1040" i="8"/>
  <c r="AM1027" i="8"/>
  <c r="AM1324" i="8"/>
  <c r="AM1039" i="8"/>
  <c r="AM1141" i="8"/>
  <c r="AM1320" i="8"/>
  <c r="AM1168" i="8"/>
  <c r="AM1255" i="8"/>
  <c r="AM1283" i="8"/>
  <c r="AM1157" i="8"/>
  <c r="AM1302" i="8"/>
  <c r="AM1173" i="8"/>
  <c r="AM1023" i="8"/>
  <c r="AM1139" i="8"/>
  <c r="AM1232" i="8"/>
  <c r="AM1287" i="8"/>
  <c r="AM1215" i="8"/>
  <c r="AM1172" i="8"/>
  <c r="AM1226" i="8"/>
  <c r="AM1217" i="8"/>
  <c r="AM1064" i="8"/>
  <c r="AM1337" i="8"/>
  <c r="AM1055" i="8"/>
  <c r="AM1245" i="8"/>
  <c r="AM1065" i="8"/>
  <c r="AM1106" i="8"/>
  <c r="AM1073" i="8"/>
  <c r="AM1152" i="8"/>
  <c r="AM1225" i="8"/>
  <c r="AM1202" i="8"/>
  <c r="AM1234" i="8"/>
  <c r="AM1092" i="8"/>
  <c r="AM1342" i="8"/>
  <c r="AM1041" i="8"/>
  <c r="AM1228" i="8"/>
  <c r="AM1311" i="8"/>
  <c r="AM1294" i="8"/>
  <c r="AM1341" i="8"/>
  <c r="AM1099" i="8"/>
  <c r="AM1264" i="8"/>
  <c r="AM1029" i="8"/>
  <c r="AM1036" i="8"/>
  <c r="AM1207" i="8"/>
  <c r="AM1344" i="8"/>
  <c r="AM1128" i="8"/>
  <c r="AM1087" i="8"/>
  <c r="AM1343" i="8"/>
  <c r="AM1148" i="8"/>
  <c r="AM1211" i="8"/>
  <c r="AM1326" i="8"/>
  <c r="AM1186" i="8"/>
  <c r="AM1296" i="8"/>
  <c r="AM1282" i="8"/>
  <c r="AM1093" i="8"/>
  <c r="AM1274" i="8"/>
  <c r="AM1147" i="8"/>
  <c r="AM1026" i="8"/>
  <c r="AM1119" i="8"/>
  <c r="AM1349" i="8"/>
  <c r="AM1142" i="8"/>
  <c r="AM1201" i="8"/>
  <c r="AM1271" i="8"/>
  <c r="AM1033" i="8"/>
  <c r="AM1117" i="8"/>
  <c r="AM1251" i="8"/>
  <c r="AM1265" i="8"/>
  <c r="AM1082" i="8"/>
  <c r="AM1190" i="8"/>
  <c r="AM1292" i="8"/>
  <c r="AM1121" i="8"/>
  <c r="AM1097" i="8"/>
  <c r="AM1220" i="8"/>
  <c r="AM1241" i="8"/>
  <c r="AM1196" i="8"/>
  <c r="AM1124" i="8"/>
  <c r="AM1252" i="8"/>
  <c r="AM1127" i="8"/>
  <c r="AM1115" i="8"/>
  <c r="AM1123" i="8"/>
  <c r="AM1279" i="8"/>
  <c r="AM1158" i="8"/>
  <c r="AM1290" i="8"/>
  <c r="AM1284" i="8"/>
  <c r="AM1303" i="8"/>
  <c r="AM1135" i="8"/>
  <c r="AM1243" i="8"/>
  <c r="AM1345" i="8"/>
  <c r="AM1291" i="8"/>
  <c r="AM1209" i="8"/>
  <c r="AM1156" i="8"/>
  <c r="AM1329" i="8"/>
  <c r="AM1212" i="8"/>
  <c r="AM1179" i="8"/>
  <c r="AM1206" i="8"/>
  <c r="AM1237" i="8"/>
  <c r="AM1136" i="8"/>
  <c r="AM1062" i="8"/>
  <c r="AM1259" i="8"/>
  <c r="AM1046" i="8"/>
  <c r="AM1131" i="8"/>
  <c r="AM1205" i="8"/>
  <c r="AM1350" i="8"/>
  <c r="AM1199" i="8"/>
  <c r="AM1309" i="8"/>
  <c r="AM1314" i="8"/>
  <c r="AM1088" i="8"/>
  <c r="AM1272" i="8"/>
  <c r="AM1042" i="8"/>
  <c r="AM1188" i="8"/>
  <c r="AM1328" i="8"/>
  <c r="AM1285" i="8"/>
  <c r="AM1238" i="8"/>
  <c r="AM1066" i="8"/>
  <c r="AM1144" i="8"/>
  <c r="AM1262" i="8"/>
  <c r="AM1338" i="8"/>
  <c r="AM1120" i="8"/>
  <c r="AM1049" i="8"/>
  <c r="AM1347" i="8"/>
  <c r="AM1298" i="8"/>
  <c r="AM1133" i="8"/>
  <c r="AM1174" i="8"/>
  <c r="AM1061" i="8"/>
  <c r="AM1067" i="8"/>
  <c r="AM1214" i="8"/>
  <c r="AM1080" i="8"/>
  <c r="AM1025" i="8"/>
  <c r="AM1216" i="8"/>
  <c r="AM1078" i="8"/>
  <c r="AM1150" i="8"/>
  <c r="AM1028" i="8"/>
  <c r="AM1101" i="8"/>
  <c r="AM1269" i="8"/>
  <c r="AM1177" i="8"/>
  <c r="AM1079" i="8"/>
  <c r="AM1300" i="8"/>
  <c r="AM1288" i="8"/>
  <c r="AM1183" i="8"/>
  <c r="AM1171" i="8"/>
  <c r="AM1170" i="8"/>
  <c r="AM1194" i="8"/>
  <c r="AM1185" i="8"/>
  <c r="AM1167" i="8"/>
  <c r="AM1163" i="8"/>
  <c r="AM1261" i="8"/>
  <c r="AM1318" i="8"/>
  <c r="AM1346" i="8"/>
  <c r="AM1166" i="8"/>
  <c r="AM1258" i="8"/>
  <c r="AM1132" i="8"/>
  <c r="AM1236" i="8"/>
  <c r="AM1276" i="8"/>
  <c r="AM1076" i="8"/>
  <c r="AM1184" i="8"/>
  <c r="AM1090" i="8"/>
  <c r="AM1031" i="8"/>
  <c r="AM1047" i="8"/>
  <c r="AM1242" i="8"/>
  <c r="AM1145" i="8"/>
  <c r="AM1181" i="8"/>
  <c r="AM1297" i="8"/>
  <c r="AM1286" i="8"/>
  <c r="AM1270" i="8"/>
  <c r="AM1295" i="8"/>
  <c r="AM1098" i="8"/>
  <c r="AM1334" i="8"/>
  <c r="AM1321" i="8"/>
  <c r="AM1323" i="8"/>
  <c r="AM1191" i="8"/>
  <c r="AM1235" i="8"/>
  <c r="AM1160" i="8"/>
  <c r="AM1317" i="8"/>
  <c r="AM1273" i="8"/>
  <c r="AM1051" i="8"/>
  <c r="AM1182" i="8"/>
  <c r="AM1289" i="8"/>
  <c r="AM1153" i="8"/>
  <c r="AM1052" i="8"/>
  <c r="AM1104" i="8"/>
  <c r="AM1175" i="8"/>
  <c r="AM1140" i="8"/>
  <c r="AM1116" i="8"/>
  <c r="AM1045" i="8"/>
  <c r="AM1022" i="8"/>
  <c r="AM1032" i="8"/>
  <c r="AM1107" i="8"/>
  <c r="AM1129" i="8"/>
  <c r="AM1071" i="8"/>
  <c r="AM1077" i="8"/>
  <c r="AM1208" i="8"/>
  <c r="AM1091" i="8"/>
  <c r="AM1233" i="8"/>
  <c r="AM1085" i="8"/>
  <c r="AM1187" i="8"/>
  <c r="AM1239" i="8"/>
  <c r="AM1112" i="8"/>
  <c r="AM1054" i="8"/>
  <c r="AM1164" i="8"/>
  <c r="AM1313" i="8"/>
  <c r="AM1198" i="8"/>
  <c r="AM1246" i="8"/>
  <c r="AM1247" i="8"/>
  <c r="AM1130" i="8"/>
  <c r="AM1020" i="8"/>
  <c r="AM1159" i="8"/>
  <c r="AM1257" i="8"/>
  <c r="AM1339" i="8"/>
  <c r="AM1293" i="8"/>
  <c r="AM1197" i="8"/>
  <c r="AM1069" i="8"/>
  <c r="AM1083" i="8"/>
  <c r="AM1312" i="8"/>
  <c r="AM1165" i="8"/>
  <c r="AM1256" i="8"/>
  <c r="AM1155" i="8"/>
  <c r="AM1060" i="8"/>
  <c r="AM1151" i="8"/>
  <c r="AM1162" i="8"/>
  <c r="AM1218" i="8"/>
  <c r="AM1102" i="8"/>
  <c r="AM1249" i="8"/>
  <c r="AM1340" i="8"/>
  <c r="AM1327" i="8"/>
  <c r="AM1108" i="8"/>
  <c r="AM1178" i="8"/>
  <c r="AM1221" i="8"/>
  <c r="AM1030" i="8"/>
  <c r="AM1024" i="8"/>
  <c r="AM1250" i="8"/>
  <c r="AM1114" i="8"/>
  <c r="AM1315" i="8"/>
  <c r="AM1254" i="8"/>
  <c r="AM1281" i="8"/>
  <c r="AM1111" i="8"/>
  <c r="AM1169" i="8"/>
  <c r="AM1146" i="8"/>
  <c r="AM1189" i="8"/>
  <c r="AM1260" i="8"/>
  <c r="AM1048" i="8"/>
  <c r="AM1253" i="8"/>
  <c r="AM1306" i="8"/>
  <c r="AM1230" i="8"/>
  <c r="AM1118" i="8"/>
  <c r="AM1056" i="8"/>
  <c r="AM1322" i="8"/>
  <c r="AM1224" i="8"/>
  <c r="AM1229" i="8"/>
  <c r="AM1301" i="8"/>
  <c r="AM1086" i="8"/>
  <c r="AM1074" i="8"/>
  <c r="AM1299" i="8"/>
  <c r="AM1195" i="8"/>
  <c r="AM1081" i="8"/>
  <c r="AM1134" i="8"/>
  <c r="AM1336" i="8"/>
  <c r="AM1240" i="8"/>
  <c r="AM1138" i="8"/>
  <c r="AM1110" i="8"/>
  <c r="AM1275" i="8"/>
  <c r="AM1227" i="8"/>
  <c r="AM1331" i="8"/>
  <c r="AM1143" i="8"/>
  <c r="AM1122" i="8"/>
  <c r="AM1308" i="8"/>
  <c r="AM1180" i="8"/>
  <c r="AM1210" i="8"/>
  <c r="AM1277" i="8"/>
  <c r="AM1267" i="8"/>
  <c r="AM1213" i="8"/>
  <c r="AM1053" i="8"/>
  <c r="AM1149" i="8"/>
  <c r="AM1094" i="8"/>
  <c r="AM1035" i="8"/>
  <c r="AM1203" i="8"/>
  <c r="AM1325" i="8"/>
  <c r="AM1068" i="8"/>
  <c r="AM1305" i="8"/>
  <c r="AM1319" i="8"/>
  <c r="AM1176" i="8"/>
  <c r="AM1280" i="8"/>
  <c r="AM1125" i="8"/>
  <c r="AM1070" i="8"/>
  <c r="AM1154" i="8"/>
  <c r="AM1037" i="8"/>
  <c r="AM1310" i="8"/>
  <c r="AM1126" i="8"/>
  <c r="AM1268" i="8"/>
  <c r="AM1057" i="8"/>
  <c r="AM1244" i="8"/>
  <c r="AM1223" i="8"/>
  <c r="AM1034" i="8"/>
  <c r="AM1059" i="8"/>
  <c r="M1985" i="8"/>
  <c r="AM1675" i="8"/>
  <c r="AM1788" i="8"/>
  <c r="AM1853" i="8"/>
  <c r="AM1671" i="8"/>
  <c r="R1870" i="8"/>
  <c r="M1980" i="8"/>
  <c r="M1986" i="8"/>
  <c r="AM1362" i="8"/>
  <c r="AM1464" i="8"/>
  <c r="AM1984" i="8"/>
  <c r="R1989" i="8"/>
  <c r="R1960" i="8"/>
  <c r="R1791" i="8"/>
  <c r="R1887" i="8"/>
  <c r="M1899" i="8"/>
  <c r="M1964" i="8"/>
  <c r="M2016" i="8"/>
  <c r="M1866" i="8"/>
  <c r="AM2004" i="8"/>
  <c r="AM1967" i="8"/>
  <c r="AM2015" i="8"/>
  <c r="AM1661" i="8"/>
  <c r="AM1619" i="8"/>
  <c r="AM1368" i="8"/>
  <c r="AM1448" i="8"/>
  <c r="AM1778" i="8"/>
  <c r="AM1801" i="8"/>
  <c r="AM1613" i="8"/>
  <c r="AM1741" i="8"/>
  <c r="R1927" i="8"/>
  <c r="AH1979" i="8"/>
  <c r="AH1671" i="8"/>
  <c r="AH1931" i="8"/>
  <c r="AH1727" i="8"/>
  <c r="AH1913" i="8"/>
  <c r="AH1497" i="8"/>
  <c r="AH1608" i="8"/>
  <c r="AH1559" i="8"/>
  <c r="AH1996" i="8"/>
  <c r="AC1946" i="8"/>
  <c r="AC1660" i="8"/>
  <c r="AC1847" i="8"/>
  <c r="AC1665" i="8"/>
  <c r="AC1594" i="8"/>
  <c r="AC1746" i="8"/>
  <c r="H1978" i="8"/>
  <c r="X1726" i="8"/>
  <c r="X1815" i="8"/>
  <c r="X1760" i="8"/>
  <c r="X1780" i="8"/>
  <c r="X1919" i="8"/>
  <c r="M1902" i="8"/>
  <c r="AM1513" i="8"/>
  <c r="AM1857" i="8"/>
  <c r="AM1475" i="8"/>
  <c r="R1764" i="8"/>
  <c r="R1778" i="8"/>
  <c r="M1905" i="8"/>
  <c r="AM1536" i="8"/>
  <c r="AM1422" i="8"/>
  <c r="M1882" i="8"/>
  <c r="M1970" i="8"/>
  <c r="M1989" i="8"/>
  <c r="AM1521" i="8"/>
  <c r="AM1595" i="8"/>
  <c r="AM1463" i="8"/>
  <c r="AM1603" i="8"/>
  <c r="AM1449" i="8"/>
  <c r="AM2008" i="8"/>
  <c r="AM1983" i="8"/>
  <c r="AM1716" i="8"/>
  <c r="AM1573" i="8"/>
  <c r="AM1591" i="8"/>
  <c r="AM1663" i="8"/>
  <c r="AM1421" i="8"/>
  <c r="R1825" i="8"/>
  <c r="M1949" i="8"/>
  <c r="AM1915" i="8"/>
  <c r="AM1848" i="8"/>
  <c r="AM1402" i="8"/>
  <c r="AM1856" i="8"/>
  <c r="AM1469" i="8"/>
  <c r="AM1792" i="8"/>
  <c r="R2016" i="8"/>
  <c r="M1851" i="8"/>
  <c r="AM1730" i="8"/>
  <c r="AM1672" i="8"/>
  <c r="AM1982" i="8"/>
  <c r="M1971" i="8"/>
  <c r="M1951" i="8"/>
  <c r="M2017" i="8"/>
  <c r="AM1811" i="8"/>
  <c r="AM1439" i="8"/>
  <c r="AM1483" i="8"/>
  <c r="AM1978" i="8"/>
  <c r="R1861" i="8"/>
  <c r="R1965" i="8"/>
  <c r="AM1355" i="8"/>
  <c r="AM1498" i="8"/>
  <c r="AM1499" i="8"/>
  <c r="R1820" i="8"/>
  <c r="R1775" i="8"/>
  <c r="R1889" i="8"/>
  <c r="R1975" i="8"/>
  <c r="AH1783" i="8"/>
  <c r="M1855" i="8"/>
  <c r="M1916" i="8"/>
  <c r="AM1473" i="8"/>
  <c r="AM1537" i="8"/>
  <c r="AM2007" i="8"/>
  <c r="AM2011" i="8"/>
  <c r="AM1814" i="8"/>
  <c r="AM1989" i="8"/>
  <c r="AM1554" i="8"/>
  <c r="AM1757" i="8"/>
  <c r="AM1477" i="8"/>
  <c r="AM1693" i="8"/>
  <c r="AM1941" i="8"/>
  <c r="R1865" i="8"/>
  <c r="R1841" i="8"/>
  <c r="R1803" i="8"/>
  <c r="R1862" i="8"/>
  <c r="R1799" i="8"/>
  <c r="R2004" i="8"/>
  <c r="AH1760" i="8"/>
  <c r="AH1765" i="8"/>
  <c r="AH1606" i="8"/>
  <c r="AH1666" i="8"/>
  <c r="AH1966" i="8"/>
  <c r="AH1694" i="8"/>
  <c r="AH1695" i="8"/>
  <c r="AH1867" i="8"/>
  <c r="AC2016" i="8"/>
  <c r="AC1995" i="8"/>
  <c r="AC1807" i="8"/>
  <c r="AC1969" i="8"/>
  <c r="AC1685" i="8"/>
  <c r="AC1728" i="8"/>
  <c r="AC1884" i="8"/>
  <c r="H2002" i="8"/>
  <c r="H1974" i="8"/>
  <c r="X1833" i="8"/>
  <c r="X1886" i="8"/>
  <c r="X1743" i="8"/>
  <c r="X1680" i="8"/>
  <c r="X1954" i="8"/>
  <c r="X1980" i="8"/>
  <c r="M1860" i="8"/>
  <c r="AM1834" i="8"/>
  <c r="AM1802" i="8"/>
  <c r="AM1945" i="8"/>
  <c r="R1881" i="8"/>
  <c r="R1879" i="8"/>
  <c r="M1979" i="8"/>
  <c r="AM1418" i="8"/>
  <c r="AM1958" i="8"/>
  <c r="AM1852" i="8"/>
  <c r="AM1773" i="8"/>
  <c r="M1892" i="8"/>
  <c r="M1946" i="8"/>
  <c r="AM1574" i="8"/>
  <c r="AM1951" i="8"/>
  <c r="AM1354" i="8"/>
  <c r="AM1410" i="8"/>
  <c r="AM1616" i="8"/>
  <c r="AM1688" i="8"/>
  <c r="AM1433" i="8"/>
  <c r="AM1560" i="8"/>
  <c r="AM1865" i="8"/>
  <c r="AM1631" i="8"/>
  <c r="R1982" i="8"/>
  <c r="M1981" i="8"/>
  <c r="M1984" i="8"/>
  <c r="AM1919" i="8"/>
  <c r="AM1910" i="8"/>
  <c r="AM1503" i="8"/>
  <c r="R1849" i="8"/>
  <c r="AM1851" i="8"/>
  <c r="AM1676" i="8"/>
  <c r="AM1745" i="8"/>
  <c r="AM1873" i="8"/>
  <c r="M1900" i="8"/>
  <c r="M1990" i="8"/>
  <c r="AM1961" i="8"/>
  <c r="AM1971" i="8"/>
  <c r="R1773" i="8"/>
  <c r="M1936" i="8"/>
  <c r="AM1494" i="8"/>
  <c r="AM1923" i="8"/>
  <c r="AM1423" i="8"/>
  <c r="AM2000" i="8"/>
  <c r="AM1800" i="8"/>
  <c r="R1968" i="8"/>
  <c r="R1895" i="8"/>
  <c r="R1774" i="8"/>
  <c r="R1922" i="8"/>
  <c r="AH1927" i="8"/>
  <c r="AH1616" i="8"/>
  <c r="M1966" i="8"/>
  <c r="M1889" i="8"/>
  <c r="M1879" i="8"/>
  <c r="AM1786" i="8"/>
  <c r="AM1358" i="8"/>
  <c r="AM1660" i="8"/>
  <c r="AM1446" i="8"/>
  <c r="AM1864" i="8"/>
  <c r="AM1589" i="8"/>
  <c r="AM1949" i="8"/>
  <c r="AM1892" i="8"/>
  <c r="R1863" i="8"/>
  <c r="R2003" i="8"/>
  <c r="R1894" i="8"/>
  <c r="R1843" i="8"/>
  <c r="AH1975" i="8"/>
  <c r="AH1681" i="8"/>
  <c r="AH1562" i="8"/>
  <c r="AH1935" i="8"/>
  <c r="AH1736" i="8"/>
  <c r="AH1756" i="8"/>
  <c r="AH1892" i="8"/>
  <c r="AC1963" i="8"/>
  <c r="AC1666" i="8"/>
  <c r="AC1940" i="8"/>
  <c r="AC1806" i="8"/>
  <c r="AC2015" i="8"/>
  <c r="AC1810" i="8"/>
  <c r="H1967" i="8"/>
  <c r="H1963" i="8"/>
  <c r="X1865" i="8"/>
  <c r="X1947" i="8"/>
  <c r="X1868" i="8"/>
  <c r="X1832" i="8"/>
  <c r="M1886" i="8"/>
  <c r="M1910" i="8"/>
  <c r="AM1376" i="8"/>
  <c r="R1880" i="8"/>
  <c r="AM2018" i="8"/>
  <c r="AM1699" i="8"/>
  <c r="AM1500" i="8"/>
  <c r="AM1685" i="8"/>
  <c r="R1986" i="8"/>
  <c r="M1976" i="8"/>
  <c r="AM1759" i="8"/>
  <c r="AM1825" i="8"/>
  <c r="AM1930" i="8"/>
  <c r="AM1599" i="8"/>
  <c r="AM1810" i="8"/>
  <c r="AM1431" i="8"/>
  <c r="AM1426" i="8"/>
  <c r="AM1686" i="8"/>
  <c r="R1929" i="8"/>
  <c r="R1883" i="8"/>
  <c r="M1925" i="8"/>
  <c r="AM1394" i="8"/>
  <c r="AM1770" i="8"/>
  <c r="AM1798" i="8"/>
  <c r="AM1457" i="8"/>
  <c r="R1938" i="8"/>
  <c r="M1912" i="8"/>
  <c r="AM1570" i="8"/>
  <c r="AM1748" i="8"/>
  <c r="AM1434" i="8"/>
  <c r="AM1991" i="8"/>
  <c r="AM1828" i="8"/>
  <c r="M1857" i="8"/>
  <c r="M2012" i="8"/>
  <c r="M2001" i="8"/>
  <c r="M1991" i="8"/>
  <c r="M1874" i="8"/>
  <c r="M1992" i="8"/>
  <c r="AM1830" i="8"/>
  <c r="AM1921" i="8"/>
  <c r="AM1927" i="8"/>
  <c r="R1777" i="8"/>
  <c r="AH1731" i="8"/>
  <c r="M1903" i="8"/>
  <c r="AM1367" i="8"/>
  <c r="AM1751" i="8"/>
  <c r="AM1432" i="8"/>
  <c r="AM1495" i="8"/>
  <c r="AM1993" i="8"/>
  <c r="R1864" i="8"/>
  <c r="R1993" i="8"/>
  <c r="R1798" i="8"/>
  <c r="R1838" i="8"/>
  <c r="AH1852" i="8"/>
  <c r="AH1755" i="8"/>
  <c r="M1995" i="8"/>
  <c r="M1926" i="8"/>
  <c r="M1863" i="8"/>
  <c r="AM1553" i="8"/>
  <c r="AM1481" i="8"/>
  <c r="AM1692" i="8"/>
  <c r="AM1440" i="8"/>
  <c r="AM1548" i="8"/>
  <c r="AM1809" i="8"/>
  <c r="AM1597" i="8"/>
  <c r="AM1478" i="8"/>
  <c r="AM1965" i="8"/>
  <c r="AM1837" i="8"/>
  <c r="AM2005" i="8"/>
  <c r="R1794" i="8"/>
  <c r="R1915" i="8"/>
  <c r="R1877" i="8"/>
  <c r="R1911" i="8"/>
  <c r="AH1542" i="8"/>
  <c r="AH1869" i="8"/>
  <c r="AH1552" i="8"/>
  <c r="AH1724" i="8"/>
  <c r="AH1904" i="8"/>
  <c r="AH2007" i="8"/>
  <c r="AH1553" i="8"/>
  <c r="AH1965" i="8"/>
  <c r="AC1741" i="8"/>
  <c r="AC1797" i="8"/>
  <c r="AC1597" i="8"/>
  <c r="AC1757" i="8"/>
  <c r="AC1939" i="8"/>
  <c r="AC1745" i="8"/>
  <c r="AC1683" i="8"/>
  <c r="AC1953" i="8"/>
  <c r="H1968" i="8"/>
  <c r="X1874" i="8"/>
  <c r="X1766" i="8"/>
  <c r="X1793" i="8"/>
  <c r="X1992" i="8"/>
  <c r="X1770" i="8"/>
  <c r="X1971" i="8"/>
  <c r="X1835" i="8"/>
  <c r="M1975" i="8"/>
  <c r="AM1454" i="8"/>
  <c r="AM1615" i="8"/>
  <c r="AM1846" i="8"/>
  <c r="M1891" i="8"/>
  <c r="AM1781" i="8"/>
  <c r="AM1468" i="8"/>
  <c r="AM1612" i="8"/>
  <c r="AM1733" i="8"/>
  <c r="AH1950" i="8"/>
  <c r="M2004" i="8"/>
  <c r="M1997" i="8"/>
  <c r="C2015" i="8"/>
  <c r="AM1488" i="8"/>
  <c r="AM1708" i="8"/>
  <c r="AM1430" i="8"/>
  <c r="AM1542" i="8"/>
  <c r="AM1461" i="8"/>
  <c r="AM1901" i="8"/>
  <c r="AM1829" i="8"/>
  <c r="AM2001" i="8"/>
  <c r="AM1872" i="8"/>
  <c r="AM1627" i="8"/>
  <c r="R1854" i="8"/>
  <c r="R1853" i="8"/>
  <c r="AM1359" i="8"/>
  <c r="AM1485" i="8"/>
  <c r="AM1564" i="8"/>
  <c r="AM1365" i="8"/>
  <c r="R1805" i="8"/>
  <c r="R1789" i="8"/>
  <c r="AM1462" i="8"/>
  <c r="AM1838" i="8"/>
  <c r="AM1697" i="8"/>
  <c r="M1877" i="8"/>
  <c r="M1937" i="8"/>
  <c r="M1957" i="8"/>
  <c r="M1939" i="8"/>
  <c r="M1947" i="8"/>
  <c r="AM1517" i="8"/>
  <c r="AM1460" i="8"/>
  <c r="AM1576" i="8"/>
  <c r="AM1538" i="8"/>
  <c r="AM1765" i="8"/>
  <c r="R1941" i="8"/>
  <c r="M1953" i="8"/>
  <c r="AM1352" i="8"/>
  <c r="AM1351" i="8" s="1"/>
  <c r="AM1711" i="8"/>
  <c r="AM1772" i="8"/>
  <c r="AM1678" i="8"/>
  <c r="R1983" i="8"/>
  <c r="R1920" i="8"/>
  <c r="R1792" i="8"/>
  <c r="R1921" i="8"/>
  <c r="AH1732" i="8"/>
  <c r="AH1915" i="8"/>
  <c r="M2014" i="8"/>
  <c r="M1965" i="8"/>
  <c r="M1854" i="8"/>
  <c r="AM1705" i="8"/>
  <c r="AM1505" i="8"/>
  <c r="AM1964" i="8"/>
  <c r="AM1642" i="8"/>
  <c r="AM1885" i="8"/>
  <c r="AM1363" i="8"/>
  <c r="AM1766" i="8"/>
  <c r="AM1775" i="8"/>
  <c r="AM1737" i="8"/>
  <c r="AM1417" i="8"/>
  <c r="R1913" i="8"/>
  <c r="R1770" i="8"/>
  <c r="R1974" i="8"/>
  <c r="R1827" i="8"/>
  <c r="AH1569" i="8"/>
  <c r="AH1833" i="8"/>
  <c r="AH1799" i="8"/>
  <c r="AH1748" i="8"/>
  <c r="AH1638" i="8"/>
  <c r="AH1933" i="8"/>
  <c r="AH1668" i="8"/>
  <c r="AH1920" i="8"/>
  <c r="AH1519" i="8"/>
  <c r="AC1729" i="8"/>
  <c r="AC1805" i="8"/>
  <c r="AC1767" i="8"/>
  <c r="AC1715" i="8"/>
  <c r="AC1941" i="8"/>
  <c r="AC1786" i="8"/>
  <c r="X1769" i="8"/>
  <c r="X1920" i="8"/>
  <c r="X1699" i="8"/>
  <c r="M1884" i="8"/>
  <c r="AM1496" i="8"/>
  <c r="AM1877" i="8"/>
  <c r="AM1382" i="8"/>
  <c r="R1914" i="8"/>
  <c r="R1950" i="8"/>
  <c r="M1973" i="8"/>
  <c r="C2016" i="8"/>
  <c r="AM1691" i="8"/>
  <c r="AM1782" i="8"/>
  <c r="AM2012" i="8"/>
  <c r="AM1735" i="8"/>
  <c r="M1862" i="8"/>
  <c r="M1858" i="8"/>
  <c r="AM1947" i="8"/>
  <c r="AM1870" i="8"/>
  <c r="AM1546" i="8"/>
  <c r="AM1710" i="8"/>
  <c r="AM1452" i="8"/>
  <c r="AM1370" i="8"/>
  <c r="AM1532" i="8"/>
  <c r="AM1490" i="8"/>
  <c r="AM1753" i="8"/>
  <c r="AM1408" i="8"/>
  <c r="AM1420" i="8"/>
  <c r="AM1785" i="8"/>
  <c r="AM1863" i="8"/>
  <c r="AH1675" i="8"/>
  <c r="AH1926" i="8"/>
  <c r="AH1956" i="8"/>
  <c r="AC1733" i="8"/>
  <c r="X1915" i="8"/>
  <c r="X1869" i="8"/>
  <c r="M1908" i="8"/>
  <c r="M1917" i="8"/>
  <c r="M1922" i="8"/>
  <c r="AM1492" i="8"/>
  <c r="AM1447" i="8"/>
  <c r="AM1869" i="8"/>
  <c r="M1850" i="8"/>
  <c r="M1853" i="8"/>
  <c r="M2018" i="8"/>
  <c r="AM1878" i="8"/>
  <c r="AM1567" i="8"/>
  <c r="AM1957" i="8"/>
  <c r="AM1489" i="8"/>
  <c r="AM1562" i="8"/>
  <c r="AM1606" i="8"/>
  <c r="AM1760" i="8"/>
  <c r="AM1791" i="8"/>
  <c r="R1948" i="8"/>
  <c r="R1952" i="8"/>
  <c r="R1976" i="8"/>
  <c r="AH1717" i="8"/>
  <c r="AH1958" i="8"/>
  <c r="AH1857" i="8"/>
  <c r="AH1509" i="8"/>
  <c r="AH1960" i="8"/>
  <c r="AH1522" i="8"/>
  <c r="AH1535" i="8"/>
  <c r="AH1643" i="8"/>
  <c r="AH1512" i="8"/>
  <c r="AH1828" i="8"/>
  <c r="AC1689" i="8"/>
  <c r="AC1632" i="8"/>
  <c r="AC1740" i="8"/>
  <c r="AC1671" i="8"/>
  <c r="H1997" i="8"/>
  <c r="M1895" i="8"/>
  <c r="M1969" i="8"/>
  <c r="R1856" i="8"/>
  <c r="R1785" i="8"/>
  <c r="AH1725" i="8"/>
  <c r="AH1584" i="8"/>
  <c r="AH1680" i="8"/>
  <c r="AH1626" i="8"/>
  <c r="AH1747" i="8"/>
  <c r="AC2002" i="8"/>
  <c r="AC1856" i="8"/>
  <c r="AC1730" i="8"/>
  <c r="AC1999" i="8"/>
  <c r="AC2011" i="8"/>
  <c r="AC1966" i="8"/>
  <c r="AC1596" i="8"/>
  <c r="H1936" i="8"/>
  <c r="X1822" i="8"/>
  <c r="X1917" i="8"/>
  <c r="X1746" i="8"/>
  <c r="X1858" i="8"/>
  <c r="M1994" i="8"/>
  <c r="M1901" i="8"/>
  <c r="M1983" i="8"/>
  <c r="AM1501" i="8"/>
  <c r="AM1831" i="8"/>
  <c r="AM1990" i="8"/>
  <c r="AM1601" i="8"/>
  <c r="AM1392" i="8"/>
  <c r="AM1886" i="8"/>
  <c r="AM1610" i="8"/>
  <c r="AM1896" i="8"/>
  <c r="AM1436" i="8"/>
  <c r="AM1797" i="8"/>
  <c r="AM1529" i="8"/>
  <c r="AM1929" i="8"/>
  <c r="AM1575" i="8"/>
  <c r="R2010" i="8"/>
  <c r="R1867" i="8"/>
  <c r="AH1705" i="8"/>
  <c r="AH1832" i="8"/>
  <c r="AH1868" i="8"/>
  <c r="AH1528" i="8"/>
  <c r="AH1627" i="8"/>
  <c r="AC1628" i="8"/>
  <c r="H2014" i="8"/>
  <c r="X1772" i="8"/>
  <c r="AM1658" i="8"/>
  <c r="AM1738" i="8"/>
  <c r="AM1620" i="8"/>
  <c r="AM1755" i="8"/>
  <c r="M1924" i="8"/>
  <c r="AM1533" i="8"/>
  <c r="AM1391" i="8"/>
  <c r="AM1509" i="8"/>
  <c r="R1806" i="8"/>
  <c r="M1918" i="8"/>
  <c r="M2011" i="8"/>
  <c r="R1930" i="8"/>
  <c r="AH1531" i="8"/>
  <c r="M1865" i="8"/>
  <c r="AM1774" i="8"/>
  <c r="AM1467" i="8"/>
  <c r="AM1935" i="8"/>
  <c r="AM1375" i="8"/>
  <c r="AM1908" i="8"/>
  <c r="AM1987" i="8"/>
  <c r="AM1579" i="8"/>
  <c r="AM1804" i="8"/>
  <c r="AM1950" i="8"/>
  <c r="AM1743" i="8"/>
  <c r="AM2006" i="8"/>
  <c r="AM1714" i="8"/>
  <c r="AM1767" i="8"/>
  <c r="R1926" i="8"/>
  <c r="R1823" i="8"/>
  <c r="R1807" i="8"/>
  <c r="R1886" i="8"/>
  <c r="AH1581" i="8"/>
  <c r="AH1498" i="8"/>
  <c r="AH1923" i="8"/>
  <c r="AH1578" i="8"/>
  <c r="AH1600" i="8"/>
  <c r="AH1811" i="8"/>
  <c r="AH1776" i="8"/>
  <c r="AH1780" i="8"/>
  <c r="AC1673" i="8"/>
  <c r="AC1823" i="8"/>
  <c r="AC1624" i="8"/>
  <c r="AC1610" i="8"/>
  <c r="AC1961" i="8"/>
  <c r="AC1788" i="8"/>
  <c r="AC1679" i="8"/>
  <c r="AC1758" i="8"/>
  <c r="H1969" i="8"/>
  <c r="H2011" i="8"/>
  <c r="M1978" i="8"/>
  <c r="M2009" i="8"/>
  <c r="M1982" i="8"/>
  <c r="M1915" i="8"/>
  <c r="R1860" i="8"/>
  <c r="R1802" i="8"/>
  <c r="R1828" i="8"/>
  <c r="AH1847" i="8"/>
  <c r="AH1513" i="8"/>
  <c r="AH1863" i="8"/>
  <c r="AH1683" i="8"/>
  <c r="AM1450" i="8"/>
  <c r="AM1540" i="8"/>
  <c r="AM1960" i="8"/>
  <c r="AM1728" i="8"/>
  <c r="R2008" i="8"/>
  <c r="R1899" i="8"/>
  <c r="M1880" i="8"/>
  <c r="AH1544" i="8"/>
  <c r="R1814" i="8"/>
  <c r="R1946" i="8"/>
  <c r="AH1922" i="8"/>
  <c r="AH1909" i="8"/>
  <c r="AH1885" i="8"/>
  <c r="AC1967" i="8"/>
  <c r="AC1681" i="8"/>
  <c r="AC1958" i="8"/>
  <c r="AC1871" i="8"/>
  <c r="AC1739" i="8"/>
  <c r="X1890" i="8"/>
  <c r="X1837" i="8"/>
  <c r="M1932" i="8"/>
  <c r="AM2017" i="8"/>
  <c r="AM1486" i="8"/>
  <c r="AM1657" i="8"/>
  <c r="AM1931" i="8"/>
  <c r="R1846" i="8"/>
  <c r="AM1839" i="8"/>
  <c r="R2013" i="8"/>
  <c r="M1993" i="8"/>
  <c r="AM1724" i="8"/>
  <c r="AM1761" i="8"/>
  <c r="AM1996" i="8"/>
  <c r="AM1435" i="8"/>
  <c r="AM1859" i="8"/>
  <c r="AM1968" i="8"/>
  <c r="AM1621" i="8"/>
  <c r="AM1812" i="8"/>
  <c r="AM1504" i="8"/>
  <c r="AM1902" i="8"/>
  <c r="AM1890" i="8"/>
  <c r="R1917" i="8"/>
  <c r="R1997" i="8"/>
  <c r="M1890" i="8"/>
  <c r="AM1806" i="8"/>
  <c r="AM1849" i="8"/>
  <c r="R1782" i="8"/>
  <c r="R1972" i="8"/>
  <c r="M2008" i="8"/>
  <c r="AM1557" i="8"/>
  <c r="AM1979" i="8"/>
  <c r="AM1571" i="8"/>
  <c r="AM1936" i="8"/>
  <c r="AM1441" i="8"/>
  <c r="AM1569" i="8"/>
  <c r="AM1956" i="8"/>
  <c r="AM1520" i="8"/>
  <c r="AM1357" i="8"/>
  <c r="AM1734" i="8"/>
  <c r="AM1684" i="8"/>
  <c r="R1949" i="8"/>
  <c r="R1810" i="8"/>
  <c r="R1813" i="8"/>
  <c r="R1934" i="8"/>
  <c r="AH1656" i="8"/>
  <c r="AH1682" i="8"/>
  <c r="AH1658" i="8"/>
  <c r="AH1636" i="8"/>
  <c r="AH1580" i="8"/>
  <c r="AH2005" i="8"/>
  <c r="AH1829" i="8"/>
  <c r="AH1941" i="8"/>
  <c r="AH1788" i="8"/>
  <c r="AC1783" i="8"/>
  <c r="AC1771" i="8"/>
  <c r="AC1883" i="8"/>
  <c r="AC1593" i="8"/>
  <c r="AC1981" i="8"/>
  <c r="AC1692" i="8"/>
  <c r="AC1641" i="8"/>
  <c r="AC1943" i="8"/>
  <c r="H1987" i="8"/>
  <c r="M1934" i="8"/>
  <c r="M1864" i="8"/>
  <c r="M1974" i="8"/>
  <c r="R1945" i="8"/>
  <c r="R1985" i="8"/>
  <c r="AH1500" i="8"/>
  <c r="AH1758" i="8"/>
  <c r="AH1577" i="8"/>
  <c r="AH1673" i="8"/>
  <c r="AH1518" i="8"/>
  <c r="AH1792" i="8"/>
  <c r="AH2010" i="8"/>
  <c r="R1847" i="8"/>
  <c r="AM1752" i="8"/>
  <c r="AM1813" i="8"/>
  <c r="AM1585" i="8"/>
  <c r="R1979" i="8"/>
  <c r="AH1815" i="8"/>
  <c r="M1904" i="8"/>
  <c r="R1816" i="8"/>
  <c r="R1947" i="8"/>
  <c r="AH1697" i="8"/>
  <c r="AH1739" i="8"/>
  <c r="AH1505" i="8"/>
  <c r="AC1688" i="8"/>
  <c r="H1943" i="8"/>
  <c r="X1796" i="8"/>
  <c r="X1987" i="8"/>
  <c r="M1929" i="8"/>
  <c r="M1848" i="8"/>
  <c r="AM1361" i="8"/>
  <c r="AM1703" i="8"/>
  <c r="AM1594" i="8"/>
  <c r="M1943" i="8"/>
  <c r="M1856" i="8"/>
  <c r="M1869" i="8"/>
  <c r="AM1847" i="8"/>
  <c r="AM1466" i="8"/>
  <c r="AM1871" i="8"/>
  <c r="AM1855" i="8"/>
  <c r="AM1617" i="8"/>
  <c r="AM1399" i="8"/>
  <c r="R1786" i="8"/>
  <c r="AH1622" i="8"/>
  <c r="AH1921" i="8"/>
  <c r="AH1557" i="8"/>
  <c r="AH1870" i="8"/>
  <c r="AH1893" i="8"/>
  <c r="AH1900" i="8"/>
  <c r="AH1698" i="8"/>
  <c r="AH1741" i="8"/>
  <c r="AC1629" i="8"/>
  <c r="AC1595" i="8"/>
  <c r="AC1779" i="8"/>
  <c r="AC1951" i="8"/>
  <c r="AC1752" i="8"/>
  <c r="AC1843" i="8"/>
  <c r="AC1647" i="8"/>
  <c r="AC1945" i="8"/>
  <c r="AC1837" i="8"/>
  <c r="H2005" i="8"/>
  <c r="H2010" i="8"/>
  <c r="M1868" i="8"/>
  <c r="M1878" i="8"/>
  <c r="R1767" i="8"/>
  <c r="R1897" i="8"/>
  <c r="R1872" i="8"/>
  <c r="AH1980" i="8"/>
  <c r="AH1619" i="8"/>
  <c r="AH1554" i="8"/>
  <c r="AH1902" i="8"/>
  <c r="AH1889" i="8"/>
  <c r="AH1778" i="8"/>
  <c r="AC1682" i="8"/>
  <c r="AC1886" i="8"/>
  <c r="AC1653" i="8"/>
  <c r="AC1794" i="8"/>
  <c r="AC1994" i="8"/>
  <c r="AC1755" i="8"/>
  <c r="AC1699" i="8"/>
  <c r="AC1675" i="8"/>
  <c r="H1962" i="8"/>
  <c r="X1774" i="8"/>
  <c r="X1723" i="8"/>
  <c r="X1855" i="8"/>
  <c r="X1968" i="8"/>
  <c r="M1896" i="8"/>
  <c r="AM1566" i="8"/>
  <c r="AM1808" i="8"/>
  <c r="AM1744" i="8"/>
  <c r="R1959" i="8"/>
  <c r="M1950" i="8"/>
  <c r="R1800" i="8"/>
  <c r="R1821" i="8"/>
  <c r="AH1515" i="8"/>
  <c r="R2000" i="8"/>
  <c r="R1916" i="8"/>
  <c r="AH1834" i="8"/>
  <c r="AH1908" i="8"/>
  <c r="AH1871" i="8"/>
  <c r="AH1653" i="8"/>
  <c r="AH1856" i="8"/>
  <c r="AC1938" i="8"/>
  <c r="AC1708" i="8"/>
  <c r="AC1654" i="8"/>
  <c r="AC1723" i="8"/>
  <c r="AC1947" i="8"/>
  <c r="H1957" i="8"/>
  <c r="M1999" i="8"/>
  <c r="M1960" i="8"/>
  <c r="AM1980" i="8"/>
  <c r="AM1369" i="8"/>
  <c r="AM1972" i="8"/>
  <c r="AM1664" i="8"/>
  <c r="AH1729" i="8"/>
  <c r="AM1647" i="8"/>
  <c r="AM1861" i="8"/>
  <c r="AM1963" i="8"/>
  <c r="M2013" i="8"/>
  <c r="M1958" i="8"/>
  <c r="M1852" i="8"/>
  <c r="AM1706" i="8"/>
  <c r="AM1593" i="8"/>
  <c r="AM1633" i="8"/>
  <c r="AM1674" i="8"/>
  <c r="AM1718" i="8"/>
  <c r="AM1584" i="8"/>
  <c r="AM1518" i="8"/>
  <c r="AM1900" i="8"/>
  <c r="AM1938" i="8"/>
  <c r="AM1624" i="8"/>
  <c r="AM1455" i="8"/>
  <c r="AM1995" i="8"/>
  <c r="AM1373" i="8"/>
  <c r="AM1835" i="8"/>
  <c r="R1819" i="8"/>
  <c r="AH1633" i="8"/>
  <c r="M1955" i="8"/>
  <c r="AM1353" i="8"/>
  <c r="AM1580" i="8"/>
  <c r="AM1736" i="8"/>
  <c r="AM1698" i="8"/>
  <c r="AM1952" i="8"/>
  <c r="AM1988" i="8"/>
  <c r="AM1614" i="8"/>
  <c r="AM1680" i="8"/>
  <c r="AM2003" i="8"/>
  <c r="R1780" i="8"/>
  <c r="R1808" i="8"/>
  <c r="R1958" i="8"/>
  <c r="R2005" i="8"/>
  <c r="R1908" i="8"/>
  <c r="AH1730" i="8"/>
  <c r="AH1642" i="8"/>
  <c r="AH1942" i="8"/>
  <c r="AH1937" i="8"/>
  <c r="AH1967" i="8"/>
  <c r="AH1879" i="8"/>
  <c r="AH1977" i="8"/>
  <c r="AH2016" i="8"/>
  <c r="AC1760" i="8"/>
  <c r="AC1882" i="8"/>
  <c r="AC1927" i="8"/>
  <c r="AC1684" i="8"/>
  <c r="AC1678" i="8"/>
  <c r="AC1925" i="8"/>
  <c r="M1897" i="8"/>
  <c r="M1962" i="8"/>
  <c r="M1948" i="8"/>
  <c r="R1890" i="8"/>
  <c r="R1869" i="8"/>
  <c r="R2015" i="8"/>
  <c r="R1944" i="8"/>
  <c r="AH1597" i="8"/>
  <c r="AH1774" i="8"/>
  <c r="AH1881" i="8"/>
  <c r="AH1620" i="8"/>
  <c r="AH1664" i="8"/>
  <c r="AH1983" i="8"/>
  <c r="AH1947" i="8"/>
  <c r="R1852" i="8"/>
  <c r="R1832" i="8"/>
  <c r="H1958" i="8"/>
  <c r="M1959" i="8"/>
  <c r="M2007" i="8"/>
  <c r="AM1906" i="8"/>
  <c r="AM1780" i="8"/>
  <c r="AM1719" i="8"/>
  <c r="M1967" i="8"/>
  <c r="R1961" i="8"/>
  <c r="R1779" i="8"/>
  <c r="AH1963" i="8"/>
  <c r="AH1534" i="8"/>
  <c r="AH1985" i="8"/>
  <c r="AH1845" i="8"/>
  <c r="AH1987" i="8"/>
  <c r="AH2011" i="8"/>
  <c r="AC1600" i="8"/>
  <c r="AC1989" i="8"/>
  <c r="AC1615" i="8"/>
  <c r="AC1690" i="8"/>
  <c r="R1787" i="8"/>
  <c r="AH1883" i="8"/>
  <c r="AH1812" i="8"/>
  <c r="AC1997" i="8"/>
  <c r="AC1721" i="8"/>
  <c r="AC1838" i="8"/>
  <c r="AC1669" i="8"/>
  <c r="AC1637" i="8"/>
  <c r="AC1896" i="8"/>
  <c r="H1938" i="8"/>
  <c r="X1927" i="8"/>
  <c r="X1692" i="8"/>
  <c r="X1952" i="8"/>
  <c r="X2011" i="8"/>
  <c r="X1720" i="8"/>
  <c r="X1843" i="8"/>
  <c r="X1996" i="8"/>
  <c r="M2005" i="8"/>
  <c r="M2006" i="8"/>
  <c r="AM1372" i="8"/>
  <c r="AM1645" i="8"/>
  <c r="AM1522" i="8"/>
  <c r="AM1596" i="8"/>
  <c r="AM1715" i="8"/>
  <c r="AM1453" i="8"/>
  <c r="AM1387" i="8"/>
  <c r="AM1836" i="8"/>
  <c r="AM1953" i="8"/>
  <c r="AM1722" i="8"/>
  <c r="AM1867" i="8"/>
  <c r="R1969" i="8"/>
  <c r="R1898" i="8"/>
  <c r="R1940" i="8"/>
  <c r="R1829" i="8"/>
  <c r="R1783" i="8"/>
  <c r="AH1850" i="8"/>
  <c r="AH1822" i="8"/>
  <c r="AH1720" i="8"/>
  <c r="AH1545" i="8"/>
  <c r="AH1972" i="8"/>
  <c r="AH1679" i="8"/>
  <c r="AH1787" i="8"/>
  <c r="AH1511" i="8"/>
  <c r="AH1949" i="8"/>
  <c r="AC1702" i="8"/>
  <c r="AC1824" i="8"/>
  <c r="AC1908" i="8"/>
  <c r="AC1693" i="8"/>
  <c r="AC1832" i="8"/>
  <c r="AC1863" i="8"/>
  <c r="AC1795" i="8"/>
  <c r="H1973" i="8"/>
  <c r="H1986" i="8"/>
  <c r="X2014" i="8"/>
  <c r="X1973" i="8"/>
  <c r="X1880" i="8"/>
  <c r="X1829" i="8"/>
  <c r="X1908" i="8"/>
  <c r="X1900" i="8"/>
  <c r="M1938" i="8"/>
  <c r="M1906" i="8"/>
  <c r="M1940" i="8"/>
  <c r="AM1526" i="8"/>
  <c r="AM1386" i="8"/>
  <c r="AM1762" i="8"/>
  <c r="AM1393" i="8"/>
  <c r="AM1568" i="8"/>
  <c r="AM1764" i="8"/>
  <c r="AM1844" i="8"/>
  <c r="AM1592" i="8"/>
  <c r="AM1682" i="8"/>
  <c r="AM1985" i="8"/>
  <c r="R1797" i="8"/>
  <c r="AM1727" i="8"/>
  <c r="AM1653" i="8"/>
  <c r="AM1842" i="8"/>
  <c r="AM1937" i="8"/>
  <c r="AM1992" i="8"/>
  <c r="AM1721" i="8"/>
  <c r="AM1858" i="8"/>
  <c r="AM1974" i="8"/>
  <c r="R1824" i="8"/>
  <c r="R1891" i="8"/>
  <c r="R1988" i="8"/>
  <c r="R1836" i="8"/>
  <c r="AH1884" i="8"/>
  <c r="AH1740" i="8"/>
  <c r="AH1585" i="8"/>
  <c r="AH1955" i="8"/>
  <c r="AH1629" i="8"/>
  <c r="AH1592" i="8"/>
  <c r="AH1995" i="8"/>
  <c r="AH1827" i="8"/>
  <c r="AC1656" i="8"/>
  <c r="AC1613" i="8"/>
  <c r="AM1862" i="8"/>
  <c r="AM1943" i="8"/>
  <c r="AM1807" i="8"/>
  <c r="R1892" i="8"/>
  <c r="R1822" i="8"/>
  <c r="R1957" i="8"/>
  <c r="M1945" i="8"/>
  <c r="AM1544" i="8"/>
  <c r="AM1530" i="8"/>
  <c r="AM1997" i="8"/>
  <c r="AM1456" i="8"/>
  <c r="AM1600" i="8"/>
  <c r="AM1416" i="8"/>
  <c r="AM1777" i="8"/>
  <c r="AM1590" i="8"/>
  <c r="AM1415" i="8"/>
  <c r="R1936" i="8"/>
  <c r="R1876" i="8"/>
  <c r="AC1869" i="8"/>
  <c r="H1981" i="8"/>
  <c r="R1902" i="8"/>
  <c r="M1977" i="8"/>
  <c r="M1849" i="8"/>
  <c r="AM1383" i="8"/>
  <c r="AM1894" i="8"/>
  <c r="AM1891" i="8"/>
  <c r="AM1395" i="8"/>
  <c r="AM1497" i="8"/>
  <c r="AM1474" i="8"/>
  <c r="AM1824" i="8"/>
  <c r="AM1583" i="8"/>
  <c r="AM1510" i="8"/>
  <c r="AM1527" i="8"/>
  <c r="AM1909" i="8"/>
  <c r="AM1914" i="8"/>
  <c r="AM1634" i="8"/>
  <c r="R1996" i="8"/>
  <c r="AH1757" i="8"/>
  <c r="AH1928" i="8"/>
  <c r="AC1649" i="8"/>
  <c r="AC1738" i="8"/>
  <c r="H1991" i="8"/>
  <c r="H1976" i="8"/>
  <c r="AH1499" i="8"/>
  <c r="AH1957" i="8"/>
  <c r="AH1660" i="8"/>
  <c r="AH1894" i="8"/>
  <c r="AH1704" i="8"/>
  <c r="AH2015" i="8"/>
  <c r="AC1868" i="8"/>
  <c r="AC2008" i="8"/>
  <c r="H1983" i="8"/>
  <c r="H1931" i="8"/>
  <c r="X1735" i="8"/>
  <c r="X2004" i="8"/>
  <c r="M1933" i="8"/>
  <c r="M1996" i="8"/>
  <c r="M1876" i="8"/>
  <c r="AM1586" i="8"/>
  <c r="AM1912" i="8"/>
  <c r="AM1424" i="8"/>
  <c r="AM1776" i="8"/>
  <c r="AM1726" i="8"/>
  <c r="AM1508" i="8"/>
  <c r="AM1470" i="8"/>
  <c r="AM1771" i="8"/>
  <c r="AM1783" i="8"/>
  <c r="R1984" i="8"/>
  <c r="R1910" i="8"/>
  <c r="R1978" i="8"/>
  <c r="R1973" i="8"/>
  <c r="R1781" i="8"/>
  <c r="R1943" i="8"/>
  <c r="AH1674" i="8"/>
  <c r="AH1566" i="8"/>
  <c r="AH1899" i="8"/>
  <c r="AH1611" i="8"/>
  <c r="AH2001" i="8"/>
  <c r="AH1969" i="8"/>
  <c r="AH1550" i="8"/>
  <c r="AH1895" i="8"/>
  <c r="AC1744" i="8"/>
  <c r="AC1602" i="8"/>
  <c r="AC1968" i="8"/>
  <c r="AC1860" i="8"/>
  <c r="AC1828" i="8"/>
  <c r="AC1965" i="8"/>
  <c r="AC1892" i="8"/>
  <c r="H2000" i="8"/>
  <c r="X1877" i="8"/>
  <c r="X1944" i="8"/>
  <c r="X1945" i="8"/>
  <c r="X1976" i="8"/>
  <c r="M1923" i="8"/>
  <c r="M1894" i="8"/>
  <c r="M1920" i="8"/>
  <c r="AM1385" i="8"/>
  <c r="AM1389" i="8"/>
  <c r="AM1916" i="8"/>
  <c r="M1913" i="8"/>
  <c r="AM1854" i="8"/>
  <c r="AM1558" i="8"/>
  <c r="AM2009" i="8"/>
  <c r="AM1881" i="8"/>
  <c r="AM1472" i="8"/>
  <c r="AH1572" i="8"/>
  <c r="AH1785" i="8"/>
  <c r="AC1817" i="8"/>
  <c r="R1833" i="8"/>
  <c r="M1870" i="8"/>
  <c r="AM1823" i="8"/>
  <c r="AM1638" i="8"/>
  <c r="AM1969" i="8"/>
  <c r="AM1493" i="8"/>
  <c r="AM1821" i="8"/>
  <c r="AM1543" i="8"/>
  <c r="AM1888" i="8"/>
  <c r="AM1669" i="8"/>
  <c r="AM1876" i="8"/>
  <c r="AM1650" i="8"/>
  <c r="R1848" i="8"/>
  <c r="R1766" i="8"/>
  <c r="R1857" i="8"/>
  <c r="AH1539" i="8"/>
  <c r="AC1889" i="8"/>
  <c r="AC1694" i="8"/>
  <c r="H2009" i="8"/>
  <c r="X1859" i="8"/>
  <c r="R1834" i="8"/>
  <c r="AH1877" i="8"/>
  <c r="AH1654" i="8"/>
  <c r="AC1808" i="8"/>
  <c r="AC1725" i="8"/>
  <c r="AC1932" i="8"/>
  <c r="AC1661" i="8"/>
  <c r="AC2009" i="8"/>
  <c r="AC1852" i="8"/>
  <c r="AC1804" i="8"/>
  <c r="H2015" i="8"/>
  <c r="H1989" i="8"/>
  <c r="X1836" i="8"/>
  <c r="X1918" i="8"/>
  <c r="X1846" i="8"/>
  <c r="X1771" i="8"/>
  <c r="X1994" i="8"/>
  <c r="AM1926" i="8"/>
  <c r="AM1704" i="8"/>
  <c r="AM1889" i="8"/>
  <c r="AM1406" i="8"/>
  <c r="AM1918" i="8"/>
  <c r="AM1731" i="8"/>
  <c r="AM1371" i="8"/>
  <c r="AM1547" i="8"/>
  <c r="AM1818" i="8"/>
  <c r="R2007" i="8"/>
  <c r="R1967" i="8"/>
  <c r="R1835" i="8"/>
  <c r="R1907" i="8"/>
  <c r="AH1745" i="8"/>
  <c r="AH1831" i="8"/>
  <c r="AH1791" i="8"/>
  <c r="AH1763" i="8"/>
  <c r="AH1649" i="8"/>
  <c r="AH1978" i="8"/>
  <c r="AH1590" i="8"/>
  <c r="AH1837" i="8"/>
  <c r="AH2017" i="8"/>
  <c r="AC1769" i="8"/>
  <c r="AC1606" i="8"/>
  <c r="AC1972" i="8"/>
  <c r="AC1911" i="8"/>
  <c r="AC1865" i="8"/>
  <c r="H1999" i="8"/>
  <c r="X1851" i="8"/>
  <c r="X1963" i="8"/>
  <c r="X1872" i="8"/>
  <c r="X2013" i="8"/>
  <c r="X1753" i="8"/>
  <c r="X1993" i="8"/>
  <c r="X2012" i="8"/>
  <c r="M1998" i="8"/>
  <c r="M1885" i="8"/>
  <c r="M1871" i="8"/>
  <c r="AM1666" i="8"/>
  <c r="AM1639" i="8"/>
  <c r="AM1924" i="8"/>
  <c r="AM1687" i="8"/>
  <c r="AM1419" i="8"/>
  <c r="AM1525" i="8"/>
  <c r="AM1524" i="8" s="1"/>
  <c r="AM1667" i="8"/>
  <c r="AM1779" i="8"/>
  <c r="AM1507" i="8"/>
  <c r="AM1550" i="8"/>
  <c r="AM1379" i="8"/>
  <c r="AM1895" i="8"/>
  <c r="R1796" i="8"/>
  <c r="M1873" i="8"/>
  <c r="AM1605" i="8"/>
  <c r="AM1414" i="8"/>
  <c r="AM1380" i="8"/>
  <c r="AM1563" i="8"/>
  <c r="AM1758" i="8"/>
  <c r="AM1413" i="8"/>
  <c r="AM1643" i="8"/>
  <c r="AM1769" i="8"/>
  <c r="AM1609" i="8"/>
  <c r="AM1934" i="8"/>
  <c r="R1769" i="8"/>
  <c r="R1953" i="8"/>
  <c r="R1818" i="8"/>
  <c r="AH1707" i="8"/>
  <c r="AH1821" i="8"/>
  <c r="AH1601" i="8"/>
  <c r="AH1743" i="8"/>
  <c r="AH1565" i="8"/>
  <c r="AH1768" i="8"/>
  <c r="AH1667" i="8"/>
  <c r="AC1876" i="8"/>
  <c r="R1882" i="8"/>
  <c r="AH1504" i="8"/>
  <c r="AH1817" i="8"/>
  <c r="AC1909" i="8"/>
  <c r="AC1724" i="8"/>
  <c r="M1987" i="8"/>
  <c r="AM1652" i="8"/>
  <c r="AM1458" i="8"/>
  <c r="AM1893" i="8"/>
  <c r="M1931" i="8"/>
  <c r="R1956" i="8"/>
  <c r="R1812" i="8"/>
  <c r="AC1712" i="8"/>
  <c r="AC1726" i="8"/>
  <c r="H1990" i="8"/>
  <c r="R2009" i="8"/>
  <c r="R1977" i="8"/>
  <c r="AH1906" i="8"/>
  <c r="AH1962" i="8"/>
  <c r="AH1959" i="8"/>
  <c r="AC1627" i="8"/>
  <c r="AC1846" i="8"/>
  <c r="AC1710" i="8"/>
  <c r="AC2005" i="8"/>
  <c r="AC1765" i="8"/>
  <c r="AC1993" i="8"/>
  <c r="AC1706" i="8"/>
  <c r="H1941" i="8"/>
  <c r="H1985" i="8"/>
  <c r="X1824" i="8"/>
  <c r="X1707" i="8"/>
  <c r="X1852" i="8"/>
  <c r="X1949" i="8"/>
  <c r="X1683" i="8"/>
  <c r="X1717" i="8"/>
  <c r="C2017" i="8"/>
  <c r="AM1954" i="8"/>
  <c r="AM1913" i="8"/>
  <c r="AM1659" i="8"/>
  <c r="AM1578" i="8"/>
  <c r="AM1381" i="8"/>
  <c r="AM1795" i="8"/>
  <c r="AM1629" i="8"/>
  <c r="AM1903" i="8"/>
  <c r="AM1803" i="8"/>
  <c r="AM1845" i="8"/>
  <c r="R1924" i="8"/>
  <c r="AH1696" i="8"/>
  <c r="AH1830" i="8"/>
  <c r="AH1715" i="8"/>
  <c r="AH1604" i="8"/>
  <c r="AH2004" i="8"/>
  <c r="AH1645" i="8"/>
  <c r="AH1835" i="8"/>
  <c r="AH1997" i="8"/>
  <c r="AH1944" i="8"/>
  <c r="AC1922" i="8"/>
  <c r="AC1732" i="8"/>
  <c r="AC1912" i="8"/>
  <c r="AC1754" i="8"/>
  <c r="AC1956" i="8"/>
  <c r="AC1609" i="8"/>
  <c r="AC1836" i="8"/>
  <c r="AC1603" i="8"/>
  <c r="H1995" i="8"/>
  <c r="X1970" i="8"/>
  <c r="X1785" i="8"/>
  <c r="X1867" i="8"/>
  <c r="X1710" i="8"/>
  <c r="X1891" i="8"/>
  <c r="M1861" i="8"/>
  <c r="M1887" i="8"/>
  <c r="AM1817" i="8"/>
  <c r="AM1977" i="8"/>
  <c r="AM1816" i="8"/>
  <c r="AM1640" i="8"/>
  <c r="AM1429" i="8"/>
  <c r="AM1626" i="8"/>
  <c r="AM1840" i="8"/>
  <c r="AM1677" i="8"/>
  <c r="AM1756" i="8"/>
  <c r="AM1887" i="8"/>
  <c r="R1790" i="8"/>
  <c r="M1954" i="8"/>
  <c r="C2018" i="8"/>
  <c r="AM1445" i="8"/>
  <c r="AM1482" i="8"/>
  <c r="AM1681" i="8"/>
  <c r="AM1644" i="8"/>
  <c r="AM1403" i="8"/>
  <c r="AM1815" i="8"/>
  <c r="AM1523" i="8"/>
  <c r="AM1740" i="8"/>
  <c r="AM1696" i="8"/>
  <c r="AM1646" i="8"/>
  <c r="AM1656" i="8"/>
  <c r="AM1723" i="8"/>
  <c r="AM1922" i="8"/>
  <c r="AM1582" i="8"/>
  <c r="R1981" i="8"/>
  <c r="R1884" i="8"/>
  <c r="R1815" i="8"/>
  <c r="R1963" i="8"/>
  <c r="AH1523" i="8"/>
  <c r="AH1790" i="8"/>
  <c r="AH1530" i="8"/>
  <c r="AH1782" i="8"/>
  <c r="AH1940" i="8"/>
  <c r="AC1803" i="8"/>
  <c r="R1850" i="8"/>
  <c r="R1768" i="8"/>
  <c r="AH1824" i="8"/>
  <c r="AH1568" i="8"/>
  <c r="X2000" i="8"/>
  <c r="AM1694" i="8"/>
  <c r="AM1378" i="8"/>
  <c r="AM1388" i="8"/>
  <c r="AM1962" i="8"/>
  <c r="AM1541" i="8"/>
  <c r="AM1588" i="8"/>
  <c r="AM1689" i="8"/>
  <c r="AM1641" i="8"/>
  <c r="AM1662" i="8"/>
  <c r="AM1768" i="8"/>
  <c r="AM1763" i="8"/>
  <c r="AM1444" i="8"/>
  <c r="R1868" i="8"/>
  <c r="M2015" i="8"/>
  <c r="AH1818" i="8"/>
  <c r="AH1918" i="8"/>
  <c r="AH1974" i="8"/>
  <c r="AH1964" i="8"/>
  <c r="AC1897" i="8"/>
  <c r="R1817" i="8"/>
  <c r="AH1605" i="8"/>
  <c r="AH1842" i="8"/>
  <c r="AH1772" i="8"/>
  <c r="AC1776" i="8"/>
  <c r="AC1651" i="8"/>
  <c r="AC1936" i="8"/>
  <c r="AC1934" i="8"/>
  <c r="AC1701" i="8"/>
  <c r="AC1950" i="8"/>
  <c r="H1960" i="8"/>
  <c r="X1883" i="8"/>
  <c r="X1849" i="8"/>
  <c r="X1854" i="8"/>
  <c r="X1847" i="8"/>
  <c r="X1983" i="8"/>
  <c r="M1883" i="8"/>
  <c r="M1867" i="8"/>
  <c r="AM1725" i="8"/>
  <c r="AM1428" i="8"/>
  <c r="AM1572" i="8"/>
  <c r="AM1959" i="8"/>
  <c r="AM2014" i="8"/>
  <c r="AM1451" i="8"/>
  <c r="AM1690" i="8"/>
  <c r="AM1630" i="8"/>
  <c r="AM1717" i="8"/>
  <c r="R2012" i="8"/>
  <c r="R1939" i="8"/>
  <c r="R1831" i="8"/>
  <c r="R1830" i="8"/>
  <c r="AH1567" i="8"/>
  <c r="AH1507" i="8"/>
  <c r="AH1749" i="8"/>
  <c r="AH1982" i="8"/>
  <c r="AH1771" i="8"/>
  <c r="AH1516" i="8"/>
  <c r="AC1677" i="8"/>
  <c r="AC1917" i="8"/>
  <c r="AC1890" i="8"/>
  <c r="AC1704" i="8"/>
  <c r="AC1864" i="8"/>
  <c r="AC1935" i="8"/>
  <c r="AC2000" i="8"/>
  <c r="AC1718" i="8"/>
  <c r="H2001" i="8"/>
  <c r="X1967" i="8"/>
  <c r="X1931" i="8"/>
  <c r="X1797" i="8"/>
  <c r="X1999" i="8"/>
  <c r="X1964" i="8"/>
  <c r="M2003" i="8"/>
  <c r="M1988" i="8"/>
  <c r="M1893" i="8"/>
  <c r="AM1516" i="8"/>
  <c r="AM1739" i="8"/>
  <c r="AM1400" i="8"/>
  <c r="AM1700" i="8"/>
  <c r="AM1790" i="8"/>
  <c r="AM1409" i="8"/>
  <c r="AM1425" i="8"/>
  <c r="AM1880" i="8"/>
  <c r="AM1487" i="8"/>
  <c r="AM1999" i="8"/>
  <c r="AM1933" i="8"/>
  <c r="AM1515" i="8"/>
  <c r="AM1561" i="8"/>
  <c r="R2018" i="8"/>
  <c r="M1859" i="8"/>
  <c r="AM1390" i="8"/>
  <c r="AM1377" i="8"/>
  <c r="AM1655" i="8"/>
  <c r="AM1754" i="8"/>
  <c r="AM1636" i="8"/>
  <c r="AM1820" i="8"/>
  <c r="AM1512" i="8"/>
  <c r="AM1899" i="8"/>
  <c r="AM1479" i="8"/>
  <c r="AM1437" i="8"/>
  <c r="AM1944" i="8"/>
  <c r="AM1427" i="8"/>
  <c r="R1900" i="8"/>
  <c r="R1994" i="8"/>
  <c r="R1909" i="8"/>
  <c r="R1912" i="8"/>
  <c r="R1937" i="8"/>
  <c r="AH1701" i="8"/>
  <c r="AH1712" i="8"/>
  <c r="AH1533" i="8"/>
  <c r="AH1546" i="8"/>
  <c r="AH1793" i="8"/>
  <c r="AH1538" i="8"/>
  <c r="AH1766" i="8"/>
  <c r="AH1917" i="8"/>
  <c r="AH1907" i="8"/>
  <c r="AH1948" i="8"/>
  <c r="AH1990" i="8"/>
  <c r="R2014" i="8"/>
  <c r="R1793" i="8"/>
  <c r="R1918" i="8"/>
  <c r="M1888" i="8"/>
  <c r="M1944" i="8"/>
  <c r="AH1644" i="8"/>
  <c r="AH1617" i="8"/>
  <c r="AC1599" i="8"/>
  <c r="AC1662" i="8"/>
  <c r="AC1753" i="8"/>
  <c r="R1962" i="8"/>
  <c r="AH1738" i="8"/>
  <c r="AH1524" i="8"/>
  <c r="AC1957" i="8"/>
  <c r="X2001" i="8"/>
  <c r="M2002" i="8"/>
  <c r="R1995" i="8"/>
  <c r="AH1691" i="8"/>
  <c r="AH1878" i="8"/>
  <c r="AC1988" i="8"/>
  <c r="AC1853" i="8"/>
  <c r="AC1931" i="8"/>
  <c r="X1978" i="8"/>
  <c r="X1759" i="8"/>
  <c r="X1801" i="8"/>
  <c r="X2008" i="8"/>
  <c r="M2010" i="8"/>
  <c r="R1765" i="8"/>
  <c r="AM1366" i="8"/>
  <c r="AM1794" i="8"/>
  <c r="AM1712" i="8"/>
  <c r="AM1602" i="8"/>
  <c r="AM1976" i="8"/>
  <c r="AM1514" i="8"/>
  <c r="AM1833" i="8"/>
  <c r="AM1746" i="8"/>
  <c r="AM1784" i="8"/>
  <c r="AM1577" i="8"/>
  <c r="AM1412" i="8"/>
  <c r="R1928" i="8"/>
  <c r="AH1911" i="8"/>
  <c r="AH1624" i="8"/>
  <c r="AH1809" i="8"/>
  <c r="AH1672" i="8"/>
  <c r="AH1722" i="8"/>
  <c r="AH1558" i="8"/>
  <c r="AH1912" i="8"/>
  <c r="AC1713" i="8"/>
  <c r="AC1831" i="8"/>
  <c r="AC1977" i="8"/>
  <c r="AC1906" i="8"/>
  <c r="AC1799" i="8"/>
  <c r="H1945" i="8"/>
  <c r="X1810" i="8"/>
  <c r="X1682" i="8"/>
  <c r="X1982" i="8"/>
  <c r="X1984" i="8"/>
  <c r="X1714" i="8"/>
  <c r="X1901" i="8"/>
  <c r="X1863" i="8"/>
  <c r="X1784" i="8"/>
  <c r="R1935" i="8"/>
  <c r="R1906" i="8"/>
  <c r="R1795" i="8"/>
  <c r="R1776" i="8"/>
  <c r="AH1657" i="8"/>
  <c r="AH1583" i="8"/>
  <c r="AH1713" i="8"/>
  <c r="AH1547" i="8"/>
  <c r="AH1943" i="8"/>
  <c r="AH1752" i="8"/>
  <c r="AH1849" i="8"/>
  <c r="AH1843" i="8"/>
  <c r="AH1820" i="8"/>
  <c r="AC1858" i="8"/>
  <c r="AC1659" i="8"/>
  <c r="AC1720" i="8"/>
  <c r="AC1975" i="8"/>
  <c r="AC1915" i="8"/>
  <c r="H1951" i="8"/>
  <c r="X1956" i="8"/>
  <c r="X1689" i="8"/>
  <c r="X1909" i="8"/>
  <c r="AH1540" i="8"/>
  <c r="AH1810" i="8"/>
  <c r="AH1593" i="8"/>
  <c r="AH1836" i="8"/>
  <c r="AH1631" i="8"/>
  <c r="AH1742" i="8"/>
  <c r="AH1988" i="8"/>
  <c r="AC1923" i="8"/>
  <c r="AC1638" i="8"/>
  <c r="AC1614" i="8"/>
  <c r="AC1907" i="8"/>
  <c r="AC1826" i="8"/>
  <c r="AC1809" i="8"/>
  <c r="AC1949" i="8"/>
  <c r="H2016" i="8"/>
  <c r="X1734" i="8"/>
  <c r="X2005" i="8"/>
  <c r="X1747" i="8"/>
  <c r="X1729" i="8"/>
  <c r="X1739" i="8"/>
  <c r="AH1951" i="8"/>
  <c r="AH1890" i="8"/>
  <c r="AH1646" i="8"/>
  <c r="AH1537" i="8"/>
  <c r="AH1807" i="8"/>
  <c r="AH1574" i="8"/>
  <c r="AH1795" i="8"/>
  <c r="AH1796" i="8"/>
  <c r="AC1619" i="8"/>
  <c r="AC1780" i="8"/>
  <c r="AC1904" i="8"/>
  <c r="AC1620" i="8"/>
  <c r="AC1970" i="8"/>
  <c r="AC1900" i="8"/>
  <c r="AC1727" i="8"/>
  <c r="H1944" i="8"/>
  <c r="X1765" i="8"/>
  <c r="X1778" i="8"/>
  <c r="X1903" i="8"/>
  <c r="X1881" i="8"/>
  <c r="X1914" i="8"/>
  <c r="X2017" i="8"/>
  <c r="AH1846" i="8"/>
  <c r="AM1611" i="8"/>
  <c r="AM1648" i="8"/>
  <c r="AM1942" i="8"/>
  <c r="AM1404" i="8"/>
  <c r="AM2002" i="8"/>
  <c r="AM1695" i="8"/>
  <c r="M1935" i="8"/>
  <c r="X1839" i="8"/>
  <c r="X1864" i="8"/>
  <c r="X1972" i="8"/>
  <c r="M1927" i="8"/>
  <c r="AM1850" i="8"/>
  <c r="AM1720" i="8"/>
  <c r="AM1673" i="8"/>
  <c r="AH1746" i="8"/>
  <c r="AH1589" i="8"/>
  <c r="AC1840" i="8"/>
  <c r="AC1825" i="8"/>
  <c r="H1942" i="8"/>
  <c r="M1875" i="8"/>
  <c r="AM1729" i="8"/>
  <c r="AM1635" i="8"/>
  <c r="AM1565" i="8"/>
  <c r="AM1632" i="8"/>
  <c r="R1885" i="8"/>
  <c r="R1980" i="8"/>
  <c r="AC1672" i="8"/>
  <c r="AC1691" i="8"/>
  <c r="H1994" i="8"/>
  <c r="X1713" i="8"/>
  <c r="X1893" i="8"/>
  <c r="X1783" i="8"/>
  <c r="R1970" i="8"/>
  <c r="R1925" i="8"/>
  <c r="AH1595" i="8"/>
  <c r="AH1762" i="8"/>
  <c r="AC1618" i="8"/>
  <c r="AC1785" i="8"/>
  <c r="X1709" i="8"/>
  <c r="X1979" i="8"/>
  <c r="M1898" i="8"/>
  <c r="M1921" i="8"/>
  <c r="R1893" i="8"/>
  <c r="M1941" i="8"/>
  <c r="R1855" i="8"/>
  <c r="AH1637" i="8"/>
  <c r="AC1814" i="8"/>
  <c r="H1935" i="8"/>
  <c r="X1722" i="8"/>
  <c r="X1838" i="8"/>
  <c r="X1724" i="8"/>
  <c r="AM1581" i="8"/>
  <c r="AM1882" i="8"/>
  <c r="AM1459" i="8"/>
  <c r="AM1622" i="8"/>
  <c r="AM1480" i="8"/>
  <c r="AM1396" i="8"/>
  <c r="AM1789" i="8"/>
  <c r="AM1875" i="8"/>
  <c r="AM1384" i="8"/>
  <c r="AM1832" i="8"/>
  <c r="R2017" i="8"/>
  <c r="R1896" i="8"/>
  <c r="AH1939" i="8"/>
  <c r="AH1808" i="8"/>
  <c r="AH1610" i="8"/>
  <c r="AH1838" i="8"/>
  <c r="AH1718" i="8"/>
  <c r="AC2003" i="8"/>
  <c r="AC1974" i="8"/>
  <c r="AC1639" i="8"/>
  <c r="X1912" i="8"/>
  <c r="M1914" i="8"/>
  <c r="M1872" i="8"/>
  <c r="AM1709" i="8"/>
  <c r="AM1356" i="8"/>
  <c r="AM1443" i="8"/>
  <c r="AM1651" i="8"/>
  <c r="AM1587" i="8"/>
  <c r="AM1868" i="8"/>
  <c r="AM1623" i="8"/>
  <c r="AM1897" i="8"/>
  <c r="M1909" i="8"/>
  <c r="R1888" i="8"/>
  <c r="R1801" i="8"/>
  <c r="R1901" i="8"/>
  <c r="AH1532" i="8"/>
  <c r="AC1905" i="8"/>
  <c r="AC1784" i="8"/>
  <c r="AC1877" i="8"/>
  <c r="AC1635" i="8"/>
  <c r="AC1815" i="8"/>
  <c r="AC1612" i="8"/>
  <c r="AC2012" i="8"/>
  <c r="X1861" i="8"/>
  <c r="X1800" i="8"/>
  <c r="X1789" i="8"/>
  <c r="X1820" i="8"/>
  <c r="X1776" i="8"/>
  <c r="X1897" i="8"/>
  <c r="X1888" i="8"/>
  <c r="X1923" i="8"/>
  <c r="X1879" i="8"/>
  <c r="X1721" i="8"/>
  <c r="R1851" i="8"/>
  <c r="R1999" i="8"/>
  <c r="R2011" i="8"/>
  <c r="AH1861" i="8"/>
  <c r="AH1686" i="8"/>
  <c r="AH1588" i="8"/>
  <c r="AH2009" i="8"/>
  <c r="AH1882" i="8"/>
  <c r="AH1841" i="8"/>
  <c r="AC1829" i="8"/>
  <c r="AC1764" i="8"/>
  <c r="AC1719" i="8"/>
  <c r="AC1835" i="8"/>
  <c r="AC1816" i="8"/>
  <c r="AC1959" i="8"/>
  <c r="AC2006" i="8"/>
  <c r="AC1750" i="8"/>
  <c r="H1947" i="8"/>
  <c r="H1946" i="8"/>
  <c r="X1792" i="8"/>
  <c r="X1703" i="8"/>
  <c r="X1841" i="8"/>
  <c r="X1977" i="8"/>
  <c r="X1962" i="8"/>
  <c r="X1887" i="8"/>
  <c r="AH1858" i="8"/>
  <c r="AH1502" i="8"/>
  <c r="AH1529" i="8"/>
  <c r="AH1769" i="8"/>
  <c r="AH1639" i="8"/>
  <c r="AH1813" i="8"/>
  <c r="AH1702" i="8"/>
  <c r="AH1874" i="8"/>
  <c r="AH1689" i="8"/>
  <c r="AC1770" i="8"/>
  <c r="AC1674" i="8"/>
  <c r="AC1998" i="8"/>
  <c r="AC1605" i="8"/>
  <c r="AC1633" i="8"/>
  <c r="AC1709" i="8"/>
  <c r="AC1901" i="8"/>
  <c r="AC2001" i="8"/>
  <c r="H1979" i="8"/>
  <c r="X1941" i="8"/>
  <c r="X1702" i="8"/>
  <c r="X1763" i="8"/>
  <c r="X1744" i="8"/>
  <c r="AH1576" i="8"/>
  <c r="AH2013" i="8"/>
  <c r="AH1648" i="8"/>
  <c r="AH1618" i="8"/>
  <c r="AH1934" i="8"/>
  <c r="AH1527" i="8"/>
  <c r="AH1991" i="8"/>
  <c r="AH1623" i="8"/>
  <c r="AC1928" i="8"/>
  <c r="AC2004" i="8"/>
  <c r="AC1768" i="8"/>
  <c r="AC1859" i="8"/>
  <c r="AC1983" i="8"/>
  <c r="AC1861" i="8"/>
  <c r="H1950" i="8"/>
  <c r="X1756" i="8"/>
  <c r="X1937" i="8"/>
  <c r="X1742" i="8"/>
  <c r="X2006" i="8"/>
  <c r="X1853" i="8"/>
  <c r="X1827" i="8"/>
  <c r="M1881" i="8"/>
  <c r="AM1398" i="8"/>
  <c r="AM1970" i="8"/>
  <c r="AM1668" i="8"/>
  <c r="AM1665" i="8"/>
  <c r="R1844" i="8"/>
  <c r="AH1521" i="8"/>
  <c r="AH1607" i="8"/>
  <c r="X1911" i="8"/>
  <c r="AM1511" i="8"/>
  <c r="AM1732" i="8"/>
  <c r="AM1484" i="8"/>
  <c r="AH1728" i="8"/>
  <c r="AC2010" i="8"/>
  <c r="AC1960" i="8"/>
  <c r="X1812" i="8"/>
  <c r="M1911" i="8"/>
  <c r="AM1939" i="8"/>
  <c r="AM1471" i="8"/>
  <c r="AM1750" i="8"/>
  <c r="AM1637" i="8"/>
  <c r="R1809" i="8"/>
  <c r="R1804" i="8"/>
  <c r="AH1839" i="8"/>
  <c r="AC1918" i="8"/>
  <c r="AC1667" i="8"/>
  <c r="H1965" i="8"/>
  <c r="X1749" i="8"/>
  <c r="X2007" i="8"/>
  <c r="X1960" i="8"/>
  <c r="X1740" i="8"/>
  <c r="R1923" i="8"/>
  <c r="AH1661" i="8"/>
  <c r="AH1693" i="8"/>
  <c r="AH1802" i="8"/>
  <c r="AH1609" i="8"/>
  <c r="AC1845" i="8"/>
  <c r="AC1607" i="8"/>
  <c r="X1885" i="8"/>
  <c r="X1845" i="8"/>
  <c r="X1924" i="8"/>
  <c r="AH1525" i="8"/>
  <c r="X1808" i="8"/>
  <c r="X1807" i="8"/>
  <c r="AM1986" i="8"/>
  <c r="AM1531" i="8"/>
  <c r="AM1793" i="8"/>
  <c r="AM2013" i="8"/>
  <c r="AM1465" i="8"/>
  <c r="R1839" i="8"/>
  <c r="AH1625" i="8"/>
  <c r="AC1761" i="8"/>
  <c r="AC1751" i="8"/>
  <c r="AC2018" i="8"/>
  <c r="AH1891" i="8"/>
  <c r="AH1789" i="8"/>
  <c r="AC1924" i="8"/>
  <c r="AC1737" i="8"/>
  <c r="AC2017" i="8"/>
  <c r="AC1663" i="8"/>
  <c r="AC1634" i="8"/>
  <c r="AC1992" i="8"/>
  <c r="X1942" i="8"/>
  <c r="M1968" i="8"/>
  <c r="R1878" i="8"/>
  <c r="AH1823" i="8"/>
  <c r="AH1688" i="8"/>
  <c r="AH1556" i="8"/>
  <c r="AH1873" i="8"/>
  <c r="AC1855" i="8"/>
  <c r="X1866" i="8"/>
  <c r="X1902" i="8"/>
  <c r="X1875" i="8"/>
  <c r="M1930" i="8"/>
  <c r="R1971" i="8"/>
  <c r="AM1946" i="8"/>
  <c r="AM1998" i="8"/>
  <c r="AM1905" i="8"/>
  <c r="AM1555" i="8"/>
  <c r="AM1506" i="8"/>
  <c r="AM1625" i="8"/>
  <c r="AM1559" i="8"/>
  <c r="AM2010" i="8"/>
  <c r="AM1598" i="8"/>
  <c r="AM1608" i="8"/>
  <c r="AM1607" i="8"/>
  <c r="AM1932" i="8"/>
  <c r="AH1971" i="8"/>
  <c r="AH1587" i="8"/>
  <c r="AH1876" i="8"/>
  <c r="AH1582" i="8"/>
  <c r="AH1510" i="8"/>
  <c r="AH1520" i="8"/>
  <c r="AH1993" i="8"/>
  <c r="AC1598" i="8"/>
  <c r="AC1747" i="8"/>
  <c r="AC1842" i="8"/>
  <c r="AC1622" i="8"/>
  <c r="AC1813" i="8"/>
  <c r="AC1630" i="8"/>
  <c r="AC1818" i="8"/>
  <c r="H2006" i="8"/>
  <c r="X1686" i="8"/>
  <c r="X1995" i="8"/>
  <c r="X1782" i="8"/>
  <c r="X1939" i="8"/>
  <c r="X1943" i="8"/>
  <c r="X1687" i="8"/>
  <c r="X1691" i="8"/>
  <c r="X1732" i="8"/>
  <c r="X1844" i="8"/>
  <c r="X1762" i="8"/>
  <c r="R1845" i="8"/>
  <c r="R1905" i="8"/>
  <c r="R1931" i="8"/>
  <c r="R1903" i="8"/>
  <c r="AH1798" i="8"/>
  <c r="AH1615" i="8"/>
  <c r="AH1669" i="8"/>
  <c r="AH1503" i="8"/>
  <c r="AH1896" i="8"/>
  <c r="AH1598" i="8"/>
  <c r="AH1797" i="8"/>
  <c r="AC1749" i="8"/>
  <c r="AC1875" i="8"/>
  <c r="AC1885" i="8"/>
  <c r="AC1790" i="8"/>
  <c r="AC1734" i="8"/>
  <c r="AC1796" i="8"/>
  <c r="AC1711" i="8"/>
  <c r="H1977" i="8"/>
  <c r="H1939" i="8"/>
  <c r="X1988" i="8"/>
  <c r="X1990" i="8"/>
  <c r="X2018" i="8"/>
  <c r="X1953" i="8"/>
  <c r="X1896" i="8"/>
  <c r="X1969" i="8"/>
  <c r="AH1677" i="8"/>
  <c r="AH1514" i="8"/>
  <c r="AH1711" i="8"/>
  <c r="AH1851" i="8"/>
  <c r="AH1925" i="8"/>
  <c r="AH1678" i="8"/>
  <c r="AH1759" i="8"/>
  <c r="AC1913" i="8"/>
  <c r="AC1714" i="8"/>
  <c r="AC1687" i="8"/>
  <c r="AC1731" i="8"/>
  <c r="AC1658" i="8"/>
  <c r="AC1985" i="8"/>
  <c r="H1956" i="8"/>
  <c r="H1984" i="8"/>
  <c r="X1878" i="8"/>
  <c r="X1922" i="8"/>
  <c r="X1892" i="8"/>
  <c r="X1958" i="8"/>
  <c r="X2016" i="8"/>
  <c r="X1961" i="8"/>
  <c r="AH1586" i="8"/>
  <c r="AH1670" i="8"/>
  <c r="AH1721" i="8"/>
  <c r="AH1968" i="8"/>
  <c r="AH1859" i="8"/>
  <c r="AH1875" i="8"/>
  <c r="AH1770" i="8"/>
  <c r="AH1946" i="8"/>
  <c r="AH1872" i="8"/>
  <c r="AC1887" i="8"/>
  <c r="AC1625" i="8"/>
  <c r="AC1686" i="8"/>
  <c r="AC1948" i="8"/>
  <c r="AC1778" i="8"/>
  <c r="X1719" i="8"/>
  <c r="X1882" i="8"/>
  <c r="X1706" i="8"/>
  <c r="X1898" i="8"/>
  <c r="X1803" i="8"/>
  <c r="X1840" i="8"/>
  <c r="R1933" i="8"/>
  <c r="AM1843" i="8"/>
  <c r="X1876" i="8"/>
  <c r="AM1528" i="8"/>
  <c r="R1842" i="8"/>
  <c r="AC1777" i="8"/>
  <c r="X1921" i="8"/>
  <c r="X1690" i="8"/>
  <c r="X1828" i="8"/>
  <c r="R1951" i="8"/>
  <c r="AH1887" i="8"/>
  <c r="AC1617" i="8"/>
  <c r="H1954" i="8"/>
  <c r="X1981" i="8"/>
  <c r="X1745" i="8"/>
  <c r="AH1543" i="8"/>
  <c r="AH1706" i="8"/>
  <c r="AH1641" i="8"/>
  <c r="AH1709" i="8"/>
  <c r="AH1994" i="8"/>
  <c r="AC1676" i="8"/>
  <c r="H2013" i="8"/>
  <c r="R1788" i="8"/>
  <c r="AH1561" i="8"/>
  <c r="AH1560" i="8" s="1"/>
  <c r="AH1652" i="8"/>
  <c r="AH1613" i="8"/>
  <c r="AC1642" i="8"/>
  <c r="AC1812" i="8"/>
  <c r="H1988" i="8"/>
  <c r="X1708" i="8"/>
  <c r="X1787" i="8"/>
  <c r="X1757" i="8"/>
  <c r="M1942" i="8"/>
  <c r="AM1827" i="8"/>
  <c r="AM1679" i="8"/>
  <c r="AM1556" i="8"/>
  <c r="AM1502" i="8"/>
  <c r="AM1747" i="8"/>
  <c r="AM1925" i="8"/>
  <c r="AM1928" i="8"/>
  <c r="AM1749" i="8"/>
  <c r="AM1649" i="8"/>
  <c r="AM1534" i="8"/>
  <c r="R1840" i="8"/>
  <c r="AH1773" i="8"/>
  <c r="AH1954" i="8"/>
  <c r="AH1501" i="8"/>
  <c r="AH1767" i="8"/>
  <c r="AH1800" i="8"/>
  <c r="AC1980" i="8"/>
  <c r="AC1789" i="8"/>
  <c r="AC1955" i="8"/>
  <c r="AC1916" i="8"/>
  <c r="AC1827" i="8"/>
  <c r="AC1643" i="8"/>
  <c r="H2012" i="8"/>
  <c r="X1804" i="8"/>
  <c r="X1752" i="8"/>
  <c r="X2009" i="8"/>
  <c r="X1904" i="8"/>
  <c r="X1819" i="8"/>
  <c r="X1926" i="8"/>
  <c r="X1716" i="8"/>
  <c r="X1727" i="8"/>
  <c r="X1929" i="8"/>
  <c r="X1907" i="8"/>
  <c r="X1818" i="8"/>
  <c r="X1913" i="8"/>
  <c r="R2006" i="8"/>
  <c r="R1942" i="8"/>
  <c r="R1772" i="8"/>
  <c r="AH1723" i="8"/>
  <c r="AH1579" i="8"/>
  <c r="AH1986" i="8"/>
  <c r="AH1903" i="8"/>
  <c r="AH1761" i="8"/>
  <c r="AH1794" i="8"/>
  <c r="AH1976" i="8"/>
  <c r="AC1604" i="8"/>
  <c r="AC1640" i="8"/>
  <c r="AC1762" i="8"/>
  <c r="AC1772" i="8"/>
  <c r="AC1919" i="8"/>
  <c r="AC1849" i="8"/>
  <c r="AC1743" i="8"/>
  <c r="H1953" i="8"/>
  <c r="X1733" i="8"/>
  <c r="X1826" i="8"/>
  <c r="X1694" i="8"/>
  <c r="X1933" i="8"/>
  <c r="X1758" i="8"/>
  <c r="X1857" i="8"/>
  <c r="AH1910" i="8"/>
  <c r="AH1570" i="8"/>
  <c r="AH1690" i="8"/>
  <c r="AH1733" i="8"/>
  <c r="AH1775" i="8"/>
  <c r="AH1853" i="8"/>
  <c r="AH1591" i="8"/>
  <c r="AC1937" i="8"/>
  <c r="AC1866" i="8"/>
  <c r="AC1700" i="8"/>
  <c r="AC1742" i="8"/>
  <c r="AC1978" i="8"/>
  <c r="AC1736" i="8"/>
  <c r="AC1611" i="8"/>
  <c r="H1975" i="8"/>
  <c r="X1715" i="8"/>
  <c r="X2010" i="8"/>
  <c r="X1693" i="8"/>
  <c r="X1698" i="8"/>
  <c r="X1935" i="8"/>
  <c r="X1998" i="8"/>
  <c r="AH1734" i="8"/>
  <c r="AH1703" i="8"/>
  <c r="AH1602" i="8"/>
  <c r="AH1594" i="8"/>
  <c r="AH1599" i="8"/>
  <c r="AH2014" i="8"/>
  <c r="AC1680" i="8"/>
  <c r="AC1644" i="8"/>
  <c r="AC1996" i="8"/>
  <c r="AC1698" i="8"/>
  <c r="AC1811" i="8"/>
  <c r="AC1850" i="8"/>
  <c r="AC1791" i="8"/>
  <c r="H1998" i="8"/>
  <c r="X1802" i="8"/>
  <c r="X1712" i="8"/>
  <c r="X1946" i="8"/>
  <c r="X1955" i="8"/>
  <c r="X1848" i="8"/>
  <c r="X1768" i="8"/>
  <c r="X2015" i="8"/>
  <c r="X1823" i="8"/>
  <c r="AM1787" i="8"/>
  <c r="AM1973" i="8"/>
  <c r="AM1702" i="8"/>
  <c r="AM1826" i="8"/>
  <c r="AM1405" i="8"/>
  <c r="AM1364" i="8"/>
  <c r="AM1841" i="8"/>
  <c r="AM1397" i="8"/>
  <c r="AM1438" i="8"/>
  <c r="AM1911" i="8"/>
  <c r="M1961" i="8"/>
  <c r="X1870" i="8"/>
  <c r="AM1883" i="8"/>
  <c r="AM1407" i="8"/>
  <c r="AM1551" i="8"/>
  <c r="R1954" i="8"/>
  <c r="M1907" i="8"/>
  <c r="AH1777" i="8"/>
  <c r="AC1695" i="8"/>
  <c r="AC1781" i="8"/>
  <c r="R1955" i="8"/>
  <c r="AH1634" i="8"/>
  <c r="AH1650" i="8"/>
  <c r="AH1804" i="8"/>
  <c r="AC1792" i="8"/>
  <c r="AC1819" i="8"/>
  <c r="AC1822" i="8"/>
  <c r="AC1801" i="8"/>
  <c r="X1862" i="8"/>
  <c r="M2000" i="8"/>
  <c r="R2001" i="8"/>
  <c r="AH1932" i="8"/>
  <c r="AH1961" i="8"/>
  <c r="AH1930" i="8"/>
  <c r="AH2018" i="8"/>
  <c r="AC1984" i="8"/>
  <c r="AC1954" i="8"/>
  <c r="H1961" i="8"/>
  <c r="X1948" i="8"/>
  <c r="X1831" i="8"/>
  <c r="X1788" i="8"/>
  <c r="M1919" i="8"/>
  <c r="M1963" i="8"/>
  <c r="AM1742" i="8"/>
  <c r="AM1535" i="8"/>
  <c r="AM1604" i="8"/>
  <c r="AM1618" i="8"/>
  <c r="AM1799" i="8"/>
  <c r="AM1713" i="8"/>
  <c r="AM1860" i="8"/>
  <c r="AM1874" i="8"/>
  <c r="R1826" i="8"/>
  <c r="R1904" i="8"/>
  <c r="AH1573" i="8"/>
  <c r="AH1901" i="8"/>
  <c r="AH1564" i="8"/>
  <c r="AH1628" i="8"/>
  <c r="AH1854" i="8"/>
  <c r="AC1854" i="8"/>
  <c r="AC1971" i="8"/>
  <c r="AC1722" i="8"/>
  <c r="AC1926" i="8"/>
  <c r="AC1703" i="8"/>
  <c r="H1996" i="8"/>
  <c r="X1989" i="8"/>
  <c r="X1860" i="8"/>
  <c r="X1856" i="8"/>
  <c r="X1767" i="8"/>
  <c r="X1795" i="8"/>
  <c r="X1696" i="8"/>
  <c r="X1779" i="8"/>
  <c r="X2002" i="8"/>
  <c r="X1834" i="8"/>
  <c r="AH1914" i="8"/>
  <c r="AH1676" i="8"/>
  <c r="AH1898" i="8"/>
  <c r="AH1612" i="8"/>
  <c r="AH1716" i="8"/>
  <c r="AH1737" i="8"/>
  <c r="AH1848" i="8"/>
  <c r="AH1998" i="8"/>
  <c r="AC1626" i="8"/>
  <c r="AC1920" i="8"/>
  <c r="AC1872" i="8"/>
  <c r="AC1601" i="8"/>
  <c r="AC1697" i="8"/>
  <c r="AC1979" i="8"/>
  <c r="AC1976" i="8"/>
  <c r="H1952" i="8"/>
  <c r="H1970" i="8"/>
  <c r="X1895" i="8"/>
  <c r="X1925" i="8"/>
  <c r="X1894" i="8"/>
  <c r="X1813" i="8"/>
  <c r="X1755" i="8"/>
  <c r="X1718" i="8"/>
  <c r="AH1750" i="8"/>
  <c r="AH1779" i="8"/>
  <c r="AH1517" i="8"/>
  <c r="AH1659" i="8"/>
  <c r="AH1700" i="8"/>
  <c r="AH1989" i="8"/>
  <c r="AH1719" i="8"/>
  <c r="AH1536" i="8"/>
  <c r="AH1952" i="8"/>
  <c r="AC1893" i="8"/>
  <c r="AC1798" i="8"/>
  <c r="AC1670" i="8"/>
  <c r="AC1986" i="8"/>
  <c r="AC1921" i="8"/>
  <c r="AC1655" i="8"/>
  <c r="AC1870" i="8"/>
  <c r="H1955" i="8"/>
  <c r="H1964" i="8"/>
  <c r="X1761" i="8"/>
  <c r="X1750" i="8"/>
  <c r="X1728" i="8"/>
  <c r="X1816" i="8"/>
  <c r="X1681" i="8"/>
  <c r="X1957" i="8"/>
  <c r="X1932" i="8"/>
  <c r="AH1801" i="8"/>
  <c r="AH1549" i="8"/>
  <c r="AH1862" i="8"/>
  <c r="AH1929" i="8"/>
  <c r="AH1880" i="8"/>
  <c r="AH1754" i="8"/>
  <c r="AC1895" i="8"/>
  <c r="AC1867" i="8"/>
  <c r="AC1696" i="8"/>
  <c r="AC1862" i="8"/>
  <c r="AC1933" i="8"/>
  <c r="AC1631" i="8"/>
  <c r="AC1735" i="8"/>
  <c r="H1948" i="8"/>
  <c r="X1777" i="8"/>
  <c r="X1711" i="8"/>
  <c r="X1830" i="8"/>
  <c r="X1814" i="8"/>
  <c r="X1684" i="8"/>
  <c r="AH1630" i="8"/>
  <c r="AH1526" i="8"/>
  <c r="AC1833" i="8"/>
  <c r="H1992" i="8"/>
  <c r="M1972" i="8"/>
  <c r="H1980" i="8"/>
  <c r="X1965" i="8"/>
  <c r="X1773" i="8"/>
  <c r="M1956" i="8"/>
  <c r="AM1917" i="8"/>
  <c r="AM1476" i="8"/>
  <c r="AM1994" i="8"/>
  <c r="AM1955" i="8"/>
  <c r="AM1796" i="8"/>
  <c r="AM1898" i="8"/>
  <c r="AM1552" i="8"/>
  <c r="AM1411" i="8"/>
  <c r="AM1683" i="8"/>
  <c r="AM1805" i="8"/>
  <c r="AM1879" i="8"/>
  <c r="AM1374" i="8"/>
  <c r="AM1401" i="8"/>
  <c r="R1858" i="8"/>
  <c r="R1873" i="8"/>
  <c r="AH1897" i="8"/>
  <c r="AH1764" i="8"/>
  <c r="AH1508" i="8"/>
  <c r="AH1840" i="8"/>
  <c r="AH2002" i="8"/>
  <c r="AC1756" i="8"/>
  <c r="AC1636" i="8"/>
  <c r="AC1888" i="8"/>
  <c r="AC1982" i="8"/>
  <c r="H1959" i="8"/>
  <c r="X1685" i="8"/>
  <c r="M1952" i="8"/>
  <c r="AM1628" i="8"/>
  <c r="AM1670" i="8"/>
  <c r="AM1701" i="8"/>
  <c r="AC1973" i="8"/>
  <c r="R1811" i="8"/>
  <c r="AC1773" i="8"/>
  <c r="AC2013" i="8"/>
  <c r="AC1874" i="8"/>
  <c r="H1982" i="8"/>
  <c r="X1959" i="8"/>
  <c r="R1771" i="8"/>
  <c r="AH1708" i="8"/>
  <c r="AH1726" i="8"/>
  <c r="AC1942" i="8"/>
  <c r="AC1830" i="8"/>
  <c r="AC1898" i="8"/>
  <c r="X1738" i="8"/>
  <c r="AH1541" i="8"/>
  <c r="AH1936" i="8"/>
  <c r="AH1816" i="8"/>
  <c r="AC2007" i="8"/>
  <c r="AC1914" i="8"/>
  <c r="X1764" i="8"/>
  <c r="AH1819" i="8"/>
  <c r="AH1916" i="8"/>
  <c r="AC1879" i="8"/>
  <c r="AC1929" i="8"/>
  <c r="AC1880" i="8"/>
  <c r="AC1648" i="8"/>
  <c r="AC1821" i="8"/>
  <c r="H2004" i="8"/>
  <c r="X1790" i="8"/>
  <c r="X1775" i="8"/>
  <c r="X1985" i="8"/>
  <c r="H1934" i="8"/>
  <c r="AH1685" i="8"/>
  <c r="AH1692" i="8"/>
  <c r="AH1825" i="8"/>
  <c r="AC1899" i="8"/>
  <c r="AC1616" i="8"/>
  <c r="H2007" i="8"/>
  <c r="X1730" i="8"/>
  <c r="X1910" i="8"/>
  <c r="AH1753" i="8"/>
  <c r="AH1784" i="8"/>
  <c r="AC1800" i="8"/>
  <c r="H1993" i="8"/>
  <c r="X1873" i="8"/>
  <c r="X1821" i="8"/>
  <c r="AH1684" i="8"/>
  <c r="AM1360" i="8"/>
  <c r="AM1981" i="8"/>
  <c r="AM1866" i="8"/>
  <c r="AM1442" i="8"/>
  <c r="AM1491" i="8"/>
  <c r="AM2016" i="8"/>
  <c r="AM1904" i="8"/>
  <c r="R1875" i="8"/>
  <c r="R1837" i="8"/>
  <c r="R1998" i="8"/>
  <c r="AH1751" i="8"/>
  <c r="AH1687" i="8"/>
  <c r="AH1614" i="8"/>
  <c r="AC1664" i="8"/>
  <c r="AC1774" i="8"/>
  <c r="X1934" i="8"/>
  <c r="X1731" i="8"/>
  <c r="X1805" i="8"/>
  <c r="AH1596" i="8"/>
  <c r="AH1647" i="8"/>
  <c r="X1950" i="8"/>
  <c r="X1811" i="8"/>
  <c r="X1798" i="8"/>
  <c r="AH1855" i="8"/>
  <c r="AH1992" i="8"/>
  <c r="AC1878" i="8"/>
  <c r="H1972" i="8"/>
  <c r="X1705" i="8"/>
  <c r="M1928" i="8"/>
  <c r="R1990" i="8"/>
  <c r="X1871" i="8"/>
  <c r="AC1944" i="8"/>
  <c r="H2017" i="8"/>
  <c r="X1940" i="8"/>
  <c r="X1701" i="8"/>
  <c r="X1850" i="8"/>
  <c r="AH1806" i="8"/>
  <c r="AH1814" i="8"/>
  <c r="AH1973" i="8"/>
  <c r="AH1886" i="8"/>
  <c r="AH1953" i="8"/>
  <c r="AC1645" i="8"/>
  <c r="H1966" i="8"/>
  <c r="X1906" i="8"/>
  <c r="X1884" i="8"/>
  <c r="X1997" i="8"/>
  <c r="X1951" i="8"/>
  <c r="AH2003" i="8"/>
  <c r="AH1563" i="8"/>
  <c r="AH1970" i="8"/>
  <c r="AC1787" i="8"/>
  <c r="AC1621" i="8"/>
  <c r="H1971" i="8"/>
  <c r="H2008" i="8"/>
  <c r="AH1655" i="8"/>
  <c r="X1938" i="8"/>
  <c r="X1704" i="8"/>
  <c r="X1842" i="8"/>
  <c r="X1975" i="8"/>
  <c r="R2002" i="8"/>
  <c r="AH1905" i="8"/>
  <c r="AC1668" i="8"/>
  <c r="AC1990" i="8"/>
  <c r="AC1894" i="8"/>
  <c r="AH1984" i="8"/>
  <c r="AH1781" i="8"/>
  <c r="AH1888" i="8"/>
  <c r="AH1924" i="8"/>
  <c r="AC1991" i="8"/>
  <c r="AC1857" i="8"/>
  <c r="AC1964" i="8"/>
  <c r="AC1759" i="8"/>
  <c r="X1786" i="8"/>
  <c r="AH1866" i="8"/>
  <c r="AH1632" i="8"/>
  <c r="AH1844" i="8"/>
  <c r="AC1652" i="8"/>
  <c r="AC1793" i="8"/>
  <c r="AC1834" i="8"/>
  <c r="AC1650" i="8"/>
  <c r="AC1707" i="8"/>
  <c r="X1725" i="8"/>
  <c r="X1806" i="8"/>
  <c r="X1986" i="8"/>
  <c r="AC1952" i="8"/>
  <c r="X1825" i="8"/>
  <c r="AH2000" i="8"/>
  <c r="AH1860" i="8"/>
  <c r="AH1981" i="8"/>
  <c r="X1751" i="8"/>
  <c r="X1791" i="8"/>
  <c r="X1991" i="8"/>
  <c r="AH1803" i="8"/>
  <c r="AH2012" i="8"/>
  <c r="AH1714" i="8"/>
  <c r="AC1802" i="8"/>
  <c r="AC1657" i="8"/>
  <c r="AC1930" i="8"/>
  <c r="X1737" i="8"/>
  <c r="AH1999" i="8"/>
  <c r="AC1717" i="8"/>
  <c r="AC1763" i="8"/>
  <c r="X1928" i="8"/>
  <c r="AH1621" i="8"/>
  <c r="AC1987" i="8"/>
  <c r="AC1716" i="8"/>
  <c r="AC1782" i="8"/>
  <c r="AC1748" i="8"/>
  <c r="AC1891" i="8"/>
  <c r="AM1966" i="8"/>
  <c r="AM1822" i="8"/>
  <c r="AM1549" i="8"/>
  <c r="AM1654" i="8"/>
  <c r="R1866" i="8"/>
  <c r="R1874" i="8"/>
  <c r="X1700" i="8"/>
  <c r="X1688" i="8"/>
  <c r="AC1766" i="8"/>
  <c r="AC1851" i="8"/>
  <c r="X1936" i="8"/>
  <c r="R1991" i="8"/>
  <c r="AH2006" i="8"/>
  <c r="AC1623" i="8"/>
  <c r="AC1910" i="8"/>
  <c r="AH1555" i="8"/>
  <c r="AH1506" i="8"/>
  <c r="AC1902" i="8"/>
  <c r="H2018" i="8"/>
  <c r="X1741" i="8"/>
  <c r="X1817" i="8"/>
  <c r="AH1603" i="8"/>
  <c r="AH1744" i="8"/>
  <c r="AC1903" i="8"/>
  <c r="X1754" i="8"/>
  <c r="X1930" i="8"/>
  <c r="AH1571" i="8"/>
  <c r="X2003" i="8"/>
  <c r="R1919" i="8"/>
  <c r="AC1962" i="8"/>
  <c r="AC1820" i="8"/>
  <c r="AC1839" i="8"/>
  <c r="AC1775" i="8"/>
  <c r="H1940" i="8"/>
  <c r="X1809" i="8"/>
  <c r="R1859" i="8"/>
  <c r="R1871" i="8"/>
  <c r="AH1699" i="8"/>
  <c r="AH1551" i="8"/>
  <c r="AH1864" i="8"/>
  <c r="AH1663" i="8"/>
  <c r="AH1826" i="8"/>
  <c r="AH1805" i="8"/>
  <c r="AC1881" i="8"/>
  <c r="AC1848" i="8"/>
  <c r="X1905" i="8"/>
  <c r="AH1662" i="8"/>
  <c r="AH2008" i="8"/>
  <c r="AC2014" i="8"/>
  <c r="AC1705" i="8"/>
  <c r="AC1841" i="8"/>
  <c r="H1949" i="8"/>
  <c r="X1748" i="8"/>
  <c r="X1697" i="8"/>
  <c r="AH1919" i="8"/>
  <c r="AH1735" i="8"/>
  <c r="AH1938" i="8"/>
  <c r="AC1844" i="8"/>
  <c r="H2003" i="8"/>
  <c r="X1966" i="8"/>
  <c r="X1889" i="8"/>
  <c r="X1899" i="8"/>
  <c r="AM1545" i="8"/>
  <c r="AM1539" i="8"/>
  <c r="AM1907" i="8"/>
  <c r="AM1884" i="8"/>
  <c r="AM1940" i="8"/>
  <c r="AM1920" i="8"/>
  <c r="AM1975" i="8"/>
  <c r="AM1819" i="8"/>
  <c r="AM1948" i="8"/>
  <c r="R1966" i="8"/>
  <c r="R1992" i="8"/>
  <c r="R1932" i="8"/>
  <c r="R1784" i="8"/>
  <c r="AH1548" i="8"/>
  <c r="AH1665" i="8"/>
  <c r="X1974" i="8"/>
  <c r="R1964" i="8"/>
  <c r="R1987" i="8"/>
  <c r="AH1640" i="8"/>
  <c r="AH1651" i="8"/>
  <c r="AC1873" i="8"/>
  <c r="H1937" i="8"/>
  <c r="X1799" i="8"/>
  <c r="X1794" i="8"/>
  <c r="X1695" i="8"/>
  <c r="AH1575" i="8"/>
  <c r="AH1945" i="8"/>
  <c r="AH1635" i="8"/>
  <c r="AC1608" i="8"/>
  <c r="H1933" i="8"/>
  <c r="H1932" i="8" s="1"/>
  <c r="X1781" i="8"/>
  <c r="X1916" i="8"/>
  <c r="AH1865" i="8"/>
  <c r="AH1786" i="8"/>
  <c r="X1736" i="8"/>
  <c r="AJ1022" i="8" l="1"/>
  <c r="AF1025" i="8"/>
  <c r="T1021" i="8"/>
  <c r="C1019" i="8"/>
  <c r="E1021" i="8"/>
  <c r="AJ1023" i="8"/>
  <c r="AK1024" i="8"/>
  <c r="F1023" i="8"/>
  <c r="C1022" i="8" s="1"/>
  <c r="C1021" i="8"/>
  <c r="P1025" i="8"/>
  <c r="O1024" i="8"/>
  <c r="T1022" i="8"/>
  <c r="U1023" i="8"/>
  <c r="J1023" i="8"/>
  <c r="K1024" i="8"/>
  <c r="E1022" i="8"/>
  <c r="AA1026" i="8"/>
  <c r="Z1025" i="8"/>
  <c r="AF1026" i="8"/>
  <c r="AE1025" i="8"/>
  <c r="H1014" i="8"/>
  <c r="R1014" i="8"/>
  <c r="N1014" i="8"/>
  <c r="AH1022" i="8"/>
  <c r="R1021" i="8"/>
  <c r="M1023" i="8"/>
  <c r="AC1024" i="8"/>
  <c r="X1025" i="8"/>
  <c r="AC1025" i="8"/>
  <c r="AH1023" i="8"/>
  <c r="AJ1024" i="8" l="1"/>
  <c r="AK1025" i="8"/>
  <c r="K1025" i="8"/>
  <c r="J1024" i="8"/>
  <c r="U1024" i="8"/>
  <c r="T1023" i="8"/>
  <c r="O1025" i="8"/>
  <c r="P1026" i="8"/>
  <c r="E1023" i="8"/>
  <c r="F1024" i="8"/>
  <c r="C1023" i="8" s="1"/>
  <c r="AF1027" i="8"/>
  <c r="AE1026" i="8"/>
  <c r="AA1027" i="8"/>
  <c r="Z1026" i="8"/>
  <c r="A1003" i="4"/>
  <c r="A939" i="4"/>
  <c r="A875" i="4"/>
  <c r="A811" i="4"/>
  <c r="A747" i="4"/>
  <c r="A683" i="4"/>
  <c r="A619" i="4"/>
  <c r="A992" i="4"/>
  <c r="A928" i="4"/>
  <c r="A864" i="4"/>
  <c r="A800" i="4"/>
  <c r="A736" i="4"/>
  <c r="A672" i="4"/>
  <c r="A608" i="4"/>
  <c r="A544" i="4"/>
  <c r="A480" i="4"/>
  <c r="A974" i="4"/>
  <c r="A889" i="4"/>
  <c r="A804" i="4"/>
  <c r="A718" i="4"/>
  <c r="A633" i="4"/>
  <c r="A550" i="4"/>
  <c r="A477" i="4"/>
  <c r="A408" i="4"/>
  <c r="A344" i="4"/>
  <c r="A280" i="4"/>
  <c r="A929" i="4"/>
  <c r="A844" i="4"/>
  <c r="A758" i="4"/>
  <c r="A673" i="4"/>
  <c r="A588" i="4"/>
  <c r="A511" i="4"/>
  <c r="A438" i="4"/>
  <c r="A374" i="4"/>
  <c r="A310" i="4"/>
  <c r="A246" i="4"/>
  <c r="A182" i="4"/>
  <c r="A118" i="4"/>
  <c r="A54" i="4"/>
  <c r="A991" i="4"/>
  <c r="A906" i="4"/>
  <c r="A1005" i="4"/>
  <c r="A869" i="4"/>
  <c r="A746" i="4"/>
  <c r="A634" i="4"/>
  <c r="A526" i="4"/>
  <c r="A429" i="4"/>
  <c r="A345" i="4"/>
  <c r="A261" i="4"/>
  <c r="A188" i="4"/>
  <c r="A115" i="4"/>
  <c r="A42" i="4"/>
  <c r="A983" i="4"/>
  <c r="A847" i="4"/>
  <c r="A730" i="4"/>
  <c r="A615" i="4"/>
  <c r="A510" i="4"/>
  <c r="A417" i="4"/>
  <c r="A331" i="4"/>
  <c r="A250" i="4"/>
  <c r="A177" i="4"/>
  <c r="A104" i="4"/>
  <c r="A924" i="4"/>
  <c r="A754" i="4"/>
  <c r="A604" i="4"/>
  <c r="A469" i="4"/>
  <c r="A349" i="4"/>
  <c r="A242" i="4"/>
  <c r="A145" i="4"/>
  <c r="A49" i="4"/>
  <c r="A922" i="4"/>
  <c r="A753" i="4"/>
  <c r="A599" i="4"/>
  <c r="A467" i="4"/>
  <c r="A348" i="4"/>
  <c r="A240" i="4"/>
  <c r="A144" i="4"/>
  <c r="A48" i="4"/>
  <c r="A669" i="4"/>
  <c r="A401" i="4"/>
  <c r="A187" i="4"/>
  <c r="A893" i="4"/>
  <c r="A732" i="4"/>
  <c r="A995" i="4"/>
  <c r="A931" i="4"/>
  <c r="A867" i="4"/>
  <c r="A803" i="4"/>
  <c r="A739" i="4"/>
  <c r="A675" i="4"/>
  <c r="A611" i="4"/>
  <c r="A984" i="4"/>
  <c r="A920" i="4"/>
  <c r="A856" i="4"/>
  <c r="A792" i="4"/>
  <c r="A728" i="4"/>
  <c r="A664" i="4"/>
  <c r="A600" i="4"/>
  <c r="A536" i="4"/>
  <c r="A472" i="4"/>
  <c r="A964" i="4"/>
  <c r="A878" i="4"/>
  <c r="A793" i="4"/>
  <c r="A708" i="4"/>
  <c r="A622" i="4"/>
  <c r="A541" i="4"/>
  <c r="A468" i="4"/>
  <c r="A400" i="4"/>
  <c r="A336" i="4"/>
  <c r="A1004" i="4"/>
  <c r="A918" i="4"/>
  <c r="A833" i="4"/>
  <c r="A748" i="4"/>
  <c r="A662" i="4"/>
  <c r="A577" i="4"/>
  <c r="A502" i="4"/>
  <c r="A430" i="4"/>
  <c r="A366" i="4"/>
  <c r="A302" i="4"/>
  <c r="A238" i="4"/>
  <c r="A174" i="4"/>
  <c r="A110" i="4"/>
  <c r="A46" i="4"/>
  <c r="A981" i="4"/>
  <c r="A895" i="4"/>
  <c r="A988" i="4"/>
  <c r="A850" i="4"/>
  <c r="A733" i="4"/>
  <c r="A618" i="4"/>
  <c r="A515" i="4"/>
  <c r="A419" i="4"/>
  <c r="A333" i="4"/>
  <c r="A252" i="4"/>
  <c r="A179" i="4"/>
  <c r="A106" i="4"/>
  <c r="A33" i="4"/>
  <c r="A966" i="4"/>
  <c r="A829" i="4"/>
  <c r="A714" i="4"/>
  <c r="A602" i="4"/>
  <c r="A499" i="4"/>
  <c r="A405" i="4"/>
  <c r="A321" i="4"/>
  <c r="A241" i="4"/>
  <c r="A168" i="4"/>
  <c r="A95" i="4"/>
  <c r="A901" i="4"/>
  <c r="A735" i="4"/>
  <c r="A583" i="4"/>
  <c r="A452" i="4"/>
  <c r="A337" i="4"/>
  <c r="A229" i="4"/>
  <c r="A132" i="4"/>
  <c r="A39" i="4"/>
  <c r="A894" i="4"/>
  <c r="A734" i="4"/>
  <c r="A582" i="4"/>
  <c r="A449" i="4"/>
  <c r="A335" i="4"/>
  <c r="A228" i="4"/>
  <c r="A130" i="4"/>
  <c r="A37" i="4"/>
  <c r="A631" i="4"/>
  <c r="A371" i="4"/>
  <c r="A163" i="4"/>
  <c r="A871" i="4"/>
  <c r="A711" i="4"/>
  <c r="A987" i="4"/>
  <c r="A923" i="4"/>
  <c r="A859" i="4"/>
  <c r="A795" i="4"/>
  <c r="A731" i="4"/>
  <c r="A667" i="4"/>
  <c r="A603" i="4"/>
  <c r="A976" i="4"/>
  <c r="A912" i="4"/>
  <c r="A848" i="4"/>
  <c r="A784" i="4"/>
  <c r="A720" i="4"/>
  <c r="A656" i="4"/>
  <c r="A592" i="4"/>
  <c r="A528" i="4"/>
  <c r="A464" i="4"/>
  <c r="A953" i="4"/>
  <c r="A868" i="4"/>
  <c r="A782" i="4"/>
  <c r="A697" i="4"/>
  <c r="A612" i="4"/>
  <c r="A532" i="4"/>
  <c r="A459" i="4"/>
  <c r="A392" i="4"/>
  <c r="A328" i="4"/>
  <c r="A993" i="4"/>
  <c r="A908" i="4"/>
  <c r="A822" i="4"/>
  <c r="A737" i="4"/>
  <c r="A652" i="4"/>
  <c r="A566" i="4"/>
  <c r="A493" i="4"/>
  <c r="A422" i="4"/>
  <c r="A358" i="4"/>
  <c r="A294" i="4"/>
  <c r="A230" i="4"/>
  <c r="A166" i="4"/>
  <c r="A102" i="4"/>
  <c r="A38" i="4"/>
  <c r="A970" i="4"/>
  <c r="A885" i="4"/>
  <c r="A969" i="4"/>
  <c r="A834" i="4"/>
  <c r="A719" i="4"/>
  <c r="A605" i="4"/>
  <c r="A501" i="4"/>
  <c r="A409" i="4"/>
  <c r="A323" i="4"/>
  <c r="A243" i="4"/>
  <c r="A170" i="4"/>
  <c r="A97" i="4"/>
  <c r="A24" i="4"/>
  <c r="A948" i="4"/>
  <c r="A815" i="4"/>
  <c r="A701" i="4"/>
  <c r="A586" i="4"/>
  <c r="A487" i="4"/>
  <c r="A395" i="4"/>
  <c r="A309" i="4"/>
  <c r="A232" i="4"/>
  <c r="A159" i="4"/>
  <c r="A85" i="4"/>
  <c r="A877" i="4"/>
  <c r="A717" i="4"/>
  <c r="A565" i="4"/>
  <c r="A435" i="4"/>
  <c r="A322" i="4"/>
  <c r="A218" i="4"/>
  <c r="A120" i="4"/>
  <c r="A28" i="4"/>
  <c r="A873" i="4"/>
  <c r="A713" i="4"/>
  <c r="A564" i="4"/>
  <c r="A434" i="4"/>
  <c r="A319" i="4"/>
  <c r="A217" i="4"/>
  <c r="A119" i="4"/>
  <c r="A27" i="4"/>
  <c r="A594" i="4"/>
  <c r="A343" i="4"/>
  <c r="A138" i="4"/>
  <c r="A849" i="4"/>
  <c r="A693" i="4"/>
  <c r="A979" i="4"/>
  <c r="A915" i="4"/>
  <c r="A851" i="4"/>
  <c r="A787" i="4"/>
  <c r="A723" i="4"/>
  <c r="A659" i="4"/>
  <c r="A595" i="4"/>
  <c r="A968" i="4"/>
  <c r="A904" i="4"/>
  <c r="A840" i="4"/>
  <c r="A776" i="4"/>
  <c r="A712" i="4"/>
  <c r="A648" i="4"/>
  <c r="A584" i="4"/>
  <c r="A520" i="4"/>
  <c r="A456" i="4"/>
  <c r="A942" i="4"/>
  <c r="A857" i="4"/>
  <c r="A772" i="4"/>
  <c r="A686" i="4"/>
  <c r="A601" i="4"/>
  <c r="A523" i="4"/>
  <c r="A450" i="4"/>
  <c r="A384" i="4"/>
  <c r="A320" i="4"/>
  <c r="A982" i="4"/>
  <c r="A897" i="4"/>
  <c r="A812" i="4"/>
  <c r="A726" i="4"/>
  <c r="A641" i="4"/>
  <c r="A557" i="4"/>
  <c r="A484" i="4"/>
  <c r="A414" i="4"/>
  <c r="A350" i="4"/>
  <c r="A286" i="4"/>
  <c r="A222" i="4"/>
  <c r="A158" i="4"/>
  <c r="A94" i="4"/>
  <c r="A30" i="4"/>
  <c r="A959" i="4"/>
  <c r="A874" i="4"/>
  <c r="A954" i="4"/>
  <c r="A818" i="4"/>
  <c r="A703" i="4"/>
  <c r="A591" i="4"/>
  <c r="A490" i="4"/>
  <c r="A397" i="4"/>
  <c r="A313" i="4"/>
  <c r="A234" i="4"/>
  <c r="A161" i="4"/>
  <c r="A88" i="4"/>
  <c r="A15" i="4"/>
  <c r="A933" i="4"/>
  <c r="A799" i="4"/>
  <c r="A687" i="4"/>
  <c r="A573" i="4"/>
  <c r="A474" i="4"/>
  <c r="A385" i="4"/>
  <c r="A299" i="4"/>
  <c r="A223" i="4"/>
  <c r="A149" i="4"/>
  <c r="A76" i="4"/>
  <c r="A855" i="4"/>
  <c r="A698" i="4"/>
  <c r="A549" i="4"/>
  <c r="A421" i="4"/>
  <c r="A307" i="4"/>
  <c r="A205" i="4"/>
  <c r="A108" i="4"/>
  <c r="A18" i="4"/>
  <c r="A852" i="4"/>
  <c r="A695" i="4"/>
  <c r="A546" i="4"/>
  <c r="A420" i="4"/>
  <c r="A306" i="4"/>
  <c r="A203" i="4"/>
  <c r="A107" i="4"/>
  <c r="A17" i="4"/>
  <c r="A556" i="4"/>
  <c r="A315" i="4"/>
  <c r="A114" i="4"/>
  <c r="A826" i="4"/>
  <c r="A674" i="4"/>
  <c r="A963" i="4"/>
  <c r="A899" i="4"/>
  <c r="A835" i="4"/>
  <c r="A771" i="4"/>
  <c r="A707" i="4"/>
  <c r="A643" i="4"/>
  <c r="A579" i="4"/>
  <c r="A952" i="4"/>
  <c r="A888" i="4"/>
  <c r="A824" i="4"/>
  <c r="A760" i="4"/>
  <c r="A696" i="4"/>
  <c r="A632" i="4"/>
  <c r="A568" i="4"/>
  <c r="A504" i="4"/>
  <c r="A440" i="4"/>
  <c r="A921" i="4"/>
  <c r="A836" i="4"/>
  <c r="A750" i="4"/>
  <c r="A665" i="4"/>
  <c r="A580" i="4"/>
  <c r="A505" i="4"/>
  <c r="A432" i="4"/>
  <c r="A368" i="4"/>
  <c r="A304" i="4"/>
  <c r="A961" i="4"/>
  <c r="A876" i="4"/>
  <c r="A790" i="4"/>
  <c r="A705" i="4"/>
  <c r="A620" i="4"/>
  <c r="A539" i="4"/>
  <c r="A466" i="4"/>
  <c r="A398" i="4"/>
  <c r="A334" i="4"/>
  <c r="A270" i="4"/>
  <c r="A206" i="4"/>
  <c r="A142" i="4"/>
  <c r="A78" i="4"/>
  <c r="A14" i="4"/>
  <c r="A938" i="4"/>
  <c r="A853" i="4"/>
  <c r="A919" i="4"/>
  <c r="A789" i="4"/>
  <c r="A677" i="4"/>
  <c r="A563" i="4"/>
  <c r="A465" i="4"/>
  <c r="A377" i="4"/>
  <c r="A291" i="4"/>
  <c r="A216" i="4"/>
  <c r="A143" i="4"/>
  <c r="A69" i="4"/>
  <c r="A1001" i="4"/>
  <c r="A898" i="4"/>
  <c r="A773" i="4"/>
  <c r="A658" i="4"/>
  <c r="A547" i="4"/>
  <c r="A451" i="4"/>
  <c r="A363" i="4"/>
  <c r="A277" i="4"/>
  <c r="A204" i="4"/>
  <c r="A131" i="4"/>
  <c r="A994" i="4"/>
  <c r="A810" i="4"/>
  <c r="A660" i="4"/>
  <c r="A517" i="4"/>
  <c r="A393" i="4"/>
  <c r="A279" i="4"/>
  <c r="A181" i="4"/>
  <c r="A83" i="4"/>
  <c r="A990" i="4"/>
  <c r="A809" i="4"/>
  <c r="A657" i="4"/>
  <c r="A516" i="4"/>
  <c r="A391" i="4"/>
  <c r="A276" i="4"/>
  <c r="A180" i="4"/>
  <c r="A82" i="4"/>
  <c r="A978" i="4"/>
  <c r="A492" i="4"/>
  <c r="A260" i="4"/>
  <c r="A962" i="4"/>
  <c r="A788" i="4"/>
  <c r="A637" i="4"/>
  <c r="A947" i="4"/>
  <c r="A883" i="4"/>
  <c r="A819" i="4"/>
  <c r="A755" i="4"/>
  <c r="A691" i="4"/>
  <c r="A627" i="4"/>
  <c r="A1000" i="4"/>
  <c r="A936" i="4"/>
  <c r="A872" i="4"/>
  <c r="A808" i="4"/>
  <c r="A744" i="4"/>
  <c r="A680" i="4"/>
  <c r="A616" i="4"/>
  <c r="A552" i="4"/>
  <c r="A488" i="4"/>
  <c r="A985" i="4"/>
  <c r="A900" i="4"/>
  <c r="A814" i="4"/>
  <c r="A729" i="4"/>
  <c r="A644" i="4"/>
  <c r="A559" i="4"/>
  <c r="A486" i="4"/>
  <c r="A416" i="4"/>
  <c r="A352" i="4"/>
  <c r="A288" i="4"/>
  <c r="A940" i="4"/>
  <c r="A854" i="4"/>
  <c r="A769" i="4"/>
  <c r="A684" i="4"/>
  <c r="A598" i="4"/>
  <c r="A521" i="4"/>
  <c r="A447" i="4"/>
  <c r="A382" i="4"/>
  <c r="A318" i="4"/>
  <c r="A254" i="4"/>
  <c r="A190" i="4"/>
  <c r="A126" i="4"/>
  <c r="A62" i="4"/>
  <c r="A1002" i="4"/>
  <c r="A917" i="4"/>
  <c r="A831" i="4"/>
  <c r="A884" i="4"/>
  <c r="A762" i="4"/>
  <c r="A647" i="4"/>
  <c r="A538" i="4"/>
  <c r="A442" i="4"/>
  <c r="A355" i="4"/>
  <c r="A271" i="4"/>
  <c r="A197" i="4"/>
  <c r="A124" i="4"/>
  <c r="A51" i="4"/>
  <c r="A999" i="4"/>
  <c r="A862" i="4"/>
  <c r="A743" i="4"/>
  <c r="A629" i="4"/>
  <c r="A524" i="4"/>
  <c r="A427" i="4"/>
  <c r="A341" i="4"/>
  <c r="A259" i="4"/>
  <c r="A186" i="4"/>
  <c r="A113" i="4"/>
  <c r="A945" i="4"/>
  <c r="A774" i="4"/>
  <c r="A623" i="4"/>
  <c r="A483" i="4"/>
  <c r="A364" i="4"/>
  <c r="A255" i="4"/>
  <c r="A156" i="4"/>
  <c r="A59" i="4"/>
  <c r="A943" i="4"/>
  <c r="A770" i="4"/>
  <c r="A621" i="4"/>
  <c r="A482" i="4"/>
  <c r="A362" i="4"/>
  <c r="A253" i="4"/>
  <c r="A155" i="4"/>
  <c r="A58" i="4"/>
  <c r="A709" i="4"/>
  <c r="A428" i="4"/>
  <c r="A211" i="4"/>
  <c r="A916" i="4"/>
  <c r="A751" i="4"/>
  <c r="A597" i="4"/>
  <c r="A763" i="4"/>
  <c r="A944" i="4"/>
  <c r="A688" i="4"/>
  <c r="A996" i="4"/>
  <c r="A654" i="4"/>
  <c r="A360" i="4"/>
  <c r="A780" i="4"/>
  <c r="A457" i="4"/>
  <c r="A198" i="4"/>
  <c r="A927" i="4"/>
  <c r="A661" i="4"/>
  <c r="A281" i="4"/>
  <c r="A986" i="4"/>
  <c r="A535" i="4"/>
  <c r="A195" i="4"/>
  <c r="A639" i="4"/>
  <c r="A169" i="4"/>
  <c r="A638" i="4"/>
  <c r="A167" i="4"/>
  <c r="A236" i="4"/>
  <c r="A562" i="4"/>
  <c r="A433" i="4"/>
  <c r="A317" i="4"/>
  <c r="A215" i="4"/>
  <c r="A117" i="4"/>
  <c r="A26" i="4"/>
  <c r="A845" i="4"/>
  <c r="A692" i="4"/>
  <c r="A543" i="4"/>
  <c r="A415" i="4"/>
  <c r="A303" i="4"/>
  <c r="A201" i="4"/>
  <c r="A103" i="4"/>
  <c r="A13" i="4"/>
  <c r="A802" i="4"/>
  <c r="A542" i="4"/>
  <c r="A300" i="4"/>
  <c r="A998" i="4"/>
  <c r="A567" i="4"/>
  <c r="A247" i="4"/>
  <c r="A23" i="4"/>
  <c r="A84" i="4"/>
  <c r="A339" i="4"/>
  <c r="A738" i="4"/>
  <c r="A100" i="4"/>
  <c r="A534" i="4"/>
  <c r="A10" i="4"/>
  <c r="A926" i="4"/>
  <c r="A518" i="4"/>
  <c r="A210" i="4"/>
  <c r="A977" i="4"/>
  <c r="A554" i="4"/>
  <c r="A244" i="4"/>
  <c r="A20" i="4"/>
  <c r="A553" i="4"/>
  <c r="A19" i="4"/>
  <c r="A298" i="4"/>
  <c r="A682" i="4"/>
  <c r="A75" i="4"/>
  <c r="A257" i="4"/>
  <c r="A777" i="4"/>
  <c r="A50" i="4"/>
  <c r="A832" i="4"/>
  <c r="A951" i="4"/>
  <c r="A816" i="4"/>
  <c r="A971" i="4"/>
  <c r="A715" i="4"/>
  <c r="A896" i="4"/>
  <c r="A640" i="4"/>
  <c r="A932" i="4"/>
  <c r="A590" i="4"/>
  <c r="A312" i="4"/>
  <c r="A716" i="4"/>
  <c r="A406" i="4"/>
  <c r="A150" i="4"/>
  <c r="A863" i="4"/>
  <c r="A575" i="4"/>
  <c r="A225" i="4"/>
  <c r="A914" i="4"/>
  <c r="A462" i="4"/>
  <c r="A140" i="4"/>
  <c r="A533" i="4"/>
  <c r="A96" i="4"/>
  <c r="A531" i="4"/>
  <c r="A93" i="4"/>
  <c r="A989" i="4"/>
  <c r="A545" i="4"/>
  <c r="A418" i="4"/>
  <c r="A305" i="4"/>
  <c r="A202" i="4"/>
  <c r="A105" i="4"/>
  <c r="A16" i="4"/>
  <c r="A823" i="4"/>
  <c r="A670" i="4"/>
  <c r="A527" i="4"/>
  <c r="A402" i="4"/>
  <c r="A287" i="4"/>
  <c r="A189" i="4"/>
  <c r="A91" i="4"/>
  <c r="A957" i="4"/>
  <c r="A783" i="4"/>
  <c r="A508" i="4"/>
  <c r="A273" i="4"/>
  <c r="A930" i="4"/>
  <c r="A519" i="4"/>
  <c r="A219" i="4"/>
  <c r="A646" i="4"/>
  <c r="A40" i="4"/>
  <c r="A267" i="4"/>
  <c r="A628" i="4"/>
  <c r="A53" i="4"/>
  <c r="A443" i="4"/>
  <c r="A722" i="4"/>
  <c r="A861" i="4"/>
  <c r="A471" i="4"/>
  <c r="A183" i="4"/>
  <c r="A925" i="4"/>
  <c r="A507" i="4"/>
  <c r="A209" i="4"/>
  <c r="A975" i="4"/>
  <c r="A458" i="4"/>
  <c r="A973" i="4"/>
  <c r="A233" i="4"/>
  <c r="A585" i="4"/>
  <c r="A32" i="4"/>
  <c r="A194" i="4"/>
  <c r="A668" i="4"/>
  <c r="A29" i="4"/>
  <c r="A152" i="4"/>
  <c r="A513" i="4"/>
  <c r="A494" i="4"/>
  <c r="A911" i="4"/>
  <c r="A148" i="4"/>
  <c r="A522" i="4"/>
  <c r="A425" i="4"/>
  <c r="A741" i="4"/>
  <c r="A485" i="4"/>
  <c r="A891" i="4"/>
  <c r="A825" i="4"/>
  <c r="A609" i="4"/>
  <c r="A902" i="4"/>
  <c r="A967" i="4"/>
  <c r="A765" i="4"/>
  <c r="A264" i="4"/>
  <c r="A937" i="4"/>
  <c r="A955" i="4"/>
  <c r="A699" i="4"/>
  <c r="A880" i="4"/>
  <c r="A624" i="4"/>
  <c r="A910" i="4"/>
  <c r="A569" i="4"/>
  <c r="A296" i="4"/>
  <c r="A694" i="4"/>
  <c r="A390" i="4"/>
  <c r="A134" i="4"/>
  <c r="A842" i="4"/>
  <c r="A551" i="4"/>
  <c r="A207" i="4"/>
  <c r="A881" i="4"/>
  <c r="A437" i="4"/>
  <c r="A122" i="4"/>
  <c r="A500" i="4"/>
  <c r="A72" i="4"/>
  <c r="A498" i="4"/>
  <c r="A71" i="4"/>
  <c r="A941" i="4"/>
  <c r="A529" i="4"/>
  <c r="A403" i="4"/>
  <c r="A290" i="4"/>
  <c r="A191" i="4"/>
  <c r="A92" i="4"/>
  <c r="A980" i="4"/>
  <c r="A806" i="4"/>
  <c r="A653" i="4"/>
  <c r="A509" i="4"/>
  <c r="A388" i="4"/>
  <c r="A274" i="4"/>
  <c r="A176" i="4"/>
  <c r="A80" i="4"/>
  <c r="A934" i="4"/>
  <c r="A745" i="4"/>
  <c r="A476" i="4"/>
  <c r="A248" i="4"/>
  <c r="A879" i="4"/>
  <c r="A473" i="4"/>
  <c r="A184" i="4"/>
  <c r="A506" i="4"/>
  <c r="A905" i="4"/>
  <c r="A199" i="4"/>
  <c r="A537" i="4"/>
  <c r="A11" i="4"/>
  <c r="A369" i="4"/>
  <c r="A625" i="4"/>
  <c r="A813" i="4"/>
  <c r="A426" i="4"/>
  <c r="A147" i="4"/>
  <c r="A860" i="4"/>
  <c r="A470" i="4"/>
  <c r="A173" i="4"/>
  <c r="A909" i="4"/>
  <c r="A381" i="4"/>
  <c r="A839" i="4"/>
  <c r="A171" i="4"/>
  <c r="A491" i="4"/>
  <c r="A778" i="4"/>
  <c r="A125" i="4"/>
  <c r="A570" i="4"/>
  <c r="A220" i="4"/>
  <c r="A907" i="4"/>
  <c r="A846" i="4"/>
  <c r="A630" i="4"/>
  <c r="A935" i="4"/>
  <c r="A373" i="4"/>
  <c r="A8" i="4"/>
  <c r="A7" i="4"/>
  <c r="A275" i="4"/>
  <c r="A81" i="4"/>
  <c r="A636" i="4"/>
  <c r="A164" i="4"/>
  <c r="A725" i="4"/>
  <c r="A817" i="4"/>
  <c r="A136" i="4"/>
  <c r="A295" i="4"/>
  <c r="A112" i="4"/>
  <c r="A858" i="4"/>
  <c r="A101" i="4"/>
  <c r="A74" i="4"/>
  <c r="A757" i="4"/>
  <c r="A375" i="4"/>
  <c r="A827" i="4"/>
  <c r="A571" i="4"/>
  <c r="A752" i="4"/>
  <c r="A496" i="4"/>
  <c r="A740" i="4"/>
  <c r="A424" i="4"/>
  <c r="A865" i="4"/>
  <c r="A530" i="4"/>
  <c r="A262" i="4"/>
  <c r="A6" i="4"/>
  <c r="A775" i="4"/>
  <c r="A365" i="4"/>
  <c r="A60" i="4"/>
  <c r="A645" i="4"/>
  <c r="A268" i="4"/>
  <c r="A794" i="4"/>
  <c r="A266" i="4"/>
  <c r="A791" i="4"/>
  <c r="A265" i="4"/>
  <c r="A460" i="4"/>
  <c r="A617" i="4"/>
  <c r="A463" i="4"/>
  <c r="A347" i="4"/>
  <c r="A239" i="4"/>
  <c r="A141" i="4"/>
  <c r="A47" i="4"/>
  <c r="A892" i="4"/>
  <c r="A727" i="4"/>
  <c r="A578" i="4"/>
  <c r="A445" i="4"/>
  <c r="A330" i="4"/>
  <c r="A226" i="4"/>
  <c r="A128" i="4"/>
  <c r="A35" i="4"/>
  <c r="A841" i="4"/>
  <c r="A613" i="4"/>
  <c r="A357" i="4"/>
  <c r="A151" i="4"/>
  <c r="A666" i="4"/>
  <c r="A324" i="4"/>
  <c r="A65" i="4"/>
  <c r="A208" i="4"/>
  <c r="A503" i="4"/>
  <c r="A956" i="4"/>
  <c r="A231" i="4"/>
  <c r="A724" i="4"/>
  <c r="A99" i="4"/>
  <c r="A284" i="4"/>
  <c r="A607" i="4"/>
  <c r="A282" i="4"/>
  <c r="A43" i="4"/>
  <c r="A649" i="4"/>
  <c r="A311" i="4"/>
  <c r="A63" i="4"/>
  <c r="A700" i="4"/>
  <c r="A109" i="4"/>
  <c r="A455" i="4"/>
  <c r="A903" i="4"/>
  <c r="A196" i="4"/>
  <c r="A410" i="4"/>
  <c r="A882" i="4"/>
  <c r="A256" i="4"/>
  <c r="A123" i="4"/>
  <c r="A651" i="4"/>
  <c r="A972" i="4"/>
  <c r="A478" i="4"/>
  <c r="A407" i="4"/>
  <c r="A389" i="4"/>
  <c r="A958" i="4"/>
  <c r="A263" i="4"/>
  <c r="A224" i="4"/>
  <c r="A423" i="4"/>
  <c r="A759" i="4"/>
  <c r="A146" i="4"/>
  <c r="A411" i="4"/>
  <c r="A9" i="4"/>
  <c r="A560" i="4"/>
  <c r="A950" i="4"/>
  <c r="A70" i="4"/>
  <c r="A133" i="4"/>
  <c r="A379" i="4"/>
  <c r="A767" i="4"/>
  <c r="A165" i="4"/>
  <c r="A779" i="4"/>
  <c r="A960" i="4"/>
  <c r="A704" i="4"/>
  <c r="A448" i="4"/>
  <c r="A676" i="4"/>
  <c r="A376" i="4"/>
  <c r="A801" i="4"/>
  <c r="A475" i="4"/>
  <c r="A214" i="4"/>
  <c r="A949" i="4"/>
  <c r="A690" i="4"/>
  <c r="A301" i="4"/>
  <c r="A5" i="4"/>
  <c r="A561" i="4"/>
  <c r="A213" i="4"/>
  <c r="A679" i="4"/>
  <c r="A193" i="4"/>
  <c r="A678" i="4"/>
  <c r="A192" i="4"/>
  <c r="A285" i="4"/>
  <c r="A581" i="4"/>
  <c r="A446" i="4"/>
  <c r="A332" i="4"/>
  <c r="A227" i="4"/>
  <c r="A129" i="4"/>
  <c r="A36" i="4"/>
  <c r="A870" i="4"/>
  <c r="A710" i="4"/>
  <c r="A558" i="4"/>
  <c r="A431" i="4"/>
  <c r="A316" i="4"/>
  <c r="A212" i="4"/>
  <c r="A116" i="4"/>
  <c r="A25" i="4"/>
  <c r="A821" i="4"/>
  <c r="A574" i="4"/>
  <c r="A329" i="4"/>
  <c r="A127" i="4"/>
  <c r="A610" i="4"/>
  <c r="A283" i="4"/>
  <c r="A44" i="4"/>
  <c r="A137" i="4"/>
  <c r="A412" i="4"/>
  <c r="A838" i="4"/>
  <c r="A162" i="4"/>
  <c r="A626" i="4"/>
  <c r="A52" i="4"/>
  <c r="A997" i="4"/>
  <c r="A555" i="4"/>
  <c r="A245" i="4"/>
  <c r="A21" i="4"/>
  <c r="A606" i="4"/>
  <c r="A272" i="4"/>
  <c r="A41" i="4"/>
  <c r="A593" i="4"/>
  <c r="A61" i="4"/>
  <c r="A380" i="4"/>
  <c r="A781" i="4"/>
  <c r="A135" i="4"/>
  <c r="A327" i="4"/>
  <c r="A820" i="4"/>
  <c r="A73" i="4"/>
  <c r="A98" i="4"/>
  <c r="A576" i="4"/>
  <c r="A514" i="4"/>
  <c r="A342" i="4"/>
  <c r="A86" i="4"/>
  <c r="A786" i="4"/>
  <c r="A67" i="4"/>
  <c r="A404" i="4"/>
  <c r="A807" i="4"/>
  <c r="A178" i="4"/>
  <c r="A785" i="4"/>
  <c r="A372" i="4"/>
  <c r="A66" i="4"/>
  <c r="A444" i="4"/>
  <c r="A436" i="4"/>
  <c r="A796" i="4"/>
  <c r="A454" i="4"/>
  <c r="A394" i="4"/>
  <c r="A798" i="4"/>
  <c r="A308" i="4"/>
  <c r="A681" i="4"/>
  <c r="A635" i="4"/>
  <c r="A495" i="4"/>
  <c r="A326" i="4"/>
  <c r="A453" i="4"/>
  <c r="A353" i="4"/>
  <c r="A965" i="4"/>
  <c r="A378" i="4"/>
  <c r="A497" i="4"/>
  <c r="A68" i="4"/>
  <c r="A614" i="4"/>
  <c r="A587" i="4"/>
  <c r="A22" i="4"/>
  <c r="A828" i="4"/>
  <c r="A57" i="4"/>
  <c r="A346" i="4"/>
  <c r="A866" i="4"/>
  <c r="A721" i="4"/>
  <c r="A589" i="4"/>
  <c r="A160" i="4"/>
  <c r="A64" i="4"/>
  <c r="A742" i="4"/>
  <c r="A258" i="4"/>
  <c r="A157" i="4"/>
  <c r="A367" i="4"/>
  <c r="A489" i="4"/>
  <c r="A481" i="4"/>
  <c r="A139" i="4"/>
  <c r="A351" i="4"/>
  <c r="A55" i="4"/>
  <c r="A45" i="4"/>
  <c r="A325" i="4"/>
  <c r="A359" i="4"/>
  <c r="A338" i="4"/>
  <c r="A768" i="4"/>
  <c r="A805" i="4"/>
  <c r="A292" i="4"/>
  <c r="A913" i="4"/>
  <c r="A249" i="4"/>
  <c r="A689" i="4"/>
  <c r="A396" i="4"/>
  <c r="A77" i="4"/>
  <c r="A439" i="4"/>
  <c r="A756" i="4"/>
  <c r="A235" i="4"/>
  <c r="A572" i="4"/>
  <c r="A34" i="4"/>
  <c r="A172" i="4"/>
  <c r="A596" i="4"/>
  <c r="A386" i="4"/>
  <c r="A663" i="4"/>
  <c r="A946" i="4"/>
  <c r="A887" i="4"/>
  <c r="A830" i="4"/>
  <c r="A461" i="4"/>
  <c r="A269" i="4"/>
  <c r="A87" i="4"/>
  <c r="A154" i="4"/>
  <c r="A764" i="4"/>
  <c r="A797" i="4"/>
  <c r="A512" i="4"/>
  <c r="A387" i="4"/>
  <c r="A525" i="4"/>
  <c r="A766" i="4"/>
  <c r="A237" i="4"/>
  <c r="A650" i="4"/>
  <c r="A356" i="4"/>
  <c r="A702" i="4"/>
  <c r="A441" i="4"/>
  <c r="A90" i="4"/>
  <c r="A540" i="4"/>
  <c r="A340" i="4"/>
  <c r="A111" i="4"/>
  <c r="A399" i="4"/>
  <c r="A251" i="4"/>
  <c r="A175" i="4"/>
  <c r="A314" i="4"/>
  <c r="A843" i="4"/>
  <c r="A890" i="4"/>
  <c r="A89" i="4"/>
  <c r="A185" i="4"/>
  <c r="A761" i="4"/>
  <c r="A79" i="4"/>
  <c r="A655" i="4"/>
  <c r="A749" i="4"/>
  <c r="A153" i="4"/>
  <c r="A413" i="4"/>
  <c r="A121" i="4"/>
  <c r="A370" i="4"/>
  <c r="A706" i="4"/>
  <c r="A383" i="4"/>
  <c r="A642" i="4"/>
  <c r="A31" i="4"/>
  <c r="A671" i="4"/>
  <c r="A297" i="4"/>
  <c r="A354" i="4"/>
  <c r="A548" i="4"/>
  <c r="A837" i="4"/>
  <c r="A293" i="4"/>
  <c r="A221" i="4"/>
  <c r="A886" i="4"/>
  <c r="A289" i="4"/>
  <c r="A361" i="4"/>
  <c r="A479" i="4"/>
  <c r="A56" i="4"/>
  <c r="A200" i="4"/>
  <c r="A12" i="4"/>
  <c r="A278" i="4"/>
  <c r="A685" i="4"/>
  <c r="Y2" i="8"/>
  <c r="H1024" i="8"/>
  <c r="M1024" i="8"/>
  <c r="H1023" i="8"/>
  <c r="R1022" i="8"/>
  <c r="R1023" i="8"/>
  <c r="X1026" i="8"/>
  <c r="AC1026" i="8"/>
  <c r="AJ1025" i="8" l="1"/>
  <c r="AK1026" i="8"/>
  <c r="O1026" i="8"/>
  <c r="P1027" i="8"/>
  <c r="J1025" i="8"/>
  <c r="K1026" i="8"/>
  <c r="E1024" i="8"/>
  <c r="F1025" i="8"/>
  <c r="C1024" i="8" s="1"/>
  <c r="T1024" i="8"/>
  <c r="U1025" i="8"/>
  <c r="AA1028" i="8"/>
  <c r="Z1027" i="8"/>
  <c r="AF1028" i="8"/>
  <c r="AE1027" i="8"/>
  <c r="B837" i="4"/>
  <c r="B650" i="4"/>
  <c r="B77" i="4"/>
  <c r="B68" i="4"/>
  <c r="B327" i="4"/>
  <c r="B574" i="4"/>
  <c r="B448" i="4"/>
  <c r="B700" i="4"/>
  <c r="B347" i="4"/>
  <c r="B725" i="4"/>
  <c r="B147" i="4"/>
  <c r="B498" i="4"/>
  <c r="B911" i="4"/>
  <c r="B957" i="4"/>
  <c r="B896" i="4"/>
  <c r="B542" i="4"/>
  <c r="B521" i="4"/>
  <c r="B278" i="4"/>
  <c r="B221" i="4"/>
  <c r="B642" i="4"/>
  <c r="B655" i="4"/>
  <c r="B175" i="4"/>
  <c r="B702" i="4"/>
  <c r="B797" i="4"/>
  <c r="B946" i="4"/>
  <c r="B756" i="4"/>
  <c r="B805" i="4"/>
  <c r="B139" i="4"/>
  <c r="B160" i="4"/>
  <c r="B587" i="4"/>
  <c r="B326" i="4"/>
  <c r="B796" i="4"/>
  <c r="B404" i="4"/>
  <c r="B73" i="4"/>
  <c r="B41" i="4"/>
  <c r="B626" i="4"/>
  <c r="B127" i="4"/>
  <c r="B431" i="4"/>
  <c r="B446" i="4"/>
  <c r="B561" i="4"/>
  <c r="B376" i="4"/>
  <c r="B379" i="4"/>
  <c r="B759" i="4"/>
  <c r="B972" i="4"/>
  <c r="B455" i="4"/>
  <c r="B607" i="4"/>
  <c r="B65" i="4"/>
  <c r="B128" i="4"/>
  <c r="B141" i="4"/>
  <c r="B266" i="4"/>
  <c r="B262" i="4"/>
  <c r="B827" i="4"/>
  <c r="B136" i="4"/>
  <c r="B8" i="4"/>
  <c r="B125" i="4"/>
  <c r="B470" i="4"/>
  <c r="B537" i="4"/>
  <c r="B476" i="4"/>
  <c r="B653" i="4"/>
  <c r="B941" i="4"/>
  <c r="B207" i="4"/>
  <c r="B910" i="4"/>
  <c r="B967" i="4"/>
  <c r="B522" i="4"/>
  <c r="B194" i="4"/>
  <c r="B507" i="4"/>
  <c r="B628" i="4"/>
  <c r="B508" i="4"/>
  <c r="B670" i="4"/>
  <c r="B989" i="4"/>
  <c r="B225" i="4"/>
  <c r="B932" i="4"/>
  <c r="B50" i="4"/>
  <c r="B20" i="4"/>
  <c r="B534" i="4"/>
  <c r="B998" i="4"/>
  <c r="B415" i="4"/>
  <c r="B433" i="4"/>
  <c r="B535" i="4"/>
  <c r="B360" i="4"/>
  <c r="B916" i="4"/>
  <c r="B482" i="4"/>
  <c r="B483" i="4"/>
  <c r="B427" i="4"/>
  <c r="B197" i="4"/>
  <c r="B831" i="4"/>
  <c r="B382" i="4"/>
  <c r="B288" i="4"/>
  <c r="B900" i="4"/>
  <c r="B872" i="4"/>
  <c r="B947" i="4"/>
  <c r="B180" i="4"/>
  <c r="B181" i="4"/>
  <c r="B204" i="4"/>
  <c r="B1001" i="4"/>
  <c r="B677" i="4"/>
  <c r="B206" i="4"/>
  <c r="B790" i="4"/>
  <c r="B665" i="4"/>
  <c r="B696" i="4"/>
  <c r="B771" i="4"/>
  <c r="B556" i="4"/>
  <c r="B852" i="4"/>
  <c r="B855" i="4"/>
  <c r="B687" i="4"/>
  <c r="B397" i="4"/>
  <c r="B30" i="4"/>
  <c r="B557" i="4"/>
  <c r="B450" i="4"/>
  <c r="B520" i="4"/>
  <c r="B595" i="4"/>
  <c r="B849" i="4"/>
  <c r="B434" i="4"/>
  <c r="B435" i="4"/>
  <c r="B395" i="4"/>
  <c r="B170" i="4"/>
  <c r="B969" i="4"/>
  <c r="B358" i="4"/>
  <c r="B993" i="4"/>
  <c r="B868" i="4"/>
  <c r="B848" i="4"/>
  <c r="B923" i="4"/>
  <c r="B130" i="4"/>
  <c r="B132" i="4"/>
  <c r="B168" i="4"/>
  <c r="B966" i="4"/>
  <c r="B618" i="4"/>
  <c r="B174" i="4"/>
  <c r="B748" i="4"/>
  <c r="B622" i="4"/>
  <c r="B664" i="4"/>
  <c r="B739" i="4"/>
  <c r="B401" i="4"/>
  <c r="B753" i="4"/>
  <c r="B754" i="4"/>
  <c r="B615" i="4"/>
  <c r="B345" i="4"/>
  <c r="B991" i="4"/>
  <c r="B511" i="4"/>
  <c r="B408" i="4"/>
  <c r="B480" i="4"/>
  <c r="B12" i="4"/>
  <c r="B293" i="4"/>
  <c r="B383" i="4"/>
  <c r="B79" i="4"/>
  <c r="B251" i="4"/>
  <c r="B356" i="4"/>
  <c r="B764" i="4"/>
  <c r="B663" i="4"/>
  <c r="B439" i="4"/>
  <c r="B768" i="4"/>
  <c r="B481" i="4"/>
  <c r="B589" i="4"/>
  <c r="B614" i="4"/>
  <c r="B495" i="4"/>
  <c r="B436" i="4"/>
  <c r="B67" i="4"/>
  <c r="B820" i="4"/>
  <c r="B272" i="4"/>
  <c r="B162" i="4"/>
  <c r="B329" i="4"/>
  <c r="B558" i="4"/>
  <c r="B581" i="4"/>
  <c r="B676" i="4"/>
  <c r="B133" i="4"/>
  <c r="B423" i="4"/>
  <c r="B651" i="4"/>
  <c r="B109" i="4"/>
  <c r="B284" i="4"/>
  <c r="B324" i="4"/>
  <c r="B226" i="4"/>
  <c r="B239" i="4"/>
  <c r="B794" i="4"/>
  <c r="B530" i="4"/>
  <c r="B375" i="4"/>
  <c r="B817" i="4"/>
  <c r="B373" i="4"/>
  <c r="B778" i="4"/>
  <c r="B860" i="4"/>
  <c r="B199" i="4"/>
  <c r="B745" i="4"/>
  <c r="B806" i="4"/>
  <c r="B71" i="4"/>
  <c r="B551" i="4"/>
  <c r="B624" i="4"/>
  <c r="B902" i="4"/>
  <c r="B148" i="4"/>
  <c r="AP147" i="4" s="1"/>
  <c r="B32" i="4"/>
  <c r="B925" i="4"/>
  <c r="B267" i="4"/>
  <c r="B783" i="4"/>
  <c r="B823" i="4"/>
  <c r="B93" i="4"/>
  <c r="B575" i="4"/>
  <c r="B640" i="4"/>
  <c r="B777" i="4"/>
  <c r="B244" i="4"/>
  <c r="B100" i="4"/>
  <c r="B300" i="4"/>
  <c r="B543" i="4"/>
  <c r="AP542" i="4" s="1"/>
  <c r="B562" i="4"/>
  <c r="B986" i="4"/>
  <c r="B654" i="4"/>
  <c r="AP653" i="4" s="1"/>
  <c r="B211" i="4"/>
  <c r="B621" i="4"/>
  <c r="B623" i="4"/>
  <c r="B524" i="4"/>
  <c r="B271" i="4"/>
  <c r="B917" i="4"/>
  <c r="AP916" i="4" s="1"/>
  <c r="B447" i="4"/>
  <c r="B352" i="4"/>
  <c r="B985" i="4"/>
  <c r="B936" i="4"/>
  <c r="B637" i="4"/>
  <c r="B276" i="4"/>
  <c r="B279" i="4"/>
  <c r="B277" i="4"/>
  <c r="B69" i="4"/>
  <c r="B789" i="4"/>
  <c r="B270" i="4"/>
  <c r="B876" i="4"/>
  <c r="B750" i="4"/>
  <c r="B760" i="4"/>
  <c r="B835" i="4"/>
  <c r="B17" i="4"/>
  <c r="B18" i="4"/>
  <c r="B76" i="4"/>
  <c r="B799" i="4"/>
  <c r="B490" i="4"/>
  <c r="B94" i="4"/>
  <c r="B641" i="4"/>
  <c r="B523" i="4"/>
  <c r="AP522" i="4" s="1"/>
  <c r="B584" i="4"/>
  <c r="B659" i="4"/>
  <c r="B138" i="4"/>
  <c r="B564" i="4"/>
  <c r="B565" i="4"/>
  <c r="B487" i="4"/>
  <c r="B243" i="4"/>
  <c r="B885" i="4"/>
  <c r="B422" i="4"/>
  <c r="B328" i="4"/>
  <c r="B953" i="4"/>
  <c r="B912" i="4"/>
  <c r="B987" i="4"/>
  <c r="B228" i="4"/>
  <c r="B229" i="4"/>
  <c r="B241" i="4"/>
  <c r="B33" i="4"/>
  <c r="B733" i="4"/>
  <c r="B238" i="4"/>
  <c r="B833" i="4"/>
  <c r="B708" i="4"/>
  <c r="B728" i="4"/>
  <c r="B803" i="4"/>
  <c r="B669" i="4"/>
  <c r="B922" i="4"/>
  <c r="B924" i="4"/>
  <c r="AP923" i="4" s="1"/>
  <c r="B730" i="4"/>
  <c r="B429" i="4"/>
  <c r="B54" i="4"/>
  <c r="B588" i="4"/>
  <c r="AP587" i="4" s="1"/>
  <c r="B477" i="4"/>
  <c r="B544" i="4"/>
  <c r="AP543" i="4" s="1"/>
  <c r="B619" i="4"/>
  <c r="B683" i="4"/>
  <c r="B747" i="4"/>
  <c r="B811" i="4"/>
  <c r="B200" i="4"/>
  <c r="B399" i="4"/>
  <c r="B386" i="4"/>
  <c r="B721" i="4"/>
  <c r="B786" i="4"/>
  <c r="B710" i="4"/>
  <c r="B70" i="4"/>
  <c r="B99" i="4"/>
  <c r="B268" i="4"/>
  <c r="B935" i="4"/>
  <c r="B934" i="4"/>
  <c r="B842" i="4"/>
  <c r="B585" i="4"/>
  <c r="AP584" i="4" s="1"/>
  <c r="B16" i="4"/>
  <c r="B257" i="4"/>
  <c r="B692" i="4"/>
  <c r="B428" i="4"/>
  <c r="B629" i="4"/>
  <c r="B416" i="4"/>
  <c r="B788" i="4"/>
  <c r="B363" i="4"/>
  <c r="B334" i="4"/>
  <c r="B824" i="4"/>
  <c r="B108" i="4"/>
  <c r="B591" i="4"/>
  <c r="B601" i="4"/>
  <c r="B343" i="4"/>
  <c r="B586" i="4"/>
  <c r="B493" i="4"/>
  <c r="B711" i="4"/>
  <c r="B106" i="4"/>
  <c r="B918" i="4"/>
  <c r="B867" i="4"/>
  <c r="B104" i="4"/>
  <c r="B118" i="4"/>
  <c r="B673" i="4"/>
  <c r="B56" i="4"/>
  <c r="B185" i="4"/>
  <c r="B87" i="4"/>
  <c r="B367" i="4"/>
  <c r="B681" i="4"/>
  <c r="B86" i="4"/>
  <c r="B412" i="4"/>
  <c r="B690" i="4"/>
  <c r="B263" i="4"/>
  <c r="AP262" i="4" s="1"/>
  <c r="B724" i="4"/>
  <c r="AP724" i="4" s="1"/>
  <c r="B463" i="4"/>
  <c r="B74" i="4"/>
  <c r="B171" i="4"/>
  <c r="B80" i="4"/>
  <c r="B134" i="4"/>
  <c r="B494" i="4"/>
  <c r="B646" i="4"/>
  <c r="B150" i="4"/>
  <c r="B977" i="4"/>
  <c r="B802" i="4"/>
  <c r="B661" i="4"/>
  <c r="B943" i="4"/>
  <c r="B442" i="4"/>
  <c r="B486" i="4"/>
  <c r="B962" i="4"/>
  <c r="B451" i="4"/>
  <c r="B398" i="4"/>
  <c r="B888" i="4"/>
  <c r="B205" i="4"/>
  <c r="B703" i="4"/>
  <c r="B686" i="4"/>
  <c r="B594" i="4"/>
  <c r="B701" i="4"/>
  <c r="B459" i="4"/>
  <c r="B871" i="4"/>
  <c r="B405" i="4"/>
  <c r="B988" i="4"/>
  <c r="AP987" i="4" s="1"/>
  <c r="B856" i="4"/>
  <c r="B145" i="4"/>
  <c r="B182" i="4"/>
  <c r="B633" i="4"/>
  <c r="B121" i="4"/>
  <c r="B766" i="4"/>
  <c r="B689" i="4"/>
  <c r="B346" i="4"/>
  <c r="B372" i="4"/>
  <c r="B245" i="4"/>
  <c r="B36" i="4"/>
  <c r="B960" i="4"/>
  <c r="B882" i="4"/>
  <c r="B357" i="4"/>
  <c r="B740" i="4"/>
  <c r="B846" i="4"/>
  <c r="B184" i="4"/>
  <c r="B500" i="4"/>
  <c r="B891" i="4"/>
  <c r="B973" i="4"/>
  <c r="B189" i="4"/>
  <c r="B406" i="4"/>
  <c r="B210" i="4"/>
  <c r="B638" i="4"/>
  <c r="B58" i="4"/>
  <c r="B862" i="4"/>
  <c r="B684" i="4"/>
  <c r="B691" i="4"/>
  <c r="B660" i="4"/>
  <c r="AP659" i="4" s="1"/>
  <c r="B938" i="4"/>
  <c r="B440" i="4"/>
  <c r="B306" i="4"/>
  <c r="B88" i="4"/>
  <c r="B897" i="4"/>
  <c r="AP896" i="4" s="1"/>
  <c r="B851" i="4"/>
  <c r="B85" i="4"/>
  <c r="B102" i="4"/>
  <c r="B592" i="4"/>
  <c r="B163" i="4"/>
  <c r="B499" i="4"/>
  <c r="B895" i="4"/>
  <c r="B964" i="4"/>
  <c r="B240" i="4"/>
  <c r="B42" i="4"/>
  <c r="B736" i="4"/>
  <c r="B361" i="4"/>
  <c r="B297" i="4"/>
  <c r="B413" i="4"/>
  <c r="B890" i="4"/>
  <c r="B540" i="4"/>
  <c r="B525" i="4"/>
  <c r="B461" i="4"/>
  <c r="B34" i="4"/>
  <c r="B249" i="4"/>
  <c r="B45" i="4"/>
  <c r="B258" i="4"/>
  <c r="AP257" i="4" s="1"/>
  <c r="B57" i="4"/>
  <c r="B965" i="4"/>
  <c r="B798" i="4"/>
  <c r="B785" i="4"/>
  <c r="B514" i="4"/>
  <c r="B380" i="4"/>
  <c r="B555" i="4"/>
  <c r="B44" i="4"/>
  <c r="B116" i="4"/>
  <c r="B129" i="4"/>
  <c r="B193" i="4"/>
  <c r="B214" i="4"/>
  <c r="B779" i="4"/>
  <c r="AP778" i="4" s="1"/>
  <c r="B9" i="4"/>
  <c r="B389" i="4"/>
  <c r="B410" i="4"/>
  <c r="B649" i="4"/>
  <c r="B956" i="4"/>
  <c r="B613" i="4"/>
  <c r="B727" i="4"/>
  <c r="B460" i="4"/>
  <c r="AP459" i="4" s="1"/>
  <c r="B365" i="4"/>
  <c r="B496" i="4"/>
  <c r="AP495" i="4" s="1"/>
  <c r="B858" i="4"/>
  <c r="B81" i="4"/>
  <c r="AP80" i="4" s="1"/>
  <c r="B907" i="4"/>
  <c r="B381" i="4"/>
  <c r="B625" i="4"/>
  <c r="AP624" i="4" s="1"/>
  <c r="B473" i="4"/>
  <c r="B274" i="4"/>
  <c r="B290" i="4"/>
  <c r="B122" i="4"/>
  <c r="B694" i="4"/>
  <c r="B937" i="4"/>
  <c r="B485" i="4"/>
  <c r="B152" i="4"/>
  <c r="B458" i="4"/>
  <c r="B722" i="4"/>
  <c r="B519" i="4"/>
  <c r="B287" i="4"/>
  <c r="B305" i="4"/>
  <c r="B140" i="4"/>
  <c r="B716" i="4"/>
  <c r="B816" i="4"/>
  <c r="B298" i="4"/>
  <c r="B518" i="4"/>
  <c r="B23" i="4"/>
  <c r="B103" i="4"/>
  <c r="B117" i="4"/>
  <c r="AP116" i="4" s="1"/>
  <c r="B169" i="4"/>
  <c r="B198" i="4"/>
  <c r="B763" i="4"/>
  <c r="B155" i="4"/>
  <c r="AP154" i="4" s="1"/>
  <c r="B156" i="4"/>
  <c r="B186" i="4"/>
  <c r="B999" i="4"/>
  <c r="B647" i="4"/>
  <c r="B190" i="4"/>
  <c r="B769" i="4"/>
  <c r="B644" i="4"/>
  <c r="B680" i="4"/>
  <c r="B755" i="4"/>
  <c r="B492" i="4"/>
  <c r="B809" i="4"/>
  <c r="B810" i="4"/>
  <c r="B658" i="4"/>
  <c r="B377" i="4"/>
  <c r="B14" i="4"/>
  <c r="B539" i="4"/>
  <c r="B432" i="4"/>
  <c r="B504" i="4"/>
  <c r="B579" i="4"/>
  <c r="B826" i="4"/>
  <c r="B420" i="4"/>
  <c r="B421" i="4"/>
  <c r="B385" i="4"/>
  <c r="B161" i="4"/>
  <c r="B954" i="4"/>
  <c r="B350" i="4"/>
  <c r="B982" i="4"/>
  <c r="B857" i="4"/>
  <c r="AP856" i="4" s="1"/>
  <c r="B840" i="4"/>
  <c r="B915" i="4"/>
  <c r="B119" i="4"/>
  <c r="B120" i="4"/>
  <c r="B159" i="4"/>
  <c r="B948" i="4"/>
  <c r="AP947" i="4" s="1"/>
  <c r="B605" i="4"/>
  <c r="B166" i="4"/>
  <c r="B737" i="4"/>
  <c r="B612" i="4"/>
  <c r="B656" i="4"/>
  <c r="B731" i="4"/>
  <c r="B371" i="4"/>
  <c r="B734" i="4"/>
  <c r="B735" i="4"/>
  <c r="B602" i="4"/>
  <c r="AP601" i="4" s="1"/>
  <c r="B333" i="4"/>
  <c r="B981" i="4"/>
  <c r="B502" i="4"/>
  <c r="B400" i="4"/>
  <c r="B472" i="4"/>
  <c r="B984" i="4"/>
  <c r="B732" i="4"/>
  <c r="B348" i="4"/>
  <c r="B349" i="4"/>
  <c r="B331" i="4"/>
  <c r="B115" i="4"/>
  <c r="B869" i="4"/>
  <c r="B310" i="4"/>
  <c r="B929" i="4"/>
  <c r="B804" i="4"/>
  <c r="AP804" i="4" s="1"/>
  <c r="B800" i="4"/>
  <c r="B875" i="4"/>
  <c r="B706" i="4"/>
  <c r="B154" i="4"/>
  <c r="B489" i="4"/>
  <c r="B444" i="4"/>
  <c r="B838" i="4"/>
  <c r="B301" i="4"/>
  <c r="B123" i="4"/>
  <c r="B330" i="4"/>
  <c r="B757" i="4"/>
  <c r="B905" i="4"/>
  <c r="B880" i="4"/>
  <c r="B183" i="4"/>
  <c r="B531" i="4"/>
  <c r="B554" i="4"/>
  <c r="B236" i="4"/>
  <c r="B996" i="4"/>
  <c r="B774" i="4"/>
  <c r="B1002" i="4"/>
  <c r="B1000" i="4"/>
  <c r="B393" i="4"/>
  <c r="B919" i="4"/>
  <c r="AP918" i="4" s="1"/>
  <c r="B836" i="4"/>
  <c r="B899" i="4"/>
  <c r="B149" i="4"/>
  <c r="B158" i="4"/>
  <c r="B648" i="4"/>
  <c r="B713" i="4"/>
  <c r="B323" i="4"/>
  <c r="B392" i="4"/>
  <c r="B976" i="4"/>
  <c r="B337" i="4"/>
  <c r="B850" i="4"/>
  <c r="B793" i="4"/>
  <c r="B48" i="4"/>
  <c r="B847" i="4"/>
  <c r="B608" i="4"/>
  <c r="B370" i="4"/>
  <c r="B237" i="4"/>
  <c r="B396" i="4"/>
  <c r="B866" i="4"/>
  <c r="B66" i="4"/>
  <c r="B21" i="4"/>
  <c r="B821" i="4"/>
  <c r="B192" i="4"/>
  <c r="B950" i="4"/>
  <c r="B63" i="4"/>
  <c r="B445" i="4"/>
  <c r="B424" i="4"/>
  <c r="B630" i="4"/>
  <c r="B506" i="4"/>
  <c r="B72" i="4"/>
  <c r="B825" i="4"/>
  <c r="B471" i="4"/>
  <c r="B105" i="4"/>
  <c r="B715" i="4"/>
  <c r="B339" i="4"/>
  <c r="B167" i="4"/>
  <c r="B709" i="4"/>
  <c r="B743" i="4"/>
  <c r="B598" i="4"/>
  <c r="B627" i="4"/>
  <c r="AP626" i="4" s="1"/>
  <c r="B517" i="4"/>
  <c r="B853" i="4"/>
  <c r="B304" i="4"/>
  <c r="B963" i="4"/>
  <c r="B223" i="4"/>
  <c r="B222" i="4"/>
  <c r="B712" i="4"/>
  <c r="B873" i="4"/>
  <c r="B409" i="4"/>
  <c r="B566" i="4"/>
  <c r="B603" i="4"/>
  <c r="B452" i="4"/>
  <c r="B1004" i="4"/>
  <c r="B931" i="4"/>
  <c r="B177" i="4"/>
  <c r="B634" i="4"/>
  <c r="B758" i="4"/>
  <c r="B479" i="4"/>
  <c r="B89" i="4"/>
  <c r="B269" i="4"/>
  <c r="B325" i="4"/>
  <c r="B378" i="4"/>
  <c r="B342" i="4"/>
  <c r="B137" i="4"/>
  <c r="AP137" i="4" s="1"/>
  <c r="B25" i="4"/>
  <c r="B949" i="4"/>
  <c r="B958" i="4"/>
  <c r="B231" i="4"/>
  <c r="B617" i="4"/>
  <c r="B101" i="4"/>
  <c r="B839" i="4"/>
  <c r="B176" i="4"/>
  <c r="AP176" i="4" s="1"/>
  <c r="B955" i="4"/>
  <c r="AP954" i="4" s="1"/>
  <c r="B861" i="4"/>
  <c r="B202" i="4"/>
  <c r="B971" i="4"/>
  <c r="B84" i="4"/>
  <c r="B26" i="4"/>
  <c r="B944" i="4"/>
  <c r="B113" i="4"/>
  <c r="B126" i="4"/>
  <c r="B616" i="4"/>
  <c r="B657" i="4"/>
  <c r="B547" i="4"/>
  <c r="B466" i="4"/>
  <c r="B368" i="4"/>
  <c r="B674" i="4"/>
  <c r="B299" i="4"/>
  <c r="B286" i="4"/>
  <c r="B776" i="4"/>
  <c r="B28" i="4"/>
  <c r="B501" i="4"/>
  <c r="B532" i="4"/>
  <c r="B583" i="4"/>
  <c r="B336" i="4"/>
  <c r="B995" i="4"/>
  <c r="B250" i="4"/>
  <c r="AP249" i="4" s="1"/>
  <c r="B246" i="4"/>
  <c r="B844" i="4"/>
  <c r="B289" i="4"/>
  <c r="B671" i="4"/>
  <c r="B153" i="4"/>
  <c r="B843" i="4"/>
  <c r="B90" i="4"/>
  <c r="B387" i="4"/>
  <c r="B830" i="4"/>
  <c r="B572" i="4"/>
  <c r="B913" i="4"/>
  <c r="B55" i="4"/>
  <c r="B742" i="4"/>
  <c r="B828" i="4"/>
  <c r="B353" i="4"/>
  <c r="B394" i="4"/>
  <c r="AP393" i="4" s="1"/>
  <c r="B178" i="4"/>
  <c r="B576" i="4"/>
  <c r="B61" i="4"/>
  <c r="B997" i="4"/>
  <c r="B283" i="4"/>
  <c r="B212" i="4"/>
  <c r="B227" i="4"/>
  <c r="AP226" i="4" s="1"/>
  <c r="B679" i="4"/>
  <c r="B475" i="4"/>
  <c r="B165" i="4"/>
  <c r="B411" i="4"/>
  <c r="B407" i="4"/>
  <c r="B196" i="4"/>
  <c r="B43" i="4"/>
  <c r="B503" i="4"/>
  <c r="B841" i="4"/>
  <c r="B892" i="4"/>
  <c r="B265" i="4"/>
  <c r="B775" i="4"/>
  <c r="AP774" i="4" s="1"/>
  <c r="B752" i="4"/>
  <c r="B112" i="4"/>
  <c r="B275" i="4"/>
  <c r="B220" i="4"/>
  <c r="B909" i="4"/>
  <c r="B369" i="4"/>
  <c r="B879" i="4"/>
  <c r="B388" i="4"/>
  <c r="B403" i="4"/>
  <c r="B437" i="4"/>
  <c r="B296" i="4"/>
  <c r="B264" i="4"/>
  <c r="B741" i="4"/>
  <c r="B29" i="4"/>
  <c r="B975" i="4"/>
  <c r="B443" i="4"/>
  <c r="B930" i="4"/>
  <c r="B402" i="4"/>
  <c r="B418" i="4"/>
  <c r="B462" i="4"/>
  <c r="AP462" i="4" s="1"/>
  <c r="B312" i="4"/>
  <c r="B951" i="4"/>
  <c r="B19" i="4"/>
  <c r="B926" i="4"/>
  <c r="B247" i="4"/>
  <c r="B201" i="4"/>
  <c r="B215" i="4"/>
  <c r="B639" i="4"/>
  <c r="B457" i="4"/>
  <c r="B597" i="4"/>
  <c r="B253" i="4"/>
  <c r="B255" i="4"/>
  <c r="B259" i="4"/>
  <c r="B51" i="4"/>
  <c r="B762" i="4"/>
  <c r="B254" i="4"/>
  <c r="B854" i="4"/>
  <c r="B729" i="4"/>
  <c r="AP728" i="4" s="1"/>
  <c r="B744" i="4"/>
  <c r="B819" i="4"/>
  <c r="B978" i="4"/>
  <c r="B990" i="4"/>
  <c r="AP990" i="4" s="1"/>
  <c r="B994" i="4"/>
  <c r="B773" i="4"/>
  <c r="B465" i="4"/>
  <c r="B78" i="4"/>
  <c r="B620" i="4"/>
  <c r="B505" i="4"/>
  <c r="B568" i="4"/>
  <c r="B643" i="4"/>
  <c r="B114" i="4"/>
  <c r="B546" i="4"/>
  <c r="B549" i="4"/>
  <c r="B474" i="4"/>
  <c r="B234" i="4"/>
  <c r="B874" i="4"/>
  <c r="B414" i="4"/>
  <c r="B320" i="4"/>
  <c r="B942" i="4"/>
  <c r="B904" i="4"/>
  <c r="B979" i="4"/>
  <c r="B217" i="4"/>
  <c r="B218" i="4"/>
  <c r="B232" i="4"/>
  <c r="B24" i="4"/>
  <c r="B719" i="4"/>
  <c r="B230" i="4"/>
  <c r="B822" i="4"/>
  <c r="B697" i="4"/>
  <c r="B720" i="4"/>
  <c r="B795" i="4"/>
  <c r="B631" i="4"/>
  <c r="AP630" i="4" s="1"/>
  <c r="B894" i="4"/>
  <c r="B901" i="4"/>
  <c r="B714" i="4"/>
  <c r="B419" i="4"/>
  <c r="AP418" i="4" s="1"/>
  <c r="B46" i="4"/>
  <c r="B577" i="4"/>
  <c r="B468" i="4"/>
  <c r="B536" i="4"/>
  <c r="B611" i="4"/>
  <c r="B893" i="4"/>
  <c r="B467" i="4"/>
  <c r="B469" i="4"/>
  <c r="B417" i="4"/>
  <c r="B188" i="4"/>
  <c r="B1005" i="4"/>
  <c r="B374" i="4"/>
  <c r="B280" i="4"/>
  <c r="B889" i="4"/>
  <c r="B864" i="4"/>
  <c r="B939" i="4"/>
  <c r="B761" i="4"/>
  <c r="AP761" i="4" s="1"/>
  <c r="B338" i="4"/>
  <c r="AP337" i="4" s="1"/>
  <c r="B635" i="4"/>
  <c r="B606" i="4"/>
  <c r="B285" i="4"/>
  <c r="AP284" i="4" s="1"/>
  <c r="B224" i="4"/>
  <c r="B666" i="4"/>
  <c r="B865" i="4"/>
  <c r="B491" i="4"/>
  <c r="AP490" i="4" s="1"/>
  <c r="B980" i="4"/>
  <c r="B609" i="4"/>
  <c r="B40" i="4"/>
  <c r="B863" i="4"/>
  <c r="B738" i="4"/>
  <c r="B281" i="4"/>
  <c r="B770" i="4"/>
  <c r="B355" i="4"/>
  <c r="B488" i="4"/>
  <c r="B391" i="4"/>
  <c r="B143" i="4"/>
  <c r="B961" i="4"/>
  <c r="AP960" i="4" s="1"/>
  <c r="B107" i="4"/>
  <c r="B933" i="4"/>
  <c r="B726" i="4"/>
  <c r="B723" i="4"/>
  <c r="B717" i="4"/>
  <c r="B970" i="4"/>
  <c r="B464" i="4"/>
  <c r="B335" i="4"/>
  <c r="B321" i="4"/>
  <c r="AP320" i="4" s="1"/>
  <c r="B302" i="4"/>
  <c r="B792" i="4"/>
  <c r="B49" i="4"/>
  <c r="B526" i="4"/>
  <c r="B550" i="4"/>
  <c r="B548" i="4"/>
  <c r="AP547" i="4" s="1"/>
  <c r="B111" i="4"/>
  <c r="B596" i="4"/>
  <c r="B359" i="4"/>
  <c r="B497" i="4"/>
  <c r="AP496" i="4" s="1"/>
  <c r="B135" i="4"/>
  <c r="B870" i="4"/>
  <c r="B704" i="4"/>
  <c r="B256" i="4"/>
  <c r="AP255" i="4" s="1"/>
  <c r="B151" i="4"/>
  <c r="B645" i="4"/>
  <c r="B164" i="4"/>
  <c r="B426" i="4"/>
  <c r="B92" i="4"/>
  <c r="B699" i="4"/>
  <c r="B233" i="4"/>
  <c r="B91" i="4"/>
  <c r="B96" i="4"/>
  <c r="B75" i="4"/>
  <c r="B845" i="4"/>
  <c r="B688" i="4"/>
  <c r="B945" i="4"/>
  <c r="B62" i="4"/>
  <c r="B552" i="4"/>
  <c r="B516" i="4"/>
  <c r="B216" i="4"/>
  <c r="B921" i="4"/>
  <c r="B203" i="4"/>
  <c r="B15" i="4"/>
  <c r="B812" i="4"/>
  <c r="B787" i="4"/>
  <c r="B877" i="4"/>
  <c r="B38" i="4"/>
  <c r="B528" i="4"/>
  <c r="B449" i="4"/>
  <c r="B179" i="4"/>
  <c r="B366" i="4"/>
  <c r="AP365" i="4" s="1"/>
  <c r="B878" i="4"/>
  <c r="B144" i="4"/>
  <c r="B983" i="4"/>
  <c r="B672" i="4"/>
  <c r="B354" i="4"/>
  <c r="B340" i="4"/>
  <c r="B172" i="4"/>
  <c r="B157" i="4"/>
  <c r="B308" i="4"/>
  <c r="B781" i="4"/>
  <c r="B678" i="4"/>
  <c r="B560" i="4"/>
  <c r="B311" i="4"/>
  <c r="B578" i="4"/>
  <c r="B60" i="4"/>
  <c r="B636" i="4"/>
  <c r="B813" i="4"/>
  <c r="AP812" i="4" s="1"/>
  <c r="B191" i="4"/>
  <c r="B390" i="4"/>
  <c r="B513" i="4"/>
  <c r="B219" i="4"/>
  <c r="B533" i="4"/>
  <c r="B682" i="4"/>
  <c r="B13" i="4"/>
  <c r="B927" i="4"/>
  <c r="B59" i="4"/>
  <c r="B538" i="4"/>
  <c r="B559" i="4"/>
  <c r="B260" i="4"/>
  <c r="AP259" i="4" s="1"/>
  <c r="B291" i="4"/>
  <c r="B952" i="4"/>
  <c r="B307" i="4"/>
  <c r="B818" i="4"/>
  <c r="B772" i="4"/>
  <c r="B27" i="4"/>
  <c r="B815" i="4"/>
  <c r="B652" i="4"/>
  <c r="B667" i="4"/>
  <c r="B582" i="4"/>
  <c r="B252" i="4"/>
  <c r="B430" i="4"/>
  <c r="B920" i="4"/>
  <c r="B242" i="4"/>
  <c r="B746" i="4"/>
  <c r="B718" i="4"/>
  <c r="B685" i="4"/>
  <c r="B886" i="4"/>
  <c r="B31" i="4"/>
  <c r="AP30" i="4" s="1"/>
  <c r="B749" i="4"/>
  <c r="B314" i="4"/>
  <c r="B441" i="4"/>
  <c r="B512" i="4"/>
  <c r="B887" i="4"/>
  <c r="B235" i="4"/>
  <c r="B292" i="4"/>
  <c r="B351" i="4"/>
  <c r="AP351" i="4" s="1"/>
  <c r="B64" i="4"/>
  <c r="AP63" i="4" s="1"/>
  <c r="B22" i="4"/>
  <c r="B453" i="4"/>
  <c r="B454" i="4"/>
  <c r="B807" i="4"/>
  <c r="B98" i="4"/>
  <c r="B593" i="4"/>
  <c r="AP592" i="4" s="1"/>
  <c r="B52" i="4"/>
  <c r="B610" i="4"/>
  <c r="B316" i="4"/>
  <c r="B332" i="4"/>
  <c r="B213" i="4"/>
  <c r="B801" i="4"/>
  <c r="B767" i="4"/>
  <c r="B146" i="4"/>
  <c r="B478" i="4"/>
  <c r="B903" i="4"/>
  <c r="B282" i="4"/>
  <c r="B208" i="4"/>
  <c r="B35" i="4"/>
  <c r="B47" i="4"/>
  <c r="AP47" i="4" s="1"/>
  <c r="B791" i="4"/>
  <c r="AP790" i="4" s="1"/>
  <c r="B6" i="4"/>
  <c r="B571" i="4"/>
  <c r="B295" i="4"/>
  <c r="AP295" i="4" s="1"/>
  <c r="B7" i="4"/>
  <c r="B570" i="4"/>
  <c r="B173" i="4"/>
  <c r="B11" i="4"/>
  <c r="B248" i="4"/>
  <c r="B509" i="4"/>
  <c r="B529" i="4"/>
  <c r="B881" i="4"/>
  <c r="B569" i="4"/>
  <c r="B765" i="4"/>
  <c r="B425" i="4"/>
  <c r="B668" i="4"/>
  <c r="B209" i="4"/>
  <c r="B53" i="4"/>
  <c r="B273" i="4"/>
  <c r="AP273" i="4" s="1"/>
  <c r="B527" i="4"/>
  <c r="B545" i="4"/>
  <c r="B914" i="4"/>
  <c r="B590" i="4"/>
  <c r="B832" i="4"/>
  <c r="B553" i="4"/>
  <c r="B10" i="4"/>
  <c r="AP9" i="4" s="1"/>
  <c r="B567" i="4"/>
  <c r="B303" i="4"/>
  <c r="AP302" i="4" s="1"/>
  <c r="B317" i="4"/>
  <c r="AP316" i="4" s="1"/>
  <c r="B195" i="4"/>
  <c r="B780" i="4"/>
  <c r="B751" i="4"/>
  <c r="B362" i="4"/>
  <c r="B364" i="4"/>
  <c r="B341" i="4"/>
  <c r="B124" i="4"/>
  <c r="B884" i="4"/>
  <c r="B318" i="4"/>
  <c r="B940" i="4"/>
  <c r="B814" i="4"/>
  <c r="B808" i="4"/>
  <c r="B883" i="4"/>
  <c r="B82" i="4"/>
  <c r="B83" i="4"/>
  <c r="B131" i="4"/>
  <c r="B898" i="4"/>
  <c r="AP897" i="4" s="1"/>
  <c r="B563" i="4"/>
  <c r="B142" i="4"/>
  <c r="AP141" i="4" s="1"/>
  <c r="B705" i="4"/>
  <c r="B580" i="4"/>
  <c r="B632" i="4"/>
  <c r="B707" i="4"/>
  <c r="B315" i="4"/>
  <c r="AP314" i="4" s="1"/>
  <c r="B695" i="4"/>
  <c r="B698" i="4"/>
  <c r="B573" i="4"/>
  <c r="B313" i="4"/>
  <c r="B959" i="4"/>
  <c r="B484" i="4"/>
  <c r="B384" i="4"/>
  <c r="B456" i="4"/>
  <c r="B968" i="4"/>
  <c r="AP967" i="4" s="1"/>
  <c r="B693" i="4"/>
  <c r="B319" i="4"/>
  <c r="B322" i="4"/>
  <c r="AP321" i="4" s="1"/>
  <c r="B309" i="4"/>
  <c r="AP309" i="4" s="1"/>
  <c r="B97" i="4"/>
  <c r="B834" i="4"/>
  <c r="B294" i="4"/>
  <c r="B908" i="4"/>
  <c r="B782" i="4"/>
  <c r="B784" i="4"/>
  <c r="AP784" i="4" s="1"/>
  <c r="B859" i="4"/>
  <c r="B37" i="4"/>
  <c r="B39" i="4"/>
  <c r="B95" i="4"/>
  <c r="B829" i="4"/>
  <c r="B515" i="4"/>
  <c r="B110" i="4"/>
  <c r="AP109" i="4" s="1"/>
  <c r="B662" i="4"/>
  <c r="B541" i="4"/>
  <c r="B600" i="4"/>
  <c r="B675" i="4"/>
  <c r="B187" i="4"/>
  <c r="B599" i="4"/>
  <c r="B604" i="4"/>
  <c r="AP603" i="4" s="1"/>
  <c r="B510" i="4"/>
  <c r="B261" i="4"/>
  <c r="AP260" i="4" s="1"/>
  <c r="B906" i="4"/>
  <c r="B438" i="4"/>
  <c r="B344" i="4"/>
  <c r="B974" i="4"/>
  <c r="B928" i="4"/>
  <c r="B1003" i="4"/>
  <c r="B992" i="4"/>
  <c r="AP751" i="4"/>
  <c r="AP952" i="4"/>
  <c r="AP274" i="4"/>
  <c r="B5" i="4"/>
  <c r="M1026" i="8"/>
  <c r="H1025" i="8"/>
  <c r="M1025" i="8"/>
  <c r="AH1024" i="8"/>
  <c r="AC1027" i="8"/>
  <c r="X1027" i="8"/>
  <c r="AP55" i="4" l="1"/>
  <c r="AP922" i="4"/>
  <c r="AP864" i="4"/>
  <c r="AP20" i="4"/>
  <c r="AP905" i="4"/>
  <c r="AP362" i="4"/>
  <c r="AP247" i="4"/>
  <c r="AP921" i="4"/>
  <c r="AP900" i="4"/>
  <c r="AP50" i="4"/>
  <c r="AP283" i="4"/>
  <c r="AP583" i="4"/>
  <c r="AP847" i="4"/>
  <c r="AP423" i="4"/>
  <c r="AP965" i="4"/>
  <c r="AP994" i="4"/>
  <c r="AP111" i="4"/>
  <c r="AP69" i="4"/>
  <c r="AP434" i="4"/>
  <c r="AP72" i="4"/>
  <c r="AP277" i="4"/>
  <c r="AP151" i="4"/>
  <c r="AP214" i="4"/>
  <c r="AP84" i="4"/>
  <c r="AP961" i="4"/>
  <c r="AP785" i="4"/>
  <c r="AP747" i="4"/>
  <c r="AP403" i="4"/>
  <c r="AJ1026" i="8"/>
  <c r="AK1027" i="8"/>
  <c r="U1026" i="8"/>
  <c r="T1025" i="8"/>
  <c r="K1027" i="8"/>
  <c r="J1026" i="8"/>
  <c r="O1027" i="8"/>
  <c r="P1028" i="8"/>
  <c r="E1025" i="8"/>
  <c r="F1026" i="8"/>
  <c r="C1025" i="8" s="1"/>
  <c r="AF1029" i="8"/>
  <c r="AE1028" i="8"/>
  <c r="AA1029" i="8"/>
  <c r="Z1028" i="8"/>
  <c r="AP589" i="4"/>
  <c r="AP213" i="4"/>
  <c r="AP536" i="4"/>
  <c r="AP514" i="4"/>
  <c r="AP26" i="4"/>
  <c r="AP329" i="4"/>
  <c r="AP340" i="4"/>
  <c r="AP251" i="4"/>
  <c r="AP687" i="4"/>
  <c r="AP725" i="4"/>
  <c r="AP263" i="4"/>
  <c r="AP959" i="4"/>
  <c r="AP363" i="4"/>
  <c r="AP114" i="4"/>
  <c r="AP762" i="4"/>
  <c r="AP712" i="4"/>
  <c r="AP533" i="4"/>
  <c r="AP41" i="4"/>
  <c r="AP779" i="4"/>
  <c r="AP558" i="4"/>
  <c r="AP193" i="4"/>
  <c r="AP1003" i="4"/>
  <c r="AP743" i="4"/>
  <c r="AP476" i="4"/>
  <c r="AP786" i="4"/>
  <c r="AP78" i="4"/>
  <c r="AP899" i="4"/>
  <c r="AP347" i="4"/>
  <c r="AP622" i="4"/>
  <c r="AP34" i="4"/>
  <c r="AP756" i="4"/>
  <c r="AP619" i="4"/>
  <c r="AP21" i="4"/>
  <c r="AP869" i="4"/>
  <c r="AP973" i="4"/>
  <c r="AP881" i="4"/>
  <c r="AP902" i="4"/>
  <c r="AP610" i="4"/>
  <c r="AP748" i="4"/>
  <c r="AP945" i="4"/>
  <c r="AP92" i="4"/>
  <c r="AP48" i="4"/>
  <c r="AP465" i="4"/>
  <c r="AP457" i="4"/>
  <c r="AP735" i="4"/>
  <c r="AP346" i="4"/>
  <c r="AP621" i="4"/>
  <c r="AP562" i="4"/>
  <c r="AP373" i="4"/>
  <c r="AP376" i="4"/>
  <c r="AP19" i="4"/>
  <c r="AP650" i="4"/>
  <c r="AP344" i="4"/>
  <c r="AP96" i="4"/>
  <c r="AP567" i="4"/>
  <c r="AP528" i="4"/>
  <c r="AP51" i="4"/>
  <c r="AP13" i="4"/>
  <c r="AP14" i="4"/>
  <c r="AP219" i="4"/>
  <c r="AP502" i="4"/>
  <c r="AP633" i="4"/>
  <c r="AP872" i="4"/>
  <c r="AP531" i="4"/>
  <c r="AP837" i="4"/>
  <c r="AP733" i="4"/>
  <c r="AP185" i="4"/>
  <c r="AP404" i="4"/>
  <c r="AP73" i="4"/>
  <c r="AP917" i="4"/>
  <c r="AP691" i="4"/>
  <c r="AP32" i="4"/>
  <c r="AP435" i="4"/>
  <c r="AP644" i="4"/>
  <c r="AP223" i="4"/>
  <c r="AP152" i="4"/>
  <c r="AP652" i="4"/>
  <c r="AP511" i="4"/>
  <c r="AP671" i="4"/>
  <c r="AP463" i="4"/>
  <c r="AP40" i="4"/>
  <c r="AP501" i="4"/>
  <c r="AP962" i="4"/>
  <c r="AP493" i="4"/>
  <c r="AP585" i="4"/>
  <c r="AP848" i="4"/>
  <c r="AP521" i="4"/>
  <c r="AP695" i="4"/>
  <c r="AP765" i="4"/>
  <c r="AP569" i="4"/>
  <c r="AP440" i="4"/>
  <c r="AP389" i="4"/>
  <c r="AP608" i="4"/>
  <c r="AP634" i="4"/>
  <c r="AP1004" i="4"/>
  <c r="AP467" i="4"/>
  <c r="AP218" i="4"/>
  <c r="AP165" i="4"/>
  <c r="AP576" i="4"/>
  <c r="AP843" i="4"/>
  <c r="AP656" i="4"/>
  <c r="AP958" i="4"/>
  <c r="AP88" i="4"/>
  <c r="AP304" i="4"/>
  <c r="AP148" i="4"/>
  <c r="AP996" i="4"/>
  <c r="AP348" i="4"/>
  <c r="AP839" i="4"/>
  <c r="AP190" i="4"/>
  <c r="AP129" i="4"/>
  <c r="AP861" i="4"/>
  <c r="AP144" i="4"/>
  <c r="AP342" i="4"/>
  <c r="AP229" i="4"/>
  <c r="AP276" i="4"/>
  <c r="AP753" i="4"/>
  <c r="AP617" i="4"/>
  <c r="AP225" i="4"/>
  <c r="AP966" i="4"/>
  <c r="AP445" i="4"/>
  <c r="AP325" i="4"/>
  <c r="AP701" i="4"/>
  <c r="AP177" i="4"/>
  <c r="AP943" i="4"/>
  <c r="AP85" i="4"/>
  <c r="AP814" i="4"/>
  <c r="AP796" i="4"/>
  <c r="AP353" i="4"/>
  <c r="AP23" i="4"/>
  <c r="AP296" i="4"/>
  <c r="AP163" i="4"/>
  <c r="AP209" i="4"/>
  <c r="AP887" i="4"/>
  <c r="AP801" i="4"/>
  <c r="AP832" i="4"/>
  <c r="AP407" i="4"/>
  <c r="AP179" i="4"/>
  <c r="AP997" i="4"/>
  <c r="AP508" i="4"/>
  <c r="AP972" i="4"/>
  <c r="AP625" i="4"/>
  <c r="AP138" i="4"/>
  <c r="AP308" i="4"/>
  <c r="AP354" i="4"/>
  <c r="AP285" i="4"/>
  <c r="AP24" i="4"/>
  <c r="AP246" i="4"/>
  <c r="AP800" i="4"/>
  <c r="AP646" i="4"/>
  <c r="AP93" i="4"/>
  <c r="AP203" i="4"/>
  <c r="AP433" i="4"/>
  <c r="AP280" i="4"/>
  <c r="AP466" i="4"/>
  <c r="AP946" i="4"/>
  <c r="AP718" i="4"/>
  <c r="AP713" i="4"/>
  <c r="AP833" i="4"/>
  <c r="AP82" i="4"/>
  <c r="AP429" i="4"/>
  <c r="AP811" i="4"/>
  <c r="AP740" i="4"/>
  <c r="AP408" i="4"/>
  <c r="AP553" i="4"/>
  <c r="AP301" i="4"/>
  <c r="AP578" i="4"/>
  <c r="AP808" i="4"/>
  <c r="AP413" i="4"/>
  <c r="AP498" i="4"/>
  <c r="AP845" i="4"/>
  <c r="AP660" i="4"/>
  <c r="AP171" i="4"/>
  <c r="AP681" i="4"/>
  <c r="AP591" i="4"/>
  <c r="AP708" i="4"/>
  <c r="AP564" i="4"/>
  <c r="AP132" i="4"/>
  <c r="AP400" i="4"/>
  <c r="AP450" i="4"/>
  <c r="AP180" i="4"/>
  <c r="AP196" i="4"/>
  <c r="AP414" i="4"/>
  <c r="AP655" i="4"/>
  <c r="AP911" i="4"/>
  <c r="AP327" i="4"/>
  <c r="AP291" i="4"/>
  <c r="AP909" i="4"/>
  <c r="AP810" i="4"/>
  <c r="AP438" i="4"/>
  <c r="AP509" i="4"/>
  <c r="AP781" i="4"/>
  <c r="AP692" i="4"/>
  <c r="AP697" i="4"/>
  <c r="AP939" i="4"/>
  <c r="AP425" i="4"/>
  <c r="AP172" i="4"/>
  <c r="AP453" i="4"/>
  <c r="AP745" i="4"/>
  <c r="AP37" i="4"/>
  <c r="AP516" i="4"/>
  <c r="AP90" i="4"/>
  <c r="AP142" i="4"/>
  <c r="AP605" i="4"/>
  <c r="AP232" i="4"/>
  <c r="AP873" i="4"/>
  <c r="AP504" i="4"/>
  <c r="AP818" i="4"/>
  <c r="AP926" i="4"/>
  <c r="AP442" i="4"/>
  <c r="AP388" i="4"/>
  <c r="AP410" i="4"/>
  <c r="AP61" i="4"/>
  <c r="AP912" i="4"/>
  <c r="AP289" i="4"/>
  <c r="AP546" i="4"/>
  <c r="AP970" i="4"/>
  <c r="AP230" i="4"/>
  <c r="AP269" i="4"/>
  <c r="AP166" i="4"/>
  <c r="AP157" i="4"/>
  <c r="AP773" i="4"/>
  <c r="AP705" i="4"/>
  <c r="AP330" i="4"/>
  <c r="AP980" i="4"/>
  <c r="AP611" i="4"/>
  <c r="AP769" i="4"/>
  <c r="AP197" i="4"/>
  <c r="AP716" i="4"/>
  <c r="AP381" i="4"/>
  <c r="AP613" i="4"/>
  <c r="AP524" i="4"/>
  <c r="AP239" i="4"/>
  <c r="AP850" i="4"/>
  <c r="AP684" i="4"/>
  <c r="AP890" i="4"/>
  <c r="AP181" i="4"/>
  <c r="AP594" i="4"/>
  <c r="AP486" i="4"/>
  <c r="AP690" i="4"/>
  <c r="AP787" i="4"/>
  <c r="AP842" i="4"/>
  <c r="AP720" i="4"/>
  <c r="AP668" i="4"/>
  <c r="AP884" i="4"/>
  <c r="AP278" i="4"/>
  <c r="AP822" i="4"/>
  <c r="AP550" i="4"/>
  <c r="AP816" i="4"/>
  <c r="AP108" i="4"/>
  <c r="AP161" i="4"/>
  <c r="AP481" i="4"/>
  <c r="AP382" i="4"/>
  <c r="AP614" i="4"/>
  <c r="AP867" i="4"/>
  <c r="AP676" i="4"/>
  <c r="AP287" i="4"/>
  <c r="AP359" i="4"/>
  <c r="AP932" i="4"/>
  <c r="AP469" i="4"/>
  <c r="AP127" i="4"/>
  <c r="AP795" i="4"/>
  <c r="AP541" i="4"/>
  <c r="AP699" i="4"/>
  <c r="AP597" i="4"/>
  <c r="AP248" i="4"/>
  <c r="AP645" i="4"/>
  <c r="AP319" i="4"/>
  <c r="AP573" i="4"/>
  <c r="AP717" i="4"/>
  <c r="AP292" i="4"/>
  <c r="AP598" i="4"/>
  <c r="AP828" i="4"/>
  <c r="AP130" i="4"/>
  <c r="AP568" i="4"/>
  <c r="AP29" i="4"/>
  <c r="AP372" i="4"/>
  <c r="AP79" i="4"/>
  <c r="AP667" i="4"/>
  <c r="AP153" i="4"/>
  <c r="AP461" i="4"/>
  <c r="AP805" i="4"/>
  <c r="AP322" i="4"/>
  <c r="AP719" i="4"/>
  <c r="AP155" i="4"/>
  <c r="AP709" i="4"/>
  <c r="AP789" i="4"/>
  <c r="AP506" i="4"/>
  <c r="AP378" i="4"/>
  <c r="AP834" i="4"/>
  <c r="AP207" i="4"/>
  <c r="AP876" i="4"/>
  <c r="AP969" i="4"/>
  <c r="AP794" i="4"/>
  <c r="AP234" i="4"/>
  <c r="AP252" i="4"/>
  <c r="AP264" i="4"/>
  <c r="AP201" i="4"/>
  <c r="AP737" i="4"/>
  <c r="AP419" i="4"/>
  <c r="AP906" i="4"/>
  <c r="AP540" i="4"/>
  <c r="AP685" i="4"/>
  <c r="AP802" i="4"/>
  <c r="AP71" i="4"/>
  <c r="AP595" i="4"/>
  <c r="AP1000" i="4"/>
  <c r="AP448" i="4"/>
  <c r="AP473" i="4"/>
  <c r="AP649" i="4"/>
  <c r="AP266" i="4"/>
  <c r="AP791" i="4"/>
  <c r="AP112" i="4"/>
  <c r="AP290" i="4"/>
  <c r="AP107" i="4"/>
  <c r="AP557" i="4"/>
  <c r="AP582" i="4"/>
  <c r="AP882" i="4"/>
  <c r="AP863" i="4"/>
  <c r="AP755" i="4"/>
  <c r="AP871" i="4"/>
  <c r="AP397" i="4"/>
  <c r="AP368" i="4"/>
  <c r="AP892" i="4"/>
  <c r="AP430" i="4"/>
  <c r="AP666" i="4"/>
  <c r="AP482" i="4"/>
  <c r="AP350" i="4"/>
  <c r="AP982" i="4"/>
  <c r="AP549" i="4"/>
  <c r="AP974" i="4"/>
  <c r="AP878" i="4"/>
  <c r="AP875" i="4"/>
  <c r="AP168" i="4"/>
  <c r="AP244" i="4"/>
  <c r="AP299" i="4"/>
  <c r="AP455" i="4"/>
  <c r="AP6" i="4"/>
  <c r="AP281" i="4"/>
  <c r="AP919" i="4"/>
  <c r="AP216" i="4"/>
  <c r="AP951" i="4"/>
  <c r="AP714" i="4"/>
  <c r="AP444" i="4"/>
  <c r="AP122" i="4"/>
  <c r="AP647" i="4"/>
  <c r="AP56" i="4"/>
  <c r="AP889" i="4"/>
  <c r="AP894" i="4"/>
  <c r="AP87" i="4"/>
  <c r="AP727" i="4"/>
  <c r="AP100" i="4"/>
  <c r="AP11" i="4"/>
  <c r="AP752" i="4"/>
  <c r="AP358" i="4"/>
  <c r="AP520" i="4"/>
  <c r="AP555" i="4"/>
  <c r="AP831" i="4"/>
  <c r="AP574" i="4"/>
  <c r="AP993" i="4"/>
  <c r="AP335" i="4"/>
  <c r="AP310" i="4"/>
  <c r="AP471" i="4"/>
  <c r="AP406" i="4"/>
  <c r="AP105" i="4"/>
  <c r="AP886" i="4"/>
  <c r="AP227" i="4"/>
  <c r="AP807" i="4"/>
  <c r="AP532" i="4"/>
  <c r="AP643" i="4"/>
  <c r="AP119" i="4"/>
  <c r="AP33" i="4"/>
  <c r="AP17" i="4"/>
  <c r="AP920" i="4"/>
  <c r="AP371" i="4"/>
  <c r="AP123" i="4"/>
  <c r="AP305" i="4"/>
  <c r="AP830" i="4"/>
  <c r="AP343" i="4"/>
  <c r="AP81" i="4"/>
  <c r="AP545" i="4"/>
  <c r="AP175" i="4"/>
  <c r="AP369" i="4"/>
  <c r="AP503" i="4"/>
  <c r="AP22" i="4"/>
  <c r="AP799" i="4"/>
  <c r="AP826" i="4"/>
  <c r="AP59" i="4"/>
  <c r="AP942" i="4"/>
  <c r="AP432" i="4"/>
  <c r="AP8" i="4"/>
  <c r="AP766" i="4"/>
  <c r="AP989" i="4"/>
  <c r="AP221" i="4"/>
  <c r="AP820" i="4"/>
  <c r="AP458" i="4"/>
  <c r="AP334" i="4"/>
  <c r="AP323" i="4"/>
  <c r="AP849" i="4"/>
  <c r="AP187" i="4"/>
  <c r="AP927" i="4"/>
  <c r="AP853" i="4"/>
  <c r="AP125" i="4"/>
  <c r="AP857" i="4"/>
  <c r="AP637" i="4"/>
  <c r="AP204" i="4"/>
  <c r="AP267" i="4"/>
  <c r="AP935" i="4"/>
  <c r="AP744" i="4"/>
  <c r="AP968" i="4"/>
  <c r="AP771" i="4"/>
  <c r="AP648" i="4"/>
  <c r="AP636" i="4"/>
  <c r="AP772" i="4"/>
  <c r="AP949" i="4"/>
  <c r="AP928" i="4"/>
  <c r="AP519" i="4"/>
  <c r="AP439" i="4"/>
  <c r="AP99" i="4"/>
  <c r="AP131" i="4"/>
  <c r="AP556" i="4"/>
  <c r="AP858" i="4"/>
  <c r="AP77" i="4"/>
  <c r="AP910" i="4"/>
  <c r="AP825" i="4"/>
  <c r="AP607" i="4"/>
  <c r="AP86" i="4"/>
  <c r="AP580" i="4"/>
  <c r="AP49" i="4"/>
  <c r="AP635" i="4"/>
  <c r="AP352" i="4"/>
  <c r="AP431" i="4"/>
  <c r="AP512" i="4"/>
  <c r="AP240" i="4"/>
  <c r="AP913" i="4"/>
  <c r="AP331" i="4"/>
  <c r="AP441" i="4"/>
  <c r="AP242" i="4"/>
  <c r="AP95" i="4"/>
  <c r="AP94" i="4"/>
  <c r="AP527" i="4"/>
  <c r="AP526" i="4"/>
  <c r="AP817" i="4"/>
  <c r="AP978" i="4"/>
  <c r="AP979" i="4"/>
  <c r="AP757" i="4"/>
  <c r="AP835" i="4"/>
  <c r="AP604" i="4"/>
  <c r="AP135" i="4"/>
  <c r="AP159" i="4"/>
  <c r="AP160" i="4"/>
  <c r="AP494" i="4"/>
  <c r="AP983" i="4"/>
  <c r="AP554" i="4"/>
  <c r="AP428" i="4"/>
  <c r="AP194" i="4"/>
  <c r="AP195" i="4"/>
  <c r="AP241" i="4"/>
  <c r="AP551" i="4"/>
  <c r="AP552" i="4"/>
  <c r="AP390" i="4"/>
  <c r="AP877" i="4"/>
  <c r="AP840" i="4"/>
  <c r="AP286" i="4"/>
  <c r="AP409" i="4"/>
  <c r="AP200" i="4"/>
  <c r="AP199" i="4"/>
  <c r="AP793" i="4"/>
  <c r="AP663" i="4"/>
  <c r="AP662" i="4"/>
  <c r="AP167" i="4"/>
  <c r="AP126" i="4"/>
  <c r="AP813" i="4"/>
  <c r="AP279" i="4"/>
  <c r="AP736" i="4"/>
  <c r="AP515" i="4"/>
  <c r="AP145" i="4"/>
  <c r="AP237" i="4"/>
  <c r="AP915" i="4"/>
  <c r="AP914" i="4"/>
  <c r="AP672" i="4"/>
  <c r="AP854" i="4"/>
  <c r="AP855" i="4"/>
  <c r="AP677" i="4"/>
  <c r="AP338" i="4"/>
  <c r="AP339" i="4"/>
  <c r="AP975" i="4"/>
  <c r="AP424" i="4"/>
  <c r="AP722" i="4"/>
  <c r="AP723" i="4"/>
  <c r="AP548" i="4"/>
  <c r="AP312" i="4"/>
  <c r="AP311" i="4"/>
  <c r="AP678" i="4"/>
  <c r="AP999" i="4"/>
  <c r="AP998" i="4"/>
  <c r="AP53" i="4"/>
  <c r="AP54" i="4"/>
  <c r="AP66" i="4"/>
  <c r="AP669" i="4"/>
  <c r="AP454" i="4"/>
  <c r="AP162" i="4"/>
  <c r="AP253" i="4"/>
  <c r="AP565" i="4"/>
  <c r="AP303" i="4"/>
  <c r="AP265" i="4"/>
  <c r="AP420" i="4"/>
  <c r="AP421" i="4"/>
  <c r="AP36" i="4"/>
  <c r="AP35" i="4"/>
  <c r="AP173" i="4"/>
  <c r="AP317" i="4"/>
  <c r="AP318" i="4"/>
  <c r="AP452" i="4"/>
  <c r="AP538" i="4"/>
  <c r="AP537" i="4"/>
  <c r="AP572" i="4"/>
  <c r="AP571" i="4"/>
  <c r="AP128" i="4"/>
  <c r="AP189" i="4"/>
  <c r="AP383" i="4"/>
  <c r="AP46" i="4"/>
  <c r="AP45" i="4"/>
  <c r="AP464" i="4"/>
  <c r="AP394" i="4"/>
  <c r="AP186" i="4"/>
  <c r="AP851" i="4"/>
  <c r="AP124" i="4"/>
  <c r="AP224" i="4"/>
  <c r="AP651" i="4"/>
  <c r="AP1001" i="4"/>
  <c r="AP391" i="4"/>
  <c r="AP491" i="4"/>
  <c r="AP688" i="4"/>
  <c r="AP984" i="4"/>
  <c r="AP198" i="4"/>
  <c r="AP903" i="4"/>
  <c r="AP136" i="4"/>
  <c r="AP210" i="4"/>
  <c r="AP497" i="4"/>
  <c r="AP74" i="4"/>
  <c r="AP446" i="4"/>
  <c r="AP405" i="4"/>
  <c r="AP599" i="4"/>
  <c r="AP106" i="4"/>
  <c r="AP477" i="4"/>
  <c r="AP306" i="4"/>
  <c r="AP638" i="4"/>
  <c r="AP563" i="4"/>
  <c r="AP31" i="4"/>
  <c r="AP829" i="4"/>
  <c r="AP7" i="4"/>
  <c r="AP904" i="4"/>
  <c r="AP577" i="4"/>
  <c r="AP272" i="4"/>
  <c r="AP824" i="4"/>
  <c r="AP275" i="4"/>
  <c r="AP98" i="4"/>
  <c r="AP606" i="4"/>
  <c r="AP706" i="4"/>
  <c r="AP231" i="4"/>
  <c r="AP925" i="4"/>
  <c r="AP158" i="4"/>
  <c r="AP513" i="4"/>
  <c r="AP700" i="4"/>
  <c r="AP525" i="4"/>
  <c r="AP268" i="4"/>
  <c r="AP411" i="4"/>
  <c r="AP841" i="4"/>
  <c r="AP780" i="4"/>
  <c r="AP868" i="4"/>
  <c r="AP355" i="4"/>
  <c r="AP908" i="4"/>
  <c r="AP27" i="4"/>
  <c r="AP866" i="4"/>
  <c r="AP874" i="4"/>
  <c r="AP657" i="4"/>
  <c r="AP936" i="4"/>
  <c r="AP955" i="4"/>
  <c r="AP963" i="4"/>
  <c r="AP499" i="4"/>
  <c r="AP416" i="4"/>
  <c r="AP523" i="4"/>
  <c r="AP271" i="4"/>
  <c r="AP535" i="4"/>
  <c r="AP510" i="4"/>
  <c r="AP205" i="4"/>
  <c r="AP579" i="4"/>
  <c r="AP217" i="4"/>
  <c r="AP18" i="4"/>
  <c r="AP809" i="4"/>
  <c r="AP734" i="4"/>
  <c r="AP815" i="4"/>
  <c r="AP957" i="4"/>
  <c r="AP500" i="4"/>
  <c r="AP620" i="4"/>
  <c r="AP852" i="4"/>
  <c r="AP326" i="4"/>
  <c r="AP798" i="4"/>
  <c r="AP110" i="4"/>
  <c r="AP384" i="4"/>
  <c r="AP788" i="4"/>
  <c r="AP70" i="4"/>
  <c r="AP412" i="4"/>
  <c r="AP250" i="4"/>
  <c r="AP544" i="4"/>
  <c r="AP143" i="4"/>
  <c r="AP62" i="4"/>
  <c r="AP596" i="4"/>
  <c r="AP950" i="4"/>
  <c r="AP891" i="4"/>
  <c r="AP178" i="4"/>
  <c r="AP478" i="4"/>
  <c r="AP235" i="4"/>
  <c r="AP115" i="4"/>
  <c r="AP702" i="4"/>
  <c r="AP104" i="4"/>
  <c r="AP398" i="4"/>
  <c r="AP487" i="4"/>
  <c r="AP806" i="4"/>
  <c r="AP529" i="4"/>
  <c r="AP422" i="4"/>
  <c r="AP560" i="4"/>
  <c r="AP387" i="4"/>
  <c r="AP689" i="4"/>
  <c r="AP345" i="4"/>
  <c r="AP443" i="4"/>
  <c r="AP67" i="4"/>
  <c r="AP988" i="4"/>
  <c r="AP661" i="4"/>
  <c r="AP293" i="4"/>
  <c r="AP52" i="4"/>
  <c r="AP929" i="4"/>
  <c r="AP758" i="4"/>
  <c r="AP586" i="4"/>
  <c r="AP609" i="4"/>
  <c r="AP60" i="4"/>
  <c r="AP746" i="4"/>
  <c r="AP202" i="4"/>
  <c r="AP228" i="4"/>
  <c r="AP480" i="4"/>
  <c r="AP593" i="4"/>
  <c r="AP492" i="4"/>
  <c r="AP83" i="4"/>
  <c r="AP707" i="4"/>
  <c r="AP995" i="4"/>
  <c r="AP113" i="4"/>
  <c r="AP215" i="4"/>
  <c r="AP417" i="4"/>
  <c r="AP43" i="4"/>
  <c r="AP336" i="4"/>
  <c r="AP673" i="4"/>
  <c r="AP944" i="4"/>
  <c r="AP838" i="4"/>
  <c r="AP341" i="4"/>
  <c r="AP392" i="4"/>
  <c r="AP370" i="4"/>
  <c r="AP156" i="4"/>
  <c r="AP517" i="4"/>
  <c r="AP721" i="4"/>
  <c r="AP364" i="4"/>
  <c r="AP380" i="4"/>
  <c r="AP823" i="4"/>
  <c r="AP256" i="4"/>
  <c r="AP729" i="4"/>
  <c r="AP75" i="4"/>
  <c r="AP639" i="4"/>
  <c r="AP581" i="4"/>
  <c r="AP627" i="4"/>
  <c r="AP261" i="4"/>
  <c r="AP220" i="4"/>
  <c r="AP288" i="4"/>
  <c r="AP797" i="4"/>
  <c r="AP971" i="4"/>
  <c r="AP768" i="4"/>
  <c r="AP485" i="4"/>
  <c r="AP981" i="4"/>
  <c r="AP468" i="4"/>
  <c r="AP654" i="4"/>
  <c r="AP133" i="4"/>
  <c r="AP819" i="4"/>
  <c r="AP505" i="4"/>
  <c r="AP561" i="4"/>
  <c r="AP670" i="4"/>
  <c r="AP631" i="4"/>
  <c r="AP208" i="4"/>
  <c r="AP885" i="4"/>
  <c r="AP575" i="4"/>
  <c r="AP300" i="4"/>
  <c r="AP615" i="4"/>
  <c r="AP618" i="4"/>
  <c r="AP632" i="4"/>
  <c r="AP456" i="4"/>
  <c r="AP704" i="4"/>
  <c r="AP449" i="4"/>
  <c r="AP401" i="4"/>
  <c r="AP367" i="4"/>
  <c r="AP25" i="4"/>
  <c r="AP377" i="4"/>
  <c r="AP846" i="4"/>
  <c r="AP188" i="4"/>
  <c r="AP120" i="4"/>
  <c r="AP451" i="4"/>
  <c r="AP184" i="4"/>
  <c r="AP732" i="4"/>
  <c r="AP985" i="4"/>
  <c r="AP901" i="4"/>
  <c r="AP777" i="4"/>
  <c r="AP324" i="4"/>
  <c r="AP715" i="4"/>
  <c r="AP1002" i="4"/>
  <c r="AP907" i="4"/>
  <c r="AP258" i="4"/>
  <c r="AP770" i="4"/>
  <c r="AP696" i="4"/>
  <c r="AP641" i="4"/>
  <c r="AP534" i="4"/>
  <c r="AP507" i="4"/>
  <c r="AP888" i="4"/>
  <c r="AP233" i="4"/>
  <c r="AP28" i="4"/>
  <c r="AP865" i="4"/>
  <c r="AP12" i="4"/>
  <c r="AP948" i="4"/>
  <c r="AP415" i="4"/>
  <c r="AP956" i="4"/>
  <c r="AP754" i="4"/>
  <c r="AP726" i="4"/>
  <c r="AP880" i="4"/>
  <c r="AP879" i="4"/>
  <c r="AP682" i="4"/>
  <c r="AP683" i="4"/>
  <c r="AP103" i="4"/>
  <c r="AP862" i="4"/>
  <c r="AP192" i="4"/>
  <c r="AP191" i="4"/>
  <c r="AP395" i="4"/>
  <c r="AP396" i="4"/>
  <c r="AP298" i="4"/>
  <c r="AP297" i="4"/>
  <c r="AP694" i="4"/>
  <c r="AP693" i="4"/>
  <c r="AP102" i="4"/>
  <c r="AP101" i="4"/>
  <c r="AP57" i="4"/>
  <c r="AP58" i="4"/>
  <c r="AP629" i="4"/>
  <c r="AP628" i="4"/>
  <c r="AP386" i="4"/>
  <c r="AP385" i="4"/>
  <c r="AP749" i="4"/>
  <c r="AP750" i="4"/>
  <c r="AP860" i="4"/>
  <c r="AP859" i="4"/>
  <c r="AP930" i="4"/>
  <c r="AP931" i="4"/>
  <c r="AP964" i="4"/>
  <c r="AP164" i="4"/>
  <c r="AP38" i="4"/>
  <c r="AP39" i="4"/>
  <c r="AP937" i="4"/>
  <c r="AP739" i="4"/>
  <c r="AP738" i="4"/>
  <c r="AP710" i="4"/>
  <c r="AP711" i="4"/>
  <c r="AP658" i="4"/>
  <c r="AP782" i="4"/>
  <c r="AP783" i="4"/>
  <c r="AP821" i="4"/>
  <c r="AP399" i="4"/>
  <c r="AP844" i="4"/>
  <c r="AP992" i="4"/>
  <c r="AP991" i="4"/>
  <c r="AP332" i="4"/>
  <c r="AP333" i="4"/>
  <c r="AP76" i="4"/>
  <c r="AP760" i="4"/>
  <c r="AP759" i="4"/>
  <c r="AP986" i="4"/>
  <c r="AP530" i="4"/>
  <c r="AP483" i="4"/>
  <c r="AP484" i="4"/>
  <c r="AP474" i="4"/>
  <c r="AP741" i="4"/>
  <c r="AP742" i="4"/>
  <c r="AP488" i="4"/>
  <c r="AP489" i="4"/>
  <c r="AP68" i="4"/>
  <c r="AP282" i="4"/>
  <c r="AP475" i="4"/>
  <c r="AP941" i="4"/>
  <c r="AP211" i="4"/>
  <c r="AP212" i="4"/>
  <c r="AP182" i="4"/>
  <c r="AP183" i="4"/>
  <c r="AP679" i="4"/>
  <c r="AP680" i="4"/>
  <c r="AP472" i="4"/>
  <c r="AP117" i="4"/>
  <c r="AP118" i="4"/>
  <c r="AP15" i="4"/>
  <c r="AP16" i="4"/>
  <c r="AP374" i="4"/>
  <c r="AP375" i="4"/>
  <c r="AP65" i="4"/>
  <c r="AP64" i="4"/>
  <c r="AP895" i="4"/>
  <c r="AP642" i="4"/>
  <c r="AP590" i="4"/>
  <c r="AP566" i="4"/>
  <c r="AP938" i="4"/>
  <c r="AP89" i="4"/>
  <c r="AP870" i="4"/>
  <c r="AP730" i="4"/>
  <c r="AP731" i="4"/>
  <c r="AP479" i="4"/>
  <c r="AP686" i="4"/>
  <c r="AP42" i="4"/>
  <c r="AP803" i="4"/>
  <c r="AP121" i="4"/>
  <c r="AP236" i="4"/>
  <c r="AP379" i="4"/>
  <c r="AP940" i="4"/>
  <c r="AP674" i="4"/>
  <c r="AP675" i="4"/>
  <c r="AP436" i="4"/>
  <c r="AP437" i="4"/>
  <c r="AP776" i="4"/>
  <c r="AP775" i="4"/>
  <c r="AP360" i="4"/>
  <c r="AP361" i="4"/>
  <c r="AP357" i="4"/>
  <c r="AP356" i="4"/>
  <c r="AP976" i="4"/>
  <c r="AP977" i="4"/>
  <c r="AP764" i="4"/>
  <c r="AP763" i="4"/>
  <c r="AP169" i="4"/>
  <c r="AP170" i="4"/>
  <c r="AP426" i="4"/>
  <c r="AP427" i="4"/>
  <c r="AP602" i="4"/>
  <c r="AP146" i="4"/>
  <c r="AP664" i="4"/>
  <c r="AP470" i="4"/>
  <c r="AP703" i="4"/>
  <c r="AP953" i="4"/>
  <c r="AP139" i="4"/>
  <c r="AP140" i="4"/>
  <c r="AP539" i="4"/>
  <c r="AP149" i="4"/>
  <c r="AP933" i="4"/>
  <c r="AP640" i="4"/>
  <c r="AP245" i="4"/>
  <c r="AP898" i="4"/>
  <c r="AP767" i="4"/>
  <c r="AP447" i="4"/>
  <c r="B1010" i="4"/>
  <c r="D1010" i="4" s="1"/>
  <c r="Q68" i="6" s="1"/>
  <c r="B1008" i="4"/>
  <c r="D1008" i="4" s="1"/>
  <c r="Q67" i="6" s="1"/>
  <c r="AP665" i="4"/>
  <c r="AP883" i="4"/>
  <c r="AP315" i="4"/>
  <c r="AP97" i="4"/>
  <c r="AP313" i="4"/>
  <c r="AP698" i="4"/>
  <c r="AP827" i="4"/>
  <c r="AP600" i="4"/>
  <c r="AP934" i="4"/>
  <c r="AP570" i="4"/>
  <c r="AP559" i="4"/>
  <c r="AP254" i="4"/>
  <c r="AP792" i="4"/>
  <c r="AP349" i="4"/>
  <c r="AP518" i="4"/>
  <c r="AP612" i="4"/>
  <c r="AP44" i="4"/>
  <c r="AP366" i="4"/>
  <c r="AP270" i="4"/>
  <c r="AP238" i="4"/>
  <c r="AP174" i="4"/>
  <c r="AP10" i="4"/>
  <c r="AP294" i="4"/>
  <c r="AP307" i="4"/>
  <c r="AP91" i="4"/>
  <c r="AP150" i="4"/>
  <c r="AP134" i="4"/>
  <c r="AP893" i="4"/>
  <c r="AP402" i="4"/>
  <c r="AP616" i="4"/>
  <c r="AP222" i="4"/>
  <c r="AP460" i="4"/>
  <c r="AP243" i="4"/>
  <c r="AP924" i="4"/>
  <c r="AP623" i="4"/>
  <c r="AP328" i="4"/>
  <c r="AP588" i="4"/>
  <c r="AP206" i="4"/>
  <c r="AP836" i="4"/>
  <c r="AP5" i="4"/>
  <c r="H1026" i="8"/>
  <c r="R1024" i="8"/>
  <c r="AH1025" i="8"/>
  <c r="AC1028" i="8"/>
  <c r="X1028" i="8"/>
  <c r="AK1028" i="8" l="1"/>
  <c r="AJ1027" i="8"/>
  <c r="O1028" i="8"/>
  <c r="P1029" i="8"/>
  <c r="J1027" i="8"/>
  <c r="K1028" i="8"/>
  <c r="T1026" i="8"/>
  <c r="U1027" i="8"/>
  <c r="E1026" i="8"/>
  <c r="F1027" i="8"/>
  <c r="C1026" i="8" s="1"/>
  <c r="AA1030" i="8"/>
  <c r="Z1029" i="8"/>
  <c r="AF1030" i="8"/>
  <c r="AE1029" i="8"/>
  <c r="Z2" i="4"/>
  <c r="R1025" i="8"/>
  <c r="M1027" i="8"/>
  <c r="M1028" i="8"/>
  <c r="H1027" i="8"/>
  <c r="AH1026" i="8"/>
  <c r="AC1029" i="8"/>
  <c r="X1029" i="8"/>
  <c r="AK1029" i="8" l="1"/>
  <c r="AJ1028" i="8"/>
  <c r="E1027" i="8"/>
  <c r="F1028" i="8"/>
  <c r="K1029" i="8"/>
  <c r="J1028" i="8"/>
  <c r="T1027" i="8"/>
  <c r="U1028" i="8"/>
  <c r="O1029" i="8"/>
  <c r="P1030" i="8"/>
  <c r="AF1031" i="8"/>
  <c r="AE1030" i="8"/>
  <c r="AA1031" i="8"/>
  <c r="Z1030" i="8"/>
  <c r="T2" i="4"/>
  <c r="AB2" i="4"/>
  <c r="R1026" i="8"/>
  <c r="H1028" i="8"/>
  <c r="R1027" i="8"/>
  <c r="AH1027" i="8"/>
  <c r="X1030" i="8"/>
  <c r="AC1030" i="8"/>
  <c r="AK1030" i="8" l="1"/>
  <c r="AJ1029" i="8"/>
  <c r="O1030" i="8"/>
  <c r="P1031" i="8"/>
  <c r="K1030" i="8"/>
  <c r="J1029" i="8"/>
  <c r="C1027" i="8"/>
  <c r="F1029" i="8"/>
  <c r="E1028" i="8"/>
  <c r="U1029" i="8"/>
  <c r="T1028" i="8"/>
  <c r="AA1032" i="8"/>
  <c r="Z1031" i="8"/>
  <c r="AF1032" i="8"/>
  <c r="AE1031" i="8"/>
  <c r="H32" i="1"/>
  <c r="N2" i="4"/>
  <c r="V2" i="4"/>
  <c r="H1029" i="8"/>
  <c r="M1029" i="8"/>
  <c r="AH1028" i="8"/>
  <c r="AC1031" i="8"/>
  <c r="X1031" i="8"/>
  <c r="AK1031" i="8" l="1"/>
  <c r="AJ1030" i="8"/>
  <c r="F1030" i="8"/>
  <c r="C1029" i="8" s="1"/>
  <c r="E1029" i="8"/>
  <c r="J1030" i="8"/>
  <c r="K1031" i="8"/>
  <c r="T1029" i="8"/>
  <c r="U1030" i="8"/>
  <c r="O1031" i="8"/>
  <c r="P1032" i="8"/>
  <c r="C1028" i="8"/>
  <c r="AF1033" i="8"/>
  <c r="AE1032" i="8"/>
  <c r="AA1033" i="8"/>
  <c r="Z1032" i="8"/>
  <c r="AF676" i="4"/>
  <c r="AF109" i="4"/>
  <c r="AF239" i="4"/>
  <c r="AF817" i="4"/>
  <c r="AF199" i="4"/>
  <c r="AF551" i="4"/>
  <c r="AF32" i="4"/>
  <c r="AF823" i="4"/>
  <c r="AF777" i="4"/>
  <c r="AF543" i="4"/>
  <c r="AF211" i="4"/>
  <c r="AF271" i="4"/>
  <c r="AF985" i="4"/>
  <c r="AF279" i="4"/>
  <c r="AF270" i="4"/>
  <c r="AF835" i="4"/>
  <c r="AF799" i="4"/>
  <c r="AF523" i="4"/>
  <c r="AF564" i="4"/>
  <c r="AF885" i="4"/>
  <c r="AF912" i="4"/>
  <c r="AF241" i="4"/>
  <c r="AF833" i="4"/>
  <c r="AF669" i="4"/>
  <c r="AF429" i="4"/>
  <c r="AF544" i="4"/>
  <c r="AF811" i="4"/>
  <c r="AF721" i="4"/>
  <c r="AF99" i="4"/>
  <c r="AF842" i="4"/>
  <c r="AF692" i="4"/>
  <c r="AF788" i="4"/>
  <c r="AF108" i="4"/>
  <c r="AF586" i="4"/>
  <c r="AF918" i="4"/>
  <c r="AF673" i="4"/>
  <c r="AF367" i="4"/>
  <c r="AF690" i="4"/>
  <c r="AF74" i="4"/>
  <c r="AF494" i="4"/>
  <c r="AF802" i="4"/>
  <c r="AF486" i="4"/>
  <c r="AF888" i="4"/>
  <c r="AF594" i="4"/>
  <c r="AF405" i="4"/>
  <c r="AF182" i="4"/>
  <c r="AF689" i="4"/>
  <c r="AF36" i="4"/>
  <c r="AF740" i="4"/>
  <c r="AF891" i="4"/>
  <c r="AF210" i="4"/>
  <c r="AF684" i="4"/>
  <c r="AF440" i="4"/>
  <c r="AF851" i="4"/>
  <c r="AF163" i="4"/>
  <c r="AF240" i="4"/>
  <c r="AF297" i="4"/>
  <c r="AF525" i="4"/>
  <c r="AF45" i="4"/>
  <c r="AF798" i="4"/>
  <c r="AF555" i="4"/>
  <c r="AF193" i="4"/>
  <c r="AF389" i="4"/>
  <c r="AF613" i="4"/>
  <c r="AF496" i="4"/>
  <c r="AF381" i="4"/>
  <c r="AF290" i="4"/>
  <c r="AF485" i="4"/>
  <c r="AF519" i="4"/>
  <c r="AF716" i="4"/>
  <c r="AF23" i="4"/>
  <c r="AF198" i="4"/>
  <c r="AF186" i="4"/>
  <c r="AF769" i="4"/>
  <c r="AF492" i="4"/>
  <c r="AF377" i="4"/>
  <c r="AF504" i="4"/>
  <c r="AF421" i="4"/>
  <c r="AF350" i="4"/>
  <c r="AF915" i="4"/>
  <c r="AF948" i="4"/>
  <c r="AF612" i="4"/>
  <c r="AF734" i="4"/>
  <c r="AF981" i="4"/>
  <c r="AF984" i="4"/>
  <c r="AF331" i="4"/>
  <c r="AF929" i="4"/>
  <c r="AF706" i="4"/>
  <c r="AF838" i="4"/>
  <c r="AF757" i="4"/>
  <c r="AF531" i="4"/>
  <c r="AF774" i="4"/>
  <c r="AF919" i="4"/>
  <c r="AF158" i="4"/>
  <c r="AF392" i="4"/>
  <c r="AF793" i="4"/>
  <c r="AF370" i="4"/>
  <c r="AF66" i="4"/>
  <c r="AF950" i="4"/>
  <c r="AF630" i="4"/>
  <c r="AF471" i="4"/>
  <c r="AF167" i="4"/>
  <c r="AF627" i="4"/>
  <c r="AF963" i="4"/>
  <c r="AF873" i="4"/>
  <c r="AF452" i="4"/>
  <c r="AF634" i="4"/>
  <c r="AF269" i="4"/>
  <c r="AF137" i="4"/>
  <c r="AF231" i="4"/>
  <c r="AF176" i="4"/>
  <c r="AF971" i="4"/>
  <c r="AF113" i="4"/>
  <c r="AF547" i="4"/>
  <c r="AF299" i="4"/>
  <c r="AF501" i="4"/>
  <c r="AF995" i="4"/>
  <c r="AF289" i="4"/>
  <c r="AF90" i="4"/>
  <c r="AF913" i="4"/>
  <c r="AF353" i="4"/>
  <c r="AF61" i="4"/>
  <c r="AF227" i="4"/>
  <c r="AF411" i="4"/>
  <c r="AF503" i="4"/>
  <c r="AF775" i="4"/>
  <c r="AF220" i="4"/>
  <c r="AF388" i="4"/>
  <c r="AF264" i="4"/>
  <c r="AF443" i="4"/>
  <c r="AF462" i="4"/>
  <c r="AF926" i="4"/>
  <c r="AF639" i="4"/>
  <c r="AF255" i="4"/>
  <c r="AF254" i="4"/>
  <c r="AF819" i="4"/>
  <c r="AF773" i="4"/>
  <c r="AF505" i="4"/>
  <c r="AF546" i="4"/>
  <c r="AF874" i="4"/>
  <c r="AF904" i="4"/>
  <c r="AF232" i="4"/>
  <c r="AF837" i="4"/>
  <c r="AF327" i="4"/>
  <c r="AF347" i="4"/>
  <c r="AF911" i="4"/>
  <c r="AF521" i="4"/>
  <c r="AF655" i="4"/>
  <c r="AF946" i="4"/>
  <c r="AF160" i="4"/>
  <c r="AF404" i="4"/>
  <c r="AF127" i="4"/>
  <c r="AF376" i="4"/>
  <c r="AF455" i="4"/>
  <c r="AF141" i="4"/>
  <c r="AF136" i="4"/>
  <c r="AF537" i="4"/>
  <c r="AF207" i="4"/>
  <c r="AF194" i="4"/>
  <c r="AF670" i="4"/>
  <c r="AF50" i="4"/>
  <c r="AF415" i="4"/>
  <c r="AF916" i="4"/>
  <c r="AF197" i="4"/>
  <c r="AF900" i="4"/>
  <c r="AF181" i="4"/>
  <c r="AF206" i="4"/>
  <c r="AF771" i="4"/>
  <c r="AF687" i="4"/>
  <c r="AF450" i="4"/>
  <c r="AF434" i="4"/>
  <c r="AF969" i="4"/>
  <c r="AF848" i="4"/>
  <c r="AF168" i="4"/>
  <c r="AF748" i="4"/>
  <c r="AF401" i="4"/>
  <c r="AF345" i="4"/>
  <c r="AF480" i="4"/>
  <c r="AF79" i="4"/>
  <c r="AF663" i="4"/>
  <c r="AF589" i="4"/>
  <c r="AF67" i="4"/>
  <c r="AF329" i="4"/>
  <c r="AF638" i="4"/>
  <c r="AF691" i="4"/>
  <c r="AF306" i="4"/>
  <c r="AF85" i="4"/>
  <c r="AF499" i="4"/>
  <c r="AF42" i="4"/>
  <c r="AF413" i="4"/>
  <c r="AF461" i="4"/>
  <c r="AF258" i="4"/>
  <c r="AF785" i="4"/>
  <c r="AF44" i="4"/>
  <c r="AF214" i="4"/>
  <c r="AF410" i="4"/>
  <c r="AF727" i="4"/>
  <c r="AF858" i="4"/>
  <c r="AF625" i="4"/>
  <c r="AF122" i="4"/>
  <c r="AF152" i="4"/>
  <c r="AF816" i="4"/>
  <c r="AF103" i="4"/>
  <c r="AF999" i="4"/>
  <c r="AF809" i="4"/>
  <c r="AF133" i="4"/>
  <c r="AF284" i="4"/>
  <c r="AF794" i="4"/>
  <c r="AF373" i="4"/>
  <c r="AF745" i="4"/>
  <c r="AF624" i="4"/>
  <c r="AF925" i="4"/>
  <c r="AF93" i="4"/>
  <c r="AF244" i="4"/>
  <c r="AF562" i="4"/>
  <c r="AF621" i="4"/>
  <c r="AF917" i="4"/>
  <c r="AF936" i="4"/>
  <c r="AF277" i="4"/>
  <c r="AF876" i="4"/>
  <c r="AF17" i="4"/>
  <c r="AF490" i="4"/>
  <c r="AF584" i="4"/>
  <c r="AF565" i="4"/>
  <c r="AF422" i="4"/>
  <c r="AF987" i="4"/>
  <c r="AF33" i="4"/>
  <c r="AF708" i="4"/>
  <c r="AF922" i="4"/>
  <c r="AF54" i="4"/>
  <c r="AF619" i="4"/>
  <c r="AF200" i="4"/>
  <c r="AF786" i="4"/>
  <c r="AF268" i="4"/>
  <c r="AF585" i="4"/>
  <c r="AF428" i="4"/>
  <c r="AF363" i="4"/>
  <c r="AF591" i="4"/>
  <c r="AF493" i="4"/>
  <c r="AF867" i="4"/>
  <c r="AF56" i="4"/>
  <c r="AF681" i="4"/>
  <c r="AF263" i="4"/>
  <c r="AF171" i="4"/>
  <c r="AF646" i="4"/>
  <c r="AF661" i="4"/>
  <c r="AF962" i="4"/>
  <c r="AF205" i="4"/>
  <c r="AF701" i="4"/>
  <c r="AF988" i="4"/>
  <c r="AF633" i="4"/>
  <c r="AF346" i="4"/>
  <c r="AF960" i="4"/>
  <c r="AF846" i="4"/>
  <c r="AF973" i="4"/>
  <c r="AF287" i="4"/>
  <c r="AF763" i="4"/>
  <c r="AF644" i="4"/>
  <c r="AF14" i="4"/>
  <c r="AF68" i="4"/>
  <c r="AF700" i="4"/>
  <c r="AF498" i="4"/>
  <c r="AF542" i="4"/>
  <c r="AF642" i="4"/>
  <c r="AF797" i="4"/>
  <c r="AF139" i="4"/>
  <c r="AF796" i="4"/>
  <c r="AF626" i="4"/>
  <c r="AF561" i="4"/>
  <c r="AF972" i="4"/>
  <c r="AF128" i="4"/>
  <c r="AF827" i="4"/>
  <c r="AF470" i="4"/>
  <c r="AF941" i="4"/>
  <c r="AF522" i="4"/>
  <c r="AF508" i="4"/>
  <c r="AF932" i="4"/>
  <c r="AF998" i="4"/>
  <c r="AF360" i="4"/>
  <c r="AF427" i="4"/>
  <c r="AF288" i="4"/>
  <c r="AF180" i="4"/>
  <c r="AF677" i="4"/>
  <c r="AF696" i="4"/>
  <c r="AF855" i="4"/>
  <c r="AF557" i="4"/>
  <c r="AF849" i="4"/>
  <c r="AF170" i="4"/>
  <c r="AF868" i="4"/>
  <c r="AF132" i="4"/>
  <c r="AF174" i="4"/>
  <c r="AF739" i="4"/>
  <c r="AF615" i="4"/>
  <c r="AF408" i="4"/>
  <c r="AF383" i="4"/>
  <c r="AF764" i="4"/>
  <c r="AF481" i="4"/>
  <c r="AF436" i="4"/>
  <c r="AF162" i="4"/>
  <c r="AF574" i="4"/>
  <c r="AF147" i="4"/>
  <c r="AF175" i="4"/>
  <c r="AF805" i="4"/>
  <c r="AF431" i="4"/>
  <c r="AF759" i="4"/>
  <c r="AF8" i="4"/>
  <c r="AF653" i="4"/>
  <c r="AF989" i="4"/>
  <c r="AF534" i="4"/>
  <c r="AF831" i="4"/>
  <c r="AF947" i="4"/>
  <c r="AF556" i="4"/>
  <c r="AF30" i="4"/>
  <c r="AF358" i="4"/>
  <c r="AF130" i="4"/>
  <c r="AF753" i="4"/>
  <c r="AF511" i="4"/>
  <c r="AF439" i="4"/>
  <c r="AF495" i="4"/>
  <c r="AF579" i="4"/>
  <c r="AF857" i="4"/>
  <c r="AF737" i="4"/>
  <c r="AF732" i="4"/>
  <c r="AF800" i="4"/>
  <c r="AF330" i="4"/>
  <c r="AF836" i="4"/>
  <c r="AF337" i="4"/>
  <c r="AF866" i="4"/>
  <c r="AF105" i="4"/>
  <c r="AF853" i="4"/>
  <c r="AF603" i="4"/>
  <c r="AF25" i="4"/>
  <c r="AF861" i="4"/>
  <c r="AF657" i="4"/>
  <c r="AF250" i="4"/>
  <c r="AF830" i="4"/>
  <c r="AF576" i="4"/>
  <c r="AF841" i="4"/>
  <c r="AF369" i="4"/>
  <c r="AF975" i="4"/>
  <c r="AF457" i="4"/>
  <c r="AF729" i="4"/>
  <c r="AF620" i="4"/>
  <c r="AF979" i="4"/>
  <c r="AF889" i="4"/>
  <c r="AF488" i="4"/>
  <c r="AF717" i="4"/>
  <c r="AF526" i="4"/>
  <c r="AF870" i="4"/>
  <c r="AF699" i="4"/>
  <c r="AF62" i="4"/>
  <c r="AF787" i="4"/>
  <c r="AF144" i="4"/>
  <c r="AF781" i="4"/>
  <c r="AF191" i="4"/>
  <c r="AF59" i="4"/>
  <c r="AF772" i="4"/>
  <c r="AF920" i="4"/>
  <c r="AF314" i="4"/>
  <c r="AF22" i="4"/>
  <c r="AF316" i="4"/>
  <c r="AF767" i="4"/>
  <c r="AF791" i="4"/>
  <c r="AF248" i="4"/>
  <c r="AF209" i="4"/>
  <c r="AF545" i="4"/>
  <c r="AF553" i="4"/>
  <c r="AF317" i="4"/>
  <c r="AF362" i="4"/>
  <c r="AF884" i="4"/>
  <c r="AF808" i="4"/>
  <c r="AF131" i="4"/>
  <c r="AF705" i="4"/>
  <c r="AF315" i="4"/>
  <c r="AF313" i="4"/>
  <c r="AF456" i="4"/>
  <c r="AF322" i="4"/>
  <c r="AF294" i="4"/>
  <c r="AF859" i="4"/>
  <c r="AF829" i="4"/>
  <c r="AF541" i="4"/>
  <c r="AF906" i="4"/>
  <c r="AF928" i="4"/>
  <c r="AF423" i="4"/>
  <c r="AF226" i="4"/>
  <c r="AF806" i="4"/>
  <c r="AF148" i="4"/>
  <c r="AF100" i="4"/>
  <c r="AF654" i="4"/>
  <c r="AF637" i="4"/>
  <c r="AF789" i="4"/>
  <c r="AF94" i="4"/>
  <c r="AF138" i="4"/>
  <c r="AF228" i="4"/>
  <c r="AF238" i="4"/>
  <c r="AF588" i="4"/>
  <c r="AF747" i="4"/>
  <c r="AF935" i="4"/>
  <c r="AF257" i="4"/>
  <c r="AF601" i="4"/>
  <c r="AF106" i="4"/>
  <c r="AF86" i="4"/>
  <c r="AF463" i="4"/>
  <c r="AF943" i="4"/>
  <c r="AF398" i="4"/>
  <c r="AF856" i="4"/>
  <c r="AF766" i="4"/>
  <c r="AF184" i="4"/>
  <c r="AF406" i="4"/>
  <c r="AF88" i="4"/>
  <c r="AF592" i="4"/>
  <c r="AF890" i="4"/>
  <c r="AF249" i="4"/>
  <c r="AF116" i="4"/>
  <c r="AF9" i="4"/>
  <c r="AF81" i="4"/>
  <c r="AF274" i="4"/>
  <c r="AF305" i="4"/>
  <c r="AF518" i="4"/>
  <c r="AF647" i="4"/>
  <c r="AF755" i="4"/>
  <c r="AF161" i="4"/>
  <c r="AF159" i="4"/>
  <c r="AF502" i="4"/>
  <c r="AF869" i="4"/>
  <c r="AF444" i="4"/>
  <c r="AF1002" i="4"/>
  <c r="AF713" i="4"/>
  <c r="AF608" i="4"/>
  <c r="AF506" i="4"/>
  <c r="AF743" i="4"/>
  <c r="AF712" i="4"/>
  <c r="AF325" i="4"/>
  <c r="AF101" i="4"/>
  <c r="AF944" i="4"/>
  <c r="AF532" i="4"/>
  <c r="AF153" i="4"/>
  <c r="AF828" i="4"/>
  <c r="AF407" i="4"/>
  <c r="AF112" i="4"/>
  <c r="AF296" i="4"/>
  <c r="AF247" i="4"/>
  <c r="AF51" i="4"/>
  <c r="AF994" i="4"/>
  <c r="AF414" i="4"/>
  <c r="AF719" i="4"/>
  <c r="AF720" i="4"/>
  <c r="AF901" i="4"/>
  <c r="AF577" i="4"/>
  <c r="AF893" i="4"/>
  <c r="AF188" i="4"/>
  <c r="AF338" i="4"/>
  <c r="AF224" i="4"/>
  <c r="AF980" i="4"/>
  <c r="AF738" i="4"/>
  <c r="AF107" i="4"/>
  <c r="AF321" i="4"/>
  <c r="AF596" i="4"/>
  <c r="AF645" i="4"/>
  <c r="AF75" i="4"/>
  <c r="AF921" i="4"/>
  <c r="AF449" i="4"/>
  <c r="AF340" i="4"/>
  <c r="AF578" i="4"/>
  <c r="AF533" i="4"/>
  <c r="AF291" i="4"/>
  <c r="AF667" i="4"/>
  <c r="AF685" i="4"/>
  <c r="AF235" i="4"/>
  <c r="AF98" i="4"/>
  <c r="AF282" i="4"/>
  <c r="AF7" i="4"/>
  <c r="AF569" i="4"/>
  <c r="AF599" i="4"/>
  <c r="AF650" i="4"/>
  <c r="AF448" i="4"/>
  <c r="AF278" i="4"/>
  <c r="AF702" i="4"/>
  <c r="AF73" i="4"/>
  <c r="AF446" i="4"/>
  <c r="AF266" i="4"/>
  <c r="AF125" i="4"/>
  <c r="AF507" i="4"/>
  <c r="AF225" i="4"/>
  <c r="AF482" i="4"/>
  <c r="AF382" i="4"/>
  <c r="AF790" i="4"/>
  <c r="AF852" i="4"/>
  <c r="AF435" i="4"/>
  <c r="AF993" i="4"/>
  <c r="AF622" i="4"/>
  <c r="AF754" i="4"/>
  <c r="AF251" i="4"/>
  <c r="AF768" i="4"/>
  <c r="AF558" i="4"/>
  <c r="AF826" i="4"/>
  <c r="AF840" i="4"/>
  <c r="AF735" i="4"/>
  <c r="AF348" i="4"/>
  <c r="AF875" i="4"/>
  <c r="AF554" i="4"/>
  <c r="AF899" i="4"/>
  <c r="AF850" i="4"/>
  <c r="AF63" i="4"/>
  <c r="AF715" i="4"/>
  <c r="AF304" i="4"/>
  <c r="AF758" i="4"/>
  <c r="AF949" i="4"/>
  <c r="AF202" i="4"/>
  <c r="AF286" i="4"/>
  <c r="AF246" i="4"/>
  <c r="AF572" i="4"/>
  <c r="AF679" i="4"/>
  <c r="AF892" i="4"/>
  <c r="AF879" i="4"/>
  <c r="AF312" i="4"/>
  <c r="AF597" i="4"/>
  <c r="AF744" i="4"/>
  <c r="AF549" i="4"/>
  <c r="AF217" i="4"/>
  <c r="AF651" i="4"/>
  <c r="AF778" i="4"/>
  <c r="AF71" i="4"/>
  <c r="AF575" i="4"/>
  <c r="AF300" i="4"/>
  <c r="AF447" i="4"/>
  <c r="AF276" i="4"/>
  <c r="AF18" i="4"/>
  <c r="AF641" i="4"/>
  <c r="AF328" i="4"/>
  <c r="AF229" i="4"/>
  <c r="AF924" i="4"/>
  <c r="AF477" i="4"/>
  <c r="AF710" i="4"/>
  <c r="AF934" i="4"/>
  <c r="AF334" i="4"/>
  <c r="AF343" i="4"/>
  <c r="AF185" i="4"/>
  <c r="AF412" i="4"/>
  <c r="AF324" i="4"/>
  <c r="AF375" i="4"/>
  <c r="AF902" i="4"/>
  <c r="AF783" i="4"/>
  <c r="AF986" i="4"/>
  <c r="AF524" i="4"/>
  <c r="AF69" i="4"/>
  <c r="AF760" i="4"/>
  <c r="AF659" i="4"/>
  <c r="AF243" i="4"/>
  <c r="AF733" i="4"/>
  <c r="AF803" i="4"/>
  <c r="AF683" i="4"/>
  <c r="AF386" i="4"/>
  <c r="AF16" i="4"/>
  <c r="AF416" i="4"/>
  <c r="AF711" i="4"/>
  <c r="AF118" i="4"/>
  <c r="AF724" i="4"/>
  <c r="AF134" i="4"/>
  <c r="AF451" i="4"/>
  <c r="AF686" i="4"/>
  <c r="AF121" i="4"/>
  <c r="AF245" i="4"/>
  <c r="AF189" i="4"/>
  <c r="AF862" i="4"/>
  <c r="AF102" i="4"/>
  <c r="AF964" i="4"/>
  <c r="AF34" i="4"/>
  <c r="AF965" i="4"/>
  <c r="AF779" i="4"/>
  <c r="AF956" i="4"/>
  <c r="AF473" i="4"/>
  <c r="AF937" i="4"/>
  <c r="AF298" i="4"/>
  <c r="AF169" i="4"/>
  <c r="AF680" i="4"/>
  <c r="AF658" i="4"/>
  <c r="AF385" i="4"/>
  <c r="AF120" i="4"/>
  <c r="AF371" i="4"/>
  <c r="AF115" i="4"/>
  <c r="AF489" i="4"/>
  <c r="AF183" i="4"/>
  <c r="AF648" i="4"/>
  <c r="AF847" i="4"/>
  <c r="AF192" i="4"/>
  <c r="AF709" i="4"/>
  <c r="AF222" i="4"/>
  <c r="AF177" i="4"/>
  <c r="AF617" i="4"/>
  <c r="AF26" i="4"/>
  <c r="AF674" i="4"/>
  <c r="AF671" i="4"/>
  <c r="AF742" i="4"/>
  <c r="AF212" i="4"/>
  <c r="AF752" i="4"/>
  <c r="AF437" i="4"/>
  <c r="AF418" i="4"/>
  <c r="AF259" i="4"/>
  <c r="AF990" i="4"/>
  <c r="AF114" i="4"/>
  <c r="AF24" i="4"/>
  <c r="AF697" i="4"/>
  <c r="AF894" i="4"/>
  <c r="AF46" i="4"/>
  <c r="AF611" i="4"/>
  <c r="AF417" i="4"/>
  <c r="AF280" i="4"/>
  <c r="AF761" i="4"/>
  <c r="AF285" i="4"/>
  <c r="AF491" i="4"/>
  <c r="AF863" i="4"/>
  <c r="AF355" i="4"/>
  <c r="AF961" i="4"/>
  <c r="AF723" i="4"/>
  <c r="AF335" i="4"/>
  <c r="AF49" i="4"/>
  <c r="AF111" i="4"/>
  <c r="AF135" i="4"/>
  <c r="AF151" i="4"/>
  <c r="AF92" i="4"/>
  <c r="AF96" i="4"/>
  <c r="AF945" i="4"/>
  <c r="AF216" i="4"/>
  <c r="AF812" i="4"/>
  <c r="AF528" i="4"/>
  <c r="AF878" i="4"/>
  <c r="AF354" i="4"/>
  <c r="AF308" i="4"/>
  <c r="AF311" i="4"/>
  <c r="AF813" i="4"/>
  <c r="AF219" i="4"/>
  <c r="AF927" i="4"/>
  <c r="AF260" i="4"/>
  <c r="AF818" i="4"/>
  <c r="AF652" i="4"/>
  <c r="AF430" i="4"/>
  <c r="AF718" i="4"/>
  <c r="AF749" i="4"/>
  <c r="AF887" i="4"/>
  <c r="AF64" i="4"/>
  <c r="AF807" i="4"/>
  <c r="AF610" i="4"/>
  <c r="AF801" i="4"/>
  <c r="AF903" i="4"/>
  <c r="AF47" i="4"/>
  <c r="AF295" i="4"/>
  <c r="AF11" i="4"/>
  <c r="AF881" i="4"/>
  <c r="AF668" i="4"/>
  <c r="AF527" i="4"/>
  <c r="AF832" i="4"/>
  <c r="AF303" i="4"/>
  <c r="AF751" i="4"/>
  <c r="AF124" i="4"/>
  <c r="AF814" i="4"/>
  <c r="AF83" i="4"/>
  <c r="AF142" i="4"/>
  <c r="AF707" i="4"/>
  <c r="AF573" i="4"/>
  <c r="AF384" i="4"/>
  <c r="AF319" i="4"/>
  <c r="AF834" i="4"/>
  <c r="AF784" i="4"/>
  <c r="AF95" i="4"/>
  <c r="AF662" i="4"/>
  <c r="AF187" i="4"/>
  <c r="AF261" i="4"/>
  <c r="AF974" i="4"/>
  <c r="AF957" i="4"/>
  <c r="AF607" i="4"/>
  <c r="AF433" i="4"/>
  <c r="AF520" i="4"/>
  <c r="AF12" i="4"/>
  <c r="AF530" i="4"/>
  <c r="AF640" i="4"/>
  <c r="AF487" i="4"/>
  <c r="AF730" i="4"/>
  <c r="AF104" i="4"/>
  <c r="AF301" i="4"/>
  <c r="AF880" i="4"/>
  <c r="AF409" i="4"/>
  <c r="AF931" i="4"/>
  <c r="AF394" i="4"/>
  <c r="AF283" i="4"/>
  <c r="AF465" i="4"/>
  <c r="AF643" i="4"/>
  <c r="AF877" i="4"/>
  <c r="AF678" i="4"/>
  <c r="AF538" i="4"/>
  <c r="AF242" i="4"/>
  <c r="AF453" i="4"/>
  <c r="AF208" i="4"/>
  <c r="AF765" i="4"/>
  <c r="AF195" i="4"/>
  <c r="AF898" i="4"/>
  <c r="AF632" i="4"/>
  <c r="AF97" i="4"/>
  <c r="AF675" i="4"/>
  <c r="AF991" i="4"/>
  <c r="AF514" i="4"/>
  <c r="AF333" i="4"/>
  <c r="AF154" i="4"/>
  <c r="AF424" i="4"/>
  <c r="AF223" i="4"/>
  <c r="AF843" i="4"/>
  <c r="AF196" i="4"/>
  <c r="AF978" i="4"/>
  <c r="AF536" i="4"/>
  <c r="AF281" i="4"/>
  <c r="AF548" i="4"/>
  <c r="AF203" i="4"/>
  <c r="AF560" i="4"/>
  <c r="AF582" i="4"/>
  <c r="AF454" i="4"/>
  <c r="AF509" i="4"/>
  <c r="AF10" i="4"/>
  <c r="AF563" i="4"/>
  <c r="AF37" i="4"/>
  <c r="AF992" i="4"/>
  <c r="AF587" i="4"/>
  <c r="AF966" i="4"/>
  <c r="AF623" i="4"/>
  <c r="AF824" i="4"/>
  <c r="AF126" i="4"/>
  <c r="AF402" i="4"/>
  <c r="AF618" i="4"/>
  <c r="AF629" i="4"/>
  <c r="AF442" i="4"/>
  <c r="AF540" i="4"/>
  <c r="AF190" i="4"/>
  <c r="AF166" i="4"/>
  <c r="AF339" i="4"/>
  <c r="AF616" i="4"/>
  <c r="AF997" i="4"/>
  <c r="AF568" i="4"/>
  <c r="AF262" i="4"/>
  <c r="AF872" i="4"/>
  <c r="AF356" i="4"/>
  <c r="AF460" i="4"/>
  <c r="AF400" i="4"/>
  <c r="AF72" i="4"/>
  <c r="AF583" i="4"/>
  <c r="AF201" i="4"/>
  <c r="AF631" i="4"/>
  <c r="AF40" i="4"/>
  <c r="AF845" i="4"/>
  <c r="AF60" i="4"/>
  <c r="AF886" i="4"/>
  <c r="AF6" i="4"/>
  <c r="AF364" i="4"/>
  <c r="AF309" i="4"/>
  <c r="AF600" i="4"/>
  <c r="AF977" i="4"/>
  <c r="AF357" i="4"/>
  <c r="AF361" i="4"/>
  <c r="AF365" i="4"/>
  <c r="AF156" i="4"/>
  <c r="AF602" i="4"/>
  <c r="AF472" i="4"/>
  <c r="AF445" i="4"/>
  <c r="AF825" i="4"/>
  <c r="AF776" i="4"/>
  <c r="AF336" i="4"/>
  <c r="AF951" i="4"/>
  <c r="AF215" i="4"/>
  <c r="AF822" i="4"/>
  <c r="AF468" i="4"/>
  <c r="AF469" i="4"/>
  <c r="AF635" i="4"/>
  <c r="AF865" i="4"/>
  <c r="AF391" i="4"/>
  <c r="AF726" i="4"/>
  <c r="AF550" i="4"/>
  <c r="AF497" i="4"/>
  <c r="AF233" i="4"/>
  <c r="AF688" i="4"/>
  <c r="AF366" i="4"/>
  <c r="AF636" i="4"/>
  <c r="AF307" i="4"/>
  <c r="AF31" i="4"/>
  <c r="AF52" i="4"/>
  <c r="AF571" i="4"/>
  <c r="AF273" i="4"/>
  <c r="AF341" i="4"/>
  <c r="AF968" i="4"/>
  <c r="AF515" i="4"/>
  <c r="AF1003" i="4"/>
  <c r="AF28" i="4"/>
  <c r="AF19" i="4"/>
  <c r="AF320" i="4"/>
  <c r="AF864" i="4"/>
  <c r="AF143" i="4"/>
  <c r="AF164" i="4"/>
  <c r="AF38" i="4"/>
  <c r="AF682" i="4"/>
  <c r="AF746" i="4"/>
  <c r="AF146" i="4"/>
  <c r="AF780" i="4"/>
  <c r="AF959" i="4"/>
  <c r="AF110" i="4"/>
  <c r="AF204" i="4"/>
  <c r="AF5" i="4"/>
  <c r="AF399" i="4"/>
  <c r="AF605" i="4"/>
  <c r="AF821" i="4"/>
  <c r="AF741" i="4"/>
  <c r="AF1001" i="4"/>
  <c r="AF860" i="4"/>
  <c r="AF87" i="4"/>
  <c r="AF907" i="4"/>
  <c r="AF810" i="4"/>
  <c r="AF804" i="4"/>
  <c r="AF396" i="4"/>
  <c r="AF1004" i="4"/>
  <c r="AF387" i="4"/>
  <c r="AF29" i="4"/>
  <c r="AF221" i="4"/>
  <c r="AF395" i="4"/>
  <c r="AF150" i="4"/>
  <c r="AF155" i="4"/>
  <c r="AF996" i="4"/>
  <c r="AF89" i="4"/>
  <c r="AF165" i="4"/>
  <c r="AF234" i="4"/>
  <c r="AF374" i="4"/>
  <c r="AF359" i="4"/>
  <c r="AF179" i="4"/>
  <c r="AF952" i="4"/>
  <c r="AF593" i="4"/>
  <c r="AF53" i="4"/>
  <c r="AF698" i="4"/>
  <c r="AF896" i="4"/>
  <c r="AF65" i="4"/>
  <c r="AF535" i="4"/>
  <c r="AF595" i="4"/>
  <c r="AF293" i="4"/>
  <c r="AF267" i="4"/>
  <c r="AF352" i="4"/>
  <c r="AF728" i="4"/>
  <c r="AF70" i="4"/>
  <c r="AF80" i="4"/>
  <c r="AF145" i="4"/>
  <c r="AF372" i="4"/>
  <c r="AF897" i="4"/>
  <c r="AF895" i="4"/>
  <c r="AF129" i="4"/>
  <c r="AF649" i="4"/>
  <c r="AF140" i="4"/>
  <c r="AF117" i="4"/>
  <c r="AF420" i="4"/>
  <c r="AF982" i="4"/>
  <c r="AF656" i="4"/>
  <c r="AF123" i="4"/>
  <c r="AF149" i="4"/>
  <c r="AF976" i="4"/>
  <c r="AF21" i="4"/>
  <c r="AF566" i="4"/>
  <c r="AF958" i="4"/>
  <c r="AF955" i="4"/>
  <c r="AF466" i="4"/>
  <c r="AF178" i="4"/>
  <c r="AF265" i="4"/>
  <c r="AF909" i="4"/>
  <c r="AF930" i="4"/>
  <c r="AF78" i="4"/>
  <c r="AF218" i="4"/>
  <c r="AF77" i="4"/>
  <c r="AF725" i="4"/>
  <c r="AF41" i="4"/>
  <c r="AF379" i="4"/>
  <c r="AF628" i="4"/>
  <c r="AF20" i="4"/>
  <c r="AF665" i="4"/>
  <c r="AF397" i="4"/>
  <c r="AF664" i="4"/>
  <c r="AF581" i="4"/>
  <c r="AF459" i="4"/>
  <c r="AF660" i="4"/>
  <c r="AF458" i="4"/>
  <c r="AF539" i="4"/>
  <c r="AF310" i="4"/>
  <c r="AF1000" i="4"/>
  <c r="AF598" i="4"/>
  <c r="AF378" i="4"/>
  <c r="AF55" i="4"/>
  <c r="AF762" i="4"/>
  <c r="AF714" i="4"/>
  <c r="AF606" i="4"/>
  <c r="AF302" i="4"/>
  <c r="AF91" i="4"/>
  <c r="AF172" i="4"/>
  <c r="AF559" i="4"/>
  <c r="AF292" i="4"/>
  <c r="AF35" i="4"/>
  <c r="AF425" i="4"/>
  <c r="AF883" i="4"/>
  <c r="AF693" i="4"/>
  <c r="AF438" i="4"/>
  <c r="AF910" i="4"/>
  <c r="AF820" i="4"/>
  <c r="AF76" i="4"/>
  <c r="AF731" i="4"/>
  <c r="AF237" i="4"/>
  <c r="AF368" i="4"/>
  <c r="AF967" i="4"/>
  <c r="AF953" i="4"/>
  <c r="AF500" i="4"/>
  <c r="AF57" i="4"/>
  <c r="AF694" i="4"/>
  <c r="AF349" i="4"/>
  <c r="AF905" i="4"/>
  <c r="AF517" i="4"/>
  <c r="AF844" i="4"/>
  <c r="AF854" i="4"/>
  <c r="AF476" i="4"/>
  <c r="AF483" i="4"/>
  <c r="AF923" i="4"/>
  <c r="AF882" i="4"/>
  <c r="AF954" i="4"/>
  <c r="AF323" i="4"/>
  <c r="AF839" i="4"/>
  <c r="AF275" i="4"/>
  <c r="AF467" i="4"/>
  <c r="AF933" i="4"/>
  <c r="AF256" i="4"/>
  <c r="AF672" i="4"/>
  <c r="AF815" i="4"/>
  <c r="AF213" i="4"/>
  <c r="AF590" i="4"/>
  <c r="AF580" i="4"/>
  <c r="AF510" i="4"/>
  <c r="AF871" i="4"/>
  <c r="AF938" i="4"/>
  <c r="AF380" i="4"/>
  <c r="AF722" i="4"/>
  <c r="AF432" i="4"/>
  <c r="AF236" i="4"/>
  <c r="AF393" i="4"/>
  <c r="AF479" i="4"/>
  <c r="AF342" i="4"/>
  <c r="AF475" i="4"/>
  <c r="AF43" i="4"/>
  <c r="AF474" i="4"/>
  <c r="AF942" i="4"/>
  <c r="AF795" i="4"/>
  <c r="AF419" i="4"/>
  <c r="AF1005" i="4"/>
  <c r="AF939" i="4"/>
  <c r="AF609" i="4"/>
  <c r="AF770" i="4"/>
  <c r="AF970" i="4"/>
  <c r="AF792" i="4"/>
  <c r="AF704" i="4"/>
  <c r="AF426" i="4"/>
  <c r="AF552" i="4"/>
  <c r="AF15" i="4"/>
  <c r="AF983" i="4"/>
  <c r="AF157" i="4"/>
  <c r="AF390" i="4"/>
  <c r="AF13" i="4"/>
  <c r="AF27" i="4"/>
  <c r="AF252" i="4"/>
  <c r="AF441" i="4"/>
  <c r="AF351" i="4"/>
  <c r="AF332" i="4"/>
  <c r="AF478" i="4"/>
  <c r="AF570" i="4"/>
  <c r="AF529" i="4"/>
  <c r="AF914" i="4"/>
  <c r="AF567" i="4"/>
  <c r="AF318" i="4"/>
  <c r="AF82" i="4"/>
  <c r="AF695" i="4"/>
  <c r="AF484" i="4"/>
  <c r="AF908" i="4"/>
  <c r="AF39" i="4"/>
  <c r="AF604" i="4"/>
  <c r="AF344" i="4"/>
  <c r="AF326" i="4"/>
  <c r="AF272" i="4"/>
  <c r="AF750" i="4"/>
  <c r="AF703" i="4"/>
  <c r="AF58" i="4"/>
  <c r="AF253" i="4"/>
  <c r="AF756" i="4"/>
  <c r="AF614" i="4"/>
  <c r="AF736" i="4"/>
  <c r="AF119" i="4"/>
  <c r="AF48" i="4"/>
  <c r="AF84" i="4"/>
  <c r="AF403" i="4"/>
  <c r="AF230" i="4"/>
  <c r="AF666" i="4"/>
  <c r="AF464" i="4"/>
  <c r="AF516" i="4"/>
  <c r="AF513" i="4"/>
  <c r="AF512" i="4"/>
  <c r="AF173" i="4"/>
  <c r="AF940" i="4"/>
  <c r="AF782" i="4"/>
  <c r="M45" i="6"/>
  <c r="M1030" i="8"/>
  <c r="H1030" i="8"/>
  <c r="R1028" i="8"/>
  <c r="AH1029" i="8"/>
  <c r="X1032" i="8"/>
  <c r="AC1032" i="8"/>
  <c r="AK1032" i="8" l="1"/>
  <c r="AJ1031" i="8"/>
  <c r="J1031" i="8"/>
  <c r="K1032" i="8"/>
  <c r="P1033" i="8"/>
  <c r="O1032" i="8"/>
  <c r="T1030" i="8"/>
  <c r="U1031" i="8"/>
  <c r="F1031" i="8"/>
  <c r="C1030" i="8" s="1"/>
  <c r="E1030" i="8"/>
  <c r="AA1034" i="8"/>
  <c r="Z1033" i="8"/>
  <c r="AF1034" i="8"/>
  <c r="AE1033" i="8"/>
  <c r="AN1014" i="8"/>
  <c r="AM1014" i="8"/>
  <c r="H1031" i="8"/>
  <c r="M1031" i="8"/>
  <c r="R1029" i="8"/>
  <c r="M1032" i="8"/>
  <c r="AH1030" i="8"/>
  <c r="AC1033" i="8"/>
  <c r="X1033" i="8"/>
  <c r="AK1033" i="8" l="1"/>
  <c r="AJ1032" i="8"/>
  <c r="O1033" i="8"/>
  <c r="P1034" i="8"/>
  <c r="E1031" i="8"/>
  <c r="F1032" i="8"/>
  <c r="J1032" i="8"/>
  <c r="K1033" i="8"/>
  <c r="T1031" i="8"/>
  <c r="U1032" i="8"/>
  <c r="AF1035" i="8"/>
  <c r="AE1034" i="8"/>
  <c r="AA1035" i="8"/>
  <c r="Z1034" i="8"/>
  <c r="R1030" i="8"/>
  <c r="H1032" i="8"/>
  <c r="AH1031" i="8"/>
  <c r="X1034" i="8"/>
  <c r="AC1034" i="8"/>
  <c r="AK1034" i="8" l="1"/>
  <c r="AJ1033" i="8"/>
  <c r="C1031" i="8"/>
  <c r="F1033" i="8"/>
  <c r="C1032" i="8" s="1"/>
  <c r="E1032" i="8"/>
  <c r="U1033" i="8"/>
  <c r="T1032" i="8"/>
  <c r="P1035" i="8"/>
  <c r="O1034" i="8"/>
  <c r="J1033" i="8"/>
  <c r="K1034" i="8"/>
  <c r="AA1036" i="8"/>
  <c r="Z1035" i="8"/>
  <c r="AF1036" i="8"/>
  <c r="AE1035" i="8"/>
  <c r="M1033" i="8"/>
  <c r="R1032" i="8"/>
  <c r="H1033" i="8"/>
  <c r="R1031" i="8"/>
  <c r="AH1032" i="8"/>
  <c r="AC1035" i="8"/>
  <c r="X1035" i="8"/>
  <c r="AK1035" i="8" l="1"/>
  <c r="AJ1034" i="8"/>
  <c r="U1034" i="8"/>
  <c r="T1033" i="8"/>
  <c r="J1034" i="8"/>
  <c r="K1035" i="8"/>
  <c r="P1036" i="8"/>
  <c r="O1035" i="8"/>
  <c r="E1033" i="8"/>
  <c r="F1034" i="8"/>
  <c r="C1033" i="8" s="1"/>
  <c r="AF1037" i="8"/>
  <c r="AE1036" i="8"/>
  <c r="AA1037" i="8"/>
  <c r="Z1036" i="8"/>
  <c r="M1034" i="8"/>
  <c r="H1034" i="8"/>
  <c r="AH1033" i="8"/>
  <c r="X1036" i="8"/>
  <c r="AH1034" i="8"/>
  <c r="AC1036" i="8"/>
  <c r="AK1036" i="8" l="1"/>
  <c r="AJ1035" i="8"/>
  <c r="J1035" i="8"/>
  <c r="K1036" i="8"/>
  <c r="P1037" i="8"/>
  <c r="O1036" i="8"/>
  <c r="E1034" i="8"/>
  <c r="F1035" i="8"/>
  <c r="C1034" i="8" s="1"/>
  <c r="T1034" i="8"/>
  <c r="U1035" i="8"/>
  <c r="AA1038" i="8"/>
  <c r="Z1037" i="8"/>
  <c r="AF1038" i="8"/>
  <c r="AE1037" i="8"/>
  <c r="R1033" i="8"/>
  <c r="H1035" i="8"/>
  <c r="M1035" i="8"/>
  <c r="M1036" i="8"/>
  <c r="X1037" i="8"/>
  <c r="AC1037" i="8"/>
  <c r="AK1037" i="8" l="1"/>
  <c r="AJ1036" i="8"/>
  <c r="U1036" i="8"/>
  <c r="T1035" i="8"/>
  <c r="J1036" i="8"/>
  <c r="K1037" i="8"/>
  <c r="O1037" i="8"/>
  <c r="P1038" i="8"/>
  <c r="E1035" i="8"/>
  <c r="F1036" i="8"/>
  <c r="C1035" i="8" s="1"/>
  <c r="AF1039" i="8"/>
  <c r="AE1038" i="8"/>
  <c r="AA1039" i="8"/>
  <c r="Z1038" i="8"/>
  <c r="H1036" i="8"/>
  <c r="R1034" i="8"/>
  <c r="AH1035" i="8"/>
  <c r="X1038" i="8"/>
  <c r="AC1038" i="8"/>
  <c r="AJ1037" i="8" l="1"/>
  <c r="AK1038" i="8"/>
  <c r="P1039" i="8"/>
  <c r="O1038" i="8"/>
  <c r="J1037" i="8"/>
  <c r="K1038" i="8"/>
  <c r="T1036" i="8"/>
  <c r="U1037" i="8"/>
  <c r="F1037" i="8"/>
  <c r="C1036" i="8" s="1"/>
  <c r="E1036" i="8"/>
  <c r="AA1040" i="8"/>
  <c r="Z1039" i="8"/>
  <c r="AF1040" i="8"/>
  <c r="AE1039" i="8"/>
  <c r="H1037" i="8"/>
  <c r="M1037" i="8"/>
  <c r="R1035" i="8"/>
  <c r="AH1036" i="8"/>
  <c r="X1039" i="8"/>
  <c r="AC1039" i="8"/>
  <c r="AJ1038" i="8" l="1"/>
  <c r="AK1039" i="8"/>
  <c r="E1037" i="8"/>
  <c r="F1038" i="8"/>
  <c r="C1037" i="8" s="1"/>
  <c r="O1039" i="8"/>
  <c r="P1040" i="8"/>
  <c r="T1037" i="8"/>
  <c r="U1038" i="8"/>
  <c r="J1038" i="8"/>
  <c r="K1039" i="8"/>
  <c r="AF1041" i="8"/>
  <c r="AE1040" i="8"/>
  <c r="AA1041" i="8"/>
  <c r="Z1040" i="8"/>
  <c r="H1038" i="8"/>
  <c r="M1038" i="8"/>
  <c r="M1039" i="8"/>
  <c r="R1036" i="8"/>
  <c r="AH1037" i="8"/>
  <c r="X1040" i="8"/>
  <c r="AC1040" i="8"/>
  <c r="AJ1039" i="8" l="1"/>
  <c r="AK1040" i="8"/>
  <c r="P1041" i="8"/>
  <c r="O1040" i="8"/>
  <c r="J1039" i="8"/>
  <c r="K1040" i="8"/>
  <c r="F1039" i="8"/>
  <c r="E1038" i="8"/>
  <c r="T1038" i="8"/>
  <c r="U1039" i="8"/>
  <c r="AA1042" i="8"/>
  <c r="Z1041" i="8"/>
  <c r="AF1042" i="8"/>
  <c r="AE1041" i="8"/>
  <c r="R1037" i="8"/>
  <c r="M1040" i="8"/>
  <c r="H1039" i="8"/>
  <c r="AH1038" i="8"/>
  <c r="X1041" i="8"/>
  <c r="AC1041" i="8"/>
  <c r="AK1041" i="8" l="1"/>
  <c r="AJ1040" i="8"/>
  <c r="E1039" i="8"/>
  <c r="F1040" i="8"/>
  <c r="C1039" i="8" s="1"/>
  <c r="K1041" i="8"/>
  <c r="J1040" i="8"/>
  <c r="U1040" i="8"/>
  <c r="T1039" i="8"/>
  <c r="C1038" i="8"/>
  <c r="P1042" i="8"/>
  <c r="O1041" i="8"/>
  <c r="AF1043" i="8"/>
  <c r="AE1042" i="8"/>
  <c r="AA1043" i="8"/>
  <c r="Z1042" i="8"/>
  <c r="H1040" i="8"/>
  <c r="M1041" i="8"/>
  <c r="R1038" i="8"/>
  <c r="AH1039" i="8"/>
  <c r="X1042" i="8"/>
  <c r="AC1042" i="8"/>
  <c r="AK1042" i="8" l="1"/>
  <c r="AJ1041" i="8"/>
  <c r="T1040" i="8"/>
  <c r="U1041" i="8"/>
  <c r="E1040" i="8"/>
  <c r="F1041" i="8"/>
  <c r="C1040" i="8" s="1"/>
  <c r="J1041" i="8"/>
  <c r="K1042" i="8"/>
  <c r="O1042" i="8"/>
  <c r="P1043" i="8"/>
  <c r="AA1044" i="8"/>
  <c r="Z1043" i="8"/>
  <c r="AF1044" i="8"/>
  <c r="AE1043" i="8"/>
  <c r="M1042" i="8"/>
  <c r="R1039" i="8"/>
  <c r="AH1040" i="8"/>
  <c r="X1043" i="8"/>
  <c r="AC1043" i="8"/>
  <c r="AJ1042" i="8" l="1"/>
  <c r="AK1043" i="8"/>
  <c r="K1043" i="8"/>
  <c r="J1042" i="8"/>
  <c r="E1041" i="8"/>
  <c r="F1042" i="8"/>
  <c r="C1041" i="8" s="1"/>
  <c r="U1042" i="8"/>
  <c r="T1041" i="8"/>
  <c r="O1043" i="8"/>
  <c r="P1044" i="8"/>
  <c r="AF1045" i="8"/>
  <c r="AE1044" i="8"/>
  <c r="AA1045" i="8"/>
  <c r="Z1044" i="8"/>
  <c r="M1043" i="8"/>
  <c r="H1041" i="8"/>
  <c r="H1042" i="8"/>
  <c r="R1040" i="8"/>
  <c r="AH1041" i="8"/>
  <c r="X1044" i="8"/>
  <c r="AC1044" i="8"/>
  <c r="AK1044" i="8" l="1"/>
  <c r="AJ1043" i="8"/>
  <c r="T1042" i="8"/>
  <c r="U1043" i="8"/>
  <c r="E1042" i="8"/>
  <c r="F1043" i="8"/>
  <c r="C1042" i="8" s="1"/>
  <c r="O1044" i="8"/>
  <c r="P1045" i="8"/>
  <c r="J1043" i="8"/>
  <c r="K1044" i="8"/>
  <c r="AA1046" i="8"/>
  <c r="Z1045" i="8"/>
  <c r="AF1046" i="8"/>
  <c r="AE1045" i="8"/>
  <c r="R1041" i="8"/>
  <c r="H1043" i="8"/>
  <c r="AH1042" i="8"/>
  <c r="AC1045" i="8"/>
  <c r="X1045" i="8"/>
  <c r="AK1045" i="8" l="1"/>
  <c r="AJ1044" i="8"/>
  <c r="E1043" i="8"/>
  <c r="F1044" i="8"/>
  <c r="C1043" i="8" s="1"/>
  <c r="O1045" i="8"/>
  <c r="P1046" i="8"/>
  <c r="J1044" i="8"/>
  <c r="K1045" i="8"/>
  <c r="U1044" i="8"/>
  <c r="T1043" i="8"/>
  <c r="AF1047" i="8"/>
  <c r="AE1046" i="8"/>
  <c r="AA1047" i="8"/>
  <c r="Z1046" i="8"/>
  <c r="R1042" i="8"/>
  <c r="M1044" i="8"/>
  <c r="M1045" i="8"/>
  <c r="AH1043" i="8"/>
  <c r="X1046" i="8"/>
  <c r="AC1046" i="8"/>
  <c r="AJ1045" i="8" l="1"/>
  <c r="AK1046" i="8"/>
  <c r="J1045" i="8"/>
  <c r="K1046" i="8"/>
  <c r="P1047" i="8"/>
  <c r="O1046" i="8"/>
  <c r="U1045" i="8"/>
  <c r="T1044" i="8"/>
  <c r="E1044" i="8"/>
  <c r="F1045" i="8"/>
  <c r="C1044" i="8" s="1"/>
  <c r="AA1048" i="8"/>
  <c r="Z1047" i="8"/>
  <c r="AF1048" i="8"/>
  <c r="AE1047" i="8"/>
  <c r="H1045" i="8"/>
  <c r="H1044" i="8"/>
  <c r="M1046" i="8"/>
  <c r="R1043" i="8"/>
  <c r="AH1044" i="8"/>
  <c r="X1047" i="8"/>
  <c r="AC1047" i="8"/>
  <c r="AK1047" i="8" l="1"/>
  <c r="AJ1046" i="8"/>
  <c r="U1046" i="8"/>
  <c r="T1045" i="8"/>
  <c r="O1047" i="8"/>
  <c r="P1048" i="8"/>
  <c r="E1045" i="8"/>
  <c r="F1046" i="8"/>
  <c r="J1046" i="8"/>
  <c r="K1047" i="8"/>
  <c r="AF1049" i="8"/>
  <c r="AE1048" i="8"/>
  <c r="AA1049" i="8"/>
  <c r="Z1048" i="8"/>
  <c r="M1047" i="8"/>
  <c r="R1044" i="8"/>
  <c r="H1046" i="8"/>
  <c r="AH1045" i="8"/>
  <c r="AC1048" i="8"/>
  <c r="X1048" i="8"/>
  <c r="AK1048" i="8" l="1"/>
  <c r="AJ1047" i="8"/>
  <c r="E1046" i="8"/>
  <c r="F1047" i="8"/>
  <c r="C1046" i="8" s="1"/>
  <c r="O1048" i="8"/>
  <c r="P1049" i="8"/>
  <c r="J1047" i="8"/>
  <c r="K1048" i="8"/>
  <c r="U1047" i="8"/>
  <c r="T1046" i="8"/>
  <c r="C1045" i="8"/>
  <c r="AA1050" i="8"/>
  <c r="Z1049" i="8"/>
  <c r="AF1050" i="8"/>
  <c r="AE1049" i="8"/>
  <c r="R1045" i="8"/>
  <c r="M1048" i="8"/>
  <c r="AH1046" i="8"/>
  <c r="AC1049" i="8"/>
  <c r="X1049" i="8"/>
  <c r="AK1049" i="8" l="1"/>
  <c r="AJ1048" i="8"/>
  <c r="P1050" i="8"/>
  <c r="O1049" i="8"/>
  <c r="J1048" i="8"/>
  <c r="K1049" i="8"/>
  <c r="U1048" i="8"/>
  <c r="T1047" i="8"/>
  <c r="E1047" i="8"/>
  <c r="F1048" i="8"/>
  <c r="C1047" i="8" s="1"/>
  <c r="AF1051" i="8"/>
  <c r="AE1050" i="8"/>
  <c r="AA1051" i="8"/>
  <c r="Z1050" i="8"/>
  <c r="H1047" i="8"/>
  <c r="H1048" i="8"/>
  <c r="M1049" i="8"/>
  <c r="R1046" i="8"/>
  <c r="AH1047" i="8"/>
  <c r="X1050" i="8"/>
  <c r="AC1050" i="8"/>
  <c r="AK1050" i="8" l="1"/>
  <c r="AJ1049" i="8"/>
  <c r="U1049" i="8"/>
  <c r="T1048" i="8"/>
  <c r="F1049" i="8"/>
  <c r="C1048" i="8" s="1"/>
  <c r="E1048" i="8"/>
  <c r="J1049" i="8"/>
  <c r="K1050" i="8"/>
  <c r="O1050" i="8"/>
  <c r="P1051" i="8"/>
  <c r="AA1052" i="8"/>
  <c r="Z1051" i="8"/>
  <c r="AF1052" i="8"/>
  <c r="AE1051" i="8"/>
  <c r="R1048" i="8"/>
  <c r="H1049" i="8"/>
  <c r="R1047" i="8"/>
  <c r="M1050" i="8"/>
  <c r="AH1048" i="8"/>
  <c r="AC1051" i="8"/>
  <c r="X1051" i="8"/>
  <c r="AK1051" i="8" l="1"/>
  <c r="AJ1050" i="8"/>
  <c r="E1049" i="8"/>
  <c r="F1050" i="8"/>
  <c r="C1049" i="8" s="1"/>
  <c r="O1051" i="8"/>
  <c r="P1052" i="8"/>
  <c r="U1050" i="8"/>
  <c r="T1049" i="8"/>
  <c r="J1050" i="8"/>
  <c r="K1051" i="8"/>
  <c r="AF1053" i="8"/>
  <c r="AE1052" i="8"/>
  <c r="AA1053" i="8"/>
  <c r="Z1052" i="8"/>
  <c r="H1050" i="8"/>
  <c r="M1051" i="8"/>
  <c r="AH1049" i="8"/>
  <c r="AC1052" i="8"/>
  <c r="X1052" i="8"/>
  <c r="AK1052" i="8" l="1"/>
  <c r="AJ1051" i="8"/>
  <c r="U1051" i="8"/>
  <c r="T1050" i="8"/>
  <c r="P1053" i="8"/>
  <c r="O1052" i="8"/>
  <c r="K1052" i="8"/>
  <c r="J1051" i="8"/>
  <c r="F1051" i="8"/>
  <c r="C1050" i="8" s="1"/>
  <c r="E1050" i="8"/>
  <c r="AA1054" i="8"/>
  <c r="Z1053" i="8"/>
  <c r="AF1054" i="8"/>
  <c r="AE1053" i="8"/>
  <c r="M1052" i="8"/>
  <c r="R1049" i="8"/>
  <c r="R1050" i="8"/>
  <c r="AH1050" i="8"/>
  <c r="X1053" i="8"/>
  <c r="AC1053" i="8"/>
  <c r="AK1053" i="8" l="1"/>
  <c r="AJ1052" i="8"/>
  <c r="K1053" i="8"/>
  <c r="J1052" i="8"/>
  <c r="O1053" i="8"/>
  <c r="P1054" i="8"/>
  <c r="E1051" i="8"/>
  <c r="F1052" i="8"/>
  <c r="U1052" i="8"/>
  <c r="T1051" i="8"/>
  <c r="AF1055" i="8"/>
  <c r="AE1054" i="8"/>
  <c r="AA1055" i="8"/>
  <c r="Z1054" i="8"/>
  <c r="M1053" i="8"/>
  <c r="H1051" i="8"/>
  <c r="AH1051" i="8"/>
  <c r="AC1054" i="8"/>
  <c r="X1054" i="8"/>
  <c r="AK1054" i="8" l="1"/>
  <c r="AJ1053" i="8"/>
  <c r="F1053" i="8"/>
  <c r="E1052" i="8"/>
  <c r="C1051" i="8"/>
  <c r="J1053" i="8"/>
  <c r="K1054" i="8"/>
  <c r="O1054" i="8"/>
  <c r="P1055" i="8"/>
  <c r="T1052" i="8"/>
  <c r="U1053" i="8"/>
  <c r="AA1056" i="8"/>
  <c r="Z1055" i="8"/>
  <c r="AF1056" i="8"/>
  <c r="AE1055" i="8"/>
  <c r="M1054" i="8"/>
  <c r="R1051" i="8"/>
  <c r="H1052" i="8"/>
  <c r="H1053" i="8"/>
  <c r="AH1052" i="8"/>
  <c r="AC1055" i="8"/>
  <c r="X1055" i="8"/>
  <c r="AJ1054" i="8" l="1"/>
  <c r="AK1055" i="8"/>
  <c r="O1055" i="8"/>
  <c r="P1056" i="8"/>
  <c r="K1055" i="8"/>
  <c r="J1054" i="8"/>
  <c r="E1053" i="8"/>
  <c r="F1054" i="8"/>
  <c r="C1053" i="8" s="1"/>
  <c r="U1054" i="8"/>
  <c r="T1053" i="8"/>
  <c r="C1052" i="8"/>
  <c r="AF1057" i="8"/>
  <c r="AE1056" i="8"/>
  <c r="AA1057" i="8"/>
  <c r="Z1056" i="8"/>
  <c r="R1052" i="8"/>
  <c r="H1054" i="8"/>
  <c r="AH1053" i="8"/>
  <c r="X1056" i="8"/>
  <c r="AC1056" i="8"/>
  <c r="AK1056" i="8" l="1"/>
  <c r="AJ1055" i="8"/>
  <c r="F1055" i="8"/>
  <c r="C1054" i="8" s="1"/>
  <c r="E1054" i="8"/>
  <c r="K1056" i="8"/>
  <c r="J1055" i="8"/>
  <c r="T1054" i="8"/>
  <c r="U1055" i="8"/>
  <c r="P1057" i="8"/>
  <c r="O1056" i="8"/>
  <c r="AA1058" i="8"/>
  <c r="Z1057" i="8"/>
  <c r="AF1058" i="8"/>
  <c r="AE1057" i="8"/>
  <c r="M1055" i="8"/>
  <c r="H1055" i="8"/>
  <c r="R1053" i="8"/>
  <c r="M1056" i="8"/>
  <c r="AH1054" i="8"/>
  <c r="AC1057" i="8"/>
  <c r="X1057" i="8"/>
  <c r="AK1057" i="8" l="1"/>
  <c r="AJ1056" i="8"/>
  <c r="P1058" i="8"/>
  <c r="O1057" i="8"/>
  <c r="J1056" i="8"/>
  <c r="K1057" i="8"/>
  <c r="U1056" i="8"/>
  <c r="T1055" i="8"/>
  <c r="E1055" i="8"/>
  <c r="F1056" i="8"/>
  <c r="C1055" i="8" s="1"/>
  <c r="AF1059" i="8"/>
  <c r="AE1058" i="8"/>
  <c r="AA1059" i="8"/>
  <c r="Z1058" i="8"/>
  <c r="R1054" i="8"/>
  <c r="M1057" i="8"/>
  <c r="AH1055" i="8"/>
  <c r="AC1058" i="8"/>
  <c r="X1058" i="8"/>
  <c r="AK1058" i="8" l="1"/>
  <c r="AJ1057" i="8"/>
  <c r="K1058" i="8"/>
  <c r="J1057" i="8"/>
  <c r="U1057" i="8"/>
  <c r="T1056" i="8"/>
  <c r="E1056" i="8"/>
  <c r="F1057" i="8"/>
  <c r="C1056" i="8" s="1"/>
  <c r="O1058" i="8"/>
  <c r="P1059" i="8"/>
  <c r="AA1060" i="8"/>
  <c r="Z1059" i="8"/>
  <c r="AF1060" i="8"/>
  <c r="AE1059" i="8"/>
  <c r="M1058" i="8"/>
  <c r="R1055" i="8"/>
  <c r="H1056" i="8"/>
  <c r="H1057" i="8"/>
  <c r="AH1056" i="8"/>
  <c r="AC1059" i="8"/>
  <c r="X1059" i="8"/>
  <c r="AK1059" i="8" l="1"/>
  <c r="AJ1058" i="8"/>
  <c r="T1057" i="8"/>
  <c r="U1058" i="8"/>
  <c r="O1059" i="8"/>
  <c r="P1060" i="8"/>
  <c r="J1058" i="8"/>
  <c r="K1059" i="8"/>
  <c r="E1057" i="8"/>
  <c r="F1058" i="8"/>
  <c r="AF1061" i="8"/>
  <c r="AE1060" i="8"/>
  <c r="AA1061" i="8"/>
  <c r="Z1060" i="8"/>
  <c r="R1056" i="8"/>
  <c r="AH1057" i="8"/>
  <c r="AC1060" i="8"/>
  <c r="X1060" i="8"/>
  <c r="AK1060" i="8" l="1"/>
  <c r="AJ1059" i="8"/>
  <c r="J1059" i="8"/>
  <c r="K1060" i="8"/>
  <c r="O1060" i="8"/>
  <c r="P1061" i="8"/>
  <c r="C1057" i="8"/>
  <c r="E1058" i="8"/>
  <c r="F1059" i="8"/>
  <c r="C1058" i="8" s="1"/>
  <c r="U1059" i="8"/>
  <c r="T1058" i="8"/>
  <c r="AA1062" i="8"/>
  <c r="Z1061" i="8"/>
  <c r="AF1062" i="8"/>
  <c r="AE1061" i="8"/>
  <c r="M1059" i="8"/>
  <c r="H1059" i="8"/>
  <c r="M1060" i="8"/>
  <c r="R1057" i="8"/>
  <c r="H1058" i="8"/>
  <c r="AH1058" i="8"/>
  <c r="X1061" i="8"/>
  <c r="AC1061" i="8"/>
  <c r="AK1061" i="8" l="1"/>
  <c r="AJ1060" i="8"/>
  <c r="T1059" i="8"/>
  <c r="U1060" i="8"/>
  <c r="F1060" i="8"/>
  <c r="C1059" i="8" s="1"/>
  <c r="E1059" i="8"/>
  <c r="J1060" i="8"/>
  <c r="K1061" i="8"/>
  <c r="O1061" i="8"/>
  <c r="P1062" i="8"/>
  <c r="AF1063" i="8"/>
  <c r="AE1062" i="8"/>
  <c r="AA1063" i="8"/>
  <c r="Z1062" i="8"/>
  <c r="R1058" i="8"/>
  <c r="M1061" i="8"/>
  <c r="AH1059" i="8"/>
  <c r="X1062" i="8"/>
  <c r="AC1062" i="8"/>
  <c r="AK1062" i="8" l="1"/>
  <c r="AJ1061" i="8"/>
  <c r="F1061" i="8"/>
  <c r="C1060" i="8" s="1"/>
  <c r="E1060" i="8"/>
  <c r="U1061" i="8"/>
  <c r="T1060" i="8"/>
  <c r="J1061" i="8"/>
  <c r="K1062" i="8"/>
  <c r="O1062" i="8"/>
  <c r="P1063" i="8"/>
  <c r="AA1064" i="8"/>
  <c r="Z1063" i="8"/>
  <c r="AF1064" i="8"/>
  <c r="AE1063" i="8"/>
  <c r="M1062" i="8"/>
  <c r="H1061" i="8"/>
  <c r="R1060" i="8"/>
  <c r="R1059" i="8"/>
  <c r="H1060" i="8"/>
  <c r="AH1060" i="8"/>
  <c r="AC1063" i="8"/>
  <c r="X1063" i="8"/>
  <c r="AK1063" i="8" l="1"/>
  <c r="AJ1062" i="8"/>
  <c r="U1062" i="8"/>
  <c r="T1061" i="8"/>
  <c r="O1063" i="8"/>
  <c r="P1064" i="8"/>
  <c r="J1062" i="8"/>
  <c r="K1063" i="8"/>
  <c r="E1061" i="8"/>
  <c r="F1062" i="8"/>
  <c r="C1061" i="8" s="1"/>
  <c r="AF1065" i="8"/>
  <c r="AE1064" i="8"/>
  <c r="AA1065" i="8"/>
  <c r="Z1064" i="8"/>
  <c r="H1062" i="8"/>
  <c r="M1063" i="8"/>
  <c r="AH1061" i="8"/>
  <c r="X1064" i="8"/>
  <c r="AC1064" i="8"/>
  <c r="AJ1063" i="8" l="1"/>
  <c r="AK1064" i="8"/>
  <c r="O1064" i="8"/>
  <c r="P1065" i="8"/>
  <c r="E1062" i="8"/>
  <c r="F1063" i="8"/>
  <c r="C1062" i="8" s="1"/>
  <c r="J1063" i="8"/>
  <c r="K1064" i="8"/>
  <c r="U1063" i="8"/>
  <c r="T1062" i="8"/>
  <c r="AA1066" i="8"/>
  <c r="Z1065" i="8"/>
  <c r="AF1066" i="8"/>
  <c r="AE1065" i="8"/>
  <c r="R1061" i="8"/>
  <c r="M1064" i="8"/>
  <c r="AH1062" i="8"/>
  <c r="X1065" i="8"/>
  <c r="AC1065" i="8"/>
  <c r="AJ1064" i="8" l="1"/>
  <c r="AK1065" i="8"/>
  <c r="J1064" i="8"/>
  <c r="K1065" i="8"/>
  <c r="F1064" i="8"/>
  <c r="C1063" i="8" s="1"/>
  <c r="E1063" i="8"/>
  <c r="U1064" i="8"/>
  <c r="T1063" i="8"/>
  <c r="O1065" i="8"/>
  <c r="P1066" i="8"/>
  <c r="AF1067" i="8"/>
  <c r="AE1066" i="8"/>
  <c r="AA1067" i="8"/>
  <c r="Z1066" i="8"/>
  <c r="H1064" i="8"/>
  <c r="H1063" i="8"/>
  <c r="M1065" i="8"/>
  <c r="R1062" i="8"/>
  <c r="AH1063" i="8"/>
  <c r="X1066" i="8"/>
  <c r="AC1066" i="8"/>
  <c r="AJ1065" i="8" l="1"/>
  <c r="AK1066" i="8"/>
  <c r="F1065" i="8"/>
  <c r="C1064" i="8" s="1"/>
  <c r="E1064" i="8"/>
  <c r="U1065" i="8"/>
  <c r="T1064" i="8"/>
  <c r="J1065" i="8"/>
  <c r="K1066" i="8"/>
  <c r="P1067" i="8"/>
  <c r="O1066" i="8"/>
  <c r="AA1068" i="8"/>
  <c r="Z1067" i="8"/>
  <c r="AF1068" i="8"/>
  <c r="AE1067" i="8"/>
  <c r="M1066" i="8"/>
  <c r="R1063" i="8"/>
  <c r="AH1064" i="8"/>
  <c r="AC1067" i="8"/>
  <c r="X1067" i="8"/>
  <c r="AK1067" i="8" l="1"/>
  <c r="AJ1066" i="8"/>
  <c r="U1066" i="8"/>
  <c r="T1065" i="8"/>
  <c r="K1067" i="8"/>
  <c r="J1066" i="8"/>
  <c r="O1067" i="8"/>
  <c r="P1068" i="8"/>
  <c r="F1066" i="8"/>
  <c r="C1065" i="8" s="1"/>
  <c r="E1065" i="8"/>
  <c r="AF1069" i="8"/>
  <c r="AE1068" i="8"/>
  <c r="AA1069" i="8"/>
  <c r="Z1068" i="8"/>
  <c r="H1065" i="8"/>
  <c r="R1064" i="8"/>
  <c r="H1066" i="8"/>
  <c r="AH1065" i="8"/>
  <c r="X1068" i="8"/>
  <c r="AC1068" i="8"/>
  <c r="AJ1067" i="8" l="1"/>
  <c r="AK1068" i="8"/>
  <c r="P1069" i="8"/>
  <c r="O1068" i="8"/>
  <c r="J1067" i="8"/>
  <c r="K1068" i="8"/>
  <c r="F1067" i="8"/>
  <c r="E1066" i="8"/>
  <c r="T1066" i="8"/>
  <c r="U1067" i="8"/>
  <c r="AA1070" i="8"/>
  <c r="Z1069" i="8"/>
  <c r="AF1070" i="8"/>
  <c r="AE1069" i="8"/>
  <c r="R1065" i="8"/>
  <c r="M1068" i="8"/>
  <c r="H1067" i="8"/>
  <c r="M1067" i="8"/>
  <c r="AH1066" i="8"/>
  <c r="AC1069" i="8"/>
  <c r="X1069" i="8"/>
  <c r="AK1069" i="8" l="1"/>
  <c r="AJ1068" i="8"/>
  <c r="C1066" i="8"/>
  <c r="F1068" i="8"/>
  <c r="C1067" i="8" s="1"/>
  <c r="E1067" i="8"/>
  <c r="J1068" i="8"/>
  <c r="K1069" i="8"/>
  <c r="U1068" i="8"/>
  <c r="T1067" i="8"/>
  <c r="O1069" i="8"/>
  <c r="P1070" i="8"/>
  <c r="AF1071" i="8"/>
  <c r="AE1070" i="8"/>
  <c r="AA1071" i="8"/>
  <c r="Z1070" i="8"/>
  <c r="M1069" i="8"/>
  <c r="H1068" i="8"/>
  <c r="R1066" i="8"/>
  <c r="AH1067" i="8"/>
  <c r="X1070" i="8"/>
  <c r="AC1070" i="8"/>
  <c r="AK1070" i="8" l="1"/>
  <c r="AJ1069" i="8"/>
  <c r="O1070" i="8"/>
  <c r="P1071" i="8"/>
  <c r="F1069" i="8"/>
  <c r="C1068" i="8" s="1"/>
  <c r="E1068" i="8"/>
  <c r="J1069" i="8"/>
  <c r="K1070" i="8"/>
  <c r="U1069" i="8"/>
  <c r="T1068" i="8"/>
  <c r="AA1072" i="8"/>
  <c r="Z1071" i="8"/>
  <c r="AF1072" i="8"/>
  <c r="AE1071" i="8"/>
  <c r="R1067" i="8"/>
  <c r="M1070" i="8"/>
  <c r="AH1068" i="8"/>
  <c r="AC1071" i="8"/>
  <c r="X1071" i="8"/>
  <c r="AK1071" i="8" l="1"/>
  <c r="AJ1070" i="8"/>
  <c r="F1070" i="8"/>
  <c r="C1069" i="8" s="1"/>
  <c r="E1069" i="8"/>
  <c r="U1070" i="8"/>
  <c r="T1069" i="8"/>
  <c r="O1071" i="8"/>
  <c r="P1072" i="8"/>
  <c r="K1071" i="8"/>
  <c r="J1070" i="8"/>
  <c r="AF1073" i="8"/>
  <c r="AE1072" i="8"/>
  <c r="AA1073" i="8"/>
  <c r="Z1072" i="8"/>
  <c r="H1070" i="8"/>
  <c r="R1068" i="8"/>
  <c r="H1069" i="8"/>
  <c r="AH1069" i="8"/>
  <c r="X1072" i="8"/>
  <c r="AC1072" i="8"/>
  <c r="AJ1071" i="8" l="1"/>
  <c r="AK1072" i="8"/>
  <c r="O1072" i="8"/>
  <c r="P1073" i="8"/>
  <c r="T1070" i="8"/>
  <c r="U1071" i="8"/>
  <c r="J1071" i="8"/>
  <c r="K1072" i="8"/>
  <c r="E1070" i="8"/>
  <c r="F1071" i="8"/>
  <c r="C1070" i="8" s="1"/>
  <c r="AA1074" i="8"/>
  <c r="Z1073" i="8"/>
  <c r="AF1074" i="8"/>
  <c r="AE1073" i="8"/>
  <c r="M1071" i="8"/>
  <c r="M1072" i="8"/>
  <c r="R1069" i="8"/>
  <c r="AH1070" i="8"/>
  <c r="AC1073" i="8"/>
  <c r="X1073" i="8"/>
  <c r="AK1073" i="8" l="1"/>
  <c r="AJ1072" i="8"/>
  <c r="J1072" i="8"/>
  <c r="K1073" i="8"/>
  <c r="T1071" i="8"/>
  <c r="U1072" i="8"/>
  <c r="O1073" i="8"/>
  <c r="P1074" i="8"/>
  <c r="F1072" i="8"/>
  <c r="C1071" i="8" s="1"/>
  <c r="E1071" i="8"/>
  <c r="AF1075" i="8"/>
  <c r="AE1074" i="8"/>
  <c r="AA1075" i="8"/>
  <c r="Z1074" i="8"/>
  <c r="M1073" i="8"/>
  <c r="H1072" i="8"/>
  <c r="H1071" i="8"/>
  <c r="R1070" i="8"/>
  <c r="AH1071" i="8"/>
  <c r="X1074" i="8"/>
  <c r="AC1074" i="8"/>
  <c r="AK1074" i="8" l="1"/>
  <c r="AJ1073" i="8"/>
  <c r="U1073" i="8"/>
  <c r="T1072" i="8"/>
  <c r="K1074" i="8"/>
  <c r="J1073" i="8"/>
  <c r="E1072" i="8"/>
  <c r="F1073" i="8"/>
  <c r="C1072" i="8" s="1"/>
  <c r="O1074" i="8"/>
  <c r="P1075" i="8"/>
  <c r="AA1076" i="8"/>
  <c r="Z1075" i="8"/>
  <c r="AF1076" i="8"/>
  <c r="AE1075" i="8"/>
  <c r="M1074" i="8"/>
  <c r="R1072" i="8"/>
  <c r="R1071" i="8"/>
  <c r="H1073" i="8"/>
  <c r="AC1075" i="8"/>
  <c r="X1075" i="8"/>
  <c r="AH1072" i="8"/>
  <c r="AK1075" i="8" l="1"/>
  <c r="AJ1074" i="8"/>
  <c r="J1074" i="8"/>
  <c r="K1075" i="8"/>
  <c r="O1075" i="8"/>
  <c r="P1076" i="8"/>
  <c r="E1073" i="8"/>
  <c r="F1074" i="8"/>
  <c r="U1074" i="8"/>
  <c r="T1073" i="8"/>
  <c r="AF1077" i="8"/>
  <c r="AE1076" i="8"/>
  <c r="AA1077" i="8"/>
  <c r="Z1076" i="8"/>
  <c r="H1074" i="8"/>
  <c r="M1075" i="8"/>
  <c r="AH1073" i="8"/>
  <c r="AC1076" i="8"/>
  <c r="X1076" i="8"/>
  <c r="AJ1075" i="8" l="1"/>
  <c r="AK1076" i="8"/>
  <c r="C1073" i="8"/>
  <c r="F1075" i="8"/>
  <c r="C1074" i="8" s="1"/>
  <c r="E1074" i="8"/>
  <c r="J1075" i="8"/>
  <c r="K1076" i="8"/>
  <c r="O1076" i="8"/>
  <c r="P1077" i="8"/>
  <c r="U1075" i="8"/>
  <c r="T1074" i="8"/>
  <c r="AA1078" i="8"/>
  <c r="Z1077" i="8"/>
  <c r="AF1078" i="8"/>
  <c r="AE1077" i="8"/>
  <c r="M1076" i="8"/>
  <c r="R1073" i="8"/>
  <c r="R1074" i="8"/>
  <c r="H1075" i="8"/>
  <c r="AH1074" i="8"/>
  <c r="AC1077" i="8"/>
  <c r="X1077" i="8"/>
  <c r="AJ1076" i="8" l="1"/>
  <c r="AK1077" i="8"/>
  <c r="J1076" i="8"/>
  <c r="K1077" i="8"/>
  <c r="U1076" i="8"/>
  <c r="T1075" i="8"/>
  <c r="F1076" i="8"/>
  <c r="C1075" i="8" s="1"/>
  <c r="E1075" i="8"/>
  <c r="O1077" i="8"/>
  <c r="P1078" i="8"/>
  <c r="AF1079" i="8"/>
  <c r="AE1078" i="8"/>
  <c r="AA1079" i="8"/>
  <c r="Z1078" i="8"/>
  <c r="M1077" i="8"/>
  <c r="AH1075" i="8"/>
  <c r="AC1078" i="8"/>
  <c r="X1078" i="8"/>
  <c r="AK1078" i="8" l="1"/>
  <c r="AJ1077" i="8"/>
  <c r="T1076" i="8"/>
  <c r="U1077" i="8"/>
  <c r="E1076" i="8"/>
  <c r="F1077" i="8"/>
  <c r="C1076" i="8" s="1"/>
  <c r="J1077" i="8"/>
  <c r="K1078" i="8"/>
  <c r="O1078" i="8"/>
  <c r="P1079" i="8"/>
  <c r="AA1080" i="8"/>
  <c r="Z1079" i="8"/>
  <c r="AF1080" i="8"/>
  <c r="AE1079" i="8"/>
  <c r="H1077" i="8"/>
  <c r="R1075" i="8"/>
  <c r="M1078" i="8"/>
  <c r="H1076" i="8"/>
  <c r="AH1076" i="8"/>
  <c r="X1079" i="8"/>
  <c r="AC1079" i="8"/>
  <c r="AJ1078" i="8" l="1"/>
  <c r="AK1079" i="8"/>
  <c r="E1077" i="8"/>
  <c r="F1078" i="8"/>
  <c r="C1077" i="8" s="1"/>
  <c r="O1079" i="8"/>
  <c r="P1080" i="8"/>
  <c r="U1078" i="8"/>
  <c r="T1077" i="8"/>
  <c r="J1078" i="8"/>
  <c r="K1079" i="8"/>
  <c r="AF1081" i="8"/>
  <c r="AE1080" i="8"/>
  <c r="AA1081" i="8"/>
  <c r="Z1080" i="8"/>
  <c r="R1076" i="8"/>
  <c r="H1078" i="8"/>
  <c r="M1079" i="8"/>
  <c r="AH1077" i="8"/>
  <c r="X1080" i="8"/>
  <c r="AC1080" i="8"/>
  <c r="AJ1079" i="8" l="1"/>
  <c r="AK1080" i="8"/>
  <c r="T1078" i="8"/>
  <c r="U1079" i="8"/>
  <c r="O1080" i="8"/>
  <c r="P1081" i="8"/>
  <c r="E1078" i="8"/>
  <c r="F1079" i="8"/>
  <c r="K1080" i="8"/>
  <c r="J1079" i="8"/>
  <c r="AA1082" i="8"/>
  <c r="Z1081" i="8"/>
  <c r="AF1082" i="8"/>
  <c r="AE1081" i="8"/>
  <c r="H1079" i="8"/>
  <c r="R1077" i="8"/>
  <c r="M1080" i="8"/>
  <c r="AH1078" i="8"/>
  <c r="AC1081" i="8"/>
  <c r="X1081" i="8"/>
  <c r="AK1081" i="8" l="1"/>
  <c r="AJ1080" i="8"/>
  <c r="E1079" i="8"/>
  <c r="F1080" i="8"/>
  <c r="C1079" i="8" s="1"/>
  <c r="U1080" i="8"/>
  <c r="T1079" i="8"/>
  <c r="J1080" i="8"/>
  <c r="K1081" i="8"/>
  <c r="O1081" i="8"/>
  <c r="P1082" i="8"/>
  <c r="C1078" i="8"/>
  <c r="AF1083" i="8"/>
  <c r="AE1082" i="8"/>
  <c r="AA1083" i="8"/>
  <c r="Z1082" i="8"/>
  <c r="R1078" i="8"/>
  <c r="M1081" i="8"/>
  <c r="AH1079" i="8"/>
  <c r="AC1082" i="8"/>
  <c r="X1082" i="8"/>
  <c r="AK1082" i="8" l="1"/>
  <c r="AJ1081" i="8"/>
  <c r="U1081" i="8"/>
  <c r="T1080" i="8"/>
  <c r="O1082" i="8"/>
  <c r="P1083" i="8"/>
  <c r="E1080" i="8"/>
  <c r="F1081" i="8"/>
  <c r="J1081" i="8"/>
  <c r="K1082" i="8"/>
  <c r="AA1084" i="8"/>
  <c r="Z1083" i="8"/>
  <c r="AF1084" i="8"/>
  <c r="AE1083" i="8"/>
  <c r="H1080" i="8"/>
  <c r="M1082" i="8"/>
  <c r="H1081" i="8"/>
  <c r="R1079" i="8"/>
  <c r="AH1080" i="8"/>
  <c r="X1083" i="8"/>
  <c r="AC1083" i="8"/>
  <c r="AK1083" i="8" l="1"/>
  <c r="AJ1082" i="8"/>
  <c r="E1081" i="8"/>
  <c r="F1082" i="8"/>
  <c r="C1081" i="8" s="1"/>
  <c r="U1082" i="8"/>
  <c r="T1081" i="8"/>
  <c r="O1083" i="8"/>
  <c r="P1084" i="8"/>
  <c r="J1082" i="8"/>
  <c r="K1083" i="8"/>
  <c r="C1080" i="8"/>
  <c r="AF1085" i="8"/>
  <c r="AE1084" i="8"/>
  <c r="AA1085" i="8"/>
  <c r="Z1084" i="8"/>
  <c r="M1083" i="8"/>
  <c r="H1082" i="8"/>
  <c r="R1080" i="8"/>
  <c r="AH1081" i="8"/>
  <c r="AC1084" i="8"/>
  <c r="X1084" i="8"/>
  <c r="AJ1083" i="8" l="1"/>
  <c r="AK1084" i="8"/>
  <c r="O1084" i="8"/>
  <c r="P1085" i="8"/>
  <c r="J1083" i="8"/>
  <c r="K1084" i="8"/>
  <c r="U1083" i="8"/>
  <c r="T1082" i="8"/>
  <c r="E1082" i="8"/>
  <c r="F1083" i="8"/>
  <c r="C1082" i="8" s="1"/>
  <c r="AA1086" i="8"/>
  <c r="Z1085" i="8"/>
  <c r="AF1086" i="8"/>
  <c r="AE1085" i="8"/>
  <c r="R1081" i="8"/>
  <c r="H1083" i="8"/>
  <c r="M1084" i="8"/>
  <c r="AH1082" i="8"/>
  <c r="AC1085" i="8"/>
  <c r="X1085" i="8"/>
  <c r="AK1085" i="8" l="1"/>
  <c r="AJ1084" i="8"/>
  <c r="J1084" i="8"/>
  <c r="K1085" i="8"/>
  <c r="U1084" i="8"/>
  <c r="T1083" i="8"/>
  <c r="O1085" i="8"/>
  <c r="P1086" i="8"/>
  <c r="E1083" i="8"/>
  <c r="F1084" i="8"/>
  <c r="C1083" i="8" s="1"/>
  <c r="AF1087" i="8"/>
  <c r="AE1086" i="8"/>
  <c r="AA1087" i="8"/>
  <c r="Z1086" i="8"/>
  <c r="R1082" i="8"/>
  <c r="H1084" i="8"/>
  <c r="AH1083" i="8"/>
  <c r="X1086" i="8"/>
  <c r="AC1086" i="8"/>
  <c r="AK1086" i="8" l="1"/>
  <c r="AJ1085" i="8"/>
  <c r="T1084" i="8"/>
  <c r="U1085" i="8"/>
  <c r="O1086" i="8"/>
  <c r="P1087" i="8"/>
  <c r="J1085" i="8"/>
  <c r="K1086" i="8"/>
  <c r="F1085" i="8"/>
  <c r="C1084" i="8" s="1"/>
  <c r="E1084" i="8"/>
  <c r="AA1088" i="8"/>
  <c r="Z1087" i="8"/>
  <c r="AF1088" i="8"/>
  <c r="AE1087" i="8"/>
  <c r="M1085" i="8"/>
  <c r="R1083" i="8"/>
  <c r="M1086" i="8"/>
  <c r="AH1084" i="8"/>
  <c r="X1087" i="8"/>
  <c r="AC1087" i="8"/>
  <c r="AK1087" i="8" l="1"/>
  <c r="AJ1086" i="8"/>
  <c r="K1087" i="8"/>
  <c r="J1086" i="8"/>
  <c r="U1086" i="8"/>
  <c r="T1085" i="8"/>
  <c r="O1087" i="8"/>
  <c r="P1088" i="8"/>
  <c r="E1085" i="8"/>
  <c r="F1086" i="8"/>
  <c r="AF1089" i="8"/>
  <c r="AE1088" i="8"/>
  <c r="AA1089" i="8"/>
  <c r="Z1088" i="8"/>
  <c r="H1085" i="8"/>
  <c r="M1087" i="8"/>
  <c r="H1086" i="8"/>
  <c r="R1084" i="8"/>
  <c r="R1085" i="8"/>
  <c r="AH1085" i="8"/>
  <c r="AC1088" i="8"/>
  <c r="X1088" i="8"/>
  <c r="AJ1087" i="8" l="1"/>
  <c r="AK1088" i="8"/>
  <c r="C1085" i="8"/>
  <c r="F1087" i="8"/>
  <c r="E1086" i="8"/>
  <c r="C1086" i="8"/>
  <c r="U1087" i="8"/>
  <c r="T1086" i="8"/>
  <c r="O1088" i="8"/>
  <c r="P1089" i="8"/>
  <c r="J1087" i="8"/>
  <c r="K1088" i="8"/>
  <c r="AA1090" i="8"/>
  <c r="Z1089" i="8"/>
  <c r="AF1090" i="8"/>
  <c r="AE1089" i="8"/>
  <c r="H1087" i="8"/>
  <c r="AC1089" i="8"/>
  <c r="AH1086" i="8"/>
  <c r="X1089" i="8"/>
  <c r="AJ1088" i="8" l="1"/>
  <c r="AK1089" i="8"/>
  <c r="O1089" i="8"/>
  <c r="P1090" i="8"/>
  <c r="E1087" i="8"/>
  <c r="F1088" i="8"/>
  <c r="U1088" i="8"/>
  <c r="T1087" i="8"/>
  <c r="K1089" i="8"/>
  <c r="J1088" i="8"/>
  <c r="AF1091" i="8"/>
  <c r="AE1090" i="8"/>
  <c r="AA1091" i="8"/>
  <c r="Z1090" i="8"/>
  <c r="H1088" i="8"/>
  <c r="M1088" i="8"/>
  <c r="M1089" i="8"/>
  <c r="R1086" i="8"/>
  <c r="AH1087" i="8"/>
  <c r="X1090" i="8"/>
  <c r="AC1090" i="8"/>
  <c r="AJ1089" i="8" l="1"/>
  <c r="AK1090" i="8"/>
  <c r="T1088" i="8"/>
  <c r="U1089" i="8"/>
  <c r="O1090" i="8"/>
  <c r="P1091" i="8"/>
  <c r="C1087" i="8"/>
  <c r="F1089" i="8"/>
  <c r="E1088" i="8"/>
  <c r="J1089" i="8"/>
  <c r="K1090" i="8"/>
  <c r="AA1092" i="8"/>
  <c r="Z1091" i="8"/>
  <c r="AF1092" i="8"/>
  <c r="AE1091" i="8"/>
  <c r="M1090" i="8"/>
  <c r="R1087" i="8"/>
  <c r="AH1088" i="8"/>
  <c r="X1091" i="8"/>
  <c r="AC1091" i="8"/>
  <c r="AK1091" i="8" l="1"/>
  <c r="AJ1090" i="8"/>
  <c r="F1090" i="8"/>
  <c r="C1089" i="8" s="1"/>
  <c r="E1089" i="8"/>
  <c r="J1090" i="8"/>
  <c r="K1091" i="8"/>
  <c r="U1090" i="8"/>
  <c r="T1089" i="8"/>
  <c r="C1088" i="8"/>
  <c r="P1092" i="8"/>
  <c r="O1091" i="8"/>
  <c r="AF1093" i="8"/>
  <c r="AE1092" i="8"/>
  <c r="AA1093" i="8"/>
  <c r="Z1092" i="8"/>
  <c r="M1091" i="8"/>
  <c r="R1088" i="8"/>
  <c r="H1089" i="8"/>
  <c r="AH1089" i="8"/>
  <c r="X1092" i="8"/>
  <c r="AC1092" i="8"/>
  <c r="AK1092" i="8" l="1"/>
  <c r="AJ1091" i="8"/>
  <c r="K1092" i="8"/>
  <c r="J1091" i="8"/>
  <c r="O1092" i="8"/>
  <c r="P1093" i="8"/>
  <c r="U1091" i="8"/>
  <c r="T1090" i="8"/>
  <c r="F1091" i="8"/>
  <c r="C1090" i="8" s="1"/>
  <c r="E1090" i="8"/>
  <c r="AA1094" i="8"/>
  <c r="Z1093" i="8"/>
  <c r="AF1094" i="8"/>
  <c r="AE1093" i="8"/>
  <c r="R1089" i="8"/>
  <c r="R1090" i="8"/>
  <c r="H1090" i="8"/>
  <c r="H1091" i="8"/>
  <c r="M1092" i="8"/>
  <c r="AH1090" i="8"/>
  <c r="AC1093" i="8"/>
  <c r="X1093" i="8"/>
  <c r="AK1093" i="8" l="1"/>
  <c r="AJ1092" i="8"/>
  <c r="O1093" i="8"/>
  <c r="P1094" i="8"/>
  <c r="K1093" i="8"/>
  <c r="J1092" i="8"/>
  <c r="E1091" i="8"/>
  <c r="F1092" i="8"/>
  <c r="U1092" i="8"/>
  <c r="T1091" i="8"/>
  <c r="AF1095" i="8"/>
  <c r="AE1094" i="8"/>
  <c r="AA1095" i="8"/>
  <c r="Z1094" i="8"/>
  <c r="H1092" i="8"/>
  <c r="M1093" i="8"/>
  <c r="AH1091" i="8"/>
  <c r="X1094" i="8"/>
  <c r="AC1094" i="8"/>
  <c r="AK1094" i="8" l="1"/>
  <c r="AJ1093" i="8"/>
  <c r="E1092" i="8"/>
  <c r="F1093" i="8"/>
  <c r="C1092" i="8" s="1"/>
  <c r="J1093" i="8"/>
  <c r="K1094" i="8"/>
  <c r="T1092" i="8"/>
  <c r="U1093" i="8"/>
  <c r="O1094" i="8"/>
  <c r="P1095" i="8"/>
  <c r="C1091" i="8"/>
  <c r="AA1096" i="8"/>
  <c r="Z1095" i="8"/>
  <c r="AF1096" i="8"/>
  <c r="AE1095" i="8"/>
  <c r="M1094" i="8"/>
  <c r="R1091" i="8"/>
  <c r="AH1092" i="8"/>
  <c r="X1095" i="8"/>
  <c r="AC1095" i="8"/>
  <c r="AK1095" i="8" l="1"/>
  <c r="AJ1094" i="8"/>
  <c r="U1094" i="8"/>
  <c r="T1093" i="8"/>
  <c r="J1094" i="8"/>
  <c r="K1095" i="8"/>
  <c r="O1095" i="8"/>
  <c r="P1096" i="8"/>
  <c r="F1094" i="8"/>
  <c r="C1093" i="8" s="1"/>
  <c r="E1093" i="8"/>
  <c r="AF1097" i="8"/>
  <c r="AE1096" i="8"/>
  <c r="AA1097" i="8"/>
  <c r="Z1096" i="8"/>
  <c r="R1092" i="8"/>
  <c r="M1095" i="8"/>
  <c r="H1093" i="8"/>
  <c r="H1094" i="8"/>
  <c r="AH1093" i="8"/>
  <c r="X1096" i="8"/>
  <c r="AC1096" i="8"/>
  <c r="AK1096" i="8" l="1"/>
  <c r="AJ1095" i="8"/>
  <c r="J1095" i="8"/>
  <c r="K1096" i="8"/>
  <c r="E1094" i="8"/>
  <c r="F1095" i="8"/>
  <c r="U1095" i="8"/>
  <c r="T1094" i="8"/>
  <c r="O1096" i="8"/>
  <c r="P1097" i="8"/>
  <c r="AA1098" i="8"/>
  <c r="Z1097" i="8"/>
  <c r="AF1098" i="8"/>
  <c r="AE1097" i="8"/>
  <c r="H1095" i="8"/>
  <c r="R1093" i="8"/>
  <c r="AH1094" i="8"/>
  <c r="AC1097" i="8"/>
  <c r="X1097" i="8"/>
  <c r="AK1097" i="8" l="1"/>
  <c r="AJ1096" i="8"/>
  <c r="C1094" i="8"/>
  <c r="E1095" i="8"/>
  <c r="F1096" i="8"/>
  <c r="C1095" i="8" s="1"/>
  <c r="U1096" i="8"/>
  <c r="T1095" i="8"/>
  <c r="J1096" i="8"/>
  <c r="K1097" i="8"/>
  <c r="P1098" i="8"/>
  <c r="O1097" i="8"/>
  <c r="AF1099" i="8"/>
  <c r="AE1098" i="8"/>
  <c r="AA1099" i="8"/>
  <c r="Z1098" i="8"/>
  <c r="R1095" i="8"/>
  <c r="M1097" i="8"/>
  <c r="M1096" i="8"/>
  <c r="H1096" i="8"/>
  <c r="R1094" i="8"/>
  <c r="AH1095" i="8"/>
  <c r="AC1098" i="8"/>
  <c r="X1098" i="8"/>
  <c r="AJ1097" i="8" l="1"/>
  <c r="AK1098" i="8"/>
  <c r="O1098" i="8"/>
  <c r="P1099" i="8"/>
  <c r="F1097" i="8"/>
  <c r="C1096" i="8" s="1"/>
  <c r="E1096" i="8"/>
  <c r="K1098" i="8"/>
  <c r="J1097" i="8"/>
  <c r="T1096" i="8"/>
  <c r="U1097" i="8"/>
  <c r="AA1100" i="8"/>
  <c r="Z1099" i="8"/>
  <c r="AF1100" i="8"/>
  <c r="AE1099" i="8"/>
  <c r="R1096" i="8"/>
  <c r="H1097" i="8"/>
  <c r="AH1096" i="8"/>
  <c r="X1099" i="8"/>
  <c r="AC1099" i="8"/>
  <c r="AJ1098" i="8" l="1"/>
  <c r="AK1099" i="8"/>
  <c r="E1097" i="8"/>
  <c r="F1098" i="8"/>
  <c r="C1097" i="8" s="1"/>
  <c r="T1097" i="8"/>
  <c r="U1098" i="8"/>
  <c r="O1099" i="8"/>
  <c r="P1100" i="8"/>
  <c r="J1098" i="8"/>
  <c r="K1099" i="8"/>
  <c r="AF1101" i="8"/>
  <c r="AE1100" i="8"/>
  <c r="AA1101" i="8"/>
  <c r="Z1100" i="8"/>
  <c r="M1098" i="8"/>
  <c r="H1098" i="8"/>
  <c r="AH1097" i="8"/>
  <c r="X1100" i="8"/>
  <c r="AC1100" i="8"/>
  <c r="AJ1099" i="8" l="1"/>
  <c r="AK1100" i="8"/>
  <c r="U1099" i="8"/>
  <c r="T1098" i="8"/>
  <c r="J1099" i="8"/>
  <c r="K1100" i="8"/>
  <c r="O1100" i="8"/>
  <c r="P1101" i="8"/>
  <c r="F1099" i="8"/>
  <c r="C1098" i="8" s="1"/>
  <c r="E1098" i="8"/>
  <c r="AA1102" i="8"/>
  <c r="Z1101" i="8"/>
  <c r="AF1102" i="8"/>
  <c r="AE1101" i="8"/>
  <c r="M1099" i="8"/>
  <c r="H1099" i="8"/>
  <c r="R1097" i="8"/>
  <c r="AH1098" i="8"/>
  <c r="AC1101" i="8"/>
  <c r="X1101" i="8"/>
  <c r="AK1101" i="8" l="1"/>
  <c r="AJ1100" i="8"/>
  <c r="J1100" i="8"/>
  <c r="K1101" i="8"/>
  <c r="E1099" i="8"/>
  <c r="F1100" i="8"/>
  <c r="C1099" i="8" s="1"/>
  <c r="U1100" i="8"/>
  <c r="T1099" i="8"/>
  <c r="O1101" i="8"/>
  <c r="P1102" i="8"/>
  <c r="AF1103" i="8"/>
  <c r="AE1102" i="8"/>
  <c r="AA1103" i="8"/>
  <c r="Z1102" i="8"/>
  <c r="M1101" i="8"/>
  <c r="H1100" i="8"/>
  <c r="M1100" i="8"/>
  <c r="R1098" i="8"/>
  <c r="AH1099" i="8"/>
  <c r="X1102" i="8"/>
  <c r="AC1102" i="8"/>
  <c r="AK1102" i="8" l="1"/>
  <c r="AJ1101" i="8"/>
  <c r="E1100" i="8"/>
  <c r="F1101" i="8"/>
  <c r="C1100" i="8" s="1"/>
  <c r="U1101" i="8"/>
  <c r="T1100" i="8"/>
  <c r="O1102" i="8"/>
  <c r="P1103" i="8"/>
  <c r="J1101" i="8"/>
  <c r="K1102" i="8"/>
  <c r="AA1104" i="8"/>
  <c r="Z1103" i="8"/>
  <c r="AF1104" i="8"/>
  <c r="AE1103" i="8"/>
  <c r="M1102" i="8"/>
  <c r="R1099" i="8"/>
  <c r="AH1100" i="8"/>
  <c r="X1103" i="8"/>
  <c r="AC1103" i="8"/>
  <c r="AK1103" i="8" l="1"/>
  <c r="AJ1102" i="8"/>
  <c r="U1102" i="8"/>
  <c r="T1101" i="8"/>
  <c r="K1103" i="8"/>
  <c r="J1102" i="8"/>
  <c r="F1102" i="8"/>
  <c r="E1101" i="8"/>
  <c r="O1103" i="8"/>
  <c r="P1104" i="8"/>
  <c r="AF1105" i="8"/>
  <c r="AE1104" i="8"/>
  <c r="AA1105" i="8"/>
  <c r="Z1104" i="8"/>
  <c r="M1103" i="8"/>
  <c r="R1100" i="8"/>
  <c r="H1102" i="8"/>
  <c r="H1101" i="8"/>
  <c r="AH1101" i="8"/>
  <c r="AC1104" i="8"/>
  <c r="X1104" i="8"/>
  <c r="AJ1103" i="8" l="1"/>
  <c r="AK1104" i="8"/>
  <c r="O1104" i="8"/>
  <c r="P1105" i="8"/>
  <c r="F1103" i="8"/>
  <c r="C1102" i="8" s="1"/>
  <c r="E1102" i="8"/>
  <c r="T1102" i="8"/>
  <c r="U1103" i="8"/>
  <c r="K1104" i="8"/>
  <c r="J1103" i="8"/>
  <c r="C1101" i="8"/>
  <c r="AA1106" i="8"/>
  <c r="Z1105" i="8"/>
  <c r="AF1106" i="8"/>
  <c r="AE1105" i="8"/>
  <c r="M1104" i="8"/>
  <c r="H1103" i="8"/>
  <c r="R1101" i="8"/>
  <c r="AH1102" i="8"/>
  <c r="AC1105" i="8"/>
  <c r="X1105" i="8"/>
  <c r="AK1105" i="8" l="1"/>
  <c r="AJ1104" i="8"/>
  <c r="F1104" i="8"/>
  <c r="C1103" i="8" s="1"/>
  <c r="E1103" i="8"/>
  <c r="J1104" i="8"/>
  <c r="K1105" i="8"/>
  <c r="O1105" i="8"/>
  <c r="P1106" i="8"/>
  <c r="U1104" i="8"/>
  <c r="T1103" i="8"/>
  <c r="AF1107" i="8"/>
  <c r="AE1106" i="8"/>
  <c r="AA1107" i="8"/>
  <c r="Z1106" i="8"/>
  <c r="R1102" i="8"/>
  <c r="H1104" i="8"/>
  <c r="AH1103" i="8"/>
  <c r="X1106" i="8"/>
  <c r="AC1106" i="8"/>
  <c r="AK1106" i="8" l="1"/>
  <c r="AJ1105" i="8"/>
  <c r="J1105" i="8"/>
  <c r="K1106" i="8"/>
  <c r="O1106" i="8"/>
  <c r="P1107" i="8"/>
  <c r="T1104" i="8"/>
  <c r="U1105" i="8"/>
  <c r="F1105" i="8"/>
  <c r="C1104" i="8" s="1"/>
  <c r="E1104" i="8"/>
  <c r="AA1108" i="8"/>
  <c r="Z1107" i="8"/>
  <c r="AF1108" i="8"/>
  <c r="AE1107" i="8"/>
  <c r="R1103" i="8"/>
  <c r="M1105" i="8"/>
  <c r="M1106" i="8"/>
  <c r="AH1104" i="8"/>
  <c r="AC1107" i="8"/>
  <c r="X1107" i="8"/>
  <c r="AK1107" i="8" l="1"/>
  <c r="AJ1106" i="8"/>
  <c r="U1106" i="8"/>
  <c r="T1105" i="8"/>
  <c r="F1106" i="8"/>
  <c r="C1105" i="8" s="1"/>
  <c r="E1105" i="8"/>
  <c r="O1107" i="8"/>
  <c r="P1108" i="8"/>
  <c r="J1106" i="8"/>
  <c r="K1107" i="8"/>
  <c r="AF1109" i="8"/>
  <c r="AE1108" i="8"/>
  <c r="AA1109" i="8"/>
  <c r="Z1108" i="8"/>
  <c r="H1105" i="8"/>
  <c r="R1104" i="8"/>
  <c r="M1107" i="8"/>
  <c r="AH1105" i="8"/>
  <c r="AC1108" i="8"/>
  <c r="X1108" i="8"/>
  <c r="AK1108" i="8" l="1"/>
  <c r="AJ1107" i="8"/>
  <c r="K1108" i="8"/>
  <c r="J1107" i="8"/>
  <c r="F1107" i="8"/>
  <c r="C1106" i="8" s="1"/>
  <c r="E1106" i="8"/>
  <c r="O1108" i="8"/>
  <c r="P1109" i="8"/>
  <c r="T1106" i="8"/>
  <c r="U1107" i="8"/>
  <c r="AA1110" i="8"/>
  <c r="Z1109" i="8"/>
  <c r="AF1110" i="8"/>
  <c r="AE1109" i="8"/>
  <c r="R1105" i="8"/>
  <c r="H1106" i="8"/>
  <c r="AH1106" i="8"/>
  <c r="AC1109" i="8"/>
  <c r="X1109" i="8"/>
  <c r="AK1109" i="8" l="1"/>
  <c r="AJ1108" i="8"/>
  <c r="P1110" i="8"/>
  <c r="O1109" i="8"/>
  <c r="E1107" i="8"/>
  <c r="F1108" i="8"/>
  <c r="C1107" i="8" s="1"/>
  <c r="U1108" i="8"/>
  <c r="T1107" i="8"/>
  <c r="J1108" i="8"/>
  <c r="K1109" i="8"/>
  <c r="AF1111" i="8"/>
  <c r="AE1110" i="8"/>
  <c r="AA1111" i="8"/>
  <c r="Z1110" i="8"/>
  <c r="R1106" i="8"/>
  <c r="H1107" i="8"/>
  <c r="M1108" i="8"/>
  <c r="M1109" i="8"/>
  <c r="H1108" i="8"/>
  <c r="AH1107" i="8"/>
  <c r="X1110" i="8"/>
  <c r="AC1110" i="8"/>
  <c r="AK1110" i="8" l="1"/>
  <c r="AJ1109" i="8"/>
  <c r="E1108" i="8"/>
  <c r="F1109" i="8"/>
  <c r="C1108" i="8" s="1"/>
  <c r="O1110" i="8"/>
  <c r="P1111" i="8"/>
  <c r="K1110" i="8"/>
  <c r="J1109" i="8"/>
  <c r="T1108" i="8"/>
  <c r="U1109" i="8"/>
  <c r="AA1112" i="8"/>
  <c r="Z1111" i="8"/>
  <c r="AF1112" i="8"/>
  <c r="AE1111" i="8"/>
  <c r="R1107" i="8"/>
  <c r="M1110" i="8"/>
  <c r="AH1108" i="8"/>
  <c r="X1111" i="8"/>
  <c r="AC1111" i="8"/>
  <c r="AK1111" i="8" l="1"/>
  <c r="AJ1110" i="8"/>
  <c r="K1111" i="8"/>
  <c r="J1110" i="8"/>
  <c r="O1111" i="8"/>
  <c r="P1112" i="8"/>
  <c r="E1109" i="8"/>
  <c r="F1110" i="8"/>
  <c r="U1110" i="8"/>
  <c r="T1109" i="8"/>
  <c r="AF1113" i="8"/>
  <c r="AE1112" i="8"/>
  <c r="AA1113" i="8"/>
  <c r="Z1112" i="8"/>
  <c r="R1108" i="8"/>
  <c r="H1109" i="8"/>
  <c r="M1111" i="8"/>
  <c r="H1110" i="8"/>
  <c r="AH1109" i="8"/>
  <c r="X1112" i="8"/>
  <c r="AC1112" i="8"/>
  <c r="AJ1111" i="8" l="1"/>
  <c r="AK1112" i="8"/>
  <c r="T1110" i="8"/>
  <c r="U1111" i="8"/>
  <c r="E1110" i="8"/>
  <c r="F1111" i="8"/>
  <c r="C1110" i="8" s="1"/>
  <c r="O1112" i="8"/>
  <c r="P1113" i="8"/>
  <c r="C1109" i="8"/>
  <c r="J1111" i="8"/>
  <c r="K1112" i="8"/>
  <c r="AA1114" i="8"/>
  <c r="Z1113" i="8"/>
  <c r="AF1114" i="8"/>
  <c r="AE1113" i="8"/>
  <c r="R1109" i="8"/>
  <c r="H1111" i="8"/>
  <c r="AH1110" i="8"/>
  <c r="AC1113" i="8"/>
  <c r="X1113" i="8"/>
  <c r="AK1113" i="8" l="1"/>
  <c r="AJ1112" i="8"/>
  <c r="T1111" i="8"/>
  <c r="U1112" i="8"/>
  <c r="E1111" i="8"/>
  <c r="F1112" i="8"/>
  <c r="C1111" i="8" s="1"/>
  <c r="O1113" i="8"/>
  <c r="P1114" i="8"/>
  <c r="J1112" i="8"/>
  <c r="K1113" i="8"/>
  <c r="AF1115" i="8"/>
  <c r="AE1114" i="8"/>
  <c r="AA1115" i="8"/>
  <c r="Z1114" i="8"/>
  <c r="R1110" i="8"/>
  <c r="H1112" i="8"/>
  <c r="M1112" i="8"/>
  <c r="AH1111" i="8"/>
  <c r="X1114" i="8"/>
  <c r="AC1114" i="8"/>
  <c r="AK1114" i="8" l="1"/>
  <c r="AJ1113" i="8"/>
  <c r="O1114" i="8"/>
  <c r="P1115" i="8"/>
  <c r="K1114" i="8"/>
  <c r="J1113" i="8"/>
  <c r="U1113" i="8"/>
  <c r="T1112" i="8"/>
  <c r="E1112" i="8"/>
  <c r="F1113" i="8"/>
  <c r="AA1116" i="8"/>
  <c r="Z1115" i="8"/>
  <c r="AF1116" i="8"/>
  <c r="AE1115" i="8"/>
  <c r="M1114" i="8"/>
  <c r="M1113" i="8"/>
  <c r="H1113" i="8"/>
  <c r="R1111" i="8"/>
  <c r="AH1112" i="8"/>
  <c r="AC1115" i="8"/>
  <c r="X1115" i="8"/>
  <c r="AJ1114" i="8" l="1"/>
  <c r="AK1115" i="8"/>
  <c r="J1114" i="8"/>
  <c r="K1115" i="8"/>
  <c r="O1115" i="8"/>
  <c r="P1116" i="8"/>
  <c r="T1113" i="8"/>
  <c r="U1114" i="8"/>
  <c r="C1112" i="8"/>
  <c r="E1113" i="8"/>
  <c r="F1114" i="8"/>
  <c r="C1113" i="8" s="1"/>
  <c r="AF1117" i="8"/>
  <c r="AE1116" i="8"/>
  <c r="AA1117" i="8"/>
  <c r="Z1116" i="8"/>
  <c r="H1114" i="8"/>
  <c r="R1112" i="8"/>
  <c r="M1115" i="8"/>
  <c r="AH1113" i="8"/>
  <c r="X1116" i="8"/>
  <c r="AC1116" i="8"/>
  <c r="AK1116" i="8" l="1"/>
  <c r="AJ1115" i="8"/>
  <c r="O1116" i="8"/>
  <c r="P1117" i="8"/>
  <c r="F1115" i="8"/>
  <c r="C1114" i="8" s="1"/>
  <c r="E1114" i="8"/>
  <c r="J1115" i="8"/>
  <c r="K1116" i="8"/>
  <c r="U1115" i="8"/>
  <c r="T1114" i="8"/>
  <c r="AA1118" i="8"/>
  <c r="Z1117" i="8"/>
  <c r="AF1118" i="8"/>
  <c r="AE1117" i="8"/>
  <c r="R1113" i="8"/>
  <c r="M1116" i="8"/>
  <c r="AH1114" i="8"/>
  <c r="X1117" i="8"/>
  <c r="AC1117" i="8"/>
  <c r="AK1117" i="8" l="1"/>
  <c r="AJ1116" i="8"/>
  <c r="J1116" i="8"/>
  <c r="K1117" i="8"/>
  <c r="F1116" i="8"/>
  <c r="C1115" i="8" s="1"/>
  <c r="E1115" i="8"/>
  <c r="U1116" i="8"/>
  <c r="T1115" i="8"/>
  <c r="O1117" i="8"/>
  <c r="P1118" i="8"/>
  <c r="AF1119" i="8"/>
  <c r="AE1118" i="8"/>
  <c r="AA1119" i="8"/>
  <c r="Z1118" i="8"/>
  <c r="H1115" i="8"/>
  <c r="M1117" i="8"/>
  <c r="R1114" i="8"/>
  <c r="H1116" i="8"/>
  <c r="AH1115" i="8"/>
  <c r="X1118" i="8"/>
  <c r="AC1118" i="8"/>
  <c r="AJ1117" i="8" l="1"/>
  <c r="AK1118" i="8"/>
  <c r="F1117" i="8"/>
  <c r="E1116" i="8"/>
  <c r="U1117" i="8"/>
  <c r="T1116" i="8"/>
  <c r="J1117" i="8"/>
  <c r="K1118" i="8"/>
  <c r="P1119" i="8"/>
  <c r="O1118" i="8"/>
  <c r="AA1120" i="8"/>
  <c r="Z1119" i="8"/>
  <c r="AF1120" i="8"/>
  <c r="AE1119" i="8"/>
  <c r="M1118" i="8"/>
  <c r="R1116" i="8"/>
  <c r="R1115" i="8"/>
  <c r="AH1116" i="8"/>
  <c r="AC1119" i="8"/>
  <c r="X1119" i="8"/>
  <c r="AK1119" i="8" l="1"/>
  <c r="AJ1118" i="8"/>
  <c r="J1118" i="8"/>
  <c r="K1119" i="8"/>
  <c r="U1118" i="8"/>
  <c r="T1117" i="8"/>
  <c r="O1119" i="8"/>
  <c r="P1120" i="8"/>
  <c r="C1116" i="8"/>
  <c r="E1117" i="8"/>
  <c r="F1118" i="8"/>
  <c r="C1117" i="8" s="1"/>
  <c r="AF1121" i="8"/>
  <c r="AE1120" i="8"/>
  <c r="AA1121" i="8"/>
  <c r="Z1120" i="8"/>
  <c r="AS1116" i="8"/>
  <c r="AR1116" i="8"/>
  <c r="H1117" i="8"/>
  <c r="AH1117" i="8"/>
  <c r="X1120" i="8"/>
  <c r="AC1120" i="8"/>
  <c r="AJ1119" i="8" l="1"/>
  <c r="AK1120" i="8"/>
  <c r="O1120" i="8"/>
  <c r="P1121" i="8"/>
  <c r="K1120" i="8"/>
  <c r="J1119" i="8"/>
  <c r="E1118" i="8"/>
  <c r="F1119" i="8"/>
  <c r="AR1117" i="8"/>
  <c r="AS1117" i="8"/>
  <c r="U1119" i="8"/>
  <c r="T1118" i="8"/>
  <c r="AA1122" i="8"/>
  <c r="Z1121" i="8"/>
  <c r="AF1122" i="8"/>
  <c r="AE1121" i="8"/>
  <c r="AS1115" i="8"/>
  <c r="AR1115" i="8"/>
  <c r="H1118" i="8"/>
  <c r="M1120" i="8"/>
  <c r="R1117" i="8"/>
  <c r="H1119" i="8"/>
  <c r="M1119" i="8"/>
  <c r="AH1118" i="8"/>
  <c r="X1121" i="8"/>
  <c r="AC1121" i="8"/>
  <c r="AK1121" i="8" l="1"/>
  <c r="AJ1120" i="8"/>
  <c r="F1120" i="8"/>
  <c r="C1119" i="8" s="1"/>
  <c r="E1119" i="8"/>
  <c r="K1121" i="8"/>
  <c r="J1120" i="8"/>
  <c r="U1120" i="8"/>
  <c r="T1119" i="8"/>
  <c r="AR1118" i="8"/>
  <c r="AS1118" i="8"/>
  <c r="O1121" i="8"/>
  <c r="P1122" i="8"/>
  <c r="C1118" i="8"/>
  <c r="AF1123" i="8"/>
  <c r="AE1122" i="8"/>
  <c r="AA1123" i="8"/>
  <c r="Z1122" i="8"/>
  <c r="AS1114" i="8"/>
  <c r="AR1114" i="8"/>
  <c r="R1118" i="8"/>
  <c r="M1121" i="8"/>
  <c r="AH1119" i="8"/>
  <c r="AC1122" i="8"/>
  <c r="X1122" i="8"/>
  <c r="AK1122" i="8" l="1"/>
  <c r="AJ1121" i="8"/>
  <c r="T1120" i="8"/>
  <c r="U1121" i="8"/>
  <c r="O1122" i="8"/>
  <c r="P1123" i="8"/>
  <c r="AS1119" i="8"/>
  <c r="AR1119" i="8"/>
  <c r="K1122" i="8"/>
  <c r="J1121" i="8"/>
  <c r="F1121" i="8"/>
  <c r="C1120" i="8" s="1"/>
  <c r="E1120" i="8"/>
  <c r="AA1124" i="8"/>
  <c r="Z1123" i="8"/>
  <c r="AF1124" i="8"/>
  <c r="AE1123" i="8"/>
  <c r="AS1113" i="8"/>
  <c r="AR1113" i="8"/>
  <c r="H1120" i="8"/>
  <c r="R1119" i="8"/>
  <c r="H1121" i="8"/>
  <c r="M1122" i="8"/>
  <c r="AH1120" i="8"/>
  <c r="X1123" i="8"/>
  <c r="AC1123" i="8"/>
  <c r="AJ1122" i="8" l="1"/>
  <c r="AK1123" i="8"/>
  <c r="F1122" i="8"/>
  <c r="C1121" i="8" s="1"/>
  <c r="E1121" i="8"/>
  <c r="O1123" i="8"/>
  <c r="P1124" i="8"/>
  <c r="T1121" i="8"/>
  <c r="U1122" i="8"/>
  <c r="K1123" i="8"/>
  <c r="J1122" i="8"/>
  <c r="AS1120" i="8"/>
  <c r="AR1120" i="8"/>
  <c r="AF1125" i="8"/>
  <c r="AE1124" i="8"/>
  <c r="AA1125" i="8"/>
  <c r="Z1124" i="8"/>
  <c r="AS1112" i="8"/>
  <c r="AR1112" i="8"/>
  <c r="H1122" i="8"/>
  <c r="R1120" i="8"/>
  <c r="AH1121" i="8"/>
  <c r="X1124" i="8"/>
  <c r="AC1124" i="8"/>
  <c r="AK1124" i="8" l="1"/>
  <c r="AJ1123" i="8"/>
  <c r="T1122" i="8"/>
  <c r="U1123" i="8"/>
  <c r="O1124" i="8"/>
  <c r="P1125" i="8"/>
  <c r="AR1121" i="8"/>
  <c r="AS1121" i="8"/>
  <c r="J1123" i="8"/>
  <c r="K1124" i="8"/>
  <c r="F1123" i="8"/>
  <c r="E1122" i="8"/>
  <c r="AA1126" i="8"/>
  <c r="Z1125" i="8"/>
  <c r="AF1126" i="8"/>
  <c r="AE1125" i="8"/>
  <c r="AS1111" i="8"/>
  <c r="AR1111" i="8"/>
  <c r="H1123" i="8"/>
  <c r="R1121" i="8"/>
  <c r="M1124" i="8"/>
  <c r="M1123" i="8"/>
  <c r="AH1122" i="8"/>
  <c r="AC1125" i="8"/>
  <c r="X1125" i="8"/>
  <c r="AJ1124" i="8" l="1"/>
  <c r="AK1125" i="8"/>
  <c r="C1122" i="8"/>
  <c r="F1124" i="8"/>
  <c r="E1123" i="8"/>
  <c r="T1123" i="8"/>
  <c r="U1124" i="8"/>
  <c r="AR1122" i="8"/>
  <c r="AS1122" i="8"/>
  <c r="O1125" i="8"/>
  <c r="P1126" i="8"/>
  <c r="K1125" i="8"/>
  <c r="J1124" i="8"/>
  <c r="AF1127" i="8"/>
  <c r="AE1126" i="8"/>
  <c r="AA1127" i="8"/>
  <c r="Z1126" i="8"/>
  <c r="AS1110" i="8"/>
  <c r="AR1110" i="8"/>
  <c r="M1125" i="8"/>
  <c r="H1124" i="8"/>
  <c r="R1122" i="8"/>
  <c r="AH1123" i="8"/>
  <c r="X1126" i="8"/>
  <c r="AC1126" i="8"/>
  <c r="AK1126" i="8" l="1"/>
  <c r="AJ1125" i="8"/>
  <c r="T1124" i="8"/>
  <c r="U1125" i="8"/>
  <c r="K1126" i="8"/>
  <c r="J1125" i="8"/>
  <c r="AS1123" i="8"/>
  <c r="AR1123" i="8"/>
  <c r="O1126" i="8"/>
  <c r="P1127" i="8"/>
  <c r="C1123" i="8"/>
  <c r="E1124" i="8"/>
  <c r="F1125" i="8"/>
  <c r="C1124" i="8" s="1"/>
  <c r="AA1128" i="8"/>
  <c r="Z1127" i="8"/>
  <c r="AF1128" i="8"/>
  <c r="AE1127" i="8"/>
  <c r="AS1109" i="8"/>
  <c r="AR1109" i="8"/>
  <c r="H1125" i="8"/>
  <c r="M1126" i="8"/>
  <c r="R1123" i="8"/>
  <c r="AH1124" i="8"/>
  <c r="X1127" i="8"/>
  <c r="AC1127" i="8"/>
  <c r="AK1127" i="8" l="1"/>
  <c r="AJ1126" i="8"/>
  <c r="AS1124" i="8"/>
  <c r="AR1124" i="8"/>
  <c r="F1126" i="8"/>
  <c r="C1125" i="8" s="1"/>
  <c r="E1125" i="8"/>
  <c r="U1126" i="8"/>
  <c r="T1125" i="8"/>
  <c r="J1126" i="8"/>
  <c r="K1127" i="8"/>
  <c r="O1127" i="8"/>
  <c r="P1128" i="8"/>
  <c r="AF1129" i="8"/>
  <c r="AE1128" i="8"/>
  <c r="AA1129" i="8"/>
  <c r="Z1128" i="8"/>
  <c r="AS1108" i="8"/>
  <c r="AR1108" i="8"/>
  <c r="M1127" i="8"/>
  <c r="R1124" i="8"/>
  <c r="H1126" i="8"/>
  <c r="AC1128" i="8"/>
  <c r="AH1125" i="8"/>
  <c r="X1128" i="8"/>
  <c r="AK1128" i="8" l="1"/>
  <c r="AJ1127" i="8"/>
  <c r="O1128" i="8"/>
  <c r="P1129" i="8"/>
  <c r="AS1125" i="8"/>
  <c r="AR1125" i="8"/>
  <c r="T1126" i="8"/>
  <c r="U1127" i="8"/>
  <c r="E1126" i="8"/>
  <c r="F1127" i="8"/>
  <c r="C1126" i="8"/>
  <c r="J1127" i="8"/>
  <c r="K1128" i="8"/>
  <c r="AA1130" i="8"/>
  <c r="Z1129" i="8"/>
  <c r="AF1130" i="8"/>
  <c r="AE1129" i="8"/>
  <c r="AS1107" i="8"/>
  <c r="AR1107" i="8"/>
  <c r="M1128" i="8"/>
  <c r="R1126" i="8"/>
  <c r="H1127" i="8"/>
  <c r="R1125" i="8"/>
  <c r="AH1126" i="8"/>
  <c r="AH1127" i="8"/>
  <c r="X1129" i="8"/>
  <c r="AC1129" i="8"/>
  <c r="AK1129" i="8" l="1"/>
  <c r="AJ1128" i="8"/>
  <c r="K1129" i="8"/>
  <c r="J1128" i="8"/>
  <c r="F1128" i="8"/>
  <c r="E1127" i="8"/>
  <c r="C1127" i="8"/>
  <c r="AR1126" i="8"/>
  <c r="AS1126" i="8"/>
  <c r="O1129" i="8"/>
  <c r="P1130" i="8"/>
  <c r="U1128" i="8"/>
  <c r="T1127" i="8"/>
  <c r="AF1131" i="8"/>
  <c r="AE1130" i="8"/>
  <c r="AA1131" i="8"/>
  <c r="Z1130" i="8"/>
  <c r="AS1106" i="8"/>
  <c r="AR1106" i="8"/>
  <c r="M1129" i="8"/>
  <c r="AC1130" i="8"/>
  <c r="X1130" i="8"/>
  <c r="AK1130" i="8" l="1"/>
  <c r="AJ1129" i="8"/>
  <c r="AS1127" i="8"/>
  <c r="AR1127" i="8"/>
  <c r="T1128" i="8"/>
  <c r="U1129" i="8"/>
  <c r="F1129" i="8"/>
  <c r="E1128" i="8"/>
  <c r="O1130" i="8"/>
  <c r="P1131" i="8"/>
  <c r="J1129" i="8"/>
  <c r="K1130" i="8"/>
  <c r="AA1132" i="8"/>
  <c r="Z1131" i="8"/>
  <c r="AF1132" i="8"/>
  <c r="AE1131" i="8"/>
  <c r="AS1105" i="8"/>
  <c r="AR1105" i="8"/>
  <c r="H1128" i="8"/>
  <c r="R1127" i="8"/>
  <c r="H1129" i="8"/>
  <c r="AH1128" i="8"/>
  <c r="AC1131" i="8"/>
  <c r="X1131" i="8"/>
  <c r="AK1131" i="8" l="1"/>
  <c r="AJ1130" i="8"/>
  <c r="E1129" i="8"/>
  <c r="F1130" i="8"/>
  <c r="C1129" i="8"/>
  <c r="AS1128" i="8"/>
  <c r="AR1128" i="8"/>
  <c r="O1131" i="8"/>
  <c r="P1132" i="8"/>
  <c r="J1130" i="8"/>
  <c r="K1131" i="8"/>
  <c r="T1129" i="8"/>
  <c r="U1130" i="8"/>
  <c r="C1128" i="8"/>
  <c r="AF1133" i="8"/>
  <c r="AE1132" i="8"/>
  <c r="AA1133" i="8"/>
  <c r="Z1132" i="8"/>
  <c r="AS1104" i="8"/>
  <c r="AR1104" i="8"/>
  <c r="M1131" i="8"/>
  <c r="H1130" i="8"/>
  <c r="M1130" i="8"/>
  <c r="R1128" i="8"/>
  <c r="AH1129" i="8"/>
  <c r="AC1132" i="8"/>
  <c r="X1132" i="8"/>
  <c r="AJ1131" i="8" l="1"/>
  <c r="AK1132" i="8"/>
  <c r="O1132" i="8"/>
  <c r="P1133" i="8"/>
  <c r="U1131" i="8"/>
  <c r="T1130" i="8"/>
  <c r="K1132" i="8"/>
  <c r="J1131" i="8"/>
  <c r="F1131" i="8"/>
  <c r="C1130" i="8" s="1"/>
  <c r="E1130" i="8"/>
  <c r="AS1129" i="8"/>
  <c r="AR1129" i="8"/>
  <c r="AA1134" i="8"/>
  <c r="Z1133" i="8"/>
  <c r="AF1134" i="8"/>
  <c r="AE1133" i="8"/>
  <c r="AS1103" i="8"/>
  <c r="AR1103" i="8"/>
  <c r="M1132" i="8"/>
  <c r="R1129" i="8"/>
  <c r="R1130" i="8"/>
  <c r="AH1130" i="8"/>
  <c r="AC1133" i="8"/>
  <c r="X1133" i="8"/>
  <c r="AJ1132" i="8" l="1"/>
  <c r="AK1133" i="8"/>
  <c r="K1133" i="8"/>
  <c r="J1132" i="8"/>
  <c r="U1132" i="8"/>
  <c r="T1131" i="8"/>
  <c r="O1133" i="8"/>
  <c r="P1134" i="8"/>
  <c r="AS1130" i="8"/>
  <c r="AR1130" i="8"/>
  <c r="E1131" i="8"/>
  <c r="F1132" i="8"/>
  <c r="C1131" i="8" s="1"/>
  <c r="AF1135" i="8"/>
  <c r="AE1134" i="8"/>
  <c r="AA1135" i="8"/>
  <c r="Z1134" i="8"/>
  <c r="AS1102" i="8"/>
  <c r="AR1102" i="8"/>
  <c r="H1131" i="8"/>
  <c r="H1132" i="8"/>
  <c r="AH1131" i="8"/>
  <c r="AC1134" i="8"/>
  <c r="X1134" i="8"/>
  <c r="AK1134" i="8" l="1"/>
  <c r="AJ1133" i="8"/>
  <c r="O1134" i="8"/>
  <c r="P1135" i="8"/>
  <c r="E1132" i="8"/>
  <c r="F1133" i="8"/>
  <c r="C1132" i="8" s="1"/>
  <c r="AR1131" i="8"/>
  <c r="AS1131" i="8"/>
  <c r="J1133" i="8"/>
  <c r="K1134" i="8"/>
  <c r="U1133" i="8"/>
  <c r="T1132" i="8"/>
  <c r="AA1136" i="8"/>
  <c r="Z1135" i="8"/>
  <c r="AF1136" i="8"/>
  <c r="AE1135" i="8"/>
  <c r="AS1101" i="8"/>
  <c r="AR1101" i="8"/>
  <c r="R1131" i="8"/>
  <c r="R1132" i="8"/>
  <c r="M1134" i="8"/>
  <c r="M1133" i="8"/>
  <c r="AH1132" i="8"/>
  <c r="AC1135" i="8"/>
  <c r="X1135" i="8"/>
  <c r="AK1135" i="8" l="1"/>
  <c r="AJ1134" i="8"/>
  <c r="AR1132" i="8"/>
  <c r="AS1132" i="8"/>
  <c r="E1133" i="8"/>
  <c r="F1134" i="8"/>
  <c r="U1134" i="8"/>
  <c r="T1133" i="8"/>
  <c r="J1134" i="8"/>
  <c r="K1135" i="8"/>
  <c r="O1135" i="8"/>
  <c r="P1136" i="8"/>
  <c r="AF1137" i="8"/>
  <c r="AE1136" i="8"/>
  <c r="AA1137" i="8"/>
  <c r="Z1136" i="8"/>
  <c r="AS1100" i="8"/>
  <c r="AR1100" i="8"/>
  <c r="H1134" i="8"/>
  <c r="H1133" i="8"/>
  <c r="M1135" i="8"/>
  <c r="AH1133" i="8"/>
  <c r="X1136" i="8"/>
  <c r="AC1136" i="8"/>
  <c r="AK1136" i="8" l="1"/>
  <c r="AJ1135" i="8"/>
  <c r="U1135" i="8"/>
  <c r="T1134" i="8"/>
  <c r="O1136" i="8"/>
  <c r="P1137" i="8"/>
  <c r="AS1133" i="8"/>
  <c r="AR1133" i="8"/>
  <c r="J1135" i="8"/>
  <c r="K1136" i="8"/>
  <c r="C1133" i="8"/>
  <c r="F1135" i="8"/>
  <c r="C1134" i="8" s="1"/>
  <c r="E1134" i="8"/>
  <c r="AA1138" i="8"/>
  <c r="Z1137" i="8"/>
  <c r="AF1138" i="8"/>
  <c r="AE1137" i="8"/>
  <c r="AS1099" i="8"/>
  <c r="AR1099" i="8"/>
  <c r="R1133" i="8"/>
  <c r="H1135" i="8"/>
  <c r="R1134" i="8"/>
  <c r="AH1134" i="8"/>
  <c r="X1137" i="8"/>
  <c r="AC1137" i="8"/>
  <c r="AJ1136" i="8" l="1"/>
  <c r="AK1137" i="8"/>
  <c r="AR1134" i="8"/>
  <c r="AS1134" i="8"/>
  <c r="E1135" i="8"/>
  <c r="F1136" i="8"/>
  <c r="K1137" i="8"/>
  <c r="J1136" i="8"/>
  <c r="O1137" i="8"/>
  <c r="P1138" i="8"/>
  <c r="T1135" i="8"/>
  <c r="U1136" i="8"/>
  <c r="AF1139" i="8"/>
  <c r="AE1138" i="8"/>
  <c r="AA1139" i="8"/>
  <c r="Z1138" i="8"/>
  <c r="AS1098" i="8"/>
  <c r="AR1098" i="8"/>
  <c r="M1136" i="8"/>
  <c r="R1135" i="8"/>
  <c r="AH1135" i="8"/>
  <c r="X1138" i="8"/>
  <c r="AC1138" i="8"/>
  <c r="AK1138" i="8" l="1"/>
  <c r="AJ1137" i="8"/>
  <c r="C1135" i="8"/>
  <c r="E1136" i="8"/>
  <c r="F1137" i="8"/>
  <c r="J1137" i="8"/>
  <c r="K1138" i="8"/>
  <c r="U1137" i="8"/>
  <c r="T1136" i="8"/>
  <c r="AS1135" i="8"/>
  <c r="AR1135" i="8"/>
  <c r="O1138" i="8"/>
  <c r="P1139" i="8"/>
  <c r="AA1140" i="8"/>
  <c r="Z1139" i="8"/>
  <c r="AF1140" i="8"/>
  <c r="AE1139" i="8"/>
  <c r="AS1097" i="8"/>
  <c r="AR1097" i="8"/>
  <c r="R1136" i="8"/>
  <c r="H1136" i="8"/>
  <c r="M1138" i="8"/>
  <c r="M1137" i="8"/>
  <c r="H1137" i="8"/>
  <c r="AH1136" i="8"/>
  <c r="X1139" i="8"/>
  <c r="AC1139" i="8"/>
  <c r="AK1139" i="8" l="1"/>
  <c r="AJ1138" i="8"/>
  <c r="F1138" i="8"/>
  <c r="C1137" i="8" s="1"/>
  <c r="E1137" i="8"/>
  <c r="P1140" i="8"/>
  <c r="O1139" i="8"/>
  <c r="C1136" i="8"/>
  <c r="J1138" i="8"/>
  <c r="K1139" i="8"/>
  <c r="AS1136" i="8"/>
  <c r="AR1136" i="8"/>
  <c r="U1138" i="8"/>
  <c r="T1137" i="8"/>
  <c r="AF1141" i="8"/>
  <c r="AE1140" i="8"/>
  <c r="AA1141" i="8"/>
  <c r="Z1140" i="8"/>
  <c r="AS1096" i="8"/>
  <c r="AR1096" i="8"/>
  <c r="H1138" i="8"/>
  <c r="R1137" i="8"/>
  <c r="M1139" i="8"/>
  <c r="AH1137" i="8"/>
  <c r="X1140" i="8"/>
  <c r="AC1140" i="8"/>
  <c r="AK1140" i="8" l="1"/>
  <c r="AJ1139" i="8"/>
  <c r="O1140" i="8"/>
  <c r="P1141" i="8"/>
  <c r="AR1137" i="8"/>
  <c r="AS1137" i="8"/>
  <c r="U1139" i="8"/>
  <c r="T1138" i="8"/>
  <c r="J1139" i="8"/>
  <c r="K1140" i="8"/>
  <c r="E1138" i="8"/>
  <c r="F1139" i="8"/>
  <c r="C1138" i="8" s="1"/>
  <c r="AA1142" i="8"/>
  <c r="Z1141" i="8"/>
  <c r="AF1142" i="8"/>
  <c r="AE1141" i="8"/>
  <c r="AS1095" i="8"/>
  <c r="AR1095" i="8"/>
  <c r="H1139" i="8"/>
  <c r="M1140" i="8"/>
  <c r="R1138" i="8"/>
  <c r="AH1138" i="8"/>
  <c r="X1141" i="8"/>
  <c r="AC1141" i="8"/>
  <c r="AK1141" i="8" l="1"/>
  <c r="AJ1140" i="8"/>
  <c r="T1139" i="8"/>
  <c r="U1140" i="8"/>
  <c r="AR1138" i="8"/>
  <c r="AS1138" i="8"/>
  <c r="K1141" i="8"/>
  <c r="J1140" i="8"/>
  <c r="O1141" i="8"/>
  <c r="P1142" i="8"/>
  <c r="E1139" i="8"/>
  <c r="F1140" i="8"/>
  <c r="C1139" i="8" s="1"/>
  <c r="AF1143" i="8"/>
  <c r="AE1142" i="8"/>
  <c r="AA1143" i="8"/>
  <c r="Z1142" i="8"/>
  <c r="AS1094" i="8"/>
  <c r="AR1094" i="8"/>
  <c r="H1140" i="8"/>
  <c r="AH1139" i="8"/>
  <c r="X1142" i="8"/>
  <c r="AC1142" i="8"/>
  <c r="AK1142" i="8" l="1"/>
  <c r="AJ1141" i="8"/>
  <c r="J1141" i="8"/>
  <c r="K1142" i="8"/>
  <c r="E1140" i="8"/>
  <c r="F1141" i="8"/>
  <c r="AR1139" i="8"/>
  <c r="AS1139" i="8"/>
  <c r="U1141" i="8"/>
  <c r="T1140" i="8"/>
  <c r="P1143" i="8"/>
  <c r="O1142" i="8"/>
  <c r="AA1144" i="8"/>
  <c r="Z1143" i="8"/>
  <c r="AF1144" i="8"/>
  <c r="AE1143" i="8"/>
  <c r="AS1093" i="8"/>
  <c r="AR1093" i="8"/>
  <c r="H1141" i="8"/>
  <c r="M1141" i="8"/>
  <c r="R1139" i="8"/>
  <c r="R1140" i="8"/>
  <c r="M1142" i="8"/>
  <c r="AH1140" i="8"/>
  <c r="X1143" i="8"/>
  <c r="AC1143" i="8"/>
  <c r="AK1143" i="8" l="1"/>
  <c r="AJ1142" i="8"/>
  <c r="P1144" i="8"/>
  <c r="O1143" i="8"/>
  <c r="AR1140" i="8"/>
  <c r="AS1140" i="8"/>
  <c r="C1140" i="8"/>
  <c r="E1141" i="8"/>
  <c r="F1142" i="8"/>
  <c r="C1141" i="8" s="1"/>
  <c r="J1142" i="8"/>
  <c r="K1143" i="8"/>
  <c r="U1142" i="8"/>
  <c r="T1141" i="8"/>
  <c r="AF1145" i="8"/>
  <c r="AE1144" i="8"/>
  <c r="AA1145" i="8"/>
  <c r="Z1144" i="8"/>
  <c r="AS1092" i="8"/>
  <c r="AR1092" i="8"/>
  <c r="H1142" i="8"/>
  <c r="AH1141" i="8"/>
  <c r="X1144" i="8"/>
  <c r="AC1144" i="8"/>
  <c r="AK1144" i="8" l="1"/>
  <c r="AJ1143" i="8"/>
  <c r="F1143" i="8"/>
  <c r="C1142" i="8" s="1"/>
  <c r="E1142" i="8"/>
  <c r="AR1141" i="8"/>
  <c r="AS1141" i="8"/>
  <c r="U1143" i="8"/>
  <c r="T1142" i="8"/>
  <c r="J1143" i="8"/>
  <c r="K1144" i="8"/>
  <c r="P1145" i="8"/>
  <c r="O1144" i="8"/>
  <c r="AA1146" i="8"/>
  <c r="Z1145" i="8"/>
  <c r="AF1146" i="8"/>
  <c r="AE1145" i="8"/>
  <c r="AS1091" i="8"/>
  <c r="AR1091" i="8"/>
  <c r="M1143" i="8"/>
  <c r="R1141" i="8"/>
  <c r="AH1142" i="8"/>
  <c r="X1145" i="8"/>
  <c r="AC1145" i="8"/>
  <c r="AK1145" i="8" l="1"/>
  <c r="AJ1144" i="8"/>
  <c r="U1144" i="8"/>
  <c r="T1143" i="8"/>
  <c r="K1145" i="8"/>
  <c r="J1144" i="8"/>
  <c r="O1145" i="8"/>
  <c r="P1146" i="8"/>
  <c r="AS1142" i="8"/>
  <c r="AR1142" i="8"/>
  <c r="F1144" i="8"/>
  <c r="C1143" i="8" s="1"/>
  <c r="E1143" i="8"/>
  <c r="AF1147" i="8"/>
  <c r="AE1146" i="8"/>
  <c r="AA1147" i="8"/>
  <c r="Z1146" i="8"/>
  <c r="AS1090" i="8"/>
  <c r="AR1090" i="8"/>
  <c r="M1144" i="8"/>
  <c r="H1144" i="8"/>
  <c r="M1145" i="8"/>
  <c r="R1142" i="8"/>
  <c r="H1143" i="8"/>
  <c r="AH1143" i="8"/>
  <c r="AC1146" i="8"/>
  <c r="X1146" i="8"/>
  <c r="AK1146" i="8" l="1"/>
  <c r="AJ1145" i="8"/>
  <c r="AS1143" i="8"/>
  <c r="AR1143" i="8"/>
  <c r="F1145" i="8"/>
  <c r="C1144" i="8" s="1"/>
  <c r="E1144" i="8"/>
  <c r="J1145" i="8"/>
  <c r="K1146" i="8"/>
  <c r="P1147" i="8"/>
  <c r="O1146" i="8"/>
  <c r="T1144" i="8"/>
  <c r="U1145" i="8"/>
  <c r="AA1148" i="8"/>
  <c r="Z1147" i="8"/>
  <c r="AF1148" i="8"/>
  <c r="AE1147" i="8"/>
  <c r="AS1089" i="8"/>
  <c r="AR1089" i="8"/>
  <c r="H1145" i="8"/>
  <c r="M1146" i="8"/>
  <c r="R1143" i="8"/>
  <c r="AH1144" i="8"/>
  <c r="AC1147" i="8"/>
  <c r="X1147" i="8"/>
  <c r="AK1147" i="8" l="1"/>
  <c r="AJ1146" i="8"/>
  <c r="T1145" i="8"/>
  <c r="U1146" i="8"/>
  <c r="AS1144" i="8"/>
  <c r="AR1144" i="8"/>
  <c r="K1147" i="8"/>
  <c r="J1146" i="8"/>
  <c r="E1145" i="8"/>
  <c r="F1146" i="8"/>
  <c r="C1145" i="8" s="1"/>
  <c r="O1147" i="8"/>
  <c r="P1148" i="8"/>
  <c r="AF1149" i="8"/>
  <c r="AE1148" i="8"/>
  <c r="AA1149" i="8"/>
  <c r="Z1148" i="8"/>
  <c r="AS1088" i="8"/>
  <c r="AR1088" i="8"/>
  <c r="R1144" i="8"/>
  <c r="AH1145" i="8"/>
  <c r="X1148" i="8"/>
  <c r="AC1148" i="8"/>
  <c r="AK1148" i="8" l="1"/>
  <c r="AJ1147" i="8"/>
  <c r="K1148" i="8"/>
  <c r="J1147" i="8"/>
  <c r="U1147" i="8"/>
  <c r="T1146" i="8"/>
  <c r="F1147" i="8"/>
  <c r="C1146" i="8" s="1"/>
  <c r="E1146" i="8"/>
  <c r="O1148" i="8"/>
  <c r="P1149" i="8"/>
  <c r="AR1145" i="8"/>
  <c r="AS1145" i="8"/>
  <c r="AA1150" i="8"/>
  <c r="Z1149" i="8"/>
  <c r="AF1150" i="8"/>
  <c r="AE1149" i="8"/>
  <c r="AS1087" i="8"/>
  <c r="AR1087" i="8"/>
  <c r="R1145" i="8"/>
  <c r="M1147" i="8"/>
  <c r="M1148" i="8"/>
  <c r="H1146" i="8"/>
  <c r="AH1146" i="8"/>
  <c r="X1149" i="8"/>
  <c r="AC1149" i="8"/>
  <c r="AK1149" i="8" l="1"/>
  <c r="AJ1148" i="8"/>
  <c r="AR1146" i="8"/>
  <c r="AS1146" i="8"/>
  <c r="O1149" i="8"/>
  <c r="P1150" i="8"/>
  <c r="T1147" i="8"/>
  <c r="U1148" i="8"/>
  <c r="E1147" i="8"/>
  <c r="F1148" i="8"/>
  <c r="C1147" i="8"/>
  <c r="K1149" i="8"/>
  <c r="J1148" i="8"/>
  <c r="AF1151" i="8"/>
  <c r="AE1150" i="8"/>
  <c r="AA1151" i="8"/>
  <c r="Z1150" i="8"/>
  <c r="AS1086" i="8"/>
  <c r="AR1086" i="8"/>
  <c r="R1146" i="8"/>
  <c r="H1147" i="8"/>
  <c r="AH1147" i="8"/>
  <c r="AC1150" i="8"/>
  <c r="X1150" i="8"/>
  <c r="AK1150" i="8" l="1"/>
  <c r="AJ1149" i="8"/>
  <c r="AS1147" i="8"/>
  <c r="AR1147" i="8"/>
  <c r="J1149" i="8"/>
  <c r="K1150" i="8"/>
  <c r="O1150" i="8"/>
  <c r="P1151" i="8"/>
  <c r="U1149" i="8"/>
  <c r="T1148" i="8"/>
  <c r="E1148" i="8"/>
  <c r="F1149" i="8"/>
  <c r="AA1152" i="8"/>
  <c r="Z1151" i="8"/>
  <c r="AF1152" i="8"/>
  <c r="AE1151" i="8"/>
  <c r="AS1085" i="8"/>
  <c r="AR1085" i="8"/>
  <c r="R1147" i="8"/>
  <c r="R1148" i="8"/>
  <c r="H1148" i="8"/>
  <c r="M1149" i="8"/>
  <c r="AH1148" i="8"/>
  <c r="X1151" i="8"/>
  <c r="AC1151" i="8"/>
  <c r="AK1151" i="8" l="1"/>
  <c r="AJ1150" i="8"/>
  <c r="O1151" i="8"/>
  <c r="P1152" i="8"/>
  <c r="C1148" i="8"/>
  <c r="F1150" i="8"/>
  <c r="C1149" i="8" s="1"/>
  <c r="E1149" i="8"/>
  <c r="AS1148" i="8"/>
  <c r="AR1148" i="8"/>
  <c r="T1149" i="8"/>
  <c r="U1150" i="8"/>
  <c r="J1150" i="8"/>
  <c r="K1151" i="8"/>
  <c r="AF1153" i="8"/>
  <c r="AE1152" i="8"/>
  <c r="AA1153" i="8"/>
  <c r="Z1152" i="8"/>
  <c r="AS1084" i="8"/>
  <c r="AR1084" i="8"/>
  <c r="M1151" i="8"/>
  <c r="H1149" i="8"/>
  <c r="R1149" i="8"/>
  <c r="M1150" i="8"/>
  <c r="AH1149" i="8"/>
  <c r="AC1152" i="8"/>
  <c r="X1152" i="8"/>
  <c r="AK1152" i="8" l="1"/>
  <c r="AJ1151" i="8"/>
  <c r="K1152" i="8"/>
  <c r="J1151" i="8"/>
  <c r="E1150" i="8"/>
  <c r="F1151" i="8"/>
  <c r="U1151" i="8"/>
  <c r="T1150" i="8"/>
  <c r="P1153" i="8"/>
  <c r="O1152" i="8"/>
  <c r="AR1149" i="8"/>
  <c r="AS1149" i="8"/>
  <c r="AA1154" i="8"/>
  <c r="Z1153" i="8"/>
  <c r="AF1154" i="8"/>
  <c r="AE1153" i="8"/>
  <c r="AS1083" i="8"/>
  <c r="AR1083" i="8"/>
  <c r="M1152" i="8"/>
  <c r="H1150" i="8"/>
  <c r="H1151" i="8"/>
  <c r="R1150" i="8"/>
  <c r="AH1150" i="8"/>
  <c r="AC1153" i="8"/>
  <c r="X1153" i="8"/>
  <c r="AK1153" i="8" l="1"/>
  <c r="AJ1152" i="8"/>
  <c r="P1154" i="8"/>
  <c r="O1153" i="8"/>
  <c r="F1152" i="8"/>
  <c r="C1151" i="8" s="1"/>
  <c r="E1151" i="8"/>
  <c r="K1153" i="8"/>
  <c r="J1152" i="8"/>
  <c r="C1150" i="8"/>
  <c r="AR1150" i="8"/>
  <c r="AS1150" i="8"/>
  <c r="T1151" i="8"/>
  <c r="U1152" i="8"/>
  <c r="AF1155" i="8"/>
  <c r="AE1154" i="8"/>
  <c r="AA1155" i="8"/>
  <c r="Z1154" i="8"/>
  <c r="AS1082" i="8"/>
  <c r="AR1082" i="8"/>
  <c r="M1153" i="8"/>
  <c r="AH1151" i="8"/>
  <c r="X1154" i="8"/>
  <c r="AC1154" i="8"/>
  <c r="AK1154" i="8" l="1"/>
  <c r="AJ1153" i="8"/>
  <c r="U1153" i="8"/>
  <c r="T1152" i="8"/>
  <c r="AS1151" i="8"/>
  <c r="AR1151" i="8"/>
  <c r="E1152" i="8"/>
  <c r="F1153" i="8"/>
  <c r="J1153" i="8"/>
  <c r="K1154" i="8"/>
  <c r="O1154" i="8"/>
  <c r="P1155" i="8"/>
  <c r="AA1156" i="8"/>
  <c r="Z1155" i="8"/>
  <c r="AF1156" i="8"/>
  <c r="AE1155" i="8"/>
  <c r="AS1081" i="8"/>
  <c r="AR1081" i="8"/>
  <c r="H1153" i="8"/>
  <c r="M1154" i="8"/>
  <c r="R1151" i="8"/>
  <c r="H1152" i="8"/>
  <c r="R1152" i="8"/>
  <c r="AH1152" i="8"/>
  <c r="AC1155" i="8"/>
  <c r="X1155" i="8"/>
  <c r="AK1155" i="8" l="1"/>
  <c r="AJ1154" i="8"/>
  <c r="F1154" i="8"/>
  <c r="C1153" i="8" s="1"/>
  <c r="E1153" i="8"/>
  <c r="J1154" i="8"/>
  <c r="K1155" i="8"/>
  <c r="O1155" i="8"/>
  <c r="P1156" i="8"/>
  <c r="AR1152" i="8"/>
  <c r="AS1152" i="8"/>
  <c r="T1153" i="8"/>
  <c r="U1154" i="8"/>
  <c r="C1152" i="8"/>
  <c r="AF1157" i="8"/>
  <c r="AE1156" i="8"/>
  <c r="AA1157" i="8"/>
  <c r="Z1156" i="8"/>
  <c r="AS1080" i="8"/>
  <c r="AR1080" i="8"/>
  <c r="AH1153" i="8"/>
  <c r="X1156" i="8"/>
  <c r="AC1156" i="8"/>
  <c r="AJ1155" i="8" l="1"/>
  <c r="AK1156" i="8"/>
  <c r="O1156" i="8"/>
  <c r="P1157" i="8"/>
  <c r="K1156" i="8"/>
  <c r="J1155" i="8"/>
  <c r="T1154" i="8"/>
  <c r="U1155" i="8"/>
  <c r="AR1153" i="8"/>
  <c r="AS1153" i="8"/>
  <c r="E1154" i="8"/>
  <c r="F1155" i="8"/>
  <c r="AA1158" i="8"/>
  <c r="Z1157" i="8"/>
  <c r="AF1158" i="8"/>
  <c r="AE1157" i="8"/>
  <c r="AS1079" i="8"/>
  <c r="AR1079" i="8"/>
  <c r="H1154" i="8"/>
  <c r="H1155" i="8"/>
  <c r="M1155" i="8"/>
  <c r="M1156" i="8"/>
  <c r="R1153" i="8"/>
  <c r="AH1154" i="8"/>
  <c r="X1157" i="8"/>
  <c r="AH1155" i="8"/>
  <c r="AC1157" i="8"/>
  <c r="AK1157" i="8" l="1"/>
  <c r="AJ1156" i="8"/>
  <c r="AS1154" i="8"/>
  <c r="AR1154" i="8"/>
  <c r="E1155" i="8"/>
  <c r="F1156" i="8"/>
  <c r="C1155" i="8" s="1"/>
  <c r="K1157" i="8"/>
  <c r="J1156" i="8"/>
  <c r="U1156" i="8"/>
  <c r="T1155" i="8"/>
  <c r="O1157" i="8"/>
  <c r="P1158" i="8"/>
  <c r="C1154" i="8"/>
  <c r="AF1159" i="8"/>
  <c r="AE1158" i="8"/>
  <c r="AA1159" i="8"/>
  <c r="Z1158" i="8"/>
  <c r="AS1078" i="8"/>
  <c r="AR1078" i="8"/>
  <c r="H1156" i="8"/>
  <c r="R1154" i="8"/>
  <c r="X1158" i="8"/>
  <c r="AC1158" i="8"/>
  <c r="AK1158" i="8" l="1"/>
  <c r="AJ1157" i="8"/>
  <c r="P1159" i="8"/>
  <c r="O1158" i="8"/>
  <c r="E1156" i="8"/>
  <c r="F1157" i="8"/>
  <c r="AS1155" i="8"/>
  <c r="AR1155" i="8"/>
  <c r="J1157" i="8"/>
  <c r="K1158" i="8"/>
  <c r="U1157" i="8"/>
  <c r="T1156" i="8"/>
  <c r="AA1160" i="8"/>
  <c r="Z1159" i="8"/>
  <c r="AF1160" i="8"/>
  <c r="AE1159" i="8"/>
  <c r="AS1077" i="8"/>
  <c r="AR1077" i="8"/>
  <c r="H1157" i="8"/>
  <c r="M1158" i="8"/>
  <c r="R1155" i="8"/>
  <c r="R1156" i="8"/>
  <c r="M1157" i="8"/>
  <c r="AH1156" i="8"/>
  <c r="AC1159" i="8"/>
  <c r="X1159" i="8"/>
  <c r="AJ1158" i="8" l="1"/>
  <c r="AK1159" i="8"/>
  <c r="AS1156" i="8"/>
  <c r="AR1156" i="8"/>
  <c r="U1158" i="8"/>
  <c r="T1157" i="8"/>
  <c r="E1157" i="8"/>
  <c r="F1158" i="8"/>
  <c r="C1157" i="8" s="1"/>
  <c r="J1158" i="8"/>
  <c r="K1159" i="8"/>
  <c r="C1156" i="8"/>
  <c r="O1159" i="8"/>
  <c r="P1160" i="8"/>
  <c r="AF1161" i="8"/>
  <c r="AE1160" i="8"/>
  <c r="AA1161" i="8"/>
  <c r="Z1160" i="8"/>
  <c r="AS1076" i="8"/>
  <c r="AR1076" i="8"/>
  <c r="R1157" i="8"/>
  <c r="M1159" i="8"/>
  <c r="AH1157" i="8"/>
  <c r="AC1160" i="8"/>
  <c r="X1160" i="8"/>
  <c r="AK1160" i="8" l="1"/>
  <c r="AJ1159" i="8"/>
  <c r="F1159" i="8"/>
  <c r="C1158" i="8" s="1"/>
  <c r="E1158" i="8"/>
  <c r="AS1157" i="8"/>
  <c r="AR1157" i="8"/>
  <c r="U1159" i="8"/>
  <c r="T1158" i="8"/>
  <c r="P1161" i="8"/>
  <c r="O1160" i="8"/>
  <c r="J1159" i="8"/>
  <c r="K1160" i="8"/>
  <c r="AA1162" i="8"/>
  <c r="Z1161" i="8"/>
  <c r="AF1162" i="8"/>
  <c r="AE1161" i="8"/>
  <c r="AS1075" i="8"/>
  <c r="AR1075" i="8"/>
  <c r="H1158" i="8"/>
  <c r="R1158" i="8"/>
  <c r="AH1158" i="8"/>
  <c r="X1161" i="8"/>
  <c r="AH1159" i="8"/>
  <c r="AC1161" i="8"/>
  <c r="AK1161" i="8" l="1"/>
  <c r="AJ1160" i="8"/>
  <c r="K1161" i="8"/>
  <c r="J1160" i="8"/>
  <c r="AR1158" i="8"/>
  <c r="AS1158" i="8"/>
  <c r="T1159" i="8"/>
  <c r="U1160" i="8"/>
  <c r="O1161" i="8"/>
  <c r="P1162" i="8"/>
  <c r="F1160" i="8"/>
  <c r="C1159" i="8" s="1"/>
  <c r="E1159" i="8"/>
  <c r="AF1163" i="8"/>
  <c r="AE1162" i="8"/>
  <c r="AA1163" i="8"/>
  <c r="Z1162" i="8"/>
  <c r="AS1074" i="8"/>
  <c r="AR1074" i="8"/>
  <c r="M1161" i="8"/>
  <c r="M1160" i="8"/>
  <c r="H1160" i="8"/>
  <c r="H1159" i="8"/>
  <c r="AC1162" i="8"/>
  <c r="X1162" i="8"/>
  <c r="AK1162" i="8" l="1"/>
  <c r="AJ1161" i="8"/>
  <c r="U1161" i="8"/>
  <c r="T1160" i="8"/>
  <c r="AS1159" i="8"/>
  <c r="AR1159" i="8"/>
  <c r="F1161" i="8"/>
  <c r="C1160" i="8" s="1"/>
  <c r="E1160" i="8"/>
  <c r="P1163" i="8"/>
  <c r="O1162" i="8"/>
  <c r="J1161" i="8"/>
  <c r="K1162" i="8"/>
  <c r="AA1164" i="8"/>
  <c r="Z1163" i="8"/>
  <c r="AF1164" i="8"/>
  <c r="AE1163" i="8"/>
  <c r="AS1073" i="8"/>
  <c r="AR1073" i="8"/>
  <c r="R1159" i="8"/>
  <c r="R1160" i="8"/>
  <c r="AH1160" i="8"/>
  <c r="AC1163" i="8"/>
  <c r="X1163" i="8"/>
  <c r="AK1163" i="8" l="1"/>
  <c r="AJ1162" i="8"/>
  <c r="J1162" i="8"/>
  <c r="K1163" i="8"/>
  <c r="F1162" i="8"/>
  <c r="C1161" i="8" s="1"/>
  <c r="E1161" i="8"/>
  <c r="AR1160" i="8"/>
  <c r="AS1160" i="8"/>
  <c r="P1164" i="8"/>
  <c r="O1163" i="8"/>
  <c r="T1161" i="8"/>
  <c r="U1162" i="8"/>
  <c r="AF1165" i="8"/>
  <c r="AE1164" i="8"/>
  <c r="AA1165" i="8"/>
  <c r="Z1164" i="8"/>
  <c r="AS1072" i="8"/>
  <c r="AR1072" i="8"/>
  <c r="R1161" i="8"/>
  <c r="M1162" i="8"/>
  <c r="H1162" i="8"/>
  <c r="H1161" i="8"/>
  <c r="AH1161" i="8"/>
  <c r="AC1164" i="8"/>
  <c r="X1164" i="8"/>
  <c r="AK1164" i="8" l="1"/>
  <c r="AJ1163" i="8"/>
  <c r="AR1161" i="8"/>
  <c r="AS1161" i="8"/>
  <c r="O1164" i="8"/>
  <c r="P1165" i="8"/>
  <c r="J1163" i="8"/>
  <c r="K1164" i="8"/>
  <c r="T1162" i="8"/>
  <c r="U1163" i="8"/>
  <c r="F1163" i="8"/>
  <c r="C1162" i="8" s="1"/>
  <c r="E1162" i="8"/>
  <c r="AA1166" i="8"/>
  <c r="Z1165" i="8"/>
  <c r="AF1166" i="8"/>
  <c r="AE1165" i="8"/>
  <c r="AS1071" i="8"/>
  <c r="AR1071" i="8"/>
  <c r="H1163" i="8"/>
  <c r="R1162" i="8"/>
  <c r="M1163" i="8"/>
  <c r="AH1162" i="8"/>
  <c r="X1165" i="8"/>
  <c r="AC1165" i="8"/>
  <c r="AK1165" i="8" l="1"/>
  <c r="AJ1164" i="8"/>
  <c r="O1165" i="8"/>
  <c r="P1166" i="8"/>
  <c r="F1164" i="8"/>
  <c r="C1163" i="8" s="1"/>
  <c r="E1163" i="8"/>
  <c r="K1165" i="8"/>
  <c r="J1164" i="8"/>
  <c r="U1164" i="8"/>
  <c r="T1163" i="8"/>
  <c r="AS1162" i="8"/>
  <c r="AR1162" i="8"/>
  <c r="AF1167" i="8"/>
  <c r="AE1166" i="8"/>
  <c r="AA1167" i="8"/>
  <c r="Z1166" i="8"/>
  <c r="AS1070" i="8"/>
  <c r="AR1070" i="8"/>
  <c r="M1164" i="8"/>
  <c r="M1165" i="8"/>
  <c r="AH1163" i="8"/>
  <c r="X1166" i="8"/>
  <c r="AC1166" i="8"/>
  <c r="AK1166" i="8" l="1"/>
  <c r="AJ1165" i="8"/>
  <c r="K1166" i="8"/>
  <c r="J1165" i="8"/>
  <c r="O1166" i="8"/>
  <c r="P1167" i="8"/>
  <c r="AS1163" i="8"/>
  <c r="AR1163" i="8"/>
  <c r="E1164" i="8"/>
  <c r="F1165" i="8"/>
  <c r="U1165" i="8"/>
  <c r="T1164" i="8"/>
  <c r="AA1168" i="8"/>
  <c r="Z1167" i="8"/>
  <c r="AF1168" i="8"/>
  <c r="AE1167" i="8"/>
  <c r="AS1069" i="8"/>
  <c r="AR1069" i="8"/>
  <c r="H1164" i="8"/>
  <c r="H1165" i="8"/>
  <c r="R1163" i="8"/>
  <c r="R1164" i="8"/>
  <c r="AH1164" i="8"/>
  <c r="AC1167" i="8"/>
  <c r="X1167" i="8"/>
  <c r="AK1167" i="8" l="1"/>
  <c r="AJ1166" i="8"/>
  <c r="P1168" i="8"/>
  <c r="O1167" i="8"/>
  <c r="T1165" i="8"/>
  <c r="U1166" i="8"/>
  <c r="C1164" i="8"/>
  <c r="E1165" i="8"/>
  <c r="F1166" i="8"/>
  <c r="C1165" i="8" s="1"/>
  <c r="AR1164" i="8"/>
  <c r="AS1164" i="8"/>
  <c r="J1166" i="8"/>
  <c r="K1167" i="8"/>
  <c r="AF1169" i="8"/>
  <c r="AE1168" i="8"/>
  <c r="AA1169" i="8"/>
  <c r="Z1168" i="8"/>
  <c r="AS1068" i="8"/>
  <c r="AR1068" i="8"/>
  <c r="M1166" i="8"/>
  <c r="M1167" i="8"/>
  <c r="H1166" i="8"/>
  <c r="AH1165" i="8"/>
  <c r="AC1168" i="8"/>
  <c r="X1168" i="8"/>
  <c r="AJ1167" i="8" l="1"/>
  <c r="AK1168" i="8"/>
  <c r="K1168" i="8"/>
  <c r="J1167" i="8"/>
  <c r="U1167" i="8"/>
  <c r="T1166" i="8"/>
  <c r="E1166" i="8"/>
  <c r="F1167" i="8"/>
  <c r="AR1165" i="8"/>
  <c r="AS1165" i="8"/>
  <c r="O1168" i="8"/>
  <c r="P1169" i="8"/>
  <c r="AA1170" i="8"/>
  <c r="Z1169" i="8"/>
  <c r="AF1170" i="8"/>
  <c r="AE1169" i="8"/>
  <c r="AS1067" i="8"/>
  <c r="AR1067" i="8"/>
  <c r="M1168" i="8"/>
  <c r="H1167" i="8"/>
  <c r="R1165" i="8"/>
  <c r="AH1166" i="8"/>
  <c r="X1169" i="8"/>
  <c r="AC1169" i="8"/>
  <c r="AJ1168" i="8" l="1"/>
  <c r="AK1169" i="8"/>
  <c r="U1168" i="8"/>
  <c r="T1167" i="8"/>
  <c r="AS1166" i="8"/>
  <c r="AR1166" i="8"/>
  <c r="O1169" i="8"/>
  <c r="P1170" i="8"/>
  <c r="C1166" i="8"/>
  <c r="E1167" i="8"/>
  <c r="F1168" i="8"/>
  <c r="C1167" i="8" s="1"/>
  <c r="J1168" i="8"/>
  <c r="K1169" i="8"/>
  <c r="AF1171" i="8"/>
  <c r="AE1170" i="8"/>
  <c r="AA1171" i="8"/>
  <c r="Z1170" i="8"/>
  <c r="AS1066" i="8"/>
  <c r="AR1066" i="8"/>
  <c r="H1168" i="8"/>
  <c r="R1166" i="8"/>
  <c r="R1167" i="8"/>
  <c r="AH1167" i="8"/>
  <c r="AC1170" i="8"/>
  <c r="X1170" i="8"/>
  <c r="AK1170" i="8" l="1"/>
  <c r="AJ1169" i="8"/>
  <c r="K1170" i="8"/>
  <c r="J1169" i="8"/>
  <c r="E1168" i="8"/>
  <c r="F1169" i="8"/>
  <c r="C1168" i="8" s="1"/>
  <c r="AR1167" i="8"/>
  <c r="AS1167" i="8"/>
  <c r="O1170" i="8"/>
  <c r="P1171" i="8"/>
  <c r="U1169" i="8"/>
  <c r="T1168" i="8"/>
  <c r="AA1172" i="8"/>
  <c r="Z1171" i="8"/>
  <c r="AF1172" i="8"/>
  <c r="AE1171" i="8"/>
  <c r="AS1065" i="8"/>
  <c r="AR1065" i="8"/>
  <c r="M1169" i="8"/>
  <c r="H1169" i="8"/>
  <c r="R1168" i="8"/>
  <c r="AH1168" i="8"/>
  <c r="AC1171" i="8"/>
  <c r="X1171" i="8"/>
  <c r="AK1171" i="8" l="1"/>
  <c r="AJ1170" i="8"/>
  <c r="AR1168" i="8"/>
  <c r="AS1168" i="8"/>
  <c r="E1169" i="8"/>
  <c r="F1170" i="8"/>
  <c r="C1169" i="8" s="1"/>
  <c r="P1172" i="8"/>
  <c r="O1171" i="8"/>
  <c r="U1170" i="8"/>
  <c r="T1169" i="8"/>
  <c r="J1170" i="8"/>
  <c r="K1171" i="8"/>
  <c r="AF1173" i="8"/>
  <c r="AE1172" i="8"/>
  <c r="AA1173" i="8"/>
  <c r="Z1172" i="8"/>
  <c r="AS1064" i="8"/>
  <c r="AR1064" i="8"/>
  <c r="R1169" i="8"/>
  <c r="M1170" i="8"/>
  <c r="AH1169" i="8"/>
  <c r="X1172" i="8"/>
  <c r="AC1172" i="8"/>
  <c r="AK1172" i="8" l="1"/>
  <c r="AJ1171" i="8"/>
  <c r="O1172" i="8"/>
  <c r="P1173" i="8"/>
  <c r="K1172" i="8"/>
  <c r="J1171" i="8"/>
  <c r="F1171" i="8"/>
  <c r="E1170" i="8"/>
  <c r="AS1169" i="8"/>
  <c r="AR1169" i="8"/>
  <c r="U1171" i="8"/>
  <c r="T1170" i="8"/>
  <c r="AA1174" i="8"/>
  <c r="Z1173" i="8"/>
  <c r="AF1174" i="8"/>
  <c r="AE1173" i="8"/>
  <c r="AS1063" i="8"/>
  <c r="AR1063" i="8"/>
  <c r="M1171" i="8"/>
  <c r="H1170" i="8"/>
  <c r="H1171" i="8"/>
  <c r="R1170" i="8"/>
  <c r="AH1170" i="8"/>
  <c r="X1173" i="8"/>
  <c r="AH1171" i="8"/>
  <c r="AC1173" i="8"/>
  <c r="AK1173" i="8" l="1"/>
  <c r="AJ1172" i="8"/>
  <c r="E1171" i="8"/>
  <c r="F1172" i="8"/>
  <c r="C1171" i="8" s="1"/>
  <c r="K1173" i="8"/>
  <c r="J1172" i="8"/>
  <c r="AR1170" i="8"/>
  <c r="AS1170" i="8"/>
  <c r="P1174" i="8"/>
  <c r="O1173" i="8"/>
  <c r="T1171" i="8"/>
  <c r="U1172" i="8"/>
  <c r="C1170" i="8"/>
  <c r="AF1175" i="8"/>
  <c r="AE1174" i="8"/>
  <c r="AA1175" i="8"/>
  <c r="Z1174" i="8"/>
  <c r="AS1062" i="8"/>
  <c r="AR1062" i="8"/>
  <c r="M1172" i="8"/>
  <c r="H1172" i="8"/>
  <c r="AC1174" i="8"/>
  <c r="X1174" i="8"/>
  <c r="AK1174" i="8" l="1"/>
  <c r="AJ1173" i="8"/>
  <c r="J1173" i="8"/>
  <c r="K1174" i="8"/>
  <c r="U1173" i="8"/>
  <c r="T1172" i="8"/>
  <c r="O1174" i="8"/>
  <c r="P1175" i="8"/>
  <c r="E1172" i="8"/>
  <c r="F1173" i="8"/>
  <c r="C1172" i="8" s="1"/>
  <c r="AS1171" i="8"/>
  <c r="AR1171" i="8"/>
  <c r="AA1176" i="8"/>
  <c r="Z1175" i="8"/>
  <c r="AF1176" i="8"/>
  <c r="AE1175" i="8"/>
  <c r="AS1061" i="8"/>
  <c r="AR1061" i="8"/>
  <c r="R1171" i="8"/>
  <c r="H1173" i="8"/>
  <c r="R1172" i="8"/>
  <c r="M1173" i="8"/>
  <c r="AH1172" i="8"/>
  <c r="X1175" i="8"/>
  <c r="AC1175" i="8"/>
  <c r="AK1175" i="8" l="1"/>
  <c r="AJ1174" i="8"/>
  <c r="T1173" i="8"/>
  <c r="U1174" i="8"/>
  <c r="E1173" i="8"/>
  <c r="F1174" i="8"/>
  <c r="C1173" i="8" s="1"/>
  <c r="P1176" i="8"/>
  <c r="O1175" i="8"/>
  <c r="J1174" i="8"/>
  <c r="K1175" i="8"/>
  <c r="AS1172" i="8"/>
  <c r="AR1172" i="8"/>
  <c r="AF1177" i="8"/>
  <c r="AE1176" i="8"/>
  <c r="AA1177" i="8"/>
  <c r="Z1176" i="8"/>
  <c r="AS1060" i="8"/>
  <c r="AR1060" i="8"/>
  <c r="M1174" i="8"/>
  <c r="H1174" i="8"/>
  <c r="M1175" i="8"/>
  <c r="X1176" i="8"/>
  <c r="AH1173" i="8"/>
  <c r="AC1176" i="8"/>
  <c r="AK1176" i="8" l="1"/>
  <c r="AJ1175" i="8"/>
  <c r="E1174" i="8"/>
  <c r="F1175" i="8"/>
  <c r="C1174" i="8" s="1"/>
  <c r="AS1173" i="8"/>
  <c r="AR1173" i="8"/>
  <c r="P1177" i="8"/>
  <c r="O1176" i="8"/>
  <c r="K1176" i="8"/>
  <c r="J1175" i="8"/>
  <c r="U1175" i="8"/>
  <c r="T1174" i="8"/>
  <c r="AA1178" i="8"/>
  <c r="Z1177" i="8"/>
  <c r="AF1178" i="8"/>
  <c r="AE1177" i="8"/>
  <c r="AS1059" i="8"/>
  <c r="AR1059" i="8"/>
  <c r="R1173" i="8"/>
  <c r="AH1174" i="8"/>
  <c r="AC1177" i="8"/>
  <c r="X1177" i="8"/>
  <c r="AK1177" i="8" l="1"/>
  <c r="AJ1176" i="8"/>
  <c r="O1177" i="8"/>
  <c r="P1178" i="8"/>
  <c r="F1176" i="8"/>
  <c r="C1175" i="8" s="1"/>
  <c r="E1175" i="8"/>
  <c r="J1176" i="8"/>
  <c r="K1177" i="8"/>
  <c r="U1176" i="8"/>
  <c r="T1175" i="8"/>
  <c r="AR1174" i="8"/>
  <c r="AS1174" i="8"/>
  <c r="AF1179" i="8"/>
  <c r="AE1178" i="8"/>
  <c r="AA1179" i="8"/>
  <c r="Z1178" i="8"/>
  <c r="AS1058" i="8"/>
  <c r="AR1058" i="8"/>
  <c r="M1176" i="8"/>
  <c r="R1175" i="8"/>
  <c r="R1174" i="8"/>
  <c r="H1175" i="8"/>
  <c r="AH1175" i="8"/>
  <c r="AC1178" i="8"/>
  <c r="X1178" i="8"/>
  <c r="AK1178" i="8" l="1"/>
  <c r="AJ1177" i="8"/>
  <c r="AS1175" i="8"/>
  <c r="AR1175" i="8"/>
  <c r="E1176" i="8"/>
  <c r="F1177" i="8"/>
  <c r="C1176" i="8" s="1"/>
  <c r="U1177" i="8"/>
  <c r="T1176" i="8"/>
  <c r="O1178" i="8"/>
  <c r="P1179" i="8"/>
  <c r="J1177" i="8"/>
  <c r="K1178" i="8"/>
  <c r="AA1180" i="8"/>
  <c r="Z1179" i="8"/>
  <c r="AF1180" i="8"/>
  <c r="AE1179" i="8"/>
  <c r="AS1057" i="8"/>
  <c r="AR1057" i="8"/>
  <c r="M1177" i="8"/>
  <c r="M1178" i="8"/>
  <c r="H1177" i="8"/>
  <c r="H1176" i="8"/>
  <c r="R1176" i="8"/>
  <c r="AH1176" i="8"/>
  <c r="X1179" i="8"/>
  <c r="AC1179" i="8"/>
  <c r="AK1179" i="8" l="1"/>
  <c r="AJ1178" i="8"/>
  <c r="F1178" i="8"/>
  <c r="C1177" i="8" s="1"/>
  <c r="E1177" i="8"/>
  <c r="O1179" i="8"/>
  <c r="P1180" i="8"/>
  <c r="AR1176" i="8"/>
  <c r="AS1176" i="8"/>
  <c r="U1178" i="8"/>
  <c r="T1177" i="8"/>
  <c r="J1178" i="8"/>
  <c r="K1179" i="8"/>
  <c r="AF1181" i="8"/>
  <c r="AE1180" i="8"/>
  <c r="AA1181" i="8"/>
  <c r="Z1180" i="8"/>
  <c r="AS1056" i="8"/>
  <c r="AR1056" i="8"/>
  <c r="AH1177" i="8"/>
  <c r="X1180" i="8"/>
  <c r="AC1180" i="8"/>
  <c r="AK1180" i="8" l="1"/>
  <c r="AJ1179" i="8"/>
  <c r="O1180" i="8"/>
  <c r="P1181" i="8"/>
  <c r="K1180" i="8"/>
  <c r="J1179" i="8"/>
  <c r="AR1177" i="8"/>
  <c r="AS1177" i="8"/>
  <c r="T1178" i="8"/>
  <c r="U1179" i="8"/>
  <c r="F1179" i="8"/>
  <c r="C1178" i="8" s="1"/>
  <c r="E1178" i="8"/>
  <c r="AA1182" i="8"/>
  <c r="Z1181" i="8"/>
  <c r="AF1182" i="8"/>
  <c r="AE1181" i="8"/>
  <c r="AS1055" i="8"/>
  <c r="AR1055" i="8"/>
  <c r="M1179" i="8"/>
  <c r="M1180" i="8"/>
  <c r="H1179" i="8"/>
  <c r="H1178" i="8"/>
  <c r="AH1178" i="8"/>
  <c r="AC1181" i="8"/>
  <c r="X1181" i="8"/>
  <c r="AK1181" i="8" l="1"/>
  <c r="AJ1180" i="8"/>
  <c r="AR1178" i="8"/>
  <c r="AS1178" i="8"/>
  <c r="T1179" i="8"/>
  <c r="U1180" i="8"/>
  <c r="E1179" i="8"/>
  <c r="F1180" i="8"/>
  <c r="C1179" i="8" s="1"/>
  <c r="P1182" i="8"/>
  <c r="O1181" i="8"/>
  <c r="J1180" i="8"/>
  <c r="K1181" i="8"/>
  <c r="AF1183" i="8"/>
  <c r="AE1182" i="8"/>
  <c r="AA1183" i="8"/>
  <c r="Z1182" i="8"/>
  <c r="AS1054" i="8"/>
  <c r="AR1054" i="8"/>
  <c r="H1180" i="8"/>
  <c r="AH1179" i="8"/>
  <c r="X1182" i="8"/>
  <c r="R1178" i="8"/>
  <c r="AC1182" i="8"/>
  <c r="AJ1181" i="8" l="1"/>
  <c r="AK1182" i="8"/>
  <c r="U1181" i="8"/>
  <c r="T1180" i="8"/>
  <c r="E1180" i="8"/>
  <c r="F1181" i="8"/>
  <c r="K1182" i="8"/>
  <c r="J1181" i="8"/>
  <c r="O1182" i="8"/>
  <c r="P1183" i="8"/>
  <c r="AS1179" i="8"/>
  <c r="AR1179" i="8"/>
  <c r="AA1184" i="8"/>
  <c r="Z1183" i="8"/>
  <c r="AF1184" i="8"/>
  <c r="AE1183" i="8"/>
  <c r="AS1053" i="8"/>
  <c r="AR1053" i="8"/>
  <c r="R1177" i="8"/>
  <c r="M1182" i="8"/>
  <c r="M1181" i="8"/>
  <c r="X1183" i="8"/>
  <c r="AH1180" i="8"/>
  <c r="AC1183" i="8"/>
  <c r="R1179" i="8"/>
  <c r="AK1183" i="8" l="1"/>
  <c r="AJ1182" i="8"/>
  <c r="AS1180" i="8"/>
  <c r="AR1180" i="8"/>
  <c r="C1180" i="8"/>
  <c r="F1182" i="8"/>
  <c r="C1181" i="8" s="1"/>
  <c r="E1181" i="8"/>
  <c r="U1182" i="8"/>
  <c r="T1181" i="8"/>
  <c r="K1183" i="8"/>
  <c r="J1182" i="8"/>
  <c r="O1183" i="8"/>
  <c r="P1184" i="8"/>
  <c r="AF1185" i="8"/>
  <c r="AE1184" i="8"/>
  <c r="AA1185" i="8"/>
  <c r="Z1184" i="8"/>
  <c r="AS1052" i="8"/>
  <c r="AR1052" i="8"/>
  <c r="H1182" i="8"/>
  <c r="H1181" i="8"/>
  <c r="M1183" i="8"/>
  <c r="AH1181" i="8"/>
  <c r="R1180" i="8"/>
  <c r="AC1184" i="8"/>
  <c r="X1184" i="8"/>
  <c r="AJ1183" i="8" l="1"/>
  <c r="AK1184" i="8"/>
  <c r="U1183" i="8"/>
  <c r="T1182" i="8"/>
  <c r="F1183" i="8"/>
  <c r="E1182" i="8"/>
  <c r="K1184" i="8"/>
  <c r="J1183" i="8"/>
  <c r="P1185" i="8"/>
  <c r="O1184" i="8"/>
  <c r="AR1181" i="8"/>
  <c r="AS1181" i="8"/>
  <c r="AA1186" i="8"/>
  <c r="Z1185" i="8"/>
  <c r="AF1186" i="8"/>
  <c r="AE1185" i="8"/>
  <c r="AS1051" i="8"/>
  <c r="AR1051" i="8"/>
  <c r="M1184" i="8"/>
  <c r="AH1182" i="8"/>
  <c r="X1185" i="8"/>
  <c r="AC1185" i="8"/>
  <c r="R1181" i="8"/>
  <c r="R1182" i="8"/>
  <c r="AK1185" i="8" l="1"/>
  <c r="AJ1184" i="8"/>
  <c r="AR1182" i="8"/>
  <c r="AS1182" i="8"/>
  <c r="C1182" i="8"/>
  <c r="F1184" i="8"/>
  <c r="C1183" i="8" s="1"/>
  <c r="E1183" i="8"/>
  <c r="J1184" i="8"/>
  <c r="K1185" i="8"/>
  <c r="P1186" i="8"/>
  <c r="O1185" i="8"/>
  <c r="T1183" i="8"/>
  <c r="U1184" i="8"/>
  <c r="AF1187" i="8"/>
  <c r="AE1186" i="8"/>
  <c r="AA1187" i="8"/>
  <c r="Z1186" i="8"/>
  <c r="AS1050" i="8"/>
  <c r="AR1050" i="8"/>
  <c r="M1185" i="8"/>
  <c r="H1183" i="8"/>
  <c r="AH1183" i="8"/>
  <c r="AC1186" i="8"/>
  <c r="X1186" i="8"/>
  <c r="R1183" i="8"/>
  <c r="AK1186" i="8" l="1"/>
  <c r="AJ1185" i="8"/>
  <c r="T1184" i="8"/>
  <c r="U1185" i="8"/>
  <c r="F1185" i="8"/>
  <c r="C1184" i="8" s="1"/>
  <c r="E1184" i="8"/>
  <c r="J1185" i="8"/>
  <c r="K1186" i="8"/>
  <c r="O1186" i="8"/>
  <c r="P1187" i="8"/>
  <c r="AR1183" i="8"/>
  <c r="AS1183" i="8"/>
  <c r="AA1188" i="8"/>
  <c r="Z1187" i="8"/>
  <c r="AF1188" i="8"/>
  <c r="AE1187" i="8"/>
  <c r="AS1049" i="8"/>
  <c r="AR1049" i="8"/>
  <c r="M1186" i="8"/>
  <c r="H1184" i="8"/>
  <c r="AC1187" i="8"/>
  <c r="AH1184" i="8"/>
  <c r="R1184" i="8"/>
  <c r="X1187" i="8"/>
  <c r="AK1187" i="8" l="1"/>
  <c r="AJ1186" i="8"/>
  <c r="J1186" i="8"/>
  <c r="K1187" i="8"/>
  <c r="AR1184" i="8"/>
  <c r="AS1184" i="8"/>
  <c r="E1185" i="8"/>
  <c r="F1186" i="8"/>
  <c r="U1186" i="8"/>
  <c r="T1185" i="8"/>
  <c r="O1187" i="8"/>
  <c r="P1188" i="8"/>
  <c r="AF1189" i="8"/>
  <c r="AE1188" i="8"/>
  <c r="AA1189" i="8"/>
  <c r="Z1188" i="8"/>
  <c r="AS1048" i="8"/>
  <c r="AR1048" i="8"/>
  <c r="H1185" i="8"/>
  <c r="H1186" i="8"/>
  <c r="AH1185" i="8"/>
  <c r="X1188" i="8"/>
  <c r="AC1188" i="8"/>
  <c r="AK1188" i="8" l="1"/>
  <c r="AJ1187" i="8"/>
  <c r="C1185" i="8"/>
  <c r="F1187" i="8"/>
  <c r="C1186" i="8" s="1"/>
  <c r="E1186" i="8"/>
  <c r="AR1185" i="8"/>
  <c r="AS1185" i="8"/>
  <c r="O1188" i="8"/>
  <c r="P1189" i="8"/>
  <c r="J1187" i="8"/>
  <c r="K1188" i="8"/>
  <c r="T1186" i="8"/>
  <c r="U1187" i="8"/>
  <c r="AA1190" i="8"/>
  <c r="Z1189" i="8"/>
  <c r="AF1190" i="8"/>
  <c r="AE1189" i="8"/>
  <c r="AS1047" i="8"/>
  <c r="AR1047" i="8"/>
  <c r="M1187" i="8"/>
  <c r="H1187" i="8"/>
  <c r="R1186" i="8"/>
  <c r="R1185" i="8"/>
  <c r="AH1186" i="8"/>
  <c r="X1189" i="8"/>
  <c r="AC1189" i="8"/>
  <c r="AJ1188" i="8" l="1"/>
  <c r="AK1189" i="8"/>
  <c r="K1189" i="8"/>
  <c r="J1188" i="8"/>
  <c r="AR1186" i="8"/>
  <c r="AS1186" i="8"/>
  <c r="U1188" i="8"/>
  <c r="T1187" i="8"/>
  <c r="E1187" i="8"/>
  <c r="F1188" i="8"/>
  <c r="C1187" i="8" s="1"/>
  <c r="P1190" i="8"/>
  <c r="O1189" i="8"/>
  <c r="AF1191" i="8"/>
  <c r="AE1190" i="8"/>
  <c r="AA1191" i="8"/>
  <c r="Z1190" i="8"/>
  <c r="AS1046" i="8"/>
  <c r="AR1046" i="8"/>
  <c r="H1188" i="8"/>
  <c r="M1189" i="8"/>
  <c r="M1188" i="8"/>
  <c r="AH1187" i="8"/>
  <c r="AC1190" i="8"/>
  <c r="R1187" i="8"/>
  <c r="X1190" i="8"/>
  <c r="AK1190" i="8" l="1"/>
  <c r="AJ1189" i="8"/>
  <c r="T1188" i="8"/>
  <c r="U1189" i="8"/>
  <c r="P1191" i="8"/>
  <c r="O1190" i="8"/>
  <c r="F1189" i="8"/>
  <c r="C1188" i="8" s="1"/>
  <c r="E1188" i="8"/>
  <c r="AS1187" i="8"/>
  <c r="AR1187" i="8"/>
  <c r="J1189" i="8"/>
  <c r="K1190" i="8"/>
  <c r="AA1192" i="8"/>
  <c r="Z1191" i="8"/>
  <c r="AF1192" i="8"/>
  <c r="AE1191" i="8"/>
  <c r="AS1045" i="8"/>
  <c r="AR1045" i="8"/>
  <c r="AH1188" i="8"/>
  <c r="X1191" i="8"/>
  <c r="AC1191" i="8"/>
  <c r="AK1191" i="8" l="1"/>
  <c r="AJ1190" i="8"/>
  <c r="AR1188" i="8"/>
  <c r="AS1188" i="8"/>
  <c r="K1191" i="8"/>
  <c r="J1190" i="8"/>
  <c r="U1190" i="8"/>
  <c r="T1189" i="8"/>
  <c r="F1190" i="8"/>
  <c r="C1189" i="8" s="1"/>
  <c r="E1189" i="8"/>
  <c r="P1192" i="8"/>
  <c r="O1191" i="8"/>
  <c r="AF1193" i="8"/>
  <c r="AE1192" i="8"/>
  <c r="AA1193" i="8"/>
  <c r="Z1192" i="8"/>
  <c r="AS1044" i="8"/>
  <c r="AR1044" i="8"/>
  <c r="H1190" i="8"/>
  <c r="M1190" i="8"/>
  <c r="H1189" i="8"/>
  <c r="AH1189" i="8"/>
  <c r="AC1192" i="8"/>
  <c r="X1192" i="8"/>
  <c r="R1188" i="8"/>
  <c r="AK1192" i="8" l="1"/>
  <c r="AJ1191" i="8"/>
  <c r="P1193" i="8"/>
  <c r="O1192" i="8"/>
  <c r="T1190" i="8"/>
  <c r="U1191" i="8"/>
  <c r="AR1189" i="8"/>
  <c r="AS1189" i="8"/>
  <c r="F1191" i="8"/>
  <c r="C1190" i="8" s="1"/>
  <c r="E1190" i="8"/>
  <c r="J1191" i="8"/>
  <c r="K1192" i="8"/>
  <c r="AA1194" i="8"/>
  <c r="Z1193" i="8"/>
  <c r="AF1194" i="8"/>
  <c r="AE1193" i="8"/>
  <c r="AS1043" i="8"/>
  <c r="AR1043" i="8"/>
  <c r="H1191" i="8"/>
  <c r="M1192" i="8"/>
  <c r="M1191" i="8"/>
  <c r="AH1190" i="8"/>
  <c r="R1189" i="8"/>
  <c r="X1193" i="8"/>
  <c r="AC1193" i="8"/>
  <c r="R1190" i="8"/>
  <c r="AK1193" i="8" l="1"/>
  <c r="AJ1192" i="8"/>
  <c r="U1192" i="8"/>
  <c r="T1191" i="8"/>
  <c r="AS1190" i="8"/>
  <c r="AR1190" i="8"/>
  <c r="J1192" i="8"/>
  <c r="K1193" i="8"/>
  <c r="F1192" i="8"/>
  <c r="E1191" i="8"/>
  <c r="O1193" i="8"/>
  <c r="P1194" i="8"/>
  <c r="AF1195" i="8"/>
  <c r="AE1194" i="8"/>
  <c r="AA1195" i="8"/>
  <c r="Z1194" i="8"/>
  <c r="AS1042" i="8"/>
  <c r="AR1042" i="8"/>
  <c r="M1193" i="8"/>
  <c r="H1192" i="8"/>
  <c r="AH1191" i="8"/>
  <c r="X1194" i="8"/>
  <c r="AC1194" i="8"/>
  <c r="AK1194" i="8" l="1"/>
  <c r="AJ1193" i="8"/>
  <c r="J1193" i="8"/>
  <c r="K1194" i="8"/>
  <c r="E1192" i="8"/>
  <c r="F1193" i="8"/>
  <c r="C1192" i="8" s="1"/>
  <c r="O1194" i="8"/>
  <c r="P1195" i="8"/>
  <c r="C1191" i="8"/>
  <c r="AS1191" i="8"/>
  <c r="AR1191" i="8"/>
  <c r="U1193" i="8"/>
  <c r="T1192" i="8"/>
  <c r="AA1196" i="8"/>
  <c r="Z1195" i="8"/>
  <c r="AF1196" i="8"/>
  <c r="AE1195" i="8"/>
  <c r="AS1041" i="8"/>
  <c r="AR1041" i="8"/>
  <c r="AH1192" i="8"/>
  <c r="R1192" i="8"/>
  <c r="AC1195" i="8"/>
  <c r="R1191" i="8"/>
  <c r="X1195" i="8"/>
  <c r="AK1195" i="8" l="1"/>
  <c r="AJ1194" i="8"/>
  <c r="O1195" i="8"/>
  <c r="P1196" i="8"/>
  <c r="E1193" i="8"/>
  <c r="F1194" i="8"/>
  <c r="C1193" i="8" s="1"/>
  <c r="AS1192" i="8"/>
  <c r="AR1192" i="8"/>
  <c r="T1193" i="8"/>
  <c r="U1194" i="8"/>
  <c r="J1194" i="8"/>
  <c r="K1195" i="8"/>
  <c r="AF1197" i="8"/>
  <c r="AE1196" i="8"/>
  <c r="AA1197" i="8"/>
  <c r="Z1196" i="8"/>
  <c r="AS1040" i="8"/>
  <c r="AR1040" i="8"/>
  <c r="M1195" i="8"/>
  <c r="M1194" i="8"/>
  <c r="H1193" i="8"/>
  <c r="AH1193" i="8"/>
  <c r="X1196" i="8"/>
  <c r="AC1196" i="8"/>
  <c r="AK1196" i="8" l="1"/>
  <c r="AJ1195" i="8"/>
  <c r="J1195" i="8"/>
  <c r="K1196" i="8"/>
  <c r="O1196" i="8"/>
  <c r="P1197" i="8"/>
  <c r="E1194" i="8"/>
  <c r="F1195" i="8"/>
  <c r="AR1193" i="8"/>
  <c r="AS1193" i="8"/>
  <c r="U1195" i="8"/>
  <c r="T1194" i="8"/>
  <c r="AA1198" i="8"/>
  <c r="Z1197" i="8"/>
  <c r="AF1198" i="8"/>
  <c r="AE1197" i="8"/>
  <c r="AS1039" i="8"/>
  <c r="AR1039" i="8"/>
  <c r="H1194" i="8"/>
  <c r="M1196" i="8"/>
  <c r="AH1194" i="8"/>
  <c r="AC1197" i="8"/>
  <c r="R1193" i="8"/>
  <c r="R1194" i="8"/>
  <c r="X1197" i="8"/>
  <c r="AK1197" i="8" l="1"/>
  <c r="AJ1196" i="8"/>
  <c r="AS1194" i="8"/>
  <c r="AR1194" i="8"/>
  <c r="F1196" i="8"/>
  <c r="E1195" i="8"/>
  <c r="C1195" i="8"/>
  <c r="O1197" i="8"/>
  <c r="P1198" i="8"/>
  <c r="J1196" i="8"/>
  <c r="K1197" i="8"/>
  <c r="T1195" i="8"/>
  <c r="U1196" i="8"/>
  <c r="C1194" i="8"/>
  <c r="AF1199" i="8"/>
  <c r="AE1198" i="8"/>
  <c r="AA1199" i="8"/>
  <c r="Z1198" i="8"/>
  <c r="AS1038" i="8"/>
  <c r="AR1038" i="8"/>
  <c r="H1195" i="8"/>
  <c r="H1196" i="8"/>
  <c r="AH1195" i="8"/>
  <c r="AC1198" i="8"/>
  <c r="X1198" i="8"/>
  <c r="AJ1197" i="8" l="1"/>
  <c r="AK1198" i="8"/>
  <c r="O1198" i="8"/>
  <c r="P1199" i="8"/>
  <c r="AR1195" i="8"/>
  <c r="AS1195" i="8"/>
  <c r="E1196" i="8"/>
  <c r="F1197" i="8"/>
  <c r="C1196" i="8" s="1"/>
  <c r="U1197" i="8"/>
  <c r="T1196" i="8"/>
  <c r="J1197" i="8"/>
  <c r="K1198" i="8"/>
  <c r="AA1200" i="8"/>
  <c r="Z1199" i="8"/>
  <c r="AF1200" i="8"/>
  <c r="AE1199" i="8"/>
  <c r="AS1037" i="8"/>
  <c r="AR1037" i="8"/>
  <c r="M1197" i="8"/>
  <c r="AH1196" i="8"/>
  <c r="X1199" i="8"/>
  <c r="AC1199" i="8"/>
  <c r="R1195" i="8"/>
  <c r="AK1199" i="8" l="1"/>
  <c r="AJ1198" i="8"/>
  <c r="AS1196" i="8"/>
  <c r="AR1196" i="8"/>
  <c r="K1199" i="8"/>
  <c r="J1198" i="8"/>
  <c r="F1198" i="8"/>
  <c r="C1197" i="8" s="1"/>
  <c r="E1197" i="8"/>
  <c r="T1197" i="8"/>
  <c r="U1198" i="8"/>
  <c r="O1199" i="8"/>
  <c r="P1200" i="8"/>
  <c r="AF1201" i="8"/>
  <c r="AE1200" i="8"/>
  <c r="AA1201" i="8"/>
  <c r="Z1200" i="8"/>
  <c r="AS1036" i="8"/>
  <c r="AR1036" i="8"/>
  <c r="H1197" i="8"/>
  <c r="M1198" i="8"/>
  <c r="M1199" i="8"/>
  <c r="AH1197" i="8"/>
  <c r="R1196" i="8"/>
  <c r="AC1200" i="8"/>
  <c r="AH1198" i="8"/>
  <c r="X1200" i="8"/>
  <c r="AK1200" i="8" l="1"/>
  <c r="AJ1199" i="8"/>
  <c r="J1199" i="8"/>
  <c r="K1200" i="8"/>
  <c r="E1198" i="8"/>
  <c r="F1199" i="8"/>
  <c r="C1198" i="8" s="1"/>
  <c r="AR1197" i="8"/>
  <c r="AS1197" i="8"/>
  <c r="O1200" i="8"/>
  <c r="P1201" i="8"/>
  <c r="T1198" i="8"/>
  <c r="U1199" i="8"/>
  <c r="AA1202" i="8"/>
  <c r="Z1201" i="8"/>
  <c r="AF1202" i="8"/>
  <c r="AE1201" i="8"/>
  <c r="AS1035" i="8"/>
  <c r="AR1035" i="8"/>
  <c r="H1198" i="8"/>
  <c r="H1199" i="8"/>
  <c r="X1201" i="8"/>
  <c r="AC1201" i="8"/>
  <c r="R1197" i="8"/>
  <c r="R1198" i="8"/>
  <c r="AK1201" i="8" l="1"/>
  <c r="AJ1200" i="8"/>
  <c r="E1199" i="8"/>
  <c r="F1200" i="8"/>
  <c r="C1199" i="8" s="1"/>
  <c r="AS1198" i="8"/>
  <c r="AR1198" i="8"/>
  <c r="T1199" i="8"/>
  <c r="U1200" i="8"/>
  <c r="J1200" i="8"/>
  <c r="K1201" i="8"/>
  <c r="P1202" i="8"/>
  <c r="O1201" i="8"/>
  <c r="AF1203" i="8"/>
  <c r="AE1202" i="8"/>
  <c r="AA1203" i="8"/>
  <c r="Z1202" i="8"/>
  <c r="AS1034" i="8"/>
  <c r="AR1034" i="8"/>
  <c r="M1200" i="8"/>
  <c r="H1200" i="8"/>
  <c r="AH1199" i="8"/>
  <c r="AC1202" i="8"/>
  <c r="X1202" i="8"/>
  <c r="AJ1201" i="8" l="1"/>
  <c r="AK1202" i="8"/>
  <c r="U1201" i="8"/>
  <c r="T1200" i="8"/>
  <c r="P1203" i="8"/>
  <c r="O1202" i="8"/>
  <c r="F1201" i="8"/>
  <c r="C1200" i="8" s="1"/>
  <c r="E1200" i="8"/>
  <c r="K1202" i="8"/>
  <c r="J1201" i="8"/>
  <c r="AS1199" i="8"/>
  <c r="AR1199" i="8"/>
  <c r="AA1204" i="8"/>
  <c r="Z1203" i="8"/>
  <c r="AF1204" i="8"/>
  <c r="AE1203" i="8"/>
  <c r="AS1033" i="8"/>
  <c r="AR1033" i="8"/>
  <c r="M1202" i="8"/>
  <c r="M1201" i="8"/>
  <c r="AH1200" i="8"/>
  <c r="X1203" i="8"/>
  <c r="R1200" i="8"/>
  <c r="R1199" i="8"/>
  <c r="AC1203" i="8"/>
  <c r="AK1203" i="8" l="1"/>
  <c r="AJ1202" i="8"/>
  <c r="O1203" i="8"/>
  <c r="P1204" i="8"/>
  <c r="J1202" i="8"/>
  <c r="K1203" i="8"/>
  <c r="AR1200" i="8"/>
  <c r="AS1200" i="8"/>
  <c r="F1202" i="8"/>
  <c r="C1201" i="8" s="1"/>
  <c r="E1201" i="8"/>
  <c r="U1202" i="8"/>
  <c r="T1201" i="8"/>
  <c r="AF1205" i="8"/>
  <c r="AE1204" i="8"/>
  <c r="AA1205" i="8"/>
  <c r="Z1204" i="8"/>
  <c r="AS1032" i="8"/>
  <c r="AR1032" i="8"/>
  <c r="M1203" i="8"/>
  <c r="H1201" i="8"/>
  <c r="AH1201" i="8"/>
  <c r="X1204" i="8"/>
  <c r="R1201" i="8"/>
  <c r="AC1204" i="8"/>
  <c r="AK1204" i="8" l="1"/>
  <c r="AJ1203" i="8"/>
  <c r="K1204" i="8"/>
  <c r="J1203" i="8"/>
  <c r="U1203" i="8"/>
  <c r="T1202" i="8"/>
  <c r="AS1201" i="8"/>
  <c r="AR1201" i="8"/>
  <c r="O1204" i="8"/>
  <c r="P1205" i="8"/>
  <c r="F1203" i="8"/>
  <c r="C1202" i="8" s="1"/>
  <c r="E1202" i="8"/>
  <c r="AA1206" i="8"/>
  <c r="Z1205" i="8"/>
  <c r="AF1206" i="8"/>
  <c r="AE1205" i="8"/>
  <c r="AS1031" i="8"/>
  <c r="AR1031" i="8"/>
  <c r="H1203" i="8"/>
  <c r="H1202" i="8"/>
  <c r="AH1202" i="8"/>
  <c r="X1205" i="8"/>
  <c r="AC1205" i="8"/>
  <c r="AK1205" i="8" l="1"/>
  <c r="AJ1204" i="8"/>
  <c r="T1203" i="8"/>
  <c r="U1204" i="8"/>
  <c r="AR1202" i="8"/>
  <c r="AS1202" i="8"/>
  <c r="F1204" i="8"/>
  <c r="C1203" i="8" s="1"/>
  <c r="E1203" i="8"/>
  <c r="O1205" i="8"/>
  <c r="P1206" i="8"/>
  <c r="K1205" i="8"/>
  <c r="J1204" i="8"/>
  <c r="AF1207" i="8"/>
  <c r="AE1206" i="8"/>
  <c r="AA1207" i="8"/>
  <c r="Z1206" i="8"/>
  <c r="AS1030" i="8"/>
  <c r="AR1030" i="8"/>
  <c r="M1205" i="8"/>
  <c r="M1204" i="8"/>
  <c r="AH1203" i="8"/>
  <c r="AC1206" i="8"/>
  <c r="R1202" i="8"/>
  <c r="X1206" i="8"/>
  <c r="AJ1205" i="8" l="1"/>
  <c r="AK1206" i="8"/>
  <c r="AS1203" i="8"/>
  <c r="AR1203" i="8"/>
  <c r="U1205" i="8"/>
  <c r="T1204" i="8"/>
  <c r="E1204" i="8"/>
  <c r="F1205" i="8"/>
  <c r="C1204" i="8" s="1"/>
  <c r="J1205" i="8"/>
  <c r="K1206" i="8"/>
  <c r="P1207" i="8"/>
  <c r="O1206" i="8"/>
  <c r="AA1208" i="8"/>
  <c r="Z1207" i="8"/>
  <c r="AF1208" i="8"/>
  <c r="AE1207" i="8"/>
  <c r="AS1029" i="8"/>
  <c r="AR1029" i="8"/>
  <c r="H1204" i="8"/>
  <c r="AH1204" i="8"/>
  <c r="AC1207" i="8"/>
  <c r="R1203" i="8"/>
  <c r="X1207" i="8"/>
  <c r="AK1207" i="8" l="1"/>
  <c r="AJ1206" i="8"/>
  <c r="T1205" i="8"/>
  <c r="U1206" i="8"/>
  <c r="AS1204" i="8"/>
  <c r="AR1204" i="8"/>
  <c r="J1206" i="8"/>
  <c r="K1207" i="8"/>
  <c r="F1206" i="8"/>
  <c r="C1205" i="8" s="1"/>
  <c r="E1205" i="8"/>
  <c r="O1207" i="8"/>
  <c r="P1208" i="8"/>
  <c r="AF1209" i="8"/>
  <c r="AE1208" i="8"/>
  <c r="AA1209" i="8"/>
  <c r="Z1208" i="8"/>
  <c r="AS1028" i="8"/>
  <c r="AR1028" i="8"/>
  <c r="M1206" i="8"/>
  <c r="H1205" i="8"/>
  <c r="AH1205" i="8"/>
  <c r="AC1208" i="8"/>
  <c r="X1208" i="8"/>
  <c r="R1204" i="8"/>
  <c r="R1205" i="8"/>
  <c r="AJ1207" i="8" l="1"/>
  <c r="AK1208" i="8"/>
  <c r="P1209" i="8"/>
  <c r="O1208" i="8"/>
  <c r="AR1205" i="8"/>
  <c r="AS1205" i="8"/>
  <c r="U1207" i="8"/>
  <c r="T1206" i="8"/>
  <c r="F1207" i="8"/>
  <c r="E1206" i="8"/>
  <c r="J1207" i="8"/>
  <c r="K1208" i="8"/>
  <c r="AA1210" i="8"/>
  <c r="Z1209" i="8"/>
  <c r="AF1210" i="8"/>
  <c r="AE1209" i="8"/>
  <c r="AS1027" i="8"/>
  <c r="AR1027" i="8"/>
  <c r="H1206" i="8"/>
  <c r="M1207" i="8"/>
  <c r="M1208" i="8"/>
  <c r="AH1206" i="8"/>
  <c r="X1209" i="8"/>
  <c r="AC1209" i="8"/>
  <c r="R1206" i="8"/>
  <c r="AJ1208" i="8" l="1"/>
  <c r="AK1209" i="8"/>
  <c r="K1209" i="8"/>
  <c r="J1208" i="8"/>
  <c r="AS1206" i="8"/>
  <c r="AR1206" i="8"/>
  <c r="U1208" i="8"/>
  <c r="T1207" i="8"/>
  <c r="P1210" i="8"/>
  <c r="O1209" i="8"/>
  <c r="C1206" i="8"/>
  <c r="E1207" i="8"/>
  <c r="F1208" i="8"/>
  <c r="C1207" i="8" s="1"/>
  <c r="AF1211" i="8"/>
  <c r="AE1210" i="8"/>
  <c r="AA1211" i="8"/>
  <c r="Z1210" i="8"/>
  <c r="AS1026" i="8"/>
  <c r="AR1026" i="8"/>
  <c r="H1208" i="8"/>
  <c r="H1207" i="8"/>
  <c r="AH1207" i="8"/>
  <c r="X1210" i="8"/>
  <c r="AC1210" i="8"/>
  <c r="AK1210" i="8" l="1"/>
  <c r="AJ1209" i="8"/>
  <c r="O1210" i="8"/>
  <c r="P1211" i="8"/>
  <c r="U1209" i="8"/>
  <c r="T1208" i="8"/>
  <c r="E1208" i="8"/>
  <c r="F1209" i="8"/>
  <c r="C1208" i="8" s="1"/>
  <c r="AS1207" i="8"/>
  <c r="AR1207" i="8"/>
  <c r="J1209" i="8"/>
  <c r="K1210" i="8"/>
  <c r="AA1212" i="8"/>
  <c r="Z1211" i="8"/>
  <c r="AF1212" i="8"/>
  <c r="AE1211" i="8"/>
  <c r="AS1025" i="8"/>
  <c r="AR1025" i="8"/>
  <c r="M1209" i="8"/>
  <c r="H1209" i="8"/>
  <c r="M1210" i="8"/>
  <c r="AH1208" i="8"/>
  <c r="AC1211" i="8"/>
  <c r="R1207" i="8"/>
  <c r="X1211" i="8"/>
  <c r="AK1211" i="8" l="1"/>
  <c r="AJ1210" i="8"/>
  <c r="T1209" i="8"/>
  <c r="U1210" i="8"/>
  <c r="AR1208" i="8"/>
  <c r="AS1208" i="8"/>
  <c r="O1211" i="8"/>
  <c r="P1212" i="8"/>
  <c r="J1210" i="8"/>
  <c r="K1211" i="8"/>
  <c r="E1209" i="8"/>
  <c r="F1210" i="8"/>
  <c r="C1209" i="8" s="1"/>
  <c r="AF1213" i="8"/>
  <c r="AE1212" i="8"/>
  <c r="AA1213" i="8"/>
  <c r="Z1212" i="8"/>
  <c r="AS1024" i="8"/>
  <c r="AR1024" i="8"/>
  <c r="AH1209" i="8"/>
  <c r="AC1212" i="8"/>
  <c r="R1209" i="8"/>
  <c r="R1208" i="8"/>
  <c r="X1212" i="8"/>
  <c r="AK1212" i="8" l="1"/>
  <c r="AJ1211" i="8"/>
  <c r="AS1209" i="8"/>
  <c r="AR1209" i="8"/>
  <c r="F1211" i="8"/>
  <c r="C1210" i="8" s="1"/>
  <c r="E1210" i="8"/>
  <c r="J1211" i="8"/>
  <c r="K1212" i="8"/>
  <c r="U1211" i="8"/>
  <c r="T1210" i="8"/>
  <c r="O1212" i="8"/>
  <c r="P1213" i="8"/>
  <c r="AA1214" i="8"/>
  <c r="Z1213" i="8"/>
  <c r="AF1214" i="8"/>
  <c r="AE1213" i="8"/>
  <c r="AS1023" i="8"/>
  <c r="AR1023" i="8"/>
  <c r="M1212" i="8"/>
  <c r="M1211" i="8"/>
  <c r="H1210" i="8"/>
  <c r="AH1210" i="8"/>
  <c r="X1213" i="8"/>
  <c r="AC1213" i="8"/>
  <c r="R1210" i="8"/>
  <c r="AK1213" i="8" l="1"/>
  <c r="AJ1212" i="8"/>
  <c r="J1212" i="8"/>
  <c r="K1213" i="8"/>
  <c r="AS1210" i="8"/>
  <c r="AR1210" i="8"/>
  <c r="O1213" i="8"/>
  <c r="P1214" i="8"/>
  <c r="F1212" i="8"/>
  <c r="C1211" i="8" s="1"/>
  <c r="E1211" i="8"/>
  <c r="U1212" i="8"/>
  <c r="T1211" i="8"/>
  <c r="AF1215" i="8"/>
  <c r="AE1214" i="8"/>
  <c r="AA1215" i="8"/>
  <c r="Z1214" i="8"/>
  <c r="AS1022" i="8"/>
  <c r="AR1022" i="8"/>
  <c r="H1211" i="8"/>
  <c r="H1212" i="8"/>
  <c r="M1213" i="8"/>
  <c r="AC1214" i="8"/>
  <c r="AH1211" i="8"/>
  <c r="X1214" i="8"/>
  <c r="R1211" i="8"/>
  <c r="AK1214" i="8" l="1"/>
  <c r="AJ1213" i="8"/>
  <c r="P1215" i="8"/>
  <c r="O1214" i="8"/>
  <c r="K1214" i="8"/>
  <c r="J1213" i="8"/>
  <c r="U1213" i="8"/>
  <c r="T1212" i="8"/>
  <c r="AS1211" i="8"/>
  <c r="AR1211" i="8"/>
  <c r="F1213" i="8"/>
  <c r="C1212" i="8" s="1"/>
  <c r="E1212" i="8"/>
  <c r="AA1216" i="8"/>
  <c r="Z1215" i="8"/>
  <c r="AF1216" i="8"/>
  <c r="AE1215" i="8"/>
  <c r="AS1021" i="8"/>
  <c r="AR1021" i="8"/>
  <c r="M1214" i="8"/>
  <c r="AH1212" i="8"/>
  <c r="AC1215" i="8"/>
  <c r="R1212" i="8"/>
  <c r="X1215" i="8"/>
  <c r="AK1215" i="8" l="1"/>
  <c r="AJ1214" i="8"/>
  <c r="U1214" i="8"/>
  <c r="T1213" i="8"/>
  <c r="K1215" i="8"/>
  <c r="J1214" i="8"/>
  <c r="AR1212" i="8"/>
  <c r="AS1212" i="8"/>
  <c r="F1214" i="8"/>
  <c r="C1213" i="8" s="1"/>
  <c r="E1213" i="8"/>
  <c r="O1215" i="8"/>
  <c r="P1216" i="8"/>
  <c r="AF1217" i="8"/>
  <c r="AE1216" i="8"/>
  <c r="AA1217" i="8"/>
  <c r="Z1216" i="8"/>
  <c r="AS1019" i="8"/>
  <c r="AS1020" i="8"/>
  <c r="AR1019" i="8"/>
  <c r="AR1020" i="8"/>
  <c r="H1214" i="8"/>
  <c r="H1213" i="8"/>
  <c r="M1215" i="8"/>
  <c r="AH1213" i="8"/>
  <c r="X1216" i="8"/>
  <c r="AC1216" i="8"/>
  <c r="AK1216" i="8" l="1"/>
  <c r="AJ1215" i="8"/>
  <c r="P1217" i="8"/>
  <c r="O1216" i="8"/>
  <c r="K1216" i="8"/>
  <c r="J1215" i="8"/>
  <c r="AR1213" i="8"/>
  <c r="AS1213" i="8"/>
  <c r="E1214" i="8"/>
  <c r="F1215" i="8"/>
  <c r="U1215" i="8"/>
  <c r="T1214" i="8"/>
  <c r="AA1218" i="8"/>
  <c r="Z1217" i="8"/>
  <c r="AF1218" i="8"/>
  <c r="AE1217" i="8"/>
  <c r="AH1214" i="8"/>
  <c r="AC1217" i="8"/>
  <c r="R1213" i="8"/>
  <c r="X1217" i="8"/>
  <c r="AK1217" i="8" l="1"/>
  <c r="AJ1216" i="8"/>
  <c r="F1216" i="8"/>
  <c r="E1215" i="8"/>
  <c r="C1215" i="8"/>
  <c r="J1216" i="8"/>
  <c r="K1217" i="8"/>
  <c r="AR1214" i="8"/>
  <c r="AS1214" i="8"/>
  <c r="U1216" i="8"/>
  <c r="T1215" i="8"/>
  <c r="C1214" i="8"/>
  <c r="P1218" i="8"/>
  <c r="O1217" i="8"/>
  <c r="AF1219" i="8"/>
  <c r="AE1218" i="8"/>
  <c r="AA1219" i="8"/>
  <c r="Z1218" i="8"/>
  <c r="H1215" i="8"/>
  <c r="M1216" i="8"/>
  <c r="H1216" i="8"/>
  <c r="AH1215" i="8"/>
  <c r="AC1218" i="8"/>
  <c r="R1214" i="8"/>
  <c r="X1218" i="8"/>
  <c r="AK1218" i="8" l="1"/>
  <c r="AJ1217" i="8"/>
  <c r="P1219" i="8"/>
  <c r="O1218" i="8"/>
  <c r="K1218" i="8"/>
  <c r="J1217" i="8"/>
  <c r="AR1215" i="8"/>
  <c r="AS1215" i="8"/>
  <c r="T1216" i="8"/>
  <c r="U1217" i="8"/>
  <c r="E1216" i="8"/>
  <c r="F1217" i="8"/>
  <c r="C1216" i="8" s="1"/>
  <c r="AA1220" i="8"/>
  <c r="Z1219" i="8"/>
  <c r="AF1220" i="8"/>
  <c r="AE1219" i="8"/>
  <c r="M1217" i="8"/>
  <c r="AH1216" i="8"/>
  <c r="X1219" i="8"/>
  <c r="R1215" i="8"/>
  <c r="AC1219" i="8"/>
  <c r="AJ1218" i="8" l="1"/>
  <c r="AK1219" i="8"/>
  <c r="E1217" i="8"/>
  <c r="F1218" i="8"/>
  <c r="C1217" i="8" s="1"/>
  <c r="AR1216" i="8"/>
  <c r="AS1216" i="8"/>
  <c r="J1218" i="8"/>
  <c r="K1219" i="8"/>
  <c r="U1218" i="8"/>
  <c r="T1217" i="8"/>
  <c r="O1219" i="8"/>
  <c r="P1220" i="8"/>
  <c r="AF1221" i="8"/>
  <c r="AE1220" i="8"/>
  <c r="AA1221" i="8"/>
  <c r="Z1220" i="8"/>
  <c r="M1218" i="8"/>
  <c r="H1217" i="8"/>
  <c r="AH1217" i="8"/>
  <c r="AH1218" i="8"/>
  <c r="AC1220" i="8"/>
  <c r="R1217" i="8"/>
  <c r="X1220" i="8"/>
  <c r="R1216" i="8"/>
  <c r="AJ1219" i="8" l="1"/>
  <c r="AK1220" i="8"/>
  <c r="P1221" i="8"/>
  <c r="O1220" i="8"/>
  <c r="T1218" i="8"/>
  <c r="U1219" i="8"/>
  <c r="F1219" i="8"/>
  <c r="E1218" i="8"/>
  <c r="K1220" i="8"/>
  <c r="J1219" i="8"/>
  <c r="AR1217" i="8"/>
  <c r="AS1217" i="8"/>
  <c r="AA1222" i="8"/>
  <c r="Z1221" i="8"/>
  <c r="AF1222" i="8"/>
  <c r="AE1221" i="8"/>
  <c r="H1219" i="8"/>
  <c r="M1219" i="8"/>
  <c r="M1220" i="8"/>
  <c r="H1218" i="8"/>
  <c r="AC1221" i="8"/>
  <c r="X1221" i="8"/>
  <c r="AK1221" i="8" l="1"/>
  <c r="AJ1220" i="8"/>
  <c r="AS1218" i="8"/>
  <c r="AR1218" i="8"/>
  <c r="C1218" i="8"/>
  <c r="E1219" i="8"/>
  <c r="F1220" i="8"/>
  <c r="C1219" i="8" s="1"/>
  <c r="T1219" i="8"/>
  <c r="U1220" i="8"/>
  <c r="J1220" i="8"/>
  <c r="K1221" i="8"/>
  <c r="P1222" i="8"/>
  <c r="O1221" i="8"/>
  <c r="AF1223" i="8"/>
  <c r="AE1222" i="8"/>
  <c r="AA1223" i="8"/>
  <c r="Z1222" i="8"/>
  <c r="M1221" i="8"/>
  <c r="H1220" i="8"/>
  <c r="AH1219" i="8"/>
  <c r="AC1222" i="8"/>
  <c r="R1218" i="8"/>
  <c r="X1222" i="8"/>
  <c r="AK1222" i="8" l="1"/>
  <c r="AJ1221" i="8"/>
  <c r="E1220" i="8"/>
  <c r="F1221" i="8"/>
  <c r="C1220" i="8" s="1"/>
  <c r="AS1219" i="8"/>
  <c r="AR1219" i="8"/>
  <c r="P1223" i="8"/>
  <c r="O1222" i="8"/>
  <c r="U1221" i="8"/>
  <c r="T1220" i="8"/>
  <c r="K1222" i="8"/>
  <c r="J1221" i="8"/>
  <c r="AA1224" i="8"/>
  <c r="Z1223" i="8"/>
  <c r="AF1224" i="8"/>
  <c r="AE1223" i="8"/>
  <c r="H1221" i="8"/>
  <c r="AH1220" i="8"/>
  <c r="X1223" i="8"/>
  <c r="R1220" i="8"/>
  <c r="R1219" i="8"/>
  <c r="AC1223" i="8"/>
  <c r="AJ1222" i="8" l="1"/>
  <c r="AK1223" i="8"/>
  <c r="O1223" i="8"/>
  <c r="P1224" i="8"/>
  <c r="F1222" i="8"/>
  <c r="C1221" i="8" s="1"/>
  <c r="E1221" i="8"/>
  <c r="J1222" i="8"/>
  <c r="K1223" i="8"/>
  <c r="T1221" i="8"/>
  <c r="U1222" i="8"/>
  <c r="AR1220" i="8"/>
  <c r="AS1220" i="8"/>
  <c r="AF1225" i="8"/>
  <c r="AE1224" i="8"/>
  <c r="AA1225" i="8"/>
  <c r="Z1224" i="8"/>
  <c r="H1222" i="8"/>
  <c r="M1223" i="8"/>
  <c r="M1222" i="8"/>
  <c r="AH1221" i="8"/>
  <c r="X1224" i="8"/>
  <c r="AC1224" i="8"/>
  <c r="AK1224" i="8" l="1"/>
  <c r="AJ1223" i="8"/>
  <c r="AS1221" i="8"/>
  <c r="AR1221" i="8"/>
  <c r="P1225" i="8"/>
  <c r="O1224" i="8"/>
  <c r="T1222" i="8"/>
  <c r="U1223" i="8"/>
  <c r="F1223" i="8"/>
  <c r="E1222" i="8"/>
  <c r="J1223" i="8"/>
  <c r="K1224" i="8"/>
  <c r="AA1226" i="8"/>
  <c r="Z1225" i="8"/>
  <c r="AF1226" i="8"/>
  <c r="AE1225" i="8"/>
  <c r="AH1222" i="8"/>
  <c r="AC1225" i="8"/>
  <c r="X1225" i="8"/>
  <c r="R1221" i="8"/>
  <c r="AK1225" i="8" l="1"/>
  <c r="AJ1224" i="8"/>
  <c r="F1224" i="8"/>
  <c r="C1223" i="8" s="1"/>
  <c r="E1223" i="8"/>
  <c r="P1226" i="8"/>
  <c r="O1225" i="8"/>
  <c r="C1222" i="8"/>
  <c r="T1223" i="8"/>
  <c r="U1224" i="8"/>
  <c r="K1225" i="8"/>
  <c r="J1224" i="8"/>
  <c r="AS1222" i="8"/>
  <c r="AR1222" i="8"/>
  <c r="AF1227" i="8"/>
  <c r="AE1226" i="8"/>
  <c r="AA1227" i="8"/>
  <c r="Z1226" i="8"/>
  <c r="H1223" i="8"/>
  <c r="H1224" i="8"/>
  <c r="M1224" i="8"/>
  <c r="M1225" i="8"/>
  <c r="AH1223" i="8"/>
  <c r="X1226" i="8"/>
  <c r="R1222" i="8"/>
  <c r="AC1226" i="8"/>
  <c r="AK1226" i="8" l="1"/>
  <c r="AJ1225" i="8"/>
  <c r="U1225" i="8"/>
  <c r="T1224" i="8"/>
  <c r="K1226" i="8"/>
  <c r="J1225" i="8"/>
  <c r="AS1223" i="8"/>
  <c r="AR1223" i="8"/>
  <c r="O1226" i="8"/>
  <c r="P1227" i="8"/>
  <c r="E1224" i="8"/>
  <c r="F1225" i="8"/>
  <c r="C1224" i="8" s="1"/>
  <c r="AA1228" i="8"/>
  <c r="Z1227" i="8"/>
  <c r="AF1228" i="8"/>
  <c r="AE1227" i="8"/>
  <c r="M1226" i="8"/>
  <c r="AH1224" i="8"/>
  <c r="AC1227" i="8"/>
  <c r="R1223" i="8"/>
  <c r="X1227" i="8"/>
  <c r="R1224" i="8"/>
  <c r="AJ1226" i="8" l="1"/>
  <c r="AK1227" i="8"/>
  <c r="AS1224" i="8"/>
  <c r="AR1224" i="8"/>
  <c r="E1225" i="8"/>
  <c r="F1226" i="8"/>
  <c r="J1226" i="8"/>
  <c r="K1227" i="8"/>
  <c r="T1225" i="8"/>
  <c r="U1226" i="8"/>
  <c r="O1227" i="8"/>
  <c r="P1228" i="8"/>
  <c r="AF1229" i="8"/>
  <c r="AE1228" i="8"/>
  <c r="AA1229" i="8"/>
  <c r="Z1228" i="8"/>
  <c r="H1226" i="8"/>
  <c r="H1225" i="8"/>
  <c r="AH1225" i="8"/>
  <c r="X1228" i="8"/>
  <c r="AC1228" i="8"/>
  <c r="AK1228" i="8" l="1"/>
  <c r="AJ1227" i="8"/>
  <c r="O1228" i="8"/>
  <c r="P1229" i="8"/>
  <c r="AR1225" i="8"/>
  <c r="AS1225" i="8"/>
  <c r="C1225" i="8"/>
  <c r="F1227" i="8"/>
  <c r="E1226" i="8"/>
  <c r="U1227" i="8"/>
  <c r="T1226" i="8"/>
  <c r="J1227" i="8"/>
  <c r="K1228" i="8"/>
  <c r="AA1230" i="8"/>
  <c r="Z1229" i="8"/>
  <c r="AF1230" i="8"/>
  <c r="AE1229" i="8"/>
  <c r="M1227" i="8"/>
  <c r="M1228" i="8"/>
  <c r="AH1226" i="8"/>
  <c r="X1229" i="8"/>
  <c r="R1225" i="8"/>
  <c r="AC1229" i="8"/>
  <c r="R1226" i="8"/>
  <c r="AK1229" i="8" l="1"/>
  <c r="AJ1228" i="8"/>
  <c r="K1229" i="8"/>
  <c r="J1228" i="8"/>
  <c r="F1228" i="8"/>
  <c r="C1227" i="8" s="1"/>
  <c r="E1227" i="8"/>
  <c r="T1227" i="8"/>
  <c r="U1228" i="8"/>
  <c r="O1229" i="8"/>
  <c r="P1230" i="8"/>
  <c r="C1226" i="8"/>
  <c r="AR1226" i="8"/>
  <c r="AS1226" i="8"/>
  <c r="AF1231" i="8"/>
  <c r="AE1230" i="8"/>
  <c r="AA1231" i="8"/>
  <c r="Z1230" i="8"/>
  <c r="H1228" i="8"/>
  <c r="M1229" i="8"/>
  <c r="H1227" i="8"/>
  <c r="AH1227" i="8"/>
  <c r="R1227" i="8"/>
  <c r="AC1230" i="8"/>
  <c r="X1230" i="8"/>
  <c r="AK1230" i="8" l="1"/>
  <c r="AJ1229" i="8"/>
  <c r="E1228" i="8"/>
  <c r="F1229" i="8"/>
  <c r="C1228" i="8" s="1"/>
  <c r="O1230" i="8"/>
  <c r="P1231" i="8"/>
  <c r="AR1227" i="8"/>
  <c r="AS1227" i="8"/>
  <c r="T1228" i="8"/>
  <c r="U1229" i="8"/>
  <c r="J1229" i="8"/>
  <c r="K1230" i="8"/>
  <c r="AA1232" i="8"/>
  <c r="Z1231" i="8"/>
  <c r="AF1232" i="8"/>
  <c r="AE1231" i="8"/>
  <c r="H1229" i="8"/>
  <c r="AH1228" i="8"/>
  <c r="AC1231" i="8"/>
  <c r="X1231" i="8"/>
  <c r="AK1231" i="8" l="1"/>
  <c r="AJ1230" i="8"/>
  <c r="P1232" i="8"/>
  <c r="O1231" i="8"/>
  <c r="J1230" i="8"/>
  <c r="K1231" i="8"/>
  <c r="F1230" i="8"/>
  <c r="E1229" i="8"/>
  <c r="U1230" i="8"/>
  <c r="T1229" i="8"/>
  <c r="AR1228" i="8"/>
  <c r="AS1228" i="8"/>
  <c r="AF1233" i="8"/>
  <c r="AE1232" i="8"/>
  <c r="AA1233" i="8"/>
  <c r="Z1232" i="8"/>
  <c r="M1231" i="8"/>
  <c r="M1230" i="8"/>
  <c r="AH1229" i="8"/>
  <c r="AC1232" i="8"/>
  <c r="R1228" i="8"/>
  <c r="X1232" i="8"/>
  <c r="R1229" i="8"/>
  <c r="AK1232" i="8" l="1"/>
  <c r="AJ1231" i="8"/>
  <c r="E1230" i="8"/>
  <c r="F1231" i="8"/>
  <c r="AR1229" i="8"/>
  <c r="AS1229" i="8"/>
  <c r="K1232" i="8"/>
  <c r="J1231" i="8"/>
  <c r="U1231" i="8"/>
  <c r="T1230" i="8"/>
  <c r="C1229" i="8"/>
  <c r="O1232" i="8"/>
  <c r="P1233" i="8"/>
  <c r="AA1234" i="8"/>
  <c r="Z1233" i="8"/>
  <c r="AF1234" i="8"/>
  <c r="AE1233" i="8"/>
  <c r="M1232" i="8"/>
  <c r="H1230" i="8"/>
  <c r="AH1230" i="8"/>
  <c r="X1233" i="8"/>
  <c r="AC1233" i="8"/>
  <c r="AJ1232" i="8" l="1"/>
  <c r="AK1233" i="8"/>
  <c r="K1233" i="8"/>
  <c r="J1232" i="8"/>
  <c r="P1234" i="8"/>
  <c r="O1233" i="8"/>
  <c r="C1230" i="8"/>
  <c r="E1231" i="8"/>
  <c r="F1232" i="8"/>
  <c r="C1231" i="8" s="1"/>
  <c r="U1232" i="8"/>
  <c r="T1231" i="8"/>
  <c r="AS1230" i="8"/>
  <c r="AR1230" i="8"/>
  <c r="AF1235" i="8"/>
  <c r="AE1234" i="8"/>
  <c r="AA1235" i="8"/>
  <c r="Z1234" i="8"/>
  <c r="H1231" i="8"/>
  <c r="H1232" i="8"/>
  <c r="AH1231" i="8"/>
  <c r="AC1234" i="8"/>
  <c r="X1234" i="8"/>
  <c r="R1230" i="8"/>
  <c r="AK1234" i="8" l="1"/>
  <c r="AJ1233" i="8"/>
  <c r="AS1231" i="8"/>
  <c r="AR1231" i="8"/>
  <c r="U1233" i="8"/>
  <c r="T1232" i="8"/>
  <c r="P1235" i="8"/>
  <c r="O1234" i="8"/>
  <c r="J1233" i="8"/>
  <c r="K1234" i="8"/>
  <c r="F1233" i="8"/>
  <c r="C1232" i="8" s="1"/>
  <c r="E1232" i="8"/>
  <c r="AA1236" i="8"/>
  <c r="Z1235" i="8"/>
  <c r="AF1236" i="8"/>
  <c r="AE1235" i="8"/>
  <c r="M1233" i="8"/>
  <c r="AH1232" i="8"/>
  <c r="X1235" i="8"/>
  <c r="AC1235" i="8"/>
  <c r="R1232" i="8"/>
  <c r="R1231" i="8"/>
  <c r="AJ1234" i="8" l="1"/>
  <c r="AK1235" i="8"/>
  <c r="O1235" i="8"/>
  <c r="P1236" i="8"/>
  <c r="AS1232" i="8"/>
  <c r="AR1232" i="8"/>
  <c r="K1235" i="8"/>
  <c r="J1234" i="8"/>
  <c r="U1234" i="8"/>
  <c r="T1233" i="8"/>
  <c r="F1234" i="8"/>
  <c r="C1233" i="8" s="1"/>
  <c r="E1233" i="8"/>
  <c r="AF1237" i="8"/>
  <c r="AE1236" i="8"/>
  <c r="AA1237" i="8"/>
  <c r="Z1236" i="8"/>
  <c r="M1235" i="8"/>
  <c r="M1234" i="8"/>
  <c r="H1233" i="8"/>
  <c r="AH1233" i="8"/>
  <c r="AC1236" i="8"/>
  <c r="X1236" i="8"/>
  <c r="AK1236" i="8" l="1"/>
  <c r="AJ1235" i="8"/>
  <c r="K1236" i="8"/>
  <c r="J1235" i="8"/>
  <c r="AS1233" i="8"/>
  <c r="AR1233" i="8"/>
  <c r="E1234" i="8"/>
  <c r="F1235" i="8"/>
  <c r="T1234" i="8"/>
  <c r="U1235" i="8"/>
  <c r="P1237" i="8"/>
  <c r="O1236" i="8"/>
  <c r="AA1238" i="8"/>
  <c r="Z1237" i="8"/>
  <c r="AF1238" i="8"/>
  <c r="AE1237" i="8"/>
  <c r="H1234" i="8"/>
  <c r="AH1234" i="8"/>
  <c r="AC1237" i="8"/>
  <c r="R1233" i="8"/>
  <c r="X1237" i="8"/>
  <c r="AK1237" i="8" l="1"/>
  <c r="AJ1236" i="8"/>
  <c r="P1238" i="8"/>
  <c r="O1237" i="8"/>
  <c r="AR1234" i="8"/>
  <c r="AS1234" i="8"/>
  <c r="T1235" i="8"/>
  <c r="U1236" i="8"/>
  <c r="J1236" i="8"/>
  <c r="K1237" i="8"/>
  <c r="E1235" i="8"/>
  <c r="F1236" i="8"/>
  <c r="C1234" i="8"/>
  <c r="AF1239" i="8"/>
  <c r="AE1238" i="8"/>
  <c r="AA1239" i="8"/>
  <c r="Z1238" i="8"/>
  <c r="M1236" i="8"/>
  <c r="H1235" i="8"/>
  <c r="H1236" i="8"/>
  <c r="M1237" i="8"/>
  <c r="AH1235" i="8"/>
  <c r="R1234" i="8"/>
  <c r="AC1238" i="8"/>
  <c r="X1238" i="8"/>
  <c r="AK1238" i="8" l="1"/>
  <c r="AJ1237" i="8"/>
  <c r="C1235" i="8"/>
  <c r="E1236" i="8"/>
  <c r="F1237" i="8"/>
  <c r="C1236" i="8" s="1"/>
  <c r="J1237" i="8"/>
  <c r="K1238" i="8"/>
  <c r="P1239" i="8"/>
  <c r="O1238" i="8"/>
  <c r="AS1235" i="8"/>
  <c r="AR1235" i="8"/>
  <c r="U1237" i="8"/>
  <c r="T1236" i="8"/>
  <c r="AA1240" i="8"/>
  <c r="Z1239" i="8"/>
  <c r="AF1240" i="8"/>
  <c r="AE1239" i="8"/>
  <c r="H1237" i="8"/>
  <c r="M1238" i="8"/>
  <c r="AH1236" i="8"/>
  <c r="X1239" i="8"/>
  <c r="AC1239" i="8"/>
  <c r="R1235" i="8"/>
  <c r="AK1239" i="8" l="1"/>
  <c r="AJ1238" i="8"/>
  <c r="T1237" i="8"/>
  <c r="U1238" i="8"/>
  <c r="K1239" i="8"/>
  <c r="J1238" i="8"/>
  <c r="F1238" i="8"/>
  <c r="E1237" i="8"/>
  <c r="AS1236" i="8"/>
  <c r="AR1236" i="8"/>
  <c r="P1240" i="8"/>
  <c r="O1239" i="8"/>
  <c r="AF1241" i="8"/>
  <c r="AE1240" i="8"/>
  <c r="AA1241" i="8"/>
  <c r="Z1240" i="8"/>
  <c r="H1238" i="8"/>
  <c r="AH1237" i="8"/>
  <c r="X1240" i="8"/>
  <c r="R1236" i="8"/>
  <c r="AC1240" i="8"/>
  <c r="AK1240" i="8" l="1"/>
  <c r="AJ1239" i="8"/>
  <c r="E1238" i="8"/>
  <c r="F1239" i="8"/>
  <c r="C1238" i="8" s="1"/>
  <c r="O1240" i="8"/>
  <c r="P1241" i="8"/>
  <c r="T1238" i="8"/>
  <c r="U1239" i="8"/>
  <c r="K1240" i="8"/>
  <c r="J1239" i="8"/>
  <c r="C1237" i="8"/>
  <c r="AR1237" i="8"/>
  <c r="AS1237" i="8"/>
  <c r="AA1242" i="8"/>
  <c r="Z1241" i="8"/>
  <c r="AF1242" i="8"/>
  <c r="AE1241" i="8"/>
  <c r="H1239" i="8"/>
  <c r="M1239" i="8"/>
  <c r="AH1238" i="8"/>
  <c r="R1237" i="8"/>
  <c r="AC1241" i="8"/>
  <c r="X1241" i="8"/>
  <c r="AK1241" i="8" l="1"/>
  <c r="AJ1240" i="8"/>
  <c r="U1240" i="8"/>
  <c r="T1239" i="8"/>
  <c r="O1241" i="8"/>
  <c r="P1242" i="8"/>
  <c r="J1240" i="8"/>
  <c r="K1241" i="8"/>
  <c r="F1240" i="8"/>
  <c r="E1239" i="8"/>
  <c r="AS1238" i="8"/>
  <c r="AR1238" i="8"/>
  <c r="AF1243" i="8"/>
  <c r="AE1242" i="8"/>
  <c r="AA1243" i="8"/>
  <c r="Z1242" i="8"/>
  <c r="H1240" i="8"/>
  <c r="M1241" i="8"/>
  <c r="M1240" i="8"/>
  <c r="AH1239" i="8"/>
  <c r="R1238" i="8"/>
  <c r="X1242" i="8"/>
  <c r="R1239" i="8"/>
  <c r="AC1242" i="8"/>
  <c r="AK1242" i="8" l="1"/>
  <c r="AJ1241" i="8"/>
  <c r="C1239" i="8"/>
  <c r="F1241" i="8"/>
  <c r="C1240" i="8" s="1"/>
  <c r="E1240" i="8"/>
  <c r="P1243" i="8"/>
  <c r="O1242" i="8"/>
  <c r="AR1239" i="8"/>
  <c r="AS1239" i="8"/>
  <c r="J1241" i="8"/>
  <c r="K1242" i="8"/>
  <c r="T1240" i="8"/>
  <c r="U1241" i="8"/>
  <c r="AA1244" i="8"/>
  <c r="Z1243" i="8"/>
  <c r="AF1244" i="8"/>
  <c r="AE1243" i="8"/>
  <c r="H1241" i="8"/>
  <c r="AH1240" i="8"/>
  <c r="AC1243" i="8"/>
  <c r="X1243" i="8"/>
  <c r="AK1243" i="8" l="1"/>
  <c r="AJ1242" i="8"/>
  <c r="T1241" i="8"/>
  <c r="U1242" i="8"/>
  <c r="AS1240" i="8"/>
  <c r="AR1240" i="8"/>
  <c r="K1243" i="8"/>
  <c r="J1242" i="8"/>
  <c r="F1242" i="8"/>
  <c r="C1241" i="8" s="1"/>
  <c r="E1241" i="8"/>
  <c r="O1243" i="8"/>
  <c r="P1244" i="8"/>
  <c r="AF1245" i="8"/>
  <c r="AE1244" i="8"/>
  <c r="AA1245" i="8"/>
  <c r="Z1244" i="8"/>
  <c r="M1242" i="8"/>
  <c r="M1243" i="8"/>
  <c r="H1242" i="8"/>
  <c r="AH1241" i="8"/>
  <c r="X1244" i="8"/>
  <c r="R1240" i="8"/>
  <c r="AC1244" i="8"/>
  <c r="AK1244" i="8" l="1"/>
  <c r="AJ1243" i="8"/>
  <c r="O1244" i="8"/>
  <c r="P1245" i="8"/>
  <c r="K1244" i="8"/>
  <c r="J1243" i="8"/>
  <c r="T1242" i="8"/>
  <c r="U1243" i="8"/>
  <c r="AS1241" i="8"/>
  <c r="AR1241" i="8"/>
  <c r="F1243" i="8"/>
  <c r="C1242" i="8" s="1"/>
  <c r="E1242" i="8"/>
  <c r="AA1246" i="8"/>
  <c r="Z1245" i="8"/>
  <c r="AF1246" i="8"/>
  <c r="AE1245" i="8"/>
  <c r="M1244" i="8"/>
  <c r="H1243" i="8"/>
  <c r="AH1242" i="8"/>
  <c r="R1241" i="8"/>
  <c r="AC1245" i="8"/>
  <c r="X1245" i="8"/>
  <c r="AJ1244" i="8" l="1"/>
  <c r="AK1245" i="8"/>
  <c r="AR1242" i="8"/>
  <c r="AS1242" i="8"/>
  <c r="F1244" i="8"/>
  <c r="E1243" i="8"/>
  <c r="K1245" i="8"/>
  <c r="J1244" i="8"/>
  <c r="P1246" i="8"/>
  <c r="O1245" i="8"/>
  <c r="U1244" i="8"/>
  <c r="T1243" i="8"/>
  <c r="AF1247" i="8"/>
  <c r="AE1246" i="8"/>
  <c r="AA1247" i="8"/>
  <c r="Z1246" i="8"/>
  <c r="M1245" i="8"/>
  <c r="H1244" i="8"/>
  <c r="AH1243" i="8"/>
  <c r="X1246" i="8"/>
  <c r="R1242" i="8"/>
  <c r="AC1246" i="8"/>
  <c r="AJ1245" i="8" l="1"/>
  <c r="AK1246" i="8"/>
  <c r="AS1243" i="8"/>
  <c r="AR1243" i="8"/>
  <c r="U1245" i="8"/>
  <c r="T1244" i="8"/>
  <c r="C1243" i="8"/>
  <c r="E1244" i="8"/>
  <c r="F1245" i="8"/>
  <c r="C1244" i="8" s="1"/>
  <c r="J1245" i="8"/>
  <c r="K1246" i="8"/>
  <c r="O1246" i="8"/>
  <c r="P1247" i="8"/>
  <c r="AA1248" i="8"/>
  <c r="Z1247" i="8"/>
  <c r="AF1248" i="8"/>
  <c r="AE1247" i="8"/>
  <c r="H1245" i="8"/>
  <c r="M1246" i="8"/>
  <c r="AH1244" i="8"/>
  <c r="X1247" i="8"/>
  <c r="AC1247" i="8"/>
  <c r="R1243" i="8"/>
  <c r="R1244" i="8"/>
  <c r="AJ1246" i="8" l="1"/>
  <c r="AK1247" i="8"/>
  <c r="T1245" i="8"/>
  <c r="U1246" i="8"/>
  <c r="AS1244" i="8"/>
  <c r="AR1244" i="8"/>
  <c r="O1247" i="8"/>
  <c r="P1248" i="8"/>
  <c r="K1247" i="8"/>
  <c r="J1246" i="8"/>
  <c r="E1245" i="8"/>
  <c r="F1246" i="8"/>
  <c r="C1245" i="8" s="1"/>
  <c r="AF1249" i="8"/>
  <c r="AE1248" i="8"/>
  <c r="AA1249" i="8"/>
  <c r="Z1248" i="8"/>
  <c r="H1246" i="8"/>
  <c r="M1247" i="8"/>
  <c r="AH1245" i="8"/>
  <c r="X1248" i="8"/>
  <c r="R1245" i="8"/>
  <c r="AC1248" i="8"/>
  <c r="AK1248" i="8" l="1"/>
  <c r="AJ1247" i="8"/>
  <c r="AR1245" i="8"/>
  <c r="AS1245" i="8"/>
  <c r="F1247" i="8"/>
  <c r="C1246" i="8" s="1"/>
  <c r="E1246" i="8"/>
  <c r="O1248" i="8"/>
  <c r="P1249" i="8"/>
  <c r="U1247" i="8"/>
  <c r="T1246" i="8"/>
  <c r="J1247" i="8"/>
  <c r="K1248" i="8"/>
  <c r="AA1250" i="8"/>
  <c r="Z1249" i="8"/>
  <c r="AF1250" i="8"/>
  <c r="AE1249" i="8"/>
  <c r="AH1246" i="8"/>
  <c r="AC1249" i="8"/>
  <c r="X1249" i="8"/>
  <c r="AK1249" i="8" l="1"/>
  <c r="AJ1248" i="8"/>
  <c r="P1250" i="8"/>
  <c r="O1249" i="8"/>
  <c r="J1248" i="8"/>
  <c r="K1249" i="8"/>
  <c r="E1247" i="8"/>
  <c r="F1248" i="8"/>
  <c r="C1247" i="8" s="1"/>
  <c r="AR1246" i="8"/>
  <c r="AS1246" i="8"/>
  <c r="T1247" i="8"/>
  <c r="U1248" i="8"/>
  <c r="AF1251" i="8"/>
  <c r="AE1250" i="8"/>
  <c r="AA1251" i="8"/>
  <c r="Z1250" i="8"/>
  <c r="M1248" i="8"/>
  <c r="H1247" i="8"/>
  <c r="AH1247" i="8"/>
  <c r="AC1250" i="8"/>
  <c r="X1250" i="8"/>
  <c r="R1246" i="8"/>
  <c r="R1247" i="8"/>
  <c r="AK1250" i="8" l="1"/>
  <c r="AJ1249" i="8"/>
  <c r="J1249" i="8"/>
  <c r="K1250" i="8"/>
  <c r="U1249" i="8"/>
  <c r="T1248" i="8"/>
  <c r="AS1247" i="8"/>
  <c r="AR1247" i="8"/>
  <c r="F1249" i="8"/>
  <c r="C1248" i="8" s="1"/>
  <c r="E1248" i="8"/>
  <c r="P1251" i="8"/>
  <c r="O1250" i="8"/>
  <c r="AA1252" i="8"/>
  <c r="Z1251" i="8"/>
  <c r="AF1252" i="8"/>
  <c r="AE1251" i="8"/>
  <c r="M1250" i="8"/>
  <c r="H1248" i="8"/>
  <c r="H1249" i="8"/>
  <c r="M1249" i="8"/>
  <c r="AH1248" i="8"/>
  <c r="X1251" i="8"/>
  <c r="R1248" i="8"/>
  <c r="AC1251" i="8"/>
  <c r="AK1251" i="8" l="1"/>
  <c r="AJ1250" i="8"/>
  <c r="O1251" i="8"/>
  <c r="P1252" i="8"/>
  <c r="J1250" i="8"/>
  <c r="K1251" i="8"/>
  <c r="T1249" i="8"/>
  <c r="U1250" i="8"/>
  <c r="F1250" i="8"/>
  <c r="C1249" i="8" s="1"/>
  <c r="E1249" i="8"/>
  <c r="AS1248" i="8"/>
  <c r="AR1248" i="8"/>
  <c r="AF1253" i="8"/>
  <c r="AE1252" i="8"/>
  <c r="AA1253" i="8"/>
  <c r="Z1252" i="8"/>
  <c r="H1250" i="8"/>
  <c r="M1251" i="8"/>
  <c r="AH1249" i="8"/>
  <c r="X1252" i="8"/>
  <c r="R1249" i="8"/>
  <c r="AC1252" i="8"/>
  <c r="AK1252" i="8" l="1"/>
  <c r="AJ1251" i="8"/>
  <c r="AS1249" i="8"/>
  <c r="AR1249" i="8"/>
  <c r="K1252" i="8"/>
  <c r="J1251" i="8"/>
  <c r="O1252" i="8"/>
  <c r="P1253" i="8"/>
  <c r="F1251" i="8"/>
  <c r="C1250" i="8" s="1"/>
  <c r="E1250" i="8"/>
  <c r="U1251" i="8"/>
  <c r="T1250" i="8"/>
  <c r="AA1254" i="8"/>
  <c r="Z1253" i="8"/>
  <c r="AF1254" i="8"/>
  <c r="AE1253" i="8"/>
  <c r="H1251" i="8"/>
  <c r="M1252" i="8"/>
  <c r="AH1250" i="8"/>
  <c r="AC1253" i="8"/>
  <c r="X1253" i="8"/>
  <c r="AK1253" i="8" l="1"/>
  <c r="AJ1252" i="8"/>
  <c r="P1254" i="8"/>
  <c r="O1253" i="8"/>
  <c r="U1252" i="8"/>
  <c r="T1251" i="8"/>
  <c r="K1253" i="8"/>
  <c r="J1252" i="8"/>
  <c r="AS1250" i="8"/>
  <c r="AR1250" i="8"/>
  <c r="F1252" i="8"/>
  <c r="C1251" i="8" s="1"/>
  <c r="E1251" i="8"/>
  <c r="AF1255" i="8"/>
  <c r="AE1254" i="8"/>
  <c r="AA1255" i="8"/>
  <c r="Z1254" i="8"/>
  <c r="M1253" i="8"/>
  <c r="AH1251" i="8"/>
  <c r="X1254" i="8"/>
  <c r="R1250" i="8"/>
  <c r="AC1254" i="8"/>
  <c r="R1251" i="8"/>
  <c r="AK1254" i="8" l="1"/>
  <c r="AJ1253" i="8"/>
  <c r="K1254" i="8"/>
  <c r="J1253" i="8"/>
  <c r="F1253" i="8"/>
  <c r="E1252" i="8"/>
  <c r="C1252" i="8"/>
  <c r="AR1251" i="8"/>
  <c r="AS1251" i="8"/>
  <c r="U1253" i="8"/>
  <c r="T1252" i="8"/>
  <c r="P1255" i="8"/>
  <c r="O1254" i="8"/>
  <c r="AA1256" i="8"/>
  <c r="Z1255" i="8"/>
  <c r="AF1256" i="8"/>
  <c r="AE1255" i="8"/>
  <c r="M1254" i="8"/>
  <c r="H1252" i="8"/>
  <c r="AH1252" i="8"/>
  <c r="X1255" i="8"/>
  <c r="AC1255" i="8"/>
  <c r="AK1255" i="8" l="1"/>
  <c r="AJ1254" i="8"/>
  <c r="AS1252" i="8"/>
  <c r="AR1252" i="8"/>
  <c r="O1255" i="8"/>
  <c r="P1256" i="8"/>
  <c r="E1253" i="8"/>
  <c r="F1254" i="8"/>
  <c r="C1253" i="8" s="1"/>
  <c r="T1253" i="8"/>
  <c r="U1254" i="8"/>
  <c r="K1255" i="8"/>
  <c r="J1254" i="8"/>
  <c r="AF1257" i="8"/>
  <c r="AE1256" i="8"/>
  <c r="AA1257" i="8"/>
  <c r="Z1256" i="8"/>
  <c r="H1253" i="8"/>
  <c r="M1255" i="8"/>
  <c r="AH1253" i="8"/>
  <c r="AC1256" i="8"/>
  <c r="R1252" i="8"/>
  <c r="X1256" i="8"/>
  <c r="AJ1255" i="8" l="1"/>
  <c r="AK1256" i="8"/>
  <c r="J1255" i="8"/>
  <c r="K1256" i="8"/>
  <c r="O1256" i="8"/>
  <c r="P1257" i="8"/>
  <c r="F1255" i="8"/>
  <c r="E1254" i="8"/>
  <c r="U1255" i="8"/>
  <c r="T1254" i="8"/>
  <c r="AR1253" i="8"/>
  <c r="AS1253" i="8"/>
  <c r="AA1258" i="8"/>
  <c r="Z1257" i="8"/>
  <c r="AF1258" i="8"/>
  <c r="AE1257" i="8"/>
  <c r="H1254" i="8"/>
  <c r="H1255" i="8"/>
  <c r="M1256" i="8"/>
  <c r="AH1254" i="8"/>
  <c r="R1253" i="8"/>
  <c r="AC1257" i="8"/>
  <c r="X1257" i="8"/>
  <c r="AJ1256" i="8" l="1"/>
  <c r="AK1257" i="8"/>
  <c r="E1255" i="8"/>
  <c r="F1256" i="8"/>
  <c r="C1255" i="8" s="1"/>
  <c r="O1257" i="8"/>
  <c r="P1258" i="8"/>
  <c r="T1255" i="8"/>
  <c r="U1256" i="8"/>
  <c r="C1254" i="8"/>
  <c r="J1256" i="8"/>
  <c r="K1257" i="8"/>
  <c r="AR1254" i="8"/>
  <c r="AS1254" i="8"/>
  <c r="AF1259" i="8"/>
  <c r="AE1258" i="8"/>
  <c r="AA1259" i="8"/>
  <c r="Z1258" i="8"/>
  <c r="H1256" i="8"/>
  <c r="M1257" i="8"/>
  <c r="AH1255" i="8"/>
  <c r="AC1258" i="8"/>
  <c r="X1258" i="8"/>
  <c r="R1254" i="8"/>
  <c r="AK1258" i="8" l="1"/>
  <c r="AJ1257" i="8"/>
  <c r="O1258" i="8"/>
  <c r="P1259" i="8"/>
  <c r="F1257" i="8"/>
  <c r="C1256" i="8" s="1"/>
  <c r="E1256" i="8"/>
  <c r="J1257" i="8"/>
  <c r="K1258" i="8"/>
  <c r="T1256" i="8"/>
  <c r="U1257" i="8"/>
  <c r="AS1255" i="8"/>
  <c r="AR1255" i="8"/>
  <c r="AA1260" i="8"/>
  <c r="Z1259" i="8"/>
  <c r="AF1260" i="8"/>
  <c r="AE1259" i="8"/>
  <c r="M1258" i="8"/>
  <c r="AH1256" i="8"/>
  <c r="AC1259" i="8"/>
  <c r="R1255" i="8"/>
  <c r="R1256" i="8"/>
  <c r="X1259" i="8"/>
  <c r="AJ1258" i="8" l="1"/>
  <c r="AK1259" i="8"/>
  <c r="K1259" i="8"/>
  <c r="J1258" i="8"/>
  <c r="AS1256" i="8"/>
  <c r="AR1256" i="8"/>
  <c r="O1259" i="8"/>
  <c r="P1260" i="8"/>
  <c r="U1258" i="8"/>
  <c r="T1257" i="8"/>
  <c r="E1257" i="8"/>
  <c r="F1258" i="8"/>
  <c r="AF1261" i="8"/>
  <c r="AE1260" i="8"/>
  <c r="AA1261" i="8"/>
  <c r="Z1260" i="8"/>
  <c r="M1259" i="8"/>
  <c r="H1258" i="8"/>
  <c r="H1257" i="8"/>
  <c r="AH1257" i="8"/>
  <c r="R1257" i="8"/>
  <c r="AC1260" i="8"/>
  <c r="X1260" i="8"/>
  <c r="AK1260" i="8" l="1"/>
  <c r="AJ1259" i="8"/>
  <c r="O1260" i="8"/>
  <c r="P1261" i="8"/>
  <c r="AS1257" i="8"/>
  <c r="AR1257" i="8"/>
  <c r="C1257" i="8"/>
  <c r="F1259" i="8"/>
  <c r="E1258" i="8"/>
  <c r="U1259" i="8"/>
  <c r="T1258" i="8"/>
  <c r="K1260" i="8"/>
  <c r="J1259" i="8"/>
  <c r="AA1262" i="8"/>
  <c r="Z1261" i="8"/>
  <c r="AF1262" i="8"/>
  <c r="AE1261" i="8"/>
  <c r="H1259" i="8"/>
  <c r="M1260" i="8"/>
  <c r="AH1258" i="8"/>
  <c r="AC1261" i="8"/>
  <c r="X1261" i="8"/>
  <c r="AJ1260" i="8" l="1"/>
  <c r="AK1261" i="8"/>
  <c r="AS1258" i="8"/>
  <c r="AR1258" i="8"/>
  <c r="U1260" i="8"/>
  <c r="T1259" i="8"/>
  <c r="O1261" i="8"/>
  <c r="P1262" i="8"/>
  <c r="F1260" i="8"/>
  <c r="C1259" i="8" s="1"/>
  <c r="E1259" i="8"/>
  <c r="J1260" i="8"/>
  <c r="K1261" i="8"/>
  <c r="C1258" i="8"/>
  <c r="AF1263" i="8"/>
  <c r="AE1262" i="8"/>
  <c r="AA1263" i="8"/>
  <c r="Z1262" i="8"/>
  <c r="H1260" i="8"/>
  <c r="M1261" i="8"/>
  <c r="AH1259" i="8"/>
  <c r="AC1262" i="8"/>
  <c r="X1262" i="8"/>
  <c r="R1258" i="8"/>
  <c r="AK1262" i="8" l="1"/>
  <c r="AJ1261" i="8"/>
  <c r="O1262" i="8"/>
  <c r="P1263" i="8"/>
  <c r="K1262" i="8"/>
  <c r="J1261" i="8"/>
  <c r="U1261" i="8"/>
  <c r="T1260" i="8"/>
  <c r="AS1259" i="8"/>
  <c r="AR1259" i="8"/>
  <c r="E1260" i="8"/>
  <c r="F1261" i="8"/>
  <c r="C1260" i="8" s="1"/>
  <c r="AA1264" i="8"/>
  <c r="Z1263" i="8"/>
  <c r="AF1264" i="8"/>
  <c r="AE1263" i="8"/>
  <c r="H1261" i="8"/>
  <c r="M1262" i="8"/>
  <c r="AH1260" i="8"/>
  <c r="AC1263" i="8"/>
  <c r="X1263" i="8"/>
  <c r="R1259" i="8"/>
  <c r="AJ1262" i="8" l="1"/>
  <c r="AK1263" i="8"/>
  <c r="T1261" i="8"/>
  <c r="U1262" i="8"/>
  <c r="F1262" i="8"/>
  <c r="C1261" i="8" s="1"/>
  <c r="E1261" i="8"/>
  <c r="AR1260" i="8"/>
  <c r="AS1260" i="8"/>
  <c r="J1262" i="8"/>
  <c r="K1263" i="8"/>
  <c r="P1264" i="8"/>
  <c r="O1263" i="8"/>
  <c r="AF1265" i="8"/>
  <c r="AE1264" i="8"/>
  <c r="AA1265" i="8"/>
  <c r="Z1264" i="8"/>
  <c r="H1262" i="8"/>
  <c r="M1263" i="8"/>
  <c r="AH1261" i="8"/>
  <c r="R1260" i="8"/>
  <c r="X1264" i="8"/>
  <c r="AC1264" i="8"/>
  <c r="AK1264" i="8" l="1"/>
  <c r="AJ1263" i="8"/>
  <c r="P1265" i="8"/>
  <c r="O1264" i="8"/>
  <c r="U1263" i="8"/>
  <c r="T1262" i="8"/>
  <c r="E1262" i="8"/>
  <c r="F1263" i="8"/>
  <c r="J1263" i="8"/>
  <c r="K1264" i="8"/>
  <c r="AR1261" i="8"/>
  <c r="AS1261" i="8"/>
  <c r="AA1266" i="8"/>
  <c r="Z1265" i="8"/>
  <c r="AF1266" i="8"/>
  <c r="AE1265" i="8"/>
  <c r="M1264" i="8"/>
  <c r="H1263" i="8"/>
  <c r="AH1262" i="8"/>
  <c r="AC1265" i="8"/>
  <c r="X1265" i="8"/>
  <c r="R1262" i="8"/>
  <c r="R1261" i="8"/>
  <c r="AK1265" i="8" l="1"/>
  <c r="AJ1264" i="8"/>
  <c r="AS1262" i="8"/>
  <c r="AR1262" i="8"/>
  <c r="U1264" i="8"/>
  <c r="T1263" i="8"/>
  <c r="C1262" i="8"/>
  <c r="F1264" i="8"/>
  <c r="E1263" i="8"/>
  <c r="K1265" i="8"/>
  <c r="J1264" i="8"/>
  <c r="O1265" i="8"/>
  <c r="P1266" i="8"/>
  <c r="AF1267" i="8"/>
  <c r="AE1266" i="8"/>
  <c r="AA1267" i="8"/>
  <c r="Z1266" i="8"/>
  <c r="M1265" i="8"/>
  <c r="H1264" i="8"/>
  <c r="AH1263" i="8"/>
  <c r="X1266" i="8"/>
  <c r="AC1266" i="8"/>
  <c r="AK1266" i="8" l="1"/>
  <c r="AJ1265" i="8"/>
  <c r="AS1263" i="8"/>
  <c r="AR1263" i="8"/>
  <c r="E1264" i="8"/>
  <c r="F1265" i="8"/>
  <c r="O1266" i="8"/>
  <c r="P1267" i="8"/>
  <c r="U1265" i="8"/>
  <c r="T1264" i="8"/>
  <c r="K1266" i="8"/>
  <c r="J1265" i="8"/>
  <c r="C1263" i="8"/>
  <c r="AA1268" i="8"/>
  <c r="Z1267" i="8"/>
  <c r="AF1268" i="8"/>
  <c r="AE1267" i="8"/>
  <c r="AH1264" i="8"/>
  <c r="R1264" i="8"/>
  <c r="AC1267" i="8"/>
  <c r="R1263" i="8"/>
  <c r="X1267" i="8"/>
  <c r="AK1267" i="8" l="1"/>
  <c r="AJ1266" i="8"/>
  <c r="O1267" i="8"/>
  <c r="P1268" i="8"/>
  <c r="F1266" i="8"/>
  <c r="C1265" i="8" s="1"/>
  <c r="E1265" i="8"/>
  <c r="K1267" i="8"/>
  <c r="J1266" i="8"/>
  <c r="AR1264" i="8"/>
  <c r="AS1264" i="8"/>
  <c r="C1264" i="8"/>
  <c r="T1265" i="8"/>
  <c r="U1266" i="8"/>
  <c r="AF1269" i="8"/>
  <c r="AE1268" i="8"/>
  <c r="AA1269" i="8"/>
  <c r="Z1268" i="8"/>
  <c r="H1265" i="8"/>
  <c r="M1266" i="8"/>
  <c r="AH1265" i="8"/>
  <c r="AC1268" i="8"/>
  <c r="X1268" i="8"/>
  <c r="AK1268" i="8" l="1"/>
  <c r="AJ1267" i="8"/>
  <c r="AR1265" i="8"/>
  <c r="AS1265" i="8"/>
  <c r="U1267" i="8"/>
  <c r="T1266" i="8"/>
  <c r="E1266" i="8"/>
  <c r="F1267" i="8"/>
  <c r="C1266" i="8" s="1"/>
  <c r="K1268" i="8"/>
  <c r="J1267" i="8"/>
  <c r="O1268" i="8"/>
  <c r="P1269" i="8"/>
  <c r="AA1270" i="8"/>
  <c r="Z1269" i="8"/>
  <c r="AF1270" i="8"/>
  <c r="AE1269" i="8"/>
  <c r="M1268" i="8"/>
  <c r="M1267" i="8"/>
  <c r="H1266" i="8"/>
  <c r="AH1266" i="8"/>
  <c r="X1269" i="8"/>
  <c r="AC1269" i="8"/>
  <c r="R1265" i="8"/>
  <c r="AK1269" i="8" l="1"/>
  <c r="AJ1268" i="8"/>
  <c r="J1268" i="8"/>
  <c r="K1269" i="8"/>
  <c r="E1267" i="8"/>
  <c r="F1268" i="8"/>
  <c r="C1267" i="8" s="1"/>
  <c r="AS1266" i="8"/>
  <c r="AR1266" i="8"/>
  <c r="U1268" i="8"/>
  <c r="T1267" i="8"/>
  <c r="O1269" i="8"/>
  <c r="P1270" i="8"/>
  <c r="AF1271" i="8"/>
  <c r="AE1270" i="8"/>
  <c r="AA1271" i="8"/>
  <c r="Z1270" i="8"/>
  <c r="H1267" i="8"/>
  <c r="H1268" i="8"/>
  <c r="AH1267" i="8"/>
  <c r="R1266" i="8"/>
  <c r="X1270" i="8"/>
  <c r="AC1270" i="8"/>
  <c r="AJ1269" i="8" l="1"/>
  <c r="AK1270" i="8"/>
  <c r="P1271" i="8"/>
  <c r="O1270" i="8"/>
  <c r="AS1267" i="8"/>
  <c r="AR1267" i="8"/>
  <c r="U1269" i="8"/>
  <c r="T1268" i="8"/>
  <c r="K1270" i="8"/>
  <c r="J1269" i="8"/>
  <c r="E1268" i="8"/>
  <c r="F1269" i="8"/>
  <c r="AA1272" i="8"/>
  <c r="Z1271" i="8"/>
  <c r="AF1272" i="8"/>
  <c r="AE1271" i="8"/>
  <c r="H1269" i="8"/>
  <c r="M1269" i="8"/>
  <c r="AH1268" i="8"/>
  <c r="R1267" i="8"/>
  <c r="X1271" i="8"/>
  <c r="AC1271" i="8"/>
  <c r="AK1271" i="8" l="1"/>
  <c r="AJ1270" i="8"/>
  <c r="U1270" i="8"/>
  <c r="T1269" i="8"/>
  <c r="AS1268" i="8"/>
  <c r="AR1268" i="8"/>
  <c r="F1270" i="8"/>
  <c r="C1269" i="8" s="1"/>
  <c r="E1269" i="8"/>
  <c r="K1271" i="8"/>
  <c r="J1270" i="8"/>
  <c r="C1268" i="8"/>
  <c r="O1271" i="8"/>
  <c r="P1272" i="8"/>
  <c r="AF1273" i="8"/>
  <c r="AE1272" i="8"/>
  <c r="AA1273" i="8"/>
  <c r="Z1272" i="8"/>
  <c r="M1270" i="8"/>
  <c r="M1271" i="8"/>
  <c r="AH1269" i="8"/>
  <c r="AC1272" i="8"/>
  <c r="X1272" i="8"/>
  <c r="R1268" i="8"/>
  <c r="AJ1271" i="8" l="1"/>
  <c r="AK1272" i="8"/>
  <c r="J1271" i="8"/>
  <c r="K1272" i="8"/>
  <c r="O1272" i="8"/>
  <c r="P1273" i="8"/>
  <c r="AS1269" i="8"/>
  <c r="AR1269" i="8"/>
  <c r="F1271" i="8"/>
  <c r="E1270" i="8"/>
  <c r="U1271" i="8"/>
  <c r="T1270" i="8"/>
  <c r="AA1274" i="8"/>
  <c r="Z1273" i="8"/>
  <c r="AF1274" i="8"/>
  <c r="AE1273" i="8"/>
  <c r="H1271" i="8"/>
  <c r="H1270" i="8"/>
  <c r="M1272" i="8"/>
  <c r="AH1270" i="8"/>
  <c r="X1273" i="8"/>
  <c r="R1269" i="8"/>
  <c r="AC1273" i="8"/>
  <c r="AJ1272" i="8" l="1"/>
  <c r="AK1273" i="8"/>
  <c r="U1272" i="8"/>
  <c r="T1271" i="8"/>
  <c r="K1273" i="8"/>
  <c r="J1272" i="8"/>
  <c r="P1274" i="8"/>
  <c r="O1273" i="8"/>
  <c r="C1270" i="8"/>
  <c r="E1271" i="8"/>
  <c r="F1272" i="8"/>
  <c r="C1271" i="8" s="1"/>
  <c r="AS1270" i="8"/>
  <c r="AR1270" i="8"/>
  <c r="AF1275" i="8"/>
  <c r="AE1274" i="8"/>
  <c r="AA1275" i="8"/>
  <c r="Z1274" i="8"/>
  <c r="H1272" i="8"/>
  <c r="AH1271" i="8"/>
  <c r="X1274" i="8"/>
  <c r="R1270" i="8"/>
  <c r="AC1274" i="8"/>
  <c r="AJ1273" i="8" l="1"/>
  <c r="AK1274" i="8"/>
  <c r="AS1271" i="8"/>
  <c r="AR1271" i="8"/>
  <c r="O1274" i="8"/>
  <c r="P1275" i="8"/>
  <c r="E1272" i="8"/>
  <c r="F1273" i="8"/>
  <c r="C1272" i="8" s="1"/>
  <c r="U1273" i="8"/>
  <c r="T1272" i="8"/>
  <c r="K1274" i="8"/>
  <c r="J1273" i="8"/>
  <c r="AA1276" i="8"/>
  <c r="Z1275" i="8"/>
  <c r="AF1276" i="8"/>
  <c r="AE1275" i="8"/>
  <c r="H1273" i="8"/>
  <c r="M1273" i="8"/>
  <c r="AH1272" i="8"/>
  <c r="R1271" i="8"/>
  <c r="AC1275" i="8"/>
  <c r="X1275" i="8"/>
  <c r="AK1275" i="8" l="1"/>
  <c r="AJ1274" i="8"/>
  <c r="P1276" i="8"/>
  <c r="O1275" i="8"/>
  <c r="AS1272" i="8"/>
  <c r="AR1272" i="8"/>
  <c r="U1274" i="8"/>
  <c r="T1273" i="8"/>
  <c r="E1273" i="8"/>
  <c r="F1274" i="8"/>
  <c r="C1273" i="8" s="1"/>
  <c r="K1275" i="8"/>
  <c r="J1274" i="8"/>
  <c r="AF1277" i="8"/>
  <c r="AE1276" i="8"/>
  <c r="AA1277" i="8"/>
  <c r="Z1276" i="8"/>
  <c r="M1275" i="8"/>
  <c r="M1274" i="8"/>
  <c r="AH1273" i="8"/>
  <c r="AC1276" i="8"/>
  <c r="R1272" i="8"/>
  <c r="X1276" i="8"/>
  <c r="AK1276" i="8" l="1"/>
  <c r="AJ1275" i="8"/>
  <c r="U1275" i="8"/>
  <c r="T1274" i="8"/>
  <c r="K1276" i="8"/>
  <c r="J1275" i="8"/>
  <c r="F1275" i="8"/>
  <c r="E1274" i="8"/>
  <c r="AS1273" i="8"/>
  <c r="AR1273" i="8"/>
  <c r="P1277" i="8"/>
  <c r="O1276" i="8"/>
  <c r="AA1278" i="8"/>
  <c r="Z1277" i="8"/>
  <c r="AF1278" i="8"/>
  <c r="AE1277" i="8"/>
  <c r="M1276" i="8"/>
  <c r="H1274" i="8"/>
  <c r="H1275" i="8"/>
  <c r="AH1274" i="8"/>
  <c r="X1277" i="8"/>
  <c r="AH1275" i="8"/>
  <c r="AC1277" i="8"/>
  <c r="R1273" i="8"/>
  <c r="AJ1276" i="8" l="1"/>
  <c r="AK1277" i="8"/>
  <c r="P1278" i="8"/>
  <c r="O1277" i="8"/>
  <c r="K1277" i="8"/>
  <c r="J1276" i="8"/>
  <c r="T1275" i="8"/>
  <c r="U1276" i="8"/>
  <c r="F1276" i="8"/>
  <c r="E1275" i="8"/>
  <c r="C1274" i="8"/>
  <c r="AR1274" i="8"/>
  <c r="AS1274" i="8"/>
  <c r="AF1279" i="8"/>
  <c r="AE1278" i="8"/>
  <c r="AA1279" i="8"/>
  <c r="Z1278" i="8"/>
  <c r="M1277" i="8"/>
  <c r="H1276" i="8"/>
  <c r="R1274" i="8"/>
  <c r="AC1278" i="8"/>
  <c r="X1278" i="8"/>
  <c r="R1275" i="8"/>
  <c r="AJ1277" i="8" l="1"/>
  <c r="AK1278" i="8"/>
  <c r="J1277" i="8"/>
  <c r="K1278" i="8"/>
  <c r="F1277" i="8"/>
  <c r="C1276" i="8" s="1"/>
  <c r="E1276" i="8"/>
  <c r="C1275" i="8"/>
  <c r="AS1275" i="8"/>
  <c r="AR1275" i="8"/>
  <c r="U1277" i="8"/>
  <c r="T1276" i="8"/>
  <c r="P1279" i="8"/>
  <c r="O1278" i="8"/>
  <c r="AA1280" i="8"/>
  <c r="Z1279" i="8"/>
  <c r="AF1280" i="8"/>
  <c r="AE1279" i="8"/>
  <c r="M1278" i="8"/>
  <c r="H1277" i="8"/>
  <c r="AH1276" i="8"/>
  <c r="X1279" i="8"/>
  <c r="AC1279" i="8"/>
  <c r="R1276" i="8"/>
  <c r="AJ1278" i="8" l="1"/>
  <c r="AK1279" i="8"/>
  <c r="O1279" i="8"/>
  <c r="P1280" i="8"/>
  <c r="E1277" i="8"/>
  <c r="F1278" i="8"/>
  <c r="C1277" i="8" s="1"/>
  <c r="AR1276" i="8"/>
  <c r="AS1276" i="8"/>
  <c r="U1278" i="8"/>
  <c r="T1277" i="8"/>
  <c r="K1279" i="8"/>
  <c r="J1278" i="8"/>
  <c r="AF1281" i="8"/>
  <c r="AE1280" i="8"/>
  <c r="AA1281" i="8"/>
  <c r="Z1280" i="8"/>
  <c r="M1279" i="8"/>
  <c r="H1278" i="8"/>
  <c r="AH1277" i="8"/>
  <c r="X1280" i="8"/>
  <c r="AC1280" i="8"/>
  <c r="R1277" i="8"/>
  <c r="AJ1279" i="8" l="1"/>
  <c r="AK1280" i="8"/>
  <c r="J1279" i="8"/>
  <c r="K1280" i="8"/>
  <c r="AR1277" i="8"/>
  <c r="AS1277" i="8"/>
  <c r="O1280" i="8"/>
  <c r="P1281" i="8"/>
  <c r="E1278" i="8"/>
  <c r="F1279" i="8"/>
  <c r="C1278" i="8" s="1"/>
  <c r="U1279" i="8"/>
  <c r="T1278" i="8"/>
  <c r="AA1282" i="8"/>
  <c r="Z1281" i="8"/>
  <c r="AF1282" i="8"/>
  <c r="AE1281" i="8"/>
  <c r="AH1278" i="8"/>
  <c r="X1281" i="8"/>
  <c r="AC1281" i="8"/>
  <c r="AK1281" i="8" l="1"/>
  <c r="AJ1280" i="8"/>
  <c r="P1282" i="8"/>
  <c r="O1281" i="8"/>
  <c r="AR1278" i="8"/>
  <c r="AS1278" i="8"/>
  <c r="U1280" i="8"/>
  <c r="T1279" i="8"/>
  <c r="J1280" i="8"/>
  <c r="K1281" i="8"/>
  <c r="E1279" i="8"/>
  <c r="F1280" i="8"/>
  <c r="AF1283" i="8"/>
  <c r="AE1282" i="8"/>
  <c r="AA1283" i="8"/>
  <c r="Z1282" i="8"/>
  <c r="H1279" i="8"/>
  <c r="M1280" i="8"/>
  <c r="M1281" i="8"/>
  <c r="AH1279" i="8"/>
  <c r="R1278" i="8"/>
  <c r="AC1282" i="8"/>
  <c r="X1282" i="8"/>
  <c r="AJ1281" i="8" l="1"/>
  <c r="AK1282" i="8"/>
  <c r="F1281" i="8"/>
  <c r="C1280" i="8" s="1"/>
  <c r="E1280" i="8"/>
  <c r="J1281" i="8"/>
  <c r="K1282" i="8"/>
  <c r="AS1279" i="8"/>
  <c r="AR1279" i="8"/>
  <c r="U1281" i="8"/>
  <c r="T1280" i="8"/>
  <c r="C1279" i="8"/>
  <c r="P1283" i="8"/>
  <c r="O1282" i="8"/>
  <c r="AA1284" i="8"/>
  <c r="Z1283" i="8"/>
  <c r="AF1284" i="8"/>
  <c r="AE1283" i="8"/>
  <c r="H1280" i="8"/>
  <c r="M1282" i="8"/>
  <c r="H1281" i="8"/>
  <c r="AH1280" i="8"/>
  <c r="X1283" i="8"/>
  <c r="AC1283" i="8"/>
  <c r="R1279" i="8"/>
  <c r="AK1283" i="8" l="1"/>
  <c r="AJ1282" i="8"/>
  <c r="O1283" i="8"/>
  <c r="P1284" i="8"/>
  <c r="J1282" i="8"/>
  <c r="K1283" i="8"/>
  <c r="AR1280" i="8"/>
  <c r="AS1280" i="8"/>
  <c r="U1282" i="8"/>
  <c r="T1281" i="8"/>
  <c r="F1282" i="8"/>
  <c r="C1281" i="8" s="1"/>
  <c r="E1281" i="8"/>
  <c r="AF1285" i="8"/>
  <c r="AE1284" i="8"/>
  <c r="AA1285" i="8"/>
  <c r="Z1284" i="8"/>
  <c r="H1282" i="8"/>
  <c r="M1283" i="8"/>
  <c r="AH1281" i="8"/>
  <c r="R1280" i="8"/>
  <c r="X1284" i="8"/>
  <c r="R1281" i="8"/>
  <c r="AC1284" i="8"/>
  <c r="AJ1283" i="8" l="1"/>
  <c r="AK1284" i="8"/>
  <c r="AR1281" i="8"/>
  <c r="AS1281" i="8"/>
  <c r="E1282" i="8"/>
  <c r="F1283" i="8"/>
  <c r="C1282" i="8" s="1"/>
  <c r="K1284" i="8"/>
  <c r="J1283" i="8"/>
  <c r="U1283" i="8"/>
  <c r="T1282" i="8"/>
  <c r="P1285" i="8"/>
  <c r="O1284" i="8"/>
  <c r="AA1286" i="8"/>
  <c r="Z1285" i="8"/>
  <c r="AF1286" i="8"/>
  <c r="AE1285" i="8"/>
  <c r="H1283" i="8"/>
  <c r="M1284" i="8"/>
  <c r="AH1282" i="8"/>
  <c r="AC1285" i="8"/>
  <c r="X1285" i="8"/>
  <c r="AK1285" i="8" l="1"/>
  <c r="AJ1284" i="8"/>
  <c r="F1284" i="8"/>
  <c r="C1283" i="8" s="1"/>
  <c r="E1283" i="8"/>
  <c r="J1284" i="8"/>
  <c r="K1285" i="8"/>
  <c r="O1285" i="8"/>
  <c r="P1286" i="8"/>
  <c r="AR1282" i="8"/>
  <c r="AS1282" i="8"/>
  <c r="U1284" i="8"/>
  <c r="T1283" i="8"/>
  <c r="AF1287" i="8"/>
  <c r="AE1286" i="8"/>
  <c r="AA1287" i="8"/>
  <c r="Z1286" i="8"/>
  <c r="H1284" i="8"/>
  <c r="AH1283" i="8"/>
  <c r="X1286" i="8"/>
  <c r="AC1286" i="8"/>
  <c r="R1282" i="8"/>
  <c r="AK1286" i="8" l="1"/>
  <c r="AJ1285" i="8"/>
  <c r="J1285" i="8"/>
  <c r="K1286" i="8"/>
  <c r="AR1283" i="8"/>
  <c r="AS1283" i="8"/>
  <c r="O1286" i="8"/>
  <c r="P1287" i="8"/>
  <c r="U1285" i="8"/>
  <c r="T1284" i="8"/>
  <c r="F1285" i="8"/>
  <c r="C1284" i="8" s="1"/>
  <c r="E1284" i="8"/>
  <c r="AA1288" i="8"/>
  <c r="Z1287" i="8"/>
  <c r="AF1288" i="8"/>
  <c r="AE1287" i="8"/>
  <c r="M1285" i="8"/>
  <c r="H1285" i="8"/>
  <c r="AH1284" i="8"/>
  <c r="AC1287" i="8"/>
  <c r="R1284" i="8"/>
  <c r="X1287" i="8"/>
  <c r="R1283" i="8"/>
  <c r="AK1287" i="8" l="1"/>
  <c r="AJ1286" i="8"/>
  <c r="O1287" i="8"/>
  <c r="P1288" i="8"/>
  <c r="E1285" i="8"/>
  <c r="F1286" i="8"/>
  <c r="C1285" i="8" s="1"/>
  <c r="AS1284" i="8"/>
  <c r="AR1284" i="8"/>
  <c r="U1286" i="8"/>
  <c r="T1285" i="8"/>
  <c r="K1287" i="8"/>
  <c r="J1286" i="8"/>
  <c r="AF1289" i="8"/>
  <c r="AE1288" i="8"/>
  <c r="AA1289" i="8"/>
  <c r="Z1288" i="8"/>
  <c r="H1286" i="8"/>
  <c r="M1286" i="8"/>
  <c r="AH1285" i="8"/>
  <c r="X1288" i="8"/>
  <c r="AC1288" i="8"/>
  <c r="AJ1287" i="8" l="1"/>
  <c r="AK1288" i="8"/>
  <c r="U1287" i="8"/>
  <c r="T1286" i="8"/>
  <c r="E1286" i="8"/>
  <c r="F1287" i="8"/>
  <c r="C1286" i="8" s="1"/>
  <c r="AS1285" i="8"/>
  <c r="AR1285" i="8"/>
  <c r="K1288" i="8"/>
  <c r="J1287" i="8"/>
  <c r="O1288" i="8"/>
  <c r="P1289" i="8"/>
  <c r="AA1290" i="8"/>
  <c r="Z1289" i="8"/>
  <c r="AF1290" i="8"/>
  <c r="AE1289" i="8"/>
  <c r="H1287" i="8"/>
  <c r="M1288" i="8"/>
  <c r="M1287" i="8"/>
  <c r="AH1286" i="8"/>
  <c r="X1289" i="8"/>
  <c r="AC1289" i="8"/>
  <c r="R1285" i="8"/>
  <c r="AJ1288" i="8" l="1"/>
  <c r="AK1289" i="8"/>
  <c r="E1287" i="8"/>
  <c r="F1288" i="8"/>
  <c r="AS1286" i="8"/>
  <c r="AR1286" i="8"/>
  <c r="T1287" i="8"/>
  <c r="U1288" i="8"/>
  <c r="O1289" i="8"/>
  <c r="P1290" i="8"/>
  <c r="K1289" i="8"/>
  <c r="J1288" i="8"/>
  <c r="AF1291" i="8"/>
  <c r="AE1290" i="8"/>
  <c r="AA1291" i="8"/>
  <c r="Z1290" i="8"/>
  <c r="M1289" i="8"/>
  <c r="AH1287" i="8"/>
  <c r="X1290" i="8"/>
  <c r="R1286" i="8"/>
  <c r="AC1290" i="8"/>
  <c r="AK1290" i="8" l="1"/>
  <c r="AJ1289" i="8"/>
  <c r="U1289" i="8"/>
  <c r="T1288" i="8"/>
  <c r="J1289" i="8"/>
  <c r="K1290" i="8"/>
  <c r="C1287" i="8"/>
  <c r="F1289" i="8"/>
  <c r="C1288" i="8" s="1"/>
  <c r="E1288" i="8"/>
  <c r="P1291" i="8"/>
  <c r="O1290" i="8"/>
  <c r="AS1287" i="8"/>
  <c r="AR1287" i="8"/>
  <c r="AA1292" i="8"/>
  <c r="Z1291" i="8"/>
  <c r="AF1292" i="8"/>
  <c r="AE1291" i="8"/>
  <c r="H1288" i="8"/>
  <c r="H1289" i="8"/>
  <c r="M1290" i="8"/>
  <c r="AH1288" i="8"/>
  <c r="R1288" i="8"/>
  <c r="R1287" i="8"/>
  <c r="X1291" i="8"/>
  <c r="AC1291" i="8"/>
  <c r="AK1291" i="8" l="1"/>
  <c r="AJ1290" i="8"/>
  <c r="J1290" i="8"/>
  <c r="K1291" i="8"/>
  <c r="P1292" i="8"/>
  <c r="O1291" i="8"/>
  <c r="AR1288" i="8"/>
  <c r="AS1288" i="8"/>
  <c r="F1290" i="8"/>
  <c r="C1289" i="8" s="1"/>
  <c r="E1289" i="8"/>
  <c r="U1290" i="8"/>
  <c r="T1289" i="8"/>
  <c r="AF1293" i="8"/>
  <c r="AE1292" i="8"/>
  <c r="AA1293" i="8"/>
  <c r="Z1292" i="8"/>
  <c r="M1291" i="8"/>
  <c r="H1290" i="8"/>
  <c r="AH1289" i="8"/>
  <c r="X1292" i="8"/>
  <c r="AC1292" i="8"/>
  <c r="AK1292" i="8" l="1"/>
  <c r="AJ1291" i="8"/>
  <c r="U1291" i="8"/>
  <c r="T1290" i="8"/>
  <c r="AR1289" i="8"/>
  <c r="AS1289" i="8"/>
  <c r="J1291" i="8"/>
  <c r="K1292" i="8"/>
  <c r="O1292" i="8"/>
  <c r="P1293" i="8"/>
  <c r="E1290" i="8"/>
  <c r="F1291" i="8"/>
  <c r="C1290" i="8" s="1"/>
  <c r="AA1294" i="8"/>
  <c r="Z1293" i="8"/>
  <c r="AF1294" i="8"/>
  <c r="AE1293" i="8"/>
  <c r="AH1290" i="8"/>
  <c r="AC1293" i="8"/>
  <c r="R1289" i="8"/>
  <c r="R1290" i="8"/>
  <c r="X1293" i="8"/>
  <c r="AK1293" i="8" l="1"/>
  <c r="AJ1292" i="8"/>
  <c r="J1292" i="8"/>
  <c r="K1293" i="8"/>
  <c r="F1292" i="8"/>
  <c r="E1291" i="8"/>
  <c r="AR1290" i="8"/>
  <c r="AS1290" i="8"/>
  <c r="P1294" i="8"/>
  <c r="O1293" i="8"/>
  <c r="U1292" i="8"/>
  <c r="T1291" i="8"/>
  <c r="AF1295" i="8"/>
  <c r="AE1294" i="8"/>
  <c r="AA1295" i="8"/>
  <c r="Z1294" i="8"/>
  <c r="M1292" i="8"/>
  <c r="H1291" i="8"/>
  <c r="AH1291" i="8"/>
  <c r="X1294" i="8"/>
  <c r="AC1294" i="8"/>
  <c r="AK1294" i="8" l="1"/>
  <c r="AJ1293" i="8"/>
  <c r="C1291" i="8"/>
  <c r="E1292" i="8"/>
  <c r="F1293" i="8"/>
  <c r="C1292" i="8" s="1"/>
  <c r="J1293" i="8"/>
  <c r="K1294" i="8"/>
  <c r="T1292" i="8"/>
  <c r="U1293" i="8"/>
  <c r="AR1291" i="8"/>
  <c r="AS1291" i="8"/>
  <c r="P1295" i="8"/>
  <c r="O1294" i="8"/>
  <c r="AA1296" i="8"/>
  <c r="Z1295" i="8"/>
  <c r="AF1296" i="8"/>
  <c r="AE1295" i="8"/>
  <c r="H1292" i="8"/>
  <c r="M1293" i="8"/>
  <c r="AH1292" i="8"/>
  <c r="R1291" i="8"/>
  <c r="R1292" i="8"/>
  <c r="AC1295" i="8"/>
  <c r="AJ1294" i="8" l="1"/>
  <c r="AK1295" i="8"/>
  <c r="J1294" i="8"/>
  <c r="K1295" i="8"/>
  <c r="E1293" i="8"/>
  <c r="F1294" i="8"/>
  <c r="C1293" i="8" s="1"/>
  <c r="O1295" i="8"/>
  <c r="P1296" i="8"/>
  <c r="U1294" i="8"/>
  <c r="T1293" i="8"/>
  <c r="AR1292" i="8"/>
  <c r="AS1292" i="8"/>
  <c r="AF1297" i="8"/>
  <c r="AE1296" i="8"/>
  <c r="AA1297" i="8"/>
  <c r="Z1296" i="8"/>
  <c r="H1293" i="8"/>
  <c r="M1294" i="8"/>
  <c r="AH1293" i="8"/>
  <c r="AC1296" i="8"/>
  <c r="X1296" i="8"/>
  <c r="X1295" i="8" s="1"/>
  <c r="AJ1295" i="8" l="1"/>
  <c r="AK1296" i="8"/>
  <c r="P1297" i="8"/>
  <c r="O1296" i="8"/>
  <c r="AR1293" i="8"/>
  <c r="AS1293" i="8"/>
  <c r="E1294" i="8"/>
  <c r="F1295" i="8"/>
  <c r="C1294" i="8" s="1"/>
  <c r="J1295" i="8"/>
  <c r="K1296" i="8"/>
  <c r="U1295" i="8"/>
  <c r="T1294" i="8"/>
  <c r="AA1298" i="8"/>
  <c r="Z1297" i="8"/>
  <c r="AF1298" i="8"/>
  <c r="AE1297" i="8"/>
  <c r="H1294" i="8"/>
  <c r="M1295" i="8"/>
  <c r="H1295" i="8"/>
  <c r="M1296" i="8"/>
  <c r="AH1294" i="8"/>
  <c r="X1297" i="8"/>
  <c r="R1293" i="8"/>
  <c r="AC1297" i="8"/>
  <c r="AK1297" i="8" l="1"/>
  <c r="AJ1296" i="8"/>
  <c r="AR1294" i="8"/>
  <c r="AS1294" i="8"/>
  <c r="T1295" i="8"/>
  <c r="U1296" i="8"/>
  <c r="P1298" i="8"/>
  <c r="O1297" i="8"/>
  <c r="K1297" i="8"/>
  <c r="J1296" i="8"/>
  <c r="F1296" i="8"/>
  <c r="C1295" i="8" s="1"/>
  <c r="E1295" i="8"/>
  <c r="AF1299" i="8"/>
  <c r="AE1298" i="8"/>
  <c r="AA1299" i="8"/>
  <c r="Z1298" i="8"/>
  <c r="H1296" i="8"/>
  <c r="AH1295" i="8"/>
  <c r="X1298" i="8"/>
  <c r="R1294" i="8"/>
  <c r="R1295" i="8"/>
  <c r="AC1298" i="8"/>
  <c r="AJ1297" i="8" l="1"/>
  <c r="AK1298" i="8"/>
  <c r="AR1295" i="8"/>
  <c r="AS1295" i="8"/>
  <c r="E1296" i="8"/>
  <c r="F1297" i="8"/>
  <c r="P1299" i="8"/>
  <c r="O1298" i="8"/>
  <c r="U1297" i="8"/>
  <c r="T1296" i="8"/>
  <c r="J1297" i="8"/>
  <c r="K1298" i="8"/>
  <c r="AA1300" i="8"/>
  <c r="Z1299" i="8"/>
  <c r="AF1300" i="8"/>
  <c r="AE1299" i="8"/>
  <c r="M1297" i="8"/>
  <c r="H1297" i="8"/>
  <c r="AH1296" i="8"/>
  <c r="AC1299" i="8"/>
  <c r="X1299" i="8"/>
  <c r="AK1299" i="8" l="1"/>
  <c r="AJ1298" i="8"/>
  <c r="P1300" i="8"/>
  <c r="O1299" i="8"/>
  <c r="C1296" i="8"/>
  <c r="F1298" i="8"/>
  <c r="C1297" i="8" s="1"/>
  <c r="E1297" i="8"/>
  <c r="U1298" i="8"/>
  <c r="T1297" i="8"/>
  <c r="AR1296" i="8"/>
  <c r="AS1296" i="8"/>
  <c r="J1298" i="8"/>
  <c r="K1299" i="8"/>
  <c r="AF1301" i="8"/>
  <c r="AE1300" i="8"/>
  <c r="AA1301" i="8"/>
  <c r="Z1300" i="8"/>
  <c r="M1298" i="8"/>
  <c r="M1299" i="8"/>
  <c r="AH1297" i="8"/>
  <c r="AC1300" i="8"/>
  <c r="R1296" i="8"/>
  <c r="R1297" i="8"/>
  <c r="X1300" i="8"/>
  <c r="AK1300" i="8" l="1"/>
  <c r="AJ1299" i="8"/>
  <c r="J1299" i="8"/>
  <c r="K1300" i="8"/>
  <c r="AS1297" i="8"/>
  <c r="AR1297" i="8"/>
  <c r="E1298" i="8"/>
  <c r="F1299" i="8"/>
  <c r="C1298" i="8" s="1"/>
  <c r="U1299" i="8"/>
  <c r="T1298" i="8"/>
  <c r="P1301" i="8"/>
  <c r="O1300" i="8"/>
  <c r="AA1302" i="8"/>
  <c r="Z1301" i="8"/>
  <c r="AF1302" i="8"/>
  <c r="AE1301" i="8"/>
  <c r="H1299" i="8"/>
  <c r="H1298" i="8"/>
  <c r="AH1298" i="8"/>
  <c r="X1301" i="8"/>
  <c r="AC1301" i="8"/>
  <c r="AK1301" i="8" l="1"/>
  <c r="AJ1300" i="8"/>
  <c r="F1300" i="8"/>
  <c r="C1299" i="8" s="1"/>
  <c r="E1299" i="8"/>
  <c r="AR1298" i="8"/>
  <c r="AS1298" i="8"/>
  <c r="P1302" i="8"/>
  <c r="O1301" i="8"/>
  <c r="K1301" i="8"/>
  <c r="J1300" i="8"/>
  <c r="T1299" i="8"/>
  <c r="U1300" i="8"/>
  <c r="AF1303" i="8"/>
  <c r="AE1302" i="8"/>
  <c r="AA1303" i="8"/>
  <c r="Z1302" i="8"/>
  <c r="H1300" i="8"/>
  <c r="M1300" i="8"/>
  <c r="M1301" i="8"/>
  <c r="AH1299" i="8"/>
  <c r="AC1302" i="8"/>
  <c r="X1302" i="8"/>
  <c r="R1298" i="8"/>
  <c r="AK1302" i="8" l="1"/>
  <c r="AJ1301" i="8"/>
  <c r="O1302" i="8"/>
  <c r="P1303" i="8"/>
  <c r="AS1299" i="8"/>
  <c r="AR1299" i="8"/>
  <c r="U1301" i="8"/>
  <c r="T1300" i="8"/>
  <c r="J1301" i="8"/>
  <c r="K1302" i="8"/>
  <c r="E1300" i="8"/>
  <c r="F1301" i="8"/>
  <c r="C1300" i="8" s="1"/>
  <c r="AA1304" i="8"/>
  <c r="Z1303" i="8"/>
  <c r="AF1304" i="8"/>
  <c r="AE1303" i="8"/>
  <c r="H1301" i="8"/>
  <c r="M1302" i="8"/>
  <c r="AH1300" i="8"/>
  <c r="R1299" i="8"/>
  <c r="R1300" i="8"/>
  <c r="X1303" i="8"/>
  <c r="AC1303" i="8"/>
  <c r="AK1303" i="8" l="1"/>
  <c r="AJ1302" i="8"/>
  <c r="F1302" i="8"/>
  <c r="C1301" i="8" s="1"/>
  <c r="E1301" i="8"/>
  <c r="AR1300" i="8"/>
  <c r="AS1300" i="8"/>
  <c r="T1301" i="8"/>
  <c r="U1302" i="8"/>
  <c r="P1304" i="8"/>
  <c r="O1303" i="8"/>
  <c r="J1302" i="8"/>
  <c r="K1303" i="8"/>
  <c r="AF1305" i="8"/>
  <c r="AE1304" i="8"/>
  <c r="AA1305" i="8"/>
  <c r="Z1304" i="8"/>
  <c r="H1302" i="8"/>
  <c r="M1303" i="8"/>
  <c r="AH1301" i="8"/>
  <c r="AC1304" i="8"/>
  <c r="X1304" i="8"/>
  <c r="AK1304" i="8" l="1"/>
  <c r="AJ1303" i="8"/>
  <c r="U1303" i="8"/>
  <c r="T1302" i="8"/>
  <c r="J1303" i="8"/>
  <c r="K1304" i="8"/>
  <c r="AS1301" i="8"/>
  <c r="AR1301" i="8"/>
  <c r="O1304" i="8"/>
  <c r="P1305" i="8"/>
  <c r="F1303" i="8"/>
  <c r="C1302" i="8" s="1"/>
  <c r="E1302" i="8"/>
  <c r="AA1306" i="8"/>
  <c r="Z1305" i="8"/>
  <c r="AF1306" i="8"/>
  <c r="AE1305" i="8"/>
  <c r="M1304" i="8"/>
  <c r="H1303" i="8"/>
  <c r="AH1302" i="8"/>
  <c r="R1301" i="8"/>
  <c r="AC1305" i="8"/>
  <c r="X1305" i="8"/>
  <c r="AK1305" i="8" l="1"/>
  <c r="AJ1304" i="8"/>
  <c r="F1304" i="8"/>
  <c r="C1303" i="8" s="1"/>
  <c r="E1303" i="8"/>
  <c r="AR1302" i="8"/>
  <c r="AS1302" i="8"/>
  <c r="K1305" i="8"/>
  <c r="J1304" i="8"/>
  <c r="P1306" i="8"/>
  <c r="O1305" i="8"/>
  <c r="U1304" i="8"/>
  <c r="T1303" i="8"/>
  <c r="AF1307" i="8"/>
  <c r="AE1306" i="8"/>
  <c r="AA1307" i="8"/>
  <c r="Z1306" i="8"/>
  <c r="M1305" i="8"/>
  <c r="AH1303" i="8"/>
  <c r="X1306" i="8"/>
  <c r="R1302" i="8"/>
  <c r="R1303" i="8"/>
  <c r="AC1306" i="8"/>
  <c r="AK1306" i="8" l="1"/>
  <c r="AJ1305" i="8"/>
  <c r="K1306" i="8"/>
  <c r="J1305" i="8"/>
  <c r="U1305" i="8"/>
  <c r="T1304" i="8"/>
  <c r="AS1303" i="8"/>
  <c r="AR1303" i="8"/>
  <c r="P1307" i="8"/>
  <c r="O1306" i="8"/>
  <c r="F1305" i="8"/>
  <c r="C1304" i="8" s="1"/>
  <c r="E1304" i="8"/>
  <c r="AA1308" i="8"/>
  <c r="Z1307" i="8"/>
  <c r="AF1308" i="8"/>
  <c r="AE1307" i="8"/>
  <c r="H1304" i="8"/>
  <c r="M1306" i="8"/>
  <c r="H1305" i="8"/>
  <c r="AH1304" i="8"/>
  <c r="AC1307" i="8"/>
  <c r="X1307" i="8"/>
  <c r="AK1307" i="8" l="1"/>
  <c r="AJ1306" i="8"/>
  <c r="T1305" i="8"/>
  <c r="U1306" i="8"/>
  <c r="E1305" i="8"/>
  <c r="F1306" i="8"/>
  <c r="C1305" i="8" s="1"/>
  <c r="AS1304" i="8"/>
  <c r="AR1304" i="8"/>
  <c r="K1307" i="8"/>
  <c r="J1306" i="8"/>
  <c r="P1308" i="8"/>
  <c r="O1307" i="8"/>
  <c r="AF1309" i="8"/>
  <c r="AE1308" i="8"/>
  <c r="AA1309" i="8"/>
  <c r="Z1308" i="8"/>
  <c r="AH1305" i="8"/>
  <c r="X1308" i="8"/>
  <c r="AC1308" i="8"/>
  <c r="R1304" i="8"/>
  <c r="R1305" i="8"/>
  <c r="AK1308" i="8" l="1"/>
  <c r="AJ1307" i="8"/>
  <c r="U1307" i="8"/>
  <c r="T1306" i="8"/>
  <c r="P1309" i="8"/>
  <c r="O1308" i="8"/>
  <c r="J1307" i="8"/>
  <c r="K1308" i="8"/>
  <c r="F1307" i="8"/>
  <c r="C1306" i="8" s="1"/>
  <c r="E1306" i="8"/>
  <c r="AS1305" i="8"/>
  <c r="AR1305" i="8"/>
  <c r="AA1310" i="8"/>
  <c r="Z1309" i="8"/>
  <c r="AF1310" i="8"/>
  <c r="AE1309" i="8"/>
  <c r="H1306" i="8"/>
  <c r="M1307" i="8"/>
  <c r="M1308" i="8"/>
  <c r="AH1306" i="8"/>
  <c r="X1309" i="8"/>
  <c r="AH1307" i="8"/>
  <c r="AC1309" i="8"/>
  <c r="AK1309" i="8" l="1"/>
  <c r="AJ1308" i="8"/>
  <c r="J1308" i="8"/>
  <c r="K1309" i="8"/>
  <c r="O1309" i="8"/>
  <c r="P1310" i="8"/>
  <c r="E1307" i="8"/>
  <c r="F1308" i="8"/>
  <c r="AS1306" i="8"/>
  <c r="AR1306" i="8"/>
  <c r="U1308" i="8"/>
  <c r="T1307" i="8"/>
  <c r="AF1311" i="8"/>
  <c r="AE1310" i="8"/>
  <c r="AA1311" i="8"/>
  <c r="Z1310" i="8"/>
  <c r="H1308" i="8"/>
  <c r="H1307" i="8"/>
  <c r="M1309" i="8"/>
  <c r="X1310" i="8"/>
  <c r="R1306" i="8"/>
  <c r="AC1310" i="8"/>
  <c r="AK1310" i="8" l="1"/>
  <c r="AJ1309" i="8"/>
  <c r="F1309" i="8"/>
  <c r="C1308" i="8" s="1"/>
  <c r="E1308" i="8"/>
  <c r="U1309" i="8"/>
  <c r="T1308" i="8"/>
  <c r="AS1307" i="8"/>
  <c r="AR1307" i="8"/>
  <c r="P1311" i="8"/>
  <c r="O1310" i="8"/>
  <c r="K1310" i="8"/>
  <c r="J1309" i="8"/>
  <c r="C1307" i="8"/>
  <c r="AA1312" i="8"/>
  <c r="Z1311" i="8"/>
  <c r="AF1312" i="8"/>
  <c r="AE1311" i="8"/>
  <c r="AH1308" i="8"/>
  <c r="X1311" i="8"/>
  <c r="R1307" i="8"/>
  <c r="AC1311" i="8"/>
  <c r="AK1311" i="8" l="1"/>
  <c r="AJ1310" i="8"/>
  <c r="U1310" i="8"/>
  <c r="T1309" i="8"/>
  <c r="J1310" i="8"/>
  <c r="K1311" i="8"/>
  <c r="AS1308" i="8"/>
  <c r="AR1308" i="8"/>
  <c r="P1312" i="8"/>
  <c r="O1311" i="8"/>
  <c r="F1310" i="8"/>
  <c r="E1309" i="8"/>
  <c r="AF1313" i="8"/>
  <c r="AE1312" i="8"/>
  <c r="AA1313" i="8"/>
  <c r="Z1312" i="8"/>
  <c r="M1310" i="8"/>
  <c r="M1311" i="8"/>
  <c r="H1309" i="8"/>
  <c r="AH1309" i="8"/>
  <c r="R1308" i="8"/>
  <c r="X1312" i="8"/>
  <c r="AC1312" i="8"/>
  <c r="R1309" i="8"/>
  <c r="AJ1311" i="8" l="1"/>
  <c r="AK1312" i="8"/>
  <c r="AS1309" i="8"/>
  <c r="AR1309" i="8"/>
  <c r="F1311" i="8"/>
  <c r="C1310" i="8" s="1"/>
  <c r="E1310" i="8"/>
  <c r="K1312" i="8"/>
  <c r="J1311" i="8"/>
  <c r="O1312" i="8"/>
  <c r="P1313" i="8"/>
  <c r="T1310" i="8"/>
  <c r="U1311" i="8"/>
  <c r="C1309" i="8"/>
  <c r="AA1314" i="8"/>
  <c r="Z1313" i="8"/>
  <c r="AF1314" i="8"/>
  <c r="AE1313" i="8"/>
  <c r="H1310" i="8"/>
  <c r="M1312" i="8"/>
  <c r="H1311" i="8"/>
  <c r="X1313" i="8"/>
  <c r="AH1310" i="8"/>
  <c r="AC1313" i="8"/>
  <c r="AK1313" i="8" l="1"/>
  <c r="AJ1312" i="8"/>
  <c r="U1312" i="8"/>
  <c r="T1311" i="8"/>
  <c r="AS1310" i="8"/>
  <c r="AR1310" i="8"/>
  <c r="O1313" i="8"/>
  <c r="P1314" i="8"/>
  <c r="E1311" i="8"/>
  <c r="F1312" i="8"/>
  <c r="J1312" i="8"/>
  <c r="K1313" i="8"/>
  <c r="AF1315" i="8"/>
  <c r="AE1314" i="8"/>
  <c r="AA1315" i="8"/>
  <c r="Z1314" i="8"/>
  <c r="H1312" i="8"/>
  <c r="AH1311" i="8"/>
  <c r="X1314" i="8"/>
  <c r="R1310" i="8"/>
  <c r="AC1314" i="8"/>
  <c r="AK1314" i="8" l="1"/>
  <c r="AJ1313" i="8"/>
  <c r="J1313" i="8"/>
  <c r="K1314" i="8"/>
  <c r="O1314" i="8"/>
  <c r="P1315" i="8"/>
  <c r="U1313" i="8"/>
  <c r="T1312" i="8"/>
  <c r="C1311" i="8"/>
  <c r="E1312" i="8"/>
  <c r="F1313" i="8"/>
  <c r="AR1311" i="8"/>
  <c r="AS1311" i="8"/>
  <c r="AA1316" i="8"/>
  <c r="Z1315" i="8"/>
  <c r="AF1316" i="8"/>
  <c r="AE1315" i="8"/>
  <c r="M1314" i="8"/>
  <c r="H1313" i="8"/>
  <c r="M1313" i="8"/>
  <c r="AH1312" i="8"/>
  <c r="AC1315" i="8"/>
  <c r="X1315" i="8"/>
  <c r="R1311" i="8"/>
  <c r="AK1315" i="8" l="1"/>
  <c r="AJ1314" i="8"/>
  <c r="T1313" i="8"/>
  <c r="U1314" i="8"/>
  <c r="E1313" i="8"/>
  <c r="F1314" i="8"/>
  <c r="C1313" i="8"/>
  <c r="C1312" i="8"/>
  <c r="P1316" i="8"/>
  <c r="O1315" i="8"/>
  <c r="AR1312" i="8"/>
  <c r="AS1312" i="8"/>
  <c r="K1315" i="8"/>
  <c r="J1314" i="8"/>
  <c r="AF1317" i="8"/>
  <c r="AE1316" i="8"/>
  <c r="AA1317" i="8"/>
  <c r="Z1316" i="8"/>
  <c r="H1314" i="8"/>
  <c r="AH1313" i="8"/>
  <c r="R1312" i="8"/>
  <c r="AC1316" i="8"/>
  <c r="X1316" i="8"/>
  <c r="AJ1315" i="8" l="1"/>
  <c r="AK1316" i="8"/>
  <c r="P1317" i="8"/>
  <c r="O1316" i="8"/>
  <c r="J1315" i="8"/>
  <c r="K1316" i="8"/>
  <c r="E1314" i="8"/>
  <c r="F1315" i="8"/>
  <c r="C1314" i="8" s="1"/>
  <c r="U1315" i="8"/>
  <c r="T1314" i="8"/>
  <c r="AR1313" i="8"/>
  <c r="AS1313" i="8"/>
  <c r="AA1318" i="8"/>
  <c r="Z1317" i="8"/>
  <c r="AF1318" i="8"/>
  <c r="AE1317" i="8"/>
  <c r="M1315" i="8"/>
  <c r="H1315" i="8"/>
  <c r="M1316" i="8"/>
  <c r="AH1314" i="8"/>
  <c r="R1313" i="8"/>
  <c r="X1317" i="8"/>
  <c r="AC1317" i="8"/>
  <c r="R1314" i="8"/>
  <c r="AK1317" i="8" l="1"/>
  <c r="AJ1316" i="8"/>
  <c r="AR1314" i="8"/>
  <c r="AS1314" i="8"/>
  <c r="J1316" i="8"/>
  <c r="K1317" i="8"/>
  <c r="U1316" i="8"/>
  <c r="T1315" i="8"/>
  <c r="P1318" i="8"/>
  <c r="O1317" i="8"/>
  <c r="E1315" i="8"/>
  <c r="F1316" i="8"/>
  <c r="C1315" i="8" s="1"/>
  <c r="AF1319" i="8"/>
  <c r="AE1318" i="8"/>
  <c r="AA1319" i="8"/>
  <c r="Z1318" i="8"/>
  <c r="M1317" i="8"/>
  <c r="H1316" i="8"/>
  <c r="AH1315" i="8"/>
  <c r="AC1318" i="8"/>
  <c r="R1315" i="8"/>
  <c r="X1318" i="8"/>
  <c r="AK1318" i="8" l="1"/>
  <c r="AJ1317" i="8"/>
  <c r="AS1315" i="8"/>
  <c r="AR1315" i="8"/>
  <c r="U1317" i="8"/>
  <c r="T1316" i="8"/>
  <c r="J1317" i="8"/>
  <c r="K1318" i="8"/>
  <c r="F1317" i="8"/>
  <c r="C1316" i="8" s="1"/>
  <c r="E1316" i="8"/>
  <c r="P1319" i="8"/>
  <c r="O1318" i="8"/>
  <c r="AA1320" i="8"/>
  <c r="Z1319" i="8"/>
  <c r="AF1320" i="8"/>
  <c r="AE1319" i="8"/>
  <c r="M1318" i="8"/>
  <c r="H1317" i="8"/>
  <c r="AH1316" i="8"/>
  <c r="X1319" i="8"/>
  <c r="AC1319" i="8"/>
  <c r="R1316" i="8"/>
  <c r="AK1319" i="8" l="1"/>
  <c r="AJ1318" i="8"/>
  <c r="U1318" i="8"/>
  <c r="T1317" i="8"/>
  <c r="O1319" i="8"/>
  <c r="P1320" i="8"/>
  <c r="J1318" i="8"/>
  <c r="K1319" i="8"/>
  <c r="AS1316" i="8"/>
  <c r="AR1316" i="8"/>
  <c r="F1318" i="8"/>
  <c r="C1317" i="8" s="1"/>
  <c r="E1317" i="8"/>
  <c r="AF1321" i="8"/>
  <c r="AE1320" i="8"/>
  <c r="AA1321" i="8"/>
  <c r="Z1320" i="8"/>
  <c r="AH1317" i="8"/>
  <c r="X1320" i="8"/>
  <c r="R1317" i="8"/>
  <c r="AC1320" i="8"/>
  <c r="AK1320" i="8" l="1"/>
  <c r="AJ1319" i="8"/>
  <c r="F1319" i="8"/>
  <c r="C1318" i="8" s="1"/>
  <c r="E1318" i="8"/>
  <c r="J1319" i="8"/>
  <c r="K1320" i="8"/>
  <c r="P1321" i="8"/>
  <c r="O1320" i="8"/>
  <c r="AR1317" i="8"/>
  <c r="AS1317" i="8"/>
  <c r="U1319" i="8"/>
  <c r="T1318" i="8"/>
  <c r="AA1322" i="8"/>
  <c r="Z1321" i="8"/>
  <c r="AF1322" i="8"/>
  <c r="AE1321" i="8"/>
  <c r="H1318" i="8"/>
  <c r="H1319" i="8"/>
  <c r="M1319" i="8"/>
  <c r="AH1318" i="8"/>
  <c r="X1321" i="8"/>
  <c r="AC1321" i="8"/>
  <c r="R1318" i="8"/>
  <c r="AK1321" i="8" l="1"/>
  <c r="AJ1320" i="8"/>
  <c r="K1321" i="8"/>
  <c r="J1320" i="8"/>
  <c r="O1321" i="8"/>
  <c r="P1322" i="8"/>
  <c r="T1319" i="8"/>
  <c r="U1320" i="8"/>
  <c r="AR1318" i="8"/>
  <c r="AS1318" i="8"/>
  <c r="F1320" i="8"/>
  <c r="C1319" i="8" s="1"/>
  <c r="E1319" i="8"/>
  <c r="AF1323" i="8"/>
  <c r="AE1322" i="8"/>
  <c r="AA1323" i="8"/>
  <c r="Z1322" i="8"/>
  <c r="M1320" i="8"/>
  <c r="M1321" i="8"/>
  <c r="H1320" i="8"/>
  <c r="AH1319" i="8"/>
  <c r="R1319" i="8"/>
  <c r="X1322" i="8"/>
  <c r="AC1322" i="8"/>
  <c r="AJ1321" i="8" l="1"/>
  <c r="AK1322" i="8"/>
  <c r="P1323" i="8"/>
  <c r="O1322" i="8"/>
  <c r="AS1319" i="8"/>
  <c r="AR1319" i="8"/>
  <c r="F1321" i="8"/>
  <c r="C1320" i="8" s="1"/>
  <c r="E1320" i="8"/>
  <c r="U1321" i="8"/>
  <c r="T1320" i="8"/>
  <c r="K1322" i="8"/>
  <c r="J1321" i="8"/>
  <c r="AA1324" i="8"/>
  <c r="Z1323" i="8"/>
  <c r="AF1324" i="8"/>
  <c r="AE1323" i="8"/>
  <c r="M1322" i="8"/>
  <c r="AH1320" i="8"/>
  <c r="AC1323" i="8"/>
  <c r="X1323" i="8"/>
  <c r="AK1323" i="8" l="1"/>
  <c r="AJ1322" i="8"/>
  <c r="E1321" i="8"/>
  <c r="F1322" i="8"/>
  <c r="U1322" i="8"/>
  <c r="T1321" i="8"/>
  <c r="AS1320" i="8"/>
  <c r="AR1320" i="8"/>
  <c r="K1323" i="8"/>
  <c r="J1322" i="8"/>
  <c r="O1323" i="8"/>
  <c r="P1324" i="8"/>
  <c r="AF1325" i="8"/>
  <c r="AE1324" i="8"/>
  <c r="AA1325" i="8"/>
  <c r="Z1324" i="8"/>
  <c r="H1321" i="8"/>
  <c r="M1323" i="8"/>
  <c r="AH1321" i="8"/>
  <c r="X1324" i="8"/>
  <c r="R1320" i="8"/>
  <c r="AC1324" i="8"/>
  <c r="R1321" i="8"/>
  <c r="AK1324" i="8" l="1"/>
  <c r="AJ1323" i="8"/>
  <c r="T1322" i="8"/>
  <c r="U1323" i="8"/>
  <c r="E1322" i="8"/>
  <c r="F1323" i="8"/>
  <c r="C1322" i="8" s="1"/>
  <c r="O1324" i="8"/>
  <c r="P1325" i="8"/>
  <c r="J1323" i="8"/>
  <c r="K1324" i="8"/>
  <c r="AS1321" i="8"/>
  <c r="AR1321" i="8"/>
  <c r="C1321" i="8"/>
  <c r="AA1326" i="8"/>
  <c r="Z1325" i="8"/>
  <c r="AF1326" i="8"/>
  <c r="AE1325" i="8"/>
  <c r="H1322" i="8"/>
  <c r="H1323" i="8"/>
  <c r="AH1322" i="8"/>
  <c r="AC1325" i="8"/>
  <c r="X1325" i="8"/>
  <c r="AK1325" i="8" l="1"/>
  <c r="AJ1324" i="8"/>
  <c r="P1326" i="8"/>
  <c r="O1325" i="8"/>
  <c r="E1323" i="8"/>
  <c r="F1324" i="8"/>
  <c r="C1323" i="8" s="1"/>
  <c r="J1324" i="8"/>
  <c r="K1325" i="8"/>
  <c r="AR1322" i="8"/>
  <c r="AS1322" i="8"/>
  <c r="U1324" i="8"/>
  <c r="T1323" i="8"/>
  <c r="AF1327" i="8"/>
  <c r="AE1326" i="8"/>
  <c r="AA1327" i="8"/>
  <c r="Z1326" i="8"/>
  <c r="M1325" i="8"/>
  <c r="M1324" i="8"/>
  <c r="AH1323" i="8"/>
  <c r="AC1326" i="8"/>
  <c r="R1322" i="8"/>
  <c r="X1326" i="8"/>
  <c r="AK1326" i="8" l="1"/>
  <c r="AJ1325" i="8"/>
  <c r="K1326" i="8"/>
  <c r="J1325" i="8"/>
  <c r="U1325" i="8"/>
  <c r="T1324" i="8"/>
  <c r="E1324" i="8"/>
  <c r="F1325" i="8"/>
  <c r="AR1323" i="8"/>
  <c r="AS1323" i="8"/>
  <c r="P1327" i="8"/>
  <c r="O1326" i="8"/>
  <c r="AA1328" i="8"/>
  <c r="Z1327" i="8"/>
  <c r="AF1328" i="8"/>
  <c r="AE1327" i="8"/>
  <c r="H1324" i="8"/>
  <c r="H1325" i="8"/>
  <c r="M1326" i="8"/>
  <c r="AH1324" i="8"/>
  <c r="X1327" i="8"/>
  <c r="AC1327" i="8"/>
  <c r="R1323" i="8"/>
  <c r="AJ1326" i="8" l="1"/>
  <c r="AK1327" i="8"/>
  <c r="U1326" i="8"/>
  <c r="T1325" i="8"/>
  <c r="P1328" i="8"/>
  <c r="O1327" i="8"/>
  <c r="C1324" i="8"/>
  <c r="F1326" i="8"/>
  <c r="E1325" i="8"/>
  <c r="AR1324" i="8"/>
  <c r="AS1324" i="8"/>
  <c r="J1326" i="8"/>
  <c r="K1327" i="8"/>
  <c r="AF1329" i="8"/>
  <c r="AE1328" i="8"/>
  <c r="AA1329" i="8"/>
  <c r="Z1328" i="8"/>
  <c r="H1326" i="8"/>
  <c r="AH1325" i="8"/>
  <c r="AC1328" i="8"/>
  <c r="R1324" i="8"/>
  <c r="X1328" i="8"/>
  <c r="R1325" i="8"/>
  <c r="AK1328" i="8" l="1"/>
  <c r="AJ1327" i="8"/>
  <c r="F1327" i="8"/>
  <c r="C1326" i="8" s="1"/>
  <c r="E1326" i="8"/>
  <c r="K1328" i="8"/>
  <c r="J1327" i="8"/>
  <c r="O1328" i="8"/>
  <c r="P1329" i="8"/>
  <c r="C1325" i="8"/>
  <c r="U1327" i="8"/>
  <c r="T1326" i="8"/>
  <c r="AR1325" i="8"/>
  <c r="AS1325" i="8"/>
  <c r="AA1330" i="8"/>
  <c r="Z1329" i="8"/>
  <c r="AF1330" i="8"/>
  <c r="AE1329" i="8"/>
  <c r="M1327" i="8"/>
  <c r="H1327" i="8"/>
  <c r="AH1326" i="8"/>
  <c r="AC1329" i="8"/>
  <c r="X1329" i="8"/>
  <c r="R1326" i="8"/>
  <c r="AK1329" i="8" l="1"/>
  <c r="AJ1328" i="8"/>
  <c r="J1328" i="8"/>
  <c r="K1329" i="8"/>
  <c r="T1327" i="8"/>
  <c r="U1328" i="8"/>
  <c r="AS1326" i="8"/>
  <c r="AR1326" i="8"/>
  <c r="O1329" i="8"/>
  <c r="P1330" i="8"/>
  <c r="E1327" i="8"/>
  <c r="F1328" i="8"/>
  <c r="C1327" i="8" s="1"/>
  <c r="AF1331" i="8"/>
  <c r="AE1330" i="8"/>
  <c r="AA1331" i="8"/>
  <c r="Z1330" i="8"/>
  <c r="M1328" i="8"/>
  <c r="AH1327" i="8"/>
  <c r="X1330" i="8"/>
  <c r="AC1330" i="8"/>
  <c r="AJ1329" i="8" l="1"/>
  <c r="AK1330" i="8"/>
  <c r="U1329" i="8"/>
  <c r="T1328" i="8"/>
  <c r="E1328" i="8"/>
  <c r="F1329" i="8"/>
  <c r="C1328" i="8" s="1"/>
  <c r="AS1327" i="8"/>
  <c r="AR1327" i="8"/>
  <c r="O1330" i="8"/>
  <c r="P1331" i="8"/>
  <c r="J1329" i="8"/>
  <c r="K1330" i="8"/>
  <c r="AA1332" i="8"/>
  <c r="Z1331" i="8"/>
  <c r="AF1332" i="8"/>
  <c r="AE1331" i="8"/>
  <c r="M1329" i="8"/>
  <c r="M1330" i="8"/>
  <c r="H1328" i="8"/>
  <c r="H1329" i="8"/>
  <c r="AH1328" i="8"/>
  <c r="X1331" i="8"/>
  <c r="AC1331" i="8"/>
  <c r="R1327" i="8"/>
  <c r="AK1331" i="8" l="1"/>
  <c r="AJ1330" i="8"/>
  <c r="E1329" i="8"/>
  <c r="F1330" i="8"/>
  <c r="C1329" i="8" s="1"/>
  <c r="O1331" i="8"/>
  <c r="P1332" i="8"/>
  <c r="AS1328" i="8"/>
  <c r="AR1328" i="8"/>
  <c r="J1330" i="8"/>
  <c r="K1331" i="8"/>
  <c r="U1330" i="8"/>
  <c r="T1329" i="8"/>
  <c r="AF1333" i="8"/>
  <c r="AE1332" i="8"/>
  <c r="AA1333" i="8"/>
  <c r="Z1332" i="8"/>
  <c r="H1330" i="8"/>
  <c r="M1331" i="8"/>
  <c r="AH1329" i="8"/>
  <c r="X1332" i="8"/>
  <c r="R1328" i="8"/>
  <c r="AC1332" i="8"/>
  <c r="AJ1331" i="8" l="1"/>
  <c r="AK1332" i="8"/>
  <c r="P1333" i="8"/>
  <c r="O1332" i="8"/>
  <c r="U1331" i="8"/>
  <c r="T1330" i="8"/>
  <c r="F1331" i="8"/>
  <c r="C1330" i="8" s="1"/>
  <c r="E1330" i="8"/>
  <c r="K1332" i="8"/>
  <c r="J1331" i="8"/>
  <c r="AS1329" i="8"/>
  <c r="AR1329" i="8"/>
  <c r="AA1334" i="8"/>
  <c r="Z1333" i="8"/>
  <c r="AF1334" i="8"/>
  <c r="AE1333" i="8"/>
  <c r="H1331" i="8"/>
  <c r="M1332" i="8"/>
  <c r="AH1330" i="8"/>
  <c r="X1333" i="8"/>
  <c r="AC1333" i="8"/>
  <c r="R1329" i="8"/>
  <c r="R1330" i="8"/>
  <c r="AK1333" i="8" l="1"/>
  <c r="AJ1332" i="8"/>
  <c r="U1332" i="8"/>
  <c r="T1331" i="8"/>
  <c r="J1332" i="8"/>
  <c r="K1333" i="8"/>
  <c r="F1332" i="8"/>
  <c r="E1331" i="8"/>
  <c r="AS1330" i="8"/>
  <c r="AR1330" i="8"/>
  <c r="O1333" i="8"/>
  <c r="P1334" i="8"/>
  <c r="AF1335" i="8"/>
  <c r="AE1334" i="8"/>
  <c r="AA1335" i="8"/>
  <c r="Z1334" i="8"/>
  <c r="H1332" i="8"/>
  <c r="AH1331" i="8"/>
  <c r="X1334" i="8"/>
  <c r="R1331" i="8"/>
  <c r="AC1334" i="8"/>
  <c r="AK1334" i="8" l="1"/>
  <c r="AJ1333" i="8"/>
  <c r="AR1331" i="8"/>
  <c r="AS1331" i="8"/>
  <c r="K1334" i="8"/>
  <c r="J1333" i="8"/>
  <c r="E1332" i="8"/>
  <c r="F1333" i="8"/>
  <c r="C1332" i="8" s="1"/>
  <c r="O1334" i="8"/>
  <c r="P1335" i="8"/>
  <c r="C1331" i="8"/>
  <c r="T1332" i="8"/>
  <c r="U1333" i="8"/>
  <c r="AA1336" i="8"/>
  <c r="Z1335" i="8"/>
  <c r="AF1336" i="8"/>
  <c r="AE1335" i="8"/>
  <c r="M1333" i="8"/>
  <c r="AH1332" i="8"/>
  <c r="R1332" i="8"/>
  <c r="AC1335" i="8"/>
  <c r="X1335" i="8"/>
  <c r="AK1335" i="8" l="1"/>
  <c r="AJ1334" i="8"/>
  <c r="AR1332" i="8"/>
  <c r="AS1332" i="8"/>
  <c r="E1333" i="8"/>
  <c r="F1334" i="8"/>
  <c r="C1333" i="8" s="1"/>
  <c r="J1334" i="8"/>
  <c r="K1335" i="8"/>
  <c r="U1334" i="8"/>
  <c r="T1333" i="8"/>
  <c r="P1336" i="8"/>
  <c r="O1335" i="8"/>
  <c r="AF1337" i="8"/>
  <c r="AE1336" i="8"/>
  <c r="AA1337" i="8"/>
  <c r="Z1336" i="8"/>
  <c r="BW1499" i="8"/>
  <c r="BV1499" i="8"/>
  <c r="M1334" i="8"/>
  <c r="H1333" i="8"/>
  <c r="M1335" i="8"/>
  <c r="AH1333" i="8"/>
  <c r="AC1336" i="8"/>
  <c r="X1336" i="8"/>
  <c r="AK1336" i="8" l="1"/>
  <c r="AJ1335" i="8"/>
  <c r="J1335" i="8"/>
  <c r="K1336" i="8"/>
  <c r="AS1333" i="8"/>
  <c r="AR1333" i="8"/>
  <c r="P1337" i="8"/>
  <c r="O1336" i="8"/>
  <c r="U1335" i="8"/>
  <c r="T1334" i="8"/>
  <c r="E1334" i="8"/>
  <c r="F1335" i="8"/>
  <c r="C1334" i="8" s="1"/>
  <c r="AA1338" i="8"/>
  <c r="Z1337" i="8"/>
  <c r="AF1338" i="8"/>
  <c r="AE1337" i="8"/>
  <c r="BW1498" i="8"/>
  <c r="BV1498" i="8"/>
  <c r="H1334" i="8"/>
  <c r="H1335" i="8"/>
  <c r="M1336" i="8"/>
  <c r="AH1334" i="8"/>
  <c r="R1333" i="8"/>
  <c r="AC1337" i="8"/>
  <c r="X1337" i="8"/>
  <c r="R1334" i="8"/>
  <c r="AK1337" i="8" l="1"/>
  <c r="AJ1336" i="8"/>
  <c r="P1338" i="8"/>
  <c r="O1337" i="8"/>
  <c r="AS1334" i="8"/>
  <c r="AR1334" i="8"/>
  <c r="E1335" i="8"/>
  <c r="F1336" i="8"/>
  <c r="C1335" i="8" s="1"/>
  <c r="K1337" i="8"/>
  <c r="J1336" i="8"/>
  <c r="U1336" i="8"/>
  <c r="T1335" i="8"/>
  <c r="AF1339" i="8"/>
  <c r="AE1338" i="8"/>
  <c r="AA1339" i="8"/>
  <c r="Z1338" i="8"/>
  <c r="BW1497" i="8"/>
  <c r="BV1497" i="8"/>
  <c r="H1336" i="8"/>
  <c r="M1337" i="8"/>
  <c r="AH1335" i="8"/>
  <c r="AC1338" i="8"/>
  <c r="X1338" i="8"/>
  <c r="AK1338" i="8" l="1"/>
  <c r="AJ1337" i="8"/>
  <c r="E1336" i="8"/>
  <c r="F1337" i="8"/>
  <c r="C1336" i="8"/>
  <c r="AR1335" i="8"/>
  <c r="AS1335" i="8"/>
  <c r="U1337" i="8"/>
  <c r="T1336" i="8"/>
  <c r="K1338" i="8"/>
  <c r="J1337" i="8"/>
  <c r="O1338" i="8"/>
  <c r="P1339" i="8"/>
  <c r="AA1340" i="8"/>
  <c r="Z1339" i="8"/>
  <c r="AF1340" i="8"/>
  <c r="AE1339" i="8"/>
  <c r="H1337" i="8"/>
  <c r="M1338" i="8"/>
  <c r="AH1336" i="8"/>
  <c r="R1335" i="8"/>
  <c r="X1339" i="8"/>
  <c r="AC1339" i="8"/>
  <c r="AK1339" i="8" l="1"/>
  <c r="AJ1338" i="8"/>
  <c r="O1339" i="8"/>
  <c r="P1340" i="8"/>
  <c r="E1337" i="8"/>
  <c r="F1338" i="8"/>
  <c r="C1337" i="8" s="1"/>
  <c r="T1337" i="8"/>
  <c r="U1338" i="8"/>
  <c r="J1338" i="8"/>
  <c r="K1339" i="8"/>
  <c r="AR1336" i="8"/>
  <c r="AS1336" i="8"/>
  <c r="AF1341" i="8"/>
  <c r="AE1340" i="8"/>
  <c r="AA1341" i="8"/>
  <c r="Z1340" i="8"/>
  <c r="H1338" i="8"/>
  <c r="AH1337" i="8"/>
  <c r="R1336" i="8"/>
  <c r="X1340" i="8"/>
  <c r="AC1340" i="8"/>
  <c r="AK1340" i="8" l="1"/>
  <c r="AJ1339" i="8"/>
  <c r="U1339" i="8"/>
  <c r="T1338" i="8"/>
  <c r="E1338" i="8"/>
  <c r="F1339" i="8"/>
  <c r="AR1337" i="8"/>
  <c r="AS1337" i="8"/>
  <c r="K1340" i="8"/>
  <c r="J1339" i="8"/>
  <c r="O1340" i="8"/>
  <c r="P1341" i="8"/>
  <c r="AA1342" i="8"/>
  <c r="Z1341" i="8"/>
  <c r="AF1342" i="8"/>
  <c r="AE1341" i="8"/>
  <c r="M1339" i="8"/>
  <c r="AH1338" i="8"/>
  <c r="X1341" i="8"/>
  <c r="AH1339" i="8"/>
  <c r="AC1341" i="8"/>
  <c r="R1337" i="8"/>
  <c r="AK1341" i="8" l="1"/>
  <c r="AJ1340" i="8"/>
  <c r="E1339" i="8"/>
  <c r="F1340" i="8"/>
  <c r="C1339" i="8" s="1"/>
  <c r="AS1338" i="8"/>
  <c r="AR1338" i="8"/>
  <c r="C1338" i="8"/>
  <c r="U1340" i="8"/>
  <c r="T1339" i="8"/>
  <c r="P1342" i="8"/>
  <c r="O1341" i="8"/>
  <c r="K1341" i="8"/>
  <c r="J1340" i="8"/>
  <c r="AF1343" i="8"/>
  <c r="AE1342" i="8"/>
  <c r="AA1343" i="8"/>
  <c r="Z1342" i="8"/>
  <c r="H1339" i="8"/>
  <c r="M1340" i="8"/>
  <c r="M1341" i="8"/>
  <c r="R1339" i="8"/>
  <c r="AC1342" i="8"/>
  <c r="X1342" i="8"/>
  <c r="R1338" i="8"/>
  <c r="AK1342" i="8" l="1"/>
  <c r="AJ1341" i="8"/>
  <c r="J1341" i="8"/>
  <c r="K1342" i="8"/>
  <c r="O1342" i="8"/>
  <c r="P1343" i="8"/>
  <c r="E1340" i="8"/>
  <c r="F1341" i="8"/>
  <c r="C1340" i="8" s="1"/>
  <c r="U1341" i="8"/>
  <c r="T1340" i="8"/>
  <c r="AR1339" i="8"/>
  <c r="AS1339" i="8"/>
  <c r="AA1344" i="8"/>
  <c r="Z1343" i="8"/>
  <c r="AF1344" i="8"/>
  <c r="AE1343" i="8"/>
  <c r="H1341" i="8"/>
  <c r="H1340" i="8"/>
  <c r="M1342" i="8"/>
  <c r="AH1340" i="8"/>
  <c r="X1343" i="8"/>
  <c r="AC1343" i="8"/>
  <c r="AK1343" i="8" l="1"/>
  <c r="AJ1342" i="8"/>
  <c r="O1343" i="8"/>
  <c r="P1344" i="8"/>
  <c r="U1342" i="8"/>
  <c r="T1341" i="8"/>
  <c r="J1342" i="8"/>
  <c r="K1343" i="8"/>
  <c r="AR1340" i="8"/>
  <c r="AS1340" i="8"/>
  <c r="E1341" i="8"/>
  <c r="F1342" i="8"/>
  <c r="AF1345" i="8"/>
  <c r="AE1344" i="8"/>
  <c r="AA1345" i="8"/>
  <c r="Z1344" i="8"/>
  <c r="H1342" i="8"/>
  <c r="M1343" i="8"/>
  <c r="AH1341" i="8"/>
  <c r="AH1342" i="8"/>
  <c r="R1341" i="8"/>
  <c r="AC1344" i="8"/>
  <c r="R1340" i="8"/>
  <c r="X1344" i="8"/>
  <c r="AJ1343" i="8" l="1"/>
  <c r="AK1344" i="8"/>
  <c r="E1342" i="8"/>
  <c r="F1343" i="8"/>
  <c r="C1342" i="8" s="1"/>
  <c r="C1341" i="8"/>
  <c r="AR1341" i="8"/>
  <c r="AS1341" i="8"/>
  <c r="O1344" i="8"/>
  <c r="P1345" i="8"/>
  <c r="U1343" i="8"/>
  <c r="T1342" i="8"/>
  <c r="J1343" i="8"/>
  <c r="K1344" i="8"/>
  <c r="AA1346" i="8"/>
  <c r="Z1345" i="8"/>
  <c r="AF1346" i="8"/>
  <c r="AE1345" i="8"/>
  <c r="AC1345" i="8"/>
  <c r="X1345" i="8"/>
  <c r="AJ1344" i="8" l="1"/>
  <c r="AK1345" i="8"/>
  <c r="P1346" i="8"/>
  <c r="O1345" i="8"/>
  <c r="J1344" i="8"/>
  <c r="K1345" i="8"/>
  <c r="F1344" i="8"/>
  <c r="C1343" i="8" s="1"/>
  <c r="E1343" i="8"/>
  <c r="U1344" i="8"/>
  <c r="T1343" i="8"/>
  <c r="AR1342" i="8"/>
  <c r="AS1342" i="8"/>
  <c r="AF1347" i="8"/>
  <c r="AE1346" i="8"/>
  <c r="AA1347" i="8"/>
  <c r="Z1346" i="8"/>
  <c r="M1344" i="8"/>
  <c r="H1343" i="8"/>
  <c r="AH1343" i="8"/>
  <c r="AC1346" i="8"/>
  <c r="R1342" i="8"/>
  <c r="X1346" i="8"/>
  <c r="AK1346" i="8" l="1"/>
  <c r="AJ1345" i="8"/>
  <c r="J1345" i="8"/>
  <c r="K1346" i="8"/>
  <c r="F1345" i="8"/>
  <c r="C1344" i="8" s="1"/>
  <c r="E1344" i="8"/>
  <c r="U1345" i="8"/>
  <c r="T1344" i="8"/>
  <c r="AS1343" i="8"/>
  <c r="AR1343" i="8"/>
  <c r="P1347" i="8"/>
  <c r="O1346" i="8"/>
  <c r="AA1348" i="8"/>
  <c r="Z1347" i="8"/>
  <c r="AF1348" i="8"/>
  <c r="AE1347" i="8"/>
  <c r="M1345" i="8"/>
  <c r="H1345" i="8"/>
  <c r="H1344" i="8"/>
  <c r="M1346" i="8"/>
  <c r="AH1344" i="8"/>
  <c r="R1343" i="8"/>
  <c r="X1347" i="8"/>
  <c r="AC1347" i="8"/>
  <c r="AK1347" i="8" l="1"/>
  <c r="AJ1346" i="8"/>
  <c r="AS1344" i="8"/>
  <c r="AR1344" i="8"/>
  <c r="E1345" i="8"/>
  <c r="F1346" i="8"/>
  <c r="O1347" i="8"/>
  <c r="P1348" i="8"/>
  <c r="J1346" i="8"/>
  <c r="K1347" i="8"/>
  <c r="T1345" i="8"/>
  <c r="U1346" i="8"/>
  <c r="AF1349" i="8"/>
  <c r="AE1348" i="8"/>
  <c r="AA1349" i="8"/>
  <c r="Z1348" i="8"/>
  <c r="H1346" i="8"/>
  <c r="M1347" i="8"/>
  <c r="AH1345" i="8"/>
  <c r="X1348" i="8"/>
  <c r="R1344" i="8"/>
  <c r="AC1348" i="8"/>
  <c r="AK1348" i="8" l="1"/>
  <c r="AJ1347" i="8"/>
  <c r="C1345" i="8"/>
  <c r="F1347" i="8"/>
  <c r="C1346" i="8" s="1"/>
  <c r="E1346" i="8"/>
  <c r="AS1345" i="8"/>
  <c r="AR1345" i="8"/>
  <c r="P1349" i="8"/>
  <c r="O1348" i="8"/>
  <c r="U1347" i="8"/>
  <c r="T1346" i="8"/>
  <c r="K1348" i="8"/>
  <c r="J1347" i="8"/>
  <c r="AA1350" i="8"/>
  <c r="Z1349" i="8"/>
  <c r="AF1350" i="8"/>
  <c r="AE1349" i="8"/>
  <c r="H1347" i="8"/>
  <c r="AH1346" i="8"/>
  <c r="X1349" i="8"/>
  <c r="R1345" i="8"/>
  <c r="AH1347" i="8"/>
  <c r="AC1349" i="8"/>
  <c r="AJ1348" i="8" l="1"/>
  <c r="AK1349" i="8"/>
  <c r="O1349" i="8"/>
  <c r="P1350" i="8"/>
  <c r="U1348" i="8"/>
  <c r="T1347" i="8"/>
  <c r="AS1346" i="8"/>
  <c r="AR1346" i="8"/>
  <c r="J1348" i="8"/>
  <c r="K1349" i="8"/>
  <c r="F1348" i="8"/>
  <c r="C1347" i="8" s="1"/>
  <c r="E1347" i="8"/>
  <c r="AF1351" i="8"/>
  <c r="AE1350" i="8"/>
  <c r="AA1351" i="8"/>
  <c r="Z1350" i="8"/>
  <c r="H1348" i="8"/>
  <c r="M1348" i="8"/>
  <c r="M1349" i="8"/>
  <c r="AC1350" i="8"/>
  <c r="R1346" i="8"/>
  <c r="X1350" i="8"/>
  <c r="AJ1349" i="8" l="1"/>
  <c r="AK1350" i="8"/>
  <c r="AR1347" i="8"/>
  <c r="AS1347" i="8"/>
  <c r="T1348" i="8"/>
  <c r="U1349" i="8"/>
  <c r="E1348" i="8"/>
  <c r="F1349" i="8"/>
  <c r="O1350" i="8"/>
  <c r="P1351" i="8"/>
  <c r="J1349" i="8"/>
  <c r="K1350" i="8"/>
  <c r="AA1352" i="8"/>
  <c r="Z1351" i="8"/>
  <c r="AF1352" i="8"/>
  <c r="AE1351" i="8"/>
  <c r="M1350" i="8"/>
  <c r="H1349" i="8"/>
  <c r="AH1348" i="8"/>
  <c r="AC1351" i="8"/>
  <c r="R1347" i="8"/>
  <c r="X1351" i="8"/>
  <c r="AJ1350" i="8" l="1"/>
  <c r="AK1351" i="8"/>
  <c r="C1348" i="8"/>
  <c r="F1350" i="8"/>
  <c r="C1349" i="8" s="1"/>
  <c r="E1349" i="8"/>
  <c r="AS1348" i="8"/>
  <c r="AR1348" i="8"/>
  <c r="U1350" i="8"/>
  <c r="T1349" i="8"/>
  <c r="J1350" i="8"/>
  <c r="K1351" i="8"/>
  <c r="P1352" i="8"/>
  <c r="O1351" i="8"/>
  <c r="AF1353" i="8"/>
  <c r="AE1352" i="8"/>
  <c r="AA1353" i="8"/>
  <c r="Z1352" i="8"/>
  <c r="M1351" i="8"/>
  <c r="H1350" i="8"/>
  <c r="AC1352" i="8"/>
  <c r="AH1349" i="8"/>
  <c r="X1352" i="8"/>
  <c r="R1348" i="8"/>
  <c r="AK1352" i="8" l="1"/>
  <c r="AJ1351" i="8"/>
  <c r="O1352" i="8"/>
  <c r="P1353" i="8"/>
  <c r="AR1349" i="8"/>
  <c r="AS1349" i="8"/>
  <c r="J1351" i="8"/>
  <c r="K1352" i="8"/>
  <c r="F1351" i="8"/>
  <c r="E1350" i="8"/>
  <c r="T1350" i="8"/>
  <c r="U1351" i="8"/>
  <c r="AA1354" i="8"/>
  <c r="Z1353" i="8"/>
  <c r="AF1354" i="8"/>
  <c r="AE1353" i="8"/>
  <c r="M1352" i="8"/>
  <c r="H1351" i="8"/>
  <c r="AC1353" i="8"/>
  <c r="R1350" i="8"/>
  <c r="AH1350" i="8"/>
  <c r="R1349" i="8"/>
  <c r="X1353" i="8"/>
  <c r="AK1353" i="8" l="1"/>
  <c r="AJ1352" i="8"/>
  <c r="J1352" i="8"/>
  <c r="K1353" i="8"/>
  <c r="U1352" i="8"/>
  <c r="T1351" i="8"/>
  <c r="AS1350" i="8"/>
  <c r="AR1350" i="8"/>
  <c r="P1354" i="8"/>
  <c r="O1353" i="8"/>
  <c r="C1350" i="8"/>
  <c r="E1351" i="8"/>
  <c r="F1352" i="8"/>
  <c r="AF1355" i="8"/>
  <c r="AE1354" i="8"/>
  <c r="AA1355" i="8"/>
  <c r="Z1354" i="8"/>
  <c r="AH1351" i="8"/>
  <c r="X1354" i="8"/>
  <c r="AC1354" i="8"/>
  <c r="R1351" i="8"/>
  <c r="AH1352" i="8"/>
  <c r="AK1354" i="8" l="1"/>
  <c r="AJ1353" i="8"/>
  <c r="F1353" i="8"/>
  <c r="E1352" i="8"/>
  <c r="C1351" i="8"/>
  <c r="AS1351" i="8"/>
  <c r="AR1351" i="8"/>
  <c r="U1353" i="8"/>
  <c r="T1352" i="8"/>
  <c r="J1353" i="8"/>
  <c r="K1354" i="8"/>
  <c r="P1355" i="8"/>
  <c r="O1354" i="8"/>
  <c r="AA1356" i="8"/>
  <c r="Z1355" i="8"/>
  <c r="AF1356" i="8"/>
  <c r="AE1355" i="8"/>
  <c r="H1352" i="8"/>
  <c r="M1354" i="8"/>
  <c r="M1353" i="8"/>
  <c r="AC1355" i="8"/>
  <c r="X1355" i="8"/>
  <c r="R1352" i="8"/>
  <c r="AH1353" i="8"/>
  <c r="AJ1354" i="8" l="1"/>
  <c r="AK1355" i="8"/>
  <c r="T1353" i="8"/>
  <c r="U1354" i="8"/>
  <c r="P1356" i="8"/>
  <c r="O1355" i="8"/>
  <c r="J1354" i="8"/>
  <c r="K1355" i="8"/>
  <c r="AS1352" i="8"/>
  <c r="AR1352" i="8"/>
  <c r="C1352" i="8"/>
  <c r="E1353" i="8"/>
  <c r="F1354" i="8"/>
  <c r="C1353" i="8" s="1"/>
  <c r="AF1357" i="8"/>
  <c r="AE1356" i="8"/>
  <c r="AA1357" i="8"/>
  <c r="Z1356" i="8"/>
  <c r="H1353" i="8"/>
  <c r="M1355" i="8"/>
  <c r="AC1356" i="8"/>
  <c r="X1356" i="8"/>
  <c r="AH1354" i="8"/>
  <c r="AK1356" i="8" l="1"/>
  <c r="AJ1355" i="8"/>
  <c r="AS1353" i="8"/>
  <c r="AR1353" i="8"/>
  <c r="J1355" i="8"/>
  <c r="K1356" i="8"/>
  <c r="O1356" i="8"/>
  <c r="P1357" i="8"/>
  <c r="U1355" i="8"/>
  <c r="T1354" i="8"/>
  <c r="E1354" i="8"/>
  <c r="F1355" i="8"/>
  <c r="AA1358" i="8"/>
  <c r="Z1357" i="8"/>
  <c r="AF1358" i="8"/>
  <c r="AE1357" i="8"/>
  <c r="H1354" i="8"/>
  <c r="H1355" i="8"/>
  <c r="R1353" i="8"/>
  <c r="R1354" i="8"/>
  <c r="X1357" i="8"/>
  <c r="AC1357" i="8"/>
  <c r="AH1355" i="8"/>
  <c r="AK1357" i="8" l="1"/>
  <c r="AJ1356" i="8"/>
  <c r="E1355" i="8"/>
  <c r="F1356" i="8"/>
  <c r="C1355" i="8" s="1"/>
  <c r="AR1354" i="8"/>
  <c r="AS1354" i="8"/>
  <c r="O1357" i="8"/>
  <c r="P1358" i="8"/>
  <c r="C1354" i="8"/>
  <c r="J1356" i="8"/>
  <c r="K1357" i="8"/>
  <c r="T1355" i="8"/>
  <c r="U1356" i="8"/>
  <c r="AF1359" i="8"/>
  <c r="AE1358" i="8"/>
  <c r="AA1359" i="8"/>
  <c r="Z1358" i="8"/>
  <c r="H1356" i="8"/>
  <c r="M1356" i="8"/>
  <c r="X1358" i="8"/>
  <c r="AC1358" i="8"/>
  <c r="AH1356" i="8"/>
  <c r="AK1358" i="8" l="1"/>
  <c r="AJ1357" i="8"/>
  <c r="P1359" i="8"/>
  <c r="O1358" i="8"/>
  <c r="U1357" i="8"/>
  <c r="T1356" i="8"/>
  <c r="J1357" i="8"/>
  <c r="K1358" i="8"/>
  <c r="F1357" i="8"/>
  <c r="C1356" i="8" s="1"/>
  <c r="E1356" i="8"/>
  <c r="AR1355" i="8"/>
  <c r="AS1355" i="8"/>
  <c r="AA1360" i="8"/>
  <c r="Z1359" i="8"/>
  <c r="AF1360" i="8"/>
  <c r="AE1359" i="8"/>
  <c r="H1357" i="8"/>
  <c r="M1358" i="8"/>
  <c r="M1357" i="8"/>
  <c r="AC1359" i="8"/>
  <c r="X1359" i="8"/>
  <c r="R1355" i="8"/>
  <c r="R1356" i="8"/>
  <c r="AH1357" i="8"/>
  <c r="AJ1358" i="8" l="1"/>
  <c r="AK1359" i="8"/>
  <c r="U1358" i="8"/>
  <c r="T1357" i="8"/>
  <c r="F1358" i="8"/>
  <c r="C1357" i="8" s="1"/>
  <c r="E1357" i="8"/>
  <c r="J1358" i="8"/>
  <c r="K1359" i="8"/>
  <c r="O1359" i="8"/>
  <c r="P1360" i="8"/>
  <c r="AS1356" i="8"/>
  <c r="AR1356" i="8"/>
  <c r="AF1361" i="8"/>
  <c r="AE1360" i="8"/>
  <c r="AA1361" i="8"/>
  <c r="Z1360" i="8"/>
  <c r="M1359" i="8"/>
  <c r="H1358" i="8"/>
  <c r="X1360" i="8"/>
  <c r="AC1360" i="8"/>
  <c r="AH1358" i="8"/>
  <c r="AK1360" i="8" l="1"/>
  <c r="AJ1359" i="8"/>
  <c r="J1359" i="8"/>
  <c r="K1360" i="8"/>
  <c r="AR1357" i="8"/>
  <c r="AS1357" i="8"/>
  <c r="F1359" i="8"/>
  <c r="C1358" i="8" s="1"/>
  <c r="E1358" i="8"/>
  <c r="P1361" i="8"/>
  <c r="O1360" i="8"/>
  <c r="T1358" i="8"/>
  <c r="U1359" i="8"/>
  <c r="AA1362" i="8"/>
  <c r="Z1361" i="8"/>
  <c r="AF1362" i="8"/>
  <c r="AE1361" i="8"/>
  <c r="H1359" i="8"/>
  <c r="AC1361" i="8"/>
  <c r="R1357" i="8"/>
  <c r="X1361" i="8"/>
  <c r="AH1359" i="8"/>
  <c r="AK1361" i="8" l="1"/>
  <c r="AJ1360" i="8"/>
  <c r="AS1358" i="8"/>
  <c r="AR1358" i="8"/>
  <c r="F1360" i="8"/>
  <c r="C1359" i="8" s="1"/>
  <c r="E1359" i="8"/>
  <c r="U1360" i="8"/>
  <c r="T1359" i="8"/>
  <c r="K1361" i="8"/>
  <c r="J1360" i="8"/>
  <c r="O1361" i="8"/>
  <c r="P1362" i="8"/>
  <c r="AF1363" i="8"/>
  <c r="AE1362" i="8"/>
  <c r="AA1363" i="8"/>
  <c r="Z1362" i="8"/>
  <c r="M1361" i="8"/>
  <c r="M1360" i="8"/>
  <c r="R1358" i="8"/>
  <c r="X1362" i="8"/>
  <c r="AC1362" i="8"/>
  <c r="AH1360" i="8"/>
  <c r="AJ1361" i="8" l="1"/>
  <c r="AK1362" i="8"/>
  <c r="AR1359" i="8"/>
  <c r="AS1359" i="8"/>
  <c r="U1361" i="8"/>
  <c r="T1360" i="8"/>
  <c r="E1360" i="8"/>
  <c r="F1361" i="8"/>
  <c r="P1363" i="8"/>
  <c r="O1362" i="8"/>
  <c r="K1362" i="8"/>
  <c r="J1361" i="8"/>
  <c r="AA1364" i="8"/>
  <c r="Z1363" i="8"/>
  <c r="AF1364" i="8"/>
  <c r="AE1363" i="8"/>
  <c r="H1360" i="8"/>
  <c r="H1361" i="8"/>
  <c r="AC1363" i="8"/>
  <c r="R1359" i="8"/>
  <c r="X1363" i="8"/>
  <c r="R1360" i="8"/>
  <c r="AH1361" i="8"/>
  <c r="AK1363" i="8" l="1"/>
  <c r="AJ1362" i="8"/>
  <c r="E1361" i="8"/>
  <c r="F1362" i="8"/>
  <c r="C1361" i="8" s="1"/>
  <c r="AR1360" i="8"/>
  <c r="AS1360" i="8"/>
  <c r="T1361" i="8"/>
  <c r="U1362" i="8"/>
  <c r="P1364" i="8"/>
  <c r="O1363" i="8"/>
  <c r="J1362" i="8"/>
  <c r="K1363" i="8"/>
  <c r="C1360" i="8"/>
  <c r="AF1365" i="8"/>
  <c r="AE1364" i="8"/>
  <c r="AA1365" i="8"/>
  <c r="Z1364" i="8"/>
  <c r="M1362" i="8"/>
  <c r="M1363" i="8"/>
  <c r="X1364" i="8"/>
  <c r="AC1364" i="8"/>
  <c r="AH1362" i="8"/>
  <c r="AK1364" i="8" l="1"/>
  <c r="AJ1363" i="8"/>
  <c r="J1363" i="8"/>
  <c r="K1364" i="8"/>
  <c r="U1363" i="8"/>
  <c r="T1362" i="8"/>
  <c r="F1363" i="8"/>
  <c r="C1362" i="8" s="1"/>
  <c r="E1362" i="8"/>
  <c r="O1364" i="8"/>
  <c r="P1365" i="8"/>
  <c r="AS1361" i="8"/>
  <c r="AR1361" i="8"/>
  <c r="AA1366" i="8"/>
  <c r="Z1365" i="8"/>
  <c r="AF1366" i="8"/>
  <c r="AE1365" i="8"/>
  <c r="H1363" i="8"/>
  <c r="H1362" i="8"/>
  <c r="AC1365" i="8"/>
  <c r="R1361" i="8"/>
  <c r="R1362" i="8"/>
  <c r="X1365" i="8"/>
  <c r="AH1363" i="8"/>
  <c r="AK1365" i="8" l="1"/>
  <c r="AJ1364" i="8"/>
  <c r="U1364" i="8"/>
  <c r="T1363" i="8"/>
  <c r="O1365" i="8"/>
  <c r="P1366" i="8"/>
  <c r="J1364" i="8"/>
  <c r="K1365" i="8"/>
  <c r="AR1362" i="8"/>
  <c r="AS1362" i="8"/>
  <c r="E1363" i="8"/>
  <c r="F1364" i="8"/>
  <c r="AF1367" i="8"/>
  <c r="AE1366" i="8"/>
  <c r="AA1367" i="8"/>
  <c r="Z1366" i="8"/>
  <c r="M1364" i="8"/>
  <c r="M1365" i="8"/>
  <c r="AC1366" i="8"/>
  <c r="X1366" i="8"/>
  <c r="AH1364" i="8"/>
  <c r="AK1366" i="8" l="1"/>
  <c r="AJ1365" i="8"/>
  <c r="K1366" i="8"/>
  <c r="J1365" i="8"/>
  <c r="C1363" i="8"/>
  <c r="E1364" i="8"/>
  <c r="F1365" i="8"/>
  <c r="C1364" i="8" s="1"/>
  <c r="P1367" i="8"/>
  <c r="O1366" i="8"/>
  <c r="AR1363" i="8"/>
  <c r="AS1363" i="8"/>
  <c r="U1365" i="8"/>
  <c r="T1364" i="8"/>
  <c r="AA1368" i="8"/>
  <c r="Z1367" i="8"/>
  <c r="AF1368" i="8"/>
  <c r="AE1367" i="8"/>
  <c r="H1364" i="8"/>
  <c r="AC1367" i="8"/>
  <c r="R1363" i="8"/>
  <c r="X1367" i="8"/>
  <c r="R1364" i="8"/>
  <c r="AH1365" i="8"/>
  <c r="AK1367" i="8" l="1"/>
  <c r="AJ1366" i="8"/>
  <c r="O1367" i="8"/>
  <c r="P1368" i="8"/>
  <c r="E1365" i="8"/>
  <c r="F1366" i="8"/>
  <c r="C1365" i="8" s="1"/>
  <c r="T1365" i="8"/>
  <c r="U1366" i="8"/>
  <c r="AR1364" i="8"/>
  <c r="AS1364" i="8"/>
  <c r="K1367" i="8"/>
  <c r="J1366" i="8"/>
  <c r="AF1369" i="8"/>
  <c r="AE1368" i="8"/>
  <c r="AA1369" i="8"/>
  <c r="Z1368" i="8"/>
  <c r="H1365" i="8"/>
  <c r="M1366" i="8"/>
  <c r="H1366" i="8"/>
  <c r="X1368" i="8"/>
  <c r="AC1368" i="8"/>
  <c r="AH1366" i="8"/>
  <c r="AK1368" i="8" l="1"/>
  <c r="AJ1367" i="8"/>
  <c r="U1367" i="8"/>
  <c r="T1366" i="8"/>
  <c r="E1366" i="8"/>
  <c r="F1367" i="8"/>
  <c r="C1366" i="8" s="1"/>
  <c r="AS1365" i="8"/>
  <c r="AR1365" i="8"/>
  <c r="P1369" i="8"/>
  <c r="O1368" i="8"/>
  <c r="J1367" i="8"/>
  <c r="K1368" i="8"/>
  <c r="AA1370" i="8"/>
  <c r="Z1369" i="8"/>
  <c r="AF1370" i="8"/>
  <c r="AE1369" i="8"/>
  <c r="M1367" i="8"/>
  <c r="H1367" i="8"/>
  <c r="AC1369" i="8"/>
  <c r="R1365" i="8"/>
  <c r="R1366" i="8"/>
  <c r="X1369" i="8"/>
  <c r="AH1367" i="8"/>
  <c r="AK1369" i="8" l="1"/>
  <c r="AJ1368" i="8"/>
  <c r="AR1366" i="8"/>
  <c r="AS1366" i="8"/>
  <c r="P1370" i="8"/>
  <c r="O1369" i="8"/>
  <c r="J1368" i="8"/>
  <c r="K1369" i="8"/>
  <c r="T1367" i="8"/>
  <c r="U1368" i="8"/>
  <c r="E1367" i="8"/>
  <c r="F1368" i="8"/>
  <c r="C1367" i="8" s="1"/>
  <c r="AF1371" i="8"/>
  <c r="AE1370" i="8"/>
  <c r="AA1371" i="8"/>
  <c r="Z1370" i="8"/>
  <c r="M1368" i="8"/>
  <c r="M1369" i="8"/>
  <c r="X1370" i="8"/>
  <c r="AC1370" i="8"/>
  <c r="AH1368" i="8"/>
  <c r="AK1370" i="8" l="1"/>
  <c r="AJ1369" i="8"/>
  <c r="K1370" i="8"/>
  <c r="J1369" i="8"/>
  <c r="F1369" i="8"/>
  <c r="C1368" i="8" s="1"/>
  <c r="E1368" i="8"/>
  <c r="P1371" i="8"/>
  <c r="O1370" i="8"/>
  <c r="AS1367" i="8"/>
  <c r="AR1367" i="8"/>
  <c r="T1368" i="8"/>
  <c r="U1369" i="8"/>
  <c r="AA1372" i="8"/>
  <c r="Z1371" i="8"/>
  <c r="AF1372" i="8"/>
  <c r="AE1371" i="8"/>
  <c r="H1369" i="8"/>
  <c r="H1368" i="8"/>
  <c r="R1367" i="8"/>
  <c r="X1371" i="8"/>
  <c r="AC1371" i="8"/>
  <c r="AH1369" i="8"/>
  <c r="AJ1370" i="8" l="1"/>
  <c r="AK1371" i="8"/>
  <c r="U1370" i="8"/>
  <c r="T1369" i="8"/>
  <c r="O1371" i="8"/>
  <c r="P1372" i="8"/>
  <c r="AS1368" i="8"/>
  <c r="AR1368" i="8"/>
  <c r="E1369" i="8"/>
  <c r="F1370" i="8"/>
  <c r="C1369" i="8" s="1"/>
  <c r="J1370" i="8"/>
  <c r="K1371" i="8"/>
  <c r="AF1373" i="8"/>
  <c r="AE1372" i="8"/>
  <c r="AA1373" i="8"/>
  <c r="Z1372" i="8"/>
  <c r="M1371" i="8"/>
  <c r="M1370" i="8"/>
  <c r="R1368" i="8"/>
  <c r="AC1372" i="8"/>
  <c r="X1372" i="8"/>
  <c r="AH1370" i="8"/>
  <c r="AK1372" i="8" l="1"/>
  <c r="AJ1371" i="8"/>
  <c r="J1371" i="8"/>
  <c r="K1372" i="8"/>
  <c r="F1371" i="8"/>
  <c r="E1370" i="8"/>
  <c r="C1370" i="8"/>
  <c r="O1372" i="8"/>
  <c r="P1373" i="8"/>
  <c r="AR1369" i="8"/>
  <c r="AS1369" i="8"/>
  <c r="U1371" i="8"/>
  <c r="T1370" i="8"/>
  <c r="AA1374" i="8"/>
  <c r="Z1373" i="8"/>
  <c r="AF1374" i="8"/>
  <c r="AE1373" i="8"/>
  <c r="H1370" i="8"/>
  <c r="X1373" i="8"/>
  <c r="R1369" i="8"/>
  <c r="R1370" i="8"/>
  <c r="AC1373" i="8"/>
  <c r="AH1371" i="8"/>
  <c r="AK1373" i="8" l="1"/>
  <c r="AJ1372" i="8"/>
  <c r="AS1370" i="8"/>
  <c r="AR1370" i="8"/>
  <c r="F1372" i="8"/>
  <c r="C1371" i="8" s="1"/>
  <c r="E1371" i="8"/>
  <c r="J1372" i="8"/>
  <c r="K1373" i="8"/>
  <c r="T1371" i="8"/>
  <c r="U1372" i="8"/>
  <c r="O1373" i="8"/>
  <c r="P1374" i="8"/>
  <c r="AF1375" i="8"/>
  <c r="AE1374" i="8"/>
  <c r="AA1375" i="8"/>
  <c r="Z1374" i="8"/>
  <c r="H1371" i="8"/>
  <c r="M1372" i="8"/>
  <c r="X1374" i="8"/>
  <c r="AC1374" i="8"/>
  <c r="AH1372" i="8"/>
  <c r="AK1374" i="8" l="1"/>
  <c r="AJ1373" i="8"/>
  <c r="P1375" i="8"/>
  <c r="O1374" i="8"/>
  <c r="K1374" i="8"/>
  <c r="J1373" i="8"/>
  <c r="AR1371" i="8"/>
  <c r="AS1371" i="8"/>
  <c r="E1372" i="8"/>
  <c r="F1373" i="8"/>
  <c r="C1372" i="8" s="1"/>
  <c r="U1373" i="8"/>
  <c r="T1372" i="8"/>
  <c r="AA1376" i="8"/>
  <c r="Z1375" i="8"/>
  <c r="AF1376" i="8"/>
  <c r="AE1375" i="8"/>
  <c r="M1373" i="8"/>
  <c r="H1372" i="8"/>
  <c r="M1374" i="8"/>
  <c r="H1373" i="8"/>
  <c r="R1371" i="8"/>
  <c r="AC1375" i="8"/>
  <c r="X1375" i="8"/>
  <c r="AH1373" i="8"/>
  <c r="AJ1374" i="8" l="1"/>
  <c r="AK1375" i="8"/>
  <c r="U1374" i="8"/>
  <c r="T1373" i="8"/>
  <c r="K1375" i="8"/>
  <c r="J1374" i="8"/>
  <c r="F1374" i="8"/>
  <c r="C1373" i="8" s="1"/>
  <c r="E1373" i="8"/>
  <c r="AR1372" i="8"/>
  <c r="AS1372" i="8"/>
  <c r="P1376" i="8"/>
  <c r="O1375" i="8"/>
  <c r="AF1377" i="8"/>
  <c r="AE1376" i="8"/>
  <c r="AA1377" i="8"/>
  <c r="Z1376" i="8"/>
  <c r="M1375" i="8"/>
  <c r="X1376" i="8"/>
  <c r="R1372" i="8"/>
  <c r="AC1376" i="8"/>
  <c r="AH1374" i="8"/>
  <c r="AK1376" i="8" l="1"/>
  <c r="AJ1375" i="8"/>
  <c r="E1374" i="8"/>
  <c r="F1375" i="8"/>
  <c r="C1374" i="8" s="1"/>
  <c r="P1377" i="8"/>
  <c r="O1376" i="8"/>
  <c r="J1375" i="8"/>
  <c r="K1376" i="8"/>
  <c r="AS1373" i="8"/>
  <c r="AR1373" i="8"/>
  <c r="U1375" i="8"/>
  <c r="T1374" i="8"/>
  <c r="AA1378" i="8"/>
  <c r="Z1377" i="8"/>
  <c r="AF1378" i="8"/>
  <c r="AE1377" i="8"/>
  <c r="H1375" i="8"/>
  <c r="M1376" i="8"/>
  <c r="H1374" i="8"/>
  <c r="X1377" i="8"/>
  <c r="R1373" i="8"/>
  <c r="AC1377" i="8"/>
  <c r="R1374" i="8"/>
  <c r="AH1375" i="8"/>
  <c r="AJ1376" i="8" l="1"/>
  <c r="AK1377" i="8"/>
  <c r="O1377" i="8"/>
  <c r="P1378" i="8"/>
  <c r="U1376" i="8"/>
  <c r="T1375" i="8"/>
  <c r="E1375" i="8"/>
  <c r="F1376" i="8"/>
  <c r="C1375" i="8" s="1"/>
  <c r="J1376" i="8"/>
  <c r="K1377" i="8"/>
  <c r="AR1374" i="8"/>
  <c r="AS1374" i="8"/>
  <c r="AF1379" i="8"/>
  <c r="AE1378" i="8"/>
  <c r="AA1379" i="8"/>
  <c r="Z1378" i="8"/>
  <c r="M1377" i="8"/>
  <c r="AC1378" i="8"/>
  <c r="X1378" i="8"/>
  <c r="AH1376" i="8"/>
  <c r="AK1378" i="8" l="1"/>
  <c r="AJ1377" i="8"/>
  <c r="F1377" i="8"/>
  <c r="E1376" i="8"/>
  <c r="AS1375" i="8"/>
  <c r="AR1375" i="8"/>
  <c r="U1377" i="8"/>
  <c r="T1376" i="8"/>
  <c r="O1378" i="8"/>
  <c r="P1379" i="8"/>
  <c r="J1377" i="8"/>
  <c r="K1378" i="8"/>
  <c r="AA1380" i="8"/>
  <c r="Z1379" i="8"/>
  <c r="AF1380" i="8"/>
  <c r="AE1379" i="8"/>
  <c r="H1376" i="8"/>
  <c r="H1377" i="8"/>
  <c r="AC1379" i="8"/>
  <c r="X1379" i="8"/>
  <c r="R1375" i="8"/>
  <c r="AH1377" i="8"/>
  <c r="AK1379" i="8" l="1"/>
  <c r="AJ1378" i="8"/>
  <c r="T1377" i="8"/>
  <c r="U1378" i="8"/>
  <c r="K1379" i="8"/>
  <c r="J1378" i="8"/>
  <c r="O1379" i="8"/>
  <c r="P1380" i="8"/>
  <c r="AR1376" i="8"/>
  <c r="AS1376" i="8"/>
  <c r="C1376" i="8"/>
  <c r="F1378" i="8"/>
  <c r="C1377" i="8" s="1"/>
  <c r="E1377" i="8"/>
  <c r="AF1381" i="8"/>
  <c r="AE1380" i="8"/>
  <c r="AA1381" i="8"/>
  <c r="Z1380" i="8"/>
  <c r="M1378" i="8"/>
  <c r="H1378" i="8"/>
  <c r="AC1380" i="8"/>
  <c r="R1376" i="8"/>
  <c r="X1380" i="8"/>
  <c r="AH1378" i="8"/>
  <c r="AJ1379" i="8" l="1"/>
  <c r="AK1380" i="8"/>
  <c r="P1381" i="8"/>
  <c r="O1380" i="8"/>
  <c r="J1379" i="8"/>
  <c r="K1380" i="8"/>
  <c r="AS1377" i="8"/>
  <c r="AR1377" i="8"/>
  <c r="E1378" i="8"/>
  <c r="F1379" i="8"/>
  <c r="U1379" i="8"/>
  <c r="T1378" i="8"/>
  <c r="AA1382" i="8"/>
  <c r="Z1381" i="8"/>
  <c r="AF1382" i="8"/>
  <c r="AE1381" i="8"/>
  <c r="H1379" i="8"/>
  <c r="M1379" i="8"/>
  <c r="M1380" i="8"/>
  <c r="AC1381" i="8"/>
  <c r="R1378" i="8"/>
  <c r="R1377" i="8"/>
  <c r="X1381" i="8"/>
  <c r="AH1379" i="8"/>
  <c r="AK1381" i="8" l="1"/>
  <c r="AJ1380" i="8"/>
  <c r="J1380" i="8"/>
  <c r="K1381" i="8"/>
  <c r="T1379" i="8"/>
  <c r="U1380" i="8"/>
  <c r="C1378" i="8"/>
  <c r="F1380" i="8"/>
  <c r="E1379" i="8"/>
  <c r="AR1378" i="8"/>
  <c r="AS1378" i="8"/>
  <c r="O1381" i="8"/>
  <c r="P1382" i="8"/>
  <c r="AF1383" i="8"/>
  <c r="AE1382" i="8"/>
  <c r="AA1383" i="8"/>
  <c r="Z1382" i="8"/>
  <c r="H1380" i="8"/>
  <c r="M1381" i="8"/>
  <c r="X1382" i="8"/>
  <c r="AC1382" i="8"/>
  <c r="AH1380" i="8"/>
  <c r="AK1382" i="8" l="1"/>
  <c r="AJ1381" i="8"/>
  <c r="E1380" i="8"/>
  <c r="F1381" i="8"/>
  <c r="C1380" i="8" s="1"/>
  <c r="AR1379" i="8"/>
  <c r="AS1379" i="8"/>
  <c r="U1381" i="8"/>
  <c r="T1380" i="8"/>
  <c r="O1382" i="8"/>
  <c r="P1383" i="8"/>
  <c r="K1382" i="8"/>
  <c r="J1381" i="8"/>
  <c r="C1379" i="8"/>
  <c r="AA1384" i="8"/>
  <c r="Z1383" i="8"/>
  <c r="AF1384" i="8"/>
  <c r="AE1383" i="8"/>
  <c r="M1382" i="8"/>
  <c r="AC1383" i="8"/>
  <c r="X1383" i="8"/>
  <c r="R1379" i="8"/>
  <c r="AH1381" i="8"/>
  <c r="AJ1382" i="8" l="1"/>
  <c r="AK1383" i="8"/>
  <c r="U1382" i="8"/>
  <c r="T1381" i="8"/>
  <c r="K1383" i="8"/>
  <c r="J1382" i="8"/>
  <c r="E1381" i="8"/>
  <c r="F1382" i="8"/>
  <c r="O1383" i="8"/>
  <c r="P1384" i="8"/>
  <c r="AR1380" i="8"/>
  <c r="AS1380" i="8"/>
  <c r="AF1385" i="8"/>
  <c r="AE1384" i="8"/>
  <c r="AA1385" i="8"/>
  <c r="Z1384" i="8"/>
  <c r="M1383" i="8"/>
  <c r="H1381" i="8"/>
  <c r="AC1384" i="8"/>
  <c r="R1381" i="8"/>
  <c r="X1384" i="8"/>
  <c r="R1380" i="8"/>
  <c r="AH1382" i="8"/>
  <c r="AK1384" i="8" l="1"/>
  <c r="AJ1383" i="8"/>
  <c r="AS1381" i="8"/>
  <c r="AR1381" i="8"/>
  <c r="E1382" i="8"/>
  <c r="F1383" i="8"/>
  <c r="C1382" i="8" s="1"/>
  <c r="J1383" i="8"/>
  <c r="K1384" i="8"/>
  <c r="P1385" i="8"/>
  <c r="O1384" i="8"/>
  <c r="C1381" i="8"/>
  <c r="U1383" i="8"/>
  <c r="T1382" i="8"/>
  <c r="AA1386" i="8"/>
  <c r="Z1385" i="8"/>
  <c r="AF1386" i="8"/>
  <c r="AE1385" i="8"/>
  <c r="M1384" i="8"/>
  <c r="H1382" i="8"/>
  <c r="AC1385" i="8"/>
  <c r="X1385" i="8"/>
  <c r="R1382" i="8"/>
  <c r="AH1383" i="8"/>
  <c r="AK1385" i="8" l="1"/>
  <c r="AJ1384" i="8"/>
  <c r="K1385" i="8"/>
  <c r="J1384" i="8"/>
  <c r="T1383" i="8"/>
  <c r="U1384" i="8"/>
  <c r="E1383" i="8"/>
  <c r="F1384" i="8"/>
  <c r="AR1382" i="8"/>
  <c r="AS1382" i="8"/>
  <c r="P1386" i="8"/>
  <c r="O1385" i="8"/>
  <c r="AF1387" i="8"/>
  <c r="AE1386" i="8"/>
  <c r="AA1387" i="8"/>
  <c r="Z1386" i="8"/>
  <c r="H1383" i="8"/>
  <c r="AC1386" i="8"/>
  <c r="X1386" i="8"/>
  <c r="AH1384" i="8"/>
  <c r="AK1386" i="8" l="1"/>
  <c r="AJ1385" i="8"/>
  <c r="AS1383" i="8"/>
  <c r="AR1383" i="8"/>
  <c r="T1384" i="8"/>
  <c r="U1385" i="8"/>
  <c r="C1383" i="8"/>
  <c r="E1384" i="8"/>
  <c r="F1385" i="8"/>
  <c r="O1386" i="8"/>
  <c r="P1387" i="8"/>
  <c r="J1385" i="8"/>
  <c r="K1386" i="8"/>
  <c r="AA1388" i="8"/>
  <c r="Z1387" i="8"/>
  <c r="AF1388" i="8"/>
  <c r="AE1387" i="8"/>
  <c r="M1385" i="8"/>
  <c r="H1384" i="8"/>
  <c r="H1385" i="8"/>
  <c r="AC1387" i="8"/>
  <c r="X1387" i="8"/>
  <c r="R1383" i="8"/>
  <c r="AH1385" i="8"/>
  <c r="AJ1386" i="8" l="1"/>
  <c r="AK1387" i="8"/>
  <c r="E1385" i="8"/>
  <c r="F1386" i="8"/>
  <c r="C1385" i="8" s="1"/>
  <c r="J1386" i="8"/>
  <c r="K1387" i="8"/>
  <c r="U1386" i="8"/>
  <c r="T1385" i="8"/>
  <c r="AS1384" i="8"/>
  <c r="AR1384" i="8"/>
  <c r="P1388" i="8"/>
  <c r="O1387" i="8"/>
  <c r="C1384" i="8"/>
  <c r="AF1389" i="8"/>
  <c r="AE1388" i="8"/>
  <c r="AA1389" i="8"/>
  <c r="Z1388" i="8"/>
  <c r="M1387" i="8"/>
  <c r="H1386" i="8"/>
  <c r="M1386" i="8"/>
  <c r="AC1388" i="8"/>
  <c r="X1388" i="8"/>
  <c r="R1384" i="8"/>
  <c r="AH1386" i="8"/>
  <c r="AK1388" i="8" l="1"/>
  <c r="AJ1387" i="8"/>
  <c r="O1388" i="8"/>
  <c r="P1389" i="8"/>
  <c r="J1387" i="8"/>
  <c r="K1388" i="8"/>
  <c r="E1386" i="8"/>
  <c r="F1387" i="8"/>
  <c r="C1386" i="8" s="1"/>
  <c r="U1387" i="8"/>
  <c r="T1386" i="8"/>
  <c r="AS1385" i="8"/>
  <c r="AR1385" i="8"/>
  <c r="AA1390" i="8"/>
  <c r="Z1389" i="8"/>
  <c r="AF1390" i="8"/>
  <c r="AE1389" i="8"/>
  <c r="R1385" i="8"/>
  <c r="X1389" i="8"/>
  <c r="AC1389" i="8"/>
  <c r="AH1387" i="8"/>
  <c r="AK1389" i="8" l="1"/>
  <c r="AJ1388" i="8"/>
  <c r="AS1386" i="8"/>
  <c r="AR1386" i="8"/>
  <c r="K1389" i="8"/>
  <c r="J1388" i="8"/>
  <c r="U1388" i="8"/>
  <c r="T1387" i="8"/>
  <c r="P1390" i="8"/>
  <c r="O1389" i="8"/>
  <c r="F1388" i="8"/>
  <c r="E1387" i="8"/>
  <c r="AF1391" i="8"/>
  <c r="AE1390" i="8"/>
  <c r="AA1391" i="8"/>
  <c r="Z1390" i="8"/>
  <c r="M1388" i="8"/>
  <c r="M1389" i="8"/>
  <c r="H1387" i="8"/>
  <c r="H1388" i="8"/>
  <c r="R1386" i="8"/>
  <c r="AC1390" i="8"/>
  <c r="X1390" i="8"/>
  <c r="AH1388" i="8"/>
  <c r="AJ1389" i="8" l="1"/>
  <c r="AK1390" i="8"/>
  <c r="AR1387" i="8"/>
  <c r="AS1387" i="8"/>
  <c r="J1389" i="8"/>
  <c r="K1390" i="8"/>
  <c r="U1389" i="8"/>
  <c r="T1388" i="8"/>
  <c r="P1391" i="8"/>
  <c r="O1390" i="8"/>
  <c r="C1387" i="8"/>
  <c r="E1388" i="8"/>
  <c r="F1389" i="8"/>
  <c r="C1388" i="8" s="1"/>
  <c r="AA1392" i="8"/>
  <c r="Z1391" i="8"/>
  <c r="AF1392" i="8"/>
  <c r="AE1391" i="8"/>
  <c r="M1390" i="8"/>
  <c r="AC1391" i="8"/>
  <c r="X1391" i="8"/>
  <c r="R1387" i="8"/>
  <c r="AH1389" i="8"/>
  <c r="AK1391" i="8" l="1"/>
  <c r="AJ1390" i="8"/>
  <c r="AS1388" i="8"/>
  <c r="AR1388" i="8"/>
  <c r="F1390" i="8"/>
  <c r="E1389" i="8"/>
  <c r="J1390" i="8"/>
  <c r="K1391" i="8"/>
  <c r="U1390" i="8"/>
  <c r="T1389" i="8"/>
  <c r="O1391" i="8"/>
  <c r="P1392" i="8"/>
  <c r="AF1393" i="8"/>
  <c r="AE1392" i="8"/>
  <c r="AA1393" i="8"/>
  <c r="Z1392" i="8"/>
  <c r="M1391" i="8"/>
  <c r="H1389" i="8"/>
  <c r="H1390" i="8"/>
  <c r="R1388" i="8"/>
  <c r="AC1392" i="8"/>
  <c r="X1392" i="8"/>
  <c r="AH1390" i="8"/>
  <c r="AJ1391" i="8" l="1"/>
  <c r="AK1392" i="8"/>
  <c r="K1392" i="8"/>
  <c r="J1391" i="8"/>
  <c r="P1393" i="8"/>
  <c r="O1392" i="8"/>
  <c r="C1389" i="8"/>
  <c r="E1390" i="8"/>
  <c r="F1391" i="8"/>
  <c r="C1390" i="8" s="1"/>
  <c r="T1390" i="8"/>
  <c r="U1391" i="8"/>
  <c r="AS1389" i="8"/>
  <c r="AR1389" i="8"/>
  <c r="AA1394" i="8"/>
  <c r="Z1393" i="8"/>
  <c r="AF1394" i="8"/>
  <c r="AE1393" i="8"/>
  <c r="M1392" i="8"/>
  <c r="AC1393" i="8"/>
  <c r="R1389" i="8"/>
  <c r="R1390" i="8"/>
  <c r="X1393" i="8"/>
  <c r="AH1391" i="8"/>
  <c r="AK1393" i="8" l="1"/>
  <c r="AJ1392" i="8"/>
  <c r="AR1390" i="8"/>
  <c r="AS1390" i="8"/>
  <c r="U1392" i="8"/>
  <c r="T1391" i="8"/>
  <c r="O1393" i="8"/>
  <c r="P1394" i="8"/>
  <c r="J1392" i="8"/>
  <c r="K1393" i="8"/>
  <c r="F1392" i="8"/>
  <c r="C1391" i="8" s="1"/>
  <c r="E1391" i="8"/>
  <c r="AF1395" i="8"/>
  <c r="AE1394" i="8"/>
  <c r="AA1395" i="8"/>
  <c r="Z1394" i="8"/>
  <c r="H1392" i="8"/>
  <c r="H1391" i="8"/>
  <c r="M1393" i="8"/>
  <c r="X1394" i="8"/>
  <c r="AC1394" i="8"/>
  <c r="AH1392" i="8"/>
  <c r="AJ1393" i="8" l="1"/>
  <c r="AK1394" i="8"/>
  <c r="P1395" i="8"/>
  <c r="O1394" i="8"/>
  <c r="AR1391" i="8"/>
  <c r="AS1391" i="8"/>
  <c r="E1392" i="8"/>
  <c r="F1393" i="8"/>
  <c r="T1392" i="8"/>
  <c r="U1393" i="8"/>
  <c r="J1393" i="8"/>
  <c r="K1394" i="8"/>
  <c r="AA1396" i="8"/>
  <c r="Z1395" i="8"/>
  <c r="AF1396" i="8"/>
  <c r="AE1395" i="8"/>
  <c r="H1393" i="8"/>
  <c r="R1391" i="8"/>
  <c r="AC1395" i="8"/>
  <c r="X1395" i="8"/>
  <c r="AH1393" i="8"/>
  <c r="AK1395" i="8" l="1"/>
  <c r="AJ1394" i="8"/>
  <c r="AR1392" i="8"/>
  <c r="AS1392" i="8"/>
  <c r="J1394" i="8"/>
  <c r="K1395" i="8"/>
  <c r="T1393" i="8"/>
  <c r="U1394" i="8"/>
  <c r="C1392" i="8"/>
  <c r="E1393" i="8"/>
  <c r="F1394" i="8"/>
  <c r="C1393" i="8" s="1"/>
  <c r="O1395" i="8"/>
  <c r="P1396" i="8"/>
  <c r="AF1397" i="8"/>
  <c r="AE1396" i="8"/>
  <c r="AA1397" i="8"/>
  <c r="Z1396" i="8"/>
  <c r="M1394" i="8"/>
  <c r="H1394" i="8"/>
  <c r="M1395" i="8"/>
  <c r="X1396" i="8"/>
  <c r="R1392" i="8"/>
  <c r="AC1396" i="8"/>
  <c r="AH1394" i="8"/>
  <c r="AJ1395" i="8" l="1"/>
  <c r="AK1396" i="8"/>
  <c r="T1394" i="8"/>
  <c r="U1395" i="8"/>
  <c r="J1395" i="8"/>
  <c r="K1396" i="8"/>
  <c r="P1397" i="8"/>
  <c r="O1396" i="8"/>
  <c r="E1394" i="8"/>
  <c r="F1395" i="8"/>
  <c r="C1394" i="8" s="1"/>
  <c r="AR1393" i="8"/>
  <c r="AS1393" i="8"/>
  <c r="AA1398" i="8"/>
  <c r="Z1397" i="8"/>
  <c r="AF1398" i="8"/>
  <c r="AE1397" i="8"/>
  <c r="AC1397" i="8"/>
  <c r="R1394" i="8"/>
  <c r="R1393" i="8"/>
  <c r="X1397" i="8"/>
  <c r="AH1395" i="8"/>
  <c r="AK1397" i="8" l="1"/>
  <c r="AJ1396" i="8"/>
  <c r="O1397" i="8"/>
  <c r="P1398" i="8"/>
  <c r="J1396" i="8"/>
  <c r="K1397" i="8"/>
  <c r="T1395" i="8"/>
  <c r="U1396" i="8"/>
  <c r="AS1394" i="8"/>
  <c r="AR1394" i="8"/>
  <c r="E1395" i="8"/>
  <c r="F1396" i="8"/>
  <c r="C1395" i="8" s="1"/>
  <c r="AF1399" i="8"/>
  <c r="AE1398" i="8"/>
  <c r="AA1399" i="8"/>
  <c r="Z1398" i="8"/>
  <c r="M1397" i="8"/>
  <c r="H1395" i="8"/>
  <c r="H1396" i="8"/>
  <c r="M1396" i="8"/>
  <c r="AC1398" i="8"/>
  <c r="X1398" i="8"/>
  <c r="AH1396" i="8"/>
  <c r="AJ1397" i="8" l="1"/>
  <c r="AK1398" i="8"/>
  <c r="K1398" i="8"/>
  <c r="J1397" i="8"/>
  <c r="E1396" i="8"/>
  <c r="F1397" i="8"/>
  <c r="AR1395" i="8"/>
  <c r="AS1395" i="8"/>
  <c r="O1398" i="8"/>
  <c r="P1399" i="8"/>
  <c r="U1397" i="8"/>
  <c r="T1396" i="8"/>
  <c r="AA1400" i="8"/>
  <c r="Z1399" i="8"/>
  <c r="AF1400" i="8"/>
  <c r="AE1399" i="8"/>
  <c r="AC1399" i="8"/>
  <c r="R1395" i="8"/>
  <c r="R1396" i="8"/>
  <c r="X1399" i="8"/>
  <c r="AH1397" i="8"/>
  <c r="AJ1398" i="8" l="1"/>
  <c r="AK1399" i="8"/>
  <c r="C1396" i="8"/>
  <c r="E1397" i="8"/>
  <c r="F1398" i="8"/>
  <c r="AR1396" i="8"/>
  <c r="AS1396" i="8"/>
  <c r="O1399" i="8"/>
  <c r="P1400" i="8"/>
  <c r="U1398" i="8"/>
  <c r="T1397" i="8"/>
  <c r="J1398" i="8"/>
  <c r="K1399" i="8"/>
  <c r="AF1401" i="8"/>
  <c r="AE1400" i="8"/>
  <c r="AA1401" i="8"/>
  <c r="Z1400" i="8"/>
  <c r="M1399" i="8"/>
  <c r="H1397" i="8"/>
  <c r="M1398" i="8"/>
  <c r="AC1400" i="8"/>
  <c r="R1397" i="8"/>
  <c r="X1400" i="8"/>
  <c r="AH1398" i="8"/>
  <c r="AJ1399" i="8" l="1"/>
  <c r="AK1400" i="8"/>
  <c r="E1398" i="8"/>
  <c r="F1399" i="8"/>
  <c r="C1398" i="8" s="1"/>
  <c r="U1399" i="8"/>
  <c r="T1398" i="8"/>
  <c r="AS1397" i="8"/>
  <c r="AR1397" i="8"/>
  <c r="J1399" i="8"/>
  <c r="K1400" i="8"/>
  <c r="C1397" i="8"/>
  <c r="O1400" i="8"/>
  <c r="P1401" i="8"/>
  <c r="AA1402" i="8"/>
  <c r="Z1401" i="8"/>
  <c r="AF1402" i="8"/>
  <c r="AE1401" i="8"/>
  <c r="H1399" i="8"/>
  <c r="H1398" i="8"/>
  <c r="X1401" i="8"/>
  <c r="AC1401" i="8"/>
  <c r="R1398" i="8"/>
  <c r="AH1399" i="8"/>
  <c r="AK1401" i="8" l="1"/>
  <c r="AJ1400" i="8"/>
  <c r="O1401" i="8"/>
  <c r="P1402" i="8"/>
  <c r="U1400" i="8"/>
  <c r="T1399" i="8"/>
  <c r="E1399" i="8"/>
  <c r="F1400" i="8"/>
  <c r="K1401" i="8"/>
  <c r="J1400" i="8"/>
  <c r="AS1398" i="8"/>
  <c r="AR1398" i="8"/>
  <c r="AF1403" i="8"/>
  <c r="AE1402" i="8"/>
  <c r="AA1403" i="8"/>
  <c r="Z1402" i="8"/>
  <c r="M1400" i="8"/>
  <c r="M1401" i="8"/>
  <c r="H1400" i="8"/>
  <c r="AC1402" i="8"/>
  <c r="X1402" i="8"/>
  <c r="AH1400" i="8"/>
  <c r="AK1402" i="8" l="1"/>
  <c r="AJ1401" i="8"/>
  <c r="F1401" i="8"/>
  <c r="C1400" i="8" s="1"/>
  <c r="E1400" i="8"/>
  <c r="P1403" i="8"/>
  <c r="O1402" i="8"/>
  <c r="U1401" i="8"/>
  <c r="T1400" i="8"/>
  <c r="K1402" i="8"/>
  <c r="J1401" i="8"/>
  <c r="AR1399" i="8"/>
  <c r="AS1399" i="8"/>
  <c r="C1399" i="8"/>
  <c r="AA1404" i="8"/>
  <c r="Z1403" i="8"/>
  <c r="AF1404" i="8"/>
  <c r="AE1403" i="8"/>
  <c r="AC1403" i="8"/>
  <c r="R1399" i="8"/>
  <c r="X1403" i="8"/>
  <c r="AH1401" i="8"/>
  <c r="AJ1402" i="8" l="1"/>
  <c r="AK1403" i="8"/>
  <c r="T1401" i="8"/>
  <c r="U1402" i="8"/>
  <c r="P1404" i="8"/>
  <c r="O1403" i="8"/>
  <c r="AS1400" i="8"/>
  <c r="AR1400" i="8"/>
  <c r="K1403" i="8"/>
  <c r="J1402" i="8"/>
  <c r="E1401" i="8"/>
  <c r="F1402" i="8"/>
  <c r="AF1405" i="8"/>
  <c r="AE1404" i="8"/>
  <c r="AA1405" i="8"/>
  <c r="Z1404" i="8"/>
  <c r="H1401" i="8"/>
  <c r="M1402" i="8"/>
  <c r="M1403" i="8"/>
  <c r="H1402" i="8"/>
  <c r="AC1404" i="8"/>
  <c r="R1400" i="8"/>
  <c r="X1404" i="8"/>
  <c r="AH1402" i="8"/>
  <c r="AJ1403" i="8" l="1"/>
  <c r="AK1404" i="8"/>
  <c r="F1403" i="8"/>
  <c r="C1402" i="8" s="1"/>
  <c r="E1402" i="8"/>
  <c r="AS1401" i="8"/>
  <c r="AR1401" i="8"/>
  <c r="P1405" i="8"/>
  <c r="O1404" i="8"/>
  <c r="J1403" i="8"/>
  <c r="K1404" i="8"/>
  <c r="T1402" i="8"/>
  <c r="U1403" i="8"/>
  <c r="C1401" i="8"/>
  <c r="AA1406" i="8"/>
  <c r="Z1405" i="8"/>
  <c r="AF1406" i="8"/>
  <c r="AE1405" i="8"/>
  <c r="R1401" i="8"/>
  <c r="AC1405" i="8"/>
  <c r="X1405" i="8"/>
  <c r="R1402" i="8"/>
  <c r="AH1403" i="8"/>
  <c r="AK1405" i="8" l="1"/>
  <c r="AJ1404" i="8"/>
  <c r="AS1402" i="8"/>
  <c r="AR1402" i="8"/>
  <c r="O1405" i="8"/>
  <c r="P1406" i="8"/>
  <c r="U1404" i="8"/>
  <c r="T1403" i="8"/>
  <c r="K1405" i="8"/>
  <c r="J1404" i="8"/>
  <c r="E1403" i="8"/>
  <c r="F1404" i="8"/>
  <c r="C1403" i="8" s="1"/>
  <c r="AF1407" i="8"/>
  <c r="AE1406" i="8"/>
  <c r="AA1407" i="8"/>
  <c r="Z1406" i="8"/>
  <c r="H1403" i="8"/>
  <c r="M1404" i="8"/>
  <c r="M1405" i="8"/>
  <c r="X1406" i="8"/>
  <c r="AC1406" i="8"/>
  <c r="AH1404" i="8"/>
  <c r="AK1406" i="8" l="1"/>
  <c r="AJ1405" i="8"/>
  <c r="E1404" i="8"/>
  <c r="F1405" i="8"/>
  <c r="C1404" i="8" s="1"/>
  <c r="K1406" i="8"/>
  <c r="J1405" i="8"/>
  <c r="T1404" i="8"/>
  <c r="U1405" i="8"/>
  <c r="O1406" i="8"/>
  <c r="P1407" i="8"/>
  <c r="AS1403" i="8"/>
  <c r="AR1403" i="8"/>
  <c r="AA1408" i="8"/>
  <c r="Z1407" i="8"/>
  <c r="AF1408" i="8"/>
  <c r="AE1407" i="8"/>
  <c r="H1404" i="8"/>
  <c r="H1405" i="8"/>
  <c r="AC1407" i="8"/>
  <c r="R1403" i="8"/>
  <c r="X1407" i="8"/>
  <c r="AH1405" i="8"/>
  <c r="AJ1406" i="8" l="1"/>
  <c r="AK1407" i="8"/>
  <c r="O1407" i="8"/>
  <c r="P1408" i="8"/>
  <c r="E1405" i="8"/>
  <c r="F1406" i="8"/>
  <c r="C1405" i="8" s="1"/>
  <c r="J1406" i="8"/>
  <c r="K1407" i="8"/>
  <c r="T1405" i="8"/>
  <c r="U1406" i="8"/>
  <c r="AR1404" i="8"/>
  <c r="AS1404" i="8"/>
  <c r="AF1409" i="8"/>
  <c r="AE1408" i="8"/>
  <c r="AA1409" i="8"/>
  <c r="Z1408" i="8"/>
  <c r="H1406" i="8"/>
  <c r="M1406" i="8"/>
  <c r="M1407" i="8"/>
  <c r="X1408" i="8"/>
  <c r="R1404" i="8"/>
  <c r="AC1408" i="8"/>
  <c r="AH1406" i="8"/>
  <c r="AK1408" i="8" l="1"/>
  <c r="AJ1407" i="8"/>
  <c r="U1407" i="8"/>
  <c r="T1406" i="8"/>
  <c r="O1408" i="8"/>
  <c r="P1409" i="8"/>
  <c r="F1407" i="8"/>
  <c r="C1406" i="8" s="1"/>
  <c r="E1406" i="8"/>
  <c r="AS1405" i="8"/>
  <c r="AR1405" i="8"/>
  <c r="K1408" i="8"/>
  <c r="J1407" i="8"/>
  <c r="AA1410" i="8"/>
  <c r="Z1409" i="8"/>
  <c r="AF1410" i="8"/>
  <c r="AE1409" i="8"/>
  <c r="M1408" i="8"/>
  <c r="H1407" i="8"/>
  <c r="R1406" i="8"/>
  <c r="R1405" i="8"/>
  <c r="AC1409" i="8"/>
  <c r="X1409" i="8"/>
  <c r="AH1407" i="8"/>
  <c r="AK1409" i="8" l="1"/>
  <c r="AJ1408" i="8"/>
  <c r="O1409" i="8"/>
  <c r="P1410" i="8"/>
  <c r="J1408" i="8"/>
  <c r="K1409" i="8"/>
  <c r="T1407" i="8"/>
  <c r="U1408" i="8"/>
  <c r="E1407" i="8"/>
  <c r="F1408" i="8"/>
  <c r="C1407" i="8" s="1"/>
  <c r="AS1406" i="8"/>
  <c r="AR1406" i="8"/>
  <c r="AF1411" i="8"/>
  <c r="AE1410" i="8"/>
  <c r="AA1411" i="8"/>
  <c r="Z1410" i="8"/>
  <c r="H1408" i="8"/>
  <c r="AC1410" i="8"/>
  <c r="X1410" i="8"/>
  <c r="AH1408" i="8"/>
  <c r="AK1410" i="8" l="1"/>
  <c r="AJ1409" i="8"/>
  <c r="AS1407" i="8"/>
  <c r="AR1407" i="8"/>
  <c r="T1408" i="8"/>
  <c r="U1409" i="8"/>
  <c r="O1410" i="8"/>
  <c r="P1411" i="8"/>
  <c r="K1410" i="8"/>
  <c r="J1409" i="8"/>
  <c r="F1409" i="8"/>
  <c r="C1408" i="8" s="1"/>
  <c r="E1408" i="8"/>
  <c r="AA1412" i="8"/>
  <c r="Z1411" i="8"/>
  <c r="AF1412" i="8"/>
  <c r="AE1411" i="8"/>
  <c r="M1410" i="8"/>
  <c r="M1409" i="8"/>
  <c r="X1411" i="8"/>
  <c r="AC1411" i="8"/>
  <c r="R1407" i="8"/>
  <c r="AH1409" i="8"/>
  <c r="AJ1410" i="8" l="1"/>
  <c r="AK1411" i="8"/>
  <c r="U1410" i="8"/>
  <c r="T1409" i="8"/>
  <c r="J1410" i="8"/>
  <c r="K1411" i="8"/>
  <c r="F1410" i="8"/>
  <c r="E1409" i="8"/>
  <c r="AR1408" i="8"/>
  <c r="AS1408" i="8"/>
  <c r="O1411" i="8"/>
  <c r="P1412" i="8"/>
  <c r="AF1413" i="8"/>
  <c r="AE1412" i="8"/>
  <c r="AA1413" i="8"/>
  <c r="Z1412" i="8"/>
  <c r="H1409" i="8"/>
  <c r="H1410" i="8"/>
  <c r="X1412" i="8"/>
  <c r="R1408" i="8"/>
  <c r="AC1412" i="8"/>
  <c r="AH1410" i="8"/>
  <c r="AJ1411" i="8" l="1"/>
  <c r="AK1412" i="8"/>
  <c r="P1413" i="8"/>
  <c r="O1412" i="8"/>
  <c r="K1412" i="8"/>
  <c r="J1411" i="8"/>
  <c r="F1411" i="8"/>
  <c r="E1410" i="8"/>
  <c r="C1409" i="8"/>
  <c r="AS1409" i="8"/>
  <c r="AR1409" i="8"/>
  <c r="U1411" i="8"/>
  <c r="T1410" i="8"/>
  <c r="AA1414" i="8"/>
  <c r="Z1413" i="8"/>
  <c r="AF1414" i="8"/>
  <c r="AE1413" i="8"/>
  <c r="H1411" i="8"/>
  <c r="M1411" i="8"/>
  <c r="M1412" i="8"/>
  <c r="AC1413" i="8"/>
  <c r="X1413" i="8"/>
  <c r="R1409" i="8"/>
  <c r="AH1411" i="8"/>
  <c r="AJ1412" i="8" l="1"/>
  <c r="AK1413" i="8"/>
  <c r="J1412" i="8"/>
  <c r="K1413" i="8"/>
  <c r="F1412" i="8"/>
  <c r="C1411" i="8" s="1"/>
  <c r="E1411" i="8"/>
  <c r="U1412" i="8"/>
  <c r="T1411" i="8"/>
  <c r="C1410" i="8"/>
  <c r="P1414" i="8"/>
  <c r="O1413" i="8"/>
  <c r="AR1410" i="8"/>
  <c r="AS1410" i="8"/>
  <c r="AF1415" i="8"/>
  <c r="AE1414" i="8"/>
  <c r="AA1415" i="8"/>
  <c r="Z1414" i="8"/>
  <c r="M1413" i="8"/>
  <c r="H1412" i="8"/>
  <c r="R1410" i="8"/>
  <c r="X1414" i="8"/>
  <c r="AC1414" i="8"/>
  <c r="AH1412" i="8"/>
  <c r="AK1414" i="8" l="1"/>
  <c r="AJ1413" i="8"/>
  <c r="U1413" i="8"/>
  <c r="T1412" i="8"/>
  <c r="AS1411" i="8"/>
  <c r="AR1411" i="8"/>
  <c r="E1412" i="8"/>
  <c r="F1413" i="8"/>
  <c r="P1415" i="8"/>
  <c r="O1414" i="8"/>
  <c r="J1413" i="8"/>
  <c r="K1414" i="8"/>
  <c r="AA1416" i="8"/>
  <c r="Z1415" i="8"/>
  <c r="AF1416" i="8"/>
  <c r="AE1415" i="8"/>
  <c r="M1414" i="8"/>
  <c r="R1411" i="8"/>
  <c r="X1415" i="8"/>
  <c r="AC1415" i="8"/>
  <c r="AH1413" i="8"/>
  <c r="AJ1414" i="8" l="1"/>
  <c r="AK1415" i="8"/>
  <c r="C1412" i="8"/>
  <c r="E1413" i="8"/>
  <c r="F1414" i="8"/>
  <c r="C1413" i="8" s="1"/>
  <c r="AS1412" i="8"/>
  <c r="AR1412" i="8"/>
  <c r="J1414" i="8"/>
  <c r="AX1414" i="8" s="1"/>
  <c r="K1415" i="8"/>
  <c r="O1415" i="8"/>
  <c r="BB1415" i="8" s="1"/>
  <c r="P1416" i="8"/>
  <c r="T1413" i="8"/>
  <c r="U1414" i="8"/>
  <c r="AF1417" i="8"/>
  <c r="AE1416" i="8"/>
  <c r="AA1417" i="8"/>
  <c r="Z1416" i="8"/>
  <c r="H1413" i="8"/>
  <c r="H1414" i="8"/>
  <c r="M1415" i="8"/>
  <c r="AC1416" i="8"/>
  <c r="R1412" i="8"/>
  <c r="X1416" i="8"/>
  <c r="R1413" i="8"/>
  <c r="AH1414" i="8"/>
  <c r="BC1415" i="8" l="1"/>
  <c r="AJ1415" i="8"/>
  <c r="AK1416" i="8"/>
  <c r="AW1414" i="8"/>
  <c r="F1415" i="8"/>
  <c r="E1414" i="8"/>
  <c r="AR1413" i="8"/>
  <c r="AS1413" i="8"/>
  <c r="O1416" i="8"/>
  <c r="P1417" i="8"/>
  <c r="U1415" i="8"/>
  <c r="T1414" i="8"/>
  <c r="J1415" i="8"/>
  <c r="K1416" i="8"/>
  <c r="AA1418" i="8"/>
  <c r="Z1417" i="8"/>
  <c r="AF1418" i="8"/>
  <c r="AE1417" i="8"/>
  <c r="BQ1417" i="8" s="1"/>
  <c r="BM1416" i="8"/>
  <c r="BL1416" i="8"/>
  <c r="AX1413" i="8"/>
  <c r="AW1413" i="8"/>
  <c r="BC1414" i="8"/>
  <c r="BB1414" i="8"/>
  <c r="M1416" i="8"/>
  <c r="H1415" i="8"/>
  <c r="AC1417" i="8"/>
  <c r="X1417" i="8"/>
  <c r="AH1415" i="8"/>
  <c r="AK1417" i="8" l="1"/>
  <c r="AJ1416" i="8"/>
  <c r="BR1417" i="8"/>
  <c r="BC1416" i="8"/>
  <c r="BB1416" i="8"/>
  <c r="AW1415" i="8"/>
  <c r="AX1415" i="8"/>
  <c r="AS1414" i="8"/>
  <c r="AR1414" i="8"/>
  <c r="O1417" i="8"/>
  <c r="P1418" i="8"/>
  <c r="J1416" i="8"/>
  <c r="K1417" i="8"/>
  <c r="C1414" i="8"/>
  <c r="E1415" i="8"/>
  <c r="F1416" i="8"/>
  <c r="C1415" i="8" s="1"/>
  <c r="U1416" i="8"/>
  <c r="T1415" i="8"/>
  <c r="BL1417" i="8"/>
  <c r="BM1417" i="8"/>
  <c r="AF1419" i="8"/>
  <c r="AE1418" i="8"/>
  <c r="AA1419" i="8"/>
  <c r="Z1418" i="8"/>
  <c r="AX1412" i="8"/>
  <c r="AW1412" i="8"/>
  <c r="BM1415" i="8"/>
  <c r="BL1415" i="8"/>
  <c r="BC1413" i="8"/>
  <c r="BB1413" i="8"/>
  <c r="BR1416" i="8"/>
  <c r="BQ1416" i="8"/>
  <c r="BH1414" i="8"/>
  <c r="BG1414" i="8"/>
  <c r="H1416" i="8"/>
  <c r="R1414" i="8"/>
  <c r="R1415" i="8"/>
  <c r="AC1418" i="8"/>
  <c r="X1418" i="8"/>
  <c r="AH1416" i="8"/>
  <c r="AJ1417" i="8" l="1"/>
  <c r="AK1418" i="8"/>
  <c r="O1418" i="8"/>
  <c r="P1419" i="8"/>
  <c r="F1417" i="8"/>
  <c r="C1416" i="8" s="1"/>
  <c r="E1416" i="8"/>
  <c r="BB1417" i="8"/>
  <c r="BC1417" i="8"/>
  <c r="AR1415" i="8"/>
  <c r="AS1415" i="8"/>
  <c r="BG1415" i="8"/>
  <c r="BH1415" i="8"/>
  <c r="J1417" i="8"/>
  <c r="K1418" i="8"/>
  <c r="T1416" i="8"/>
  <c r="U1417" i="8"/>
  <c r="AX1416" i="8"/>
  <c r="AW1416" i="8"/>
  <c r="BL1418" i="8"/>
  <c r="BM1418" i="8"/>
  <c r="BR1418" i="8"/>
  <c r="BQ1418" i="8"/>
  <c r="AA1420" i="8"/>
  <c r="Z1419" i="8"/>
  <c r="AF1420" i="8"/>
  <c r="AE1419" i="8"/>
  <c r="BH1413" i="8"/>
  <c r="BG1413" i="8"/>
  <c r="BC1412" i="8"/>
  <c r="BB1412" i="8"/>
  <c r="BM1414" i="8"/>
  <c r="BL1414" i="8"/>
  <c r="AX1411" i="8"/>
  <c r="AW1411" i="8"/>
  <c r="BW1416" i="8"/>
  <c r="BV1416" i="8"/>
  <c r="BR1415" i="8"/>
  <c r="BQ1415" i="8"/>
  <c r="M1418" i="8"/>
  <c r="M1417" i="8"/>
  <c r="X1419" i="8"/>
  <c r="AC1419" i="8"/>
  <c r="AH1417" i="8"/>
  <c r="AK1419" i="8" l="1"/>
  <c r="AJ1418" i="8"/>
  <c r="BW1417" i="8"/>
  <c r="BV1417" i="8"/>
  <c r="AX1417" i="8"/>
  <c r="AW1417" i="8"/>
  <c r="AS1416" i="8"/>
  <c r="AR1416" i="8"/>
  <c r="F1418" i="8"/>
  <c r="C1417" i="8" s="1"/>
  <c r="E1417" i="8"/>
  <c r="U1418" i="8"/>
  <c r="T1417" i="8"/>
  <c r="BH1416" i="8"/>
  <c r="BG1416" i="8"/>
  <c r="O1419" i="8"/>
  <c r="P1420" i="8"/>
  <c r="J1418" i="8"/>
  <c r="K1419" i="8"/>
  <c r="BC1418" i="8"/>
  <c r="BB1418" i="8"/>
  <c r="BR1419" i="8"/>
  <c r="BQ1419" i="8"/>
  <c r="BL1419" i="8"/>
  <c r="BM1419" i="8"/>
  <c r="AF1421" i="8"/>
  <c r="AE1420" i="8"/>
  <c r="AA1421" i="8"/>
  <c r="Z1420" i="8"/>
  <c r="BW1415" i="8"/>
  <c r="BV1415" i="8"/>
  <c r="BR1414" i="8"/>
  <c r="BQ1414" i="8"/>
  <c r="BH1412" i="8"/>
  <c r="BG1412" i="8"/>
  <c r="BM1413" i="8"/>
  <c r="BL1413" i="8"/>
  <c r="BC1411" i="8"/>
  <c r="BB1411" i="8"/>
  <c r="AX1410" i="8"/>
  <c r="AW1410" i="8"/>
  <c r="H1417" i="8"/>
  <c r="H1418" i="8"/>
  <c r="M1419" i="8"/>
  <c r="R1416" i="8"/>
  <c r="X1420" i="8"/>
  <c r="AC1420" i="8"/>
  <c r="AH1418" i="8"/>
  <c r="BV1418" i="8" l="1"/>
  <c r="BW1418" i="8"/>
  <c r="AJ1419" i="8"/>
  <c r="AK1420" i="8"/>
  <c r="P1421" i="8"/>
  <c r="O1420" i="8"/>
  <c r="AR1417" i="8"/>
  <c r="AS1417" i="8"/>
  <c r="BB1419" i="8"/>
  <c r="BC1419" i="8"/>
  <c r="E1418" i="8"/>
  <c r="F1419" i="8"/>
  <c r="AX1418" i="8"/>
  <c r="AW1418" i="8"/>
  <c r="K1420" i="8"/>
  <c r="J1419" i="8"/>
  <c r="BH1417" i="8"/>
  <c r="BG1417" i="8"/>
  <c r="U1419" i="8"/>
  <c r="T1418" i="8"/>
  <c r="BQ1420" i="8"/>
  <c r="BR1420" i="8"/>
  <c r="BM1420" i="8"/>
  <c r="BL1420" i="8"/>
  <c r="AA1422" i="8"/>
  <c r="Z1421" i="8"/>
  <c r="AF1422" i="8"/>
  <c r="AE1421" i="8"/>
  <c r="BC1410" i="8"/>
  <c r="BB1410" i="8"/>
  <c r="AX1409" i="8"/>
  <c r="AW1409" i="8"/>
  <c r="BR1413" i="8"/>
  <c r="BQ1413" i="8"/>
  <c r="BM1412" i="8"/>
  <c r="BL1412" i="8"/>
  <c r="BW1414" i="8"/>
  <c r="BV1414" i="8"/>
  <c r="BH1411" i="8"/>
  <c r="BG1411" i="8"/>
  <c r="H1419" i="8"/>
  <c r="R1418" i="8"/>
  <c r="X1421" i="8"/>
  <c r="R1417" i="8"/>
  <c r="AC1421" i="8"/>
  <c r="AH1419" i="8"/>
  <c r="AK1421" i="8" l="1"/>
  <c r="AJ1420" i="8"/>
  <c r="BW1419" i="8"/>
  <c r="BV1419" i="8"/>
  <c r="E1419" i="8"/>
  <c r="F1420" i="8"/>
  <c r="C1419" i="8" s="1"/>
  <c r="AR1418" i="8"/>
  <c r="AS1418" i="8"/>
  <c r="AX1419" i="8"/>
  <c r="AW1419" i="8"/>
  <c r="J1420" i="8"/>
  <c r="K1421" i="8"/>
  <c r="BH1418" i="8"/>
  <c r="BG1418" i="8"/>
  <c r="BC1420" i="8"/>
  <c r="BB1420" i="8"/>
  <c r="U1420" i="8"/>
  <c r="T1419" i="8"/>
  <c r="C1418" i="8"/>
  <c r="P1422" i="8"/>
  <c r="O1421" i="8"/>
  <c r="BR1421" i="8"/>
  <c r="BQ1421" i="8"/>
  <c r="BL1421" i="8"/>
  <c r="BM1421" i="8"/>
  <c r="AF1423" i="8"/>
  <c r="AE1422" i="8"/>
  <c r="AA1423" i="8"/>
  <c r="Z1422" i="8"/>
  <c r="BW1413" i="8"/>
  <c r="BV1413" i="8"/>
  <c r="BR1412" i="8"/>
  <c r="BQ1412" i="8"/>
  <c r="BM1411" i="8"/>
  <c r="BL1411" i="8"/>
  <c r="BC1409" i="8"/>
  <c r="BB1409" i="8"/>
  <c r="AX1408" i="8"/>
  <c r="AW1408" i="8"/>
  <c r="BH1410" i="8"/>
  <c r="BG1410" i="8"/>
  <c r="H1420" i="8"/>
  <c r="M1421" i="8"/>
  <c r="M1420" i="8"/>
  <c r="X1422" i="8"/>
  <c r="AC1422" i="8"/>
  <c r="AH1420" i="8"/>
  <c r="BW1420" i="8" l="1"/>
  <c r="BV1420" i="8"/>
  <c r="AK1422" i="8"/>
  <c r="AJ1421" i="8"/>
  <c r="AX1420" i="8"/>
  <c r="AW1420" i="8"/>
  <c r="P1423" i="8"/>
  <c r="O1422" i="8"/>
  <c r="BC1421" i="8"/>
  <c r="BB1421" i="8"/>
  <c r="BH1419" i="8"/>
  <c r="BG1419" i="8"/>
  <c r="F1421" i="8"/>
  <c r="C1420" i="8" s="1"/>
  <c r="E1420" i="8"/>
  <c r="U1421" i="8"/>
  <c r="T1420" i="8"/>
  <c r="J1421" i="8"/>
  <c r="K1422" i="8"/>
  <c r="AR1419" i="8"/>
  <c r="AS1419" i="8"/>
  <c r="BL1422" i="8"/>
  <c r="BM1422" i="8"/>
  <c r="BR1422" i="8"/>
  <c r="BQ1422" i="8"/>
  <c r="AA1424" i="8"/>
  <c r="Z1423" i="8"/>
  <c r="AF1424" i="8"/>
  <c r="AE1423" i="8"/>
  <c r="BM1410" i="8"/>
  <c r="BL1410" i="8"/>
  <c r="BW1412" i="8"/>
  <c r="BV1412" i="8"/>
  <c r="BH1409" i="8"/>
  <c r="BG1409" i="8"/>
  <c r="BR1411" i="8"/>
  <c r="BQ1411" i="8"/>
  <c r="BC1408" i="8"/>
  <c r="BB1408" i="8"/>
  <c r="AX1407" i="8"/>
  <c r="AW1407" i="8"/>
  <c r="M1422" i="8"/>
  <c r="X1423" i="8"/>
  <c r="AC1423" i="8"/>
  <c r="R1419" i="8"/>
  <c r="AH1421" i="8"/>
  <c r="BW1421" i="8" l="1"/>
  <c r="BV1421" i="8"/>
  <c r="AK1423" i="8"/>
  <c r="AJ1422" i="8"/>
  <c r="T1421" i="8"/>
  <c r="U1422" i="8"/>
  <c r="BB1422" i="8"/>
  <c r="BC1422" i="8"/>
  <c r="J1422" i="8"/>
  <c r="K1423" i="8"/>
  <c r="AS1420" i="8"/>
  <c r="AR1420" i="8"/>
  <c r="O1423" i="8"/>
  <c r="P1424" i="8"/>
  <c r="AX1421" i="8"/>
  <c r="AW1421" i="8"/>
  <c r="E1421" i="8"/>
  <c r="F1422" i="8"/>
  <c r="C1421" i="8"/>
  <c r="BH1420" i="8"/>
  <c r="BG1420" i="8"/>
  <c r="BR1423" i="8"/>
  <c r="BQ1423" i="8"/>
  <c r="BM1423" i="8"/>
  <c r="BL1423" i="8"/>
  <c r="AF1425" i="8"/>
  <c r="AE1424" i="8"/>
  <c r="AA1425" i="8"/>
  <c r="Z1424" i="8"/>
  <c r="BC1407" i="8"/>
  <c r="BB1407" i="8"/>
  <c r="BM1409" i="8"/>
  <c r="BL1409" i="8"/>
  <c r="BR1410" i="8"/>
  <c r="BQ1410" i="8"/>
  <c r="AX1406" i="8"/>
  <c r="AW1406" i="8"/>
  <c r="BH1408" i="8"/>
  <c r="BG1408" i="8"/>
  <c r="BW1411" i="8"/>
  <c r="BV1411" i="8"/>
  <c r="H1421" i="8"/>
  <c r="H1422" i="8"/>
  <c r="M1423" i="8"/>
  <c r="AC1424" i="8"/>
  <c r="R1420" i="8"/>
  <c r="X1424" i="8"/>
  <c r="AH1422" i="8"/>
  <c r="BW1422" i="8" l="1"/>
  <c r="BV1422" i="8"/>
  <c r="AJ1423" i="8"/>
  <c r="AK1424" i="8"/>
  <c r="P1425" i="8"/>
  <c r="O1424" i="8"/>
  <c r="BC1423" i="8"/>
  <c r="BB1423" i="8"/>
  <c r="E1422" i="8"/>
  <c r="F1423" i="8"/>
  <c r="C1422" i="8" s="1"/>
  <c r="AR1421" i="8"/>
  <c r="AS1421" i="8"/>
  <c r="U1423" i="8"/>
  <c r="T1422" i="8"/>
  <c r="J1423" i="8"/>
  <c r="K1424" i="8"/>
  <c r="BH1421" i="8"/>
  <c r="BG1421" i="8"/>
  <c r="AX1422" i="8"/>
  <c r="AW1422" i="8"/>
  <c r="BR1424" i="8"/>
  <c r="BQ1424" i="8"/>
  <c r="BM1424" i="8"/>
  <c r="BL1424" i="8"/>
  <c r="AA1426" i="8"/>
  <c r="Z1425" i="8"/>
  <c r="AF1426" i="8"/>
  <c r="AE1425" i="8"/>
  <c r="BQ1593" i="8"/>
  <c r="BR1593" i="8"/>
  <c r="BC1406" i="8"/>
  <c r="BB1406" i="8"/>
  <c r="BW1410" i="8"/>
  <c r="BV1410" i="8"/>
  <c r="BH1407" i="8"/>
  <c r="BG1407" i="8"/>
  <c r="BR1409" i="8"/>
  <c r="BQ1409" i="8"/>
  <c r="BM1408" i="8"/>
  <c r="BL1408" i="8"/>
  <c r="AX1405" i="8"/>
  <c r="AW1405" i="8"/>
  <c r="H1423" i="8"/>
  <c r="M1424" i="8"/>
  <c r="X1425" i="8"/>
  <c r="R1421" i="8"/>
  <c r="AC1425" i="8"/>
  <c r="AH1423" i="8"/>
  <c r="AK1425" i="8" l="1"/>
  <c r="AJ1424" i="8"/>
  <c r="BV1423" i="8"/>
  <c r="BW1423" i="8"/>
  <c r="F1424" i="8"/>
  <c r="E1423" i="8"/>
  <c r="AX1423" i="8"/>
  <c r="AW1423" i="8"/>
  <c r="AS1422" i="8"/>
  <c r="AR1422" i="8"/>
  <c r="K1425" i="8"/>
  <c r="J1424" i="8"/>
  <c r="T1423" i="8"/>
  <c r="U1424" i="8"/>
  <c r="BG1422" i="8"/>
  <c r="BH1422" i="8"/>
  <c r="BB1424" i="8"/>
  <c r="BC1424" i="8"/>
  <c r="O1425" i="8"/>
  <c r="P1426" i="8"/>
  <c r="BQ1425" i="8"/>
  <c r="BR1425" i="8"/>
  <c r="BM1425" i="8"/>
  <c r="BL1425" i="8"/>
  <c r="AF1427" i="8"/>
  <c r="AE1426" i="8"/>
  <c r="AA1427" i="8"/>
  <c r="Z1426" i="8"/>
  <c r="BR1594" i="8"/>
  <c r="BQ1594" i="8"/>
  <c r="BM1407" i="8"/>
  <c r="BL1407" i="8"/>
  <c r="BC1405" i="8"/>
  <c r="BB1405" i="8"/>
  <c r="AX1404" i="8"/>
  <c r="AW1404" i="8"/>
  <c r="BW1409" i="8"/>
  <c r="BV1409" i="8"/>
  <c r="BR1408" i="8"/>
  <c r="BQ1408" i="8"/>
  <c r="BH1406" i="8"/>
  <c r="BG1406" i="8"/>
  <c r="R1422" i="8"/>
  <c r="X1426" i="8"/>
  <c r="AC1426" i="8"/>
  <c r="R1423" i="8"/>
  <c r="AH1424" i="8"/>
  <c r="BV1424" i="8" l="1"/>
  <c r="BW1424" i="8"/>
  <c r="AJ1425" i="8"/>
  <c r="AK1426" i="8"/>
  <c r="K1426" i="8"/>
  <c r="J1425" i="8"/>
  <c r="BC1425" i="8"/>
  <c r="BB1425" i="8"/>
  <c r="T1424" i="8"/>
  <c r="U1425" i="8"/>
  <c r="P1427" i="8"/>
  <c r="O1426" i="8"/>
  <c r="BH1423" i="8"/>
  <c r="BG1423" i="8"/>
  <c r="AR1423" i="8"/>
  <c r="AS1423" i="8"/>
  <c r="F1425" i="8"/>
  <c r="E1424" i="8"/>
  <c r="AX1424" i="8"/>
  <c r="AW1424" i="8"/>
  <c r="C1423" i="8"/>
  <c r="BM1426" i="8"/>
  <c r="BL1426" i="8"/>
  <c r="BQ1426" i="8"/>
  <c r="BR1426" i="8"/>
  <c r="AA1428" i="8"/>
  <c r="Z1427" i="8"/>
  <c r="AF1428" i="8"/>
  <c r="AE1427" i="8"/>
  <c r="BR1595" i="8"/>
  <c r="BQ1595" i="8"/>
  <c r="BM1406" i="8"/>
  <c r="BL1406" i="8"/>
  <c r="AX1403" i="8"/>
  <c r="AW1403" i="8"/>
  <c r="BR1407" i="8"/>
  <c r="BQ1407" i="8"/>
  <c r="BW1408" i="8"/>
  <c r="BV1408" i="8"/>
  <c r="BH1405" i="8"/>
  <c r="BG1405" i="8"/>
  <c r="BC1404" i="8"/>
  <c r="BB1404" i="8"/>
  <c r="M1425" i="8"/>
  <c r="H1424" i="8"/>
  <c r="M1426" i="8"/>
  <c r="H1425" i="8"/>
  <c r="X1427" i="8"/>
  <c r="AC1427" i="8"/>
  <c r="AH1425" i="8"/>
  <c r="AK1427" i="8" l="1"/>
  <c r="AJ1426" i="8"/>
  <c r="BW1425" i="8"/>
  <c r="BV1425" i="8"/>
  <c r="BH1424" i="8"/>
  <c r="BG1424" i="8"/>
  <c r="AS1424" i="8"/>
  <c r="AR1424" i="8"/>
  <c r="BB1426" i="8"/>
  <c r="BC1426" i="8"/>
  <c r="AW1425" i="8"/>
  <c r="AX1425" i="8"/>
  <c r="C1424" i="8"/>
  <c r="F1426" i="8"/>
  <c r="E1425" i="8"/>
  <c r="P1428" i="8"/>
  <c r="O1427" i="8"/>
  <c r="J1426" i="8"/>
  <c r="K1427" i="8"/>
  <c r="T1425" i="8"/>
  <c r="U1426" i="8"/>
  <c r="BR1427" i="8"/>
  <c r="BQ1427" i="8"/>
  <c r="BM1427" i="8"/>
  <c r="BL1427" i="8"/>
  <c r="AF1429" i="8"/>
  <c r="AE1428" i="8"/>
  <c r="AA1429" i="8"/>
  <c r="Z1428" i="8"/>
  <c r="BH1404" i="8"/>
  <c r="BG1404" i="8"/>
  <c r="BR1406" i="8"/>
  <c r="BQ1406" i="8"/>
  <c r="BC1403" i="8"/>
  <c r="BB1403" i="8"/>
  <c r="BW1407" i="8"/>
  <c r="BV1407" i="8"/>
  <c r="BM1405" i="8"/>
  <c r="BL1405" i="8"/>
  <c r="AX1402" i="8"/>
  <c r="AW1402" i="8"/>
  <c r="H1426" i="8"/>
  <c r="R1424" i="8"/>
  <c r="X1428" i="8"/>
  <c r="AC1428" i="8"/>
  <c r="AH1426" i="8"/>
  <c r="BW1426" i="8" l="1"/>
  <c r="BV1426" i="8"/>
  <c r="AK1428" i="8"/>
  <c r="AJ1427" i="8"/>
  <c r="U1427" i="8"/>
  <c r="T1426" i="8"/>
  <c r="BB1427" i="8"/>
  <c r="BC1427" i="8"/>
  <c r="K1428" i="8"/>
  <c r="J1427" i="8"/>
  <c r="O1428" i="8"/>
  <c r="P1429" i="8"/>
  <c r="AX1426" i="8"/>
  <c r="AW1426" i="8"/>
  <c r="AS1425" i="8"/>
  <c r="AR1425" i="8"/>
  <c r="C1425" i="8"/>
  <c r="F1427" i="8"/>
  <c r="E1426" i="8"/>
  <c r="C1426" i="8"/>
  <c r="BH1425" i="8"/>
  <c r="BG1425" i="8"/>
  <c r="BR1428" i="8"/>
  <c r="BQ1428" i="8"/>
  <c r="BM1428" i="8"/>
  <c r="BL1428" i="8"/>
  <c r="AA1430" i="8"/>
  <c r="Z1429" i="8"/>
  <c r="AF1430" i="8"/>
  <c r="AE1429" i="8"/>
  <c r="BH1403" i="8"/>
  <c r="BG1403" i="8"/>
  <c r="BR1405" i="8"/>
  <c r="BQ1405" i="8"/>
  <c r="BW1406" i="8"/>
  <c r="BV1406" i="8"/>
  <c r="BC1402" i="8"/>
  <c r="BB1402" i="8"/>
  <c r="BM1404" i="8"/>
  <c r="BL1404" i="8"/>
  <c r="AX1401" i="8"/>
  <c r="AW1401" i="8"/>
  <c r="H1427" i="8"/>
  <c r="M1427" i="8"/>
  <c r="M1428" i="8"/>
  <c r="AC1429" i="8"/>
  <c r="R1425" i="8"/>
  <c r="X1429" i="8"/>
  <c r="AH1427" i="8"/>
  <c r="BV1427" i="8" l="1"/>
  <c r="BW1427" i="8"/>
  <c r="AK1429" i="8"/>
  <c r="AJ1428" i="8"/>
  <c r="AX1427" i="8"/>
  <c r="AW1427" i="8"/>
  <c r="J1428" i="8"/>
  <c r="K1429" i="8"/>
  <c r="AR1426" i="8"/>
  <c r="AS1426" i="8"/>
  <c r="O1429" i="8"/>
  <c r="P1430" i="8"/>
  <c r="BG1426" i="8"/>
  <c r="BH1426" i="8"/>
  <c r="E1427" i="8"/>
  <c r="F1428" i="8"/>
  <c r="BC1428" i="8"/>
  <c r="BB1428" i="8"/>
  <c r="U1428" i="8"/>
  <c r="T1427" i="8"/>
  <c r="BR1429" i="8"/>
  <c r="BQ1429" i="8"/>
  <c r="BL1429" i="8"/>
  <c r="BM1429" i="8"/>
  <c r="AF1431" i="8"/>
  <c r="AE1430" i="8"/>
  <c r="AA1431" i="8"/>
  <c r="Z1430" i="8"/>
  <c r="BC1401" i="8"/>
  <c r="BB1401" i="8"/>
  <c r="BM1403" i="8"/>
  <c r="BL1403" i="8"/>
  <c r="BW1405" i="8"/>
  <c r="BV1405" i="8"/>
  <c r="AX1400" i="8"/>
  <c r="AW1400" i="8"/>
  <c r="BR1404" i="8"/>
  <c r="BQ1404" i="8"/>
  <c r="BH1402" i="8"/>
  <c r="BG1402" i="8"/>
  <c r="M1429" i="8"/>
  <c r="R1427" i="8"/>
  <c r="AC1430" i="8"/>
  <c r="X1430" i="8"/>
  <c r="R1426" i="8"/>
  <c r="AH1428" i="8"/>
  <c r="BW1428" i="8" l="1"/>
  <c r="BV1428" i="8"/>
  <c r="AK1430" i="8"/>
  <c r="AJ1429" i="8"/>
  <c r="E1428" i="8"/>
  <c r="F1429" i="8"/>
  <c r="BB1429" i="8"/>
  <c r="BC1429" i="8"/>
  <c r="AR1427" i="8"/>
  <c r="AS1427" i="8"/>
  <c r="T1428" i="8"/>
  <c r="U1429" i="8"/>
  <c r="J1429" i="8"/>
  <c r="K1430" i="8"/>
  <c r="AX1428" i="8"/>
  <c r="AW1428" i="8"/>
  <c r="BH1427" i="8"/>
  <c r="BG1427" i="8"/>
  <c r="C1427" i="8"/>
  <c r="O1430" i="8"/>
  <c r="P1431" i="8"/>
  <c r="BM1430" i="8"/>
  <c r="BL1430" i="8"/>
  <c r="BR1430" i="8"/>
  <c r="BQ1430" i="8"/>
  <c r="AA1432" i="8"/>
  <c r="Z1431" i="8"/>
  <c r="AF1432" i="8"/>
  <c r="AE1431" i="8"/>
  <c r="BM1402" i="8"/>
  <c r="BL1402" i="8"/>
  <c r="BH1401" i="8"/>
  <c r="BG1401" i="8"/>
  <c r="BR1403" i="8"/>
  <c r="BQ1403" i="8"/>
  <c r="BW1404" i="8"/>
  <c r="BV1404" i="8"/>
  <c r="AX1399" i="8"/>
  <c r="AW1399" i="8"/>
  <c r="BC1400" i="8"/>
  <c r="BB1400" i="8"/>
  <c r="H1428" i="8"/>
  <c r="X1431" i="8"/>
  <c r="AC1431" i="8"/>
  <c r="AH1429" i="8"/>
  <c r="BV1429" i="8" l="1"/>
  <c r="BW1429" i="8"/>
  <c r="AK1431" i="8"/>
  <c r="AJ1430" i="8"/>
  <c r="U1430" i="8"/>
  <c r="T1429" i="8"/>
  <c r="BH1428" i="8"/>
  <c r="BG1428" i="8"/>
  <c r="O1431" i="8"/>
  <c r="P1432" i="8"/>
  <c r="BC1430" i="8"/>
  <c r="BB1430" i="8"/>
  <c r="J1430" i="8"/>
  <c r="K1431" i="8"/>
  <c r="C1428" i="8"/>
  <c r="E1429" i="8"/>
  <c r="F1430" i="8"/>
  <c r="C1429" i="8" s="1"/>
  <c r="AW1429" i="8"/>
  <c r="AX1429" i="8"/>
  <c r="AR1428" i="8"/>
  <c r="AS1428" i="8"/>
  <c r="BM1431" i="8"/>
  <c r="BL1431" i="8"/>
  <c r="BR1431" i="8"/>
  <c r="BQ1431" i="8"/>
  <c r="AF1433" i="8"/>
  <c r="AE1432" i="8"/>
  <c r="AA1433" i="8"/>
  <c r="Z1432" i="8"/>
  <c r="BW1403" i="8"/>
  <c r="BV1403" i="8"/>
  <c r="BR1402" i="8"/>
  <c r="BQ1402" i="8"/>
  <c r="BM1401" i="8"/>
  <c r="BL1401" i="8"/>
  <c r="AX1398" i="8"/>
  <c r="AW1398" i="8"/>
  <c r="BH1400" i="8"/>
  <c r="BG1400" i="8"/>
  <c r="BC1399" i="8"/>
  <c r="BB1399" i="8"/>
  <c r="M1430" i="8"/>
  <c r="H1430" i="8"/>
  <c r="M1431" i="8"/>
  <c r="H1429" i="8"/>
  <c r="R1428" i="8"/>
  <c r="AC1432" i="8"/>
  <c r="X1432" i="8"/>
  <c r="AH1430" i="8"/>
  <c r="BW1430" i="8" l="1"/>
  <c r="BV1430" i="8"/>
  <c r="AK1432" i="8"/>
  <c r="AJ1431" i="8"/>
  <c r="AX1430" i="8"/>
  <c r="AW1430" i="8"/>
  <c r="E1430" i="8"/>
  <c r="F1431" i="8"/>
  <c r="AR1429" i="8"/>
  <c r="AS1429" i="8"/>
  <c r="BG1429" i="8"/>
  <c r="BH1429" i="8"/>
  <c r="O1432" i="8"/>
  <c r="P1433" i="8"/>
  <c r="T1430" i="8"/>
  <c r="U1431" i="8"/>
  <c r="BB1431" i="8"/>
  <c r="BC1431" i="8"/>
  <c r="J1431" i="8"/>
  <c r="K1432" i="8"/>
  <c r="BM1432" i="8"/>
  <c r="BL1432" i="8"/>
  <c r="BR1432" i="8"/>
  <c r="BQ1432" i="8"/>
  <c r="AA1434" i="8"/>
  <c r="Z1433" i="8"/>
  <c r="AF1434" i="8"/>
  <c r="AE1433" i="8"/>
  <c r="BC1398" i="8"/>
  <c r="BB1398" i="8"/>
  <c r="BR1401" i="8"/>
  <c r="BQ1401" i="8"/>
  <c r="BH1399" i="8"/>
  <c r="BG1399" i="8"/>
  <c r="AX1397" i="8"/>
  <c r="AW1397" i="8"/>
  <c r="BM1400" i="8"/>
  <c r="BL1400" i="8"/>
  <c r="BW1402" i="8"/>
  <c r="BV1402" i="8"/>
  <c r="M1432" i="8"/>
  <c r="X1433" i="8"/>
  <c r="R1429" i="8"/>
  <c r="AC1433" i="8"/>
  <c r="AH1431" i="8"/>
  <c r="BW1431" i="8" l="1"/>
  <c r="BV1431" i="8"/>
  <c r="AK1433" i="8"/>
  <c r="AJ1432" i="8"/>
  <c r="U1432" i="8"/>
  <c r="T1431" i="8"/>
  <c r="BG1430" i="8"/>
  <c r="BH1430" i="8"/>
  <c r="O1433" i="8"/>
  <c r="P1434" i="8"/>
  <c r="C1430" i="8"/>
  <c r="F1432" i="8"/>
  <c r="C1431" i="8" s="1"/>
  <c r="E1431" i="8"/>
  <c r="AW1431" i="8"/>
  <c r="AX1431" i="8"/>
  <c r="BC1432" i="8"/>
  <c r="BB1432" i="8"/>
  <c r="AS1430" i="8"/>
  <c r="AR1430" i="8"/>
  <c r="K1433" i="8"/>
  <c r="J1432" i="8"/>
  <c r="BR1433" i="8"/>
  <c r="BQ1433" i="8"/>
  <c r="BL1433" i="8"/>
  <c r="BM1433" i="8"/>
  <c r="AF1435" i="8"/>
  <c r="AE1434" i="8"/>
  <c r="AA1435" i="8"/>
  <c r="Z1434" i="8"/>
  <c r="BM1399" i="8"/>
  <c r="BL1399" i="8"/>
  <c r="AX1396" i="8"/>
  <c r="AW1396" i="8"/>
  <c r="BW1401" i="8"/>
  <c r="BV1401" i="8"/>
  <c r="BR1400" i="8"/>
  <c r="BQ1400" i="8"/>
  <c r="BC1397" i="8"/>
  <c r="BB1397" i="8"/>
  <c r="BH1398" i="8"/>
  <c r="BG1398" i="8"/>
  <c r="H1431" i="8"/>
  <c r="H1432" i="8"/>
  <c r="R1430" i="8"/>
  <c r="AC1434" i="8"/>
  <c r="X1434" i="8"/>
  <c r="AH1432" i="8"/>
  <c r="BV1432" i="8" l="1"/>
  <c r="BW1432" i="8"/>
  <c r="AK1434" i="8"/>
  <c r="AJ1433" i="8"/>
  <c r="AX1432" i="8"/>
  <c r="AW1432" i="8"/>
  <c r="AS1431" i="8"/>
  <c r="AR1431" i="8"/>
  <c r="E1432" i="8"/>
  <c r="F1433" i="8"/>
  <c r="C1432" i="8"/>
  <c r="BG1431" i="8"/>
  <c r="BH1431" i="8"/>
  <c r="U1433" i="8"/>
  <c r="T1432" i="8"/>
  <c r="J1433" i="8"/>
  <c r="K1434" i="8"/>
  <c r="P1435" i="8"/>
  <c r="O1434" i="8"/>
  <c r="BB1433" i="8"/>
  <c r="BC1433" i="8"/>
  <c r="BM1434" i="8"/>
  <c r="BL1434" i="8"/>
  <c r="BR1434" i="8"/>
  <c r="BQ1434" i="8"/>
  <c r="AA1436" i="8"/>
  <c r="Z1435" i="8"/>
  <c r="AF1436" i="8"/>
  <c r="AE1435" i="8"/>
  <c r="BM1398" i="8"/>
  <c r="BL1398" i="8"/>
  <c r="AX1395" i="8"/>
  <c r="AW1395" i="8"/>
  <c r="BC1396" i="8"/>
  <c r="BB1396" i="8"/>
  <c r="BH1397" i="8"/>
  <c r="BG1397" i="8"/>
  <c r="BW1400" i="8"/>
  <c r="BV1400" i="8"/>
  <c r="BR1399" i="8"/>
  <c r="BQ1399" i="8"/>
  <c r="M1433" i="8"/>
  <c r="M1434" i="8"/>
  <c r="R1431" i="8"/>
  <c r="AC1435" i="8"/>
  <c r="X1435" i="8"/>
  <c r="AH1433" i="8"/>
  <c r="BV1433" i="8" l="1"/>
  <c r="BW1433" i="8"/>
  <c r="AK1435" i="8"/>
  <c r="AJ1434" i="8"/>
  <c r="E1433" i="8"/>
  <c r="F1434" i="8"/>
  <c r="C1433" i="8" s="1"/>
  <c r="K1435" i="8"/>
  <c r="J1434" i="8"/>
  <c r="AS1432" i="8"/>
  <c r="AR1432" i="8"/>
  <c r="AW1433" i="8"/>
  <c r="AX1433" i="8"/>
  <c r="BH1432" i="8"/>
  <c r="BG1432" i="8"/>
  <c r="BC1434" i="8"/>
  <c r="BB1434" i="8"/>
  <c r="U1434" i="8"/>
  <c r="T1433" i="8"/>
  <c r="O1435" i="8"/>
  <c r="P1436" i="8"/>
  <c r="BL1435" i="8"/>
  <c r="BM1435" i="8"/>
  <c r="BR1435" i="8"/>
  <c r="BQ1435" i="8"/>
  <c r="AF1437" i="8"/>
  <c r="AE1436" i="8"/>
  <c r="AA1437" i="8"/>
  <c r="Z1436" i="8"/>
  <c r="BH1396" i="8"/>
  <c r="BG1396" i="8"/>
  <c r="BC1395" i="8"/>
  <c r="BB1395" i="8"/>
  <c r="BM1397" i="8"/>
  <c r="BL1397" i="8"/>
  <c r="BW1399" i="8"/>
  <c r="BV1399" i="8"/>
  <c r="BR1398" i="8"/>
  <c r="BQ1398" i="8"/>
  <c r="AX1394" i="8"/>
  <c r="AW1394" i="8"/>
  <c r="M1435" i="8"/>
  <c r="H1433" i="8"/>
  <c r="AC1436" i="8"/>
  <c r="R1432" i="8"/>
  <c r="R1433" i="8"/>
  <c r="X1436" i="8"/>
  <c r="AH1434" i="8"/>
  <c r="BV1434" i="8" l="1"/>
  <c r="BW1434" i="8"/>
  <c r="AK1436" i="8"/>
  <c r="AJ1435" i="8"/>
  <c r="AX1434" i="8"/>
  <c r="AW1434" i="8"/>
  <c r="O1436" i="8"/>
  <c r="P1437" i="8"/>
  <c r="E1434" i="8"/>
  <c r="F1435" i="8"/>
  <c r="C1434" i="8" s="1"/>
  <c r="BH1433" i="8"/>
  <c r="BG1433" i="8"/>
  <c r="T1434" i="8"/>
  <c r="U1435" i="8"/>
  <c r="AS1433" i="8"/>
  <c r="AR1433" i="8"/>
  <c r="J1435" i="8"/>
  <c r="K1436" i="8"/>
  <c r="BC1435" i="8"/>
  <c r="BB1435" i="8"/>
  <c r="BM1436" i="8"/>
  <c r="BL1436" i="8"/>
  <c r="BQ1436" i="8"/>
  <c r="BR1436" i="8"/>
  <c r="AA1438" i="8"/>
  <c r="Z1437" i="8"/>
  <c r="AF1438" i="8"/>
  <c r="AE1437" i="8"/>
  <c r="BC1394" i="8"/>
  <c r="BB1394" i="8"/>
  <c r="BR1397" i="8"/>
  <c r="BQ1397" i="8"/>
  <c r="BH1395" i="8"/>
  <c r="BG1395" i="8"/>
  <c r="AX1393" i="8"/>
  <c r="AW1393" i="8"/>
  <c r="BM1396" i="8"/>
  <c r="BL1396" i="8"/>
  <c r="BW1398" i="8"/>
  <c r="BV1398" i="8"/>
  <c r="H1434" i="8"/>
  <c r="M1436" i="8"/>
  <c r="AC1437" i="8"/>
  <c r="X1437" i="8"/>
  <c r="AH1435" i="8"/>
  <c r="BW1435" i="8" l="1"/>
  <c r="BV1435" i="8"/>
  <c r="AK1437" i="8"/>
  <c r="AJ1436" i="8"/>
  <c r="F1436" i="8"/>
  <c r="C1435" i="8" s="1"/>
  <c r="E1435" i="8"/>
  <c r="AS1434" i="8"/>
  <c r="AR1434" i="8"/>
  <c r="U1436" i="8"/>
  <c r="T1435" i="8"/>
  <c r="P1438" i="8"/>
  <c r="O1437" i="8"/>
  <c r="BH1434" i="8"/>
  <c r="BG1434" i="8"/>
  <c r="BB1436" i="8"/>
  <c r="BC1436" i="8"/>
  <c r="J1436" i="8"/>
  <c r="K1437" i="8"/>
  <c r="AW1435" i="8"/>
  <c r="AX1435" i="8"/>
  <c r="BR1437" i="8"/>
  <c r="BQ1437" i="8"/>
  <c r="BM1437" i="8"/>
  <c r="BL1437" i="8"/>
  <c r="AF1439" i="8"/>
  <c r="AE1438" i="8"/>
  <c r="AA1439" i="8"/>
  <c r="Z1438" i="8"/>
  <c r="BC1393" i="8"/>
  <c r="BB1393" i="8"/>
  <c r="BW1397" i="8"/>
  <c r="BV1397" i="8"/>
  <c r="AX1392" i="8"/>
  <c r="AW1392" i="8"/>
  <c r="BH1394" i="8"/>
  <c r="BG1394" i="8"/>
  <c r="BR1396" i="8"/>
  <c r="BQ1396" i="8"/>
  <c r="BM1395" i="8"/>
  <c r="BL1395" i="8"/>
  <c r="H1435" i="8"/>
  <c r="H1436" i="8"/>
  <c r="M1437" i="8"/>
  <c r="R1434" i="8"/>
  <c r="X1438" i="8"/>
  <c r="AC1438" i="8"/>
  <c r="AH1436" i="8"/>
  <c r="BV1436" i="8" l="1"/>
  <c r="BW1436" i="8"/>
  <c r="AK1438" i="8"/>
  <c r="AJ1437" i="8"/>
  <c r="J1437" i="8"/>
  <c r="K1438" i="8"/>
  <c r="BC1437" i="8"/>
  <c r="BB1437" i="8"/>
  <c r="AX1436" i="8"/>
  <c r="AW1436" i="8"/>
  <c r="P1439" i="8"/>
  <c r="O1438" i="8"/>
  <c r="AR1435" i="8"/>
  <c r="AS1435" i="8"/>
  <c r="BH1435" i="8"/>
  <c r="BG1435" i="8"/>
  <c r="E1436" i="8"/>
  <c r="F1437" i="8"/>
  <c r="T1436" i="8"/>
  <c r="U1437" i="8"/>
  <c r="BM1438" i="8"/>
  <c r="BL1438" i="8"/>
  <c r="BQ1438" i="8"/>
  <c r="BR1438" i="8"/>
  <c r="AA1440" i="8"/>
  <c r="Z1439" i="8"/>
  <c r="AF1440" i="8"/>
  <c r="AE1439" i="8"/>
  <c r="AX1391" i="8"/>
  <c r="AW1391" i="8"/>
  <c r="BM1394" i="8"/>
  <c r="BL1394" i="8"/>
  <c r="BC1392" i="8"/>
  <c r="BB1392" i="8"/>
  <c r="BR1395" i="8"/>
  <c r="BQ1395" i="8"/>
  <c r="BW1396" i="8"/>
  <c r="BV1396" i="8"/>
  <c r="BH1393" i="8"/>
  <c r="BG1393" i="8"/>
  <c r="M1438" i="8"/>
  <c r="H1437" i="8"/>
  <c r="X1439" i="8"/>
  <c r="AC1439" i="8"/>
  <c r="R1435" i="8"/>
  <c r="AH1437" i="8"/>
  <c r="BW1437" i="8" l="1"/>
  <c r="BV1437" i="8"/>
  <c r="AK1439" i="8"/>
  <c r="AJ1438" i="8"/>
  <c r="U1438" i="8"/>
  <c r="T1437" i="8"/>
  <c r="E1437" i="8"/>
  <c r="F1438" i="8"/>
  <c r="C1437" i="8" s="1"/>
  <c r="BB1438" i="8"/>
  <c r="BC1438" i="8"/>
  <c r="J1438" i="8"/>
  <c r="K1439" i="8"/>
  <c r="AS1436" i="8"/>
  <c r="AR1436" i="8"/>
  <c r="BH1436" i="8"/>
  <c r="BG1436" i="8"/>
  <c r="C1436" i="8"/>
  <c r="O1439" i="8"/>
  <c r="P1440" i="8"/>
  <c r="AX1437" i="8"/>
  <c r="AW1437" i="8"/>
  <c r="BM1439" i="8"/>
  <c r="BL1439" i="8"/>
  <c r="BR1439" i="8"/>
  <c r="BQ1439" i="8"/>
  <c r="AF1441" i="8"/>
  <c r="AE1440" i="8"/>
  <c r="AA1441" i="8"/>
  <c r="Z1440" i="8"/>
  <c r="BM1393" i="8"/>
  <c r="BL1393" i="8"/>
  <c r="BH1392" i="8"/>
  <c r="BG1392" i="8"/>
  <c r="AX1390" i="8"/>
  <c r="AW1390" i="8"/>
  <c r="BR1394" i="8"/>
  <c r="BQ1394" i="8"/>
  <c r="BC1391" i="8"/>
  <c r="BB1391" i="8"/>
  <c r="BW1395" i="8"/>
  <c r="BV1395" i="8"/>
  <c r="H1438" i="8"/>
  <c r="R1437" i="8"/>
  <c r="X1440" i="8"/>
  <c r="R1436" i="8"/>
  <c r="AC1440" i="8"/>
  <c r="AH1438" i="8"/>
  <c r="BV1438" i="8" l="1"/>
  <c r="BW1438" i="8"/>
  <c r="AK1440" i="8"/>
  <c r="AJ1439" i="8"/>
  <c r="O1440" i="8"/>
  <c r="P1441" i="8"/>
  <c r="E1438" i="8"/>
  <c r="F1439" i="8"/>
  <c r="C1438" i="8" s="1"/>
  <c r="BB1439" i="8"/>
  <c r="BC1439" i="8"/>
  <c r="AS1437" i="8"/>
  <c r="AR1437" i="8"/>
  <c r="K1440" i="8"/>
  <c r="J1439" i="8"/>
  <c r="BH1437" i="8"/>
  <c r="BG1437" i="8"/>
  <c r="AW1438" i="8"/>
  <c r="AX1438" i="8"/>
  <c r="U1439" i="8"/>
  <c r="T1438" i="8"/>
  <c r="BR1440" i="8"/>
  <c r="BQ1440" i="8"/>
  <c r="BL1440" i="8"/>
  <c r="BM1440" i="8"/>
  <c r="AA1442" i="8"/>
  <c r="Z1441" i="8"/>
  <c r="AF1442" i="8"/>
  <c r="AE1441" i="8"/>
  <c r="BW1394" i="8"/>
  <c r="BV1394" i="8"/>
  <c r="AX1389" i="8"/>
  <c r="AW1389" i="8"/>
  <c r="BM1392" i="8"/>
  <c r="BL1392" i="8"/>
  <c r="BR1393" i="8"/>
  <c r="BQ1393" i="8"/>
  <c r="BH1391" i="8"/>
  <c r="BG1391" i="8"/>
  <c r="BC1390" i="8"/>
  <c r="BB1390" i="8"/>
  <c r="M1440" i="8"/>
  <c r="M1439" i="8"/>
  <c r="H1439" i="8"/>
  <c r="X1441" i="8"/>
  <c r="AC1441" i="8"/>
  <c r="AH1439" i="8"/>
  <c r="BW1439" i="8" l="1"/>
  <c r="BV1439" i="8"/>
  <c r="AK1441" i="8"/>
  <c r="AJ1440" i="8"/>
  <c r="E1439" i="8"/>
  <c r="F1440" i="8"/>
  <c r="U1440" i="8"/>
  <c r="T1439" i="8"/>
  <c r="AW1439" i="8"/>
  <c r="AX1439" i="8"/>
  <c r="AS1438" i="8"/>
  <c r="AR1438" i="8"/>
  <c r="J1440" i="8"/>
  <c r="K1441" i="8"/>
  <c r="O1441" i="8"/>
  <c r="P1442" i="8"/>
  <c r="BC1440" i="8"/>
  <c r="BB1440" i="8"/>
  <c r="BG1438" i="8"/>
  <c r="BH1438" i="8"/>
  <c r="BL1441" i="8"/>
  <c r="BM1441" i="8"/>
  <c r="BQ1441" i="8"/>
  <c r="BR1441" i="8"/>
  <c r="AF1443" i="8"/>
  <c r="AE1442" i="8"/>
  <c r="AA1443" i="8"/>
  <c r="Z1442" i="8"/>
  <c r="BH1390" i="8"/>
  <c r="BG1390" i="8"/>
  <c r="AX1388" i="8"/>
  <c r="AW1388" i="8"/>
  <c r="BW1393" i="8"/>
  <c r="BV1393" i="8"/>
  <c r="BC1389" i="8"/>
  <c r="BB1389" i="8"/>
  <c r="BM1391" i="8"/>
  <c r="BL1391" i="8"/>
  <c r="BR1392" i="8"/>
  <c r="BQ1392" i="8"/>
  <c r="H1440" i="8"/>
  <c r="AC1442" i="8"/>
  <c r="X1442" i="8"/>
  <c r="R1438" i="8"/>
  <c r="AH1440" i="8"/>
  <c r="BW1440" i="8" l="1"/>
  <c r="BV1440" i="8"/>
  <c r="AK1442" i="8"/>
  <c r="AJ1441" i="8"/>
  <c r="O1442" i="8"/>
  <c r="P1443" i="8"/>
  <c r="BB1441" i="8"/>
  <c r="BC1441" i="8"/>
  <c r="J1441" i="8"/>
  <c r="K1442" i="8"/>
  <c r="BG1439" i="8"/>
  <c r="BH1439" i="8"/>
  <c r="T1440" i="8"/>
  <c r="U1441" i="8"/>
  <c r="C1439" i="8"/>
  <c r="F1441" i="8"/>
  <c r="C1440" i="8" s="1"/>
  <c r="E1440" i="8"/>
  <c r="AX1440" i="8"/>
  <c r="AW1440" i="8"/>
  <c r="AR1439" i="8"/>
  <c r="AS1439" i="8"/>
  <c r="BR1442" i="8"/>
  <c r="BQ1442" i="8"/>
  <c r="BL1442" i="8"/>
  <c r="BM1442" i="8"/>
  <c r="AA1444" i="8"/>
  <c r="Z1443" i="8"/>
  <c r="AF1444" i="8"/>
  <c r="AE1443" i="8"/>
  <c r="BW1392" i="8"/>
  <c r="BV1392" i="8"/>
  <c r="BM1390" i="8"/>
  <c r="BL1390" i="8"/>
  <c r="BC1388" i="8"/>
  <c r="BB1388" i="8"/>
  <c r="BR1391" i="8"/>
  <c r="BQ1391" i="8"/>
  <c r="BH1389" i="8"/>
  <c r="BG1389" i="8"/>
  <c r="AX1387" i="8"/>
  <c r="AW1387" i="8"/>
  <c r="H1441" i="8"/>
  <c r="M1441" i="8"/>
  <c r="M1442" i="8"/>
  <c r="AC1443" i="8"/>
  <c r="X1443" i="8"/>
  <c r="R1439" i="8"/>
  <c r="AH1441" i="8"/>
  <c r="BW1441" i="8" l="1"/>
  <c r="BV1441" i="8"/>
  <c r="AK1443" i="8"/>
  <c r="AJ1442" i="8"/>
  <c r="U1442" i="8"/>
  <c r="T1441" i="8"/>
  <c r="J1442" i="8"/>
  <c r="K1443" i="8"/>
  <c r="BH1440" i="8"/>
  <c r="BG1440" i="8"/>
  <c r="AX1441" i="8"/>
  <c r="AW1441" i="8"/>
  <c r="AR1440" i="8"/>
  <c r="AS1440" i="8"/>
  <c r="O1443" i="8"/>
  <c r="P1444" i="8"/>
  <c r="F1442" i="8"/>
  <c r="E1441" i="8"/>
  <c r="BC1442" i="8"/>
  <c r="BB1442" i="8"/>
  <c r="BR1443" i="8"/>
  <c r="BQ1443" i="8"/>
  <c r="BL1443" i="8"/>
  <c r="BM1443" i="8"/>
  <c r="AF1445" i="8"/>
  <c r="AE1444" i="8"/>
  <c r="AA1445" i="8"/>
  <c r="Z1444" i="8"/>
  <c r="BC1387" i="8"/>
  <c r="BB1387" i="8"/>
  <c r="BH1388" i="8"/>
  <c r="BG1388" i="8"/>
  <c r="BM1389" i="8"/>
  <c r="BL1389" i="8"/>
  <c r="BR1390" i="8"/>
  <c r="BQ1390" i="8"/>
  <c r="AX1386" i="8"/>
  <c r="AW1386" i="8"/>
  <c r="BW1391" i="8"/>
  <c r="BV1391" i="8"/>
  <c r="H1442" i="8"/>
  <c r="M1443" i="8"/>
  <c r="AC1444" i="8"/>
  <c r="X1444" i="8"/>
  <c r="R1440" i="8"/>
  <c r="AH1442" i="8"/>
  <c r="BW1442" i="8" l="1"/>
  <c r="BV1442" i="8"/>
  <c r="AK1444" i="8"/>
  <c r="AJ1443" i="8"/>
  <c r="K1444" i="8"/>
  <c r="J1443" i="8"/>
  <c r="AW1442" i="8"/>
  <c r="AX1442" i="8"/>
  <c r="AR1441" i="8"/>
  <c r="AS1441" i="8"/>
  <c r="BH1441" i="8"/>
  <c r="BG1441" i="8"/>
  <c r="C1441" i="8"/>
  <c r="E1442" i="8"/>
  <c r="F1443" i="8"/>
  <c r="C1442" i="8" s="1"/>
  <c r="T1442" i="8"/>
  <c r="U1443" i="8"/>
  <c r="O1444" i="8"/>
  <c r="P1445" i="8"/>
  <c r="BC1443" i="8"/>
  <c r="BB1443" i="8"/>
  <c r="BM1444" i="8"/>
  <c r="BL1444" i="8"/>
  <c r="BR1444" i="8"/>
  <c r="BQ1444" i="8"/>
  <c r="AA1446" i="8"/>
  <c r="Z1445" i="8"/>
  <c r="AF1446" i="8"/>
  <c r="AE1445" i="8"/>
  <c r="BR1389" i="8"/>
  <c r="BQ1389" i="8"/>
  <c r="AX1385" i="8"/>
  <c r="AW1385" i="8"/>
  <c r="BC1386" i="8"/>
  <c r="BB1386" i="8"/>
  <c r="BH1387" i="8"/>
  <c r="BG1387" i="8"/>
  <c r="BM1388" i="8"/>
  <c r="BL1388" i="8"/>
  <c r="BW1390" i="8"/>
  <c r="BV1390" i="8"/>
  <c r="H1443" i="8"/>
  <c r="M1444" i="8"/>
  <c r="R1441" i="8"/>
  <c r="AC1445" i="8"/>
  <c r="X1445" i="8"/>
  <c r="AH1443" i="8"/>
  <c r="BV1443" i="8" l="1"/>
  <c r="BW1443" i="8"/>
  <c r="AK1445" i="8"/>
  <c r="AJ1444" i="8"/>
  <c r="BH1442" i="8"/>
  <c r="BG1442" i="8"/>
  <c r="AS1442" i="8"/>
  <c r="AR1442" i="8"/>
  <c r="E1443" i="8"/>
  <c r="F1444" i="8"/>
  <c r="AX1443" i="8"/>
  <c r="AW1443" i="8"/>
  <c r="O1445" i="8"/>
  <c r="P1446" i="8"/>
  <c r="J1444" i="8"/>
  <c r="K1445" i="8"/>
  <c r="BC1444" i="8"/>
  <c r="BB1444" i="8"/>
  <c r="T1443" i="8"/>
  <c r="U1444" i="8"/>
  <c r="BM1445" i="8"/>
  <c r="BL1445" i="8"/>
  <c r="BR1445" i="8"/>
  <c r="BQ1445" i="8"/>
  <c r="AF1447" i="8"/>
  <c r="AE1446" i="8"/>
  <c r="AA1447" i="8"/>
  <c r="Z1446" i="8"/>
  <c r="BR1388" i="8"/>
  <c r="BQ1388" i="8"/>
  <c r="AX1384" i="8"/>
  <c r="AW1384" i="8"/>
  <c r="BW1389" i="8"/>
  <c r="BV1389" i="8"/>
  <c r="BM1387" i="8"/>
  <c r="BL1387" i="8"/>
  <c r="BH1386" i="8"/>
  <c r="BG1386" i="8"/>
  <c r="BC1385" i="8"/>
  <c r="BB1385" i="8"/>
  <c r="M1445" i="8"/>
  <c r="H1444" i="8"/>
  <c r="X1446" i="8"/>
  <c r="R1442" i="8"/>
  <c r="AC1446" i="8"/>
  <c r="R1443" i="8"/>
  <c r="AH1444" i="8"/>
  <c r="BW1444" i="8" l="1"/>
  <c r="BV1444" i="8"/>
  <c r="AK1446" i="8"/>
  <c r="AJ1445" i="8"/>
  <c r="E1444" i="8"/>
  <c r="F1445" i="8"/>
  <c r="C1444" i="8" s="1"/>
  <c r="J1445" i="8"/>
  <c r="K1446" i="8"/>
  <c r="AS1443" i="8"/>
  <c r="AR1443" i="8"/>
  <c r="BH1443" i="8"/>
  <c r="BG1443" i="8"/>
  <c r="AW1444" i="8"/>
  <c r="AX1444" i="8"/>
  <c r="C1443" i="8"/>
  <c r="U1445" i="8"/>
  <c r="T1444" i="8"/>
  <c r="O1446" i="8"/>
  <c r="P1447" i="8"/>
  <c r="BC1445" i="8"/>
  <c r="BB1445" i="8"/>
  <c r="BL1446" i="8"/>
  <c r="BM1446" i="8"/>
  <c r="BR1446" i="8"/>
  <c r="BQ1446" i="8"/>
  <c r="AA1448" i="8"/>
  <c r="Z1447" i="8"/>
  <c r="AF1448" i="8"/>
  <c r="AE1447" i="8"/>
  <c r="BH1385" i="8"/>
  <c r="BG1385" i="8"/>
  <c r="BR1387" i="8"/>
  <c r="BQ1387" i="8"/>
  <c r="BC1384" i="8"/>
  <c r="BB1384" i="8"/>
  <c r="BW1388" i="8"/>
  <c r="BV1388" i="8"/>
  <c r="AX1383" i="8"/>
  <c r="AW1383" i="8"/>
  <c r="BM1386" i="8"/>
  <c r="BL1386" i="8"/>
  <c r="M1446" i="8"/>
  <c r="H1445" i="8"/>
  <c r="AC1447" i="8"/>
  <c r="X1447" i="8"/>
  <c r="AH1445" i="8"/>
  <c r="BW1445" i="8" l="1"/>
  <c r="BV1445" i="8"/>
  <c r="AK1447" i="8"/>
  <c r="AJ1446" i="8"/>
  <c r="BC1446" i="8"/>
  <c r="BB1446" i="8"/>
  <c r="BH1444" i="8"/>
  <c r="BG1444" i="8"/>
  <c r="U1446" i="8"/>
  <c r="T1445" i="8"/>
  <c r="K1447" i="8"/>
  <c r="J1446" i="8"/>
  <c r="AW1445" i="8"/>
  <c r="AX1445" i="8"/>
  <c r="E1445" i="8"/>
  <c r="F1446" i="8"/>
  <c r="O1447" i="8"/>
  <c r="P1448" i="8"/>
  <c r="AS1444" i="8"/>
  <c r="AR1444" i="8"/>
  <c r="BQ1447" i="8"/>
  <c r="BR1447" i="8"/>
  <c r="BM1447" i="8"/>
  <c r="BL1447" i="8"/>
  <c r="AF1449" i="8"/>
  <c r="AE1448" i="8"/>
  <c r="AA1449" i="8"/>
  <c r="Z1448" i="8"/>
  <c r="BR1386" i="8"/>
  <c r="BQ1386" i="8"/>
  <c r="BW1387" i="8"/>
  <c r="BV1387" i="8"/>
  <c r="BH1384" i="8"/>
  <c r="BG1384" i="8"/>
  <c r="AX1382" i="8"/>
  <c r="AW1382" i="8"/>
  <c r="BM1385" i="8"/>
  <c r="BL1385" i="8"/>
  <c r="BC1383" i="8"/>
  <c r="BB1383" i="8"/>
  <c r="M1447" i="8"/>
  <c r="H1446" i="8"/>
  <c r="R1444" i="8"/>
  <c r="R1445" i="8"/>
  <c r="X1448" i="8"/>
  <c r="AC1448" i="8"/>
  <c r="AH1446" i="8"/>
  <c r="BV1446" i="8" l="1"/>
  <c r="BW1446" i="8"/>
  <c r="AK1448" i="8"/>
  <c r="AJ1447" i="8"/>
  <c r="AR1445" i="8"/>
  <c r="AS1445" i="8"/>
  <c r="AW1446" i="8"/>
  <c r="AX1446" i="8"/>
  <c r="O1448" i="8"/>
  <c r="P1449" i="8"/>
  <c r="K1448" i="8"/>
  <c r="J1447" i="8"/>
  <c r="BC1447" i="8"/>
  <c r="BB1447" i="8"/>
  <c r="BH1445" i="8"/>
  <c r="BG1445" i="8"/>
  <c r="C1445" i="8"/>
  <c r="F1447" i="8"/>
  <c r="C1446" i="8" s="1"/>
  <c r="E1446" i="8"/>
  <c r="U1447" i="8"/>
  <c r="T1446" i="8"/>
  <c r="BR1448" i="8"/>
  <c r="BQ1448" i="8"/>
  <c r="BM1448" i="8"/>
  <c r="BL1448" i="8"/>
  <c r="AA1450" i="8"/>
  <c r="Z1449" i="8"/>
  <c r="AF1450" i="8"/>
  <c r="AE1449" i="8"/>
  <c r="BM1384" i="8"/>
  <c r="BL1384" i="8"/>
  <c r="AX1381" i="8"/>
  <c r="AW1381" i="8"/>
  <c r="BC1382" i="8"/>
  <c r="BB1382" i="8"/>
  <c r="BH1383" i="8"/>
  <c r="BG1383" i="8"/>
  <c r="BR1385" i="8"/>
  <c r="BQ1385" i="8"/>
  <c r="BW1386" i="8"/>
  <c r="BV1386" i="8"/>
  <c r="H1447" i="8"/>
  <c r="X1449" i="8"/>
  <c r="AC1449" i="8"/>
  <c r="AH1447" i="8"/>
  <c r="BV1447" i="8" l="1"/>
  <c r="BW1447" i="8"/>
  <c r="AK1449" i="8"/>
  <c r="AJ1448" i="8"/>
  <c r="O1449" i="8"/>
  <c r="P1450" i="8"/>
  <c r="BB1448" i="8"/>
  <c r="BC1448" i="8"/>
  <c r="BH1446" i="8"/>
  <c r="BG1446" i="8"/>
  <c r="U1448" i="8"/>
  <c r="T1447" i="8"/>
  <c r="AR1446" i="8"/>
  <c r="AS1446" i="8"/>
  <c r="AW1447" i="8"/>
  <c r="AX1447" i="8"/>
  <c r="E1447" i="8"/>
  <c r="F1448" i="8"/>
  <c r="C1447" i="8" s="1"/>
  <c r="K1449" i="8"/>
  <c r="J1448" i="8"/>
  <c r="BR1449" i="8"/>
  <c r="BQ1449" i="8"/>
  <c r="BM1449" i="8"/>
  <c r="BL1449" i="8"/>
  <c r="AF1451" i="8"/>
  <c r="AE1450" i="8"/>
  <c r="AA1451" i="8"/>
  <c r="Z1450" i="8"/>
  <c r="BC1381" i="8"/>
  <c r="BB1381" i="8"/>
  <c r="BH1382" i="8"/>
  <c r="BG1382" i="8"/>
  <c r="BM1383" i="8"/>
  <c r="BL1383" i="8"/>
  <c r="AX1380" i="8"/>
  <c r="AW1380" i="8"/>
  <c r="BR1384" i="8"/>
  <c r="BQ1384" i="8"/>
  <c r="BW1385" i="8"/>
  <c r="BV1385" i="8"/>
  <c r="H1448" i="8"/>
  <c r="M1448" i="8"/>
  <c r="M1449" i="8"/>
  <c r="R1446" i="8"/>
  <c r="R1447" i="8"/>
  <c r="AC1450" i="8"/>
  <c r="X1450" i="8"/>
  <c r="AH1448" i="8"/>
  <c r="BW1448" i="8" l="1"/>
  <c r="BV1448" i="8"/>
  <c r="AJ1449" i="8"/>
  <c r="AK1450" i="8"/>
  <c r="J1449" i="8"/>
  <c r="K1450" i="8"/>
  <c r="BG1447" i="8"/>
  <c r="BH1447" i="8"/>
  <c r="AX1448" i="8"/>
  <c r="AW1448" i="8"/>
  <c r="E1448" i="8"/>
  <c r="F1449" i="8"/>
  <c r="U1449" i="8"/>
  <c r="T1448" i="8"/>
  <c r="AR1447" i="8"/>
  <c r="AS1447" i="8"/>
  <c r="P1451" i="8"/>
  <c r="O1450" i="8"/>
  <c r="BC1449" i="8"/>
  <c r="BB1449" i="8"/>
  <c r="BL1450" i="8"/>
  <c r="BM1450" i="8"/>
  <c r="BQ1450" i="8"/>
  <c r="BR1450" i="8"/>
  <c r="AA1452" i="8"/>
  <c r="Z1451" i="8"/>
  <c r="AF1452" i="8"/>
  <c r="AE1451" i="8"/>
  <c r="BH1381" i="8"/>
  <c r="BG1381" i="8"/>
  <c r="BR1383" i="8"/>
  <c r="BQ1383" i="8"/>
  <c r="BM1382" i="8"/>
  <c r="BL1382" i="8"/>
  <c r="AX1379" i="8"/>
  <c r="AW1379" i="8"/>
  <c r="BW1384" i="8"/>
  <c r="BV1384" i="8"/>
  <c r="BC1380" i="8"/>
  <c r="BB1380" i="8"/>
  <c r="M1450" i="8"/>
  <c r="X1451" i="8"/>
  <c r="AC1451" i="8"/>
  <c r="AH1449" i="8"/>
  <c r="AK1451" i="8" l="1"/>
  <c r="AJ1450" i="8"/>
  <c r="BW1449" i="8"/>
  <c r="BV1449" i="8"/>
  <c r="C1448" i="8"/>
  <c r="E1449" i="8"/>
  <c r="F1450" i="8"/>
  <c r="C1449" i="8" s="1"/>
  <c r="AS1448" i="8"/>
  <c r="AR1448" i="8"/>
  <c r="BB1450" i="8"/>
  <c r="BC1450" i="8"/>
  <c r="O1451" i="8"/>
  <c r="P1452" i="8"/>
  <c r="BG1448" i="8"/>
  <c r="BH1448" i="8"/>
  <c r="J1450" i="8"/>
  <c r="K1451" i="8"/>
  <c r="T1449" i="8"/>
  <c r="U1450" i="8"/>
  <c r="AW1449" i="8"/>
  <c r="AX1449" i="8"/>
  <c r="BM1451" i="8"/>
  <c r="BL1451" i="8"/>
  <c r="BR1451" i="8"/>
  <c r="BQ1451" i="8"/>
  <c r="AF1453" i="8"/>
  <c r="AE1452" i="8"/>
  <c r="AA1453" i="8"/>
  <c r="Z1452" i="8"/>
  <c r="BW1383" i="8"/>
  <c r="BV1383" i="8"/>
  <c r="BC1379" i="8"/>
  <c r="BB1379" i="8"/>
  <c r="BM1381" i="8"/>
  <c r="BL1381" i="8"/>
  <c r="AX1378" i="8"/>
  <c r="AW1378" i="8"/>
  <c r="BR1382" i="8"/>
  <c r="BQ1382" i="8"/>
  <c r="BH1380" i="8"/>
  <c r="BG1380" i="8"/>
  <c r="M1451" i="8"/>
  <c r="H1450" i="8"/>
  <c r="H1449" i="8"/>
  <c r="X1452" i="8"/>
  <c r="AC1452" i="8"/>
  <c r="R1448" i="8"/>
  <c r="R1449" i="8"/>
  <c r="AH1450" i="8"/>
  <c r="BV1450" i="8" l="1"/>
  <c r="BW1450" i="8"/>
  <c r="AJ1451" i="8"/>
  <c r="AK1452" i="8"/>
  <c r="U1451" i="8"/>
  <c r="T1450" i="8"/>
  <c r="BH1449" i="8"/>
  <c r="BG1449" i="8"/>
  <c r="O1452" i="8"/>
  <c r="P1453" i="8"/>
  <c r="BB1451" i="8"/>
  <c r="BC1451" i="8"/>
  <c r="F1451" i="8"/>
  <c r="C1450" i="8" s="1"/>
  <c r="E1450" i="8"/>
  <c r="K1452" i="8"/>
  <c r="J1451" i="8"/>
  <c r="AS1449" i="8"/>
  <c r="AR1449" i="8"/>
  <c r="AX1450" i="8"/>
  <c r="AW1450" i="8"/>
  <c r="BR1452" i="8"/>
  <c r="BQ1452" i="8"/>
  <c r="BL1452" i="8"/>
  <c r="BM1452" i="8"/>
  <c r="AA1454" i="8"/>
  <c r="Z1453" i="8"/>
  <c r="AF1454" i="8"/>
  <c r="AE1453" i="8"/>
  <c r="BM1380" i="8"/>
  <c r="BL1380" i="8"/>
  <c r="BR1381" i="8"/>
  <c r="BQ1381" i="8"/>
  <c r="BC1378" i="8"/>
  <c r="BB1378" i="8"/>
  <c r="BW1382" i="8"/>
  <c r="BV1382" i="8"/>
  <c r="BH1379" i="8"/>
  <c r="BG1379" i="8"/>
  <c r="AX1377" i="8"/>
  <c r="AW1377" i="8"/>
  <c r="M1452" i="8"/>
  <c r="X1453" i="8"/>
  <c r="AC1453" i="8"/>
  <c r="AH1451" i="8"/>
  <c r="AK1453" i="8" l="1"/>
  <c r="AJ1452" i="8"/>
  <c r="BW1451" i="8"/>
  <c r="BV1451" i="8"/>
  <c r="AW1451" i="8"/>
  <c r="AX1451" i="8"/>
  <c r="O1453" i="8"/>
  <c r="P1454" i="8"/>
  <c r="AR1450" i="8"/>
  <c r="AS1450" i="8"/>
  <c r="BB1452" i="8"/>
  <c r="BC1452" i="8"/>
  <c r="E1451" i="8"/>
  <c r="F1452" i="8"/>
  <c r="C1451" i="8"/>
  <c r="J1452" i="8"/>
  <c r="K1453" i="8"/>
  <c r="BG1450" i="8"/>
  <c r="BH1450" i="8"/>
  <c r="U1452" i="8"/>
  <c r="T1451" i="8"/>
  <c r="BQ1453" i="8"/>
  <c r="BR1453" i="8"/>
  <c r="BL1453" i="8"/>
  <c r="BM1453" i="8"/>
  <c r="AF1455" i="8"/>
  <c r="AE1454" i="8"/>
  <c r="AA1455" i="8"/>
  <c r="Z1454" i="8"/>
  <c r="BC1377" i="8"/>
  <c r="BB1377" i="8"/>
  <c r="BH1378" i="8"/>
  <c r="BG1378" i="8"/>
  <c r="BW1381" i="8"/>
  <c r="BV1381" i="8"/>
  <c r="AX1376" i="8"/>
  <c r="AW1376" i="8"/>
  <c r="BR1380" i="8"/>
  <c r="BQ1380" i="8"/>
  <c r="BM1379" i="8"/>
  <c r="BL1379" i="8"/>
  <c r="H1452" i="8"/>
  <c r="H1451" i="8"/>
  <c r="AC1454" i="8"/>
  <c r="R1450" i="8"/>
  <c r="X1454" i="8"/>
  <c r="R1451" i="8"/>
  <c r="AH1452" i="8"/>
  <c r="BV1452" i="8" l="1"/>
  <c r="BW1452" i="8"/>
  <c r="AJ1453" i="8"/>
  <c r="AK1454" i="8"/>
  <c r="K1454" i="8"/>
  <c r="J1453" i="8"/>
  <c r="T1452" i="8"/>
  <c r="U1453" i="8"/>
  <c r="AX1452" i="8"/>
  <c r="AW1452" i="8"/>
  <c r="P1455" i="8"/>
  <c r="O1454" i="8"/>
  <c r="BC1453" i="8"/>
  <c r="BB1453" i="8"/>
  <c r="BG1451" i="8"/>
  <c r="BH1451" i="8"/>
  <c r="F1453" i="8"/>
  <c r="E1452" i="8"/>
  <c r="AS1451" i="8"/>
  <c r="AR1451" i="8"/>
  <c r="BL1454" i="8"/>
  <c r="BM1454" i="8"/>
  <c r="BR1454" i="8"/>
  <c r="BQ1454" i="8"/>
  <c r="AA1456" i="8"/>
  <c r="Z1455" i="8"/>
  <c r="AF1456" i="8"/>
  <c r="AE1455" i="8"/>
  <c r="BR1379" i="8"/>
  <c r="BQ1379" i="8"/>
  <c r="BH1377" i="8"/>
  <c r="BG1377" i="8"/>
  <c r="BM1378" i="8"/>
  <c r="BL1378" i="8"/>
  <c r="AX1375" i="8"/>
  <c r="AW1375" i="8"/>
  <c r="BW1380" i="8"/>
  <c r="BV1380" i="8"/>
  <c r="BC1376" i="8"/>
  <c r="BB1376" i="8"/>
  <c r="M1453" i="8"/>
  <c r="H1453" i="8"/>
  <c r="M1454" i="8"/>
  <c r="AC1455" i="8"/>
  <c r="X1455" i="8"/>
  <c r="AH1453" i="8"/>
  <c r="AK1455" i="8" l="1"/>
  <c r="AJ1454" i="8"/>
  <c r="BW1453" i="8"/>
  <c r="BV1453" i="8"/>
  <c r="BG1452" i="8"/>
  <c r="BH1452" i="8"/>
  <c r="T1453" i="8"/>
  <c r="U1454" i="8"/>
  <c r="AW1453" i="8"/>
  <c r="AX1453" i="8"/>
  <c r="F1454" i="8"/>
  <c r="C1453" i="8" s="1"/>
  <c r="E1453" i="8"/>
  <c r="C1452" i="8"/>
  <c r="BC1454" i="8"/>
  <c r="BB1454" i="8"/>
  <c r="AR1452" i="8"/>
  <c r="AS1452" i="8"/>
  <c r="O1455" i="8"/>
  <c r="P1456" i="8"/>
  <c r="J1454" i="8"/>
  <c r="K1455" i="8"/>
  <c r="BR1455" i="8"/>
  <c r="BQ1455" i="8"/>
  <c r="BM1455" i="8"/>
  <c r="BL1455" i="8"/>
  <c r="AF1457" i="8"/>
  <c r="AE1456" i="8"/>
  <c r="AA1457" i="8"/>
  <c r="Z1456" i="8"/>
  <c r="BM1377" i="8"/>
  <c r="BL1377" i="8"/>
  <c r="BW1379" i="8"/>
  <c r="BV1379" i="8"/>
  <c r="BH1376" i="8"/>
  <c r="BG1376" i="8"/>
  <c r="BC1375" i="8"/>
  <c r="BB1375" i="8"/>
  <c r="AX1374" i="8"/>
  <c r="AW1374" i="8"/>
  <c r="BR1378" i="8"/>
  <c r="BQ1378" i="8"/>
  <c r="M1455" i="8"/>
  <c r="R1453" i="8"/>
  <c r="R1452" i="8"/>
  <c r="AC1456" i="8"/>
  <c r="X1456" i="8"/>
  <c r="AH1454" i="8"/>
  <c r="AK1456" i="8" l="1"/>
  <c r="AJ1455" i="8"/>
  <c r="BW1454" i="8"/>
  <c r="BV1454" i="8"/>
  <c r="BG1453" i="8"/>
  <c r="BH1453" i="8"/>
  <c r="AX1454" i="8"/>
  <c r="AW1454" i="8"/>
  <c r="J1455" i="8"/>
  <c r="K1456" i="8"/>
  <c r="P1457" i="8"/>
  <c r="O1456" i="8"/>
  <c r="AS1453" i="8"/>
  <c r="AR1453" i="8"/>
  <c r="BC1455" i="8"/>
  <c r="BB1455" i="8"/>
  <c r="E1454" i="8"/>
  <c r="F1455" i="8"/>
  <c r="U1455" i="8"/>
  <c r="T1454" i="8"/>
  <c r="BL1456" i="8"/>
  <c r="BM1456" i="8"/>
  <c r="BQ1456" i="8"/>
  <c r="BR1456" i="8"/>
  <c r="AA1458" i="8"/>
  <c r="Z1457" i="8"/>
  <c r="AF1458" i="8"/>
  <c r="AE1457" i="8"/>
  <c r="BW1378" i="8"/>
  <c r="BV1378" i="8"/>
  <c r="BH1375" i="8"/>
  <c r="BG1375" i="8"/>
  <c r="BM1376" i="8"/>
  <c r="BL1376" i="8"/>
  <c r="AX1373" i="8"/>
  <c r="AW1373" i="8"/>
  <c r="BC1374" i="8"/>
  <c r="BB1374" i="8"/>
  <c r="BR1377" i="8"/>
  <c r="BQ1377" i="8"/>
  <c r="H1454" i="8"/>
  <c r="H1455" i="8"/>
  <c r="AC1457" i="8"/>
  <c r="X1457" i="8"/>
  <c r="AH1455" i="8"/>
  <c r="AK1457" i="8" l="1"/>
  <c r="AJ1456" i="8"/>
  <c r="BW1455" i="8"/>
  <c r="BV1455" i="8"/>
  <c r="E1455" i="8"/>
  <c r="F1456" i="8"/>
  <c r="C1455" i="8" s="1"/>
  <c r="O1457" i="8"/>
  <c r="P1458" i="8"/>
  <c r="AX1455" i="8"/>
  <c r="AW1455" i="8"/>
  <c r="AR1454" i="8"/>
  <c r="AS1454" i="8"/>
  <c r="J1456" i="8"/>
  <c r="K1457" i="8"/>
  <c r="BH1454" i="8"/>
  <c r="BG1454" i="8"/>
  <c r="T1455" i="8"/>
  <c r="U1456" i="8"/>
  <c r="C1454" i="8"/>
  <c r="BB1456" i="8"/>
  <c r="BC1456" i="8"/>
  <c r="BQ1457" i="8"/>
  <c r="BR1457" i="8"/>
  <c r="BM1457" i="8"/>
  <c r="BL1457" i="8"/>
  <c r="AF1459" i="8"/>
  <c r="AE1458" i="8"/>
  <c r="AA1459" i="8"/>
  <c r="Z1458" i="8"/>
  <c r="BW1377" i="8"/>
  <c r="BV1377" i="8"/>
  <c r="BM1375" i="8"/>
  <c r="BL1375" i="8"/>
  <c r="AX1372" i="8"/>
  <c r="AW1372" i="8"/>
  <c r="BH1374" i="8"/>
  <c r="BG1374" i="8"/>
  <c r="BC1373" i="8"/>
  <c r="BB1373" i="8"/>
  <c r="BR1376" i="8"/>
  <c r="BQ1376" i="8"/>
  <c r="M1456" i="8"/>
  <c r="M1457" i="8"/>
  <c r="R1454" i="8"/>
  <c r="X1458" i="8"/>
  <c r="AC1458" i="8"/>
  <c r="AH1456" i="8"/>
  <c r="AJ1457" i="8" l="1"/>
  <c r="AK1458" i="8"/>
  <c r="BW1456" i="8"/>
  <c r="BV1456" i="8"/>
  <c r="J1457" i="8"/>
  <c r="K1458" i="8"/>
  <c r="BC1457" i="8"/>
  <c r="BB1457" i="8"/>
  <c r="P1459" i="8"/>
  <c r="O1458" i="8"/>
  <c r="AW1456" i="8"/>
  <c r="AX1456" i="8"/>
  <c r="F1457" i="8"/>
  <c r="C1456" i="8" s="1"/>
  <c r="E1456" i="8"/>
  <c r="U1457" i="8"/>
  <c r="T1456" i="8"/>
  <c r="AR1455" i="8"/>
  <c r="AS1455" i="8"/>
  <c r="BH1455" i="8"/>
  <c r="BG1455" i="8"/>
  <c r="BM1458" i="8"/>
  <c r="BL1458" i="8"/>
  <c r="BR1458" i="8"/>
  <c r="BQ1458" i="8"/>
  <c r="AA1460" i="8"/>
  <c r="Z1459" i="8"/>
  <c r="AF1460" i="8"/>
  <c r="AE1459" i="8"/>
  <c r="AX1371" i="8"/>
  <c r="AW1371" i="8"/>
  <c r="BM1374" i="8"/>
  <c r="BL1374" i="8"/>
  <c r="BW1376" i="8"/>
  <c r="BV1376" i="8"/>
  <c r="BR1375" i="8"/>
  <c r="BQ1375" i="8"/>
  <c r="BH1373" i="8"/>
  <c r="BG1373" i="8"/>
  <c r="BC1372" i="8"/>
  <c r="BB1372" i="8"/>
  <c r="M1458" i="8"/>
  <c r="H1456" i="8"/>
  <c r="R1455" i="8"/>
  <c r="AC1459" i="8"/>
  <c r="X1459" i="8"/>
  <c r="AH1457" i="8"/>
  <c r="AK1459" i="8" l="1"/>
  <c r="AJ1458" i="8"/>
  <c r="BW1457" i="8"/>
  <c r="BV1457" i="8"/>
  <c r="T1457" i="8"/>
  <c r="U1458" i="8"/>
  <c r="P1460" i="8"/>
  <c r="O1459" i="8"/>
  <c r="AS1456" i="8"/>
  <c r="AR1456" i="8"/>
  <c r="BH1456" i="8"/>
  <c r="BG1456" i="8"/>
  <c r="E1457" i="8"/>
  <c r="F1458" i="8"/>
  <c r="C1457" i="8" s="1"/>
  <c r="J1458" i="8"/>
  <c r="K1459" i="8"/>
  <c r="BB1458" i="8"/>
  <c r="BC1458" i="8"/>
  <c r="AW1457" i="8"/>
  <c r="AX1457" i="8"/>
  <c r="BQ1459" i="8"/>
  <c r="BR1459" i="8"/>
  <c r="BL1459" i="8"/>
  <c r="BM1459" i="8"/>
  <c r="AF1461" i="8"/>
  <c r="AE1460" i="8"/>
  <c r="AA1461" i="8"/>
  <c r="Z1460" i="8"/>
  <c r="BR1374" i="8"/>
  <c r="BQ1374" i="8"/>
  <c r="AX1370" i="8"/>
  <c r="AW1370" i="8"/>
  <c r="BH1372" i="8"/>
  <c r="BG1372" i="8"/>
  <c r="BW1375" i="8"/>
  <c r="BV1375" i="8"/>
  <c r="BM1373" i="8"/>
  <c r="BL1373" i="8"/>
  <c r="BC1371" i="8"/>
  <c r="BB1371" i="8"/>
  <c r="H1458" i="8"/>
  <c r="H1457" i="8"/>
  <c r="R1456" i="8"/>
  <c r="AC1460" i="8"/>
  <c r="X1460" i="8"/>
  <c r="AH1458" i="8"/>
  <c r="BV1458" i="8" l="1"/>
  <c r="BW1458" i="8"/>
  <c r="AK1460" i="8"/>
  <c r="AJ1459" i="8"/>
  <c r="K1460" i="8"/>
  <c r="J1459" i="8"/>
  <c r="BC1459" i="8"/>
  <c r="BB1459" i="8"/>
  <c r="O1460" i="8"/>
  <c r="P1461" i="8"/>
  <c r="E1458" i="8"/>
  <c r="F1459" i="8"/>
  <c r="C1458" i="8" s="1"/>
  <c r="T1458" i="8"/>
  <c r="U1459" i="8"/>
  <c r="AX1458" i="8"/>
  <c r="AW1458" i="8"/>
  <c r="AS1457" i="8"/>
  <c r="AR1457" i="8"/>
  <c r="BG1457" i="8"/>
  <c r="BH1457" i="8"/>
  <c r="BQ1460" i="8"/>
  <c r="BR1460" i="8"/>
  <c r="BL1460" i="8"/>
  <c r="BM1460" i="8"/>
  <c r="AA1462" i="8"/>
  <c r="Z1461" i="8"/>
  <c r="AF1462" i="8"/>
  <c r="AE1461" i="8"/>
  <c r="BC1370" i="8"/>
  <c r="BB1370" i="8"/>
  <c r="AX1369" i="8"/>
  <c r="AW1369" i="8"/>
  <c r="BH1371" i="8"/>
  <c r="BG1371" i="8"/>
  <c r="BW1374" i="8"/>
  <c r="BV1374" i="8"/>
  <c r="BR1373" i="8"/>
  <c r="BQ1373" i="8"/>
  <c r="BM1372" i="8"/>
  <c r="BL1372" i="8"/>
  <c r="M1459" i="8"/>
  <c r="H1459" i="8"/>
  <c r="X1461" i="8"/>
  <c r="AC1461" i="8"/>
  <c r="R1457" i="8"/>
  <c r="AH1459" i="8"/>
  <c r="BW1459" i="8" l="1"/>
  <c r="BV1459" i="8"/>
  <c r="AK1461" i="8"/>
  <c r="AJ1460" i="8"/>
  <c r="U1460" i="8"/>
  <c r="T1459" i="8"/>
  <c r="O1461" i="8"/>
  <c r="P1462" i="8"/>
  <c r="F1460" i="8"/>
  <c r="E1459" i="8"/>
  <c r="C1459" i="8"/>
  <c r="BB1460" i="8"/>
  <c r="BC1460" i="8"/>
  <c r="AS1458" i="8"/>
  <c r="AR1458" i="8"/>
  <c r="AX1459" i="8"/>
  <c r="AW1459" i="8"/>
  <c r="BG1458" i="8"/>
  <c r="BH1458" i="8"/>
  <c r="J1460" i="8"/>
  <c r="K1461" i="8"/>
  <c r="BR1461" i="8"/>
  <c r="BQ1461" i="8"/>
  <c r="BM1461" i="8"/>
  <c r="BL1461" i="8"/>
  <c r="AF1463" i="8"/>
  <c r="AE1462" i="8"/>
  <c r="AA1463" i="8"/>
  <c r="Z1462" i="8"/>
  <c r="BC1369" i="8"/>
  <c r="BB1369" i="8"/>
  <c r="BH1370" i="8"/>
  <c r="BG1370" i="8"/>
  <c r="BR1372" i="8"/>
  <c r="BQ1372" i="8"/>
  <c r="BW1373" i="8"/>
  <c r="BV1373" i="8"/>
  <c r="AX1368" i="8"/>
  <c r="AW1368" i="8"/>
  <c r="BM1371" i="8"/>
  <c r="BL1371" i="8"/>
  <c r="M1460" i="8"/>
  <c r="H1460" i="8"/>
  <c r="R1458" i="8"/>
  <c r="R1459" i="8"/>
  <c r="AC1462" i="8"/>
  <c r="X1462" i="8"/>
  <c r="AH1460" i="8"/>
  <c r="BV1460" i="8" l="1"/>
  <c r="BW1460" i="8"/>
  <c r="AK1462" i="8"/>
  <c r="AJ1461" i="8"/>
  <c r="BC1461" i="8"/>
  <c r="BB1461" i="8"/>
  <c r="BH1459" i="8"/>
  <c r="BG1459" i="8"/>
  <c r="AS1459" i="8"/>
  <c r="AR1459" i="8"/>
  <c r="U1461" i="8"/>
  <c r="T1460" i="8"/>
  <c r="J1461" i="8"/>
  <c r="K1462" i="8"/>
  <c r="E1460" i="8"/>
  <c r="F1461" i="8"/>
  <c r="C1460" i="8" s="1"/>
  <c r="AX1460" i="8"/>
  <c r="AW1460" i="8"/>
  <c r="P1463" i="8"/>
  <c r="O1462" i="8"/>
  <c r="BM1462" i="8"/>
  <c r="BL1462" i="8"/>
  <c r="BQ1462" i="8"/>
  <c r="BR1462" i="8"/>
  <c r="AA1464" i="8"/>
  <c r="Z1463" i="8"/>
  <c r="AF1464" i="8"/>
  <c r="AE1463" i="8"/>
  <c r="BW1372" i="8"/>
  <c r="BV1372" i="8"/>
  <c r="BH1369" i="8"/>
  <c r="BG1369" i="8"/>
  <c r="BR1371" i="8"/>
  <c r="BQ1371" i="8"/>
  <c r="BM1370" i="8"/>
  <c r="BL1370" i="8"/>
  <c r="BC1368" i="8"/>
  <c r="BB1368" i="8"/>
  <c r="AX1367" i="8"/>
  <c r="AW1367" i="8"/>
  <c r="H1461" i="8"/>
  <c r="M1462" i="8"/>
  <c r="X1463" i="8"/>
  <c r="AC1463" i="8"/>
  <c r="AH1461" i="8"/>
  <c r="BV1461" i="8" l="1"/>
  <c r="BW1461" i="8"/>
  <c r="AK1463" i="8"/>
  <c r="AJ1462" i="8"/>
  <c r="BG1460" i="8"/>
  <c r="BH1460" i="8"/>
  <c r="BC1462" i="8"/>
  <c r="BB1462" i="8"/>
  <c r="AR1460" i="8"/>
  <c r="AS1460" i="8"/>
  <c r="U1462" i="8"/>
  <c r="T1461" i="8"/>
  <c r="P1464" i="8"/>
  <c r="O1463" i="8"/>
  <c r="F1462" i="8"/>
  <c r="C1461" i="8" s="1"/>
  <c r="E1461" i="8"/>
  <c r="J1462" i="8"/>
  <c r="K1463" i="8"/>
  <c r="AX1461" i="8"/>
  <c r="AW1461" i="8"/>
  <c r="BQ1463" i="8"/>
  <c r="BR1463" i="8"/>
  <c r="BM1463" i="8"/>
  <c r="BL1463" i="8"/>
  <c r="AF1465" i="8"/>
  <c r="AE1464" i="8"/>
  <c r="AA1465" i="8"/>
  <c r="Z1464" i="8"/>
  <c r="BW1371" i="8"/>
  <c r="BV1371" i="8"/>
  <c r="BM1369" i="8"/>
  <c r="BL1369" i="8"/>
  <c r="BC1367" i="8"/>
  <c r="BB1367" i="8"/>
  <c r="BR1370" i="8"/>
  <c r="BQ1370" i="8"/>
  <c r="AX1366" i="8"/>
  <c r="AW1366" i="8"/>
  <c r="BH1368" i="8"/>
  <c r="BG1368" i="8"/>
  <c r="M1461" i="8"/>
  <c r="H1462" i="8"/>
  <c r="R1460" i="8"/>
  <c r="AC1464" i="8"/>
  <c r="X1464" i="8"/>
  <c r="R1461" i="8"/>
  <c r="AH1462" i="8"/>
  <c r="BV1462" i="8" l="1"/>
  <c r="BW1462" i="8"/>
  <c r="AJ1463" i="8"/>
  <c r="AK1464" i="8"/>
  <c r="AR1461" i="8"/>
  <c r="AS1461" i="8"/>
  <c r="BB1463" i="8"/>
  <c r="BC1463" i="8"/>
  <c r="O1464" i="8"/>
  <c r="P1465" i="8"/>
  <c r="K1464" i="8"/>
  <c r="J1463" i="8"/>
  <c r="BH1461" i="8"/>
  <c r="BG1461" i="8"/>
  <c r="E1462" i="8"/>
  <c r="F1463" i="8"/>
  <c r="C1462" i="8" s="1"/>
  <c r="AW1462" i="8"/>
  <c r="AX1462" i="8"/>
  <c r="U1463" i="8"/>
  <c r="T1462" i="8"/>
  <c r="BL1464" i="8"/>
  <c r="BM1464" i="8"/>
  <c r="BR1464" i="8"/>
  <c r="BQ1464" i="8"/>
  <c r="AA1466" i="8"/>
  <c r="Z1465" i="8"/>
  <c r="AF1466" i="8"/>
  <c r="AE1465" i="8"/>
  <c r="BM1368" i="8"/>
  <c r="BL1368" i="8"/>
  <c r="BH1367" i="8"/>
  <c r="BG1367" i="8"/>
  <c r="AX1365" i="8"/>
  <c r="AW1365" i="8"/>
  <c r="BW1370" i="8"/>
  <c r="BV1370" i="8"/>
  <c r="BR1369" i="8"/>
  <c r="BQ1369" i="8"/>
  <c r="BC1366" i="8"/>
  <c r="BB1366" i="8"/>
  <c r="H1463" i="8"/>
  <c r="M1463" i="8"/>
  <c r="X1465" i="8"/>
  <c r="M1464" i="8"/>
  <c r="AC1465" i="8"/>
  <c r="AH1463" i="8"/>
  <c r="AK1465" i="8" l="1"/>
  <c r="AJ1464" i="8"/>
  <c r="BW1463" i="8"/>
  <c r="BV1463" i="8"/>
  <c r="AS1462" i="8"/>
  <c r="AR1462" i="8"/>
  <c r="BC1464" i="8"/>
  <c r="BB1464" i="8"/>
  <c r="T1463" i="8"/>
  <c r="U1464" i="8"/>
  <c r="AX1463" i="8"/>
  <c r="AW1463" i="8"/>
  <c r="BH1462" i="8"/>
  <c r="BG1462" i="8"/>
  <c r="K1465" i="8"/>
  <c r="J1464" i="8"/>
  <c r="E1463" i="8"/>
  <c r="F1464" i="8"/>
  <c r="P1466" i="8"/>
  <c r="O1465" i="8"/>
  <c r="BR1465" i="8"/>
  <c r="BQ1465" i="8"/>
  <c r="BM1465" i="8"/>
  <c r="BL1465" i="8"/>
  <c r="AF1467" i="8"/>
  <c r="AE1466" i="8"/>
  <c r="AA1467" i="8"/>
  <c r="Z1466" i="8"/>
  <c r="BC1365" i="8"/>
  <c r="BB1365" i="8"/>
  <c r="BM1367" i="8"/>
  <c r="BL1367" i="8"/>
  <c r="BR1368" i="8"/>
  <c r="BQ1368" i="8"/>
  <c r="AX1364" i="8"/>
  <c r="AW1364" i="8"/>
  <c r="BH1366" i="8"/>
  <c r="BG1366" i="8"/>
  <c r="BW1369" i="8"/>
  <c r="BV1369" i="8"/>
  <c r="R1462" i="8"/>
  <c r="AC1466" i="8"/>
  <c r="R1463" i="8"/>
  <c r="X1466" i="8"/>
  <c r="AH1464" i="8"/>
  <c r="BV1464" i="8" l="1"/>
  <c r="BW1464" i="8"/>
  <c r="AK1466" i="8"/>
  <c r="AJ1465" i="8"/>
  <c r="AX1464" i="8"/>
  <c r="AW1464" i="8"/>
  <c r="BG1463" i="8"/>
  <c r="BH1463" i="8"/>
  <c r="BB1465" i="8"/>
  <c r="BC1465" i="8"/>
  <c r="O1466" i="8"/>
  <c r="P1467" i="8"/>
  <c r="J1465" i="8"/>
  <c r="K1466" i="8"/>
  <c r="C1463" i="8"/>
  <c r="F1465" i="8"/>
  <c r="C1464" i="8" s="1"/>
  <c r="E1464" i="8"/>
  <c r="AR1463" i="8"/>
  <c r="AS1463" i="8"/>
  <c r="U1465" i="8"/>
  <c r="T1464" i="8"/>
  <c r="BQ1466" i="8"/>
  <c r="BR1466" i="8"/>
  <c r="BL1466" i="8"/>
  <c r="BM1466" i="8"/>
  <c r="AA1468" i="8"/>
  <c r="Z1467" i="8"/>
  <c r="AF1468" i="8"/>
  <c r="AE1467" i="8"/>
  <c r="BW1368" i="8"/>
  <c r="BV1368" i="8"/>
  <c r="BR1367" i="8"/>
  <c r="BQ1367" i="8"/>
  <c r="BH1365" i="8"/>
  <c r="BG1365" i="8"/>
  <c r="BC1364" i="8"/>
  <c r="BB1364" i="8"/>
  <c r="BM1366" i="8"/>
  <c r="BL1366" i="8"/>
  <c r="AX1363" i="8"/>
  <c r="AW1363" i="8"/>
  <c r="H1464" i="8"/>
  <c r="H1465" i="8"/>
  <c r="AC1467" i="8"/>
  <c r="X1467" i="8"/>
  <c r="M1465" i="8"/>
  <c r="AH1465" i="8"/>
  <c r="BW1465" i="8" l="1"/>
  <c r="BV1465" i="8"/>
  <c r="AK1467" i="8"/>
  <c r="AJ1466" i="8"/>
  <c r="O1467" i="8"/>
  <c r="P1468" i="8"/>
  <c r="BB1466" i="8"/>
  <c r="BC1466" i="8"/>
  <c r="J1466" i="8"/>
  <c r="K1467" i="8"/>
  <c r="BG1464" i="8"/>
  <c r="BH1464" i="8"/>
  <c r="AX1465" i="8"/>
  <c r="AW1465" i="8"/>
  <c r="E1465" i="8"/>
  <c r="F1466" i="8"/>
  <c r="T1465" i="8"/>
  <c r="U1466" i="8"/>
  <c r="AS1464" i="8"/>
  <c r="AR1464" i="8"/>
  <c r="BR1467" i="8"/>
  <c r="BQ1467" i="8"/>
  <c r="BM1467" i="8"/>
  <c r="BL1467" i="8"/>
  <c r="AF1469" i="8"/>
  <c r="AE1468" i="8"/>
  <c r="AA1469" i="8"/>
  <c r="Z1468" i="8"/>
  <c r="BM1365" i="8"/>
  <c r="BL1365" i="8"/>
  <c r="BC1363" i="8"/>
  <c r="BB1363" i="8"/>
  <c r="BH1364" i="8"/>
  <c r="BG1364" i="8"/>
  <c r="AX1362" i="8"/>
  <c r="AW1362" i="8"/>
  <c r="BW1367" i="8"/>
  <c r="BV1367" i="8"/>
  <c r="BR1366" i="8"/>
  <c r="BQ1366" i="8"/>
  <c r="H1466" i="8"/>
  <c r="M1467" i="8"/>
  <c r="R1464" i="8"/>
  <c r="M1466" i="8"/>
  <c r="X1468" i="8"/>
  <c r="AC1468" i="8"/>
  <c r="AH1466" i="8"/>
  <c r="AK1468" i="8" l="1"/>
  <c r="AJ1467" i="8"/>
  <c r="BW1466" i="8"/>
  <c r="BV1466" i="8"/>
  <c r="E1466" i="8"/>
  <c r="F1467" i="8"/>
  <c r="AR1465" i="8"/>
  <c r="AS1465" i="8"/>
  <c r="J1467" i="8"/>
  <c r="K1468" i="8"/>
  <c r="AX1466" i="8"/>
  <c r="AW1466" i="8"/>
  <c r="T1466" i="8"/>
  <c r="U1467" i="8"/>
  <c r="P1469" i="8"/>
  <c r="O1468" i="8"/>
  <c r="BG1465" i="8"/>
  <c r="BH1465" i="8"/>
  <c r="C1465" i="8"/>
  <c r="BC1467" i="8"/>
  <c r="BB1467" i="8"/>
  <c r="BM1468" i="8"/>
  <c r="BL1468" i="8"/>
  <c r="BR1468" i="8"/>
  <c r="BQ1468" i="8"/>
  <c r="AA1470" i="8"/>
  <c r="Z1469" i="8"/>
  <c r="AF1470" i="8"/>
  <c r="AE1469" i="8"/>
  <c r="BW1366" i="8"/>
  <c r="BV1366" i="8"/>
  <c r="BH1363" i="8"/>
  <c r="BG1363" i="8"/>
  <c r="AX1361" i="8"/>
  <c r="AW1361" i="8"/>
  <c r="BM1364" i="8"/>
  <c r="BL1364" i="8"/>
  <c r="BR1365" i="8"/>
  <c r="BQ1365" i="8"/>
  <c r="BC1362" i="8"/>
  <c r="BB1362" i="8"/>
  <c r="H1467" i="8"/>
  <c r="M1468" i="8"/>
  <c r="AC1469" i="8"/>
  <c r="X1469" i="8"/>
  <c r="R1465" i="8"/>
  <c r="AH1467" i="8"/>
  <c r="BV1467" i="8" l="1"/>
  <c r="BW1467" i="8"/>
  <c r="AK1469" i="8"/>
  <c r="AJ1468" i="8"/>
  <c r="K1469" i="8"/>
  <c r="J1468" i="8"/>
  <c r="BC1468" i="8"/>
  <c r="BB1468" i="8"/>
  <c r="P1470" i="8"/>
  <c r="O1469" i="8"/>
  <c r="AX1467" i="8"/>
  <c r="AW1467" i="8"/>
  <c r="T1467" i="8"/>
  <c r="U1468" i="8"/>
  <c r="BH1466" i="8"/>
  <c r="BG1466" i="8"/>
  <c r="C1466" i="8"/>
  <c r="E1467" i="8"/>
  <c r="F1468" i="8"/>
  <c r="C1467" i="8" s="1"/>
  <c r="AR1466" i="8"/>
  <c r="AS1466" i="8"/>
  <c r="BL1469" i="8"/>
  <c r="BM1469" i="8"/>
  <c r="BQ1469" i="8"/>
  <c r="BR1469" i="8"/>
  <c r="AF1471" i="8"/>
  <c r="AE1470" i="8"/>
  <c r="AA1471" i="8"/>
  <c r="Z1470" i="8"/>
  <c r="BH1362" i="8"/>
  <c r="BG1362" i="8"/>
  <c r="BM1363" i="8"/>
  <c r="BL1363" i="8"/>
  <c r="AX1360" i="8"/>
  <c r="AW1360" i="8"/>
  <c r="BW1365" i="8"/>
  <c r="BV1365" i="8"/>
  <c r="BC1361" i="8"/>
  <c r="BB1361" i="8"/>
  <c r="BR1364" i="8"/>
  <c r="BQ1364" i="8"/>
  <c r="H1468" i="8"/>
  <c r="AC1470" i="8"/>
  <c r="R1466" i="8"/>
  <c r="X1470" i="8"/>
  <c r="AH1468" i="8"/>
  <c r="BW1468" i="8" l="1"/>
  <c r="BV1468" i="8"/>
  <c r="AK1470" i="8"/>
  <c r="AJ1469" i="8"/>
  <c r="O1470" i="8"/>
  <c r="P1471" i="8"/>
  <c r="BG1467" i="8"/>
  <c r="BH1467" i="8"/>
  <c r="F1469" i="8"/>
  <c r="E1468" i="8"/>
  <c r="C1468" i="8"/>
  <c r="AW1468" i="8"/>
  <c r="AX1468" i="8"/>
  <c r="AR1467" i="8"/>
  <c r="AS1467" i="8"/>
  <c r="K1470" i="8"/>
  <c r="J1469" i="8"/>
  <c r="T1468" i="8"/>
  <c r="U1469" i="8"/>
  <c r="BB1469" i="8"/>
  <c r="BC1469" i="8"/>
  <c r="BQ1470" i="8"/>
  <c r="BR1470" i="8"/>
  <c r="BM1470" i="8"/>
  <c r="BL1470" i="8"/>
  <c r="AA1472" i="8"/>
  <c r="Z1471" i="8"/>
  <c r="AF1472" i="8"/>
  <c r="AE1471" i="8"/>
  <c r="BC1360" i="8"/>
  <c r="BB1360" i="8"/>
  <c r="AX1359" i="8"/>
  <c r="AW1359" i="8"/>
  <c r="BR1363" i="8"/>
  <c r="BQ1363" i="8"/>
  <c r="BW1364" i="8"/>
  <c r="BV1364" i="8"/>
  <c r="BM1362" i="8"/>
  <c r="BL1362" i="8"/>
  <c r="BH1361" i="8"/>
  <c r="BG1361" i="8"/>
  <c r="H1469" i="8"/>
  <c r="M1469" i="8"/>
  <c r="R1467" i="8"/>
  <c r="X1471" i="8"/>
  <c r="AC1471" i="8"/>
  <c r="AH1469" i="8"/>
  <c r="BV1469" i="8" l="1"/>
  <c r="BW1469" i="8"/>
  <c r="AJ1470" i="8"/>
  <c r="AK1471" i="8"/>
  <c r="AR1468" i="8"/>
  <c r="AS1468" i="8"/>
  <c r="AX1469" i="8"/>
  <c r="AW1469" i="8"/>
  <c r="E1469" i="8"/>
  <c r="F1470" i="8"/>
  <c r="K1471" i="8"/>
  <c r="J1470" i="8"/>
  <c r="BH1468" i="8"/>
  <c r="BG1468" i="8"/>
  <c r="O1471" i="8"/>
  <c r="P1472" i="8"/>
  <c r="U1470" i="8"/>
  <c r="T1469" i="8"/>
  <c r="BB1470" i="8"/>
  <c r="BC1470" i="8"/>
  <c r="BM1471" i="8"/>
  <c r="BL1471" i="8"/>
  <c r="BR1471" i="8"/>
  <c r="BQ1471" i="8"/>
  <c r="AF1473" i="8"/>
  <c r="AE1472" i="8"/>
  <c r="AA1473" i="8"/>
  <c r="Z1472" i="8"/>
  <c r="BR1362" i="8"/>
  <c r="BQ1362" i="8"/>
  <c r="BM1361" i="8"/>
  <c r="BL1361" i="8"/>
  <c r="BH1360" i="8"/>
  <c r="BG1360" i="8"/>
  <c r="BC1359" i="8"/>
  <c r="BB1359" i="8"/>
  <c r="AX1358" i="8"/>
  <c r="AW1358" i="8"/>
  <c r="BW1363" i="8"/>
  <c r="BV1363" i="8"/>
  <c r="R1468" i="8"/>
  <c r="AC1472" i="8"/>
  <c r="R1469" i="8"/>
  <c r="M1470" i="8"/>
  <c r="X1472" i="8"/>
  <c r="AH1470" i="8"/>
  <c r="BW1470" i="8" l="1"/>
  <c r="BV1470" i="8"/>
  <c r="AK1472" i="8"/>
  <c r="AJ1471" i="8"/>
  <c r="BH1469" i="8"/>
  <c r="BG1469" i="8"/>
  <c r="BC1471" i="8"/>
  <c r="BB1471" i="8"/>
  <c r="O1472" i="8"/>
  <c r="P1473" i="8"/>
  <c r="AR1469" i="8"/>
  <c r="AS1469" i="8"/>
  <c r="U1471" i="8"/>
  <c r="T1470" i="8"/>
  <c r="AX1470" i="8"/>
  <c r="AW1470" i="8"/>
  <c r="J1471" i="8"/>
  <c r="K1472" i="8"/>
  <c r="E1470" i="8"/>
  <c r="F1471" i="8"/>
  <c r="C1470" i="8" s="1"/>
  <c r="C1469" i="8"/>
  <c r="BL1472" i="8"/>
  <c r="BM1472" i="8"/>
  <c r="BR1472" i="8"/>
  <c r="BQ1472" i="8"/>
  <c r="AA1474" i="8"/>
  <c r="Z1473" i="8"/>
  <c r="AF1474" i="8"/>
  <c r="AE1473" i="8"/>
  <c r="AX1357" i="8"/>
  <c r="AW1357" i="8"/>
  <c r="BR1361" i="8"/>
  <c r="BQ1361" i="8"/>
  <c r="BC1358" i="8"/>
  <c r="BB1358" i="8"/>
  <c r="BW1362" i="8"/>
  <c r="BV1362" i="8"/>
  <c r="BH1359" i="8"/>
  <c r="BG1359" i="8"/>
  <c r="BM1360" i="8"/>
  <c r="BL1360" i="8"/>
  <c r="H1470" i="8"/>
  <c r="X1473" i="8"/>
  <c r="M1471" i="8"/>
  <c r="M1472" i="8"/>
  <c r="AC1473" i="8"/>
  <c r="AH1471" i="8"/>
  <c r="BW1471" i="8" l="1"/>
  <c r="BV1471" i="8"/>
  <c r="AK1473" i="8"/>
  <c r="AJ1472" i="8"/>
  <c r="K1473" i="8"/>
  <c r="J1472" i="8"/>
  <c r="O1473" i="8"/>
  <c r="P1474" i="8"/>
  <c r="BC1472" i="8"/>
  <c r="BB1472" i="8"/>
  <c r="E1471" i="8"/>
  <c r="F1472" i="8"/>
  <c r="C1471" i="8" s="1"/>
  <c r="BH1470" i="8"/>
  <c r="BG1470" i="8"/>
  <c r="AS1470" i="8"/>
  <c r="AR1470" i="8"/>
  <c r="U1472" i="8"/>
  <c r="T1471" i="8"/>
  <c r="AX1471" i="8"/>
  <c r="AW1471" i="8"/>
  <c r="BQ1473" i="8"/>
  <c r="BR1473" i="8"/>
  <c r="BM1473" i="8"/>
  <c r="BL1473" i="8"/>
  <c r="AF1475" i="8"/>
  <c r="AE1474" i="8"/>
  <c r="AA1475" i="8"/>
  <c r="Z1474" i="8"/>
  <c r="BW1361" i="8"/>
  <c r="BV1361" i="8"/>
  <c r="AX1356" i="8"/>
  <c r="AW1356" i="8"/>
  <c r="BR1360" i="8"/>
  <c r="BQ1360" i="8"/>
  <c r="BC1357" i="8"/>
  <c r="BB1357" i="8"/>
  <c r="BH1358" i="8"/>
  <c r="BG1358" i="8"/>
  <c r="BM1359" i="8"/>
  <c r="BL1359" i="8"/>
  <c r="H1471" i="8"/>
  <c r="H1472" i="8"/>
  <c r="AC1474" i="8"/>
  <c r="R1470" i="8"/>
  <c r="X1474" i="8"/>
  <c r="R1471" i="8"/>
  <c r="AH1472" i="8"/>
  <c r="AK1474" i="8" l="1"/>
  <c r="AJ1473" i="8"/>
  <c r="BV1472" i="8"/>
  <c r="BW1472" i="8"/>
  <c r="P1475" i="8"/>
  <c r="O1474" i="8"/>
  <c r="BG1471" i="8"/>
  <c r="BH1471" i="8"/>
  <c r="BC1473" i="8"/>
  <c r="BB1473" i="8"/>
  <c r="U1473" i="8"/>
  <c r="T1472" i="8"/>
  <c r="F1473" i="8"/>
  <c r="C1472" i="8" s="1"/>
  <c r="E1472" i="8"/>
  <c r="AX1472" i="8"/>
  <c r="AW1472" i="8"/>
  <c r="AR1471" i="8"/>
  <c r="AS1471" i="8"/>
  <c r="J1473" i="8"/>
  <c r="K1474" i="8"/>
  <c r="BL1474" i="8"/>
  <c r="BM1474" i="8"/>
  <c r="BR1474" i="8"/>
  <c r="BQ1474" i="8"/>
  <c r="AA1476" i="8"/>
  <c r="Z1475" i="8"/>
  <c r="AF1476" i="8"/>
  <c r="AE1475" i="8"/>
  <c r="BC1356" i="8"/>
  <c r="BB1356" i="8"/>
  <c r="BH1357" i="8"/>
  <c r="BG1357" i="8"/>
  <c r="BR1359" i="8"/>
  <c r="BQ1359" i="8"/>
  <c r="BM1358" i="8"/>
  <c r="BL1358" i="8"/>
  <c r="AX1355" i="8"/>
  <c r="AW1355" i="8"/>
  <c r="BW1360" i="8"/>
  <c r="BV1360" i="8"/>
  <c r="H1473" i="8"/>
  <c r="M1474" i="8"/>
  <c r="M1473" i="8"/>
  <c r="X1475" i="8"/>
  <c r="AC1475" i="8"/>
  <c r="AH1473" i="8"/>
  <c r="BW1473" i="8" l="1"/>
  <c r="BV1473" i="8"/>
  <c r="AK1475" i="8"/>
  <c r="AJ1474" i="8"/>
  <c r="E1473" i="8"/>
  <c r="F1474" i="8"/>
  <c r="C1473" i="8" s="1"/>
  <c r="J1474" i="8"/>
  <c r="K1475" i="8"/>
  <c r="AX1473" i="8"/>
  <c r="AW1473" i="8"/>
  <c r="BH1472" i="8"/>
  <c r="BG1472" i="8"/>
  <c r="BB1474" i="8"/>
  <c r="BC1474" i="8"/>
  <c r="AR1472" i="8"/>
  <c r="AS1472" i="8"/>
  <c r="U1474" i="8"/>
  <c r="T1473" i="8"/>
  <c r="P1476" i="8"/>
  <c r="O1475" i="8"/>
  <c r="BR1475" i="8"/>
  <c r="BQ1475" i="8"/>
  <c r="BM1475" i="8"/>
  <c r="BL1475" i="8"/>
  <c r="AF1477" i="8"/>
  <c r="AE1476" i="8"/>
  <c r="AA1477" i="8"/>
  <c r="Z1476" i="8"/>
  <c r="BW1359" i="8"/>
  <c r="BV1359" i="8"/>
  <c r="BM1357" i="8"/>
  <c r="BL1357" i="8"/>
  <c r="BR1358" i="8"/>
  <c r="BQ1358" i="8"/>
  <c r="BC1355" i="8"/>
  <c r="BB1355" i="8"/>
  <c r="BH1356" i="8"/>
  <c r="BG1356" i="8"/>
  <c r="AX1354" i="8"/>
  <c r="AW1354" i="8"/>
  <c r="H1474" i="8"/>
  <c r="R1472" i="8"/>
  <c r="AC1476" i="8"/>
  <c r="X1476" i="8"/>
  <c r="M1475" i="8"/>
  <c r="AH1474" i="8"/>
  <c r="BW1474" i="8" l="1"/>
  <c r="BV1474" i="8"/>
  <c r="AK1476" i="8"/>
  <c r="AJ1475" i="8"/>
  <c r="J1475" i="8"/>
  <c r="K1476" i="8"/>
  <c r="AX1474" i="8"/>
  <c r="AW1474" i="8"/>
  <c r="BH1473" i="8"/>
  <c r="BG1473" i="8"/>
  <c r="E1474" i="8"/>
  <c r="F1475" i="8"/>
  <c r="O1476" i="8"/>
  <c r="P1477" i="8"/>
  <c r="T1474" i="8"/>
  <c r="U1475" i="8"/>
  <c r="AS1473" i="8"/>
  <c r="AR1473" i="8"/>
  <c r="BC1475" i="8"/>
  <c r="BB1475" i="8"/>
  <c r="BM1476" i="8"/>
  <c r="BL1476" i="8"/>
  <c r="BQ1476" i="8"/>
  <c r="BR1476" i="8"/>
  <c r="AA1478" i="8"/>
  <c r="Z1477" i="8"/>
  <c r="AF1478" i="8"/>
  <c r="AE1477" i="8"/>
  <c r="BC1354" i="8"/>
  <c r="BB1354" i="8"/>
  <c r="BR1357" i="8"/>
  <c r="BQ1357" i="8"/>
  <c r="BW1358" i="8"/>
  <c r="BV1358" i="8"/>
  <c r="AX1353" i="8"/>
  <c r="AW1353" i="8"/>
  <c r="BH1355" i="8"/>
  <c r="BG1355" i="8"/>
  <c r="BM1356" i="8"/>
  <c r="BL1356" i="8"/>
  <c r="X1477" i="8"/>
  <c r="M1476" i="8"/>
  <c r="R1473" i="8"/>
  <c r="AC1477" i="8"/>
  <c r="AH1475" i="8"/>
  <c r="BW1475" i="8" l="1"/>
  <c r="BV1475" i="8"/>
  <c r="AJ1476" i="8"/>
  <c r="AK1477" i="8"/>
  <c r="F1476" i="8"/>
  <c r="E1475" i="8"/>
  <c r="C1475" i="8"/>
  <c r="AR1474" i="8"/>
  <c r="AS1474" i="8"/>
  <c r="U1476" i="8"/>
  <c r="T1475" i="8"/>
  <c r="BG1474" i="8"/>
  <c r="BH1474" i="8"/>
  <c r="O1477" i="8"/>
  <c r="P1478" i="8"/>
  <c r="BC1476" i="8"/>
  <c r="BB1476" i="8"/>
  <c r="J1476" i="8"/>
  <c r="K1477" i="8"/>
  <c r="C1474" i="8"/>
  <c r="AW1475" i="8"/>
  <c r="AX1475" i="8"/>
  <c r="BL1477" i="8"/>
  <c r="BM1477" i="8"/>
  <c r="BR1477" i="8"/>
  <c r="BQ1477" i="8"/>
  <c r="AF1479" i="8"/>
  <c r="AE1478" i="8"/>
  <c r="AA1479" i="8"/>
  <c r="Z1478" i="8"/>
  <c r="BR1356" i="8"/>
  <c r="BQ1356" i="8"/>
  <c r="BM1355" i="8"/>
  <c r="BL1355" i="8"/>
  <c r="BW1357" i="8"/>
  <c r="BV1357" i="8"/>
  <c r="BC1353" i="8"/>
  <c r="BB1353" i="8"/>
  <c r="BH1354" i="8"/>
  <c r="BG1354" i="8"/>
  <c r="AX1352" i="8"/>
  <c r="AW1352" i="8"/>
  <c r="H1475" i="8"/>
  <c r="H1476" i="8"/>
  <c r="R1474" i="8"/>
  <c r="R1475" i="8"/>
  <c r="X1478" i="8"/>
  <c r="AC1478" i="8"/>
  <c r="M1477" i="8"/>
  <c r="AH1476" i="8"/>
  <c r="AK1478" i="8" l="1"/>
  <c r="AJ1477" i="8"/>
  <c r="BW1476" i="8"/>
  <c r="BV1476" i="8"/>
  <c r="T1476" i="8"/>
  <c r="U1477" i="8"/>
  <c r="BC1477" i="8"/>
  <c r="BB1477" i="8"/>
  <c r="P1479" i="8"/>
  <c r="O1478" i="8"/>
  <c r="J1477" i="8"/>
  <c r="K1478" i="8"/>
  <c r="AW1476" i="8"/>
  <c r="AX1476" i="8"/>
  <c r="AS1475" i="8"/>
  <c r="AR1475" i="8"/>
  <c r="BH1475" i="8"/>
  <c r="BG1475" i="8"/>
  <c r="E1476" i="8"/>
  <c r="F1477" i="8"/>
  <c r="BM1478" i="8"/>
  <c r="BL1478" i="8"/>
  <c r="BQ1478" i="8"/>
  <c r="BR1478" i="8"/>
  <c r="AA1480" i="8"/>
  <c r="Z1479" i="8"/>
  <c r="AF1480" i="8"/>
  <c r="AE1479" i="8"/>
  <c r="BC1352" i="8"/>
  <c r="BB1352" i="8"/>
  <c r="BH1353" i="8"/>
  <c r="BG1353" i="8"/>
  <c r="BR1355" i="8"/>
  <c r="BQ1355" i="8"/>
  <c r="BM1354" i="8"/>
  <c r="BL1354" i="8"/>
  <c r="AX1351" i="8"/>
  <c r="AW1351" i="8"/>
  <c r="BW1356" i="8"/>
  <c r="BV1356" i="8"/>
  <c r="M1478" i="8"/>
  <c r="AC1479" i="8"/>
  <c r="X1479" i="8"/>
  <c r="AH1477" i="8"/>
  <c r="AK1479" i="8" l="1"/>
  <c r="AJ1478" i="8"/>
  <c r="BW1477" i="8"/>
  <c r="BV1477" i="8"/>
  <c r="AW1477" i="8"/>
  <c r="AX1477" i="8"/>
  <c r="BC1478" i="8"/>
  <c r="BB1478" i="8"/>
  <c r="O1479" i="8"/>
  <c r="P1480" i="8"/>
  <c r="C1476" i="8"/>
  <c r="E1477" i="8"/>
  <c r="F1478" i="8"/>
  <c r="C1477" i="8" s="1"/>
  <c r="T1477" i="8"/>
  <c r="U1478" i="8"/>
  <c r="AS1476" i="8"/>
  <c r="AR1476" i="8"/>
  <c r="K1479" i="8"/>
  <c r="J1478" i="8"/>
  <c r="BH1476" i="8"/>
  <c r="BG1476" i="8"/>
  <c r="BQ1479" i="8"/>
  <c r="BR1479" i="8"/>
  <c r="BM1479" i="8"/>
  <c r="BL1479" i="8"/>
  <c r="AF1481" i="8"/>
  <c r="AE1480" i="8"/>
  <c r="AA1481" i="8"/>
  <c r="Z1480" i="8"/>
  <c r="BW1355" i="8"/>
  <c r="BV1355" i="8"/>
  <c r="BH1352" i="8"/>
  <c r="BG1352" i="8"/>
  <c r="BR1354" i="8"/>
  <c r="BQ1354" i="8"/>
  <c r="BC1351" i="8"/>
  <c r="BB1351" i="8"/>
  <c r="BM1353" i="8"/>
  <c r="BL1353" i="8"/>
  <c r="AX1350" i="8"/>
  <c r="AW1350" i="8"/>
  <c r="H1477" i="8"/>
  <c r="H1478" i="8"/>
  <c r="R1477" i="8"/>
  <c r="R1476" i="8"/>
  <c r="M1479" i="8"/>
  <c r="AC1480" i="8"/>
  <c r="X1480" i="8"/>
  <c r="AH1478" i="8"/>
  <c r="AK1480" i="8" l="1"/>
  <c r="AJ1479" i="8"/>
  <c r="BV1478" i="8"/>
  <c r="BW1478" i="8"/>
  <c r="T1478" i="8"/>
  <c r="U1479" i="8"/>
  <c r="P1481" i="8"/>
  <c r="O1480" i="8"/>
  <c r="J1479" i="8"/>
  <c r="K1480" i="8"/>
  <c r="BH1477" i="8"/>
  <c r="BG1477" i="8"/>
  <c r="BC1479" i="8"/>
  <c r="BB1479" i="8"/>
  <c r="E1478" i="8"/>
  <c r="F1479" i="8"/>
  <c r="AX1478" i="8"/>
  <c r="AW1478" i="8"/>
  <c r="AR1477" i="8"/>
  <c r="AS1477" i="8"/>
  <c r="BL1480" i="8"/>
  <c r="BM1480" i="8"/>
  <c r="BR1480" i="8"/>
  <c r="BQ1480" i="8"/>
  <c r="AA1482" i="8"/>
  <c r="Z1481" i="8"/>
  <c r="AF1482" i="8"/>
  <c r="AE1481" i="8"/>
  <c r="BC1350" i="8"/>
  <c r="BB1350" i="8"/>
  <c r="BW1354" i="8"/>
  <c r="BV1354" i="8"/>
  <c r="BH1351" i="8"/>
  <c r="BG1351" i="8"/>
  <c r="AX1349" i="8"/>
  <c r="AW1349" i="8"/>
  <c r="BM1352" i="8"/>
  <c r="BL1352" i="8"/>
  <c r="BR1353" i="8"/>
  <c r="BQ1353" i="8"/>
  <c r="H1479" i="8"/>
  <c r="X1481" i="8"/>
  <c r="AC1481" i="8"/>
  <c r="AH1479" i="8"/>
  <c r="BV1479" i="8" l="1"/>
  <c r="BW1479" i="8"/>
  <c r="AK1481" i="8"/>
  <c r="AJ1480" i="8"/>
  <c r="AR1478" i="8"/>
  <c r="AS1478" i="8"/>
  <c r="J1480" i="8"/>
  <c r="K1481" i="8"/>
  <c r="AW1479" i="8"/>
  <c r="AX1479" i="8"/>
  <c r="BC1480" i="8"/>
  <c r="BB1480" i="8"/>
  <c r="C1478" i="8"/>
  <c r="E1479" i="8"/>
  <c r="F1480" i="8"/>
  <c r="C1479" i="8" s="1"/>
  <c r="P1482" i="8"/>
  <c r="O1481" i="8"/>
  <c r="T1479" i="8"/>
  <c r="U1480" i="8"/>
  <c r="BH1478" i="8"/>
  <c r="BG1478" i="8"/>
  <c r="BL1481" i="8"/>
  <c r="BM1481" i="8"/>
  <c r="BR1481" i="8"/>
  <c r="BQ1481" i="8"/>
  <c r="AF1483" i="8"/>
  <c r="AE1482" i="8"/>
  <c r="AA1483" i="8"/>
  <c r="Z1482" i="8"/>
  <c r="BW1353" i="8"/>
  <c r="BV1353" i="8"/>
  <c r="CB1354" i="8"/>
  <c r="CA1354" i="8"/>
  <c r="BM1351" i="8"/>
  <c r="BL1351" i="8"/>
  <c r="BH1350" i="8"/>
  <c r="BG1350" i="8"/>
  <c r="BR1352" i="8"/>
  <c r="BQ1352" i="8"/>
  <c r="BC1349" i="8"/>
  <c r="BB1349" i="8"/>
  <c r="AX1348" i="8"/>
  <c r="AW1348" i="8"/>
  <c r="H1480" i="8"/>
  <c r="M1480" i="8"/>
  <c r="X1482" i="8"/>
  <c r="M1481" i="8"/>
  <c r="AC1482" i="8"/>
  <c r="R1479" i="8"/>
  <c r="R1478" i="8" s="1"/>
  <c r="AH1480" i="8"/>
  <c r="BW1480" i="8" l="1"/>
  <c r="BV1480" i="8"/>
  <c r="AJ1481" i="8"/>
  <c r="AK1482" i="8"/>
  <c r="F1481" i="8"/>
  <c r="E1480" i="8"/>
  <c r="BH1479" i="8"/>
  <c r="BG1479" i="8"/>
  <c r="AR1479" i="8"/>
  <c r="AS1479" i="8"/>
  <c r="J1481" i="8"/>
  <c r="K1482" i="8"/>
  <c r="AW1480" i="8"/>
  <c r="AX1480" i="8"/>
  <c r="BB1481" i="8"/>
  <c r="BC1481" i="8"/>
  <c r="T1480" i="8"/>
  <c r="U1481" i="8"/>
  <c r="P1483" i="8"/>
  <c r="O1482" i="8"/>
  <c r="BL1482" i="8"/>
  <c r="BM1482" i="8"/>
  <c r="BQ1482" i="8"/>
  <c r="BR1482" i="8"/>
  <c r="AA1484" i="8"/>
  <c r="Z1483" i="8"/>
  <c r="AF1484" i="8"/>
  <c r="AE1483" i="8"/>
  <c r="BM1350" i="8"/>
  <c r="BL1350" i="8"/>
  <c r="BR1351" i="8"/>
  <c r="BQ1351" i="8"/>
  <c r="BC1348" i="8"/>
  <c r="BB1348" i="8"/>
  <c r="CB1353" i="8"/>
  <c r="CA1353" i="8"/>
  <c r="AX1347" i="8"/>
  <c r="AW1347" i="8"/>
  <c r="BH1349" i="8"/>
  <c r="BG1349" i="8"/>
  <c r="BW1352" i="8"/>
  <c r="BV1352" i="8"/>
  <c r="X1483" i="8"/>
  <c r="AC1483" i="8"/>
  <c r="AH1481" i="8"/>
  <c r="AJ1482" i="8" l="1"/>
  <c r="AK1483" i="8"/>
  <c r="BW1481" i="8"/>
  <c r="BV1481" i="8"/>
  <c r="BG1480" i="8"/>
  <c r="BH1480" i="8"/>
  <c r="AW1481" i="8"/>
  <c r="AX1481" i="8"/>
  <c r="F1482" i="8"/>
  <c r="E1481" i="8"/>
  <c r="U1482" i="8"/>
  <c r="T1481" i="8"/>
  <c r="BC1482" i="8"/>
  <c r="BB1482" i="8"/>
  <c r="C1480" i="8"/>
  <c r="K1483" i="8"/>
  <c r="J1482" i="8"/>
  <c r="O1483" i="8"/>
  <c r="P1484" i="8"/>
  <c r="AS1480" i="8"/>
  <c r="AR1480" i="8"/>
  <c r="BM1483" i="8"/>
  <c r="BL1483" i="8"/>
  <c r="BR1483" i="8"/>
  <c r="BQ1483" i="8"/>
  <c r="AF1485" i="8"/>
  <c r="AE1484" i="8"/>
  <c r="AA1485" i="8"/>
  <c r="Z1484" i="8"/>
  <c r="CB1352" i="8"/>
  <c r="CA1352" i="8"/>
  <c r="BW1351" i="8"/>
  <c r="BV1351" i="8"/>
  <c r="BC1347" i="8"/>
  <c r="BB1347" i="8"/>
  <c r="BH1348" i="8"/>
  <c r="BG1348" i="8"/>
  <c r="BR1350" i="8"/>
  <c r="BQ1350" i="8"/>
  <c r="BM1349" i="8"/>
  <c r="BL1349" i="8"/>
  <c r="AX1346" i="8"/>
  <c r="AW1346" i="8"/>
  <c r="H1482" i="8"/>
  <c r="H1481" i="8"/>
  <c r="R1480" i="8"/>
  <c r="M1482" i="8"/>
  <c r="AC1484" i="8"/>
  <c r="X1484" i="8"/>
  <c r="M1483" i="8"/>
  <c r="AH1482" i="8"/>
  <c r="AJ1483" i="8" l="1"/>
  <c r="AK1484" i="8"/>
  <c r="BV1482" i="8"/>
  <c r="BW1482" i="8"/>
  <c r="T1482" i="8"/>
  <c r="U1483" i="8"/>
  <c r="AX1482" i="8"/>
  <c r="AW1482" i="8"/>
  <c r="P1485" i="8"/>
  <c r="O1484" i="8"/>
  <c r="C1481" i="8"/>
  <c r="F1483" i="8"/>
  <c r="E1482" i="8"/>
  <c r="AS1481" i="8"/>
  <c r="AR1481" i="8"/>
  <c r="BC1483" i="8"/>
  <c r="BB1483" i="8"/>
  <c r="J1483" i="8"/>
  <c r="K1484" i="8"/>
  <c r="BG1481" i="8"/>
  <c r="BH1481" i="8"/>
  <c r="BM1484" i="8"/>
  <c r="BL1484" i="8"/>
  <c r="BR1484" i="8"/>
  <c r="BQ1484" i="8"/>
  <c r="AA1486" i="8"/>
  <c r="Z1485" i="8"/>
  <c r="AF1486" i="8"/>
  <c r="AE1485" i="8"/>
  <c r="BC1346" i="8"/>
  <c r="BB1346" i="8"/>
  <c r="BM1348" i="8"/>
  <c r="BL1348" i="8"/>
  <c r="BH1347" i="8"/>
  <c r="BG1347" i="8"/>
  <c r="CB1351" i="8"/>
  <c r="CA1351" i="8"/>
  <c r="AX1345" i="8"/>
  <c r="AW1345" i="8"/>
  <c r="BW1350" i="8"/>
  <c r="BV1350" i="8"/>
  <c r="BR1349" i="8"/>
  <c r="BQ1349" i="8"/>
  <c r="H1483" i="8"/>
  <c r="X1485" i="8"/>
  <c r="R1481" i="8"/>
  <c r="AC1485" i="8"/>
  <c r="AH1483" i="8"/>
  <c r="AK1485" i="8" l="1"/>
  <c r="AJ1484" i="8"/>
  <c r="BW1483" i="8"/>
  <c r="BV1483" i="8"/>
  <c r="P1486" i="8"/>
  <c r="O1485" i="8"/>
  <c r="AX1483" i="8"/>
  <c r="AW1483" i="8"/>
  <c r="BB1484" i="8"/>
  <c r="BC1484" i="8"/>
  <c r="AS1482" i="8"/>
  <c r="AR1482" i="8"/>
  <c r="T1483" i="8"/>
  <c r="U1484" i="8"/>
  <c r="E1483" i="8"/>
  <c r="F1484" i="8"/>
  <c r="BG1482" i="8"/>
  <c r="BH1482" i="8"/>
  <c r="K1485" i="8"/>
  <c r="J1484" i="8"/>
  <c r="C1482" i="8"/>
  <c r="BR1485" i="8"/>
  <c r="BQ1485" i="8"/>
  <c r="BM1485" i="8"/>
  <c r="BL1485" i="8"/>
  <c r="AF1487" i="8"/>
  <c r="AE1486" i="8"/>
  <c r="AA1487" i="8"/>
  <c r="Z1486" i="8"/>
  <c r="BM1347" i="8"/>
  <c r="BL1347" i="8"/>
  <c r="BR1348" i="8"/>
  <c r="BQ1348" i="8"/>
  <c r="BW1349" i="8"/>
  <c r="BV1349" i="8"/>
  <c r="BC1345" i="8"/>
  <c r="BB1345" i="8"/>
  <c r="AX1344" i="8"/>
  <c r="AW1344" i="8"/>
  <c r="CB1350" i="8"/>
  <c r="CA1350" i="8"/>
  <c r="BH1346" i="8"/>
  <c r="BG1346" i="8"/>
  <c r="AC1486" i="8"/>
  <c r="M1484" i="8"/>
  <c r="X1486" i="8"/>
  <c r="M1485" i="8"/>
  <c r="R1482" i="8"/>
  <c r="R1483" i="8"/>
  <c r="AH1484" i="8"/>
  <c r="BV1484" i="8" l="1"/>
  <c r="BW1484" i="8"/>
  <c r="AK1486" i="8"/>
  <c r="AJ1485" i="8"/>
  <c r="F1485" i="8"/>
  <c r="E1484" i="8"/>
  <c r="C1484" i="8"/>
  <c r="K1486" i="8"/>
  <c r="J1485" i="8"/>
  <c r="AX1484" i="8"/>
  <c r="AW1484" i="8"/>
  <c r="U1485" i="8"/>
  <c r="T1484" i="8"/>
  <c r="AS1483" i="8"/>
  <c r="AR1483" i="8"/>
  <c r="BH1483" i="8"/>
  <c r="BG1483" i="8"/>
  <c r="BB1485" i="8"/>
  <c r="BC1485" i="8"/>
  <c r="O1486" i="8"/>
  <c r="P1487" i="8"/>
  <c r="C1483" i="8"/>
  <c r="BQ1486" i="8"/>
  <c r="BR1486" i="8"/>
  <c r="BM1486" i="8"/>
  <c r="BL1486" i="8"/>
  <c r="AA1488" i="8"/>
  <c r="Z1487" i="8"/>
  <c r="AF1488" i="8"/>
  <c r="AE1487" i="8"/>
  <c r="BM1346" i="8"/>
  <c r="BL1346" i="8"/>
  <c r="BR1347" i="8"/>
  <c r="BQ1347" i="8"/>
  <c r="CB1349" i="8"/>
  <c r="CA1349" i="8"/>
  <c r="BW1348" i="8"/>
  <c r="BV1348" i="8"/>
  <c r="BC1344" i="8"/>
  <c r="BB1344" i="8"/>
  <c r="AX1343" i="8"/>
  <c r="AW1343" i="8"/>
  <c r="BH1345" i="8"/>
  <c r="BG1345" i="8"/>
  <c r="H1485" i="8"/>
  <c r="H1484" i="8"/>
  <c r="AC1487" i="8"/>
  <c r="X1487" i="8"/>
  <c r="M1486" i="8"/>
  <c r="AH1485" i="8"/>
  <c r="BV1485" i="8" l="1"/>
  <c r="BW1485" i="8"/>
  <c r="AK1487" i="8"/>
  <c r="AJ1486" i="8"/>
  <c r="AX1485" i="8"/>
  <c r="AW1485" i="8"/>
  <c r="K1487" i="8"/>
  <c r="J1486" i="8"/>
  <c r="BC1486" i="8"/>
  <c r="BB1486" i="8"/>
  <c r="BH1484" i="8"/>
  <c r="BG1484" i="8"/>
  <c r="U1486" i="8"/>
  <c r="T1485" i="8"/>
  <c r="AR1484" i="8"/>
  <c r="AS1484" i="8"/>
  <c r="O1487" i="8"/>
  <c r="P1488" i="8"/>
  <c r="E1485" i="8"/>
  <c r="F1486" i="8"/>
  <c r="C1485" i="8" s="1"/>
  <c r="BR1487" i="8"/>
  <c r="BQ1487" i="8"/>
  <c r="BL1487" i="8"/>
  <c r="BM1487" i="8"/>
  <c r="AF1489" i="8"/>
  <c r="AE1488" i="8"/>
  <c r="AA1489" i="8"/>
  <c r="Z1488" i="8"/>
  <c r="BW1347" i="8"/>
  <c r="BV1347" i="8"/>
  <c r="BH1344" i="8"/>
  <c r="BG1344" i="8"/>
  <c r="BM1345" i="8"/>
  <c r="BL1345" i="8"/>
  <c r="BC1343" i="8"/>
  <c r="BB1343" i="8"/>
  <c r="BR1346" i="8"/>
  <c r="BQ1346" i="8"/>
  <c r="AX1342" i="8"/>
  <c r="AW1342" i="8"/>
  <c r="CB1348" i="8"/>
  <c r="CA1348" i="8"/>
  <c r="AC1488" i="8"/>
  <c r="R1484" i="8"/>
  <c r="X1488" i="8"/>
  <c r="AH1486" i="8"/>
  <c r="BW1486" i="8" l="1"/>
  <c r="BV1486" i="8"/>
  <c r="AK1488" i="8"/>
  <c r="AJ1487" i="8"/>
  <c r="BB1487" i="8"/>
  <c r="BC1487" i="8"/>
  <c r="F1487" i="8"/>
  <c r="C1486" i="8" s="1"/>
  <c r="E1486" i="8"/>
  <c r="AS1485" i="8"/>
  <c r="AR1485" i="8"/>
  <c r="BG1485" i="8"/>
  <c r="BH1485" i="8"/>
  <c r="AW1486" i="8"/>
  <c r="AX1486" i="8"/>
  <c r="T1486" i="8"/>
  <c r="U1487" i="8"/>
  <c r="K1488" i="8"/>
  <c r="J1487" i="8"/>
  <c r="O1488" i="8"/>
  <c r="P1489" i="8"/>
  <c r="BM1488" i="8"/>
  <c r="BL1488" i="8"/>
  <c r="BR1488" i="8"/>
  <c r="BQ1488" i="8"/>
  <c r="AA1490" i="8"/>
  <c r="Z1489" i="8"/>
  <c r="AF1490" i="8"/>
  <c r="AE1489" i="8"/>
  <c r="BR1345" i="8"/>
  <c r="BQ1345" i="8"/>
  <c r="BW1346" i="8"/>
  <c r="BV1346" i="8"/>
  <c r="BC1342" i="8"/>
  <c r="BB1342" i="8"/>
  <c r="BH1343" i="8"/>
  <c r="BG1343" i="8"/>
  <c r="AX1341" i="8"/>
  <c r="AW1341" i="8"/>
  <c r="BM1344" i="8"/>
  <c r="BL1344" i="8"/>
  <c r="CB1347" i="8"/>
  <c r="CA1347" i="8"/>
  <c r="H1486" i="8"/>
  <c r="M1488" i="8"/>
  <c r="X1489" i="8"/>
  <c r="M1487" i="8"/>
  <c r="AC1489" i="8"/>
  <c r="R1485" i="8"/>
  <c r="AH1487" i="8"/>
  <c r="BW1487" i="8" l="1"/>
  <c r="BV1487" i="8"/>
  <c r="AK1489" i="8"/>
  <c r="AJ1488" i="8"/>
  <c r="U1488" i="8"/>
  <c r="T1487" i="8"/>
  <c r="E1487" i="8"/>
  <c r="F1488" i="8"/>
  <c r="BH1486" i="8"/>
  <c r="BG1486" i="8"/>
  <c r="BC1488" i="8"/>
  <c r="BB1488" i="8"/>
  <c r="AS1486" i="8"/>
  <c r="AR1486" i="8"/>
  <c r="AW1487" i="8"/>
  <c r="AX1487" i="8"/>
  <c r="P1490" i="8"/>
  <c r="O1489" i="8"/>
  <c r="J1488" i="8"/>
  <c r="K1489" i="8"/>
  <c r="BR1489" i="8"/>
  <c r="BQ1489" i="8"/>
  <c r="BM1489" i="8"/>
  <c r="BL1489" i="8"/>
  <c r="AF1491" i="8"/>
  <c r="AE1490" i="8"/>
  <c r="AA1491" i="8"/>
  <c r="Z1490" i="8"/>
  <c r="BH1342" i="8"/>
  <c r="BG1342" i="8"/>
  <c r="CB1346" i="8"/>
  <c r="CA1346" i="8"/>
  <c r="BR1344" i="8"/>
  <c r="BQ1344" i="8"/>
  <c r="BW1345" i="8"/>
  <c r="BV1345" i="8"/>
  <c r="BC1341" i="8"/>
  <c r="BB1341" i="8"/>
  <c r="AX1340" i="8"/>
  <c r="AW1340" i="8"/>
  <c r="BM1343" i="8"/>
  <c r="BL1343" i="8"/>
  <c r="H1488" i="8"/>
  <c r="H1487" i="8"/>
  <c r="AC1490" i="8"/>
  <c r="R1486" i="8"/>
  <c r="X1490" i="8"/>
  <c r="AH1488" i="8"/>
  <c r="BW1488" i="8" l="1"/>
  <c r="BV1488" i="8"/>
  <c r="AK1490" i="8"/>
  <c r="AJ1489" i="8"/>
  <c r="P1491" i="8"/>
  <c r="O1490" i="8"/>
  <c r="C1487" i="8"/>
  <c r="F1489" i="8"/>
  <c r="E1488" i="8"/>
  <c r="BB1489" i="8"/>
  <c r="BC1489" i="8"/>
  <c r="AS1487" i="8"/>
  <c r="AR1487" i="8"/>
  <c r="K1490" i="8"/>
  <c r="J1489" i="8"/>
  <c r="AX1488" i="8"/>
  <c r="AW1488" i="8"/>
  <c r="BG1487" i="8"/>
  <c r="BH1487" i="8"/>
  <c r="U1489" i="8"/>
  <c r="T1488" i="8"/>
  <c r="BM1490" i="8"/>
  <c r="BL1490" i="8"/>
  <c r="BQ1490" i="8"/>
  <c r="BR1490" i="8"/>
  <c r="AA1492" i="8"/>
  <c r="Z1491" i="8"/>
  <c r="AF1492" i="8"/>
  <c r="AE1491" i="8"/>
  <c r="BW1344" i="8"/>
  <c r="BV1344" i="8"/>
  <c r="BH1341" i="8"/>
  <c r="BG1341" i="8"/>
  <c r="CB1345" i="8"/>
  <c r="CA1345" i="8"/>
  <c r="BR1343" i="8"/>
  <c r="BQ1343" i="8"/>
  <c r="BM1342" i="8"/>
  <c r="BL1342" i="8"/>
  <c r="BC1340" i="8"/>
  <c r="BB1340" i="8"/>
  <c r="AX1339" i="8"/>
  <c r="AW1339" i="8"/>
  <c r="H1489" i="8"/>
  <c r="M1489" i="8"/>
  <c r="X1491" i="8"/>
  <c r="R1487" i="8"/>
  <c r="AC1491" i="8"/>
  <c r="AH1489" i="8"/>
  <c r="BV1489" i="8" l="1"/>
  <c r="BW1489" i="8"/>
  <c r="AK1491" i="8"/>
  <c r="AJ1490" i="8"/>
  <c r="AR1488" i="8"/>
  <c r="AS1488" i="8"/>
  <c r="AX1489" i="8"/>
  <c r="AW1489" i="8"/>
  <c r="E1489" i="8"/>
  <c r="F1490" i="8"/>
  <c r="U1490" i="8"/>
  <c r="T1489" i="8"/>
  <c r="K1491" i="8"/>
  <c r="J1490" i="8"/>
  <c r="BH1488" i="8"/>
  <c r="BG1488" i="8"/>
  <c r="BC1490" i="8"/>
  <c r="BB1490" i="8"/>
  <c r="O1491" i="8"/>
  <c r="P1492" i="8"/>
  <c r="C1488" i="8"/>
  <c r="BL1491" i="8"/>
  <c r="BM1491" i="8"/>
  <c r="BR1491" i="8"/>
  <c r="BQ1491" i="8"/>
  <c r="AF1493" i="8"/>
  <c r="AE1492" i="8"/>
  <c r="AA1493" i="8"/>
  <c r="Z1492" i="8"/>
  <c r="BC1339" i="8"/>
  <c r="BB1339" i="8"/>
  <c r="BM1341" i="8"/>
  <c r="BL1341" i="8"/>
  <c r="BR1342" i="8"/>
  <c r="BQ1342" i="8"/>
  <c r="CB1344" i="8"/>
  <c r="CA1344" i="8"/>
  <c r="AX1338" i="8"/>
  <c r="AW1338" i="8"/>
  <c r="BH1340" i="8"/>
  <c r="BG1340" i="8"/>
  <c r="BW1343" i="8"/>
  <c r="BV1343" i="8"/>
  <c r="H1490" i="8"/>
  <c r="M1491" i="8"/>
  <c r="R1488" i="8"/>
  <c r="M1490" i="8"/>
  <c r="AC1492" i="8"/>
  <c r="X1492" i="8"/>
  <c r="AH1490" i="8"/>
  <c r="BW1490" i="8" l="1"/>
  <c r="BV1490" i="8"/>
  <c r="AK1492" i="8"/>
  <c r="AJ1491" i="8"/>
  <c r="T1490" i="8"/>
  <c r="U1491" i="8"/>
  <c r="C1489" i="8"/>
  <c r="E1490" i="8"/>
  <c r="F1491" i="8"/>
  <c r="C1490" i="8" s="1"/>
  <c r="AR1489" i="8"/>
  <c r="AS1489" i="8"/>
  <c r="O1492" i="8"/>
  <c r="P1493" i="8"/>
  <c r="AX1490" i="8"/>
  <c r="AW1490" i="8"/>
  <c r="BC1491" i="8"/>
  <c r="BB1491" i="8"/>
  <c r="J1491" i="8"/>
  <c r="K1492" i="8"/>
  <c r="BH1489" i="8"/>
  <c r="BG1489" i="8"/>
  <c r="BM1492" i="8"/>
  <c r="BL1492" i="8"/>
  <c r="BR1492" i="8"/>
  <c r="BQ1492" i="8"/>
  <c r="AA1494" i="8"/>
  <c r="Z1493" i="8"/>
  <c r="AF1494" i="8"/>
  <c r="AE1493" i="8"/>
  <c r="BW1342" i="8"/>
  <c r="BV1342" i="8"/>
  <c r="BC1338" i="8"/>
  <c r="BB1338" i="8"/>
  <c r="CB1343" i="8"/>
  <c r="CA1343" i="8"/>
  <c r="BR1341" i="8"/>
  <c r="BQ1341" i="8"/>
  <c r="BM1340" i="8"/>
  <c r="BL1340" i="8"/>
  <c r="BH1339" i="8"/>
  <c r="BG1339" i="8"/>
  <c r="AX1337" i="8"/>
  <c r="AW1337" i="8"/>
  <c r="H1491" i="8"/>
  <c r="X1493" i="8"/>
  <c r="R1489" i="8"/>
  <c r="M1492" i="8"/>
  <c r="AC1493" i="8"/>
  <c r="AH1491" i="8"/>
  <c r="BV1491" i="8" l="1"/>
  <c r="BW1491" i="8"/>
  <c r="AK1493" i="8"/>
  <c r="AJ1492" i="8"/>
  <c r="E1491" i="8"/>
  <c r="F1492" i="8"/>
  <c r="C1491" i="8"/>
  <c r="AS1490" i="8"/>
  <c r="AR1490" i="8"/>
  <c r="P1494" i="8"/>
  <c r="O1493" i="8"/>
  <c r="U1492" i="8"/>
  <c r="T1491" i="8"/>
  <c r="J1492" i="8"/>
  <c r="K1493" i="8"/>
  <c r="BC1492" i="8"/>
  <c r="BB1492" i="8"/>
  <c r="BG1490" i="8"/>
  <c r="BH1490" i="8"/>
  <c r="AX1491" i="8"/>
  <c r="AW1491" i="8"/>
  <c r="BR1493" i="8"/>
  <c r="BQ1493" i="8"/>
  <c r="BL1493" i="8"/>
  <c r="BM1493" i="8"/>
  <c r="AF1495" i="8"/>
  <c r="AE1494" i="8"/>
  <c r="AA1495" i="8"/>
  <c r="Z1494" i="8"/>
  <c r="BC1337" i="8"/>
  <c r="BB1337" i="8"/>
  <c r="BH1338" i="8"/>
  <c r="BG1338" i="8"/>
  <c r="CB1342" i="8"/>
  <c r="CA1342" i="8"/>
  <c r="AX1336" i="8"/>
  <c r="AW1336" i="8"/>
  <c r="BR1340" i="8"/>
  <c r="BQ1340" i="8"/>
  <c r="BM1339" i="8"/>
  <c r="BL1339" i="8"/>
  <c r="BW1341" i="8"/>
  <c r="BV1341" i="8"/>
  <c r="H1492" i="8"/>
  <c r="X1494" i="8"/>
  <c r="AC1494" i="8"/>
  <c r="R1490" i="8"/>
  <c r="R1491" i="8"/>
  <c r="AH1492" i="8"/>
  <c r="BW1492" i="8" l="1"/>
  <c r="BV1492" i="8"/>
  <c r="AJ1493" i="8"/>
  <c r="AK1494" i="8"/>
  <c r="BC1493" i="8"/>
  <c r="BB1493" i="8"/>
  <c r="O1494" i="8"/>
  <c r="P1495" i="8"/>
  <c r="J1493" i="8"/>
  <c r="K1494" i="8"/>
  <c r="AX1492" i="8"/>
  <c r="AW1492" i="8"/>
  <c r="BH1491" i="8"/>
  <c r="BG1491" i="8"/>
  <c r="E1492" i="8"/>
  <c r="F1493" i="8"/>
  <c r="U1493" i="8"/>
  <c r="T1492" i="8"/>
  <c r="AR1491" i="8"/>
  <c r="AS1491" i="8"/>
  <c r="BR1494" i="8"/>
  <c r="BQ1494" i="8"/>
  <c r="BL1494" i="8"/>
  <c r="BM1494" i="8"/>
  <c r="AA1496" i="8"/>
  <c r="Z1495" i="8"/>
  <c r="AF1496" i="8"/>
  <c r="AE1495" i="8"/>
  <c r="AX1335" i="8"/>
  <c r="AW1335" i="8"/>
  <c r="BM1338" i="8"/>
  <c r="BL1338" i="8"/>
  <c r="BC1336" i="8"/>
  <c r="BB1336" i="8"/>
  <c r="CB1341" i="8"/>
  <c r="CA1341" i="8"/>
  <c r="BH1337" i="8"/>
  <c r="BG1337" i="8"/>
  <c r="BR1339" i="8"/>
  <c r="BQ1339" i="8"/>
  <c r="BW1340" i="8"/>
  <c r="BV1340" i="8"/>
  <c r="X1495" i="8"/>
  <c r="M1493" i="8"/>
  <c r="AH1493" i="8"/>
  <c r="AK1495" i="8" l="1"/>
  <c r="AJ1494" i="8"/>
  <c r="BV1493" i="8"/>
  <c r="BW1493" i="8"/>
  <c r="AX1493" i="8"/>
  <c r="AW1493" i="8"/>
  <c r="O1495" i="8"/>
  <c r="P1496" i="8"/>
  <c r="AR1492" i="8"/>
  <c r="AS1492" i="8"/>
  <c r="BB1494" i="8"/>
  <c r="BC1494" i="8"/>
  <c r="T1493" i="8"/>
  <c r="U1494" i="8"/>
  <c r="C1492" i="8"/>
  <c r="F1494" i="8"/>
  <c r="E1493" i="8"/>
  <c r="BG1492" i="8"/>
  <c r="BH1492" i="8"/>
  <c r="J1494" i="8"/>
  <c r="K1495" i="8"/>
  <c r="AF1497" i="8"/>
  <c r="BR1495" i="8"/>
  <c r="BQ1495" i="8"/>
  <c r="BL1495" i="8"/>
  <c r="BM1495" i="8"/>
  <c r="AE1496" i="8"/>
  <c r="AA1497" i="8"/>
  <c r="Z1496" i="8"/>
  <c r="CB1340" i="8"/>
  <c r="CA1340" i="8"/>
  <c r="BH1336" i="8"/>
  <c r="BG1336" i="8"/>
  <c r="BC1335" i="8"/>
  <c r="BB1335" i="8"/>
  <c r="BR1338" i="8"/>
  <c r="BQ1338" i="8"/>
  <c r="BM1337" i="8"/>
  <c r="BL1337" i="8"/>
  <c r="BW1339" i="8"/>
  <c r="BV1339" i="8"/>
  <c r="AX1334" i="8"/>
  <c r="AW1334" i="8"/>
  <c r="H1494" i="8"/>
  <c r="H1493" i="8"/>
  <c r="X1496" i="8"/>
  <c r="AC1496" i="8"/>
  <c r="AC1495" i="8"/>
  <c r="R1492" i="8"/>
  <c r="R1493" i="8"/>
  <c r="M1494" i="8"/>
  <c r="AH1494" i="8"/>
  <c r="BV1494" i="8" l="1"/>
  <c r="BW1494" i="8"/>
  <c r="AK1496" i="8"/>
  <c r="AJ1495" i="8"/>
  <c r="AX1494" i="8"/>
  <c r="AW1494" i="8"/>
  <c r="U1495" i="8"/>
  <c r="T1494" i="8"/>
  <c r="BG1493" i="8"/>
  <c r="BH1493" i="8"/>
  <c r="P1497" i="8"/>
  <c r="O1496" i="8"/>
  <c r="BB1495" i="8"/>
  <c r="BC1495" i="8"/>
  <c r="AR1493" i="8"/>
  <c r="AS1493" i="8"/>
  <c r="J1495" i="8"/>
  <c r="K1496" i="8"/>
  <c r="C1493" i="8"/>
  <c r="E1494" i="8"/>
  <c r="F1495" i="8"/>
  <c r="C1494" i="8" s="1"/>
  <c r="AF1498" i="8"/>
  <c r="AE1497" i="8"/>
  <c r="BM1496" i="8"/>
  <c r="BL1496" i="8"/>
  <c r="BR1496" i="8"/>
  <c r="BQ1496" i="8"/>
  <c r="AA1498" i="8"/>
  <c r="Z1497" i="8"/>
  <c r="BH1335" i="8"/>
  <c r="BG1335" i="8"/>
  <c r="BC1334" i="8"/>
  <c r="BB1334" i="8"/>
  <c r="BM1336" i="8"/>
  <c r="BL1336" i="8"/>
  <c r="AX1333" i="8"/>
  <c r="AW1333" i="8"/>
  <c r="BR1337" i="8"/>
  <c r="BQ1337" i="8"/>
  <c r="CB1339" i="8"/>
  <c r="CA1339" i="8"/>
  <c r="BW1338" i="8"/>
  <c r="BV1338" i="8"/>
  <c r="H1495" i="8"/>
  <c r="M1495" i="8"/>
  <c r="M1496" i="8"/>
  <c r="X1497" i="8"/>
  <c r="AH1495" i="8"/>
  <c r="AC1497" i="8"/>
  <c r="BW1495" i="8" l="1"/>
  <c r="BV1495" i="8"/>
  <c r="AJ1496" i="8"/>
  <c r="AR1494" i="8"/>
  <c r="AS1494" i="8"/>
  <c r="BH1494" i="8"/>
  <c r="BG1494" i="8"/>
  <c r="E1495" i="8"/>
  <c r="F1496" i="8"/>
  <c r="C1495" i="8" s="1"/>
  <c r="U1496" i="8"/>
  <c r="T1495" i="8"/>
  <c r="J1496" i="8"/>
  <c r="K1497" i="8"/>
  <c r="BR1497" i="8"/>
  <c r="BQ1497" i="8"/>
  <c r="AX1495" i="8"/>
  <c r="AW1495" i="8"/>
  <c r="BC1496" i="8"/>
  <c r="BB1496" i="8"/>
  <c r="O1497" i="8"/>
  <c r="P1498" i="8"/>
  <c r="AF1499" i="8"/>
  <c r="AE1498" i="8"/>
  <c r="BM1497" i="8"/>
  <c r="BL1497" i="8"/>
  <c r="AA1499" i="8"/>
  <c r="Z1498" i="8"/>
  <c r="CB1338" i="8"/>
  <c r="CA1338" i="8"/>
  <c r="BC1333" i="8"/>
  <c r="BB1333" i="8"/>
  <c r="BR1336" i="8"/>
  <c r="BQ1336" i="8"/>
  <c r="BH1334" i="8"/>
  <c r="BG1334" i="8"/>
  <c r="BW1337" i="8"/>
  <c r="BV1337" i="8"/>
  <c r="BM1335" i="8"/>
  <c r="BL1335" i="8"/>
  <c r="AX1332" i="8"/>
  <c r="AW1332" i="8"/>
  <c r="R1494" i="8"/>
  <c r="AH1496" i="8"/>
  <c r="X1498" i="8"/>
  <c r="M1497" i="8"/>
  <c r="AC1498" i="8"/>
  <c r="BV1496" i="8" l="1"/>
  <c r="BW1496" i="8"/>
  <c r="E1496" i="8"/>
  <c r="F1497" i="8"/>
  <c r="C1496" i="8" s="1"/>
  <c r="J1497" i="8"/>
  <c r="K1498" i="8"/>
  <c r="AR1495" i="8"/>
  <c r="AS1495" i="8"/>
  <c r="BC1497" i="8"/>
  <c r="BB1497" i="8"/>
  <c r="AW1496" i="8"/>
  <c r="AX1496" i="8"/>
  <c r="BH1495" i="8"/>
  <c r="BG1495" i="8"/>
  <c r="U1497" i="8"/>
  <c r="T1496" i="8"/>
  <c r="O1498" i="8"/>
  <c r="P1499" i="8"/>
  <c r="BR1498" i="8"/>
  <c r="BQ1498" i="8"/>
  <c r="AF1500" i="8"/>
  <c r="AE1499" i="8"/>
  <c r="BL1498" i="8"/>
  <c r="BM1498" i="8"/>
  <c r="AA1500" i="8"/>
  <c r="Z1499" i="8"/>
  <c r="BC1332" i="8"/>
  <c r="BB1332" i="8"/>
  <c r="CB1337" i="8"/>
  <c r="CA1337" i="8"/>
  <c r="BW1336" i="8"/>
  <c r="BV1336" i="8"/>
  <c r="AX1331" i="8"/>
  <c r="AW1331" i="8"/>
  <c r="BH1333" i="8"/>
  <c r="BG1333" i="8"/>
  <c r="BR1335" i="8"/>
  <c r="BQ1335" i="8"/>
  <c r="BM1334" i="8"/>
  <c r="BL1334" i="8"/>
  <c r="H1496" i="8"/>
  <c r="X1499" i="8"/>
  <c r="R1495" i="8"/>
  <c r="AC1499" i="8"/>
  <c r="T1497" i="8" l="1"/>
  <c r="U1498" i="8"/>
  <c r="J1498" i="8"/>
  <c r="K1499" i="8"/>
  <c r="AW1497" i="8"/>
  <c r="AX1497" i="8"/>
  <c r="O1499" i="8"/>
  <c r="P1500" i="8"/>
  <c r="E1497" i="8"/>
  <c r="F1498" i="8"/>
  <c r="C1497" i="8" s="1"/>
  <c r="BQ1499" i="8"/>
  <c r="BR1499" i="8"/>
  <c r="BC1498" i="8"/>
  <c r="BB1498" i="8"/>
  <c r="AS1496" i="8"/>
  <c r="AR1496" i="8"/>
  <c r="BG1496" i="8"/>
  <c r="BH1496" i="8"/>
  <c r="AF1501" i="8"/>
  <c r="AE1500" i="8"/>
  <c r="BM1499" i="8"/>
  <c r="BL1499" i="8"/>
  <c r="AA1501" i="8"/>
  <c r="Z1500" i="8"/>
  <c r="AX1330" i="8"/>
  <c r="AW1330" i="8"/>
  <c r="BM1333" i="8"/>
  <c r="BL1333" i="8"/>
  <c r="BR1334" i="8"/>
  <c r="BQ1334" i="8"/>
  <c r="CB1336" i="8"/>
  <c r="CA1336" i="8"/>
  <c r="BW1335" i="8"/>
  <c r="BV1335" i="8"/>
  <c r="BH1332" i="8"/>
  <c r="BG1332" i="8"/>
  <c r="BC1331" i="8"/>
  <c r="BB1331" i="8"/>
  <c r="H1498" i="8"/>
  <c r="H1497" i="8"/>
  <c r="R1496" i="8"/>
  <c r="M1498" i="8"/>
  <c r="X1500" i="8"/>
  <c r="AC1500" i="8"/>
  <c r="F1499" i="8" l="1"/>
  <c r="E1498" i="8"/>
  <c r="C1498" i="8"/>
  <c r="J1499" i="8"/>
  <c r="K1500" i="8"/>
  <c r="AS1497" i="8"/>
  <c r="AR1497" i="8"/>
  <c r="AX1498" i="8"/>
  <c r="AW1498" i="8"/>
  <c r="O1500" i="8"/>
  <c r="P1501" i="8"/>
  <c r="BC1499" i="8"/>
  <c r="BB1499" i="8"/>
  <c r="U1499" i="8"/>
  <c r="T1498" i="8"/>
  <c r="BH1497" i="8"/>
  <c r="BG1497" i="8"/>
  <c r="BR1500" i="8"/>
  <c r="BQ1500" i="8"/>
  <c r="AF1502" i="8"/>
  <c r="AE1501" i="8"/>
  <c r="BM1500" i="8"/>
  <c r="BL1500" i="8"/>
  <c r="AA1502" i="8"/>
  <c r="Z1501" i="8"/>
  <c r="BH1331" i="8"/>
  <c r="BG1331" i="8"/>
  <c r="BC1330" i="8"/>
  <c r="BB1330" i="8"/>
  <c r="BR1333" i="8"/>
  <c r="BQ1333" i="8"/>
  <c r="AX1329" i="8"/>
  <c r="AW1329" i="8"/>
  <c r="BM1332" i="8"/>
  <c r="BL1332" i="8"/>
  <c r="CB1335" i="8"/>
  <c r="CA1335" i="8"/>
  <c r="BW1334" i="8"/>
  <c r="BV1334" i="8"/>
  <c r="M1499" i="8"/>
  <c r="X1501" i="8"/>
  <c r="R1497" i="8"/>
  <c r="AC1501" i="8"/>
  <c r="U1500" i="8" l="1"/>
  <c r="T1499" i="8"/>
  <c r="J1500" i="8"/>
  <c r="K1501" i="8"/>
  <c r="O1501" i="8"/>
  <c r="P1502" i="8"/>
  <c r="AW1499" i="8"/>
  <c r="AX1499" i="8"/>
  <c r="BB1500" i="8"/>
  <c r="BC1500" i="8"/>
  <c r="AR1498" i="8"/>
  <c r="AS1498" i="8"/>
  <c r="BQ1501" i="8"/>
  <c r="BR1501" i="8"/>
  <c r="BH1498" i="8"/>
  <c r="BG1498" i="8"/>
  <c r="E1499" i="8"/>
  <c r="F1500" i="8"/>
  <c r="AF1503" i="8"/>
  <c r="AE1502" i="8"/>
  <c r="BM1501" i="8"/>
  <c r="BL1501" i="8"/>
  <c r="AA1503" i="8"/>
  <c r="Z1502" i="8"/>
  <c r="CB1334" i="8"/>
  <c r="CA1334" i="8"/>
  <c r="BW1333" i="8"/>
  <c r="BV1333" i="8"/>
  <c r="BC1329" i="8"/>
  <c r="BB1329" i="8"/>
  <c r="BH1330" i="8"/>
  <c r="BG1330" i="8"/>
  <c r="BM1331" i="8"/>
  <c r="BL1331" i="8"/>
  <c r="AX1328" i="8"/>
  <c r="AW1328" i="8"/>
  <c r="BR1332" i="8"/>
  <c r="BQ1332" i="8"/>
  <c r="H1499" i="8"/>
  <c r="H1500" i="8"/>
  <c r="R1499" i="8"/>
  <c r="X1502" i="8"/>
  <c r="R1498" i="8"/>
  <c r="M1500" i="8"/>
  <c r="M1501" i="8"/>
  <c r="AC1502" i="8"/>
  <c r="AS1499" i="8" l="1"/>
  <c r="AR1499" i="8"/>
  <c r="J1501" i="8"/>
  <c r="K1502" i="8"/>
  <c r="AW1500" i="8"/>
  <c r="AX1500" i="8"/>
  <c r="BQ1502" i="8"/>
  <c r="BR1502" i="8"/>
  <c r="E1500" i="8"/>
  <c r="F1501" i="8"/>
  <c r="C1500" i="8" s="1"/>
  <c r="P1503" i="8"/>
  <c r="O1502" i="8"/>
  <c r="BH1499" i="8"/>
  <c r="BG1499" i="8"/>
  <c r="C1499" i="8"/>
  <c r="BB1501" i="8"/>
  <c r="BC1501" i="8"/>
  <c r="U1501" i="8"/>
  <c r="T1500" i="8"/>
  <c r="AF1504" i="8"/>
  <c r="AE1503" i="8"/>
  <c r="BM1502" i="8"/>
  <c r="BL1502" i="8"/>
  <c r="AA1504" i="8"/>
  <c r="Z1503" i="8"/>
  <c r="BW1332" i="8"/>
  <c r="BV1332" i="8"/>
  <c r="BC1328" i="8"/>
  <c r="BB1328" i="8"/>
  <c r="BH1329" i="8"/>
  <c r="BG1329" i="8"/>
  <c r="BR1331" i="8"/>
  <c r="BQ1331" i="8"/>
  <c r="BM1330" i="8"/>
  <c r="BL1330" i="8"/>
  <c r="CB1333" i="8"/>
  <c r="CA1333" i="8"/>
  <c r="AX1327" i="8"/>
  <c r="AW1327" i="8"/>
  <c r="H1501" i="8"/>
  <c r="X1503" i="8"/>
  <c r="M1502" i="8"/>
  <c r="R1500" i="8"/>
  <c r="AC1503" i="8"/>
  <c r="BB1502" i="8" l="1"/>
  <c r="BC1502" i="8"/>
  <c r="P1504" i="8"/>
  <c r="O1503" i="8"/>
  <c r="J1502" i="8"/>
  <c r="K1503" i="8"/>
  <c r="BH1500" i="8"/>
  <c r="BG1500" i="8"/>
  <c r="E1501" i="8"/>
  <c r="F1502" i="8"/>
  <c r="C1501" i="8" s="1"/>
  <c r="AW1501" i="8"/>
  <c r="AX1501" i="8"/>
  <c r="U1502" i="8"/>
  <c r="T1501" i="8"/>
  <c r="AS1500" i="8"/>
  <c r="AR1500" i="8"/>
  <c r="BR1503" i="8"/>
  <c r="BQ1503" i="8"/>
  <c r="AF1505" i="8"/>
  <c r="AE1504" i="8"/>
  <c r="BL1503" i="8"/>
  <c r="BM1503" i="8"/>
  <c r="AA1505" i="8"/>
  <c r="Z1504" i="8"/>
  <c r="BC1327" i="8"/>
  <c r="BB1327" i="8"/>
  <c r="BM1329" i="8"/>
  <c r="BL1329" i="8"/>
  <c r="CB1332" i="8"/>
  <c r="CA1332" i="8"/>
  <c r="AX1326" i="8"/>
  <c r="AW1326" i="8"/>
  <c r="BR1330" i="8"/>
  <c r="BQ1330" i="8"/>
  <c r="BH1328" i="8"/>
  <c r="BG1328" i="8"/>
  <c r="BW1331" i="8"/>
  <c r="BV1331" i="8"/>
  <c r="H1502" i="8"/>
  <c r="R1501" i="8"/>
  <c r="X1504" i="8"/>
  <c r="M1503" i="8"/>
  <c r="AC1504" i="8"/>
  <c r="K1504" i="8" l="1"/>
  <c r="J1503" i="8"/>
  <c r="AX1502" i="8"/>
  <c r="AW1502" i="8"/>
  <c r="E1502" i="8"/>
  <c r="F1503" i="8"/>
  <c r="C1502" i="8" s="1"/>
  <c r="BB1503" i="8"/>
  <c r="BC1503" i="8"/>
  <c r="BQ1504" i="8"/>
  <c r="BR1504" i="8"/>
  <c r="AR1501" i="8"/>
  <c r="AS1501" i="8"/>
  <c r="P1505" i="8"/>
  <c r="O1504" i="8"/>
  <c r="BG1501" i="8"/>
  <c r="BH1501" i="8"/>
  <c r="U1503" i="8"/>
  <c r="T1502" i="8"/>
  <c r="AF1506" i="8"/>
  <c r="AE1505" i="8"/>
  <c r="BM1504" i="8"/>
  <c r="BL1504" i="8"/>
  <c r="AA1506" i="8"/>
  <c r="Z1505" i="8"/>
  <c r="CB1331" i="8"/>
  <c r="CA1331" i="8"/>
  <c r="AX1325" i="8"/>
  <c r="AW1325" i="8"/>
  <c r="BW1330" i="8"/>
  <c r="BV1330" i="8"/>
  <c r="BC1326" i="8"/>
  <c r="BB1326" i="8"/>
  <c r="BR1329" i="8"/>
  <c r="BQ1329" i="8"/>
  <c r="BM1328" i="8"/>
  <c r="BL1328" i="8"/>
  <c r="BH1327" i="8"/>
  <c r="BG1327" i="8"/>
  <c r="H1503" i="8"/>
  <c r="X1505" i="8"/>
  <c r="AC1505" i="8"/>
  <c r="E1503" i="8" l="1"/>
  <c r="F1504" i="8"/>
  <c r="C1503" i="8" s="1"/>
  <c r="AR1502" i="8"/>
  <c r="AS1502" i="8"/>
  <c r="BH1502" i="8"/>
  <c r="BG1502" i="8"/>
  <c r="BR1505" i="8"/>
  <c r="BQ1505" i="8"/>
  <c r="T1503" i="8"/>
  <c r="U1504" i="8"/>
  <c r="BC1504" i="8"/>
  <c r="BB1504" i="8"/>
  <c r="AX1503" i="8"/>
  <c r="AW1503" i="8"/>
  <c r="O1505" i="8"/>
  <c r="P1506" i="8"/>
  <c r="J1504" i="8"/>
  <c r="K1505" i="8"/>
  <c r="AF1507" i="8"/>
  <c r="AE1506" i="8"/>
  <c r="BM1505" i="8"/>
  <c r="BL1505" i="8"/>
  <c r="AA1507" i="8"/>
  <c r="Z1506" i="8"/>
  <c r="BM1327" i="8"/>
  <c r="BL1327" i="8"/>
  <c r="BC1325" i="8"/>
  <c r="BB1325" i="8"/>
  <c r="AX1324" i="8"/>
  <c r="AW1324" i="8"/>
  <c r="CB1330" i="8"/>
  <c r="CA1330" i="8"/>
  <c r="BW1329" i="8"/>
  <c r="BV1329" i="8"/>
  <c r="BR1328" i="8"/>
  <c r="BQ1328" i="8"/>
  <c r="BH1326" i="8"/>
  <c r="BG1326" i="8"/>
  <c r="M1504" i="8"/>
  <c r="M1505" i="8"/>
  <c r="X1506" i="8"/>
  <c r="R1502" i="8"/>
  <c r="AC1506" i="8"/>
  <c r="J1505" i="8" l="1"/>
  <c r="K1506" i="8"/>
  <c r="AX1504" i="8"/>
  <c r="AW1504" i="8"/>
  <c r="P1507" i="8"/>
  <c r="O1506" i="8"/>
  <c r="U1505" i="8"/>
  <c r="T1504" i="8"/>
  <c r="BQ1506" i="8"/>
  <c r="BR1506" i="8"/>
  <c r="BC1505" i="8"/>
  <c r="BB1505" i="8"/>
  <c r="BG1503" i="8"/>
  <c r="BH1503" i="8"/>
  <c r="F1505" i="8"/>
  <c r="C1504" i="8" s="1"/>
  <c r="E1504" i="8"/>
  <c r="AR1503" i="8"/>
  <c r="AS1503" i="8"/>
  <c r="AF1508" i="8"/>
  <c r="AE1507" i="8"/>
  <c r="BL1506" i="8"/>
  <c r="BM1506" i="8"/>
  <c r="AA1508" i="8"/>
  <c r="Z1507" i="8"/>
  <c r="AX1323" i="8"/>
  <c r="AW1323" i="8"/>
  <c r="BH1325" i="8"/>
  <c r="BG1325" i="8"/>
  <c r="BM1326" i="8"/>
  <c r="BL1326" i="8"/>
  <c r="BR1327" i="8"/>
  <c r="BQ1327" i="8"/>
  <c r="BW1328" i="8"/>
  <c r="BV1328" i="8"/>
  <c r="CB1329" i="8"/>
  <c r="CA1329" i="8"/>
  <c r="BC1324" i="8"/>
  <c r="BB1324" i="8"/>
  <c r="H1504" i="8"/>
  <c r="H1505" i="8"/>
  <c r="R1503" i="8"/>
  <c r="X1507" i="8"/>
  <c r="R1504" i="8"/>
  <c r="AC1507" i="8"/>
  <c r="BC1506" i="8" l="1"/>
  <c r="BB1506" i="8"/>
  <c r="P1508" i="8"/>
  <c r="O1507" i="8"/>
  <c r="AS1504" i="8"/>
  <c r="AR1504" i="8"/>
  <c r="BG1504" i="8"/>
  <c r="BH1504" i="8"/>
  <c r="F1506" i="8"/>
  <c r="C1505" i="8" s="1"/>
  <c r="E1505" i="8"/>
  <c r="K1507" i="8"/>
  <c r="J1506" i="8"/>
  <c r="T1505" i="8"/>
  <c r="U1506" i="8"/>
  <c r="AW1505" i="8"/>
  <c r="AX1505" i="8"/>
  <c r="BR1507" i="8"/>
  <c r="BQ1507" i="8"/>
  <c r="AF1509" i="8"/>
  <c r="AE1508" i="8"/>
  <c r="BL1507" i="8"/>
  <c r="BM1507" i="8"/>
  <c r="AA1509" i="8"/>
  <c r="Z1508" i="8"/>
  <c r="BR1326" i="8"/>
  <c r="BQ1326" i="8"/>
  <c r="BM1325" i="8"/>
  <c r="BL1325" i="8"/>
  <c r="BH1324" i="8"/>
  <c r="BG1324" i="8"/>
  <c r="AX1322" i="8"/>
  <c r="AW1322" i="8"/>
  <c r="CB1328" i="8"/>
  <c r="CA1328" i="8"/>
  <c r="BC1323" i="8"/>
  <c r="BB1323" i="8"/>
  <c r="BW1327" i="8"/>
  <c r="BV1327" i="8"/>
  <c r="H1506" i="8"/>
  <c r="R1505" i="8"/>
  <c r="X1508" i="8"/>
  <c r="M1506" i="8"/>
  <c r="AC1508" i="8"/>
  <c r="BR1508" i="8" l="1"/>
  <c r="BQ1508" i="8"/>
  <c r="AX1506" i="8"/>
  <c r="AW1506" i="8"/>
  <c r="K1508" i="8"/>
  <c r="J1507" i="8"/>
  <c r="BC1507" i="8"/>
  <c r="BB1507" i="8"/>
  <c r="BG1505" i="8"/>
  <c r="BH1505" i="8"/>
  <c r="P1509" i="8"/>
  <c r="O1508" i="8"/>
  <c r="AS1505" i="8"/>
  <c r="AR1505" i="8"/>
  <c r="F1507" i="8"/>
  <c r="E1506" i="8"/>
  <c r="U1507" i="8"/>
  <c r="T1506" i="8"/>
  <c r="AF1510" i="8"/>
  <c r="AE1509" i="8"/>
  <c r="BL1508" i="8"/>
  <c r="BM1508" i="8"/>
  <c r="AA1510" i="8"/>
  <c r="Z1509" i="8"/>
  <c r="BM1324" i="8"/>
  <c r="BL1324" i="8"/>
  <c r="BR1325" i="8"/>
  <c r="BQ1325" i="8"/>
  <c r="AX1321" i="8"/>
  <c r="AW1321" i="8"/>
  <c r="CB1327" i="8"/>
  <c r="CA1327" i="8"/>
  <c r="BW1326" i="8"/>
  <c r="BV1326" i="8"/>
  <c r="BH1323" i="8"/>
  <c r="BG1323" i="8"/>
  <c r="BC1322" i="8"/>
  <c r="BB1322" i="8"/>
  <c r="M1507" i="8"/>
  <c r="M1508" i="8"/>
  <c r="X1509" i="8"/>
  <c r="AC1509" i="8"/>
  <c r="AX1507" i="8" l="1"/>
  <c r="AW1507" i="8"/>
  <c r="BC1508" i="8"/>
  <c r="BB1508" i="8"/>
  <c r="J1508" i="8"/>
  <c r="K1509" i="8"/>
  <c r="O1509" i="8"/>
  <c r="P1510" i="8"/>
  <c r="BH1506" i="8"/>
  <c r="BG1506" i="8"/>
  <c r="U1508" i="8"/>
  <c r="T1507" i="8"/>
  <c r="AR1506" i="8"/>
  <c r="AS1506" i="8"/>
  <c r="BQ1509" i="8"/>
  <c r="BR1509" i="8"/>
  <c r="C1506" i="8"/>
  <c r="E1507" i="8"/>
  <c r="F1508" i="8"/>
  <c r="C1507" i="8" s="1"/>
  <c r="AF1511" i="8"/>
  <c r="AE1510" i="8"/>
  <c r="BM1509" i="8"/>
  <c r="BL1509" i="8"/>
  <c r="AA1511" i="8"/>
  <c r="Z1510" i="8"/>
  <c r="BH1322" i="8"/>
  <c r="BG1322" i="8"/>
  <c r="BR1324" i="8"/>
  <c r="BQ1324" i="8"/>
  <c r="AX1320" i="8"/>
  <c r="AW1320" i="8"/>
  <c r="BM1323" i="8"/>
  <c r="BL1323" i="8"/>
  <c r="CB1326" i="8"/>
  <c r="CA1326" i="8"/>
  <c r="BC1321" i="8"/>
  <c r="BB1321" i="8"/>
  <c r="BW1325" i="8"/>
  <c r="BV1325" i="8"/>
  <c r="H1507" i="8"/>
  <c r="H1508" i="8"/>
  <c r="X1510" i="8"/>
  <c r="M1509" i="8"/>
  <c r="R1506" i="8"/>
  <c r="AC1510" i="8"/>
  <c r="BH1507" i="8" l="1"/>
  <c r="BG1507" i="8"/>
  <c r="AS1507" i="8"/>
  <c r="AR1507" i="8"/>
  <c r="J1509" i="8"/>
  <c r="K1510" i="8"/>
  <c r="AX1508" i="8"/>
  <c r="AW1508" i="8"/>
  <c r="BQ1510" i="8"/>
  <c r="BR1510" i="8"/>
  <c r="P1511" i="8"/>
  <c r="O1510" i="8"/>
  <c r="U1509" i="8"/>
  <c r="T1508" i="8"/>
  <c r="E1508" i="8"/>
  <c r="F1509" i="8"/>
  <c r="C1508" i="8" s="1"/>
  <c r="BB1509" i="8"/>
  <c r="BC1509" i="8"/>
  <c r="AF1512" i="8"/>
  <c r="AE1511" i="8"/>
  <c r="BM1510" i="8"/>
  <c r="BL1510" i="8"/>
  <c r="AA1512" i="8"/>
  <c r="Z1511" i="8"/>
  <c r="CB1325" i="8"/>
  <c r="CA1325" i="8"/>
  <c r="BC1320" i="8"/>
  <c r="BB1320" i="8"/>
  <c r="AX1319" i="8"/>
  <c r="AW1319" i="8"/>
  <c r="BH1321" i="8"/>
  <c r="BG1321" i="8"/>
  <c r="BW1324" i="8"/>
  <c r="BV1324" i="8"/>
  <c r="BM1322" i="8"/>
  <c r="BL1322" i="8"/>
  <c r="BR1323" i="8"/>
  <c r="BQ1323" i="8"/>
  <c r="H1509" i="8"/>
  <c r="X1511" i="8"/>
  <c r="R1507" i="8"/>
  <c r="M1510" i="8"/>
  <c r="AC1511" i="8"/>
  <c r="J1510" i="8" l="1"/>
  <c r="K1511" i="8"/>
  <c r="T1509" i="8"/>
  <c r="U1510" i="8"/>
  <c r="AW1509" i="8"/>
  <c r="AX1509" i="8"/>
  <c r="BR1511" i="8"/>
  <c r="BQ1511" i="8"/>
  <c r="P1512" i="8"/>
  <c r="O1511" i="8"/>
  <c r="BH1508" i="8"/>
  <c r="BG1508" i="8"/>
  <c r="BB1510" i="8"/>
  <c r="BC1510" i="8"/>
  <c r="E1509" i="8"/>
  <c r="F1510" i="8"/>
  <c r="C1509" i="8" s="1"/>
  <c r="AS1508" i="8"/>
  <c r="AR1508" i="8"/>
  <c r="AF1513" i="8"/>
  <c r="AE1512" i="8"/>
  <c r="BM1511" i="8"/>
  <c r="BL1511" i="8"/>
  <c r="AA1513" i="8"/>
  <c r="Z1512" i="8"/>
  <c r="BM1680" i="8"/>
  <c r="BL1680" i="8"/>
  <c r="BC1319" i="8"/>
  <c r="BB1319" i="8"/>
  <c r="BM1321" i="8"/>
  <c r="BL1321" i="8"/>
  <c r="BW1323" i="8"/>
  <c r="BV1323" i="8"/>
  <c r="CB1324" i="8"/>
  <c r="CA1324" i="8"/>
  <c r="BR1322" i="8"/>
  <c r="BQ1322" i="8"/>
  <c r="AX1318" i="8"/>
  <c r="AW1318" i="8"/>
  <c r="BH1320" i="8"/>
  <c r="BG1320" i="8"/>
  <c r="H1510" i="8"/>
  <c r="X1512" i="8"/>
  <c r="M1511" i="8"/>
  <c r="R1508" i="8"/>
  <c r="AC1512" i="8"/>
  <c r="BQ1512" i="8" l="1"/>
  <c r="BR1512" i="8"/>
  <c r="T1510" i="8"/>
  <c r="U1511" i="8"/>
  <c r="BG1509" i="8"/>
  <c r="BH1509" i="8"/>
  <c r="BB1511" i="8"/>
  <c r="BC1511" i="8"/>
  <c r="E1510" i="8"/>
  <c r="F1511" i="8"/>
  <c r="O1512" i="8"/>
  <c r="P1513" i="8"/>
  <c r="AR1509" i="8"/>
  <c r="AS1509" i="8"/>
  <c r="J1511" i="8"/>
  <c r="K1512" i="8"/>
  <c r="AX1510" i="8"/>
  <c r="AW1510" i="8"/>
  <c r="AF1514" i="8"/>
  <c r="AE1513" i="8"/>
  <c r="BM1512" i="8"/>
  <c r="BL1512" i="8"/>
  <c r="AA1514" i="8"/>
  <c r="Z1513" i="8"/>
  <c r="BL1681" i="8"/>
  <c r="BM1681" i="8"/>
  <c r="BM1320" i="8"/>
  <c r="BL1320" i="8"/>
  <c r="BR1321" i="8"/>
  <c r="BQ1321" i="8"/>
  <c r="CB1323" i="8"/>
  <c r="CA1323" i="8"/>
  <c r="BH1319" i="8"/>
  <c r="BG1319" i="8"/>
  <c r="BC1318" i="8"/>
  <c r="BB1318" i="8"/>
  <c r="BW1322" i="8"/>
  <c r="BV1322" i="8"/>
  <c r="AX1317" i="8"/>
  <c r="AW1317" i="8"/>
  <c r="H1511" i="8"/>
  <c r="R1509" i="8"/>
  <c r="X1513" i="8"/>
  <c r="AC1513" i="8"/>
  <c r="BQ1513" i="8" l="1"/>
  <c r="BR1513" i="8"/>
  <c r="O1513" i="8"/>
  <c r="P1514" i="8"/>
  <c r="U1512" i="8"/>
  <c r="T1511" i="8"/>
  <c r="BB1512" i="8"/>
  <c r="BC1512" i="8"/>
  <c r="BG1510" i="8"/>
  <c r="BH1510" i="8"/>
  <c r="C1510" i="8"/>
  <c r="E1511" i="8"/>
  <c r="F1512" i="8"/>
  <c r="AR1510" i="8"/>
  <c r="AS1510" i="8"/>
  <c r="AW1511" i="8"/>
  <c r="AX1511" i="8"/>
  <c r="K1513" i="8"/>
  <c r="J1512" i="8"/>
  <c r="AF1515" i="8"/>
  <c r="AE1514" i="8"/>
  <c r="BM1513" i="8"/>
  <c r="BL1513" i="8"/>
  <c r="AA1515" i="8"/>
  <c r="Z1514" i="8"/>
  <c r="BM1682" i="8"/>
  <c r="BL1682" i="8"/>
  <c r="BM1319" i="8"/>
  <c r="BL1319" i="8"/>
  <c r="BR1320" i="8"/>
  <c r="BQ1320" i="8"/>
  <c r="BC1317" i="8"/>
  <c r="BB1317" i="8"/>
  <c r="BW1321" i="8"/>
  <c r="BV1321" i="8"/>
  <c r="AX1316" i="8"/>
  <c r="AW1316" i="8"/>
  <c r="CB1322" i="8"/>
  <c r="CA1322" i="8"/>
  <c r="BH1318" i="8"/>
  <c r="BG1318" i="8"/>
  <c r="M1513" i="8"/>
  <c r="X1514" i="8"/>
  <c r="M1512" i="8"/>
  <c r="R1510" i="8"/>
  <c r="AC1514" i="8"/>
  <c r="U1513" i="8" l="1"/>
  <c r="T1512" i="8"/>
  <c r="AR1511" i="8"/>
  <c r="AS1511" i="8"/>
  <c r="O1514" i="8"/>
  <c r="P1515" i="8"/>
  <c r="AX1512" i="8"/>
  <c r="AW1512" i="8"/>
  <c r="BB1513" i="8"/>
  <c r="BC1513" i="8"/>
  <c r="J1513" i="8"/>
  <c r="K1514" i="8"/>
  <c r="BQ1514" i="8"/>
  <c r="BR1514" i="8"/>
  <c r="C1511" i="8"/>
  <c r="E1512" i="8"/>
  <c r="F1513" i="8"/>
  <c r="C1512" i="8" s="1"/>
  <c r="BH1511" i="8"/>
  <c r="BG1511" i="8"/>
  <c r="AF1516" i="8"/>
  <c r="AE1515" i="8"/>
  <c r="BM1514" i="8"/>
  <c r="BL1514" i="8"/>
  <c r="AA1516" i="8"/>
  <c r="Z1515" i="8"/>
  <c r="BH1317" i="8"/>
  <c r="BG1317" i="8"/>
  <c r="BR1319" i="8"/>
  <c r="BQ1319" i="8"/>
  <c r="CB1321" i="8"/>
  <c r="CA1321" i="8"/>
  <c r="BM1318" i="8"/>
  <c r="BL1318" i="8"/>
  <c r="AX1315" i="8"/>
  <c r="AW1315" i="8"/>
  <c r="BW1320" i="8"/>
  <c r="BV1320" i="8"/>
  <c r="BC1316" i="8"/>
  <c r="BB1316" i="8"/>
  <c r="H1512" i="8"/>
  <c r="H1513" i="8"/>
  <c r="X1515" i="8"/>
  <c r="M1514" i="8"/>
  <c r="R1511" i="8"/>
  <c r="AC1515" i="8"/>
  <c r="O1515" i="8" l="1"/>
  <c r="P1516" i="8"/>
  <c r="E1513" i="8"/>
  <c r="F1514" i="8"/>
  <c r="C1513" i="8" s="1"/>
  <c r="AW1513" i="8"/>
  <c r="AX1513" i="8"/>
  <c r="BB1514" i="8"/>
  <c r="BC1514" i="8"/>
  <c r="J1514" i="8"/>
  <c r="K1515" i="8"/>
  <c r="AS1512" i="8"/>
  <c r="AR1512" i="8"/>
  <c r="BQ1515" i="8"/>
  <c r="BR1515" i="8"/>
  <c r="BG1512" i="8"/>
  <c r="BH1512" i="8"/>
  <c r="U1514" i="8"/>
  <c r="T1513" i="8"/>
  <c r="AF1517" i="8"/>
  <c r="AE1516" i="8"/>
  <c r="BM1515" i="8"/>
  <c r="BL1515" i="8"/>
  <c r="AA1517" i="8"/>
  <c r="Z1516" i="8"/>
  <c r="BR1318" i="8"/>
  <c r="BQ1318" i="8"/>
  <c r="BM1317" i="8"/>
  <c r="BL1317" i="8"/>
  <c r="BH1316" i="8"/>
  <c r="BG1316" i="8"/>
  <c r="BW1319" i="8"/>
  <c r="BV1319" i="8"/>
  <c r="CB1320" i="8"/>
  <c r="CA1320" i="8"/>
  <c r="BC1315" i="8"/>
  <c r="BB1315" i="8"/>
  <c r="AX1314" i="8"/>
  <c r="AW1314" i="8"/>
  <c r="H1514" i="8"/>
  <c r="X1516" i="8"/>
  <c r="M1515" i="8"/>
  <c r="R1512" i="8"/>
  <c r="AC1516" i="8"/>
  <c r="BH1513" i="8" l="1"/>
  <c r="BG1513" i="8"/>
  <c r="E1514" i="8"/>
  <c r="F1515" i="8"/>
  <c r="C1514" i="8" s="1"/>
  <c r="J1515" i="8"/>
  <c r="K1516" i="8"/>
  <c r="AR1513" i="8"/>
  <c r="AS1513" i="8"/>
  <c r="AW1514" i="8"/>
  <c r="AX1514" i="8"/>
  <c r="U1515" i="8"/>
  <c r="T1514" i="8"/>
  <c r="O1516" i="8"/>
  <c r="P1517" i="8"/>
  <c r="BR1516" i="8"/>
  <c r="BQ1516" i="8"/>
  <c r="BB1515" i="8"/>
  <c r="BC1515" i="8"/>
  <c r="AF1518" i="8"/>
  <c r="AE1517" i="8"/>
  <c r="BM1516" i="8"/>
  <c r="BL1516" i="8"/>
  <c r="AA1518" i="8"/>
  <c r="Z1517" i="8"/>
  <c r="BC1314" i="8"/>
  <c r="BB1314" i="8"/>
  <c r="AX1313" i="8"/>
  <c r="AW1313" i="8"/>
  <c r="BR1317" i="8"/>
  <c r="BQ1317" i="8"/>
  <c r="BM1316" i="8"/>
  <c r="BL1316" i="8"/>
  <c r="BW1318" i="8"/>
  <c r="BV1318" i="8"/>
  <c r="BH1315" i="8"/>
  <c r="BG1315" i="8"/>
  <c r="CB1319" i="8"/>
  <c r="CA1319" i="8"/>
  <c r="H1515" i="8"/>
  <c r="X1517" i="8"/>
  <c r="R1513" i="8"/>
  <c r="M1516" i="8"/>
  <c r="AC1517" i="8"/>
  <c r="J1516" i="8" l="1"/>
  <c r="K1517" i="8"/>
  <c r="BB1516" i="8"/>
  <c r="BC1516" i="8"/>
  <c r="U1516" i="8"/>
  <c r="T1515" i="8"/>
  <c r="AW1515" i="8"/>
  <c r="AX1515" i="8"/>
  <c r="BH1514" i="8"/>
  <c r="BG1514" i="8"/>
  <c r="BR1517" i="8"/>
  <c r="BQ1517" i="8"/>
  <c r="E1515" i="8"/>
  <c r="F1516" i="8"/>
  <c r="C1515" i="8" s="1"/>
  <c r="AS1514" i="8"/>
  <c r="AR1514" i="8"/>
  <c r="P1518" i="8"/>
  <c r="O1517" i="8"/>
  <c r="AF1519" i="8"/>
  <c r="AE1518" i="8"/>
  <c r="BM1517" i="8"/>
  <c r="BL1517" i="8"/>
  <c r="AA1519" i="8"/>
  <c r="Z1518" i="8"/>
  <c r="BC1313" i="8"/>
  <c r="BB1313" i="8"/>
  <c r="BW1317" i="8"/>
  <c r="BV1317" i="8"/>
  <c r="BM1315" i="8"/>
  <c r="BL1315" i="8"/>
  <c r="BH1314" i="8"/>
  <c r="BG1314" i="8"/>
  <c r="AX1312" i="8"/>
  <c r="AW1312" i="8"/>
  <c r="BR1316" i="8"/>
  <c r="BQ1316" i="8"/>
  <c r="CB1318" i="8"/>
  <c r="CA1318" i="8"/>
  <c r="H1516" i="8"/>
  <c r="X1518" i="8"/>
  <c r="R1514" i="8"/>
  <c r="M1517" i="8"/>
  <c r="AC1518" i="8"/>
  <c r="T1516" i="8" l="1"/>
  <c r="U1517" i="8"/>
  <c r="P1519" i="8"/>
  <c r="O1518" i="8"/>
  <c r="AS1515" i="8"/>
  <c r="AR1515" i="8"/>
  <c r="BC1517" i="8"/>
  <c r="BB1517" i="8"/>
  <c r="J1517" i="8"/>
  <c r="K1518" i="8"/>
  <c r="BR1518" i="8"/>
  <c r="BQ1518" i="8"/>
  <c r="E1516" i="8"/>
  <c r="F1517" i="8"/>
  <c r="BH1515" i="8"/>
  <c r="BG1515" i="8"/>
  <c r="AW1516" i="8"/>
  <c r="AX1516" i="8"/>
  <c r="AF1520" i="8"/>
  <c r="AE1519" i="8"/>
  <c r="BM1518" i="8"/>
  <c r="BL1518" i="8"/>
  <c r="AA1520" i="8"/>
  <c r="Z1519" i="8"/>
  <c r="BR1315" i="8"/>
  <c r="BQ1315" i="8"/>
  <c r="CB1317" i="8"/>
  <c r="CA1317" i="8"/>
  <c r="AX1311" i="8"/>
  <c r="AW1311" i="8"/>
  <c r="BW1316" i="8"/>
  <c r="BV1316" i="8"/>
  <c r="BC1312" i="8"/>
  <c r="BB1312" i="8"/>
  <c r="BM1314" i="8"/>
  <c r="BL1314" i="8"/>
  <c r="BH1313" i="8"/>
  <c r="BG1313" i="8"/>
  <c r="H1517" i="8"/>
  <c r="X1519" i="8"/>
  <c r="R1515" i="8"/>
  <c r="M1518" i="8"/>
  <c r="AC1519" i="8"/>
  <c r="BB1518" i="8" l="1"/>
  <c r="BC1518" i="8"/>
  <c r="K1519" i="8"/>
  <c r="J1518" i="8"/>
  <c r="O1519" i="8"/>
  <c r="P1520" i="8"/>
  <c r="AX1517" i="8"/>
  <c r="AW1517" i="8"/>
  <c r="F1518" i="8"/>
  <c r="C1517" i="8" s="1"/>
  <c r="E1517" i="8"/>
  <c r="U1518" i="8"/>
  <c r="T1517" i="8"/>
  <c r="C1516" i="8"/>
  <c r="BR1519" i="8"/>
  <c r="BQ1519" i="8"/>
  <c r="AR1516" i="8"/>
  <c r="AS1516" i="8"/>
  <c r="BG1516" i="8"/>
  <c r="BH1516" i="8"/>
  <c r="AF1521" i="8"/>
  <c r="AE1520" i="8"/>
  <c r="BM1519" i="8"/>
  <c r="BL1519" i="8"/>
  <c r="AA1521" i="8"/>
  <c r="Z1520" i="8"/>
  <c r="BM1313" i="8"/>
  <c r="BL1313" i="8"/>
  <c r="BC1311" i="8"/>
  <c r="BB1311" i="8"/>
  <c r="BH1312" i="8"/>
  <c r="BG1312" i="8"/>
  <c r="BW1315" i="8"/>
  <c r="BV1315" i="8"/>
  <c r="BR1314" i="8"/>
  <c r="BQ1314" i="8"/>
  <c r="AX1310" i="8"/>
  <c r="AW1310" i="8"/>
  <c r="CB1316" i="8"/>
  <c r="CA1316" i="8"/>
  <c r="H1518" i="8"/>
  <c r="R1516" i="8"/>
  <c r="X1520" i="8"/>
  <c r="M1519" i="8"/>
  <c r="AC1520" i="8"/>
  <c r="P1521" i="8" l="1"/>
  <c r="O1520" i="8"/>
  <c r="U1519" i="8"/>
  <c r="T1518" i="8"/>
  <c r="BB1519" i="8"/>
  <c r="BC1519" i="8"/>
  <c r="AR1517" i="8"/>
  <c r="AS1517" i="8"/>
  <c r="AX1518" i="8"/>
  <c r="AW1518" i="8"/>
  <c r="BG1517" i="8"/>
  <c r="BH1517" i="8"/>
  <c r="E1518" i="8"/>
  <c r="F1519" i="8"/>
  <c r="C1518" i="8" s="1"/>
  <c r="K1520" i="8"/>
  <c r="J1519" i="8"/>
  <c r="BQ1520" i="8"/>
  <c r="BR1520" i="8"/>
  <c r="AF1522" i="8"/>
  <c r="AE1521" i="8"/>
  <c r="BL1520" i="8"/>
  <c r="BM1520" i="8"/>
  <c r="AA1522" i="8"/>
  <c r="Z1521" i="8"/>
  <c r="BM1312" i="8"/>
  <c r="BL1312" i="8"/>
  <c r="BW1314" i="8"/>
  <c r="BV1314" i="8"/>
  <c r="BC1310" i="8"/>
  <c r="BB1310" i="8"/>
  <c r="BH1311" i="8"/>
  <c r="BG1311" i="8"/>
  <c r="BR1313" i="8"/>
  <c r="BQ1313" i="8"/>
  <c r="AX1309" i="8"/>
  <c r="AW1309" i="8"/>
  <c r="CB1315" i="8"/>
  <c r="CA1315" i="8"/>
  <c r="H1519" i="8"/>
  <c r="X1521" i="8"/>
  <c r="M1520" i="8"/>
  <c r="R1517" i="8"/>
  <c r="AC1521" i="8"/>
  <c r="BH1518" i="8" l="1"/>
  <c r="BG1518" i="8"/>
  <c r="U1520" i="8"/>
  <c r="T1519" i="8"/>
  <c r="AS1518" i="8"/>
  <c r="AR1518" i="8"/>
  <c r="K1521" i="8"/>
  <c r="J1520" i="8"/>
  <c r="BB1520" i="8"/>
  <c r="BC1520" i="8"/>
  <c r="AW1519" i="8"/>
  <c r="AX1519" i="8"/>
  <c r="BQ1521" i="8"/>
  <c r="BR1521" i="8"/>
  <c r="E1519" i="8"/>
  <c r="F1520" i="8"/>
  <c r="C1519" i="8" s="1"/>
  <c r="P1522" i="8"/>
  <c r="O1521" i="8"/>
  <c r="AF1523" i="8"/>
  <c r="AE1522" i="8"/>
  <c r="BL1521" i="8"/>
  <c r="BM1521" i="8"/>
  <c r="AA1523" i="8"/>
  <c r="Z1522" i="8"/>
  <c r="CB1314" i="8"/>
  <c r="CA1314" i="8"/>
  <c r="BR1312" i="8"/>
  <c r="BQ1312" i="8"/>
  <c r="BH1310" i="8"/>
  <c r="BG1310" i="8"/>
  <c r="BW1313" i="8"/>
  <c r="BV1313" i="8"/>
  <c r="BC1309" i="8"/>
  <c r="BB1309" i="8"/>
  <c r="AX1308" i="8"/>
  <c r="AW1308" i="8"/>
  <c r="BM1311" i="8"/>
  <c r="BL1311" i="8"/>
  <c r="X1522" i="8"/>
  <c r="M1521" i="8"/>
  <c r="R1518" i="8"/>
  <c r="AC1522" i="8"/>
  <c r="J1521" i="8" l="1"/>
  <c r="K1522" i="8"/>
  <c r="BC1521" i="8"/>
  <c r="BB1521" i="8"/>
  <c r="BH1519" i="8"/>
  <c r="BG1519" i="8"/>
  <c r="BQ1522" i="8"/>
  <c r="BR1522" i="8"/>
  <c r="O1522" i="8"/>
  <c r="P1523" i="8"/>
  <c r="U1521" i="8"/>
  <c r="T1520" i="8"/>
  <c r="AR1519" i="8"/>
  <c r="AS1519" i="8"/>
  <c r="E1520" i="8"/>
  <c r="F1521" i="8"/>
  <c r="AW1520" i="8"/>
  <c r="AX1520" i="8"/>
  <c r="AF1524" i="8"/>
  <c r="AE1523" i="8"/>
  <c r="BM1522" i="8"/>
  <c r="BL1522" i="8"/>
  <c r="AA1524" i="8"/>
  <c r="Z1523" i="8"/>
  <c r="BR1311" i="8"/>
  <c r="BQ1311" i="8"/>
  <c r="BW1312" i="8"/>
  <c r="BV1312" i="8"/>
  <c r="CB1313" i="8"/>
  <c r="CA1313" i="8"/>
  <c r="BM1310" i="8"/>
  <c r="BL1310" i="8"/>
  <c r="BH1309" i="8"/>
  <c r="BG1309" i="8"/>
  <c r="BC1308" i="8"/>
  <c r="BB1308" i="8"/>
  <c r="AX1307" i="8"/>
  <c r="AW1307" i="8"/>
  <c r="H1520" i="8"/>
  <c r="X1523" i="8"/>
  <c r="M1522" i="8"/>
  <c r="R1519" i="8"/>
  <c r="AC1523" i="8"/>
  <c r="T1521" i="8" l="1"/>
  <c r="U1522" i="8"/>
  <c r="C1520" i="8"/>
  <c r="F1522" i="8"/>
  <c r="C1521" i="8" s="1"/>
  <c r="E1521" i="8"/>
  <c r="K1523" i="8"/>
  <c r="J1522" i="8"/>
  <c r="AS1520" i="8"/>
  <c r="AR1520" i="8"/>
  <c r="BB1522" i="8"/>
  <c r="BC1522" i="8"/>
  <c r="AX1521" i="8"/>
  <c r="AW1521" i="8"/>
  <c r="BH1520" i="8"/>
  <c r="BG1520" i="8"/>
  <c r="P1524" i="8"/>
  <c r="O1523" i="8"/>
  <c r="BQ1523" i="8"/>
  <c r="BR1523" i="8"/>
  <c r="AF1525" i="8"/>
  <c r="AE1524" i="8"/>
  <c r="BM1523" i="8"/>
  <c r="BL1523" i="8"/>
  <c r="AA1525" i="8"/>
  <c r="Z1524" i="8"/>
  <c r="BC1307" i="8"/>
  <c r="BB1307" i="8"/>
  <c r="BW1311" i="8"/>
  <c r="BV1311" i="8"/>
  <c r="CB1312" i="8"/>
  <c r="CA1312" i="8"/>
  <c r="BM1309" i="8"/>
  <c r="BL1309" i="8"/>
  <c r="AX1306" i="8"/>
  <c r="AW1306" i="8"/>
  <c r="BH1308" i="8"/>
  <c r="BG1308" i="8"/>
  <c r="BR1310" i="8"/>
  <c r="BQ1310" i="8"/>
  <c r="H1521" i="8"/>
  <c r="M1523" i="8"/>
  <c r="X1524" i="8"/>
  <c r="R1520" i="8"/>
  <c r="AC1524" i="8"/>
  <c r="K1524" i="8" l="1"/>
  <c r="J1523" i="8"/>
  <c r="AR1521" i="8"/>
  <c r="AS1521" i="8"/>
  <c r="BB1523" i="8"/>
  <c r="BC1523" i="8"/>
  <c r="E1522" i="8"/>
  <c r="F1523" i="8"/>
  <c r="O1524" i="8"/>
  <c r="P1525" i="8"/>
  <c r="BR1524" i="8"/>
  <c r="BQ1524" i="8"/>
  <c r="U1523" i="8"/>
  <c r="T1522" i="8"/>
  <c r="AW1522" i="8"/>
  <c r="AX1522" i="8"/>
  <c r="BG1521" i="8"/>
  <c r="BH1521" i="8"/>
  <c r="AF1526" i="8"/>
  <c r="AE1525" i="8"/>
  <c r="BL1524" i="8"/>
  <c r="BM1524" i="8"/>
  <c r="AA1526" i="8"/>
  <c r="Z1525" i="8"/>
  <c r="BW1310" i="8"/>
  <c r="BV1310" i="8"/>
  <c r="BC1306" i="8"/>
  <c r="BB1306" i="8"/>
  <c r="CB1311" i="8"/>
  <c r="CA1311" i="8"/>
  <c r="AX1305" i="8"/>
  <c r="AW1305" i="8"/>
  <c r="BM1308" i="8"/>
  <c r="BL1308" i="8"/>
  <c r="BH1307" i="8"/>
  <c r="BG1307" i="8"/>
  <c r="BR1309" i="8"/>
  <c r="BQ1309" i="8"/>
  <c r="H1522" i="8"/>
  <c r="R1521" i="8"/>
  <c r="X1525" i="8"/>
  <c r="M1524" i="8"/>
  <c r="AC1525" i="8"/>
  <c r="E1523" i="8" l="1"/>
  <c r="F1524" i="8"/>
  <c r="C1523" i="8" s="1"/>
  <c r="AR1522" i="8"/>
  <c r="AS1522" i="8"/>
  <c r="BQ1525" i="8"/>
  <c r="BR1525" i="8"/>
  <c r="T1523" i="8"/>
  <c r="U1524" i="8"/>
  <c r="BG1522" i="8"/>
  <c r="BH1522" i="8"/>
  <c r="P1526" i="8"/>
  <c r="O1525" i="8"/>
  <c r="BC1524" i="8"/>
  <c r="BB1524" i="8"/>
  <c r="AX1523" i="8"/>
  <c r="AW1523" i="8"/>
  <c r="C1522" i="8"/>
  <c r="K1525" i="8"/>
  <c r="J1524" i="8"/>
  <c r="AF1527" i="8"/>
  <c r="AE1526" i="8"/>
  <c r="BL1525" i="8"/>
  <c r="BM1525" i="8"/>
  <c r="AA1527" i="8"/>
  <c r="Z1526" i="8"/>
  <c r="BW1309" i="8"/>
  <c r="BV1309" i="8"/>
  <c r="AX1304" i="8"/>
  <c r="AW1304" i="8"/>
  <c r="CB1310" i="8"/>
  <c r="CA1310" i="8"/>
  <c r="BH1306" i="8"/>
  <c r="BG1306" i="8"/>
  <c r="BM1307" i="8"/>
  <c r="BL1307" i="8"/>
  <c r="BR1308" i="8"/>
  <c r="BQ1308" i="8"/>
  <c r="BC1305" i="8"/>
  <c r="BB1305" i="8"/>
  <c r="H1523" i="8"/>
  <c r="X1526" i="8"/>
  <c r="M1525" i="8"/>
  <c r="R1522" i="8"/>
  <c r="AC1526" i="8"/>
  <c r="P1527" i="8" l="1"/>
  <c r="O1526" i="8"/>
  <c r="BC1525" i="8"/>
  <c r="BB1525" i="8"/>
  <c r="AW1524" i="8"/>
  <c r="AX1524" i="8"/>
  <c r="BQ1526" i="8"/>
  <c r="BR1526" i="8"/>
  <c r="U1525" i="8"/>
  <c r="T1524" i="8"/>
  <c r="BG1523" i="8"/>
  <c r="BH1523" i="8"/>
  <c r="E1524" i="8"/>
  <c r="F1525" i="8"/>
  <c r="C1524" i="8" s="1"/>
  <c r="J1525" i="8"/>
  <c r="K1526" i="8"/>
  <c r="AR1523" i="8"/>
  <c r="AS1523" i="8"/>
  <c r="AF1528" i="8"/>
  <c r="AE1527" i="8"/>
  <c r="BM1526" i="8"/>
  <c r="BL1526" i="8"/>
  <c r="AA1528" i="8"/>
  <c r="Z1527" i="8"/>
  <c r="BH1305" i="8"/>
  <c r="BG1305" i="8"/>
  <c r="AX1303" i="8"/>
  <c r="AW1303" i="8"/>
  <c r="BR1307" i="8"/>
  <c r="BQ1307" i="8"/>
  <c r="BC1304" i="8"/>
  <c r="BB1304" i="8"/>
  <c r="CB1309" i="8"/>
  <c r="CA1309" i="8"/>
  <c r="BM1306" i="8"/>
  <c r="BL1306" i="8"/>
  <c r="BW1308" i="8"/>
  <c r="BV1308" i="8"/>
  <c r="H1524" i="8"/>
  <c r="H1525" i="8"/>
  <c r="M1526" i="8"/>
  <c r="R1523" i="8"/>
  <c r="X1527" i="8"/>
  <c r="AC1527" i="8"/>
  <c r="BH1524" i="8" l="1"/>
  <c r="BG1524" i="8"/>
  <c r="J1526" i="8"/>
  <c r="K1527" i="8"/>
  <c r="U1526" i="8"/>
  <c r="T1525" i="8"/>
  <c r="AS1524" i="8"/>
  <c r="AR1524" i="8"/>
  <c r="BR1527" i="8"/>
  <c r="BQ1527" i="8"/>
  <c r="AX1525" i="8"/>
  <c r="AW1525" i="8"/>
  <c r="BC1526" i="8"/>
  <c r="BB1526" i="8"/>
  <c r="F1526" i="8"/>
  <c r="E1525" i="8"/>
  <c r="P1528" i="8"/>
  <c r="O1527" i="8"/>
  <c r="AF1529" i="8"/>
  <c r="AE1528" i="8"/>
  <c r="BM1527" i="8"/>
  <c r="BL1527" i="8"/>
  <c r="AA1529" i="8"/>
  <c r="Z1528" i="8"/>
  <c r="BW1307" i="8"/>
  <c r="BV1307" i="8"/>
  <c r="BC1303" i="8"/>
  <c r="BB1303" i="8"/>
  <c r="BM1305" i="8"/>
  <c r="BL1305" i="8"/>
  <c r="CB1308" i="8"/>
  <c r="CA1308" i="8"/>
  <c r="BH1304" i="8"/>
  <c r="BG1304" i="8"/>
  <c r="BR1306" i="8"/>
  <c r="BQ1306" i="8"/>
  <c r="AX1302" i="8"/>
  <c r="AW1302" i="8"/>
  <c r="R1524" i="8"/>
  <c r="X1528" i="8"/>
  <c r="AC1528" i="8"/>
  <c r="BH1525" i="8" l="1"/>
  <c r="BG1525" i="8"/>
  <c r="E1526" i="8"/>
  <c r="F1527" i="8"/>
  <c r="C1526" i="8" s="1"/>
  <c r="T1526" i="8"/>
  <c r="U1527" i="8"/>
  <c r="BR1528" i="8"/>
  <c r="BQ1528" i="8"/>
  <c r="O1528" i="8"/>
  <c r="P1529" i="8"/>
  <c r="J1527" i="8"/>
  <c r="K1528" i="8"/>
  <c r="AW1526" i="8"/>
  <c r="AX1526" i="8"/>
  <c r="C1525" i="8"/>
  <c r="BB1527" i="8"/>
  <c r="BC1527" i="8"/>
  <c r="AS1525" i="8"/>
  <c r="AR1525" i="8"/>
  <c r="AF1530" i="8"/>
  <c r="AE1529" i="8"/>
  <c r="BL1528" i="8"/>
  <c r="BM1528" i="8"/>
  <c r="AA1530" i="8"/>
  <c r="Z1529" i="8"/>
  <c r="BC1302" i="8"/>
  <c r="BB1302" i="8"/>
  <c r="BR1305" i="8"/>
  <c r="BQ1305" i="8"/>
  <c r="CB1307" i="8"/>
  <c r="CA1307" i="8"/>
  <c r="BH1303" i="8"/>
  <c r="BG1303" i="8"/>
  <c r="AX1301" i="8"/>
  <c r="AW1301" i="8"/>
  <c r="BM1304" i="8"/>
  <c r="BL1304" i="8"/>
  <c r="BW1306" i="8"/>
  <c r="BV1306" i="8"/>
  <c r="H1526" i="8"/>
  <c r="M1527" i="8"/>
  <c r="M1528" i="8"/>
  <c r="X1529" i="8"/>
  <c r="R1525" i="8"/>
  <c r="AC1529" i="8"/>
  <c r="T1527" i="8" l="1"/>
  <c r="U1528" i="8"/>
  <c r="BH1526" i="8"/>
  <c r="BG1526" i="8"/>
  <c r="J1528" i="8"/>
  <c r="K1529" i="8"/>
  <c r="O1529" i="8"/>
  <c r="P1530" i="8"/>
  <c r="F1528" i="8"/>
  <c r="E1527" i="8"/>
  <c r="BQ1529" i="8"/>
  <c r="BR1529" i="8"/>
  <c r="BC1528" i="8"/>
  <c r="BB1528" i="8"/>
  <c r="AS1526" i="8"/>
  <c r="AR1526" i="8"/>
  <c r="AW1527" i="8"/>
  <c r="AX1527" i="8"/>
  <c r="AF1531" i="8"/>
  <c r="AE1530" i="8"/>
  <c r="BL1529" i="8"/>
  <c r="BM1529" i="8"/>
  <c r="AA1531" i="8"/>
  <c r="Z1530" i="8"/>
  <c r="CB1306" i="8"/>
  <c r="CA1306" i="8"/>
  <c r="BM1303" i="8"/>
  <c r="BL1303" i="8"/>
  <c r="AX1300" i="8"/>
  <c r="AW1300" i="8"/>
  <c r="BW1305" i="8"/>
  <c r="BV1305" i="8"/>
  <c r="BC1301" i="8"/>
  <c r="BB1301" i="8"/>
  <c r="BH1302" i="8"/>
  <c r="BG1302" i="8"/>
  <c r="BR1304" i="8"/>
  <c r="BQ1304" i="8"/>
  <c r="H1527" i="8"/>
  <c r="R1526" i="8"/>
  <c r="X1530" i="8"/>
  <c r="AC1530" i="8"/>
  <c r="J1529" i="8" l="1"/>
  <c r="K1530" i="8"/>
  <c r="AX1528" i="8"/>
  <c r="AW1528" i="8"/>
  <c r="BQ1530" i="8"/>
  <c r="BR1530" i="8"/>
  <c r="AR1527" i="8"/>
  <c r="AS1527" i="8"/>
  <c r="C1527" i="8"/>
  <c r="F1529" i="8"/>
  <c r="C1528" i="8" s="1"/>
  <c r="E1528" i="8"/>
  <c r="U1529" i="8"/>
  <c r="T1528" i="8"/>
  <c r="P1531" i="8"/>
  <c r="O1530" i="8"/>
  <c r="BH1527" i="8"/>
  <c r="BG1527" i="8"/>
  <c r="BC1529" i="8"/>
  <c r="BB1529" i="8"/>
  <c r="AF1532" i="8"/>
  <c r="AE1531" i="8"/>
  <c r="BL1530" i="8"/>
  <c r="BM1530" i="8"/>
  <c r="AA1532" i="8"/>
  <c r="Z1531" i="8"/>
  <c r="BC1300" i="8"/>
  <c r="BB1300" i="8"/>
  <c r="BW1304" i="8"/>
  <c r="BV1304" i="8"/>
  <c r="AX1299" i="8"/>
  <c r="AW1299" i="8"/>
  <c r="BM1302" i="8"/>
  <c r="BL1302" i="8"/>
  <c r="BR1303" i="8"/>
  <c r="BQ1303" i="8"/>
  <c r="BH1301" i="8"/>
  <c r="BG1301" i="8"/>
  <c r="CB1305" i="8"/>
  <c r="CA1305" i="8"/>
  <c r="H1529" i="8"/>
  <c r="H1528" i="8"/>
  <c r="M1529" i="8"/>
  <c r="R1527" i="8"/>
  <c r="R1528" i="8"/>
  <c r="X1531" i="8"/>
  <c r="M1530" i="8"/>
  <c r="AC1531" i="8"/>
  <c r="BH1528" i="8" l="1"/>
  <c r="BG1528" i="8"/>
  <c r="U1530" i="8"/>
  <c r="T1529" i="8"/>
  <c r="BQ1531" i="8"/>
  <c r="BR1531" i="8"/>
  <c r="AR1528" i="8"/>
  <c r="AS1528" i="8"/>
  <c r="BB1530" i="8"/>
  <c r="BC1530" i="8"/>
  <c r="E1529" i="8"/>
  <c r="F1530" i="8"/>
  <c r="C1529" i="8" s="1"/>
  <c r="P1532" i="8"/>
  <c r="O1531" i="8"/>
  <c r="J1530" i="8"/>
  <c r="K1531" i="8"/>
  <c r="AX1529" i="8"/>
  <c r="AW1529" i="8"/>
  <c r="AF1533" i="8"/>
  <c r="AE1532" i="8"/>
  <c r="BL1531" i="8"/>
  <c r="BM1531" i="8"/>
  <c r="AA1533" i="8"/>
  <c r="Z1532" i="8"/>
  <c r="BC1299" i="8"/>
  <c r="BB1299" i="8"/>
  <c r="AX1298" i="8"/>
  <c r="AW1298" i="8"/>
  <c r="CB1304" i="8"/>
  <c r="CA1304" i="8"/>
  <c r="BM1301" i="8"/>
  <c r="BL1301" i="8"/>
  <c r="BH1300" i="8"/>
  <c r="BG1300" i="8"/>
  <c r="BW1303" i="8"/>
  <c r="BV1303" i="8"/>
  <c r="BR1302" i="8"/>
  <c r="BQ1302" i="8"/>
  <c r="M1531" i="8"/>
  <c r="X1532" i="8"/>
  <c r="AC1532" i="8"/>
  <c r="BR1532" i="8" l="1"/>
  <c r="BQ1532" i="8"/>
  <c r="E1530" i="8"/>
  <c r="F1531" i="8"/>
  <c r="C1530" i="8" s="1"/>
  <c r="BH1529" i="8"/>
  <c r="BG1529" i="8"/>
  <c r="BB1531" i="8"/>
  <c r="BC1531" i="8"/>
  <c r="J1531" i="8"/>
  <c r="K1532" i="8"/>
  <c r="AR1529" i="8"/>
  <c r="AS1529" i="8"/>
  <c r="T1530" i="8"/>
  <c r="U1531" i="8"/>
  <c r="P1533" i="8"/>
  <c r="O1532" i="8"/>
  <c r="AW1530" i="8"/>
  <c r="AX1530" i="8"/>
  <c r="AF1534" i="8"/>
  <c r="AE1533" i="8"/>
  <c r="BM1532" i="8"/>
  <c r="BL1532" i="8"/>
  <c r="AA1534" i="8"/>
  <c r="Z1533" i="8"/>
  <c r="BW1302" i="8"/>
  <c r="BV1302" i="8"/>
  <c r="BH1299" i="8"/>
  <c r="BG1299" i="8"/>
  <c r="BC1298" i="8"/>
  <c r="BB1298" i="8"/>
  <c r="CB1303" i="8"/>
  <c r="CA1303" i="8"/>
  <c r="AX1297" i="8"/>
  <c r="AW1297" i="8"/>
  <c r="BM1300" i="8"/>
  <c r="BL1300" i="8"/>
  <c r="BR1301" i="8"/>
  <c r="BQ1301" i="8"/>
  <c r="H1530" i="8"/>
  <c r="M1532" i="8"/>
  <c r="R1529" i="8"/>
  <c r="X1533" i="8"/>
  <c r="AC1533" i="8"/>
  <c r="BC1532" i="8" l="1"/>
  <c r="BB1532" i="8"/>
  <c r="E1531" i="8"/>
  <c r="F1532" i="8"/>
  <c r="C1531" i="8" s="1"/>
  <c r="O1533" i="8"/>
  <c r="P1534" i="8"/>
  <c r="K1533" i="8"/>
  <c r="J1532" i="8"/>
  <c r="AS1530" i="8"/>
  <c r="AR1530" i="8"/>
  <c r="BG1530" i="8"/>
  <c r="BH1530" i="8"/>
  <c r="AX1531" i="8"/>
  <c r="AW1531" i="8"/>
  <c r="T1531" i="8"/>
  <c r="U1532" i="8"/>
  <c r="BQ1533" i="8"/>
  <c r="BR1533" i="8"/>
  <c r="AF1535" i="8"/>
  <c r="AE1534" i="8"/>
  <c r="BM1533" i="8"/>
  <c r="BL1533" i="8"/>
  <c r="AA1535" i="8"/>
  <c r="Z1534" i="8"/>
  <c r="BH1298" i="8"/>
  <c r="BG1298" i="8"/>
  <c r="BM1299" i="8"/>
  <c r="BL1299" i="8"/>
  <c r="AX1296" i="8"/>
  <c r="AW1296" i="8"/>
  <c r="BW1301" i="8"/>
  <c r="BV1301" i="8"/>
  <c r="BC1297" i="8"/>
  <c r="BB1297" i="8"/>
  <c r="BR1300" i="8"/>
  <c r="BQ1300" i="8"/>
  <c r="CB1302" i="8"/>
  <c r="CA1302" i="8"/>
  <c r="H1531" i="8"/>
  <c r="X1534" i="8"/>
  <c r="R1530" i="8"/>
  <c r="M1533" i="8"/>
  <c r="AC1534" i="8"/>
  <c r="BR1534" i="8" l="1"/>
  <c r="BQ1534" i="8"/>
  <c r="O1534" i="8"/>
  <c r="P1535" i="8"/>
  <c r="BC1533" i="8"/>
  <c r="BB1533" i="8"/>
  <c r="E1532" i="8"/>
  <c r="F1533" i="8"/>
  <c r="C1532" i="8" s="1"/>
  <c r="U1533" i="8"/>
  <c r="T1532" i="8"/>
  <c r="AX1532" i="8"/>
  <c r="AW1532" i="8"/>
  <c r="AS1531" i="8"/>
  <c r="AR1531" i="8"/>
  <c r="BG1531" i="8"/>
  <c r="BH1531" i="8"/>
  <c r="K1534" i="8"/>
  <c r="J1533" i="8"/>
  <c r="AF1536" i="8"/>
  <c r="AE1535" i="8"/>
  <c r="BM1534" i="8"/>
  <c r="BL1534" i="8"/>
  <c r="AA1536" i="8"/>
  <c r="Z1535" i="8"/>
  <c r="BC1296" i="8"/>
  <c r="BB1296" i="8"/>
  <c r="BH1297" i="8"/>
  <c r="BG1297" i="8"/>
  <c r="AX1295" i="8"/>
  <c r="AW1295" i="8"/>
  <c r="BM1298" i="8"/>
  <c r="BL1298" i="8"/>
  <c r="BW1300" i="8"/>
  <c r="BV1300" i="8"/>
  <c r="BR1299" i="8"/>
  <c r="BQ1299" i="8"/>
  <c r="CB1301" i="8"/>
  <c r="CA1301" i="8"/>
  <c r="H1532" i="8"/>
  <c r="H1533" i="8"/>
  <c r="M1534" i="8"/>
  <c r="R1531" i="8"/>
  <c r="X1535" i="8"/>
  <c r="R1532" i="8"/>
  <c r="AC1535" i="8"/>
  <c r="AR1532" i="8" l="1"/>
  <c r="AS1532" i="8"/>
  <c r="AX1533" i="8"/>
  <c r="AW1533" i="8"/>
  <c r="K1535" i="8"/>
  <c r="J1534" i="8"/>
  <c r="BH1532" i="8"/>
  <c r="BG1532" i="8"/>
  <c r="U1534" i="8"/>
  <c r="T1533" i="8"/>
  <c r="P1536" i="8"/>
  <c r="O1535" i="8"/>
  <c r="BB1534" i="8"/>
  <c r="BC1534" i="8"/>
  <c r="BQ1535" i="8"/>
  <c r="BR1535" i="8"/>
  <c r="E1533" i="8"/>
  <c r="F1534" i="8"/>
  <c r="AF1537" i="8"/>
  <c r="AE1536" i="8"/>
  <c r="BM1535" i="8"/>
  <c r="BL1535" i="8"/>
  <c r="AA1537" i="8"/>
  <c r="Z1536" i="8"/>
  <c r="BC1295" i="8"/>
  <c r="BB1295" i="8"/>
  <c r="BH1296" i="8"/>
  <c r="BG1296" i="8"/>
  <c r="AX1294" i="8"/>
  <c r="AW1294" i="8"/>
  <c r="BM1297" i="8"/>
  <c r="BL1297" i="8"/>
  <c r="BW1299" i="8"/>
  <c r="BV1299" i="8"/>
  <c r="CB1300" i="8"/>
  <c r="CA1300" i="8"/>
  <c r="BR1298" i="8"/>
  <c r="BQ1298" i="8"/>
  <c r="H1534" i="8"/>
  <c r="X1536" i="8"/>
  <c r="M1535" i="8"/>
  <c r="AC1536" i="8"/>
  <c r="AW1534" i="8" l="1"/>
  <c r="AX1534" i="8"/>
  <c r="BC1535" i="8"/>
  <c r="BB1535" i="8"/>
  <c r="O1536" i="8"/>
  <c r="P1537" i="8"/>
  <c r="K1536" i="8"/>
  <c r="J1535" i="8"/>
  <c r="AS1533" i="8"/>
  <c r="AR1533" i="8"/>
  <c r="BH1533" i="8"/>
  <c r="BG1533" i="8"/>
  <c r="T1534" i="8"/>
  <c r="U1535" i="8"/>
  <c r="BR1536" i="8"/>
  <c r="BQ1536" i="8"/>
  <c r="C1533" i="8"/>
  <c r="F1535" i="8"/>
  <c r="C1534" i="8" s="1"/>
  <c r="E1534" i="8"/>
  <c r="AF1538" i="8"/>
  <c r="AE1537" i="8"/>
  <c r="BM1536" i="8"/>
  <c r="BL1536" i="8"/>
  <c r="AA1538" i="8"/>
  <c r="Z1537" i="8"/>
  <c r="BW1298" i="8"/>
  <c r="BV1298" i="8"/>
  <c r="AX1293" i="8"/>
  <c r="AW1293" i="8"/>
  <c r="BR1297" i="8"/>
  <c r="BQ1297" i="8"/>
  <c r="BM1296" i="8"/>
  <c r="BL1296" i="8"/>
  <c r="CB1299" i="8"/>
  <c r="CA1299" i="8"/>
  <c r="BH1295" i="8"/>
  <c r="BG1295" i="8"/>
  <c r="BC1294" i="8"/>
  <c r="BB1294" i="8"/>
  <c r="X1537" i="8"/>
  <c r="R1533" i="8"/>
  <c r="M1536" i="8"/>
  <c r="AC1537" i="8"/>
  <c r="J1536" i="8" l="1"/>
  <c r="K1537" i="8"/>
  <c r="P1538" i="8"/>
  <c r="O1537" i="8"/>
  <c r="AS1534" i="8"/>
  <c r="AR1534" i="8"/>
  <c r="E1535" i="8"/>
  <c r="F1536" i="8"/>
  <c r="BC1536" i="8"/>
  <c r="BB1536" i="8"/>
  <c r="BG1534" i="8"/>
  <c r="BH1534" i="8"/>
  <c r="U1536" i="8"/>
  <c r="T1535" i="8"/>
  <c r="BQ1537" i="8"/>
  <c r="BR1537" i="8"/>
  <c r="AW1535" i="8"/>
  <c r="AX1535" i="8"/>
  <c r="AF1539" i="8"/>
  <c r="AE1538" i="8"/>
  <c r="BM1537" i="8"/>
  <c r="BL1537" i="8"/>
  <c r="AA1539" i="8"/>
  <c r="Z1538" i="8"/>
  <c r="BH1294" i="8"/>
  <c r="BG1294" i="8"/>
  <c r="CB1298" i="8"/>
  <c r="CA1298" i="8"/>
  <c r="BC1293" i="8"/>
  <c r="BB1293" i="8"/>
  <c r="BR1296" i="8"/>
  <c r="BQ1296" i="8"/>
  <c r="BM1295" i="8"/>
  <c r="BL1295" i="8"/>
  <c r="AX1292" i="8"/>
  <c r="AW1292" i="8"/>
  <c r="BW1297" i="8"/>
  <c r="BV1297" i="8"/>
  <c r="H1535" i="8"/>
  <c r="H1536" i="8"/>
  <c r="X1538" i="8"/>
  <c r="R1534" i="8"/>
  <c r="AC1538" i="8"/>
  <c r="BG1535" i="8" l="1"/>
  <c r="BH1535" i="8"/>
  <c r="AR1535" i="8"/>
  <c r="AS1535" i="8"/>
  <c r="U1537" i="8"/>
  <c r="T1536" i="8"/>
  <c r="BC1537" i="8"/>
  <c r="BB1537" i="8"/>
  <c r="O1538" i="8"/>
  <c r="P1539" i="8"/>
  <c r="BQ1538" i="8"/>
  <c r="BR1538" i="8"/>
  <c r="J1537" i="8"/>
  <c r="K1538" i="8"/>
  <c r="C1535" i="8"/>
  <c r="E1536" i="8"/>
  <c r="F1537" i="8"/>
  <c r="C1536" i="8" s="1"/>
  <c r="AW1536" i="8"/>
  <c r="AX1536" i="8"/>
  <c r="AF1540" i="8"/>
  <c r="AE1539" i="8"/>
  <c r="BL1538" i="8"/>
  <c r="BM1538" i="8"/>
  <c r="AA1540" i="8"/>
  <c r="Z1539" i="8"/>
  <c r="CB1297" i="8"/>
  <c r="CA1297" i="8"/>
  <c r="BH1293" i="8"/>
  <c r="BG1293" i="8"/>
  <c r="AX1291" i="8"/>
  <c r="AW1291" i="8"/>
  <c r="BC1292" i="8"/>
  <c r="BB1292" i="8"/>
  <c r="BR1295" i="8"/>
  <c r="BQ1295" i="8"/>
  <c r="BM1294" i="8"/>
  <c r="BL1294" i="8"/>
  <c r="BW1296" i="8"/>
  <c r="BV1296" i="8"/>
  <c r="X1539" i="8"/>
  <c r="M1537" i="8"/>
  <c r="R1535" i="8"/>
  <c r="R1536" i="8"/>
  <c r="M1538" i="8"/>
  <c r="AC1539" i="8"/>
  <c r="BG1536" i="8" l="1"/>
  <c r="BH1536" i="8"/>
  <c r="T1537" i="8"/>
  <c r="U1538" i="8"/>
  <c r="AW1537" i="8"/>
  <c r="AX1537" i="8"/>
  <c r="P1540" i="8"/>
  <c r="O1539" i="8"/>
  <c r="BB1538" i="8"/>
  <c r="BC1538" i="8"/>
  <c r="AS1536" i="8"/>
  <c r="AR1536" i="8"/>
  <c r="BR1539" i="8"/>
  <c r="BQ1539" i="8"/>
  <c r="E1537" i="8"/>
  <c r="F1538" i="8"/>
  <c r="C1537" i="8" s="1"/>
  <c r="J1538" i="8"/>
  <c r="K1539" i="8"/>
  <c r="AF1541" i="8"/>
  <c r="AE1540" i="8"/>
  <c r="BL1539" i="8"/>
  <c r="BM1539" i="8"/>
  <c r="AA1541" i="8"/>
  <c r="Z1540" i="8"/>
  <c r="CB1296" i="8"/>
  <c r="CA1296" i="8"/>
  <c r="BC1291" i="8"/>
  <c r="BB1291" i="8"/>
  <c r="BM1293" i="8"/>
  <c r="BL1293" i="8"/>
  <c r="BH1292" i="8"/>
  <c r="BG1292" i="8"/>
  <c r="AX1290" i="8"/>
  <c r="AW1290" i="8"/>
  <c r="BR1294" i="8"/>
  <c r="BQ1294" i="8"/>
  <c r="BW1295" i="8"/>
  <c r="BV1295" i="8"/>
  <c r="H1537" i="8"/>
  <c r="X1540" i="8"/>
  <c r="AC1540" i="8"/>
  <c r="O1540" i="8" l="1"/>
  <c r="P1541" i="8"/>
  <c r="BR1540" i="8"/>
  <c r="BQ1540" i="8"/>
  <c r="J1539" i="8"/>
  <c r="K1540" i="8"/>
  <c r="AX1538" i="8"/>
  <c r="AW1538" i="8"/>
  <c r="U1539" i="8"/>
  <c r="T1538" i="8"/>
  <c r="BG1537" i="8"/>
  <c r="BH1537" i="8"/>
  <c r="AR1537" i="8"/>
  <c r="AS1537" i="8"/>
  <c r="E1538" i="8"/>
  <c r="F1539" i="8"/>
  <c r="C1538" i="8" s="1"/>
  <c r="BC1539" i="8"/>
  <c r="BB1539" i="8"/>
  <c r="AF1542" i="8"/>
  <c r="AE1541" i="8"/>
  <c r="BM1540" i="8"/>
  <c r="BL1540" i="8"/>
  <c r="AA1542" i="8"/>
  <c r="Z1541" i="8"/>
  <c r="BR1293" i="8"/>
  <c r="BQ1293" i="8"/>
  <c r="BH1291" i="8"/>
  <c r="BG1291" i="8"/>
  <c r="AX1289" i="8"/>
  <c r="AW1289" i="8"/>
  <c r="CB1295" i="8"/>
  <c r="CA1295" i="8"/>
  <c r="BW1294" i="8"/>
  <c r="BV1294" i="8"/>
  <c r="BC1290" i="8"/>
  <c r="BB1290" i="8"/>
  <c r="BM1292" i="8"/>
  <c r="BL1292" i="8"/>
  <c r="H1538" i="8"/>
  <c r="M1539" i="8"/>
  <c r="R1537" i="8"/>
  <c r="M1540" i="8"/>
  <c r="R1538" i="8"/>
  <c r="X1541" i="8"/>
  <c r="AC1541" i="8"/>
  <c r="K1541" i="8" l="1"/>
  <c r="J1540" i="8"/>
  <c r="AW1539" i="8"/>
  <c r="AX1539" i="8"/>
  <c r="AS1538" i="8"/>
  <c r="AR1538" i="8"/>
  <c r="BH1538" i="8"/>
  <c r="BG1538" i="8"/>
  <c r="U1540" i="8"/>
  <c r="T1539" i="8"/>
  <c r="BQ1541" i="8"/>
  <c r="BR1541" i="8"/>
  <c r="P1542" i="8"/>
  <c r="O1541" i="8"/>
  <c r="BC1540" i="8"/>
  <c r="BB1540" i="8"/>
  <c r="F1540" i="8"/>
  <c r="C1539" i="8" s="1"/>
  <c r="E1539" i="8"/>
  <c r="AF1543" i="8"/>
  <c r="AE1542" i="8"/>
  <c r="BL1541" i="8"/>
  <c r="BM1541" i="8"/>
  <c r="AA1543" i="8"/>
  <c r="Z1542" i="8"/>
  <c r="AX1288" i="8"/>
  <c r="AW1288" i="8"/>
  <c r="BM1291" i="8"/>
  <c r="BL1291" i="8"/>
  <c r="BR1292" i="8"/>
  <c r="BQ1292" i="8"/>
  <c r="BH1290" i="8"/>
  <c r="BG1290" i="8"/>
  <c r="BC1289" i="8"/>
  <c r="BB1289" i="8"/>
  <c r="CB1294" i="8"/>
  <c r="CA1294" i="8"/>
  <c r="BW1293" i="8"/>
  <c r="BV1293" i="8"/>
  <c r="H1540" i="8"/>
  <c r="H1539" i="8"/>
  <c r="M1541" i="8"/>
  <c r="X1542" i="8"/>
  <c r="AC1542" i="8"/>
  <c r="AR1539" i="8" l="1"/>
  <c r="AS1539" i="8"/>
  <c r="BH1539" i="8"/>
  <c r="BG1539" i="8"/>
  <c r="P1543" i="8"/>
  <c r="O1542" i="8"/>
  <c r="U1541" i="8"/>
  <c r="T1540" i="8"/>
  <c r="E1540" i="8"/>
  <c r="F1541" i="8"/>
  <c r="C1540" i="8" s="1"/>
  <c r="AW1540" i="8"/>
  <c r="AX1540" i="8"/>
  <c r="BQ1542" i="8"/>
  <c r="BR1542" i="8"/>
  <c r="BB1541" i="8"/>
  <c r="BC1541" i="8"/>
  <c r="K1542" i="8"/>
  <c r="J1541" i="8"/>
  <c r="AF1544" i="8"/>
  <c r="AE1543" i="8"/>
  <c r="BL1542" i="8"/>
  <c r="BM1542" i="8"/>
  <c r="AA1544" i="8"/>
  <c r="Z1543" i="8"/>
  <c r="CB1293" i="8"/>
  <c r="CA1293" i="8"/>
  <c r="BW1292" i="8"/>
  <c r="BV1292" i="8"/>
  <c r="BR1291" i="8"/>
  <c r="BQ1291" i="8"/>
  <c r="BC1288" i="8"/>
  <c r="BB1288" i="8"/>
  <c r="BH1289" i="8"/>
  <c r="BG1289" i="8"/>
  <c r="AX1287" i="8"/>
  <c r="AW1287" i="8"/>
  <c r="BM1290" i="8"/>
  <c r="BL1290" i="8"/>
  <c r="R1539" i="8"/>
  <c r="X1543" i="8"/>
  <c r="AC1543" i="8"/>
  <c r="BH1540" i="8" l="1"/>
  <c r="BG1540" i="8"/>
  <c r="U1542" i="8"/>
  <c r="T1541" i="8"/>
  <c r="BQ1543" i="8"/>
  <c r="BR1543" i="8"/>
  <c r="BC1542" i="8"/>
  <c r="BB1542" i="8"/>
  <c r="O1543" i="8"/>
  <c r="P1544" i="8"/>
  <c r="AW1541" i="8"/>
  <c r="AX1541" i="8"/>
  <c r="J1542" i="8"/>
  <c r="K1543" i="8"/>
  <c r="E1541" i="8"/>
  <c r="F1542" i="8"/>
  <c r="AR1540" i="8"/>
  <c r="AS1540" i="8"/>
  <c r="AF1545" i="8"/>
  <c r="AE1544" i="8"/>
  <c r="BM1543" i="8"/>
  <c r="BL1543" i="8"/>
  <c r="AA1545" i="8"/>
  <c r="Z1544" i="8"/>
  <c r="BR1290" i="8"/>
  <c r="BQ1290" i="8"/>
  <c r="BH1288" i="8"/>
  <c r="BG1288" i="8"/>
  <c r="CB1292" i="8"/>
  <c r="CA1292" i="8"/>
  <c r="BW1291" i="8"/>
  <c r="BV1291" i="8"/>
  <c r="AX1286" i="8"/>
  <c r="AW1286" i="8"/>
  <c r="BC1287" i="8"/>
  <c r="BB1287" i="8"/>
  <c r="BM1289" i="8"/>
  <c r="BL1289" i="8"/>
  <c r="H1542" i="8"/>
  <c r="H1541" i="8"/>
  <c r="M1542" i="8"/>
  <c r="X1544" i="8"/>
  <c r="R1540" i="8"/>
  <c r="M1543" i="8"/>
  <c r="AC1544" i="8"/>
  <c r="AR1541" i="8" l="1"/>
  <c r="AS1541" i="8"/>
  <c r="BH1541" i="8"/>
  <c r="BG1541" i="8"/>
  <c r="P1545" i="8"/>
  <c r="O1544" i="8"/>
  <c r="T1542" i="8"/>
  <c r="U1543" i="8"/>
  <c r="F1543" i="8"/>
  <c r="C1542" i="8" s="1"/>
  <c r="E1542" i="8"/>
  <c r="C1541" i="8"/>
  <c r="BB1543" i="8"/>
  <c r="BC1543" i="8"/>
  <c r="BQ1544" i="8"/>
  <c r="BR1544" i="8"/>
  <c r="J1543" i="8"/>
  <c r="K1544" i="8"/>
  <c r="AW1542" i="8"/>
  <c r="AX1542" i="8"/>
  <c r="AF1546" i="8"/>
  <c r="AE1545" i="8"/>
  <c r="BM1544" i="8"/>
  <c r="BL1544" i="8"/>
  <c r="AA1546" i="8"/>
  <c r="Z1545" i="8"/>
  <c r="BH1287" i="8"/>
  <c r="BG1287" i="8"/>
  <c r="CB1291" i="8"/>
  <c r="CA1291" i="8"/>
  <c r="BR1289" i="8"/>
  <c r="BQ1289" i="8"/>
  <c r="BM1288" i="8"/>
  <c r="BL1288" i="8"/>
  <c r="AX1285" i="8"/>
  <c r="AW1285" i="8"/>
  <c r="BC1286" i="8"/>
  <c r="BB1286" i="8"/>
  <c r="BW1290" i="8"/>
  <c r="BV1290" i="8"/>
  <c r="H1543" i="8"/>
  <c r="M1544" i="8"/>
  <c r="X1545" i="8"/>
  <c r="R1541" i="8"/>
  <c r="AC1545" i="8"/>
  <c r="BB1544" i="8" l="1"/>
  <c r="BC1544" i="8"/>
  <c r="K1545" i="8"/>
  <c r="J1544" i="8"/>
  <c r="AS1542" i="8"/>
  <c r="AR1542" i="8"/>
  <c r="O1545" i="8"/>
  <c r="P1546" i="8"/>
  <c r="AX1543" i="8"/>
  <c r="AW1543" i="8"/>
  <c r="E1543" i="8"/>
  <c r="F1544" i="8"/>
  <c r="C1543" i="8" s="1"/>
  <c r="T1543" i="8"/>
  <c r="U1544" i="8"/>
  <c r="BQ1545" i="8"/>
  <c r="BR1545" i="8"/>
  <c r="BG1542" i="8"/>
  <c r="BH1542" i="8"/>
  <c r="AF1547" i="8"/>
  <c r="AE1546" i="8"/>
  <c r="BL1545" i="8"/>
  <c r="BM1545" i="8"/>
  <c r="AA1547" i="8"/>
  <c r="Z1546" i="8"/>
  <c r="CB1290" i="8"/>
  <c r="CA1290" i="8"/>
  <c r="BM1287" i="8"/>
  <c r="BL1287" i="8"/>
  <c r="AX1284" i="8"/>
  <c r="AW1284" i="8"/>
  <c r="BW1289" i="8"/>
  <c r="BV1289" i="8"/>
  <c r="BH1286" i="8"/>
  <c r="BG1286" i="8"/>
  <c r="BC1285" i="8"/>
  <c r="BB1285" i="8"/>
  <c r="BR1288" i="8"/>
  <c r="BQ1288" i="8"/>
  <c r="H1544" i="8"/>
  <c r="X1546" i="8"/>
  <c r="R1542" i="8"/>
  <c r="AC1546" i="8"/>
  <c r="BC1545" i="8" l="1"/>
  <c r="BB1545" i="8"/>
  <c r="BR1546" i="8"/>
  <c r="BQ1546" i="8"/>
  <c r="U1545" i="8"/>
  <c r="T1544" i="8"/>
  <c r="E1544" i="8"/>
  <c r="F1545" i="8"/>
  <c r="C1544" i="8" s="1"/>
  <c r="BH1543" i="8"/>
  <c r="BG1543" i="8"/>
  <c r="AS1543" i="8"/>
  <c r="AR1543" i="8"/>
  <c r="AW1544" i="8"/>
  <c r="AX1544" i="8"/>
  <c r="K1546" i="8"/>
  <c r="J1545" i="8"/>
  <c r="O1546" i="8"/>
  <c r="P1547" i="8"/>
  <c r="AF1548" i="8"/>
  <c r="AE1547" i="8"/>
  <c r="BM1546" i="8"/>
  <c r="BL1546" i="8"/>
  <c r="AA1548" i="8"/>
  <c r="Z1547" i="8"/>
  <c r="BW1288" i="8"/>
  <c r="BV1288" i="8"/>
  <c r="BC1284" i="8"/>
  <c r="BB1284" i="8"/>
  <c r="AX1283" i="8"/>
  <c r="AW1283" i="8"/>
  <c r="CB1289" i="8"/>
  <c r="CA1289" i="8"/>
  <c r="BH1285" i="8"/>
  <c r="BG1285" i="8"/>
  <c r="BR1287" i="8"/>
  <c r="BQ1287" i="8"/>
  <c r="BM1286" i="8"/>
  <c r="BL1286" i="8"/>
  <c r="R1543" i="8"/>
  <c r="X1547" i="8"/>
  <c r="M1545" i="8"/>
  <c r="M1546" i="8"/>
  <c r="AC1547" i="8"/>
  <c r="AS1544" i="8" l="1"/>
  <c r="AR1544" i="8"/>
  <c r="BG1544" i="8"/>
  <c r="BH1544" i="8"/>
  <c r="T1545" i="8"/>
  <c r="U1546" i="8"/>
  <c r="BC1546" i="8"/>
  <c r="BB1546" i="8"/>
  <c r="P1548" i="8"/>
  <c r="O1547" i="8"/>
  <c r="AX1545" i="8"/>
  <c r="AW1545" i="8"/>
  <c r="BQ1547" i="8"/>
  <c r="BR1547" i="8"/>
  <c r="K1547" i="8"/>
  <c r="J1546" i="8"/>
  <c r="F1546" i="8"/>
  <c r="E1545" i="8"/>
  <c r="C1545" i="8"/>
  <c r="AF1549" i="8"/>
  <c r="AE1548" i="8"/>
  <c r="BL1547" i="8"/>
  <c r="BM1547" i="8"/>
  <c r="AA1549" i="8"/>
  <c r="Z1548" i="8"/>
  <c r="AX1282" i="8"/>
  <c r="AW1282" i="8"/>
  <c r="BM1285" i="8"/>
  <c r="BL1285" i="8"/>
  <c r="BR1286" i="8"/>
  <c r="BQ1286" i="8"/>
  <c r="CB1288" i="8"/>
  <c r="CA1288" i="8"/>
  <c r="BH1284" i="8"/>
  <c r="BG1284" i="8"/>
  <c r="BW1287" i="8"/>
  <c r="BV1287" i="8"/>
  <c r="BC1283" i="8"/>
  <c r="BB1283" i="8"/>
  <c r="H1545" i="8"/>
  <c r="H1546" i="8"/>
  <c r="R1544" i="8"/>
  <c r="M1547" i="8"/>
  <c r="X1548" i="8"/>
  <c r="AC1548" i="8"/>
  <c r="U1547" i="8" l="1"/>
  <c r="T1546" i="8"/>
  <c r="BG1545" i="8"/>
  <c r="BH1545" i="8"/>
  <c r="AW1546" i="8"/>
  <c r="AX1546" i="8"/>
  <c r="BB1547" i="8"/>
  <c r="BC1547" i="8"/>
  <c r="J1547" i="8"/>
  <c r="K1548" i="8"/>
  <c r="O1548" i="8"/>
  <c r="P1549" i="8"/>
  <c r="BR1548" i="8"/>
  <c r="BQ1548" i="8"/>
  <c r="AS1545" i="8"/>
  <c r="AR1545" i="8"/>
  <c r="F1547" i="8"/>
  <c r="C1546" i="8" s="1"/>
  <c r="E1546" i="8"/>
  <c r="AF1550" i="8"/>
  <c r="AE1549" i="8"/>
  <c r="BM1548" i="8"/>
  <c r="BL1548" i="8"/>
  <c r="AA1550" i="8"/>
  <c r="Z1549" i="8"/>
  <c r="BH1283" i="8"/>
  <c r="BG1283" i="8"/>
  <c r="AX1281" i="8"/>
  <c r="AW1281" i="8"/>
  <c r="BR1285" i="8"/>
  <c r="BQ1285" i="8"/>
  <c r="BM1284" i="8"/>
  <c r="BL1284" i="8"/>
  <c r="CB1287" i="8"/>
  <c r="CA1287" i="8"/>
  <c r="BW1286" i="8"/>
  <c r="BV1286" i="8"/>
  <c r="BC1282" i="8"/>
  <c r="BB1282" i="8"/>
  <c r="R1546" i="8"/>
  <c r="X1549" i="8"/>
  <c r="M1548" i="8"/>
  <c r="R1545" i="8"/>
  <c r="AC1549" i="8"/>
  <c r="O1549" i="8" l="1"/>
  <c r="P1550" i="8"/>
  <c r="BR1549" i="8"/>
  <c r="BQ1549" i="8"/>
  <c r="AS1546" i="8"/>
  <c r="AR1546" i="8"/>
  <c r="BC1548" i="8"/>
  <c r="BB1548" i="8"/>
  <c r="F1548" i="8"/>
  <c r="E1547" i="8"/>
  <c r="J1548" i="8"/>
  <c r="K1549" i="8"/>
  <c r="AW1547" i="8"/>
  <c r="AX1547" i="8"/>
  <c r="BG1546" i="8"/>
  <c r="BH1546" i="8"/>
  <c r="U1548" i="8"/>
  <c r="T1547" i="8"/>
  <c r="AF1551" i="8"/>
  <c r="AE1550" i="8"/>
  <c r="BM1549" i="8"/>
  <c r="BL1549" i="8"/>
  <c r="AA1551" i="8"/>
  <c r="Z1550" i="8"/>
  <c r="BH1282" i="8"/>
  <c r="BG1282" i="8"/>
  <c r="BC1281" i="8"/>
  <c r="BB1281" i="8"/>
  <c r="AX1280" i="8"/>
  <c r="AW1280" i="8"/>
  <c r="CB1286" i="8"/>
  <c r="CA1286" i="8"/>
  <c r="BW1285" i="8"/>
  <c r="BV1285" i="8"/>
  <c r="BM1283" i="8"/>
  <c r="BL1283" i="8"/>
  <c r="BR1284" i="8"/>
  <c r="BQ1284" i="8"/>
  <c r="H1548" i="8"/>
  <c r="H1547" i="8"/>
  <c r="M1549" i="8"/>
  <c r="X1550" i="8"/>
  <c r="AC1550" i="8"/>
  <c r="T1548" i="8" l="1"/>
  <c r="U1549" i="8"/>
  <c r="BG1547" i="8"/>
  <c r="BH1547" i="8"/>
  <c r="AR1547" i="8"/>
  <c r="AS1547" i="8"/>
  <c r="AW1548" i="8"/>
  <c r="AX1548" i="8"/>
  <c r="E1548" i="8"/>
  <c r="F1549" i="8"/>
  <c r="C1548" i="8" s="1"/>
  <c r="C1547" i="8"/>
  <c r="P1551" i="8"/>
  <c r="O1550" i="8"/>
  <c r="J1549" i="8"/>
  <c r="K1550" i="8"/>
  <c r="BQ1550" i="8"/>
  <c r="BR1550" i="8"/>
  <c r="BB1549" i="8"/>
  <c r="BC1549" i="8"/>
  <c r="AF1552" i="8"/>
  <c r="AE1551" i="8"/>
  <c r="BM1550" i="8"/>
  <c r="BL1550" i="8"/>
  <c r="AA1552" i="8"/>
  <c r="Z1551" i="8"/>
  <c r="BC1280" i="8"/>
  <c r="BB1280" i="8"/>
  <c r="AX1279" i="8"/>
  <c r="AW1279" i="8"/>
  <c r="BW1284" i="8"/>
  <c r="BV1284" i="8"/>
  <c r="BR1283" i="8"/>
  <c r="BQ1283" i="8"/>
  <c r="CB1285" i="8"/>
  <c r="CA1285" i="8"/>
  <c r="BH1281" i="8"/>
  <c r="BG1281" i="8"/>
  <c r="BM1282" i="8"/>
  <c r="BL1282" i="8"/>
  <c r="H1549" i="8"/>
  <c r="R1547" i="8"/>
  <c r="X1551" i="8"/>
  <c r="AC1551" i="8"/>
  <c r="BB1550" i="8" l="1"/>
  <c r="BC1550" i="8"/>
  <c r="BQ1551" i="8"/>
  <c r="BR1551" i="8"/>
  <c r="O1551" i="8"/>
  <c r="P1552" i="8"/>
  <c r="AX1549" i="8"/>
  <c r="AW1549" i="8"/>
  <c r="F1550" i="8"/>
  <c r="C1549" i="8" s="1"/>
  <c r="E1549" i="8"/>
  <c r="AR1548" i="8"/>
  <c r="AS1548" i="8"/>
  <c r="T1549" i="8"/>
  <c r="U1550" i="8"/>
  <c r="J1550" i="8"/>
  <c r="K1551" i="8"/>
  <c r="BG1548" i="8"/>
  <c r="BH1548" i="8"/>
  <c r="AF1553" i="8"/>
  <c r="AE1552" i="8"/>
  <c r="BM1551" i="8"/>
  <c r="BL1551" i="8"/>
  <c r="AA1553" i="8"/>
  <c r="Z1552" i="8"/>
  <c r="BR1282" i="8"/>
  <c r="BQ1282" i="8"/>
  <c r="CB1284" i="8"/>
  <c r="CA1284" i="8"/>
  <c r="BW1283" i="8"/>
  <c r="BV1283" i="8"/>
  <c r="BC1279" i="8"/>
  <c r="BB1279" i="8"/>
  <c r="AX1278" i="8"/>
  <c r="AW1278" i="8"/>
  <c r="BM1281" i="8"/>
  <c r="BL1281" i="8"/>
  <c r="BH1280" i="8"/>
  <c r="BG1280" i="8"/>
  <c r="H1550" i="8"/>
  <c r="X1552" i="8"/>
  <c r="M1551" i="8"/>
  <c r="M1550" i="8"/>
  <c r="R1548" i="8"/>
  <c r="AC1552" i="8"/>
  <c r="O1552" i="8" l="1"/>
  <c r="P1553" i="8"/>
  <c r="BB1551" i="8"/>
  <c r="BC1551" i="8"/>
  <c r="AX1550" i="8"/>
  <c r="AW1550" i="8"/>
  <c r="AR1549" i="8"/>
  <c r="AS1549" i="8"/>
  <c r="U1551" i="8"/>
  <c r="T1550" i="8"/>
  <c r="E1550" i="8"/>
  <c r="F1551" i="8"/>
  <c r="C1550" i="8" s="1"/>
  <c r="K1552" i="8"/>
  <c r="J1551" i="8"/>
  <c r="BQ1552" i="8"/>
  <c r="BR1552" i="8"/>
  <c r="BH1549" i="8"/>
  <c r="BG1549" i="8"/>
  <c r="AF1554" i="8"/>
  <c r="AE1553" i="8"/>
  <c r="BM1552" i="8"/>
  <c r="BL1552" i="8"/>
  <c r="AA1554" i="8"/>
  <c r="Z1553" i="8"/>
  <c r="CB1283" i="8"/>
  <c r="CA1283" i="8"/>
  <c r="BM1280" i="8"/>
  <c r="BL1280" i="8"/>
  <c r="BC1278" i="8"/>
  <c r="BB1278" i="8"/>
  <c r="BW1282" i="8"/>
  <c r="BV1282" i="8"/>
  <c r="AX1277" i="8"/>
  <c r="AW1277" i="8"/>
  <c r="BR1281" i="8"/>
  <c r="BQ1281" i="8"/>
  <c r="BH1279" i="8"/>
  <c r="BG1279" i="8"/>
  <c r="H1551" i="8"/>
  <c r="R1550" i="8"/>
  <c r="R1549" i="8"/>
  <c r="M1552" i="8"/>
  <c r="X1553" i="8"/>
  <c r="AC1553" i="8"/>
  <c r="AR1550" i="8" l="1"/>
  <c r="AS1550" i="8"/>
  <c r="F1552" i="8"/>
  <c r="C1551" i="8" s="1"/>
  <c r="E1551" i="8"/>
  <c r="BG1550" i="8"/>
  <c r="BH1550" i="8"/>
  <c r="T1551" i="8"/>
  <c r="U1552" i="8"/>
  <c r="O1553" i="8"/>
  <c r="P1554" i="8"/>
  <c r="K1553" i="8"/>
  <c r="J1552" i="8"/>
  <c r="BR1553" i="8"/>
  <c r="BQ1553" i="8"/>
  <c r="AX1551" i="8"/>
  <c r="AW1551" i="8"/>
  <c r="BC1552" i="8"/>
  <c r="BB1552" i="8"/>
  <c r="AF1555" i="8"/>
  <c r="AE1554" i="8"/>
  <c r="BL1553" i="8"/>
  <c r="BM1553" i="8"/>
  <c r="AA1555" i="8"/>
  <c r="Z1554" i="8"/>
  <c r="BH1278" i="8"/>
  <c r="BG1278" i="8"/>
  <c r="AX1276" i="8"/>
  <c r="AW1276" i="8"/>
  <c r="BM1279" i="8"/>
  <c r="BL1279" i="8"/>
  <c r="CB1282" i="8"/>
  <c r="CA1282" i="8"/>
  <c r="BR1280" i="8"/>
  <c r="BQ1280" i="8"/>
  <c r="BW1281" i="8"/>
  <c r="BV1281" i="8"/>
  <c r="BC1277" i="8"/>
  <c r="BB1277" i="8"/>
  <c r="H1552" i="8"/>
  <c r="X1554" i="8"/>
  <c r="M1553" i="8"/>
  <c r="AC1554" i="8"/>
  <c r="BH1551" i="8" l="1"/>
  <c r="BG1551" i="8"/>
  <c r="O1554" i="8"/>
  <c r="P1555" i="8"/>
  <c r="AR1551" i="8"/>
  <c r="AS1551" i="8"/>
  <c r="BQ1554" i="8"/>
  <c r="BR1554" i="8"/>
  <c r="BB1553" i="8"/>
  <c r="BC1553" i="8"/>
  <c r="F1553" i="8"/>
  <c r="E1552" i="8"/>
  <c r="T1552" i="8"/>
  <c r="U1553" i="8"/>
  <c r="AW1552" i="8"/>
  <c r="AX1552" i="8"/>
  <c r="J1553" i="8"/>
  <c r="K1554" i="8"/>
  <c r="AF1556" i="8"/>
  <c r="AE1555" i="8"/>
  <c r="BL1554" i="8"/>
  <c r="BM1554" i="8"/>
  <c r="AA1556" i="8"/>
  <c r="Z1555" i="8"/>
  <c r="BH1277" i="8"/>
  <c r="BG1277" i="8"/>
  <c r="AX1275" i="8"/>
  <c r="AW1275" i="8"/>
  <c r="BC1276" i="8"/>
  <c r="BB1276" i="8"/>
  <c r="BM1278" i="8"/>
  <c r="BL1278" i="8"/>
  <c r="CB1281" i="8"/>
  <c r="CA1281" i="8"/>
  <c r="BW1280" i="8"/>
  <c r="BV1280" i="8"/>
  <c r="BR1279" i="8"/>
  <c r="BQ1279" i="8"/>
  <c r="H1553" i="8"/>
  <c r="R1551" i="8"/>
  <c r="R1552" i="8"/>
  <c r="X1555" i="8"/>
  <c r="AC1555" i="8"/>
  <c r="AS1552" i="8" l="1"/>
  <c r="AR1552" i="8"/>
  <c r="E1553" i="8"/>
  <c r="F1554" i="8"/>
  <c r="C1553" i="8" s="1"/>
  <c r="O1555" i="8"/>
  <c r="P1556" i="8"/>
  <c r="AW1553" i="8"/>
  <c r="AX1553" i="8"/>
  <c r="C1552" i="8"/>
  <c r="BC1554" i="8"/>
  <c r="BB1554" i="8"/>
  <c r="BH1552" i="8"/>
  <c r="BG1552" i="8"/>
  <c r="K1555" i="8"/>
  <c r="J1554" i="8"/>
  <c r="BQ1555" i="8"/>
  <c r="BR1555" i="8"/>
  <c r="T1553" i="8"/>
  <c r="U1554" i="8"/>
  <c r="AF1557" i="8"/>
  <c r="AE1556" i="8"/>
  <c r="BM1555" i="8"/>
  <c r="BL1555" i="8"/>
  <c r="AA1557" i="8"/>
  <c r="Z1556" i="8"/>
  <c r="BW1279" i="8"/>
  <c r="BV1279" i="8"/>
  <c r="BH1276" i="8"/>
  <c r="BG1276" i="8"/>
  <c r="BR1278" i="8"/>
  <c r="BQ1278" i="8"/>
  <c r="BC1275" i="8"/>
  <c r="BB1275" i="8"/>
  <c r="AX1274" i="8"/>
  <c r="AW1274" i="8"/>
  <c r="CB1280" i="8"/>
  <c r="CA1280" i="8"/>
  <c r="BM1277" i="8"/>
  <c r="BL1277" i="8"/>
  <c r="X1556" i="8"/>
  <c r="M1554" i="8"/>
  <c r="R1553" i="8"/>
  <c r="AC1556" i="8"/>
  <c r="O1556" i="8" l="1"/>
  <c r="P1557" i="8"/>
  <c r="K1556" i="8"/>
  <c r="J1555" i="8"/>
  <c r="BC1555" i="8"/>
  <c r="BB1555" i="8"/>
  <c r="BH1553" i="8"/>
  <c r="BG1553" i="8"/>
  <c r="F1555" i="8"/>
  <c r="E1554" i="8"/>
  <c r="U1555" i="8"/>
  <c r="T1554" i="8"/>
  <c r="AS1553" i="8"/>
  <c r="AR1553" i="8"/>
  <c r="BQ1556" i="8"/>
  <c r="BR1556" i="8"/>
  <c r="AW1554" i="8"/>
  <c r="AX1554" i="8"/>
  <c r="AF1558" i="8"/>
  <c r="AE1557" i="8"/>
  <c r="BM1556" i="8"/>
  <c r="BL1556" i="8"/>
  <c r="AA1558" i="8"/>
  <c r="Z1557" i="8"/>
  <c r="BW1278" i="8"/>
  <c r="BV1278" i="8"/>
  <c r="AX1273" i="8"/>
  <c r="AW1273" i="8"/>
  <c r="BR1277" i="8"/>
  <c r="BQ1277" i="8"/>
  <c r="BM1276" i="8"/>
  <c r="BL1276" i="8"/>
  <c r="BC1274" i="8"/>
  <c r="BB1274" i="8"/>
  <c r="CB1279" i="8"/>
  <c r="CA1279" i="8"/>
  <c r="BH1275" i="8"/>
  <c r="BG1275" i="8"/>
  <c r="H1555" i="8"/>
  <c r="H1554" i="8"/>
  <c r="M1555" i="8"/>
  <c r="X1557" i="8"/>
  <c r="M1556" i="8"/>
  <c r="AC1557" i="8"/>
  <c r="BQ1557" i="8" l="1"/>
  <c r="BR1557" i="8"/>
  <c r="U1556" i="8"/>
  <c r="T1555" i="8"/>
  <c r="AW1555" i="8"/>
  <c r="AX1555" i="8"/>
  <c r="AS1554" i="8"/>
  <c r="AR1554" i="8"/>
  <c r="K1557" i="8"/>
  <c r="J1556" i="8"/>
  <c r="C1554" i="8"/>
  <c r="F1556" i="8"/>
  <c r="E1555" i="8"/>
  <c r="P1558" i="8"/>
  <c r="O1557" i="8"/>
  <c r="BB1556" i="8"/>
  <c r="BC1556" i="8"/>
  <c r="BH1554" i="8"/>
  <c r="BG1554" i="8"/>
  <c r="AF1559" i="8"/>
  <c r="AE1558" i="8"/>
  <c r="BM1557" i="8"/>
  <c r="BL1557" i="8"/>
  <c r="AA1559" i="8"/>
  <c r="Z1558" i="8"/>
  <c r="BW1277" i="8"/>
  <c r="BV1277" i="8"/>
  <c r="BC1273" i="8"/>
  <c r="BB1273" i="8"/>
  <c r="CB1278" i="8"/>
  <c r="CA1278" i="8"/>
  <c r="BM1275" i="8"/>
  <c r="BL1275" i="8"/>
  <c r="AX1272" i="8"/>
  <c r="AW1272" i="8"/>
  <c r="BR1276" i="8"/>
  <c r="BQ1276" i="8"/>
  <c r="BH1274" i="8"/>
  <c r="BG1274" i="8"/>
  <c r="H1556" i="8"/>
  <c r="X1558" i="8"/>
  <c r="R1554" i="8"/>
  <c r="R1555" i="8"/>
  <c r="M1557" i="8"/>
  <c r="AC1558" i="8"/>
  <c r="E1556" i="8" l="1"/>
  <c r="F1557" i="8"/>
  <c r="C1556" i="8" s="1"/>
  <c r="AS1555" i="8"/>
  <c r="AR1555" i="8"/>
  <c r="BH1555" i="8"/>
  <c r="BG1555" i="8"/>
  <c r="AW1556" i="8"/>
  <c r="AX1556" i="8"/>
  <c r="U1557" i="8"/>
  <c r="T1556" i="8"/>
  <c r="BC1557" i="8"/>
  <c r="BB1557" i="8"/>
  <c r="K1558" i="8"/>
  <c r="J1557" i="8"/>
  <c r="BR1558" i="8"/>
  <c r="BQ1558" i="8"/>
  <c r="P1559" i="8"/>
  <c r="O1558" i="8"/>
  <c r="C1555" i="8"/>
  <c r="AF1560" i="8"/>
  <c r="AE1559" i="8"/>
  <c r="BL1558" i="8"/>
  <c r="BM1558" i="8"/>
  <c r="AA1560" i="8"/>
  <c r="Z1559" i="8"/>
  <c r="BM1274" i="8"/>
  <c r="BL1274" i="8"/>
  <c r="BC1272" i="8"/>
  <c r="BB1272" i="8"/>
  <c r="CB1277" i="8"/>
  <c r="CA1277" i="8"/>
  <c r="BH1273" i="8"/>
  <c r="BG1273" i="8"/>
  <c r="BW1276" i="8"/>
  <c r="BV1276" i="8"/>
  <c r="AX1271" i="8"/>
  <c r="AW1271" i="8"/>
  <c r="BR1275" i="8"/>
  <c r="BQ1275" i="8"/>
  <c r="R1556" i="8"/>
  <c r="X1559" i="8"/>
  <c r="M1558" i="8"/>
  <c r="AC1559" i="8"/>
  <c r="AW1557" i="8" l="1"/>
  <c r="AX1557" i="8"/>
  <c r="BC1558" i="8"/>
  <c r="BB1558" i="8"/>
  <c r="O1559" i="8"/>
  <c r="P1560" i="8"/>
  <c r="BH1556" i="8"/>
  <c r="BG1556" i="8"/>
  <c r="U1558" i="8"/>
  <c r="T1557" i="8"/>
  <c r="F1558" i="8"/>
  <c r="C1557" i="8" s="1"/>
  <c r="E1557" i="8"/>
  <c r="K1559" i="8"/>
  <c r="J1558" i="8"/>
  <c r="BR1559" i="8"/>
  <c r="BQ1559" i="8"/>
  <c r="AR1556" i="8"/>
  <c r="AS1556" i="8"/>
  <c r="AF1561" i="8"/>
  <c r="AE1560" i="8"/>
  <c r="BM1559" i="8"/>
  <c r="BL1559" i="8"/>
  <c r="AA1561" i="8"/>
  <c r="Z1560" i="8"/>
  <c r="BH1272" i="8"/>
  <c r="BG1272" i="8"/>
  <c r="BW1275" i="8"/>
  <c r="BV1275" i="8"/>
  <c r="BR1274" i="8"/>
  <c r="BQ1274" i="8"/>
  <c r="BM1273" i="8"/>
  <c r="BL1273" i="8"/>
  <c r="CB1276" i="8"/>
  <c r="CA1276" i="8"/>
  <c r="BC1271" i="8"/>
  <c r="BB1271" i="8"/>
  <c r="AX1270" i="8"/>
  <c r="AW1270" i="8"/>
  <c r="H1557" i="8"/>
  <c r="X1560" i="8"/>
  <c r="M1559" i="8"/>
  <c r="AC1560" i="8"/>
  <c r="O1560" i="8" l="1"/>
  <c r="P1561" i="8"/>
  <c r="AS1557" i="8"/>
  <c r="AR1557" i="8"/>
  <c r="BC1559" i="8"/>
  <c r="BB1559" i="8"/>
  <c r="BR1560" i="8"/>
  <c r="BQ1560" i="8"/>
  <c r="J1559" i="8"/>
  <c r="K1560" i="8"/>
  <c r="BG1557" i="8"/>
  <c r="BH1557" i="8"/>
  <c r="E1558" i="8"/>
  <c r="F1559" i="8"/>
  <c r="T1558" i="8"/>
  <c r="U1559" i="8"/>
  <c r="AX1558" i="8"/>
  <c r="AW1558" i="8"/>
  <c r="AF1562" i="8"/>
  <c r="AE1561" i="8"/>
  <c r="BM1560" i="8"/>
  <c r="BL1560" i="8"/>
  <c r="AA1562" i="8"/>
  <c r="Z1561" i="8"/>
  <c r="BC1270" i="8"/>
  <c r="BB1270" i="8"/>
  <c r="BW1274" i="8"/>
  <c r="BV1274" i="8"/>
  <c r="BM1272" i="8"/>
  <c r="BL1272" i="8"/>
  <c r="CB1275" i="8"/>
  <c r="CA1275" i="8"/>
  <c r="BR1273" i="8"/>
  <c r="BQ1273" i="8"/>
  <c r="AX1269" i="8"/>
  <c r="AW1269" i="8"/>
  <c r="BH1271" i="8"/>
  <c r="BG1271" i="8"/>
  <c r="H1558" i="8"/>
  <c r="M1560" i="8"/>
  <c r="X1561" i="8"/>
  <c r="R1557" i="8"/>
  <c r="AC1561" i="8"/>
  <c r="AR1558" i="8" l="1"/>
  <c r="AS1558" i="8"/>
  <c r="C1558" i="8"/>
  <c r="E1559" i="8"/>
  <c r="F1560" i="8"/>
  <c r="C1559" i="8" s="1"/>
  <c r="K1561" i="8"/>
  <c r="J1560" i="8"/>
  <c r="U1560" i="8"/>
  <c r="T1559" i="8"/>
  <c r="AX1559" i="8"/>
  <c r="AW1559" i="8"/>
  <c r="O1561" i="8"/>
  <c r="P1562" i="8"/>
  <c r="BR1561" i="8"/>
  <c r="BQ1561" i="8"/>
  <c r="BG1558" i="8"/>
  <c r="BH1558" i="8"/>
  <c r="BC1560" i="8"/>
  <c r="BB1560" i="8"/>
  <c r="AF1563" i="8"/>
  <c r="AE1562" i="8"/>
  <c r="BM1561" i="8"/>
  <c r="BL1561" i="8"/>
  <c r="AA1563" i="8"/>
  <c r="Z1562" i="8"/>
  <c r="BR1272" i="8"/>
  <c r="BQ1272" i="8"/>
  <c r="AX1268" i="8"/>
  <c r="AW1268" i="8"/>
  <c r="BW1273" i="8"/>
  <c r="BV1273" i="8"/>
  <c r="BM1271" i="8"/>
  <c r="BL1271" i="8"/>
  <c r="BH1270" i="8"/>
  <c r="BG1270" i="8"/>
  <c r="BC1269" i="8"/>
  <c r="BB1269" i="8"/>
  <c r="CB1274" i="8"/>
  <c r="CA1274" i="8"/>
  <c r="H1559" i="8"/>
  <c r="R1558" i="8"/>
  <c r="R1559" i="8"/>
  <c r="X1562" i="8"/>
  <c r="AC1562" i="8"/>
  <c r="J1561" i="8" l="1"/>
  <c r="K1562" i="8"/>
  <c r="E1560" i="8"/>
  <c r="F1561" i="8"/>
  <c r="T1560" i="8"/>
  <c r="U1561" i="8"/>
  <c r="AR1559" i="8"/>
  <c r="AS1559" i="8"/>
  <c r="BQ1562" i="8"/>
  <c r="BR1562" i="8"/>
  <c r="O1562" i="8"/>
  <c r="P1563" i="8"/>
  <c r="AX1560" i="8"/>
  <c r="AW1560" i="8"/>
  <c r="BG1559" i="8"/>
  <c r="BH1559" i="8"/>
  <c r="BB1561" i="8"/>
  <c r="BC1561" i="8"/>
  <c r="AF1564" i="8"/>
  <c r="AE1563" i="8"/>
  <c r="BL1562" i="8"/>
  <c r="BM1562" i="8"/>
  <c r="AA1564" i="8"/>
  <c r="Z1563" i="8"/>
  <c r="BC1268" i="8"/>
  <c r="BB1268" i="8"/>
  <c r="BH1269" i="8"/>
  <c r="BG1269" i="8"/>
  <c r="BM1270" i="8"/>
  <c r="BL1270" i="8"/>
  <c r="BR1271" i="8"/>
  <c r="BQ1271" i="8"/>
  <c r="AX1267" i="8"/>
  <c r="AW1267" i="8"/>
  <c r="BW1272" i="8"/>
  <c r="BV1272" i="8"/>
  <c r="CB1273" i="8"/>
  <c r="CA1273" i="8"/>
  <c r="H1560" i="8"/>
  <c r="X1563" i="8"/>
  <c r="M1561" i="8"/>
  <c r="R1560" i="8"/>
  <c r="M1562" i="8"/>
  <c r="AC1563" i="8"/>
  <c r="U1562" i="8" l="1"/>
  <c r="T1561" i="8"/>
  <c r="P1564" i="8"/>
  <c r="O1563" i="8"/>
  <c r="BB1562" i="8"/>
  <c r="BC1562" i="8"/>
  <c r="BH1560" i="8"/>
  <c r="BG1560" i="8"/>
  <c r="BQ1563" i="8"/>
  <c r="BR1563" i="8"/>
  <c r="C1560" i="8"/>
  <c r="E1561" i="8"/>
  <c r="F1562" i="8"/>
  <c r="C1561" i="8" s="1"/>
  <c r="AS1560" i="8"/>
  <c r="AR1560" i="8"/>
  <c r="K1563" i="8"/>
  <c r="J1562" i="8"/>
  <c r="AW1561" i="8"/>
  <c r="AX1561" i="8"/>
  <c r="AF1565" i="8"/>
  <c r="AE1564" i="8"/>
  <c r="BM1563" i="8"/>
  <c r="BL1563" i="8"/>
  <c r="AA1565" i="8"/>
  <c r="Z1564" i="8"/>
  <c r="BR1270" i="8"/>
  <c r="BQ1270" i="8"/>
  <c r="BH1268" i="8"/>
  <c r="BG1268" i="8"/>
  <c r="CB1272" i="8"/>
  <c r="CA1272" i="8"/>
  <c r="BM1269" i="8"/>
  <c r="BL1269" i="8"/>
  <c r="AX1266" i="8"/>
  <c r="AW1266" i="8"/>
  <c r="BC1267" i="8"/>
  <c r="BB1267" i="8"/>
  <c r="BW1271" i="8"/>
  <c r="BV1271" i="8"/>
  <c r="H1561" i="8"/>
  <c r="M1563" i="8"/>
  <c r="X1564" i="8"/>
  <c r="AC1564" i="8"/>
  <c r="BR1564" i="8" l="1"/>
  <c r="BQ1564" i="8"/>
  <c r="AR1561" i="8"/>
  <c r="AS1561" i="8"/>
  <c r="BC1563" i="8"/>
  <c r="BB1563" i="8"/>
  <c r="J1563" i="8"/>
  <c r="K1564" i="8"/>
  <c r="O1564" i="8"/>
  <c r="P1565" i="8"/>
  <c r="AX1562" i="8"/>
  <c r="AW1562" i="8"/>
  <c r="BH1561" i="8"/>
  <c r="BG1561" i="8"/>
  <c r="E1562" i="8"/>
  <c r="F1563" i="8"/>
  <c r="T1562" i="8"/>
  <c r="U1563" i="8"/>
  <c r="AF1566" i="8"/>
  <c r="AE1565" i="8"/>
  <c r="BL1564" i="8"/>
  <c r="BM1564" i="8"/>
  <c r="AA1566" i="8"/>
  <c r="Z1565" i="8"/>
  <c r="CB1271" i="8"/>
  <c r="CA1271" i="8"/>
  <c r="BM1268" i="8"/>
  <c r="BL1268" i="8"/>
  <c r="BC1266" i="8"/>
  <c r="BB1266" i="8"/>
  <c r="BR1269" i="8"/>
  <c r="BQ1269" i="8"/>
  <c r="BH1267" i="8"/>
  <c r="BG1267" i="8"/>
  <c r="BW1270" i="8"/>
  <c r="BV1270" i="8"/>
  <c r="AX1265" i="8"/>
  <c r="AW1265" i="8"/>
  <c r="H1562" i="8"/>
  <c r="X1565" i="8"/>
  <c r="R1562" i="8"/>
  <c r="R1561" i="8"/>
  <c r="AC1565" i="8"/>
  <c r="AX1563" i="8" l="1"/>
  <c r="AW1563" i="8"/>
  <c r="P1566" i="8"/>
  <c r="O1565" i="8"/>
  <c r="T1563" i="8"/>
  <c r="U1564" i="8"/>
  <c r="E1563" i="8"/>
  <c r="F1564" i="8"/>
  <c r="C1563" i="8" s="1"/>
  <c r="BB1564" i="8"/>
  <c r="BC1564" i="8"/>
  <c r="BH1562" i="8"/>
  <c r="BG1562" i="8"/>
  <c r="AR1562" i="8"/>
  <c r="AS1562" i="8"/>
  <c r="BQ1565" i="8"/>
  <c r="BR1565" i="8"/>
  <c r="C1562" i="8"/>
  <c r="K1565" i="8"/>
  <c r="J1564" i="8"/>
  <c r="AF1567" i="8"/>
  <c r="AE1566" i="8"/>
  <c r="BL1565" i="8"/>
  <c r="BM1565" i="8"/>
  <c r="AA1567" i="8"/>
  <c r="Z1566" i="8"/>
  <c r="BC1265" i="8"/>
  <c r="BB1265" i="8"/>
  <c r="CB1270" i="8"/>
  <c r="CA1270" i="8"/>
  <c r="BR1268" i="8"/>
  <c r="BQ1268" i="8"/>
  <c r="BH1266" i="8"/>
  <c r="BG1266" i="8"/>
  <c r="AX1264" i="8"/>
  <c r="AW1264" i="8"/>
  <c r="BW1269" i="8"/>
  <c r="BV1269" i="8"/>
  <c r="BM1267" i="8"/>
  <c r="BL1267" i="8"/>
  <c r="X1566" i="8"/>
  <c r="M1564" i="8"/>
  <c r="M1565" i="8"/>
  <c r="H1564" i="8"/>
  <c r="AC1566" i="8"/>
  <c r="T1564" i="8" l="1"/>
  <c r="U1565" i="8"/>
  <c r="BH1563" i="8"/>
  <c r="BG1563" i="8"/>
  <c r="J1565" i="8"/>
  <c r="K1566" i="8"/>
  <c r="BC1565" i="8"/>
  <c r="BB1565" i="8"/>
  <c r="O1566" i="8"/>
  <c r="P1567" i="8"/>
  <c r="F1565" i="8"/>
  <c r="C1564" i="8" s="1"/>
  <c r="E1564" i="8"/>
  <c r="AX1564" i="8"/>
  <c r="AW1564" i="8"/>
  <c r="BR1566" i="8"/>
  <c r="BQ1566" i="8"/>
  <c r="AS1563" i="8"/>
  <c r="AR1563" i="8"/>
  <c r="AF1568" i="8"/>
  <c r="AE1567" i="8"/>
  <c r="BL1566" i="8"/>
  <c r="BM1566" i="8"/>
  <c r="AA1568" i="8"/>
  <c r="Z1567" i="8"/>
  <c r="BR1267" i="8"/>
  <c r="BQ1267" i="8"/>
  <c r="BC1264" i="8"/>
  <c r="BB1264" i="8"/>
  <c r="BW1268" i="8"/>
  <c r="BV1268" i="8"/>
  <c r="BM1266" i="8"/>
  <c r="BL1266" i="8"/>
  <c r="BH1265" i="8"/>
  <c r="BG1265" i="8"/>
  <c r="CB1269" i="8"/>
  <c r="CA1269" i="8"/>
  <c r="AX1263" i="8"/>
  <c r="AW1263" i="8"/>
  <c r="H1563" i="8"/>
  <c r="R1563" i="8"/>
  <c r="X1567" i="8"/>
  <c r="R1564" i="8"/>
  <c r="M1566" i="8"/>
  <c r="AC1567" i="8"/>
  <c r="J1566" i="8" l="1"/>
  <c r="K1567" i="8"/>
  <c r="AW1565" i="8"/>
  <c r="AX1565" i="8"/>
  <c r="O1567" i="8"/>
  <c r="P1568" i="8"/>
  <c r="BB1566" i="8"/>
  <c r="BC1566" i="8"/>
  <c r="T1565" i="8"/>
  <c r="U1566" i="8"/>
  <c r="BQ1567" i="8"/>
  <c r="BR1567" i="8"/>
  <c r="AS1564" i="8"/>
  <c r="AR1564" i="8"/>
  <c r="F1566" i="8"/>
  <c r="E1565" i="8"/>
  <c r="BH1564" i="8"/>
  <c r="BG1564" i="8"/>
  <c r="AF1569" i="8"/>
  <c r="AE1568" i="8"/>
  <c r="BL1567" i="8"/>
  <c r="BM1567" i="8"/>
  <c r="AA1569" i="8"/>
  <c r="Z1568" i="8"/>
  <c r="CB1268" i="8"/>
  <c r="CA1268" i="8"/>
  <c r="BH1264" i="8"/>
  <c r="BG1264" i="8"/>
  <c r="BC1263" i="8"/>
  <c r="BB1263" i="8"/>
  <c r="BR1266" i="8"/>
  <c r="BQ1266" i="8"/>
  <c r="AX1262" i="8"/>
  <c r="AW1262" i="8"/>
  <c r="BM1265" i="8"/>
  <c r="BL1265" i="8"/>
  <c r="BW1267" i="8"/>
  <c r="BV1267" i="8"/>
  <c r="H1565" i="8"/>
  <c r="X1568" i="8"/>
  <c r="AC1568" i="8"/>
  <c r="O1568" i="8" l="1"/>
  <c r="P1569" i="8"/>
  <c r="BB1567" i="8"/>
  <c r="BC1567" i="8"/>
  <c r="T1566" i="8"/>
  <c r="U1567" i="8"/>
  <c r="BH1565" i="8"/>
  <c r="BG1565" i="8"/>
  <c r="K1568" i="8"/>
  <c r="J1567" i="8"/>
  <c r="BR1568" i="8"/>
  <c r="BQ1568" i="8"/>
  <c r="AS1565" i="8"/>
  <c r="AR1565" i="8"/>
  <c r="AW1566" i="8"/>
  <c r="AX1566" i="8"/>
  <c r="C1565" i="8"/>
  <c r="F1567" i="8"/>
  <c r="E1566" i="8"/>
  <c r="AF1570" i="8"/>
  <c r="AE1569" i="8"/>
  <c r="BM1568" i="8"/>
  <c r="BL1568" i="8"/>
  <c r="AA1570" i="8"/>
  <c r="Z1569" i="8"/>
  <c r="CB1267" i="8"/>
  <c r="CA1267" i="8"/>
  <c r="BW1266" i="8"/>
  <c r="BV1266" i="8"/>
  <c r="BC1262" i="8"/>
  <c r="BB1262" i="8"/>
  <c r="BH1263" i="8"/>
  <c r="BG1263" i="8"/>
  <c r="BR1265" i="8"/>
  <c r="BQ1265" i="8"/>
  <c r="BM1264" i="8"/>
  <c r="BL1264" i="8"/>
  <c r="AX1261" i="8"/>
  <c r="AW1261" i="8"/>
  <c r="X1569" i="8"/>
  <c r="R1566" i="8"/>
  <c r="R1565" i="8"/>
  <c r="M1568" i="8"/>
  <c r="H1566" i="8"/>
  <c r="H1567" i="8"/>
  <c r="M1567" i="8"/>
  <c r="AC1569" i="8"/>
  <c r="BG1566" i="8" l="1"/>
  <c r="BH1566" i="8"/>
  <c r="E1567" i="8"/>
  <c r="F1568" i="8"/>
  <c r="J1568" i="8"/>
  <c r="K1569" i="8"/>
  <c r="BR1569" i="8"/>
  <c r="BQ1569" i="8"/>
  <c r="AX1567" i="8"/>
  <c r="AW1567" i="8"/>
  <c r="C1566" i="8"/>
  <c r="O1569" i="8"/>
  <c r="P1570" i="8"/>
  <c r="AS1566" i="8"/>
  <c r="AR1566" i="8"/>
  <c r="U1568" i="8"/>
  <c r="T1567" i="8"/>
  <c r="BB1568" i="8"/>
  <c r="BC1568" i="8"/>
  <c r="AF1571" i="8"/>
  <c r="AE1570" i="8"/>
  <c r="BM1569" i="8"/>
  <c r="BL1569" i="8"/>
  <c r="AA1571" i="8"/>
  <c r="Z1570" i="8"/>
  <c r="BH1262" i="8"/>
  <c r="BG1262" i="8"/>
  <c r="CB1266" i="8"/>
  <c r="CA1266" i="8"/>
  <c r="BW1265" i="8"/>
  <c r="BV1265" i="8"/>
  <c r="BC1261" i="8"/>
  <c r="BB1261" i="8"/>
  <c r="BM1263" i="8"/>
  <c r="BL1263" i="8"/>
  <c r="AX1260" i="8"/>
  <c r="AW1260" i="8"/>
  <c r="BR1264" i="8"/>
  <c r="BQ1264" i="8"/>
  <c r="X1570" i="8"/>
  <c r="M1569" i="8"/>
  <c r="H1568" i="8"/>
  <c r="AC1570" i="8"/>
  <c r="K1570" i="8" l="1"/>
  <c r="J1569" i="8"/>
  <c r="BB1569" i="8"/>
  <c r="BC1569" i="8"/>
  <c r="AW1568" i="8"/>
  <c r="AX1568" i="8"/>
  <c r="C1567" i="8"/>
  <c r="E1568" i="8"/>
  <c r="F1569" i="8"/>
  <c r="BR1570" i="8"/>
  <c r="BQ1570" i="8"/>
  <c r="BH1567" i="8"/>
  <c r="BG1567" i="8"/>
  <c r="T1568" i="8"/>
  <c r="U1569" i="8"/>
  <c r="AS1567" i="8"/>
  <c r="AR1567" i="8"/>
  <c r="O1570" i="8"/>
  <c r="P1571" i="8"/>
  <c r="AF1572" i="8"/>
  <c r="AE1571" i="8"/>
  <c r="BM1570" i="8"/>
  <c r="BL1570" i="8"/>
  <c r="AA1572" i="8"/>
  <c r="Z1571" i="8"/>
  <c r="BW1264" i="8"/>
  <c r="BV1264" i="8"/>
  <c r="BH1261" i="8"/>
  <c r="BG1261" i="8"/>
  <c r="BR1263" i="8"/>
  <c r="BQ1263" i="8"/>
  <c r="CB1265" i="8"/>
  <c r="CA1265" i="8"/>
  <c r="BM1262" i="8"/>
  <c r="BL1262" i="8"/>
  <c r="BC1260" i="8"/>
  <c r="BB1260" i="8"/>
  <c r="AX1259" i="8"/>
  <c r="AW1259" i="8"/>
  <c r="X1571" i="8"/>
  <c r="H1569" i="8"/>
  <c r="M1570" i="8"/>
  <c r="R1567" i="8"/>
  <c r="AC1571" i="8"/>
  <c r="BB1570" i="8" l="1"/>
  <c r="BC1570" i="8"/>
  <c r="BH1568" i="8"/>
  <c r="BG1568" i="8"/>
  <c r="P1572" i="8"/>
  <c r="O1571" i="8"/>
  <c r="F1570" i="8"/>
  <c r="E1569" i="8"/>
  <c r="AR1568" i="8"/>
  <c r="AS1568" i="8"/>
  <c r="AX1569" i="8"/>
  <c r="AW1569" i="8"/>
  <c r="BR1571" i="8"/>
  <c r="BQ1571" i="8"/>
  <c r="T1569" i="8"/>
  <c r="U1570" i="8"/>
  <c r="C1568" i="8"/>
  <c r="J1570" i="8"/>
  <c r="K1571" i="8"/>
  <c r="AF1573" i="8"/>
  <c r="AE1572" i="8"/>
  <c r="BL1571" i="8"/>
  <c r="BM1571" i="8"/>
  <c r="AA1573" i="8"/>
  <c r="Z1572" i="8"/>
  <c r="BC1259" i="8"/>
  <c r="BB1259" i="8"/>
  <c r="BW1263" i="8"/>
  <c r="BV1263" i="8"/>
  <c r="BR1262" i="8"/>
  <c r="BQ1262" i="8"/>
  <c r="AX1258" i="8"/>
  <c r="AW1258" i="8"/>
  <c r="CB1264" i="8"/>
  <c r="CA1264" i="8"/>
  <c r="BH1260" i="8"/>
  <c r="BG1260" i="8"/>
  <c r="BM1261" i="8"/>
  <c r="BL1261" i="8"/>
  <c r="R1569" i="8"/>
  <c r="X1572" i="8"/>
  <c r="M1571" i="8"/>
  <c r="R1568" i="8"/>
  <c r="AC1572" i="8"/>
  <c r="E1570" i="8" l="1"/>
  <c r="F1571" i="8"/>
  <c r="K1572" i="8"/>
  <c r="J1571" i="8"/>
  <c r="BC1571" i="8"/>
  <c r="BB1571" i="8"/>
  <c r="O1572" i="8"/>
  <c r="P1573" i="8"/>
  <c r="AX1570" i="8"/>
  <c r="AW1570" i="8"/>
  <c r="BH1569" i="8"/>
  <c r="BG1569" i="8"/>
  <c r="C1569" i="8"/>
  <c r="T1570" i="8"/>
  <c r="U1571" i="8"/>
  <c r="BR1572" i="8"/>
  <c r="BQ1572" i="8"/>
  <c r="AS1569" i="8"/>
  <c r="AR1569" i="8"/>
  <c r="AF1574" i="8"/>
  <c r="AE1573" i="8"/>
  <c r="BL1572" i="8"/>
  <c r="BM1572" i="8"/>
  <c r="AA1574" i="8"/>
  <c r="Z1573" i="8"/>
  <c r="BR1261" i="8"/>
  <c r="BQ1261" i="8"/>
  <c r="BW1262" i="8"/>
  <c r="BV1262" i="8"/>
  <c r="CB1263" i="8"/>
  <c r="CA1263" i="8"/>
  <c r="BM1260" i="8"/>
  <c r="BL1260" i="8"/>
  <c r="BH1259" i="8"/>
  <c r="BG1259" i="8"/>
  <c r="BC1258" i="8"/>
  <c r="BB1258" i="8"/>
  <c r="AX1257" i="8"/>
  <c r="AW1257" i="8"/>
  <c r="M1572" i="8"/>
  <c r="H1570" i="8"/>
  <c r="X1573" i="8"/>
  <c r="AC1573" i="8"/>
  <c r="BH1570" i="8" l="1"/>
  <c r="BG1570" i="8"/>
  <c r="BC1572" i="8"/>
  <c r="BB1572" i="8"/>
  <c r="BR1573" i="8"/>
  <c r="BQ1573" i="8"/>
  <c r="AX1571" i="8"/>
  <c r="AW1571" i="8"/>
  <c r="J1572" i="8"/>
  <c r="K1573" i="8"/>
  <c r="C1570" i="8"/>
  <c r="F1572" i="8"/>
  <c r="C1571" i="8" s="1"/>
  <c r="E1571" i="8"/>
  <c r="T1571" i="8"/>
  <c r="U1572" i="8"/>
  <c r="O1573" i="8"/>
  <c r="P1574" i="8"/>
  <c r="AS1570" i="8"/>
  <c r="AR1570" i="8"/>
  <c r="AF1575" i="8"/>
  <c r="AE1574" i="8"/>
  <c r="BL1573" i="8"/>
  <c r="BM1573" i="8"/>
  <c r="AA1575" i="8"/>
  <c r="Z1574" i="8"/>
  <c r="BC1257" i="8"/>
  <c r="BB1257" i="8"/>
  <c r="BR1260" i="8"/>
  <c r="BQ1260" i="8"/>
  <c r="BW1261" i="8"/>
  <c r="BV1261" i="8"/>
  <c r="CB1262" i="8"/>
  <c r="CA1262" i="8"/>
  <c r="BM1259" i="8"/>
  <c r="BL1259" i="8"/>
  <c r="AX1256" i="8"/>
  <c r="AW1256" i="8"/>
  <c r="BH1258" i="8"/>
  <c r="BG1258" i="8"/>
  <c r="H1571" i="8"/>
  <c r="X1574" i="8"/>
  <c r="M1573" i="8"/>
  <c r="R1570" i="8"/>
  <c r="AC1574" i="8"/>
  <c r="E1572" i="8" l="1"/>
  <c r="F1573" i="8"/>
  <c r="C1572" i="8" s="1"/>
  <c r="BC1573" i="8"/>
  <c r="BB1573" i="8"/>
  <c r="O1574" i="8"/>
  <c r="P1575" i="8"/>
  <c r="U1573" i="8"/>
  <c r="T1572" i="8"/>
  <c r="J1573" i="8"/>
  <c r="K1574" i="8"/>
  <c r="AR1571" i="8"/>
  <c r="AS1571" i="8"/>
  <c r="BR1574" i="8"/>
  <c r="BQ1574" i="8"/>
  <c r="AW1572" i="8"/>
  <c r="AX1572" i="8"/>
  <c r="BG1571" i="8"/>
  <c r="BH1571" i="8"/>
  <c r="AF1576" i="8"/>
  <c r="AE1575" i="8"/>
  <c r="BM1574" i="8"/>
  <c r="BL1574" i="8"/>
  <c r="AA1576" i="8"/>
  <c r="Z1575" i="8"/>
  <c r="BC1256" i="8"/>
  <c r="BB1256" i="8"/>
  <c r="BH1257" i="8"/>
  <c r="BG1257" i="8"/>
  <c r="BM1258" i="8"/>
  <c r="BL1258" i="8"/>
  <c r="CB1261" i="8"/>
  <c r="CA1261" i="8"/>
  <c r="AX1255" i="8"/>
  <c r="AW1255" i="8"/>
  <c r="BW1260" i="8"/>
  <c r="BV1260" i="8"/>
  <c r="BR1259" i="8"/>
  <c r="BQ1259" i="8"/>
  <c r="H1572" i="8"/>
  <c r="H1573" i="8"/>
  <c r="R1571" i="8"/>
  <c r="X1575" i="8"/>
  <c r="AC1575" i="8"/>
  <c r="T1573" i="8" l="1"/>
  <c r="U1574" i="8"/>
  <c r="BR1575" i="8"/>
  <c r="BQ1575" i="8"/>
  <c r="O1575" i="8"/>
  <c r="P1576" i="8"/>
  <c r="BC1574" i="8"/>
  <c r="BB1574" i="8"/>
  <c r="J1574" i="8"/>
  <c r="K1575" i="8"/>
  <c r="AX1573" i="8"/>
  <c r="AW1573" i="8"/>
  <c r="F1574" i="8"/>
  <c r="C1573" i="8" s="1"/>
  <c r="E1573" i="8"/>
  <c r="BH1572" i="8"/>
  <c r="BG1572" i="8"/>
  <c r="AS1572" i="8"/>
  <c r="AR1572" i="8"/>
  <c r="AF1577" i="8"/>
  <c r="AE1576" i="8"/>
  <c r="BM1575" i="8"/>
  <c r="BL1575" i="8"/>
  <c r="AA1577" i="8"/>
  <c r="Z1576" i="8"/>
  <c r="BR1258" i="8"/>
  <c r="BQ1258" i="8"/>
  <c r="BM1257" i="8"/>
  <c r="BL1257" i="8"/>
  <c r="AX1254" i="8"/>
  <c r="AW1254" i="8"/>
  <c r="BW1259" i="8"/>
  <c r="BV1259" i="8"/>
  <c r="CB1260" i="8"/>
  <c r="CA1260" i="8"/>
  <c r="BC1255" i="8"/>
  <c r="BB1255" i="8"/>
  <c r="BH1256" i="8"/>
  <c r="BG1256" i="8"/>
  <c r="R1572" i="8"/>
  <c r="X1576" i="8"/>
  <c r="H1574" i="8"/>
  <c r="M1574" i="8"/>
  <c r="AC1576" i="8"/>
  <c r="O1576" i="8" l="1"/>
  <c r="P1577" i="8"/>
  <c r="BB1575" i="8"/>
  <c r="BC1575" i="8"/>
  <c r="BR1576" i="8"/>
  <c r="BQ1576" i="8"/>
  <c r="K1576" i="8"/>
  <c r="J1575" i="8"/>
  <c r="AX1574" i="8"/>
  <c r="AW1574" i="8"/>
  <c r="U1575" i="8"/>
  <c r="T1574" i="8"/>
  <c r="BG1573" i="8"/>
  <c r="BH1573" i="8"/>
  <c r="E1574" i="8"/>
  <c r="F1575" i="8"/>
  <c r="C1574" i="8" s="1"/>
  <c r="AR1573" i="8"/>
  <c r="AS1573" i="8"/>
  <c r="AF1578" i="8"/>
  <c r="AE1577" i="8"/>
  <c r="BL1576" i="8"/>
  <c r="BM1576" i="8"/>
  <c r="AA1578" i="8"/>
  <c r="Z1577" i="8"/>
  <c r="BM1256" i="8"/>
  <c r="BL1256" i="8"/>
  <c r="BC1254" i="8"/>
  <c r="BB1254" i="8"/>
  <c r="AX1253" i="8"/>
  <c r="AW1253" i="8"/>
  <c r="BW1258" i="8"/>
  <c r="BV1258" i="8"/>
  <c r="CB1259" i="8"/>
  <c r="CA1259" i="8"/>
  <c r="BH1255" i="8"/>
  <c r="BG1255" i="8"/>
  <c r="BR1257" i="8"/>
  <c r="BQ1257" i="8"/>
  <c r="M1575" i="8"/>
  <c r="R1574" i="8"/>
  <c r="H1575" i="8"/>
  <c r="R1573" i="8"/>
  <c r="X1577" i="8"/>
  <c r="AC1577" i="8"/>
  <c r="F1576" i="8" l="1"/>
  <c r="C1575" i="8" s="1"/>
  <c r="E1575" i="8"/>
  <c r="O1577" i="8"/>
  <c r="P1578" i="8"/>
  <c r="BR1577" i="8"/>
  <c r="BQ1577" i="8"/>
  <c r="AX1575" i="8"/>
  <c r="AW1575" i="8"/>
  <c r="BC1576" i="8"/>
  <c r="BB1576" i="8"/>
  <c r="U1576" i="8"/>
  <c r="T1575" i="8"/>
  <c r="AR1574" i="8"/>
  <c r="AS1574" i="8"/>
  <c r="BG1574" i="8"/>
  <c r="BH1574" i="8"/>
  <c r="K1577" i="8"/>
  <c r="J1576" i="8"/>
  <c r="AF1579" i="8"/>
  <c r="AE1578" i="8"/>
  <c r="BL1577" i="8"/>
  <c r="BM1577" i="8"/>
  <c r="AA1579" i="8"/>
  <c r="Z1578" i="8"/>
  <c r="BW1257" i="8"/>
  <c r="BV1257" i="8"/>
  <c r="BC1253" i="8"/>
  <c r="BB1253" i="8"/>
  <c r="AX1252" i="8"/>
  <c r="AW1252" i="8"/>
  <c r="BR1256" i="8"/>
  <c r="BQ1256" i="8"/>
  <c r="BH1254" i="8"/>
  <c r="BG1254" i="8"/>
  <c r="BM1255" i="8"/>
  <c r="BL1255" i="8"/>
  <c r="CB1258" i="8"/>
  <c r="CA1258" i="8"/>
  <c r="X1578" i="8"/>
  <c r="H1576" i="8"/>
  <c r="R1575" i="8"/>
  <c r="AC1578" i="8"/>
  <c r="P1579" i="8" l="1"/>
  <c r="O1578" i="8"/>
  <c r="AX1576" i="8"/>
  <c r="AW1576" i="8"/>
  <c r="BC1577" i="8"/>
  <c r="BB1577" i="8"/>
  <c r="BQ1578" i="8"/>
  <c r="BR1578" i="8"/>
  <c r="BH1575" i="8"/>
  <c r="BG1575" i="8"/>
  <c r="J1577" i="8"/>
  <c r="K1578" i="8"/>
  <c r="T1576" i="8"/>
  <c r="U1577" i="8"/>
  <c r="AS1575" i="8"/>
  <c r="AR1575" i="8"/>
  <c r="E1576" i="8"/>
  <c r="F1577" i="8"/>
  <c r="C1576" i="8" s="1"/>
  <c r="AF1580" i="8"/>
  <c r="AE1579" i="8"/>
  <c r="BL1578" i="8"/>
  <c r="BM1578" i="8"/>
  <c r="AA1580" i="8"/>
  <c r="Z1579" i="8"/>
  <c r="CB1257" i="8"/>
  <c r="CA1257" i="8"/>
  <c r="BR1255" i="8"/>
  <c r="BQ1255" i="8"/>
  <c r="AX1251" i="8"/>
  <c r="AW1251" i="8"/>
  <c r="BW1256" i="8"/>
  <c r="BV1256" i="8"/>
  <c r="BM1254" i="8"/>
  <c r="BL1254" i="8"/>
  <c r="BH1253" i="8"/>
  <c r="BG1253" i="8"/>
  <c r="BC1252" i="8"/>
  <c r="BB1252" i="8"/>
  <c r="H1577" i="8"/>
  <c r="X1579" i="8"/>
  <c r="M1577" i="8"/>
  <c r="M1576" i="8" s="1"/>
  <c r="M1578" i="8"/>
  <c r="AC1579" i="8"/>
  <c r="BG1576" i="8" l="1"/>
  <c r="BH1576" i="8"/>
  <c r="K1579" i="8"/>
  <c r="J1578" i="8"/>
  <c r="AS1576" i="8"/>
  <c r="AR1576" i="8"/>
  <c r="AW1577" i="8"/>
  <c r="AX1577" i="8"/>
  <c r="F1578" i="8"/>
  <c r="C1577" i="8" s="1"/>
  <c r="E1577" i="8"/>
  <c r="U1578" i="8"/>
  <c r="T1577" i="8"/>
  <c r="BC1578" i="8"/>
  <c r="BB1578" i="8"/>
  <c r="BQ1579" i="8"/>
  <c r="BR1579" i="8"/>
  <c r="P1580" i="8"/>
  <c r="O1579" i="8"/>
  <c r="AF1581" i="8"/>
  <c r="AE1580" i="8"/>
  <c r="BM1579" i="8"/>
  <c r="BL1579" i="8"/>
  <c r="AA1581" i="8"/>
  <c r="Z1580" i="8"/>
  <c r="BC1251" i="8"/>
  <c r="BB1251" i="8"/>
  <c r="BH1252" i="8"/>
  <c r="BG1252" i="8"/>
  <c r="AX1250" i="8"/>
  <c r="AW1250" i="8"/>
  <c r="BM1253" i="8"/>
  <c r="BL1253" i="8"/>
  <c r="BW1255" i="8"/>
  <c r="BV1255" i="8"/>
  <c r="BR1254" i="8"/>
  <c r="BQ1254" i="8"/>
  <c r="CB1256" i="8"/>
  <c r="CA1256" i="8"/>
  <c r="R1576" i="8"/>
  <c r="M1579" i="8"/>
  <c r="H1578" i="8"/>
  <c r="X1580" i="8"/>
  <c r="AC1580" i="8"/>
  <c r="T1578" i="8" l="1"/>
  <c r="U1579" i="8"/>
  <c r="AX1578" i="8"/>
  <c r="AW1578" i="8"/>
  <c r="BB1579" i="8"/>
  <c r="BC1579" i="8"/>
  <c r="AS1577" i="8"/>
  <c r="AR1577" i="8"/>
  <c r="J1579" i="8"/>
  <c r="K1580" i="8"/>
  <c r="O1580" i="8"/>
  <c r="P1581" i="8"/>
  <c r="E1578" i="8"/>
  <c r="F1579" i="8"/>
  <c r="BG1577" i="8"/>
  <c r="BH1577" i="8"/>
  <c r="BQ1580" i="8"/>
  <c r="BR1580" i="8"/>
  <c r="AF1582" i="8"/>
  <c r="AE1581" i="8"/>
  <c r="BM1580" i="8"/>
  <c r="BL1580" i="8"/>
  <c r="AA1582" i="8"/>
  <c r="Z1581" i="8"/>
  <c r="AX1249" i="8"/>
  <c r="AW1249" i="8"/>
  <c r="BH1251" i="8"/>
  <c r="BG1251" i="8"/>
  <c r="BW1254" i="8"/>
  <c r="BV1254" i="8"/>
  <c r="BR1253" i="8"/>
  <c r="BQ1253" i="8"/>
  <c r="CB1255" i="8"/>
  <c r="CA1255" i="8"/>
  <c r="BM1252" i="8"/>
  <c r="BL1252" i="8"/>
  <c r="BC1250" i="8"/>
  <c r="BB1250" i="8"/>
  <c r="X1581" i="8"/>
  <c r="R1578" i="8"/>
  <c r="M1580" i="8"/>
  <c r="R1577" i="8"/>
  <c r="H1579" i="8"/>
  <c r="AC1581" i="8"/>
  <c r="K1581" i="8" l="1"/>
  <c r="J1580" i="8"/>
  <c r="BQ1581" i="8"/>
  <c r="BR1581" i="8"/>
  <c r="BC1580" i="8"/>
  <c r="BB1580" i="8"/>
  <c r="AW1579" i="8"/>
  <c r="AX1579" i="8"/>
  <c r="P1582" i="8"/>
  <c r="O1581" i="8"/>
  <c r="C1578" i="8"/>
  <c r="E1579" i="8"/>
  <c r="F1580" i="8"/>
  <c r="C1579" i="8"/>
  <c r="U1580" i="8"/>
  <c r="T1579" i="8"/>
  <c r="AS1578" i="8"/>
  <c r="AR1578" i="8"/>
  <c r="BH1578" i="8"/>
  <c r="BG1578" i="8"/>
  <c r="AF1583" i="8"/>
  <c r="AE1582" i="8"/>
  <c r="BL1581" i="8"/>
  <c r="BM1581" i="8"/>
  <c r="AA1583" i="8"/>
  <c r="Z1582" i="8"/>
  <c r="BH1250" i="8"/>
  <c r="BG1250" i="8"/>
  <c r="CB1254" i="8"/>
  <c r="CA1254" i="8"/>
  <c r="BM1251" i="8"/>
  <c r="BL1251" i="8"/>
  <c r="AX1248" i="8"/>
  <c r="AW1248" i="8"/>
  <c r="BR1252" i="8"/>
  <c r="BQ1252" i="8"/>
  <c r="BC1249" i="8"/>
  <c r="BB1249" i="8"/>
  <c r="BW1253" i="8"/>
  <c r="BV1253" i="8"/>
  <c r="M1581" i="8"/>
  <c r="X1582" i="8"/>
  <c r="H1580" i="8"/>
  <c r="AC1582" i="8"/>
  <c r="AS1579" i="8" l="1"/>
  <c r="AR1579" i="8"/>
  <c r="BG1579" i="8"/>
  <c r="BH1579" i="8"/>
  <c r="BC1581" i="8"/>
  <c r="BB1581" i="8"/>
  <c r="T1580" i="8"/>
  <c r="U1581" i="8"/>
  <c r="O1582" i="8"/>
  <c r="P1583" i="8"/>
  <c r="AX1580" i="8"/>
  <c r="AW1580" i="8"/>
  <c r="E1580" i="8"/>
  <c r="F1581" i="8"/>
  <c r="BQ1582" i="8"/>
  <c r="BR1582" i="8"/>
  <c r="K1582" i="8"/>
  <c r="J1581" i="8"/>
  <c r="AF1584" i="8"/>
  <c r="AE1583" i="8"/>
  <c r="BL1582" i="8"/>
  <c r="BM1582" i="8"/>
  <c r="AA1584" i="8"/>
  <c r="Z1583" i="8"/>
  <c r="CB1253" i="8"/>
  <c r="CA1253" i="8"/>
  <c r="AX1247" i="8"/>
  <c r="AW1247" i="8"/>
  <c r="BR1251" i="8"/>
  <c r="BQ1251" i="8"/>
  <c r="BC1248" i="8"/>
  <c r="BB1248" i="8"/>
  <c r="BH1249" i="8"/>
  <c r="BG1249" i="8"/>
  <c r="BW1252" i="8"/>
  <c r="BV1252" i="8"/>
  <c r="BM1250" i="8"/>
  <c r="BL1250" i="8"/>
  <c r="M1582" i="8"/>
  <c r="X1583" i="8"/>
  <c r="R1579" i="8"/>
  <c r="R1580" i="8"/>
  <c r="AC1583" i="8"/>
  <c r="BR1583" i="8" l="1"/>
  <c r="BQ1583" i="8"/>
  <c r="BG1580" i="8"/>
  <c r="BH1580" i="8"/>
  <c r="E1581" i="8"/>
  <c r="F1582" i="8"/>
  <c r="C1581" i="8"/>
  <c r="J1582" i="8"/>
  <c r="K1583" i="8"/>
  <c r="O1583" i="8"/>
  <c r="P1584" i="8"/>
  <c r="AS1580" i="8"/>
  <c r="AR1580" i="8"/>
  <c r="AW1581" i="8"/>
  <c r="AX1581" i="8"/>
  <c r="BB1582" i="8"/>
  <c r="BC1582" i="8"/>
  <c r="C1580" i="8"/>
  <c r="T1581" i="8"/>
  <c r="U1582" i="8"/>
  <c r="AF1585" i="8"/>
  <c r="AE1584" i="8"/>
  <c r="BM1583" i="8"/>
  <c r="BL1583" i="8"/>
  <c r="AA1585" i="8"/>
  <c r="Z1584" i="8"/>
  <c r="BW1251" i="8"/>
  <c r="BV1251" i="8"/>
  <c r="BR1250" i="8"/>
  <c r="BQ1250" i="8"/>
  <c r="AX1246" i="8"/>
  <c r="AW1246" i="8"/>
  <c r="CB1252" i="8"/>
  <c r="CA1252" i="8"/>
  <c r="BC1247" i="8"/>
  <c r="BB1247" i="8"/>
  <c r="BH1248" i="8"/>
  <c r="BG1248" i="8"/>
  <c r="BM1249" i="8"/>
  <c r="BL1249" i="8"/>
  <c r="H1582" i="8"/>
  <c r="X1584" i="8"/>
  <c r="M1583" i="8"/>
  <c r="H1581" i="8"/>
  <c r="AC1584" i="8"/>
  <c r="F1583" i="8" l="1"/>
  <c r="C1582" i="8" s="1"/>
  <c r="E1582" i="8"/>
  <c r="O1584" i="8"/>
  <c r="P1585" i="8"/>
  <c r="AS1581" i="8"/>
  <c r="AR1581" i="8"/>
  <c r="BC1583" i="8"/>
  <c r="BB1583" i="8"/>
  <c r="BG1581" i="8"/>
  <c r="BH1581" i="8"/>
  <c r="U1583" i="8"/>
  <c r="T1582" i="8"/>
  <c r="BQ1584" i="8"/>
  <c r="BR1584" i="8"/>
  <c r="K1584" i="8"/>
  <c r="J1583" i="8"/>
  <c r="AW1582" i="8"/>
  <c r="AX1582" i="8"/>
  <c r="AF1586" i="8"/>
  <c r="AE1585" i="8"/>
  <c r="BM1584" i="8"/>
  <c r="BL1584" i="8"/>
  <c r="AA1586" i="8"/>
  <c r="Z1585" i="8"/>
  <c r="AX1245" i="8"/>
  <c r="AW1245" i="8"/>
  <c r="CB1251" i="8"/>
  <c r="CA1251" i="8"/>
  <c r="BR1249" i="8"/>
  <c r="BQ1249" i="8"/>
  <c r="BC1246" i="8"/>
  <c r="BB1246" i="8"/>
  <c r="BM1248" i="8"/>
  <c r="BL1248" i="8"/>
  <c r="BW1250" i="8"/>
  <c r="BV1250" i="8"/>
  <c r="BH1247" i="8"/>
  <c r="BG1247" i="8"/>
  <c r="X1585" i="8"/>
  <c r="R1581" i="8"/>
  <c r="M1584" i="8"/>
  <c r="H1583" i="8"/>
  <c r="AC1585" i="8"/>
  <c r="BG1582" i="8" l="1"/>
  <c r="BH1582" i="8"/>
  <c r="BQ1585" i="8"/>
  <c r="BR1585" i="8"/>
  <c r="T1583" i="8"/>
  <c r="U1584" i="8"/>
  <c r="O1585" i="8"/>
  <c r="P1586" i="8"/>
  <c r="BC1584" i="8"/>
  <c r="BB1584" i="8"/>
  <c r="AW1583" i="8"/>
  <c r="AX1583" i="8"/>
  <c r="AR1582" i="8"/>
  <c r="AS1582" i="8"/>
  <c r="K1585" i="8"/>
  <c r="J1584" i="8"/>
  <c r="E1583" i="8"/>
  <c r="F1584" i="8"/>
  <c r="C1583" i="8" s="1"/>
  <c r="AF1587" i="8"/>
  <c r="AE1586" i="8"/>
  <c r="BM1585" i="8"/>
  <c r="BL1585" i="8"/>
  <c r="AA1587" i="8"/>
  <c r="Z1586" i="8"/>
  <c r="BW1249" i="8"/>
  <c r="BV1249" i="8"/>
  <c r="BC1245" i="8"/>
  <c r="BB1245" i="8"/>
  <c r="BM1247" i="8"/>
  <c r="BL1247" i="8"/>
  <c r="BR1248" i="8"/>
  <c r="BQ1248" i="8"/>
  <c r="CB1250" i="8"/>
  <c r="CA1250" i="8"/>
  <c r="AX1244" i="8"/>
  <c r="AW1244" i="8"/>
  <c r="BH1246" i="8"/>
  <c r="BG1246" i="8"/>
  <c r="H1584" i="8"/>
  <c r="X1586" i="8"/>
  <c r="R1582" i="8"/>
  <c r="R1583" i="8"/>
  <c r="AC1586" i="8"/>
  <c r="U1585" i="8" l="1"/>
  <c r="T1584" i="8"/>
  <c r="BH1583" i="8"/>
  <c r="BG1583" i="8"/>
  <c r="AS1583" i="8"/>
  <c r="AR1583" i="8"/>
  <c r="F1585" i="8"/>
  <c r="E1584" i="8"/>
  <c r="AX1584" i="8"/>
  <c r="AW1584" i="8"/>
  <c r="O1586" i="8"/>
  <c r="P1587" i="8"/>
  <c r="BR1586" i="8"/>
  <c r="BQ1586" i="8"/>
  <c r="K1586" i="8"/>
  <c r="J1585" i="8"/>
  <c r="BB1585" i="8"/>
  <c r="BC1585" i="8"/>
  <c r="AF1588" i="8"/>
  <c r="AE1587" i="8"/>
  <c r="BM1586" i="8"/>
  <c r="BL1586" i="8"/>
  <c r="AA1588" i="8"/>
  <c r="Z1587" i="8"/>
  <c r="BR1247" i="8"/>
  <c r="BQ1247" i="8"/>
  <c r="BW1248" i="8"/>
  <c r="BV1248" i="8"/>
  <c r="BM1246" i="8"/>
  <c r="BL1246" i="8"/>
  <c r="CB1249" i="8"/>
  <c r="CA1249" i="8"/>
  <c r="BC1244" i="8"/>
  <c r="BB1244" i="8"/>
  <c r="BH1245" i="8"/>
  <c r="BG1245" i="8"/>
  <c r="AX1243" i="8"/>
  <c r="AW1243" i="8"/>
  <c r="X1587" i="8"/>
  <c r="H1585" i="8"/>
  <c r="M1585" i="8"/>
  <c r="M1586" i="8"/>
  <c r="AC1587" i="8"/>
  <c r="AS1584" i="8" l="1"/>
  <c r="AR1584" i="8"/>
  <c r="F1586" i="8"/>
  <c r="C1585" i="8" s="1"/>
  <c r="E1585" i="8"/>
  <c r="O1587" i="8"/>
  <c r="P1588" i="8"/>
  <c r="BC1586" i="8"/>
  <c r="BB1586" i="8"/>
  <c r="AW1585" i="8"/>
  <c r="AX1585" i="8"/>
  <c r="BR1587" i="8"/>
  <c r="BQ1587" i="8"/>
  <c r="J1586" i="8"/>
  <c r="K1587" i="8"/>
  <c r="BG1584" i="8"/>
  <c r="BH1584" i="8"/>
  <c r="C1584" i="8"/>
  <c r="U1586" i="8"/>
  <c r="T1585" i="8"/>
  <c r="AF1589" i="8"/>
  <c r="AE1588" i="8"/>
  <c r="BL1587" i="8"/>
  <c r="BM1587" i="8"/>
  <c r="AA1589" i="8"/>
  <c r="Z1588" i="8"/>
  <c r="BC1243" i="8"/>
  <c r="BB1243" i="8"/>
  <c r="BR1246" i="8"/>
  <c r="BQ1246" i="8"/>
  <c r="BW1247" i="8"/>
  <c r="BV1247" i="8"/>
  <c r="BM1245" i="8"/>
  <c r="BL1245" i="8"/>
  <c r="AX1242" i="8"/>
  <c r="AW1242" i="8"/>
  <c r="CB1248" i="8"/>
  <c r="CA1248" i="8"/>
  <c r="BH1244" i="8"/>
  <c r="BG1244" i="8"/>
  <c r="R1584" i="8"/>
  <c r="R1585" i="8"/>
  <c r="X1588" i="8"/>
  <c r="AC1588" i="8"/>
  <c r="O1588" i="8" l="1"/>
  <c r="P1589" i="8"/>
  <c r="AW1586" i="8"/>
  <c r="AX1586" i="8"/>
  <c r="BC1587" i="8"/>
  <c r="BB1587" i="8"/>
  <c r="J1587" i="8"/>
  <c r="K1588" i="8"/>
  <c r="U1587" i="8"/>
  <c r="T1586" i="8"/>
  <c r="AR1585" i="8"/>
  <c r="AS1585" i="8"/>
  <c r="BR1588" i="8"/>
  <c r="BQ1588" i="8"/>
  <c r="E1586" i="8"/>
  <c r="F1587" i="8"/>
  <c r="BH1585" i="8"/>
  <c r="BG1585" i="8"/>
  <c r="AF1590" i="8"/>
  <c r="AE1589" i="8"/>
  <c r="BL1588" i="8"/>
  <c r="BM1588" i="8"/>
  <c r="AA1590" i="8"/>
  <c r="Z1589" i="8"/>
  <c r="BM1244" i="8"/>
  <c r="BL1244" i="8"/>
  <c r="AX1241" i="8"/>
  <c r="AW1241" i="8"/>
  <c r="CB1247" i="8"/>
  <c r="CA1247" i="8"/>
  <c r="BR1245" i="8"/>
  <c r="BQ1245" i="8"/>
  <c r="BW1246" i="8"/>
  <c r="BV1246" i="8"/>
  <c r="BC1242" i="8"/>
  <c r="BB1242" i="8"/>
  <c r="BH1243" i="8"/>
  <c r="BG1243" i="8"/>
  <c r="M1587" i="8"/>
  <c r="H1586" i="8"/>
  <c r="M1588" i="8"/>
  <c r="H1587" i="8"/>
  <c r="X1589" i="8"/>
  <c r="R1586" i="8"/>
  <c r="AC1589" i="8"/>
  <c r="T1587" i="8" l="1"/>
  <c r="U1588" i="8"/>
  <c r="J1588" i="8"/>
  <c r="K1589" i="8"/>
  <c r="O1589" i="8"/>
  <c r="P1590" i="8"/>
  <c r="BG1586" i="8"/>
  <c r="BH1586" i="8"/>
  <c r="AR1586" i="8"/>
  <c r="AS1586" i="8"/>
  <c r="AX1587" i="8"/>
  <c r="AW1587" i="8"/>
  <c r="BC1588" i="8"/>
  <c r="BB1588" i="8"/>
  <c r="C1586" i="8"/>
  <c r="F1588" i="8"/>
  <c r="C1587" i="8" s="1"/>
  <c r="E1587" i="8"/>
  <c r="BR1589" i="8"/>
  <c r="BQ1589" i="8"/>
  <c r="AF1591" i="8"/>
  <c r="AE1590" i="8"/>
  <c r="BL1589" i="8"/>
  <c r="BM1589" i="8"/>
  <c r="AA1591" i="8"/>
  <c r="Z1590" i="8"/>
  <c r="BM1243" i="8"/>
  <c r="BL1243" i="8"/>
  <c r="BR1244" i="8"/>
  <c r="BQ1244" i="8"/>
  <c r="BC1241" i="8"/>
  <c r="BB1241" i="8"/>
  <c r="BH1242" i="8"/>
  <c r="BG1242" i="8"/>
  <c r="AX1240" i="8"/>
  <c r="AW1240" i="8"/>
  <c r="CB1246" i="8"/>
  <c r="CA1246" i="8"/>
  <c r="BW1245" i="8"/>
  <c r="BV1245" i="8"/>
  <c r="X1590" i="8"/>
  <c r="AC1590" i="8"/>
  <c r="O1590" i="8" l="1"/>
  <c r="P1591" i="8"/>
  <c r="BC1589" i="8"/>
  <c r="BB1589" i="8"/>
  <c r="J1589" i="8"/>
  <c r="K1590" i="8"/>
  <c r="AX1588" i="8"/>
  <c r="AW1588" i="8"/>
  <c r="BR1590" i="8"/>
  <c r="BQ1590" i="8"/>
  <c r="AR1587" i="8"/>
  <c r="AS1587" i="8"/>
  <c r="U1589" i="8"/>
  <c r="T1588" i="8"/>
  <c r="F1589" i="8"/>
  <c r="C1588" i="8" s="1"/>
  <c r="E1588" i="8"/>
  <c r="BH1587" i="8"/>
  <c r="BG1587" i="8"/>
  <c r="AF1592" i="8"/>
  <c r="AE1591" i="8"/>
  <c r="BL1590" i="8"/>
  <c r="BM1590" i="8"/>
  <c r="AA1592" i="8"/>
  <c r="Z1591" i="8"/>
  <c r="BH1241" i="8"/>
  <c r="BG1241" i="8"/>
  <c r="BW1244" i="8"/>
  <c r="BV1244" i="8"/>
  <c r="BC1240" i="8"/>
  <c r="BB1240" i="8"/>
  <c r="AX1239" i="8"/>
  <c r="AW1239" i="8"/>
  <c r="CB1245" i="8"/>
  <c r="CA1245" i="8"/>
  <c r="BM1242" i="8"/>
  <c r="BL1242" i="8"/>
  <c r="BR1243" i="8"/>
  <c r="BQ1243" i="8"/>
  <c r="R1587" i="8"/>
  <c r="M1589" i="8"/>
  <c r="H1588" i="8"/>
  <c r="AC1591" i="8"/>
  <c r="K1591" i="8" l="1"/>
  <c r="J1590" i="8"/>
  <c r="AW1589" i="8"/>
  <c r="AX1589" i="8"/>
  <c r="AS1588" i="8"/>
  <c r="AR1588" i="8"/>
  <c r="E1589" i="8"/>
  <c r="F1590" i="8"/>
  <c r="BG1588" i="8"/>
  <c r="BH1588" i="8"/>
  <c r="O1591" i="8"/>
  <c r="P1592" i="8"/>
  <c r="BR1591" i="8"/>
  <c r="BQ1591" i="8"/>
  <c r="U1590" i="8"/>
  <c r="T1589" i="8"/>
  <c r="BB1590" i="8"/>
  <c r="BC1590" i="8"/>
  <c r="AA1593" i="8"/>
  <c r="AE1592" i="8"/>
  <c r="BM1591" i="8"/>
  <c r="BL1591" i="8"/>
  <c r="Z1592" i="8"/>
  <c r="BH1240" i="8"/>
  <c r="BG1240" i="8"/>
  <c r="AX1238" i="8"/>
  <c r="AW1238" i="8"/>
  <c r="BW1243" i="8"/>
  <c r="BV1243" i="8"/>
  <c r="BC1239" i="8"/>
  <c r="BB1239" i="8"/>
  <c r="CB1244" i="8"/>
  <c r="CA1244" i="8"/>
  <c r="BR1242" i="8"/>
  <c r="BQ1242" i="8"/>
  <c r="BM1241" i="8"/>
  <c r="BL1241" i="8"/>
  <c r="R1588" i="8"/>
  <c r="AC1592" i="8"/>
  <c r="M1590" i="8"/>
  <c r="M1591" i="8"/>
  <c r="H1589" i="8"/>
  <c r="X1591" i="8"/>
  <c r="X1592" i="8"/>
  <c r="AC2021" i="8" l="1"/>
  <c r="AS1589" i="8"/>
  <c r="AR1589" i="8"/>
  <c r="E1590" i="8"/>
  <c r="F1591" i="8"/>
  <c r="C1590" i="8" s="1"/>
  <c r="O1592" i="8"/>
  <c r="P1593" i="8"/>
  <c r="BB1591" i="8"/>
  <c r="BC1591" i="8"/>
  <c r="BG1589" i="8"/>
  <c r="BH1589" i="8"/>
  <c r="U1591" i="8"/>
  <c r="T1590" i="8"/>
  <c r="BR1592" i="8"/>
  <c r="BQ1592" i="8"/>
  <c r="AW1590" i="8"/>
  <c r="AX1590" i="8"/>
  <c r="C1589" i="8"/>
  <c r="K1592" i="8"/>
  <c r="J1591" i="8"/>
  <c r="AA1594" i="8"/>
  <c r="Z1593" i="8"/>
  <c r="BM1592" i="8"/>
  <c r="BL1592" i="8"/>
  <c r="BR1241" i="8"/>
  <c r="BQ1241" i="8"/>
  <c r="BW1242" i="8"/>
  <c r="BV1242" i="8"/>
  <c r="BM1240" i="8"/>
  <c r="BL1240" i="8"/>
  <c r="BC1238" i="8"/>
  <c r="BB1238" i="8"/>
  <c r="AX1237" i="8"/>
  <c r="AW1237" i="8"/>
  <c r="CB1243" i="8"/>
  <c r="CA1243" i="8"/>
  <c r="BH1239" i="8"/>
  <c r="BG1239" i="8"/>
  <c r="R1589" i="8"/>
  <c r="H1590" i="8"/>
  <c r="M1592" i="8"/>
  <c r="R1590" i="8"/>
  <c r="X1593" i="8"/>
  <c r="P1594" i="8" l="1"/>
  <c r="O1593" i="8"/>
  <c r="T1591" i="8"/>
  <c r="U1592" i="8"/>
  <c r="BB1592" i="8"/>
  <c r="BC1592" i="8"/>
  <c r="BG1590" i="8"/>
  <c r="BH1590" i="8"/>
  <c r="F1592" i="8"/>
  <c r="C1591" i="8" s="1"/>
  <c r="E1591" i="8"/>
  <c r="BM1593" i="8"/>
  <c r="BL1593" i="8"/>
  <c r="AR1590" i="8"/>
  <c r="AS1590" i="8"/>
  <c r="AX1591" i="8"/>
  <c r="AW1591" i="8"/>
  <c r="K1593" i="8"/>
  <c r="J1592" i="8"/>
  <c r="AA1595" i="8"/>
  <c r="Z1594" i="8"/>
  <c r="BR1240" i="8"/>
  <c r="BQ1240" i="8"/>
  <c r="BW1241" i="8"/>
  <c r="BV1241" i="8"/>
  <c r="BM1239" i="8"/>
  <c r="BL1239" i="8"/>
  <c r="BH1238" i="8"/>
  <c r="BG1238" i="8"/>
  <c r="CB1242" i="8"/>
  <c r="CA1242" i="8"/>
  <c r="BC1237" i="8"/>
  <c r="BB1237" i="8"/>
  <c r="AX1236" i="8"/>
  <c r="AW1236" i="8"/>
  <c r="H1592" i="8"/>
  <c r="M1593" i="8"/>
  <c r="H1591" i="8"/>
  <c r="X1594" i="8"/>
  <c r="T1592" i="8" l="1"/>
  <c r="U1593" i="8"/>
  <c r="BH1591" i="8"/>
  <c r="BG1591" i="8"/>
  <c r="AR1591" i="8"/>
  <c r="AS1591" i="8"/>
  <c r="AX1592" i="8"/>
  <c r="AW1592" i="8"/>
  <c r="E1592" i="8"/>
  <c r="F1593" i="8"/>
  <c r="C1592" i="8" s="1"/>
  <c r="BC1593" i="8"/>
  <c r="BB1593" i="8"/>
  <c r="J1593" i="8"/>
  <c r="K1594" i="8"/>
  <c r="BM1594" i="8"/>
  <c r="BL1594" i="8"/>
  <c r="O1594" i="8"/>
  <c r="P1595" i="8"/>
  <c r="AA1596" i="8"/>
  <c r="Z1595" i="8"/>
  <c r="BC1236" i="8"/>
  <c r="BB1236" i="8"/>
  <c r="AX1235" i="8"/>
  <c r="AW1235" i="8"/>
  <c r="BR1239" i="8"/>
  <c r="BQ1239" i="8"/>
  <c r="CB1241" i="8"/>
  <c r="CA1241" i="8"/>
  <c r="BH1237" i="8"/>
  <c r="BG1237" i="8"/>
  <c r="BW1240" i="8"/>
  <c r="BV1240" i="8"/>
  <c r="BM1238" i="8"/>
  <c r="BL1238" i="8"/>
  <c r="R1591" i="8"/>
  <c r="H1593" i="8"/>
  <c r="X1595" i="8"/>
  <c r="AX1593" i="8" l="1"/>
  <c r="AW1593" i="8"/>
  <c r="BC1594" i="8"/>
  <c r="BB1594" i="8"/>
  <c r="E1593" i="8"/>
  <c r="F1594" i="8"/>
  <c r="C1593" i="8"/>
  <c r="O1595" i="8"/>
  <c r="P1596" i="8"/>
  <c r="AS1592" i="8"/>
  <c r="AR1592" i="8"/>
  <c r="U1594" i="8"/>
  <c r="T1593" i="8"/>
  <c r="BL1595" i="8"/>
  <c r="BM1595" i="8"/>
  <c r="BG1592" i="8"/>
  <c r="BH1592" i="8"/>
  <c r="J1594" i="8"/>
  <c r="K1595" i="8"/>
  <c r="AA1597" i="8"/>
  <c r="Z1596" i="8"/>
  <c r="BH1764" i="8"/>
  <c r="BG1764" i="8"/>
  <c r="BC1235" i="8"/>
  <c r="BB1235" i="8"/>
  <c r="BM1237" i="8"/>
  <c r="BL1237" i="8"/>
  <c r="BR1238" i="8"/>
  <c r="BQ1238" i="8"/>
  <c r="CB1240" i="8"/>
  <c r="CA1240" i="8"/>
  <c r="BH1236" i="8"/>
  <c r="BG1236" i="8"/>
  <c r="AX1234" i="8"/>
  <c r="AW1234" i="8"/>
  <c r="BW1239" i="8"/>
  <c r="BV1239" i="8"/>
  <c r="M1595" i="8"/>
  <c r="R1593" i="8"/>
  <c r="H1594" i="8"/>
  <c r="R1592" i="8"/>
  <c r="M1594" i="8"/>
  <c r="X1596" i="8"/>
  <c r="J1595" i="8" l="1"/>
  <c r="K1596" i="8"/>
  <c r="E1594" i="8"/>
  <c r="F1595" i="8"/>
  <c r="AX1594" i="8"/>
  <c r="AW1594" i="8"/>
  <c r="AS1593" i="8"/>
  <c r="AR1593" i="8"/>
  <c r="BG1593" i="8"/>
  <c r="BH1593" i="8"/>
  <c r="U1595" i="8"/>
  <c r="T1594" i="8"/>
  <c r="BL1596" i="8"/>
  <c r="BM1596" i="8"/>
  <c r="P1597" i="8"/>
  <c r="O1596" i="8"/>
  <c r="BC1595" i="8"/>
  <c r="BB1595" i="8"/>
  <c r="AA1598" i="8"/>
  <c r="Z1597" i="8"/>
  <c r="BH1765" i="8"/>
  <c r="BG1765" i="8"/>
  <c r="CB1239" i="8"/>
  <c r="CA1239" i="8"/>
  <c r="BW1238" i="8"/>
  <c r="BV1238" i="8"/>
  <c r="BH1235" i="8"/>
  <c r="BG1235" i="8"/>
  <c r="BR1237" i="8"/>
  <c r="BQ1237" i="8"/>
  <c r="BC1234" i="8"/>
  <c r="BB1234" i="8"/>
  <c r="BM1236" i="8"/>
  <c r="BL1236" i="8"/>
  <c r="AX1233" i="8"/>
  <c r="AW1233" i="8"/>
  <c r="X1597" i="8"/>
  <c r="P1598" i="8" l="1"/>
  <c r="O1597" i="8"/>
  <c r="BG1594" i="8"/>
  <c r="BH1594" i="8"/>
  <c r="BL1597" i="8"/>
  <c r="BM1597" i="8"/>
  <c r="T1595" i="8"/>
  <c r="U1596" i="8"/>
  <c r="C1594" i="8"/>
  <c r="E1595" i="8"/>
  <c r="F1596" i="8"/>
  <c r="AR1594" i="8"/>
  <c r="AS1594" i="8"/>
  <c r="K1597" i="8"/>
  <c r="J1596" i="8"/>
  <c r="BB1596" i="8"/>
  <c r="BC1596" i="8"/>
  <c r="AX1595" i="8"/>
  <c r="AW1595" i="8"/>
  <c r="AA1599" i="8"/>
  <c r="Z1598" i="8"/>
  <c r="BH1766" i="8"/>
  <c r="BG1766" i="8"/>
  <c r="BC1233" i="8"/>
  <c r="BB1233" i="8"/>
  <c r="CB1238" i="8"/>
  <c r="CA1238" i="8"/>
  <c r="BH1234" i="8"/>
  <c r="BG1234" i="8"/>
  <c r="AX1232" i="8"/>
  <c r="AW1232" i="8"/>
  <c r="BM1235" i="8"/>
  <c r="BL1235" i="8"/>
  <c r="BW1237" i="8"/>
  <c r="BV1237" i="8"/>
  <c r="BR1236" i="8"/>
  <c r="BQ1236" i="8"/>
  <c r="H1595" i="8"/>
  <c r="M1597" i="8"/>
  <c r="R1594" i="8"/>
  <c r="M1596" i="8"/>
  <c r="X1598" i="8"/>
  <c r="BG1595" i="8" l="1"/>
  <c r="BH1595" i="8"/>
  <c r="C1595" i="8"/>
  <c r="E1596" i="8"/>
  <c r="F1597" i="8"/>
  <c r="C1596" i="8" s="1"/>
  <c r="AW1596" i="8"/>
  <c r="AX1596" i="8"/>
  <c r="AS1595" i="8"/>
  <c r="AR1595" i="8"/>
  <c r="J1597" i="8"/>
  <c r="K1598" i="8"/>
  <c r="BB1597" i="8"/>
  <c r="BC1597" i="8"/>
  <c r="BL1598" i="8"/>
  <c r="BM1598" i="8"/>
  <c r="T1596" i="8"/>
  <c r="U1597" i="8"/>
  <c r="O1598" i="8"/>
  <c r="P1599" i="8"/>
  <c r="AA1600" i="8"/>
  <c r="Z1599" i="8"/>
  <c r="AX1231" i="8"/>
  <c r="AW1231" i="8"/>
  <c r="BM1234" i="8"/>
  <c r="BL1234" i="8"/>
  <c r="BW1236" i="8"/>
  <c r="BV1236" i="8"/>
  <c r="BH1233" i="8"/>
  <c r="BG1233" i="8"/>
  <c r="CB1237" i="8"/>
  <c r="CA1237" i="8"/>
  <c r="BC1232" i="8"/>
  <c r="BB1232" i="8"/>
  <c r="BR1235" i="8"/>
  <c r="BQ1235" i="8"/>
  <c r="R1595" i="8"/>
  <c r="H1597" i="8"/>
  <c r="H1596" i="8"/>
  <c r="X1599" i="8"/>
  <c r="P1600" i="8" l="1"/>
  <c r="O1599" i="8"/>
  <c r="K1599" i="8"/>
  <c r="J1598" i="8"/>
  <c r="E1597" i="8"/>
  <c r="F1598" i="8"/>
  <c r="BG1596" i="8"/>
  <c r="BH1596" i="8"/>
  <c r="AX1597" i="8"/>
  <c r="AW1597" i="8"/>
  <c r="AR1596" i="8"/>
  <c r="AS1596" i="8"/>
  <c r="BM1599" i="8"/>
  <c r="BL1599" i="8"/>
  <c r="BB1598" i="8"/>
  <c r="BC1598" i="8"/>
  <c r="U1598" i="8"/>
  <c r="T1597" i="8"/>
  <c r="AA1601" i="8"/>
  <c r="Z1600" i="8"/>
  <c r="BR1234" i="8"/>
  <c r="BQ1234" i="8"/>
  <c r="BW1235" i="8"/>
  <c r="BV1235" i="8"/>
  <c r="BC1231" i="8"/>
  <c r="BB1231" i="8"/>
  <c r="CB1236" i="8"/>
  <c r="CA1236" i="8"/>
  <c r="BM1233" i="8"/>
  <c r="BL1233" i="8"/>
  <c r="BH1232" i="8"/>
  <c r="BG1232" i="8"/>
  <c r="AX1230" i="8"/>
  <c r="AW1230" i="8"/>
  <c r="M1598" i="8"/>
  <c r="R1597" i="8"/>
  <c r="R1596" i="8"/>
  <c r="H1598" i="8"/>
  <c r="X1600" i="8"/>
  <c r="AR1597" i="8" l="1"/>
  <c r="AS1597" i="8"/>
  <c r="AW1598" i="8"/>
  <c r="AX1598" i="8"/>
  <c r="J1599" i="8"/>
  <c r="K1600" i="8"/>
  <c r="BC1599" i="8"/>
  <c r="BB1599" i="8"/>
  <c r="BH1597" i="8"/>
  <c r="BG1597" i="8"/>
  <c r="T1598" i="8"/>
  <c r="U1599" i="8"/>
  <c r="O1600" i="8"/>
  <c r="P1601" i="8"/>
  <c r="E1598" i="8"/>
  <c r="F1599" i="8"/>
  <c r="C1598" i="8" s="1"/>
  <c r="BM1600" i="8"/>
  <c r="BL1600" i="8"/>
  <c r="C1597" i="8"/>
  <c r="AA1602" i="8"/>
  <c r="Z1601" i="8"/>
  <c r="BC1230" i="8"/>
  <c r="BB1230" i="8"/>
  <c r="BH1231" i="8"/>
  <c r="BG1231" i="8"/>
  <c r="AX1229" i="8"/>
  <c r="AW1229" i="8"/>
  <c r="CB1235" i="8"/>
  <c r="CA1235" i="8"/>
  <c r="BW1234" i="8"/>
  <c r="BV1234" i="8"/>
  <c r="BM1232" i="8"/>
  <c r="BL1232" i="8"/>
  <c r="BR1233" i="8"/>
  <c r="BQ1233" i="8"/>
  <c r="M1600" i="8"/>
  <c r="M1599" i="8"/>
  <c r="R1598" i="8"/>
  <c r="H1599" i="8"/>
  <c r="X1601" i="8"/>
  <c r="K1601" i="8" l="1"/>
  <c r="J1600" i="8"/>
  <c r="U1600" i="8"/>
  <c r="T1599" i="8"/>
  <c r="AW1599" i="8"/>
  <c r="AX1599" i="8"/>
  <c r="BB1600" i="8"/>
  <c r="BC1600" i="8"/>
  <c r="F1600" i="8"/>
  <c r="C1599" i="8" s="1"/>
  <c r="E1599" i="8"/>
  <c r="BH1598" i="8"/>
  <c r="BG1598" i="8"/>
  <c r="AS1598" i="8"/>
  <c r="AR1598" i="8"/>
  <c r="BM1601" i="8"/>
  <c r="BL1601" i="8"/>
  <c r="P1602" i="8"/>
  <c r="O1601" i="8"/>
  <c r="AA1603" i="8"/>
  <c r="Z1602" i="8"/>
  <c r="BC1229" i="8"/>
  <c r="BB1229" i="8"/>
  <c r="BR1232" i="8"/>
  <c r="BQ1232" i="8"/>
  <c r="BM1231" i="8"/>
  <c r="BL1231" i="8"/>
  <c r="BH1230" i="8"/>
  <c r="BG1230" i="8"/>
  <c r="BW1233" i="8"/>
  <c r="BV1233" i="8"/>
  <c r="AX1228" i="8"/>
  <c r="AW1228" i="8"/>
  <c r="CB1234" i="8"/>
  <c r="CA1234" i="8"/>
  <c r="H1600" i="8"/>
  <c r="X1602" i="8"/>
  <c r="BG1599" i="8" l="1"/>
  <c r="BH1599" i="8"/>
  <c r="BB1601" i="8"/>
  <c r="BC1601" i="8"/>
  <c r="T1600" i="8"/>
  <c r="U1601" i="8"/>
  <c r="BL1602" i="8"/>
  <c r="BM1602" i="8"/>
  <c r="P1603" i="8"/>
  <c r="O1602" i="8"/>
  <c r="AS1599" i="8"/>
  <c r="AR1599" i="8"/>
  <c r="F1601" i="8"/>
  <c r="E1600" i="8"/>
  <c r="C1600" i="8"/>
  <c r="AW1600" i="8"/>
  <c r="AX1600" i="8"/>
  <c r="K1602" i="8"/>
  <c r="J1601" i="8"/>
  <c r="AA1604" i="8"/>
  <c r="Z1603" i="8"/>
  <c r="BR1231" i="8"/>
  <c r="BQ1231" i="8"/>
  <c r="BW1232" i="8"/>
  <c r="BV1232" i="8"/>
  <c r="BC1228" i="8"/>
  <c r="BB1228" i="8"/>
  <c r="AX1227" i="8"/>
  <c r="AW1227" i="8"/>
  <c r="CB1233" i="8"/>
  <c r="CA1233" i="8"/>
  <c r="BH1229" i="8"/>
  <c r="BG1229" i="8"/>
  <c r="BM1230" i="8"/>
  <c r="BL1230" i="8"/>
  <c r="R1599" i="8"/>
  <c r="M1602" i="8"/>
  <c r="M1601" i="8"/>
  <c r="R1600" i="8"/>
  <c r="H1601" i="8"/>
  <c r="X1603" i="8"/>
  <c r="U1602" i="8" l="1"/>
  <c r="T1601" i="8"/>
  <c r="BH1600" i="8"/>
  <c r="BG1600" i="8"/>
  <c r="AW1601" i="8"/>
  <c r="AX1601" i="8"/>
  <c r="BC1602" i="8"/>
  <c r="BB1602" i="8"/>
  <c r="P1604" i="8"/>
  <c r="O1603" i="8"/>
  <c r="J1602" i="8"/>
  <c r="K1603" i="8"/>
  <c r="BL1603" i="8"/>
  <c r="BM1603" i="8"/>
  <c r="AS1600" i="8"/>
  <c r="AR1600" i="8"/>
  <c r="F1602" i="8"/>
  <c r="E1601" i="8"/>
  <c r="AA1605" i="8"/>
  <c r="Z1604" i="8"/>
  <c r="BR1230" i="8"/>
  <c r="BQ1230" i="8"/>
  <c r="BH1228" i="8"/>
  <c r="BG1228" i="8"/>
  <c r="AX1226" i="8"/>
  <c r="AW1226" i="8"/>
  <c r="BC1227" i="8"/>
  <c r="BB1227" i="8"/>
  <c r="BW1231" i="8"/>
  <c r="BV1231" i="8"/>
  <c r="BM1229" i="8"/>
  <c r="BL1229" i="8"/>
  <c r="CB1232" i="8"/>
  <c r="CA1232" i="8"/>
  <c r="H1602" i="8"/>
  <c r="R1601" i="8"/>
  <c r="M1603" i="8"/>
  <c r="X1604" i="8"/>
  <c r="BL1604" i="8" l="1"/>
  <c r="BM1604" i="8"/>
  <c r="J1603" i="8"/>
  <c r="K1604" i="8"/>
  <c r="AR1601" i="8"/>
  <c r="AS1601" i="8"/>
  <c r="E1602" i="8"/>
  <c r="F1603" i="8"/>
  <c r="AX1602" i="8"/>
  <c r="AW1602" i="8"/>
  <c r="BC1603" i="8"/>
  <c r="BB1603" i="8"/>
  <c r="O1604" i="8"/>
  <c r="P1605" i="8"/>
  <c r="BG1601" i="8"/>
  <c r="BH1601" i="8"/>
  <c r="C1601" i="8"/>
  <c r="U1603" i="8"/>
  <c r="T1602" i="8"/>
  <c r="AA1606" i="8"/>
  <c r="Z1605" i="8"/>
  <c r="AX1225" i="8"/>
  <c r="AW1225" i="8"/>
  <c r="BH1227" i="8"/>
  <c r="BG1227" i="8"/>
  <c r="BR1229" i="8"/>
  <c r="BQ1229" i="8"/>
  <c r="BW1230" i="8"/>
  <c r="BV1230" i="8"/>
  <c r="BM1228" i="8"/>
  <c r="BL1228" i="8"/>
  <c r="CB1231" i="8"/>
  <c r="CA1231" i="8"/>
  <c r="BC1226" i="8"/>
  <c r="BB1226" i="8"/>
  <c r="R1602" i="8"/>
  <c r="M1604" i="8"/>
  <c r="X1605" i="8"/>
  <c r="F1604" i="8" l="1"/>
  <c r="C1603" i="8" s="1"/>
  <c r="E1603" i="8"/>
  <c r="AS1602" i="8"/>
  <c r="AR1602" i="8"/>
  <c r="BB1604" i="8"/>
  <c r="BC1604" i="8"/>
  <c r="T1603" i="8"/>
  <c r="U1604" i="8"/>
  <c r="J1604" i="8"/>
  <c r="K1605" i="8"/>
  <c r="O1605" i="8"/>
  <c r="P1606" i="8"/>
  <c r="AX1603" i="8"/>
  <c r="AW1603" i="8"/>
  <c r="BM1605" i="8"/>
  <c r="BL1605" i="8"/>
  <c r="BG1602" i="8"/>
  <c r="BH1602" i="8"/>
  <c r="C1602" i="8"/>
  <c r="AA1607" i="8"/>
  <c r="Z1606" i="8"/>
  <c r="BH1226" i="8"/>
  <c r="BG1226" i="8"/>
  <c r="BW1229" i="8"/>
  <c r="BV1229" i="8"/>
  <c r="BC1225" i="8"/>
  <c r="BB1225" i="8"/>
  <c r="AX1224" i="8"/>
  <c r="AW1224" i="8"/>
  <c r="BM1227" i="8"/>
  <c r="BL1227" i="8"/>
  <c r="BR1228" i="8"/>
  <c r="BQ1228" i="8"/>
  <c r="CB1230" i="8"/>
  <c r="CA1230" i="8"/>
  <c r="H1603" i="8"/>
  <c r="M1605" i="8"/>
  <c r="X1606" i="8"/>
  <c r="BG1603" i="8" l="1"/>
  <c r="BH1603" i="8"/>
  <c r="J1605" i="8"/>
  <c r="K1606" i="8"/>
  <c r="AW1604" i="8"/>
  <c r="AX1604" i="8"/>
  <c r="P1607" i="8"/>
  <c r="O1606" i="8"/>
  <c r="BB1605" i="8"/>
  <c r="BC1605" i="8"/>
  <c r="AS1603" i="8"/>
  <c r="AR1603" i="8"/>
  <c r="BM1606" i="8"/>
  <c r="BL1606" i="8"/>
  <c r="T1604" i="8"/>
  <c r="U1605" i="8"/>
  <c r="E1604" i="8"/>
  <c r="F1605" i="8"/>
  <c r="AA1608" i="8"/>
  <c r="Z1607" i="8"/>
  <c r="BW1228" i="8"/>
  <c r="BV1228" i="8"/>
  <c r="BM1226" i="8"/>
  <c r="BL1226" i="8"/>
  <c r="BH1225" i="8"/>
  <c r="BG1225" i="8"/>
  <c r="CB1229" i="8"/>
  <c r="CA1229" i="8"/>
  <c r="BR1227" i="8"/>
  <c r="BQ1227" i="8"/>
  <c r="BC1224" i="8"/>
  <c r="BB1224" i="8"/>
  <c r="AX1223" i="8"/>
  <c r="AW1223" i="8"/>
  <c r="H1604" i="8"/>
  <c r="R1604" i="8"/>
  <c r="R1603" i="8"/>
  <c r="X1607" i="8"/>
  <c r="BC1606" i="8" l="1"/>
  <c r="BB1606" i="8"/>
  <c r="BM1607" i="8"/>
  <c r="BL1607" i="8"/>
  <c r="J1606" i="8"/>
  <c r="K1607" i="8"/>
  <c r="AR1604" i="8"/>
  <c r="AS1604" i="8"/>
  <c r="U1606" i="8"/>
  <c r="T1605" i="8"/>
  <c r="AX1605" i="8"/>
  <c r="AW1605" i="8"/>
  <c r="O1607" i="8"/>
  <c r="P1608" i="8"/>
  <c r="C1604" i="8"/>
  <c r="F1606" i="8"/>
  <c r="C1605" i="8" s="1"/>
  <c r="E1605" i="8"/>
  <c r="BH1604" i="8"/>
  <c r="BG1604" i="8"/>
  <c r="AA1609" i="8"/>
  <c r="Z1608" i="8"/>
  <c r="BC1223" i="8"/>
  <c r="BB1223" i="8"/>
  <c r="BM1225" i="8"/>
  <c r="BL1225" i="8"/>
  <c r="BR1226" i="8"/>
  <c r="BQ1226" i="8"/>
  <c r="BW1227" i="8"/>
  <c r="BV1227" i="8"/>
  <c r="CB1228" i="8"/>
  <c r="CA1228" i="8"/>
  <c r="AX1222" i="8"/>
  <c r="AW1222" i="8"/>
  <c r="BH1224" i="8"/>
  <c r="BG1224" i="8"/>
  <c r="R1605" i="8"/>
  <c r="H1605" i="8"/>
  <c r="M1606" i="8"/>
  <c r="X1608" i="8"/>
  <c r="K1608" i="8" l="1"/>
  <c r="J1607" i="8"/>
  <c r="AX1606" i="8"/>
  <c r="AW1606" i="8"/>
  <c r="AR1605" i="8"/>
  <c r="AS1605" i="8"/>
  <c r="F1607" i="8"/>
  <c r="E1606" i="8"/>
  <c r="BG1605" i="8"/>
  <c r="BH1605" i="8"/>
  <c r="O1608" i="8"/>
  <c r="P1609" i="8"/>
  <c r="BM1608" i="8"/>
  <c r="BL1608" i="8"/>
  <c r="U1607" i="8"/>
  <c r="T1606" i="8"/>
  <c r="BB1607" i="8"/>
  <c r="BC1607" i="8"/>
  <c r="AA1610" i="8"/>
  <c r="Z1609" i="8"/>
  <c r="BW1226" i="8"/>
  <c r="BV1226" i="8"/>
  <c r="BR1225" i="8"/>
  <c r="BQ1225" i="8"/>
  <c r="CB1227" i="8"/>
  <c r="CA1227" i="8"/>
  <c r="BM1224" i="8"/>
  <c r="BL1224" i="8"/>
  <c r="BC1222" i="8"/>
  <c r="BB1222" i="8"/>
  <c r="AX1221" i="8"/>
  <c r="AW1221" i="8"/>
  <c r="BH1223" i="8"/>
  <c r="BG1223" i="8"/>
  <c r="H1606" i="8"/>
  <c r="M1607" i="8"/>
  <c r="M1608" i="8"/>
  <c r="X1609" i="8"/>
  <c r="BL1609" i="8" l="1"/>
  <c r="BM1609" i="8"/>
  <c r="BC1608" i="8"/>
  <c r="BB1608" i="8"/>
  <c r="BH1606" i="8"/>
  <c r="BG1606" i="8"/>
  <c r="AW1607" i="8"/>
  <c r="AX1607" i="8"/>
  <c r="E1607" i="8"/>
  <c r="F1608" i="8"/>
  <c r="C1607" i="8" s="1"/>
  <c r="O1609" i="8"/>
  <c r="P1610" i="8"/>
  <c r="U1608" i="8"/>
  <c r="T1607" i="8"/>
  <c r="C1606" i="8"/>
  <c r="J1608" i="8"/>
  <c r="K1609" i="8"/>
  <c r="AR1606" i="8"/>
  <c r="AS1606" i="8"/>
  <c r="AA1611" i="8"/>
  <c r="Z1610" i="8"/>
  <c r="BM1223" i="8"/>
  <c r="BL1223" i="8"/>
  <c r="BR1224" i="8"/>
  <c r="BQ1224" i="8"/>
  <c r="CB1226" i="8"/>
  <c r="CA1226" i="8"/>
  <c r="BW1225" i="8"/>
  <c r="BV1225" i="8"/>
  <c r="BH1222" i="8"/>
  <c r="BG1222" i="8"/>
  <c r="BC1221" i="8"/>
  <c r="BB1221" i="8"/>
  <c r="AX1220" i="8"/>
  <c r="AW1220" i="8"/>
  <c r="R1606" i="8"/>
  <c r="H1607" i="8"/>
  <c r="M1609" i="8"/>
  <c r="X1610" i="8"/>
  <c r="AW1608" i="8" l="1"/>
  <c r="AX1608" i="8"/>
  <c r="P1611" i="8"/>
  <c r="O1610" i="8"/>
  <c r="U1609" i="8"/>
  <c r="T1608" i="8"/>
  <c r="J1609" i="8"/>
  <c r="K1610" i="8"/>
  <c r="BC1609" i="8"/>
  <c r="BB1609" i="8"/>
  <c r="BL1610" i="8"/>
  <c r="BM1610" i="8"/>
  <c r="E1608" i="8"/>
  <c r="F1609" i="8"/>
  <c r="BH1607" i="8"/>
  <c r="BG1607" i="8"/>
  <c r="AR1607" i="8"/>
  <c r="AS1607" i="8"/>
  <c r="AA1612" i="8"/>
  <c r="Z1611" i="8"/>
  <c r="BC1220" i="8"/>
  <c r="BB1220" i="8"/>
  <c r="BR1223" i="8"/>
  <c r="BQ1223" i="8"/>
  <c r="AX1219" i="8"/>
  <c r="AW1219" i="8"/>
  <c r="BW1224" i="8"/>
  <c r="BV1224" i="8"/>
  <c r="BH1221" i="8"/>
  <c r="BG1221" i="8"/>
  <c r="BM1222" i="8"/>
  <c r="BL1222" i="8"/>
  <c r="CB1225" i="8"/>
  <c r="CA1225" i="8"/>
  <c r="H1608" i="8"/>
  <c r="R1607" i="8"/>
  <c r="H1609" i="8"/>
  <c r="M1610" i="8"/>
  <c r="R1608" i="8"/>
  <c r="X1611" i="8"/>
  <c r="BH1608" i="8" l="1"/>
  <c r="BG1608" i="8"/>
  <c r="T1609" i="8"/>
  <c r="U1610" i="8"/>
  <c r="E1609" i="8"/>
  <c r="F1610" i="8"/>
  <c r="C1609" i="8" s="1"/>
  <c r="BC1610" i="8"/>
  <c r="BB1610" i="8"/>
  <c r="AR1608" i="8"/>
  <c r="AS1608" i="8"/>
  <c r="K1611" i="8"/>
  <c r="J1610" i="8"/>
  <c r="P1612" i="8"/>
  <c r="O1611" i="8"/>
  <c r="BL1611" i="8"/>
  <c r="BM1611" i="8"/>
  <c r="C1608" i="8"/>
  <c r="AX1609" i="8"/>
  <c r="AW1609" i="8"/>
  <c r="AA1613" i="8"/>
  <c r="Z1612" i="8"/>
  <c r="BW1223" i="8"/>
  <c r="BV1223" i="8"/>
  <c r="BC1219" i="8"/>
  <c r="BB1219" i="8"/>
  <c r="AX1218" i="8"/>
  <c r="AW1218" i="8"/>
  <c r="CB1224" i="8"/>
  <c r="CA1224" i="8"/>
  <c r="BR1222" i="8"/>
  <c r="BQ1222" i="8"/>
  <c r="BH1220" i="8"/>
  <c r="BG1220" i="8"/>
  <c r="BM1221" i="8"/>
  <c r="BL1221" i="8"/>
  <c r="H1610" i="8"/>
  <c r="X1612" i="8"/>
  <c r="O1612" i="8" l="1"/>
  <c r="P1613" i="8"/>
  <c r="E1610" i="8"/>
  <c r="F1611" i="8"/>
  <c r="C1610" i="8" s="1"/>
  <c r="AX1610" i="8"/>
  <c r="AW1610" i="8"/>
  <c r="AR1609" i="8"/>
  <c r="AS1609" i="8"/>
  <c r="T1610" i="8"/>
  <c r="U1611" i="8"/>
  <c r="BM1612" i="8"/>
  <c r="BL1612" i="8"/>
  <c r="BH1609" i="8"/>
  <c r="BG1609" i="8"/>
  <c r="J1611" i="8"/>
  <c r="K1612" i="8"/>
  <c r="BC1611" i="8"/>
  <c r="BB1611" i="8"/>
  <c r="AA1614" i="8"/>
  <c r="Z1613" i="8"/>
  <c r="AX1217" i="8"/>
  <c r="AW1217" i="8"/>
  <c r="BH1219" i="8"/>
  <c r="BG1219" i="8"/>
  <c r="BC1218" i="8"/>
  <c r="BB1218" i="8"/>
  <c r="BR1221" i="8"/>
  <c r="BQ1221" i="8"/>
  <c r="CB1223" i="8"/>
  <c r="CA1223" i="8"/>
  <c r="BM1220" i="8"/>
  <c r="BL1220" i="8"/>
  <c r="BW1222" i="8"/>
  <c r="BV1222" i="8"/>
  <c r="R1609" i="8"/>
  <c r="M1612" i="8"/>
  <c r="M1611" i="8"/>
  <c r="R1610" i="8"/>
  <c r="X1613" i="8"/>
  <c r="K1613" i="8" l="1"/>
  <c r="J1612" i="8"/>
  <c r="F1612" i="8"/>
  <c r="C1611" i="8" s="1"/>
  <c r="E1611" i="8"/>
  <c r="AR1610" i="8"/>
  <c r="AS1610" i="8"/>
  <c r="U1612" i="8"/>
  <c r="T1611" i="8"/>
  <c r="P1614" i="8"/>
  <c r="O1613" i="8"/>
  <c r="BH1610" i="8"/>
  <c r="BG1610" i="8"/>
  <c r="AX1611" i="8"/>
  <c r="AW1611" i="8"/>
  <c r="BM1613" i="8"/>
  <c r="BL1613" i="8"/>
  <c r="BC1612" i="8"/>
  <c r="BB1612" i="8"/>
  <c r="AA1615" i="8"/>
  <c r="Z1614" i="8"/>
  <c r="CB1222" i="8"/>
  <c r="CA1222" i="8"/>
  <c r="BM1219" i="8"/>
  <c r="BL1219" i="8"/>
  <c r="BR1220" i="8"/>
  <c r="BQ1220" i="8"/>
  <c r="BH1218" i="8"/>
  <c r="BG1218" i="8"/>
  <c r="BC1217" i="8"/>
  <c r="BB1217" i="8"/>
  <c r="BW1221" i="8"/>
  <c r="BV1221" i="8"/>
  <c r="AX1216" i="8"/>
  <c r="AW1216" i="8"/>
  <c r="H1611" i="8"/>
  <c r="M1613" i="8"/>
  <c r="H1612" i="8"/>
  <c r="R1611" i="8"/>
  <c r="X1614" i="8"/>
  <c r="BB1613" i="8" l="1"/>
  <c r="BC1613" i="8"/>
  <c r="AR1611" i="8"/>
  <c r="AS1611" i="8"/>
  <c r="E1612" i="8"/>
  <c r="F1613" i="8"/>
  <c r="C1612" i="8" s="1"/>
  <c r="BH1611" i="8"/>
  <c r="BG1611" i="8"/>
  <c r="AW1612" i="8"/>
  <c r="AX1612" i="8"/>
  <c r="T1612" i="8"/>
  <c r="U1613" i="8"/>
  <c r="J1613" i="8"/>
  <c r="K1614" i="8"/>
  <c r="O1614" i="8"/>
  <c r="P1615" i="8"/>
  <c r="BL1614" i="8"/>
  <c r="BM1614" i="8"/>
  <c r="AA1616" i="8"/>
  <c r="Z1615" i="8"/>
  <c r="BC1216" i="8"/>
  <c r="BB1216" i="8"/>
  <c r="BM1218" i="8"/>
  <c r="BL1218" i="8"/>
  <c r="AX1215" i="8"/>
  <c r="AW1215" i="8"/>
  <c r="BW1220" i="8"/>
  <c r="BV1220" i="8"/>
  <c r="CB1221" i="8"/>
  <c r="CA1221" i="8"/>
  <c r="BR1219" i="8"/>
  <c r="BQ1219" i="8"/>
  <c r="BH1217" i="8"/>
  <c r="BG1217" i="8"/>
  <c r="M1614" i="8"/>
  <c r="X1615" i="8"/>
  <c r="BC1614" i="8" l="1"/>
  <c r="BB1614" i="8"/>
  <c r="E1613" i="8"/>
  <c r="F1614" i="8"/>
  <c r="C1613" i="8" s="1"/>
  <c r="J1614" i="8"/>
  <c r="K1615" i="8"/>
  <c r="BM1615" i="8"/>
  <c r="BL1615" i="8"/>
  <c r="T1613" i="8"/>
  <c r="U1614" i="8"/>
  <c r="AR1612" i="8"/>
  <c r="AS1612" i="8"/>
  <c r="AX1613" i="8"/>
  <c r="AW1613" i="8"/>
  <c r="BG1612" i="8"/>
  <c r="BH1612" i="8"/>
  <c r="P1616" i="8"/>
  <c r="O1615" i="8"/>
  <c r="AA1617" i="8"/>
  <c r="Z1616" i="8"/>
  <c r="BM1217" i="8"/>
  <c r="BL1217" i="8"/>
  <c r="BC1215" i="8"/>
  <c r="BB1215" i="8"/>
  <c r="AX1214" i="8"/>
  <c r="AW1214" i="8"/>
  <c r="BH1216" i="8"/>
  <c r="BG1216" i="8"/>
  <c r="BR1218" i="8"/>
  <c r="BQ1218" i="8"/>
  <c r="CB1220" i="8"/>
  <c r="CA1220" i="8"/>
  <c r="BW1219" i="8"/>
  <c r="BV1219" i="8"/>
  <c r="M1615" i="8"/>
  <c r="R1612" i="8"/>
  <c r="R1613" i="8"/>
  <c r="H1613" i="8"/>
  <c r="X1616" i="8"/>
  <c r="J1615" i="8" l="1"/>
  <c r="K1616" i="8"/>
  <c r="AX1614" i="8"/>
  <c r="AW1614" i="8"/>
  <c r="BH1613" i="8"/>
  <c r="BG1613" i="8"/>
  <c r="BC1615" i="8"/>
  <c r="BB1615" i="8"/>
  <c r="U1615" i="8"/>
  <c r="T1614" i="8"/>
  <c r="F1615" i="8"/>
  <c r="C1614" i="8" s="1"/>
  <c r="E1614" i="8"/>
  <c r="AR1613" i="8"/>
  <c r="AS1613" i="8"/>
  <c r="BL1616" i="8"/>
  <c r="BM1616" i="8"/>
  <c r="P1617" i="8"/>
  <c r="O1616" i="8"/>
  <c r="AA1618" i="8"/>
  <c r="Z1617" i="8"/>
  <c r="CB1219" i="8"/>
  <c r="CA1219" i="8"/>
  <c r="AX1213" i="8"/>
  <c r="AW1213" i="8"/>
  <c r="BW1218" i="8"/>
  <c r="BV1218" i="8"/>
  <c r="BM1216" i="8"/>
  <c r="BL1216" i="8"/>
  <c r="BC1214" i="8"/>
  <c r="BB1214" i="8"/>
  <c r="BR1217" i="8"/>
  <c r="BQ1217" i="8"/>
  <c r="BH1215" i="8"/>
  <c r="BG1215" i="8"/>
  <c r="H1615" i="8"/>
  <c r="M1616" i="8"/>
  <c r="H1614" i="8"/>
  <c r="X1617" i="8"/>
  <c r="AS1614" i="8" l="1"/>
  <c r="AR1614" i="8"/>
  <c r="F1616" i="8"/>
  <c r="E1615" i="8"/>
  <c r="O1617" i="8"/>
  <c r="P1618" i="8"/>
  <c r="BG1614" i="8"/>
  <c r="BH1614" i="8"/>
  <c r="BL1617" i="8"/>
  <c r="BM1617" i="8"/>
  <c r="T1615" i="8"/>
  <c r="U1616" i="8"/>
  <c r="K1617" i="8"/>
  <c r="J1616" i="8"/>
  <c r="BC1616" i="8"/>
  <c r="BB1616" i="8"/>
  <c r="AW1615" i="8"/>
  <c r="AX1615" i="8"/>
  <c r="AA1619" i="8"/>
  <c r="Z1618" i="8"/>
  <c r="CB1218" i="8"/>
  <c r="CA1218" i="8"/>
  <c r="BM1215" i="8"/>
  <c r="BL1215" i="8"/>
  <c r="BC1213" i="8"/>
  <c r="BB1213" i="8"/>
  <c r="BW1217" i="8"/>
  <c r="BV1217" i="8"/>
  <c r="BH1214" i="8"/>
  <c r="BG1214" i="8"/>
  <c r="AX1212" i="8"/>
  <c r="AW1212" i="8"/>
  <c r="BR1216" i="8"/>
  <c r="BQ1216" i="8"/>
  <c r="R1614" i="8"/>
  <c r="M1617" i="8"/>
  <c r="X1618" i="8"/>
  <c r="O1618" i="8" l="1"/>
  <c r="P1619" i="8"/>
  <c r="J1617" i="8"/>
  <c r="K1618" i="8"/>
  <c r="U1617" i="8"/>
  <c r="T1616" i="8"/>
  <c r="BG1615" i="8"/>
  <c r="BH1615" i="8"/>
  <c r="BC1617" i="8"/>
  <c r="BB1617" i="8"/>
  <c r="AS1615" i="8"/>
  <c r="AR1615" i="8"/>
  <c r="C1615" i="8"/>
  <c r="F1617" i="8"/>
  <c r="C1616" i="8" s="1"/>
  <c r="E1616" i="8"/>
  <c r="BL1618" i="8"/>
  <c r="BM1618" i="8"/>
  <c r="AW1616" i="8"/>
  <c r="AX1616" i="8"/>
  <c r="AA1620" i="8"/>
  <c r="Z1619" i="8"/>
  <c r="BW1216" i="8"/>
  <c r="BV1216" i="8"/>
  <c r="AX1211" i="8"/>
  <c r="AW1211" i="8"/>
  <c r="BR1215" i="8"/>
  <c r="BQ1215" i="8"/>
  <c r="BH1213" i="8"/>
  <c r="BG1213" i="8"/>
  <c r="CB1217" i="8"/>
  <c r="CA1217" i="8"/>
  <c r="BC1212" i="8"/>
  <c r="BB1212" i="8"/>
  <c r="BM1214" i="8"/>
  <c r="BL1214" i="8"/>
  <c r="M1618" i="8"/>
  <c r="H1616" i="8"/>
  <c r="R1615" i="8"/>
  <c r="R1616" i="8"/>
  <c r="X1619" i="8"/>
  <c r="U1618" i="8" l="1"/>
  <c r="T1617" i="8"/>
  <c r="J1618" i="8"/>
  <c r="K1619" i="8"/>
  <c r="AX1617" i="8"/>
  <c r="AW1617" i="8"/>
  <c r="AS1616" i="8"/>
  <c r="AR1616" i="8"/>
  <c r="BM1619" i="8"/>
  <c r="BL1619" i="8"/>
  <c r="E1617" i="8"/>
  <c r="F1618" i="8"/>
  <c r="C1617" i="8" s="1"/>
  <c r="P1620" i="8"/>
  <c r="O1619" i="8"/>
  <c r="BG1616" i="8"/>
  <c r="BH1616" i="8"/>
  <c r="BC1618" i="8"/>
  <c r="BB1618" i="8"/>
  <c r="AA1621" i="8"/>
  <c r="Z1620" i="8"/>
  <c r="BW1215" i="8"/>
  <c r="BV1215" i="8"/>
  <c r="CB1216" i="8"/>
  <c r="CA1216" i="8"/>
  <c r="BR1214" i="8"/>
  <c r="BQ1214" i="8"/>
  <c r="BC1211" i="8"/>
  <c r="BB1211" i="8"/>
  <c r="BH1212" i="8"/>
  <c r="BG1212" i="8"/>
  <c r="AX1210" i="8"/>
  <c r="AW1210" i="8"/>
  <c r="BM1213" i="8"/>
  <c r="BL1213" i="8"/>
  <c r="R1617" i="8"/>
  <c r="H1617" i="8"/>
  <c r="H1618" i="8"/>
  <c r="X1620" i="8"/>
  <c r="K1620" i="8" l="1"/>
  <c r="J1619" i="8"/>
  <c r="F1619" i="8"/>
  <c r="E1618" i="8"/>
  <c r="AX1618" i="8"/>
  <c r="AW1618" i="8"/>
  <c r="BM1620" i="8"/>
  <c r="BL1620" i="8"/>
  <c r="BG1617" i="8"/>
  <c r="BH1617" i="8"/>
  <c r="BB1619" i="8"/>
  <c r="BC1619" i="8"/>
  <c r="AS1617" i="8"/>
  <c r="AR1617" i="8"/>
  <c r="O1620" i="8"/>
  <c r="P1621" i="8"/>
  <c r="T1618" i="8"/>
  <c r="U1619" i="8"/>
  <c r="AA1622" i="8"/>
  <c r="Z1621" i="8"/>
  <c r="BR1213" i="8"/>
  <c r="BQ1213" i="8"/>
  <c r="BH1211" i="8"/>
  <c r="BG1211" i="8"/>
  <c r="CB1215" i="8"/>
  <c r="CA1215" i="8"/>
  <c r="BW1214" i="8"/>
  <c r="BV1214" i="8"/>
  <c r="BC1210" i="8"/>
  <c r="BB1210" i="8"/>
  <c r="BM1212" i="8"/>
  <c r="BL1212" i="8"/>
  <c r="AX1209" i="8"/>
  <c r="AW1209" i="8"/>
  <c r="M1619" i="8"/>
  <c r="M1620" i="8"/>
  <c r="X1621" i="8"/>
  <c r="BM1621" i="8" l="1"/>
  <c r="BL1621" i="8"/>
  <c r="AS1618" i="8"/>
  <c r="AR1618" i="8"/>
  <c r="BH1618" i="8"/>
  <c r="BG1618" i="8"/>
  <c r="C1618" i="8"/>
  <c r="F1620" i="8"/>
  <c r="E1619" i="8"/>
  <c r="U1620" i="8"/>
  <c r="T1619" i="8"/>
  <c r="O1621" i="8"/>
  <c r="P1622" i="8"/>
  <c r="AX1619" i="8"/>
  <c r="AW1619" i="8"/>
  <c r="BB1620" i="8"/>
  <c r="BC1620" i="8"/>
  <c r="J1620" i="8"/>
  <c r="K1621" i="8"/>
  <c r="AA1623" i="8"/>
  <c r="Z1622" i="8"/>
  <c r="BC1209" i="8"/>
  <c r="BB1209" i="8"/>
  <c r="CB1214" i="8"/>
  <c r="CA1214" i="8"/>
  <c r="BM1211" i="8"/>
  <c r="BL1211" i="8"/>
  <c r="AX1208" i="8"/>
  <c r="AW1208" i="8"/>
  <c r="BH1210" i="8"/>
  <c r="BG1210" i="8"/>
  <c r="BR1212" i="8"/>
  <c r="BQ1212" i="8"/>
  <c r="BW1213" i="8"/>
  <c r="BV1213" i="8"/>
  <c r="R1618" i="8"/>
  <c r="H1619" i="8"/>
  <c r="M1621" i="8"/>
  <c r="H1620" i="8"/>
  <c r="R1619" i="8"/>
  <c r="X1622" i="8"/>
  <c r="C1619" i="8" l="1"/>
  <c r="E1620" i="8"/>
  <c r="F1621" i="8"/>
  <c r="C1620" i="8" s="1"/>
  <c r="AX1620" i="8"/>
  <c r="AW1620" i="8"/>
  <c r="BB1621" i="8"/>
  <c r="BC1621" i="8"/>
  <c r="BH1619" i="8"/>
  <c r="BG1619" i="8"/>
  <c r="K1622" i="8"/>
  <c r="J1621" i="8"/>
  <c r="U1621" i="8"/>
  <c r="T1620" i="8"/>
  <c r="P1623" i="8"/>
  <c r="O1622" i="8"/>
  <c r="BM1622" i="8"/>
  <c r="BL1622" i="8"/>
  <c r="AR1619" i="8"/>
  <c r="AS1619" i="8"/>
  <c r="AA1624" i="8"/>
  <c r="Z1623" i="8"/>
  <c r="CB1213" i="8"/>
  <c r="CA1213" i="8"/>
  <c r="AX1207" i="8"/>
  <c r="AW1207" i="8"/>
  <c r="BC1208" i="8"/>
  <c r="BB1208" i="8"/>
  <c r="BR1211" i="8"/>
  <c r="BQ1211" i="8"/>
  <c r="BH1209" i="8"/>
  <c r="BG1209" i="8"/>
  <c r="BW1212" i="8"/>
  <c r="BV1212" i="8"/>
  <c r="BM1210" i="8"/>
  <c r="BL1210" i="8"/>
  <c r="M1622" i="8"/>
  <c r="H1621" i="8"/>
  <c r="R1620" i="8"/>
  <c r="X1623" i="8"/>
  <c r="T1621" i="8" l="1"/>
  <c r="U1622" i="8"/>
  <c r="BH1620" i="8"/>
  <c r="BG1620" i="8"/>
  <c r="AW1621" i="8"/>
  <c r="AX1621" i="8"/>
  <c r="J1622" i="8"/>
  <c r="K1623" i="8"/>
  <c r="E1621" i="8"/>
  <c r="F1622" i="8"/>
  <c r="C1621" i="8" s="1"/>
  <c r="BC1622" i="8"/>
  <c r="BB1622" i="8"/>
  <c r="AS1620" i="8"/>
  <c r="AR1620" i="8"/>
  <c r="BL1623" i="8"/>
  <c r="BM1623" i="8"/>
  <c r="O1623" i="8"/>
  <c r="P1624" i="8"/>
  <c r="AA1625" i="8"/>
  <c r="Z1624" i="8"/>
  <c r="BH1208" i="8"/>
  <c r="BG1208" i="8"/>
  <c r="BC1207" i="8"/>
  <c r="BB1207" i="8"/>
  <c r="BR1210" i="8"/>
  <c r="BQ1210" i="8"/>
  <c r="AX1206" i="8"/>
  <c r="AW1206" i="8"/>
  <c r="BW1211" i="8"/>
  <c r="BV1211" i="8"/>
  <c r="CB1212" i="8"/>
  <c r="CA1212" i="8"/>
  <c r="BM1209" i="8"/>
  <c r="BL1209" i="8"/>
  <c r="M1623" i="8"/>
  <c r="X1624" i="8"/>
  <c r="AX1622" i="8" l="1"/>
  <c r="AW1622" i="8"/>
  <c r="O1624" i="8"/>
  <c r="P1625" i="8"/>
  <c r="BC1623" i="8"/>
  <c r="BB1623" i="8"/>
  <c r="F1623" i="8"/>
  <c r="E1622" i="8"/>
  <c r="U1623" i="8"/>
  <c r="T1622" i="8"/>
  <c r="BL1624" i="8"/>
  <c r="BM1624" i="8"/>
  <c r="AS1621" i="8"/>
  <c r="AR1621" i="8"/>
  <c r="BG1621" i="8"/>
  <c r="BH1621" i="8"/>
  <c r="K1624" i="8"/>
  <c r="J1623" i="8"/>
  <c r="AA1626" i="8"/>
  <c r="Z1625" i="8"/>
  <c r="BR1209" i="8"/>
  <c r="BQ1209" i="8"/>
  <c r="BW1210" i="8"/>
  <c r="BV1210" i="8"/>
  <c r="BM1208" i="8"/>
  <c r="BL1208" i="8"/>
  <c r="BH1207" i="8"/>
  <c r="BG1207" i="8"/>
  <c r="CB1211" i="8"/>
  <c r="CA1211" i="8"/>
  <c r="BC1206" i="8"/>
  <c r="BB1206" i="8"/>
  <c r="AX1205" i="8"/>
  <c r="AW1205" i="8"/>
  <c r="H1622" i="8"/>
  <c r="M1624" i="8"/>
  <c r="R1621" i="8"/>
  <c r="H1623" i="8"/>
  <c r="X1625" i="8"/>
  <c r="E1623" i="8" l="1"/>
  <c r="F1624" i="8"/>
  <c r="C1623" i="8" s="1"/>
  <c r="O1625" i="8"/>
  <c r="P1626" i="8"/>
  <c r="J1624" i="8"/>
  <c r="K1625" i="8"/>
  <c r="BG1622" i="8"/>
  <c r="BH1622" i="8"/>
  <c r="U1624" i="8"/>
  <c r="T1623" i="8"/>
  <c r="BB1624" i="8"/>
  <c r="BC1624" i="8"/>
  <c r="C1622" i="8"/>
  <c r="AX1623" i="8"/>
  <c r="AW1623" i="8"/>
  <c r="BM1625" i="8"/>
  <c r="BL1625" i="8"/>
  <c r="AS1622" i="8"/>
  <c r="AR1622" i="8"/>
  <c r="AA1627" i="8"/>
  <c r="Z1626" i="8"/>
  <c r="BR1208" i="8"/>
  <c r="BQ1208" i="8"/>
  <c r="CB1210" i="8"/>
  <c r="CA1210" i="8"/>
  <c r="BW1209" i="8"/>
  <c r="BV1209" i="8"/>
  <c r="BC1205" i="8"/>
  <c r="BB1205" i="8"/>
  <c r="AX1204" i="8"/>
  <c r="AW1204" i="8"/>
  <c r="BH1206" i="8"/>
  <c r="BG1206" i="8"/>
  <c r="BM1207" i="8"/>
  <c r="BL1207" i="8"/>
  <c r="M1625" i="8"/>
  <c r="R1622" i="8"/>
  <c r="X1626" i="8"/>
  <c r="J1625" i="8" l="1"/>
  <c r="K1626" i="8"/>
  <c r="BL1626" i="8"/>
  <c r="BM1626" i="8"/>
  <c r="AX1624" i="8"/>
  <c r="AW1624" i="8"/>
  <c r="BH1623" i="8"/>
  <c r="BG1623" i="8"/>
  <c r="O1626" i="8"/>
  <c r="P1627" i="8"/>
  <c r="U1625" i="8"/>
  <c r="T1624" i="8"/>
  <c r="BC1625" i="8"/>
  <c r="BB1625" i="8"/>
  <c r="F1625" i="8"/>
  <c r="C1624" i="8" s="1"/>
  <c r="E1624" i="8"/>
  <c r="AR1623" i="8"/>
  <c r="AS1623" i="8"/>
  <c r="AA1628" i="8"/>
  <c r="Z1627" i="8"/>
  <c r="CB1209" i="8"/>
  <c r="CA1209" i="8"/>
  <c r="BH1205" i="8"/>
  <c r="BG1205" i="8"/>
  <c r="BR1207" i="8"/>
  <c r="BQ1207" i="8"/>
  <c r="AX1203" i="8"/>
  <c r="AW1203" i="8"/>
  <c r="BM1206" i="8"/>
  <c r="BL1206" i="8"/>
  <c r="BW1208" i="8"/>
  <c r="BV1208" i="8"/>
  <c r="BC1204" i="8"/>
  <c r="BB1204" i="8"/>
  <c r="H1624" i="8"/>
  <c r="R1624" i="8"/>
  <c r="R1623" i="8"/>
  <c r="X1627" i="8"/>
  <c r="BM1627" i="8" l="1"/>
  <c r="BL1627" i="8"/>
  <c r="BH1624" i="8"/>
  <c r="BG1624" i="8"/>
  <c r="U1626" i="8"/>
  <c r="T1625" i="8"/>
  <c r="AS1624" i="8"/>
  <c r="AR1624" i="8"/>
  <c r="P1628" i="8"/>
  <c r="O1627" i="8"/>
  <c r="K1627" i="8"/>
  <c r="J1626" i="8"/>
  <c r="F1626" i="8"/>
  <c r="C1625" i="8" s="1"/>
  <c r="E1625" i="8"/>
  <c r="BC1626" i="8"/>
  <c r="BB1626" i="8"/>
  <c r="AX1625" i="8"/>
  <c r="AW1625" i="8"/>
  <c r="AA1629" i="8"/>
  <c r="Z1628" i="8"/>
  <c r="BH1204" i="8"/>
  <c r="BG1204" i="8"/>
  <c r="AX1202" i="8"/>
  <c r="AW1202" i="8"/>
  <c r="BM1205" i="8"/>
  <c r="BL1205" i="8"/>
  <c r="BW1207" i="8"/>
  <c r="BV1207" i="8"/>
  <c r="BR1206" i="8"/>
  <c r="BQ1206" i="8"/>
  <c r="CB1208" i="8"/>
  <c r="CA1208" i="8"/>
  <c r="BC1203" i="8"/>
  <c r="BB1203" i="8"/>
  <c r="M1626" i="8"/>
  <c r="H1626" i="8"/>
  <c r="M1627" i="8"/>
  <c r="H1625" i="8"/>
  <c r="X1628" i="8"/>
  <c r="K1628" i="8" l="1"/>
  <c r="J1627" i="8"/>
  <c r="BG1625" i="8"/>
  <c r="BH1625" i="8"/>
  <c r="AX1626" i="8"/>
  <c r="AW1626" i="8"/>
  <c r="T1626" i="8"/>
  <c r="U1627" i="8"/>
  <c r="AS1625" i="8"/>
  <c r="AR1625" i="8"/>
  <c r="BC1627" i="8"/>
  <c r="BB1627" i="8"/>
  <c r="O1628" i="8"/>
  <c r="P1629" i="8"/>
  <c r="BM1628" i="8"/>
  <c r="BL1628" i="8"/>
  <c r="E1626" i="8"/>
  <c r="F1627" i="8"/>
  <c r="AA1630" i="8"/>
  <c r="Z1629" i="8"/>
  <c r="BH1203" i="8"/>
  <c r="BG1203" i="8"/>
  <c r="BR1205" i="8"/>
  <c r="BQ1205" i="8"/>
  <c r="BM1204" i="8"/>
  <c r="BL1204" i="8"/>
  <c r="BC1202" i="8"/>
  <c r="BB1202" i="8"/>
  <c r="AX1201" i="8"/>
  <c r="AW1201" i="8"/>
  <c r="CB1207" i="8"/>
  <c r="CA1207" i="8"/>
  <c r="BW1206" i="8"/>
  <c r="BV1206" i="8"/>
  <c r="H1627" i="8"/>
  <c r="R1625" i="8"/>
  <c r="M1628" i="8"/>
  <c r="X1629" i="8"/>
  <c r="BC1628" i="8" l="1"/>
  <c r="BB1628" i="8"/>
  <c r="AS1626" i="8"/>
  <c r="AR1626" i="8"/>
  <c r="U1628" i="8"/>
  <c r="T1627" i="8"/>
  <c r="BL1629" i="8"/>
  <c r="BM1629" i="8"/>
  <c r="C1626" i="8"/>
  <c r="E1627" i="8"/>
  <c r="F1628" i="8"/>
  <c r="AW1627" i="8"/>
  <c r="AX1627" i="8"/>
  <c r="O1629" i="8"/>
  <c r="P1630" i="8"/>
  <c r="BG1626" i="8"/>
  <c r="BH1626" i="8"/>
  <c r="J1628" i="8"/>
  <c r="K1629" i="8"/>
  <c r="AA1631" i="8"/>
  <c r="Z1630" i="8"/>
  <c r="CB1206" i="8"/>
  <c r="CA1206" i="8"/>
  <c r="AX1200" i="8"/>
  <c r="AW1200" i="8"/>
  <c r="BR1204" i="8"/>
  <c r="BQ1204" i="8"/>
  <c r="BW1205" i="8"/>
  <c r="BV1205" i="8"/>
  <c r="BC1201" i="8"/>
  <c r="BB1201" i="8"/>
  <c r="BM1203" i="8"/>
  <c r="BL1203" i="8"/>
  <c r="BH1202" i="8"/>
  <c r="BG1202" i="8"/>
  <c r="H1628" i="8"/>
  <c r="R1626" i="8"/>
  <c r="R1627" i="8"/>
  <c r="X1630" i="8"/>
  <c r="BM1630" i="8" l="1"/>
  <c r="BL1630" i="8"/>
  <c r="BH1627" i="8"/>
  <c r="BG1627" i="8"/>
  <c r="U1629" i="8"/>
  <c r="T1628" i="8"/>
  <c r="AW1628" i="8"/>
  <c r="AX1628" i="8"/>
  <c r="C1627" i="8"/>
  <c r="E1628" i="8"/>
  <c r="F1629" i="8"/>
  <c r="BB1629" i="8"/>
  <c r="BC1629" i="8"/>
  <c r="AR1627" i="8"/>
  <c r="AS1627" i="8"/>
  <c r="K1630" i="8"/>
  <c r="J1629" i="8"/>
  <c r="O1630" i="8"/>
  <c r="P1631" i="8"/>
  <c r="AA1632" i="8"/>
  <c r="Z1631" i="8"/>
  <c r="BM1202" i="8"/>
  <c r="BL1202" i="8"/>
  <c r="BW1204" i="8"/>
  <c r="BV1204" i="8"/>
  <c r="BC1200" i="8"/>
  <c r="BB1200" i="8"/>
  <c r="AX1199" i="8"/>
  <c r="AW1199" i="8"/>
  <c r="BR1203" i="8"/>
  <c r="BQ1203" i="8"/>
  <c r="CB1205" i="8"/>
  <c r="CA1205" i="8"/>
  <c r="BH1201" i="8"/>
  <c r="BG1201" i="8"/>
  <c r="H1629" i="8"/>
  <c r="M1629" i="8"/>
  <c r="R1628" i="8"/>
  <c r="X1631" i="8"/>
  <c r="BG1628" i="8" l="1"/>
  <c r="BH1628" i="8"/>
  <c r="BM1631" i="8"/>
  <c r="BL1631" i="8"/>
  <c r="P1632" i="8"/>
  <c r="O1631" i="8"/>
  <c r="U1630" i="8"/>
  <c r="T1629" i="8"/>
  <c r="C1628" i="8"/>
  <c r="E1629" i="8"/>
  <c r="F1630" i="8"/>
  <c r="C1629" i="8" s="1"/>
  <c r="AR1628" i="8"/>
  <c r="AS1628" i="8"/>
  <c r="AX1629" i="8"/>
  <c r="AW1629" i="8"/>
  <c r="BB1630" i="8"/>
  <c r="BC1630" i="8"/>
  <c r="J1630" i="8"/>
  <c r="K1631" i="8"/>
  <c r="AA1633" i="8"/>
  <c r="Z1632" i="8"/>
  <c r="BM1201" i="8"/>
  <c r="BL1201" i="8"/>
  <c r="CB1204" i="8"/>
  <c r="CA1204" i="8"/>
  <c r="BR1202" i="8"/>
  <c r="BQ1202" i="8"/>
  <c r="BH1200" i="8"/>
  <c r="BG1200" i="8"/>
  <c r="BC1199" i="8"/>
  <c r="BB1199" i="8"/>
  <c r="BW1203" i="8"/>
  <c r="BV1203" i="8"/>
  <c r="AX1198" i="8"/>
  <c r="AW1198" i="8"/>
  <c r="M1630" i="8"/>
  <c r="H1630" i="8"/>
  <c r="X1632" i="8"/>
  <c r="T1630" i="8" l="1"/>
  <c r="U1631" i="8"/>
  <c r="O1632" i="8"/>
  <c r="P1633" i="8"/>
  <c r="BC1631" i="8"/>
  <c r="BB1631" i="8"/>
  <c r="AR1629" i="8"/>
  <c r="AS1629" i="8"/>
  <c r="J1631" i="8"/>
  <c r="K1632" i="8"/>
  <c r="E1630" i="8"/>
  <c r="F1631" i="8"/>
  <c r="C1630" i="8" s="1"/>
  <c r="AW1630" i="8"/>
  <c r="AX1630" i="8"/>
  <c r="BM1632" i="8"/>
  <c r="BL1632" i="8"/>
  <c r="BH1629" i="8"/>
  <c r="BG1629" i="8"/>
  <c r="AA1634" i="8"/>
  <c r="Z1633" i="8"/>
  <c r="BC1198" i="8"/>
  <c r="BB1198" i="8"/>
  <c r="BR1201" i="8"/>
  <c r="BQ1201" i="8"/>
  <c r="BW1202" i="8"/>
  <c r="BV1202" i="8"/>
  <c r="AX1197" i="8"/>
  <c r="AW1197" i="8"/>
  <c r="CB1203" i="8"/>
  <c r="CA1203" i="8"/>
  <c r="BH1199" i="8"/>
  <c r="BG1199" i="8"/>
  <c r="BM1200" i="8"/>
  <c r="BL1200" i="8"/>
  <c r="R1629" i="8"/>
  <c r="H1631" i="8"/>
  <c r="M1631" i="8"/>
  <c r="M1632" i="8"/>
  <c r="X1633" i="8"/>
  <c r="P1634" i="8" l="1"/>
  <c r="O1633" i="8"/>
  <c r="F1632" i="8"/>
  <c r="C1631" i="8" s="1"/>
  <c r="E1631" i="8"/>
  <c r="AS1630" i="8"/>
  <c r="AR1630" i="8"/>
  <c r="K1633" i="8"/>
  <c r="J1632" i="8"/>
  <c r="BB1632" i="8"/>
  <c r="BC1632" i="8"/>
  <c r="AX1631" i="8"/>
  <c r="AW1631" i="8"/>
  <c r="U1632" i="8"/>
  <c r="T1631" i="8"/>
  <c r="BM1633" i="8"/>
  <c r="BL1633" i="8"/>
  <c r="BG1630" i="8"/>
  <c r="BH1630" i="8"/>
  <c r="AA1635" i="8"/>
  <c r="Z1634" i="8"/>
  <c r="BR1200" i="8"/>
  <c r="BQ1200" i="8"/>
  <c r="CB1202" i="8"/>
  <c r="CA1202" i="8"/>
  <c r="BH1198" i="8"/>
  <c r="BG1198" i="8"/>
  <c r="BW1201" i="8"/>
  <c r="BV1201" i="8"/>
  <c r="BC1197" i="8"/>
  <c r="BB1197" i="8"/>
  <c r="BM1199" i="8"/>
  <c r="BL1199" i="8"/>
  <c r="AX1196" i="8"/>
  <c r="AW1196" i="8"/>
  <c r="R1630" i="8"/>
  <c r="R1631" i="8"/>
  <c r="X1634" i="8"/>
  <c r="J1633" i="8" l="1"/>
  <c r="K1634" i="8"/>
  <c r="U1633" i="8"/>
  <c r="T1632" i="8"/>
  <c r="AS1631" i="8"/>
  <c r="AR1631" i="8"/>
  <c r="F1633" i="8"/>
  <c r="E1632" i="8"/>
  <c r="BC1633" i="8"/>
  <c r="BB1633" i="8"/>
  <c r="BL1634" i="8"/>
  <c r="BM1634" i="8"/>
  <c r="BG1631" i="8"/>
  <c r="BH1631" i="8"/>
  <c r="AX1632" i="8"/>
  <c r="AW1632" i="8"/>
  <c r="O1634" i="8"/>
  <c r="P1635" i="8"/>
  <c r="AA1636" i="8"/>
  <c r="Z1635" i="8"/>
  <c r="BC1196" i="8"/>
  <c r="BB1196" i="8"/>
  <c r="CB1201" i="8"/>
  <c r="CA1201" i="8"/>
  <c r="BH1197" i="8"/>
  <c r="BG1197" i="8"/>
  <c r="BM1198" i="8"/>
  <c r="BL1198" i="8"/>
  <c r="AX1195" i="8"/>
  <c r="AW1195" i="8"/>
  <c r="BR1199" i="8"/>
  <c r="BQ1199" i="8"/>
  <c r="BW1200" i="8"/>
  <c r="BV1200" i="8"/>
  <c r="H1632" i="8"/>
  <c r="H1633" i="8"/>
  <c r="M1633" i="8"/>
  <c r="M1634" i="8"/>
  <c r="X1635" i="8"/>
  <c r="BH1632" i="8" l="1"/>
  <c r="BG1632" i="8"/>
  <c r="U1634" i="8"/>
  <c r="T1633" i="8"/>
  <c r="BM1635" i="8"/>
  <c r="BL1635" i="8"/>
  <c r="P1636" i="8"/>
  <c r="O1635" i="8"/>
  <c r="K1635" i="8"/>
  <c r="J1634" i="8"/>
  <c r="AR1632" i="8"/>
  <c r="AS1632" i="8"/>
  <c r="AX1633" i="8"/>
  <c r="AW1633" i="8"/>
  <c r="BC1634" i="8"/>
  <c r="BB1634" i="8"/>
  <c r="C1632" i="8"/>
  <c r="F1634" i="8"/>
  <c r="C1633" i="8" s="1"/>
  <c r="E1633" i="8"/>
  <c r="AA1637" i="8"/>
  <c r="Z1636" i="8"/>
  <c r="BR1198" i="8"/>
  <c r="BQ1198" i="8"/>
  <c r="BH1196" i="8"/>
  <c r="BG1196" i="8"/>
  <c r="CB1200" i="8"/>
  <c r="CA1200" i="8"/>
  <c r="BW1199" i="8"/>
  <c r="BV1199" i="8"/>
  <c r="BM1197" i="8"/>
  <c r="BL1197" i="8"/>
  <c r="AX1194" i="8"/>
  <c r="AW1194" i="8"/>
  <c r="BC1195" i="8"/>
  <c r="BB1195" i="8"/>
  <c r="R1632" i="8"/>
  <c r="H1634" i="8"/>
  <c r="X1636" i="8"/>
  <c r="O1636" i="8" l="1"/>
  <c r="P1637" i="8"/>
  <c r="BH1633" i="8"/>
  <c r="BG1633" i="8"/>
  <c r="AW1634" i="8"/>
  <c r="AX1634" i="8"/>
  <c r="T1634" i="8"/>
  <c r="U1635" i="8"/>
  <c r="E1634" i="8"/>
  <c r="F1635" i="8"/>
  <c r="C1634" i="8" s="1"/>
  <c r="K1636" i="8"/>
  <c r="J1635" i="8"/>
  <c r="BC1635" i="8"/>
  <c r="BB1635" i="8"/>
  <c r="AS1633" i="8"/>
  <c r="AR1633" i="8"/>
  <c r="BM1636" i="8"/>
  <c r="BL1636" i="8"/>
  <c r="AA1638" i="8"/>
  <c r="Z1637" i="8"/>
  <c r="BM1196" i="8"/>
  <c r="BL1196" i="8"/>
  <c r="BH1195" i="8"/>
  <c r="BG1195" i="8"/>
  <c r="BW1198" i="8"/>
  <c r="BV1198" i="8"/>
  <c r="CB1199" i="8"/>
  <c r="CA1199" i="8"/>
  <c r="BC1194" i="8"/>
  <c r="BB1194" i="8"/>
  <c r="BR1197" i="8"/>
  <c r="BQ1197" i="8"/>
  <c r="AX1193" i="8"/>
  <c r="AW1193" i="8"/>
  <c r="M1636" i="8"/>
  <c r="R1633" i="8"/>
  <c r="M1635" i="8"/>
  <c r="X1637" i="8"/>
  <c r="E1635" i="8" l="1"/>
  <c r="F1636" i="8"/>
  <c r="C1635" i="8" s="1"/>
  <c r="AW1635" i="8"/>
  <c r="AX1635" i="8"/>
  <c r="AR1634" i="8"/>
  <c r="AS1634" i="8"/>
  <c r="K1637" i="8"/>
  <c r="J1636" i="8"/>
  <c r="T1635" i="8"/>
  <c r="U1636" i="8"/>
  <c r="BL1637" i="8"/>
  <c r="BM1637" i="8"/>
  <c r="P1638" i="8"/>
  <c r="O1637" i="8"/>
  <c r="BH1634" i="8"/>
  <c r="BG1634" i="8"/>
  <c r="BB1636" i="8"/>
  <c r="BC1636" i="8"/>
  <c r="AA1639" i="8"/>
  <c r="Z1638" i="8"/>
  <c r="BC1193" i="8"/>
  <c r="BB1193" i="8"/>
  <c r="CB1198" i="8"/>
  <c r="CA1198" i="8"/>
  <c r="BM1195" i="8"/>
  <c r="BL1195" i="8"/>
  <c r="BR1196" i="8"/>
  <c r="BQ1196" i="8"/>
  <c r="AX1192" i="8"/>
  <c r="AW1192" i="8"/>
  <c r="BH1194" i="8"/>
  <c r="BG1194" i="8"/>
  <c r="BW1197" i="8"/>
  <c r="BV1197" i="8"/>
  <c r="H1635" i="8"/>
  <c r="R1634" i="8"/>
  <c r="X1638" i="8"/>
  <c r="O1638" i="8" l="1"/>
  <c r="P1639" i="8"/>
  <c r="BH1635" i="8"/>
  <c r="BG1635" i="8"/>
  <c r="K1638" i="8"/>
  <c r="J1637" i="8"/>
  <c r="F1637" i="8"/>
  <c r="C1636" i="8" s="1"/>
  <c r="E1636" i="8"/>
  <c r="T1636" i="8"/>
  <c r="U1637" i="8"/>
  <c r="BL1638" i="8"/>
  <c r="BM1638" i="8"/>
  <c r="BB1637" i="8"/>
  <c r="BC1637" i="8"/>
  <c r="AX1636" i="8"/>
  <c r="AW1636" i="8"/>
  <c r="AR1635" i="8"/>
  <c r="AS1635" i="8"/>
  <c r="AA1640" i="8"/>
  <c r="Z1639" i="8"/>
  <c r="BW1196" i="8"/>
  <c r="BV1196" i="8"/>
  <c r="BC1192" i="8"/>
  <c r="BB1192" i="8"/>
  <c r="CB1197" i="8"/>
  <c r="CA1197" i="8"/>
  <c r="BR1195" i="8"/>
  <c r="BQ1195" i="8"/>
  <c r="AX1191" i="8"/>
  <c r="AW1191" i="8"/>
  <c r="BM1194" i="8"/>
  <c r="BL1194" i="8"/>
  <c r="BH1193" i="8"/>
  <c r="BG1193" i="8"/>
  <c r="H1636" i="8"/>
  <c r="R1635" i="8"/>
  <c r="H1637" i="8"/>
  <c r="M1637" i="8"/>
  <c r="R1636" i="8"/>
  <c r="X1639" i="8"/>
  <c r="BG1636" i="8" l="1"/>
  <c r="BH1636" i="8"/>
  <c r="AX1637" i="8"/>
  <c r="AW1637" i="8"/>
  <c r="K1639" i="8"/>
  <c r="J1638" i="8"/>
  <c r="AR1636" i="8"/>
  <c r="AS1636" i="8"/>
  <c r="U1638" i="8"/>
  <c r="T1637" i="8"/>
  <c r="BM1639" i="8"/>
  <c r="BL1639" i="8"/>
  <c r="E1637" i="8"/>
  <c r="F1638" i="8"/>
  <c r="C1637" i="8" s="1"/>
  <c r="O1639" i="8"/>
  <c r="P1640" i="8"/>
  <c r="BB1638" i="8"/>
  <c r="BC1638" i="8"/>
  <c r="AA1641" i="8"/>
  <c r="Z1640" i="8"/>
  <c r="BM1193" i="8"/>
  <c r="BL1193" i="8"/>
  <c r="BW1195" i="8"/>
  <c r="BV1195" i="8"/>
  <c r="BC1191" i="8"/>
  <c r="BB1191" i="8"/>
  <c r="BH1192" i="8"/>
  <c r="BG1192" i="8"/>
  <c r="BR1194" i="8"/>
  <c r="BQ1194" i="8"/>
  <c r="AX1190" i="8"/>
  <c r="AW1190" i="8"/>
  <c r="CB1196" i="8"/>
  <c r="CA1196" i="8"/>
  <c r="M1638" i="8"/>
  <c r="M1639" i="8"/>
  <c r="H1638" i="8"/>
  <c r="X1640" i="8"/>
  <c r="BL1640" i="8" l="1"/>
  <c r="BM1640" i="8"/>
  <c r="AS1637" i="8"/>
  <c r="AR1637" i="8"/>
  <c r="AW1638" i="8"/>
  <c r="AX1638" i="8"/>
  <c r="K1640" i="8"/>
  <c r="J1639" i="8"/>
  <c r="O1640" i="8"/>
  <c r="P1641" i="8"/>
  <c r="BH1637" i="8"/>
  <c r="BG1637" i="8"/>
  <c r="E1638" i="8"/>
  <c r="F1639" i="8"/>
  <c r="BB1639" i="8"/>
  <c r="BC1639" i="8"/>
  <c r="U1639" i="8"/>
  <c r="T1638" i="8"/>
  <c r="AA1642" i="8"/>
  <c r="Z1641" i="8"/>
  <c r="BH1191" i="8"/>
  <c r="BG1191" i="8"/>
  <c r="BM1192" i="8"/>
  <c r="BL1192" i="8"/>
  <c r="BC1190" i="8"/>
  <c r="BB1190" i="8"/>
  <c r="CB1195" i="8"/>
  <c r="CA1195" i="8"/>
  <c r="BR1193" i="8"/>
  <c r="BQ1193" i="8"/>
  <c r="AX1189" i="8"/>
  <c r="AW1189" i="8"/>
  <c r="BW1194" i="8"/>
  <c r="BV1194" i="8"/>
  <c r="R1637" i="8"/>
  <c r="X1641" i="8"/>
  <c r="J1640" i="8" l="1"/>
  <c r="K1641" i="8"/>
  <c r="AW1639" i="8"/>
  <c r="AX1639" i="8"/>
  <c r="BL1641" i="8"/>
  <c r="BM1641" i="8"/>
  <c r="BH1638" i="8"/>
  <c r="BG1638" i="8"/>
  <c r="U1640" i="8"/>
  <c r="T1639" i="8"/>
  <c r="P1642" i="8"/>
  <c r="O1641" i="8"/>
  <c r="AR1638" i="8"/>
  <c r="AS1638" i="8"/>
  <c r="BB1640" i="8"/>
  <c r="BC1640" i="8"/>
  <c r="C1638" i="8"/>
  <c r="F1640" i="8"/>
  <c r="E1639" i="8"/>
  <c r="AA1643" i="8"/>
  <c r="Z1642" i="8"/>
  <c r="CB1194" i="8"/>
  <c r="CA1194" i="8"/>
  <c r="BW1193" i="8"/>
  <c r="BV1193" i="8"/>
  <c r="BH1190" i="8"/>
  <c r="BG1190" i="8"/>
  <c r="BR1192" i="8"/>
  <c r="BQ1192" i="8"/>
  <c r="BC1189" i="8"/>
  <c r="BB1189" i="8"/>
  <c r="AX1188" i="8"/>
  <c r="AW1188" i="8"/>
  <c r="BM1191" i="8"/>
  <c r="BL1191" i="8"/>
  <c r="R1638" i="8"/>
  <c r="H1639" i="8"/>
  <c r="H1640" i="8"/>
  <c r="M1640" i="8"/>
  <c r="X1642" i="8"/>
  <c r="P1643" i="8" l="1"/>
  <c r="O1642" i="8"/>
  <c r="BG1639" i="8"/>
  <c r="BH1639" i="8"/>
  <c r="U1641" i="8"/>
  <c r="T1640" i="8"/>
  <c r="AR1639" i="8"/>
  <c r="AS1639" i="8"/>
  <c r="C1639" i="8"/>
  <c r="E1640" i="8"/>
  <c r="F1641" i="8"/>
  <c r="C1640" i="8" s="1"/>
  <c r="BL1642" i="8"/>
  <c r="BM1642" i="8"/>
  <c r="BB1641" i="8"/>
  <c r="BC1641" i="8"/>
  <c r="J1641" i="8"/>
  <c r="K1642" i="8"/>
  <c r="AX1640" i="8"/>
  <c r="AW1640" i="8"/>
  <c r="AA1644" i="8"/>
  <c r="Z1643" i="8"/>
  <c r="BR1191" i="8"/>
  <c r="BQ1191" i="8"/>
  <c r="BM1190" i="8"/>
  <c r="BL1190" i="8"/>
  <c r="AX1187" i="8"/>
  <c r="AW1187" i="8"/>
  <c r="BW1192" i="8"/>
  <c r="BV1192" i="8"/>
  <c r="BC1188" i="8"/>
  <c r="BB1188" i="8"/>
  <c r="BH1189" i="8"/>
  <c r="BG1189" i="8"/>
  <c r="CB1193" i="8"/>
  <c r="CA1193" i="8"/>
  <c r="M1642" i="8"/>
  <c r="M1641" i="8"/>
  <c r="R1640" i="8"/>
  <c r="R1639" i="8"/>
  <c r="X1643" i="8"/>
  <c r="BH1640" i="8" l="1"/>
  <c r="BG1640" i="8"/>
  <c r="U1642" i="8"/>
  <c r="T1641" i="8"/>
  <c r="F1642" i="8"/>
  <c r="E1641" i="8"/>
  <c r="AX1641" i="8"/>
  <c r="AW1641" i="8"/>
  <c r="AS1640" i="8"/>
  <c r="AR1640" i="8"/>
  <c r="K1643" i="8"/>
  <c r="J1642" i="8"/>
  <c r="BM1643" i="8"/>
  <c r="BL1643" i="8"/>
  <c r="BC1642" i="8"/>
  <c r="BB1642" i="8"/>
  <c r="O1643" i="8"/>
  <c r="P1644" i="8"/>
  <c r="AA1645" i="8"/>
  <c r="Z1644" i="8"/>
  <c r="AX1186" i="8"/>
  <c r="AW1186" i="8"/>
  <c r="BR1190" i="8"/>
  <c r="BQ1190" i="8"/>
  <c r="BC1187" i="8"/>
  <c r="BB1187" i="8"/>
  <c r="BH1188" i="8"/>
  <c r="BG1188" i="8"/>
  <c r="BM1189" i="8"/>
  <c r="BL1189" i="8"/>
  <c r="CB1192" i="8"/>
  <c r="CA1192" i="8"/>
  <c r="BW1191" i="8"/>
  <c r="BV1191" i="8"/>
  <c r="H1641" i="8"/>
  <c r="X1644" i="8"/>
  <c r="C1641" i="8" l="1"/>
  <c r="E1642" i="8"/>
  <c r="F1643" i="8"/>
  <c r="AW1642" i="8"/>
  <c r="AX1642" i="8"/>
  <c r="J1643" i="8"/>
  <c r="K1644" i="8"/>
  <c r="BH1641" i="8"/>
  <c r="BG1641" i="8"/>
  <c r="U1643" i="8"/>
  <c r="T1642" i="8"/>
  <c r="AR1641" i="8"/>
  <c r="AS1641" i="8"/>
  <c r="BB1643" i="8"/>
  <c r="BC1643" i="8"/>
  <c r="BL1644" i="8"/>
  <c r="BM1644" i="8"/>
  <c r="P1645" i="8"/>
  <c r="O1644" i="8"/>
  <c r="AA1646" i="8"/>
  <c r="Z1645" i="8"/>
  <c r="BH1187" i="8"/>
  <c r="BG1187" i="8"/>
  <c r="BM1188" i="8"/>
  <c r="BL1188" i="8"/>
  <c r="CB1191" i="8"/>
  <c r="CA1191" i="8"/>
  <c r="BW1190" i="8"/>
  <c r="BV1190" i="8"/>
  <c r="AX1185" i="8"/>
  <c r="AW1185" i="8"/>
  <c r="BC1186" i="8"/>
  <c r="BB1186" i="8"/>
  <c r="BR1189" i="8"/>
  <c r="BQ1189" i="8"/>
  <c r="R1641" i="8"/>
  <c r="H1642" i="8"/>
  <c r="M1644" i="8"/>
  <c r="M1643" i="8"/>
  <c r="X1645" i="8"/>
  <c r="J1644" i="8" l="1"/>
  <c r="K1645" i="8"/>
  <c r="AX1643" i="8"/>
  <c r="AW1643" i="8"/>
  <c r="O1645" i="8"/>
  <c r="P1646" i="8"/>
  <c r="BB1644" i="8"/>
  <c r="BC1644" i="8"/>
  <c r="BG1642" i="8"/>
  <c r="BH1642" i="8"/>
  <c r="C1642" i="8"/>
  <c r="F1644" i="8"/>
  <c r="E1643" i="8"/>
  <c r="BM1645" i="8"/>
  <c r="BL1645" i="8"/>
  <c r="AR1642" i="8"/>
  <c r="AS1642" i="8"/>
  <c r="U1644" i="8"/>
  <c r="T1643" i="8"/>
  <c r="AA1647" i="8"/>
  <c r="Z1646" i="8"/>
  <c r="BW1189" i="8"/>
  <c r="BV1189" i="8"/>
  <c r="BR1188" i="8"/>
  <c r="BQ1188" i="8"/>
  <c r="AX1184" i="8"/>
  <c r="AW1184" i="8"/>
  <c r="BM1187" i="8"/>
  <c r="BL1187" i="8"/>
  <c r="BH1186" i="8"/>
  <c r="BG1186" i="8"/>
  <c r="BC1185" i="8"/>
  <c r="BB1185" i="8"/>
  <c r="CB1190" i="8"/>
  <c r="CA1190" i="8"/>
  <c r="R1642" i="8"/>
  <c r="H1643" i="8"/>
  <c r="H1644" i="8"/>
  <c r="M1645" i="8"/>
  <c r="X1646" i="8"/>
  <c r="O1646" i="8" l="1"/>
  <c r="P1647" i="8"/>
  <c r="C1643" i="8"/>
  <c r="F1645" i="8"/>
  <c r="E1644" i="8"/>
  <c r="BC1645" i="8"/>
  <c r="BB1645" i="8"/>
  <c r="AR1643" i="8"/>
  <c r="AS1643" i="8"/>
  <c r="T1644" i="8"/>
  <c r="U1645" i="8"/>
  <c r="BG1643" i="8"/>
  <c r="BH1643" i="8"/>
  <c r="K1646" i="8"/>
  <c r="J1645" i="8"/>
  <c r="BM1646" i="8"/>
  <c r="BL1646" i="8"/>
  <c r="AX1644" i="8"/>
  <c r="AW1644" i="8"/>
  <c r="AA1648" i="8"/>
  <c r="Z1647" i="8"/>
  <c r="BC1184" i="8"/>
  <c r="BB1184" i="8"/>
  <c r="BR1187" i="8"/>
  <c r="BQ1187" i="8"/>
  <c r="AX1183" i="8"/>
  <c r="AW1183" i="8"/>
  <c r="BW1188" i="8"/>
  <c r="BV1188" i="8"/>
  <c r="BH1185" i="8"/>
  <c r="BG1185" i="8"/>
  <c r="CB1189" i="8"/>
  <c r="CA1189" i="8"/>
  <c r="BM1186" i="8"/>
  <c r="BL1186" i="8"/>
  <c r="R1643" i="8"/>
  <c r="X1647" i="8"/>
  <c r="AX1645" i="8" l="1"/>
  <c r="AW1645" i="8"/>
  <c r="BL1647" i="8"/>
  <c r="BM1647" i="8"/>
  <c r="AR1644" i="8"/>
  <c r="AS1644" i="8"/>
  <c r="T1645" i="8"/>
  <c r="U1646" i="8"/>
  <c r="C1644" i="8"/>
  <c r="E1645" i="8"/>
  <c r="F1646" i="8"/>
  <c r="C1645" i="8" s="1"/>
  <c r="BG1644" i="8"/>
  <c r="BH1644" i="8"/>
  <c r="O1647" i="8"/>
  <c r="P1648" i="8"/>
  <c r="J1646" i="8"/>
  <c r="K1647" i="8"/>
  <c r="BB1646" i="8"/>
  <c r="BC1646" i="8"/>
  <c r="AA1649" i="8"/>
  <c r="Z1648" i="8"/>
  <c r="BR1186" i="8"/>
  <c r="BQ1186" i="8"/>
  <c r="CB1188" i="8"/>
  <c r="CA1188" i="8"/>
  <c r="AX1182" i="8"/>
  <c r="AW1182" i="8"/>
  <c r="BM1185" i="8"/>
  <c r="BL1185" i="8"/>
  <c r="BH1184" i="8"/>
  <c r="BG1184" i="8"/>
  <c r="BW1187" i="8"/>
  <c r="BV1187" i="8"/>
  <c r="BC1183" i="8"/>
  <c r="BB1183" i="8"/>
  <c r="R1645" i="8"/>
  <c r="M1647" i="8"/>
  <c r="H1646" i="8"/>
  <c r="H1645" i="8"/>
  <c r="R1644" i="8"/>
  <c r="M1646" i="8"/>
  <c r="X1648" i="8"/>
  <c r="BH1645" i="8" l="1"/>
  <c r="BG1645" i="8"/>
  <c r="AW1646" i="8"/>
  <c r="AX1646" i="8"/>
  <c r="F1647" i="8"/>
  <c r="E1646" i="8"/>
  <c r="BL1648" i="8"/>
  <c r="BM1648" i="8"/>
  <c r="AS1645" i="8"/>
  <c r="AR1645" i="8"/>
  <c r="P1649" i="8"/>
  <c r="O1648" i="8"/>
  <c r="K1648" i="8"/>
  <c r="J1647" i="8"/>
  <c r="BC1647" i="8"/>
  <c r="BB1647" i="8"/>
  <c r="U1647" i="8"/>
  <c r="T1646" i="8"/>
  <c r="AA1650" i="8"/>
  <c r="Z1649" i="8"/>
  <c r="BC1182" i="8"/>
  <c r="BB1182" i="8"/>
  <c r="AX1181" i="8"/>
  <c r="AW1181" i="8"/>
  <c r="BR1185" i="8"/>
  <c r="BQ1185" i="8"/>
  <c r="BH1183" i="8"/>
  <c r="BG1183" i="8"/>
  <c r="BM1184" i="8"/>
  <c r="BL1184" i="8"/>
  <c r="CB1187" i="8"/>
  <c r="CA1187" i="8"/>
  <c r="BW1186" i="8"/>
  <c r="BV1186" i="8"/>
  <c r="M1648" i="8"/>
  <c r="H1647" i="8"/>
  <c r="X1649" i="8"/>
  <c r="K1649" i="8" l="1"/>
  <c r="J1648" i="8"/>
  <c r="AS1646" i="8"/>
  <c r="AR1646" i="8"/>
  <c r="BL1649" i="8"/>
  <c r="BM1649" i="8"/>
  <c r="C1646" i="8"/>
  <c r="E1647" i="8"/>
  <c r="F1648" i="8"/>
  <c r="C1647" i="8" s="1"/>
  <c r="BB1648" i="8"/>
  <c r="BC1648" i="8"/>
  <c r="AX1647" i="8"/>
  <c r="AW1647" i="8"/>
  <c r="T1647" i="8"/>
  <c r="U1648" i="8"/>
  <c r="O1649" i="8"/>
  <c r="P1650" i="8"/>
  <c r="BH1646" i="8"/>
  <c r="BG1646" i="8"/>
  <c r="AA1651" i="8"/>
  <c r="Z1650" i="8"/>
  <c r="BW1185" i="8"/>
  <c r="BV1185" i="8"/>
  <c r="AX1180" i="8"/>
  <c r="AW1180" i="8"/>
  <c r="CB1186" i="8"/>
  <c r="CA1186" i="8"/>
  <c r="BC1181" i="8"/>
  <c r="BB1181" i="8"/>
  <c r="BM1183" i="8"/>
  <c r="BL1183" i="8"/>
  <c r="BH1182" i="8"/>
  <c r="BG1182" i="8"/>
  <c r="BR1184" i="8"/>
  <c r="BQ1184" i="8"/>
  <c r="R1646" i="8"/>
  <c r="X1650" i="8"/>
  <c r="AR1647" i="8" l="1"/>
  <c r="AS1647" i="8"/>
  <c r="BL1650" i="8"/>
  <c r="BM1650" i="8"/>
  <c r="BG1647" i="8"/>
  <c r="BH1647" i="8"/>
  <c r="O1650" i="8"/>
  <c r="P1651" i="8"/>
  <c r="BB1649" i="8"/>
  <c r="BC1649" i="8"/>
  <c r="T1648" i="8"/>
  <c r="U1649" i="8"/>
  <c r="AW1648" i="8"/>
  <c r="AX1648" i="8"/>
  <c r="F1649" i="8"/>
  <c r="C1648" i="8" s="1"/>
  <c r="E1648" i="8"/>
  <c r="J1649" i="8"/>
  <c r="K1650" i="8"/>
  <c r="AA1652" i="8"/>
  <c r="Z1651" i="8"/>
  <c r="BW1184" i="8"/>
  <c r="BV1184" i="8"/>
  <c r="BM1182" i="8"/>
  <c r="BL1182" i="8"/>
  <c r="BH1181" i="8"/>
  <c r="BG1181" i="8"/>
  <c r="BC1180" i="8"/>
  <c r="BB1180" i="8"/>
  <c r="AX1179" i="8"/>
  <c r="AW1179" i="8"/>
  <c r="CB1185" i="8"/>
  <c r="CA1185" i="8"/>
  <c r="BR1183" i="8"/>
  <c r="BQ1183" i="8"/>
  <c r="H1648" i="8"/>
  <c r="M1649" i="8"/>
  <c r="H1649" i="8"/>
  <c r="R1647" i="8"/>
  <c r="X1651" i="8"/>
  <c r="BC1650" i="8" l="1"/>
  <c r="BB1650" i="8"/>
  <c r="T1649" i="8"/>
  <c r="U1650" i="8"/>
  <c r="J1650" i="8"/>
  <c r="K1651" i="8"/>
  <c r="AR1648" i="8"/>
  <c r="AS1648" i="8"/>
  <c r="AW1649" i="8"/>
  <c r="AX1649" i="8"/>
  <c r="BH1648" i="8"/>
  <c r="BG1648" i="8"/>
  <c r="BM1651" i="8"/>
  <c r="BL1651" i="8"/>
  <c r="E1649" i="8"/>
  <c r="F1650" i="8"/>
  <c r="C1649" i="8" s="1"/>
  <c r="O1651" i="8"/>
  <c r="P1652" i="8"/>
  <c r="AA1653" i="8"/>
  <c r="Z1652" i="8"/>
  <c r="BW1183" i="8"/>
  <c r="BV1183" i="8"/>
  <c r="BM1181" i="8"/>
  <c r="BL1181" i="8"/>
  <c r="CB1184" i="8"/>
  <c r="CA1184" i="8"/>
  <c r="BC1179" i="8"/>
  <c r="BB1179" i="8"/>
  <c r="BR1182" i="8"/>
  <c r="BQ1182" i="8"/>
  <c r="AX1178" i="8"/>
  <c r="AW1178" i="8"/>
  <c r="BH1180" i="8"/>
  <c r="BG1180" i="8"/>
  <c r="M1650" i="8"/>
  <c r="R1648" i="8"/>
  <c r="X1652" i="8"/>
  <c r="J1651" i="8" l="1"/>
  <c r="K1652" i="8"/>
  <c r="AW1650" i="8"/>
  <c r="AX1650" i="8"/>
  <c r="BM1652" i="8"/>
  <c r="BL1652" i="8"/>
  <c r="P1653" i="8"/>
  <c r="O1652" i="8"/>
  <c r="U1651" i="8"/>
  <c r="T1650" i="8"/>
  <c r="BB1651" i="8"/>
  <c r="BC1651" i="8"/>
  <c r="BG1649" i="8"/>
  <c r="BH1649" i="8"/>
  <c r="E1650" i="8"/>
  <c r="F1651" i="8"/>
  <c r="C1650" i="8" s="1"/>
  <c r="AS1649" i="8"/>
  <c r="AR1649" i="8"/>
  <c r="AA1654" i="8"/>
  <c r="Z1653" i="8"/>
  <c r="BM1180" i="8"/>
  <c r="BL1180" i="8"/>
  <c r="BH1179" i="8"/>
  <c r="BG1179" i="8"/>
  <c r="CB1183" i="8"/>
  <c r="CA1183" i="8"/>
  <c r="BR1181" i="8"/>
  <c r="BQ1181" i="8"/>
  <c r="BW1182" i="8"/>
  <c r="BV1182" i="8"/>
  <c r="BC1178" i="8"/>
  <c r="BB1178" i="8"/>
  <c r="AX1177" i="8"/>
  <c r="AW1177" i="8"/>
  <c r="H1650" i="8"/>
  <c r="M1651" i="8"/>
  <c r="H1651" i="8"/>
  <c r="R1649" i="8"/>
  <c r="R1650" i="8"/>
  <c r="X1653" i="8"/>
  <c r="BH1650" i="8" l="1"/>
  <c r="BG1650" i="8"/>
  <c r="F1652" i="8"/>
  <c r="E1651" i="8"/>
  <c r="AR1650" i="8"/>
  <c r="AS1650" i="8"/>
  <c r="U1652" i="8"/>
  <c r="T1651" i="8"/>
  <c r="BB1652" i="8"/>
  <c r="BC1652" i="8"/>
  <c r="J1652" i="8"/>
  <c r="K1653" i="8"/>
  <c r="BM1653" i="8"/>
  <c r="BL1653" i="8"/>
  <c r="O1653" i="8"/>
  <c r="P1654" i="8"/>
  <c r="AW1651" i="8"/>
  <c r="AX1651" i="8"/>
  <c r="AA1655" i="8"/>
  <c r="Z1654" i="8"/>
  <c r="BM1179" i="8"/>
  <c r="BL1179" i="8"/>
  <c r="BC1177" i="8"/>
  <c r="BB1177" i="8"/>
  <c r="CB1182" i="8"/>
  <c r="CA1182" i="8"/>
  <c r="AX1176" i="8"/>
  <c r="AW1176" i="8"/>
  <c r="BW1181" i="8"/>
  <c r="BV1181" i="8"/>
  <c r="BH1178" i="8"/>
  <c r="BG1178" i="8"/>
  <c r="BR1180" i="8"/>
  <c r="BQ1180" i="8"/>
  <c r="M1652" i="8"/>
  <c r="X1654" i="8"/>
  <c r="BB1653" i="8" l="1"/>
  <c r="BC1653" i="8"/>
  <c r="BH1651" i="8"/>
  <c r="BG1651" i="8"/>
  <c r="T1652" i="8"/>
  <c r="U1653" i="8"/>
  <c r="K1654" i="8"/>
  <c r="J1653" i="8"/>
  <c r="AR1651" i="8"/>
  <c r="AS1651" i="8"/>
  <c r="AX1652" i="8"/>
  <c r="AW1652" i="8"/>
  <c r="C1651" i="8"/>
  <c r="F1653" i="8"/>
  <c r="E1652" i="8"/>
  <c r="BL1654" i="8"/>
  <c r="BM1654" i="8"/>
  <c r="O1654" i="8"/>
  <c r="P1655" i="8"/>
  <c r="AA1656" i="8"/>
  <c r="Z1655" i="8"/>
  <c r="AX1175" i="8"/>
  <c r="AW1175" i="8"/>
  <c r="BC1176" i="8"/>
  <c r="BB1176" i="8"/>
  <c r="BW1180" i="8"/>
  <c r="BV1180" i="8"/>
  <c r="BH1177" i="8"/>
  <c r="BG1177" i="8"/>
  <c r="BM1178" i="8"/>
  <c r="BL1178" i="8"/>
  <c r="BR1179" i="8"/>
  <c r="BQ1179" i="8"/>
  <c r="CB1181" i="8"/>
  <c r="CA1181" i="8"/>
  <c r="R1651" i="8"/>
  <c r="M1654" i="8"/>
  <c r="M1653" i="8"/>
  <c r="H1652" i="8"/>
  <c r="X1655" i="8"/>
  <c r="T1653" i="8" l="1"/>
  <c r="U1654" i="8"/>
  <c r="BH1652" i="8"/>
  <c r="BG1652" i="8"/>
  <c r="P1656" i="8"/>
  <c r="O1655" i="8"/>
  <c r="E1653" i="8"/>
  <c r="F1654" i="8"/>
  <c r="BB1654" i="8"/>
  <c r="BC1654" i="8"/>
  <c r="AW1653" i="8"/>
  <c r="AX1653" i="8"/>
  <c r="BL1655" i="8"/>
  <c r="BM1655" i="8"/>
  <c r="AS1652" i="8"/>
  <c r="AR1652" i="8"/>
  <c r="J1654" i="8"/>
  <c r="K1655" i="8"/>
  <c r="AA1657" i="8"/>
  <c r="Z1656" i="8"/>
  <c r="CB1180" i="8"/>
  <c r="CA1180" i="8"/>
  <c r="BR1178" i="8"/>
  <c r="BQ1178" i="8"/>
  <c r="BC1175" i="8"/>
  <c r="BB1175" i="8"/>
  <c r="BH1176" i="8"/>
  <c r="BG1176" i="8"/>
  <c r="BW1179" i="8"/>
  <c r="BV1179" i="8"/>
  <c r="BM1177" i="8"/>
  <c r="BL1177" i="8"/>
  <c r="AX1174" i="8"/>
  <c r="AW1174" i="8"/>
  <c r="R1652" i="8"/>
  <c r="C1653" i="8"/>
  <c r="H1653" i="8"/>
  <c r="M1655" i="8"/>
  <c r="X1656" i="8"/>
  <c r="C1652" i="8" l="1"/>
  <c r="P1657" i="8"/>
  <c r="O1656" i="8"/>
  <c r="E1654" i="8"/>
  <c r="F1655" i="8"/>
  <c r="T1654" i="8"/>
  <c r="U1655" i="8"/>
  <c r="J1655" i="8"/>
  <c r="K1656" i="8"/>
  <c r="AR1653" i="8"/>
  <c r="AS1653" i="8"/>
  <c r="BH1653" i="8"/>
  <c r="BG1653" i="8"/>
  <c r="BM1656" i="8"/>
  <c r="BL1656" i="8"/>
  <c r="AX1654" i="8"/>
  <c r="AW1654" i="8"/>
  <c r="BB1655" i="8"/>
  <c r="BC1655" i="8"/>
  <c r="AA1658" i="8"/>
  <c r="Z1657" i="8"/>
  <c r="BC1174" i="8"/>
  <c r="BB1174" i="8"/>
  <c r="AX1173" i="8"/>
  <c r="AW1173" i="8"/>
  <c r="BW1178" i="8"/>
  <c r="BV1178" i="8"/>
  <c r="BH1175" i="8"/>
  <c r="BG1175" i="8"/>
  <c r="BR1177" i="8"/>
  <c r="BQ1177" i="8"/>
  <c r="BM1176" i="8"/>
  <c r="BL1176" i="8"/>
  <c r="CB1179" i="8"/>
  <c r="CA1179" i="8"/>
  <c r="H1654" i="8"/>
  <c r="R1653" i="8"/>
  <c r="H1655" i="8"/>
  <c r="M1656" i="8"/>
  <c r="C1654" i="8"/>
  <c r="R1654" i="8"/>
  <c r="X1657" i="8"/>
  <c r="BH1654" i="8" l="1"/>
  <c r="BG1654" i="8"/>
  <c r="F1656" i="8"/>
  <c r="E1655" i="8"/>
  <c r="K1657" i="8"/>
  <c r="J1656" i="8"/>
  <c r="AR1654" i="8"/>
  <c r="AS1654" i="8"/>
  <c r="AX1655" i="8"/>
  <c r="AW1655" i="8"/>
  <c r="BB1656" i="8"/>
  <c r="BC1656" i="8"/>
  <c r="BL1657" i="8"/>
  <c r="BM1657" i="8"/>
  <c r="U1656" i="8"/>
  <c r="T1655" i="8"/>
  <c r="O1657" i="8"/>
  <c r="P1658" i="8"/>
  <c r="AA1659" i="8"/>
  <c r="Z1658" i="8"/>
  <c r="BC1173" i="8"/>
  <c r="BB1173" i="8"/>
  <c r="BM1175" i="8"/>
  <c r="BL1175" i="8"/>
  <c r="BR1176" i="8"/>
  <c r="BQ1176" i="8"/>
  <c r="BH1174" i="8"/>
  <c r="BG1174" i="8"/>
  <c r="AX1172" i="8"/>
  <c r="AW1172" i="8"/>
  <c r="CB1178" i="8"/>
  <c r="CA1178" i="8"/>
  <c r="BW1177" i="8"/>
  <c r="BV1177" i="8"/>
  <c r="R1655" i="8"/>
  <c r="C1655" i="8"/>
  <c r="H1656" i="8"/>
  <c r="X1658" i="8"/>
  <c r="K1658" i="8" l="1"/>
  <c r="J1657" i="8"/>
  <c r="BL1658" i="8"/>
  <c r="BM1658" i="8"/>
  <c r="O1658" i="8"/>
  <c r="P1659" i="8"/>
  <c r="BB1657" i="8"/>
  <c r="BC1657" i="8"/>
  <c r="AS1655" i="8"/>
  <c r="AR1655" i="8"/>
  <c r="E1656" i="8"/>
  <c r="F1657" i="8"/>
  <c r="AW1656" i="8"/>
  <c r="AX1656" i="8"/>
  <c r="BH1655" i="8"/>
  <c r="BG1655" i="8"/>
  <c r="U1657" i="8"/>
  <c r="T1656" i="8"/>
  <c r="AA1660" i="8"/>
  <c r="Z1659" i="8"/>
  <c r="CB1177" i="8"/>
  <c r="CA1177" i="8"/>
  <c r="BW1176" i="8"/>
  <c r="BV1176" i="8"/>
  <c r="BR1175" i="8"/>
  <c r="BQ1175" i="8"/>
  <c r="BM1174" i="8"/>
  <c r="BL1174" i="8"/>
  <c r="BC1172" i="8"/>
  <c r="BB1172" i="8"/>
  <c r="BH1173" i="8"/>
  <c r="BG1173" i="8"/>
  <c r="AX1171" i="8"/>
  <c r="AW1171" i="8"/>
  <c r="H1657" i="8"/>
  <c r="C1656" i="8"/>
  <c r="M1657" i="8"/>
  <c r="X1659" i="8"/>
  <c r="BH1656" i="8" l="1"/>
  <c r="BG1656" i="8"/>
  <c r="BB1658" i="8"/>
  <c r="BC1658" i="8"/>
  <c r="BL1659" i="8"/>
  <c r="BM1659" i="8"/>
  <c r="U1658" i="8"/>
  <c r="T1657" i="8"/>
  <c r="E1657" i="8"/>
  <c r="F1658" i="8"/>
  <c r="O1659" i="8"/>
  <c r="P1660" i="8"/>
  <c r="AR1656" i="8"/>
  <c r="AS1656" i="8"/>
  <c r="AW1657" i="8"/>
  <c r="AX1657" i="8"/>
  <c r="K1659" i="8"/>
  <c r="J1658" i="8"/>
  <c r="AA1661" i="8"/>
  <c r="Z1660" i="8"/>
  <c r="BW1175" i="8"/>
  <c r="BV1175" i="8"/>
  <c r="BR1174" i="8"/>
  <c r="BQ1174" i="8"/>
  <c r="BC1171" i="8"/>
  <c r="BB1171" i="8"/>
  <c r="AX1170" i="8"/>
  <c r="AW1170" i="8"/>
  <c r="CB1176" i="8"/>
  <c r="CA1176" i="8"/>
  <c r="BM1173" i="8"/>
  <c r="BL1173" i="8"/>
  <c r="BH1172" i="8"/>
  <c r="BG1172" i="8"/>
  <c r="C1657" i="8"/>
  <c r="M1658" i="8"/>
  <c r="M1659" i="8"/>
  <c r="R1656" i="8"/>
  <c r="X1660" i="8"/>
  <c r="AX1658" i="8" l="1"/>
  <c r="AW1658" i="8"/>
  <c r="U1659" i="8"/>
  <c r="T1658" i="8"/>
  <c r="BC1659" i="8"/>
  <c r="BB1659" i="8"/>
  <c r="BM1660" i="8"/>
  <c r="BL1660" i="8"/>
  <c r="J1659" i="8"/>
  <c r="K1660" i="8"/>
  <c r="E1658" i="8"/>
  <c r="F1659" i="8"/>
  <c r="BH1657" i="8"/>
  <c r="BG1657" i="8"/>
  <c r="P1661" i="8"/>
  <c r="O1660" i="8"/>
  <c r="AR1657" i="8"/>
  <c r="AS1657" i="8"/>
  <c r="AA1662" i="8"/>
  <c r="Z1661" i="8"/>
  <c r="BM1172" i="8"/>
  <c r="BL1172" i="8"/>
  <c r="BH1171" i="8"/>
  <c r="BG1171" i="8"/>
  <c r="BC1170" i="8"/>
  <c r="BB1170" i="8"/>
  <c r="BW1174" i="8"/>
  <c r="BV1174" i="8"/>
  <c r="BR1173" i="8"/>
  <c r="BQ1173" i="8"/>
  <c r="AX1169" i="8"/>
  <c r="AW1169" i="8"/>
  <c r="CB1175" i="8"/>
  <c r="CA1175" i="8"/>
  <c r="H1658" i="8"/>
  <c r="H1659" i="8"/>
  <c r="R1657" i="8"/>
  <c r="R1658" i="8"/>
  <c r="X1661" i="8"/>
  <c r="E1659" i="8" l="1"/>
  <c r="F1660" i="8"/>
  <c r="J1660" i="8"/>
  <c r="K1661" i="8"/>
  <c r="BG1658" i="8"/>
  <c r="BH1658" i="8"/>
  <c r="O1661" i="8"/>
  <c r="P1662" i="8"/>
  <c r="AW1659" i="8"/>
  <c r="AX1659" i="8"/>
  <c r="T1659" i="8"/>
  <c r="U1660" i="8"/>
  <c r="AS1658" i="8"/>
  <c r="AR1658" i="8"/>
  <c r="BC1660" i="8"/>
  <c r="BB1660" i="8"/>
  <c r="BM1661" i="8"/>
  <c r="BL1661" i="8"/>
  <c r="AA1663" i="8"/>
  <c r="Z1662" i="8"/>
  <c r="BH1170" i="8"/>
  <c r="BG1170" i="8"/>
  <c r="BW1173" i="8"/>
  <c r="BV1173" i="8"/>
  <c r="BC1169" i="8"/>
  <c r="BB1169" i="8"/>
  <c r="BR1172" i="8"/>
  <c r="BQ1172" i="8"/>
  <c r="BM1171" i="8"/>
  <c r="BL1171" i="8"/>
  <c r="AX1168" i="8"/>
  <c r="AW1168" i="8"/>
  <c r="CB1174" i="8"/>
  <c r="CA1174" i="8"/>
  <c r="M1661" i="8"/>
  <c r="C1658" i="8"/>
  <c r="H1660" i="8"/>
  <c r="C1659" i="8"/>
  <c r="M1660" i="8"/>
  <c r="X1662" i="8"/>
  <c r="BG1659" i="8" l="1"/>
  <c r="BH1659" i="8"/>
  <c r="U1661" i="8"/>
  <c r="T1660" i="8"/>
  <c r="AX1660" i="8"/>
  <c r="AW1660" i="8"/>
  <c r="O1662" i="8"/>
  <c r="P1663" i="8"/>
  <c r="K1662" i="8"/>
  <c r="J1661" i="8"/>
  <c r="BB1661" i="8"/>
  <c r="BC1661" i="8"/>
  <c r="F1661" i="8"/>
  <c r="E1660" i="8"/>
  <c r="BM1662" i="8"/>
  <c r="BL1662" i="8"/>
  <c r="AR1659" i="8"/>
  <c r="AS1659" i="8"/>
  <c r="AA1664" i="8"/>
  <c r="Z1663" i="8"/>
  <c r="BH1169" i="8"/>
  <c r="BG1169" i="8"/>
  <c r="CB1173" i="8"/>
  <c r="CA1173" i="8"/>
  <c r="BC1168" i="8"/>
  <c r="BB1168" i="8"/>
  <c r="BM1170" i="8"/>
  <c r="BL1170" i="8"/>
  <c r="AX1167" i="8"/>
  <c r="AW1167" i="8"/>
  <c r="BR1171" i="8"/>
  <c r="BQ1171" i="8"/>
  <c r="BW1172" i="8"/>
  <c r="BV1172" i="8"/>
  <c r="H1661" i="8"/>
  <c r="R1659" i="8"/>
  <c r="R1660" i="8"/>
  <c r="X1663" i="8"/>
  <c r="BM1663" i="8" l="1"/>
  <c r="BL1663" i="8"/>
  <c r="BH1660" i="8"/>
  <c r="BG1660" i="8"/>
  <c r="AW1661" i="8"/>
  <c r="AX1661" i="8"/>
  <c r="U1662" i="8"/>
  <c r="T1661" i="8"/>
  <c r="K1663" i="8"/>
  <c r="J1662" i="8"/>
  <c r="P1664" i="8"/>
  <c r="O1663" i="8"/>
  <c r="E1661" i="8"/>
  <c r="F1662" i="8"/>
  <c r="AS1660" i="8"/>
  <c r="AR1660" i="8"/>
  <c r="BC1662" i="8"/>
  <c r="BB1662" i="8"/>
  <c r="AA1665" i="8"/>
  <c r="Z1664" i="8"/>
  <c r="BR1170" i="8"/>
  <c r="BQ1170" i="8"/>
  <c r="CB1172" i="8"/>
  <c r="CA1172" i="8"/>
  <c r="BM1169" i="8"/>
  <c r="BL1169" i="8"/>
  <c r="BH1168" i="8"/>
  <c r="BG1168" i="8"/>
  <c r="AX1166" i="8"/>
  <c r="AW1166" i="8"/>
  <c r="BW1171" i="8"/>
  <c r="BV1171" i="8"/>
  <c r="BC1167" i="8"/>
  <c r="BB1167" i="8"/>
  <c r="M1662" i="8"/>
  <c r="C1660" i="8"/>
  <c r="X1664" i="8"/>
  <c r="F1663" i="8" l="1"/>
  <c r="E1662" i="8"/>
  <c r="BG1661" i="8"/>
  <c r="BH1661" i="8"/>
  <c r="BB1663" i="8"/>
  <c r="BC1663" i="8"/>
  <c r="U1663" i="8"/>
  <c r="T1662" i="8"/>
  <c r="P1665" i="8"/>
  <c r="O1664" i="8"/>
  <c r="BM1664" i="8"/>
  <c r="BL1664" i="8"/>
  <c r="AR1661" i="8"/>
  <c r="AS1661" i="8"/>
  <c r="AW1662" i="8"/>
  <c r="AX1662" i="8"/>
  <c r="K1664" i="8"/>
  <c r="J1663" i="8"/>
  <c r="AA1666" i="8"/>
  <c r="Z1665" i="8"/>
  <c r="BR1169" i="8"/>
  <c r="BQ1169" i="8"/>
  <c r="BC1166" i="8"/>
  <c r="BB1166" i="8"/>
  <c r="BH1167" i="8"/>
  <c r="BG1167" i="8"/>
  <c r="CB1171" i="8"/>
  <c r="CA1171" i="8"/>
  <c r="BW1170" i="8"/>
  <c r="BV1170" i="8"/>
  <c r="AX1165" i="8"/>
  <c r="AW1165" i="8"/>
  <c r="BM1168" i="8"/>
  <c r="BL1168" i="8"/>
  <c r="C1662" i="8"/>
  <c r="H1662" i="8"/>
  <c r="M1663" i="8"/>
  <c r="C1661" i="8"/>
  <c r="R1661" i="8"/>
  <c r="H1663" i="8"/>
  <c r="X1665" i="8"/>
  <c r="BC1664" i="8" l="1"/>
  <c r="BB1664" i="8"/>
  <c r="O1665" i="8"/>
  <c r="P1666" i="8"/>
  <c r="AW1663" i="8"/>
  <c r="AX1663" i="8"/>
  <c r="J1664" i="8"/>
  <c r="K1665" i="8"/>
  <c r="BM1665" i="8"/>
  <c r="BL1665" i="8"/>
  <c r="BH1662" i="8"/>
  <c r="BG1662" i="8"/>
  <c r="AS1662" i="8"/>
  <c r="AR1662" i="8"/>
  <c r="U1664" i="8"/>
  <c r="T1663" i="8"/>
  <c r="E1663" i="8"/>
  <c r="F1664" i="8"/>
  <c r="AA1667" i="8"/>
  <c r="Z1666" i="8"/>
  <c r="BR1168" i="8"/>
  <c r="BQ1168" i="8"/>
  <c r="BW1169" i="8"/>
  <c r="BV1169" i="8"/>
  <c r="BM1167" i="8"/>
  <c r="BL1167" i="8"/>
  <c r="BH1166" i="8"/>
  <c r="BG1166" i="8"/>
  <c r="BC1165" i="8"/>
  <c r="BB1165" i="8"/>
  <c r="AX1164" i="8"/>
  <c r="AW1164" i="8"/>
  <c r="CB1170" i="8"/>
  <c r="CA1170" i="8"/>
  <c r="R1662" i="8"/>
  <c r="M1664" i="8"/>
  <c r="M1665" i="8"/>
  <c r="C1663" i="8"/>
  <c r="X1666" i="8"/>
  <c r="AR1663" i="8" l="1"/>
  <c r="AS1663" i="8"/>
  <c r="P1667" i="8"/>
  <c r="O1666" i="8"/>
  <c r="BH1663" i="8"/>
  <c r="BG1663" i="8"/>
  <c r="BB1665" i="8"/>
  <c r="BC1665" i="8"/>
  <c r="U1665" i="8"/>
  <c r="T1664" i="8"/>
  <c r="K1666" i="8"/>
  <c r="J1665" i="8"/>
  <c r="F1665" i="8"/>
  <c r="E1664" i="8"/>
  <c r="BM1666" i="8"/>
  <c r="BL1666" i="8"/>
  <c r="AX1664" i="8"/>
  <c r="AW1664" i="8"/>
  <c r="AA1668" i="8"/>
  <c r="Z1667" i="8"/>
  <c r="BR1167" i="8"/>
  <c r="BQ1167" i="8"/>
  <c r="BH1165" i="8"/>
  <c r="BG1165" i="8"/>
  <c r="BM1166" i="8"/>
  <c r="BL1166" i="8"/>
  <c r="BC1164" i="8"/>
  <c r="BB1164" i="8"/>
  <c r="BW1168" i="8"/>
  <c r="BV1168" i="8"/>
  <c r="CB1169" i="8"/>
  <c r="CA1169" i="8"/>
  <c r="AX1163" i="8"/>
  <c r="AW1163" i="8"/>
  <c r="R1663" i="8"/>
  <c r="R1664" i="8"/>
  <c r="H1665" i="8"/>
  <c r="H1664" i="8" s="1"/>
  <c r="C1664" i="8"/>
  <c r="X1667" i="8"/>
  <c r="J1666" i="8" l="1"/>
  <c r="K1667" i="8"/>
  <c r="BC1666" i="8"/>
  <c r="BB1666" i="8"/>
  <c r="BM1667" i="8"/>
  <c r="BL1667" i="8"/>
  <c r="AX1665" i="8"/>
  <c r="AW1665" i="8"/>
  <c r="BH1664" i="8"/>
  <c r="BG1664" i="8"/>
  <c r="O1667" i="8"/>
  <c r="P1668" i="8"/>
  <c r="AS1664" i="8"/>
  <c r="AR1664" i="8"/>
  <c r="T1665" i="8"/>
  <c r="U1666" i="8"/>
  <c r="F1666" i="8"/>
  <c r="E1665" i="8"/>
  <c r="AA1669" i="8"/>
  <c r="Z1668" i="8"/>
  <c r="BC1163" i="8"/>
  <c r="BB1163" i="8"/>
  <c r="BR1166" i="8"/>
  <c r="BQ1166" i="8"/>
  <c r="BM1165" i="8"/>
  <c r="BL1165" i="8"/>
  <c r="BW1167" i="8"/>
  <c r="BV1167" i="8"/>
  <c r="AX1162" i="8"/>
  <c r="AW1162" i="8"/>
  <c r="BH1164" i="8"/>
  <c r="BG1164" i="8"/>
  <c r="CB1168" i="8"/>
  <c r="CA1168" i="8"/>
  <c r="M1666" i="8"/>
  <c r="C1665" i="8"/>
  <c r="X1668" i="8"/>
  <c r="E1666" i="8" l="1"/>
  <c r="F1667" i="8"/>
  <c r="J1667" i="8"/>
  <c r="K1668" i="8"/>
  <c r="O1668" i="8"/>
  <c r="P1669" i="8"/>
  <c r="AR1665" i="8"/>
  <c r="AS1665" i="8"/>
  <c r="U1667" i="8"/>
  <c r="T1666" i="8"/>
  <c r="AX1666" i="8"/>
  <c r="AW1666" i="8"/>
  <c r="BL1668" i="8"/>
  <c r="BM1668" i="8"/>
  <c r="BC1667" i="8"/>
  <c r="BB1667" i="8"/>
  <c r="BG1665" i="8"/>
  <c r="BH1665" i="8"/>
  <c r="AA1670" i="8"/>
  <c r="Z1669" i="8"/>
  <c r="BR1165" i="8"/>
  <c r="BQ1165" i="8"/>
  <c r="BW1166" i="8"/>
  <c r="BV1166" i="8"/>
  <c r="BM1164" i="8"/>
  <c r="BL1164" i="8"/>
  <c r="BH1163" i="8"/>
  <c r="BG1163" i="8"/>
  <c r="AX1161" i="8"/>
  <c r="AW1161" i="8"/>
  <c r="BC1162" i="8"/>
  <c r="BB1162" i="8"/>
  <c r="CB1167" i="8"/>
  <c r="CA1167" i="8"/>
  <c r="M1668" i="8"/>
  <c r="C1666" i="8"/>
  <c r="R1665" i="8"/>
  <c r="H1667" i="8"/>
  <c r="R1666" i="8"/>
  <c r="H1666" i="8"/>
  <c r="M1667" i="8"/>
  <c r="X1669" i="8"/>
  <c r="BH1666" i="8" l="1"/>
  <c r="BG1666" i="8"/>
  <c r="BB1668" i="8"/>
  <c r="BC1668" i="8"/>
  <c r="T1667" i="8"/>
  <c r="U1668" i="8"/>
  <c r="K1669" i="8"/>
  <c r="J1668" i="8"/>
  <c r="AX1667" i="8"/>
  <c r="AW1667" i="8"/>
  <c r="BL1669" i="8"/>
  <c r="BM1669" i="8"/>
  <c r="E1667" i="8"/>
  <c r="F1668" i="8"/>
  <c r="P1670" i="8"/>
  <c r="O1669" i="8"/>
  <c r="AR1666" i="8"/>
  <c r="AS1666" i="8"/>
  <c r="AA1671" i="8"/>
  <c r="Z1670" i="8"/>
  <c r="BR1164" i="8"/>
  <c r="BQ1164" i="8"/>
  <c r="BM1163" i="8"/>
  <c r="BL1163" i="8"/>
  <c r="BH1162" i="8"/>
  <c r="BG1162" i="8"/>
  <c r="BW1165" i="8"/>
  <c r="BV1165" i="8"/>
  <c r="CB1166" i="8"/>
  <c r="CA1166" i="8"/>
  <c r="BC1161" i="8"/>
  <c r="BB1161" i="8"/>
  <c r="AX1160" i="8"/>
  <c r="AW1160" i="8"/>
  <c r="X1670" i="8"/>
  <c r="O1670" i="8" l="1"/>
  <c r="P1671" i="8"/>
  <c r="U1669" i="8"/>
  <c r="T1668" i="8"/>
  <c r="AX1668" i="8"/>
  <c r="AW1668" i="8"/>
  <c r="E1668" i="8"/>
  <c r="F1669" i="8"/>
  <c r="BH1667" i="8"/>
  <c r="BG1667" i="8"/>
  <c r="BL1670" i="8"/>
  <c r="BM1670" i="8"/>
  <c r="AR1667" i="8"/>
  <c r="AS1667" i="8"/>
  <c r="J1669" i="8"/>
  <c r="K1670" i="8"/>
  <c r="BC1669" i="8"/>
  <c r="BB1669" i="8"/>
  <c r="AA1672" i="8"/>
  <c r="Z1671" i="8"/>
  <c r="BM1162" i="8"/>
  <c r="BL1162" i="8"/>
  <c r="CB1165" i="8"/>
  <c r="CA1165" i="8"/>
  <c r="BC1160" i="8"/>
  <c r="BB1160" i="8"/>
  <c r="BR1163" i="8"/>
  <c r="BQ1163" i="8"/>
  <c r="AX1159" i="8"/>
  <c r="AW1159" i="8"/>
  <c r="BW1164" i="8"/>
  <c r="BV1164" i="8"/>
  <c r="BH1161" i="8"/>
  <c r="BG1161" i="8"/>
  <c r="M1669" i="8"/>
  <c r="C1667" i="8"/>
  <c r="R1667" i="8"/>
  <c r="H1669" i="8"/>
  <c r="C1668" i="8"/>
  <c r="H1668" i="8"/>
  <c r="X1671" i="8"/>
  <c r="BG1668" i="8" l="1"/>
  <c r="BH1668" i="8"/>
  <c r="U1670" i="8"/>
  <c r="T1669" i="8"/>
  <c r="J1670" i="8"/>
  <c r="K1671" i="8"/>
  <c r="E1669" i="8"/>
  <c r="F1670" i="8"/>
  <c r="O1671" i="8"/>
  <c r="P1672" i="8"/>
  <c r="AW1669" i="8"/>
  <c r="AX1669" i="8"/>
  <c r="BM1671" i="8"/>
  <c r="BL1671" i="8"/>
  <c r="AR1668" i="8"/>
  <c r="AS1668" i="8"/>
  <c r="BC1670" i="8"/>
  <c r="BB1670" i="8"/>
  <c r="AA1673" i="8"/>
  <c r="Z1672" i="8"/>
  <c r="BM1161" i="8"/>
  <c r="BL1161" i="8"/>
  <c r="BH1160" i="8"/>
  <c r="BG1160" i="8"/>
  <c r="BR1162" i="8"/>
  <c r="BQ1162" i="8"/>
  <c r="AX1158" i="8"/>
  <c r="AW1158" i="8"/>
  <c r="CB1164" i="8"/>
  <c r="CA1164" i="8"/>
  <c r="BW1163" i="8"/>
  <c r="BV1163" i="8"/>
  <c r="BC1159" i="8"/>
  <c r="BB1159" i="8"/>
  <c r="R1668" i="8"/>
  <c r="C1669" i="8"/>
  <c r="M1670" i="8"/>
  <c r="H1670" i="8"/>
  <c r="X1672" i="8"/>
  <c r="BM1672" i="8" l="1"/>
  <c r="BL1672" i="8"/>
  <c r="AX1670" i="8"/>
  <c r="AW1670" i="8"/>
  <c r="P1673" i="8"/>
  <c r="O1672" i="8"/>
  <c r="BH1669" i="8"/>
  <c r="BG1669" i="8"/>
  <c r="BC1671" i="8"/>
  <c r="BB1671" i="8"/>
  <c r="U1671" i="8"/>
  <c r="T1670" i="8"/>
  <c r="E1670" i="8"/>
  <c r="F1671" i="8"/>
  <c r="K1672" i="8"/>
  <c r="J1671" i="8"/>
  <c r="AS1669" i="8"/>
  <c r="AR1669" i="8"/>
  <c r="AA1674" i="8"/>
  <c r="Z1673" i="8"/>
  <c r="BH1159" i="8"/>
  <c r="BG1159" i="8"/>
  <c r="BW1162" i="8"/>
  <c r="BV1162" i="8"/>
  <c r="BC1158" i="8"/>
  <c r="BB1158" i="8"/>
  <c r="BM1160" i="8"/>
  <c r="BL1160" i="8"/>
  <c r="CB1163" i="8"/>
  <c r="CA1163" i="8"/>
  <c r="BR1161" i="8"/>
  <c r="BQ1161" i="8"/>
  <c r="AX1157" i="8"/>
  <c r="AW1157" i="8"/>
  <c r="R1669" i="8"/>
  <c r="M1671" i="8"/>
  <c r="X1673" i="8"/>
  <c r="BB1672" i="8" l="1"/>
  <c r="BC1672" i="8"/>
  <c r="BM1673" i="8"/>
  <c r="BL1673" i="8"/>
  <c r="O1673" i="8"/>
  <c r="P1674" i="8"/>
  <c r="AS1670" i="8"/>
  <c r="AR1670" i="8"/>
  <c r="U1672" i="8"/>
  <c r="T1671" i="8"/>
  <c r="AW1671" i="8"/>
  <c r="AX1671" i="8"/>
  <c r="BH1670" i="8"/>
  <c r="BG1670" i="8"/>
  <c r="J1672" i="8"/>
  <c r="K1673" i="8"/>
  <c r="F1672" i="8"/>
  <c r="E1671" i="8"/>
  <c r="AA1675" i="8"/>
  <c r="Z1674" i="8"/>
  <c r="BH1158" i="8"/>
  <c r="BG1158" i="8"/>
  <c r="BC1157" i="8"/>
  <c r="BB1157" i="8"/>
  <c r="CB1162" i="8"/>
  <c r="CA1162" i="8"/>
  <c r="AX1156" i="8"/>
  <c r="AW1156" i="8"/>
  <c r="BR1160" i="8"/>
  <c r="BQ1160" i="8"/>
  <c r="BW1161" i="8"/>
  <c r="BV1161" i="8"/>
  <c r="BM1159" i="8"/>
  <c r="BL1159" i="8"/>
  <c r="H1671" i="8"/>
  <c r="C1670" i="8"/>
  <c r="M1672" i="8"/>
  <c r="R1670" i="8"/>
  <c r="X1674" i="8"/>
  <c r="AR1671" i="8" l="1"/>
  <c r="AS1671" i="8"/>
  <c r="P1675" i="8"/>
  <c r="O1674" i="8"/>
  <c r="BB1673" i="8"/>
  <c r="BC1673" i="8"/>
  <c r="J1673" i="8"/>
  <c r="K1674" i="8"/>
  <c r="BG1671" i="8"/>
  <c r="BH1671" i="8"/>
  <c r="BM1674" i="8"/>
  <c r="BL1674" i="8"/>
  <c r="U1673" i="8"/>
  <c r="T1672" i="8"/>
  <c r="F1673" i="8"/>
  <c r="E1672" i="8"/>
  <c r="AX1672" i="8"/>
  <c r="AW1672" i="8"/>
  <c r="AA1676" i="8"/>
  <c r="Z1675" i="8"/>
  <c r="AX1155" i="8"/>
  <c r="AW1155" i="8"/>
  <c r="BW1160" i="8"/>
  <c r="BV1160" i="8"/>
  <c r="BR1159" i="8"/>
  <c r="BQ1159" i="8"/>
  <c r="BM1158" i="8"/>
  <c r="BL1158" i="8"/>
  <c r="CB1161" i="8"/>
  <c r="CA1161" i="8"/>
  <c r="BH1157" i="8"/>
  <c r="BG1157" i="8"/>
  <c r="BC1156" i="8"/>
  <c r="BB1156" i="8"/>
  <c r="R1671" i="8"/>
  <c r="H1672" i="8"/>
  <c r="C1671" i="8"/>
  <c r="M1673" i="8"/>
  <c r="X1675" i="8"/>
  <c r="AW1673" i="8" l="1"/>
  <c r="AX1673" i="8"/>
  <c r="T1673" i="8"/>
  <c r="U1674" i="8"/>
  <c r="BG1672" i="8"/>
  <c r="BH1672" i="8"/>
  <c r="BB1674" i="8"/>
  <c r="BC1674" i="8"/>
  <c r="O1675" i="8"/>
  <c r="P1676" i="8"/>
  <c r="AS1672" i="8"/>
  <c r="AR1672" i="8"/>
  <c r="E1673" i="8"/>
  <c r="F1674" i="8"/>
  <c r="BM1675" i="8"/>
  <c r="BL1675" i="8"/>
  <c r="J1674" i="8"/>
  <c r="K1675" i="8"/>
  <c r="AA1677" i="8"/>
  <c r="Z1676" i="8"/>
  <c r="BH1156" i="8"/>
  <c r="BG1156" i="8"/>
  <c r="BW1159" i="8"/>
  <c r="BV1159" i="8"/>
  <c r="BC1155" i="8"/>
  <c r="BB1155" i="8"/>
  <c r="CB1160" i="8"/>
  <c r="CA1160" i="8"/>
  <c r="AX1154" i="8"/>
  <c r="AW1154" i="8"/>
  <c r="BM1157" i="8"/>
  <c r="BL1157" i="8"/>
  <c r="BR1158" i="8"/>
  <c r="BQ1158" i="8"/>
  <c r="M1674" i="8"/>
  <c r="C1672" i="8"/>
  <c r="R1672" i="8"/>
  <c r="H1673" i="8"/>
  <c r="X1676" i="8"/>
  <c r="J1675" i="8" l="1"/>
  <c r="K1676" i="8"/>
  <c r="E1674" i="8"/>
  <c r="F1675" i="8"/>
  <c r="AS1673" i="8"/>
  <c r="AR1673" i="8"/>
  <c r="T1674" i="8"/>
  <c r="U1675" i="8"/>
  <c r="P1677" i="8"/>
  <c r="O1676" i="8"/>
  <c r="BG1673" i="8"/>
  <c r="BH1673" i="8"/>
  <c r="BC1675" i="8"/>
  <c r="BB1675" i="8"/>
  <c r="AX1674" i="8"/>
  <c r="AW1674" i="8"/>
  <c r="BL1676" i="8"/>
  <c r="BM1676" i="8"/>
  <c r="AA1678" i="8"/>
  <c r="Z1677" i="8"/>
  <c r="BH1155" i="8"/>
  <c r="BG1155" i="8"/>
  <c r="BC1154" i="8"/>
  <c r="BB1154" i="8"/>
  <c r="BW1158" i="8"/>
  <c r="BV1158" i="8"/>
  <c r="CB1159" i="8"/>
  <c r="CA1159" i="8"/>
  <c r="BM1156" i="8"/>
  <c r="BL1156" i="8"/>
  <c r="BR1157" i="8"/>
  <c r="BQ1157" i="8"/>
  <c r="AX1153" i="8"/>
  <c r="AW1153" i="8"/>
  <c r="H1674" i="8"/>
  <c r="R1673" i="8"/>
  <c r="H1675" i="8"/>
  <c r="C1674" i="8"/>
  <c r="M1675" i="8"/>
  <c r="C1673" i="8"/>
  <c r="X1677" i="8"/>
  <c r="BB1676" i="8" l="1"/>
  <c r="BC1676" i="8"/>
  <c r="E1675" i="8"/>
  <c r="F1676" i="8"/>
  <c r="AS1674" i="8"/>
  <c r="AR1674" i="8"/>
  <c r="T1675" i="8"/>
  <c r="U1676" i="8"/>
  <c r="O1677" i="8"/>
  <c r="P1678" i="8"/>
  <c r="BG1674" i="8"/>
  <c r="BH1674" i="8"/>
  <c r="J1676" i="8"/>
  <c r="K1677" i="8"/>
  <c r="BL1677" i="8"/>
  <c r="BM1677" i="8"/>
  <c r="AW1675" i="8"/>
  <c r="AX1675" i="8"/>
  <c r="AA1679" i="8"/>
  <c r="Z1678" i="8"/>
  <c r="BC1848" i="8"/>
  <c r="BB1848" i="8"/>
  <c r="BC1153" i="8"/>
  <c r="BB1153" i="8"/>
  <c r="CB1158" i="8"/>
  <c r="CA1158" i="8"/>
  <c r="BR1156" i="8"/>
  <c r="BQ1156" i="8"/>
  <c r="BW1157" i="8"/>
  <c r="BV1157" i="8"/>
  <c r="AX1152" i="8"/>
  <c r="AW1152" i="8"/>
  <c r="BH1154" i="8"/>
  <c r="BG1154" i="8"/>
  <c r="BM1155" i="8"/>
  <c r="BL1155" i="8"/>
  <c r="H1676" i="8"/>
  <c r="M1676" i="8"/>
  <c r="C1675" i="8"/>
  <c r="R1674" i="8"/>
  <c r="X1678" i="8"/>
  <c r="AX1676" i="8" l="1"/>
  <c r="AW1676" i="8"/>
  <c r="P1679" i="8"/>
  <c r="O1678" i="8"/>
  <c r="BC1677" i="8"/>
  <c r="BB1677" i="8"/>
  <c r="F1677" i="8"/>
  <c r="E1676" i="8"/>
  <c r="BM1678" i="8"/>
  <c r="BL1678" i="8"/>
  <c r="AR1675" i="8"/>
  <c r="AS1675" i="8"/>
  <c r="U1677" i="8"/>
  <c r="T1676" i="8"/>
  <c r="J1677" i="8"/>
  <c r="K1678" i="8"/>
  <c r="BG1675" i="8"/>
  <c r="BH1675" i="8"/>
  <c r="Z1679" i="8"/>
  <c r="BC1849" i="8"/>
  <c r="BB1849" i="8"/>
  <c r="BR1155" i="8"/>
  <c r="BQ1155" i="8"/>
  <c r="BH1153" i="8"/>
  <c r="BG1153" i="8"/>
  <c r="CB1157" i="8"/>
  <c r="CA1157" i="8"/>
  <c r="BW1156" i="8"/>
  <c r="BV1156" i="8"/>
  <c r="BC1152" i="8"/>
  <c r="BB1152" i="8"/>
  <c r="AX1151" i="8"/>
  <c r="AW1151" i="8"/>
  <c r="BM1154" i="8"/>
  <c r="BL1154" i="8"/>
  <c r="R1675" i="8"/>
  <c r="M1677" i="8"/>
  <c r="X1679" i="8"/>
  <c r="R1676" i="8"/>
  <c r="BB1678" i="8" l="1"/>
  <c r="BC1678" i="8"/>
  <c r="P1680" i="8"/>
  <c r="O1679" i="8"/>
  <c r="J1678" i="8"/>
  <c r="K1679" i="8"/>
  <c r="BL1679" i="8"/>
  <c r="BM1679" i="8"/>
  <c r="BH1676" i="8"/>
  <c r="BG1676" i="8"/>
  <c r="AR1676" i="8"/>
  <c r="AS1676" i="8"/>
  <c r="E1677" i="8"/>
  <c r="F1678" i="8"/>
  <c r="AX1677" i="8"/>
  <c r="AW1677" i="8"/>
  <c r="U1678" i="8"/>
  <c r="T1677" i="8"/>
  <c r="BB1850" i="8"/>
  <c r="BC1850" i="8"/>
  <c r="BR1154" i="8"/>
  <c r="BQ1154" i="8"/>
  <c r="BW1155" i="8"/>
  <c r="BV1155" i="8"/>
  <c r="BM1153" i="8"/>
  <c r="BL1153" i="8"/>
  <c r="CB1156" i="8"/>
  <c r="CA1156" i="8"/>
  <c r="BH1152" i="8"/>
  <c r="BG1152" i="8"/>
  <c r="BC1151" i="8"/>
  <c r="BB1151" i="8"/>
  <c r="AX1150" i="8"/>
  <c r="AW1150" i="8"/>
  <c r="M1678" i="8"/>
  <c r="C1676" i="8"/>
  <c r="H1677" i="8"/>
  <c r="AW1678" i="8" l="1"/>
  <c r="AX1678" i="8"/>
  <c r="BG1677" i="8"/>
  <c r="BH1677" i="8"/>
  <c r="BC1679" i="8"/>
  <c r="BB1679" i="8"/>
  <c r="AR1677" i="8"/>
  <c r="AS1677" i="8"/>
  <c r="P1681" i="8"/>
  <c r="O1680" i="8"/>
  <c r="J1679" i="8"/>
  <c r="K1680" i="8"/>
  <c r="T1678" i="8"/>
  <c r="U1679" i="8"/>
  <c r="E1678" i="8"/>
  <c r="F1679" i="8"/>
  <c r="BC1150" i="8"/>
  <c r="BB1150" i="8"/>
  <c r="BR1153" i="8"/>
  <c r="BQ1153" i="8"/>
  <c r="CB1155" i="8"/>
  <c r="CA1155" i="8"/>
  <c r="AX1149" i="8"/>
  <c r="AW1149" i="8"/>
  <c r="BM1152" i="8"/>
  <c r="BL1152" i="8"/>
  <c r="BW1154" i="8"/>
  <c r="BV1154" i="8"/>
  <c r="BH1151" i="8"/>
  <c r="BG1151" i="8"/>
  <c r="C1677" i="8"/>
  <c r="H1678" i="8"/>
  <c r="R1677" i="8"/>
  <c r="M1679" i="8"/>
  <c r="C1678" i="8"/>
  <c r="U1680" i="8" l="1"/>
  <c r="T1679" i="8"/>
  <c r="J1680" i="8"/>
  <c r="K1681" i="8"/>
  <c r="BG1678" i="8"/>
  <c r="BH1678" i="8"/>
  <c r="F1680" i="8"/>
  <c r="E1679" i="8"/>
  <c r="AX1679" i="8"/>
  <c r="AW1679" i="8"/>
  <c r="AS1678" i="8"/>
  <c r="AR1678" i="8"/>
  <c r="BC1680" i="8"/>
  <c r="BB1680" i="8"/>
  <c r="O1681" i="8"/>
  <c r="P1682" i="8"/>
  <c r="BM1151" i="8"/>
  <c r="BL1151" i="8"/>
  <c r="AX1148" i="8"/>
  <c r="AW1148" i="8"/>
  <c r="BW1153" i="8"/>
  <c r="BV1153" i="8"/>
  <c r="BH1150" i="8"/>
  <c r="BG1150" i="8"/>
  <c r="CB1154" i="8"/>
  <c r="CA1154" i="8"/>
  <c r="BC1149" i="8"/>
  <c r="BB1149" i="8"/>
  <c r="BR1152" i="8"/>
  <c r="BQ1152" i="8"/>
  <c r="M1680" i="8"/>
  <c r="H1680" i="8"/>
  <c r="R1679" i="8"/>
  <c r="C1679" i="8"/>
  <c r="R1678" i="8"/>
  <c r="H1679" i="8"/>
  <c r="O1682" i="8" l="1"/>
  <c r="P1683" i="8"/>
  <c r="J1681" i="8"/>
  <c r="K1682" i="8"/>
  <c r="AW1680" i="8"/>
  <c r="AX1680" i="8"/>
  <c r="AR1679" i="8"/>
  <c r="AS1679" i="8"/>
  <c r="BG1679" i="8"/>
  <c r="BH1679" i="8"/>
  <c r="E1680" i="8"/>
  <c r="F1681" i="8"/>
  <c r="BC1681" i="8"/>
  <c r="BB1681" i="8"/>
  <c r="T1680" i="8"/>
  <c r="U1681" i="8"/>
  <c r="BW1152" i="8"/>
  <c r="BV1152" i="8"/>
  <c r="BC1148" i="8"/>
  <c r="BB1148" i="8"/>
  <c r="BM1150" i="8"/>
  <c r="BL1150" i="8"/>
  <c r="BH1149" i="8"/>
  <c r="BG1149" i="8"/>
  <c r="BR1151" i="8"/>
  <c r="BQ1151" i="8"/>
  <c r="AX1147" i="8"/>
  <c r="AW1147" i="8"/>
  <c r="CB1153" i="8"/>
  <c r="CA1153" i="8"/>
  <c r="M1681" i="8"/>
  <c r="H1681" i="8"/>
  <c r="C1680" i="8"/>
  <c r="R1680" i="8"/>
  <c r="F1682" i="8" l="1"/>
  <c r="E1681" i="8"/>
  <c r="K1683" i="8"/>
  <c r="J1682" i="8"/>
  <c r="T1681" i="8"/>
  <c r="U1682" i="8"/>
  <c r="AW1681" i="8"/>
  <c r="AX1681" i="8"/>
  <c r="BH1680" i="8"/>
  <c r="BG1680" i="8"/>
  <c r="O1683" i="8"/>
  <c r="P1684" i="8"/>
  <c r="AS1680" i="8"/>
  <c r="AR1680" i="8"/>
  <c r="BB1682" i="8"/>
  <c r="BC1682" i="8"/>
  <c r="BR1150" i="8"/>
  <c r="BQ1150" i="8"/>
  <c r="BH1148" i="8"/>
  <c r="BG1148" i="8"/>
  <c r="BW1151" i="8"/>
  <c r="BV1151" i="8"/>
  <c r="BC1147" i="8"/>
  <c r="BB1147" i="8"/>
  <c r="BM1149" i="8"/>
  <c r="BL1149" i="8"/>
  <c r="CB1152" i="8"/>
  <c r="CA1152" i="8"/>
  <c r="AX1146" i="8"/>
  <c r="AW1146" i="8"/>
  <c r="C1681" i="8"/>
  <c r="M1682" i="8"/>
  <c r="M1683" i="8"/>
  <c r="H1682" i="8"/>
  <c r="R1681" i="8"/>
  <c r="O1684" i="8" l="1"/>
  <c r="P1685" i="8"/>
  <c r="AX1682" i="8"/>
  <c r="AW1682" i="8"/>
  <c r="J1683" i="8"/>
  <c r="K1684" i="8"/>
  <c r="AS1681" i="8"/>
  <c r="AR1681" i="8"/>
  <c r="BH1681" i="8"/>
  <c r="BG1681" i="8"/>
  <c r="BB1683" i="8"/>
  <c r="BC1683" i="8"/>
  <c r="T1682" i="8"/>
  <c r="U1683" i="8"/>
  <c r="F1683" i="8"/>
  <c r="E1682" i="8"/>
  <c r="BC1146" i="8"/>
  <c r="BB1146" i="8"/>
  <c r="BM1148" i="8"/>
  <c r="BL1148" i="8"/>
  <c r="CB1151" i="8"/>
  <c r="CA1151" i="8"/>
  <c r="BR1149" i="8"/>
  <c r="BQ1149" i="8"/>
  <c r="AX1145" i="8"/>
  <c r="AW1145" i="8"/>
  <c r="BW1150" i="8"/>
  <c r="BV1150" i="8"/>
  <c r="BH1147" i="8"/>
  <c r="BG1147" i="8"/>
  <c r="H1683" i="8"/>
  <c r="R1682" i="8"/>
  <c r="T1683" i="8" l="1"/>
  <c r="U1684" i="8"/>
  <c r="K1685" i="8"/>
  <c r="J1684" i="8"/>
  <c r="AX1683" i="8"/>
  <c r="AW1683" i="8"/>
  <c r="E1683" i="8"/>
  <c r="F1684" i="8"/>
  <c r="P1686" i="8"/>
  <c r="O1685" i="8"/>
  <c r="BG1682" i="8"/>
  <c r="BH1682" i="8"/>
  <c r="AR1682" i="8"/>
  <c r="AS1682" i="8"/>
  <c r="BB1684" i="8"/>
  <c r="BC1684" i="8"/>
  <c r="BR1148" i="8"/>
  <c r="BQ1148" i="8"/>
  <c r="BW1149" i="8"/>
  <c r="BV1149" i="8"/>
  <c r="BM1147" i="8"/>
  <c r="BL1147" i="8"/>
  <c r="BH1146" i="8"/>
  <c r="BG1146" i="8"/>
  <c r="BC1145" i="8"/>
  <c r="BB1145" i="8"/>
  <c r="CB1150" i="8"/>
  <c r="CA1150" i="8"/>
  <c r="AX1144" i="8"/>
  <c r="AW1144" i="8"/>
  <c r="C1682" i="8"/>
  <c r="H1684" i="8"/>
  <c r="M1684" i="8"/>
  <c r="R1683" i="8"/>
  <c r="BB1685" i="8" l="1"/>
  <c r="BC1685" i="8"/>
  <c r="P1687" i="8"/>
  <c r="O1686" i="8"/>
  <c r="AX1684" i="8"/>
  <c r="AW1684" i="8"/>
  <c r="K1686" i="8"/>
  <c r="J1685" i="8"/>
  <c r="AS1683" i="8"/>
  <c r="AR1683" i="8"/>
  <c r="U1685" i="8"/>
  <c r="T1684" i="8"/>
  <c r="F1685" i="8"/>
  <c r="E1684" i="8"/>
  <c r="BG1683" i="8"/>
  <c r="BH1683" i="8"/>
  <c r="BC1144" i="8"/>
  <c r="BB1144" i="8"/>
  <c r="BR1147" i="8"/>
  <c r="BQ1147" i="8"/>
  <c r="BM1146" i="8"/>
  <c r="BL1146" i="8"/>
  <c r="AX1143" i="8"/>
  <c r="AW1143" i="8"/>
  <c r="CB1149" i="8"/>
  <c r="CA1149" i="8"/>
  <c r="BW1148" i="8"/>
  <c r="BV1148" i="8"/>
  <c r="BH1145" i="8"/>
  <c r="BG1145" i="8"/>
  <c r="M1685" i="8"/>
  <c r="M1686" i="8"/>
  <c r="C1683" i="8"/>
  <c r="R1684" i="8"/>
  <c r="E1685" i="8" l="1"/>
  <c r="F1686" i="8"/>
  <c r="BH1684" i="8"/>
  <c r="BG1684" i="8"/>
  <c r="T1685" i="8"/>
  <c r="U1686" i="8"/>
  <c r="BB1686" i="8"/>
  <c r="BC1686" i="8"/>
  <c r="P1688" i="8"/>
  <c r="O1687" i="8"/>
  <c r="AX1685" i="8"/>
  <c r="AW1685" i="8"/>
  <c r="AR1684" i="8"/>
  <c r="AS1684" i="8"/>
  <c r="K1687" i="8"/>
  <c r="J1686" i="8"/>
  <c r="BM1145" i="8"/>
  <c r="BL1145" i="8"/>
  <c r="BR1146" i="8"/>
  <c r="BQ1146" i="8"/>
  <c r="BH1144" i="8"/>
  <c r="BG1144" i="8"/>
  <c r="BW1147" i="8"/>
  <c r="BV1147" i="8"/>
  <c r="AX1142" i="8"/>
  <c r="AW1142" i="8"/>
  <c r="CB1148" i="8"/>
  <c r="CA1148" i="8"/>
  <c r="BC1143" i="8"/>
  <c r="BB1143" i="8"/>
  <c r="C1684" i="8"/>
  <c r="H1685" i="8"/>
  <c r="C1685" i="8"/>
  <c r="H1686" i="8"/>
  <c r="R1685" i="8"/>
  <c r="BH1685" i="8" l="1"/>
  <c r="BG1685" i="8"/>
  <c r="BB1687" i="8"/>
  <c r="BC1687" i="8"/>
  <c r="AW1686" i="8"/>
  <c r="AX1686" i="8"/>
  <c r="O1688" i="8"/>
  <c r="P1689" i="8"/>
  <c r="F1687" i="8"/>
  <c r="E1686" i="8"/>
  <c r="U1687" i="8"/>
  <c r="T1686" i="8"/>
  <c r="J1687" i="8"/>
  <c r="K1688" i="8"/>
  <c r="AS1685" i="8"/>
  <c r="AR1685" i="8"/>
  <c r="BM1144" i="8"/>
  <c r="BL1144" i="8"/>
  <c r="AX1141" i="8"/>
  <c r="AW1141" i="8"/>
  <c r="BH1143" i="8"/>
  <c r="BG1143" i="8"/>
  <c r="BW1146" i="8"/>
  <c r="BV1146" i="8"/>
  <c r="CB1147" i="8"/>
  <c r="CA1147" i="8"/>
  <c r="BC1142" i="8"/>
  <c r="BB1142" i="8"/>
  <c r="BR1145" i="8"/>
  <c r="BQ1145" i="8"/>
  <c r="M1687" i="8"/>
  <c r="R1686" i="8"/>
  <c r="AX1687" i="8" l="1"/>
  <c r="AW1687" i="8"/>
  <c r="AS1686" i="8"/>
  <c r="AR1686" i="8"/>
  <c r="BC1688" i="8"/>
  <c r="BB1688" i="8"/>
  <c r="E1687" i="8"/>
  <c r="F1688" i="8"/>
  <c r="O1689" i="8"/>
  <c r="P1690" i="8"/>
  <c r="J1688" i="8"/>
  <c r="K1689" i="8"/>
  <c r="BH1686" i="8"/>
  <c r="BG1686" i="8"/>
  <c r="T1687" i="8"/>
  <c r="U1688" i="8"/>
  <c r="BM1143" i="8"/>
  <c r="BL1143" i="8"/>
  <c r="BC1141" i="8"/>
  <c r="BB1141" i="8"/>
  <c r="BR1144" i="8"/>
  <c r="BQ1144" i="8"/>
  <c r="BW1145" i="8"/>
  <c r="BV1145" i="8"/>
  <c r="AX1140" i="8"/>
  <c r="AW1140" i="8"/>
  <c r="BH1142" i="8"/>
  <c r="BG1142" i="8"/>
  <c r="CB1146" i="8"/>
  <c r="CA1146" i="8"/>
  <c r="C1687" i="8"/>
  <c r="H1687" i="8"/>
  <c r="M1689" i="8"/>
  <c r="M1688" i="8"/>
  <c r="C1686" i="8"/>
  <c r="R1687" i="8"/>
  <c r="J1689" i="8" l="1"/>
  <c r="K1690" i="8"/>
  <c r="T1688" i="8"/>
  <c r="U1689" i="8"/>
  <c r="BC1689" i="8"/>
  <c r="BB1689" i="8"/>
  <c r="AX1688" i="8"/>
  <c r="AW1688" i="8"/>
  <c r="BH1687" i="8"/>
  <c r="BG1687" i="8"/>
  <c r="AR1687" i="8"/>
  <c r="AS1687" i="8"/>
  <c r="P1691" i="8"/>
  <c r="O1690" i="8"/>
  <c r="E1688" i="8"/>
  <c r="F1689" i="8"/>
  <c r="BW1144" i="8"/>
  <c r="BV1144" i="8"/>
  <c r="BC1140" i="8"/>
  <c r="BB1140" i="8"/>
  <c r="AX1139" i="8"/>
  <c r="AW1139" i="8"/>
  <c r="BH1141" i="8"/>
  <c r="BG1141" i="8"/>
  <c r="CB1145" i="8"/>
  <c r="CA1145" i="8"/>
  <c r="BM1142" i="8"/>
  <c r="BL1142" i="8"/>
  <c r="BR1143" i="8"/>
  <c r="BQ1143" i="8"/>
  <c r="H1688" i="8"/>
  <c r="R1688" i="8"/>
  <c r="T1689" i="8" l="1"/>
  <c r="U1690" i="8"/>
  <c r="BG1688" i="8"/>
  <c r="BH1688" i="8"/>
  <c r="K1691" i="8"/>
  <c r="J1690" i="8"/>
  <c r="AS1688" i="8"/>
  <c r="AR1688" i="8"/>
  <c r="P1692" i="8"/>
  <c r="O1691" i="8"/>
  <c r="AW1689" i="8"/>
  <c r="AX1689" i="8"/>
  <c r="BB1690" i="8"/>
  <c r="BC1690" i="8"/>
  <c r="F1690" i="8"/>
  <c r="E1689" i="8"/>
  <c r="BW1143" i="8"/>
  <c r="BV1143" i="8"/>
  <c r="BC1139" i="8"/>
  <c r="BB1139" i="8"/>
  <c r="CB1144" i="8"/>
  <c r="CA1144" i="8"/>
  <c r="AX1138" i="8"/>
  <c r="AW1138" i="8"/>
  <c r="BH1140" i="8"/>
  <c r="BG1140" i="8"/>
  <c r="BR1142" i="8"/>
  <c r="BQ1142" i="8"/>
  <c r="BM1141" i="8"/>
  <c r="BL1141" i="8"/>
  <c r="M1690" i="8"/>
  <c r="H1689" i="8"/>
  <c r="C1689" i="8"/>
  <c r="C1688" i="8" s="1"/>
  <c r="R1689" i="8"/>
  <c r="J1691" i="8" l="1"/>
  <c r="K1692" i="8"/>
  <c r="BB1691" i="8"/>
  <c r="BC1691" i="8"/>
  <c r="O1692" i="8"/>
  <c r="P1693" i="8"/>
  <c r="AR1689" i="8"/>
  <c r="AS1689" i="8"/>
  <c r="U1691" i="8"/>
  <c r="T1690" i="8"/>
  <c r="AX1690" i="8"/>
  <c r="AW1690" i="8"/>
  <c r="F1691" i="8"/>
  <c r="E1690" i="8"/>
  <c r="BH1689" i="8"/>
  <c r="BG1689" i="8"/>
  <c r="AX1137" i="8"/>
  <c r="AW1137" i="8"/>
  <c r="BH1139" i="8"/>
  <c r="BG1139" i="8"/>
  <c r="BR1141" i="8"/>
  <c r="BQ1141" i="8"/>
  <c r="CB1143" i="8"/>
  <c r="CA1143" i="8"/>
  <c r="BW1142" i="8"/>
  <c r="BV1142" i="8"/>
  <c r="BM1140" i="8"/>
  <c r="BL1140" i="8"/>
  <c r="BC1138" i="8"/>
  <c r="BB1138" i="8"/>
  <c r="H1690" i="8"/>
  <c r="M1691" i="8"/>
  <c r="C1690" i="8"/>
  <c r="H1691" i="8"/>
  <c r="M1692" i="8"/>
  <c r="R1690" i="8"/>
  <c r="U1692" i="8" l="1"/>
  <c r="T1691" i="8"/>
  <c r="J1692" i="8"/>
  <c r="K1693" i="8"/>
  <c r="AS1690" i="8"/>
  <c r="AR1690" i="8"/>
  <c r="O1693" i="8"/>
  <c r="P1694" i="8"/>
  <c r="AW1691" i="8"/>
  <c r="AX1691" i="8"/>
  <c r="BH1690" i="8"/>
  <c r="BG1690" i="8"/>
  <c r="E1691" i="8"/>
  <c r="F1692" i="8"/>
  <c r="BB1692" i="8"/>
  <c r="BC1692" i="8"/>
  <c r="BM1139" i="8"/>
  <c r="BL1139" i="8"/>
  <c r="AX1136" i="8"/>
  <c r="AW1136" i="8"/>
  <c r="BH1138" i="8"/>
  <c r="BG1138" i="8"/>
  <c r="CB1142" i="8"/>
  <c r="CA1142" i="8"/>
  <c r="BC1137" i="8"/>
  <c r="BB1137" i="8"/>
  <c r="BW1141" i="8"/>
  <c r="BV1141" i="8"/>
  <c r="BR1140" i="8"/>
  <c r="BQ1140" i="8"/>
  <c r="H1692" i="8"/>
  <c r="C1691" i="8"/>
  <c r="R1691" i="8"/>
  <c r="E1692" i="8" l="1"/>
  <c r="F1693" i="8"/>
  <c r="J1693" i="8"/>
  <c r="K1694" i="8"/>
  <c r="BC1693" i="8"/>
  <c r="BB1693" i="8"/>
  <c r="AW1692" i="8"/>
  <c r="AX1692" i="8"/>
  <c r="AS1691" i="8"/>
  <c r="AR1691" i="8"/>
  <c r="BG1691" i="8"/>
  <c r="BH1691" i="8"/>
  <c r="O1694" i="8"/>
  <c r="P1695" i="8"/>
  <c r="T1692" i="8"/>
  <c r="U1693" i="8"/>
  <c r="BM1138" i="8"/>
  <c r="BL1138" i="8"/>
  <c r="BC1136" i="8"/>
  <c r="BB1136" i="8"/>
  <c r="BH1137" i="8"/>
  <c r="BG1137" i="8"/>
  <c r="BW1140" i="8"/>
  <c r="BV1140" i="8"/>
  <c r="AX1135" i="8"/>
  <c r="AW1135" i="8"/>
  <c r="CB1141" i="8"/>
  <c r="CA1141" i="8"/>
  <c r="BR1139" i="8"/>
  <c r="BQ1139" i="8"/>
  <c r="C1692" i="8"/>
  <c r="H1693" i="8"/>
  <c r="M1693" i="8"/>
  <c r="R1692" i="8"/>
  <c r="J1694" i="8" l="1"/>
  <c r="K1695" i="8"/>
  <c r="AX1693" i="8"/>
  <c r="AW1693" i="8"/>
  <c r="BB1694" i="8"/>
  <c r="BC1694" i="8"/>
  <c r="U1694" i="8"/>
  <c r="T1693" i="8"/>
  <c r="BH1692" i="8"/>
  <c r="BG1692" i="8"/>
  <c r="E1693" i="8"/>
  <c r="F1694" i="8"/>
  <c r="O1695" i="8"/>
  <c r="P1696" i="8"/>
  <c r="AS1692" i="8"/>
  <c r="AR1692" i="8"/>
  <c r="BW1139" i="8"/>
  <c r="BV1139" i="8"/>
  <c r="BR1138" i="8"/>
  <c r="BQ1138" i="8"/>
  <c r="BM1137" i="8"/>
  <c r="BL1137" i="8"/>
  <c r="BC1135" i="8"/>
  <c r="BB1135" i="8"/>
  <c r="CB1140" i="8"/>
  <c r="CA1140" i="8"/>
  <c r="BH1136" i="8"/>
  <c r="BG1136" i="8"/>
  <c r="AX1134" i="8"/>
  <c r="AW1134" i="8"/>
  <c r="H1694" i="8"/>
  <c r="M1694" i="8"/>
  <c r="C1693" i="8"/>
  <c r="R1693" i="8"/>
  <c r="T1694" i="8" l="1"/>
  <c r="U1695" i="8"/>
  <c r="BC1695" i="8"/>
  <c r="BB1695" i="8"/>
  <c r="F1695" i="8"/>
  <c r="E1694" i="8"/>
  <c r="AR1693" i="8"/>
  <c r="AS1693" i="8"/>
  <c r="J1695" i="8"/>
  <c r="K1696" i="8"/>
  <c r="O1696" i="8"/>
  <c r="P1697" i="8"/>
  <c r="BH1693" i="8"/>
  <c r="BG1693" i="8"/>
  <c r="AX1694" i="8"/>
  <c r="AW1694" i="8"/>
  <c r="BC1134" i="8"/>
  <c r="BB1134" i="8"/>
  <c r="BR1137" i="8"/>
  <c r="BQ1137" i="8"/>
  <c r="CB1139" i="8"/>
  <c r="CA1139" i="8"/>
  <c r="BH1135" i="8"/>
  <c r="BG1135" i="8"/>
  <c r="BW1138" i="8"/>
  <c r="BV1138" i="8"/>
  <c r="BM1136" i="8"/>
  <c r="BL1136" i="8"/>
  <c r="AX1133" i="8"/>
  <c r="AW1133" i="8"/>
  <c r="M1695" i="8"/>
  <c r="R1694" i="8"/>
  <c r="E1695" i="8" l="1"/>
  <c r="F1696" i="8"/>
  <c r="AS1694" i="8"/>
  <c r="AR1694" i="8"/>
  <c r="O1697" i="8"/>
  <c r="P1698" i="8"/>
  <c r="J1696" i="8"/>
  <c r="K1697" i="8"/>
  <c r="T1695" i="8"/>
  <c r="U1696" i="8"/>
  <c r="BC1696" i="8"/>
  <c r="BB1696" i="8"/>
  <c r="AW1695" i="8"/>
  <c r="AX1695" i="8"/>
  <c r="BG1694" i="8"/>
  <c r="BH1694" i="8"/>
  <c r="BC1133" i="8"/>
  <c r="BB1133" i="8"/>
  <c r="BM1135" i="8"/>
  <c r="BL1135" i="8"/>
  <c r="CB1138" i="8"/>
  <c r="CA1138" i="8"/>
  <c r="BW1137" i="8"/>
  <c r="BV1137" i="8"/>
  <c r="AX1132" i="8"/>
  <c r="AW1132" i="8"/>
  <c r="BH1134" i="8"/>
  <c r="BG1134" i="8"/>
  <c r="BR1136" i="8"/>
  <c r="BQ1136" i="8"/>
  <c r="C1694" i="8"/>
  <c r="H1695" i="8"/>
  <c r="C1695" i="8"/>
  <c r="M1696" i="8"/>
  <c r="H1696" i="8"/>
  <c r="M1697" i="8"/>
  <c r="R1695" i="8"/>
  <c r="BH1695" i="8" l="1"/>
  <c r="BG1695" i="8"/>
  <c r="U1697" i="8"/>
  <c r="T1696" i="8"/>
  <c r="K1698" i="8"/>
  <c r="J1697" i="8"/>
  <c r="AX1696" i="8"/>
  <c r="AW1696" i="8"/>
  <c r="E1696" i="8"/>
  <c r="F1697" i="8"/>
  <c r="O1698" i="8"/>
  <c r="P1699" i="8"/>
  <c r="AS1695" i="8"/>
  <c r="AR1695" i="8"/>
  <c r="BC1697" i="8"/>
  <c r="BB1697" i="8"/>
  <c r="BC1132" i="8"/>
  <c r="BB1132" i="8"/>
  <c r="AX1131" i="8"/>
  <c r="AW1131" i="8"/>
  <c r="BW1136" i="8"/>
  <c r="BV1136" i="8"/>
  <c r="BH1133" i="8"/>
  <c r="BG1133" i="8"/>
  <c r="CB1137" i="8"/>
  <c r="CA1137" i="8"/>
  <c r="BM1134" i="8"/>
  <c r="BL1134" i="8"/>
  <c r="BR1135" i="8"/>
  <c r="BQ1135" i="8"/>
  <c r="H1697" i="8"/>
  <c r="R1696" i="8"/>
  <c r="K1699" i="8" l="1"/>
  <c r="J1698" i="8"/>
  <c r="AX1697" i="8"/>
  <c r="AW1697" i="8"/>
  <c r="E1697" i="8"/>
  <c r="F1698" i="8"/>
  <c r="BG1696" i="8"/>
  <c r="BH1696" i="8"/>
  <c r="P1700" i="8"/>
  <c r="O1699" i="8"/>
  <c r="AR1696" i="8"/>
  <c r="AS1696" i="8"/>
  <c r="U1698" i="8"/>
  <c r="T1697" i="8"/>
  <c r="BC1698" i="8"/>
  <c r="BB1698" i="8"/>
  <c r="BW1135" i="8"/>
  <c r="BV1135" i="8"/>
  <c r="CB1136" i="8"/>
  <c r="CA1136" i="8"/>
  <c r="BM1133" i="8"/>
  <c r="BL1133" i="8"/>
  <c r="BC1131" i="8"/>
  <c r="BB1131" i="8"/>
  <c r="BR1134" i="8"/>
  <c r="BQ1134" i="8"/>
  <c r="BH1132" i="8"/>
  <c r="BG1132" i="8"/>
  <c r="AX1130" i="8"/>
  <c r="AW1130" i="8"/>
  <c r="H1698" i="8"/>
  <c r="M1698" i="8"/>
  <c r="C1696" i="8"/>
  <c r="M1699" i="8"/>
  <c r="C1697" i="8"/>
  <c r="R1697" i="8"/>
  <c r="AR1697" i="8" l="1"/>
  <c r="AS1697" i="8"/>
  <c r="BB1699" i="8"/>
  <c r="BC1699" i="8"/>
  <c r="BH1697" i="8"/>
  <c r="BG1697" i="8"/>
  <c r="AX1698" i="8"/>
  <c r="AW1698" i="8"/>
  <c r="F1699" i="8"/>
  <c r="E1698" i="8"/>
  <c r="P1701" i="8"/>
  <c r="O1700" i="8"/>
  <c r="U1699" i="8"/>
  <c r="T1698" i="8"/>
  <c r="J1699" i="8"/>
  <c r="K1700" i="8"/>
  <c r="BC1130" i="8"/>
  <c r="BB1130" i="8"/>
  <c r="CB1135" i="8"/>
  <c r="CA1135" i="8"/>
  <c r="BH1131" i="8"/>
  <c r="BG1131" i="8"/>
  <c r="BW1134" i="8"/>
  <c r="BV1134" i="8"/>
  <c r="AX1129" i="8"/>
  <c r="AW1129" i="8"/>
  <c r="BR1133" i="8"/>
  <c r="BQ1133" i="8"/>
  <c r="BM1132" i="8"/>
  <c r="BL1132" i="8"/>
  <c r="C1698" i="8"/>
  <c r="H1699" i="8"/>
  <c r="M1700" i="8"/>
  <c r="R1698" i="8"/>
  <c r="BG1698" i="8" l="1"/>
  <c r="BH1698" i="8"/>
  <c r="BC1700" i="8"/>
  <c r="BB1700" i="8"/>
  <c r="U1700" i="8"/>
  <c r="T1699" i="8"/>
  <c r="O1701" i="8"/>
  <c r="P1702" i="8"/>
  <c r="AS1698" i="8"/>
  <c r="AR1698" i="8"/>
  <c r="J1700" i="8"/>
  <c r="K1701" i="8"/>
  <c r="AW1699" i="8"/>
  <c r="AX1699" i="8"/>
  <c r="E1699" i="8"/>
  <c r="F1700" i="8"/>
  <c r="BR1132" i="8"/>
  <c r="BQ1132" i="8"/>
  <c r="CB1134" i="8"/>
  <c r="CA1134" i="8"/>
  <c r="BM1131" i="8"/>
  <c r="BL1131" i="8"/>
  <c r="AX1128" i="8"/>
  <c r="AW1128" i="8"/>
  <c r="BC1129" i="8"/>
  <c r="BB1129" i="8"/>
  <c r="BW1133" i="8"/>
  <c r="BV1133" i="8"/>
  <c r="BH1130" i="8"/>
  <c r="BG1130" i="8"/>
  <c r="M1701" i="8"/>
  <c r="R1699" i="8"/>
  <c r="AR1699" i="8" l="1"/>
  <c r="AS1699" i="8"/>
  <c r="BG1699" i="8"/>
  <c r="BH1699" i="8"/>
  <c r="U1701" i="8"/>
  <c r="T1700" i="8"/>
  <c r="BB1701" i="8"/>
  <c r="BC1701" i="8"/>
  <c r="J1701" i="8"/>
  <c r="K1702" i="8"/>
  <c r="AW1700" i="8"/>
  <c r="AX1700" i="8"/>
  <c r="E1700" i="8"/>
  <c r="F1701" i="8"/>
  <c r="O1702" i="8"/>
  <c r="P1703" i="8"/>
  <c r="AX1127" i="8"/>
  <c r="AW1127" i="8"/>
  <c r="BR1131" i="8"/>
  <c r="BQ1131" i="8"/>
  <c r="BW1132" i="8"/>
  <c r="BV1132" i="8"/>
  <c r="BM1130" i="8"/>
  <c r="BL1130" i="8"/>
  <c r="BC1128" i="8"/>
  <c r="BB1128" i="8"/>
  <c r="CB1133" i="8"/>
  <c r="CA1133" i="8"/>
  <c r="BH1129" i="8"/>
  <c r="BG1129" i="8"/>
  <c r="H1700" i="8"/>
  <c r="C1699" i="8"/>
  <c r="H1701" i="8"/>
  <c r="C1700" i="8"/>
  <c r="R1700" i="8"/>
  <c r="AR1700" i="8" l="1"/>
  <c r="AS1700" i="8"/>
  <c r="BG1700" i="8"/>
  <c r="BH1700" i="8"/>
  <c r="O1703" i="8"/>
  <c r="P1704" i="8"/>
  <c r="U1702" i="8"/>
  <c r="T1701" i="8"/>
  <c r="J1702" i="8"/>
  <c r="K1703" i="8"/>
  <c r="BB1702" i="8"/>
  <c r="BC1702" i="8"/>
  <c r="AX1701" i="8"/>
  <c r="AW1701" i="8"/>
  <c r="E1701" i="8"/>
  <c r="F1702" i="8"/>
  <c r="BM1129" i="8"/>
  <c r="BL1129" i="8"/>
  <c r="BC1127" i="8"/>
  <c r="BB1127" i="8"/>
  <c r="BW1131" i="8"/>
  <c r="BV1131" i="8"/>
  <c r="CB1132" i="8"/>
  <c r="CA1132" i="8"/>
  <c r="BR1130" i="8"/>
  <c r="BQ1130" i="8"/>
  <c r="BH1128" i="8"/>
  <c r="BG1128" i="8"/>
  <c r="AX1126" i="8"/>
  <c r="AW1126" i="8"/>
  <c r="M1702" i="8"/>
  <c r="H1702" i="8"/>
  <c r="R1701" i="8"/>
  <c r="P1705" i="8" l="1"/>
  <c r="O1704" i="8"/>
  <c r="BB1703" i="8"/>
  <c r="BC1703" i="8"/>
  <c r="U1703" i="8"/>
  <c r="T1702" i="8"/>
  <c r="F1703" i="8"/>
  <c r="E1702" i="8"/>
  <c r="J1703" i="8"/>
  <c r="K1704" i="8"/>
  <c r="AS1701" i="8"/>
  <c r="AR1701" i="8"/>
  <c r="AX1702" i="8"/>
  <c r="AW1702" i="8"/>
  <c r="BG1701" i="8"/>
  <c r="BH1701" i="8"/>
  <c r="BC1126" i="8"/>
  <c r="BB1126" i="8"/>
  <c r="BH1127" i="8"/>
  <c r="BG1127" i="8"/>
  <c r="CB1131" i="8"/>
  <c r="CA1131" i="8"/>
  <c r="BW1130" i="8"/>
  <c r="BV1130" i="8"/>
  <c r="AX1125" i="8"/>
  <c r="AW1125" i="8"/>
  <c r="BR1129" i="8"/>
  <c r="BQ1129" i="8"/>
  <c r="BM1128" i="8"/>
  <c r="BL1128" i="8"/>
  <c r="M1704" i="8"/>
  <c r="C1701" i="8"/>
  <c r="M1703" i="8"/>
  <c r="H1703" i="8"/>
  <c r="R1702" i="8"/>
  <c r="T1703" i="8" l="1"/>
  <c r="U1704" i="8"/>
  <c r="BH1702" i="8"/>
  <c r="BG1702" i="8"/>
  <c r="AW1703" i="8"/>
  <c r="AX1703" i="8"/>
  <c r="BB1704" i="8"/>
  <c r="BC1704" i="8"/>
  <c r="J1704" i="8"/>
  <c r="K1705" i="8"/>
  <c r="AS1702" i="8"/>
  <c r="AR1702" i="8"/>
  <c r="F1704" i="8"/>
  <c r="E1703" i="8"/>
  <c r="P1706" i="8"/>
  <c r="O1705" i="8"/>
  <c r="BR1128" i="8"/>
  <c r="BQ1128" i="8"/>
  <c r="BH1126" i="8"/>
  <c r="BG1126" i="8"/>
  <c r="BM1127" i="8"/>
  <c r="BL1127" i="8"/>
  <c r="BW1129" i="8"/>
  <c r="BV1129" i="8"/>
  <c r="BC1125" i="8"/>
  <c r="BB1125" i="8"/>
  <c r="CB1130" i="8"/>
  <c r="CA1130" i="8"/>
  <c r="AX1124" i="8"/>
  <c r="AW1124" i="8"/>
  <c r="H1704" i="8"/>
  <c r="C1702" i="8"/>
  <c r="M1705" i="8"/>
  <c r="R1703" i="8"/>
  <c r="AS1703" i="8" l="1"/>
  <c r="AR1703" i="8"/>
  <c r="F1705" i="8"/>
  <c r="E1704" i="8"/>
  <c r="O1706" i="8"/>
  <c r="P1707" i="8"/>
  <c r="J1705" i="8"/>
  <c r="K1706" i="8"/>
  <c r="U1705" i="8"/>
  <c r="T1704" i="8"/>
  <c r="BB1705" i="8"/>
  <c r="BC1705" i="8"/>
  <c r="AX1704" i="8"/>
  <c r="AW1704" i="8"/>
  <c r="BG1703" i="8"/>
  <c r="BH1703" i="8"/>
  <c r="BC1124" i="8"/>
  <c r="BB1124" i="8"/>
  <c r="BR1127" i="8"/>
  <c r="BQ1127" i="8"/>
  <c r="BM1126" i="8"/>
  <c r="BL1126" i="8"/>
  <c r="AX1123" i="8"/>
  <c r="AW1123" i="8"/>
  <c r="BH1125" i="8"/>
  <c r="BG1125" i="8"/>
  <c r="CB1129" i="8"/>
  <c r="CA1129" i="8"/>
  <c r="BW1128" i="8"/>
  <c r="BV1128" i="8"/>
  <c r="C1703" i="8"/>
  <c r="H1705" i="8"/>
  <c r="C1704" i="8"/>
  <c r="M1706" i="8"/>
  <c r="R1704" i="8"/>
  <c r="BB1706" i="8" l="1"/>
  <c r="BC1706" i="8"/>
  <c r="U1706" i="8"/>
  <c r="T1705" i="8"/>
  <c r="AR1704" i="8"/>
  <c r="AS1704" i="8"/>
  <c r="BG1704" i="8"/>
  <c r="BH1704" i="8"/>
  <c r="E1705" i="8"/>
  <c r="F1706" i="8"/>
  <c r="P1708" i="8"/>
  <c r="O1707" i="8"/>
  <c r="J1706" i="8"/>
  <c r="K1707" i="8"/>
  <c r="AW1705" i="8"/>
  <c r="AX1705" i="8"/>
  <c r="CB1128" i="8"/>
  <c r="CA1128" i="8"/>
  <c r="BR1126" i="8"/>
  <c r="BQ1126" i="8"/>
  <c r="AX1122" i="8"/>
  <c r="AW1122" i="8"/>
  <c r="BW1127" i="8"/>
  <c r="BV1127" i="8"/>
  <c r="BH1124" i="8"/>
  <c r="BG1124" i="8"/>
  <c r="BM1125" i="8"/>
  <c r="BL1125" i="8"/>
  <c r="BC1123" i="8"/>
  <c r="BB1123" i="8"/>
  <c r="C1705" i="8"/>
  <c r="R1705" i="8"/>
  <c r="P1709" i="8" l="1"/>
  <c r="O1708" i="8"/>
  <c r="BH1705" i="8"/>
  <c r="BG1705" i="8"/>
  <c r="AW1706" i="8"/>
  <c r="AX1706" i="8"/>
  <c r="BB1707" i="8"/>
  <c r="BC1707" i="8"/>
  <c r="U1707" i="8"/>
  <c r="T1706" i="8"/>
  <c r="K1708" i="8"/>
  <c r="J1707" i="8"/>
  <c r="E1706" i="8"/>
  <c r="F1707" i="8"/>
  <c r="AS1705" i="8"/>
  <c r="AR1705" i="8"/>
  <c r="BH1123" i="8"/>
  <c r="BG1123" i="8"/>
  <c r="AX1121" i="8"/>
  <c r="AW1121" i="8"/>
  <c r="BR1125" i="8"/>
  <c r="BQ1125" i="8"/>
  <c r="BC1122" i="8"/>
  <c r="BB1122" i="8"/>
  <c r="BW1126" i="8"/>
  <c r="BV1126" i="8"/>
  <c r="CB1127" i="8"/>
  <c r="CA1127" i="8"/>
  <c r="BM1124" i="8"/>
  <c r="BL1124" i="8"/>
  <c r="M1707" i="8"/>
  <c r="M1708" i="8"/>
  <c r="H1706" i="8"/>
  <c r="H1707" i="8"/>
  <c r="R1706" i="8"/>
  <c r="AW1707" i="8" l="1"/>
  <c r="AX1707" i="8"/>
  <c r="K1709" i="8"/>
  <c r="J1708" i="8"/>
  <c r="BG1706" i="8"/>
  <c r="BH1706" i="8"/>
  <c r="BC1708" i="8"/>
  <c r="BB1708" i="8"/>
  <c r="F1708" i="8"/>
  <c r="E1707" i="8"/>
  <c r="U1708" i="8"/>
  <c r="T1707" i="8"/>
  <c r="AR1706" i="8"/>
  <c r="AS1706" i="8"/>
  <c r="O1709" i="8"/>
  <c r="P1710" i="8"/>
  <c r="BC1121" i="8"/>
  <c r="BB1121" i="8"/>
  <c r="BH1122" i="8"/>
  <c r="BG1122" i="8"/>
  <c r="BR1124" i="8"/>
  <c r="BQ1124" i="8"/>
  <c r="AX1120" i="8"/>
  <c r="AW1120" i="8"/>
  <c r="CB1126" i="8"/>
  <c r="CA1126" i="8"/>
  <c r="BM1123" i="8"/>
  <c r="BL1123" i="8"/>
  <c r="BW1125" i="8"/>
  <c r="BV1125" i="8"/>
  <c r="C1707" i="8"/>
  <c r="M1709" i="8"/>
  <c r="C1706" i="8"/>
  <c r="R1707" i="8"/>
  <c r="BC1709" i="8" l="1"/>
  <c r="BB1709" i="8"/>
  <c r="U1709" i="8"/>
  <c r="T1708" i="8"/>
  <c r="AX1708" i="8"/>
  <c r="AW1708" i="8"/>
  <c r="BG1707" i="8"/>
  <c r="BH1707" i="8"/>
  <c r="AR1707" i="8"/>
  <c r="AS1707" i="8"/>
  <c r="J1709" i="8"/>
  <c r="K1710" i="8"/>
  <c r="P1711" i="8"/>
  <c r="O1710" i="8"/>
  <c r="E1708" i="8"/>
  <c r="F1709" i="8"/>
  <c r="BR1123" i="8"/>
  <c r="BQ1123" i="8"/>
  <c r="BC1120" i="8"/>
  <c r="BB1120" i="8"/>
  <c r="CB1125" i="8"/>
  <c r="CA1125" i="8"/>
  <c r="BW1124" i="8"/>
  <c r="BV1124" i="8"/>
  <c r="BH1121" i="8"/>
  <c r="BG1121" i="8"/>
  <c r="AX1119" i="8"/>
  <c r="AW1119" i="8"/>
  <c r="BM1122" i="8"/>
  <c r="BL1122" i="8"/>
  <c r="H1708" i="8"/>
  <c r="H1709" i="8"/>
  <c r="C1708" i="8"/>
  <c r="R1708" i="8"/>
  <c r="BC1710" i="8" l="1"/>
  <c r="BB1710" i="8"/>
  <c r="K1711" i="8"/>
  <c r="J1710" i="8"/>
  <c r="AX1709" i="8"/>
  <c r="AW1709" i="8"/>
  <c r="BG1708" i="8"/>
  <c r="BH1708" i="8"/>
  <c r="T1709" i="8"/>
  <c r="U1710" i="8"/>
  <c r="O1711" i="8"/>
  <c r="P1712" i="8"/>
  <c r="E1709" i="8"/>
  <c r="F1710" i="8"/>
  <c r="AS1708" i="8"/>
  <c r="AR1708" i="8"/>
  <c r="CB1124" i="8"/>
  <c r="CA1124" i="8"/>
  <c r="BH1120" i="8"/>
  <c r="BG1120" i="8"/>
  <c r="BR1122" i="8"/>
  <c r="BQ1122" i="8"/>
  <c r="BM1121" i="8"/>
  <c r="BL1121" i="8"/>
  <c r="BC1119" i="8"/>
  <c r="BB1119" i="8"/>
  <c r="AX1118" i="8"/>
  <c r="AW1118" i="8"/>
  <c r="BW1123" i="8"/>
  <c r="BV1123" i="8"/>
  <c r="M1710" i="8"/>
  <c r="C1709" i="8"/>
  <c r="R1709" i="8"/>
  <c r="BB1711" i="8" l="1"/>
  <c r="BC1711" i="8"/>
  <c r="AX1710" i="8"/>
  <c r="AW1710" i="8"/>
  <c r="K1712" i="8"/>
  <c r="J1711" i="8"/>
  <c r="E1710" i="8"/>
  <c r="F1711" i="8"/>
  <c r="AR1709" i="8"/>
  <c r="AS1709" i="8"/>
  <c r="U1711" i="8"/>
  <c r="T1710" i="8"/>
  <c r="P1713" i="8"/>
  <c r="O1712" i="8"/>
  <c r="BH1709" i="8"/>
  <c r="BG1709" i="8"/>
  <c r="BW1122" i="8"/>
  <c r="BV1122" i="8"/>
  <c r="AX1117" i="8"/>
  <c r="AW1117" i="8"/>
  <c r="CB1123" i="8"/>
  <c r="CA1123" i="8"/>
  <c r="BR1121" i="8"/>
  <c r="BQ1121" i="8"/>
  <c r="BC1118" i="8"/>
  <c r="BB1118" i="8"/>
  <c r="BH1119" i="8"/>
  <c r="BG1119" i="8"/>
  <c r="BM1120" i="8"/>
  <c r="BL1120" i="8"/>
  <c r="C1710" i="8"/>
  <c r="M1712" i="8"/>
  <c r="H1710" i="8"/>
  <c r="H1711" i="8"/>
  <c r="M1711" i="8"/>
  <c r="R1710" i="8"/>
  <c r="BG1710" i="8" l="1"/>
  <c r="BH1710" i="8"/>
  <c r="J1712" i="8"/>
  <c r="K1713" i="8"/>
  <c r="AW1711" i="8"/>
  <c r="AX1711" i="8"/>
  <c r="U1712" i="8"/>
  <c r="T1711" i="8"/>
  <c r="BB1712" i="8"/>
  <c r="BC1712" i="8"/>
  <c r="E1711" i="8"/>
  <c r="F1712" i="8"/>
  <c r="P1714" i="8"/>
  <c r="O1713" i="8"/>
  <c r="AS1710" i="8"/>
  <c r="AR1710" i="8"/>
  <c r="BR1120" i="8"/>
  <c r="BQ1120" i="8"/>
  <c r="BC1117" i="8"/>
  <c r="BB1117" i="8"/>
  <c r="BH1118" i="8"/>
  <c r="BG1118" i="8"/>
  <c r="BW1121" i="8"/>
  <c r="BV1121" i="8"/>
  <c r="BM1119" i="8"/>
  <c r="BL1119" i="8"/>
  <c r="AX1116" i="8"/>
  <c r="AW1116" i="8"/>
  <c r="CB1122" i="8"/>
  <c r="CA1122" i="8"/>
  <c r="H1712" i="8"/>
  <c r="C1711" i="8"/>
  <c r="M1713" i="8"/>
  <c r="R1711" i="8"/>
  <c r="J1713" i="8" l="1"/>
  <c r="K1714" i="8"/>
  <c r="F1713" i="8"/>
  <c r="E1712" i="8"/>
  <c r="AW1712" i="8"/>
  <c r="AX1712" i="8"/>
  <c r="U1713" i="8"/>
  <c r="T1712" i="8"/>
  <c r="P1715" i="8"/>
  <c r="O1714" i="8"/>
  <c r="AR1711" i="8"/>
  <c r="AS1711" i="8"/>
  <c r="BB1713" i="8"/>
  <c r="BC1713" i="8"/>
  <c r="BG1711" i="8"/>
  <c r="BH1711" i="8"/>
  <c r="BC1116" i="8"/>
  <c r="BB1116" i="8"/>
  <c r="AX1115" i="8"/>
  <c r="AW1115" i="8"/>
  <c r="BR1119" i="8"/>
  <c r="BQ1119" i="8"/>
  <c r="CB1121" i="8"/>
  <c r="CA1121" i="8"/>
  <c r="BM1118" i="8"/>
  <c r="BL1118" i="8"/>
  <c r="BH1117" i="8"/>
  <c r="BG1117" i="8"/>
  <c r="BW1120" i="8"/>
  <c r="BV1120" i="8"/>
  <c r="M1714" i="8"/>
  <c r="R1712" i="8"/>
  <c r="AR1712" i="8" l="1"/>
  <c r="AS1712" i="8"/>
  <c r="BB1714" i="8"/>
  <c r="BC1714" i="8"/>
  <c r="E1713" i="8"/>
  <c r="F1714" i="8"/>
  <c r="U1714" i="8"/>
  <c r="T1713" i="8"/>
  <c r="O1715" i="8"/>
  <c r="P1716" i="8"/>
  <c r="J1714" i="8"/>
  <c r="K1715" i="8"/>
  <c r="BH1712" i="8"/>
  <c r="BG1712" i="8"/>
  <c r="AW1713" i="8"/>
  <c r="AX1713" i="8"/>
  <c r="CB1120" i="8"/>
  <c r="CA1120" i="8"/>
  <c r="BM1117" i="8"/>
  <c r="BL1117" i="8"/>
  <c r="BR1118" i="8"/>
  <c r="BQ1118" i="8"/>
  <c r="BW1119" i="8"/>
  <c r="BV1119" i="8"/>
  <c r="BC1115" i="8"/>
  <c r="BB1115" i="8"/>
  <c r="AX1114" i="8"/>
  <c r="AW1114" i="8"/>
  <c r="BH1116" i="8"/>
  <c r="BG1116" i="8"/>
  <c r="C1712" i="8"/>
  <c r="M1715" i="8"/>
  <c r="H1713" i="8"/>
  <c r="C1713" i="8"/>
  <c r="R1713" i="8"/>
  <c r="AW1714" i="8" l="1"/>
  <c r="AX1714" i="8"/>
  <c r="E1714" i="8"/>
  <c r="F1715" i="8"/>
  <c r="AR1713" i="8"/>
  <c r="AS1713" i="8"/>
  <c r="O1716" i="8"/>
  <c r="P1717" i="8"/>
  <c r="K1716" i="8"/>
  <c r="J1715" i="8"/>
  <c r="BC1715" i="8"/>
  <c r="BB1715" i="8"/>
  <c r="BH1713" i="8"/>
  <c r="BG1713" i="8"/>
  <c r="T1714" i="8"/>
  <c r="U1715" i="8"/>
  <c r="BM1116" i="8"/>
  <c r="BL1116" i="8"/>
  <c r="BC1114" i="8"/>
  <c r="BB1114" i="8"/>
  <c r="AX1113" i="8"/>
  <c r="AW1113" i="8"/>
  <c r="BH1115" i="8"/>
  <c r="BG1115" i="8"/>
  <c r="CB1119" i="8"/>
  <c r="CA1119" i="8"/>
  <c r="BW1118" i="8"/>
  <c r="BV1118" i="8"/>
  <c r="BR1117" i="8"/>
  <c r="BQ1117" i="8"/>
  <c r="M1716" i="8"/>
  <c r="H1714" i="8"/>
  <c r="H1715" i="8"/>
  <c r="C1714" i="8"/>
  <c r="R1714" i="8"/>
  <c r="BC1716" i="8" l="1"/>
  <c r="BB1716" i="8"/>
  <c r="E1715" i="8"/>
  <c r="F1716" i="8"/>
  <c r="AW1715" i="8"/>
  <c r="AX1715" i="8"/>
  <c r="BH1714" i="8"/>
  <c r="BG1714" i="8"/>
  <c r="K1717" i="8"/>
  <c r="J1716" i="8"/>
  <c r="AR1714" i="8"/>
  <c r="AS1714" i="8"/>
  <c r="T1715" i="8"/>
  <c r="U1716" i="8"/>
  <c r="O1717" i="8"/>
  <c r="P1718" i="8"/>
  <c r="BW1117" i="8"/>
  <c r="BV1117" i="8"/>
  <c r="CB1118" i="8"/>
  <c r="CA1118" i="8"/>
  <c r="BM1115" i="8"/>
  <c r="BL1115" i="8"/>
  <c r="BC1113" i="8"/>
  <c r="BB1113" i="8"/>
  <c r="AX1112" i="8"/>
  <c r="AW1112" i="8"/>
  <c r="BH1114" i="8"/>
  <c r="BG1114" i="8"/>
  <c r="BR1116" i="8"/>
  <c r="BQ1116" i="8"/>
  <c r="M1717" i="8"/>
  <c r="H1716" i="8"/>
  <c r="C1715" i="8"/>
  <c r="R1715" i="8"/>
  <c r="E1716" i="8" l="1"/>
  <c r="F1717" i="8"/>
  <c r="BG1715" i="8"/>
  <c r="BH1715" i="8"/>
  <c r="AX1716" i="8"/>
  <c r="AW1716" i="8"/>
  <c r="AR1715" i="8"/>
  <c r="AS1715" i="8"/>
  <c r="U1717" i="8"/>
  <c r="T1716" i="8"/>
  <c r="O1718" i="8"/>
  <c r="P1719" i="8"/>
  <c r="K1718" i="8"/>
  <c r="J1717" i="8"/>
  <c r="BC1717" i="8"/>
  <c r="BB1717" i="8"/>
  <c r="BW1116" i="8"/>
  <c r="BV1116" i="8"/>
  <c r="BM1114" i="8"/>
  <c r="BL1114" i="8"/>
  <c r="BC1112" i="8"/>
  <c r="BB1112" i="8"/>
  <c r="AX1111" i="8"/>
  <c r="AW1111" i="8"/>
  <c r="BH1113" i="8"/>
  <c r="BG1113" i="8"/>
  <c r="BR1115" i="8"/>
  <c r="BQ1115" i="8"/>
  <c r="CB1117" i="8"/>
  <c r="CA1117" i="8"/>
  <c r="C1716" i="8"/>
  <c r="R1716" i="8"/>
  <c r="O1719" i="8" l="1"/>
  <c r="P1720" i="8"/>
  <c r="AX1717" i="8"/>
  <c r="AW1717" i="8"/>
  <c r="BG1716" i="8"/>
  <c r="BH1716" i="8"/>
  <c r="U1718" i="8"/>
  <c r="T1717" i="8"/>
  <c r="F1718" i="8"/>
  <c r="E1717" i="8"/>
  <c r="K1719" i="8"/>
  <c r="J1718" i="8"/>
  <c r="BB1718" i="8"/>
  <c r="BC1718" i="8"/>
  <c r="AR1716" i="8"/>
  <c r="AS1716" i="8"/>
  <c r="BW1115" i="8"/>
  <c r="BV1115" i="8"/>
  <c r="BM1113" i="8"/>
  <c r="BL1113" i="8"/>
  <c r="BC1111" i="8"/>
  <c r="BB1111" i="8"/>
  <c r="AX1110" i="8"/>
  <c r="AW1110" i="8"/>
  <c r="BH1112" i="8"/>
  <c r="BG1112" i="8"/>
  <c r="BR1114" i="8"/>
  <c r="BQ1114" i="8"/>
  <c r="CB1116" i="8"/>
  <c r="CA1116" i="8"/>
  <c r="H1717" i="8"/>
  <c r="M1718" i="8"/>
  <c r="R1717" i="8"/>
  <c r="J1719" i="8" l="1"/>
  <c r="K1720" i="8"/>
  <c r="F1719" i="8"/>
  <c r="E1718" i="8"/>
  <c r="O1720" i="8"/>
  <c r="P1721" i="8"/>
  <c r="BH1717" i="8"/>
  <c r="BG1717" i="8"/>
  <c r="BB1719" i="8"/>
  <c r="BC1719" i="8"/>
  <c r="AW1718" i="8"/>
  <c r="AX1718" i="8"/>
  <c r="AS1717" i="8"/>
  <c r="AR1717" i="8"/>
  <c r="T1718" i="8"/>
  <c r="U1719" i="8"/>
  <c r="BW1114" i="8"/>
  <c r="BV1114" i="8"/>
  <c r="BM1112" i="8"/>
  <c r="BL1112" i="8"/>
  <c r="BC1110" i="8"/>
  <c r="BB1110" i="8"/>
  <c r="AX1109" i="8"/>
  <c r="AW1109" i="8"/>
  <c r="BH1111" i="8"/>
  <c r="BG1111" i="8"/>
  <c r="BR1113" i="8"/>
  <c r="BQ1113" i="8"/>
  <c r="CB1115" i="8"/>
  <c r="CA1115" i="8"/>
  <c r="H1718" i="8"/>
  <c r="H1719" i="8"/>
  <c r="C1717" i="8"/>
  <c r="M1719" i="8"/>
  <c r="C1718" i="8"/>
  <c r="R1718" i="8"/>
  <c r="AS1718" i="8" l="1"/>
  <c r="AR1718" i="8"/>
  <c r="F1720" i="8"/>
  <c r="E1719" i="8"/>
  <c r="O1721" i="8"/>
  <c r="P1722" i="8"/>
  <c r="K1721" i="8"/>
  <c r="J1720" i="8"/>
  <c r="AW1719" i="8"/>
  <c r="AX1719" i="8"/>
  <c r="U1720" i="8"/>
  <c r="T1719" i="8"/>
  <c r="BG1718" i="8"/>
  <c r="BH1718" i="8"/>
  <c r="BC1720" i="8"/>
  <c r="BB1720" i="8"/>
  <c r="BW1113" i="8"/>
  <c r="BV1113" i="8"/>
  <c r="BM1111" i="8"/>
  <c r="BL1111" i="8"/>
  <c r="BC1109" i="8"/>
  <c r="BB1109" i="8"/>
  <c r="AX1108" i="8"/>
  <c r="AW1108" i="8"/>
  <c r="BH1110" i="8"/>
  <c r="BG1110" i="8"/>
  <c r="BR1112" i="8"/>
  <c r="BQ1112" i="8"/>
  <c r="CB1114" i="8"/>
  <c r="CA1114" i="8"/>
  <c r="M1720" i="8"/>
  <c r="C1719" i="8"/>
  <c r="R1719" i="8"/>
  <c r="BB1721" i="8" l="1"/>
  <c r="BC1721" i="8"/>
  <c r="U1721" i="8"/>
  <c r="T1720" i="8"/>
  <c r="AS1719" i="8"/>
  <c r="AR1719" i="8"/>
  <c r="J1721" i="8"/>
  <c r="K1722" i="8"/>
  <c r="BH1719" i="8"/>
  <c r="BG1719" i="8"/>
  <c r="E1720" i="8"/>
  <c r="F1721" i="8"/>
  <c r="P1723" i="8"/>
  <c r="O1722" i="8"/>
  <c r="AX1720" i="8"/>
  <c r="AW1720" i="8"/>
  <c r="BW1112" i="8"/>
  <c r="BV1112" i="8"/>
  <c r="BM1110" i="8"/>
  <c r="BL1110" i="8"/>
  <c r="BC1108" i="8"/>
  <c r="BB1108" i="8"/>
  <c r="AX1107" i="8"/>
  <c r="AW1107" i="8"/>
  <c r="BH1109" i="8"/>
  <c r="BG1109" i="8"/>
  <c r="BR1111" i="8"/>
  <c r="BQ1111" i="8"/>
  <c r="CB1113" i="8"/>
  <c r="CA1113" i="8"/>
  <c r="H1721" i="8"/>
  <c r="M1722" i="8"/>
  <c r="H1720" i="8"/>
  <c r="C1720" i="8"/>
  <c r="M1721" i="8"/>
  <c r="R1720" i="8"/>
  <c r="AW1721" i="8" l="1"/>
  <c r="AX1721" i="8"/>
  <c r="AS1720" i="8"/>
  <c r="AR1720" i="8"/>
  <c r="BH1720" i="8"/>
  <c r="BG1720" i="8"/>
  <c r="BC1722" i="8"/>
  <c r="BB1722" i="8"/>
  <c r="U1722" i="8"/>
  <c r="T1721" i="8"/>
  <c r="F1722" i="8"/>
  <c r="E1721" i="8"/>
  <c r="P1724" i="8"/>
  <c r="O1723" i="8"/>
  <c r="K1723" i="8"/>
  <c r="J1722" i="8"/>
  <c r="BW1111" i="8"/>
  <c r="BV1111" i="8"/>
  <c r="BM1109" i="8"/>
  <c r="BL1109" i="8"/>
  <c r="BC1107" i="8"/>
  <c r="BB1107" i="8"/>
  <c r="AX1106" i="8"/>
  <c r="AW1106" i="8"/>
  <c r="BH1108" i="8"/>
  <c r="BG1108" i="8"/>
  <c r="BR1110" i="8"/>
  <c r="BQ1110" i="8"/>
  <c r="CB1112" i="8"/>
  <c r="CA1112" i="8"/>
  <c r="C1721" i="8"/>
  <c r="R1721" i="8"/>
  <c r="P1725" i="8" l="1"/>
  <c r="O1724" i="8"/>
  <c r="K1724" i="8"/>
  <c r="J1723" i="8"/>
  <c r="AS1721" i="8"/>
  <c r="AR1721" i="8"/>
  <c r="E1722" i="8"/>
  <c r="F1723" i="8"/>
  <c r="BB1723" i="8"/>
  <c r="BC1723" i="8"/>
  <c r="BH1721" i="8"/>
  <c r="BG1721" i="8"/>
  <c r="AW1722" i="8"/>
  <c r="AX1722" i="8"/>
  <c r="T1722" i="8"/>
  <c r="U1723" i="8"/>
  <c r="BW1110" i="8"/>
  <c r="BV1110" i="8"/>
  <c r="BM1108" i="8"/>
  <c r="BL1108" i="8"/>
  <c r="BC1106" i="8"/>
  <c r="BB1106" i="8"/>
  <c r="AX1105" i="8"/>
  <c r="AW1105" i="8"/>
  <c r="BH1107" i="8"/>
  <c r="BG1107" i="8"/>
  <c r="BR1109" i="8"/>
  <c r="BQ1109" i="8"/>
  <c r="CB1111" i="8"/>
  <c r="CA1111" i="8"/>
  <c r="M1723" i="8"/>
  <c r="H1722" i="8"/>
  <c r="R1722" i="8"/>
  <c r="K1725" i="8" l="1"/>
  <c r="J1724" i="8"/>
  <c r="BC1724" i="8"/>
  <c r="BB1724" i="8"/>
  <c r="U1724" i="8"/>
  <c r="T1723" i="8"/>
  <c r="F1724" i="8"/>
  <c r="E1723" i="8"/>
  <c r="O1725" i="8"/>
  <c r="P1726" i="8"/>
  <c r="AW1723" i="8"/>
  <c r="AX1723" i="8"/>
  <c r="BG1722" i="8"/>
  <c r="BH1722" i="8"/>
  <c r="AS1722" i="8"/>
  <c r="AR1722" i="8"/>
  <c r="BW1109" i="8"/>
  <c r="BV1109" i="8"/>
  <c r="BM1107" i="8"/>
  <c r="BL1107" i="8"/>
  <c r="BC1105" i="8"/>
  <c r="BB1105" i="8"/>
  <c r="AX1104" i="8"/>
  <c r="AW1104" i="8"/>
  <c r="BH1106" i="8"/>
  <c r="BG1106" i="8"/>
  <c r="BR1108" i="8"/>
  <c r="BQ1108" i="8"/>
  <c r="CB1110" i="8"/>
  <c r="CA1110" i="8"/>
  <c r="H1723" i="8"/>
  <c r="C1723" i="8"/>
  <c r="M1724" i="8"/>
  <c r="M1725" i="8"/>
  <c r="C1722" i="8"/>
  <c r="R1723" i="8"/>
  <c r="U1725" i="8" l="1"/>
  <c r="T1724" i="8"/>
  <c r="P1727" i="8"/>
  <c r="O1726" i="8"/>
  <c r="AX1724" i="8"/>
  <c r="AW1724" i="8"/>
  <c r="BG1723" i="8"/>
  <c r="BH1723" i="8"/>
  <c r="AS1723" i="8"/>
  <c r="AR1723" i="8"/>
  <c r="J1725" i="8"/>
  <c r="K1726" i="8"/>
  <c r="BB1725" i="8"/>
  <c r="BC1725" i="8"/>
  <c r="F1725" i="8"/>
  <c r="E1724" i="8"/>
  <c r="BW1108" i="8"/>
  <c r="BV1108" i="8"/>
  <c r="BM1106" i="8"/>
  <c r="BL1106" i="8"/>
  <c r="BC1104" i="8"/>
  <c r="BB1104" i="8"/>
  <c r="AX1103" i="8"/>
  <c r="AW1103" i="8"/>
  <c r="BH1105" i="8"/>
  <c r="BG1105" i="8"/>
  <c r="BR1107" i="8"/>
  <c r="BQ1107" i="8"/>
  <c r="CB1109" i="8"/>
  <c r="CA1109" i="8"/>
  <c r="C1724" i="8"/>
  <c r="M1726" i="8"/>
  <c r="H1724" i="8"/>
  <c r="H1725" i="8"/>
  <c r="R1724" i="8"/>
  <c r="AX1725" i="8" l="1"/>
  <c r="AW1725" i="8"/>
  <c r="BC1726" i="8"/>
  <c r="BB1726" i="8"/>
  <c r="AS1724" i="8"/>
  <c r="AR1724" i="8"/>
  <c r="O1727" i="8"/>
  <c r="P1728" i="8"/>
  <c r="F1726" i="8"/>
  <c r="E1725" i="8"/>
  <c r="BG1724" i="8"/>
  <c r="BH1724" i="8"/>
  <c r="J1726" i="8"/>
  <c r="K1727" i="8"/>
  <c r="U1726" i="8"/>
  <c r="T1725" i="8"/>
  <c r="BW1107" i="8"/>
  <c r="BV1107" i="8"/>
  <c r="BM1105" i="8"/>
  <c r="BL1105" i="8"/>
  <c r="BC1103" i="8"/>
  <c r="BB1103" i="8"/>
  <c r="AX1102" i="8"/>
  <c r="AW1102" i="8"/>
  <c r="BH1104" i="8"/>
  <c r="BG1104" i="8"/>
  <c r="BR1106" i="8"/>
  <c r="BQ1106" i="8"/>
  <c r="CB1108" i="8"/>
  <c r="CA1108" i="8"/>
  <c r="C1725" i="8"/>
  <c r="R1725" i="8"/>
  <c r="O1728" i="8" l="1"/>
  <c r="P1729" i="8"/>
  <c r="BC1727" i="8"/>
  <c r="BB1727" i="8"/>
  <c r="AR1725" i="8"/>
  <c r="AS1725" i="8"/>
  <c r="K1728" i="8"/>
  <c r="J1727" i="8"/>
  <c r="AX1726" i="8"/>
  <c r="AW1726" i="8"/>
  <c r="BH1725" i="8"/>
  <c r="BG1725" i="8"/>
  <c r="F1727" i="8"/>
  <c r="E1726" i="8"/>
  <c r="U1727" i="8"/>
  <c r="T1726" i="8"/>
  <c r="BW1106" i="8"/>
  <c r="BV1106" i="8"/>
  <c r="BM1104" i="8"/>
  <c r="BL1104" i="8"/>
  <c r="BC1102" i="8"/>
  <c r="BB1102" i="8"/>
  <c r="AX1101" i="8"/>
  <c r="AW1101" i="8"/>
  <c r="BH1103" i="8"/>
  <c r="BG1103" i="8"/>
  <c r="BR1105" i="8"/>
  <c r="BQ1105" i="8"/>
  <c r="CB1107" i="8"/>
  <c r="CA1107" i="8"/>
  <c r="M1727" i="8"/>
  <c r="H1726" i="8"/>
  <c r="C1726" i="8"/>
  <c r="R1726" i="8"/>
  <c r="AS1726" i="8" l="1"/>
  <c r="AR1726" i="8"/>
  <c r="J1728" i="8"/>
  <c r="K1729" i="8"/>
  <c r="P1730" i="8"/>
  <c r="O1729" i="8"/>
  <c r="E1727" i="8"/>
  <c r="F1728" i="8"/>
  <c r="BG1726" i="8"/>
  <c r="BH1726" i="8"/>
  <c r="T1727" i="8"/>
  <c r="U1728" i="8"/>
  <c r="AX1727" i="8"/>
  <c r="AW1727" i="8"/>
  <c r="BB1728" i="8"/>
  <c r="BC1728" i="8"/>
  <c r="BW1105" i="8"/>
  <c r="BV1105" i="8"/>
  <c r="BM1103" i="8"/>
  <c r="BL1103" i="8"/>
  <c r="BC1101" i="8"/>
  <c r="BB1101" i="8"/>
  <c r="AX1100" i="8"/>
  <c r="AW1100" i="8"/>
  <c r="BH1102" i="8"/>
  <c r="BG1102" i="8"/>
  <c r="BR1104" i="8"/>
  <c r="BQ1104" i="8"/>
  <c r="CB1106" i="8"/>
  <c r="CA1106" i="8"/>
  <c r="H1727" i="8"/>
  <c r="M1729" i="8"/>
  <c r="C1727" i="8"/>
  <c r="H1728" i="8"/>
  <c r="M1728" i="8"/>
  <c r="R1727" i="8"/>
  <c r="J1729" i="8" l="1"/>
  <c r="K1730" i="8"/>
  <c r="E1728" i="8"/>
  <c r="F1729" i="8"/>
  <c r="AX1728" i="8"/>
  <c r="AW1728" i="8"/>
  <c r="BH1727" i="8"/>
  <c r="BG1727" i="8"/>
  <c r="AS1727" i="8"/>
  <c r="AR1727" i="8"/>
  <c r="BB1729" i="8"/>
  <c r="BC1729" i="8"/>
  <c r="T1728" i="8"/>
  <c r="U1729" i="8"/>
  <c r="O1730" i="8"/>
  <c r="P1731" i="8"/>
  <c r="BW1104" i="8"/>
  <c r="BV1104" i="8"/>
  <c r="BM1102" i="8"/>
  <c r="BL1102" i="8"/>
  <c r="BC1100" i="8"/>
  <c r="BB1100" i="8"/>
  <c r="AX1099" i="8"/>
  <c r="AW1099" i="8"/>
  <c r="BH1101" i="8"/>
  <c r="BG1101" i="8"/>
  <c r="BR1103" i="8"/>
  <c r="BQ1103" i="8"/>
  <c r="CB1105" i="8"/>
  <c r="CA1105" i="8"/>
  <c r="R1728" i="8"/>
  <c r="BC1730" i="8" l="1"/>
  <c r="BB1730" i="8"/>
  <c r="F1730" i="8"/>
  <c r="E1729" i="8"/>
  <c r="AR1728" i="8"/>
  <c r="AS1728" i="8"/>
  <c r="BH1728" i="8"/>
  <c r="BG1728" i="8"/>
  <c r="K1731" i="8"/>
  <c r="J1730" i="8"/>
  <c r="O1731" i="8"/>
  <c r="P1732" i="8"/>
  <c r="AX1729" i="8"/>
  <c r="AW1729" i="8"/>
  <c r="U1730" i="8"/>
  <c r="T1729" i="8"/>
  <c r="BW1103" i="8"/>
  <c r="BV1103" i="8"/>
  <c r="BM1101" i="8"/>
  <c r="BL1101" i="8"/>
  <c r="BC1099" i="8"/>
  <c r="BB1099" i="8"/>
  <c r="AX1098" i="8"/>
  <c r="AW1098" i="8"/>
  <c r="BH1100" i="8"/>
  <c r="BG1100" i="8"/>
  <c r="BR1102" i="8"/>
  <c r="BQ1102" i="8"/>
  <c r="CB1104" i="8"/>
  <c r="CA1104" i="8"/>
  <c r="H1730" i="8"/>
  <c r="H1729" i="8"/>
  <c r="C1729" i="8"/>
  <c r="C1728" i="8"/>
  <c r="M1731" i="8"/>
  <c r="M1730" i="8"/>
  <c r="R1729" i="8"/>
  <c r="AS1729" i="8" l="1"/>
  <c r="AR1729" i="8"/>
  <c r="O1732" i="8"/>
  <c r="P1733" i="8"/>
  <c r="BG1729" i="8"/>
  <c r="BH1729" i="8"/>
  <c r="F1731" i="8"/>
  <c r="E1730" i="8"/>
  <c r="U1731" i="8"/>
  <c r="T1730" i="8"/>
  <c r="J1731" i="8"/>
  <c r="K1732" i="8"/>
  <c r="BC1731" i="8"/>
  <c r="BB1731" i="8"/>
  <c r="AX1730" i="8"/>
  <c r="AW1730" i="8"/>
  <c r="BW1102" i="8"/>
  <c r="BV1102" i="8"/>
  <c r="BM1100" i="8"/>
  <c r="BL1100" i="8"/>
  <c r="BC1098" i="8"/>
  <c r="BB1098" i="8"/>
  <c r="AX1097" i="8"/>
  <c r="AW1097" i="8"/>
  <c r="BH1099" i="8"/>
  <c r="BG1099" i="8"/>
  <c r="BR1101" i="8"/>
  <c r="BQ1101" i="8"/>
  <c r="CB1103" i="8"/>
  <c r="CA1103" i="8"/>
  <c r="M1732" i="8"/>
  <c r="H1731" i="8"/>
  <c r="R1730" i="8"/>
  <c r="F1732" i="8" l="1"/>
  <c r="E1731" i="8"/>
  <c r="BG1730" i="8"/>
  <c r="BH1730" i="8"/>
  <c r="P1734" i="8"/>
  <c r="O1733" i="8"/>
  <c r="K1733" i="8"/>
  <c r="J1732" i="8"/>
  <c r="T1731" i="8"/>
  <c r="U1732" i="8"/>
  <c r="BC1732" i="8"/>
  <c r="BB1732" i="8"/>
  <c r="AW1731" i="8"/>
  <c r="AX1731" i="8"/>
  <c r="AR1730" i="8"/>
  <c r="AS1730" i="8"/>
  <c r="BW1101" i="8"/>
  <c r="BV1101" i="8"/>
  <c r="BM1099" i="8"/>
  <c r="BL1099" i="8"/>
  <c r="BC1097" i="8"/>
  <c r="BB1097" i="8"/>
  <c r="AX1096" i="8"/>
  <c r="AW1096" i="8"/>
  <c r="BH1098" i="8"/>
  <c r="BG1098" i="8"/>
  <c r="BR1100" i="8"/>
  <c r="BQ1100" i="8"/>
  <c r="CB1102" i="8"/>
  <c r="CA1102" i="8"/>
  <c r="C1731" i="8"/>
  <c r="M1733" i="8"/>
  <c r="C1730" i="8"/>
  <c r="H1732" i="8"/>
  <c r="R1731" i="8"/>
  <c r="BC1733" i="8" l="1"/>
  <c r="BB1733" i="8"/>
  <c r="T1732" i="8"/>
  <c r="U1733" i="8"/>
  <c r="P1735" i="8"/>
  <c r="O1734" i="8"/>
  <c r="AW1732" i="8"/>
  <c r="AX1732" i="8"/>
  <c r="AS1731" i="8"/>
  <c r="AR1731" i="8"/>
  <c r="BH1731" i="8"/>
  <c r="BG1731" i="8"/>
  <c r="J1733" i="8"/>
  <c r="K1734" i="8"/>
  <c r="F1733" i="8"/>
  <c r="E1732" i="8"/>
  <c r="BW1100" i="8"/>
  <c r="BV1100" i="8"/>
  <c r="BM1098" i="8"/>
  <c r="BL1098" i="8"/>
  <c r="BC1096" i="8"/>
  <c r="BB1096" i="8"/>
  <c r="AX1095" i="8"/>
  <c r="AW1095" i="8"/>
  <c r="BH1097" i="8"/>
  <c r="BG1097" i="8"/>
  <c r="BR1099" i="8"/>
  <c r="BQ1099" i="8"/>
  <c r="CB1101" i="8"/>
  <c r="CA1101" i="8"/>
  <c r="H1733" i="8"/>
  <c r="R1732" i="8"/>
  <c r="P1736" i="8" l="1"/>
  <c r="O1735" i="8"/>
  <c r="BC1734" i="8"/>
  <c r="BB1734" i="8"/>
  <c r="U1734" i="8"/>
  <c r="T1733" i="8"/>
  <c r="J1734" i="8"/>
  <c r="K1735" i="8"/>
  <c r="BG1732" i="8"/>
  <c r="BH1732" i="8"/>
  <c r="AW1733" i="8"/>
  <c r="AX1733" i="8"/>
  <c r="AS1732" i="8"/>
  <c r="AR1732" i="8"/>
  <c r="E1733" i="8"/>
  <c r="F1734" i="8"/>
  <c r="BW1099" i="8"/>
  <c r="BV1099" i="8"/>
  <c r="BM1097" i="8"/>
  <c r="BL1097" i="8"/>
  <c r="BC1095" i="8"/>
  <c r="BB1095" i="8"/>
  <c r="AX1094" i="8"/>
  <c r="AW1094" i="8"/>
  <c r="BH1096" i="8"/>
  <c r="BG1096" i="8"/>
  <c r="BR1098" i="8"/>
  <c r="BQ1098" i="8"/>
  <c r="CB1100" i="8"/>
  <c r="CA1100" i="8"/>
  <c r="M1735" i="8"/>
  <c r="C1733" i="8"/>
  <c r="M1734" i="8"/>
  <c r="C1732" i="8"/>
  <c r="R1733" i="8"/>
  <c r="U1735" i="8" l="1"/>
  <c r="T1734" i="8"/>
  <c r="E1734" i="8"/>
  <c r="F1735" i="8"/>
  <c r="BC1735" i="8"/>
  <c r="BB1735" i="8"/>
  <c r="BG1733" i="8"/>
  <c r="BH1733" i="8"/>
  <c r="AR1733" i="8"/>
  <c r="AS1733" i="8"/>
  <c r="K1736" i="8"/>
  <c r="J1735" i="8"/>
  <c r="AX1734" i="8"/>
  <c r="AW1734" i="8"/>
  <c r="P1737" i="8"/>
  <c r="O1736" i="8"/>
  <c r="BW1098" i="8"/>
  <c r="BV1098" i="8"/>
  <c r="BM1096" i="8"/>
  <c r="BL1096" i="8"/>
  <c r="BC1094" i="8"/>
  <c r="BB1094" i="8"/>
  <c r="AX1093" i="8"/>
  <c r="AW1093" i="8"/>
  <c r="BH1095" i="8"/>
  <c r="BG1095" i="8"/>
  <c r="BR1097" i="8"/>
  <c r="BQ1097" i="8"/>
  <c r="CB1099" i="8"/>
  <c r="CA1099" i="8"/>
  <c r="M1736" i="8"/>
  <c r="H1734" i="8"/>
  <c r="C1734" i="8"/>
  <c r="H1735" i="8"/>
  <c r="R1734" i="8"/>
  <c r="AX1735" i="8" l="1"/>
  <c r="AW1735" i="8"/>
  <c r="K1737" i="8"/>
  <c r="J1736" i="8"/>
  <c r="BC1736" i="8"/>
  <c r="BB1736" i="8"/>
  <c r="F1736" i="8"/>
  <c r="E1735" i="8"/>
  <c r="AS1734" i="8"/>
  <c r="AR1734" i="8"/>
  <c r="P1738" i="8"/>
  <c r="O1737" i="8"/>
  <c r="BG1734" i="8"/>
  <c r="BH1734" i="8"/>
  <c r="U1736" i="8"/>
  <c r="T1735" i="8"/>
  <c r="BW1097" i="8"/>
  <c r="BV1097" i="8"/>
  <c r="BM1095" i="8"/>
  <c r="BL1095" i="8"/>
  <c r="BC1093" i="8"/>
  <c r="BB1093" i="8"/>
  <c r="AX1092" i="8"/>
  <c r="AW1092" i="8"/>
  <c r="BH1094" i="8"/>
  <c r="BG1094" i="8"/>
  <c r="BR1096" i="8"/>
  <c r="BQ1096" i="8"/>
  <c r="CB1098" i="8"/>
  <c r="CA1098" i="8"/>
  <c r="H1736" i="8"/>
  <c r="R1735" i="8"/>
  <c r="O1738" i="8" l="1"/>
  <c r="P1739" i="8"/>
  <c r="BC1737" i="8"/>
  <c r="BB1737" i="8"/>
  <c r="AW1736" i="8"/>
  <c r="AX1736" i="8"/>
  <c r="BG1735" i="8"/>
  <c r="BH1735" i="8"/>
  <c r="J1737" i="8"/>
  <c r="K1738" i="8"/>
  <c r="F1737" i="8"/>
  <c r="E1736" i="8"/>
  <c r="U1737" i="8"/>
  <c r="T1736" i="8"/>
  <c r="AR1735" i="8"/>
  <c r="AS1735" i="8"/>
  <c r="BW1096" i="8"/>
  <c r="BV1096" i="8"/>
  <c r="BM1094" i="8"/>
  <c r="BL1094" i="8"/>
  <c r="BC1092" i="8"/>
  <c r="BB1092" i="8"/>
  <c r="AX1091" i="8"/>
  <c r="AW1091" i="8"/>
  <c r="BH1093" i="8"/>
  <c r="BG1093" i="8"/>
  <c r="BR1095" i="8"/>
  <c r="BQ1095" i="8"/>
  <c r="CB1097" i="8"/>
  <c r="CA1097" i="8"/>
  <c r="C1735" i="8"/>
  <c r="C1736" i="8"/>
  <c r="M1737" i="8"/>
  <c r="R1736" i="8"/>
  <c r="T1737" i="8" l="1"/>
  <c r="U1738" i="8"/>
  <c r="BH1736" i="8"/>
  <c r="BG1736" i="8"/>
  <c r="E1737" i="8"/>
  <c r="F1738" i="8"/>
  <c r="K1739" i="8"/>
  <c r="J1738" i="8"/>
  <c r="P1740" i="8"/>
  <c r="O1739" i="8"/>
  <c r="AR1736" i="8"/>
  <c r="AS1736" i="8"/>
  <c r="AX1737" i="8"/>
  <c r="AW1737" i="8"/>
  <c r="BB1738" i="8"/>
  <c r="BC1738" i="8"/>
  <c r="BW1095" i="8"/>
  <c r="BV1095" i="8"/>
  <c r="BM1093" i="8"/>
  <c r="BL1093" i="8"/>
  <c r="BC1091" i="8"/>
  <c r="BB1091" i="8"/>
  <c r="AX1090" i="8"/>
  <c r="AW1090" i="8"/>
  <c r="BH1092" i="8"/>
  <c r="BG1092" i="8"/>
  <c r="BR1094" i="8"/>
  <c r="BQ1094" i="8"/>
  <c r="CB1096" i="8"/>
  <c r="CA1096" i="8"/>
  <c r="H1738" i="8"/>
  <c r="M1738" i="8"/>
  <c r="M1739" i="8"/>
  <c r="C1737" i="8"/>
  <c r="H1737" i="8"/>
  <c r="R1737" i="8"/>
  <c r="E1738" i="8" l="1"/>
  <c r="F1739" i="8"/>
  <c r="O1740" i="8"/>
  <c r="P1741" i="8"/>
  <c r="AS1737" i="8"/>
  <c r="AR1737" i="8"/>
  <c r="BB1739" i="8"/>
  <c r="BC1739" i="8"/>
  <c r="AX1738" i="8"/>
  <c r="AW1738" i="8"/>
  <c r="T1738" i="8"/>
  <c r="U1739" i="8"/>
  <c r="K1740" i="8"/>
  <c r="J1739" i="8"/>
  <c r="BG1737" i="8"/>
  <c r="BH1737" i="8"/>
  <c r="BW1094" i="8"/>
  <c r="BV1094" i="8"/>
  <c r="BM1092" i="8"/>
  <c r="BL1092" i="8"/>
  <c r="BC1090" i="8"/>
  <c r="BB1090" i="8"/>
  <c r="AX1089" i="8"/>
  <c r="AW1089" i="8"/>
  <c r="BH1091" i="8"/>
  <c r="BG1091" i="8"/>
  <c r="BR1093" i="8"/>
  <c r="BQ1093" i="8"/>
  <c r="CB1095" i="8"/>
  <c r="CA1095" i="8"/>
  <c r="C1738" i="8"/>
  <c r="M1740" i="8"/>
  <c r="R1738" i="8"/>
  <c r="T1739" i="8" l="1"/>
  <c r="U1740" i="8"/>
  <c r="BC1740" i="8"/>
  <c r="BB1740" i="8"/>
  <c r="J1740" i="8"/>
  <c r="K1741" i="8"/>
  <c r="O1741" i="8"/>
  <c r="P1742" i="8"/>
  <c r="F1740" i="8"/>
  <c r="E1739" i="8"/>
  <c r="AX1739" i="8"/>
  <c r="AW1739" i="8"/>
  <c r="BH1738" i="8"/>
  <c r="BG1738" i="8"/>
  <c r="AS1738" i="8"/>
  <c r="AR1738" i="8"/>
  <c r="BW1093" i="8"/>
  <c r="BV1093" i="8"/>
  <c r="BM1091" i="8"/>
  <c r="BL1091" i="8"/>
  <c r="BC1089" i="8"/>
  <c r="BB1089" i="8"/>
  <c r="AX1088" i="8"/>
  <c r="AW1088" i="8"/>
  <c r="BH1090" i="8"/>
  <c r="BG1090" i="8"/>
  <c r="BR1092" i="8"/>
  <c r="BQ1092" i="8"/>
  <c r="CB1094" i="8"/>
  <c r="CA1094" i="8"/>
  <c r="H1740" i="8"/>
  <c r="H1739" i="8"/>
  <c r="R1739" i="8"/>
  <c r="J1741" i="8" l="1"/>
  <c r="K1742" i="8"/>
  <c r="AW1740" i="8"/>
  <c r="AX1740" i="8"/>
  <c r="BC1741" i="8"/>
  <c r="BB1741" i="8"/>
  <c r="AS1739" i="8"/>
  <c r="AR1739" i="8"/>
  <c r="E1740" i="8"/>
  <c r="F1741" i="8"/>
  <c r="T1740" i="8"/>
  <c r="U1741" i="8"/>
  <c r="O1742" i="8"/>
  <c r="P1743" i="8"/>
  <c r="BG1739" i="8"/>
  <c r="BH1739" i="8"/>
  <c r="BW1092" i="8"/>
  <c r="BV1092" i="8"/>
  <c r="BM1090" i="8"/>
  <c r="BL1090" i="8"/>
  <c r="BC1088" i="8"/>
  <c r="BB1088" i="8"/>
  <c r="AX1087" i="8"/>
  <c r="AW1087" i="8"/>
  <c r="BH1089" i="8"/>
  <c r="BG1089" i="8"/>
  <c r="BR1091" i="8"/>
  <c r="BQ1091" i="8"/>
  <c r="CB1093" i="8"/>
  <c r="CA1093" i="8"/>
  <c r="H1741" i="8"/>
  <c r="C1739" i="8"/>
  <c r="C1740" i="8"/>
  <c r="M1741" i="8"/>
  <c r="R1740" i="8"/>
  <c r="U1742" i="8" l="1"/>
  <c r="T1741" i="8"/>
  <c r="O1743" i="8"/>
  <c r="P1744" i="8"/>
  <c r="E1741" i="8"/>
  <c r="F1742" i="8"/>
  <c r="BG1740" i="8"/>
  <c r="BH1740" i="8"/>
  <c r="AS1740" i="8"/>
  <c r="AR1740" i="8"/>
  <c r="K1743" i="8"/>
  <c r="J1742" i="8"/>
  <c r="BC1742" i="8"/>
  <c r="BB1742" i="8"/>
  <c r="AX1741" i="8"/>
  <c r="AW1741" i="8"/>
  <c r="BW1091" i="8"/>
  <c r="BV1091" i="8"/>
  <c r="BM1089" i="8"/>
  <c r="BL1089" i="8"/>
  <c r="BC1087" i="8"/>
  <c r="BB1087" i="8"/>
  <c r="AX1086" i="8"/>
  <c r="AW1086" i="8"/>
  <c r="BH1088" i="8"/>
  <c r="BG1088" i="8"/>
  <c r="BR1090" i="8"/>
  <c r="BQ1090" i="8"/>
  <c r="CB1092" i="8"/>
  <c r="CA1092" i="8"/>
  <c r="M1742" i="8"/>
  <c r="M1743" i="8"/>
  <c r="C1741" i="8"/>
  <c r="H1742" i="8"/>
  <c r="R1741" i="8"/>
  <c r="AR1741" i="8" l="1"/>
  <c r="AS1741" i="8"/>
  <c r="AW1742" i="8"/>
  <c r="AX1742" i="8"/>
  <c r="O1744" i="8"/>
  <c r="P1745" i="8"/>
  <c r="BC1743" i="8"/>
  <c r="BB1743" i="8"/>
  <c r="F1743" i="8"/>
  <c r="E1742" i="8"/>
  <c r="BG1741" i="8"/>
  <c r="BH1741" i="8"/>
  <c r="K1744" i="8"/>
  <c r="J1743" i="8"/>
  <c r="T1742" i="8"/>
  <c r="U1743" i="8"/>
  <c r="BW1090" i="8"/>
  <c r="BV1090" i="8"/>
  <c r="BM1088" i="8"/>
  <c r="BL1088" i="8"/>
  <c r="BC1086" i="8"/>
  <c r="BB1086" i="8"/>
  <c r="AX1085" i="8"/>
  <c r="AW1085" i="8"/>
  <c r="BH1087" i="8"/>
  <c r="BG1087" i="8"/>
  <c r="BR1089" i="8"/>
  <c r="BQ1089" i="8"/>
  <c r="CB1091" i="8"/>
  <c r="CA1091" i="8"/>
  <c r="M1744" i="8"/>
  <c r="H1743" i="8"/>
  <c r="R1742" i="8"/>
  <c r="BB1744" i="8" l="1"/>
  <c r="BC1744" i="8"/>
  <c r="AX1743" i="8"/>
  <c r="AW1743" i="8"/>
  <c r="J1744" i="8"/>
  <c r="K1745" i="8"/>
  <c r="AR1742" i="8"/>
  <c r="AS1742" i="8"/>
  <c r="P1746" i="8"/>
  <c r="O1745" i="8"/>
  <c r="T1743" i="8"/>
  <c r="U1744" i="8"/>
  <c r="E1743" i="8"/>
  <c r="F1744" i="8"/>
  <c r="BG1742" i="8"/>
  <c r="BH1742" i="8"/>
  <c r="BW1089" i="8"/>
  <c r="BV1089" i="8"/>
  <c r="BM1087" i="8"/>
  <c r="BL1087" i="8"/>
  <c r="BC1085" i="8"/>
  <c r="BB1085" i="8"/>
  <c r="AX1084" i="8"/>
  <c r="AW1084" i="8"/>
  <c r="BH1086" i="8"/>
  <c r="BG1086" i="8"/>
  <c r="BR1088" i="8"/>
  <c r="BQ1088" i="8"/>
  <c r="CB1090" i="8"/>
  <c r="CA1090" i="8"/>
  <c r="C1743" i="8"/>
  <c r="M1745" i="8"/>
  <c r="H1744" i="8"/>
  <c r="C1742" i="8"/>
  <c r="R1743" i="8"/>
  <c r="K1746" i="8" l="1"/>
  <c r="J1745" i="8"/>
  <c r="BG1743" i="8"/>
  <c r="BH1743" i="8"/>
  <c r="AX1744" i="8"/>
  <c r="AW1744" i="8"/>
  <c r="U1745" i="8"/>
  <c r="T1744" i="8"/>
  <c r="BC1745" i="8"/>
  <c r="BB1745" i="8"/>
  <c r="AR1743" i="8"/>
  <c r="AS1743" i="8"/>
  <c r="P1747" i="8"/>
  <c r="O1746" i="8"/>
  <c r="F1745" i="8"/>
  <c r="E1744" i="8"/>
  <c r="BW1088" i="8"/>
  <c r="BV1088" i="8"/>
  <c r="BM1086" i="8"/>
  <c r="BL1086" i="8"/>
  <c r="BC1084" i="8"/>
  <c r="BB1084" i="8"/>
  <c r="AX1083" i="8"/>
  <c r="AW1083" i="8"/>
  <c r="BH1085" i="8"/>
  <c r="BG1085" i="8"/>
  <c r="BR1087" i="8"/>
  <c r="BQ1087" i="8"/>
  <c r="CB1089" i="8"/>
  <c r="CA1089" i="8"/>
  <c r="H1745" i="8"/>
  <c r="R1744" i="8"/>
  <c r="E1745" i="8" l="1"/>
  <c r="F1746" i="8"/>
  <c r="BB1746" i="8"/>
  <c r="BC1746" i="8"/>
  <c r="O1747" i="8"/>
  <c r="P1748" i="8"/>
  <c r="T1745" i="8"/>
  <c r="U1746" i="8"/>
  <c r="AW1745" i="8"/>
  <c r="AX1745" i="8"/>
  <c r="AR1744" i="8"/>
  <c r="AS1744" i="8"/>
  <c r="BH1744" i="8"/>
  <c r="BG1744" i="8"/>
  <c r="J1746" i="8"/>
  <c r="K1747" i="8"/>
  <c r="BW1087" i="8"/>
  <c r="BV1087" i="8"/>
  <c r="BM1085" i="8"/>
  <c r="BL1085" i="8"/>
  <c r="BC1083" i="8"/>
  <c r="BB1083" i="8"/>
  <c r="AX1082" i="8"/>
  <c r="AW1082" i="8"/>
  <c r="BH1084" i="8"/>
  <c r="BG1084" i="8"/>
  <c r="BR1086" i="8"/>
  <c r="BQ1086" i="8"/>
  <c r="CB1088" i="8"/>
  <c r="CA1088" i="8"/>
  <c r="C1744" i="8"/>
  <c r="H1746" i="8"/>
  <c r="M1746" i="8"/>
  <c r="C1745" i="8"/>
  <c r="M1747" i="8"/>
  <c r="R1745" i="8"/>
  <c r="J1747" i="8" l="1"/>
  <c r="K1748" i="8"/>
  <c r="T1746" i="8"/>
  <c r="U1747" i="8"/>
  <c r="AX1746" i="8"/>
  <c r="AW1746" i="8"/>
  <c r="BG1745" i="8"/>
  <c r="BH1745" i="8"/>
  <c r="E1746" i="8"/>
  <c r="F1747" i="8"/>
  <c r="P1749" i="8"/>
  <c r="O1748" i="8"/>
  <c r="AR1745" i="8"/>
  <c r="AS1745" i="8"/>
  <c r="BB1747" i="8"/>
  <c r="BC1747" i="8"/>
  <c r="BW1086" i="8"/>
  <c r="BV1086" i="8"/>
  <c r="BM1084" i="8"/>
  <c r="BL1084" i="8"/>
  <c r="BC1082" i="8"/>
  <c r="BB1082" i="8"/>
  <c r="AX1081" i="8"/>
  <c r="AW1081" i="8"/>
  <c r="BH1083" i="8"/>
  <c r="BG1083" i="8"/>
  <c r="BR1085" i="8"/>
  <c r="BQ1085" i="8"/>
  <c r="CB1087" i="8"/>
  <c r="CA1087" i="8"/>
  <c r="H1747" i="8"/>
  <c r="C1746" i="8"/>
  <c r="M1748" i="8"/>
  <c r="R1746" i="8"/>
  <c r="BC1748" i="8" l="1"/>
  <c r="BB1748" i="8"/>
  <c r="U1748" i="8"/>
  <c r="T1747" i="8"/>
  <c r="BH1746" i="8"/>
  <c r="BG1746" i="8"/>
  <c r="E1747" i="8"/>
  <c r="F1748" i="8"/>
  <c r="AS1746" i="8"/>
  <c r="AR1746" i="8"/>
  <c r="J1748" i="8"/>
  <c r="K1749" i="8"/>
  <c r="O1749" i="8"/>
  <c r="P1750" i="8"/>
  <c r="AX1747" i="8"/>
  <c r="AW1747" i="8"/>
  <c r="BW1085" i="8"/>
  <c r="BV1085" i="8"/>
  <c r="BM1083" i="8"/>
  <c r="BL1083" i="8"/>
  <c r="BC1081" i="8"/>
  <c r="BB1081" i="8"/>
  <c r="AX1080" i="8"/>
  <c r="AW1080" i="8"/>
  <c r="BH1082" i="8"/>
  <c r="BG1082" i="8"/>
  <c r="BR1084" i="8"/>
  <c r="BQ1084" i="8"/>
  <c r="CB1086" i="8"/>
  <c r="CA1086" i="8"/>
  <c r="H1748" i="8"/>
  <c r="M1749" i="8"/>
  <c r="R1747" i="8"/>
  <c r="AR1747" i="8" l="1"/>
  <c r="AS1747" i="8"/>
  <c r="AW1748" i="8"/>
  <c r="AX1748" i="8"/>
  <c r="BH1747" i="8"/>
  <c r="BG1747" i="8"/>
  <c r="E1748" i="8"/>
  <c r="F1749" i="8"/>
  <c r="BC1749" i="8"/>
  <c r="BB1749" i="8"/>
  <c r="U1749" i="8"/>
  <c r="T1748" i="8"/>
  <c r="J1749" i="8"/>
  <c r="K1750" i="8"/>
  <c r="O1750" i="8"/>
  <c r="P1751" i="8"/>
  <c r="BW1084" i="8"/>
  <c r="BV1084" i="8"/>
  <c r="BM1082" i="8"/>
  <c r="BL1082" i="8"/>
  <c r="BC1080" i="8"/>
  <c r="BB1080" i="8"/>
  <c r="AX1079" i="8"/>
  <c r="AW1079" i="8"/>
  <c r="BH1081" i="8"/>
  <c r="BG1081" i="8"/>
  <c r="BR1083" i="8"/>
  <c r="BQ1083" i="8"/>
  <c r="CB1085" i="8"/>
  <c r="CA1085" i="8"/>
  <c r="C1747" i="8"/>
  <c r="R1748" i="8"/>
  <c r="BC1750" i="8" l="1"/>
  <c r="BB1750" i="8"/>
  <c r="BG1748" i="8"/>
  <c r="BH1748" i="8"/>
  <c r="U1750" i="8"/>
  <c r="T1749" i="8"/>
  <c r="E1749" i="8"/>
  <c r="F1750" i="8"/>
  <c r="AR1748" i="8"/>
  <c r="AS1748" i="8"/>
  <c r="AW1749" i="8"/>
  <c r="AX1749" i="8"/>
  <c r="O1751" i="8"/>
  <c r="P1752" i="8"/>
  <c r="K1751" i="8"/>
  <c r="J1750" i="8"/>
  <c r="BW1083" i="8"/>
  <c r="BV1083" i="8"/>
  <c r="BM1081" i="8"/>
  <c r="BL1081" i="8"/>
  <c r="BC1079" i="8"/>
  <c r="BB1079" i="8"/>
  <c r="AX1078" i="8"/>
  <c r="AW1078" i="8"/>
  <c r="BH1080" i="8"/>
  <c r="BG1080" i="8"/>
  <c r="BR1082" i="8"/>
  <c r="BQ1082" i="8"/>
  <c r="CB1084" i="8"/>
  <c r="CA1084" i="8"/>
  <c r="H1750" i="8"/>
  <c r="C1748" i="8"/>
  <c r="M1750" i="8"/>
  <c r="M1751" i="8"/>
  <c r="H1749" i="8"/>
  <c r="R1749" i="8"/>
  <c r="BG1749" i="8" l="1"/>
  <c r="BH1749" i="8"/>
  <c r="O1752" i="8"/>
  <c r="P1753" i="8"/>
  <c r="U1751" i="8"/>
  <c r="T1750" i="8"/>
  <c r="BB1751" i="8"/>
  <c r="BC1751" i="8"/>
  <c r="AX1750" i="8"/>
  <c r="AW1750" i="8"/>
  <c r="J1751" i="8"/>
  <c r="K1752" i="8"/>
  <c r="AS1749" i="8"/>
  <c r="AR1749" i="8"/>
  <c r="F1751" i="8"/>
  <c r="E1750" i="8"/>
  <c r="BW1082" i="8"/>
  <c r="BV1082" i="8"/>
  <c r="BM1080" i="8"/>
  <c r="BL1080" i="8"/>
  <c r="BC1078" i="8"/>
  <c r="BB1078" i="8"/>
  <c r="AX1077" i="8"/>
  <c r="AW1077" i="8"/>
  <c r="BH1079" i="8"/>
  <c r="BG1079" i="8"/>
  <c r="BR1081" i="8"/>
  <c r="BQ1081" i="8"/>
  <c r="CB1083" i="8"/>
  <c r="CA1083" i="8"/>
  <c r="C1750" i="8"/>
  <c r="C1749" i="8" s="1"/>
  <c r="M1752" i="8"/>
  <c r="H1751" i="8"/>
  <c r="R1750" i="8"/>
  <c r="T1751" i="8" l="1"/>
  <c r="U1752" i="8"/>
  <c r="J1752" i="8"/>
  <c r="K1753" i="8"/>
  <c r="AW1751" i="8"/>
  <c r="AX1751" i="8"/>
  <c r="O1753" i="8"/>
  <c r="P1754" i="8"/>
  <c r="AR1750" i="8"/>
  <c r="AS1750" i="8"/>
  <c r="BB1752" i="8"/>
  <c r="BC1752" i="8"/>
  <c r="BH1750" i="8"/>
  <c r="BG1750" i="8"/>
  <c r="E1751" i="8"/>
  <c r="F1752" i="8"/>
  <c r="BW1081" i="8"/>
  <c r="BV1081" i="8"/>
  <c r="BM1079" i="8"/>
  <c r="BL1079" i="8"/>
  <c r="BC1077" i="8"/>
  <c r="BB1077" i="8"/>
  <c r="AX1076" i="8"/>
  <c r="AW1076" i="8"/>
  <c r="BH1078" i="8"/>
  <c r="BG1078" i="8"/>
  <c r="BR1080" i="8"/>
  <c r="BQ1080" i="8"/>
  <c r="CB1082" i="8"/>
  <c r="CA1082" i="8"/>
  <c r="M1753" i="8"/>
  <c r="C1751" i="8"/>
  <c r="H1752" i="8"/>
  <c r="R1751" i="8"/>
  <c r="K1754" i="8" l="1"/>
  <c r="J1753" i="8"/>
  <c r="AX1752" i="8"/>
  <c r="AW1752" i="8"/>
  <c r="E1752" i="8"/>
  <c r="F1753" i="8"/>
  <c r="U1753" i="8"/>
  <c r="T1752" i="8"/>
  <c r="BB1753" i="8"/>
  <c r="BC1753" i="8"/>
  <c r="AR1751" i="8"/>
  <c r="AS1751" i="8"/>
  <c r="P1755" i="8"/>
  <c r="O1754" i="8"/>
  <c r="BH1751" i="8"/>
  <c r="BG1751" i="8"/>
  <c r="BW1080" i="8"/>
  <c r="BV1080" i="8"/>
  <c r="BM1078" i="8"/>
  <c r="BL1078" i="8"/>
  <c r="BC1076" i="8"/>
  <c r="BB1076" i="8"/>
  <c r="AX1075" i="8"/>
  <c r="AW1075" i="8"/>
  <c r="BH1077" i="8"/>
  <c r="BG1077" i="8"/>
  <c r="BR1079" i="8"/>
  <c r="BQ1079" i="8"/>
  <c r="CB1081" i="8"/>
  <c r="CA1081" i="8"/>
  <c r="H1753" i="8"/>
  <c r="C1752" i="8"/>
  <c r="M1754" i="8"/>
  <c r="R1752" i="8"/>
  <c r="AS1752" i="8" l="1"/>
  <c r="AR1752" i="8"/>
  <c r="E1753" i="8"/>
  <c r="F1754" i="8"/>
  <c r="BH1752" i="8"/>
  <c r="BG1752" i="8"/>
  <c r="AW1753" i="8"/>
  <c r="AX1753" i="8"/>
  <c r="P1756" i="8"/>
  <c r="O1755" i="8"/>
  <c r="BC1754" i="8"/>
  <c r="BB1754" i="8"/>
  <c r="U1754" i="8"/>
  <c r="T1753" i="8"/>
  <c r="J1754" i="8"/>
  <c r="K1755" i="8"/>
  <c r="BW1079" i="8"/>
  <c r="BV1079" i="8"/>
  <c r="BM1077" i="8"/>
  <c r="BL1077" i="8"/>
  <c r="BC1075" i="8"/>
  <c r="BB1075" i="8"/>
  <c r="AX1074" i="8"/>
  <c r="AW1074" i="8"/>
  <c r="BH1076" i="8"/>
  <c r="BG1076" i="8"/>
  <c r="BR1078" i="8"/>
  <c r="BQ1078" i="8"/>
  <c r="CB1080" i="8"/>
  <c r="CA1080" i="8"/>
  <c r="H1754" i="8"/>
  <c r="C1753" i="8"/>
  <c r="R1753" i="8"/>
  <c r="AW1754" i="8" l="1"/>
  <c r="AX1754" i="8"/>
  <c r="E1754" i="8"/>
  <c r="F1755" i="8"/>
  <c r="T1754" i="8"/>
  <c r="U1755" i="8"/>
  <c r="BC1755" i="8"/>
  <c r="BB1755" i="8"/>
  <c r="AR1753" i="8"/>
  <c r="AS1753" i="8"/>
  <c r="BG1753" i="8"/>
  <c r="BH1753" i="8"/>
  <c r="P1757" i="8"/>
  <c r="O1756" i="8"/>
  <c r="J1755" i="8"/>
  <c r="K1756" i="8"/>
  <c r="BW1078" i="8"/>
  <c r="BV1078" i="8"/>
  <c r="BM1076" i="8"/>
  <c r="BL1076" i="8"/>
  <c r="BC1074" i="8"/>
  <c r="BB1074" i="8"/>
  <c r="AX1073" i="8"/>
  <c r="AW1073" i="8"/>
  <c r="BH1075" i="8"/>
  <c r="BG1075" i="8"/>
  <c r="BR1077" i="8"/>
  <c r="BQ1077" i="8"/>
  <c r="CB1079" i="8"/>
  <c r="CA1079" i="8"/>
  <c r="C1754" i="8"/>
  <c r="M1755" i="8"/>
  <c r="R1754" i="8"/>
  <c r="U1756" i="8" l="1"/>
  <c r="T1755" i="8"/>
  <c r="O1757" i="8"/>
  <c r="P1758" i="8"/>
  <c r="F1756" i="8"/>
  <c r="E1755" i="8"/>
  <c r="J1756" i="8"/>
  <c r="K1757" i="8"/>
  <c r="AS1754" i="8"/>
  <c r="AR1754" i="8"/>
  <c r="BH1754" i="8"/>
  <c r="BG1754" i="8"/>
  <c r="AX1755" i="8"/>
  <c r="AW1755" i="8"/>
  <c r="BB1756" i="8"/>
  <c r="BC1756" i="8"/>
  <c r="BW1077" i="8"/>
  <c r="BV1077" i="8"/>
  <c r="BM1075" i="8"/>
  <c r="BL1075" i="8"/>
  <c r="BC1073" i="8"/>
  <c r="BB1073" i="8"/>
  <c r="AX1072" i="8"/>
  <c r="AW1072" i="8"/>
  <c r="BH1074" i="8"/>
  <c r="BG1074" i="8"/>
  <c r="BR1076" i="8"/>
  <c r="BQ1076" i="8"/>
  <c r="CB1078" i="8"/>
  <c r="CA1078" i="8"/>
  <c r="C1755" i="8"/>
  <c r="H1755" i="8"/>
  <c r="H1756" i="8"/>
  <c r="M1756" i="8"/>
  <c r="R1755" i="8"/>
  <c r="F1757" i="8" l="1"/>
  <c r="E1756" i="8"/>
  <c r="P1759" i="8"/>
  <c r="O1758" i="8"/>
  <c r="J1757" i="8"/>
  <c r="K1758" i="8"/>
  <c r="BB1757" i="8"/>
  <c r="BC1757" i="8"/>
  <c r="AS1755" i="8"/>
  <c r="AR1755" i="8"/>
  <c r="AX1756" i="8"/>
  <c r="AW1756" i="8"/>
  <c r="BG1755" i="8"/>
  <c r="BH1755" i="8"/>
  <c r="T1756" i="8"/>
  <c r="U1757" i="8"/>
  <c r="BW1076" i="8"/>
  <c r="BV1076" i="8"/>
  <c r="BM1074" i="8"/>
  <c r="BL1074" i="8"/>
  <c r="BC1072" i="8"/>
  <c r="BB1072" i="8"/>
  <c r="AX1071" i="8"/>
  <c r="AW1071" i="8"/>
  <c r="BH1073" i="8"/>
  <c r="BG1073" i="8"/>
  <c r="BR1075" i="8"/>
  <c r="BQ1075" i="8"/>
  <c r="CB1077" i="8"/>
  <c r="CA1077" i="8"/>
  <c r="C1756" i="8"/>
  <c r="M1757" i="8"/>
  <c r="R1756" i="8"/>
  <c r="J1758" i="8" l="1"/>
  <c r="K1759" i="8"/>
  <c r="O1759" i="8"/>
  <c r="P1760" i="8"/>
  <c r="BC1758" i="8"/>
  <c r="BB1758" i="8"/>
  <c r="AW1757" i="8"/>
  <c r="AX1757" i="8"/>
  <c r="U1758" i="8"/>
  <c r="T1757" i="8"/>
  <c r="AR1756" i="8"/>
  <c r="AS1756" i="8"/>
  <c r="BG1756" i="8"/>
  <c r="BH1756" i="8"/>
  <c r="E1757" i="8"/>
  <c r="F1758" i="8"/>
  <c r="BW1075" i="8"/>
  <c r="BV1075" i="8"/>
  <c r="BM1073" i="8"/>
  <c r="BL1073" i="8"/>
  <c r="BC1071" i="8"/>
  <c r="BB1071" i="8"/>
  <c r="AX1070" i="8"/>
  <c r="AW1070" i="8"/>
  <c r="BH1072" i="8"/>
  <c r="BG1072" i="8"/>
  <c r="BR1074" i="8"/>
  <c r="BQ1074" i="8"/>
  <c r="CB1076" i="8"/>
  <c r="CA1076" i="8"/>
  <c r="H1758" i="8"/>
  <c r="C1757" i="8"/>
  <c r="M1758" i="8"/>
  <c r="H1757" i="8"/>
  <c r="M1759" i="8"/>
  <c r="R1757" i="8"/>
  <c r="U1759" i="8" l="1"/>
  <c r="T1758" i="8"/>
  <c r="AS1757" i="8"/>
  <c r="AR1757" i="8"/>
  <c r="J1759" i="8"/>
  <c r="K1760" i="8"/>
  <c r="O1760" i="8"/>
  <c r="P1761" i="8"/>
  <c r="BB1759" i="8"/>
  <c r="BC1759" i="8"/>
  <c r="E1758" i="8"/>
  <c r="F1759" i="8"/>
  <c r="AX1758" i="8"/>
  <c r="AW1758" i="8"/>
  <c r="BH1757" i="8"/>
  <c r="BG1757" i="8"/>
  <c r="BW1074" i="8"/>
  <c r="BV1074" i="8"/>
  <c r="BM1072" i="8"/>
  <c r="BL1072" i="8"/>
  <c r="BC1070" i="8"/>
  <c r="BB1070" i="8"/>
  <c r="AX1069" i="8"/>
  <c r="AW1069" i="8"/>
  <c r="BH1071" i="8"/>
  <c r="BG1071" i="8"/>
  <c r="BR1073" i="8"/>
  <c r="BQ1073" i="8"/>
  <c r="CB1075" i="8"/>
  <c r="CA1075" i="8"/>
  <c r="M1760" i="8"/>
  <c r="C1758" i="8"/>
  <c r="R1758" i="8"/>
  <c r="AX1759" i="8" l="1"/>
  <c r="AW1759" i="8"/>
  <c r="BB1760" i="8"/>
  <c r="BC1760" i="8"/>
  <c r="J1760" i="8"/>
  <c r="K1761" i="8"/>
  <c r="F1760" i="8"/>
  <c r="E1759" i="8"/>
  <c r="AS1758" i="8"/>
  <c r="AR1758" i="8"/>
  <c r="BH1758" i="8"/>
  <c r="BG1758" i="8"/>
  <c r="P1762" i="8"/>
  <c r="O1761" i="8"/>
  <c r="U1760" i="8"/>
  <c r="T1759" i="8"/>
  <c r="AX1931" i="8"/>
  <c r="AW1931" i="8"/>
  <c r="BW1073" i="8"/>
  <c r="BV1073" i="8"/>
  <c r="BM1071" i="8"/>
  <c r="BL1071" i="8"/>
  <c r="BC1069" i="8"/>
  <c r="BB1069" i="8"/>
  <c r="AX1068" i="8"/>
  <c r="AW1068" i="8"/>
  <c r="BH1070" i="8"/>
  <c r="BG1070" i="8"/>
  <c r="BR1072" i="8"/>
  <c r="BQ1072" i="8"/>
  <c r="CB1074" i="8"/>
  <c r="CA1074" i="8"/>
  <c r="C1759" i="8"/>
  <c r="H1759" i="8"/>
  <c r="H1760" i="8"/>
  <c r="R1759" i="8"/>
  <c r="O1762" i="8" l="1"/>
  <c r="P1763" i="8"/>
  <c r="AW1760" i="8"/>
  <c r="AX1760" i="8"/>
  <c r="BG1759" i="8"/>
  <c r="BH1759" i="8"/>
  <c r="J1761" i="8"/>
  <c r="K1762" i="8"/>
  <c r="BB1761" i="8"/>
  <c r="BC1761" i="8"/>
  <c r="AS1759" i="8"/>
  <c r="AR1759" i="8"/>
  <c r="T1760" i="8"/>
  <c r="U1761" i="8"/>
  <c r="F1761" i="8"/>
  <c r="E1760" i="8"/>
  <c r="AX1932" i="8"/>
  <c r="AW1932" i="8"/>
  <c r="BW1072" i="8"/>
  <c r="BV1072" i="8"/>
  <c r="BM1070" i="8"/>
  <c r="BL1070" i="8"/>
  <c r="BC1068" i="8"/>
  <c r="BB1068" i="8"/>
  <c r="AX1067" i="8"/>
  <c r="AW1067" i="8"/>
  <c r="BH1069" i="8"/>
  <c r="BG1069" i="8"/>
  <c r="BR1071" i="8"/>
  <c r="BQ1071" i="8"/>
  <c r="CB1073" i="8"/>
  <c r="CA1073" i="8"/>
  <c r="C1760" i="8"/>
  <c r="M1761" i="8"/>
  <c r="H1761" i="8"/>
  <c r="R1760" i="8"/>
  <c r="AW1761" i="8" l="1"/>
  <c r="AX1761" i="8"/>
  <c r="U1762" i="8"/>
  <c r="T1761" i="8"/>
  <c r="BH1760" i="8"/>
  <c r="BG1760" i="8"/>
  <c r="AR1760" i="8"/>
  <c r="AS1760" i="8"/>
  <c r="P1764" i="8"/>
  <c r="O1763" i="8"/>
  <c r="F1762" i="8"/>
  <c r="E1761" i="8"/>
  <c r="J1762" i="8"/>
  <c r="K1763" i="8"/>
  <c r="BB1762" i="8"/>
  <c r="BC1762" i="8"/>
  <c r="AW1933" i="8"/>
  <c r="AX1933" i="8"/>
  <c r="BW1071" i="8"/>
  <c r="BV1071" i="8"/>
  <c r="BM1069" i="8"/>
  <c r="BL1069" i="8"/>
  <c r="BC1067" i="8"/>
  <c r="BB1067" i="8"/>
  <c r="AX1066" i="8"/>
  <c r="AW1066" i="8"/>
  <c r="BH1068" i="8"/>
  <c r="BG1068" i="8"/>
  <c r="BR1070" i="8"/>
  <c r="BQ1070" i="8"/>
  <c r="CB1072" i="8"/>
  <c r="CA1072" i="8"/>
  <c r="M1763" i="8"/>
  <c r="C1761" i="8"/>
  <c r="M1762" i="8"/>
  <c r="H1762" i="8"/>
  <c r="R1761" i="8"/>
  <c r="BH1761" i="8" l="1"/>
  <c r="BG1761" i="8"/>
  <c r="E1762" i="8"/>
  <c r="F1763" i="8"/>
  <c r="BC1763" i="8"/>
  <c r="BB1763" i="8"/>
  <c r="U1763" i="8"/>
  <c r="T1762" i="8"/>
  <c r="AR1761" i="8"/>
  <c r="AS1761" i="8"/>
  <c r="K1764" i="8"/>
  <c r="J1763" i="8"/>
  <c r="AW1762" i="8"/>
  <c r="AX1762" i="8"/>
  <c r="O1764" i="8"/>
  <c r="P1765" i="8"/>
  <c r="BW1070" i="8"/>
  <c r="BV1070" i="8"/>
  <c r="BM1068" i="8"/>
  <c r="BL1068" i="8"/>
  <c r="BC1066" i="8"/>
  <c r="BB1066" i="8"/>
  <c r="AX1065" i="8"/>
  <c r="AW1065" i="8"/>
  <c r="BH1067" i="8"/>
  <c r="BG1067" i="8"/>
  <c r="BR1069" i="8"/>
  <c r="BQ1069" i="8"/>
  <c r="CB1071" i="8"/>
  <c r="CA1071" i="8"/>
  <c r="C1762" i="8"/>
  <c r="H1763" i="8"/>
  <c r="M1764" i="8"/>
  <c r="R1762" i="8"/>
  <c r="T1763" i="8" l="1"/>
  <c r="F1764" i="8"/>
  <c r="E1763" i="8"/>
  <c r="AR1762" i="8"/>
  <c r="AS1762" i="8"/>
  <c r="AX1763" i="8"/>
  <c r="AW1763" i="8"/>
  <c r="O1765" i="8"/>
  <c r="P1766" i="8"/>
  <c r="J1764" i="8"/>
  <c r="K1765" i="8"/>
  <c r="BC1764" i="8"/>
  <c r="BB1764" i="8"/>
  <c r="BG1762" i="8"/>
  <c r="BH1762" i="8"/>
  <c r="BW1069" i="8"/>
  <c r="BV1069" i="8"/>
  <c r="BM1067" i="8"/>
  <c r="BL1067" i="8"/>
  <c r="BC1065" i="8"/>
  <c r="BB1065" i="8"/>
  <c r="AX1064" i="8"/>
  <c r="AW1064" i="8"/>
  <c r="BH1066" i="8"/>
  <c r="BG1066" i="8"/>
  <c r="BR1068" i="8"/>
  <c r="BQ1068" i="8"/>
  <c r="CB1070" i="8"/>
  <c r="CA1070" i="8"/>
  <c r="R1763" i="8"/>
  <c r="C1763" i="8"/>
  <c r="H1764" i="8"/>
  <c r="M1765" i="8"/>
  <c r="J1765" i="8" l="1"/>
  <c r="K1766" i="8"/>
  <c r="AX1764" i="8"/>
  <c r="AW1764" i="8"/>
  <c r="AS1763" i="8"/>
  <c r="AR1763" i="8"/>
  <c r="P1767" i="8"/>
  <c r="O1766" i="8"/>
  <c r="E1764" i="8"/>
  <c r="F1765" i="8"/>
  <c r="BB1765" i="8"/>
  <c r="BC1765" i="8"/>
  <c r="BH1763" i="8"/>
  <c r="BG1763" i="8"/>
  <c r="BW1068" i="8"/>
  <c r="BV1068" i="8"/>
  <c r="BM1066" i="8"/>
  <c r="BL1066" i="8"/>
  <c r="BC1064" i="8"/>
  <c r="BB1064" i="8"/>
  <c r="AX1063" i="8"/>
  <c r="AW1063" i="8"/>
  <c r="BH1065" i="8"/>
  <c r="BG1065" i="8"/>
  <c r="BR1067" i="8"/>
  <c r="BQ1067" i="8"/>
  <c r="CB1069" i="8"/>
  <c r="CA1069" i="8"/>
  <c r="C1764" i="8"/>
  <c r="H1765" i="8"/>
  <c r="M1766" i="8"/>
  <c r="E1765" i="8" l="1"/>
  <c r="F1766" i="8"/>
  <c r="AS1764" i="8"/>
  <c r="AR1764" i="8"/>
  <c r="J1766" i="8"/>
  <c r="K1767" i="8"/>
  <c r="P1768" i="8"/>
  <c r="O1767" i="8"/>
  <c r="BC1766" i="8"/>
  <c r="BB1766" i="8"/>
  <c r="AW1765" i="8"/>
  <c r="AX1765" i="8"/>
  <c r="BW1067" i="8"/>
  <c r="BV1067" i="8"/>
  <c r="BM1065" i="8"/>
  <c r="BL1065" i="8"/>
  <c r="BC1063" i="8"/>
  <c r="BB1063" i="8"/>
  <c r="AX1062" i="8"/>
  <c r="AW1062" i="8"/>
  <c r="BH1064" i="8"/>
  <c r="BG1064" i="8"/>
  <c r="BR1066" i="8"/>
  <c r="BQ1066" i="8"/>
  <c r="CB1068" i="8"/>
  <c r="CA1068" i="8"/>
  <c r="H1766" i="8"/>
  <c r="M1767" i="8"/>
  <c r="AW1766" i="8" l="1"/>
  <c r="AX1766" i="8"/>
  <c r="O1768" i="8"/>
  <c r="P1769" i="8"/>
  <c r="K1768" i="8"/>
  <c r="J1767" i="8"/>
  <c r="E1766" i="8"/>
  <c r="F1767" i="8"/>
  <c r="BB1767" i="8"/>
  <c r="BC1767" i="8"/>
  <c r="AR1765" i="8"/>
  <c r="AS1765" i="8"/>
  <c r="BW1066" i="8"/>
  <c r="BV1066" i="8"/>
  <c r="BM1064" i="8"/>
  <c r="BL1064" i="8"/>
  <c r="BC1062" i="8"/>
  <c r="BB1062" i="8"/>
  <c r="AX1061" i="8"/>
  <c r="AW1061" i="8"/>
  <c r="BH1063" i="8"/>
  <c r="BG1063" i="8"/>
  <c r="BR1065" i="8"/>
  <c r="BQ1065" i="8"/>
  <c r="CB1067" i="8"/>
  <c r="CA1067" i="8"/>
  <c r="C1766" i="8"/>
  <c r="H1767" i="8"/>
  <c r="C1765" i="8"/>
  <c r="M1768" i="8"/>
  <c r="K1769" i="8" l="1"/>
  <c r="J1768" i="8"/>
  <c r="AX1767" i="8"/>
  <c r="AW1767" i="8"/>
  <c r="O1769" i="8"/>
  <c r="P1770" i="8"/>
  <c r="BC1768" i="8"/>
  <c r="BB1768" i="8"/>
  <c r="E1767" i="8"/>
  <c r="F1768" i="8"/>
  <c r="AR1766" i="8"/>
  <c r="AS1766" i="8"/>
  <c r="BW1065" i="8"/>
  <c r="BV1065" i="8"/>
  <c r="BM1063" i="8"/>
  <c r="BL1063" i="8"/>
  <c r="BC1061" i="8"/>
  <c r="BB1061" i="8"/>
  <c r="AX1060" i="8"/>
  <c r="AW1060" i="8"/>
  <c r="BH1062" i="8"/>
  <c r="BG1062" i="8"/>
  <c r="BR1064" i="8"/>
  <c r="BQ1064" i="8"/>
  <c r="CB1066" i="8"/>
  <c r="CA1066" i="8"/>
  <c r="H1768" i="8"/>
  <c r="M1769" i="8"/>
  <c r="BB1769" i="8" l="1"/>
  <c r="BC1769" i="8"/>
  <c r="E1768" i="8"/>
  <c r="F1769" i="8"/>
  <c r="P1771" i="8"/>
  <c r="O1770" i="8"/>
  <c r="AS1767" i="8"/>
  <c r="AR1767" i="8"/>
  <c r="AW1768" i="8"/>
  <c r="AX1768" i="8"/>
  <c r="K1770" i="8"/>
  <c r="J1769" i="8"/>
  <c r="BW1064" i="8"/>
  <c r="BV1064" i="8"/>
  <c r="BM1062" i="8"/>
  <c r="BL1062" i="8"/>
  <c r="BC1060" i="8"/>
  <c r="BB1060" i="8"/>
  <c r="AX1059" i="8"/>
  <c r="AW1059" i="8"/>
  <c r="BH1061" i="8"/>
  <c r="BG1061" i="8"/>
  <c r="BR1063" i="8"/>
  <c r="BQ1063" i="8"/>
  <c r="CB1065" i="8"/>
  <c r="CA1065" i="8"/>
  <c r="C1768" i="8"/>
  <c r="C1767" i="8"/>
  <c r="M1770" i="8"/>
  <c r="P1772" i="8" l="1"/>
  <c r="O1771" i="8"/>
  <c r="F1770" i="8"/>
  <c r="E1769" i="8"/>
  <c r="BB1770" i="8"/>
  <c r="BC1770" i="8"/>
  <c r="AW1769" i="8"/>
  <c r="AX1769" i="8"/>
  <c r="AS1768" i="8"/>
  <c r="AR1768" i="8"/>
  <c r="J1770" i="8"/>
  <c r="K1771" i="8"/>
  <c r="BW1063" i="8"/>
  <c r="BV1063" i="8"/>
  <c r="BM1061" i="8"/>
  <c r="BL1061" i="8"/>
  <c r="BC1059" i="8"/>
  <c r="BB1059" i="8"/>
  <c r="AX1058" i="8"/>
  <c r="AW1058" i="8"/>
  <c r="BH1060" i="8"/>
  <c r="BG1060" i="8"/>
  <c r="BR1062" i="8"/>
  <c r="BQ1062" i="8"/>
  <c r="CB1064" i="8"/>
  <c r="CA1064" i="8"/>
  <c r="H1769" i="8"/>
  <c r="C1769" i="8"/>
  <c r="H1770" i="8"/>
  <c r="M1771" i="8"/>
  <c r="AS1769" i="8" l="1"/>
  <c r="AR1769" i="8"/>
  <c r="J1771" i="8"/>
  <c r="K1772" i="8"/>
  <c r="E1770" i="8"/>
  <c r="F1771" i="8"/>
  <c r="BC1771" i="8"/>
  <c r="BB1771" i="8"/>
  <c r="AX1770" i="8"/>
  <c r="AW1770" i="8"/>
  <c r="P1773" i="8"/>
  <c r="O1772" i="8"/>
  <c r="BW1062" i="8"/>
  <c r="BV1062" i="8"/>
  <c r="BM1060" i="8"/>
  <c r="BL1060" i="8"/>
  <c r="BC1058" i="8"/>
  <c r="BB1058" i="8"/>
  <c r="AX1057" i="8"/>
  <c r="AW1057" i="8"/>
  <c r="BH1059" i="8"/>
  <c r="BG1059" i="8"/>
  <c r="BR1061" i="8"/>
  <c r="BQ1061" i="8"/>
  <c r="CB1063" i="8"/>
  <c r="CA1063" i="8"/>
  <c r="H1771" i="8"/>
  <c r="M1772" i="8"/>
  <c r="BC1772" i="8" l="1"/>
  <c r="BB1772" i="8"/>
  <c r="K1773" i="8"/>
  <c r="J1772" i="8"/>
  <c r="F1772" i="8"/>
  <c r="E1771" i="8"/>
  <c r="AX1771" i="8"/>
  <c r="AW1771" i="8"/>
  <c r="AR1770" i="8"/>
  <c r="AS1770" i="8"/>
  <c r="O1773" i="8"/>
  <c r="P1774" i="8"/>
  <c r="BW1061" i="8"/>
  <c r="BV1061" i="8"/>
  <c r="BM1059" i="8"/>
  <c r="BL1059" i="8"/>
  <c r="BC1057" i="8"/>
  <c r="BB1057" i="8"/>
  <c r="AX1056" i="8"/>
  <c r="AW1056" i="8"/>
  <c r="BH1058" i="8"/>
  <c r="BG1058" i="8"/>
  <c r="BR1060" i="8"/>
  <c r="BQ1060" i="8"/>
  <c r="CB1062" i="8"/>
  <c r="CA1062" i="8"/>
  <c r="H1772" i="8"/>
  <c r="C1771" i="8"/>
  <c r="C1770" i="8"/>
  <c r="M1773" i="8"/>
  <c r="AX1772" i="8" l="1"/>
  <c r="AW1772" i="8"/>
  <c r="AS1771" i="8"/>
  <c r="AR1771" i="8"/>
  <c r="J1773" i="8"/>
  <c r="K1774" i="8"/>
  <c r="E1772" i="8"/>
  <c r="F1773" i="8"/>
  <c r="P1775" i="8"/>
  <c r="O1774" i="8"/>
  <c r="BB1773" i="8"/>
  <c r="BC1773" i="8"/>
  <c r="BW1060" i="8"/>
  <c r="BV1060" i="8"/>
  <c r="BM1058" i="8"/>
  <c r="BL1058" i="8"/>
  <c r="BC1056" i="8"/>
  <c r="BB1056" i="8"/>
  <c r="AX1055" i="8"/>
  <c r="AW1055" i="8"/>
  <c r="BH1057" i="8"/>
  <c r="BG1057" i="8"/>
  <c r="BR1059" i="8"/>
  <c r="BQ1059" i="8"/>
  <c r="CB1061" i="8"/>
  <c r="CA1061" i="8"/>
  <c r="M1774" i="8"/>
  <c r="E1773" i="8" l="1"/>
  <c r="F1774" i="8"/>
  <c r="J1774" i="8"/>
  <c r="K1775" i="8"/>
  <c r="BB1774" i="8"/>
  <c r="BC1774" i="8"/>
  <c r="AS1772" i="8"/>
  <c r="AR1772" i="8"/>
  <c r="P1776" i="8"/>
  <c r="O1775" i="8"/>
  <c r="AX1773" i="8"/>
  <c r="AW1773" i="8"/>
  <c r="BW1059" i="8"/>
  <c r="BV1059" i="8"/>
  <c r="BM1057" i="8"/>
  <c r="BL1057" i="8"/>
  <c r="BC1055" i="8"/>
  <c r="BB1055" i="8"/>
  <c r="AX1054" i="8"/>
  <c r="AW1054" i="8"/>
  <c r="BH1056" i="8"/>
  <c r="BG1056" i="8"/>
  <c r="BR1058" i="8"/>
  <c r="BQ1058" i="8"/>
  <c r="CB1060" i="8"/>
  <c r="CA1060" i="8"/>
  <c r="H1774" i="8"/>
  <c r="C1772" i="8"/>
  <c r="H1773" i="8"/>
  <c r="M1775" i="8"/>
  <c r="AW1774" i="8" l="1"/>
  <c r="AX1774" i="8"/>
  <c r="J1775" i="8"/>
  <c r="K1776" i="8"/>
  <c r="P1777" i="8"/>
  <c r="O1776" i="8"/>
  <c r="BC1775" i="8"/>
  <c r="BB1775" i="8"/>
  <c r="F1775" i="8"/>
  <c r="E1774" i="8"/>
  <c r="AR1773" i="8"/>
  <c r="AS1773" i="8"/>
  <c r="BW1058" i="8"/>
  <c r="BV1058" i="8"/>
  <c r="BM1056" i="8"/>
  <c r="BL1056" i="8"/>
  <c r="BC1054" i="8"/>
  <c r="BB1054" i="8"/>
  <c r="AX1053" i="8"/>
  <c r="AW1053" i="8"/>
  <c r="BH1055" i="8"/>
  <c r="BG1055" i="8"/>
  <c r="BR1057" i="8"/>
  <c r="BQ1057" i="8"/>
  <c r="CB1059" i="8"/>
  <c r="CA1059" i="8"/>
  <c r="C1773" i="8"/>
  <c r="C1774" i="8"/>
  <c r="M1776" i="8"/>
  <c r="K1777" i="8" l="1"/>
  <c r="J1776" i="8"/>
  <c r="E1775" i="8"/>
  <c r="F1776" i="8"/>
  <c r="AX1775" i="8"/>
  <c r="AW1775" i="8"/>
  <c r="BC1776" i="8"/>
  <c r="BB1776" i="8"/>
  <c r="P1778" i="8"/>
  <c r="O1777" i="8"/>
  <c r="AR1774" i="8"/>
  <c r="AS1774" i="8"/>
  <c r="BW1057" i="8"/>
  <c r="BV1057" i="8"/>
  <c r="BM1055" i="8"/>
  <c r="BL1055" i="8"/>
  <c r="BC1053" i="8"/>
  <c r="BB1053" i="8"/>
  <c r="AX1052" i="8"/>
  <c r="AW1052" i="8"/>
  <c r="BH1054" i="8"/>
  <c r="BG1054" i="8"/>
  <c r="BR1056" i="8"/>
  <c r="BQ1056" i="8"/>
  <c r="CB1058" i="8"/>
  <c r="CA1058" i="8"/>
  <c r="H1776" i="8"/>
  <c r="H1775" i="8"/>
  <c r="C1775" i="8"/>
  <c r="M1777" i="8"/>
  <c r="E1776" i="8" l="1"/>
  <c r="F1777" i="8"/>
  <c r="BC1777" i="8"/>
  <c r="BB1777" i="8"/>
  <c r="AS1775" i="8"/>
  <c r="AR1775" i="8"/>
  <c r="O1778" i="8"/>
  <c r="P1779" i="8"/>
  <c r="AX1776" i="8"/>
  <c r="AW1776" i="8"/>
  <c r="J1777" i="8"/>
  <c r="K1778" i="8"/>
  <c r="BW1056" i="8"/>
  <c r="BV1056" i="8"/>
  <c r="BM1054" i="8"/>
  <c r="BL1054" i="8"/>
  <c r="BC1052" i="8"/>
  <c r="BB1052" i="8"/>
  <c r="AX1051" i="8"/>
  <c r="AW1051" i="8"/>
  <c r="BH1053" i="8"/>
  <c r="BG1053" i="8"/>
  <c r="BR1055" i="8"/>
  <c r="BQ1055" i="8"/>
  <c r="CB1057" i="8"/>
  <c r="CA1057" i="8"/>
  <c r="C1776" i="8"/>
  <c r="M1778" i="8"/>
  <c r="BB1778" i="8" l="1"/>
  <c r="BC1778" i="8"/>
  <c r="AW1777" i="8"/>
  <c r="AX1777" i="8"/>
  <c r="E1777" i="8"/>
  <c r="F1778" i="8"/>
  <c r="K1779" i="8"/>
  <c r="J1778" i="8"/>
  <c r="O1779" i="8"/>
  <c r="P1780" i="8"/>
  <c r="AR1776" i="8"/>
  <c r="AS1776" i="8"/>
  <c r="BW1055" i="8"/>
  <c r="BV1055" i="8"/>
  <c r="BM1053" i="8"/>
  <c r="BL1053" i="8"/>
  <c r="BC1051" i="8"/>
  <c r="BB1051" i="8"/>
  <c r="AX1050" i="8"/>
  <c r="AW1050" i="8"/>
  <c r="BH1052" i="8"/>
  <c r="BG1052" i="8"/>
  <c r="BR1054" i="8"/>
  <c r="BQ1054" i="8"/>
  <c r="CB1056" i="8"/>
  <c r="CA1056" i="8"/>
  <c r="H1777" i="8"/>
  <c r="C1777" i="8"/>
  <c r="M1779" i="8"/>
  <c r="AS1777" i="8" l="1"/>
  <c r="AR1777" i="8"/>
  <c r="O1780" i="8"/>
  <c r="P1781" i="8"/>
  <c r="BC1779" i="8"/>
  <c r="BB1779" i="8"/>
  <c r="AW1778" i="8"/>
  <c r="AX1778" i="8"/>
  <c r="E1778" i="8"/>
  <c r="F1779" i="8"/>
  <c r="K1780" i="8"/>
  <c r="J1779" i="8"/>
  <c r="BW1054" i="8"/>
  <c r="BV1054" i="8"/>
  <c r="BM1052" i="8"/>
  <c r="BL1052" i="8"/>
  <c r="BC1050" i="8"/>
  <c r="BB1050" i="8"/>
  <c r="AX1049" i="8"/>
  <c r="AW1049" i="8"/>
  <c r="BH1051" i="8"/>
  <c r="BG1051" i="8"/>
  <c r="BR1053" i="8"/>
  <c r="BQ1053" i="8"/>
  <c r="CB1055" i="8"/>
  <c r="CA1055" i="8"/>
  <c r="C1778" i="8"/>
  <c r="H1778" i="8"/>
  <c r="H1779" i="8"/>
  <c r="M1780" i="8"/>
  <c r="AX1779" i="8" l="1"/>
  <c r="AW1779" i="8"/>
  <c r="O1781" i="8"/>
  <c r="P1782" i="8"/>
  <c r="K1781" i="8"/>
  <c r="J1780" i="8"/>
  <c r="BB1780" i="8"/>
  <c r="BC1780" i="8"/>
  <c r="E1779" i="8"/>
  <c r="F1780" i="8"/>
  <c r="AR1778" i="8"/>
  <c r="AS1778" i="8"/>
  <c r="BW1053" i="8"/>
  <c r="BV1053" i="8"/>
  <c r="BM1051" i="8"/>
  <c r="BL1051" i="8"/>
  <c r="BC1049" i="8"/>
  <c r="BB1049" i="8"/>
  <c r="AX1048" i="8"/>
  <c r="AW1048" i="8"/>
  <c r="BH1050" i="8"/>
  <c r="BG1050" i="8"/>
  <c r="BR1052" i="8"/>
  <c r="BQ1052" i="8"/>
  <c r="CB1054" i="8"/>
  <c r="CA1054" i="8"/>
  <c r="C1779" i="8"/>
  <c r="H1780" i="8"/>
  <c r="M1781" i="8"/>
  <c r="K1782" i="8" l="1"/>
  <c r="J1781" i="8"/>
  <c r="O1782" i="8"/>
  <c r="P1783" i="8"/>
  <c r="E1780" i="8"/>
  <c r="F1781" i="8"/>
  <c r="BB1781" i="8"/>
  <c r="BC1781" i="8"/>
  <c r="AX1780" i="8"/>
  <c r="AW1780" i="8"/>
  <c r="AS1779" i="8"/>
  <c r="AR1779" i="8"/>
  <c r="BW1052" i="8"/>
  <c r="BV1052" i="8"/>
  <c r="BM1050" i="8"/>
  <c r="BL1050" i="8"/>
  <c r="BC1048" i="8"/>
  <c r="BB1048" i="8"/>
  <c r="AX1047" i="8"/>
  <c r="AW1047" i="8"/>
  <c r="BH1049" i="8"/>
  <c r="BG1049" i="8"/>
  <c r="BR1051" i="8"/>
  <c r="BQ1051" i="8"/>
  <c r="CB1053" i="8"/>
  <c r="CA1053" i="8"/>
  <c r="H1781" i="8"/>
  <c r="M1782" i="8"/>
  <c r="F1782" i="8" l="1"/>
  <c r="E1781" i="8"/>
  <c r="AS1780" i="8"/>
  <c r="AR1780" i="8"/>
  <c r="BC1782" i="8"/>
  <c r="BB1782" i="8"/>
  <c r="P1784" i="8"/>
  <c r="O1783" i="8"/>
  <c r="AX1781" i="8"/>
  <c r="AW1781" i="8"/>
  <c r="K1783" i="8"/>
  <c r="J1782" i="8"/>
  <c r="BW1051" i="8"/>
  <c r="BV1051" i="8"/>
  <c r="BM1049" i="8"/>
  <c r="BL1049" i="8"/>
  <c r="BC1047" i="8"/>
  <c r="BB1047" i="8"/>
  <c r="AX1046" i="8"/>
  <c r="AW1046" i="8"/>
  <c r="BH1048" i="8"/>
  <c r="BG1048" i="8"/>
  <c r="BR1050" i="8"/>
  <c r="BQ1050" i="8"/>
  <c r="CB1052" i="8"/>
  <c r="CA1052" i="8"/>
  <c r="C1780" i="8"/>
  <c r="H1782" i="8"/>
  <c r="C1781" i="8"/>
  <c r="M1783" i="8"/>
  <c r="J1783" i="8" l="1"/>
  <c r="K1784" i="8"/>
  <c r="AX1782" i="8"/>
  <c r="AW1782" i="8"/>
  <c r="O1784" i="8"/>
  <c r="P1785" i="8"/>
  <c r="AR1781" i="8"/>
  <c r="AS1781" i="8"/>
  <c r="BC1783" i="8"/>
  <c r="BB1783" i="8"/>
  <c r="F1783" i="8"/>
  <c r="E1782" i="8"/>
  <c r="BW1050" i="8"/>
  <c r="BV1050" i="8"/>
  <c r="BM1048" i="8"/>
  <c r="BL1048" i="8"/>
  <c r="BC1046" i="8"/>
  <c r="BB1046" i="8"/>
  <c r="AX1045" i="8"/>
  <c r="AW1045" i="8"/>
  <c r="BH1047" i="8"/>
  <c r="BG1047" i="8"/>
  <c r="BR1049" i="8"/>
  <c r="BQ1049" i="8"/>
  <c r="CB1051" i="8"/>
  <c r="CA1051" i="8"/>
  <c r="H1783" i="8"/>
  <c r="C1782" i="8"/>
  <c r="M1784" i="8"/>
  <c r="O1785" i="8" l="1"/>
  <c r="P1786" i="8"/>
  <c r="AR1782" i="8"/>
  <c r="AS1782" i="8"/>
  <c r="F1784" i="8"/>
  <c r="E1783" i="8"/>
  <c r="K1785" i="8"/>
  <c r="J1784" i="8"/>
  <c r="BB1784" i="8"/>
  <c r="BC1784" i="8"/>
  <c r="AX1783" i="8"/>
  <c r="AW1783" i="8"/>
  <c r="BW1049" i="8"/>
  <c r="BV1049" i="8"/>
  <c r="BM1047" i="8"/>
  <c r="BL1047" i="8"/>
  <c r="BC1045" i="8"/>
  <c r="BB1045" i="8"/>
  <c r="AX1044" i="8"/>
  <c r="AW1044" i="8"/>
  <c r="BH1046" i="8"/>
  <c r="BG1046" i="8"/>
  <c r="BR1048" i="8"/>
  <c r="BQ1048" i="8"/>
  <c r="CB1050" i="8"/>
  <c r="CA1050" i="8"/>
  <c r="M1785" i="8"/>
  <c r="AX1784" i="8" l="1"/>
  <c r="AW1784" i="8"/>
  <c r="E1784" i="8"/>
  <c r="F1785" i="8"/>
  <c r="K1786" i="8"/>
  <c r="J1785" i="8"/>
  <c r="AS1783" i="8"/>
  <c r="AR1783" i="8"/>
  <c r="O1786" i="8"/>
  <c r="P1787" i="8"/>
  <c r="BC1785" i="8"/>
  <c r="BB1785" i="8"/>
  <c r="BW1048" i="8"/>
  <c r="BV1048" i="8"/>
  <c r="BM1046" i="8"/>
  <c r="BL1046" i="8"/>
  <c r="BC1044" i="8"/>
  <c r="BB1044" i="8"/>
  <c r="AX1043" i="8"/>
  <c r="AW1043" i="8"/>
  <c r="BH1045" i="8"/>
  <c r="BG1045" i="8"/>
  <c r="BR1047" i="8"/>
  <c r="BQ1047" i="8"/>
  <c r="CB1049" i="8"/>
  <c r="CA1049" i="8"/>
  <c r="C1783" i="8"/>
  <c r="H1784" i="8"/>
  <c r="C1784" i="8"/>
  <c r="M1786" i="8"/>
  <c r="E1785" i="8" l="1"/>
  <c r="F1786" i="8"/>
  <c r="K1787" i="8"/>
  <c r="J1786" i="8"/>
  <c r="AR1784" i="8"/>
  <c r="AS1784" i="8"/>
  <c r="BC1786" i="8"/>
  <c r="BB1786" i="8"/>
  <c r="AW1785" i="8"/>
  <c r="AX1785" i="8"/>
  <c r="O1787" i="8"/>
  <c r="P1788" i="8"/>
  <c r="BW1047" i="8"/>
  <c r="BV1047" i="8"/>
  <c r="BM1045" i="8"/>
  <c r="BL1045" i="8"/>
  <c r="BC1043" i="8"/>
  <c r="BB1043" i="8"/>
  <c r="AX1042" i="8"/>
  <c r="AW1042" i="8"/>
  <c r="BH1044" i="8"/>
  <c r="BG1044" i="8"/>
  <c r="BR1046" i="8"/>
  <c r="BQ1046" i="8"/>
  <c r="CB1048" i="8"/>
  <c r="CA1048" i="8"/>
  <c r="C1785" i="8"/>
  <c r="H1785" i="8"/>
  <c r="H1786" i="8"/>
  <c r="M1787" i="8"/>
  <c r="BC1787" i="8" l="1"/>
  <c r="BB1787" i="8"/>
  <c r="K1788" i="8"/>
  <c r="J1787" i="8"/>
  <c r="AX1786" i="8"/>
  <c r="AW1786" i="8"/>
  <c r="O1788" i="8"/>
  <c r="P1789" i="8"/>
  <c r="E1786" i="8"/>
  <c r="F1787" i="8"/>
  <c r="AR1785" i="8"/>
  <c r="AS1785" i="8"/>
  <c r="BW1046" i="8"/>
  <c r="BV1046" i="8"/>
  <c r="BM1044" i="8"/>
  <c r="BL1044" i="8"/>
  <c r="BC1042" i="8"/>
  <c r="BB1042" i="8"/>
  <c r="AX1041" i="8"/>
  <c r="AW1041" i="8"/>
  <c r="BH1043" i="8"/>
  <c r="BG1043" i="8"/>
  <c r="BR1045" i="8"/>
  <c r="BQ1045" i="8"/>
  <c r="CB1047" i="8"/>
  <c r="CA1047" i="8"/>
  <c r="M1788" i="8"/>
  <c r="AW1787" i="8" l="1"/>
  <c r="AX1787" i="8"/>
  <c r="BB1788" i="8"/>
  <c r="BC1788" i="8"/>
  <c r="K1789" i="8"/>
  <c r="J1788" i="8"/>
  <c r="E1787" i="8"/>
  <c r="F1788" i="8"/>
  <c r="P1790" i="8"/>
  <c r="O1789" i="8"/>
  <c r="AS1786" i="8"/>
  <c r="AR1786" i="8"/>
  <c r="BW1045" i="8"/>
  <c r="BV1045" i="8"/>
  <c r="BM1043" i="8"/>
  <c r="BL1043" i="8"/>
  <c r="BC1041" i="8"/>
  <c r="BB1041" i="8"/>
  <c r="AX1040" i="8"/>
  <c r="AW1040" i="8"/>
  <c r="BH1042" i="8"/>
  <c r="BG1042" i="8"/>
  <c r="BR1044" i="8"/>
  <c r="BQ1044" i="8"/>
  <c r="CB1046" i="8"/>
  <c r="CA1046" i="8"/>
  <c r="H1787" i="8"/>
  <c r="H1788" i="8"/>
  <c r="C1786" i="8"/>
  <c r="M1789" i="8"/>
  <c r="AW1788" i="8" l="1"/>
  <c r="AX1788" i="8"/>
  <c r="P1791" i="8"/>
  <c r="O1790" i="8"/>
  <c r="K1790" i="8"/>
  <c r="J1789" i="8"/>
  <c r="BC1789" i="8"/>
  <c r="BB1789" i="8"/>
  <c r="E1788" i="8"/>
  <c r="F1789" i="8"/>
  <c r="AS1787" i="8"/>
  <c r="AR1787" i="8"/>
  <c r="BW1044" i="8"/>
  <c r="BV1044" i="8"/>
  <c r="BM1042" i="8"/>
  <c r="BL1042" i="8"/>
  <c r="BC1040" i="8"/>
  <c r="BB1040" i="8"/>
  <c r="AX1039" i="8"/>
  <c r="AW1039" i="8"/>
  <c r="BH1041" i="8"/>
  <c r="BG1041" i="8"/>
  <c r="BR1043" i="8"/>
  <c r="BQ1043" i="8"/>
  <c r="CB1045" i="8"/>
  <c r="CA1045" i="8"/>
  <c r="C1787" i="8"/>
  <c r="H1789" i="8"/>
  <c r="M1790" i="8"/>
  <c r="K1791" i="8" l="1"/>
  <c r="J1790" i="8"/>
  <c r="E1789" i="8"/>
  <c r="F1790" i="8"/>
  <c r="BC1790" i="8"/>
  <c r="BB1790" i="8"/>
  <c r="AX1789" i="8"/>
  <c r="AW1789" i="8"/>
  <c r="AS1788" i="8"/>
  <c r="AR1788" i="8"/>
  <c r="O1791" i="8"/>
  <c r="P1792" i="8"/>
  <c r="BW1043" i="8"/>
  <c r="BV1043" i="8"/>
  <c r="BM1041" i="8"/>
  <c r="BL1041" i="8"/>
  <c r="BC1039" i="8"/>
  <c r="BB1039" i="8"/>
  <c r="AX1038" i="8"/>
  <c r="AW1038" i="8"/>
  <c r="BH1040" i="8"/>
  <c r="BG1040" i="8"/>
  <c r="BR1042" i="8"/>
  <c r="BQ1042" i="8"/>
  <c r="CB1044" i="8"/>
  <c r="CA1044" i="8"/>
  <c r="H1790" i="8"/>
  <c r="C1789" i="8"/>
  <c r="C1788" i="8"/>
  <c r="M1791" i="8"/>
  <c r="F1791" i="8" l="1"/>
  <c r="E1790" i="8"/>
  <c r="AS1789" i="8"/>
  <c r="AR1789" i="8"/>
  <c r="AW1790" i="8"/>
  <c r="AX1790" i="8"/>
  <c r="P1793" i="8"/>
  <c r="O1792" i="8"/>
  <c r="BC1791" i="8"/>
  <c r="BB1791" i="8"/>
  <c r="J1791" i="8"/>
  <c r="K1792" i="8"/>
  <c r="BW1042" i="8"/>
  <c r="BV1042" i="8"/>
  <c r="BM1040" i="8"/>
  <c r="BL1040" i="8"/>
  <c r="BC1038" i="8"/>
  <c r="BB1038" i="8"/>
  <c r="AX1037" i="8"/>
  <c r="AW1037" i="8"/>
  <c r="BH1039" i="8"/>
  <c r="BG1039" i="8"/>
  <c r="BR1041" i="8"/>
  <c r="BQ1041" i="8"/>
  <c r="CB1043" i="8"/>
  <c r="CA1043" i="8"/>
  <c r="C1790" i="8"/>
  <c r="M1792" i="8"/>
  <c r="P1794" i="8" l="1"/>
  <c r="O1793" i="8"/>
  <c r="J1792" i="8"/>
  <c r="K1793" i="8"/>
  <c r="AR1790" i="8"/>
  <c r="AS1790" i="8"/>
  <c r="AX1791" i="8"/>
  <c r="AW1791" i="8"/>
  <c r="BC1792" i="8"/>
  <c r="BB1792" i="8"/>
  <c r="F1792" i="8"/>
  <c r="E1791" i="8"/>
  <c r="BW1041" i="8"/>
  <c r="BV1041" i="8"/>
  <c r="BM1039" i="8"/>
  <c r="BL1039" i="8"/>
  <c r="BC1037" i="8"/>
  <c r="BB1037" i="8"/>
  <c r="AX1036" i="8"/>
  <c r="AW1036" i="8"/>
  <c r="BH1038" i="8"/>
  <c r="BG1038" i="8"/>
  <c r="BR1040" i="8"/>
  <c r="BQ1040" i="8"/>
  <c r="CB1042" i="8"/>
  <c r="CA1042" i="8"/>
  <c r="H1791" i="8"/>
  <c r="H1792" i="8"/>
  <c r="C1791" i="8"/>
  <c r="M1793" i="8"/>
  <c r="AR1791" i="8" l="1"/>
  <c r="AS1791" i="8"/>
  <c r="F1793" i="8"/>
  <c r="E1792" i="8"/>
  <c r="AX1792" i="8"/>
  <c r="AW1792" i="8"/>
  <c r="BB1793" i="8"/>
  <c r="BC1793" i="8"/>
  <c r="J1793" i="8"/>
  <c r="K1794" i="8"/>
  <c r="O1794" i="8"/>
  <c r="P1795" i="8"/>
  <c r="BW1040" i="8"/>
  <c r="BV1040" i="8"/>
  <c r="BM1038" i="8"/>
  <c r="BL1038" i="8"/>
  <c r="BC1036" i="8"/>
  <c r="BB1036" i="8"/>
  <c r="AX1035" i="8"/>
  <c r="AW1035" i="8"/>
  <c r="BH1037" i="8"/>
  <c r="BG1037" i="8"/>
  <c r="BR1039" i="8"/>
  <c r="BQ1039" i="8"/>
  <c r="CB1041" i="8"/>
  <c r="CA1041" i="8"/>
  <c r="C1792" i="8"/>
  <c r="H1793" i="8"/>
  <c r="M1794" i="8"/>
  <c r="BC1794" i="8" l="1"/>
  <c r="BB1794" i="8"/>
  <c r="AR1792" i="8"/>
  <c r="AS1792" i="8"/>
  <c r="K1795" i="8"/>
  <c r="J1794" i="8"/>
  <c r="E1793" i="8"/>
  <c r="F1794" i="8"/>
  <c r="AX1793" i="8"/>
  <c r="AW1793" i="8"/>
  <c r="P1796" i="8"/>
  <c r="O1795" i="8"/>
  <c r="BW1039" i="8"/>
  <c r="BV1039" i="8"/>
  <c r="BM1037" i="8"/>
  <c r="BL1037" i="8"/>
  <c r="BC1035" i="8"/>
  <c r="BB1035" i="8"/>
  <c r="AX1034" i="8"/>
  <c r="AW1034" i="8"/>
  <c r="BH1036" i="8"/>
  <c r="BG1036" i="8"/>
  <c r="BR1038" i="8"/>
  <c r="BQ1038" i="8"/>
  <c r="CB1040" i="8"/>
  <c r="CA1040" i="8"/>
  <c r="C1793" i="8"/>
  <c r="H1794" i="8"/>
  <c r="M1795" i="8"/>
  <c r="K1796" i="8" l="1"/>
  <c r="J1795" i="8"/>
  <c r="P1797" i="8"/>
  <c r="O1796" i="8"/>
  <c r="AR1793" i="8"/>
  <c r="AS1793" i="8"/>
  <c r="AW1794" i="8"/>
  <c r="AX1794" i="8"/>
  <c r="BC1795" i="8"/>
  <c r="BB1795" i="8"/>
  <c r="F1795" i="8"/>
  <c r="E1794" i="8"/>
  <c r="BW1038" i="8"/>
  <c r="BV1038" i="8"/>
  <c r="BM1036" i="8"/>
  <c r="BL1036" i="8"/>
  <c r="BC1034" i="8"/>
  <c r="BB1034" i="8"/>
  <c r="AX1033" i="8"/>
  <c r="AW1033" i="8"/>
  <c r="BH1035" i="8"/>
  <c r="BG1035" i="8"/>
  <c r="BR1037" i="8"/>
  <c r="BQ1037" i="8"/>
  <c r="CB1039" i="8"/>
  <c r="CA1039" i="8"/>
  <c r="M1796" i="8"/>
  <c r="BB1796" i="8" l="1"/>
  <c r="BC1796" i="8"/>
  <c r="E1795" i="8"/>
  <c r="F1796" i="8"/>
  <c r="O1797" i="8"/>
  <c r="P1798" i="8"/>
  <c r="AS1794" i="8"/>
  <c r="AR1794" i="8"/>
  <c r="AX1795" i="8"/>
  <c r="AW1795" i="8"/>
  <c r="K1797" i="8"/>
  <c r="J1796" i="8"/>
  <c r="BW1037" i="8"/>
  <c r="BV1037" i="8"/>
  <c r="BM1035" i="8"/>
  <c r="BL1035" i="8"/>
  <c r="BC1033" i="8"/>
  <c r="BB1033" i="8"/>
  <c r="AX1032" i="8"/>
  <c r="AW1032" i="8"/>
  <c r="BH1034" i="8"/>
  <c r="BG1034" i="8"/>
  <c r="BR1036" i="8"/>
  <c r="BQ1036" i="8"/>
  <c r="CB1038" i="8"/>
  <c r="CA1038" i="8"/>
  <c r="H1795" i="8"/>
  <c r="C1794" i="8"/>
  <c r="C1795" i="8"/>
  <c r="H1796" i="8"/>
  <c r="M1797" i="8"/>
  <c r="AW1796" i="8" l="1"/>
  <c r="AX1796" i="8"/>
  <c r="F1797" i="8"/>
  <c r="E1796" i="8"/>
  <c r="J1797" i="8"/>
  <c r="K1798" i="8"/>
  <c r="AS1795" i="8"/>
  <c r="AR1795" i="8"/>
  <c r="O1798" i="8"/>
  <c r="P1799" i="8"/>
  <c r="BB1797" i="8"/>
  <c r="BC1797" i="8"/>
  <c r="BW1036" i="8"/>
  <c r="BV1036" i="8"/>
  <c r="BM1034" i="8"/>
  <c r="BL1034" i="8"/>
  <c r="BC1032" i="8"/>
  <c r="BB1032" i="8"/>
  <c r="AX1031" i="8"/>
  <c r="AW1031" i="8"/>
  <c r="BH1033" i="8"/>
  <c r="BG1033" i="8"/>
  <c r="BR1035" i="8"/>
  <c r="BQ1035" i="8"/>
  <c r="CB1037" i="8"/>
  <c r="CA1037" i="8"/>
  <c r="C1796" i="8"/>
  <c r="H1797" i="8"/>
  <c r="M1798" i="8"/>
  <c r="O1799" i="8" l="1"/>
  <c r="P1800" i="8"/>
  <c r="AS1796" i="8"/>
  <c r="AR1796" i="8"/>
  <c r="J1798" i="8"/>
  <c r="K1799" i="8"/>
  <c r="BC1798" i="8"/>
  <c r="BB1798" i="8"/>
  <c r="E1797" i="8"/>
  <c r="F1798" i="8"/>
  <c r="AX1797" i="8"/>
  <c r="AW1797" i="8"/>
  <c r="BW1035" i="8"/>
  <c r="BV1035" i="8"/>
  <c r="BM1033" i="8"/>
  <c r="BL1033" i="8"/>
  <c r="BC1031" i="8"/>
  <c r="BB1031" i="8"/>
  <c r="AX1030" i="8"/>
  <c r="AW1030" i="8"/>
  <c r="BH1032" i="8"/>
  <c r="BG1032" i="8"/>
  <c r="BR1034" i="8"/>
  <c r="BQ1034" i="8"/>
  <c r="CB1036" i="8"/>
  <c r="CA1036" i="8"/>
  <c r="C1797" i="8"/>
  <c r="H1798" i="8"/>
  <c r="M1799" i="8"/>
  <c r="AW1798" i="8" l="1"/>
  <c r="AX1798" i="8"/>
  <c r="AR1797" i="8"/>
  <c r="AS1797" i="8"/>
  <c r="O1800" i="8"/>
  <c r="P1801" i="8"/>
  <c r="J1799" i="8"/>
  <c r="K1800" i="8"/>
  <c r="E1798" i="8"/>
  <c r="F1799" i="8"/>
  <c r="BB1799" i="8"/>
  <c r="BC1799" i="8"/>
  <c r="BW1034" i="8"/>
  <c r="BV1034" i="8"/>
  <c r="BM1032" i="8"/>
  <c r="BL1032" i="8"/>
  <c r="BC1030" i="8"/>
  <c r="BB1030" i="8"/>
  <c r="AX1029" i="8"/>
  <c r="AW1029" i="8"/>
  <c r="BH1031" i="8"/>
  <c r="BG1031" i="8"/>
  <c r="BR1033" i="8"/>
  <c r="BQ1033" i="8"/>
  <c r="CB1035" i="8"/>
  <c r="CA1035" i="8"/>
  <c r="C1798" i="8"/>
  <c r="M1800" i="8"/>
  <c r="BC1800" i="8" l="1"/>
  <c r="BB1800" i="8"/>
  <c r="P1802" i="8"/>
  <c r="O1801" i="8"/>
  <c r="K1801" i="8"/>
  <c r="J1800" i="8"/>
  <c r="E1799" i="8"/>
  <c r="F1800" i="8"/>
  <c r="AX1799" i="8"/>
  <c r="AW1799" i="8"/>
  <c r="AS1798" i="8"/>
  <c r="AR1798" i="8"/>
  <c r="BW1033" i="8"/>
  <c r="BV1033" i="8"/>
  <c r="BM1031" i="8"/>
  <c r="BL1031" i="8"/>
  <c r="BC1029" i="8"/>
  <c r="BB1029" i="8"/>
  <c r="AX1028" i="8"/>
  <c r="AW1028" i="8"/>
  <c r="BH1030" i="8"/>
  <c r="BG1030" i="8"/>
  <c r="BR1032" i="8"/>
  <c r="BQ1032" i="8"/>
  <c r="CB1034" i="8"/>
  <c r="CA1034" i="8"/>
  <c r="H1800" i="8"/>
  <c r="C1799" i="8"/>
  <c r="H1799" i="8"/>
  <c r="M1801" i="8"/>
  <c r="J1801" i="8" l="1"/>
  <c r="K1802" i="8"/>
  <c r="AW1800" i="8"/>
  <c r="AX1800" i="8"/>
  <c r="BB1801" i="8"/>
  <c r="BC1801" i="8"/>
  <c r="AR1799" i="8"/>
  <c r="AS1799" i="8"/>
  <c r="O1802" i="8"/>
  <c r="P1803" i="8"/>
  <c r="F1801" i="8"/>
  <c r="E1800" i="8"/>
  <c r="BW1032" i="8"/>
  <c r="BV1032" i="8"/>
  <c r="BM1030" i="8"/>
  <c r="BL1030" i="8"/>
  <c r="BC1028" i="8"/>
  <c r="BB1028" i="8"/>
  <c r="AX1027" i="8"/>
  <c r="AW1027" i="8"/>
  <c r="BH1029" i="8"/>
  <c r="BG1029" i="8"/>
  <c r="BR1031" i="8"/>
  <c r="BQ1031" i="8"/>
  <c r="CB1033" i="8"/>
  <c r="CA1033" i="8"/>
  <c r="C1800" i="8"/>
  <c r="M1802" i="8"/>
  <c r="O1803" i="8" l="1"/>
  <c r="P1804" i="8"/>
  <c r="J1802" i="8"/>
  <c r="K1803" i="8"/>
  <c r="AR1800" i="8"/>
  <c r="AS1800" i="8"/>
  <c r="E1801" i="8"/>
  <c r="F1802" i="8"/>
  <c r="BB1802" i="8"/>
  <c r="BC1802" i="8"/>
  <c r="AW1801" i="8"/>
  <c r="AX1801" i="8"/>
  <c r="BW1031" i="8"/>
  <c r="BV1031" i="8"/>
  <c r="BM1029" i="8"/>
  <c r="BL1029" i="8"/>
  <c r="BC1027" i="8"/>
  <c r="BB1027" i="8"/>
  <c r="AX1026" i="8"/>
  <c r="AW1026" i="8"/>
  <c r="BH1028" i="8"/>
  <c r="BG1028" i="8"/>
  <c r="BR1030" i="8"/>
  <c r="BQ1030" i="8"/>
  <c r="CB1032" i="8"/>
  <c r="CA1032" i="8"/>
  <c r="C1801" i="8"/>
  <c r="H1801" i="8"/>
  <c r="M1803" i="8"/>
  <c r="J1803" i="8" l="1"/>
  <c r="K1804" i="8"/>
  <c r="AX1802" i="8"/>
  <c r="AW1802" i="8"/>
  <c r="O1804" i="8"/>
  <c r="P1805" i="8"/>
  <c r="AS1801" i="8"/>
  <c r="AR1801" i="8"/>
  <c r="E1802" i="8"/>
  <c r="F1803" i="8"/>
  <c r="BB1803" i="8"/>
  <c r="BC1803" i="8"/>
  <c r="BW1030" i="8"/>
  <c r="BV1030" i="8"/>
  <c r="BM1028" i="8"/>
  <c r="BL1028" i="8"/>
  <c r="BC1026" i="8"/>
  <c r="BB1026" i="8"/>
  <c r="AX1025" i="8"/>
  <c r="AW1025" i="8"/>
  <c r="BH1027" i="8"/>
  <c r="BG1027" i="8"/>
  <c r="BR1029" i="8"/>
  <c r="BQ1029" i="8"/>
  <c r="CB1031" i="8"/>
  <c r="CA1031" i="8"/>
  <c r="H1802" i="8"/>
  <c r="C1802" i="8"/>
  <c r="M1804" i="8"/>
  <c r="K1805" i="8" l="1"/>
  <c r="J1804" i="8"/>
  <c r="BB1804" i="8"/>
  <c r="BC1804" i="8"/>
  <c r="E1803" i="8"/>
  <c r="F1804" i="8"/>
  <c r="AS1802" i="8"/>
  <c r="AR1802" i="8"/>
  <c r="AX1803" i="8"/>
  <c r="AW1803" i="8"/>
  <c r="O1805" i="8"/>
  <c r="P1806" i="8"/>
  <c r="BW1029" i="8"/>
  <c r="BV1029" i="8"/>
  <c r="BM1027" i="8"/>
  <c r="BL1027" i="8"/>
  <c r="BC1025" i="8"/>
  <c r="BB1025" i="8"/>
  <c r="AX1024" i="8"/>
  <c r="AW1024" i="8"/>
  <c r="BH1026" i="8"/>
  <c r="BG1026" i="8"/>
  <c r="BR1028" i="8"/>
  <c r="BQ1028" i="8"/>
  <c r="CB1030" i="8"/>
  <c r="CA1030" i="8"/>
  <c r="H1803" i="8"/>
  <c r="M1805" i="8"/>
  <c r="BB1805" i="8" l="1"/>
  <c r="BC1805" i="8"/>
  <c r="AR1803" i="8"/>
  <c r="AS1803" i="8"/>
  <c r="F1805" i="8"/>
  <c r="E1804" i="8"/>
  <c r="AX1804" i="8"/>
  <c r="AW1804" i="8"/>
  <c r="P1807" i="8"/>
  <c r="O1806" i="8"/>
  <c r="J1805" i="8"/>
  <c r="K1806" i="8"/>
  <c r="BW1028" i="8"/>
  <c r="BV1028" i="8"/>
  <c r="BM1026" i="8"/>
  <c r="BL1026" i="8"/>
  <c r="BC1024" i="8"/>
  <c r="BB1024" i="8"/>
  <c r="AX1023" i="8"/>
  <c r="AW1023" i="8"/>
  <c r="BH1025" i="8"/>
  <c r="BG1025" i="8"/>
  <c r="BR1027" i="8"/>
  <c r="BQ1027" i="8"/>
  <c r="CB1029" i="8"/>
  <c r="CA1029" i="8"/>
  <c r="H1804" i="8"/>
  <c r="C1803" i="8"/>
  <c r="C1804" i="8"/>
  <c r="M1806" i="8"/>
  <c r="F1806" i="8" l="1"/>
  <c r="E1805" i="8"/>
  <c r="BC1806" i="8"/>
  <c r="BB1806" i="8"/>
  <c r="P1808" i="8"/>
  <c r="O1807" i="8"/>
  <c r="AW1805" i="8"/>
  <c r="AX1805" i="8"/>
  <c r="J1806" i="8"/>
  <c r="K1807" i="8"/>
  <c r="AS1804" i="8"/>
  <c r="AR1804" i="8"/>
  <c r="BW1027" i="8"/>
  <c r="BV1027" i="8"/>
  <c r="BM1025" i="8"/>
  <c r="BL1025" i="8"/>
  <c r="BC1023" i="8"/>
  <c r="BB1023" i="8"/>
  <c r="AX1022" i="8"/>
  <c r="AW1022" i="8"/>
  <c r="BH1024" i="8"/>
  <c r="BG1024" i="8"/>
  <c r="BR1026" i="8"/>
  <c r="BQ1026" i="8"/>
  <c r="CB1028" i="8"/>
  <c r="CA1028" i="8"/>
  <c r="H1805" i="8"/>
  <c r="C1805" i="8"/>
  <c r="H1806" i="8"/>
  <c r="M1807" i="8"/>
  <c r="BB1807" i="8" l="1"/>
  <c r="BC1807" i="8"/>
  <c r="AW1806" i="8"/>
  <c r="AX1806" i="8"/>
  <c r="P1809" i="8"/>
  <c r="O1808" i="8"/>
  <c r="AS1805" i="8"/>
  <c r="AR1805" i="8"/>
  <c r="J1807" i="8"/>
  <c r="K1808" i="8"/>
  <c r="F1807" i="8"/>
  <c r="E1806" i="8"/>
  <c r="BW1026" i="8"/>
  <c r="BV1026" i="8"/>
  <c r="BM1024" i="8"/>
  <c r="BL1024" i="8"/>
  <c r="BC1022" i="8"/>
  <c r="BB1022" i="8"/>
  <c r="AX1021" i="8"/>
  <c r="AW1021" i="8"/>
  <c r="BH1023" i="8"/>
  <c r="BG1023" i="8"/>
  <c r="BR1025" i="8"/>
  <c r="BQ1025" i="8"/>
  <c r="CB1027" i="8"/>
  <c r="CA1027" i="8"/>
  <c r="H1807" i="8"/>
  <c r="M1808" i="8"/>
  <c r="AS1806" i="8" l="1"/>
  <c r="AR1806" i="8"/>
  <c r="BB1808" i="8"/>
  <c r="BC1808" i="8"/>
  <c r="O1809" i="8"/>
  <c r="P1810" i="8"/>
  <c r="E1807" i="8"/>
  <c r="F1808" i="8"/>
  <c r="J1808" i="8"/>
  <c r="K1809" i="8"/>
  <c r="AW1807" i="8"/>
  <c r="AX1807" i="8"/>
  <c r="BW1025" i="8"/>
  <c r="BV1025" i="8"/>
  <c r="BM1023" i="8"/>
  <c r="BL1023" i="8"/>
  <c r="AX1020" i="8"/>
  <c r="AW1020" i="8"/>
  <c r="BC1021" i="8"/>
  <c r="BB1021" i="8"/>
  <c r="BH1022" i="8"/>
  <c r="BG1022" i="8"/>
  <c r="BR1024" i="8"/>
  <c r="BQ1024" i="8"/>
  <c r="CB1026" i="8"/>
  <c r="CA1026" i="8"/>
  <c r="AW1019" i="8"/>
  <c r="C1806" i="8"/>
  <c r="C1807" i="8"/>
  <c r="H1808" i="8"/>
  <c r="M1809" i="8"/>
  <c r="BC1809" i="8" l="1"/>
  <c r="BB1809" i="8"/>
  <c r="J1809" i="8"/>
  <c r="K1810" i="8"/>
  <c r="AW1808" i="8"/>
  <c r="AX1808" i="8"/>
  <c r="E1808" i="8"/>
  <c r="F1809" i="8"/>
  <c r="O1810" i="8"/>
  <c r="P1811" i="8"/>
  <c r="AS1807" i="8"/>
  <c r="AR1807" i="8"/>
  <c r="BW1024" i="8"/>
  <c r="BV1024" i="8"/>
  <c r="BM1022" i="8"/>
  <c r="BL1022" i="8"/>
  <c r="BH1021" i="8"/>
  <c r="BG1021" i="8"/>
  <c r="BC1020" i="8"/>
  <c r="BB1020" i="8"/>
  <c r="AX1019" i="8"/>
  <c r="BR1023" i="8"/>
  <c r="BQ1023" i="8"/>
  <c r="CB1025" i="8"/>
  <c r="CA1025" i="8"/>
  <c r="C1808" i="8"/>
  <c r="H1809" i="8"/>
  <c r="M1810" i="8"/>
  <c r="AR1808" i="8" l="1"/>
  <c r="AS1808" i="8"/>
  <c r="K1811" i="8"/>
  <c r="J1810" i="8"/>
  <c r="BC1810" i="8"/>
  <c r="BB1810" i="8"/>
  <c r="AX1809" i="8"/>
  <c r="AW1809" i="8"/>
  <c r="P1812" i="8"/>
  <c r="O1811" i="8"/>
  <c r="E1809" i="8"/>
  <c r="F1810" i="8"/>
  <c r="BW1023" i="8"/>
  <c r="BV1023" i="8"/>
  <c r="BC1019" i="8"/>
  <c r="BB1019" i="8"/>
  <c r="BH1020" i="8"/>
  <c r="BG1020" i="8"/>
  <c r="BM1021" i="8"/>
  <c r="BL1021" i="8"/>
  <c r="BR1022" i="8"/>
  <c r="BQ1022" i="8"/>
  <c r="CB1024" i="8"/>
  <c r="CA1024" i="8"/>
  <c r="H1810" i="8"/>
  <c r="C1809" i="8"/>
  <c r="M1811" i="8"/>
  <c r="AW1810" i="8" l="1"/>
  <c r="AX1810" i="8"/>
  <c r="BC1811" i="8"/>
  <c r="BB1811" i="8"/>
  <c r="K1812" i="8"/>
  <c r="J1811" i="8"/>
  <c r="AR1809" i="8"/>
  <c r="AS1809" i="8"/>
  <c r="O1812" i="8"/>
  <c r="P1813" i="8"/>
  <c r="E1810" i="8"/>
  <c r="F1811" i="8"/>
  <c r="BW1022" i="8"/>
  <c r="BV1022" i="8"/>
  <c r="BR1021" i="8"/>
  <c r="BQ1021" i="8"/>
  <c r="BM1020" i="8"/>
  <c r="BL1020" i="8"/>
  <c r="BH1019" i="8"/>
  <c r="BG1019" i="8"/>
  <c r="CB1023" i="8"/>
  <c r="CA1023" i="8"/>
  <c r="C1810" i="8"/>
  <c r="H1811" i="8"/>
  <c r="M1812" i="8"/>
  <c r="AW1811" i="8" l="1"/>
  <c r="AX1811" i="8"/>
  <c r="F1812" i="8"/>
  <c r="E1811" i="8"/>
  <c r="O1813" i="8"/>
  <c r="P1814" i="8"/>
  <c r="J1812" i="8"/>
  <c r="K1813" i="8"/>
  <c r="BB1812" i="8"/>
  <c r="BC1812" i="8"/>
  <c r="AR1810" i="8"/>
  <c r="AS1810" i="8"/>
  <c r="BM1019" i="8"/>
  <c r="BL1019" i="8"/>
  <c r="BR1020" i="8"/>
  <c r="BQ1020" i="8"/>
  <c r="BW1021" i="8"/>
  <c r="BV1021" i="8"/>
  <c r="CB1022" i="8"/>
  <c r="CA1022" i="8"/>
  <c r="M1813" i="8"/>
  <c r="J1813" i="8" l="1"/>
  <c r="K1814" i="8"/>
  <c r="AS1811" i="8"/>
  <c r="AR1811" i="8"/>
  <c r="BC1813" i="8"/>
  <c r="BB1813" i="8"/>
  <c r="E1812" i="8"/>
  <c r="F1813" i="8"/>
  <c r="AX1812" i="8"/>
  <c r="AW1812" i="8"/>
  <c r="P1815" i="8"/>
  <c r="O1814" i="8"/>
  <c r="CB1021" i="8"/>
  <c r="CA1021" i="8"/>
  <c r="BW1020" i="8"/>
  <c r="BV1020" i="8"/>
  <c r="BR1019" i="8"/>
  <c r="BQ1019" i="8"/>
  <c r="C1811" i="8"/>
  <c r="C1812" i="8"/>
  <c r="H1812" i="8"/>
  <c r="M1814" i="8"/>
  <c r="AR1812" i="8" l="1"/>
  <c r="AS1812" i="8"/>
  <c r="BC1814" i="8"/>
  <c r="BB1814" i="8"/>
  <c r="O1815" i="8"/>
  <c r="P1816" i="8"/>
  <c r="K1815" i="8"/>
  <c r="J1814" i="8"/>
  <c r="F1814" i="8"/>
  <c r="E1813" i="8"/>
  <c r="AX1813" i="8"/>
  <c r="AW1813" i="8"/>
  <c r="BW1019" i="8"/>
  <c r="BV1019" i="8"/>
  <c r="CB1020" i="8"/>
  <c r="CA1020" i="8"/>
  <c r="C1813" i="8"/>
  <c r="H1813" i="8"/>
  <c r="H1814" i="8"/>
  <c r="M1815" i="8"/>
  <c r="O1816" i="8" l="1"/>
  <c r="P1817" i="8"/>
  <c r="F1815" i="8"/>
  <c r="E1814" i="8"/>
  <c r="BB1815" i="8"/>
  <c r="BC1815" i="8"/>
  <c r="AS1813" i="8"/>
  <c r="AR1813" i="8"/>
  <c r="J1815" i="8"/>
  <c r="K1816" i="8"/>
  <c r="AX1814" i="8"/>
  <c r="AW1814" i="8"/>
  <c r="CB1019" i="8"/>
  <c r="CA1019" i="8"/>
  <c r="C1814" i="8"/>
  <c r="H1815" i="8"/>
  <c r="M1816" i="8"/>
  <c r="E1815" i="8" l="1"/>
  <c r="F1816" i="8"/>
  <c r="AR1814" i="8"/>
  <c r="AS1814" i="8"/>
  <c r="J1816" i="8"/>
  <c r="K1817" i="8"/>
  <c r="O1817" i="8"/>
  <c r="P1818" i="8"/>
  <c r="AW1815" i="8"/>
  <c r="AX1815" i="8"/>
  <c r="BB1816" i="8"/>
  <c r="BC1816" i="8"/>
  <c r="C1815" i="8"/>
  <c r="M1817" i="8"/>
  <c r="BC1817" i="8" l="1"/>
  <c r="BB1817" i="8"/>
  <c r="J1817" i="8"/>
  <c r="K1818" i="8"/>
  <c r="AW1816" i="8"/>
  <c r="AX1816" i="8"/>
  <c r="F1817" i="8"/>
  <c r="E1816" i="8"/>
  <c r="O1818" i="8"/>
  <c r="P1819" i="8"/>
  <c r="AR1815" i="8"/>
  <c r="AS1815" i="8"/>
  <c r="H1816" i="8"/>
  <c r="C1816" i="8"/>
  <c r="H1817" i="8"/>
  <c r="M1818" i="8"/>
  <c r="J1818" i="8" l="1"/>
  <c r="K1819" i="8"/>
  <c r="BC1818" i="8"/>
  <c r="BB1818" i="8"/>
  <c r="P1820" i="8"/>
  <c r="O1819" i="8"/>
  <c r="AW1817" i="8"/>
  <c r="AX1817" i="8"/>
  <c r="AR1816" i="8"/>
  <c r="AS1816" i="8"/>
  <c r="F1818" i="8"/>
  <c r="E1817" i="8"/>
  <c r="H1818" i="8"/>
  <c r="C1817" i="8"/>
  <c r="M1819" i="8"/>
  <c r="O1820" i="8" l="1"/>
  <c r="P1821" i="8"/>
  <c r="AR1817" i="8"/>
  <c r="AS1817" i="8"/>
  <c r="J1819" i="8"/>
  <c r="K1820" i="8"/>
  <c r="BC1819" i="8"/>
  <c r="BB1819" i="8"/>
  <c r="E1818" i="8"/>
  <c r="F1819" i="8"/>
  <c r="AX1818" i="8"/>
  <c r="AW1818" i="8"/>
  <c r="AQ1014" i="8"/>
  <c r="AT1014" i="8" s="1"/>
  <c r="AT2018" i="8" s="1"/>
  <c r="AV2027" i="8" s="1"/>
  <c r="AR1014" i="8"/>
  <c r="H1819" i="8"/>
  <c r="C1818" i="8"/>
  <c r="M1820" i="8"/>
  <c r="K1821" i="8" l="1"/>
  <c r="J1820" i="8"/>
  <c r="AX1819" i="8"/>
  <c r="AW1819" i="8"/>
  <c r="AS1818" i="8"/>
  <c r="AR1818" i="8"/>
  <c r="O1821" i="8"/>
  <c r="P1822" i="8"/>
  <c r="E1819" i="8"/>
  <c r="F1820" i="8"/>
  <c r="BB1820" i="8"/>
  <c r="BC1820" i="8"/>
  <c r="AU1014" i="8"/>
  <c r="AU2018" i="8" s="1"/>
  <c r="AS1014" i="8"/>
  <c r="AS1011" i="8" s="1"/>
  <c r="W67" i="9"/>
  <c r="H1820" i="8"/>
  <c r="C1819" i="8"/>
  <c r="M1821" i="8"/>
  <c r="AS1819" i="8" l="1"/>
  <c r="AR1819" i="8"/>
  <c r="AW1820" i="8"/>
  <c r="AX1820" i="8"/>
  <c r="BB1821" i="8"/>
  <c r="BC1821" i="8"/>
  <c r="F1821" i="8"/>
  <c r="E1820" i="8"/>
  <c r="P1823" i="8"/>
  <c r="O1822" i="8"/>
  <c r="J1821" i="8"/>
  <c r="K1822" i="8"/>
  <c r="AV1014" i="8"/>
  <c r="AV2018" i="8" s="1"/>
  <c r="M1822" i="8"/>
  <c r="AR1820" i="8" l="1"/>
  <c r="AS1820" i="8"/>
  <c r="E1821" i="8"/>
  <c r="F1822" i="8"/>
  <c r="K1823" i="8"/>
  <c r="J1822" i="8"/>
  <c r="AW1821" i="8"/>
  <c r="AX1821" i="8"/>
  <c r="BC1822" i="8"/>
  <c r="BB1822" i="8"/>
  <c r="O1823" i="8"/>
  <c r="P1824" i="8"/>
  <c r="C1820" i="8"/>
  <c r="H1821" i="8"/>
  <c r="M1823" i="8"/>
  <c r="AW1822" i="8" l="1"/>
  <c r="AX1822" i="8"/>
  <c r="J1823" i="8"/>
  <c r="K1824" i="8"/>
  <c r="BC1823" i="8"/>
  <c r="BB1823" i="8"/>
  <c r="E1822" i="8"/>
  <c r="F1823" i="8"/>
  <c r="AR1821" i="8"/>
  <c r="AS1821" i="8"/>
  <c r="O1824" i="8"/>
  <c r="P1825" i="8"/>
  <c r="H1822" i="8"/>
  <c r="C1821" i="8"/>
  <c r="H1823" i="8"/>
  <c r="M1824" i="8"/>
  <c r="O1825" i="8" l="1"/>
  <c r="P1826" i="8"/>
  <c r="AX1823" i="8"/>
  <c r="AW1823" i="8"/>
  <c r="BC1824" i="8"/>
  <c r="BB1824" i="8"/>
  <c r="J1824" i="8"/>
  <c r="K1825" i="8"/>
  <c r="E1823" i="8"/>
  <c r="F1824" i="8"/>
  <c r="AS1822" i="8"/>
  <c r="AR1822" i="8"/>
  <c r="C1822" i="8"/>
  <c r="C1823" i="8"/>
  <c r="M1825" i="8"/>
  <c r="J1825" i="8" l="1"/>
  <c r="K1826" i="8"/>
  <c r="AX1824" i="8"/>
  <c r="AW1824" i="8"/>
  <c r="F1825" i="8"/>
  <c r="E1824" i="8"/>
  <c r="O1826" i="8"/>
  <c r="P1827" i="8"/>
  <c r="AS1823" i="8"/>
  <c r="AR1823" i="8"/>
  <c r="BC1825" i="8"/>
  <c r="BB1825" i="8"/>
  <c r="H1824" i="8"/>
  <c r="C1824" i="8"/>
  <c r="M1826" i="8"/>
  <c r="BB1826" i="8" l="1"/>
  <c r="BC1826" i="8"/>
  <c r="AR1824" i="8"/>
  <c r="AS1824" i="8"/>
  <c r="J1826" i="8"/>
  <c r="K1827" i="8"/>
  <c r="E1825" i="8"/>
  <c r="F1826" i="8"/>
  <c r="O1827" i="8"/>
  <c r="P1828" i="8"/>
  <c r="AW1825" i="8"/>
  <c r="AX1825" i="8"/>
  <c r="AO589" i="4"/>
  <c r="AO756" i="4"/>
  <c r="AO930" i="4"/>
  <c r="AO418" i="4"/>
  <c r="AO606" i="4"/>
  <c r="AO547" i="4"/>
  <c r="AO849" i="4"/>
  <c r="AO76" i="4"/>
  <c r="AO226" i="4"/>
  <c r="AO459" i="4"/>
  <c r="AO581" i="4"/>
  <c r="AO748" i="4"/>
  <c r="AO922" i="4"/>
  <c r="AO410" i="4"/>
  <c r="AO598" i="4"/>
  <c r="AO531" i="4"/>
  <c r="AO833" i="4"/>
  <c r="AO68" i="4"/>
  <c r="AO218" i="4"/>
  <c r="AO829" i="4"/>
  <c r="AO996" i="4"/>
  <c r="AO484" i="4"/>
  <c r="AO658" i="4"/>
  <c r="AO846" i="4"/>
  <c r="AO334" i="4"/>
  <c r="AO165" i="4"/>
  <c r="AO316" i="4"/>
  <c r="AO607" i="4"/>
  <c r="AO939" i="4"/>
  <c r="AO440" i="4"/>
  <c r="AO621" i="4"/>
  <c r="AO788" i="4"/>
  <c r="AO962" i="4"/>
  <c r="AO450" i="4"/>
  <c r="AO638" i="4"/>
  <c r="AO611" i="4"/>
  <c r="AO913" i="4"/>
  <c r="AO108" i="4"/>
  <c r="AO258" i="4"/>
  <c r="AO523" i="4"/>
  <c r="AO757" i="4"/>
  <c r="AO412" i="4"/>
  <c r="AO774" i="4"/>
  <c r="AO93" i="4"/>
  <c r="AO463" i="4"/>
  <c r="AO760" i="4"/>
  <c r="AO512" i="4"/>
  <c r="AO279" i="4"/>
  <c r="AO869" i="4"/>
  <c r="AO524" i="4"/>
  <c r="AO886" i="4"/>
  <c r="AO205" i="4"/>
  <c r="AO687" i="4"/>
  <c r="AO257" i="4"/>
  <c r="AO167" i="4"/>
  <c r="AO32" i="4"/>
  <c r="AO432" i="4"/>
  <c r="AO605" i="4"/>
  <c r="AO946" i="4"/>
  <c r="AO622" i="4"/>
  <c r="AO881" i="4"/>
  <c r="AO242" i="4"/>
  <c r="AO319" i="4"/>
  <c r="AO697" i="4"/>
  <c r="AO391" i="4"/>
  <c r="AO43" i="4"/>
  <c r="AO222" i="4"/>
  <c r="AO889" i="4"/>
  <c r="AO892" i="4"/>
  <c r="AO554" i="4"/>
  <c r="AO819" i="4"/>
  <c r="AO212" i="4"/>
  <c r="AO747" i="4"/>
  <c r="AO71" i="4"/>
  <c r="AO503" i="4"/>
  <c r="AO525" i="4"/>
  <c r="AO692" i="4"/>
  <c r="AO866" i="4"/>
  <c r="AO354" i="4"/>
  <c r="AO542" i="4"/>
  <c r="AO419" i="4"/>
  <c r="AO721" i="4"/>
  <c r="AO12" i="4"/>
  <c r="AO162" i="4"/>
  <c r="AO5" i="4"/>
  <c r="AO517" i="4"/>
  <c r="AO684" i="4"/>
  <c r="AO858" i="4"/>
  <c r="AO346" i="4"/>
  <c r="AO534" i="4"/>
  <c r="AO403" i="4"/>
  <c r="AO705" i="4"/>
  <c r="AO976" i="4"/>
  <c r="AO154" i="4"/>
  <c r="AO765" i="4"/>
  <c r="AO932" i="4"/>
  <c r="AO420" i="4"/>
  <c r="AO594" i="4"/>
  <c r="AO782" i="4"/>
  <c r="AO899" i="4"/>
  <c r="AO101" i="4"/>
  <c r="AO252" i="4"/>
  <c r="AO479" i="4"/>
  <c r="AO811" i="4"/>
  <c r="AO255" i="4"/>
  <c r="AO557" i="4"/>
  <c r="AO724" i="4"/>
  <c r="AO898" i="4"/>
  <c r="AO386" i="4"/>
  <c r="AO574" i="4"/>
  <c r="AO483" i="4"/>
  <c r="AO785" i="4"/>
  <c r="AO44" i="4"/>
  <c r="AO194" i="4"/>
  <c r="AO395" i="4"/>
  <c r="AO629" i="4"/>
  <c r="AO970" i="4"/>
  <c r="AO646" i="4"/>
  <c r="AO929" i="4"/>
  <c r="AO266" i="4"/>
  <c r="AO408" i="4"/>
  <c r="AO953" i="4"/>
  <c r="AO647" i="4"/>
  <c r="AO741" i="4"/>
  <c r="AO396" i="4"/>
  <c r="AO758" i="4"/>
  <c r="AO77" i="4"/>
  <c r="AO431" i="4"/>
  <c r="AO728" i="4"/>
  <c r="AO384" i="4"/>
  <c r="AO219" i="4"/>
  <c r="AO251" i="4"/>
  <c r="AO477" i="4"/>
  <c r="AO818" i="4"/>
  <c r="AO494" i="4"/>
  <c r="AO625" i="4"/>
  <c r="AO973" i="4"/>
  <c r="AO461" i="4"/>
  <c r="AO628" i="4"/>
  <c r="AO802" i="4"/>
  <c r="AO990" i="4"/>
  <c r="AO478" i="4"/>
  <c r="AO309" i="4"/>
  <c r="AO593" i="4"/>
  <c r="AO895" i="4"/>
  <c r="AO98" i="4"/>
  <c r="AO965" i="4"/>
  <c r="AO453" i="4"/>
  <c r="AO620" i="4"/>
  <c r="AO794" i="4"/>
  <c r="AO982" i="4"/>
  <c r="AO470" i="4"/>
  <c r="AO301" i="4"/>
  <c r="AO577" i="4"/>
  <c r="AO879" i="4"/>
  <c r="AO90" i="4"/>
  <c r="AO701" i="4"/>
  <c r="AO868" i="4"/>
  <c r="AO356" i="4"/>
  <c r="AO530" i="4"/>
  <c r="AO718" i="4"/>
  <c r="AO771" i="4"/>
  <c r="AO37" i="4"/>
  <c r="AO188" i="4"/>
  <c r="AO351" i="4"/>
  <c r="AO683" i="4"/>
  <c r="AO1005" i="4"/>
  <c r="AO493" i="4"/>
  <c r="AO660" i="4"/>
  <c r="AO834" i="4"/>
  <c r="AO1001" i="4"/>
  <c r="AO510" i="4"/>
  <c r="AO355" i="4"/>
  <c r="AO657" i="4"/>
  <c r="AO959" i="4"/>
  <c r="AO130" i="4"/>
  <c r="AO297" i="4"/>
  <c r="AO501" i="4"/>
  <c r="AO842" i="4"/>
  <c r="AO518" i="4"/>
  <c r="AO673" i="4"/>
  <c r="AO138" i="4"/>
  <c r="AO200" i="4"/>
  <c r="AO163" i="4"/>
  <c r="AO51" i="4"/>
  <c r="AO613" i="4"/>
  <c r="AO954" i="4"/>
  <c r="AO630" i="4"/>
  <c r="AO897" i="4"/>
  <c r="AO250" i="4"/>
  <c r="AO344" i="4"/>
  <c r="AO825" i="4"/>
  <c r="AO519" i="4"/>
  <c r="AO107" i="4"/>
  <c r="AO349" i="4"/>
  <c r="AO690" i="4"/>
  <c r="AO366" i="4"/>
  <c r="AO369" i="4"/>
  <c r="AO249" i="4"/>
  <c r="AO72" i="4"/>
  <c r="AO791" i="4"/>
  <c r="AO113" i="4"/>
  <c r="AO25" i="4"/>
  <c r="AO16" i="4"/>
  <c r="AO981" i="4"/>
  <c r="AO636" i="4"/>
  <c r="AO998" i="4"/>
  <c r="AO317" i="4"/>
  <c r="AO911" i="4"/>
  <c r="AO347" i="4"/>
  <c r="AO711" i="4"/>
  <c r="AO174" i="4"/>
  <c r="AO909" i="4"/>
  <c r="AO397" i="4"/>
  <c r="AO564" i="4"/>
  <c r="AO738" i="4"/>
  <c r="AO926" i="4"/>
  <c r="AO414" i="4"/>
  <c r="AO245" i="4"/>
  <c r="AO465" i="4"/>
  <c r="AO767" i="4"/>
  <c r="AO34" i="4"/>
  <c r="AO901" i="4"/>
  <c r="AO389" i="4"/>
  <c r="AO556" i="4"/>
  <c r="AO730" i="4"/>
  <c r="AO918" i="4"/>
  <c r="AO406" i="4"/>
  <c r="AO237" i="4"/>
  <c r="AO449" i="4"/>
  <c r="AO751" i="4"/>
  <c r="AO26" i="4"/>
  <c r="AO637" i="4"/>
  <c r="AO804" i="4"/>
  <c r="AO978" i="4"/>
  <c r="AO466" i="4"/>
  <c r="AO654" i="4"/>
  <c r="AO643" i="4"/>
  <c r="AO945" i="4"/>
  <c r="AO124" i="4"/>
  <c r="AO274" i="4"/>
  <c r="AO555" i="4"/>
  <c r="AO941" i="4"/>
  <c r="AO429" i="4"/>
  <c r="AO596" i="4"/>
  <c r="AO770" i="4"/>
  <c r="AO958" i="4"/>
  <c r="AO446" i="4"/>
  <c r="AO277" i="4"/>
  <c r="AO529" i="4"/>
  <c r="AO831" i="4"/>
  <c r="AO66" i="4"/>
  <c r="AO888" i="4"/>
  <c r="AO373" i="4"/>
  <c r="AO714" i="4"/>
  <c r="AO390" i="4"/>
  <c r="AO417" i="4"/>
  <c r="AO10" i="4"/>
  <c r="AO97" i="4"/>
  <c r="AO855" i="4"/>
  <c r="AO216" i="4"/>
  <c r="AO485" i="4"/>
  <c r="AO826" i="4"/>
  <c r="AO502" i="4"/>
  <c r="AO641" i="4"/>
  <c r="AO122" i="4"/>
  <c r="AO187" i="4"/>
  <c r="AO112" i="4"/>
  <c r="AO960" i="4"/>
  <c r="AO871" i="4"/>
  <c r="AO900" i="4"/>
  <c r="AO562" i="4"/>
  <c r="AO835" i="4"/>
  <c r="AO220" i="4"/>
  <c r="AO763" i="4"/>
  <c r="AO96" i="4"/>
  <c r="AO535" i="4"/>
  <c r="AO304" i="4"/>
  <c r="AO152" i="4"/>
  <c r="AO744" i="4"/>
  <c r="AO853" i="4"/>
  <c r="AO508" i="4"/>
  <c r="AO870" i="4"/>
  <c r="AO189" i="4"/>
  <c r="AO655" i="4"/>
  <c r="AO985" i="4"/>
  <c r="AO64" i="4"/>
  <c r="AO134" i="4"/>
  <c r="AO368" i="4"/>
  <c r="AO585" i="4"/>
  <c r="AO192" i="4"/>
  <c r="AO604" i="4"/>
  <c r="AO285" i="4"/>
  <c r="AO331" i="4"/>
  <c r="AO160" i="4"/>
  <c r="AO921" i="4"/>
  <c r="AO310" i="4"/>
  <c r="AO845" i="4"/>
  <c r="AO500" i="4"/>
  <c r="AO862" i="4"/>
  <c r="AO181" i="4"/>
  <c r="AO639" i="4"/>
  <c r="AO837" i="4"/>
  <c r="AO492" i="4"/>
  <c r="AO854" i="4"/>
  <c r="AO173" i="4"/>
  <c r="AO623" i="4"/>
  <c r="AO573" i="4"/>
  <c r="AO914" i="4"/>
  <c r="AO590" i="4"/>
  <c r="AO817" i="4"/>
  <c r="AO210" i="4"/>
  <c r="AO877" i="4"/>
  <c r="AO532" i="4"/>
  <c r="AO894" i="4"/>
  <c r="AO213" i="4"/>
  <c r="AO703" i="4"/>
  <c r="AO632" i="4"/>
  <c r="AO586" i="4"/>
  <c r="AO244" i="4"/>
  <c r="AO147" i="4"/>
  <c r="AO537" i="4"/>
  <c r="AO698" i="4"/>
  <c r="AO385" i="4"/>
  <c r="AO86" i="4"/>
  <c r="AO166" i="4"/>
  <c r="AO772" i="4"/>
  <c r="AO579" i="4"/>
  <c r="AO114" i="4"/>
  <c r="AO115" i="4"/>
  <c r="AO912" i="4"/>
  <c r="AO361" i="4"/>
  <c r="AO597" i="4"/>
  <c r="AO426" i="4"/>
  <c r="AO609" i="4"/>
  <c r="AO600" i="4"/>
  <c r="AO759" i="4"/>
  <c r="AO624" i="4"/>
  <c r="AO329" i="4"/>
  <c r="AO793" i="4"/>
  <c r="AO522" i="4"/>
  <c r="AO847" i="4"/>
  <c r="AO191" i="4"/>
  <c r="AO182" i="4"/>
  <c r="AO247" i="4"/>
  <c r="AO38" i="4"/>
  <c r="AO327" i="4"/>
  <c r="AO475" i="4"/>
  <c r="AO506" i="4"/>
  <c r="AO164" i="4"/>
  <c r="AO19" i="4"/>
  <c r="AO137" i="4"/>
  <c r="AO144" i="4"/>
  <c r="AO809" i="4"/>
  <c r="AO452" i="4"/>
  <c r="AO836" i="4"/>
  <c r="AO707" i="4"/>
  <c r="AO667" i="4"/>
  <c r="AO407" i="4"/>
  <c r="AO608" i="4"/>
  <c r="AO143" i="4"/>
  <c r="AO572" i="4"/>
  <c r="AO253" i="4"/>
  <c r="AO289" i="4"/>
  <c r="AO248" i="4"/>
  <c r="AO626" i="4"/>
  <c r="AO476" i="4"/>
  <c r="AO157" i="4"/>
  <c r="AO920" i="4"/>
  <c r="AO95" i="4"/>
  <c r="AO345" i="4"/>
  <c r="AO928" i="4"/>
  <c r="AO634" i="4"/>
  <c r="AO292" i="4"/>
  <c r="AO33" i="4"/>
  <c r="AO816" i="4"/>
  <c r="AO178" i="4"/>
  <c r="AO312" i="4"/>
  <c r="AO550" i="4"/>
  <c r="AO276" i="4"/>
  <c r="AO104" i="4"/>
  <c r="AO700" i="4"/>
  <c r="AO781" i="4"/>
  <c r="AO436" i="4"/>
  <c r="AO798" i="4"/>
  <c r="AO117" i="4"/>
  <c r="AO511" i="4"/>
  <c r="AO773" i="4"/>
  <c r="AO428" i="4"/>
  <c r="AO790" i="4"/>
  <c r="AO109" i="4"/>
  <c r="AO495" i="4"/>
  <c r="AO509" i="4"/>
  <c r="AO850" i="4"/>
  <c r="AO526" i="4"/>
  <c r="AO689" i="4"/>
  <c r="AO146" i="4"/>
  <c r="AO813" i="4"/>
  <c r="AO468" i="4"/>
  <c r="AO830" i="4"/>
  <c r="AO149" i="4"/>
  <c r="AO575" i="4"/>
  <c r="AO376" i="4"/>
  <c r="AO458" i="4"/>
  <c r="AO116" i="4"/>
  <c r="AO81" i="4"/>
  <c r="AO983" i="4"/>
  <c r="AO570" i="4"/>
  <c r="AO228" i="4"/>
  <c r="AO121" i="4"/>
  <c r="AO409" i="4"/>
  <c r="AO644" i="4"/>
  <c r="AO325" i="4"/>
  <c r="AO571" i="4"/>
  <c r="AO291" i="4"/>
  <c r="AO656" i="4"/>
  <c r="AO119" i="4"/>
  <c r="AO469" i="4"/>
  <c r="AO742" i="4"/>
  <c r="AO353" i="4"/>
  <c r="AO303" i="4"/>
  <c r="AO286" i="4"/>
  <c r="AO223" i="4"/>
  <c r="AO208" i="4"/>
  <c r="AO73" i="4"/>
  <c r="AO966" i="4"/>
  <c r="AO335" i="4"/>
  <c r="AO984" i="4"/>
  <c r="AO153" i="4"/>
  <c r="AO243" i="4"/>
  <c r="AO83" i="4"/>
  <c r="AO745" i="4"/>
  <c r="AO933" i="4"/>
  <c r="AO950" i="4"/>
  <c r="AO815" i="4"/>
  <c r="AO487" i="4"/>
  <c r="AO560" i="4"/>
  <c r="AO616" i="4"/>
  <c r="AO94" i="4"/>
  <c r="AO814" i="4"/>
  <c r="AO580" i="4"/>
  <c r="AO261" i="4"/>
  <c r="AO305" i="4"/>
  <c r="AO110" i="4"/>
  <c r="AO601" i="4"/>
  <c r="AO89" i="4"/>
  <c r="AO1002" i="4"/>
  <c r="AO993" i="4"/>
  <c r="AO472" i="4"/>
  <c r="AO552" i="4"/>
  <c r="AO963" i="4"/>
  <c r="AO906" i="4"/>
  <c r="AO801" i="4"/>
  <c r="AO287" i="4"/>
  <c r="AO231" i="4"/>
  <c r="AO777" i="4"/>
  <c r="AO24" i="4"/>
  <c r="AO378" i="4"/>
  <c r="AO36" i="4"/>
  <c r="AO207" i="4"/>
  <c r="AO275" i="4"/>
  <c r="AO789" i="4"/>
  <c r="AO311" i="4"/>
  <c r="AO717" i="4"/>
  <c r="AO372" i="4"/>
  <c r="AO734" i="4"/>
  <c r="AO53" i="4"/>
  <c r="AO383" i="4"/>
  <c r="AO709" i="4"/>
  <c r="AO364" i="4"/>
  <c r="AO726" i="4"/>
  <c r="AO45" i="4"/>
  <c r="AO367" i="4"/>
  <c r="AO445" i="4"/>
  <c r="AO786" i="4"/>
  <c r="AO462" i="4"/>
  <c r="AO561" i="4"/>
  <c r="AO82" i="4"/>
  <c r="AO749" i="4"/>
  <c r="AO404" i="4"/>
  <c r="AO766" i="4"/>
  <c r="AO85" i="4"/>
  <c r="AO447" i="4"/>
  <c r="AO225" i="4"/>
  <c r="AO330" i="4"/>
  <c r="AO975" i="4"/>
  <c r="AO54" i="4"/>
  <c r="AO720" i="4"/>
  <c r="AO442" i="4"/>
  <c r="AO100" i="4"/>
  <c r="AO56" i="4"/>
  <c r="AO944" i="4"/>
  <c r="AO516" i="4"/>
  <c r="AO197" i="4"/>
  <c r="AO363" i="4"/>
  <c r="AO62" i="4"/>
  <c r="AO400" i="4"/>
  <c r="AO488" i="4"/>
  <c r="AO341" i="4"/>
  <c r="AO614" i="4"/>
  <c r="AO84" i="4"/>
  <c r="AO161" i="4"/>
  <c r="AO118" i="4"/>
  <c r="AO295" i="4"/>
  <c r="AO105" i="4"/>
  <c r="AO949" i="4"/>
  <c r="AO710" i="4"/>
  <c r="AO74" i="4"/>
  <c r="AO471" i="4"/>
  <c r="AO969" i="4"/>
  <c r="AO288" i="4"/>
  <c r="AO35" i="4"/>
  <c r="AO808" i="4"/>
  <c r="AO677" i="4"/>
  <c r="AO694" i="4"/>
  <c r="AO314" i="4"/>
  <c r="AO139" i="4"/>
  <c r="AO267" i="4"/>
  <c r="AO142" i="4"/>
  <c r="AO935" i="4"/>
  <c r="AO133" i="4"/>
  <c r="AO1003" i="4"/>
  <c r="AO992" i="4"/>
  <c r="AO504" i="4"/>
  <c r="AO903" i="4"/>
  <c r="AO905" i="4"/>
  <c r="AO127" i="4"/>
  <c r="AO746" i="4"/>
  <c r="AO481" i="4"/>
  <c r="AO120" i="4"/>
  <c r="AO75" i="4"/>
  <c r="AO284" i="4"/>
  <c r="AO650" i="4"/>
  <c r="AO308" i="4"/>
  <c r="AO47" i="4"/>
  <c r="AO11" i="4"/>
  <c r="AO457" i="4"/>
  <c r="AO805" i="4"/>
  <c r="AO822" i="4"/>
  <c r="AO559" i="4"/>
  <c r="AO864" i="4"/>
  <c r="AO195" i="4"/>
  <c r="AO806" i="4"/>
  <c r="AO169" i="4"/>
  <c r="AO155" i="4"/>
  <c r="AO680" i="4"/>
  <c r="AO752" i="4"/>
  <c r="AO443" i="4"/>
  <c r="AO653" i="4"/>
  <c r="AO994" i="4"/>
  <c r="AO670" i="4"/>
  <c r="AO977" i="4"/>
  <c r="AO290" i="4"/>
  <c r="AO645" i="4"/>
  <c r="AO986" i="4"/>
  <c r="AO662" i="4"/>
  <c r="AO961" i="4"/>
  <c r="AO282" i="4"/>
  <c r="AO381" i="4"/>
  <c r="AO722" i="4"/>
  <c r="AO398" i="4"/>
  <c r="AO433" i="4"/>
  <c r="AO18" i="4"/>
  <c r="AO685" i="4"/>
  <c r="AO340" i="4"/>
  <c r="AO702" i="4"/>
  <c r="AO21" i="4"/>
  <c r="AO322" i="4"/>
  <c r="AO885" i="4"/>
  <c r="AO902" i="4"/>
  <c r="AO719" i="4"/>
  <c r="AO217" i="4"/>
  <c r="AO997" i="4"/>
  <c r="AO1000" i="4"/>
  <c r="AO943" i="4"/>
  <c r="AO967" i="4"/>
  <c r="AO688" i="4"/>
  <c r="AO388" i="4"/>
  <c r="AO69" i="4"/>
  <c r="AO241" i="4"/>
  <c r="AO302" i="4"/>
  <c r="AO235" i="4"/>
  <c r="AO91" i="4"/>
  <c r="AO764" i="4"/>
  <c r="AO486" i="4"/>
  <c r="AO399" i="4"/>
  <c r="AO59" i="4"/>
  <c r="AO294" i="4"/>
  <c r="AO583" i="4"/>
  <c r="AO968" i="4"/>
  <c r="AO693" i="4"/>
  <c r="AO454" i="4"/>
  <c r="AO731" i="4"/>
  <c r="AO65" i="4"/>
  <c r="AO649" i="4"/>
  <c r="AO280" i="4"/>
  <c r="AO15" i="4"/>
  <c r="AO633" i="4"/>
  <c r="AO421" i="4"/>
  <c r="AO438" i="4"/>
  <c r="AO58" i="4"/>
  <c r="AO951" i="4"/>
  <c r="AO129" i="4"/>
  <c r="AO227" i="4"/>
  <c r="AO23" i="4"/>
  <c r="AO543" i="4"/>
  <c r="AO754" i="4"/>
  <c r="AO497" i="4"/>
  <c r="AO123" i="4"/>
  <c r="AO323" i="4"/>
  <c r="AO521" i="4"/>
  <c r="AO176" i="4"/>
  <c r="AO490" i="4"/>
  <c r="AO148" i="4"/>
  <c r="AO887" i="4"/>
  <c r="AO336" i="4"/>
  <c r="AO875" i="4"/>
  <c r="AO394" i="4"/>
  <c r="AO52" i="4"/>
  <c r="AO263" i="4"/>
  <c r="AO848" i="4"/>
  <c r="AO233" i="4"/>
  <c r="AO549" i="4"/>
  <c r="AO566" i="4"/>
  <c r="AO186" i="4"/>
  <c r="AO320" i="4"/>
  <c r="AO679" i="4"/>
  <c r="AO527" i="4"/>
  <c r="AO201" i="4"/>
  <c r="AO238" i="4"/>
  <c r="AO22" i="4"/>
  <c r="AO49" i="4"/>
  <c r="AO736" i="4"/>
  <c r="AO792" i="4"/>
  <c r="AO737" i="4"/>
  <c r="AO618" i="4"/>
  <c r="AO333" i="4"/>
  <c r="AO350" i="4"/>
  <c r="AO971" i="4"/>
  <c r="AO666" i="4"/>
  <c r="AO324" i="4"/>
  <c r="AO740" i="4"/>
  <c r="AO515" i="4"/>
  <c r="AO427" i="4"/>
  <c r="AO706" i="4"/>
  <c r="AO401" i="4"/>
  <c r="AO924" i="4"/>
  <c r="AO827" i="4"/>
  <c r="AO357" i="4"/>
  <c r="AO265" i="4"/>
  <c r="AO78" i="4"/>
  <c r="AO92" i="4"/>
  <c r="AO185" i="4"/>
  <c r="AO246" i="4"/>
  <c r="AO358" i="4"/>
  <c r="AO328" i="4"/>
  <c r="AO896" i="4"/>
  <c r="AO437" i="4"/>
  <c r="AO568" i="4"/>
  <c r="AO296" i="4"/>
  <c r="AO489" i="4"/>
  <c r="AO844" i="4"/>
  <c r="AO699" i="4"/>
  <c r="AO768" i="4"/>
  <c r="AO171" i="4"/>
  <c r="AO498" i="4"/>
  <c r="AO159" i="4"/>
  <c r="AO264" i="4"/>
  <c r="AO934" i="4"/>
  <c r="AO775" i="4"/>
  <c r="AO821" i="4"/>
  <c r="AO591" i="4"/>
  <c r="AO464" i="4"/>
  <c r="AO972" i="4"/>
  <c r="AO891" i="4"/>
  <c r="AO541" i="4"/>
  <c r="AO377" i="4"/>
  <c r="AO551" i="4"/>
  <c r="AO232" i="4"/>
  <c r="AO672" i="4"/>
  <c r="AO307" i="4"/>
  <c r="AO505" i="4"/>
  <c r="AO948" i="4"/>
  <c r="AO931" i="4"/>
  <c r="AO843" i="4"/>
  <c r="AO602" i="4"/>
  <c r="AO260" i="4"/>
  <c r="AO676" i="4"/>
  <c r="AO387" i="4"/>
  <c r="AO313" i="4"/>
  <c r="AO642" i="4"/>
  <c r="AO300" i="4"/>
  <c r="AO796" i="4"/>
  <c r="AO619" i="4"/>
  <c r="AO908" i="4"/>
  <c r="AO795" i="4"/>
  <c r="AO989" i="4"/>
  <c r="AO927" i="4"/>
  <c r="AO7" i="4"/>
  <c r="AO544" i="4"/>
  <c r="AO563" i="4"/>
  <c r="AO230" i="4"/>
  <c r="AO102" i="4"/>
  <c r="AO860" i="4"/>
  <c r="AO150" i="4"/>
  <c r="AO158" i="4"/>
  <c r="AO872" i="4"/>
  <c r="AO588" i="4"/>
  <c r="AO321" i="4"/>
  <c r="AO761" i="4"/>
  <c r="AO425" i="4"/>
  <c r="AO942" i="4"/>
  <c r="AO359" i="4"/>
  <c r="AO131" i="4"/>
  <c r="AO678" i="4"/>
  <c r="AO496" i="4"/>
  <c r="AO565" i="4"/>
  <c r="AO202" i="4"/>
  <c r="AO184" i="4"/>
  <c r="AO716" i="4"/>
  <c r="AO491" i="4"/>
  <c r="AO882" i="4"/>
  <c r="AO663" i="4"/>
  <c r="AO103" i="4"/>
  <c r="AO362" i="4"/>
  <c r="AO444" i="4"/>
  <c r="AO874" i="4"/>
  <c r="AO214" i="4"/>
  <c r="AO884" i="4"/>
  <c r="AO803" i="4"/>
  <c r="AO715" i="4"/>
  <c r="AO538" i="4"/>
  <c r="AO196" i="4"/>
  <c r="AO612" i="4"/>
  <c r="AO293" i="4"/>
  <c r="AO952" i="4"/>
  <c r="AO578" i="4"/>
  <c r="AO236" i="4"/>
  <c r="AO668" i="4"/>
  <c r="AO411" i="4"/>
  <c r="AO780" i="4"/>
  <c r="AO603" i="4"/>
  <c r="AO861" i="4"/>
  <c r="AO671" i="4"/>
  <c r="AO168" i="4"/>
  <c r="AO126" i="4"/>
  <c r="AO61" i="4"/>
  <c r="AO569" i="4"/>
  <c r="AO215" i="4"/>
  <c r="AO348" i="4"/>
  <c r="AO46" i="4"/>
  <c r="AO30" i="4"/>
  <c r="AO39" i="4"/>
  <c r="AO332" i="4"/>
  <c r="AO536" i="4"/>
  <c r="AO937" i="4"/>
  <c r="AO424" i="4"/>
  <c r="AO686" i="4"/>
  <c r="AO88" i="4"/>
  <c r="AO904" i="4"/>
  <c r="AO422" i="4"/>
  <c r="AO480" i="4"/>
  <c r="AO988" i="4"/>
  <c r="AO923" i="4"/>
  <c r="AO455" i="4"/>
  <c r="AO460" i="4"/>
  <c r="AO856" i="4"/>
  <c r="AO558" i="4"/>
  <c r="AO392" i="4"/>
  <c r="AO393" i="4"/>
  <c r="AO729" i="4"/>
  <c r="AO125" i="4"/>
  <c r="AO239" i="4"/>
  <c r="AO681" i="4"/>
  <c r="AO820" i="4"/>
  <c r="AO675" i="4"/>
  <c r="AO587" i="4"/>
  <c r="AO474" i="4"/>
  <c r="AO132" i="4"/>
  <c r="AO548" i="4"/>
  <c r="AO229" i="4"/>
  <c r="AO696" i="4"/>
  <c r="AO514" i="4"/>
  <c r="AO172" i="4"/>
  <c r="AO540" i="4"/>
  <c r="AO273" i="4"/>
  <c r="AO652" i="4"/>
  <c r="AO379" i="4"/>
  <c r="AO733" i="4"/>
  <c r="AO415" i="4"/>
  <c r="AO832" i="4"/>
  <c r="AO725" i="4"/>
  <c r="AO865" i="4"/>
  <c r="AO9" i="4"/>
  <c r="AO841" i="4"/>
  <c r="AO778" i="4"/>
  <c r="AO615" i="4"/>
  <c r="AO648" i="4"/>
  <c r="AO857" i="4"/>
  <c r="AO762" i="4"/>
  <c r="AO136" i="4"/>
  <c r="AO553" i="4"/>
  <c r="AO797" i="4"/>
  <c r="AO430" i="4"/>
  <c r="AO919" i="4"/>
  <c r="AO584" i="4"/>
  <c r="AO691" i="4"/>
  <c r="AO473" i="4"/>
  <c r="AO732" i="4"/>
  <c r="AO507" i="4"/>
  <c r="AO352" i="4"/>
  <c r="AO890" i="4"/>
  <c r="AO271" i="4"/>
  <c r="AO753" i="4"/>
  <c r="AO533" i="4"/>
  <c r="AO956" i="4"/>
  <c r="AO435" i="4"/>
  <c r="AO640" i="4"/>
  <c r="AO256" i="4"/>
  <c r="AO20" i="4"/>
  <c r="AO674" i="4"/>
  <c r="AO1004" i="4"/>
  <c r="AO955" i="4"/>
  <c r="AO60" i="4"/>
  <c r="AO382" i="4"/>
  <c r="AO883" i="4"/>
  <c r="AO374" i="4"/>
  <c r="AO434" i="4"/>
  <c r="AO743" i="4"/>
  <c r="AO234" i="4"/>
  <c r="AO712" i="4"/>
  <c r="AO576" i="4"/>
  <c r="AO708" i="4"/>
  <c r="AO439" i="4"/>
  <c r="AO824" i="4"/>
  <c r="AO87" i="4"/>
  <c r="AO783" i="4"/>
  <c r="AO838" i="4"/>
  <c r="AO80" i="4"/>
  <c r="AO695" i="4"/>
  <c r="AO170" i="4"/>
  <c r="AO31" i="4"/>
  <c r="AO128" i="4"/>
  <c r="AO610" i="4"/>
  <c r="AO940" i="4"/>
  <c r="AO6" i="4"/>
  <c r="AO991" i="4"/>
  <c r="AO995" i="4"/>
  <c r="AO627" i="4"/>
  <c r="AO851" i="4"/>
  <c r="AO999" i="4"/>
  <c r="AO546" i="4"/>
  <c r="AO876" i="4"/>
  <c r="AO957" i="4"/>
  <c r="AO863" i="4"/>
  <c r="AO867" i="4"/>
  <c r="AO371" i="4"/>
  <c r="AO595" i="4"/>
  <c r="AO878" i="4"/>
  <c r="AO873" i="4"/>
  <c r="AO987" i="4"/>
  <c r="AO40" i="4"/>
  <c r="AO592" i="4"/>
  <c r="AO451" i="4"/>
  <c r="AO27" i="4"/>
  <c r="AO669" i="4"/>
  <c r="AO209" i="4"/>
  <c r="AO42" i="4"/>
  <c r="AO326" i="4"/>
  <c r="AO520" i="4"/>
  <c r="AO70" i="4"/>
  <c r="AO203" i="4"/>
  <c r="AO99" i="4"/>
  <c r="AO713" i="4"/>
  <c r="AO337" i="4"/>
  <c r="AO342" i="4"/>
  <c r="AO402" i="4"/>
  <c r="AO365" i="4"/>
  <c r="AO281" i="4"/>
  <c r="AO599" i="4"/>
  <c r="AO823" i="4"/>
  <c r="AO664" i="4"/>
  <c r="AO380" i="4"/>
  <c r="AO704" i="4"/>
  <c r="AO755" i="4"/>
  <c r="AO936" i="4"/>
  <c r="AO723" i="4"/>
  <c r="AO278" i="4"/>
  <c r="AO156" i="4"/>
  <c r="AO917" i="4"/>
  <c r="AO151" i="4"/>
  <c r="AO14" i="4"/>
  <c r="AO979" i="4"/>
  <c r="AO8" i="4"/>
  <c r="AO947" i="4"/>
  <c r="AO360" i="4"/>
  <c r="AO262" i="4"/>
  <c r="AO482" i="4"/>
  <c r="AO893" i="4"/>
  <c r="AO739" i="4"/>
  <c r="AO339" i="4"/>
  <c r="AO272" i="4"/>
  <c r="AO240" i="4"/>
  <c r="AO283" i="4"/>
  <c r="AO513" i="4"/>
  <c r="AO799" i="4"/>
  <c r="AO298" i="4"/>
  <c r="AO727" i="4"/>
  <c r="AO179" i="4"/>
  <c r="AO423" i="4"/>
  <c r="S2" i="4"/>
  <c r="AO268" i="4"/>
  <c r="AO338" i="4"/>
  <c r="AO907" i="4"/>
  <c r="AO567" i="4"/>
  <c r="AO617" i="4"/>
  <c r="AO880" i="4"/>
  <c r="AO193" i="4"/>
  <c r="AO135" i="4"/>
  <c r="AO306" i="4"/>
  <c r="AO635" i="4"/>
  <c r="AO270" i="4"/>
  <c r="AO631" i="4"/>
  <c r="AO315" i="4"/>
  <c r="AO204" i="4"/>
  <c r="AO974" i="4"/>
  <c r="AO779" i="4"/>
  <c r="AO318" i="4"/>
  <c r="AO938" i="4"/>
  <c r="AO456" i="4"/>
  <c r="AO177" i="4"/>
  <c r="AO448" i="4"/>
  <c r="AO50" i="4"/>
  <c r="AO67" i="4"/>
  <c r="AO840" i="4"/>
  <c r="AO665" i="4"/>
  <c r="AO55" i="4"/>
  <c r="AO812" i="4"/>
  <c r="AO735" i="4"/>
  <c r="AO221" i="4"/>
  <c r="AO750" i="4"/>
  <c r="AO682" i="4"/>
  <c r="AO29" i="4"/>
  <c r="AO370" i="4"/>
  <c r="AO259" i="4"/>
  <c r="AO79" i="4"/>
  <c r="AO964" i="4"/>
  <c r="AO467" i="4"/>
  <c r="AO784" i="4"/>
  <c r="AO48" i="4"/>
  <c r="AO140" i="4"/>
  <c r="AO651" i="4"/>
  <c r="AO810" i="4"/>
  <c r="AO111" i="4"/>
  <c r="AO528" i="4"/>
  <c r="AO807" i="4"/>
  <c r="AO299" i="4"/>
  <c r="AO915" i="4"/>
  <c r="AO343" i="4"/>
  <c r="AO106" i="4"/>
  <c r="AO28" i="4"/>
  <c r="AO661" i="4"/>
  <c r="AO141" i="4"/>
  <c r="AO41" i="4"/>
  <c r="AO787" i="4"/>
  <c r="AO211" i="4"/>
  <c r="AO539" i="4"/>
  <c r="AO269" i="4"/>
  <c r="AO405" i="4"/>
  <c r="AO769" i="4"/>
  <c r="AO145" i="4"/>
  <c r="AO910" i="4"/>
  <c r="AO199" i="4"/>
  <c r="AO416" i="4"/>
  <c r="AO375" i="4"/>
  <c r="AO800" i="4"/>
  <c r="AO206" i="4"/>
  <c r="AO659" i="4"/>
  <c r="AO63" i="4"/>
  <c r="AO828" i="4"/>
  <c r="AO776" i="4"/>
  <c r="AO980" i="4"/>
  <c r="AO545" i="4"/>
  <c r="AO582" i="4"/>
  <c r="AO916" i="4"/>
  <c r="AO180" i="4"/>
  <c r="AO499" i="4"/>
  <c r="AO852" i="4"/>
  <c r="AO190" i="4"/>
  <c r="AO441" i="4"/>
  <c r="AO57" i="4"/>
  <c r="AO254" i="4"/>
  <c r="AO175" i="4"/>
  <c r="AO183" i="4"/>
  <c r="AO17" i="4"/>
  <c r="AO859" i="4"/>
  <c r="AO839" i="4"/>
  <c r="AO224" i="4"/>
  <c r="AO13" i="4"/>
  <c r="AO198" i="4"/>
  <c r="AO925" i="4"/>
  <c r="AO413" i="4"/>
  <c r="AN794" i="4"/>
  <c r="AN255" i="4"/>
  <c r="AN841" i="4"/>
  <c r="L528" i="4"/>
  <c r="AD639" i="4"/>
  <c r="L585" i="4"/>
  <c r="AN612" i="4"/>
  <c r="L394" i="4"/>
  <c r="L271" i="4"/>
  <c r="L383" i="4"/>
  <c r="L730" i="4"/>
  <c r="AD946" i="4"/>
  <c r="L612" i="4"/>
  <c r="AA365" i="4"/>
  <c r="AA310" i="4"/>
  <c r="L748" i="4"/>
  <c r="AN955" i="4"/>
  <c r="L798" i="4"/>
  <c r="AN559" i="4"/>
  <c r="AN742" i="4"/>
  <c r="L714" i="4"/>
  <c r="L683" i="4"/>
  <c r="AD892" i="4"/>
  <c r="AD826" i="4"/>
  <c r="AA811" i="4"/>
  <c r="AA133" i="4"/>
  <c r="R29" i="4"/>
  <c r="L329" i="4"/>
  <c r="R802" i="4"/>
  <c r="AA127" i="4"/>
  <c r="L487" i="4"/>
  <c r="L185" i="4"/>
  <c r="L917" i="4"/>
  <c r="L359" i="4"/>
  <c r="L286" i="4"/>
  <c r="R984" i="4"/>
  <c r="L611" i="4"/>
  <c r="L288" i="4"/>
  <c r="R792" i="4"/>
  <c r="AD9" i="4"/>
  <c r="AD846" i="4"/>
  <c r="AA791" i="4"/>
  <c r="L435" i="4"/>
  <c r="L808" i="4"/>
  <c r="L888" i="4"/>
  <c r="AN677" i="4"/>
  <c r="AD514" i="4"/>
  <c r="L810" i="4"/>
  <c r="L212" i="4"/>
  <c r="L269" i="4"/>
  <c r="AD738" i="4"/>
  <c r="L531" i="4"/>
  <c r="L100" i="4"/>
  <c r="L739" i="4"/>
  <c r="AA228" i="4"/>
  <c r="AA293" i="4"/>
  <c r="L642" i="4"/>
  <c r="R954" i="4"/>
  <c r="L840" i="4"/>
  <c r="AD76" i="4"/>
  <c r="L315" i="4"/>
  <c r="AN28" i="4"/>
  <c r="AN656" i="4"/>
  <c r="AN749" i="4"/>
  <c r="L889" i="4"/>
  <c r="L483" i="4"/>
  <c r="AA27" i="4"/>
  <c r="R549" i="4"/>
  <c r="L553" i="4"/>
  <c r="L96" i="4"/>
  <c r="AD1002" i="4"/>
  <c r="L719" i="4"/>
  <c r="AD108" i="4"/>
  <c r="L194" i="4"/>
  <c r="AA319" i="4"/>
  <c r="AN879" i="4"/>
  <c r="R506" i="4"/>
  <c r="R875" i="4"/>
  <c r="L618" i="4"/>
  <c r="AA463" i="4"/>
  <c r="AD842" i="4"/>
  <c r="AA735" i="4"/>
  <c r="AA63" i="4"/>
  <c r="R135" i="4"/>
  <c r="AD427" i="4"/>
  <c r="L488" i="4"/>
  <c r="AA142" i="4"/>
  <c r="AN844" i="4"/>
  <c r="L475" i="4"/>
  <c r="L95" i="4"/>
  <c r="AN810" i="4"/>
  <c r="L607" i="4"/>
  <c r="R812" i="4"/>
  <c r="L391" i="4"/>
  <c r="L197" i="4"/>
  <c r="L715" i="4"/>
  <c r="AN731" i="4"/>
  <c r="L820" i="4"/>
  <c r="R346" i="4"/>
  <c r="AA349" i="4"/>
  <c r="R910" i="4"/>
  <c r="L677" i="4"/>
  <c r="AN91" i="4"/>
  <c r="R61" i="4"/>
  <c r="AA900" i="4"/>
  <c r="AA338" i="4"/>
  <c r="L628" i="4"/>
  <c r="R459" i="4"/>
  <c r="L919" i="4"/>
  <c r="R7" i="4"/>
  <c r="L734" i="4"/>
  <c r="L743" i="4"/>
  <c r="R872" i="4"/>
  <c r="AN184" i="4"/>
  <c r="L712" i="4"/>
  <c r="AN127" i="4"/>
  <c r="AN952" i="4"/>
  <c r="AN437" i="4"/>
  <c r="AN27" i="4"/>
  <c r="AN452" i="4"/>
  <c r="AN743" i="4"/>
  <c r="AN892" i="4"/>
  <c r="AN692" i="4"/>
  <c r="AA841" i="4"/>
  <c r="AD156" i="4"/>
  <c r="L227" i="4"/>
  <c r="L503" i="4"/>
  <c r="L902" i="4"/>
  <c r="L246" i="4"/>
  <c r="L544" i="4"/>
  <c r="AD262" i="4"/>
  <c r="L313" i="4"/>
  <c r="AD859" i="4"/>
  <c r="R601" i="4"/>
  <c r="AN602" i="4"/>
  <c r="AN712" i="4"/>
  <c r="L502" i="4"/>
  <c r="AN103" i="4"/>
  <c r="AN379" i="4"/>
  <c r="AN33" i="4"/>
  <c r="AA30" i="4"/>
  <c r="L207" i="4"/>
  <c r="L828" i="4"/>
  <c r="AA199" i="4"/>
  <c r="L165" i="4"/>
  <c r="AA879" i="4"/>
  <c r="AN425" i="4"/>
  <c r="AN177" i="4"/>
  <c r="L752" i="4"/>
  <c r="AN300" i="4"/>
  <c r="AN690" i="4"/>
  <c r="AN136" i="4"/>
  <c r="AN862" i="4"/>
  <c r="AN912" i="4"/>
  <c r="AN319" i="4"/>
  <c r="AN856" i="4"/>
  <c r="L606" i="4"/>
  <c r="AA541" i="4"/>
  <c r="AA558" i="4"/>
  <c r="AD832" i="4"/>
  <c r="L480" i="4"/>
  <c r="AD956" i="4"/>
  <c r="L14" i="4"/>
  <c r="AN458" i="4"/>
  <c r="AD69" i="4"/>
  <c r="R595" i="4"/>
  <c r="R972" i="4"/>
  <c r="L232" i="4"/>
  <c r="L117" i="4"/>
  <c r="L388" i="4"/>
  <c r="AD428" i="4"/>
  <c r="AN701" i="4"/>
  <c r="AD154" i="4"/>
  <c r="L916" i="4"/>
  <c r="L260" i="4"/>
  <c r="AD162" i="4"/>
  <c r="L928" i="4"/>
  <c r="AA830" i="4"/>
  <c r="L629" i="4"/>
  <c r="L247" i="4"/>
  <c r="L19" i="4"/>
  <c r="AA21" i="4"/>
  <c r="L84" i="4"/>
  <c r="L17" i="4"/>
  <c r="L625" i="4"/>
  <c r="AN694" i="4"/>
  <c r="AN706" i="4"/>
  <c r="AN598" i="4"/>
  <c r="AD116" i="4"/>
  <c r="L147" i="4"/>
  <c r="AN756" i="4"/>
  <c r="AD567" i="4"/>
  <c r="AN710" i="4"/>
  <c r="AN866" i="4"/>
  <c r="AN304" i="4"/>
  <c r="AD458" i="4"/>
  <c r="AD267" i="4"/>
  <c r="L640" i="4"/>
  <c r="R424" i="4"/>
  <c r="L217" i="4"/>
  <c r="L44" i="4"/>
  <c r="AD935" i="4"/>
  <c r="AA223" i="4"/>
  <c r="L292" i="4"/>
  <c r="L399" i="4"/>
  <c r="R11" i="4"/>
  <c r="L82" i="4"/>
  <c r="L1004" i="4"/>
  <c r="L291" i="4"/>
  <c r="L814" i="4"/>
  <c r="R796" i="4"/>
  <c r="L77" i="4"/>
  <c r="L722" i="4"/>
  <c r="L306" i="4"/>
  <c r="AA969" i="4"/>
  <c r="L588" i="4"/>
  <c r="AN449" i="4"/>
  <c r="AN889" i="4"/>
  <c r="AN804" i="4"/>
  <c r="AN467" i="4"/>
  <c r="AN410" i="4"/>
  <c r="AA205" i="4"/>
  <c r="AN217" i="4"/>
  <c r="AN541" i="4"/>
  <c r="R395" i="4"/>
  <c r="AD353" i="4"/>
  <c r="AN607" i="4"/>
  <c r="L693" i="4"/>
  <c r="L112" i="4"/>
  <c r="R31" i="4"/>
  <c r="L989" i="4"/>
  <c r="AD460" i="4"/>
  <c r="L356" i="4"/>
  <c r="L421" i="4"/>
  <c r="AA457" i="4"/>
  <c r="L33" i="4"/>
  <c r="AN470" i="4"/>
  <c r="AN11" i="4"/>
  <c r="AN317" i="4"/>
  <c r="AN558" i="4"/>
  <c r="AD687" i="4"/>
  <c r="AN506" i="4"/>
  <c r="AN261" i="4"/>
  <c r="AA771" i="4"/>
  <c r="AA36" i="4"/>
  <c r="L759" i="4"/>
  <c r="L627" i="4"/>
  <c r="AD448" i="4"/>
  <c r="L781" i="4"/>
  <c r="AA583" i="4"/>
  <c r="L931" i="4"/>
  <c r="L837" i="4"/>
  <c r="AN604" i="4"/>
  <c r="AN534" i="4"/>
  <c r="AN832" i="4"/>
  <c r="AN315" i="4"/>
  <c r="AN481" i="4"/>
  <c r="AN269" i="4"/>
  <c r="L198" i="4"/>
  <c r="AN659" i="4"/>
  <c r="AN509" i="4"/>
  <c r="L519" i="4"/>
  <c r="AN454" i="4"/>
  <c r="L279" i="4"/>
  <c r="R848" i="4"/>
  <c r="AN913" i="4"/>
  <c r="AN590" i="4"/>
  <c r="AN170" i="4"/>
  <c r="AN771" i="4"/>
  <c r="AN281" i="4"/>
  <c r="AN419" i="4"/>
  <c r="AN868" i="4"/>
  <c r="AN278" i="4"/>
  <c r="L809" i="4"/>
  <c r="AN966" i="4"/>
  <c r="L130" i="4"/>
  <c r="L148" i="4"/>
  <c r="L70" i="4"/>
  <c r="L985" i="4"/>
  <c r="L390" i="4"/>
  <c r="L764" i="4"/>
  <c r="AN951" i="4"/>
  <c r="AN555" i="4"/>
  <c r="AN140" i="4"/>
  <c r="AN291" i="4"/>
  <c r="AN120" i="4"/>
  <c r="AN948" i="4"/>
  <c r="R546" i="4"/>
  <c r="AN124" i="4"/>
  <c r="AN884" i="4"/>
  <c r="AN372" i="4"/>
  <c r="AN64" i="4"/>
  <c r="AN820" i="4"/>
  <c r="AN494" i="4"/>
  <c r="AN905" i="4"/>
  <c r="AN492" i="4"/>
  <c r="L765" i="4"/>
  <c r="AN398" i="4"/>
  <c r="L509" i="4"/>
  <c r="L655" i="4"/>
  <c r="L375" i="4"/>
  <c r="L170" i="4"/>
  <c r="AN758" i="4"/>
  <c r="L580" i="4"/>
  <c r="AN199" i="4"/>
  <c r="AN608" i="4"/>
  <c r="AN476" i="4"/>
  <c r="AN160" i="4"/>
  <c r="AN433" i="4"/>
  <c r="AN960" i="4"/>
  <c r="AN880" i="4"/>
  <c r="R926" i="4"/>
  <c r="AN430" i="4"/>
  <c r="AN397" i="4"/>
  <c r="L237" i="4"/>
  <c r="R960" i="4"/>
  <c r="R576" i="4"/>
  <c r="AA572" i="4"/>
  <c r="L760" i="4"/>
  <c r="R895" i="4"/>
  <c r="L308" i="4"/>
  <c r="AD140" i="4"/>
  <c r="L284" i="4"/>
  <c r="L88" i="4"/>
  <c r="L449" i="4"/>
  <c r="L355" i="4"/>
  <c r="AA75" i="4"/>
  <c r="R566" i="4"/>
  <c r="R505" i="4"/>
  <c r="L787" i="4"/>
  <c r="L294" i="4"/>
  <c r="AA800" i="4"/>
  <c r="L973" i="4"/>
  <c r="AD258" i="4"/>
  <c r="AN200" i="4"/>
  <c r="L782" i="4"/>
  <c r="AN672" i="4"/>
  <c r="AN762" i="4"/>
  <c r="AN241" i="4"/>
  <c r="AN275" i="4"/>
  <c r="AN818" i="4"/>
  <c r="AN361" i="4"/>
  <c r="AN698" i="4"/>
  <c r="AN628" i="4"/>
  <c r="AN83" i="4"/>
  <c r="L150" i="4"/>
  <c r="AA705" i="4"/>
  <c r="L415" i="4"/>
  <c r="AA152" i="4"/>
  <c r="AD637" i="4"/>
  <c r="L707" i="4"/>
  <c r="AD42" i="4"/>
  <c r="AN158" i="4"/>
  <c r="AN252" i="4"/>
  <c r="AN956" i="4"/>
  <c r="AN882" i="4"/>
  <c r="AN595" i="4"/>
  <c r="AA602" i="4"/>
  <c r="R438" i="4"/>
  <c r="AA357" i="4"/>
  <c r="AN85" i="4"/>
  <c r="L175" i="4"/>
  <c r="AD746" i="4"/>
  <c r="AD568" i="4"/>
  <c r="AD555" i="4"/>
  <c r="AD626" i="4"/>
  <c r="AD909" i="4"/>
  <c r="L804" i="4"/>
  <c r="L339" i="4"/>
  <c r="AD397" i="4"/>
  <c r="L768" i="4"/>
  <c r="AA25" i="4"/>
  <c r="L605" i="4"/>
  <c r="L350" i="4"/>
  <c r="L669" i="4"/>
  <c r="AN195" i="4"/>
  <c r="L469" i="4"/>
  <c r="L402" i="4"/>
  <c r="L45" i="4"/>
  <c r="AD304" i="4"/>
  <c r="AD256" i="4"/>
  <c r="AA686" i="4"/>
  <c r="L780" i="4"/>
  <c r="L416" i="4"/>
  <c r="L923" i="4"/>
  <c r="L632" i="4"/>
  <c r="R183" i="4"/>
  <c r="AN627" i="4"/>
  <c r="AN225" i="4"/>
  <c r="AN298" i="4"/>
  <c r="AN579" i="4"/>
  <c r="AN37" i="4"/>
  <c r="AN900" i="4"/>
  <c r="AN769" i="4"/>
  <c r="AN222" i="4"/>
  <c r="AN428" i="4"/>
  <c r="AN835" i="4"/>
  <c r="AN62" i="4"/>
  <c r="R856" i="4"/>
  <c r="L747" i="4"/>
  <c r="L598" i="4"/>
  <c r="AN939" i="4"/>
  <c r="L431" i="4"/>
  <c r="AN43" i="4"/>
  <c r="AN387" i="4"/>
  <c r="AA970" i="4"/>
  <c r="L500" i="4"/>
  <c r="AD908" i="4"/>
  <c r="L65" i="4"/>
  <c r="AN650" i="4"/>
  <c r="L932" i="4"/>
  <c r="L124" i="4"/>
  <c r="AA224" i="4"/>
  <c r="AA414" i="4"/>
  <c r="L944" i="4"/>
  <c r="AN338" i="4"/>
  <c r="AN309" i="4"/>
  <c r="AA171" i="4"/>
  <c r="AD167" i="4"/>
  <c r="L242" i="4"/>
  <c r="AN973" i="4"/>
  <c r="AN384" i="4"/>
  <c r="AN106" i="4"/>
  <c r="AN863" i="4"/>
  <c r="AN768" i="4"/>
  <c r="AN303" i="4"/>
  <c r="AN917" i="4"/>
  <c r="AN475" i="4"/>
  <c r="AN837" i="4"/>
  <c r="AN873" i="4"/>
  <c r="AN354" i="4"/>
  <c r="AN388" i="4"/>
  <c r="L647" i="4"/>
  <c r="R255" i="4"/>
  <c r="AN572" i="4"/>
  <c r="AN7" i="4"/>
  <c r="AN171" i="4"/>
  <c r="AN208" i="4"/>
  <c r="AN974" i="4"/>
  <c r="L134" i="4"/>
  <c r="AD352" i="4"/>
  <c r="L634" i="4"/>
  <c r="AN218" i="4"/>
  <c r="L869" i="4"/>
  <c r="AN292" i="4"/>
  <c r="AN168" i="4"/>
  <c r="AN532" i="4"/>
  <c r="AN484" i="4"/>
  <c r="AN736" i="4"/>
  <c r="AN12" i="4"/>
  <c r="AD92" i="4"/>
  <c r="L259" i="4"/>
  <c r="L671" i="4"/>
  <c r="L805" i="4"/>
  <c r="AN938" i="4"/>
  <c r="AN522" i="4"/>
  <c r="R621" i="4"/>
  <c r="AN763" i="4"/>
  <c r="AN356" i="4"/>
  <c r="AD652" i="4"/>
  <c r="L882" i="4"/>
  <c r="L718" i="4"/>
  <c r="AN70" i="4"/>
  <c r="AD239" i="4"/>
  <c r="L508" i="4"/>
  <c r="L220" i="4"/>
  <c r="L348" i="4"/>
  <c r="L312" i="4"/>
  <c r="AA538" i="4"/>
  <c r="L234" i="4"/>
  <c r="AA987" i="4"/>
  <c r="AD225" i="4"/>
  <c r="R318" i="4"/>
  <c r="L815" i="4"/>
  <c r="AA551" i="4"/>
  <c r="L145" i="4"/>
  <c r="L447" i="4"/>
  <c r="L413" i="4"/>
  <c r="AA54" i="4"/>
  <c r="L497" i="4"/>
  <c r="R644" i="4"/>
  <c r="L439" i="4"/>
  <c r="L854" i="4"/>
  <c r="R34" i="4"/>
  <c r="AA172" i="4"/>
  <c r="L406" i="4"/>
  <c r="L579" i="4"/>
  <c r="AN82" i="4"/>
  <c r="AN703" i="4"/>
  <c r="L446" i="4"/>
  <c r="AA113" i="4"/>
  <c r="L713" i="4"/>
  <c r="L510" i="4"/>
  <c r="L763" i="4"/>
  <c r="AD373" i="4"/>
  <c r="AD838" i="4"/>
  <c r="L283" i="4"/>
  <c r="AN711" i="4"/>
  <c r="L704" i="4"/>
  <c r="L965" i="4"/>
  <c r="L971" i="4"/>
  <c r="L468" i="4"/>
  <c r="L827" i="4"/>
  <c r="AD720" i="4"/>
  <c r="L80" i="4"/>
  <c r="AN954" i="4"/>
  <c r="AD589" i="4"/>
  <c r="AN961" i="4"/>
  <c r="AN249" i="4"/>
  <c r="L825" i="4"/>
  <c r="L299" i="4"/>
  <c r="AA877" i="4"/>
  <c r="L392" i="4"/>
  <c r="AD943" i="4"/>
  <c r="AN891" i="4"/>
  <c r="AN438" i="4"/>
  <c r="AN883" i="4"/>
  <c r="AN382" i="4"/>
  <c r="AN982" i="4"/>
  <c r="AN440" i="4"/>
  <c r="AN895" i="4"/>
  <c r="AN910" i="4"/>
  <c r="AN583" i="4"/>
  <c r="AN36" i="4"/>
  <c r="AN827" i="4"/>
  <c r="L962" i="4"/>
  <c r="L547" i="4"/>
  <c r="L619" i="4"/>
  <c r="AA295" i="4"/>
  <c r="L976" i="4"/>
  <c r="AN865" i="4"/>
  <c r="AN273" i="4"/>
  <c r="AN507" i="4"/>
  <c r="L757" i="4"/>
  <c r="AN943" i="4"/>
  <c r="AN42" i="4"/>
  <c r="AN431" i="4"/>
  <c r="AN374" i="4"/>
  <c r="L66" i="4"/>
  <c r="L885" i="4"/>
  <c r="AN176" i="4"/>
  <c r="AN90" i="4"/>
  <c r="AN986" i="4"/>
  <c r="AN110" i="4"/>
  <c r="AN84" i="4"/>
  <c r="AN245" i="4"/>
  <c r="AN328" i="4"/>
  <c r="AN687" i="4"/>
  <c r="AN432" i="4"/>
  <c r="AN57" i="4"/>
  <c r="L785" i="4"/>
  <c r="L648" i="4"/>
  <c r="R138" i="4"/>
  <c r="L366" i="4"/>
  <c r="AD354" i="4"/>
  <c r="AN722" i="4"/>
  <c r="L994" i="4"/>
  <c r="L953" i="4"/>
  <c r="L667" i="4"/>
  <c r="AN296" i="4"/>
  <c r="AN979" i="4"/>
  <c r="L35" i="4"/>
  <c r="L115" i="4"/>
  <c r="R996" i="4"/>
  <c r="L193" i="4"/>
  <c r="AN141" i="4"/>
  <c r="AN350" i="4"/>
  <c r="AD593" i="4"/>
  <c r="L708" i="4"/>
  <c r="L272" i="4"/>
  <c r="AA724" i="4"/>
  <c r="AA957" i="4"/>
  <c r="L852" i="4"/>
  <c r="AD624" i="4"/>
  <c r="L87" i="4"/>
  <c r="L102" i="4"/>
  <c r="AN469" i="4"/>
  <c r="AN556" i="4"/>
  <c r="AN536" i="4"/>
  <c r="R535" i="4"/>
  <c r="L905" i="4"/>
  <c r="L819" i="4"/>
  <c r="R924" i="4"/>
  <c r="AN480" i="4"/>
  <c r="AN845" i="4"/>
  <c r="AN774" i="4"/>
  <c r="AN655" i="4"/>
  <c r="AN785" i="4"/>
  <c r="AN940" i="4"/>
  <c r="AN578" i="4"/>
  <c r="AN237" i="4"/>
  <c r="L126" i="4"/>
  <c r="AN79" i="4"/>
  <c r="AD86" i="4"/>
  <c r="L67" i="4"/>
  <c r="AN508" i="4"/>
  <c r="AN704" i="4"/>
  <c r="AN890" i="4"/>
  <c r="L64" i="4"/>
  <c r="L586" i="4"/>
  <c r="L929" i="4"/>
  <c r="AN907" i="4"/>
  <c r="AN520" i="4"/>
  <c r="AN100" i="4"/>
  <c r="AN211" i="4"/>
  <c r="R381" i="4"/>
  <c r="AN953" i="4"/>
  <c r="L740" i="4"/>
  <c r="AA680" i="4"/>
  <c r="AA56" i="4"/>
  <c r="AD159" i="4"/>
  <c r="AN761" i="4"/>
  <c r="AN151" i="4"/>
  <c r="AN969" i="4"/>
  <c r="AN20" i="4"/>
  <c r="AN644" i="4"/>
  <c r="AN190" i="4"/>
  <c r="AN920" i="4"/>
  <c r="AN231" i="4"/>
  <c r="AN19" i="4"/>
  <c r="L143" i="4"/>
  <c r="AN468" i="4"/>
  <c r="AD843" i="4"/>
  <c r="AA241" i="4"/>
  <c r="AN427" i="4"/>
  <c r="AN739" i="4"/>
  <c r="AN183" i="4"/>
  <c r="L818" i="4"/>
  <c r="AN121" i="4"/>
  <c r="R229" i="4"/>
  <c r="L755" i="4"/>
  <c r="AN667" i="4"/>
  <c r="AA573" i="4"/>
  <c r="R651" i="4"/>
  <c r="L650" i="4"/>
  <c r="L51" i="4"/>
  <c r="L736" i="4"/>
  <c r="AN466" i="4"/>
  <c r="AN552" i="4"/>
  <c r="L695" i="4"/>
  <c r="AN156" i="4"/>
  <c r="L472" i="4"/>
  <c r="L891" i="4"/>
  <c r="AA461" i="4"/>
  <c r="R94" i="4"/>
  <c r="L141" i="4"/>
  <c r="L321" i="4"/>
  <c r="L38" i="4"/>
  <c r="R894" i="4"/>
  <c r="L254" i="4"/>
  <c r="R706" i="4"/>
  <c r="L136" i="4"/>
  <c r="AN539" i="4"/>
  <c r="AN755" i="4"/>
  <c r="L662" i="4"/>
  <c r="R550" i="4"/>
  <c r="L521" i="4"/>
  <c r="L945" i="4"/>
  <c r="L727" i="4"/>
  <c r="L331" i="4"/>
  <c r="L858" i="4"/>
  <c r="AA870" i="4"/>
  <c r="L72" i="4"/>
  <c r="L37" i="4"/>
  <c r="L400" i="4"/>
  <c r="AA948" i="4"/>
  <c r="L863" i="4"/>
  <c r="L524" i="4"/>
  <c r="L180" i="4"/>
  <c r="L277" i="4"/>
  <c r="R476" i="4"/>
  <c r="AN335" i="4"/>
  <c r="AN39" i="4"/>
  <c r="AN302" i="4"/>
  <c r="AN365" i="4"/>
  <c r="AN305" i="4"/>
  <c r="AN925" i="4"/>
  <c r="L129" i="4"/>
  <c r="AA933" i="4"/>
  <c r="L296" i="4"/>
  <c r="AN334" i="4"/>
  <c r="AN538" i="4"/>
  <c r="AN893" i="4"/>
  <c r="AN885" i="4"/>
  <c r="L146" i="4"/>
  <c r="AD737" i="4"/>
  <c r="L289" i="4"/>
  <c r="AN307" i="4"/>
  <c r="AA278" i="4"/>
  <c r="L557" i="4"/>
  <c r="L426" i="4"/>
  <c r="L871" i="4"/>
  <c r="R822" i="4"/>
  <c r="AN802" i="4"/>
  <c r="R202" i="4"/>
  <c r="AA15" i="4"/>
  <c r="L481" i="4"/>
  <c r="L865" i="4"/>
  <c r="L897" i="4"/>
  <c r="AN491" i="4"/>
  <c r="R646" i="4"/>
  <c r="L936" i="4"/>
  <c r="AD201" i="4"/>
  <c r="L806" i="4"/>
  <c r="R999" i="4"/>
  <c r="L845" i="4"/>
  <c r="AD658" i="4"/>
  <c r="L590" i="4"/>
  <c r="AA575" i="4"/>
  <c r="R604" i="4"/>
  <c r="L177" i="4"/>
  <c r="L166" i="4"/>
  <c r="L692" i="4"/>
  <c r="AD517" i="4"/>
  <c r="AA57" i="4"/>
  <c r="L378" i="4"/>
  <c r="L930" i="4"/>
  <c r="L181" i="4"/>
  <c r="R351" i="4"/>
  <c r="R516" i="4"/>
  <c r="L536" i="4"/>
  <c r="L978" i="4"/>
  <c r="L215" i="4"/>
  <c r="AD523" i="4"/>
  <c r="AN828" i="4"/>
  <c r="X828" i="4" s="1"/>
  <c r="AN143" i="4"/>
  <c r="AN901" i="4"/>
  <c r="AD287" i="4"/>
  <c r="AN259" i="4"/>
  <c r="L163" i="4"/>
  <c r="AN638" i="4"/>
  <c r="AN357" i="4"/>
  <c r="AN213" i="4"/>
  <c r="L596" i="4"/>
  <c r="AA91" i="4"/>
  <c r="L839" i="4"/>
  <c r="AA160" i="4"/>
  <c r="AA542" i="4"/>
  <c r="AA407" i="4"/>
  <c r="AD89" i="4"/>
  <c r="AN733" i="4"/>
  <c r="L995" i="4"/>
  <c r="L168" i="4"/>
  <c r="AN521" i="4"/>
  <c r="AN264" i="4"/>
  <c r="AD959" i="4"/>
  <c r="L696" i="4"/>
  <c r="AD208" i="4"/>
  <c r="AA678" i="4"/>
  <c r="AD249" i="4"/>
  <c r="AA913" i="4"/>
  <c r="L465" i="4"/>
  <c r="L345" i="4"/>
  <c r="L209" i="4"/>
  <c r="AD949" i="4"/>
  <c r="AN519" i="4"/>
  <c r="R187" i="4"/>
  <c r="AN963" i="4"/>
  <c r="AN776" i="4"/>
  <c r="AA253" i="4"/>
  <c r="L599" i="4"/>
  <c r="AN696" i="4"/>
  <c r="AN420" i="4"/>
  <c r="AN700" i="4"/>
  <c r="AN24" i="4"/>
  <c r="AN240" i="4"/>
  <c r="AN922" i="4"/>
  <c r="AN526" i="4"/>
  <c r="L834" i="4"/>
  <c r="AN824" i="4"/>
  <c r="L545" i="4"/>
  <c r="AD418" i="4"/>
  <c r="AN280" i="4"/>
  <c r="AA701" i="4"/>
  <c r="AA290" i="4"/>
  <c r="AA132" i="4"/>
  <c r="L322" i="4"/>
  <c r="AN69" i="4"/>
  <c r="AA816" i="4"/>
  <c r="L766" i="4"/>
  <c r="AD462" i="4"/>
  <c r="AA429" i="4"/>
  <c r="L789" i="4"/>
  <c r="AN744" i="4"/>
  <c r="AD518" i="4"/>
  <c r="AN878" i="4"/>
  <c r="AN501" i="4"/>
  <c r="AN500" i="4"/>
  <c r="R974" i="4"/>
  <c r="L297" i="4"/>
  <c r="L43" i="4"/>
  <c r="AN98" i="4"/>
  <c r="L111" i="4"/>
  <c r="L635" i="4"/>
  <c r="AN662" i="4"/>
  <c r="L200" i="4"/>
  <c r="AN591" i="4"/>
  <c r="AN798" i="4"/>
  <c r="AN585" i="4"/>
  <c r="AN735" i="4"/>
  <c r="AN689" i="4"/>
  <c r="L608" i="4"/>
  <c r="AA377" i="4"/>
  <c r="AA661" i="4"/>
  <c r="L363" i="4"/>
  <c r="L983" i="4"/>
  <c r="L311" i="4"/>
  <c r="AD451" i="4"/>
  <c r="L343" i="4"/>
  <c r="AA726" i="4"/>
  <c r="L835" i="4"/>
  <c r="AN505" i="4"/>
  <c r="AN285" i="4"/>
  <c r="AN623" i="4"/>
  <c r="AN362" i="4"/>
  <c r="AN368" i="4"/>
  <c r="AN606" i="4"/>
  <c r="AN601" i="4"/>
  <c r="AD689" i="4"/>
  <c r="AN995" i="4"/>
  <c r="AN453" i="4"/>
  <c r="AN89" i="4"/>
  <c r="AN545" i="4"/>
  <c r="R204" i="4"/>
  <c r="AN745" i="4"/>
  <c r="AN47" i="4"/>
  <c r="L364" i="4"/>
  <c r="L685" i="4"/>
  <c r="AN531" i="4"/>
  <c r="L920" i="4"/>
  <c r="L109" i="4"/>
  <c r="L376" i="4"/>
  <c r="AN707" i="4"/>
  <c r="AN486" i="4"/>
  <c r="AN353" i="4"/>
  <c r="AN182" i="4"/>
  <c r="AN239" i="4"/>
  <c r="R670" i="4"/>
  <c r="L836" i="4"/>
  <c r="AN282" i="4"/>
  <c r="AN957" i="4"/>
  <c r="AN994" i="4"/>
  <c r="AD688" i="4"/>
  <c r="L328" i="4"/>
  <c r="AN599" i="4"/>
  <c r="L878" i="4"/>
  <c r="AN625" i="4"/>
  <c r="AA898" i="4"/>
  <c r="L420" i="4"/>
  <c r="AN287" i="4"/>
  <c r="AN163" i="4"/>
  <c r="AN54" i="4"/>
  <c r="AN336" i="4"/>
  <c r="AN75" i="4"/>
  <c r="AN145" i="4"/>
  <c r="AN642" i="4"/>
  <c r="AN465" i="4"/>
  <c r="AN542" i="4"/>
  <c r="AN373" i="4"/>
  <c r="AN857" i="4"/>
  <c r="AN49" i="4"/>
  <c r="AN941" i="4"/>
  <c r="AN962" i="4"/>
  <c r="AN504" i="4"/>
  <c r="R643" i="4"/>
  <c r="AN346" i="4"/>
  <c r="AN279" i="4"/>
  <c r="R46" i="4"/>
  <c r="AN870" i="4"/>
  <c r="L184" i="4"/>
  <c r="AN436" i="4"/>
  <c r="L591" i="4"/>
  <c r="AN854" i="4"/>
  <c r="L380" i="4"/>
  <c r="L450" i="4"/>
  <c r="AA243" i="4"/>
  <c r="AN408" i="4"/>
  <c r="AN331" i="4"/>
  <c r="AN989" i="4"/>
  <c r="AN898" i="4"/>
  <c r="AN587" i="4"/>
  <c r="L675" i="4"/>
  <c r="AN600" i="4"/>
  <c r="L144" i="4"/>
  <c r="AN864" i="4"/>
  <c r="L99" i="4"/>
  <c r="AN947" i="4"/>
  <c r="AN563" i="4"/>
  <c r="L921" i="4"/>
  <c r="AD750" i="4"/>
  <c r="AN401" i="4"/>
  <c r="AN931" i="4"/>
  <c r="AN641" i="4"/>
  <c r="AN839" i="4"/>
  <c r="L697" i="4"/>
  <c r="AN553" i="4"/>
  <c r="L55" i="4"/>
  <c r="L393" i="4"/>
  <c r="L282" i="4"/>
  <c r="L813" i="4"/>
  <c r="AN849" i="4"/>
  <c r="AN385" i="4"/>
  <c r="AN274" i="4"/>
  <c r="AN738" i="4"/>
  <c r="AN767" i="4"/>
  <c r="AN448" i="4"/>
  <c r="AN74" i="4"/>
  <c r="AN976" i="4"/>
  <c r="AN540" i="4"/>
  <c r="L362" i="4"/>
  <c r="AN799" i="4"/>
  <c r="AA803" i="4"/>
  <c r="AD173" i="4"/>
  <c r="AN247" i="4"/>
  <c r="AN616" i="4"/>
  <c r="AN164" i="4"/>
  <c r="AN714" i="4"/>
  <c r="AD454" i="4"/>
  <c r="L248" i="4"/>
  <c r="L340" i="4"/>
  <c r="R191" i="4"/>
  <c r="L725" i="4"/>
  <c r="L831" i="4"/>
  <c r="AD691" i="4"/>
  <c r="L24" i="4"/>
  <c r="R732" i="4"/>
  <c r="R479" i="4"/>
  <c r="R276" i="4"/>
  <c r="L571" i="4"/>
  <c r="R325" i="4"/>
  <c r="L587" i="4"/>
  <c r="L844" i="4"/>
  <c r="AD940" i="4"/>
  <c r="L252" i="4"/>
  <c r="AN734" i="4"/>
  <c r="AN263" i="4"/>
  <c r="AN747" i="4"/>
  <c r="AN293" i="4"/>
  <c r="AD653" i="4"/>
  <c r="L40" i="4"/>
  <c r="AN848" i="4"/>
  <c r="AN843" i="4"/>
  <c r="AN673" i="4"/>
  <c r="L665" i="4"/>
  <c r="AA482" i="4"/>
  <c r="AN193" i="4"/>
  <c r="AN224" i="4"/>
  <c r="AN423" i="4"/>
  <c r="AN173" i="4"/>
  <c r="AN162" i="4"/>
  <c r="L470" i="4"/>
  <c r="L728" i="4"/>
  <c r="AN229" i="4"/>
  <c r="R97" i="4"/>
  <c r="R776" i="4"/>
  <c r="AN851" i="4"/>
  <c r="AN782" i="4"/>
  <c r="AN551" i="4"/>
  <c r="AN147" i="4"/>
  <c r="AN716" i="4"/>
  <c r="AN999" i="4"/>
  <c r="AN460" i="4"/>
  <c r="AN416" i="4"/>
  <c r="AN1004" i="4"/>
  <c r="AN389" i="4"/>
  <c r="AN404" i="4"/>
  <c r="AN664" i="4"/>
  <c r="AN674" i="4"/>
  <c r="AN720" i="4"/>
  <c r="AN457" i="4"/>
  <c r="AN226" i="4"/>
  <c r="AN101" i="4"/>
  <c r="AN927" i="4"/>
  <c r="AN678" i="4"/>
  <c r="AN286" i="4"/>
  <c r="AN648" i="4"/>
  <c r="AN853" i="4"/>
  <c r="AN533" i="4"/>
  <c r="AN657" i="4"/>
  <c r="AN299" i="4"/>
  <c r="AN886" i="4"/>
  <c r="AN396" i="4"/>
  <c r="AN201" i="4"/>
  <c r="AN29" i="4"/>
  <c r="AN394" i="4"/>
  <c r="AN753" i="4"/>
  <c r="AN253" i="4"/>
  <c r="AN684" i="4"/>
  <c r="AN639" i="4"/>
  <c r="AN683" i="4"/>
  <c r="AA847" i="4"/>
  <c r="L762" i="4"/>
  <c r="AN760" i="4"/>
  <c r="AN352" i="4"/>
  <c r="AN788" i="4"/>
  <c r="L440" i="4"/>
  <c r="AD795" i="4"/>
  <c r="AN172" i="4"/>
  <c r="L966" i="4"/>
  <c r="L211" i="4"/>
  <c r="L609" i="4"/>
  <c r="L681" i="4"/>
  <c r="AA993" i="4"/>
  <c r="AD564" i="4"/>
  <c r="AN72" i="4"/>
  <c r="R857" i="4"/>
  <c r="AN615" i="4"/>
  <c r="AN811" i="4"/>
  <c r="AN205" i="4"/>
  <c r="AN653" i="4"/>
  <c r="AN80" i="4"/>
  <c r="L301" i="4"/>
  <c r="AN730" i="4"/>
  <c r="AN294" i="4"/>
  <c r="AN609" i="4"/>
  <c r="AN391" i="4"/>
  <c r="L793" i="4"/>
  <c r="AN987" i="4"/>
  <c r="AN924" i="4"/>
  <c r="AN248" i="4"/>
  <c r="AD387" i="4"/>
  <c r="AN325" i="4"/>
  <c r="L396" i="4"/>
  <c r="L317" i="4"/>
  <c r="L384" i="4"/>
  <c r="AN473" i="4"/>
  <c r="AN234" i="4"/>
  <c r="L751" i="4"/>
  <c r="AN133" i="4"/>
  <c r="L371" i="4"/>
  <c r="AD107" i="4"/>
  <c r="AA189" i="4"/>
  <c r="L452" i="4"/>
  <c r="AN450" i="4"/>
  <c r="AN933" i="4"/>
  <c r="AN52" i="4"/>
  <c r="AN150" i="4"/>
  <c r="AN99" i="4"/>
  <c r="AN250" i="4"/>
  <c r="AN723" i="4"/>
  <c r="R332" i="4"/>
  <c r="AA515" i="4"/>
  <c r="AD398" i="4"/>
  <c r="AN871" i="4"/>
  <c r="AN485" i="4"/>
  <c r="L649" i="4"/>
  <c r="AA323" i="4"/>
  <c r="AA672" i="4"/>
  <c r="AN715" i="4"/>
  <c r="L213" i="4"/>
  <c r="AN503" i="4"/>
  <c r="AA98" i="4"/>
  <c r="L233" i="4"/>
  <c r="AA342" i="4"/>
  <c r="L73" i="4"/>
  <c r="L578" i="4"/>
  <c r="AA302" i="4"/>
  <c r="L123" i="4"/>
  <c r="L556" i="4"/>
  <c r="L561" i="4"/>
  <c r="AD775" i="4"/>
  <c r="L434" i="4"/>
  <c r="L298" i="4"/>
  <c r="AN138" i="4"/>
  <c r="AA32" i="4"/>
  <c r="L577" i="4"/>
  <c r="L901" i="4"/>
  <c r="L709" i="4"/>
  <c r="L868" i="4"/>
  <c r="AN112" i="4"/>
  <c r="L401" i="4"/>
  <c r="AN874" i="4"/>
  <c r="L504" i="4"/>
  <c r="L829" i="4"/>
  <c r="R430" i="4"/>
  <c r="AN801" i="4"/>
  <c r="AN144" i="4"/>
  <c r="L855" i="4"/>
  <c r="L797" i="4"/>
  <c r="L101" i="4"/>
  <c r="AN495" i="4"/>
  <c r="R335" i="4"/>
  <c r="AD992" i="4"/>
  <c r="AA263" i="4"/>
  <c r="L206" i="4"/>
  <c r="L552" i="4"/>
  <c r="L230" i="4"/>
  <c r="AN393" i="4"/>
  <c r="AN477" i="4"/>
  <c r="AN260" i="4"/>
  <c r="L8" i="4"/>
  <c r="L238" i="4"/>
  <c r="L742" i="4"/>
  <c r="L423" i="4"/>
  <c r="L464" i="4"/>
  <c r="AN117" i="4"/>
  <c r="AD330" i="4"/>
  <c r="L433" i="4"/>
  <c r="L699" i="4"/>
  <c r="AA409" i="4"/>
  <c r="L526" i="4"/>
  <c r="AN174" i="4"/>
  <c r="AN605" i="4"/>
  <c r="AN626" i="4"/>
  <c r="AN351" i="4"/>
  <c r="AN483" i="4"/>
  <c r="AN709" i="4"/>
  <c r="AN562" i="4"/>
  <c r="AN997" i="4"/>
  <c r="AN132" i="4"/>
  <c r="AN58" i="4"/>
  <c r="AN251" i="4"/>
  <c r="AN22" i="4"/>
  <c r="AN479" i="4"/>
  <c r="AN658" i="4"/>
  <c r="AN35" i="4"/>
  <c r="AN921" i="4"/>
  <c r="AN691" i="4"/>
  <c r="AN754" i="4"/>
  <c r="AN740" i="4"/>
  <c r="AN227" i="4"/>
  <c r="L437" i="4"/>
  <c r="AD729" i="4"/>
  <c r="AA372" i="4"/>
  <c r="L456" i="4"/>
  <c r="R303" i="4"/>
  <c r="AN790" i="4"/>
  <c r="AN238" i="4"/>
  <c r="AN498" i="4"/>
  <c r="AN729" i="4"/>
  <c r="AN77" i="4"/>
  <c r="AN751" i="4"/>
  <c r="L334" i="4"/>
  <c r="R231" i="4"/>
  <c r="AN665" i="4"/>
  <c r="L654" i="4"/>
  <c r="AN588" i="4"/>
  <c r="AA6" i="4"/>
  <c r="L638" i="4"/>
  <c r="AN340" i="4"/>
  <c r="AN61" i="4"/>
  <c r="AN371" i="4"/>
  <c r="AN277" i="4"/>
  <c r="AN88" i="4"/>
  <c r="AN318" i="4"/>
  <c r="AN445" i="4"/>
  <c r="AA756" i="4"/>
  <c r="AN93" i="4"/>
  <c r="AN630" i="4"/>
  <c r="AN92" i="4"/>
  <c r="L309" i="4"/>
  <c r="AN152" i="4"/>
  <c r="AN685" i="4"/>
  <c r="L620" i="4"/>
  <c r="L374" i="4"/>
  <c r="AN581" i="4"/>
  <c r="AD853" i="4"/>
  <c r="L880" i="4"/>
  <c r="AN594" i="4"/>
  <c r="L344" i="4"/>
  <c r="AN550" i="4"/>
  <c r="AA603" i="4"/>
  <c r="AN632" i="4"/>
  <c r="R721" i="4"/>
  <c r="AN364" i="4"/>
  <c r="L164" i="4"/>
  <c r="L120" i="4"/>
  <c r="AN693" i="4"/>
  <c r="L368" i="4"/>
  <c r="AN192" i="4"/>
  <c r="L104" i="4"/>
  <c r="AN123" i="4"/>
  <c r="AA961" i="4"/>
  <c r="AN395" i="4"/>
  <c r="AN115" i="4"/>
  <c r="AN185" i="4"/>
  <c r="AN675" i="4"/>
  <c r="AN894" i="4"/>
  <c r="AN215" i="4"/>
  <c r="AN306" i="4"/>
  <c r="AN6" i="4"/>
  <c r="AN582" i="4"/>
  <c r="AN858" i="4"/>
  <c r="L744" i="4"/>
  <c r="AN809" i="4"/>
  <c r="AN597" i="4"/>
  <c r="AN349" i="4"/>
  <c r="AN68" i="4"/>
  <c r="AN796" i="4"/>
  <c r="R178" i="4"/>
  <c r="R445" i="4"/>
  <c r="AA161" i="4"/>
  <c r="L273" i="4"/>
  <c r="AN946" i="4"/>
  <c r="AN209" i="4"/>
  <c r="AA484" i="4"/>
  <c r="AN400" i="4"/>
  <c r="AN577" i="4"/>
  <c r="L958" i="4"/>
  <c r="AN812" i="4"/>
  <c r="AN981" i="4"/>
  <c r="AN230" i="4"/>
  <c r="AN821" i="4"/>
  <c r="AN272" i="4"/>
  <c r="AD968" i="4"/>
  <c r="AN345" i="4"/>
  <c r="AN897" i="4"/>
  <c r="AN752" i="4"/>
  <c r="AN631" i="4"/>
  <c r="AD616" i="4"/>
  <c r="AN934" i="4"/>
  <c r="L186" i="4"/>
  <c r="AN932" i="4"/>
  <c r="AN16" i="4"/>
  <c r="AN592" i="4"/>
  <c r="AN629" i="4"/>
  <c r="AN426" i="4"/>
  <c r="L615" i="4"/>
  <c r="AN179" i="4"/>
  <c r="AN134" i="4"/>
  <c r="AN102" i="4"/>
  <c r="L907" i="4"/>
  <c r="AA986" i="4"/>
  <c r="L761" i="4"/>
  <c r="L106" i="4"/>
  <c r="AN573" i="4"/>
  <c r="AN409" i="4"/>
  <c r="AN378" i="4"/>
  <c r="AN478" i="4"/>
  <c r="AN822" i="4"/>
  <c r="AN402" i="4"/>
  <c r="X402" i="4" s="1"/>
  <c r="AN94" i="4"/>
  <c r="AN903" i="4"/>
  <c r="AN549" i="4"/>
  <c r="AN560" i="4"/>
  <c r="AN65" i="4"/>
  <c r="AN971" i="4"/>
  <c r="AN528" i="4"/>
  <c r="AN169" i="4"/>
  <c r="AN965" i="4"/>
  <c r="AN376" i="4"/>
  <c r="AN502" i="4"/>
  <c r="X502" i="4" s="1"/>
  <c r="AN108" i="4"/>
  <c r="L22" i="4"/>
  <c r="AN682" i="4"/>
  <c r="AN972" i="4"/>
  <c r="AN97" i="4"/>
  <c r="AN829" i="4"/>
  <c r="AN30" i="4"/>
  <c r="AN482" i="4"/>
  <c r="AN544" i="4"/>
  <c r="AN424" i="4"/>
  <c r="AN668" i="4"/>
  <c r="AN624" i="4"/>
  <c r="AN887" i="4"/>
  <c r="AN529" i="4"/>
  <c r="AN613" i="4"/>
  <c r="AN295" i="4"/>
  <c r="AN316" i="4"/>
  <c r="AN333" i="4"/>
  <c r="L574" i="4"/>
  <c r="AN566" i="4"/>
  <c r="AN105" i="4"/>
  <c r="AN1003" i="4"/>
  <c r="AA741" i="4"/>
  <c r="AN13" i="4"/>
  <c r="AN270" i="4"/>
  <c r="AN258" i="4"/>
  <c r="AN265" i="4"/>
  <c r="AN778" i="4"/>
  <c r="AN59" i="4"/>
  <c r="AN411" i="4"/>
  <c r="AN786" i="4"/>
  <c r="AN992" i="4"/>
  <c r="AN546" i="4"/>
  <c r="AN276" i="4"/>
  <c r="AN621" i="4"/>
  <c r="AN422" i="4"/>
  <c r="AN773" i="4"/>
  <c r="AN497" i="4"/>
  <c r="AN53" i="4"/>
  <c r="AN926" i="4"/>
  <c r="AN717" i="4"/>
  <c r="X717" i="4" s="1"/>
  <c r="AN904" i="4"/>
  <c r="AN669" i="4"/>
  <c r="AN212" i="4"/>
  <c r="AN725" i="4"/>
  <c r="AN50" i="4"/>
  <c r="AN126" i="4"/>
  <c r="AN167" i="4"/>
  <c r="AN288" i="4"/>
  <c r="L1005" i="4"/>
  <c r="AN523" i="4"/>
  <c r="AN633" i="4"/>
  <c r="AN289" i="4"/>
  <c r="AN443" i="4"/>
  <c r="L337" i="4"/>
  <c r="L71" i="4"/>
  <c r="AN165" i="4"/>
  <c r="AN569" i="4"/>
  <c r="AN1001" i="4"/>
  <c r="AN104" i="4"/>
  <c r="AN370" i="4"/>
  <c r="L850" i="4"/>
  <c r="AN652" i="4"/>
  <c r="AN676" i="4"/>
  <c r="AN109" i="4"/>
  <c r="AN791" i="4"/>
  <c r="AN617" i="4"/>
  <c r="L176" i="4"/>
  <c r="AN38" i="4"/>
  <c r="AN341" i="4"/>
  <c r="AD151" i="4"/>
  <c r="AN157" i="4"/>
  <c r="AN515" i="4"/>
  <c r="AN242" i="4"/>
  <c r="AN146" i="4"/>
  <c r="AN643" i="4"/>
  <c r="AN191" i="4"/>
  <c r="AN708" i="4"/>
  <c r="AN517" i="4"/>
  <c r="AN78" i="4"/>
  <c r="AN310" i="4"/>
  <c r="AN993" i="4"/>
  <c r="AN567" i="4"/>
  <c r="AN561" i="4"/>
  <c r="AN728" i="4"/>
  <c r="AN178" i="4"/>
  <c r="AN254" i="4"/>
  <c r="AN386" i="4"/>
  <c r="AN671" i="4"/>
  <c r="AN154" i="4"/>
  <c r="X154" i="4" s="1"/>
  <c r="AN73" i="4"/>
  <c r="AN819" i="4"/>
  <c r="AN686" i="4"/>
  <c r="AN766" i="4"/>
  <c r="AN233" i="4"/>
  <c r="AN175" i="4"/>
  <c r="AN219" i="4"/>
  <c r="AN202" i="4"/>
  <c r="AN149" i="4"/>
  <c r="AN815" i="4"/>
  <c r="AN214" i="4"/>
  <c r="L991" i="4"/>
  <c r="AN909" i="4"/>
  <c r="AN266" i="4"/>
  <c r="L569" i="4"/>
  <c r="R569" i="4"/>
  <c r="AN63" i="4"/>
  <c r="AN619" i="4"/>
  <c r="AN128" i="4"/>
  <c r="AN614" i="4"/>
  <c r="AN610" i="4"/>
  <c r="AN548" i="4"/>
  <c r="L324" i="4"/>
  <c r="L28" i="4"/>
  <c r="R139" i="4"/>
  <c r="AN543" i="4"/>
  <c r="AN456" i="4"/>
  <c r="AN10" i="4"/>
  <c r="AN803" i="4"/>
  <c r="AN67" i="4"/>
  <c r="AN867" i="4"/>
  <c r="AN96" i="4"/>
  <c r="AN622" i="4"/>
  <c r="AN297" i="4"/>
  <c r="AN996" i="4"/>
  <c r="AN148" i="4"/>
  <c r="AN369" i="4"/>
  <c r="AN914" i="4"/>
  <c r="AN852" i="4"/>
  <c r="L613" i="4"/>
  <c r="AN985" i="4"/>
  <c r="AN726" i="4"/>
  <c r="AA786" i="4"/>
  <c r="AN935" i="4"/>
  <c r="AN337" i="4"/>
  <c r="AN800" i="4"/>
  <c r="AN988" i="4"/>
  <c r="AN660" i="4"/>
  <c r="AN417" i="4"/>
  <c r="AN421" i="4"/>
  <c r="AN31" i="4"/>
  <c r="AN412" i="4"/>
  <c r="AN46" i="4"/>
  <c r="AN383" i="4"/>
  <c r="AN283" i="4"/>
  <c r="AN547" i="4"/>
  <c r="AN511" i="4"/>
  <c r="AN375" i="4"/>
  <c r="AN765" i="4"/>
  <c r="AN589" i="4"/>
  <c r="AN235" i="4"/>
  <c r="AN565" i="4"/>
  <c r="AN377" i="4"/>
  <c r="AN737" i="4"/>
  <c r="AN635" i="4"/>
  <c r="AN861" i="4"/>
  <c r="AN826" i="4"/>
  <c r="AN221" i="4"/>
  <c r="AN780" i="4"/>
  <c r="AN181" i="4"/>
  <c r="AN180" i="4"/>
  <c r="AN244" i="4"/>
  <c r="AN877" i="4"/>
  <c r="AN41" i="4"/>
  <c r="AN817" i="4"/>
  <c r="AN792" i="4"/>
  <c r="AN267" i="4"/>
  <c r="AN945" i="4"/>
  <c r="AN45" i="4"/>
  <c r="AN358" i="4"/>
  <c r="AN348" i="4"/>
  <c r="AN681" i="4"/>
  <c r="AN620" i="4"/>
  <c r="AN472" i="4"/>
  <c r="AN131" i="4"/>
  <c r="L981" i="4"/>
  <c r="AN23" i="4"/>
  <c r="AN326" i="4"/>
  <c r="AN197" i="4"/>
  <c r="AN906" i="4"/>
  <c r="AN575" i="4"/>
  <c r="AN461" i="4"/>
  <c r="AN950" i="4"/>
  <c r="AN488" i="4"/>
  <c r="AN459" i="4"/>
  <c r="AN499" i="4"/>
  <c r="AN795" i="4"/>
  <c r="AN462" i="4"/>
  <c r="AN119" i="4"/>
  <c r="AN327" i="4"/>
  <c r="AN113" i="4"/>
  <c r="AN875" i="4"/>
  <c r="AN748" i="4"/>
  <c r="AN118" i="4"/>
  <c r="AN1005" i="4"/>
  <c r="AN647" i="4"/>
  <c r="AN564" i="4"/>
  <c r="AN525" i="4"/>
  <c r="AN514" i="4"/>
  <c r="AN713" i="4"/>
  <c r="AN490" i="4"/>
  <c r="AN593" i="4"/>
  <c r="X593" i="4" s="1"/>
  <c r="AN71" i="4"/>
  <c r="AN869" i="4"/>
  <c r="L951" i="4"/>
  <c r="AN977" i="4"/>
  <c r="AN661" i="4"/>
  <c r="AN308" i="4"/>
  <c r="AN246" i="4"/>
  <c r="AN496" i="4"/>
  <c r="AN139" i="4"/>
  <c r="AN784" i="4"/>
  <c r="AN527" i="4"/>
  <c r="AN355" i="4"/>
  <c r="AN896" i="4"/>
  <c r="AN645" i="4"/>
  <c r="AN40" i="4"/>
  <c r="AN850" i="4"/>
  <c r="AN323" i="4"/>
  <c r="AN406" i="4"/>
  <c r="AN56" i="4"/>
  <c r="AN741" i="4"/>
  <c r="AN1002" i="4"/>
  <c r="AN343" i="4"/>
  <c r="AN557" i="4"/>
  <c r="AN916" i="4"/>
  <c r="AN772" i="4"/>
  <c r="AN705" i="4"/>
  <c r="AN207" i="4"/>
  <c r="AN187" i="4"/>
  <c r="AN576" i="4"/>
  <c r="AN908" i="4"/>
  <c r="AN236" i="4"/>
  <c r="AN442" i="4"/>
  <c r="AN654" i="4"/>
  <c r="AN516" i="4"/>
  <c r="AN779" i="4"/>
  <c r="AN330" i="4"/>
  <c r="AN198" i="4"/>
  <c r="AN571" i="4"/>
  <c r="AN797" i="4"/>
  <c r="AN314" i="4"/>
  <c r="AN455" i="4"/>
  <c r="AN793" i="4"/>
  <c r="AN978" i="4"/>
  <c r="AN937" i="4"/>
  <c r="AN860" i="4"/>
  <c r="AN60" i="4"/>
  <c r="AN366" i="4"/>
  <c r="AN86" i="4"/>
  <c r="AN646" i="4"/>
  <c r="AN813" i="4"/>
  <c r="AN204" i="4"/>
  <c r="X204" i="4" s="1"/>
  <c r="AN403" i="4"/>
  <c r="AN196" i="4"/>
  <c r="AN322" i="4"/>
  <c r="AN446" i="4"/>
  <c r="AN415" i="4"/>
  <c r="AN881" i="4"/>
  <c r="AN451" i="4"/>
  <c r="AN17" i="4"/>
  <c r="AN836" i="4"/>
  <c r="AN847" i="4"/>
  <c r="AN718" i="4"/>
  <c r="AN186" i="4"/>
  <c r="AN130" i="4"/>
  <c r="AN1000" i="4"/>
  <c r="AN524" i="4"/>
  <c r="AN321" i="4"/>
  <c r="AN636" i="4"/>
  <c r="AN194" i="4"/>
  <c r="AN949" i="4"/>
  <c r="AN825" i="4"/>
  <c r="AN313" i="4"/>
  <c r="AN324" i="4"/>
  <c r="AN518" i="4"/>
  <c r="AN789" i="4"/>
  <c r="AN611" i="4"/>
  <c r="AN66" i="4"/>
  <c r="AN107" i="4"/>
  <c r="AN816" i="4"/>
  <c r="AN688" i="4"/>
  <c r="AN220" i="4"/>
  <c r="AN116" i="4"/>
  <c r="AN838" i="4"/>
  <c r="AN8" i="4"/>
  <c r="AN111" i="4"/>
  <c r="AN188" i="4"/>
  <c r="AN55" i="4"/>
  <c r="AN991" i="4"/>
  <c r="AN959" i="4"/>
  <c r="AN787" i="4"/>
  <c r="AN942" i="4"/>
  <c r="AN444" i="4"/>
  <c r="AN125" i="4"/>
  <c r="AN830" i="4"/>
  <c r="AN888" i="4"/>
  <c r="AN360" i="4"/>
  <c r="AN142" i="4"/>
  <c r="AN757" i="4"/>
  <c r="AN759" i="4"/>
  <c r="AN872" i="4"/>
  <c r="X872" i="4" s="1"/>
  <c r="AN570" i="4"/>
  <c r="AN189" i="4"/>
  <c r="AN746" i="4"/>
  <c r="AN634" i="4"/>
  <c r="AN256" i="4"/>
  <c r="AN618" i="4"/>
  <c r="AN840" i="4"/>
  <c r="AN975" i="4"/>
  <c r="AN311" i="4"/>
  <c r="AN919" i="4"/>
  <c r="AN51" i="4"/>
  <c r="AN329" i="4"/>
  <c r="AN392" i="4"/>
  <c r="AN474" i="4"/>
  <c r="AN5" i="4"/>
  <c r="AN380" i="4"/>
  <c r="AN984" i="4"/>
  <c r="AN161" i="4"/>
  <c r="AN95" i="4"/>
  <c r="AN489" i="4"/>
  <c r="AN584" i="4"/>
  <c r="AN342" i="4"/>
  <c r="AN216" i="4"/>
  <c r="AN15" i="4"/>
  <c r="AN26" i="4"/>
  <c r="AN834" i="4"/>
  <c r="AN81" i="4"/>
  <c r="AN166" i="4"/>
  <c r="AN930" i="4"/>
  <c r="AN344" i="4"/>
  <c r="AN21" i="4"/>
  <c r="AN777" i="4"/>
  <c r="AN414" i="4"/>
  <c r="AN513" i="4"/>
  <c r="AN640" i="4"/>
  <c r="AN574" i="4"/>
  <c r="AN262" i="4"/>
  <c r="AN407" i="4"/>
  <c r="AN928" i="4"/>
  <c r="AN114" i="4"/>
  <c r="AN18" i="4"/>
  <c r="AN807" i="4"/>
  <c r="AN34" i="4"/>
  <c r="AN964" i="4"/>
  <c r="AN367" i="4"/>
  <c r="AN727" i="4"/>
  <c r="AN833" i="4"/>
  <c r="AN805" i="4"/>
  <c r="AN301" i="4"/>
  <c r="AN695" i="4"/>
  <c r="AN535" i="4"/>
  <c r="AN435" i="4"/>
  <c r="AN390" i="4"/>
  <c r="AN958" i="4"/>
  <c r="AN697" i="4"/>
  <c r="AN363" i="4"/>
  <c r="AN586" i="4"/>
  <c r="AN899" i="4"/>
  <c r="AN781" i="4"/>
  <c r="AN970" i="4"/>
  <c r="AN806" i="4"/>
  <c r="AN223" i="4"/>
  <c r="AN724" i="4"/>
  <c r="AN418" i="4"/>
  <c r="AN153" i="4"/>
  <c r="AN434" i="4"/>
  <c r="AN732" i="4"/>
  <c r="AN918" i="4"/>
  <c r="AN137" i="4"/>
  <c r="AN87" i="4"/>
  <c r="AN915" i="4"/>
  <c r="X915" i="4" s="1"/>
  <c r="AN257" i="4"/>
  <c r="AN429" i="4"/>
  <c r="AN929" i="4"/>
  <c r="AN159" i="4"/>
  <c r="AN268" i="4"/>
  <c r="AN831" i="4"/>
  <c r="AN990" i="4"/>
  <c r="AN399" i="4"/>
  <c r="AN447" i="4"/>
  <c r="AN808" i="4"/>
  <c r="AN923" i="4"/>
  <c r="AN32" i="4"/>
  <c r="AN471" i="4"/>
  <c r="AN663" i="4"/>
  <c r="AN464" i="4"/>
  <c r="AN271" i="4"/>
  <c r="AN902" i="4"/>
  <c r="AN347" i="4"/>
  <c r="AN512" i="4"/>
  <c r="AN359" i="4"/>
  <c r="AN339" i="4"/>
  <c r="X339" i="4" s="1"/>
  <c r="AN243" i="4"/>
  <c r="AN842" i="4"/>
  <c r="AN936" i="4"/>
  <c r="AN48" i="4"/>
  <c r="AN679" i="4"/>
  <c r="AN855" i="4"/>
  <c r="AN775" i="4"/>
  <c r="AN463" i="4"/>
  <c r="AN25" i="4"/>
  <c r="AN968" i="4"/>
  <c r="AN846" i="4"/>
  <c r="AN44" i="4"/>
  <c r="AN290" i="4"/>
  <c r="AN155" i="4"/>
  <c r="AN911" i="4"/>
  <c r="AN568" i="4"/>
  <c r="AN135" i="4"/>
  <c r="AN554" i="4"/>
  <c r="AN510" i="4"/>
  <c r="AN210" i="4"/>
  <c r="AN441" i="4"/>
  <c r="AN649" i="4"/>
  <c r="AN580" i="4"/>
  <c r="AN493" i="4"/>
  <c r="AN721" i="4"/>
  <c r="AN699" i="4"/>
  <c r="AN413" i="4"/>
  <c r="AN823" i="4"/>
  <c r="AN284" i="4"/>
  <c r="AN651" i="4"/>
  <c r="AN783" i="4"/>
  <c r="AN129" i="4"/>
  <c r="AN320" i="4"/>
  <c r="AN439" i="4"/>
  <c r="AN206" i="4"/>
  <c r="AN666" i="4"/>
  <c r="AN14" i="4"/>
  <c r="AN122" i="4"/>
  <c r="AN487" i="4"/>
  <c r="AN680" i="4"/>
  <c r="AN9" i="4"/>
  <c r="AN670" i="4"/>
  <c r="AN232" i="4"/>
  <c r="AN944" i="4"/>
  <c r="AN719" i="4"/>
  <c r="AN381" i="4"/>
  <c r="AN967" i="4"/>
  <c r="AN998" i="4"/>
  <c r="AN312" i="4"/>
  <c r="AN702" i="4"/>
  <c r="AN983" i="4"/>
  <c r="AN405" i="4"/>
  <c r="AN876" i="4"/>
  <c r="X876" i="4" s="1"/>
  <c r="AN764" i="4"/>
  <c r="AN603" i="4"/>
  <c r="AN770" i="4"/>
  <c r="AN814" i="4"/>
  <c r="AN596" i="4"/>
  <c r="AN859" i="4"/>
  <c r="AN537" i="4"/>
  <c r="AN203" i="4"/>
  <c r="AN750" i="4"/>
  <c r="AN228" i="4"/>
  <c r="AN637" i="4"/>
  <c r="X637" i="4" s="1"/>
  <c r="AN530" i="4"/>
  <c r="AN980" i="4"/>
  <c r="AN76" i="4"/>
  <c r="AN332" i="4"/>
  <c r="E32" i="1"/>
  <c r="C1825" i="8"/>
  <c r="H1825" i="8"/>
  <c r="H1826" i="8"/>
  <c r="M1827" i="8"/>
  <c r="J1827" i="8" l="1"/>
  <c r="K1828" i="8"/>
  <c r="AW1826" i="8"/>
  <c r="AX1826" i="8"/>
  <c r="O1828" i="8"/>
  <c r="P1829" i="8"/>
  <c r="BB1827" i="8"/>
  <c r="BC1827" i="8"/>
  <c r="E1826" i="8"/>
  <c r="F1827" i="8"/>
  <c r="AR1825" i="8"/>
  <c r="AS1825" i="8"/>
  <c r="U876" i="4"/>
  <c r="X55" i="4"/>
  <c r="U490" i="4"/>
  <c r="X525" i="4"/>
  <c r="AA479" i="4"/>
  <c r="X764" i="4"/>
  <c r="X741" i="4"/>
  <c r="X85" i="4"/>
  <c r="X39" i="4"/>
  <c r="X408" i="4"/>
  <c r="X546" i="4"/>
  <c r="X802" i="4"/>
  <c r="X359" i="4"/>
  <c r="X808" i="4"/>
  <c r="X133" i="4"/>
  <c r="X406" i="4"/>
  <c r="X826" i="4"/>
  <c r="X262" i="4"/>
  <c r="X1000" i="4"/>
  <c r="X385" i="4"/>
  <c r="AD36" i="4"/>
  <c r="X274" i="4"/>
  <c r="R185" i="4"/>
  <c r="X964" i="4"/>
  <c r="X313" i="4"/>
  <c r="X877" i="4"/>
  <c r="U173" i="4"/>
  <c r="X19" i="4"/>
  <c r="AD546" i="4"/>
  <c r="AA764" i="4"/>
  <c r="X988" i="4"/>
  <c r="X904" i="4"/>
  <c r="X478" i="4"/>
  <c r="X642" i="4"/>
  <c r="X977" i="4"/>
  <c r="X271" i="4"/>
  <c r="X119" i="4"/>
  <c r="X96" i="4"/>
  <c r="X560" i="4"/>
  <c r="AD603" i="4"/>
  <c r="X553" i="4"/>
  <c r="R375" i="4"/>
  <c r="AA33" i="4"/>
  <c r="X236" i="4"/>
  <c r="X293" i="4"/>
  <c r="E904" i="4"/>
  <c r="I904" i="4" s="1"/>
  <c r="E768" i="4"/>
  <c r="O768" i="4" s="1"/>
  <c r="E764" i="4"/>
  <c r="I764" i="4" s="1"/>
  <c r="E977" i="4"/>
  <c r="I977" i="4" s="1"/>
  <c r="E717" i="4"/>
  <c r="I717" i="4" s="1"/>
  <c r="E495" i="4"/>
  <c r="I495" i="4" s="1"/>
  <c r="E137" i="4"/>
  <c r="I137" i="4" s="1"/>
  <c r="E811" i="4"/>
  <c r="I811" i="4" s="1"/>
  <c r="U267" i="4"/>
  <c r="X780" i="4"/>
  <c r="X811" i="4"/>
  <c r="U765" i="4"/>
  <c r="AD855" i="4"/>
  <c r="X567" i="4"/>
  <c r="X806" i="4"/>
  <c r="E214" i="4"/>
  <c r="I214" i="4" s="1"/>
  <c r="E625" i="4"/>
  <c r="I625" i="4" s="1"/>
  <c r="X207" i="4"/>
  <c r="AA454" i="4"/>
  <c r="R100" i="4"/>
  <c r="X443" i="4"/>
  <c r="AA40" i="4"/>
  <c r="AD457" i="4"/>
  <c r="X471" i="4"/>
  <c r="U498" i="4"/>
  <c r="X687" i="4"/>
  <c r="AA571" i="4"/>
  <c r="X469" i="4"/>
  <c r="X680" i="4"/>
  <c r="X487" i="4"/>
  <c r="X991" i="4"/>
  <c r="U130" i="4"/>
  <c r="X935" i="4"/>
  <c r="X483" i="4"/>
  <c r="U830" i="4"/>
  <c r="X571" i="4"/>
  <c r="U265" i="4"/>
  <c r="X972" i="4"/>
  <c r="U740" i="4"/>
  <c r="X859" i="4"/>
  <c r="X48" i="4"/>
  <c r="X805" i="4"/>
  <c r="X111" i="4"/>
  <c r="X661" i="4"/>
  <c r="X214" i="4"/>
  <c r="R107" i="4"/>
  <c r="X927" i="4"/>
  <c r="AA242" i="4"/>
  <c r="X509" i="4"/>
  <c r="R338" i="4"/>
  <c r="X833" i="4"/>
  <c r="X472" i="4"/>
  <c r="R165" i="4"/>
  <c r="E827" i="4"/>
  <c r="E210" i="4"/>
  <c r="I210" i="4" s="1"/>
  <c r="E493" i="4"/>
  <c r="I493" i="4" s="1"/>
  <c r="E212" i="4"/>
  <c r="E846" i="4"/>
  <c r="I846" i="4" s="1"/>
  <c r="X221" i="4"/>
  <c r="E558" i="4"/>
  <c r="I558" i="4" s="1"/>
  <c r="X126" i="4"/>
  <c r="AD277" i="4"/>
  <c r="E514" i="4"/>
  <c r="I514" i="4" s="1"/>
  <c r="X814" i="4"/>
  <c r="X620" i="4"/>
  <c r="AA165" i="4"/>
  <c r="X268" i="4"/>
  <c r="X360" i="4"/>
  <c r="X959" i="4"/>
  <c r="X881" i="4"/>
  <c r="X323" i="4"/>
  <c r="X914" i="4"/>
  <c r="X117" i="4"/>
  <c r="R98" i="4"/>
  <c r="AA587" i="4"/>
  <c r="R297" i="4"/>
  <c r="R89" i="4"/>
  <c r="AA177" i="4"/>
  <c r="AA277" i="4"/>
  <c r="AA747" i="4"/>
  <c r="R986" i="4"/>
  <c r="AD781" i="4"/>
  <c r="R771" i="4"/>
  <c r="X781" i="4"/>
  <c r="X51" i="4"/>
  <c r="X162" i="4"/>
  <c r="X854" i="4"/>
  <c r="X967" i="4"/>
  <c r="X34" i="4"/>
  <c r="X855" i="4"/>
  <c r="X919" i="4"/>
  <c r="U825" i="4"/>
  <c r="X748" i="4"/>
  <c r="X599" i="4"/>
  <c r="X735" i="4"/>
  <c r="X719" i="4"/>
  <c r="X14" i="4"/>
  <c r="X284" i="4"/>
  <c r="X547" i="4"/>
  <c r="X996" i="4"/>
  <c r="AD986" i="4"/>
  <c r="X585" i="4"/>
  <c r="R764" i="4"/>
  <c r="R558" i="4"/>
  <c r="X772" i="4"/>
  <c r="X46" i="4"/>
  <c r="AA699" i="4"/>
  <c r="AD94" i="4"/>
  <c r="AA755" i="4"/>
  <c r="AA568" i="4"/>
  <c r="AD61" i="4"/>
  <c r="AA889" i="4"/>
  <c r="E591" i="4"/>
  <c r="E328" i="4"/>
  <c r="E497" i="4"/>
  <c r="E454" i="4"/>
  <c r="I454" i="4" s="1"/>
  <c r="E322" i="4"/>
  <c r="E11" i="4"/>
  <c r="I11" i="4" s="1"/>
  <c r="E404" i="4"/>
  <c r="I404" i="4" s="1"/>
  <c r="E45" i="4"/>
  <c r="E436" i="4"/>
  <c r="I436" i="4" s="1"/>
  <c r="E562" i="4"/>
  <c r="I562" i="4" s="1"/>
  <c r="E446" i="4"/>
  <c r="E530" i="4"/>
  <c r="I530" i="4" s="1"/>
  <c r="E279" i="4"/>
  <c r="X66" i="4"/>
  <c r="X118" i="4"/>
  <c r="X505" i="4"/>
  <c r="AA392" i="4"/>
  <c r="X388" i="4"/>
  <c r="AD133" i="4"/>
  <c r="U92" i="4"/>
  <c r="E861" i="4"/>
  <c r="I861" i="4" s="1"/>
  <c r="E293" i="4"/>
  <c r="I293" i="4" s="1"/>
  <c r="E908" i="4"/>
  <c r="I908" i="4" s="1"/>
  <c r="E260" i="4"/>
  <c r="E821" i="4"/>
  <c r="I821" i="4" s="1"/>
  <c r="E549" i="4"/>
  <c r="I549" i="4" s="1"/>
  <c r="E887" i="4"/>
  <c r="I887" i="4" s="1"/>
  <c r="E943" i="4"/>
  <c r="I943" i="4" s="1"/>
  <c r="E806" i="4"/>
  <c r="E54" i="4"/>
  <c r="I54" i="4" s="1"/>
  <c r="E311" i="4"/>
  <c r="E94" i="4"/>
  <c r="I94" i="4" s="1"/>
  <c r="E781" i="4"/>
  <c r="E19" i="4"/>
  <c r="E837" i="4"/>
  <c r="E900" i="4"/>
  <c r="I900" i="4" s="1"/>
  <c r="E958" i="4"/>
  <c r="E945" i="4"/>
  <c r="E998" i="4"/>
  <c r="I998" i="4" s="1"/>
  <c r="E959" i="4"/>
  <c r="I959" i="4" s="1"/>
  <c r="E982" i="4"/>
  <c r="I982" i="4" s="1"/>
  <c r="E494" i="4"/>
  <c r="I494" i="4" s="1"/>
  <c r="E819" i="4"/>
  <c r="E319" i="4"/>
  <c r="I319" i="4" s="1"/>
  <c r="E512" i="4"/>
  <c r="I512" i="4" s="1"/>
  <c r="E621" i="4"/>
  <c r="I621" i="4" s="1"/>
  <c r="E598" i="4"/>
  <c r="X840" i="4"/>
  <c r="X718" i="4"/>
  <c r="X490" i="4"/>
  <c r="X369" i="4"/>
  <c r="AD263" i="4"/>
  <c r="R317" i="4"/>
  <c r="X1004" i="4"/>
  <c r="AA822" i="4"/>
  <c r="R637" i="4"/>
  <c r="E584" i="4"/>
  <c r="I584" i="4" s="1"/>
  <c r="X530" i="4"/>
  <c r="X92" i="4"/>
  <c r="R173" i="4"/>
  <c r="AD510" i="4"/>
  <c r="X698" i="4"/>
  <c r="AD355" i="4"/>
  <c r="X157" i="4"/>
  <c r="X568" i="4"/>
  <c r="X970" i="4"/>
  <c r="X220" i="4"/>
  <c r="X461" i="4"/>
  <c r="R409" i="4"/>
  <c r="U274" i="4"/>
  <c r="X54" i="4"/>
  <c r="R109" i="4"/>
  <c r="X890" i="4"/>
  <c r="AD80" i="4"/>
  <c r="AD17" i="4"/>
  <c r="X596" i="4"/>
  <c r="X983" i="4"/>
  <c r="X679" i="4"/>
  <c r="X301" i="4"/>
  <c r="X825" i="4"/>
  <c r="X575" i="4"/>
  <c r="X267" i="4"/>
  <c r="X383" i="4"/>
  <c r="X288" i="4"/>
  <c r="U717" i="4"/>
  <c r="X265" i="4"/>
  <c r="X498" i="4"/>
  <c r="AA813" i="4"/>
  <c r="AD272" i="4"/>
  <c r="AA447" i="4"/>
  <c r="AA647" i="4"/>
  <c r="X768" i="4"/>
  <c r="R804" i="4"/>
  <c r="R357" i="4"/>
  <c r="R294" i="4"/>
  <c r="AA353" i="4"/>
  <c r="R722" i="4"/>
  <c r="AA84" i="4"/>
  <c r="AD541" i="4"/>
  <c r="R142" i="4"/>
  <c r="E124" i="4"/>
  <c r="E932" i="4"/>
  <c r="X611" i="4"/>
  <c r="E232" i="4"/>
  <c r="E693" i="4"/>
  <c r="E127" i="4"/>
  <c r="I127" i="4" s="1"/>
  <c r="E118" i="4"/>
  <c r="I118" i="4" s="1"/>
  <c r="E83" i="4"/>
  <c r="I83" i="4" s="1"/>
  <c r="E291" i="4"/>
  <c r="E983" i="4"/>
  <c r="E33" i="4"/>
  <c r="E476" i="4"/>
  <c r="I476" i="4" s="1"/>
  <c r="E407" i="4"/>
  <c r="I407" i="4" s="1"/>
  <c r="E160" i="4"/>
  <c r="I160" i="4" s="1"/>
  <c r="E64" i="4"/>
  <c r="E152" i="4"/>
  <c r="I152" i="4" s="1"/>
  <c r="E714" i="4"/>
  <c r="E901" i="4"/>
  <c r="E1005" i="4"/>
  <c r="E356" i="4"/>
  <c r="E77" i="4"/>
  <c r="E765" i="4"/>
  <c r="E684" i="4"/>
  <c r="I684" i="4" s="1"/>
  <c r="E354" i="4"/>
  <c r="I354" i="4" s="1"/>
  <c r="E167" i="4"/>
  <c r="I167" i="4" s="1"/>
  <c r="X232" i="4"/>
  <c r="U167" i="4"/>
  <c r="E666" i="4"/>
  <c r="I666" i="4" s="1"/>
  <c r="E746" i="4"/>
  <c r="I746" i="4" s="1"/>
  <c r="E745" i="4"/>
  <c r="I745" i="4" s="1"/>
  <c r="X444" i="4"/>
  <c r="X227" i="4"/>
  <c r="AA746" i="4"/>
  <c r="AA693" i="4"/>
  <c r="R567" i="4"/>
  <c r="R21" i="4"/>
  <c r="E46" i="4"/>
  <c r="I46" i="4" s="1"/>
  <c r="E425" i="4"/>
  <c r="I425" i="4" s="1"/>
  <c r="E91" i="4"/>
  <c r="I91" i="4" s="1"/>
  <c r="E21" i="4"/>
  <c r="I21" i="4" s="1"/>
  <c r="E288" i="4"/>
  <c r="E223" i="4"/>
  <c r="I223" i="4" s="1"/>
  <c r="X228" i="4"/>
  <c r="X320" i="4"/>
  <c r="X198" i="4"/>
  <c r="X326" i="4"/>
  <c r="X597" i="4"/>
  <c r="X325" i="4"/>
  <c r="X416" i="4"/>
  <c r="AA878" i="4"/>
  <c r="AA521" i="4"/>
  <c r="AA472" i="4"/>
  <c r="R693" i="4"/>
  <c r="E40" i="4"/>
  <c r="E957" i="4"/>
  <c r="I957" i="4" s="1"/>
  <c r="E1004" i="4"/>
  <c r="E753" i="4"/>
  <c r="I753" i="4" s="1"/>
  <c r="E648" i="4"/>
  <c r="E415" i="4"/>
  <c r="E696" i="4"/>
  <c r="U795" i="4"/>
  <c r="X353" i="4"/>
  <c r="E579" i="4"/>
  <c r="AA294" i="4"/>
  <c r="R284" i="4"/>
  <c r="AA601" i="4"/>
  <c r="E832" i="4"/>
  <c r="I832" i="4" s="1"/>
  <c r="E142" i="4"/>
  <c r="I142" i="4" s="1"/>
  <c r="U25" i="4"/>
  <c r="X663" i="4"/>
  <c r="X836" i="4"/>
  <c r="U977" i="4"/>
  <c r="X803" i="4"/>
  <c r="X725" i="4"/>
  <c r="X573" i="4"/>
  <c r="X16" i="4"/>
  <c r="U809" i="4"/>
  <c r="X730" i="4"/>
  <c r="U753" i="4"/>
  <c r="AD40" i="4"/>
  <c r="R571" i="4"/>
  <c r="X346" i="4"/>
  <c r="AD878" i="4"/>
  <c r="X745" i="4"/>
  <c r="X922" i="4"/>
  <c r="AA646" i="4"/>
  <c r="X538" i="4"/>
  <c r="AD550" i="4"/>
  <c r="R254" i="4"/>
  <c r="AD51" i="4"/>
  <c r="X84" i="4"/>
  <c r="R551" i="4"/>
  <c r="X428" i="4"/>
  <c r="AD780" i="4"/>
  <c r="R397" i="4"/>
  <c r="R602" i="4"/>
  <c r="AA355" i="4"/>
  <c r="AA117" i="4"/>
  <c r="R319" i="4"/>
  <c r="X656" i="4"/>
  <c r="AA271" i="4"/>
  <c r="E271" i="4"/>
  <c r="X702" i="4"/>
  <c r="AD447" i="4"/>
  <c r="E30" i="4"/>
  <c r="I30" i="4" s="1"/>
  <c r="E134" i="4"/>
  <c r="X795" i="4"/>
  <c r="X992" i="4"/>
  <c r="R517" i="4"/>
  <c r="AD604" i="4"/>
  <c r="X633" i="4"/>
  <c r="X250" i="4"/>
  <c r="U143" i="4"/>
  <c r="U572" i="4"/>
  <c r="R469" i="4"/>
  <c r="R605" i="4"/>
  <c r="X447" i="4"/>
  <c r="E795" i="4"/>
  <c r="I795" i="4" s="1"/>
  <c r="E722" i="4"/>
  <c r="E182" i="4"/>
  <c r="I182" i="4" s="1"/>
  <c r="X112" i="4"/>
  <c r="X783" i="4"/>
  <c r="X978" i="4"/>
  <c r="X56" i="4"/>
  <c r="U719" i="4"/>
  <c r="X746" i="4"/>
  <c r="X888" i="4"/>
  <c r="X451" i="4"/>
  <c r="X784" i="4"/>
  <c r="X327" i="4"/>
  <c r="X950" i="4"/>
  <c r="X614" i="4"/>
  <c r="U778" i="4"/>
  <c r="R8" i="4"/>
  <c r="R577" i="4"/>
  <c r="R847" i="4"/>
  <c r="AD571" i="4"/>
  <c r="X521" i="4"/>
  <c r="R818" i="4"/>
  <c r="U827" i="4"/>
  <c r="AD954" i="4"/>
  <c r="U759" i="4"/>
  <c r="AD231" i="4"/>
  <c r="X722" i="4"/>
  <c r="U722" i="4"/>
  <c r="AD312" i="4"/>
  <c r="AD583" i="4"/>
  <c r="AD44" i="4"/>
  <c r="E570" i="4"/>
  <c r="I570" i="4" s="1"/>
  <c r="E390" i="4"/>
  <c r="X329" i="4"/>
  <c r="U139" i="4"/>
  <c r="U96" i="4"/>
  <c r="AA853" i="4"/>
  <c r="U172" i="4"/>
  <c r="U854" i="4"/>
  <c r="R295" i="4"/>
  <c r="AD316" i="4"/>
  <c r="R316" i="4"/>
  <c r="E874" i="4"/>
  <c r="I874" i="4" s="1"/>
  <c r="E971" i="4"/>
  <c r="E670" i="4"/>
  <c r="I670" i="4" s="1"/>
  <c r="E483" i="4"/>
  <c r="U268" i="4"/>
  <c r="U746" i="4"/>
  <c r="X459" i="4"/>
  <c r="U459" i="4"/>
  <c r="U326" i="4"/>
  <c r="U780" i="4"/>
  <c r="X670" i="4"/>
  <c r="U530" i="4"/>
  <c r="U859" i="4"/>
  <c r="U474" i="4"/>
  <c r="U1000" i="4"/>
  <c r="U661" i="4"/>
  <c r="U461" i="4"/>
  <c r="U877" i="4"/>
  <c r="X589" i="4"/>
  <c r="X985" i="4"/>
  <c r="U610" i="4"/>
  <c r="U16" i="4"/>
  <c r="L335" i="4"/>
  <c r="AD335" i="4"/>
  <c r="AA335" i="4"/>
  <c r="U150" i="4"/>
  <c r="U1004" i="4"/>
  <c r="U164" i="4"/>
  <c r="U798" i="4"/>
  <c r="U417" i="4"/>
  <c r="R312" i="4"/>
  <c r="U532" i="4"/>
  <c r="AD438" i="4"/>
  <c r="L78" i="4"/>
  <c r="AD78" i="4"/>
  <c r="AA78" i="4"/>
  <c r="AD841" i="4"/>
  <c r="L990" i="4"/>
  <c r="R990" i="4"/>
  <c r="AD990" i="4"/>
  <c r="E295" i="4"/>
  <c r="I295" i="4" s="1"/>
  <c r="U834" i="4"/>
  <c r="U992" i="4"/>
  <c r="U72" i="4"/>
  <c r="L81" i="4"/>
  <c r="R81" i="4"/>
  <c r="AD487" i="4"/>
  <c r="E520" i="4"/>
  <c r="I520" i="4" s="1"/>
  <c r="E699" i="4"/>
  <c r="U757" i="4"/>
  <c r="X737" i="4"/>
  <c r="U737" i="4"/>
  <c r="U914" i="4"/>
  <c r="X815" i="4"/>
  <c r="X686" i="4"/>
  <c r="L158" i="4"/>
  <c r="AA158" i="4"/>
  <c r="AD158" i="4"/>
  <c r="R158" i="4"/>
  <c r="X987" i="4"/>
  <c r="U987" i="4"/>
  <c r="L46" i="4"/>
  <c r="AA46" i="4"/>
  <c r="AD46" i="4"/>
  <c r="R688" i="4"/>
  <c r="AA670" i="4"/>
  <c r="AD81" i="4"/>
  <c r="R930" i="4"/>
  <c r="X655" i="4"/>
  <c r="U655" i="4"/>
  <c r="L644" i="4"/>
  <c r="AA644" i="4"/>
  <c r="AA140" i="4"/>
  <c r="AA985" i="4"/>
  <c r="X841" i="4"/>
  <c r="R626" i="4"/>
  <c r="R329" i="4"/>
  <c r="AA826" i="4"/>
  <c r="U711" i="4"/>
  <c r="U895" i="4"/>
  <c r="U343" i="4"/>
  <c r="U576" i="4"/>
  <c r="U138" i="4"/>
  <c r="U957" i="4"/>
  <c r="U625" i="4"/>
  <c r="U634" i="4"/>
  <c r="U686" i="4"/>
  <c r="U104" i="4"/>
  <c r="AA413" i="4"/>
  <c r="E1002" i="4"/>
  <c r="I1002" i="4" s="1"/>
  <c r="X757" i="4"/>
  <c r="U728" i="4"/>
  <c r="U523" i="4"/>
  <c r="X174" i="4"/>
  <c r="U874" i="4"/>
  <c r="L881" i="4"/>
  <c r="AA881" i="4"/>
  <c r="R795" i="4"/>
  <c r="X286" i="4"/>
  <c r="U286" i="4"/>
  <c r="X69" i="4"/>
  <c r="AA215" i="4"/>
  <c r="AA593" i="4"/>
  <c r="U354" i="4"/>
  <c r="AD960" i="4"/>
  <c r="AA41" i="4"/>
  <c r="R41" i="4"/>
  <c r="AD798" i="4"/>
  <c r="AA394" i="4"/>
  <c r="L686" i="4"/>
  <c r="AD686" i="4"/>
  <c r="R841" i="4"/>
  <c r="E438" i="4"/>
  <c r="I438" i="4" s="1"/>
  <c r="U228" i="4"/>
  <c r="U814" i="4"/>
  <c r="U805" i="4"/>
  <c r="U748" i="4"/>
  <c r="R6" i="4"/>
  <c r="AA666" i="4"/>
  <c r="R666" i="4"/>
  <c r="E749" i="4"/>
  <c r="I749" i="4" s="1"/>
  <c r="E772" i="4"/>
  <c r="I772" i="4" s="1"/>
  <c r="E826" i="4"/>
  <c r="I826" i="4" s="1"/>
  <c r="X834" i="4"/>
  <c r="X194" i="4"/>
  <c r="U44" i="4"/>
  <c r="U817" i="4"/>
  <c r="X413" i="4"/>
  <c r="U970" i="4"/>
  <c r="U988" i="4"/>
  <c r="U726" i="4"/>
  <c r="U73" i="4"/>
  <c r="AD303" i="4"/>
  <c r="U227" i="4"/>
  <c r="U35" i="4"/>
  <c r="AD881" i="4"/>
  <c r="R371" i="4"/>
  <c r="X683" i="4"/>
  <c r="U683" i="4"/>
  <c r="U436" i="4"/>
  <c r="AD111" i="4"/>
  <c r="L633" i="4"/>
  <c r="AD633" i="4"/>
  <c r="L404" i="4"/>
  <c r="AD404" i="4"/>
  <c r="R404" i="4"/>
  <c r="U628" i="4"/>
  <c r="U261" i="4"/>
  <c r="L460" i="4"/>
  <c r="AA460" i="4"/>
  <c r="R460" i="4"/>
  <c r="R862" i="4"/>
  <c r="AA862" i="4"/>
  <c r="AD900" i="4"/>
  <c r="L594" i="4"/>
  <c r="AD594" i="4"/>
  <c r="L236" i="4"/>
  <c r="AA236" i="4"/>
  <c r="R791" i="4"/>
  <c r="L210" i="4"/>
  <c r="R210" i="4"/>
  <c r="X632" i="4"/>
  <c r="U632" i="4"/>
  <c r="X586" i="4"/>
  <c r="U586" i="4"/>
  <c r="U329" i="4"/>
  <c r="L275" i="4"/>
  <c r="AA275" i="4"/>
  <c r="AA891" i="4"/>
  <c r="L174" i="4"/>
  <c r="AD174" i="4"/>
  <c r="X759" i="4"/>
  <c r="U23" i="4"/>
  <c r="U50" i="4"/>
  <c r="L775" i="4"/>
  <c r="R775" i="4"/>
  <c r="AD275" i="4"/>
  <c r="R686" i="4"/>
  <c r="L486" i="4"/>
  <c r="AD486" i="4"/>
  <c r="R916" i="4"/>
  <c r="E6" i="4"/>
  <c r="I6" i="4" s="1"/>
  <c r="E231" i="4"/>
  <c r="I231" i="4" s="1"/>
  <c r="U775" i="4"/>
  <c r="X775" i="4"/>
  <c r="X312" i="4"/>
  <c r="U312" i="4"/>
  <c r="X44" i="4"/>
  <c r="X390" i="4"/>
  <c r="U1002" i="4"/>
  <c r="X246" i="4"/>
  <c r="U564" i="4"/>
  <c r="X817" i="4"/>
  <c r="U764" i="4"/>
  <c r="U320" i="4"/>
  <c r="U679" i="4"/>
  <c r="X732" i="4"/>
  <c r="U262" i="4"/>
  <c r="X1002" i="4"/>
  <c r="U593" i="4"/>
  <c r="U221" i="4"/>
  <c r="U154" i="4"/>
  <c r="U567" i="4"/>
  <c r="X295" i="4"/>
  <c r="U295" i="4"/>
  <c r="U573" i="4"/>
  <c r="U981" i="4"/>
  <c r="X349" i="4"/>
  <c r="U349" i="4"/>
  <c r="AA303" i="4"/>
  <c r="AA401" i="4"/>
  <c r="R881" i="4"/>
  <c r="U325" i="4"/>
  <c r="U389" i="4"/>
  <c r="AD450" i="4"/>
  <c r="AA983" i="4"/>
  <c r="L89" i="4"/>
  <c r="AA89" i="4"/>
  <c r="R633" i="4"/>
  <c r="R239" i="4"/>
  <c r="R652" i="4"/>
  <c r="L746" i="4"/>
  <c r="O746" i="4" s="1"/>
  <c r="R746" i="4"/>
  <c r="AD782" i="4"/>
  <c r="AD33" i="4"/>
  <c r="L459" i="4"/>
  <c r="AD459" i="4"/>
  <c r="AA910" i="4"/>
  <c r="AA594" i="4"/>
  <c r="AD714" i="4"/>
  <c r="X980" i="4"/>
  <c r="X203" i="4"/>
  <c r="X603" i="4"/>
  <c r="X649" i="4"/>
  <c r="X463" i="4"/>
  <c r="X990" i="4"/>
  <c r="X418" i="4"/>
  <c r="X524" i="4"/>
  <c r="X576" i="4"/>
  <c r="X40" i="4"/>
  <c r="U421" i="4"/>
  <c r="X622" i="4"/>
  <c r="X652" i="4"/>
  <c r="AA22" i="4"/>
  <c r="U378" i="4"/>
  <c r="X371" i="4"/>
  <c r="X80" i="4"/>
  <c r="X657" i="4"/>
  <c r="X551" i="4"/>
  <c r="U401" i="4"/>
  <c r="AD380" i="4"/>
  <c r="R328" i="4"/>
  <c r="X89" i="4"/>
  <c r="AD608" i="4"/>
  <c r="U149" i="4"/>
  <c r="R737" i="4"/>
  <c r="U520" i="4"/>
  <c r="AD785" i="4"/>
  <c r="X42" i="4"/>
  <c r="R579" i="4"/>
  <c r="R124" i="4"/>
  <c r="AD722" i="4"/>
  <c r="AA629" i="4"/>
  <c r="E531" i="4"/>
  <c r="E76" i="4"/>
  <c r="I76" i="4" s="1"/>
  <c r="E658" i="4"/>
  <c r="I658" i="4" s="1"/>
  <c r="U897" i="4"/>
  <c r="X609" i="4"/>
  <c r="U934" i="4"/>
  <c r="U239" i="4"/>
  <c r="R920" i="4"/>
  <c r="X601" i="4"/>
  <c r="AD180" i="4"/>
  <c r="R400" i="4"/>
  <c r="U953" i="4"/>
  <c r="U296" i="4"/>
  <c r="X703" i="4"/>
  <c r="R147" i="4"/>
  <c r="U612" i="4"/>
  <c r="U794" i="4"/>
  <c r="E499" i="4"/>
  <c r="I499" i="4" s="1"/>
  <c r="E299" i="4"/>
  <c r="E204" i="4"/>
  <c r="I204" i="4" s="1"/>
  <c r="E402" i="4"/>
  <c r="E326" i="4"/>
  <c r="I326" i="4" s="1"/>
  <c r="E987" i="4"/>
  <c r="I987" i="4" s="1"/>
  <c r="E876" i="4"/>
  <c r="I876" i="4" s="1"/>
  <c r="E743" i="4"/>
  <c r="E674" i="4"/>
  <c r="I674" i="4" s="1"/>
  <c r="E919" i="4"/>
  <c r="E460" i="4"/>
  <c r="I460" i="4" s="1"/>
  <c r="E612" i="4"/>
  <c r="X75" i="4"/>
  <c r="X182" i="4"/>
  <c r="X606" i="4"/>
  <c r="X798" i="4"/>
  <c r="AD995" i="4"/>
  <c r="X427" i="4"/>
  <c r="U920" i="4"/>
  <c r="AA704" i="4"/>
  <c r="AA220" i="4"/>
  <c r="U397" i="4"/>
  <c r="X810" i="4"/>
  <c r="R553" i="4"/>
  <c r="E41" i="4"/>
  <c r="I41" i="4" s="1"/>
  <c r="E315" i="4"/>
  <c r="E42" i="4"/>
  <c r="I42" i="4" s="1"/>
  <c r="E546" i="4"/>
  <c r="I546" i="4" s="1"/>
  <c r="X886" i="4"/>
  <c r="X910" i="4"/>
  <c r="U891" i="4"/>
  <c r="X627" i="4"/>
  <c r="U820" i="4"/>
  <c r="U743" i="4"/>
  <c r="X716" i="4"/>
  <c r="X734" i="4"/>
  <c r="R380" i="4"/>
  <c r="AD920" i="4"/>
  <c r="U591" i="4"/>
  <c r="U980" i="4"/>
  <c r="U284" i="4"/>
  <c r="U649" i="4"/>
  <c r="U418" i="4"/>
  <c r="U360" i="4"/>
  <c r="X196" i="4"/>
  <c r="X139" i="4"/>
  <c r="X514" i="4"/>
  <c r="X499" i="4"/>
  <c r="X180" i="4"/>
  <c r="X765" i="4"/>
  <c r="X800" i="4"/>
  <c r="U622" i="4"/>
  <c r="X610" i="4"/>
  <c r="U909" i="4"/>
  <c r="R176" i="4"/>
  <c r="U652" i="4"/>
  <c r="AA71" i="4"/>
  <c r="X316" i="4"/>
  <c r="X971" i="4"/>
  <c r="X251" i="4"/>
  <c r="U871" i="4"/>
  <c r="R482" i="4"/>
  <c r="AA380" i="4"/>
  <c r="U346" i="4"/>
  <c r="R878" i="4"/>
  <c r="AD328" i="4"/>
  <c r="X531" i="4"/>
  <c r="U89" i="4"/>
  <c r="AA608" i="4"/>
  <c r="R345" i="4"/>
  <c r="U828" i="4"/>
  <c r="AD936" i="4"/>
  <c r="R521" i="4"/>
  <c r="X644" i="4"/>
  <c r="R56" i="4"/>
  <c r="R272" i="4"/>
  <c r="R220" i="4"/>
  <c r="AA284" i="4"/>
  <c r="AD764" i="4"/>
  <c r="U771" i="4"/>
  <c r="U454" i="4"/>
  <c r="AA722" i="4"/>
  <c r="AA1004" i="4"/>
  <c r="AA116" i="4"/>
  <c r="R629" i="4"/>
  <c r="AD919" i="4"/>
  <c r="AD269" i="4"/>
  <c r="R611" i="4"/>
  <c r="AA185" i="4"/>
  <c r="AD683" i="4"/>
  <c r="U559" i="4"/>
  <c r="E917" i="4"/>
  <c r="L533" i="4"/>
  <c r="AD533" i="4"/>
  <c r="R484" i="4"/>
  <c r="AD368" i="4"/>
  <c r="L539" i="4"/>
  <c r="R539" i="4"/>
  <c r="X381" i="4"/>
  <c r="X535" i="4"/>
  <c r="X634" i="4"/>
  <c r="AA620" i="4"/>
  <c r="L663" i="4"/>
  <c r="R663" i="4"/>
  <c r="AA440" i="4"/>
  <c r="L405" i="4"/>
  <c r="AD405" i="4"/>
  <c r="AA121" i="4"/>
  <c r="AD121" i="4"/>
  <c r="X724" i="4"/>
  <c r="R951" i="4"/>
  <c r="X523" i="4"/>
  <c r="L461" i="4"/>
  <c r="AD461" i="4"/>
  <c r="R849" i="4"/>
  <c r="AA849" i="4"/>
  <c r="L219" i="4"/>
  <c r="AD219" i="4"/>
  <c r="R219" i="4"/>
  <c r="E838" i="4"/>
  <c r="I838" i="4" s="1"/>
  <c r="E184" i="4"/>
  <c r="E102" i="4"/>
  <c r="E358" i="4"/>
  <c r="I358" i="4" s="1"/>
  <c r="E22" i="4"/>
  <c r="E754" i="4"/>
  <c r="I754" i="4" s="1"/>
  <c r="E421" i="4"/>
  <c r="E381" i="4"/>
  <c r="I381" i="4" s="1"/>
  <c r="E47" i="4"/>
  <c r="I47" i="4" s="1"/>
  <c r="E363" i="4"/>
  <c r="E726" i="4"/>
  <c r="I726" i="4" s="1"/>
  <c r="E468" i="4"/>
  <c r="E109" i="4"/>
  <c r="E609" i="4"/>
  <c r="E586" i="4"/>
  <c r="E751" i="4"/>
  <c r="E564" i="4"/>
  <c r="I564" i="4" s="1"/>
  <c r="E249" i="4"/>
  <c r="I249" i="4" s="1"/>
  <c r="E344" i="4"/>
  <c r="E200" i="4"/>
  <c r="E309" i="4"/>
  <c r="E929" i="4"/>
  <c r="E479" i="4"/>
  <c r="I479" i="4" s="1"/>
  <c r="E849" i="4"/>
  <c r="I849" i="4" s="1"/>
  <c r="L491" i="4"/>
  <c r="R491" i="4"/>
  <c r="L731" i="4"/>
  <c r="AA731" i="4"/>
  <c r="AA616" i="4"/>
  <c r="AD898" i="4"/>
  <c r="X831" i="4"/>
  <c r="AD401" i="4"/>
  <c r="L226" i="4"/>
  <c r="AD226" i="4"/>
  <c r="AD498" i="4"/>
  <c r="R498" i="4"/>
  <c r="X892" i="4"/>
  <c r="U892" i="4"/>
  <c r="E857" i="4"/>
  <c r="I857" i="4" s="1"/>
  <c r="E814" i="4"/>
  <c r="E130" i="4"/>
  <c r="X949" i="4"/>
  <c r="X202" i="4"/>
  <c r="U202" i="4"/>
  <c r="L327" i="4"/>
  <c r="AD327" i="4"/>
  <c r="R327" i="4"/>
  <c r="AD999" i="4"/>
  <c r="AA405" i="4"/>
  <c r="AD535" i="4"/>
  <c r="U603" i="4"/>
  <c r="U702" i="4"/>
  <c r="U14" i="4"/>
  <c r="X363" i="4"/>
  <c r="U840" i="4"/>
  <c r="X838" i="4"/>
  <c r="U896" i="4"/>
  <c r="U525" i="4"/>
  <c r="U575" i="4"/>
  <c r="X358" i="4"/>
  <c r="X726" i="4"/>
  <c r="U369" i="4"/>
  <c r="X266" i="4"/>
  <c r="U266" i="4"/>
  <c r="U157" i="4"/>
  <c r="AD71" i="4"/>
  <c r="X13" i="4"/>
  <c r="U13" i="4"/>
  <c r="U402" i="4"/>
  <c r="AA992" i="4"/>
  <c r="AD797" i="4"/>
  <c r="X138" i="4"/>
  <c r="AA556" i="4"/>
  <c r="AD672" i="4"/>
  <c r="U730" i="4"/>
  <c r="U811" i="4"/>
  <c r="AA776" i="4"/>
  <c r="L860" i="4"/>
  <c r="R860" i="4"/>
  <c r="U799" i="4"/>
  <c r="AA697" i="4"/>
  <c r="AA921" i="4"/>
  <c r="AA462" i="4"/>
  <c r="L389" i="4"/>
  <c r="AA389" i="4"/>
  <c r="AD389" i="4"/>
  <c r="U240" i="4"/>
  <c r="AD933" i="4"/>
  <c r="L937" i="4"/>
  <c r="AA937" i="4"/>
  <c r="AD937" i="4"/>
  <c r="R405" i="4"/>
  <c r="AA138" i="4"/>
  <c r="L784" i="4"/>
  <c r="R784" i="4"/>
  <c r="AA784" i="4"/>
  <c r="X36" i="4"/>
  <c r="U36" i="4"/>
  <c r="AD700" i="4"/>
  <c r="R700" i="4"/>
  <c r="L257" i="4"/>
  <c r="AA257" i="4"/>
  <c r="R20" i="4"/>
  <c r="AA20" i="4"/>
  <c r="AD938" i="4"/>
  <c r="AA938" i="4"/>
  <c r="L927" i="4"/>
  <c r="AD927" i="4"/>
  <c r="AA927" i="4"/>
  <c r="L137" i="4"/>
  <c r="R137" i="4"/>
  <c r="L906" i="4"/>
  <c r="R906" i="4"/>
  <c r="L48" i="4"/>
  <c r="AD48" i="4"/>
  <c r="R48" i="4"/>
  <c r="L537" i="4"/>
  <c r="AA537" i="4"/>
  <c r="E784" i="4"/>
  <c r="E50" i="4"/>
  <c r="I50" i="4" s="1"/>
  <c r="E339" i="4"/>
  <c r="E940" i="4"/>
  <c r="I940" i="4" s="1"/>
  <c r="E783" i="4"/>
  <c r="I783" i="4" s="1"/>
  <c r="X165" i="4"/>
  <c r="U165" i="4"/>
  <c r="L724" i="4"/>
  <c r="R724" i="4"/>
  <c r="AD724" i="4"/>
  <c r="AD189" i="4"/>
  <c r="R751" i="4"/>
  <c r="L847" i="4"/>
  <c r="AD847" i="4"/>
  <c r="L429" i="4"/>
  <c r="AD429" i="4"/>
  <c r="AA410" i="4"/>
  <c r="AD410" i="4"/>
  <c r="AD929" i="4"/>
  <c r="U793" i="4"/>
  <c r="R71" i="4"/>
  <c r="AA663" i="4"/>
  <c r="AA398" i="4"/>
  <c r="X870" i="4"/>
  <c r="X902" i="4"/>
  <c r="X697" i="4"/>
  <c r="X71" i="4"/>
  <c r="U45" i="4"/>
  <c r="X421" i="4"/>
  <c r="U800" i="4"/>
  <c r="U985" i="4"/>
  <c r="U614" i="4"/>
  <c r="U971" i="4"/>
  <c r="R330" i="4"/>
  <c r="R672" i="4"/>
  <c r="L332" i="4"/>
  <c r="AD332" i="4"/>
  <c r="X352" i="4"/>
  <c r="U352" i="4"/>
  <c r="U716" i="4"/>
  <c r="AA97" i="4"/>
  <c r="R940" i="4"/>
  <c r="R921" i="4"/>
  <c r="AA643" i="4"/>
  <c r="R518" i="4"/>
  <c r="R389" i="4"/>
  <c r="R834" i="4"/>
  <c r="R887" i="4"/>
  <c r="AA887" i="4"/>
  <c r="R166" i="4"/>
  <c r="AA476" i="4"/>
  <c r="L157" i="4"/>
  <c r="AD157" i="4"/>
  <c r="L894" i="4"/>
  <c r="AA894" i="4"/>
  <c r="U245" i="4"/>
  <c r="AA805" i="4"/>
  <c r="L131" i="4"/>
  <c r="AA131" i="4"/>
  <c r="AD131" i="4"/>
  <c r="R131" i="4"/>
  <c r="R214" i="4"/>
  <c r="AD214" i="4"/>
  <c r="L436" i="4"/>
  <c r="R436" i="4"/>
  <c r="AA873" i="4"/>
  <c r="AD873" i="4"/>
  <c r="R592" i="4"/>
  <c r="AA592" i="4"/>
  <c r="R927" i="4"/>
  <c r="AD906" i="4"/>
  <c r="R537" i="4"/>
  <c r="L411" i="4"/>
  <c r="AD411" i="4"/>
  <c r="L10" i="4"/>
  <c r="R10" i="4"/>
  <c r="L563" i="4"/>
  <c r="R563" i="4"/>
  <c r="AD939" i="4"/>
  <c r="AA939" i="4"/>
  <c r="U831" i="4"/>
  <c r="U10" i="4"/>
  <c r="R620" i="4"/>
  <c r="AA536" i="4"/>
  <c r="L381" i="4"/>
  <c r="AA381" i="4"/>
  <c r="AA929" i="4"/>
  <c r="R102" i="4"/>
  <c r="X10" i="4"/>
  <c r="L245" i="4"/>
  <c r="AA245" i="4"/>
  <c r="AA857" i="4"/>
  <c r="AD918" i="4"/>
  <c r="R918" i="4"/>
  <c r="X517" i="4"/>
  <c r="U517" i="4"/>
  <c r="AD325" i="4"/>
  <c r="AD921" i="4"/>
  <c r="X79" i="4"/>
  <c r="U929" i="4"/>
  <c r="X235" i="4"/>
  <c r="L302" i="4"/>
  <c r="R302" i="4"/>
  <c r="L244" i="4"/>
  <c r="AD244" i="4"/>
  <c r="L564" i="4"/>
  <c r="R564" i="4"/>
  <c r="X760" i="4"/>
  <c r="U760" i="4"/>
  <c r="X707" i="4"/>
  <c r="U707" i="4"/>
  <c r="AA740" i="4"/>
  <c r="L867" i="4"/>
  <c r="AD867" i="4"/>
  <c r="R867" i="4"/>
  <c r="AA867" i="4"/>
  <c r="L610" i="4"/>
  <c r="AA610" i="4"/>
  <c r="L570" i="4"/>
  <c r="R570" i="4"/>
  <c r="L203" i="4"/>
  <c r="AD203" i="4"/>
  <c r="AA203" i="4"/>
  <c r="L565" i="4"/>
  <c r="R565" i="4"/>
  <c r="AA565" i="4"/>
  <c r="L883" i="4"/>
  <c r="R883" i="4"/>
  <c r="AA883" i="4"/>
  <c r="L754" i="4"/>
  <c r="R754" i="4"/>
  <c r="AA754" i="4"/>
  <c r="U74" i="4"/>
  <c r="L50" i="4"/>
  <c r="R50" i="4"/>
  <c r="AD50" i="4"/>
  <c r="X50" i="4"/>
  <c r="AD754" i="4"/>
  <c r="AD233" i="4"/>
  <c r="AD132" i="4"/>
  <c r="AA10" i="4"/>
  <c r="L113" i="4"/>
  <c r="R113" i="4"/>
  <c r="AD484" i="4"/>
  <c r="AD961" i="4"/>
  <c r="L387" i="4"/>
  <c r="R387" i="4"/>
  <c r="AA387" i="4"/>
  <c r="L202" i="4"/>
  <c r="AD202" i="4"/>
  <c r="AA202" i="4"/>
  <c r="AD870" i="4"/>
  <c r="U961" i="4"/>
  <c r="X130" i="4"/>
  <c r="X23" i="4"/>
  <c r="U786" i="4"/>
  <c r="R401" i="4"/>
  <c r="AD381" i="4"/>
  <c r="U618" i="4"/>
  <c r="X324" i="4"/>
  <c r="X847" i="4"/>
  <c r="X366" i="4"/>
  <c r="X113" i="4"/>
  <c r="X45" i="4"/>
  <c r="X283" i="4"/>
  <c r="U233" i="4"/>
  <c r="U577" i="4"/>
  <c r="L864" i="4"/>
  <c r="R864" i="4"/>
  <c r="L270" i="4"/>
  <c r="R270" i="4"/>
  <c r="X550" i="4"/>
  <c r="U596" i="4"/>
  <c r="X206" i="4"/>
  <c r="U990" i="4"/>
  <c r="X929" i="4"/>
  <c r="U390" i="4"/>
  <c r="U51" i="4"/>
  <c r="X618" i="4"/>
  <c r="U313" i="4"/>
  <c r="U836" i="4"/>
  <c r="U196" i="4"/>
  <c r="U323" i="4"/>
  <c r="U784" i="4"/>
  <c r="X564" i="4"/>
  <c r="U327" i="4"/>
  <c r="X197" i="4"/>
  <c r="U620" i="4"/>
  <c r="U589" i="4"/>
  <c r="U383" i="4"/>
  <c r="X417" i="4"/>
  <c r="U803" i="4"/>
  <c r="X233" i="4"/>
  <c r="L105" i="4"/>
  <c r="AD105" i="4"/>
  <c r="X289" i="4"/>
  <c r="U289" i="4"/>
  <c r="U546" i="4"/>
  <c r="X778" i="4"/>
  <c r="L967" i="4"/>
  <c r="R967" i="4"/>
  <c r="U729" i="4"/>
  <c r="AD302" i="4"/>
  <c r="X52" i="4"/>
  <c r="U52" i="4"/>
  <c r="U80" i="4"/>
  <c r="R411" i="4"/>
  <c r="AA564" i="4"/>
  <c r="X389" i="4"/>
  <c r="X147" i="4"/>
  <c r="L783" i="4"/>
  <c r="AA783" i="4"/>
  <c r="X947" i="4"/>
  <c r="U947" i="4"/>
  <c r="L790" i="4"/>
  <c r="AA790" i="4"/>
  <c r="AA364" i="4"/>
  <c r="R608" i="4"/>
  <c r="R200" i="4"/>
  <c r="L816" i="4"/>
  <c r="AD816" i="4"/>
  <c r="R816" i="4"/>
  <c r="AD10" i="4"/>
  <c r="L187" i="4"/>
  <c r="AA187" i="4"/>
  <c r="R536" i="4"/>
  <c r="AD727" i="4"/>
  <c r="R957" i="4"/>
  <c r="AD224" i="4"/>
  <c r="R65" i="4"/>
  <c r="L597" i="4"/>
  <c r="AD597" i="4"/>
  <c r="R597" i="4"/>
  <c r="L982" i="4"/>
  <c r="AA982" i="4"/>
  <c r="AD883" i="4"/>
  <c r="X438" i="4"/>
  <c r="L75" i="4"/>
  <c r="R75" i="4"/>
  <c r="L314" i="4"/>
  <c r="AD314" i="4"/>
  <c r="L478" i="4"/>
  <c r="R478" i="4"/>
  <c r="L954" i="4"/>
  <c r="AA954" i="4"/>
  <c r="L641" i="4"/>
  <c r="AD641" i="4"/>
  <c r="X536" i="4"/>
  <c r="X507" i="4"/>
  <c r="X895" i="4"/>
  <c r="R447" i="4"/>
  <c r="X873" i="4"/>
  <c r="L749" i="4"/>
  <c r="AA749" i="4"/>
  <c r="R501" i="4"/>
  <c r="AD501" i="4"/>
  <c r="L617" i="4"/>
  <c r="AD617" i="4"/>
  <c r="X607" i="4"/>
  <c r="U607" i="4"/>
  <c r="AD774" i="4"/>
  <c r="AA774" i="4"/>
  <c r="AD562" i="4"/>
  <c r="R562" i="4"/>
  <c r="L851" i="4"/>
  <c r="R851" i="4"/>
  <c r="E413" i="4"/>
  <c r="E183" i="4"/>
  <c r="I183" i="4" s="1"/>
  <c r="E180" i="4"/>
  <c r="E659" i="4"/>
  <c r="I659" i="4" s="1"/>
  <c r="E145" i="4"/>
  <c r="E807" i="4"/>
  <c r="I807" i="4" s="1"/>
  <c r="E467" i="4"/>
  <c r="I467" i="4" s="1"/>
  <c r="E221" i="4"/>
  <c r="I221" i="4" s="1"/>
  <c r="E448" i="4"/>
  <c r="I448" i="4" s="1"/>
  <c r="E617" i="4"/>
  <c r="I617" i="4" s="1"/>
  <c r="E727" i="4"/>
  <c r="E739" i="4"/>
  <c r="E14" i="4"/>
  <c r="E704" i="4"/>
  <c r="E342" i="4"/>
  <c r="I342" i="4" s="1"/>
  <c r="E873" i="4"/>
  <c r="I873" i="4" s="1"/>
  <c r="E610" i="4"/>
  <c r="I610" i="4" s="1"/>
  <c r="E87" i="4"/>
  <c r="E434" i="4"/>
  <c r="E615" i="4"/>
  <c r="E733" i="4"/>
  <c r="I733" i="4" s="1"/>
  <c r="X529" i="4"/>
  <c r="X376" i="4"/>
  <c r="X796" i="4"/>
  <c r="X809" i="4"/>
  <c r="X931" i="4"/>
  <c r="X957" i="4"/>
  <c r="U878" i="4"/>
  <c r="R215" i="4"/>
  <c r="AA845" i="4"/>
  <c r="AD296" i="4"/>
  <c r="AD945" i="4"/>
  <c r="AA695" i="4"/>
  <c r="X121" i="4"/>
  <c r="X237" i="4"/>
  <c r="AA80" i="4"/>
  <c r="AD987" i="4"/>
  <c r="AA312" i="4"/>
  <c r="U292" i="4"/>
  <c r="AD749" i="4"/>
  <c r="AD768" i="4"/>
  <c r="L687" i="4"/>
  <c r="R687" i="4"/>
  <c r="AA687" i="4"/>
  <c r="AD205" i="4"/>
  <c r="L190" i="4"/>
  <c r="R190" i="4"/>
  <c r="L879" i="4"/>
  <c r="R879" i="4"/>
  <c r="AD851" i="4"/>
  <c r="AA554" i="4"/>
  <c r="R554" i="4"/>
  <c r="L735" i="4"/>
  <c r="AD735" i="4"/>
  <c r="L1002" i="4"/>
  <c r="R1002" i="4"/>
  <c r="L361" i="4"/>
  <c r="AA361" i="4"/>
  <c r="L984" i="4"/>
  <c r="AD984" i="4"/>
  <c r="L802" i="4"/>
  <c r="AA802" i="4"/>
  <c r="AD802" i="4"/>
  <c r="R695" i="4"/>
  <c r="X520" i="4"/>
  <c r="R768" i="4"/>
  <c r="L717" i="4"/>
  <c r="AD717" i="4"/>
  <c r="L684" i="4"/>
  <c r="AA684" i="4"/>
  <c r="L467" i="4"/>
  <c r="R467" i="4"/>
  <c r="AA467" i="4"/>
  <c r="L85" i="4"/>
  <c r="R85" i="4"/>
  <c r="L511" i="4"/>
  <c r="R511" i="4"/>
  <c r="L216" i="4"/>
  <c r="AD216" i="4"/>
  <c r="U645" i="4"/>
  <c r="X169" i="4"/>
  <c r="X740" i="4"/>
  <c r="U98" i="4"/>
  <c r="X448" i="4"/>
  <c r="X436" i="4"/>
  <c r="U465" i="4"/>
  <c r="U519" i="4"/>
  <c r="X143" i="4"/>
  <c r="AD215" i="4"/>
  <c r="R845" i="4"/>
  <c r="AA296" i="4"/>
  <c r="R277" i="4"/>
  <c r="AD521" i="4"/>
  <c r="AA818" i="4"/>
  <c r="X20" i="4"/>
  <c r="X508" i="4"/>
  <c r="X90" i="4"/>
  <c r="X943" i="4"/>
  <c r="R242" i="4"/>
  <c r="AD747" i="4"/>
  <c r="U225" i="4"/>
  <c r="AD890" i="4"/>
  <c r="AA890" i="4"/>
  <c r="AA717" i="4"/>
  <c r="R800" i="4"/>
  <c r="L36" i="4"/>
  <c r="R36" i="4"/>
  <c r="L457" i="4"/>
  <c r="R457" i="4"/>
  <c r="L222" i="4"/>
  <c r="AD222" i="4"/>
  <c r="R246" i="4"/>
  <c r="AD467" i="4"/>
  <c r="AA85" i="4"/>
  <c r="AA702" i="4"/>
  <c r="R702" i="4"/>
  <c r="AD511" i="4"/>
  <c r="AD607" i="4"/>
  <c r="AA1002" i="4"/>
  <c r="AA984" i="4"/>
  <c r="L182" i="4"/>
  <c r="AD182" i="4"/>
  <c r="AA182" i="4"/>
  <c r="U361" i="4"/>
  <c r="X541" i="4"/>
  <c r="E229" i="4"/>
  <c r="I229" i="4" s="1"/>
  <c r="E681" i="4"/>
  <c r="E686" i="4"/>
  <c r="I686" i="4" s="1"/>
  <c r="E603" i="4"/>
  <c r="I603" i="4" s="1"/>
  <c r="E444" i="4"/>
  <c r="I444" i="4" s="1"/>
  <c r="E202" i="4"/>
  <c r="E761" i="4"/>
  <c r="E230" i="4"/>
  <c r="E619" i="4"/>
  <c r="E602" i="4"/>
  <c r="I602" i="4" s="1"/>
  <c r="E551" i="4"/>
  <c r="I551" i="4" s="1"/>
  <c r="E775" i="4"/>
  <c r="I775" i="4" s="1"/>
  <c r="E246" i="4"/>
  <c r="E401" i="4"/>
  <c r="E350" i="4"/>
  <c r="E238" i="4"/>
  <c r="E233" i="4"/>
  <c r="E148" i="4"/>
  <c r="E543" i="4"/>
  <c r="I543" i="4" s="1"/>
  <c r="E633" i="4"/>
  <c r="I633" i="4" s="1"/>
  <c r="E968" i="4"/>
  <c r="I968" i="4" s="1"/>
  <c r="E235" i="4"/>
  <c r="I235" i="4" s="1"/>
  <c r="E1000" i="4"/>
  <c r="I1000" i="4" s="1"/>
  <c r="E702" i="4"/>
  <c r="I702" i="4" s="1"/>
  <c r="E282" i="4"/>
  <c r="E994" i="4"/>
  <c r="E195" i="4"/>
  <c r="I195" i="4" s="1"/>
  <c r="E308" i="4"/>
  <c r="E905" i="4"/>
  <c r="E267" i="4"/>
  <c r="I267" i="4" s="1"/>
  <c r="E969" i="4"/>
  <c r="I969" i="4" s="1"/>
  <c r="E161" i="4"/>
  <c r="I161" i="4" s="1"/>
  <c r="E197" i="4"/>
  <c r="E975" i="4"/>
  <c r="I975" i="4" s="1"/>
  <c r="E82" i="4"/>
  <c r="E789" i="4"/>
  <c r="E287" i="4"/>
  <c r="I287" i="4" s="1"/>
  <c r="E89" i="4"/>
  <c r="E616" i="4"/>
  <c r="I616" i="4" s="1"/>
  <c r="E286" i="4"/>
  <c r="E571" i="4"/>
  <c r="E81" i="4"/>
  <c r="E813" i="4"/>
  <c r="E790" i="4"/>
  <c r="I790" i="4" s="1"/>
  <c r="E700" i="4"/>
  <c r="I700" i="4" s="1"/>
  <c r="E292" i="4"/>
  <c r="E626" i="4"/>
  <c r="I626" i="4" s="1"/>
  <c r="E667" i="4"/>
  <c r="E164" i="4"/>
  <c r="E847" i="4"/>
  <c r="E426" i="4"/>
  <c r="E166" i="4"/>
  <c r="E632" i="4"/>
  <c r="E590" i="4"/>
  <c r="E639" i="4"/>
  <c r="I639" i="4" s="1"/>
  <c r="E331" i="4"/>
  <c r="E985" i="4"/>
  <c r="E304" i="4"/>
  <c r="I304" i="4" s="1"/>
  <c r="E485" i="4"/>
  <c r="I485" i="4" s="1"/>
  <c r="E770" i="4"/>
  <c r="I770" i="4" s="1"/>
  <c r="E643" i="4"/>
  <c r="I643" i="4" s="1"/>
  <c r="E449" i="4"/>
  <c r="E34" i="4"/>
  <c r="I34" i="4" s="1"/>
  <c r="E397" i="4"/>
  <c r="I397" i="4" s="1"/>
  <c r="E636" i="4"/>
  <c r="I636" i="4" s="1"/>
  <c r="E369" i="4"/>
  <c r="I369" i="4" s="1"/>
  <c r="E250" i="4"/>
  <c r="I250" i="4" s="1"/>
  <c r="E138" i="4"/>
  <c r="I138" i="4" s="1"/>
  <c r="E657" i="4"/>
  <c r="I657" i="4" s="1"/>
  <c r="E683" i="4"/>
  <c r="E868" i="4"/>
  <c r="E794" i="4"/>
  <c r="I794" i="4" s="1"/>
  <c r="E478" i="4"/>
  <c r="E758" i="4"/>
  <c r="I758" i="4" s="1"/>
  <c r="E646" i="4"/>
  <c r="I646" i="4" s="1"/>
  <c r="E252" i="4"/>
  <c r="E154" i="4"/>
  <c r="I154" i="4" s="1"/>
  <c r="E517" i="4"/>
  <c r="I517" i="4" s="1"/>
  <c r="E554" i="4"/>
  <c r="I554" i="4" s="1"/>
  <c r="E242" i="4"/>
  <c r="E257" i="4"/>
  <c r="E760" i="4"/>
  <c r="E108" i="4"/>
  <c r="I108" i="4" s="1"/>
  <c r="E484" i="4"/>
  <c r="I484" i="4" s="1"/>
  <c r="E410" i="4"/>
  <c r="I410" i="4" s="1"/>
  <c r="AA100" i="4"/>
  <c r="R271" i="4"/>
  <c r="E925" i="4"/>
  <c r="I925" i="4" s="1"/>
  <c r="E175" i="4"/>
  <c r="E916" i="4"/>
  <c r="E206" i="4"/>
  <c r="E141" i="4"/>
  <c r="E528" i="4"/>
  <c r="E964" i="4"/>
  <c r="I964" i="4" s="1"/>
  <c r="E735" i="4"/>
  <c r="I735" i="4" s="1"/>
  <c r="E177" i="4"/>
  <c r="E631" i="4"/>
  <c r="I631" i="4" s="1"/>
  <c r="E567" i="4"/>
  <c r="I567" i="4" s="1"/>
  <c r="E298" i="4"/>
  <c r="E151" i="4"/>
  <c r="I151" i="4" s="1"/>
  <c r="E380" i="4"/>
  <c r="E209" i="4"/>
  <c r="E878" i="4"/>
  <c r="E999" i="4"/>
  <c r="I999" i="4" s="1"/>
  <c r="E824" i="4"/>
  <c r="I824" i="4" s="1"/>
  <c r="E20" i="4"/>
  <c r="I20" i="4" s="1"/>
  <c r="E890" i="4"/>
  <c r="I890" i="4" s="1"/>
  <c r="E778" i="4"/>
  <c r="I778" i="4" s="1"/>
  <c r="E379" i="4"/>
  <c r="I379" i="4" s="1"/>
  <c r="E548" i="4"/>
  <c r="I548" i="4" s="1"/>
  <c r="E239" i="4"/>
  <c r="I239" i="4" s="1"/>
  <c r="E424" i="4"/>
  <c r="I424" i="4" s="1"/>
  <c r="E215" i="4"/>
  <c r="E780" i="4"/>
  <c r="E565" i="4"/>
  <c r="I565" i="4" s="1"/>
  <c r="E321" i="4"/>
  <c r="E563" i="4"/>
  <c r="E796" i="4"/>
  <c r="I796" i="4" s="1"/>
  <c r="E185" i="4"/>
  <c r="E848" i="4"/>
  <c r="I848" i="4" s="1"/>
  <c r="E490" i="4"/>
  <c r="I490" i="4" s="1"/>
  <c r="E15" i="4"/>
  <c r="I15" i="4" s="1"/>
  <c r="E583" i="4"/>
  <c r="I583" i="4" s="1"/>
  <c r="E864" i="4"/>
  <c r="I864" i="4" s="1"/>
  <c r="E903" i="4"/>
  <c r="I903" i="4" s="1"/>
  <c r="E139" i="4"/>
  <c r="I139" i="4" s="1"/>
  <c r="E84" i="4"/>
  <c r="E601" i="4"/>
  <c r="I601" i="4" s="1"/>
  <c r="E116" i="4"/>
  <c r="I116" i="4" s="1"/>
  <c r="E597" i="4"/>
  <c r="I597" i="4" s="1"/>
  <c r="E216" i="4"/>
  <c r="I216" i="4" s="1"/>
  <c r="E767" i="4"/>
  <c r="I767" i="4" s="1"/>
  <c r="E355" i="4"/>
  <c r="E990" i="4"/>
  <c r="I990" i="4" s="1"/>
  <c r="E198" i="4"/>
  <c r="E254" i="4"/>
  <c r="E582" i="4"/>
  <c r="I582" i="4" s="1"/>
  <c r="E800" i="4"/>
  <c r="I800" i="4" s="1"/>
  <c r="E405" i="4"/>
  <c r="I405" i="4" s="1"/>
  <c r="E661" i="4"/>
  <c r="I661" i="4" s="1"/>
  <c r="E111" i="4"/>
  <c r="E79" i="4"/>
  <c r="I79" i="4" s="1"/>
  <c r="E799" i="4"/>
  <c r="I799" i="4" s="1"/>
  <c r="E482" i="4"/>
  <c r="I482" i="4" s="1"/>
  <c r="E664" i="4"/>
  <c r="I664" i="4" s="1"/>
  <c r="AD693" i="4"/>
  <c r="X467" i="4"/>
  <c r="AA916" i="4"/>
  <c r="AA459" i="4"/>
  <c r="R236" i="4"/>
  <c r="AD100" i="4"/>
  <c r="AD288" i="4"/>
  <c r="AA611" i="4"/>
  <c r="AA487" i="4"/>
  <c r="AD271" i="4"/>
  <c r="E13" i="4"/>
  <c r="I13" i="4" s="1"/>
  <c r="AA569" i="4"/>
  <c r="R574" i="4"/>
  <c r="X693" i="4"/>
  <c r="U693" i="4"/>
  <c r="L540" i="4"/>
  <c r="AA540" i="4"/>
  <c r="R540" i="4"/>
  <c r="U393" i="4"/>
  <c r="L803" i="4"/>
  <c r="R803" i="4"/>
  <c r="AD803" i="4"/>
  <c r="X373" i="4"/>
  <c r="U103" i="4"/>
  <c r="L103" i="4"/>
  <c r="AA103" i="4"/>
  <c r="L753" i="4"/>
  <c r="AD753" i="4"/>
  <c r="R600" i="4"/>
  <c r="L600" i="4"/>
  <c r="L720" i="4"/>
  <c r="AA720" i="4"/>
  <c r="R720" i="4"/>
  <c r="R373" i="4"/>
  <c r="AD630" i="4"/>
  <c r="L630" i="4"/>
  <c r="R630" i="4"/>
  <c r="L128" i="4"/>
  <c r="R128" i="4"/>
  <c r="L473" i="4"/>
  <c r="R473" i="4"/>
  <c r="E769" i="4"/>
  <c r="I769" i="4" s="1"/>
  <c r="E337" i="4"/>
  <c r="E348" i="4"/>
  <c r="E818" i="4"/>
  <c r="E866" i="4"/>
  <c r="I866" i="4" s="1"/>
  <c r="AD324" i="4"/>
  <c r="X191" i="4"/>
  <c r="U191" i="4"/>
  <c r="AD574" i="4"/>
  <c r="X393" i="4"/>
  <c r="U129" i="4"/>
  <c r="X968" i="4"/>
  <c r="X125" i="4"/>
  <c r="U348" i="4"/>
  <c r="AA801" i="4"/>
  <c r="L801" i="4"/>
  <c r="U128" i="4"/>
  <c r="X212" i="4"/>
  <c r="U212" i="4"/>
  <c r="X114" i="4"/>
  <c r="X189" i="4"/>
  <c r="X654" i="4"/>
  <c r="X348" i="4"/>
  <c r="X377" i="4"/>
  <c r="AA324" i="4"/>
  <c r="X993" i="4"/>
  <c r="U993" i="4"/>
  <c r="X669" i="4"/>
  <c r="U669" i="4"/>
  <c r="X332" i="4"/>
  <c r="U983" i="4"/>
  <c r="U206" i="4"/>
  <c r="U463" i="4"/>
  <c r="U339" i="4"/>
  <c r="X399" i="4"/>
  <c r="X159" i="4"/>
  <c r="U301" i="4"/>
  <c r="U964" i="4"/>
  <c r="U5" i="4"/>
  <c r="X5" i="4"/>
  <c r="U919" i="4"/>
  <c r="U888" i="4"/>
  <c r="X797" i="4"/>
  <c r="U950" i="4"/>
  <c r="U472" i="4"/>
  <c r="AD336" i="4"/>
  <c r="L336" i="4"/>
  <c r="X792" i="4"/>
  <c r="U180" i="4"/>
  <c r="U235" i="4"/>
  <c r="U547" i="4"/>
  <c r="U46" i="4"/>
  <c r="AA105" i="4"/>
  <c r="AA151" i="4"/>
  <c r="L151" i="4"/>
  <c r="X370" i="4"/>
  <c r="U370" i="4"/>
  <c r="U633" i="4"/>
  <c r="U126" i="4"/>
  <c r="X422" i="4"/>
  <c r="U270" i="4"/>
  <c r="X105" i="4"/>
  <c r="U105" i="4"/>
  <c r="U316" i="4"/>
  <c r="X624" i="4"/>
  <c r="U972" i="4"/>
  <c r="U560" i="4"/>
  <c r="U478" i="4"/>
  <c r="AA967" i="4"/>
  <c r="X631" i="4"/>
  <c r="U484" i="4"/>
  <c r="L484" i="4"/>
  <c r="R161" i="4"/>
  <c r="L161" i="4"/>
  <c r="U796" i="4"/>
  <c r="X364" i="4"/>
  <c r="U364" i="4"/>
  <c r="L925" i="4"/>
  <c r="O925" i="4" s="1"/>
  <c r="AA925" i="4"/>
  <c r="U853" i="4"/>
  <c r="L853" i="4"/>
  <c r="U630" i="4"/>
  <c r="U231" i="4"/>
  <c r="L231" i="4"/>
  <c r="X77" i="4"/>
  <c r="U77" i="4"/>
  <c r="L527" i="4"/>
  <c r="AD527" i="4"/>
  <c r="L992" i="4"/>
  <c r="R992" i="4"/>
  <c r="AA466" i="4"/>
  <c r="L466" i="4"/>
  <c r="X933" i="4"/>
  <c r="U933" i="4"/>
  <c r="AD371" i="4"/>
  <c r="L776" i="4"/>
  <c r="U776" i="4"/>
  <c r="AD776" i="4"/>
  <c r="AA772" i="4"/>
  <c r="L772" i="4"/>
  <c r="O772" i="4" s="1"/>
  <c r="R772" i="4"/>
  <c r="AD772" i="4"/>
  <c r="AA450" i="4"/>
  <c r="L898" i="4"/>
  <c r="R898" i="4"/>
  <c r="AA688" i="4"/>
  <c r="L688" i="4"/>
  <c r="AD670" i="4"/>
  <c r="L670" i="4"/>
  <c r="U505" i="4"/>
  <c r="R678" i="4"/>
  <c r="L678" i="4"/>
  <c r="U521" i="4"/>
  <c r="AD268" i="4"/>
  <c r="L268" i="4"/>
  <c r="L201" i="4"/>
  <c r="R201" i="4"/>
  <c r="AD548" i="4"/>
  <c r="L548" i="4"/>
  <c r="AA548" i="4"/>
  <c r="R548" i="4"/>
  <c r="AD963" i="4"/>
  <c r="L963" i="4"/>
  <c r="R963" i="4"/>
  <c r="AA963" i="4"/>
  <c r="AD136" i="4"/>
  <c r="U466" i="4"/>
  <c r="U241" i="4"/>
  <c r="L241" i="4"/>
  <c r="R110" i="4"/>
  <c r="L110" i="4"/>
  <c r="U110" i="4"/>
  <c r="R193" i="4"/>
  <c r="L138" i="4"/>
  <c r="AD138" i="4"/>
  <c r="U687" i="4"/>
  <c r="U42" i="4"/>
  <c r="U910" i="4"/>
  <c r="U438" i="4"/>
  <c r="L877" i="4"/>
  <c r="AD877" i="4"/>
  <c r="R713" i="4"/>
  <c r="L382" i="4"/>
  <c r="AA382" i="4"/>
  <c r="AD382" i="4"/>
  <c r="L167" i="4"/>
  <c r="R167" i="4"/>
  <c r="AA167" i="4"/>
  <c r="AA909" i="4"/>
  <c r="L909" i="4"/>
  <c r="R555" i="4"/>
  <c r="L555" i="4"/>
  <c r="AA555" i="4"/>
  <c r="L716" i="4"/>
  <c r="R716" i="4"/>
  <c r="L884" i="4"/>
  <c r="R884" i="4"/>
  <c r="AA884" i="4"/>
  <c r="AD884" i="4"/>
  <c r="R572" i="4"/>
  <c r="L572" i="4"/>
  <c r="AD572" i="4"/>
  <c r="L162" i="4"/>
  <c r="AA162" i="4"/>
  <c r="R162" i="4"/>
  <c r="R90" i="4"/>
  <c r="L90" i="4"/>
  <c r="AA90" i="4"/>
  <c r="L349" i="4"/>
  <c r="AD349" i="4"/>
  <c r="AA842" i="4"/>
  <c r="L842" i="4"/>
  <c r="L27" i="4"/>
  <c r="R27" i="4"/>
  <c r="AA341" i="4"/>
  <c r="L341" i="4"/>
  <c r="R964" i="4"/>
  <c r="L964" i="4"/>
  <c r="AD964" i="4"/>
  <c r="AA964" i="4"/>
  <c r="L365" i="4"/>
  <c r="R365" i="4"/>
  <c r="U365" i="4"/>
  <c r="AD365" i="4"/>
  <c r="R914" i="4"/>
  <c r="L914" i="4"/>
  <c r="AA914" i="4"/>
  <c r="U965" i="4"/>
  <c r="X752" i="4"/>
  <c r="U752" i="4"/>
  <c r="AD721" i="4"/>
  <c r="L721" i="4"/>
  <c r="AA721" i="4"/>
  <c r="U550" i="4"/>
  <c r="L305" i="4"/>
  <c r="AA305" i="4"/>
  <c r="R729" i="4"/>
  <c r="L729" i="4"/>
  <c r="U251" i="4"/>
  <c r="U263" i="4"/>
  <c r="L263" i="4"/>
  <c r="R263" i="4"/>
  <c r="L430" i="4"/>
  <c r="AA430" i="4"/>
  <c r="AD430" i="4"/>
  <c r="L342" i="4"/>
  <c r="AD342" i="4"/>
  <c r="U250" i="4"/>
  <c r="L189" i="4"/>
  <c r="R189" i="4"/>
  <c r="AA966" i="4"/>
  <c r="X999" i="4"/>
  <c r="U999" i="4"/>
  <c r="AD844" i="4"/>
  <c r="R623" i="4"/>
  <c r="L623" i="4"/>
  <c r="AD623" i="4"/>
  <c r="AA623" i="4"/>
  <c r="X714" i="4"/>
  <c r="U714" i="4"/>
  <c r="AA393" i="4"/>
  <c r="X331" i="4"/>
  <c r="U331" i="4"/>
  <c r="AA442" i="4"/>
  <c r="L442" i="4"/>
  <c r="R442" i="4"/>
  <c r="AD442" i="4"/>
  <c r="U599" i="4"/>
  <c r="U601" i="4"/>
  <c r="R788" i="4"/>
  <c r="L788" i="4"/>
  <c r="AD788" i="4"/>
  <c r="AA788" i="4"/>
  <c r="L132" i="4"/>
  <c r="R132" i="4"/>
  <c r="U701" i="4"/>
  <c r="L701" i="4"/>
  <c r="AD701" i="4"/>
  <c r="AD674" i="4"/>
  <c r="L674" i="4"/>
  <c r="R674" i="4"/>
  <c r="U674" i="4"/>
  <c r="AA674" i="4"/>
  <c r="R160" i="4"/>
  <c r="L160" i="4"/>
  <c r="AD91" i="4"/>
  <c r="L91" i="4"/>
  <c r="R91" i="4"/>
  <c r="AA516" i="4"/>
  <c r="L516" i="4"/>
  <c r="AD516" i="4"/>
  <c r="L57" i="4"/>
  <c r="AD57" i="4"/>
  <c r="R57" i="4"/>
  <c r="U885" i="4"/>
  <c r="AA997" i="4"/>
  <c r="L997" i="4"/>
  <c r="AD67" i="4"/>
  <c r="U536" i="4"/>
  <c r="L624" i="4"/>
  <c r="AA624" i="4"/>
  <c r="R624" i="4"/>
  <c r="AA918" i="4"/>
  <c r="L918" i="4"/>
  <c r="AA397" i="4"/>
  <c r="L397" i="4"/>
  <c r="L395" i="4"/>
  <c r="AA395" i="4"/>
  <c r="L935" i="4"/>
  <c r="R935" i="4"/>
  <c r="AA935" i="4"/>
  <c r="L581" i="4"/>
  <c r="AD581" i="4"/>
  <c r="AA581" i="4"/>
  <c r="R581" i="4"/>
  <c r="L199" i="4"/>
  <c r="R199" i="4"/>
  <c r="L812" i="4"/>
  <c r="AA812" i="4"/>
  <c r="R512" i="4"/>
  <c r="L512" i="4"/>
  <c r="AD512" i="4"/>
  <c r="L455" i="4"/>
  <c r="R455" i="4"/>
  <c r="E63" i="4"/>
  <c r="I63" i="4" s="1"/>
  <c r="AA534" i="4"/>
  <c r="L534" i="4"/>
  <c r="X93" i="4"/>
  <c r="U93" i="4"/>
  <c r="X485" i="4"/>
  <c r="U485" i="4"/>
  <c r="L159" i="4"/>
  <c r="AA159" i="4"/>
  <c r="R159" i="4"/>
  <c r="AA258" i="4"/>
  <c r="L258" i="4"/>
  <c r="R258" i="4"/>
  <c r="L792" i="4"/>
  <c r="AA792" i="4"/>
  <c r="X621" i="4"/>
  <c r="U621" i="4"/>
  <c r="L823" i="4"/>
  <c r="AA823" i="4"/>
  <c r="L377" i="4"/>
  <c r="AD377" i="4"/>
  <c r="R377" i="4"/>
  <c r="AD253" i="4"/>
  <c r="L253" i="4"/>
  <c r="AA264" i="4"/>
  <c r="L264" i="4"/>
  <c r="L522" i="4"/>
  <c r="AD522" i="4"/>
  <c r="R522" i="4"/>
  <c r="L333" i="4"/>
  <c r="AD333" i="4"/>
  <c r="R333" i="4"/>
  <c r="AA333" i="4"/>
  <c r="AA893" i="4"/>
  <c r="L893" i="4"/>
  <c r="AD893" i="4"/>
  <c r="R893" i="4"/>
  <c r="AA559" i="4"/>
  <c r="L559" i="4"/>
  <c r="R559" i="4"/>
  <c r="L285" i="4"/>
  <c r="AA285" i="4"/>
  <c r="E88" i="4"/>
  <c r="E924" i="4"/>
  <c r="I924" i="4" s="1"/>
  <c r="U569" i="4"/>
  <c r="AD966" i="4"/>
  <c r="L93" i="4"/>
  <c r="AD93" i="4"/>
  <c r="L74" i="4"/>
  <c r="R74" i="4"/>
  <c r="AD37" i="4"/>
  <c r="AD264" i="4"/>
  <c r="R769" i="4"/>
  <c r="L769" i="4"/>
  <c r="AD769" i="4"/>
  <c r="L125" i="4"/>
  <c r="AD125" i="4"/>
  <c r="L155" i="4"/>
  <c r="AA155" i="4"/>
  <c r="R155" i="4"/>
  <c r="AD155" i="4"/>
  <c r="E893" i="4"/>
  <c r="I893" i="4" s="1"/>
  <c r="E243" i="4"/>
  <c r="I243" i="4" s="1"/>
  <c r="E871" i="4"/>
  <c r="E440" i="4"/>
  <c r="U671" i="4"/>
  <c r="AD756" i="4"/>
  <c r="L756" i="4"/>
  <c r="AD540" i="4"/>
  <c r="AA561" i="4"/>
  <c r="R934" i="4"/>
  <c r="L934" i="4"/>
  <c r="AA934" i="4"/>
  <c r="AD665" i="4"/>
  <c r="X600" i="4"/>
  <c r="AD109" i="4"/>
  <c r="AD364" i="4"/>
  <c r="R983" i="4"/>
  <c r="AD103" i="4"/>
  <c r="AD169" i="4"/>
  <c r="L169" i="4"/>
  <c r="AA169" i="4"/>
  <c r="L659" i="4"/>
  <c r="AD659" i="4"/>
  <c r="AA659" i="4"/>
  <c r="AD74" i="4"/>
  <c r="R12" i="4"/>
  <c r="L12" i="4"/>
  <c r="AA12" i="4"/>
  <c r="L575" i="4"/>
  <c r="R575" i="4"/>
  <c r="AD575" i="4"/>
  <c r="L673" i="4"/>
  <c r="R673" i="4"/>
  <c r="R264" i="4"/>
  <c r="R753" i="4"/>
  <c r="L83" i="4"/>
  <c r="AA83" i="4"/>
  <c r="AA196" i="4"/>
  <c r="L196" i="4"/>
  <c r="AA67" i="4"/>
  <c r="L477" i="4"/>
  <c r="R477" i="4"/>
  <c r="AA600" i="4"/>
  <c r="R668" i="4"/>
  <c r="L668" i="4"/>
  <c r="AA668" i="4"/>
  <c r="AD668" i="4"/>
  <c r="AA547" i="4"/>
  <c r="L622" i="4"/>
  <c r="AD622" i="4"/>
  <c r="AA125" i="4"/>
  <c r="AD443" i="4"/>
  <c r="L443" i="4"/>
  <c r="AA443" i="4"/>
  <c r="AA318" i="4"/>
  <c r="U939" i="4"/>
  <c r="U636" i="4"/>
  <c r="L636" i="4"/>
  <c r="L25" i="4"/>
  <c r="R25" i="4"/>
  <c r="AD25" i="4"/>
  <c r="L690" i="4"/>
  <c r="AA690" i="4"/>
  <c r="R690" i="4"/>
  <c r="AD471" i="4"/>
  <c r="L471" i="4"/>
  <c r="R471" i="4"/>
  <c r="L872" i="4"/>
  <c r="AA872" i="4"/>
  <c r="AA128" i="4"/>
  <c r="AA473" i="4"/>
  <c r="L738" i="4"/>
  <c r="AA738" i="4"/>
  <c r="R285" i="4"/>
  <c r="E812" i="4"/>
  <c r="I812" i="4" s="1"/>
  <c r="E456" i="4"/>
  <c r="E270" i="4"/>
  <c r="E907" i="4"/>
  <c r="X559" i="4"/>
  <c r="E128" i="4"/>
  <c r="I128" i="4" s="1"/>
  <c r="E374" i="4"/>
  <c r="E430" i="4"/>
  <c r="I430" i="4" s="1"/>
  <c r="E455" i="4"/>
  <c r="E196" i="4"/>
  <c r="I196" i="4" s="1"/>
  <c r="E362" i="4"/>
  <c r="E843" i="4"/>
  <c r="I843" i="4" s="1"/>
  <c r="E377" i="4"/>
  <c r="I377" i="4" s="1"/>
  <c r="E934" i="4"/>
  <c r="I934" i="4" s="1"/>
  <c r="E489" i="4"/>
  <c r="I489" i="4" s="1"/>
  <c r="E706" i="4"/>
  <c r="I706" i="4" s="1"/>
  <c r="E333" i="4"/>
  <c r="I333" i="4" s="1"/>
  <c r="E201" i="4"/>
  <c r="I201" i="4" s="1"/>
  <c r="E23" i="4"/>
  <c r="I23" i="4" s="1"/>
  <c r="E302" i="4"/>
  <c r="I302" i="4" s="1"/>
  <c r="E997" i="4"/>
  <c r="I997" i="4" s="1"/>
  <c r="E340" i="4"/>
  <c r="E961" i="4"/>
  <c r="I961" i="4" s="1"/>
  <c r="E653" i="4"/>
  <c r="I653" i="4" s="1"/>
  <c r="E650" i="4"/>
  <c r="E471" i="4"/>
  <c r="I471" i="4" s="1"/>
  <c r="E516" i="4"/>
  <c r="E330" i="4"/>
  <c r="I330" i="4" s="1"/>
  <c r="E561" i="4"/>
  <c r="E709" i="4"/>
  <c r="E275" i="4"/>
  <c r="I275" i="4" s="1"/>
  <c r="L896" i="4"/>
  <c r="AA896" i="4"/>
  <c r="AA28" i="4"/>
  <c r="L866" i="4"/>
  <c r="AA866" i="4"/>
  <c r="L492" i="4"/>
  <c r="R492" i="4"/>
  <c r="AD706" i="4"/>
  <c r="L706" i="4"/>
  <c r="AA706" i="4"/>
  <c r="AA373" i="4"/>
  <c r="L373" i="4"/>
  <c r="AD830" i="4"/>
  <c r="L830" i="4"/>
  <c r="E191" i="4"/>
  <c r="I191" i="4" s="1"/>
  <c r="L445" i="4"/>
  <c r="AD445" i="4"/>
  <c r="AA445" i="4"/>
  <c r="AA367" i="4"/>
  <c r="L367" i="4"/>
  <c r="R367" i="4"/>
  <c r="AA821" i="4"/>
  <c r="L821" i="4"/>
  <c r="AD821" i="4"/>
  <c r="U913" i="4"/>
  <c r="L913" i="4"/>
  <c r="L550" i="4"/>
  <c r="AA550" i="4"/>
  <c r="AA621" i="4"/>
  <c r="L621" i="4"/>
  <c r="AD621" i="4"/>
  <c r="R156" i="4"/>
  <c r="L156" i="4"/>
  <c r="L463" i="4"/>
  <c r="AD463" i="4"/>
  <c r="R463" i="4"/>
  <c r="AD792" i="4"/>
  <c r="AD285" i="4"/>
  <c r="E574" i="4"/>
  <c r="X26" i="4"/>
  <c r="X149" i="4"/>
  <c r="X871" i="4"/>
  <c r="R821" i="4"/>
  <c r="L741" i="4"/>
  <c r="AD741" i="4"/>
  <c r="L645" i="4"/>
  <c r="AD645" i="4"/>
  <c r="R645" i="4"/>
  <c r="X108" i="4"/>
  <c r="U108" i="4"/>
  <c r="R489" i="4"/>
  <c r="L489" i="4"/>
  <c r="AA958" i="4"/>
  <c r="AA120" i="4"/>
  <c r="AD179" i="4"/>
  <c r="L179" i="4"/>
  <c r="R179" i="4"/>
  <c r="AA179" i="4"/>
  <c r="R756" i="4"/>
  <c r="L474" i="4"/>
  <c r="AD474" i="4"/>
  <c r="U790" i="4"/>
  <c r="X372" i="4"/>
  <c r="L372" i="4"/>
  <c r="AD372" i="4"/>
  <c r="L265" i="4"/>
  <c r="AA265" i="4"/>
  <c r="R265" i="4"/>
  <c r="AA631" i="4"/>
  <c r="L631" i="4"/>
  <c r="AD631" i="4"/>
  <c r="U234" i="4"/>
  <c r="X72" i="4"/>
  <c r="AD934" i="4"/>
  <c r="U648" i="4"/>
  <c r="X673" i="4"/>
  <c r="R93" i="4"/>
  <c r="AD813" i="4"/>
  <c r="R790" i="4"/>
  <c r="L543" i="4"/>
  <c r="AD543" i="4"/>
  <c r="AA543" i="4"/>
  <c r="R364" i="4"/>
  <c r="U362" i="4"/>
  <c r="L453" i="4"/>
  <c r="AA453" i="4"/>
  <c r="AD983" i="4"/>
  <c r="R103" i="4"/>
  <c r="R913" i="4"/>
  <c r="R596" i="4"/>
  <c r="AA74" i="4"/>
  <c r="AD12" i="4"/>
  <c r="AA673" i="4"/>
  <c r="AD865" i="4"/>
  <c r="U694" i="4"/>
  <c r="L694" i="4"/>
  <c r="AA400" i="4"/>
  <c r="L833" i="4"/>
  <c r="AA833" i="4"/>
  <c r="L676" i="4"/>
  <c r="AA676" i="4"/>
  <c r="AA753" i="4"/>
  <c r="AA494" i="4"/>
  <c r="L494" i="4"/>
  <c r="AD494" i="4"/>
  <c r="R494" i="4"/>
  <c r="R975" i="4"/>
  <c r="L975" i="4"/>
  <c r="R196" i="4"/>
  <c r="AD477" i="4"/>
  <c r="AD600" i="4"/>
  <c r="R35" i="4"/>
  <c r="L942" i="4"/>
  <c r="AD942" i="4"/>
  <c r="AA942" i="4"/>
  <c r="R125" i="4"/>
  <c r="L589" i="4"/>
  <c r="AA589" i="4"/>
  <c r="R589" i="4"/>
  <c r="L417" i="4"/>
  <c r="R417" i="4"/>
  <c r="L538" i="4"/>
  <c r="AD538" i="4"/>
  <c r="R538" i="4"/>
  <c r="AA980" i="4"/>
  <c r="L980" i="4"/>
  <c r="L908" i="4"/>
  <c r="R908" i="4"/>
  <c r="AA908" i="4"/>
  <c r="R711" i="4"/>
  <c r="L711" i="4"/>
  <c r="R256" i="4"/>
  <c r="L256" i="4"/>
  <c r="R39" i="4"/>
  <c r="L39" i="4"/>
  <c r="R412" i="4"/>
  <c r="L412" i="4"/>
  <c r="AA412" i="4"/>
  <c r="AD412" i="4"/>
  <c r="L513" i="4"/>
  <c r="AA513" i="4"/>
  <c r="L370" i="4"/>
  <c r="AD370" i="4"/>
  <c r="AD690" i="4"/>
  <c r="AA796" i="4"/>
  <c r="L796" i="4"/>
  <c r="AA471" i="4"/>
  <c r="L595" i="4"/>
  <c r="AD595" i="4"/>
  <c r="AA595" i="4"/>
  <c r="L979" i="4"/>
  <c r="AD979" i="4"/>
  <c r="R979" i="4"/>
  <c r="AA156" i="4"/>
  <c r="AD872" i="4"/>
  <c r="AD128" i="4"/>
  <c r="AA777" i="4"/>
  <c r="L777" i="4"/>
  <c r="AD777" i="4"/>
  <c r="R228" i="4"/>
  <c r="L228" i="4"/>
  <c r="L660" i="4"/>
  <c r="AD660" i="4"/>
  <c r="R660" i="4"/>
  <c r="R941" i="4"/>
  <c r="L941" i="4"/>
  <c r="AD941" i="4"/>
  <c r="AA192" i="4"/>
  <c r="L192" i="4"/>
  <c r="R639" i="4"/>
  <c r="L639" i="4"/>
  <c r="AA639" i="4"/>
  <c r="L114" i="4"/>
  <c r="AA114" i="4"/>
  <c r="R114" i="4"/>
  <c r="R32" i="4"/>
  <c r="L32" i="4"/>
  <c r="AD32" i="4"/>
  <c r="U208" i="4"/>
  <c r="L208" i="4"/>
  <c r="R843" i="4"/>
  <c r="L843" i="4"/>
  <c r="L496" i="4"/>
  <c r="AD496" i="4"/>
  <c r="AA496" i="4"/>
  <c r="R496" i="4"/>
  <c r="U856" i="4"/>
  <c r="L856" i="4"/>
  <c r="AD856" i="4"/>
  <c r="AD779" i="4"/>
  <c r="L779" i="4"/>
  <c r="AA779" i="4"/>
  <c r="R779" i="4"/>
  <c r="AD441" i="4"/>
  <c r="L441" i="4"/>
  <c r="R441" i="4"/>
  <c r="L153" i="4"/>
  <c r="R153" i="4"/>
  <c r="AA153" i="4"/>
  <c r="E258" i="4"/>
  <c r="I258" i="4" s="1"/>
  <c r="U344" i="4"/>
  <c r="X128" i="4"/>
  <c r="AA176" i="4"/>
  <c r="AA645" i="4"/>
  <c r="U410" i="4"/>
  <c r="L410" i="4"/>
  <c r="AD178" i="4"/>
  <c r="L178" i="4"/>
  <c r="AA432" i="4"/>
  <c r="L432" i="4"/>
  <c r="AD270" i="4"/>
  <c r="X445" i="4"/>
  <c r="U445" i="4"/>
  <c r="U665" i="4"/>
  <c r="R372" i="4"/>
  <c r="AD59" i="4"/>
  <c r="L59" i="4"/>
  <c r="AA59" i="4"/>
  <c r="R59" i="4"/>
  <c r="X562" i="4"/>
  <c r="U562" i="4"/>
  <c r="R238" i="4"/>
  <c r="AD265" i="4"/>
  <c r="L560" i="4"/>
  <c r="AD560" i="4"/>
  <c r="R631" i="4"/>
  <c r="AA614" i="4"/>
  <c r="L614" i="4"/>
  <c r="X648" i="4"/>
  <c r="U720" i="4"/>
  <c r="L276" i="4"/>
  <c r="AA276" i="4"/>
  <c r="R813" i="4"/>
  <c r="AA750" i="4"/>
  <c r="L750" i="4"/>
  <c r="R733" i="4"/>
  <c r="L733" i="4"/>
  <c r="AD733" i="4"/>
  <c r="AD790" i="4"/>
  <c r="R543" i="4"/>
  <c r="U47" i="4"/>
  <c r="U623" i="4"/>
  <c r="AD297" i="4"/>
  <c r="R358" i="4"/>
  <c r="L358" i="4"/>
  <c r="AD913" i="4"/>
  <c r="R582" i="4"/>
  <c r="L582" i="4"/>
  <c r="AD582" i="4"/>
  <c r="L407" i="4"/>
  <c r="AD407" i="4"/>
  <c r="R407" i="4"/>
  <c r="AD692" i="4"/>
  <c r="L658" i="4"/>
  <c r="R658" i="4"/>
  <c r="AD673" i="4"/>
  <c r="AA865" i="4"/>
  <c r="L874" i="4"/>
  <c r="R874" i="4"/>
  <c r="AD694" i="4"/>
  <c r="AD400" i="4"/>
  <c r="R157" i="4"/>
  <c r="R945" i="4"/>
  <c r="AD651" i="4"/>
  <c r="L651" i="4"/>
  <c r="AD975" i="4"/>
  <c r="AA477" i="4"/>
  <c r="L947" i="4"/>
  <c r="AA947" i="4"/>
  <c r="AD947" i="4"/>
  <c r="AA193" i="4"/>
  <c r="AA354" i="4"/>
  <c r="L354" i="4"/>
  <c r="O354" i="4" s="1"/>
  <c r="R354" i="4"/>
  <c r="L274" i="4"/>
  <c r="AA274" i="4"/>
  <c r="L664" i="4"/>
  <c r="AA664" i="4"/>
  <c r="AD664" i="4"/>
  <c r="R942" i="4"/>
  <c r="AD417" i="4"/>
  <c r="R221" i="4"/>
  <c r="L221" i="4"/>
  <c r="AD980" i="4"/>
  <c r="L369" i="4"/>
  <c r="AD369" i="4"/>
  <c r="R369" i="4"/>
  <c r="L280" i="4"/>
  <c r="AD280" i="4"/>
  <c r="U280" i="4"/>
  <c r="R280" i="4"/>
  <c r="AD711" i="4"/>
  <c r="R780" i="4"/>
  <c r="AA256" i="4"/>
  <c r="AA39" i="4"/>
  <c r="L566" i="4"/>
  <c r="AA566" i="4"/>
  <c r="R861" i="4"/>
  <c r="L861" i="4"/>
  <c r="AA861" i="4"/>
  <c r="U494" i="4"/>
  <c r="L458" i="4"/>
  <c r="AA458" i="4"/>
  <c r="R458" i="4"/>
  <c r="L859" i="4"/>
  <c r="R859" i="4"/>
  <c r="AA979" i="4"/>
  <c r="R777" i="4"/>
  <c r="AA660" i="4"/>
  <c r="R261" i="4"/>
  <c r="L261" i="4"/>
  <c r="AD261" i="4"/>
  <c r="R359" i="4"/>
  <c r="R915" i="4"/>
  <c r="L915" i="4"/>
  <c r="R192" i="4"/>
  <c r="X297" i="4"/>
  <c r="U297" i="4"/>
  <c r="X341" i="4"/>
  <c r="U341" i="4"/>
  <c r="X59" i="4"/>
  <c r="U59" i="4"/>
  <c r="AD993" i="4"/>
  <c r="L993" i="4"/>
  <c r="R993" i="4"/>
  <c r="AD191" i="4"/>
  <c r="L191" i="4"/>
  <c r="L149" i="4"/>
  <c r="R149" i="4"/>
  <c r="AD149" i="4"/>
  <c r="AA149" i="4"/>
  <c r="AA817" i="4"/>
  <c r="L817" i="4"/>
  <c r="AD817" i="4"/>
  <c r="AA924" i="4"/>
  <c r="L924" i="4"/>
  <c r="L705" i="4"/>
  <c r="AD705" i="4"/>
  <c r="L26" i="4"/>
  <c r="AA26" i="4"/>
  <c r="R26" i="4"/>
  <c r="AD26" i="4"/>
  <c r="AD525" i="4"/>
  <c r="L525" i="4"/>
  <c r="AA525" i="4"/>
  <c r="R525" i="4"/>
  <c r="E856" i="4"/>
  <c r="I856" i="4" s="1"/>
  <c r="E817" i="4"/>
  <c r="I817" i="4" s="1"/>
  <c r="L45" i="6"/>
  <c r="X830" i="4"/>
  <c r="AA773" i="4"/>
  <c r="L773" i="4"/>
  <c r="X242" i="4"/>
  <c r="U242" i="4"/>
  <c r="X926" i="4"/>
  <c r="U926" i="4"/>
  <c r="AD114" i="4"/>
  <c r="L49" i="4"/>
  <c r="AD49" i="4"/>
  <c r="R49" i="4"/>
  <c r="AA49" i="4"/>
  <c r="L422" i="4"/>
  <c r="AD422" i="4"/>
  <c r="AA422" i="4"/>
  <c r="R243" i="4"/>
  <c r="L243" i="4"/>
  <c r="AD243" i="4"/>
  <c r="AD47" i="4"/>
  <c r="L47" i="4"/>
  <c r="R47" i="4"/>
  <c r="R253" i="4"/>
  <c r="L351" i="4"/>
  <c r="AD351" i="4"/>
  <c r="AA351" i="4"/>
  <c r="R817" i="4"/>
  <c r="R67" i="4"/>
  <c r="AD318" i="4"/>
  <c r="L318" i="4"/>
  <c r="L408" i="4"/>
  <c r="AA408" i="4"/>
  <c r="L939" i="4"/>
  <c r="R939" i="4"/>
  <c r="AA7" i="4"/>
  <c r="L7" i="4"/>
  <c r="AD7" i="4"/>
  <c r="L63" i="4"/>
  <c r="AD63" i="4"/>
  <c r="E844" i="4"/>
  <c r="E364" i="4"/>
  <c r="E373" i="4"/>
  <c r="I373" i="4" s="1"/>
  <c r="E547" i="4"/>
  <c r="U823" i="4"/>
  <c r="U125" i="4"/>
  <c r="X779" i="4"/>
  <c r="AD773" i="4"/>
  <c r="AA62" i="4"/>
  <c r="L62" i="4"/>
  <c r="X53" i="4"/>
  <c r="U53" i="4"/>
  <c r="L968" i="4"/>
  <c r="AA968" i="4"/>
  <c r="AD367" i="4"/>
  <c r="R966" i="4"/>
  <c r="U788" i="4"/>
  <c r="R653" i="4"/>
  <c r="L653" i="4"/>
  <c r="AA653" i="4"/>
  <c r="AA93" i="4"/>
  <c r="X823" i="4"/>
  <c r="U114" i="4"/>
  <c r="U189" i="4"/>
  <c r="U377" i="4"/>
  <c r="R324" i="4"/>
  <c r="X671" i="4"/>
  <c r="AD386" i="4"/>
  <c r="L386" i="4"/>
  <c r="X129" i="4"/>
  <c r="U918" i="4"/>
  <c r="U367" i="4"/>
  <c r="X705" i="4"/>
  <c r="AA981" i="4"/>
  <c r="U244" i="4"/>
  <c r="X773" i="4"/>
  <c r="R741" i="4"/>
  <c r="AD489" i="4"/>
  <c r="R968" i="4"/>
  <c r="U332" i="4"/>
  <c r="U203" i="4"/>
  <c r="U967" i="4"/>
  <c r="U487" i="4"/>
  <c r="U783" i="4"/>
  <c r="X25" i="4"/>
  <c r="U399" i="4"/>
  <c r="U159" i="4"/>
  <c r="X918" i="4"/>
  <c r="U806" i="4"/>
  <c r="U363" i="4"/>
  <c r="X367" i="4"/>
  <c r="U194" i="4"/>
  <c r="U881" i="4"/>
  <c r="U772" i="4"/>
  <c r="U741" i="4"/>
  <c r="X645" i="4"/>
  <c r="U118" i="4"/>
  <c r="U119" i="4"/>
  <c r="U197" i="4"/>
  <c r="AA336" i="4"/>
  <c r="U792" i="4"/>
  <c r="X244" i="4"/>
  <c r="U826" i="4"/>
  <c r="U67" i="4"/>
  <c r="R1000" i="4"/>
  <c r="L1000" i="4"/>
  <c r="AD1000" i="4"/>
  <c r="X254" i="4"/>
  <c r="U254" i="4"/>
  <c r="X310" i="4"/>
  <c r="U310" i="4"/>
  <c r="R105" i="4"/>
  <c r="AD23" i="4"/>
  <c r="L23" i="4"/>
  <c r="R23" i="4"/>
  <c r="U904" i="4"/>
  <c r="U422" i="4"/>
  <c r="U624" i="4"/>
  <c r="U376" i="4"/>
  <c r="R410" i="4"/>
  <c r="AD967" i="4"/>
  <c r="U631" i="4"/>
  <c r="X400" i="4"/>
  <c r="U400" i="4"/>
  <c r="AD161" i="4"/>
  <c r="AA178" i="4"/>
  <c r="U597" i="4"/>
  <c r="L961" i="4"/>
  <c r="R961" i="4"/>
  <c r="AA270" i="4"/>
  <c r="AD164" i="4"/>
  <c r="R853" i="4"/>
  <c r="AD409" i="4"/>
  <c r="L409" i="4"/>
  <c r="L330" i="4"/>
  <c r="AA330" i="4"/>
  <c r="L499" i="4"/>
  <c r="AA499" i="4"/>
  <c r="R560" i="4"/>
  <c r="L323" i="4"/>
  <c r="R323" i="4"/>
  <c r="AD323" i="4"/>
  <c r="L16" i="4"/>
  <c r="R16" i="4"/>
  <c r="U473" i="4"/>
  <c r="X851" i="4"/>
  <c r="U851" i="4"/>
  <c r="AD276" i="4"/>
  <c r="AA691" i="4"/>
  <c r="L691" i="4"/>
  <c r="R750" i="4"/>
  <c r="AA733" i="4"/>
  <c r="X285" i="4"/>
  <c r="L451" i="4"/>
  <c r="R451" i="4"/>
  <c r="AA451" i="4"/>
  <c r="R661" i="4"/>
  <c r="L661" i="4"/>
  <c r="L425" i="4"/>
  <c r="R425" i="4"/>
  <c r="AA297" i="4"/>
  <c r="L518" i="4"/>
  <c r="AA518" i="4"/>
  <c r="R462" i="4"/>
  <c r="L462" i="4"/>
  <c r="U69" i="4"/>
  <c r="R419" i="4"/>
  <c r="L419" i="4"/>
  <c r="AD419" i="4"/>
  <c r="AA419" i="4"/>
  <c r="R290" i="4"/>
  <c r="L290" i="4"/>
  <c r="AD290" i="4"/>
  <c r="U922" i="4"/>
  <c r="AA358" i="4"/>
  <c r="AD187" i="4"/>
  <c r="X264" i="4"/>
  <c r="AA582" i="4"/>
  <c r="AA692" i="4"/>
  <c r="AA658" i="4"/>
  <c r="U302" i="4"/>
  <c r="AA694" i="4"/>
  <c r="R870" i="4"/>
  <c r="L870" i="4"/>
  <c r="AA157" i="4"/>
  <c r="AA254" i="4"/>
  <c r="L94" i="4"/>
  <c r="AA94" i="4"/>
  <c r="AA651" i="4"/>
  <c r="L229" i="4"/>
  <c r="AA229" i="4"/>
  <c r="AD229" i="4"/>
  <c r="AA975" i="4"/>
  <c r="R947" i="4"/>
  <c r="R593" i="4"/>
  <c r="L593" i="4"/>
  <c r="AD193" i="4"/>
  <c r="U90" i="4"/>
  <c r="R274" i="4"/>
  <c r="R664" i="4"/>
  <c r="X583" i="4"/>
  <c r="U583" i="4"/>
  <c r="R877" i="4"/>
  <c r="AA417" i="4"/>
  <c r="AD221" i="4"/>
  <c r="L172" i="4"/>
  <c r="AD172" i="4"/>
  <c r="R172" i="4"/>
  <c r="AD824" i="4"/>
  <c r="L824" i="4"/>
  <c r="AA824" i="4"/>
  <c r="R824" i="4"/>
  <c r="L239" i="4"/>
  <c r="AA239" i="4"/>
  <c r="R382" i="4"/>
  <c r="U710" i="4"/>
  <c r="L710" i="4"/>
  <c r="AA710" i="4"/>
  <c r="AD710" i="4"/>
  <c r="L352" i="4"/>
  <c r="AA352" i="4"/>
  <c r="R352" i="4"/>
  <c r="X171" i="4"/>
  <c r="U171" i="4"/>
  <c r="U388" i="4"/>
  <c r="AD414" i="4"/>
  <c r="L414" i="4"/>
  <c r="R414" i="4"/>
  <c r="AA280" i="4"/>
  <c r="AA711" i="4"/>
  <c r="AA780" i="4"/>
  <c r="R909" i="4"/>
  <c r="AD39" i="4"/>
  <c r="AD566" i="4"/>
  <c r="AA237" i="4"/>
  <c r="R938" i="4"/>
  <c r="L938" i="4"/>
  <c r="AD861" i="4"/>
  <c r="AD18" i="4"/>
  <c r="L18" i="4"/>
  <c r="R18" i="4"/>
  <c r="AA18" i="4"/>
  <c r="L952" i="4"/>
  <c r="AD952" i="4"/>
  <c r="L424" i="4"/>
  <c r="AA424" i="4"/>
  <c r="L723" i="4"/>
  <c r="AD723" i="4"/>
  <c r="L154" i="4"/>
  <c r="R154" i="4"/>
  <c r="AA154" i="4"/>
  <c r="AD207" i="4"/>
  <c r="AA859" i="4"/>
  <c r="L346" i="4"/>
  <c r="AA346" i="4"/>
  <c r="AD346" i="4"/>
  <c r="AD27" i="4"/>
  <c r="R656" i="4"/>
  <c r="L656" i="4"/>
  <c r="AA656" i="4"/>
  <c r="AA261" i="4"/>
  <c r="AD29" i="4"/>
  <c r="L29" i="4"/>
  <c r="AA29" i="4"/>
  <c r="AD915" i="4"/>
  <c r="AD192" i="4"/>
  <c r="E750" i="4"/>
  <c r="I750" i="4" s="1"/>
  <c r="E880" i="4"/>
  <c r="E179" i="4"/>
  <c r="I179" i="4" s="1"/>
  <c r="E979" i="4"/>
  <c r="I979" i="4" s="1"/>
  <c r="E755" i="4"/>
  <c r="E234" i="4"/>
  <c r="E533" i="4"/>
  <c r="E691" i="4"/>
  <c r="I691" i="4" s="1"/>
  <c r="E820" i="4"/>
  <c r="E671" i="4"/>
  <c r="E952" i="4"/>
  <c r="I952" i="4" s="1"/>
  <c r="E716" i="4"/>
  <c r="I716" i="4" s="1"/>
  <c r="E942" i="4"/>
  <c r="I942" i="4" s="1"/>
  <c r="E860" i="4"/>
  <c r="I860" i="4" s="1"/>
  <c r="E676" i="4"/>
  <c r="I676" i="4" s="1"/>
  <c r="E672" i="4"/>
  <c r="I672" i="4" s="1"/>
  <c r="E49" i="4"/>
  <c r="I49" i="4" s="1"/>
  <c r="E566" i="4"/>
  <c r="I566" i="4" s="1"/>
  <c r="E336" i="4"/>
  <c r="I336" i="4" s="1"/>
  <c r="E967" i="4"/>
  <c r="I967" i="4" s="1"/>
  <c r="E169" i="4"/>
  <c r="I169" i="4" s="1"/>
  <c r="E935" i="4"/>
  <c r="I935" i="4" s="1"/>
  <c r="E35" i="4"/>
  <c r="E62" i="4"/>
  <c r="I62" i="4" s="1"/>
  <c r="E720" i="4"/>
  <c r="I720" i="4" s="1"/>
  <c r="E777" i="4"/>
  <c r="E993" i="4"/>
  <c r="I993" i="4" s="1"/>
  <c r="E208" i="4"/>
  <c r="I208" i="4" s="1"/>
  <c r="E656" i="4"/>
  <c r="I656" i="4" s="1"/>
  <c r="E830" i="4"/>
  <c r="I830" i="4" s="1"/>
  <c r="E816" i="4"/>
  <c r="I816" i="4" s="1"/>
  <c r="E157" i="4"/>
  <c r="E608" i="4"/>
  <c r="E600" i="4"/>
  <c r="I600" i="4" s="1"/>
  <c r="E244" i="4"/>
  <c r="I244" i="4" s="1"/>
  <c r="E492" i="4"/>
  <c r="E921" i="4"/>
  <c r="E744" i="4"/>
  <c r="E502" i="4"/>
  <c r="E26" i="4"/>
  <c r="I26" i="4" s="1"/>
  <c r="E389" i="4"/>
  <c r="I389" i="4" s="1"/>
  <c r="E738" i="4"/>
  <c r="E317" i="4"/>
  <c r="E72" i="4"/>
  <c r="E825" i="4"/>
  <c r="E163" i="4"/>
  <c r="E470" i="4"/>
  <c r="E593" i="4"/>
  <c r="I593" i="4" s="1"/>
  <c r="E431" i="4"/>
  <c r="E266" i="4"/>
  <c r="I266" i="4" s="1"/>
  <c r="E785" i="4"/>
  <c r="E858" i="4"/>
  <c r="E542" i="4"/>
  <c r="I542" i="4" s="1"/>
  <c r="E697" i="4"/>
  <c r="E32" i="4"/>
  <c r="I32" i="4" s="1"/>
  <c r="E523" i="4"/>
  <c r="I523" i="4" s="1"/>
  <c r="E788" i="4"/>
  <c r="I788" i="4" s="1"/>
  <c r="AD786" i="4"/>
  <c r="L786" i="4"/>
  <c r="X67" i="4"/>
  <c r="AA139" i="4"/>
  <c r="L139" i="4"/>
  <c r="X909" i="4"/>
  <c r="X109" i="4"/>
  <c r="X965" i="4"/>
  <c r="U986" i="4"/>
  <c r="L986" i="4"/>
  <c r="X934" i="4"/>
  <c r="R603" i="4"/>
  <c r="L603" i="4"/>
  <c r="X790" i="4"/>
  <c r="U398" i="4"/>
  <c r="L398" i="4"/>
  <c r="X150" i="4"/>
  <c r="X473" i="4"/>
  <c r="X720" i="4"/>
  <c r="U551" i="4"/>
  <c r="AA470" i="4"/>
  <c r="AD479" i="4"/>
  <c r="L479" i="4"/>
  <c r="AA498" i="4"/>
  <c r="L498" i="4"/>
  <c r="R454" i="4"/>
  <c r="L454" i="4"/>
  <c r="X74" i="4"/>
  <c r="AA807" i="4"/>
  <c r="L807" i="4"/>
  <c r="U839" i="4"/>
  <c r="AD643" i="4"/>
  <c r="L643" i="4"/>
  <c r="AA376" i="4"/>
  <c r="X453" i="4"/>
  <c r="AD726" i="4"/>
  <c r="L726" i="4"/>
  <c r="AD363" i="4"/>
  <c r="AD789" i="4"/>
  <c r="R599" i="4"/>
  <c r="R696" i="4"/>
  <c r="AD60" i="4"/>
  <c r="L60" i="4"/>
  <c r="R287" i="4"/>
  <c r="L287" i="4"/>
  <c r="R523" i="4"/>
  <c r="L523" i="4"/>
  <c r="AD646" i="4"/>
  <c r="L646" i="4"/>
  <c r="AD15" i="4"/>
  <c r="L15" i="4"/>
  <c r="AA289" i="4"/>
  <c r="U305" i="4"/>
  <c r="U476" i="4"/>
  <c r="L476" i="4"/>
  <c r="AA331" i="4"/>
  <c r="X156" i="4"/>
  <c r="AD573" i="4"/>
  <c r="L573" i="4"/>
  <c r="U20" i="4"/>
  <c r="AD680" i="4"/>
  <c r="L680" i="4"/>
  <c r="U890" i="4"/>
  <c r="R86" i="4"/>
  <c r="L86" i="4"/>
  <c r="AD957" i="4"/>
  <c r="L957" i="4"/>
  <c r="AD708" i="4"/>
  <c r="AA996" i="4"/>
  <c r="L996" i="4"/>
  <c r="U943" i="4"/>
  <c r="AA619" i="4"/>
  <c r="AA943" i="4"/>
  <c r="L943" i="4"/>
  <c r="O943" i="4" s="1"/>
  <c r="R347" i="4"/>
  <c r="L347" i="4"/>
  <c r="AD971" i="4"/>
  <c r="X711" i="4"/>
  <c r="AA360" i="4"/>
  <c r="L360" i="4"/>
  <c r="AD439" i="4"/>
  <c r="R225" i="4"/>
  <c r="L225" i="4"/>
  <c r="U218" i="4"/>
  <c r="L218" i="4"/>
  <c r="X572" i="4"/>
  <c r="X354" i="4"/>
  <c r="L304" i="4"/>
  <c r="AA304" i="4"/>
  <c r="L899" i="4"/>
  <c r="AD899" i="4"/>
  <c r="AA876" i="4"/>
  <c r="L876" i="4"/>
  <c r="AA703" i="4"/>
  <c r="L703" i="4"/>
  <c r="AD703" i="4"/>
  <c r="L576" i="4"/>
  <c r="AA576" i="4"/>
  <c r="AA444" i="4"/>
  <c r="L444" i="4"/>
  <c r="AA886" i="4"/>
  <c r="L886" i="4"/>
  <c r="U470" i="4"/>
  <c r="AA530" i="4"/>
  <c r="L530" i="4"/>
  <c r="AD530" i="4"/>
  <c r="L1003" i="4"/>
  <c r="AD1003" i="4"/>
  <c r="AA794" i="4"/>
  <c r="L794" i="4"/>
  <c r="AD794" i="4"/>
  <c r="R385" i="4"/>
  <c r="L385" i="4"/>
  <c r="AA385" i="4"/>
  <c r="L127" i="4"/>
  <c r="R127" i="4"/>
  <c r="AD127" i="4"/>
  <c r="L922" i="4"/>
  <c r="AD922" i="4"/>
  <c r="E57" i="4"/>
  <c r="AD188" i="4"/>
  <c r="L188" i="4"/>
  <c r="X172" i="4"/>
  <c r="R778" i="4"/>
  <c r="L778" i="4"/>
  <c r="AD320" i="4"/>
  <c r="L320" i="4"/>
  <c r="AD403" i="4"/>
  <c r="L403" i="4"/>
  <c r="AA799" i="4"/>
  <c r="L799" i="4"/>
  <c r="R529" i="4"/>
  <c r="L529" i="4"/>
  <c r="AD485" i="4"/>
  <c r="L485" i="4"/>
  <c r="X239" i="4"/>
  <c r="X362" i="4"/>
  <c r="U974" i="4"/>
  <c r="L974" i="4"/>
  <c r="X519" i="4"/>
  <c r="U249" i="4"/>
  <c r="L249" i="4"/>
  <c r="U733" i="4"/>
  <c r="R281" i="4"/>
  <c r="L281" i="4"/>
  <c r="U278" i="4"/>
  <c r="L278" i="4"/>
  <c r="AD903" i="4"/>
  <c r="L903" i="4"/>
  <c r="AD195" i="4"/>
  <c r="L195" i="4"/>
  <c r="AD955" i="4"/>
  <c r="L955" i="4"/>
  <c r="AA235" i="4"/>
  <c r="L235" i="4"/>
  <c r="AD251" i="4"/>
  <c r="L251" i="4"/>
  <c r="AD266" i="4"/>
  <c r="L266" i="4"/>
  <c r="AD950" i="4"/>
  <c r="L950" i="4"/>
  <c r="AA657" i="4"/>
  <c r="L657" i="4"/>
  <c r="R171" i="4"/>
  <c r="L171" i="4"/>
  <c r="X939" i="4"/>
  <c r="L52" i="4"/>
  <c r="AA52" i="4"/>
  <c r="AD998" i="4"/>
  <c r="L998" i="4"/>
  <c r="R876" i="4"/>
  <c r="L152" i="4"/>
  <c r="AD152" i="4"/>
  <c r="R152" i="4"/>
  <c r="AD912" i="4"/>
  <c r="L912" i="4"/>
  <c r="R703" i="4"/>
  <c r="AA490" i="4"/>
  <c r="L490" i="4"/>
  <c r="L745" i="4"/>
  <c r="AA745" i="4"/>
  <c r="AD576" i="4"/>
  <c r="U199" i="4"/>
  <c r="AD444" i="4"/>
  <c r="L848" i="4"/>
  <c r="AD848" i="4"/>
  <c r="AA848" i="4"/>
  <c r="R886" i="4"/>
  <c r="AA448" i="4"/>
  <c r="L448" i="4"/>
  <c r="R448" i="4"/>
  <c r="AA911" i="4"/>
  <c r="L911" i="4"/>
  <c r="R911" i="4"/>
  <c r="AA588" i="4"/>
  <c r="AA217" i="4"/>
  <c r="AD147" i="4"/>
  <c r="AA17" i="4"/>
  <c r="AA928" i="4"/>
  <c r="R530" i="4"/>
  <c r="AA1001" i="4"/>
  <c r="L1001" i="4"/>
  <c r="AD1001" i="4"/>
  <c r="R1001" i="4"/>
  <c r="AD520" i="4"/>
  <c r="L520" i="4"/>
  <c r="L300" i="4"/>
  <c r="R300" i="4"/>
  <c r="AD904" i="4"/>
  <c r="L904" i="4"/>
  <c r="R904" i="4"/>
  <c r="R1003" i="4"/>
  <c r="AD988" i="4"/>
  <c r="L988" i="4"/>
  <c r="R988" i="4"/>
  <c r="R53" i="4"/>
  <c r="L53" i="4"/>
  <c r="AA53" i="4"/>
  <c r="AD888" i="4"/>
  <c r="L846" i="4"/>
  <c r="R846" i="4"/>
  <c r="AA846" i="4"/>
  <c r="L682" i="4"/>
  <c r="AA682" i="4"/>
  <c r="AD385" i="4"/>
  <c r="AD584" i="4"/>
  <c r="L584" i="4"/>
  <c r="AA922" i="4"/>
  <c r="L892" i="4"/>
  <c r="AA892" i="4"/>
  <c r="R892" i="4"/>
  <c r="X167" i="4"/>
  <c r="X270" i="4"/>
  <c r="R616" i="4"/>
  <c r="L616" i="4"/>
  <c r="AD620" i="4"/>
  <c r="X630" i="4"/>
  <c r="AD6" i="4"/>
  <c r="L6" i="4"/>
  <c r="AD663" i="4"/>
  <c r="U303" i="4"/>
  <c r="L303" i="4"/>
  <c r="X35" i="4"/>
  <c r="AA775" i="4"/>
  <c r="AD123" i="4"/>
  <c r="R73" i="4"/>
  <c r="R188" i="4"/>
  <c r="R233" i="4"/>
  <c r="U672" i="4"/>
  <c r="L672" i="4"/>
  <c r="AA107" i="4"/>
  <c r="L107" i="4"/>
  <c r="AD751" i="4"/>
  <c r="AA384" i="4"/>
  <c r="AD857" i="4"/>
  <c r="L857" i="4"/>
  <c r="AA795" i="4"/>
  <c r="L795" i="4"/>
  <c r="U927" i="4"/>
  <c r="X674" i="4"/>
  <c r="AD97" i="4"/>
  <c r="L97" i="4"/>
  <c r="R470" i="4"/>
  <c r="R40" i="4"/>
  <c r="AD252" i="4"/>
  <c r="AA325" i="4"/>
  <c r="L325" i="4"/>
  <c r="AA732" i="4"/>
  <c r="L732" i="4"/>
  <c r="AD725" i="4"/>
  <c r="AD778" i="4"/>
  <c r="R320" i="4"/>
  <c r="R403" i="4"/>
  <c r="R799" i="4"/>
  <c r="AD99" i="4"/>
  <c r="AA529" i="4"/>
  <c r="U182" i="4"/>
  <c r="R376" i="4"/>
  <c r="R689" i="4"/>
  <c r="L689" i="4"/>
  <c r="R726" i="4"/>
  <c r="AD311" i="4"/>
  <c r="AA363" i="4"/>
  <c r="AA111" i="4"/>
  <c r="X98" i="4"/>
  <c r="AD974" i="4"/>
  <c r="AA81" i="4"/>
  <c r="AA240" i="4"/>
  <c r="L240" i="4"/>
  <c r="AA327" i="4"/>
  <c r="X280" i="4"/>
  <c r="AD599" i="4"/>
  <c r="X776" i="4"/>
  <c r="R949" i="4"/>
  <c r="L949" i="4"/>
  <c r="AD465" i="4"/>
  <c r="R249" i="4"/>
  <c r="R959" i="4"/>
  <c r="L959" i="4"/>
  <c r="R168" i="4"/>
  <c r="AD542" i="4"/>
  <c r="L542" i="4"/>
  <c r="AD887" i="4"/>
  <c r="L887" i="4"/>
  <c r="AA281" i="4"/>
  <c r="AA532" i="4"/>
  <c r="L532" i="4"/>
  <c r="AD536" i="4"/>
  <c r="AA166" i="4"/>
  <c r="AA999" i="4"/>
  <c r="L999" i="4"/>
  <c r="R15" i="4"/>
  <c r="AD822" i="4"/>
  <c r="L822" i="4"/>
  <c r="R278" i="4"/>
  <c r="AD289" i="4"/>
  <c r="R296" i="4"/>
  <c r="X365" i="4"/>
  <c r="AD476" i="4"/>
  <c r="AD524" i="4"/>
  <c r="AD948" i="4"/>
  <c r="L948" i="4"/>
  <c r="R937" i="4"/>
  <c r="AA903" i="4"/>
  <c r="AD331" i="4"/>
  <c r="AA727" i="4"/>
  <c r="AA633" i="4"/>
  <c r="AA195" i="4"/>
  <c r="AD894" i="4"/>
  <c r="R955" i="4"/>
  <c r="R461" i="4"/>
  <c r="AD695" i="4"/>
  <c r="R573" i="4"/>
  <c r="U121" i="4"/>
  <c r="U739" i="4"/>
  <c r="R680" i="4"/>
  <c r="R929" i="4"/>
  <c r="AA86" i="4"/>
  <c r="AA535" i="4"/>
  <c r="L535" i="4"/>
  <c r="AA708" i="4"/>
  <c r="AA251" i="4"/>
  <c r="AD996" i="4"/>
  <c r="AD953" i="4"/>
  <c r="R366" i="4"/>
  <c r="U507" i="4"/>
  <c r="AD619" i="4"/>
  <c r="R943" i="4"/>
  <c r="R299" i="4"/>
  <c r="R266" i="4"/>
  <c r="R971" i="4"/>
  <c r="AA283" i="4"/>
  <c r="AA510" i="4"/>
  <c r="AD113" i="4"/>
  <c r="AD579" i="4"/>
  <c r="AA439" i="4"/>
  <c r="L551" i="4"/>
  <c r="AD551" i="4"/>
  <c r="AD220" i="4"/>
  <c r="AA652" i="4"/>
  <c r="L652" i="4"/>
  <c r="AD805" i="4"/>
  <c r="AA634" i="4"/>
  <c r="AD657" i="4"/>
  <c r="L255" i="4"/>
  <c r="AA255" i="4"/>
  <c r="AD255" i="4"/>
  <c r="X973" i="4"/>
  <c r="R224" i="4"/>
  <c r="L224" i="4"/>
  <c r="R52" i="4"/>
  <c r="R998" i="4"/>
  <c r="AD605" i="4"/>
  <c r="L626" i="4"/>
  <c r="AA626" i="4"/>
  <c r="R890" i="4"/>
  <c r="L890" i="4"/>
  <c r="AD876" i="4"/>
  <c r="L438" i="4"/>
  <c r="AA438" i="4"/>
  <c r="U698" i="4"/>
  <c r="R912" i="4"/>
  <c r="R973" i="4"/>
  <c r="R490" i="4"/>
  <c r="R140" i="4"/>
  <c r="L140" i="4"/>
  <c r="AD745" i="4"/>
  <c r="X555" i="4"/>
  <c r="R444" i="4"/>
  <c r="AD886" i="4"/>
  <c r="L583" i="4"/>
  <c r="R583" i="4"/>
  <c r="AA79" i="4"/>
  <c r="L79" i="4"/>
  <c r="R79" i="4"/>
  <c r="AA118" i="4"/>
  <c r="L118" i="4"/>
  <c r="AD217" i="4"/>
  <c r="AA267" i="4"/>
  <c r="L267" i="4"/>
  <c r="R267" i="4"/>
  <c r="AA147" i="4"/>
  <c r="AA436" i="4"/>
  <c r="R17" i="4"/>
  <c r="AD247" i="4"/>
  <c r="R222" i="4"/>
  <c r="AD558" i="4"/>
  <c r="L558" i="4"/>
  <c r="AA520" i="4"/>
  <c r="AD300" i="4"/>
  <c r="AD544" i="4"/>
  <c r="L554" i="4"/>
  <c r="AD554" i="4"/>
  <c r="AA1003" i="4"/>
  <c r="AA61" i="4"/>
  <c r="L61" i="4"/>
  <c r="R594" i="4"/>
  <c r="L142" i="4"/>
  <c r="AD142" i="4"/>
  <c r="AA108" i="4"/>
  <c r="L108" i="4"/>
  <c r="R108" i="4"/>
  <c r="R889" i="4"/>
  <c r="AA810" i="4"/>
  <c r="R119" i="4"/>
  <c r="L119" i="4"/>
  <c r="AD119" i="4"/>
  <c r="R682" i="4"/>
  <c r="AA584" i="4"/>
  <c r="L811" i="4"/>
  <c r="R811" i="4"/>
  <c r="AD811" i="4"/>
  <c r="R383" i="4"/>
  <c r="AA188" i="4"/>
  <c r="AA233" i="4"/>
  <c r="AD98" i="4"/>
  <c r="L98" i="4"/>
  <c r="R515" i="4"/>
  <c r="L515" i="4"/>
  <c r="AA751" i="4"/>
  <c r="R326" i="4"/>
  <c r="L326" i="4"/>
  <c r="X788" i="4"/>
  <c r="X753" i="4"/>
  <c r="X664" i="4"/>
  <c r="AD470" i="4"/>
  <c r="AD482" i="4"/>
  <c r="L482" i="4"/>
  <c r="U940" i="4"/>
  <c r="L940" i="4"/>
  <c r="O940" i="4" s="1"/>
  <c r="AA173" i="4"/>
  <c r="L173" i="4"/>
  <c r="X799" i="4"/>
  <c r="AA320" i="4"/>
  <c r="AA403" i="4"/>
  <c r="AD799" i="4"/>
  <c r="AD529" i="4"/>
  <c r="AA68" i="4"/>
  <c r="L68" i="4"/>
  <c r="U857" i="4"/>
  <c r="AD376" i="4"/>
  <c r="AA204" i="4"/>
  <c r="L204" i="4"/>
  <c r="X623" i="4"/>
  <c r="R363" i="4"/>
  <c r="R111" i="4"/>
  <c r="AA974" i="4"/>
  <c r="R418" i="4"/>
  <c r="L418" i="4"/>
  <c r="AA599" i="4"/>
  <c r="X963" i="4"/>
  <c r="AA249" i="4"/>
  <c r="AA168" i="4"/>
  <c r="AD281" i="4"/>
  <c r="AA517" i="4"/>
  <c r="L517" i="4"/>
  <c r="AA604" i="4"/>
  <c r="L604" i="4"/>
  <c r="AD278" i="4"/>
  <c r="AA737" i="4"/>
  <c r="L737" i="4"/>
  <c r="X885" i="4"/>
  <c r="R933" i="4"/>
  <c r="L933" i="4"/>
  <c r="R903" i="4"/>
  <c r="R331" i="4"/>
  <c r="R195" i="4"/>
  <c r="AD56" i="4"/>
  <c r="L56" i="4"/>
  <c r="R708" i="4"/>
  <c r="R251" i="4"/>
  <c r="R121" i="4"/>
  <c r="L121" i="4"/>
  <c r="AD295" i="4"/>
  <c r="L295" i="4"/>
  <c r="R619" i="4"/>
  <c r="AA971" i="4"/>
  <c r="R838" i="4"/>
  <c r="L838" i="4"/>
  <c r="R510" i="4"/>
  <c r="AA579" i="4"/>
  <c r="R439" i="4"/>
  <c r="R805" i="4"/>
  <c r="AD634" i="4"/>
  <c r="L58" i="4"/>
  <c r="R58" i="4"/>
  <c r="AA912" i="4"/>
  <c r="AA505" i="4"/>
  <c r="L505" i="4"/>
  <c r="AD505" i="4"/>
  <c r="AD490" i="4"/>
  <c r="R745" i="4"/>
  <c r="U905" i="4"/>
  <c r="AA977" i="4"/>
  <c r="L977" i="4"/>
  <c r="AD977" i="4"/>
  <c r="L771" i="4"/>
  <c r="AD771" i="4"/>
  <c r="L205" i="4"/>
  <c r="R205" i="4"/>
  <c r="AD969" i="4"/>
  <c r="L969" i="4"/>
  <c r="AD11" i="4"/>
  <c r="L11" i="4"/>
  <c r="R223" i="4"/>
  <c r="L223" i="4"/>
  <c r="AA428" i="4"/>
  <c r="L428" i="4"/>
  <c r="R428" i="4"/>
  <c r="AA972" i="4"/>
  <c r="L972" i="4"/>
  <c r="AD972" i="4"/>
  <c r="AA956" i="4"/>
  <c r="L956" i="4"/>
  <c r="R956" i="4"/>
  <c r="AA222" i="4"/>
  <c r="R520" i="4"/>
  <c r="X33" i="4"/>
  <c r="AA544" i="4"/>
  <c r="AA506" i="4"/>
  <c r="L506" i="4"/>
  <c r="U506" i="4"/>
  <c r="L319" i="4"/>
  <c r="AD319" i="4"/>
  <c r="AD889" i="4"/>
  <c r="L76" i="4"/>
  <c r="O76" i="4" s="1"/>
  <c r="AA76" i="4"/>
  <c r="R76" i="4"/>
  <c r="AA514" i="4"/>
  <c r="L514" i="4"/>
  <c r="AD682" i="4"/>
  <c r="AD307" i="4"/>
  <c r="L307" i="4"/>
  <c r="R307" i="4"/>
  <c r="AA307" i="4"/>
  <c r="L679" i="4"/>
  <c r="AA679" i="4"/>
  <c r="AD383" i="4"/>
  <c r="X612" i="4"/>
  <c r="E801" i="4"/>
  <c r="E560" i="4"/>
  <c r="I560" i="4" s="1"/>
  <c r="E153" i="4"/>
  <c r="E303" i="4"/>
  <c r="I303" i="4" s="1"/>
  <c r="E325" i="4"/>
  <c r="I325" i="4" s="1"/>
  <c r="E146" i="4"/>
  <c r="E428" i="4"/>
  <c r="I428" i="4" s="1"/>
  <c r="E104" i="4"/>
  <c r="E634" i="4"/>
  <c r="E248" i="4"/>
  <c r="E707" i="4"/>
  <c r="E506" i="4"/>
  <c r="I506" i="4" s="1"/>
  <c r="E522" i="4"/>
  <c r="I522" i="4" s="1"/>
  <c r="E86" i="4"/>
  <c r="I86" i="4" s="1"/>
  <c r="E703" i="4"/>
  <c r="I703" i="4" s="1"/>
  <c r="E914" i="4"/>
  <c r="E181" i="4"/>
  <c r="E285" i="4"/>
  <c r="I285" i="4" s="1"/>
  <c r="E655" i="4"/>
  <c r="E535" i="4"/>
  <c r="I535" i="4" s="1"/>
  <c r="E960" i="4"/>
  <c r="I960" i="4" s="1"/>
  <c r="E888" i="4"/>
  <c r="E596" i="4"/>
  <c r="E654" i="4"/>
  <c r="E237" i="4"/>
  <c r="E909" i="4"/>
  <c r="I909" i="4" s="1"/>
  <c r="E981" i="4"/>
  <c r="E366" i="4"/>
  <c r="E897" i="4"/>
  <c r="E673" i="4"/>
  <c r="I673" i="4" s="1"/>
  <c r="E351" i="4"/>
  <c r="I351" i="4" s="1"/>
  <c r="E701" i="4"/>
  <c r="I701" i="4" s="1"/>
  <c r="E620" i="4"/>
  <c r="E477" i="4"/>
  <c r="I477" i="4" s="1"/>
  <c r="E396" i="4"/>
  <c r="E970" i="4"/>
  <c r="I970" i="4" s="1"/>
  <c r="E386" i="4"/>
  <c r="I386" i="4" s="1"/>
  <c r="E101" i="4"/>
  <c r="E976" i="4"/>
  <c r="E5" i="4"/>
  <c r="I5" i="4" s="1"/>
  <c r="E692" i="4"/>
  <c r="E892" i="4"/>
  <c r="I892" i="4" s="1"/>
  <c r="E881" i="4"/>
  <c r="I881" i="4" s="1"/>
  <c r="E687" i="4"/>
  <c r="I687" i="4" s="1"/>
  <c r="E463" i="4"/>
  <c r="I463" i="4" s="1"/>
  <c r="E913" i="4"/>
  <c r="E939" i="4"/>
  <c r="I939" i="4" s="1"/>
  <c r="E996" i="4"/>
  <c r="E922" i="4"/>
  <c r="I922" i="4" s="1"/>
  <c r="E606" i="4"/>
  <c r="AA50" i="4"/>
  <c r="AA768" i="4"/>
  <c r="AD20" i="4"/>
  <c r="L20" i="4"/>
  <c r="AA637" i="4"/>
  <c r="L637" i="4"/>
  <c r="U430" i="4"/>
  <c r="AA546" i="4"/>
  <c r="L546" i="4"/>
  <c r="AD985" i="4"/>
  <c r="X261" i="4"/>
  <c r="AD31" i="4"/>
  <c r="L31" i="4"/>
  <c r="U541" i="4"/>
  <c r="U467" i="4"/>
  <c r="R306" i="4"/>
  <c r="R78" i="4"/>
  <c r="AA562" i="4"/>
  <c r="L562" i="4"/>
  <c r="AD41" i="4"/>
  <c r="L41" i="4"/>
  <c r="AA314" i="4"/>
  <c r="AA567" i="4"/>
  <c r="L567" i="4"/>
  <c r="R116" i="4"/>
  <c r="L116" i="4"/>
  <c r="AD629" i="4"/>
  <c r="AD862" i="4"/>
  <c r="L862" i="4"/>
  <c r="AD592" i="4"/>
  <c r="L592" i="4"/>
  <c r="AA770" i="4"/>
  <c r="L770" i="4"/>
  <c r="AA851" i="4"/>
  <c r="U841" i="4"/>
  <c r="L841" i="4"/>
  <c r="AD338" i="4"/>
  <c r="L338" i="4"/>
  <c r="AD702" i="4"/>
  <c r="L702" i="4"/>
  <c r="R982" i="4"/>
  <c r="R475" i="4"/>
  <c r="R735" i="4"/>
  <c r="R293" i="4"/>
  <c r="L293" i="4"/>
  <c r="AD611" i="4"/>
  <c r="AA990" i="4"/>
  <c r="AA495" i="4"/>
  <c r="L495" i="4"/>
  <c r="E224" i="4"/>
  <c r="I224" i="4" s="1"/>
  <c r="X292" i="4"/>
  <c r="E545" i="4"/>
  <c r="E375" i="4"/>
  <c r="E269" i="4"/>
  <c r="E28" i="4"/>
  <c r="E810" i="4"/>
  <c r="E259" i="4"/>
  <c r="E55" i="4"/>
  <c r="E938" i="4"/>
  <c r="I938" i="4" s="1"/>
  <c r="E635" i="4"/>
  <c r="E338" i="4"/>
  <c r="I338" i="4" s="1"/>
  <c r="E513" i="4"/>
  <c r="I513" i="4" s="1"/>
  <c r="E262" i="4"/>
  <c r="I262" i="4" s="1"/>
  <c r="E156" i="4"/>
  <c r="I156" i="4" s="1"/>
  <c r="E823" i="4"/>
  <c r="I823" i="4" s="1"/>
  <c r="E713" i="4"/>
  <c r="E669" i="4"/>
  <c r="E595" i="4"/>
  <c r="I595" i="4" s="1"/>
  <c r="E851" i="4"/>
  <c r="I851" i="4" s="1"/>
  <c r="E31" i="4"/>
  <c r="I31" i="4" s="1"/>
  <c r="E439" i="4"/>
  <c r="E883" i="4"/>
  <c r="I883" i="4" s="1"/>
  <c r="E256" i="4"/>
  <c r="E352" i="4"/>
  <c r="I352" i="4" s="1"/>
  <c r="E797" i="4"/>
  <c r="E841" i="4"/>
  <c r="I841" i="4" s="1"/>
  <c r="E652" i="4"/>
  <c r="I652" i="4" s="1"/>
  <c r="E132" i="4"/>
  <c r="E125" i="4"/>
  <c r="I125" i="4" s="1"/>
  <c r="E923" i="4"/>
  <c r="E937" i="4"/>
  <c r="E569" i="4"/>
  <c r="E411" i="4"/>
  <c r="I411" i="4" s="1"/>
  <c r="E538" i="4"/>
  <c r="E103" i="4"/>
  <c r="I103" i="4" s="1"/>
  <c r="E496" i="4"/>
  <c r="I496" i="4" s="1"/>
  <c r="E588" i="4"/>
  <c r="E544" i="4"/>
  <c r="E300" i="4"/>
  <c r="I300" i="4" s="1"/>
  <c r="E931" i="4"/>
  <c r="E541" i="4"/>
  <c r="I541" i="4" s="1"/>
  <c r="E264" i="4"/>
  <c r="E296" i="4"/>
  <c r="E92" i="4"/>
  <c r="I92" i="4" s="1"/>
  <c r="E427" i="4"/>
  <c r="I427" i="4" s="1"/>
  <c r="E618" i="4"/>
  <c r="E527" i="4"/>
  <c r="I527" i="4" s="1"/>
  <c r="E263" i="4"/>
  <c r="I263" i="4" s="1"/>
  <c r="E176" i="4"/>
  <c r="E227" i="4"/>
  <c r="E280" i="4"/>
  <c r="I280" i="4" s="1"/>
  <c r="E294" i="4"/>
  <c r="E241" i="4"/>
  <c r="I241" i="4" s="1"/>
  <c r="E217" i="4"/>
  <c r="E685" i="4"/>
  <c r="E662" i="4"/>
  <c r="E443" i="4"/>
  <c r="E559" i="4"/>
  <c r="I559" i="4" s="1"/>
  <c r="E284" i="4"/>
  <c r="E504" i="4"/>
  <c r="E314" i="4"/>
  <c r="I314" i="4" s="1"/>
  <c r="E74" i="4"/>
  <c r="I74" i="4" s="1"/>
  <c r="E614" i="4"/>
  <c r="I614" i="4" s="1"/>
  <c r="E944" i="4"/>
  <c r="E225" i="4"/>
  <c r="I225" i="4" s="1"/>
  <c r="E462" i="4"/>
  <c r="I462" i="4" s="1"/>
  <c r="E383" i="4"/>
  <c r="E207" i="4"/>
  <c r="E906" i="4"/>
  <c r="E110" i="4"/>
  <c r="E487" i="4"/>
  <c r="E984" i="4"/>
  <c r="I984" i="4" s="1"/>
  <c r="E353" i="4"/>
  <c r="I353" i="4" s="1"/>
  <c r="E644" i="4"/>
  <c r="E458" i="4"/>
  <c r="E689" i="4"/>
  <c r="I689" i="4" s="1"/>
  <c r="E773" i="4"/>
  <c r="E276" i="4"/>
  <c r="I276" i="4" s="1"/>
  <c r="E928" i="4"/>
  <c r="E289" i="4"/>
  <c r="E836" i="4"/>
  <c r="E475" i="4"/>
  <c r="E793" i="4"/>
  <c r="E361" i="4"/>
  <c r="E385" i="4"/>
  <c r="I385" i="4" s="1"/>
  <c r="E213" i="4"/>
  <c r="E573" i="4"/>
  <c r="I573" i="4" s="1"/>
  <c r="E862" i="4"/>
  <c r="I862" i="4" s="1"/>
  <c r="E604" i="4"/>
  <c r="I604" i="4" s="1"/>
  <c r="E189" i="4"/>
  <c r="I189" i="4" s="1"/>
  <c r="E96" i="4"/>
  <c r="E112" i="4"/>
  <c r="E855" i="4"/>
  <c r="E66" i="4"/>
  <c r="E429" i="4"/>
  <c r="I429" i="4" s="1"/>
  <c r="E466" i="4"/>
  <c r="E406" i="4"/>
  <c r="E465" i="4"/>
  <c r="E174" i="4"/>
  <c r="E16" i="4"/>
  <c r="I16" i="4" s="1"/>
  <c r="E690" i="4"/>
  <c r="I690" i="4" s="1"/>
  <c r="E630" i="4"/>
  <c r="I630" i="4" s="1"/>
  <c r="E518" i="4"/>
  <c r="I518" i="4" s="1"/>
  <c r="E510" i="4"/>
  <c r="E188" i="4"/>
  <c r="E90" i="4"/>
  <c r="I90" i="4" s="1"/>
  <c r="E453" i="4"/>
  <c r="E802" i="4"/>
  <c r="I802" i="4" s="1"/>
  <c r="E251" i="4"/>
  <c r="I251" i="4" s="1"/>
  <c r="E741" i="4"/>
  <c r="E629" i="4"/>
  <c r="E898" i="4"/>
  <c r="I898" i="4" s="1"/>
  <c r="E899" i="4"/>
  <c r="I899" i="4" s="1"/>
  <c r="E705" i="4"/>
  <c r="I705" i="4" s="1"/>
  <c r="E162" i="4"/>
  <c r="E525" i="4"/>
  <c r="I525" i="4" s="1"/>
  <c r="E889" i="4"/>
  <c r="E622" i="4"/>
  <c r="I622" i="4" s="1"/>
  <c r="E205" i="4"/>
  <c r="I205" i="4" s="1"/>
  <c r="E93" i="4"/>
  <c r="I93" i="4" s="1"/>
  <c r="E611" i="4"/>
  <c r="E607" i="4"/>
  <c r="E829" i="4"/>
  <c r="E748" i="4"/>
  <c r="E418" i="4"/>
  <c r="I418" i="4" s="1"/>
  <c r="AD34" i="4"/>
  <c r="L34" i="4"/>
  <c r="R987" i="4"/>
  <c r="L987" i="4"/>
  <c r="U522" i="4"/>
  <c r="U873" i="4"/>
  <c r="AA65" i="4"/>
  <c r="AD970" i="4"/>
  <c r="L970" i="4"/>
  <c r="AA469" i="4"/>
  <c r="AD357" i="4"/>
  <c r="L357" i="4"/>
  <c r="AD602" i="4"/>
  <c r="L602" i="4"/>
  <c r="AD800" i="4"/>
  <c r="L800" i="4"/>
  <c r="AD75" i="4"/>
  <c r="AD284" i="4"/>
  <c r="AD895" i="4"/>
  <c r="L895" i="4"/>
  <c r="AD926" i="4"/>
  <c r="L926" i="4"/>
  <c r="AD610" i="4"/>
  <c r="AA379" i="4"/>
  <c r="L379" i="4"/>
  <c r="AA597" i="4"/>
  <c r="AD1004" i="4"/>
  <c r="R541" i="4"/>
  <c r="L541" i="4"/>
  <c r="AD165" i="4"/>
  <c r="AA13" i="4"/>
  <c r="L13" i="4"/>
  <c r="X27" i="4"/>
  <c r="R250" i="4"/>
  <c r="L250" i="4"/>
  <c r="AA427" i="4"/>
  <c r="L427" i="4"/>
  <c r="AA483" i="4"/>
  <c r="U656" i="4"/>
  <c r="R641" i="4"/>
  <c r="AD210" i="4"/>
  <c r="AD493" i="4"/>
  <c r="L493" i="4"/>
  <c r="R182" i="4"/>
  <c r="R133" i="4"/>
  <c r="L133" i="4"/>
  <c r="AD310" i="4"/>
  <c r="L310" i="4"/>
  <c r="AD495" i="4"/>
  <c r="R730" i="4"/>
  <c r="E839" i="4"/>
  <c r="E441" i="4"/>
  <c r="I441" i="4" s="1"/>
  <c r="E980" i="4"/>
  <c r="E416" i="4"/>
  <c r="E539" i="4"/>
  <c r="E106" i="4"/>
  <c r="E651" i="4"/>
  <c r="I651" i="4" s="1"/>
  <c r="E370" i="4"/>
  <c r="I370" i="4" s="1"/>
  <c r="E665" i="4"/>
  <c r="E318" i="4"/>
  <c r="E306" i="4"/>
  <c r="E268" i="4"/>
  <c r="E283" i="4"/>
  <c r="E360" i="4"/>
  <c r="E278" i="4"/>
  <c r="I278" i="4" s="1"/>
  <c r="E599" i="4"/>
  <c r="I599" i="4" s="1"/>
  <c r="E99" i="4"/>
  <c r="E27" i="4"/>
  <c r="I27" i="4" s="1"/>
  <c r="E371" i="4"/>
  <c r="E627" i="4"/>
  <c r="E170" i="4"/>
  <c r="E708" i="4"/>
  <c r="E382" i="4"/>
  <c r="I382" i="4" s="1"/>
  <c r="E640" i="4"/>
  <c r="E507" i="4"/>
  <c r="I507" i="4" s="1"/>
  <c r="E553" i="4"/>
  <c r="E9" i="4"/>
  <c r="I9" i="4" s="1"/>
  <c r="E273" i="4"/>
  <c r="E474" i="4"/>
  <c r="I474" i="4" s="1"/>
  <c r="E729" i="4"/>
  <c r="I729" i="4" s="1"/>
  <c r="E988" i="4"/>
  <c r="I988" i="4" s="1"/>
  <c r="E536" i="4"/>
  <c r="I536" i="4" s="1"/>
  <c r="E61" i="4"/>
  <c r="I61" i="4" s="1"/>
  <c r="E668" i="4"/>
  <c r="E715" i="4"/>
  <c r="E663" i="4"/>
  <c r="I663" i="4" s="1"/>
  <c r="E678" i="4"/>
  <c r="E872" i="4"/>
  <c r="I872" i="4" s="1"/>
  <c r="E7" i="4"/>
  <c r="E642" i="4"/>
  <c r="E948" i="4"/>
  <c r="E891" i="4"/>
  <c r="E159" i="4"/>
  <c r="E568" i="4"/>
  <c r="I568" i="4" s="1"/>
  <c r="E78" i="4"/>
  <c r="E515" i="4"/>
  <c r="I515" i="4" s="1"/>
  <c r="E737" i="4"/>
  <c r="I737" i="4" s="1"/>
  <c r="E679" i="4"/>
  <c r="I679" i="4" s="1"/>
  <c r="E52" i="4"/>
  <c r="I52" i="4" s="1"/>
  <c r="E521" i="4"/>
  <c r="I521" i="4" s="1"/>
  <c r="E129" i="4"/>
  <c r="E649" i="4"/>
  <c r="E59" i="4"/>
  <c r="I59" i="4" s="1"/>
  <c r="E69" i="4"/>
  <c r="I69" i="4" s="1"/>
  <c r="E719" i="4"/>
  <c r="E18" i="4"/>
  <c r="I18" i="4" s="1"/>
  <c r="E986" i="4"/>
  <c r="I986" i="4" s="1"/>
  <c r="E752" i="4"/>
  <c r="E822" i="4"/>
  <c r="E75" i="4"/>
  <c r="I75" i="4" s="1"/>
  <c r="E992" i="4"/>
  <c r="I992" i="4" s="1"/>
  <c r="E694" i="4"/>
  <c r="I694" i="4" s="1"/>
  <c r="E710" i="4"/>
  <c r="I710" i="4" s="1"/>
  <c r="E341" i="4"/>
  <c r="I341" i="4" s="1"/>
  <c r="E56" i="4"/>
  <c r="I56" i="4" s="1"/>
  <c r="E447" i="4"/>
  <c r="E786" i="4"/>
  <c r="I786" i="4" s="1"/>
  <c r="E53" i="4"/>
  <c r="I53" i="4" s="1"/>
  <c r="E36" i="4"/>
  <c r="E963" i="4"/>
  <c r="E305" i="4"/>
  <c r="E815" i="4"/>
  <c r="E335" i="4"/>
  <c r="I335" i="4" s="1"/>
  <c r="E742" i="4"/>
  <c r="E409" i="4"/>
  <c r="I409" i="4" s="1"/>
  <c r="E376" i="4"/>
  <c r="I376" i="4" s="1"/>
  <c r="E526" i="4"/>
  <c r="E511" i="4"/>
  <c r="I511" i="4" s="1"/>
  <c r="E550" i="4"/>
  <c r="I550" i="4" s="1"/>
  <c r="E345" i="4"/>
  <c r="E253" i="4"/>
  <c r="I253" i="4" s="1"/>
  <c r="E452" i="4"/>
  <c r="E327" i="4"/>
  <c r="E329" i="4"/>
  <c r="E912" i="4"/>
  <c r="I912" i="4" s="1"/>
  <c r="E698" i="4"/>
  <c r="I698" i="4" s="1"/>
  <c r="E894" i="4"/>
  <c r="E623" i="4"/>
  <c r="I623" i="4" s="1"/>
  <c r="E500" i="4"/>
  <c r="E192" i="4"/>
  <c r="I192" i="4" s="1"/>
  <c r="E870" i="4"/>
  <c r="I870" i="4" s="1"/>
  <c r="E763" i="4"/>
  <c r="E187" i="4"/>
  <c r="I187" i="4" s="1"/>
  <c r="E97" i="4"/>
  <c r="E831" i="4"/>
  <c r="E941" i="4"/>
  <c r="I941" i="4" s="1"/>
  <c r="E978" i="4"/>
  <c r="E918" i="4"/>
  <c r="I918" i="4" s="1"/>
  <c r="E245" i="4"/>
  <c r="I245" i="4" s="1"/>
  <c r="E711" i="4"/>
  <c r="I711" i="4" s="1"/>
  <c r="E25" i="4"/>
  <c r="I25" i="4" s="1"/>
  <c r="E349" i="4"/>
  <c r="I349" i="4" s="1"/>
  <c r="E954" i="4"/>
  <c r="I954" i="4" s="1"/>
  <c r="E842" i="4"/>
  <c r="E1001" i="4"/>
  <c r="E37" i="4"/>
  <c r="E879" i="4"/>
  <c r="E965" i="4"/>
  <c r="E628" i="4"/>
  <c r="E219" i="4"/>
  <c r="I219" i="4" s="1"/>
  <c r="E647" i="4"/>
  <c r="E395" i="4"/>
  <c r="E724" i="4"/>
  <c r="I724" i="4" s="1"/>
  <c r="E782" i="4"/>
  <c r="E403" i="4"/>
  <c r="I403" i="4" s="1"/>
  <c r="E12" i="4"/>
  <c r="I12" i="4" s="1"/>
  <c r="E503" i="4"/>
  <c r="E222" i="4"/>
  <c r="I222" i="4" s="1"/>
  <c r="E946" i="4"/>
  <c r="I946" i="4" s="1"/>
  <c r="E886" i="4"/>
  <c r="I886" i="4" s="1"/>
  <c r="E774" i="4"/>
  <c r="I774" i="4" s="1"/>
  <c r="E638" i="4"/>
  <c r="E316" i="4"/>
  <c r="I316" i="4" s="1"/>
  <c r="E218" i="4"/>
  <c r="I218" i="4" s="1"/>
  <c r="E581" i="4"/>
  <c r="I581" i="4" s="1"/>
  <c r="E930" i="4"/>
  <c r="AA34" i="4"/>
  <c r="R54" i="4"/>
  <c r="L54" i="4"/>
  <c r="AA700" i="4"/>
  <c r="L700" i="4"/>
  <c r="AA92" i="4"/>
  <c r="L92" i="4"/>
  <c r="X769" i="4"/>
  <c r="AA183" i="4"/>
  <c r="L183" i="4"/>
  <c r="AD469" i="4"/>
  <c r="R568" i="4"/>
  <c r="L568" i="4"/>
  <c r="AA42" i="4"/>
  <c r="L42" i="4"/>
  <c r="AA507" i="4"/>
  <c r="L507" i="4"/>
  <c r="AA960" i="4"/>
  <c r="L960" i="4"/>
  <c r="X199" i="4"/>
  <c r="X820" i="4"/>
  <c r="X771" i="4"/>
  <c r="U604" i="4"/>
  <c r="AD666" i="4"/>
  <c r="L666" i="4"/>
  <c r="AD627" i="4"/>
  <c r="X506" i="4"/>
  <c r="R353" i="4"/>
  <c r="L353" i="4"/>
  <c r="R774" i="4"/>
  <c r="L774" i="4"/>
  <c r="AD190" i="4"/>
  <c r="R44" i="4"/>
  <c r="AA486" i="4"/>
  <c r="AD21" i="4"/>
  <c r="L21" i="4"/>
  <c r="AD916" i="4"/>
  <c r="AA69" i="4"/>
  <c r="L69" i="4"/>
  <c r="AA832" i="4"/>
  <c r="L832" i="4"/>
  <c r="AD879" i="4"/>
  <c r="AD30" i="4"/>
  <c r="L30" i="4"/>
  <c r="AD601" i="4"/>
  <c r="L601" i="4"/>
  <c r="R900" i="4"/>
  <c r="L900" i="4"/>
  <c r="AD910" i="4"/>
  <c r="L910" i="4"/>
  <c r="AD715" i="4"/>
  <c r="AD236" i="4"/>
  <c r="AA48" i="4"/>
  <c r="AA698" i="4"/>
  <c r="L698" i="4"/>
  <c r="AD549" i="4"/>
  <c r="L549" i="4"/>
  <c r="AD122" i="4"/>
  <c r="L122" i="4"/>
  <c r="AA9" i="4"/>
  <c r="L9" i="4"/>
  <c r="R487" i="4"/>
  <c r="AD537" i="4"/>
  <c r="AD767" i="4"/>
  <c r="L767" i="4"/>
  <c r="AA798" i="4"/>
  <c r="E859" i="4"/>
  <c r="I859" i="4" s="1"/>
  <c r="E190" i="4"/>
  <c r="I190" i="4" s="1"/>
  <c r="E776" i="4"/>
  <c r="I776" i="4" s="1"/>
  <c r="E199" i="4"/>
  <c r="E211" i="4"/>
  <c r="E343" i="4"/>
  <c r="E140" i="4"/>
  <c r="E29" i="4"/>
  <c r="I29" i="4" s="1"/>
  <c r="E840" i="4"/>
  <c r="E779" i="4"/>
  <c r="I779" i="4" s="1"/>
  <c r="E135" i="4"/>
  <c r="I135" i="4" s="1"/>
  <c r="E240" i="4"/>
  <c r="I240" i="4" s="1"/>
  <c r="E947" i="4"/>
  <c r="E723" i="4"/>
  <c r="I723" i="4" s="1"/>
  <c r="E281" i="4"/>
  <c r="I281" i="4" s="1"/>
  <c r="E203" i="4"/>
  <c r="I203" i="4" s="1"/>
  <c r="E451" i="4"/>
  <c r="I451" i="4" s="1"/>
  <c r="E867" i="4"/>
  <c r="I867" i="4" s="1"/>
  <c r="E995" i="4"/>
  <c r="E695" i="4"/>
  <c r="E576" i="4"/>
  <c r="I576" i="4" s="1"/>
  <c r="E60" i="4"/>
  <c r="I60" i="4" s="1"/>
  <c r="E435" i="4"/>
  <c r="E732" i="4"/>
  <c r="I732" i="4" s="1"/>
  <c r="E136" i="4"/>
  <c r="E865" i="4"/>
  <c r="E540" i="4"/>
  <c r="E587" i="4"/>
  <c r="E393" i="4"/>
  <c r="E480" i="4"/>
  <c r="E332" i="4"/>
  <c r="E126" i="4"/>
  <c r="E236" i="4"/>
  <c r="E803" i="4"/>
  <c r="I803" i="4" s="1"/>
  <c r="E882" i="4"/>
  <c r="E131" i="4"/>
  <c r="I131" i="4" s="1"/>
  <c r="E158" i="4"/>
  <c r="I158" i="4" s="1"/>
  <c r="E927" i="4"/>
  <c r="I927" i="4" s="1"/>
  <c r="E313" i="4"/>
  <c r="E505" i="4"/>
  <c r="I505" i="4" s="1"/>
  <c r="E972" i="4"/>
  <c r="I972" i="4" s="1"/>
  <c r="E498" i="4"/>
  <c r="I498" i="4" s="1"/>
  <c r="E437" i="4"/>
  <c r="E265" i="4"/>
  <c r="I265" i="4" s="1"/>
  <c r="E740" i="4"/>
  <c r="E792" i="4"/>
  <c r="I792" i="4" s="1"/>
  <c r="E320" i="4"/>
  <c r="I320" i="4" s="1"/>
  <c r="E394" i="4"/>
  <c r="E323" i="4"/>
  <c r="I323" i="4" s="1"/>
  <c r="E951" i="4"/>
  <c r="E65" i="4"/>
  <c r="E399" i="4"/>
  <c r="E388" i="4"/>
  <c r="E902" i="4"/>
  <c r="E433" i="4"/>
  <c r="E645" i="4"/>
  <c r="E680" i="4"/>
  <c r="I680" i="4" s="1"/>
  <c r="E805" i="4"/>
  <c r="E120" i="4"/>
  <c r="E1003" i="4"/>
  <c r="I1003" i="4" s="1"/>
  <c r="E677" i="4"/>
  <c r="E949" i="4"/>
  <c r="E488" i="4"/>
  <c r="E100" i="4"/>
  <c r="E85" i="4"/>
  <c r="E445" i="4"/>
  <c r="I445" i="4" s="1"/>
  <c r="E734" i="4"/>
  <c r="E378" i="4"/>
  <c r="E552" i="4"/>
  <c r="E261" i="4"/>
  <c r="I261" i="4" s="1"/>
  <c r="E950" i="4"/>
  <c r="I950" i="4" s="1"/>
  <c r="E966" i="4"/>
  <c r="E469" i="4"/>
  <c r="E121" i="4"/>
  <c r="I121" i="4" s="1"/>
  <c r="E575" i="4"/>
  <c r="I575" i="4" s="1"/>
  <c r="E850" i="4"/>
  <c r="E117" i="4"/>
  <c r="E312" i="4"/>
  <c r="E95" i="4"/>
  <c r="E572" i="4"/>
  <c r="I572" i="4" s="1"/>
  <c r="E809" i="4"/>
  <c r="E38" i="4"/>
  <c r="E624" i="4"/>
  <c r="E115" i="4"/>
  <c r="E537" i="4"/>
  <c r="E532" i="4"/>
  <c r="I532" i="4" s="1"/>
  <c r="E173" i="4"/>
  <c r="I173" i="4" s="1"/>
  <c r="E845" i="4"/>
  <c r="E585" i="4"/>
  <c r="E508" i="4"/>
  <c r="E220" i="4"/>
  <c r="E122" i="4"/>
  <c r="I122" i="4" s="1"/>
  <c r="E10" i="4"/>
  <c r="I10" i="4" s="1"/>
  <c r="E529" i="4"/>
  <c r="I529" i="4" s="1"/>
  <c r="E555" i="4"/>
  <c r="I555" i="4" s="1"/>
  <c r="E804" i="4"/>
  <c r="E730" i="4"/>
  <c r="E414" i="4"/>
  <c r="I414" i="4" s="1"/>
  <c r="E347" i="4"/>
  <c r="E113" i="4"/>
  <c r="I113" i="4" s="1"/>
  <c r="E107" i="4"/>
  <c r="I107" i="4" s="1"/>
  <c r="E613" i="4"/>
  <c r="E501" i="4"/>
  <c r="I501" i="4" s="1"/>
  <c r="E834" i="4"/>
  <c r="E771" i="4"/>
  <c r="I771" i="4" s="1"/>
  <c r="E577" i="4"/>
  <c r="E98" i="4"/>
  <c r="E461" i="4"/>
  <c r="E384" i="4"/>
  <c r="E953" i="4"/>
  <c r="E194" i="4"/>
  <c r="E557" i="4"/>
  <c r="E594" i="4"/>
  <c r="E534" i="4"/>
  <c r="I534" i="4" s="1"/>
  <c r="E721" i="4"/>
  <c r="I721" i="4" s="1"/>
  <c r="E71" i="4"/>
  <c r="E43" i="4"/>
  <c r="E605" i="4"/>
  <c r="I605" i="4" s="1"/>
  <c r="E524" i="4"/>
  <c r="E412" i="4"/>
  <c r="I412" i="4" s="1"/>
  <c r="E450" i="4"/>
  <c r="E165" i="4"/>
  <c r="I165" i="4" s="1"/>
  <c r="E68" i="4"/>
  <c r="E459" i="4"/>
  <c r="E756" i="4"/>
  <c r="AA501" i="4"/>
  <c r="L501" i="4"/>
  <c r="AA758" i="4"/>
  <c r="L758" i="4"/>
  <c r="AA214" i="4"/>
  <c r="L214" i="4"/>
  <c r="AA316" i="4"/>
  <c r="L316" i="4"/>
  <c r="R873" i="4"/>
  <c r="L873" i="4"/>
  <c r="AA262" i="4"/>
  <c r="L262" i="4"/>
  <c r="AD734" i="4"/>
  <c r="AD849" i="4"/>
  <c r="L849" i="4"/>
  <c r="AD135" i="4"/>
  <c r="L135" i="4"/>
  <c r="AD875" i="4"/>
  <c r="L875" i="4"/>
  <c r="R698" i="4"/>
  <c r="AD483" i="4"/>
  <c r="R122" i="4"/>
  <c r="AA641" i="4"/>
  <c r="AD791" i="4"/>
  <c r="L791" i="4"/>
  <c r="R9" i="4"/>
  <c r="R826" i="4"/>
  <c r="L826" i="4"/>
  <c r="R946" i="4"/>
  <c r="L946" i="4"/>
  <c r="AD730" i="4"/>
  <c r="AD585" i="4"/>
  <c r="E17" i="4"/>
  <c r="E852" i="4"/>
  <c r="E828" i="4"/>
  <c r="E910" i="4"/>
  <c r="I910" i="4" s="1"/>
  <c r="E787" i="4"/>
  <c r="E915" i="4"/>
  <c r="I915" i="4" s="1"/>
  <c r="E48" i="4"/>
  <c r="E682" i="4"/>
  <c r="E67" i="4"/>
  <c r="I67" i="4" s="1"/>
  <c r="E974" i="4"/>
  <c r="I974" i="4" s="1"/>
  <c r="E193" i="4"/>
  <c r="E423" i="4"/>
  <c r="E272" i="4"/>
  <c r="E8" i="4"/>
  <c r="E936" i="4"/>
  <c r="E365" i="4"/>
  <c r="I365" i="4" s="1"/>
  <c r="E70" i="4"/>
  <c r="E592" i="4"/>
  <c r="I592" i="4" s="1"/>
  <c r="E863" i="4"/>
  <c r="E991" i="4"/>
  <c r="E80" i="4"/>
  <c r="E712" i="4"/>
  <c r="E955" i="4"/>
  <c r="I955" i="4" s="1"/>
  <c r="E956" i="4"/>
  <c r="E473" i="4"/>
  <c r="I473" i="4" s="1"/>
  <c r="E762" i="4"/>
  <c r="E725" i="4"/>
  <c r="E172" i="4"/>
  <c r="I172" i="4" s="1"/>
  <c r="E675" i="4"/>
  <c r="E392" i="4"/>
  <c r="E422" i="4"/>
  <c r="E39" i="4"/>
  <c r="I39" i="4" s="1"/>
  <c r="E168" i="4"/>
  <c r="E578" i="4"/>
  <c r="E884" i="4"/>
  <c r="E491" i="4"/>
  <c r="E359" i="4"/>
  <c r="E150" i="4"/>
  <c r="E989" i="4"/>
  <c r="E387" i="4"/>
  <c r="E307" i="4"/>
  <c r="I307" i="4" s="1"/>
  <c r="E464" i="4"/>
  <c r="E171" i="4"/>
  <c r="I171" i="4" s="1"/>
  <c r="E896" i="4"/>
  <c r="I896" i="4" s="1"/>
  <c r="E357" i="4"/>
  <c r="E324" i="4"/>
  <c r="E736" i="4"/>
  <c r="E186" i="4"/>
  <c r="E875" i="4"/>
  <c r="I875" i="4" s="1"/>
  <c r="E123" i="4"/>
  <c r="E58" i="4"/>
  <c r="I58" i="4" s="1"/>
  <c r="E731" i="4"/>
  <c r="E486" i="4"/>
  <c r="E688" i="4"/>
  <c r="E885" i="4"/>
  <c r="E398" i="4"/>
  <c r="I398" i="4" s="1"/>
  <c r="E290" i="4"/>
  <c r="I290" i="4" s="1"/>
  <c r="E155" i="4"/>
  <c r="I155" i="4" s="1"/>
  <c r="E457" i="4"/>
  <c r="I457" i="4" s="1"/>
  <c r="E481" i="4"/>
  <c r="E133" i="4"/>
  <c r="I133" i="4" s="1"/>
  <c r="E808" i="4"/>
  <c r="E105" i="4"/>
  <c r="E400" i="4"/>
  <c r="I400" i="4" s="1"/>
  <c r="E442" i="4"/>
  <c r="I442" i="4" s="1"/>
  <c r="E766" i="4"/>
  <c r="E367" i="4"/>
  <c r="I367" i="4" s="1"/>
  <c r="E372" i="4"/>
  <c r="I372" i="4" s="1"/>
  <c r="E24" i="4"/>
  <c r="E472" i="4"/>
  <c r="E580" i="4"/>
  <c r="E933" i="4"/>
  <c r="I933" i="4" s="1"/>
  <c r="E73" i="4"/>
  <c r="E119" i="4"/>
  <c r="E228" i="4"/>
  <c r="I228" i="4" s="1"/>
  <c r="E149" i="4"/>
  <c r="I149" i="4" s="1"/>
  <c r="E509" i="4"/>
  <c r="E798" i="4"/>
  <c r="E178" i="4"/>
  <c r="I178" i="4" s="1"/>
  <c r="E920" i="4"/>
  <c r="E143" i="4"/>
  <c r="E144" i="4"/>
  <c r="E247" i="4"/>
  <c r="E759" i="4"/>
  <c r="E114" i="4"/>
  <c r="I114" i="4" s="1"/>
  <c r="E147" i="4"/>
  <c r="E877" i="4"/>
  <c r="I877" i="4" s="1"/>
  <c r="E854" i="4"/>
  <c r="E310" i="4"/>
  <c r="E368" i="4"/>
  <c r="E853" i="4"/>
  <c r="I853" i="4" s="1"/>
  <c r="E835" i="4"/>
  <c r="E641" i="4"/>
  <c r="I641" i="4" s="1"/>
  <c r="E417" i="4"/>
  <c r="I417" i="4" s="1"/>
  <c r="E277" i="4"/>
  <c r="E274" i="4"/>
  <c r="I274" i="4" s="1"/>
  <c r="E637" i="4"/>
  <c r="E556" i="4"/>
  <c r="E926" i="4"/>
  <c r="I926" i="4" s="1"/>
  <c r="E911" i="4"/>
  <c r="I911" i="4" s="1"/>
  <c r="E791" i="4"/>
  <c r="I791" i="4" s="1"/>
  <c r="E519" i="4"/>
  <c r="E51" i="4"/>
  <c r="E297" i="4"/>
  <c r="E660" i="4"/>
  <c r="I660" i="4" s="1"/>
  <c r="E718" i="4"/>
  <c r="E301" i="4"/>
  <c r="E895" i="4"/>
  <c r="I895" i="4" s="1"/>
  <c r="E973" i="4"/>
  <c r="E728" i="4"/>
  <c r="E408" i="4"/>
  <c r="E44" i="4"/>
  <c r="E255" i="4"/>
  <c r="I255" i="4" s="1"/>
  <c r="E420" i="4"/>
  <c r="E346" i="4"/>
  <c r="E419" i="4"/>
  <c r="I419" i="4" s="1"/>
  <c r="E747" i="4"/>
  <c r="E391" i="4"/>
  <c r="E432" i="4"/>
  <c r="E869" i="4"/>
  <c r="E757" i="4"/>
  <c r="E962" i="4"/>
  <c r="E334" i="4"/>
  <c r="E833" i="4"/>
  <c r="I833" i="4" s="1"/>
  <c r="E226" i="4"/>
  <c r="E589" i="4"/>
  <c r="I589" i="4" s="1"/>
  <c r="X68" i="4"/>
  <c r="U68" i="4"/>
  <c r="X123" i="4"/>
  <c r="U123" i="4"/>
  <c r="X414" i="4"/>
  <c r="U414" i="4"/>
  <c r="X629" i="4"/>
  <c r="U629" i="4"/>
  <c r="X308" i="4"/>
  <c r="U308" i="4"/>
  <c r="AA1005" i="4"/>
  <c r="AD1005" i="4"/>
  <c r="R1005" i="4"/>
  <c r="AD435" i="4"/>
  <c r="AA435" i="4"/>
  <c r="R435" i="4"/>
  <c r="U435" i="4"/>
  <c r="R5" i="4"/>
  <c r="AD5" i="4"/>
  <c r="L5" i="4"/>
  <c r="AA5" i="4"/>
  <c r="X944" i="4"/>
  <c r="U944" i="4"/>
  <c r="X9" i="4"/>
  <c r="U9" i="4"/>
  <c r="X510" i="4"/>
  <c r="U510" i="4"/>
  <c r="U968" i="4"/>
  <c r="U855" i="4"/>
  <c r="X850" i="4"/>
  <c r="U850" i="4"/>
  <c r="X875" i="4"/>
  <c r="U875" i="4"/>
  <c r="X676" i="4"/>
  <c r="U676" i="4"/>
  <c r="X229" i="4"/>
  <c r="U229" i="4"/>
  <c r="X848" i="4"/>
  <c r="U848" i="4"/>
  <c r="X434" i="4"/>
  <c r="U434" i="4"/>
  <c r="X975" i="4"/>
  <c r="U975" i="4"/>
  <c r="X858" i="4"/>
  <c r="U858" i="4"/>
  <c r="X588" i="4"/>
  <c r="U588" i="4"/>
  <c r="X464" i="4"/>
  <c r="U464" i="4"/>
  <c r="X958" i="4"/>
  <c r="U958" i="4"/>
  <c r="X355" i="4"/>
  <c r="U355" i="4"/>
  <c r="X900" i="4"/>
  <c r="U900" i="4"/>
  <c r="X766" i="4"/>
  <c r="U766" i="4"/>
  <c r="AD350" i="4"/>
  <c r="AA350" i="4"/>
  <c r="R350" i="4"/>
  <c r="U350" i="4"/>
  <c r="AD415" i="4"/>
  <c r="AA415" i="4"/>
  <c r="R415" i="4"/>
  <c r="U955" i="4"/>
  <c r="X955" i="4"/>
  <c r="X998" i="4"/>
  <c r="U998" i="4"/>
  <c r="U232" i="4"/>
  <c r="X441" i="4"/>
  <c r="U441" i="4"/>
  <c r="X554" i="4"/>
  <c r="U554" i="4"/>
  <c r="X846" i="4"/>
  <c r="U846" i="4"/>
  <c r="U991" i="4"/>
  <c r="X186" i="4"/>
  <c r="U186" i="4"/>
  <c r="X708" i="4"/>
  <c r="U708" i="4"/>
  <c r="AD343" i="4"/>
  <c r="R343" i="4"/>
  <c r="AA343" i="4"/>
  <c r="X94" i="4"/>
  <c r="U94" i="4"/>
  <c r="X462" i="4"/>
  <c r="U462" i="4"/>
  <c r="X405" i="4"/>
  <c r="U405" i="4"/>
  <c r="X666" i="4"/>
  <c r="U666" i="4"/>
  <c r="X651" i="4"/>
  <c r="U651" i="4"/>
  <c r="X688" i="4"/>
  <c r="U688" i="4"/>
  <c r="R211" i="4"/>
  <c r="AD211" i="4"/>
  <c r="AA211" i="4"/>
  <c r="X750" i="4"/>
  <c r="U750" i="4"/>
  <c r="U770" i="4"/>
  <c r="X770" i="4"/>
  <c r="U680" i="4"/>
  <c r="X439" i="4"/>
  <c r="U439" i="4"/>
  <c r="X347" i="4"/>
  <c r="U347" i="4"/>
  <c r="U808" i="4"/>
  <c r="X695" i="4"/>
  <c r="U695" i="4"/>
  <c r="X584" i="4"/>
  <c r="U584" i="4"/>
  <c r="X516" i="4"/>
  <c r="U516" i="4"/>
  <c r="X187" i="4"/>
  <c r="U187" i="4"/>
  <c r="X175" i="4"/>
  <c r="U175" i="4"/>
  <c r="X391" i="4"/>
  <c r="U391" i="4"/>
  <c r="X653" i="4"/>
  <c r="U653" i="4"/>
  <c r="X513" i="4"/>
  <c r="U513" i="4"/>
  <c r="X528" i="4"/>
  <c r="U528" i="4"/>
  <c r="X153" i="4"/>
  <c r="U153" i="4"/>
  <c r="X869" i="4"/>
  <c r="U869" i="4"/>
  <c r="R636" i="4"/>
  <c r="AA636" i="4"/>
  <c r="AD636" i="4"/>
  <c r="X210" i="4"/>
  <c r="U210" i="4"/>
  <c r="X135" i="4"/>
  <c r="U135" i="4"/>
  <c r="X512" i="4"/>
  <c r="U512" i="4"/>
  <c r="X76" i="4"/>
  <c r="U76" i="4"/>
  <c r="X537" i="4"/>
  <c r="U537" i="4"/>
  <c r="X429" i="4"/>
  <c r="U429" i="4"/>
  <c r="X81" i="4"/>
  <c r="U81" i="4"/>
  <c r="X646" i="4"/>
  <c r="U646" i="4"/>
  <c r="X455" i="4"/>
  <c r="U455" i="4"/>
  <c r="U654" i="4"/>
  <c r="X903" i="4"/>
  <c r="U903" i="4"/>
  <c r="U744" i="4"/>
  <c r="AD744" i="4"/>
  <c r="R744" i="4"/>
  <c r="AA744" i="4"/>
  <c r="X192" i="4"/>
  <c r="U192" i="4"/>
  <c r="R101" i="4"/>
  <c r="AA101" i="4"/>
  <c r="U101" i="4"/>
  <c r="AD101" i="4"/>
  <c r="AD829" i="4"/>
  <c r="AA829" i="4"/>
  <c r="R829" i="4"/>
  <c r="U829" i="4"/>
  <c r="R557" i="4"/>
  <c r="AA557" i="4"/>
  <c r="AD557" i="4"/>
  <c r="AA58" i="4"/>
  <c r="AD58" i="4"/>
  <c r="U637" i="4"/>
  <c r="U381" i="4"/>
  <c r="U670" i="4"/>
  <c r="X721" i="4"/>
  <c r="U721" i="4"/>
  <c r="U568" i="4"/>
  <c r="U48" i="4"/>
  <c r="U902" i="4"/>
  <c r="U663" i="4"/>
  <c r="X257" i="4"/>
  <c r="U257" i="4"/>
  <c r="X928" i="4"/>
  <c r="U928" i="4"/>
  <c r="X777" i="4"/>
  <c r="U777" i="4"/>
  <c r="X161" i="4"/>
  <c r="U161" i="4"/>
  <c r="X816" i="4"/>
  <c r="U816" i="4"/>
  <c r="U415" i="4"/>
  <c r="X60" i="4"/>
  <c r="U60" i="4"/>
  <c r="U571" i="4"/>
  <c r="X41" i="4"/>
  <c r="U41" i="4"/>
  <c r="X861" i="4"/>
  <c r="U861" i="4"/>
  <c r="X337" i="4"/>
  <c r="U337" i="4"/>
  <c r="AA615" i="4"/>
  <c r="U615" i="4"/>
  <c r="AD615" i="4"/>
  <c r="R615" i="4"/>
  <c r="X395" i="4"/>
  <c r="U395" i="4"/>
  <c r="X61" i="4"/>
  <c r="U61" i="4"/>
  <c r="X144" i="4"/>
  <c r="U144" i="4"/>
  <c r="U213" i="4"/>
  <c r="R213" i="4"/>
  <c r="AD213" i="4"/>
  <c r="AA213" i="4"/>
  <c r="AD340" i="4"/>
  <c r="AA340" i="4"/>
  <c r="R340" i="4"/>
  <c r="AD282" i="4"/>
  <c r="R282" i="4"/>
  <c r="AA282" i="4"/>
  <c r="X941" i="4"/>
  <c r="U941" i="4"/>
  <c r="AD545" i="4"/>
  <c r="AA545" i="4"/>
  <c r="R545" i="4"/>
  <c r="AD259" i="4"/>
  <c r="AA259" i="4"/>
  <c r="R259" i="4"/>
  <c r="U259" i="4"/>
  <c r="X168" i="4"/>
  <c r="U168" i="4"/>
  <c r="X754" i="4"/>
  <c r="U754" i="4"/>
  <c r="U184" i="4"/>
  <c r="R184" i="4"/>
  <c r="AA184" i="4"/>
  <c r="AD184" i="4"/>
  <c r="U579" i="4"/>
  <c r="X579" i="4"/>
  <c r="X122" i="4"/>
  <c r="U122" i="4"/>
  <c r="U413" i="4"/>
  <c r="X493" i="4"/>
  <c r="U493" i="4"/>
  <c r="U915" i="4"/>
  <c r="X899" i="4"/>
  <c r="U899" i="4"/>
  <c r="X407" i="4"/>
  <c r="U407" i="4"/>
  <c r="X21" i="4"/>
  <c r="U21" i="4"/>
  <c r="X984" i="4"/>
  <c r="U984" i="4"/>
  <c r="X142" i="4"/>
  <c r="U142" i="4"/>
  <c r="X107" i="4"/>
  <c r="U107" i="4"/>
  <c r="X446" i="4"/>
  <c r="U446" i="4"/>
  <c r="X860" i="4"/>
  <c r="U860" i="4"/>
  <c r="X635" i="4"/>
  <c r="U635" i="4"/>
  <c r="X412" i="4"/>
  <c r="U412" i="4"/>
  <c r="U935" i="4"/>
  <c r="R151" i="4"/>
  <c r="R62" i="4"/>
  <c r="AD62" i="4"/>
  <c r="X411" i="4"/>
  <c r="U411" i="4"/>
  <c r="AA106" i="4"/>
  <c r="R106" i="4"/>
  <c r="AD106" i="4"/>
  <c r="X209" i="4"/>
  <c r="U209" i="4"/>
  <c r="AD534" i="4"/>
  <c r="R534" i="4"/>
  <c r="R344" i="4"/>
  <c r="AA344" i="4"/>
  <c r="AD344" i="4"/>
  <c r="X626" i="4"/>
  <c r="U626" i="4"/>
  <c r="AD433" i="4"/>
  <c r="R433" i="4"/>
  <c r="AA433" i="4"/>
  <c r="R527" i="4"/>
  <c r="AA527" i="4"/>
  <c r="AA244" i="4"/>
  <c r="R244" i="4"/>
  <c r="R24" i="4"/>
  <c r="AD24" i="4"/>
  <c r="AA24" i="4"/>
  <c r="X989" i="4"/>
  <c r="U989" i="4"/>
  <c r="X504" i="4"/>
  <c r="U504" i="4"/>
  <c r="R420" i="4"/>
  <c r="AD420" i="4"/>
  <c r="AA420" i="4"/>
  <c r="AA345" i="4"/>
  <c r="U345" i="4"/>
  <c r="AD345" i="4"/>
  <c r="U64" i="4"/>
  <c r="AA64" i="4"/>
  <c r="R64" i="4"/>
  <c r="AD64" i="4"/>
  <c r="R852" i="4"/>
  <c r="AA852" i="4"/>
  <c r="AD852" i="4"/>
  <c r="X911" i="4"/>
  <c r="U911" i="4"/>
  <c r="X216" i="4"/>
  <c r="U216" i="4"/>
  <c r="X8" i="4"/>
  <c r="U8" i="4"/>
  <c r="X937" i="4"/>
  <c r="U937" i="4"/>
  <c r="X906" i="4"/>
  <c r="U906" i="4"/>
  <c r="X31" i="4"/>
  <c r="U31" i="4"/>
  <c r="AA613" i="4"/>
  <c r="R613" i="4"/>
  <c r="AD613" i="4"/>
  <c r="X63" i="4"/>
  <c r="U63" i="4"/>
  <c r="X178" i="4"/>
  <c r="U178" i="4"/>
  <c r="X643" i="4"/>
  <c r="U643" i="4"/>
  <c r="AA761" i="4"/>
  <c r="AD761" i="4"/>
  <c r="R761" i="4"/>
  <c r="X946" i="4"/>
  <c r="U946" i="4"/>
  <c r="X132" i="4"/>
  <c r="U132" i="4"/>
  <c r="X605" i="4"/>
  <c r="U605" i="4"/>
  <c r="R322" i="4"/>
  <c r="AA322" i="4"/>
  <c r="AD322" i="4"/>
  <c r="X699" i="4"/>
  <c r="U699" i="4"/>
  <c r="X155" i="4"/>
  <c r="U155" i="4"/>
  <c r="X842" i="4"/>
  <c r="U842" i="4"/>
  <c r="X32" i="4"/>
  <c r="U32" i="4"/>
  <c r="X223" i="4"/>
  <c r="U223" i="4"/>
  <c r="X727" i="4"/>
  <c r="U727" i="4"/>
  <c r="X18" i="4"/>
  <c r="U18" i="4"/>
  <c r="X930" i="4"/>
  <c r="U930" i="4"/>
  <c r="X342" i="4"/>
  <c r="U342" i="4"/>
  <c r="X570" i="4"/>
  <c r="U570" i="4"/>
  <c r="U838" i="4"/>
  <c r="X813" i="4"/>
  <c r="U813" i="4"/>
  <c r="X713" i="4"/>
  <c r="U713" i="4"/>
  <c r="X131" i="4"/>
  <c r="U131" i="4"/>
  <c r="U283" i="4"/>
  <c r="X543" i="4"/>
  <c r="U543" i="4"/>
  <c r="U214" i="4"/>
  <c r="X230" i="4"/>
  <c r="U230" i="4"/>
  <c r="AD456" i="4"/>
  <c r="R456" i="4"/>
  <c r="AA456" i="4"/>
  <c r="X997" i="4"/>
  <c r="U997" i="4"/>
  <c r="AD742" i="4"/>
  <c r="R742" i="4"/>
  <c r="AA742" i="4"/>
  <c r="X201" i="4"/>
  <c r="U201" i="4"/>
  <c r="X193" i="4"/>
  <c r="U193" i="4"/>
  <c r="R163" i="4"/>
  <c r="AA163" i="4"/>
  <c r="AD163" i="4"/>
  <c r="U163" i="4"/>
  <c r="AA378" i="4"/>
  <c r="AD378" i="4"/>
  <c r="R378" i="4"/>
  <c r="AD141" i="4"/>
  <c r="AA141" i="4"/>
  <c r="R141" i="4"/>
  <c r="X580" i="4"/>
  <c r="U580" i="4"/>
  <c r="X936" i="4"/>
  <c r="U936" i="4"/>
  <c r="X243" i="4"/>
  <c r="U243" i="4"/>
  <c r="X137" i="4"/>
  <c r="U137" i="4"/>
  <c r="X807" i="4"/>
  <c r="U807" i="4"/>
  <c r="X380" i="4"/>
  <c r="U380" i="4"/>
  <c r="X942" i="4"/>
  <c r="U942" i="4"/>
  <c r="X908" i="4"/>
  <c r="U908" i="4"/>
  <c r="R991" i="4"/>
  <c r="AD991" i="4"/>
  <c r="AA991" i="4"/>
  <c r="X791" i="4"/>
  <c r="U791" i="4"/>
  <c r="X1003" i="4"/>
  <c r="U1003" i="4"/>
  <c r="X424" i="4"/>
  <c r="U424" i="4"/>
  <c r="AA638" i="4"/>
  <c r="R638" i="4"/>
  <c r="AD638" i="4"/>
  <c r="AD434" i="4"/>
  <c r="AA434" i="4"/>
  <c r="R434" i="4"/>
  <c r="X563" i="4"/>
  <c r="U563" i="4"/>
  <c r="X279" i="4"/>
  <c r="U279" i="4"/>
  <c r="X290" i="4"/>
  <c r="U290" i="4"/>
  <c r="X923" i="4"/>
  <c r="U923" i="4"/>
  <c r="X789" i="4"/>
  <c r="U789" i="4"/>
  <c r="X17" i="4"/>
  <c r="U17" i="4"/>
  <c r="X78" i="4"/>
  <c r="U78" i="4"/>
  <c r="AD337" i="4"/>
  <c r="R337" i="4"/>
  <c r="AA337" i="4"/>
  <c r="X497" i="4"/>
  <c r="U497" i="4"/>
  <c r="AD120" i="4"/>
  <c r="R120" i="4"/>
  <c r="AA649" i="4"/>
  <c r="AD649" i="4"/>
  <c r="R649" i="4"/>
  <c r="R793" i="4"/>
  <c r="AA793" i="4"/>
  <c r="AD793" i="4"/>
  <c r="X976" i="4"/>
  <c r="U976" i="4"/>
  <c r="AA144" i="4"/>
  <c r="AD144" i="4"/>
  <c r="R144" i="4"/>
  <c r="R311" i="4"/>
  <c r="AA311" i="4"/>
  <c r="X689" i="4"/>
  <c r="U689" i="4"/>
  <c r="U359" i="4"/>
  <c r="U271" i="4"/>
  <c r="U471" i="4"/>
  <c r="U447" i="4"/>
  <c r="X87" i="4"/>
  <c r="U87" i="4"/>
  <c r="U732" i="4"/>
  <c r="U724" i="4"/>
  <c r="U781" i="4"/>
  <c r="U697" i="4"/>
  <c r="U535" i="4"/>
  <c r="U833" i="4"/>
  <c r="U34" i="4"/>
  <c r="X574" i="4"/>
  <c r="U574" i="4"/>
  <c r="U26" i="4"/>
  <c r="X489" i="4"/>
  <c r="U489" i="4"/>
  <c r="X256" i="4"/>
  <c r="U256" i="4"/>
  <c r="U872" i="4"/>
  <c r="U444" i="4"/>
  <c r="U55" i="4"/>
  <c r="X116" i="4"/>
  <c r="U116" i="4"/>
  <c r="U611" i="4"/>
  <c r="X636" i="4"/>
  <c r="X86" i="4"/>
  <c r="U86" i="4"/>
  <c r="U198" i="4"/>
  <c r="X442" i="4"/>
  <c r="U442" i="4"/>
  <c r="U705" i="4"/>
  <c r="U499" i="4"/>
  <c r="U358" i="4"/>
  <c r="U28" i="4"/>
  <c r="AD28" i="4"/>
  <c r="R28" i="4"/>
  <c r="X561" i="4"/>
  <c r="U561" i="4"/>
  <c r="U109" i="4"/>
  <c r="U773" i="4"/>
  <c r="X613" i="4"/>
  <c r="U613" i="4"/>
  <c r="X482" i="4"/>
  <c r="U482" i="4"/>
  <c r="AD186" i="4"/>
  <c r="R186" i="4"/>
  <c r="AA186" i="4"/>
  <c r="AA273" i="4"/>
  <c r="AD273" i="4"/>
  <c r="R273" i="4"/>
  <c r="X6" i="4"/>
  <c r="U6" i="4"/>
  <c r="AD104" i="4"/>
  <c r="R104" i="4"/>
  <c r="AA104" i="4"/>
  <c r="AD334" i="4"/>
  <c r="AA334" i="4"/>
  <c r="R334" i="4"/>
  <c r="X238" i="4"/>
  <c r="U238" i="4"/>
  <c r="X658" i="4"/>
  <c r="U658" i="4"/>
  <c r="AA396" i="4"/>
  <c r="R396" i="4"/>
  <c r="U396" i="4"/>
  <c r="X253" i="4"/>
  <c r="U253" i="4"/>
  <c r="X299" i="4"/>
  <c r="U299" i="4"/>
  <c r="X849" i="4"/>
  <c r="U849" i="4"/>
  <c r="X486" i="4"/>
  <c r="U486" i="4"/>
  <c r="AD835" i="4"/>
  <c r="R835" i="4"/>
  <c r="R766" i="4"/>
  <c r="AD766" i="4"/>
  <c r="AA806" i="4"/>
  <c r="AD806" i="4"/>
  <c r="R806" i="4"/>
  <c r="AA819" i="4"/>
  <c r="R819" i="4"/>
  <c r="AD819" i="4"/>
  <c r="AD87" i="4"/>
  <c r="AA87" i="4"/>
  <c r="X640" i="4"/>
  <c r="U640" i="4"/>
  <c r="X344" i="4"/>
  <c r="X95" i="4"/>
  <c r="U95" i="4"/>
  <c r="X311" i="4"/>
  <c r="U311" i="4"/>
  <c r="X321" i="4"/>
  <c r="U321" i="4"/>
  <c r="U847" i="4"/>
  <c r="X793" i="4"/>
  <c r="X916" i="4"/>
  <c r="U916" i="4"/>
  <c r="U406" i="4"/>
  <c r="X496" i="4"/>
  <c r="U496" i="4"/>
  <c r="X647" i="4"/>
  <c r="U647" i="4"/>
  <c r="X375" i="4"/>
  <c r="U375" i="4"/>
  <c r="AD801" i="4"/>
  <c r="X148" i="4"/>
  <c r="U148" i="4"/>
  <c r="X456" i="4"/>
  <c r="U456" i="4"/>
  <c r="X619" i="4"/>
  <c r="U619" i="4"/>
  <c r="X219" i="4"/>
  <c r="U219" i="4"/>
  <c r="X386" i="4"/>
  <c r="U386" i="4"/>
  <c r="R386" i="4"/>
  <c r="AA386" i="4"/>
  <c r="X1001" i="4"/>
  <c r="U1001" i="4"/>
  <c r="U288" i="4"/>
  <c r="U725" i="4"/>
  <c r="X566" i="4"/>
  <c r="U566" i="4"/>
  <c r="X30" i="4"/>
  <c r="U30" i="4"/>
  <c r="AD22" i="4"/>
  <c r="R22" i="4"/>
  <c r="X822" i="4"/>
  <c r="U822" i="4"/>
  <c r="X134" i="4"/>
  <c r="U134" i="4"/>
  <c r="X981" i="4"/>
  <c r="X306" i="4"/>
  <c r="U306" i="4"/>
  <c r="AD432" i="4"/>
  <c r="R432" i="4"/>
  <c r="X581" i="4"/>
  <c r="U581" i="4"/>
  <c r="X685" i="4"/>
  <c r="U685" i="4"/>
  <c r="X277" i="4"/>
  <c r="U277" i="4"/>
  <c r="AA474" i="4"/>
  <c r="R474" i="4"/>
  <c r="X751" i="4"/>
  <c r="U751" i="4"/>
  <c r="X868" i="4"/>
  <c r="AD868" i="4"/>
  <c r="U868" i="4"/>
  <c r="AA868" i="4"/>
  <c r="R868" i="4"/>
  <c r="AD396" i="4"/>
  <c r="AA675" i="4"/>
  <c r="R675" i="4"/>
  <c r="AD675" i="4"/>
  <c r="X542" i="4"/>
  <c r="U542" i="4"/>
  <c r="X163" i="4"/>
  <c r="AD685" i="4"/>
  <c r="R685" i="4"/>
  <c r="AA685" i="4"/>
  <c r="X995" i="4"/>
  <c r="U995" i="4"/>
  <c r="AA835" i="4"/>
  <c r="R429" i="4"/>
  <c r="AA766" i="4"/>
  <c r="AD897" i="4"/>
  <c r="AA897" i="4"/>
  <c r="R897" i="4"/>
  <c r="R87" i="4"/>
  <c r="X15" i="4"/>
  <c r="U15" i="4"/>
  <c r="X392" i="4"/>
  <c r="U392" i="4"/>
  <c r="X188" i="4"/>
  <c r="U188" i="4"/>
  <c r="X415" i="4"/>
  <c r="X403" i="4"/>
  <c r="U403" i="4"/>
  <c r="X330" i="4"/>
  <c r="U330" i="4"/>
  <c r="U557" i="4"/>
  <c r="AD951" i="4"/>
  <c r="U1005" i="4"/>
  <c r="R981" i="4"/>
  <c r="AD981" i="4"/>
  <c r="X681" i="4"/>
  <c r="U681" i="4"/>
  <c r="X181" i="4"/>
  <c r="U181" i="4"/>
  <c r="X565" i="4"/>
  <c r="U565" i="4"/>
  <c r="X660" i="4"/>
  <c r="U660" i="4"/>
  <c r="R801" i="4"/>
  <c r="R896" i="4"/>
  <c r="AD896" i="4"/>
  <c r="X867" i="4"/>
  <c r="U867" i="4"/>
  <c r="X548" i="4"/>
  <c r="U548" i="4"/>
  <c r="X819" i="4"/>
  <c r="U819" i="4"/>
  <c r="X38" i="4"/>
  <c r="U38" i="4"/>
  <c r="AD850" i="4"/>
  <c r="AA850" i="4"/>
  <c r="X887" i="4"/>
  <c r="U887" i="4"/>
  <c r="AA907" i="4"/>
  <c r="AD907" i="4"/>
  <c r="R907" i="4"/>
  <c r="X215" i="4"/>
  <c r="U215" i="4"/>
  <c r="U880" i="4"/>
  <c r="AD880" i="4"/>
  <c r="R880" i="4"/>
  <c r="AA880" i="4"/>
  <c r="R309" i="4"/>
  <c r="AD309" i="4"/>
  <c r="AA309" i="4"/>
  <c r="AA437" i="4"/>
  <c r="AD437" i="4"/>
  <c r="R437" i="4"/>
  <c r="R230" i="4"/>
  <c r="AA230" i="4"/>
  <c r="AD230" i="4"/>
  <c r="R709" i="4"/>
  <c r="AA709" i="4"/>
  <c r="AD709" i="4"/>
  <c r="R440" i="4"/>
  <c r="AD440" i="4"/>
  <c r="X782" i="4"/>
  <c r="U782" i="4"/>
  <c r="AD728" i="4"/>
  <c r="R728" i="4"/>
  <c r="AA728" i="4"/>
  <c r="R55" i="4"/>
  <c r="AA55" i="4"/>
  <c r="AD55" i="4"/>
  <c r="X287" i="4"/>
  <c r="U287" i="4"/>
  <c r="X501" i="4"/>
  <c r="U501" i="4"/>
  <c r="AD38" i="4"/>
  <c r="AA38" i="4"/>
  <c r="R38" i="4"/>
  <c r="X761" i="4"/>
  <c r="U761" i="4"/>
  <c r="X432" i="4"/>
  <c r="U432" i="4"/>
  <c r="AA145" i="4"/>
  <c r="R145" i="4"/>
  <c r="AD145" i="4"/>
  <c r="X70" i="4"/>
  <c r="U70" i="4"/>
  <c r="AA837" i="4"/>
  <c r="R837" i="4"/>
  <c r="AD837" i="4"/>
  <c r="U837" i="4"/>
  <c r="X300" i="4"/>
  <c r="U300" i="4"/>
  <c r="U452" i="4"/>
  <c r="U677" i="4"/>
  <c r="AD677" i="4"/>
  <c r="R677" i="4"/>
  <c r="AA677" i="4"/>
  <c r="AA391" i="4"/>
  <c r="R391" i="4"/>
  <c r="AD391" i="4"/>
  <c r="X166" i="4"/>
  <c r="U166" i="4"/>
  <c r="X787" i="4"/>
  <c r="U787" i="4"/>
  <c r="X518" i="4"/>
  <c r="U518" i="4"/>
  <c r="U322" i="4"/>
  <c r="X314" i="4"/>
  <c r="U314" i="4"/>
  <c r="X343" i="4"/>
  <c r="U527" i="4"/>
  <c r="AA951" i="4"/>
  <c r="X488" i="4"/>
  <c r="U488" i="4"/>
  <c r="X945" i="4"/>
  <c r="U945" i="4"/>
  <c r="X511" i="4"/>
  <c r="U511" i="4"/>
  <c r="U852" i="4"/>
  <c r="AD176" i="4"/>
  <c r="R850" i="4"/>
  <c r="X258" i="4"/>
  <c r="U258" i="4"/>
  <c r="X592" i="4"/>
  <c r="U592" i="4"/>
  <c r="X675" i="4"/>
  <c r="U675" i="4"/>
  <c r="X340" i="4"/>
  <c r="U340" i="4"/>
  <c r="AD464" i="4"/>
  <c r="R464" i="4"/>
  <c r="AA464" i="4"/>
  <c r="AA504" i="4"/>
  <c r="AD504" i="4"/>
  <c r="R504" i="4"/>
  <c r="AA452" i="4"/>
  <c r="R452" i="4"/>
  <c r="AD452" i="4"/>
  <c r="AA248" i="4"/>
  <c r="R248" i="4"/>
  <c r="U248" i="4"/>
  <c r="AD248" i="4"/>
  <c r="X738" i="4"/>
  <c r="U738" i="4"/>
  <c r="U420" i="4"/>
  <c r="R465" i="4"/>
  <c r="AA465" i="4"/>
  <c r="X357" i="4"/>
  <c r="U357" i="4"/>
  <c r="R146" i="4"/>
  <c r="AA146" i="4"/>
  <c r="AD146" i="4"/>
  <c r="U146" i="4"/>
  <c r="U136" i="4"/>
  <c r="R136" i="4"/>
  <c r="AA136" i="4"/>
  <c r="R321" i="4"/>
  <c r="AA321" i="4"/>
  <c r="AD321" i="4"/>
  <c r="X896" i="4"/>
  <c r="X728" i="4"/>
  <c r="X668" i="4"/>
  <c r="U668" i="4"/>
  <c r="X829" i="4"/>
  <c r="X378" i="4"/>
  <c r="X812" i="4"/>
  <c r="U812" i="4"/>
  <c r="X894" i="4"/>
  <c r="U894" i="4"/>
  <c r="AD374" i="4"/>
  <c r="R374" i="4"/>
  <c r="R305" i="4"/>
  <c r="X152" i="4"/>
  <c r="U152" i="4"/>
  <c r="X318" i="4"/>
  <c r="U318" i="4"/>
  <c r="R654" i="4"/>
  <c r="AD654" i="4"/>
  <c r="AA654" i="4"/>
  <c r="R823" i="4"/>
  <c r="X479" i="4"/>
  <c r="U479" i="4"/>
  <c r="R526" i="4"/>
  <c r="AD526" i="4"/>
  <c r="AD699" i="4"/>
  <c r="R699" i="4"/>
  <c r="R552" i="4"/>
  <c r="AD552" i="4"/>
  <c r="R855" i="4"/>
  <c r="AA855" i="4"/>
  <c r="U801" i="4"/>
  <c r="AD578" i="4"/>
  <c r="AA578" i="4"/>
  <c r="R578" i="4"/>
  <c r="AD16" i="4"/>
  <c r="AA16" i="4"/>
  <c r="AD384" i="4"/>
  <c r="R384" i="4"/>
  <c r="X205" i="4"/>
  <c r="U205" i="4"/>
  <c r="U533" i="4"/>
  <c r="R533" i="4"/>
  <c r="R725" i="4"/>
  <c r="X641" i="4"/>
  <c r="U641" i="4"/>
  <c r="X962" i="4"/>
  <c r="U962" i="4"/>
  <c r="X994" i="4"/>
  <c r="U994" i="4"/>
  <c r="AA635" i="4"/>
  <c r="AD635" i="4"/>
  <c r="AD491" i="4"/>
  <c r="AA491" i="4"/>
  <c r="R43" i="4"/>
  <c r="AA43" i="4"/>
  <c r="AD590" i="4"/>
  <c r="AA590" i="4"/>
  <c r="R863" i="4"/>
  <c r="AA863" i="4"/>
  <c r="AA468" i="4"/>
  <c r="R468" i="4"/>
  <c r="AD468" i="4"/>
  <c r="U468" i="4"/>
  <c r="X917" i="4"/>
  <c r="U917" i="4"/>
  <c r="AA500" i="4"/>
  <c r="AD500" i="4"/>
  <c r="R500" i="4"/>
  <c r="AD502" i="4"/>
  <c r="R502" i="4"/>
  <c r="AA502" i="4"/>
  <c r="AA1000" i="4"/>
  <c r="X146" i="4"/>
  <c r="U866" i="4"/>
  <c r="X866" i="4"/>
  <c r="R866" i="4"/>
  <c r="AA23" i="4"/>
  <c r="X97" i="4"/>
  <c r="U97" i="4"/>
  <c r="X65" i="4"/>
  <c r="U65" i="4"/>
  <c r="X409" i="4"/>
  <c r="U409" i="4"/>
  <c r="X102" i="4"/>
  <c r="U102" i="4"/>
  <c r="X932" i="4"/>
  <c r="U932" i="4"/>
  <c r="AD958" i="4"/>
  <c r="U368" i="4"/>
  <c r="R368" i="4"/>
  <c r="AA368" i="4"/>
  <c r="R164" i="4"/>
  <c r="AA164" i="4"/>
  <c r="R925" i="4"/>
  <c r="AD925" i="4"/>
  <c r="X594" i="4"/>
  <c r="U594" i="4"/>
  <c r="AA374" i="4"/>
  <c r="AD305" i="4"/>
  <c r="X88" i="4"/>
  <c r="U88" i="4"/>
  <c r="AD823" i="4"/>
  <c r="AD245" i="4"/>
  <c r="R245" i="4"/>
  <c r="X22" i="4"/>
  <c r="U22" i="4"/>
  <c r="X709" i="4"/>
  <c r="U709" i="4"/>
  <c r="AA526" i="4"/>
  <c r="AD423" i="4"/>
  <c r="AA423" i="4"/>
  <c r="R423" i="4"/>
  <c r="AA8" i="4"/>
  <c r="AD8" i="4"/>
  <c r="AA552" i="4"/>
  <c r="X495" i="4"/>
  <c r="U495" i="4"/>
  <c r="AD901" i="4"/>
  <c r="R901" i="4"/>
  <c r="AA901" i="4"/>
  <c r="R123" i="4"/>
  <c r="AA123" i="4"/>
  <c r="AD73" i="4"/>
  <c r="AA73" i="4"/>
  <c r="R342" i="4"/>
  <c r="AA226" i="4"/>
  <c r="R226" i="4"/>
  <c r="X294" i="4"/>
  <c r="U294" i="4"/>
  <c r="AA533" i="4"/>
  <c r="AA725" i="4"/>
  <c r="AD393" i="4"/>
  <c r="R393" i="4"/>
  <c r="X145" i="4"/>
  <c r="U145" i="4"/>
  <c r="R635" i="4"/>
  <c r="AD43" i="4"/>
  <c r="AA181" i="4"/>
  <c r="AD181" i="4"/>
  <c r="R181" i="4"/>
  <c r="R590" i="4"/>
  <c r="AD845" i="4"/>
  <c r="X491" i="4"/>
  <c r="U491" i="4"/>
  <c r="U925" i="4"/>
  <c r="AD863" i="4"/>
  <c r="R83" i="4"/>
  <c r="AD83" i="4"/>
  <c r="U440" i="4"/>
  <c r="X954" i="4"/>
  <c r="U954" i="4"/>
  <c r="R827" i="4"/>
  <c r="AA827" i="4"/>
  <c r="AD827" i="4"/>
  <c r="R882" i="4"/>
  <c r="AA882" i="4"/>
  <c r="AD882" i="4"/>
  <c r="U882" i="4"/>
  <c r="AA598" i="4"/>
  <c r="U598" i="4"/>
  <c r="AD598" i="4"/>
  <c r="R598" i="4"/>
  <c r="X835" i="4"/>
  <c r="U835" i="4"/>
  <c r="X435" i="4"/>
  <c r="X474" i="4"/>
  <c r="U959" i="4"/>
  <c r="U111" i="4"/>
  <c r="U220" i="4"/>
  <c r="U66" i="4"/>
  <c r="U324" i="4"/>
  <c r="U949" i="4"/>
  <c r="U524" i="4"/>
  <c r="U718" i="4"/>
  <c r="U451" i="4"/>
  <c r="U204" i="4"/>
  <c r="U366" i="4"/>
  <c r="U978" i="4"/>
  <c r="U797" i="4"/>
  <c r="U779" i="4"/>
  <c r="U236" i="4"/>
  <c r="U207" i="4"/>
  <c r="U56" i="4"/>
  <c r="U40" i="4"/>
  <c r="U246" i="4"/>
  <c r="U71" i="4"/>
  <c r="U514" i="4"/>
  <c r="U113" i="4"/>
  <c r="R336" i="4"/>
  <c r="R773" i="4"/>
  <c r="R786" i="4"/>
  <c r="U996" i="4"/>
  <c r="AD139" i="4"/>
  <c r="AD569" i="4"/>
  <c r="U815" i="4"/>
  <c r="X617" i="4"/>
  <c r="U617" i="4"/>
  <c r="AD866" i="4"/>
  <c r="X104" i="4"/>
  <c r="U443" i="4"/>
  <c r="AA574" i="4"/>
  <c r="U529" i="4"/>
  <c r="X544" i="4"/>
  <c r="U544" i="4"/>
  <c r="U502" i="4"/>
  <c r="U169" i="4"/>
  <c r="X179" i="4"/>
  <c r="U179" i="4"/>
  <c r="X272" i="4"/>
  <c r="U272" i="4"/>
  <c r="R958" i="4"/>
  <c r="X582" i="4"/>
  <c r="U582" i="4"/>
  <c r="X185" i="4"/>
  <c r="U185" i="4"/>
  <c r="U371" i="4"/>
  <c r="AA729" i="4"/>
  <c r="X691" i="4"/>
  <c r="U691" i="4"/>
  <c r="X351" i="4"/>
  <c r="U351" i="4"/>
  <c r="AA206" i="4"/>
  <c r="R206" i="4"/>
  <c r="AD206" i="4"/>
  <c r="R499" i="4"/>
  <c r="AD499" i="4"/>
  <c r="U112" i="4"/>
  <c r="AD577" i="4"/>
  <c r="AA577" i="4"/>
  <c r="U298" i="4"/>
  <c r="AA298" i="4"/>
  <c r="AD298" i="4"/>
  <c r="R298" i="4"/>
  <c r="AD561" i="4"/>
  <c r="R561" i="4"/>
  <c r="AA332" i="4"/>
  <c r="AA371" i="4"/>
  <c r="X684" i="4"/>
  <c r="U684" i="4"/>
  <c r="U423" i="4"/>
  <c r="R665" i="4"/>
  <c r="AA665" i="4"/>
  <c r="X540" i="4"/>
  <c r="U540" i="4"/>
  <c r="U545" i="4"/>
  <c r="AA596" i="4"/>
  <c r="AD596" i="4"/>
  <c r="AA650" i="4"/>
  <c r="R650" i="4"/>
  <c r="AD650" i="4"/>
  <c r="X382" i="4"/>
  <c r="U382" i="4"/>
  <c r="AA718" i="4"/>
  <c r="AD718" i="4"/>
  <c r="R718" i="4"/>
  <c r="X322" i="4"/>
  <c r="X557" i="4"/>
  <c r="X527" i="4"/>
  <c r="X1005" i="4"/>
  <c r="X852" i="4"/>
  <c r="X515" i="4"/>
  <c r="U515" i="4"/>
  <c r="X276" i="4"/>
  <c r="U276" i="4"/>
  <c r="X333" i="4"/>
  <c r="U333" i="4"/>
  <c r="X682" i="4"/>
  <c r="U682" i="4"/>
  <c r="X549" i="4"/>
  <c r="U549" i="4"/>
  <c r="X426" i="4"/>
  <c r="U426" i="4"/>
  <c r="AA489" i="4"/>
  <c r="X821" i="4"/>
  <c r="U821" i="4"/>
  <c r="AD864" i="4"/>
  <c r="AA864" i="4"/>
  <c r="X115" i="4"/>
  <c r="U115" i="4"/>
  <c r="X921" i="4"/>
  <c r="U921" i="4"/>
  <c r="X58" i="4"/>
  <c r="U58" i="4"/>
  <c r="X477" i="4"/>
  <c r="U477" i="4"/>
  <c r="X503" i="4"/>
  <c r="U503" i="4"/>
  <c r="X723" i="4"/>
  <c r="U723" i="4"/>
  <c r="AD301" i="4"/>
  <c r="AA301" i="4"/>
  <c r="R301" i="4"/>
  <c r="AD681" i="4"/>
  <c r="AA681" i="4"/>
  <c r="R681" i="4"/>
  <c r="X224" i="4"/>
  <c r="U224" i="4"/>
  <c r="AD587" i="4"/>
  <c r="R587" i="4"/>
  <c r="AA860" i="4"/>
  <c r="AD860" i="4"/>
  <c r="AA778" i="4"/>
  <c r="R697" i="4"/>
  <c r="AD697" i="4"/>
  <c r="X898" i="4"/>
  <c r="U898" i="4"/>
  <c r="AD68" i="4"/>
  <c r="R68" i="4"/>
  <c r="R836" i="4"/>
  <c r="AD836" i="4"/>
  <c r="AA836" i="4"/>
  <c r="U500" i="4"/>
  <c r="X700" i="4"/>
  <c r="U700" i="4"/>
  <c r="AD978" i="4"/>
  <c r="AA978" i="4"/>
  <c r="R978" i="4"/>
  <c r="AD997" i="4"/>
  <c r="R997" i="4"/>
  <c r="AD667" i="4"/>
  <c r="R667" i="4"/>
  <c r="AA667" i="4"/>
  <c r="AD234" i="4"/>
  <c r="R234" i="4"/>
  <c r="AA234" i="4"/>
  <c r="R749" i="4"/>
  <c r="AD669" i="4"/>
  <c r="AA669" i="4"/>
  <c r="R669" i="4"/>
  <c r="X884" i="4"/>
  <c r="U884" i="4"/>
  <c r="X140" i="4"/>
  <c r="U140" i="4"/>
  <c r="R70" i="4"/>
  <c r="AA70" i="4"/>
  <c r="AD70" i="4"/>
  <c r="AD625" i="4"/>
  <c r="AA625" i="4"/>
  <c r="R625" i="4"/>
  <c r="X73" i="4"/>
  <c r="X569" i="4"/>
  <c r="X786" i="4"/>
  <c r="X897" i="4"/>
  <c r="X577" i="4"/>
  <c r="X665" i="4"/>
  <c r="X615" i="4"/>
  <c r="R422" i="4"/>
  <c r="X460" i="4"/>
  <c r="U460" i="4"/>
  <c r="AD539" i="4"/>
  <c r="AA539" i="4"/>
  <c r="X747" i="4"/>
  <c r="U747" i="4"/>
  <c r="U49" i="4"/>
  <c r="U282" i="4"/>
  <c r="AA109" i="4"/>
  <c r="X591" i="4"/>
  <c r="X824" i="4"/>
  <c r="U824" i="4"/>
  <c r="U24" i="4"/>
  <c r="AA481" i="4"/>
  <c r="R481" i="4"/>
  <c r="AD481" i="4"/>
  <c r="X307" i="4"/>
  <c r="U307" i="4"/>
  <c r="AA180" i="4"/>
  <c r="R180" i="4"/>
  <c r="X667" i="4"/>
  <c r="U667" i="4"/>
  <c r="X183" i="4"/>
  <c r="U183" i="4"/>
  <c r="R126" i="4"/>
  <c r="AD126" i="4"/>
  <c r="AA126" i="4"/>
  <c r="AD905" i="4"/>
  <c r="R905" i="4"/>
  <c r="AA905" i="4"/>
  <c r="R413" i="4"/>
  <c r="AD413" i="4"/>
  <c r="U62" i="4"/>
  <c r="AA480" i="4"/>
  <c r="AD480" i="4"/>
  <c r="R480" i="4"/>
  <c r="X91" i="4"/>
  <c r="U91" i="4"/>
  <c r="AD197" i="4"/>
  <c r="AA197" i="4"/>
  <c r="R197" i="4"/>
  <c r="X345" i="4"/>
  <c r="X729" i="4"/>
  <c r="U483" i="4"/>
  <c r="U174" i="4"/>
  <c r="U117" i="4"/>
  <c r="AA238" i="4"/>
  <c r="R797" i="4"/>
  <c r="AD556" i="4"/>
  <c r="X715" i="4"/>
  <c r="U715" i="4"/>
  <c r="AD614" i="4"/>
  <c r="U133" i="4"/>
  <c r="X234" i="4"/>
  <c r="U317" i="4"/>
  <c r="X317" i="4"/>
  <c r="AA317" i="4"/>
  <c r="AD317" i="4"/>
  <c r="X924" i="4"/>
  <c r="U924" i="4"/>
  <c r="U609" i="4"/>
  <c r="AA411" i="4"/>
  <c r="X394" i="4"/>
  <c r="U394" i="4"/>
  <c r="U657" i="4"/>
  <c r="X404" i="4"/>
  <c r="U404" i="4"/>
  <c r="U162" i="4"/>
  <c r="R783" i="4"/>
  <c r="AD783" i="4"/>
  <c r="U252" i="4"/>
  <c r="R252" i="4"/>
  <c r="U931" i="4"/>
  <c r="R99" i="4"/>
  <c r="AA99" i="4"/>
  <c r="AA591" i="4"/>
  <c r="R591" i="4"/>
  <c r="AD591" i="4"/>
  <c r="U373" i="4"/>
  <c r="U75" i="4"/>
  <c r="U453" i="4"/>
  <c r="U735" i="4"/>
  <c r="AA200" i="4"/>
  <c r="AD200" i="4"/>
  <c r="X744" i="4"/>
  <c r="AD834" i="4"/>
  <c r="AA834" i="4"/>
  <c r="U526" i="4"/>
  <c r="AD696" i="4"/>
  <c r="AA696" i="4"/>
  <c r="R995" i="4"/>
  <c r="AA995" i="4"/>
  <c r="R542" i="4"/>
  <c r="AA839" i="4"/>
  <c r="AD839" i="4"/>
  <c r="R839" i="4"/>
  <c r="U177" i="4"/>
  <c r="R177" i="4"/>
  <c r="AD177" i="4"/>
  <c r="AA874" i="4"/>
  <c r="R289" i="4"/>
  <c r="X334" i="4"/>
  <c r="U334" i="4"/>
  <c r="AA563" i="4"/>
  <c r="AD563" i="4"/>
  <c r="AD755" i="4"/>
  <c r="R755" i="4"/>
  <c r="X907" i="4"/>
  <c r="U907" i="4"/>
  <c r="U237" i="4"/>
  <c r="X845" i="4"/>
  <c r="U845" i="4"/>
  <c r="AD994" i="4"/>
  <c r="R994" i="4"/>
  <c r="AA994" i="4"/>
  <c r="R757" i="4"/>
  <c r="AD757" i="4"/>
  <c r="AA757" i="4"/>
  <c r="AD763" i="4"/>
  <c r="U763" i="4"/>
  <c r="R763" i="4"/>
  <c r="AA763" i="4"/>
  <c r="R257" i="4"/>
  <c r="AD257" i="4"/>
  <c r="R313" i="4"/>
  <c r="AA313" i="4"/>
  <c r="AD313" i="4"/>
  <c r="X260" i="4"/>
  <c r="U260" i="4"/>
  <c r="X801" i="4"/>
  <c r="R466" i="4"/>
  <c r="X450" i="4"/>
  <c r="U450" i="4"/>
  <c r="AD326" i="4"/>
  <c r="AD609" i="4"/>
  <c r="R609" i="4"/>
  <c r="AA762" i="4"/>
  <c r="AD762" i="4"/>
  <c r="X29" i="4"/>
  <c r="U29" i="4"/>
  <c r="U226" i="4"/>
  <c r="X843" i="4"/>
  <c r="U843" i="4"/>
  <c r="R831" i="4"/>
  <c r="AD831" i="4"/>
  <c r="U616" i="4"/>
  <c r="X767" i="4"/>
  <c r="U767" i="4"/>
  <c r="R807" i="4"/>
  <c r="X864" i="4"/>
  <c r="U864" i="4"/>
  <c r="R485" i="4"/>
  <c r="AA485" i="4"/>
  <c r="X662" i="4"/>
  <c r="U662" i="4"/>
  <c r="X500" i="4"/>
  <c r="R240" i="4"/>
  <c r="AD240" i="4"/>
  <c r="X420" i="4"/>
  <c r="AD678" i="4"/>
  <c r="U678" i="4"/>
  <c r="U492" i="4"/>
  <c r="AA492" i="4"/>
  <c r="AA268" i="4"/>
  <c r="R268" i="4"/>
  <c r="R60" i="4"/>
  <c r="AA60" i="4"/>
  <c r="AD532" i="4"/>
  <c r="R532" i="4"/>
  <c r="R871" i="4"/>
  <c r="AA871" i="4"/>
  <c r="AD871" i="4"/>
  <c r="R129" i="4"/>
  <c r="AA129" i="4"/>
  <c r="AA37" i="4"/>
  <c r="R858" i="4"/>
  <c r="AD858" i="4"/>
  <c r="AD662" i="4"/>
  <c r="AA662" i="4"/>
  <c r="R662" i="4"/>
  <c r="AD736" i="4"/>
  <c r="U736" i="4"/>
  <c r="AA736" i="4"/>
  <c r="AA66" i="4"/>
  <c r="AD66" i="4"/>
  <c r="AA965" i="4"/>
  <c r="R965" i="4"/>
  <c r="AD965" i="4"/>
  <c r="AD406" i="4"/>
  <c r="AA406" i="4"/>
  <c r="R406" i="4"/>
  <c r="AA14" i="4"/>
  <c r="AD14" i="4"/>
  <c r="R14" i="4"/>
  <c r="AA231" i="4"/>
  <c r="AD238" i="4"/>
  <c r="AA797" i="4"/>
  <c r="R556" i="4"/>
  <c r="AA560" i="4"/>
  <c r="AD466" i="4"/>
  <c r="AD515" i="4"/>
  <c r="X99" i="4"/>
  <c r="U99" i="4"/>
  <c r="R614" i="4"/>
  <c r="AA326" i="4"/>
  <c r="AA609" i="4"/>
  <c r="R762" i="4"/>
  <c r="X639" i="4"/>
  <c r="U639" i="4"/>
  <c r="X457" i="4"/>
  <c r="U457" i="4"/>
  <c r="AA252" i="4"/>
  <c r="AA844" i="4"/>
  <c r="R844" i="4"/>
  <c r="R691" i="4"/>
  <c r="AA831" i="4"/>
  <c r="X247" i="4"/>
  <c r="U247" i="4"/>
  <c r="R362" i="4"/>
  <c r="AD362" i="4"/>
  <c r="AA362" i="4"/>
  <c r="AD807" i="4"/>
  <c r="U587" i="4"/>
  <c r="R450" i="4"/>
  <c r="U336" i="4"/>
  <c r="AA328" i="4"/>
  <c r="U328" i="4"/>
  <c r="AA920" i="4"/>
  <c r="AD204" i="4"/>
  <c r="R453" i="4"/>
  <c r="AD453" i="4"/>
  <c r="AD661" i="4"/>
  <c r="U425" i="4"/>
  <c r="AA425" i="4"/>
  <c r="AD425" i="4"/>
  <c r="R789" i="4"/>
  <c r="AA789" i="4"/>
  <c r="U696" i="4"/>
  <c r="AA209" i="4"/>
  <c r="AD209" i="4"/>
  <c r="R209" i="4"/>
  <c r="AA959" i="4"/>
  <c r="AD492" i="4"/>
  <c r="U659" i="4"/>
  <c r="R659" i="4"/>
  <c r="U638" i="4"/>
  <c r="X638" i="4"/>
  <c r="X901" i="4"/>
  <c r="U901" i="4"/>
  <c r="R692" i="4"/>
  <c r="AA936" i="4"/>
  <c r="R936" i="4"/>
  <c r="AD874" i="4"/>
  <c r="R426" i="4"/>
  <c r="AD426" i="4"/>
  <c r="AA426" i="4"/>
  <c r="AD129" i="4"/>
  <c r="R37" i="4"/>
  <c r="AA858" i="4"/>
  <c r="AD472" i="4"/>
  <c r="R472" i="4"/>
  <c r="R736" i="4"/>
  <c r="X969" i="4"/>
  <c r="U969" i="4"/>
  <c r="X979" i="4"/>
  <c r="U979" i="4"/>
  <c r="R66" i="4"/>
  <c r="X82" i="4"/>
  <c r="U82" i="4"/>
  <c r="AA134" i="4"/>
  <c r="AD134" i="4"/>
  <c r="R134" i="4"/>
  <c r="X433" i="4"/>
  <c r="U433" i="4"/>
  <c r="AD130" i="4"/>
  <c r="R130" i="4"/>
  <c r="AA130" i="4"/>
  <c r="AA112" i="4"/>
  <c r="AD112" i="4"/>
  <c r="R112" i="4"/>
  <c r="X248" i="4"/>
  <c r="X396" i="4"/>
  <c r="X533" i="4"/>
  <c r="X101" i="4"/>
  <c r="X173" i="4"/>
  <c r="AA940" i="4"/>
  <c r="X164" i="4"/>
  <c r="X401" i="4"/>
  <c r="U870" i="4"/>
  <c r="X625" i="4"/>
  <c r="X47" i="4"/>
  <c r="U606" i="4"/>
  <c r="U285" i="4"/>
  <c r="U585" i="4"/>
  <c r="X240" i="4"/>
  <c r="X696" i="4"/>
  <c r="U963" i="4"/>
  <c r="U264" i="4"/>
  <c r="X259" i="4"/>
  <c r="AD166" i="4"/>
  <c r="U802" i="4"/>
  <c r="R275" i="4"/>
  <c r="X893" i="4"/>
  <c r="U893" i="4"/>
  <c r="X302" i="4"/>
  <c r="AD72" i="4"/>
  <c r="AA72" i="4"/>
  <c r="R72" i="4"/>
  <c r="AA945" i="4"/>
  <c r="AD254" i="4"/>
  <c r="U427" i="4"/>
  <c r="X211" i="4"/>
  <c r="U211" i="4"/>
  <c r="U480" i="4"/>
  <c r="X556" i="4"/>
  <c r="U556" i="4"/>
  <c r="AA272" i="4"/>
  <c r="X350" i="4"/>
  <c r="AA115" i="4"/>
  <c r="R115" i="4"/>
  <c r="AD115" i="4"/>
  <c r="X273" i="4"/>
  <c r="U273" i="4"/>
  <c r="AD299" i="4"/>
  <c r="AA299" i="4"/>
  <c r="R704" i="4"/>
  <c r="AD704" i="4"/>
  <c r="X356" i="4"/>
  <c r="U356" i="4"/>
  <c r="U12" i="4"/>
  <c r="X7" i="4"/>
  <c r="U7" i="4"/>
  <c r="U863" i="4"/>
  <c r="X863" i="4"/>
  <c r="X338" i="4"/>
  <c r="U338" i="4"/>
  <c r="X158" i="4"/>
  <c r="U158" i="4"/>
  <c r="R707" i="4"/>
  <c r="AD707" i="4"/>
  <c r="AA707" i="4"/>
  <c r="AD449" i="4"/>
  <c r="AA449" i="4"/>
  <c r="R449" i="4"/>
  <c r="AD809" i="4"/>
  <c r="R809" i="4"/>
  <c r="AA809" i="4"/>
  <c r="U509" i="4"/>
  <c r="U33" i="4"/>
  <c r="AA227" i="4"/>
  <c r="AD227" i="4"/>
  <c r="R227" i="4"/>
  <c r="AD475" i="4"/>
  <c r="U475" i="4"/>
  <c r="AA475" i="4"/>
  <c r="X874" i="4"/>
  <c r="R398" i="4"/>
  <c r="U966" i="4"/>
  <c r="X966" i="4"/>
  <c r="U886" i="4"/>
  <c r="X678" i="4"/>
  <c r="U664" i="4"/>
  <c r="U416" i="4"/>
  <c r="U147" i="4"/>
  <c r="U673" i="4"/>
  <c r="U293" i="4"/>
  <c r="U734" i="4"/>
  <c r="AD732" i="4"/>
  <c r="AA191" i="4"/>
  <c r="U448" i="4"/>
  <c r="U385" i="4"/>
  <c r="U408" i="4"/>
  <c r="X49" i="4"/>
  <c r="X465" i="4"/>
  <c r="X336" i="4"/>
  <c r="AA47" i="4"/>
  <c r="U353" i="4"/>
  <c r="U745" i="4"/>
  <c r="X545" i="4"/>
  <c r="AA689" i="4"/>
  <c r="X878" i="4"/>
  <c r="AA418" i="4"/>
  <c r="AD358" i="4"/>
  <c r="R169" i="4"/>
  <c r="AA949" i="4"/>
  <c r="AA208" i="4"/>
  <c r="AD168" i="4"/>
  <c r="X733" i="4"/>
  <c r="AD160" i="4"/>
  <c r="AA287" i="4"/>
  <c r="AA523" i="4"/>
  <c r="AD930" i="4"/>
  <c r="AA201" i="4"/>
  <c r="U538" i="4"/>
  <c r="U39" i="4"/>
  <c r="R948" i="4"/>
  <c r="AD891" i="4"/>
  <c r="R891" i="4"/>
  <c r="R51" i="4"/>
  <c r="AA51" i="4"/>
  <c r="AD143" i="4"/>
  <c r="R143" i="4"/>
  <c r="AA143" i="4"/>
  <c r="U644" i="4"/>
  <c r="AD110" i="4"/>
  <c r="AA110" i="4"/>
  <c r="X100" i="4"/>
  <c r="U100" i="4"/>
  <c r="U508" i="4"/>
  <c r="U469" i="4"/>
  <c r="U141" i="4"/>
  <c r="AA953" i="4"/>
  <c r="R953" i="4"/>
  <c r="AD347" i="4"/>
  <c r="AA347" i="4"/>
  <c r="R360" i="4"/>
  <c r="AD360" i="4"/>
  <c r="AD497" i="4"/>
  <c r="R497" i="4"/>
  <c r="AA497" i="4"/>
  <c r="AD869" i="4"/>
  <c r="AA869" i="4"/>
  <c r="R869" i="4"/>
  <c r="AD647" i="4"/>
  <c r="R647" i="4"/>
  <c r="U106" i="4"/>
  <c r="U387" i="4"/>
  <c r="R118" i="4"/>
  <c r="AD118" i="4"/>
  <c r="X912" i="4"/>
  <c r="U912" i="4"/>
  <c r="AD712" i="4"/>
  <c r="R712" i="4"/>
  <c r="AA712" i="4"/>
  <c r="AA840" i="4"/>
  <c r="AD840" i="4"/>
  <c r="R840" i="4"/>
  <c r="AD739" i="4"/>
  <c r="AA739" i="4"/>
  <c r="R739" i="4"/>
  <c r="X226" i="4"/>
  <c r="X423" i="4"/>
  <c r="X616" i="4"/>
  <c r="U553" i="4"/>
  <c r="X839" i="4"/>
  <c r="U600" i="4"/>
  <c r="X587" i="4"/>
  <c r="U642" i="4"/>
  <c r="U54" i="4"/>
  <c r="X282" i="4"/>
  <c r="U531" i="4"/>
  <c r="X526" i="4"/>
  <c r="X24" i="4"/>
  <c r="U865" i="4"/>
  <c r="R865" i="4"/>
  <c r="R524" i="4"/>
  <c r="AA524" i="4"/>
  <c r="R727" i="4"/>
  <c r="X755" i="4"/>
  <c r="U755" i="4"/>
  <c r="AA955" i="4"/>
  <c r="R241" i="4"/>
  <c r="AD241" i="4"/>
  <c r="U19" i="4"/>
  <c r="AD586" i="4"/>
  <c r="AA586" i="4"/>
  <c r="R586" i="4"/>
  <c r="AD924" i="4"/>
  <c r="AA35" i="4"/>
  <c r="AD35" i="4"/>
  <c r="AD648" i="4"/>
  <c r="AA648" i="4"/>
  <c r="R648" i="4"/>
  <c r="AA976" i="4"/>
  <c r="AD976" i="4"/>
  <c r="R976" i="4"/>
  <c r="AD547" i="4"/>
  <c r="R547" i="4"/>
  <c r="AA815" i="4"/>
  <c r="R815" i="4"/>
  <c r="AD815" i="4"/>
  <c r="AA348" i="4"/>
  <c r="AD348" i="4"/>
  <c r="R348" i="4"/>
  <c r="AA218" i="4"/>
  <c r="R671" i="4"/>
  <c r="AD671" i="4"/>
  <c r="AA671" i="4"/>
  <c r="X384" i="4"/>
  <c r="U384" i="4"/>
  <c r="AA369" i="4"/>
  <c r="U769" i="4"/>
  <c r="R308" i="4"/>
  <c r="AD308" i="4"/>
  <c r="AA308" i="4"/>
  <c r="AA580" i="4"/>
  <c r="AD580" i="4"/>
  <c r="R580" i="4"/>
  <c r="AA781" i="4"/>
  <c r="X889" i="4"/>
  <c r="U889" i="4"/>
  <c r="AA306" i="4"/>
  <c r="AD306" i="4"/>
  <c r="X756" i="4"/>
  <c r="U756" i="4"/>
  <c r="X853" i="4"/>
  <c r="X263" i="4"/>
  <c r="X857" i="4"/>
  <c r="X368" i="4"/>
  <c r="R701" i="4"/>
  <c r="R208" i="4"/>
  <c r="X213" i="4"/>
  <c r="AA930" i="4"/>
  <c r="X925" i="4"/>
  <c r="U335" i="4"/>
  <c r="R833" i="4"/>
  <c r="AD833" i="4"/>
  <c r="R676" i="4"/>
  <c r="AD676" i="4"/>
  <c r="X539" i="4"/>
  <c r="U539" i="4"/>
  <c r="AD235" i="4"/>
  <c r="R235" i="4"/>
  <c r="U552" i="4"/>
  <c r="AD740" i="4"/>
  <c r="R740" i="4"/>
  <c r="X785" i="4"/>
  <c r="U785" i="4"/>
  <c r="AA785" i="4"/>
  <c r="R785" i="4"/>
  <c r="U176" i="4"/>
  <c r="X827" i="4"/>
  <c r="X891" i="4"/>
  <c r="AD283" i="4"/>
  <c r="R283" i="4"/>
  <c r="AD446" i="4"/>
  <c r="AA446" i="4"/>
  <c r="R446" i="4"/>
  <c r="AD854" i="4"/>
  <c r="R854" i="4"/>
  <c r="AA854" i="4"/>
  <c r="AD218" i="4"/>
  <c r="R218" i="4"/>
  <c r="AA124" i="4"/>
  <c r="U124" i="4"/>
  <c r="AD124" i="4"/>
  <c r="AA932" i="4"/>
  <c r="AD932" i="4"/>
  <c r="R932" i="4"/>
  <c r="AA431" i="4"/>
  <c r="R431" i="4"/>
  <c r="AD431" i="4"/>
  <c r="X195" i="4"/>
  <c r="U195" i="4"/>
  <c r="AA150" i="4"/>
  <c r="AD150" i="4"/>
  <c r="R150" i="4"/>
  <c r="AD731" i="4"/>
  <c r="R731" i="4"/>
  <c r="X960" i="4"/>
  <c r="U960" i="4"/>
  <c r="X758" i="4"/>
  <c r="U758" i="4"/>
  <c r="AD509" i="4"/>
  <c r="AA509" i="4"/>
  <c r="R509" i="4"/>
  <c r="U948" i="4"/>
  <c r="AD390" i="4"/>
  <c r="AA390" i="4"/>
  <c r="R390" i="4"/>
  <c r="R781" i="4"/>
  <c r="X11" i="4"/>
  <c r="U11" i="4"/>
  <c r="AD989" i="4"/>
  <c r="AA989" i="4"/>
  <c r="R989" i="4"/>
  <c r="X304" i="4"/>
  <c r="U304" i="4"/>
  <c r="AD606" i="4"/>
  <c r="AA606" i="4"/>
  <c r="R606" i="4"/>
  <c r="R194" i="4"/>
  <c r="AD194" i="4"/>
  <c r="AA194" i="4"/>
  <c r="AA315" i="4"/>
  <c r="AD315" i="4"/>
  <c r="R315" i="4"/>
  <c r="X468" i="4"/>
  <c r="X231" i="4"/>
  <c r="AD196" i="4"/>
  <c r="U79" i="4"/>
  <c r="X774" i="4"/>
  <c r="U774" i="4"/>
  <c r="AA769" i="4"/>
  <c r="AA102" i="4"/>
  <c r="AA366" i="4"/>
  <c r="U57" i="4"/>
  <c r="U84" i="4"/>
  <c r="U374" i="4"/>
  <c r="X982" i="4"/>
  <c r="U982" i="4"/>
  <c r="AA713" i="4"/>
  <c r="AD713" i="4"/>
  <c r="X309" i="4"/>
  <c r="U309" i="4"/>
  <c r="X43" i="4"/>
  <c r="U43" i="4"/>
  <c r="AD52" i="4"/>
  <c r="U37" i="4"/>
  <c r="AD183" i="4"/>
  <c r="AA632" i="4"/>
  <c r="AD632" i="4"/>
  <c r="R632" i="4"/>
  <c r="R899" i="4"/>
  <c r="AA899" i="4"/>
  <c r="U85" i="4"/>
  <c r="U275" i="4"/>
  <c r="AD760" i="4"/>
  <c r="AA760" i="4"/>
  <c r="R760" i="4"/>
  <c r="AA375" i="4"/>
  <c r="AD375" i="4"/>
  <c r="X449" i="4"/>
  <c r="U449" i="4"/>
  <c r="R217" i="4"/>
  <c r="X458" i="4"/>
  <c r="U458" i="4"/>
  <c r="U692" i="4"/>
  <c r="U844" i="4"/>
  <c r="X305" i="4"/>
  <c r="X335" i="4"/>
  <c r="X552" i="4"/>
  <c r="U818" i="4"/>
  <c r="AD818" i="4"/>
  <c r="X578" i="4"/>
  <c r="U578" i="4"/>
  <c r="X141" i="4"/>
  <c r="X176" i="4"/>
  <c r="X431" i="4"/>
  <c r="U431" i="4"/>
  <c r="AA508" i="4"/>
  <c r="R508" i="4"/>
  <c r="AD508" i="4"/>
  <c r="X484" i="4"/>
  <c r="X106" i="4"/>
  <c r="X650" i="4"/>
  <c r="U650" i="4"/>
  <c r="X62" i="4"/>
  <c r="R923" i="4"/>
  <c r="AD923" i="4"/>
  <c r="R45" i="4"/>
  <c r="AA45" i="4"/>
  <c r="X83" i="4"/>
  <c r="U83" i="4"/>
  <c r="X200" i="4"/>
  <c r="U200" i="4"/>
  <c r="AD408" i="4"/>
  <c r="R408" i="4"/>
  <c r="X281" i="4"/>
  <c r="U281" i="4"/>
  <c r="AD519" i="4"/>
  <c r="R519" i="4"/>
  <c r="AA519" i="4"/>
  <c r="X269" i="4"/>
  <c r="U269" i="4"/>
  <c r="X604" i="4"/>
  <c r="R379" i="4"/>
  <c r="U379" i="4"/>
  <c r="AD379" i="4"/>
  <c r="R588" i="4"/>
  <c r="AD588" i="4"/>
  <c r="AA814" i="4"/>
  <c r="R814" i="4"/>
  <c r="AD814" i="4"/>
  <c r="U832" i="4"/>
  <c r="R832" i="4"/>
  <c r="AD828" i="4"/>
  <c r="AA828" i="4"/>
  <c r="R828" i="4"/>
  <c r="R13" i="4"/>
  <c r="AD13" i="4"/>
  <c r="R694" i="4"/>
  <c r="U156" i="4"/>
  <c r="X466" i="4"/>
  <c r="AA843" i="4"/>
  <c r="X920" i="4"/>
  <c r="X151" i="4"/>
  <c r="U151" i="4"/>
  <c r="X940" i="4"/>
  <c r="AD102" i="4"/>
  <c r="AD366" i="4"/>
  <c r="AD885" i="4"/>
  <c r="R885" i="4"/>
  <c r="AA885" i="4"/>
  <c r="AD274" i="4"/>
  <c r="R622" i="4"/>
  <c r="AA622" i="4"/>
  <c r="X883" i="4"/>
  <c r="U883" i="4"/>
  <c r="AA221" i="4"/>
  <c r="AD644" i="4"/>
  <c r="R443" i="4"/>
  <c r="AD944" i="4"/>
  <c r="AA944" i="4"/>
  <c r="R944" i="4"/>
  <c r="AD65" i="4"/>
  <c r="R970" i="4"/>
  <c r="AA923" i="4"/>
  <c r="AD45" i="4"/>
  <c r="R339" i="4"/>
  <c r="AA339" i="4"/>
  <c r="AD339" i="4"/>
  <c r="R170" i="4"/>
  <c r="U170" i="4"/>
  <c r="AA170" i="4"/>
  <c r="AA765" i="4"/>
  <c r="R765" i="4"/>
  <c r="AD765" i="4"/>
  <c r="U372" i="4"/>
  <c r="X948" i="4"/>
  <c r="AA279" i="4"/>
  <c r="R279" i="4"/>
  <c r="AD279" i="4"/>
  <c r="AD931" i="4"/>
  <c r="AA931" i="4"/>
  <c r="R931" i="4"/>
  <c r="R356" i="4"/>
  <c r="AA356" i="4"/>
  <c r="R247" i="4"/>
  <c r="AA247" i="4"/>
  <c r="AD260" i="4"/>
  <c r="R260" i="4"/>
  <c r="AA260" i="4"/>
  <c r="R752" i="4"/>
  <c r="AA752" i="4"/>
  <c r="AD752" i="4"/>
  <c r="AA902" i="4"/>
  <c r="R902" i="4"/>
  <c r="AD902" i="4"/>
  <c r="X749" i="4"/>
  <c r="U749" i="4"/>
  <c r="X739" i="4"/>
  <c r="X190" i="4"/>
  <c r="U190" i="4"/>
  <c r="X704" i="4"/>
  <c r="U704" i="4"/>
  <c r="X480" i="4"/>
  <c r="X296" i="4"/>
  <c r="AD784" i="4"/>
  <c r="R962" i="4"/>
  <c r="AA962" i="4"/>
  <c r="AD962" i="4"/>
  <c r="AD392" i="4"/>
  <c r="R392" i="4"/>
  <c r="AD825" i="4"/>
  <c r="AA825" i="4"/>
  <c r="R825" i="4"/>
  <c r="R950" i="4"/>
  <c r="AA950" i="4"/>
  <c r="X938" i="4"/>
  <c r="U938" i="4"/>
  <c r="X532" i="4"/>
  <c r="R634" i="4"/>
  <c r="AD242" i="4"/>
  <c r="X222" i="4"/>
  <c r="U222" i="4"/>
  <c r="AD416" i="4"/>
  <c r="R416" i="4"/>
  <c r="AA416" i="4"/>
  <c r="AD402" i="4"/>
  <c r="AA402" i="4"/>
  <c r="R402" i="4"/>
  <c r="AA605" i="4"/>
  <c r="AD804" i="4"/>
  <c r="AA804" i="4"/>
  <c r="X762" i="4"/>
  <c r="U762" i="4"/>
  <c r="AD170" i="4"/>
  <c r="X120" i="4"/>
  <c r="U120" i="4"/>
  <c r="R370" i="4"/>
  <c r="AA370" i="4"/>
  <c r="AA952" i="4"/>
  <c r="R952" i="4"/>
  <c r="U952" i="4"/>
  <c r="AD356" i="4"/>
  <c r="X217" i="4"/>
  <c r="U217" i="4"/>
  <c r="AD291" i="4"/>
  <c r="R291" i="4"/>
  <c r="U291" i="4"/>
  <c r="AA291" i="4"/>
  <c r="R84" i="4"/>
  <c r="AD84" i="4"/>
  <c r="X319" i="4"/>
  <c r="U319" i="4"/>
  <c r="AD503" i="4"/>
  <c r="AA503" i="4"/>
  <c r="R503" i="4"/>
  <c r="X437" i="4"/>
  <c r="U437" i="4"/>
  <c r="AD719" i="4"/>
  <c r="AA719" i="4"/>
  <c r="R719" i="4"/>
  <c r="X110" i="4"/>
  <c r="X249" i="4"/>
  <c r="X12" i="4"/>
  <c r="X974" i="4"/>
  <c r="X303" i="4"/>
  <c r="X298" i="4"/>
  <c r="X595" i="4"/>
  <c r="U595" i="4"/>
  <c r="X241" i="4"/>
  <c r="AD787" i="4"/>
  <c r="AA787" i="4"/>
  <c r="R787" i="4"/>
  <c r="AD513" i="4"/>
  <c r="R513" i="4"/>
  <c r="X398" i="4"/>
  <c r="X494" i="4"/>
  <c r="X454" i="4"/>
  <c r="X470" i="4"/>
  <c r="R617" i="4"/>
  <c r="AA617" i="4"/>
  <c r="AA190" i="4"/>
  <c r="AA292" i="4"/>
  <c r="R292" i="4"/>
  <c r="AD292" i="4"/>
  <c r="AD928" i="4"/>
  <c r="R928" i="4"/>
  <c r="R723" i="4"/>
  <c r="AA723" i="4"/>
  <c r="AD232" i="4"/>
  <c r="AA232" i="4"/>
  <c r="R232" i="4"/>
  <c r="AA300" i="4"/>
  <c r="AD199" i="4"/>
  <c r="AA207" i="4"/>
  <c r="R207" i="4"/>
  <c r="AA553" i="4"/>
  <c r="AD553" i="4"/>
  <c r="R361" i="4"/>
  <c r="AD361" i="4"/>
  <c r="AA714" i="4"/>
  <c r="R714" i="4"/>
  <c r="X953" i="4"/>
  <c r="X328" i="4"/>
  <c r="X986" i="4"/>
  <c r="AA266" i="4"/>
  <c r="X961" i="4"/>
  <c r="R80" i="4"/>
  <c r="AA838" i="4"/>
  <c r="U703" i="4"/>
  <c r="AA404" i="4"/>
  <c r="AD54" i="4"/>
  <c r="AA225" i="4"/>
  <c r="AA522" i="4"/>
  <c r="R980" i="4"/>
  <c r="R710" i="4"/>
  <c r="R92" i="4"/>
  <c r="X736" i="4"/>
  <c r="X218" i="4"/>
  <c r="R657" i="4"/>
  <c r="X208" i="4"/>
  <c r="X837" i="4"/>
  <c r="U768" i="4"/>
  <c r="U973" i="4"/>
  <c r="AD171" i="4"/>
  <c r="R747" i="4"/>
  <c r="AA856" i="4"/>
  <c r="U428" i="4"/>
  <c r="X225" i="4"/>
  <c r="R304" i="4"/>
  <c r="AA998" i="4"/>
  <c r="X882" i="4"/>
  <c r="R42" i="4"/>
  <c r="R705" i="4"/>
  <c r="AD294" i="4"/>
  <c r="AA926" i="4"/>
  <c r="X160" i="4"/>
  <c r="U160" i="4"/>
  <c r="U555" i="4"/>
  <c r="U590" i="4"/>
  <c r="X481" i="4"/>
  <c r="U481" i="4"/>
  <c r="X315" i="4"/>
  <c r="U315" i="4"/>
  <c r="AA759" i="4"/>
  <c r="AD759" i="4"/>
  <c r="R759" i="4"/>
  <c r="AD79" i="4"/>
  <c r="AD399" i="4"/>
  <c r="AA399" i="4"/>
  <c r="R640" i="4"/>
  <c r="AA640" i="4"/>
  <c r="AD640" i="4"/>
  <c r="X598" i="4"/>
  <c r="R388" i="4"/>
  <c r="AA388" i="4"/>
  <c r="AD117" i="4"/>
  <c r="R117" i="4"/>
  <c r="X862" i="4"/>
  <c r="U862" i="4"/>
  <c r="AD246" i="4"/>
  <c r="AA246" i="4"/>
  <c r="U27" i="4"/>
  <c r="AA734" i="4"/>
  <c r="AD628" i="4"/>
  <c r="AA628" i="4"/>
  <c r="R628" i="4"/>
  <c r="R63" i="4"/>
  <c r="AA618" i="4"/>
  <c r="R618" i="4"/>
  <c r="AD618" i="4"/>
  <c r="AD748" i="4"/>
  <c r="AA748" i="4"/>
  <c r="R748" i="4"/>
  <c r="X57" i="4"/>
  <c r="X374" i="4"/>
  <c r="X440" i="4"/>
  <c r="X522" i="4"/>
  <c r="X387" i="4"/>
  <c r="X37" i="4"/>
  <c r="U627" i="4"/>
  <c r="AD175" i="4"/>
  <c r="R175" i="4"/>
  <c r="AA716" i="4"/>
  <c r="X956" i="4"/>
  <c r="U956" i="4"/>
  <c r="R507" i="4"/>
  <c r="AD973" i="4"/>
  <c r="AA973" i="4"/>
  <c r="R88" i="4"/>
  <c r="AD88" i="4"/>
  <c r="AA88" i="4"/>
  <c r="AD655" i="4"/>
  <c r="AA655" i="4"/>
  <c r="R655" i="4"/>
  <c r="AD148" i="4"/>
  <c r="AA148" i="4"/>
  <c r="R148" i="4"/>
  <c r="U419" i="4"/>
  <c r="AA198" i="4"/>
  <c r="R198" i="4"/>
  <c r="AD198" i="4"/>
  <c r="AA421" i="4"/>
  <c r="AD421" i="4"/>
  <c r="R421" i="4"/>
  <c r="X804" i="4"/>
  <c r="U804" i="4"/>
  <c r="AD82" i="4"/>
  <c r="R82" i="4"/>
  <c r="R399" i="4"/>
  <c r="R684" i="4"/>
  <c r="AD684" i="4"/>
  <c r="X706" i="4"/>
  <c r="U706" i="4"/>
  <c r="AA19" i="4"/>
  <c r="AD19" i="4"/>
  <c r="R19" i="4"/>
  <c r="AD570" i="4"/>
  <c r="R770" i="4"/>
  <c r="AA904" i="4"/>
  <c r="X952" i="4"/>
  <c r="R734" i="4"/>
  <c r="AA919" i="4"/>
  <c r="R919" i="4"/>
  <c r="R842" i="4"/>
  <c r="AA359" i="4"/>
  <c r="AD359" i="4"/>
  <c r="X245" i="4"/>
  <c r="X865" i="4"/>
  <c r="X763" i="4"/>
  <c r="X475" i="4"/>
  <c r="AA175" i="4"/>
  <c r="AD716" i="4"/>
  <c r="X818" i="4"/>
  <c r="R782" i="4"/>
  <c r="AA782" i="4"/>
  <c r="AD507" i="4"/>
  <c r="R237" i="4"/>
  <c r="AD237" i="4"/>
  <c r="X608" i="4"/>
  <c r="U608" i="4"/>
  <c r="X951" i="4"/>
  <c r="U951" i="4"/>
  <c r="X913" i="4"/>
  <c r="R758" i="4"/>
  <c r="AD758" i="4"/>
  <c r="X534" i="4"/>
  <c r="U534" i="4"/>
  <c r="R627" i="4"/>
  <c r="AA627" i="4"/>
  <c r="X558" i="4"/>
  <c r="U558" i="4"/>
  <c r="AA77" i="4"/>
  <c r="AD77" i="4"/>
  <c r="R77" i="4"/>
  <c r="AA82" i="4"/>
  <c r="AD223" i="4"/>
  <c r="AD424" i="4"/>
  <c r="AD388" i="4"/>
  <c r="AA570" i="4"/>
  <c r="AD770" i="4"/>
  <c r="X690" i="4"/>
  <c r="U690" i="4"/>
  <c r="X712" i="4"/>
  <c r="U712" i="4"/>
  <c r="X692" i="4"/>
  <c r="X731" i="4"/>
  <c r="U731" i="4"/>
  <c r="AA875" i="4"/>
  <c r="AA642" i="4"/>
  <c r="R642" i="4"/>
  <c r="AD642" i="4"/>
  <c r="AA531" i="4"/>
  <c r="AD531" i="4"/>
  <c r="R531" i="4"/>
  <c r="R288" i="4"/>
  <c r="AA288" i="4"/>
  <c r="X255" i="4"/>
  <c r="U255" i="4"/>
  <c r="X361" i="4"/>
  <c r="X124" i="4"/>
  <c r="X659" i="4"/>
  <c r="X410" i="4"/>
  <c r="X701" i="4"/>
  <c r="X425" i="4"/>
  <c r="X127" i="4"/>
  <c r="U127" i="4"/>
  <c r="R174" i="4"/>
  <c r="R203" i="4"/>
  <c r="AA715" i="4"/>
  <c r="R715" i="4"/>
  <c r="U879" i="4"/>
  <c r="X879" i="4"/>
  <c r="R483" i="4"/>
  <c r="AA269" i="4"/>
  <c r="AA683" i="4"/>
  <c r="R683" i="4"/>
  <c r="X397" i="4"/>
  <c r="X492" i="4"/>
  <c r="X64" i="4"/>
  <c r="X278" i="4"/>
  <c r="X170" i="4"/>
  <c r="AD796" i="4"/>
  <c r="R1004" i="4"/>
  <c r="AA44" i="4"/>
  <c r="R486" i="4"/>
  <c r="X710" i="4"/>
  <c r="R830" i="4"/>
  <c r="R69" i="4"/>
  <c r="X602" i="4"/>
  <c r="U602" i="4"/>
  <c r="R262" i="4"/>
  <c r="AA630" i="4"/>
  <c r="AA743" i="4"/>
  <c r="AD743" i="4"/>
  <c r="AA174" i="4"/>
  <c r="AD137" i="4"/>
  <c r="AD820" i="4"/>
  <c r="AA820" i="4"/>
  <c r="R820" i="4"/>
  <c r="R607" i="4"/>
  <c r="U810" i="4"/>
  <c r="R216" i="4"/>
  <c r="AA216" i="4"/>
  <c r="AD488" i="4"/>
  <c r="AA488" i="4"/>
  <c r="R488" i="4"/>
  <c r="AD565" i="4"/>
  <c r="AD698" i="4"/>
  <c r="X28" i="4"/>
  <c r="AD293" i="4"/>
  <c r="AD473" i="4"/>
  <c r="AA219" i="4"/>
  <c r="R269" i="4"/>
  <c r="X252" i="4"/>
  <c r="X672" i="4"/>
  <c r="R717" i="4"/>
  <c r="R355" i="4"/>
  <c r="AA895" i="4"/>
  <c r="X880" i="4"/>
  <c r="X476" i="4"/>
  <c r="R610" i="4"/>
  <c r="X291" i="4"/>
  <c r="R985" i="4"/>
  <c r="R977" i="4"/>
  <c r="X832" i="4"/>
  <c r="R33" i="4"/>
  <c r="AA31" i="4"/>
  <c r="AD911" i="4"/>
  <c r="AD395" i="4"/>
  <c r="R969" i="4"/>
  <c r="AA11" i="4"/>
  <c r="R314" i="4"/>
  <c r="AD436" i="4"/>
  <c r="X694" i="4"/>
  <c r="X856" i="4"/>
  <c r="X136" i="4"/>
  <c r="AD90" i="4"/>
  <c r="R30" i="4"/>
  <c r="X103" i="4"/>
  <c r="AA441" i="4"/>
  <c r="R743" i="4"/>
  <c r="AA137" i="4"/>
  <c r="AD982" i="4"/>
  <c r="AA511" i="4"/>
  <c r="AA607" i="4"/>
  <c r="AA250" i="4"/>
  <c r="AD250" i="4"/>
  <c r="AA988" i="4"/>
  <c r="AD212" i="4"/>
  <c r="R212" i="4"/>
  <c r="AA212" i="4"/>
  <c r="R286" i="4"/>
  <c r="AD286" i="4"/>
  <c r="AA286" i="4"/>
  <c r="R493" i="4"/>
  <c r="AA493" i="4"/>
  <c r="R584" i="4"/>
  <c r="X628" i="4"/>
  <c r="X275" i="4"/>
  <c r="X430" i="4"/>
  <c r="X905" i="4"/>
  <c r="X419" i="4"/>
  <c r="X590" i="4"/>
  <c r="R544" i="4"/>
  <c r="X452" i="4"/>
  <c r="AD85" i="4"/>
  <c r="R95" i="4"/>
  <c r="AA95" i="4"/>
  <c r="AD95" i="4"/>
  <c r="AA478" i="4"/>
  <c r="AD478" i="4"/>
  <c r="AA96" i="4"/>
  <c r="R96" i="4"/>
  <c r="AD96" i="4"/>
  <c r="AD810" i="4"/>
  <c r="R810" i="4"/>
  <c r="AA119" i="4"/>
  <c r="AA917" i="4"/>
  <c r="AD917" i="4"/>
  <c r="R917" i="4"/>
  <c r="R310" i="4"/>
  <c r="AA612" i="4"/>
  <c r="AD612" i="4"/>
  <c r="R612" i="4"/>
  <c r="AA210" i="4"/>
  <c r="X177" i="4"/>
  <c r="X379" i="4"/>
  <c r="X184" i="4"/>
  <c r="R349" i="4"/>
  <c r="AA906" i="4"/>
  <c r="AD812" i="4"/>
  <c r="R427" i="4"/>
  <c r="AA135" i="4"/>
  <c r="AD506" i="4"/>
  <c r="AA512" i="4"/>
  <c r="AD559" i="4"/>
  <c r="AD53" i="4"/>
  <c r="AA549" i="4"/>
  <c r="R794" i="4"/>
  <c r="AA122" i="4"/>
  <c r="AD228" i="4"/>
  <c r="R738" i="4"/>
  <c r="R514" i="4"/>
  <c r="AA941" i="4"/>
  <c r="R495" i="4"/>
  <c r="AA730" i="4"/>
  <c r="X844" i="4"/>
  <c r="AD808" i="4"/>
  <c r="R808" i="4"/>
  <c r="AD341" i="4"/>
  <c r="R341" i="4"/>
  <c r="R767" i="4"/>
  <c r="AA767" i="4"/>
  <c r="AD394" i="4"/>
  <c r="R394" i="4"/>
  <c r="AA585" i="4"/>
  <c r="R585" i="4"/>
  <c r="AD528" i="4"/>
  <c r="AA528" i="4"/>
  <c r="X743" i="4"/>
  <c r="R888" i="4"/>
  <c r="AA888" i="4"/>
  <c r="AA808" i="4"/>
  <c r="AA455" i="4"/>
  <c r="AD455" i="4"/>
  <c r="R922" i="4"/>
  <c r="U742" i="4"/>
  <c r="X742" i="4"/>
  <c r="R798" i="4"/>
  <c r="R528" i="4"/>
  <c r="X677" i="4"/>
  <c r="AD656" i="4"/>
  <c r="AD185" i="4"/>
  <c r="AA329" i="4"/>
  <c r="AA915" i="4"/>
  <c r="AD679" i="4"/>
  <c r="AA383" i="4"/>
  <c r="AD153" i="4"/>
  <c r="X794" i="4"/>
  <c r="AD329" i="4"/>
  <c r="R679" i="4"/>
  <c r="AA946" i="4"/>
  <c r="AD914" i="4"/>
  <c r="H1827" i="8"/>
  <c r="C1826" i="8"/>
  <c r="M1828" i="8"/>
  <c r="O1829" i="8" l="1"/>
  <c r="P1830" i="8"/>
  <c r="BC1828" i="8"/>
  <c r="BB1828" i="8"/>
  <c r="E1827" i="8"/>
  <c r="F1828" i="8"/>
  <c r="AR1826" i="8"/>
  <c r="AS1826" i="8"/>
  <c r="J1828" i="8"/>
  <c r="K1829" i="8"/>
  <c r="AW1827" i="8"/>
  <c r="AX1827" i="8"/>
  <c r="O454" i="4"/>
  <c r="AI454" i="4" s="1"/>
  <c r="AQ454" i="4" s="1"/>
  <c r="O874" i="4"/>
  <c r="AI874" i="4" s="1"/>
  <c r="AQ874" i="4" s="1"/>
  <c r="AI746" i="4"/>
  <c r="AQ746" i="4" s="1"/>
  <c r="AI772" i="4"/>
  <c r="AQ772" i="4" s="1"/>
  <c r="AI76" i="4"/>
  <c r="AQ76" i="4" s="1"/>
  <c r="AI940" i="4"/>
  <c r="AQ940" i="4" s="1"/>
  <c r="AI943" i="4"/>
  <c r="AQ943" i="4" s="1"/>
  <c r="AI354" i="4"/>
  <c r="AQ354" i="4" s="1"/>
  <c r="AI925" i="4"/>
  <c r="AQ925" i="4" s="1"/>
  <c r="O108" i="4"/>
  <c r="AI108" i="4" s="1"/>
  <c r="AQ108" i="4" s="1"/>
  <c r="O873" i="4"/>
  <c r="AI873" i="4" s="1"/>
  <c r="AQ873" i="4" s="1"/>
  <c r="O549" i="4"/>
  <c r="AI549" i="4" s="1"/>
  <c r="AQ549" i="4" s="1"/>
  <c r="AA1007" i="4"/>
  <c r="O214" i="4"/>
  <c r="O221" i="4"/>
  <c r="O250" i="4"/>
  <c r="O764" i="4"/>
  <c r="I768" i="4"/>
  <c r="AI768" i="4" s="1"/>
  <c r="AQ768" i="4" s="1"/>
  <c r="O826" i="4"/>
  <c r="O54" i="4"/>
  <c r="AI54" i="4" s="1"/>
  <c r="AQ54" i="4" s="1"/>
  <c r="O977" i="4"/>
  <c r="O584" i="4"/>
  <c r="O495" i="4"/>
  <c r="O666" i="4"/>
  <c r="O210" i="4"/>
  <c r="O684" i="4"/>
  <c r="O493" i="4"/>
  <c r="O959" i="4"/>
  <c r="AI959" i="4" s="1"/>
  <c r="AQ959" i="4" s="1"/>
  <c r="O661" i="4"/>
  <c r="O717" i="4"/>
  <c r="O770" i="4"/>
  <c r="O30" i="4"/>
  <c r="O21" i="4"/>
  <c r="O152" i="4"/>
  <c r="O444" i="4"/>
  <c r="O83" i="4"/>
  <c r="O530" i="4"/>
  <c r="O167" i="4"/>
  <c r="O182" i="4"/>
  <c r="O900" i="4"/>
  <c r="O13" i="4"/>
  <c r="O558" i="4"/>
  <c r="O887" i="4"/>
  <c r="O79" i="4"/>
  <c r="AI79" i="4" s="1"/>
  <c r="AQ79" i="4" s="1"/>
  <c r="O319" i="4"/>
  <c r="O295" i="4"/>
  <c r="O41" i="4"/>
  <c r="O154" i="4"/>
  <c r="O499" i="4"/>
  <c r="O625" i="4"/>
  <c r="O767" i="4"/>
  <c r="O904" i="4"/>
  <c r="O658" i="4"/>
  <c r="O753" i="4"/>
  <c r="O512" i="4"/>
  <c r="O267" i="4"/>
  <c r="O811" i="4"/>
  <c r="O448" i="4"/>
  <c r="O484" i="4"/>
  <c r="O1002" i="4"/>
  <c r="O118" i="4"/>
  <c r="O91" i="4"/>
  <c r="O151" i="4"/>
  <c r="O137" i="4"/>
  <c r="O832" i="4"/>
  <c r="O800" i="4"/>
  <c r="O543" i="4"/>
  <c r="O42" i="4"/>
  <c r="O204" i="4"/>
  <c r="O583" i="4"/>
  <c r="O195" i="4"/>
  <c r="O485" i="4"/>
  <c r="O293" i="4"/>
  <c r="O514" i="4"/>
  <c r="O223" i="4"/>
  <c r="O621" i="4"/>
  <c r="O987" i="4"/>
  <c r="O562" i="4"/>
  <c r="O11" i="4"/>
  <c r="O846" i="4"/>
  <c r="O745" i="4"/>
  <c r="AI745" i="4" s="1"/>
  <c r="AQ745" i="4" s="1"/>
  <c r="O975" i="4"/>
  <c r="O436" i="4"/>
  <c r="O624" i="4"/>
  <c r="I624" i="4"/>
  <c r="O734" i="4"/>
  <c r="I734" i="4"/>
  <c r="O120" i="4"/>
  <c r="I120" i="4"/>
  <c r="O65" i="4"/>
  <c r="I65" i="4"/>
  <c r="O437" i="4"/>
  <c r="I437" i="4"/>
  <c r="O882" i="4"/>
  <c r="I882" i="4"/>
  <c r="O540" i="4"/>
  <c r="I540" i="4"/>
  <c r="O995" i="4"/>
  <c r="I995" i="4"/>
  <c r="O879" i="4"/>
  <c r="I879" i="4"/>
  <c r="O327" i="4"/>
  <c r="I327" i="4"/>
  <c r="O822" i="4"/>
  <c r="I822" i="4"/>
  <c r="O129" i="4"/>
  <c r="I129" i="4"/>
  <c r="O159" i="4"/>
  <c r="I159" i="4"/>
  <c r="O715" i="4"/>
  <c r="I715" i="4"/>
  <c r="O371" i="4"/>
  <c r="I371" i="4"/>
  <c r="O306" i="4"/>
  <c r="I306" i="4"/>
  <c r="O980" i="4"/>
  <c r="I980" i="4"/>
  <c r="O607" i="4"/>
  <c r="I607" i="4"/>
  <c r="O465" i="4"/>
  <c r="I465" i="4"/>
  <c r="O475" i="4"/>
  <c r="I475" i="4"/>
  <c r="O644" i="4"/>
  <c r="I644" i="4"/>
  <c r="O227" i="4"/>
  <c r="I227" i="4"/>
  <c r="O264" i="4"/>
  <c r="I264" i="4"/>
  <c r="O538" i="4"/>
  <c r="I538" i="4"/>
  <c r="O635" i="4"/>
  <c r="I635" i="4"/>
  <c r="O545" i="4"/>
  <c r="I545" i="4"/>
  <c r="O913" i="4"/>
  <c r="I913" i="4"/>
  <c r="O101" i="4"/>
  <c r="I101" i="4"/>
  <c r="O888" i="4"/>
  <c r="I888" i="4"/>
  <c r="O146" i="4"/>
  <c r="I146" i="4"/>
  <c r="O697" i="4"/>
  <c r="I697" i="4"/>
  <c r="O163" i="4"/>
  <c r="I163" i="4"/>
  <c r="O744" i="4"/>
  <c r="I744" i="4"/>
  <c r="O234" i="4"/>
  <c r="I234" i="4"/>
  <c r="O561" i="4"/>
  <c r="I561" i="4"/>
  <c r="O298" i="4"/>
  <c r="I298" i="4"/>
  <c r="O206" i="4"/>
  <c r="I206" i="4"/>
  <c r="O426" i="4"/>
  <c r="I426" i="4"/>
  <c r="O813" i="4"/>
  <c r="I813" i="4"/>
  <c r="O82" i="4"/>
  <c r="I82" i="4"/>
  <c r="O982" i="4"/>
  <c r="O814" i="4"/>
  <c r="I814" i="4"/>
  <c r="O751" i="4"/>
  <c r="I751" i="4"/>
  <c r="O390" i="4"/>
  <c r="I390" i="4"/>
  <c r="O271" i="4"/>
  <c r="I271" i="4"/>
  <c r="O40" i="4"/>
  <c r="I40" i="4"/>
  <c r="O765" i="4"/>
  <c r="I765" i="4"/>
  <c r="O19" i="4"/>
  <c r="I19" i="4"/>
  <c r="O328" i="4"/>
  <c r="I328" i="4"/>
  <c r="O827" i="4"/>
  <c r="I827" i="4"/>
  <c r="O728" i="4"/>
  <c r="I728" i="4"/>
  <c r="O472" i="4"/>
  <c r="I472" i="4"/>
  <c r="O392" i="4"/>
  <c r="I392" i="4"/>
  <c r="O226" i="4"/>
  <c r="I226" i="4"/>
  <c r="O509" i="4"/>
  <c r="I509" i="4"/>
  <c r="O357" i="4"/>
  <c r="I357" i="4"/>
  <c r="O508" i="4"/>
  <c r="I508" i="4"/>
  <c r="O38" i="4"/>
  <c r="I38" i="4"/>
  <c r="O951" i="4"/>
  <c r="I951" i="4"/>
  <c r="O865" i="4"/>
  <c r="I865" i="4"/>
  <c r="O638" i="4"/>
  <c r="I638" i="4"/>
  <c r="O782" i="4"/>
  <c r="I782" i="4"/>
  <c r="O37" i="4"/>
  <c r="I37" i="4"/>
  <c r="O452" i="4"/>
  <c r="I452" i="4"/>
  <c r="O742" i="4"/>
  <c r="I742" i="4"/>
  <c r="O447" i="4"/>
  <c r="I447" i="4"/>
  <c r="O752" i="4"/>
  <c r="I752" i="4"/>
  <c r="O891" i="4"/>
  <c r="I891" i="4"/>
  <c r="O668" i="4"/>
  <c r="I668" i="4"/>
  <c r="O553" i="4"/>
  <c r="I553" i="4"/>
  <c r="O318" i="4"/>
  <c r="I318" i="4"/>
  <c r="O611" i="4"/>
  <c r="I611" i="4"/>
  <c r="O188" i="4"/>
  <c r="I188" i="4"/>
  <c r="O406" i="4"/>
  <c r="I406" i="4"/>
  <c r="O836" i="4"/>
  <c r="I836" i="4"/>
  <c r="O443" i="4"/>
  <c r="I443" i="4"/>
  <c r="O176" i="4"/>
  <c r="I176" i="4"/>
  <c r="O797" i="4"/>
  <c r="I797" i="4"/>
  <c r="O669" i="4"/>
  <c r="I669" i="4"/>
  <c r="O897" i="4"/>
  <c r="I897" i="4"/>
  <c r="O825" i="4"/>
  <c r="I825" i="4"/>
  <c r="O921" i="4"/>
  <c r="I921" i="4"/>
  <c r="O755" i="4"/>
  <c r="I755" i="4"/>
  <c r="O907" i="4"/>
  <c r="I907" i="4"/>
  <c r="O780" i="4"/>
  <c r="I780" i="4"/>
  <c r="O916" i="4"/>
  <c r="I916" i="4"/>
  <c r="O760" i="4"/>
  <c r="I760" i="4"/>
  <c r="O847" i="4"/>
  <c r="I847" i="4"/>
  <c r="O81" i="4"/>
  <c r="I81" i="4"/>
  <c r="O994" i="4"/>
  <c r="I994" i="4"/>
  <c r="O148" i="4"/>
  <c r="I148" i="4"/>
  <c r="O681" i="4"/>
  <c r="I681" i="4"/>
  <c r="O784" i="4"/>
  <c r="I784" i="4"/>
  <c r="O586" i="4"/>
  <c r="I586" i="4"/>
  <c r="O421" i="4"/>
  <c r="I421" i="4"/>
  <c r="O77" i="4"/>
  <c r="I77" i="4"/>
  <c r="O693" i="4"/>
  <c r="I693" i="4"/>
  <c r="O781" i="4"/>
  <c r="I781" i="4"/>
  <c r="O591" i="4"/>
  <c r="I591" i="4"/>
  <c r="O212" i="4"/>
  <c r="I212" i="4"/>
  <c r="O858" i="4"/>
  <c r="I858" i="4"/>
  <c r="O72" i="4"/>
  <c r="I72" i="4"/>
  <c r="O492" i="4"/>
  <c r="I492" i="4"/>
  <c r="O516" i="4"/>
  <c r="I516" i="4"/>
  <c r="O362" i="4"/>
  <c r="I362" i="4"/>
  <c r="O270" i="4"/>
  <c r="I270" i="4"/>
  <c r="O88" i="4"/>
  <c r="I88" i="4"/>
  <c r="O215" i="4"/>
  <c r="I215" i="4"/>
  <c r="O175" i="4"/>
  <c r="I175" i="4"/>
  <c r="O257" i="4"/>
  <c r="I257" i="4"/>
  <c r="O478" i="4"/>
  <c r="I478" i="4"/>
  <c r="O985" i="4"/>
  <c r="I985" i="4"/>
  <c r="O164" i="4"/>
  <c r="I164" i="4"/>
  <c r="O571" i="4"/>
  <c r="I571" i="4"/>
  <c r="O197" i="4"/>
  <c r="I197" i="4"/>
  <c r="O282" i="4"/>
  <c r="I282" i="4"/>
  <c r="O233" i="4"/>
  <c r="I233" i="4"/>
  <c r="O619" i="4"/>
  <c r="I619" i="4"/>
  <c r="O704" i="4"/>
  <c r="I704" i="4"/>
  <c r="O929" i="4"/>
  <c r="I929" i="4"/>
  <c r="O609" i="4"/>
  <c r="I609" i="4"/>
  <c r="O696" i="4"/>
  <c r="I696" i="4"/>
  <c r="O356" i="4"/>
  <c r="I356" i="4"/>
  <c r="O232" i="4"/>
  <c r="I232" i="4"/>
  <c r="O260" i="4"/>
  <c r="I260" i="4"/>
  <c r="O45" i="4"/>
  <c r="I45" i="4"/>
  <c r="O835" i="4"/>
  <c r="I835" i="4"/>
  <c r="O759" i="4"/>
  <c r="I759" i="4"/>
  <c r="O481" i="4"/>
  <c r="I481" i="4"/>
  <c r="O731" i="4"/>
  <c r="I731" i="4"/>
  <c r="O491" i="4"/>
  <c r="I491" i="4"/>
  <c r="O991" i="4"/>
  <c r="I991" i="4"/>
  <c r="O423" i="4"/>
  <c r="I423" i="4"/>
  <c r="O450" i="4"/>
  <c r="I450" i="4"/>
  <c r="O594" i="4"/>
  <c r="I594" i="4"/>
  <c r="O730" i="4"/>
  <c r="I730" i="4"/>
  <c r="O585" i="4"/>
  <c r="I585" i="4"/>
  <c r="O809" i="4"/>
  <c r="I809" i="4"/>
  <c r="O469" i="4"/>
  <c r="I469" i="4"/>
  <c r="O85" i="4"/>
  <c r="I85" i="4"/>
  <c r="O236" i="4"/>
  <c r="I236" i="4"/>
  <c r="O136" i="4"/>
  <c r="I136" i="4"/>
  <c r="O840" i="4"/>
  <c r="I840" i="4"/>
  <c r="O1001" i="4"/>
  <c r="I1001" i="4"/>
  <c r="O978" i="4"/>
  <c r="I978" i="4"/>
  <c r="O500" i="4"/>
  <c r="I500" i="4"/>
  <c r="O948" i="4"/>
  <c r="I948" i="4"/>
  <c r="O99" i="4"/>
  <c r="I99" i="4"/>
  <c r="O665" i="4"/>
  <c r="I665" i="4"/>
  <c r="O839" i="4"/>
  <c r="I839" i="4"/>
  <c r="O510" i="4"/>
  <c r="I510" i="4"/>
  <c r="O466" i="4"/>
  <c r="I466" i="4"/>
  <c r="O289" i="4"/>
  <c r="I289" i="4"/>
  <c r="O944" i="4"/>
  <c r="I944" i="4"/>
  <c r="O662" i="4"/>
  <c r="I662" i="4"/>
  <c r="O931" i="4"/>
  <c r="I931" i="4"/>
  <c r="O569" i="4"/>
  <c r="I569" i="4"/>
  <c r="O713" i="4"/>
  <c r="I713" i="4"/>
  <c r="O55" i="4"/>
  <c r="I55" i="4"/>
  <c r="O366" i="4"/>
  <c r="I366" i="4"/>
  <c r="O334" i="4"/>
  <c r="I334" i="4"/>
  <c r="O346" i="4"/>
  <c r="I346" i="4"/>
  <c r="O301" i="4"/>
  <c r="I301" i="4"/>
  <c r="O247" i="4"/>
  <c r="I247" i="4"/>
  <c r="O884" i="4"/>
  <c r="I884" i="4"/>
  <c r="O725" i="4"/>
  <c r="I725" i="4"/>
  <c r="O863" i="4"/>
  <c r="I863" i="4"/>
  <c r="O193" i="4"/>
  <c r="I193" i="4"/>
  <c r="O828" i="4"/>
  <c r="I828" i="4"/>
  <c r="O557" i="4"/>
  <c r="I557" i="4"/>
  <c r="O834" i="4"/>
  <c r="I834" i="4"/>
  <c r="O804" i="4"/>
  <c r="I804" i="4"/>
  <c r="O845" i="4"/>
  <c r="I845" i="4"/>
  <c r="O966" i="4"/>
  <c r="I966" i="4"/>
  <c r="O100" i="4"/>
  <c r="I100" i="4"/>
  <c r="O645" i="4"/>
  <c r="I645" i="4"/>
  <c r="O394" i="4"/>
  <c r="I394" i="4"/>
  <c r="O126" i="4"/>
  <c r="I126" i="4"/>
  <c r="O395" i="4"/>
  <c r="I395" i="4"/>
  <c r="O842" i="4"/>
  <c r="I842" i="4"/>
  <c r="O345" i="4"/>
  <c r="I345" i="4"/>
  <c r="O815" i="4"/>
  <c r="I815" i="4"/>
  <c r="O642" i="4"/>
  <c r="I642" i="4"/>
  <c r="O640" i="4"/>
  <c r="I640" i="4"/>
  <c r="O629" i="4"/>
  <c r="I629" i="4"/>
  <c r="O928" i="4"/>
  <c r="I928" i="4"/>
  <c r="O487" i="4"/>
  <c r="I487" i="4"/>
  <c r="O685" i="4"/>
  <c r="I685" i="4"/>
  <c r="O937" i="4"/>
  <c r="I937" i="4"/>
  <c r="O256" i="4"/>
  <c r="I256" i="4"/>
  <c r="O259" i="4"/>
  <c r="I259" i="4"/>
  <c r="O396" i="4"/>
  <c r="I396" i="4"/>
  <c r="O981" i="4"/>
  <c r="I981" i="4"/>
  <c r="O655" i="4"/>
  <c r="I655" i="4"/>
  <c r="O707" i="4"/>
  <c r="I707" i="4"/>
  <c r="O153" i="4"/>
  <c r="I153" i="4"/>
  <c r="O142" i="4"/>
  <c r="O785" i="4"/>
  <c r="I785" i="4"/>
  <c r="O317" i="4"/>
  <c r="I317" i="4"/>
  <c r="O456" i="4"/>
  <c r="I456" i="4"/>
  <c r="O440" i="4"/>
  <c r="I440" i="4"/>
  <c r="O342" i="4"/>
  <c r="O254" i="4"/>
  <c r="I254" i="4"/>
  <c r="O177" i="4"/>
  <c r="I177" i="4"/>
  <c r="O242" i="4"/>
  <c r="I242" i="4"/>
  <c r="O331" i="4"/>
  <c r="I331" i="4"/>
  <c r="O667" i="4"/>
  <c r="I667" i="4"/>
  <c r="O286" i="4"/>
  <c r="I286" i="4"/>
  <c r="O238" i="4"/>
  <c r="I238" i="4"/>
  <c r="O230" i="4"/>
  <c r="I230" i="4"/>
  <c r="O14" i="4"/>
  <c r="I14" i="4"/>
  <c r="O145" i="4"/>
  <c r="I145" i="4"/>
  <c r="O309" i="4"/>
  <c r="I309" i="4"/>
  <c r="O109" i="4"/>
  <c r="I109" i="4"/>
  <c r="O22" i="4"/>
  <c r="I22" i="4"/>
  <c r="O917" i="4"/>
  <c r="I917" i="4"/>
  <c r="O612" i="4"/>
  <c r="I612" i="4"/>
  <c r="O402" i="4"/>
  <c r="I402" i="4"/>
  <c r="O483" i="4"/>
  <c r="I483" i="4"/>
  <c r="O415" i="4"/>
  <c r="I415" i="4"/>
  <c r="O1005" i="4"/>
  <c r="I1005" i="4"/>
  <c r="O33" i="4"/>
  <c r="I33" i="4"/>
  <c r="O598" i="4"/>
  <c r="I598" i="4"/>
  <c r="O311" i="4"/>
  <c r="I311" i="4"/>
  <c r="O962" i="4"/>
  <c r="I962" i="4"/>
  <c r="O420" i="4"/>
  <c r="I420" i="4"/>
  <c r="O718" i="4"/>
  <c r="I718" i="4"/>
  <c r="O556" i="4"/>
  <c r="I556" i="4"/>
  <c r="O368" i="4"/>
  <c r="I368" i="4"/>
  <c r="O144" i="4"/>
  <c r="I144" i="4"/>
  <c r="O119" i="4"/>
  <c r="I119" i="4"/>
  <c r="O766" i="4"/>
  <c r="I766" i="4"/>
  <c r="O123" i="4"/>
  <c r="I123" i="4"/>
  <c r="O464" i="4"/>
  <c r="I464" i="4"/>
  <c r="O578" i="4"/>
  <c r="I578" i="4"/>
  <c r="O762" i="4"/>
  <c r="I762" i="4"/>
  <c r="O852" i="4"/>
  <c r="I852" i="4"/>
  <c r="O524" i="4"/>
  <c r="I524" i="4"/>
  <c r="O194" i="4"/>
  <c r="I194" i="4"/>
  <c r="O95" i="4"/>
  <c r="I95" i="4"/>
  <c r="O488" i="4"/>
  <c r="I488" i="4"/>
  <c r="O433" i="4"/>
  <c r="I433" i="4"/>
  <c r="O313" i="4"/>
  <c r="I313" i="4"/>
  <c r="O332" i="4"/>
  <c r="I332" i="4"/>
  <c r="O435" i="4"/>
  <c r="I435" i="4"/>
  <c r="O140" i="4"/>
  <c r="I140" i="4"/>
  <c r="O647" i="4"/>
  <c r="I647" i="4"/>
  <c r="O831" i="4"/>
  <c r="I831" i="4"/>
  <c r="O894" i="4"/>
  <c r="I894" i="4"/>
  <c r="O305" i="4"/>
  <c r="I305" i="4"/>
  <c r="O719" i="4"/>
  <c r="I719" i="4"/>
  <c r="O7" i="4"/>
  <c r="I7" i="4"/>
  <c r="O741" i="4"/>
  <c r="I741" i="4"/>
  <c r="O66" i="4"/>
  <c r="I66" i="4"/>
  <c r="O213" i="4"/>
  <c r="I213" i="4"/>
  <c r="O110" i="4"/>
  <c r="I110" i="4"/>
  <c r="O217" i="4"/>
  <c r="I217" i="4"/>
  <c r="O618" i="4"/>
  <c r="I618" i="4"/>
  <c r="O544" i="4"/>
  <c r="I544" i="4"/>
  <c r="O923" i="4"/>
  <c r="I923" i="4"/>
  <c r="O810" i="4"/>
  <c r="I810" i="4"/>
  <c r="O606" i="4"/>
  <c r="I606" i="4"/>
  <c r="O248" i="4"/>
  <c r="I248" i="4"/>
  <c r="O738" i="4"/>
  <c r="I738" i="4"/>
  <c r="O777" i="4"/>
  <c r="I777" i="4"/>
  <c r="O671" i="4"/>
  <c r="I671" i="4"/>
  <c r="O880" i="4"/>
  <c r="I880" i="4"/>
  <c r="O547" i="4"/>
  <c r="I547" i="4"/>
  <c r="O650" i="4"/>
  <c r="I650" i="4"/>
  <c r="O455" i="4"/>
  <c r="I455" i="4"/>
  <c r="O871" i="4"/>
  <c r="I871" i="4"/>
  <c r="O198" i="4"/>
  <c r="I198" i="4"/>
  <c r="O84" i="4"/>
  <c r="I84" i="4"/>
  <c r="O185" i="4"/>
  <c r="I185" i="4"/>
  <c r="O878" i="4"/>
  <c r="I878" i="4"/>
  <c r="O868" i="4"/>
  <c r="I868" i="4"/>
  <c r="O350" i="4"/>
  <c r="I350" i="4"/>
  <c r="O761" i="4"/>
  <c r="I761" i="4"/>
  <c r="O615" i="4"/>
  <c r="I615" i="4"/>
  <c r="O739" i="4"/>
  <c r="I739" i="4"/>
  <c r="O200" i="4"/>
  <c r="I200" i="4"/>
  <c r="O468" i="4"/>
  <c r="I468" i="4"/>
  <c r="O134" i="4"/>
  <c r="I134" i="4"/>
  <c r="O648" i="4"/>
  <c r="I648" i="4"/>
  <c r="O901" i="4"/>
  <c r="I901" i="4"/>
  <c r="O983" i="4"/>
  <c r="I983" i="4"/>
  <c r="O932" i="4"/>
  <c r="I932" i="4"/>
  <c r="O945" i="4"/>
  <c r="I945" i="4"/>
  <c r="O688" i="4"/>
  <c r="I688" i="4"/>
  <c r="O712" i="4"/>
  <c r="I712" i="4"/>
  <c r="O98" i="4"/>
  <c r="I98" i="4"/>
  <c r="O973" i="4"/>
  <c r="I973" i="4"/>
  <c r="O24" i="4"/>
  <c r="I24" i="4"/>
  <c r="O675" i="4"/>
  <c r="I675" i="4"/>
  <c r="O613" i="4"/>
  <c r="I613" i="4"/>
  <c r="O312" i="4"/>
  <c r="I312" i="4"/>
  <c r="O949" i="4"/>
  <c r="I949" i="4"/>
  <c r="O480" i="4"/>
  <c r="I480" i="4"/>
  <c r="O930" i="4"/>
  <c r="I930" i="4"/>
  <c r="O97" i="4"/>
  <c r="I97" i="4"/>
  <c r="O963" i="4"/>
  <c r="I963" i="4"/>
  <c r="O708" i="4"/>
  <c r="I708" i="4"/>
  <c r="O106" i="4"/>
  <c r="I106" i="4"/>
  <c r="O889" i="4"/>
  <c r="I889" i="4"/>
  <c r="O906" i="4"/>
  <c r="I906" i="4"/>
  <c r="O588" i="4"/>
  <c r="I588" i="4"/>
  <c r="O439" i="4"/>
  <c r="I439" i="4"/>
  <c r="O28" i="4"/>
  <c r="I28" i="4"/>
  <c r="O57" i="4"/>
  <c r="I57" i="4"/>
  <c r="O304" i="4"/>
  <c r="O431" i="4"/>
  <c r="I431" i="4"/>
  <c r="O608" i="4"/>
  <c r="I608" i="4"/>
  <c r="O820" i="4"/>
  <c r="I820" i="4"/>
  <c r="O94" i="4"/>
  <c r="O818" i="4"/>
  <c r="I818" i="4"/>
  <c r="O209" i="4"/>
  <c r="I209" i="4"/>
  <c r="O683" i="4"/>
  <c r="I683" i="4"/>
  <c r="O449" i="4"/>
  <c r="I449" i="4"/>
  <c r="O590" i="4"/>
  <c r="I590" i="4"/>
  <c r="O292" i="4"/>
  <c r="I292" i="4"/>
  <c r="O89" i="4"/>
  <c r="I89" i="4"/>
  <c r="O401" i="4"/>
  <c r="I401" i="4"/>
  <c r="O202" i="4"/>
  <c r="I202" i="4"/>
  <c r="O434" i="4"/>
  <c r="I434" i="4"/>
  <c r="O727" i="4"/>
  <c r="I727" i="4"/>
  <c r="O180" i="4"/>
  <c r="I180" i="4"/>
  <c r="O344" i="4"/>
  <c r="I344" i="4"/>
  <c r="O102" i="4"/>
  <c r="I102" i="4"/>
  <c r="O315" i="4"/>
  <c r="I315" i="4"/>
  <c r="O919" i="4"/>
  <c r="I919" i="4"/>
  <c r="O299" i="4"/>
  <c r="I299" i="4"/>
  <c r="O971" i="4"/>
  <c r="I971" i="4"/>
  <c r="O288" i="4"/>
  <c r="I288" i="4"/>
  <c r="O714" i="4"/>
  <c r="I714" i="4"/>
  <c r="O291" i="4"/>
  <c r="I291" i="4"/>
  <c r="O124" i="4"/>
  <c r="I124" i="4"/>
  <c r="O958" i="4"/>
  <c r="I958" i="4"/>
  <c r="O806" i="4"/>
  <c r="I806" i="4"/>
  <c r="O279" i="4"/>
  <c r="I279" i="4"/>
  <c r="O322" i="4"/>
  <c r="I322" i="4"/>
  <c r="O519" i="4"/>
  <c r="I519" i="4"/>
  <c r="O798" i="4"/>
  <c r="I798" i="4"/>
  <c r="O324" i="4"/>
  <c r="I324" i="4"/>
  <c r="O8" i="4"/>
  <c r="I8" i="4"/>
  <c r="O68" i="4"/>
  <c r="I68" i="4"/>
  <c r="O347" i="4"/>
  <c r="I347" i="4"/>
  <c r="O486" i="4"/>
  <c r="I486" i="4"/>
  <c r="O80" i="4"/>
  <c r="I80" i="4"/>
  <c r="O787" i="4"/>
  <c r="I787" i="4"/>
  <c r="O805" i="4"/>
  <c r="I805" i="4"/>
  <c r="O637" i="4"/>
  <c r="I637" i="4"/>
  <c r="O73" i="4"/>
  <c r="I73" i="4"/>
  <c r="O168" i="4"/>
  <c r="I168" i="4"/>
  <c r="O70" i="4"/>
  <c r="I70" i="4"/>
  <c r="O17" i="4"/>
  <c r="I17" i="4"/>
  <c r="O953" i="4"/>
  <c r="I953" i="4"/>
  <c r="O902" i="4"/>
  <c r="I902" i="4"/>
  <c r="O343" i="4"/>
  <c r="I343" i="4"/>
  <c r="O360" i="4"/>
  <c r="I360" i="4"/>
  <c r="O855" i="4"/>
  <c r="I855" i="4"/>
  <c r="O773" i="4"/>
  <c r="I773" i="4"/>
  <c r="O692" i="4"/>
  <c r="I692" i="4"/>
  <c r="O620" i="4"/>
  <c r="I620" i="4"/>
  <c r="O237" i="4"/>
  <c r="I237" i="4"/>
  <c r="O181" i="4"/>
  <c r="I181" i="4"/>
  <c r="O634" i="4"/>
  <c r="I634" i="4"/>
  <c r="O801" i="4"/>
  <c r="I801" i="4"/>
  <c r="O869" i="4"/>
  <c r="I869" i="4"/>
  <c r="O44" i="4"/>
  <c r="I44" i="4"/>
  <c r="O297" i="4"/>
  <c r="I297" i="4"/>
  <c r="O854" i="4"/>
  <c r="I854" i="4"/>
  <c r="O920" i="4"/>
  <c r="I920" i="4"/>
  <c r="O186" i="4"/>
  <c r="I186" i="4"/>
  <c r="O387" i="4"/>
  <c r="I387" i="4"/>
  <c r="O956" i="4"/>
  <c r="I956" i="4"/>
  <c r="O682" i="4"/>
  <c r="I682" i="4"/>
  <c r="O756" i="4"/>
  <c r="I756" i="4"/>
  <c r="O43" i="4"/>
  <c r="I43" i="4"/>
  <c r="O384" i="4"/>
  <c r="I384" i="4"/>
  <c r="O537" i="4"/>
  <c r="I537" i="4"/>
  <c r="O117" i="4"/>
  <c r="I117" i="4"/>
  <c r="O552" i="4"/>
  <c r="I552" i="4"/>
  <c r="O677" i="4"/>
  <c r="I677" i="4"/>
  <c r="O388" i="4"/>
  <c r="I388" i="4"/>
  <c r="O740" i="4"/>
  <c r="I740" i="4"/>
  <c r="O393" i="4"/>
  <c r="I393" i="4"/>
  <c r="O947" i="4"/>
  <c r="I947" i="4"/>
  <c r="O211" i="4"/>
  <c r="I211" i="4"/>
  <c r="O503" i="4"/>
  <c r="I503" i="4"/>
  <c r="O628" i="4"/>
  <c r="I628" i="4"/>
  <c r="O526" i="4"/>
  <c r="I526" i="4"/>
  <c r="O36" i="4"/>
  <c r="I36" i="4"/>
  <c r="O78" i="4"/>
  <c r="I78" i="4"/>
  <c r="O678" i="4"/>
  <c r="I678" i="4"/>
  <c r="O170" i="4"/>
  <c r="I170" i="4"/>
  <c r="O283" i="4"/>
  <c r="I283" i="4"/>
  <c r="O539" i="4"/>
  <c r="I539" i="4"/>
  <c r="O748" i="4"/>
  <c r="I748" i="4"/>
  <c r="O112" i="4"/>
  <c r="I112" i="4"/>
  <c r="O361" i="4"/>
  <c r="I361" i="4"/>
  <c r="O207" i="4"/>
  <c r="I207" i="4"/>
  <c r="O504" i="4"/>
  <c r="I504" i="4"/>
  <c r="O294" i="4"/>
  <c r="I294" i="4"/>
  <c r="O132" i="4"/>
  <c r="I132" i="4"/>
  <c r="O269" i="4"/>
  <c r="I269" i="4"/>
  <c r="O996" i="4"/>
  <c r="I996" i="4"/>
  <c r="O654" i="4"/>
  <c r="I654" i="4"/>
  <c r="O914" i="4"/>
  <c r="I914" i="4"/>
  <c r="O104" i="4"/>
  <c r="I104" i="4"/>
  <c r="O157" i="4"/>
  <c r="I157" i="4"/>
  <c r="O364" i="4"/>
  <c r="I364" i="4"/>
  <c r="O574" i="4"/>
  <c r="I574" i="4"/>
  <c r="O821" i="4"/>
  <c r="O374" i="4"/>
  <c r="I374" i="4"/>
  <c r="O348" i="4"/>
  <c r="I348" i="4"/>
  <c r="O111" i="4"/>
  <c r="I111" i="4"/>
  <c r="O355" i="4"/>
  <c r="I355" i="4"/>
  <c r="O563" i="4"/>
  <c r="I563" i="4"/>
  <c r="O380" i="4"/>
  <c r="I380" i="4"/>
  <c r="O528" i="4"/>
  <c r="I528" i="4"/>
  <c r="O632" i="4"/>
  <c r="I632" i="4"/>
  <c r="O905" i="4"/>
  <c r="I905" i="4"/>
  <c r="O246" i="4"/>
  <c r="I246" i="4"/>
  <c r="O87" i="4"/>
  <c r="I87" i="4"/>
  <c r="O363" i="4"/>
  <c r="I363" i="4"/>
  <c r="O184" i="4"/>
  <c r="I184" i="4"/>
  <c r="O699" i="4"/>
  <c r="I699" i="4"/>
  <c r="O1004" i="4"/>
  <c r="I1004" i="4"/>
  <c r="O391" i="4"/>
  <c r="I391" i="4"/>
  <c r="O147" i="4"/>
  <c r="I147" i="4"/>
  <c r="O808" i="4"/>
  <c r="I808" i="4"/>
  <c r="O150" i="4"/>
  <c r="I150" i="4"/>
  <c r="O220" i="4"/>
  <c r="I220" i="4"/>
  <c r="O747" i="4"/>
  <c r="I747" i="4"/>
  <c r="O359" i="4"/>
  <c r="I359" i="4"/>
  <c r="O272" i="4"/>
  <c r="I272" i="4"/>
  <c r="O577" i="4"/>
  <c r="I577" i="4"/>
  <c r="O757" i="4"/>
  <c r="I757" i="4"/>
  <c r="O310" i="4"/>
  <c r="I310" i="4"/>
  <c r="O143" i="4"/>
  <c r="I143" i="4"/>
  <c r="O432" i="4"/>
  <c r="I432" i="4"/>
  <c r="O408" i="4"/>
  <c r="I408" i="4"/>
  <c r="O51" i="4"/>
  <c r="I51" i="4"/>
  <c r="O277" i="4"/>
  <c r="I277" i="4"/>
  <c r="O580" i="4"/>
  <c r="I580" i="4"/>
  <c r="O105" i="4"/>
  <c r="I105" i="4"/>
  <c r="O885" i="4"/>
  <c r="I885" i="4"/>
  <c r="O736" i="4"/>
  <c r="I736" i="4"/>
  <c r="O989" i="4"/>
  <c r="I989" i="4"/>
  <c r="O422" i="4"/>
  <c r="I422" i="4"/>
  <c r="O936" i="4"/>
  <c r="I936" i="4"/>
  <c r="O48" i="4"/>
  <c r="I48" i="4"/>
  <c r="O459" i="4"/>
  <c r="I459" i="4"/>
  <c r="O71" i="4"/>
  <c r="I71" i="4"/>
  <c r="O461" i="4"/>
  <c r="I461" i="4"/>
  <c r="O115" i="4"/>
  <c r="I115" i="4"/>
  <c r="O850" i="4"/>
  <c r="I850" i="4"/>
  <c r="O378" i="4"/>
  <c r="I378" i="4"/>
  <c r="O399" i="4"/>
  <c r="I399" i="4"/>
  <c r="O587" i="4"/>
  <c r="I587" i="4"/>
  <c r="O695" i="4"/>
  <c r="I695" i="4"/>
  <c r="O199" i="4"/>
  <c r="I199" i="4"/>
  <c r="O965" i="4"/>
  <c r="I965" i="4"/>
  <c r="O763" i="4"/>
  <c r="I763" i="4"/>
  <c r="O329" i="4"/>
  <c r="I329" i="4"/>
  <c r="O649" i="4"/>
  <c r="I649" i="4"/>
  <c r="O273" i="4"/>
  <c r="I273" i="4"/>
  <c r="O627" i="4"/>
  <c r="I627" i="4"/>
  <c r="O268" i="4"/>
  <c r="I268" i="4"/>
  <c r="O416" i="4"/>
  <c r="I416" i="4"/>
  <c r="O829" i="4"/>
  <c r="I829" i="4"/>
  <c r="O162" i="4"/>
  <c r="I162" i="4"/>
  <c r="O453" i="4"/>
  <c r="I453" i="4"/>
  <c r="O174" i="4"/>
  <c r="I174" i="4"/>
  <c r="O96" i="4"/>
  <c r="I96" i="4"/>
  <c r="O793" i="4"/>
  <c r="I793" i="4"/>
  <c r="O458" i="4"/>
  <c r="I458" i="4"/>
  <c r="O383" i="4"/>
  <c r="I383" i="4"/>
  <c r="O284" i="4"/>
  <c r="I284" i="4"/>
  <c r="O296" i="4"/>
  <c r="I296" i="4"/>
  <c r="O375" i="4"/>
  <c r="I375" i="4"/>
  <c r="O976" i="4"/>
  <c r="I976" i="4"/>
  <c r="O596" i="4"/>
  <c r="I596" i="4"/>
  <c r="O470" i="4"/>
  <c r="I470" i="4"/>
  <c r="O502" i="4"/>
  <c r="I502" i="4"/>
  <c r="O35" i="4"/>
  <c r="I35" i="4"/>
  <c r="O533" i="4"/>
  <c r="I533" i="4"/>
  <c r="O844" i="4"/>
  <c r="I844" i="4"/>
  <c r="O709" i="4"/>
  <c r="I709" i="4"/>
  <c r="O340" i="4"/>
  <c r="I340" i="4"/>
  <c r="O337" i="4"/>
  <c r="I337" i="4"/>
  <c r="O321" i="4"/>
  <c r="I321" i="4"/>
  <c r="O141" i="4"/>
  <c r="I141" i="4"/>
  <c r="O252" i="4"/>
  <c r="I252" i="4"/>
  <c r="O166" i="4"/>
  <c r="I166" i="4"/>
  <c r="O789" i="4"/>
  <c r="I789" i="4"/>
  <c r="O308" i="4"/>
  <c r="I308" i="4"/>
  <c r="O413" i="4"/>
  <c r="I413" i="4"/>
  <c r="O339" i="4"/>
  <c r="I339" i="4"/>
  <c r="O130" i="4"/>
  <c r="I130" i="4"/>
  <c r="O743" i="4"/>
  <c r="I743" i="4"/>
  <c r="O531" i="4"/>
  <c r="I531" i="4"/>
  <c r="O722" i="4"/>
  <c r="I722" i="4"/>
  <c r="O579" i="4"/>
  <c r="I579" i="4"/>
  <c r="O64" i="4"/>
  <c r="I64" i="4"/>
  <c r="O819" i="4"/>
  <c r="I819" i="4"/>
  <c r="O837" i="4"/>
  <c r="I837" i="4"/>
  <c r="O446" i="4"/>
  <c r="I446" i="4"/>
  <c r="O497" i="4"/>
  <c r="I497" i="4"/>
  <c r="O546" i="4"/>
  <c r="O998" i="4"/>
  <c r="O733" i="4"/>
  <c r="O389" i="4"/>
  <c r="O955" i="4"/>
  <c r="O240" i="4"/>
  <c r="O53" i="4"/>
  <c r="O652" i="4"/>
  <c r="O290" i="4"/>
  <c r="O404" i="4"/>
  <c r="O554" i="4"/>
  <c r="O656" i="4"/>
  <c r="O231" i="4"/>
  <c r="O323" i="4"/>
  <c r="O352" i="4"/>
  <c r="O46" i="4"/>
  <c r="O824" i="4"/>
  <c r="O522" i="4"/>
  <c r="O895" i="4"/>
  <c r="O771" i="4"/>
  <c r="O127" i="4"/>
  <c r="O957" i="4"/>
  <c r="O860" i="4"/>
  <c r="O735" i="4"/>
  <c r="O335" i="4"/>
  <c r="O169" i="4"/>
  <c r="O160" i="4"/>
  <c r="O171" i="4"/>
  <c r="O732" i="4"/>
  <c r="O429" i="4"/>
  <c r="O573" i="4"/>
  <c r="O823" i="4"/>
  <c r="O326" i="4"/>
  <c r="O795" i="4"/>
  <c r="O425" i="4"/>
  <c r="O275" i="4"/>
  <c r="O990" i="4"/>
  <c r="O173" i="4"/>
  <c r="O651" i="4"/>
  <c r="O276" i="4"/>
  <c r="O702" i="4"/>
  <c r="O890" i="4"/>
  <c r="O848" i="4"/>
  <c r="O244" i="4"/>
  <c r="O967" i="4"/>
  <c r="O229" i="4"/>
  <c r="O460" i="4"/>
  <c r="O155" i="4"/>
  <c r="O974" i="4"/>
  <c r="O255" i="4"/>
  <c r="O529" i="4"/>
  <c r="O532" i="4"/>
  <c r="O60" i="4"/>
  <c r="O222" i="4"/>
  <c r="O219" i="4"/>
  <c r="O511" i="4"/>
  <c r="O694" i="4"/>
  <c r="O515" i="4"/>
  <c r="O872" i="4"/>
  <c r="O729" i="4"/>
  <c r="O314" i="4"/>
  <c r="O922" i="4"/>
  <c r="O482" i="4"/>
  <c r="O424" i="4"/>
  <c r="O397" i="4"/>
  <c r="O161" i="4"/>
  <c r="O790" i="4"/>
  <c r="O633" i="4"/>
  <c r="O670" i="4"/>
  <c r="O463" i="4"/>
  <c r="O158" i="4"/>
  <c r="O187" i="4"/>
  <c r="O802" i="4"/>
  <c r="O701" i="4"/>
  <c r="O999" i="4"/>
  <c r="O6" i="4"/>
  <c r="O788" i="4"/>
  <c r="O720" i="4"/>
  <c r="O551" i="4"/>
  <c r="O686" i="4"/>
  <c r="O582" i="4"/>
  <c r="O122" i="4"/>
  <c r="O1003" i="4"/>
  <c r="O601" i="4"/>
  <c r="O218" i="4"/>
  <c r="O520" i="4"/>
  <c r="O794" i="4"/>
  <c r="O407" i="4"/>
  <c r="O597" i="4"/>
  <c r="O567" i="4"/>
  <c r="O758" i="4"/>
  <c r="O50" i="4"/>
  <c r="O564" i="4"/>
  <c r="O203" i="4"/>
  <c r="O856" i="4"/>
  <c r="O631" i="4"/>
  <c r="O864" i="4"/>
  <c r="O778" i="4"/>
  <c r="O138" i="4"/>
  <c r="O775" i="4"/>
  <c r="O208" i="4"/>
  <c r="O636" i="4"/>
  <c r="O216" i="4"/>
  <c r="O249" i="4"/>
  <c r="O474" i="4"/>
  <c r="O513" i="4"/>
  <c r="O59" i="4"/>
  <c r="O178" i="4"/>
  <c r="O131" i="4"/>
  <c r="O711" i="4"/>
  <c r="O568" i="4"/>
  <c r="O663" i="4"/>
  <c r="O602" i="4"/>
  <c r="O280" i="4"/>
  <c r="O851" i="4"/>
  <c r="O351" i="4"/>
  <c r="O807" i="4"/>
  <c r="O570" i="4"/>
  <c r="O479" i="4"/>
  <c r="O705" i="4"/>
  <c r="O462" i="4"/>
  <c r="O595" i="4"/>
  <c r="O673" i="4"/>
  <c r="O799" i="4"/>
  <c r="O239" i="4"/>
  <c r="O34" i="4"/>
  <c r="O639" i="4"/>
  <c r="O1000" i="4"/>
  <c r="O659" i="4"/>
  <c r="O867" i="4"/>
  <c r="O190" i="4"/>
  <c r="O441" i="4"/>
  <c r="O938" i="4"/>
  <c r="O386" i="4"/>
  <c r="O691" i="4"/>
  <c r="O373" i="4"/>
  <c r="O47" i="4"/>
  <c r="O369" i="4"/>
  <c r="O664" i="4"/>
  <c r="O548" i="4"/>
  <c r="O235" i="4"/>
  <c r="O749" i="4"/>
  <c r="O245" i="4"/>
  <c r="O409" i="4"/>
  <c r="O172" i="4"/>
  <c r="O859" i="4"/>
  <c r="O116" i="4"/>
  <c r="O506" i="4"/>
  <c r="O303" i="4"/>
  <c r="O838" i="4"/>
  <c r="O438" i="4"/>
  <c r="O490" i="4"/>
  <c r="O15" i="4"/>
  <c r="O935" i="4"/>
  <c r="O676" i="4"/>
  <c r="O489" i="4"/>
  <c r="O430" i="4"/>
  <c r="O287" i="4"/>
  <c r="O617" i="4"/>
  <c r="O605" i="4"/>
  <c r="O653" i="4"/>
  <c r="O358" i="4"/>
  <c r="O251" i="4"/>
  <c r="O857" i="4"/>
  <c r="O750" i="4"/>
  <c r="O703" i="4"/>
  <c r="O428" i="4"/>
  <c r="O626" i="4"/>
  <c r="O523" i="4"/>
  <c r="O993" i="4"/>
  <c r="O942" i="4"/>
  <c r="O476" i="4"/>
  <c r="O849" i="4"/>
  <c r="O113" i="4"/>
  <c r="O338" i="4"/>
  <c r="O417" i="4"/>
  <c r="O915" i="4"/>
  <c r="O721" i="4"/>
  <c r="O135" i="4"/>
  <c r="O776" i="4"/>
  <c r="O700" i="4"/>
  <c r="O90" i="4"/>
  <c r="O189" i="4"/>
  <c r="O559" i="4"/>
  <c r="O903" i="4"/>
  <c r="O726" i="4"/>
  <c r="O32" i="4"/>
  <c r="O600" i="4"/>
  <c r="O336" i="4"/>
  <c r="O610" i="4"/>
  <c r="O706" i="4"/>
  <c r="O791" i="4"/>
  <c r="O641" i="4"/>
  <c r="O192" i="4"/>
  <c r="O604" i="4"/>
  <c r="O225" i="4"/>
  <c r="O411" i="4"/>
  <c r="O325" i="4"/>
  <c r="O517" i="4"/>
  <c r="O952" i="4"/>
  <c r="O494" i="4"/>
  <c r="O302" i="4"/>
  <c r="O405" i="4"/>
  <c r="O565" i="4"/>
  <c r="O381" i="4"/>
  <c r="O896" i="4"/>
  <c r="O680" i="4"/>
  <c r="O451" i="4"/>
  <c r="O724" i="4"/>
  <c r="O253" i="4"/>
  <c r="O52" i="4"/>
  <c r="O898" i="4"/>
  <c r="O984" i="4"/>
  <c r="O687" i="4"/>
  <c r="O616" i="4"/>
  <c r="O657" i="4"/>
  <c r="O542" i="4"/>
  <c r="O26" i="4"/>
  <c r="O49" i="4"/>
  <c r="O817" i="4"/>
  <c r="O258" i="4"/>
  <c r="O467" i="4"/>
  <c r="O783" i="4"/>
  <c r="O398" i="4"/>
  <c r="O372" i="4"/>
  <c r="O228" i="4"/>
  <c r="O457" i="4"/>
  <c r="O412" i="4"/>
  <c r="O183" i="4"/>
  <c r="O886" i="4"/>
  <c r="O341" i="4"/>
  <c r="O205" i="4"/>
  <c r="O518" i="4"/>
  <c r="O614" i="4"/>
  <c r="O527" i="4"/>
  <c r="O300" i="4"/>
  <c r="O969" i="4"/>
  <c r="O816" i="4"/>
  <c r="O179" i="4"/>
  <c r="O968" i="4"/>
  <c r="O471" i="4"/>
  <c r="O20" i="4"/>
  <c r="O674" i="4"/>
  <c r="O754" i="4"/>
  <c r="O128" i="4"/>
  <c r="O12" i="4"/>
  <c r="O75" i="4"/>
  <c r="O592" i="4"/>
  <c r="O555" i="4"/>
  <c r="O954" i="4"/>
  <c r="O550" i="4"/>
  <c r="O710" i="4"/>
  <c r="O988" i="4"/>
  <c r="O382" i="4"/>
  <c r="O278" i="4"/>
  <c r="O379" i="4"/>
  <c r="O622" i="4"/>
  <c r="O630" i="4"/>
  <c r="O883" i="4"/>
  <c r="O477" i="4"/>
  <c r="O285" i="4"/>
  <c r="O643" i="4"/>
  <c r="O830" i="4"/>
  <c r="O672" i="4"/>
  <c r="O410" i="4"/>
  <c r="O796" i="4"/>
  <c r="O201" i="4"/>
  <c r="O812" i="4"/>
  <c r="O893" i="4"/>
  <c r="O964" i="4"/>
  <c r="O786" i="4"/>
  <c r="O9" i="4"/>
  <c r="O979" i="4"/>
  <c r="O139" i="4"/>
  <c r="O876" i="4"/>
  <c r="O114" i="4"/>
  <c r="O133" i="4"/>
  <c r="O165" i="4"/>
  <c r="O534" i="4"/>
  <c r="O414" i="4"/>
  <c r="O121" i="4"/>
  <c r="O445" i="4"/>
  <c r="O498" i="4"/>
  <c r="O803" i="4"/>
  <c r="O779" i="4"/>
  <c r="O918" i="4"/>
  <c r="O521" i="4"/>
  <c r="O27" i="4"/>
  <c r="O899" i="4"/>
  <c r="O353" i="4"/>
  <c r="O541" i="4"/>
  <c r="O86" i="4"/>
  <c r="O646" i="4"/>
  <c r="O934" i="4"/>
  <c r="O265" i="4"/>
  <c r="O376" i="4"/>
  <c r="O575" i="4"/>
  <c r="O316" i="4"/>
  <c r="O403" i="4"/>
  <c r="O870" i="4"/>
  <c r="O841" i="4"/>
  <c r="O833" i="4"/>
  <c r="O419" i="4"/>
  <c r="O911" i="4"/>
  <c r="O149" i="4"/>
  <c r="O910" i="4"/>
  <c r="O972" i="4"/>
  <c r="O774" i="4"/>
  <c r="O56" i="4"/>
  <c r="O986" i="4"/>
  <c r="O61" i="4"/>
  <c r="O507" i="4"/>
  <c r="O93" i="4"/>
  <c r="O862" i="4"/>
  <c r="O263" i="4"/>
  <c r="O224" i="4"/>
  <c r="O970" i="4"/>
  <c r="O960" i="4"/>
  <c r="O62" i="4"/>
  <c r="O23" i="4"/>
  <c r="O377" i="4"/>
  <c r="O63" i="4"/>
  <c r="O939" i="4"/>
  <c r="O926" i="4"/>
  <c r="O853" i="4"/>
  <c r="O367" i="4"/>
  <c r="O58" i="4"/>
  <c r="O572" i="4"/>
  <c r="O505" i="4"/>
  <c r="O29" i="4"/>
  <c r="O941" i="4"/>
  <c r="O623" i="4"/>
  <c r="O18" i="4"/>
  <c r="O679" i="4"/>
  <c r="O536" i="4"/>
  <c r="O599" i="4"/>
  <c r="O370" i="4"/>
  <c r="O881" i="4"/>
  <c r="O535" i="4"/>
  <c r="O266" i="4"/>
  <c r="O843" i="4"/>
  <c r="O603" i="4"/>
  <c r="O924" i="4"/>
  <c r="O877" i="4"/>
  <c r="O103" i="4"/>
  <c r="O589" i="4"/>
  <c r="O501" i="4"/>
  <c r="O950" i="4"/>
  <c r="O320" i="4"/>
  <c r="O961" i="4"/>
  <c r="O908" i="4"/>
  <c r="O281" i="4"/>
  <c r="O74" i="4"/>
  <c r="O156" i="4"/>
  <c r="O660" i="4"/>
  <c r="O442" i="4"/>
  <c r="O875" i="4"/>
  <c r="O307" i="4"/>
  <c r="O473" i="4"/>
  <c r="O67" i="4"/>
  <c r="O261" i="4"/>
  <c r="O792" i="4"/>
  <c r="O927" i="4"/>
  <c r="O723" i="4"/>
  <c r="O349" i="4"/>
  <c r="O698" i="4"/>
  <c r="O69" i="4"/>
  <c r="O418" i="4"/>
  <c r="O690" i="4"/>
  <c r="O385" i="4"/>
  <c r="O241" i="4"/>
  <c r="O427" i="4"/>
  <c r="O125" i="4"/>
  <c r="O262" i="4"/>
  <c r="O593" i="4"/>
  <c r="O566" i="4"/>
  <c r="O716" i="4"/>
  <c r="O861" i="4"/>
  <c r="O330" i="4"/>
  <c r="O866" i="4"/>
  <c r="O946" i="4"/>
  <c r="O737" i="4"/>
  <c r="O892" i="4"/>
  <c r="O909" i="4"/>
  <c r="O274" i="4"/>
  <c r="O933" i="4"/>
  <c r="O400" i="4"/>
  <c r="O39" i="4"/>
  <c r="O365" i="4"/>
  <c r="O107" i="4"/>
  <c r="O10" i="4"/>
  <c r="O576" i="4"/>
  <c r="O581" i="4"/>
  <c r="O25" i="4"/>
  <c r="O912" i="4"/>
  <c r="O992" i="4"/>
  <c r="O525" i="4"/>
  <c r="O16" i="4"/>
  <c r="O689" i="4"/>
  <c r="O92" i="4"/>
  <c r="O496" i="4"/>
  <c r="O31" i="4"/>
  <c r="O5" i="4"/>
  <c r="AI5" i="4" s="1"/>
  <c r="O560" i="4"/>
  <c r="O191" i="4"/>
  <c r="O997" i="4"/>
  <c r="O333" i="4"/>
  <c r="O196" i="4"/>
  <c r="O243" i="4"/>
  <c r="O769" i="4"/>
  <c r="Y1007" i="4"/>
  <c r="X1007" i="4"/>
  <c r="M1007" i="4"/>
  <c r="L1007" i="4"/>
  <c r="V1007" i="4"/>
  <c r="AD1007" i="4"/>
  <c r="AE1007" i="4"/>
  <c r="AB1007" i="4"/>
  <c r="U1007" i="4"/>
  <c r="R1007" i="4"/>
  <c r="S1007" i="4"/>
  <c r="C1827" i="8"/>
  <c r="M1829" i="8"/>
  <c r="F1829" i="8" l="1"/>
  <c r="E1828" i="8"/>
  <c r="AR1827" i="8"/>
  <c r="AS1827" i="8"/>
  <c r="J1829" i="8"/>
  <c r="K1830" i="8"/>
  <c r="AW1828" i="8"/>
  <c r="AX1828" i="8"/>
  <c r="P1831" i="8"/>
  <c r="O1830" i="8"/>
  <c r="BB1829" i="8"/>
  <c r="BC1829" i="8"/>
  <c r="AI958" i="4"/>
  <c r="AQ958" i="4" s="1"/>
  <c r="AI193" i="4"/>
  <c r="AQ193" i="4" s="1"/>
  <c r="AI1005" i="4"/>
  <c r="AI593" i="4"/>
  <c r="AQ593" i="4" s="1"/>
  <c r="AI877" i="4"/>
  <c r="AQ877" i="4" s="1"/>
  <c r="AI507" i="4"/>
  <c r="AQ507" i="4" s="1"/>
  <c r="AI803" i="4"/>
  <c r="AQ803" i="4" s="1"/>
  <c r="AI988" i="4"/>
  <c r="AQ988" i="4" s="1"/>
  <c r="AI616" i="4"/>
  <c r="AQ616" i="4" s="1"/>
  <c r="AI559" i="4"/>
  <c r="AQ559" i="4" s="1"/>
  <c r="AI15" i="4"/>
  <c r="AQ15" i="4" s="1"/>
  <c r="AI595" i="4"/>
  <c r="AQ595" i="4" s="1"/>
  <c r="AI567" i="4"/>
  <c r="AQ567" i="4" s="1"/>
  <c r="AI872" i="4"/>
  <c r="AQ872" i="4" s="1"/>
  <c r="AI160" i="4"/>
  <c r="AQ160" i="4" s="1"/>
  <c r="AI1004" i="4"/>
  <c r="AQ1004" i="4" s="1"/>
  <c r="AI237" i="4"/>
  <c r="AQ237" i="4" s="1"/>
  <c r="AI80" i="4"/>
  <c r="AQ80" i="4" s="1"/>
  <c r="AI971" i="4"/>
  <c r="AQ971" i="4" s="1"/>
  <c r="AI209" i="4"/>
  <c r="AQ209" i="4" s="1"/>
  <c r="AI613" i="4"/>
  <c r="AQ613" i="4" s="1"/>
  <c r="AI615" i="4"/>
  <c r="AQ615" i="4" s="1"/>
  <c r="AI248" i="4"/>
  <c r="AQ248" i="4" s="1"/>
  <c r="AI647" i="4"/>
  <c r="AQ647" i="4" s="1"/>
  <c r="AI119" i="4"/>
  <c r="AQ119" i="4" s="1"/>
  <c r="AI22" i="4"/>
  <c r="AQ22" i="4" s="1"/>
  <c r="AI560" i="4"/>
  <c r="AQ560" i="4" s="1"/>
  <c r="AI992" i="4"/>
  <c r="AQ992" i="4" s="1"/>
  <c r="AI39" i="4"/>
  <c r="AQ39" i="4" s="1"/>
  <c r="AI737" i="4"/>
  <c r="AQ737" i="4" s="1"/>
  <c r="AI566" i="4"/>
  <c r="AQ566" i="4" s="1"/>
  <c r="AI418" i="4"/>
  <c r="AQ418" i="4" s="1"/>
  <c r="AI67" i="4"/>
  <c r="AQ67" i="4" s="1"/>
  <c r="AI281" i="4"/>
  <c r="AQ281" i="4" s="1"/>
  <c r="AI103" i="4"/>
  <c r="AQ103" i="4" s="1"/>
  <c r="AI370" i="4"/>
  <c r="AQ370" i="4" s="1"/>
  <c r="AI505" i="4"/>
  <c r="AQ505" i="4" s="1"/>
  <c r="AI377" i="4"/>
  <c r="AQ377" i="4" s="1"/>
  <c r="AI93" i="4"/>
  <c r="AQ93" i="4" s="1"/>
  <c r="AI149" i="4"/>
  <c r="AQ149" i="4" s="1"/>
  <c r="AI841" i="4"/>
  <c r="AQ841" i="4" s="1"/>
  <c r="AI646" i="4"/>
  <c r="AQ646" i="4" s="1"/>
  <c r="AI779" i="4"/>
  <c r="AQ779" i="4" s="1"/>
  <c r="AI133" i="4"/>
  <c r="AQ133" i="4" s="1"/>
  <c r="AI964" i="4"/>
  <c r="AQ964" i="4" s="1"/>
  <c r="AI643" i="4"/>
  <c r="AQ643" i="4" s="1"/>
  <c r="AI382" i="4"/>
  <c r="AQ382" i="4" s="1"/>
  <c r="AI12" i="4"/>
  <c r="AQ12" i="4" s="1"/>
  <c r="AI816" i="4"/>
  <c r="AQ816" i="4" s="1"/>
  <c r="AI341" i="4"/>
  <c r="AQ341" i="4" s="1"/>
  <c r="AI783" i="4"/>
  <c r="AQ783" i="4" s="1"/>
  <c r="AI657" i="4"/>
  <c r="AQ657" i="4" s="1"/>
  <c r="AI494" i="4"/>
  <c r="AQ494" i="4" s="1"/>
  <c r="AI641" i="4"/>
  <c r="AQ641" i="4" s="1"/>
  <c r="AI903" i="4"/>
  <c r="AQ903" i="4" s="1"/>
  <c r="AI915" i="4"/>
  <c r="AQ915" i="4" s="1"/>
  <c r="AI523" i="4"/>
  <c r="AQ523" i="4" s="1"/>
  <c r="AI358" i="4"/>
  <c r="AQ358" i="4" s="1"/>
  <c r="AI935" i="4"/>
  <c r="AQ935" i="4" s="1"/>
  <c r="AI859" i="4"/>
  <c r="AQ859" i="4" s="1"/>
  <c r="AI664" i="4"/>
  <c r="AQ664" i="4" s="1"/>
  <c r="AI190" i="4"/>
  <c r="AQ190" i="4" s="1"/>
  <c r="AI673" i="4"/>
  <c r="AQ673" i="4" s="1"/>
  <c r="AI851" i="4"/>
  <c r="AQ851" i="4" s="1"/>
  <c r="AI59" i="4"/>
  <c r="AQ59" i="4" s="1"/>
  <c r="AI138" i="4"/>
  <c r="AQ138" i="4" s="1"/>
  <c r="AI758" i="4"/>
  <c r="AQ758" i="4" s="1"/>
  <c r="AI1003" i="4"/>
  <c r="AQ1003" i="4" s="1"/>
  <c r="AI999" i="4"/>
  <c r="AQ999" i="4" s="1"/>
  <c r="AI633" i="4"/>
  <c r="AQ633" i="4" s="1"/>
  <c r="AI729" i="4"/>
  <c r="AQ729" i="4" s="1"/>
  <c r="AI532" i="4"/>
  <c r="AQ532" i="4" s="1"/>
  <c r="AI244" i="4"/>
  <c r="AQ244" i="4" s="1"/>
  <c r="AI275" i="4"/>
  <c r="AQ275" i="4" s="1"/>
  <c r="AI171" i="4"/>
  <c r="AQ171" i="4" s="1"/>
  <c r="AI771" i="4"/>
  <c r="AQ771" i="4" s="1"/>
  <c r="AI656" i="4"/>
  <c r="AQ656" i="4" s="1"/>
  <c r="AI389" i="4"/>
  <c r="AQ389" i="4" s="1"/>
  <c r="AI446" i="4"/>
  <c r="AQ446" i="4" s="1"/>
  <c r="AI579" i="4"/>
  <c r="AQ579" i="4" s="1"/>
  <c r="AI130" i="4"/>
  <c r="AQ130" i="4" s="1"/>
  <c r="AI789" i="4"/>
  <c r="AQ789" i="4" s="1"/>
  <c r="AI321" i="4"/>
  <c r="AQ321" i="4" s="1"/>
  <c r="AI844" i="4"/>
  <c r="AQ844" i="4" s="1"/>
  <c r="AI470" i="4"/>
  <c r="AQ470" i="4" s="1"/>
  <c r="AI296" i="4"/>
  <c r="AQ296" i="4" s="1"/>
  <c r="AI793" i="4"/>
  <c r="AQ793" i="4" s="1"/>
  <c r="AI162" i="4"/>
  <c r="AQ162" i="4" s="1"/>
  <c r="AI627" i="4"/>
  <c r="AQ627" i="4" s="1"/>
  <c r="AI763" i="4"/>
  <c r="AQ763" i="4" s="1"/>
  <c r="AI587" i="4"/>
  <c r="AQ587" i="4" s="1"/>
  <c r="AI115" i="4"/>
  <c r="AQ115" i="4" s="1"/>
  <c r="AI48" i="4"/>
  <c r="AQ48" i="4" s="1"/>
  <c r="AI736" i="4"/>
  <c r="AQ736" i="4" s="1"/>
  <c r="AI277" i="4"/>
  <c r="AQ277" i="4" s="1"/>
  <c r="AI143" i="4"/>
  <c r="AQ143" i="4" s="1"/>
  <c r="AI272" i="4"/>
  <c r="AQ272" i="4" s="1"/>
  <c r="AI150" i="4"/>
  <c r="AQ150" i="4" s="1"/>
  <c r="AI574" i="4"/>
  <c r="AQ574" i="4" s="1"/>
  <c r="AI914" i="4"/>
  <c r="AQ914" i="4" s="1"/>
  <c r="AI132" i="4"/>
  <c r="AQ132" i="4" s="1"/>
  <c r="AI361" i="4"/>
  <c r="AQ361" i="4" s="1"/>
  <c r="AI283" i="4"/>
  <c r="AQ283" i="4" s="1"/>
  <c r="AI36" i="4"/>
  <c r="AQ36" i="4" s="1"/>
  <c r="AI211" i="4"/>
  <c r="AQ211" i="4" s="1"/>
  <c r="AI388" i="4"/>
  <c r="AQ388" i="4" s="1"/>
  <c r="AI537" i="4"/>
  <c r="AQ537" i="4" s="1"/>
  <c r="AI682" i="4"/>
  <c r="AQ682" i="4" s="1"/>
  <c r="AI920" i="4"/>
  <c r="AQ920" i="4" s="1"/>
  <c r="AI869" i="4"/>
  <c r="AQ869" i="4" s="1"/>
  <c r="AI608" i="4"/>
  <c r="AQ608" i="4" s="1"/>
  <c r="AI317" i="4"/>
  <c r="AQ317" i="4" s="1"/>
  <c r="AI426" i="4"/>
  <c r="AQ426" i="4" s="1"/>
  <c r="AI234" i="4"/>
  <c r="AQ234" i="4" s="1"/>
  <c r="AI146" i="4"/>
  <c r="AQ146" i="4" s="1"/>
  <c r="AI545" i="4"/>
  <c r="AQ545" i="4" s="1"/>
  <c r="AI227" i="4"/>
  <c r="AQ227" i="4" s="1"/>
  <c r="AI607" i="4"/>
  <c r="AQ607" i="4" s="1"/>
  <c r="AI715" i="4"/>
  <c r="AQ715" i="4" s="1"/>
  <c r="AI327" i="4"/>
  <c r="AQ327" i="4" s="1"/>
  <c r="AI882" i="4"/>
  <c r="AQ882" i="4" s="1"/>
  <c r="AI734" i="4"/>
  <c r="AQ734" i="4" s="1"/>
  <c r="AI562" i="4"/>
  <c r="AQ562" i="4" s="1"/>
  <c r="AI583" i="4"/>
  <c r="AQ583" i="4" s="1"/>
  <c r="AI811" i="4"/>
  <c r="AQ811" i="4" s="1"/>
  <c r="AI499" i="4"/>
  <c r="AQ499" i="4" s="1"/>
  <c r="AI13" i="4"/>
  <c r="AQ13" i="4" s="1"/>
  <c r="AI21" i="4"/>
  <c r="AQ21" i="4" s="1"/>
  <c r="AI210" i="4"/>
  <c r="AQ210" i="4" s="1"/>
  <c r="AI764" i="4"/>
  <c r="AQ764" i="4" s="1"/>
  <c r="AI400" i="4"/>
  <c r="AQ400" i="4" s="1"/>
  <c r="AI473" i="4"/>
  <c r="AQ473" i="4" s="1"/>
  <c r="AI572" i="4"/>
  <c r="AQ572" i="4" s="1"/>
  <c r="AI870" i="4"/>
  <c r="AQ870" i="4" s="1"/>
  <c r="AI893" i="4"/>
  <c r="AQ893" i="4" s="1"/>
  <c r="AI886" i="4"/>
  <c r="AQ886" i="4" s="1"/>
  <c r="AI952" i="4"/>
  <c r="AQ952" i="4" s="1"/>
  <c r="AI653" i="4"/>
  <c r="AQ653" i="4" s="1"/>
  <c r="AI867" i="4"/>
  <c r="AQ867" i="4" s="1"/>
  <c r="AI778" i="4"/>
  <c r="AQ778" i="4" s="1"/>
  <c r="AI790" i="4"/>
  <c r="AQ790" i="4" s="1"/>
  <c r="AI425" i="4"/>
  <c r="AQ425" i="4" s="1"/>
  <c r="AI733" i="4"/>
  <c r="AQ733" i="4" s="1"/>
  <c r="AI111" i="4"/>
  <c r="AQ111" i="4" s="1"/>
  <c r="AI73" i="4"/>
  <c r="AQ73" i="4" s="1"/>
  <c r="AI124" i="4"/>
  <c r="AQ124" i="4" s="1"/>
  <c r="AI292" i="4"/>
  <c r="AQ292" i="4" s="1"/>
  <c r="AI930" i="4"/>
  <c r="AQ930" i="4" s="1"/>
  <c r="AI134" i="4"/>
  <c r="AQ134" i="4" s="1"/>
  <c r="AI880" i="4"/>
  <c r="AQ880" i="4" s="1"/>
  <c r="AI719" i="4"/>
  <c r="AQ719" i="4" s="1"/>
  <c r="AI578" i="4"/>
  <c r="AQ578" i="4" s="1"/>
  <c r="AI483" i="4"/>
  <c r="AQ483" i="4" s="1"/>
  <c r="AI254" i="4"/>
  <c r="AQ254" i="4" s="1"/>
  <c r="AI928" i="4"/>
  <c r="AQ928" i="4" s="1"/>
  <c r="AI966" i="4"/>
  <c r="AQ966" i="4" s="1"/>
  <c r="AI346" i="4"/>
  <c r="AQ346" i="4" s="1"/>
  <c r="AI839" i="4"/>
  <c r="AQ839" i="4" s="1"/>
  <c r="AI809" i="4"/>
  <c r="AQ809" i="4" s="1"/>
  <c r="AI45" i="4"/>
  <c r="AQ45" i="4" s="1"/>
  <c r="AI571" i="4"/>
  <c r="AQ571" i="4" s="1"/>
  <c r="AI72" i="4"/>
  <c r="AQ72" i="4" s="1"/>
  <c r="AI994" i="4"/>
  <c r="AQ994" i="4" s="1"/>
  <c r="AI797" i="4"/>
  <c r="AQ797" i="4" s="1"/>
  <c r="AI447" i="4"/>
  <c r="AQ447" i="4" s="1"/>
  <c r="AI226" i="4"/>
  <c r="AQ226" i="4" s="1"/>
  <c r="AI814" i="4"/>
  <c r="AQ814" i="4" s="1"/>
  <c r="AI137" i="4"/>
  <c r="AQ137" i="4" s="1"/>
  <c r="AI900" i="4"/>
  <c r="AQ900" i="4" s="1"/>
  <c r="AI666" i="4"/>
  <c r="AQ666" i="4" s="1"/>
  <c r="AI31" i="4"/>
  <c r="AQ31" i="4" s="1"/>
  <c r="AI698" i="4"/>
  <c r="AQ698" i="4" s="1"/>
  <c r="AI924" i="4"/>
  <c r="AQ924" i="4" s="1"/>
  <c r="AI62" i="4"/>
  <c r="AQ62" i="4" s="1"/>
  <c r="AI403" i="4"/>
  <c r="AQ403" i="4" s="1"/>
  <c r="AI876" i="4"/>
  <c r="AQ876" i="4" s="1"/>
  <c r="AI710" i="4"/>
  <c r="AQ710" i="4" s="1"/>
  <c r="AI183" i="4"/>
  <c r="AQ183" i="4" s="1"/>
  <c r="AI680" i="4"/>
  <c r="AQ680" i="4" s="1"/>
  <c r="AI189" i="4"/>
  <c r="AQ189" i="4" s="1"/>
  <c r="AI605" i="4"/>
  <c r="AQ605" i="4" s="1"/>
  <c r="AI659" i="4"/>
  <c r="AQ659" i="4" s="1"/>
  <c r="AI474" i="4"/>
  <c r="AQ474" i="4" s="1"/>
  <c r="AI582" i="4"/>
  <c r="AQ582" i="4" s="1"/>
  <c r="AI515" i="4"/>
  <c r="AQ515" i="4" s="1"/>
  <c r="AI795" i="4"/>
  <c r="AQ795" i="4" s="1"/>
  <c r="AI404" i="4"/>
  <c r="AQ404" i="4" s="1"/>
  <c r="AI722" i="4"/>
  <c r="AQ722" i="4" s="1"/>
  <c r="AI166" i="4"/>
  <c r="AQ166" i="4" s="1"/>
  <c r="AI596" i="4"/>
  <c r="AQ596" i="4" s="1"/>
  <c r="AI284" i="4"/>
  <c r="AQ284" i="4" s="1"/>
  <c r="AI96" i="4"/>
  <c r="AQ96" i="4" s="1"/>
  <c r="AI829" i="4"/>
  <c r="AQ829" i="4" s="1"/>
  <c r="AI273" i="4"/>
  <c r="AQ273" i="4" s="1"/>
  <c r="AI965" i="4"/>
  <c r="AQ965" i="4" s="1"/>
  <c r="AI399" i="4"/>
  <c r="AQ399" i="4" s="1"/>
  <c r="AI461" i="4"/>
  <c r="AQ461" i="4" s="1"/>
  <c r="AI936" i="4"/>
  <c r="AQ936" i="4" s="1"/>
  <c r="AI885" i="4"/>
  <c r="AQ885" i="4" s="1"/>
  <c r="AI51" i="4"/>
  <c r="AQ51" i="4" s="1"/>
  <c r="AI310" i="4"/>
  <c r="AQ310" i="4" s="1"/>
  <c r="AI359" i="4"/>
  <c r="AQ359" i="4" s="1"/>
  <c r="AI808" i="4"/>
  <c r="AQ808" i="4" s="1"/>
  <c r="AI364" i="4"/>
  <c r="AQ364" i="4" s="1"/>
  <c r="AI654" i="4"/>
  <c r="AQ654" i="4" s="1"/>
  <c r="AI294" i="4"/>
  <c r="AQ294" i="4" s="1"/>
  <c r="AI112" i="4"/>
  <c r="AQ112" i="4" s="1"/>
  <c r="AI170" i="4"/>
  <c r="AQ170" i="4" s="1"/>
  <c r="AI526" i="4"/>
  <c r="AQ526" i="4" s="1"/>
  <c r="AI947" i="4"/>
  <c r="AQ947" i="4" s="1"/>
  <c r="AI677" i="4"/>
  <c r="AQ677" i="4" s="1"/>
  <c r="AI384" i="4"/>
  <c r="AQ384" i="4" s="1"/>
  <c r="AI956" i="4"/>
  <c r="AQ956" i="4" s="1"/>
  <c r="AI854" i="4"/>
  <c r="AQ854" i="4" s="1"/>
  <c r="AI431" i="4"/>
  <c r="AQ431" i="4" s="1"/>
  <c r="AI342" i="4"/>
  <c r="AQ342" i="4" s="1"/>
  <c r="AI785" i="4"/>
  <c r="AQ785" i="4" s="1"/>
  <c r="AI982" i="4"/>
  <c r="AQ982" i="4" s="1"/>
  <c r="AI206" i="4"/>
  <c r="AQ206" i="4" s="1"/>
  <c r="AI744" i="4"/>
  <c r="AQ744" i="4" s="1"/>
  <c r="AI888" i="4"/>
  <c r="AQ888" i="4" s="1"/>
  <c r="AI635" i="4"/>
  <c r="AQ635" i="4" s="1"/>
  <c r="AI644" i="4"/>
  <c r="AQ644" i="4" s="1"/>
  <c r="AI980" i="4"/>
  <c r="AQ980" i="4" s="1"/>
  <c r="AI159" i="4"/>
  <c r="AQ159" i="4" s="1"/>
  <c r="AI879" i="4"/>
  <c r="AQ879" i="4" s="1"/>
  <c r="AI437" i="4"/>
  <c r="AQ437" i="4" s="1"/>
  <c r="AI624" i="4"/>
  <c r="AQ624" i="4" s="1"/>
  <c r="AI621" i="4"/>
  <c r="AQ621" i="4" s="1"/>
  <c r="AI42" i="4"/>
  <c r="AQ42" i="4" s="1"/>
  <c r="AI151" i="4"/>
  <c r="AQ151" i="4" s="1"/>
  <c r="AI512" i="4"/>
  <c r="AQ512" i="4" s="1"/>
  <c r="AI41" i="4"/>
  <c r="AQ41" i="4" s="1"/>
  <c r="AI182" i="4"/>
  <c r="AQ182" i="4" s="1"/>
  <c r="AI770" i="4"/>
  <c r="AQ770" i="4" s="1"/>
  <c r="AI495" i="4"/>
  <c r="AQ495" i="4" s="1"/>
  <c r="AI221" i="4"/>
  <c r="AQ221" i="4" s="1"/>
  <c r="AI243" i="4"/>
  <c r="AQ243" i="4" s="1"/>
  <c r="AI496" i="4"/>
  <c r="AQ496" i="4" s="1"/>
  <c r="AI581" i="4"/>
  <c r="AQ581" i="4" s="1"/>
  <c r="AI274" i="4"/>
  <c r="AQ274" i="4" s="1"/>
  <c r="AI866" i="4"/>
  <c r="AQ866" i="4" s="1"/>
  <c r="AI125" i="4"/>
  <c r="AQ125" i="4" s="1"/>
  <c r="AI349" i="4"/>
  <c r="AQ349" i="4" s="1"/>
  <c r="AI875" i="4"/>
  <c r="AQ875" i="4" s="1"/>
  <c r="AI320" i="4"/>
  <c r="AQ320" i="4" s="1"/>
  <c r="AI603" i="4"/>
  <c r="AQ603" i="4" s="1"/>
  <c r="AI679" i="4"/>
  <c r="AQ679" i="4" s="1"/>
  <c r="AI367" i="4"/>
  <c r="AQ367" i="4" s="1"/>
  <c r="AI960" i="4"/>
  <c r="AQ960" i="4" s="1"/>
  <c r="AI986" i="4"/>
  <c r="AQ986" i="4" s="1"/>
  <c r="AI833" i="4"/>
  <c r="AQ833" i="4" s="1"/>
  <c r="AI316" i="4"/>
  <c r="AQ316" i="4" s="1"/>
  <c r="AI353" i="4"/>
  <c r="AQ353" i="4" s="1"/>
  <c r="AI445" i="4"/>
  <c r="AQ445" i="4" s="1"/>
  <c r="AI139" i="4"/>
  <c r="AQ139" i="4" s="1"/>
  <c r="AI201" i="4"/>
  <c r="AQ201" i="4" s="1"/>
  <c r="AI883" i="4"/>
  <c r="AQ883" i="4" s="1"/>
  <c r="AI550" i="4"/>
  <c r="AQ550" i="4" s="1"/>
  <c r="AI674" i="4"/>
  <c r="AQ674" i="4" s="1"/>
  <c r="AI300" i="4"/>
  <c r="AQ300" i="4" s="1"/>
  <c r="AI412" i="4"/>
  <c r="AQ412" i="4" s="1"/>
  <c r="AI984" i="4"/>
  <c r="AQ984" i="4" s="1"/>
  <c r="AI896" i="4"/>
  <c r="AQ896" i="4" s="1"/>
  <c r="AI325" i="4"/>
  <c r="AQ325" i="4" s="1"/>
  <c r="AI610" i="4"/>
  <c r="AQ610" i="4" s="1"/>
  <c r="AI90" i="4"/>
  <c r="AQ90" i="4" s="1"/>
  <c r="AI113" i="4"/>
  <c r="AQ113" i="4" s="1"/>
  <c r="AI703" i="4"/>
  <c r="AQ703" i="4" s="1"/>
  <c r="AI617" i="4"/>
  <c r="AQ617" i="4" s="1"/>
  <c r="AI438" i="4"/>
  <c r="AQ438" i="4" s="1"/>
  <c r="AI409" i="4"/>
  <c r="AQ409" i="4" s="1"/>
  <c r="AI373" i="4"/>
  <c r="AQ373" i="4" s="1"/>
  <c r="AI1000" i="4"/>
  <c r="AQ1000" i="4" s="1"/>
  <c r="AI705" i="4"/>
  <c r="AQ705" i="4" s="1"/>
  <c r="AI663" i="4"/>
  <c r="AQ663" i="4" s="1"/>
  <c r="AI249" i="4"/>
  <c r="AQ249" i="4" s="1"/>
  <c r="AI631" i="4"/>
  <c r="AQ631" i="4" s="1"/>
  <c r="AI407" i="4"/>
  <c r="AQ407" i="4" s="1"/>
  <c r="AI686" i="4"/>
  <c r="AQ686" i="4" s="1"/>
  <c r="AI187" i="4"/>
  <c r="AQ187" i="4" s="1"/>
  <c r="AI397" i="4"/>
  <c r="AQ397" i="4" s="1"/>
  <c r="AI694" i="4"/>
  <c r="AQ694" i="4" s="1"/>
  <c r="AI974" i="4"/>
  <c r="AQ974" i="4" s="1"/>
  <c r="AI702" i="4"/>
  <c r="AQ702" i="4" s="1"/>
  <c r="AI326" i="4"/>
  <c r="AQ326" i="4" s="1"/>
  <c r="AI335" i="4"/>
  <c r="AQ335" i="4" s="1"/>
  <c r="AI824" i="4"/>
  <c r="AQ824" i="4" s="1"/>
  <c r="AI290" i="4"/>
  <c r="AQ290" i="4" s="1"/>
  <c r="AI699" i="4"/>
  <c r="AQ699" i="4" s="1"/>
  <c r="AI246" i="4"/>
  <c r="AQ246" i="4" s="1"/>
  <c r="AI380" i="4"/>
  <c r="AQ380" i="4" s="1"/>
  <c r="AI348" i="4"/>
  <c r="AQ348" i="4" s="1"/>
  <c r="AI801" i="4"/>
  <c r="AQ801" i="4" s="1"/>
  <c r="AI620" i="4"/>
  <c r="AQ620" i="4" s="1"/>
  <c r="AI360" i="4"/>
  <c r="AQ360" i="4" s="1"/>
  <c r="AI17" i="4"/>
  <c r="AQ17" i="4" s="1"/>
  <c r="AI637" i="4"/>
  <c r="AQ637" i="4" s="1"/>
  <c r="AI486" i="4"/>
  <c r="AQ486" i="4" s="1"/>
  <c r="AI324" i="4"/>
  <c r="AQ324" i="4" s="1"/>
  <c r="AI279" i="4"/>
  <c r="AQ279" i="4" s="1"/>
  <c r="AI291" i="4"/>
  <c r="AQ291" i="4" s="1"/>
  <c r="AI299" i="4"/>
  <c r="AQ299" i="4" s="1"/>
  <c r="AI344" i="4"/>
  <c r="AQ344" i="4" s="1"/>
  <c r="AI202" i="4"/>
  <c r="AQ202" i="4" s="1"/>
  <c r="AI590" i="4"/>
  <c r="AQ590" i="4" s="1"/>
  <c r="AI818" i="4"/>
  <c r="AQ818" i="4" s="1"/>
  <c r="AI304" i="4"/>
  <c r="AQ304" i="4" s="1"/>
  <c r="AI588" i="4"/>
  <c r="AQ588" i="4" s="1"/>
  <c r="AI708" i="4"/>
  <c r="AQ708" i="4" s="1"/>
  <c r="AI480" i="4"/>
  <c r="AQ480" i="4" s="1"/>
  <c r="AI675" i="4"/>
  <c r="AQ675" i="4" s="1"/>
  <c r="AI712" i="4"/>
  <c r="AQ712" i="4" s="1"/>
  <c r="AI983" i="4"/>
  <c r="AQ983" i="4" s="1"/>
  <c r="AI468" i="4"/>
  <c r="AQ468" i="4" s="1"/>
  <c r="AI761" i="4"/>
  <c r="AQ761" i="4" s="1"/>
  <c r="AI185" i="4"/>
  <c r="AQ185" i="4" s="1"/>
  <c r="AI455" i="4"/>
  <c r="AQ455" i="4" s="1"/>
  <c r="AI671" i="4"/>
  <c r="AQ671" i="4" s="1"/>
  <c r="AI606" i="4"/>
  <c r="AQ606" i="4" s="1"/>
  <c r="AI618" i="4"/>
  <c r="AQ618" i="4" s="1"/>
  <c r="AI66" i="4"/>
  <c r="AQ66" i="4" s="1"/>
  <c r="AI305" i="4"/>
  <c r="AQ305" i="4" s="1"/>
  <c r="AI140" i="4"/>
  <c r="AQ140" i="4" s="1"/>
  <c r="AI433" i="4"/>
  <c r="AQ433" i="4" s="1"/>
  <c r="AI524" i="4"/>
  <c r="AQ524" i="4" s="1"/>
  <c r="AI464" i="4"/>
  <c r="AQ464" i="4" s="1"/>
  <c r="AI144" i="4"/>
  <c r="AQ144" i="4" s="1"/>
  <c r="AI420" i="4"/>
  <c r="AQ420" i="4" s="1"/>
  <c r="AI33" i="4"/>
  <c r="AQ33" i="4" s="1"/>
  <c r="AI402" i="4"/>
  <c r="AQ402" i="4" s="1"/>
  <c r="AI109" i="4"/>
  <c r="AQ109" i="4" s="1"/>
  <c r="AI230" i="4"/>
  <c r="AQ230" i="4" s="1"/>
  <c r="AI331" i="4"/>
  <c r="AQ331" i="4" s="1"/>
  <c r="AI142" i="4"/>
  <c r="AQ142" i="4" s="1"/>
  <c r="AI981" i="4"/>
  <c r="AQ981" i="4" s="1"/>
  <c r="AI937" i="4"/>
  <c r="AQ937" i="4" s="1"/>
  <c r="AI629" i="4"/>
  <c r="AQ629" i="4" s="1"/>
  <c r="AI345" i="4"/>
  <c r="AQ345" i="4" s="1"/>
  <c r="AI394" i="4"/>
  <c r="AQ394" i="4" s="1"/>
  <c r="AI845" i="4"/>
  <c r="AQ845" i="4" s="1"/>
  <c r="AI828" i="4"/>
  <c r="AQ828" i="4" s="1"/>
  <c r="AI884" i="4"/>
  <c r="AQ884" i="4" s="1"/>
  <c r="AI334" i="4"/>
  <c r="AQ334" i="4" s="1"/>
  <c r="AI569" i="4"/>
  <c r="AQ569" i="4" s="1"/>
  <c r="AI289" i="4"/>
  <c r="AQ289" i="4" s="1"/>
  <c r="AI665" i="4"/>
  <c r="AQ665" i="4" s="1"/>
  <c r="AI978" i="4"/>
  <c r="AQ978" i="4" s="1"/>
  <c r="AI236" i="4"/>
  <c r="AQ236" i="4" s="1"/>
  <c r="AI585" i="4"/>
  <c r="AQ585" i="4" s="1"/>
  <c r="AI423" i="4"/>
  <c r="AQ423" i="4" s="1"/>
  <c r="AI481" i="4"/>
  <c r="AQ481" i="4" s="1"/>
  <c r="AI260" i="4"/>
  <c r="AQ260" i="4" s="1"/>
  <c r="AI609" i="4"/>
  <c r="AQ609" i="4" s="1"/>
  <c r="AI233" i="4"/>
  <c r="AQ233" i="4" s="1"/>
  <c r="AI164" i="4"/>
  <c r="AQ164" i="4" s="1"/>
  <c r="AI175" i="4"/>
  <c r="AQ175" i="4" s="1"/>
  <c r="AI362" i="4"/>
  <c r="AQ362" i="4" s="1"/>
  <c r="AI858" i="4"/>
  <c r="AQ858" i="4" s="1"/>
  <c r="AI693" i="4"/>
  <c r="AQ693" i="4" s="1"/>
  <c r="AI784" i="4"/>
  <c r="AQ784" i="4" s="1"/>
  <c r="AI81" i="4"/>
  <c r="AQ81" i="4" s="1"/>
  <c r="AI780" i="4"/>
  <c r="AQ780" i="4" s="1"/>
  <c r="AI825" i="4"/>
  <c r="AQ825" i="4" s="1"/>
  <c r="AI176" i="4"/>
  <c r="AQ176" i="4" s="1"/>
  <c r="AI188" i="4"/>
  <c r="AQ188" i="4" s="1"/>
  <c r="AI668" i="4"/>
  <c r="AQ668" i="4" s="1"/>
  <c r="AI742" i="4"/>
  <c r="AQ742" i="4" s="1"/>
  <c r="AI638" i="4"/>
  <c r="AQ638" i="4" s="1"/>
  <c r="AI508" i="4"/>
  <c r="AQ508" i="4" s="1"/>
  <c r="AI392" i="4"/>
  <c r="AQ392" i="4" s="1"/>
  <c r="AI328" i="4"/>
  <c r="AQ328" i="4" s="1"/>
  <c r="AI271" i="4"/>
  <c r="AQ271" i="4" s="1"/>
  <c r="AI436" i="4"/>
  <c r="AQ436" i="4" s="1"/>
  <c r="AI223" i="4"/>
  <c r="AQ223" i="4" s="1"/>
  <c r="AI543" i="4"/>
  <c r="AQ543" i="4" s="1"/>
  <c r="AI91" i="4"/>
  <c r="AQ91" i="4" s="1"/>
  <c r="AI753" i="4"/>
  <c r="AQ753" i="4" s="1"/>
  <c r="AI295" i="4"/>
  <c r="AQ295" i="4" s="1"/>
  <c r="AI167" i="4"/>
  <c r="AQ167" i="4" s="1"/>
  <c r="AI717" i="4"/>
  <c r="AQ717" i="4" s="1"/>
  <c r="AI584" i="4"/>
  <c r="AQ584" i="4" s="1"/>
  <c r="AI214" i="4"/>
  <c r="AQ214" i="4" s="1"/>
  <c r="AI946" i="4"/>
  <c r="AQ946" i="4" s="1"/>
  <c r="AI908" i="4"/>
  <c r="AQ908" i="4" s="1"/>
  <c r="AI23" i="4"/>
  <c r="AQ23" i="4" s="1"/>
  <c r="AI86" i="4"/>
  <c r="AQ86" i="4" s="1"/>
  <c r="AI285" i="4"/>
  <c r="AQ285" i="4" s="1"/>
  <c r="AI467" i="4"/>
  <c r="AQ467" i="4" s="1"/>
  <c r="AI791" i="4"/>
  <c r="AQ791" i="4" s="1"/>
  <c r="AI626" i="4"/>
  <c r="AQ626" i="4" s="1"/>
  <c r="AI369" i="4"/>
  <c r="AQ369" i="4" s="1"/>
  <c r="AI513" i="4"/>
  <c r="AQ513" i="4" s="1"/>
  <c r="AI701" i="4"/>
  <c r="AQ701" i="4" s="1"/>
  <c r="AI848" i="4"/>
  <c r="AQ848" i="4" s="1"/>
  <c r="AI554" i="4"/>
  <c r="AQ554" i="4" s="1"/>
  <c r="AI528" i="4"/>
  <c r="AQ528" i="4" s="1"/>
  <c r="AI953" i="4"/>
  <c r="AQ953" i="4" s="1"/>
  <c r="AI322" i="4"/>
  <c r="AQ322" i="4" s="1"/>
  <c r="AI434" i="4"/>
  <c r="AQ434" i="4" s="1"/>
  <c r="AI106" i="4"/>
  <c r="AQ106" i="4" s="1"/>
  <c r="AI932" i="4"/>
  <c r="AQ932" i="4" s="1"/>
  <c r="AI871" i="4"/>
  <c r="AQ871" i="4" s="1"/>
  <c r="AI213" i="4"/>
  <c r="AQ213" i="4" s="1"/>
  <c r="AI194" i="4"/>
  <c r="AQ194" i="4" s="1"/>
  <c r="AI598" i="4"/>
  <c r="AQ598" i="4" s="1"/>
  <c r="AI667" i="4"/>
  <c r="AQ667" i="4" s="1"/>
  <c r="AI256" i="4"/>
  <c r="AQ256" i="4" s="1"/>
  <c r="AI126" i="4"/>
  <c r="AQ126" i="4" s="1"/>
  <c r="AI725" i="4"/>
  <c r="AQ725" i="4" s="1"/>
  <c r="AI944" i="4"/>
  <c r="AQ944" i="4" s="1"/>
  <c r="AI136" i="4"/>
  <c r="AQ136" i="4" s="1"/>
  <c r="AI731" i="4"/>
  <c r="AQ731" i="4" s="1"/>
  <c r="AI619" i="4"/>
  <c r="AQ619" i="4" s="1"/>
  <c r="AI270" i="4"/>
  <c r="AQ270" i="4" s="1"/>
  <c r="AI586" i="4"/>
  <c r="AQ586" i="4" s="1"/>
  <c r="AI921" i="4"/>
  <c r="AQ921" i="4" s="1"/>
  <c r="AI553" i="4"/>
  <c r="AQ553" i="4" s="1"/>
  <c r="AI38" i="4"/>
  <c r="AQ38" i="4" s="1"/>
  <c r="AI40" i="4"/>
  <c r="AQ40" i="4" s="1"/>
  <c r="AI204" i="4"/>
  <c r="AQ204" i="4" s="1"/>
  <c r="AI154" i="4"/>
  <c r="AQ154" i="4" s="1"/>
  <c r="AI30" i="4"/>
  <c r="AQ30" i="4" s="1"/>
  <c r="AI769" i="4"/>
  <c r="AQ769" i="4" s="1"/>
  <c r="AI933" i="4"/>
  <c r="AQ933" i="4" s="1"/>
  <c r="AI307" i="4"/>
  <c r="AQ307" i="4" s="1"/>
  <c r="AI536" i="4"/>
  <c r="AQ536" i="4" s="1"/>
  <c r="AI61" i="4"/>
  <c r="AQ61" i="4" s="1"/>
  <c r="AI541" i="4"/>
  <c r="AQ541" i="4" s="1"/>
  <c r="AI812" i="4"/>
  <c r="AQ812" i="4" s="1"/>
  <c r="AI754" i="4"/>
  <c r="AQ754" i="4" s="1"/>
  <c r="AI258" i="4"/>
  <c r="AQ258" i="4" s="1"/>
  <c r="AI517" i="4"/>
  <c r="AQ517" i="4" s="1"/>
  <c r="AI338" i="4"/>
  <c r="AQ338" i="4" s="1"/>
  <c r="AI490" i="4"/>
  <c r="AQ490" i="4" s="1"/>
  <c r="AI462" i="4"/>
  <c r="AQ462" i="4" s="1"/>
  <c r="AI864" i="4"/>
  <c r="AQ864" i="4" s="1"/>
  <c r="AI802" i="4"/>
  <c r="AQ802" i="4" s="1"/>
  <c r="AI255" i="4"/>
  <c r="AQ255" i="4" s="1"/>
  <c r="AI169" i="4"/>
  <c r="AQ169" i="4" s="1"/>
  <c r="AI998" i="4"/>
  <c r="AQ998" i="4" s="1"/>
  <c r="AI339" i="4"/>
  <c r="AQ339" i="4" s="1"/>
  <c r="AI533" i="4"/>
  <c r="AQ533" i="4" s="1"/>
  <c r="AI92" i="4"/>
  <c r="AQ92" i="4" s="1"/>
  <c r="AI427" i="4"/>
  <c r="AQ427" i="4" s="1"/>
  <c r="AI442" i="4"/>
  <c r="AQ442" i="4" s="1"/>
  <c r="AI843" i="4"/>
  <c r="AQ843" i="4" s="1"/>
  <c r="AI853" i="4"/>
  <c r="AQ853" i="4" s="1"/>
  <c r="AI56" i="4"/>
  <c r="AQ56" i="4" s="1"/>
  <c r="AI899" i="4"/>
  <c r="AQ899" i="4" s="1"/>
  <c r="AI979" i="4"/>
  <c r="AQ979" i="4" s="1"/>
  <c r="AI630" i="4"/>
  <c r="AQ630" i="4" s="1"/>
  <c r="AI20" i="4"/>
  <c r="AQ20" i="4" s="1"/>
  <c r="AI457" i="4"/>
  <c r="AQ457" i="4" s="1"/>
  <c r="AI898" i="4"/>
  <c r="AQ898" i="4" s="1"/>
  <c r="AI411" i="4"/>
  <c r="AQ411" i="4" s="1"/>
  <c r="AI700" i="4"/>
  <c r="AQ700" i="4" s="1"/>
  <c r="AI750" i="4"/>
  <c r="AQ750" i="4" s="1"/>
  <c r="AI838" i="4"/>
  <c r="AQ838" i="4" s="1"/>
  <c r="AI691" i="4"/>
  <c r="AQ691" i="4" s="1"/>
  <c r="AI479" i="4"/>
  <c r="AQ479" i="4" s="1"/>
  <c r="AI216" i="4"/>
  <c r="AQ216" i="4" s="1"/>
  <c r="AI794" i="4"/>
  <c r="AQ794" i="4" s="1"/>
  <c r="AI158" i="4"/>
  <c r="AQ158" i="4" s="1"/>
  <c r="AI511" i="4"/>
  <c r="AQ511" i="4" s="1"/>
  <c r="AI276" i="4"/>
  <c r="AQ276" i="4" s="1"/>
  <c r="AI735" i="4"/>
  <c r="AQ735" i="4" s="1"/>
  <c r="AI652" i="4"/>
  <c r="AQ652" i="4" s="1"/>
  <c r="AI819" i="4"/>
  <c r="AQ819" i="4" s="1"/>
  <c r="AI413" i="4"/>
  <c r="AQ413" i="4" s="1"/>
  <c r="AI340" i="4"/>
  <c r="AQ340" i="4" s="1"/>
  <c r="AI976" i="4"/>
  <c r="AQ976" i="4" s="1"/>
  <c r="AI174" i="4"/>
  <c r="AQ174" i="4" s="1"/>
  <c r="AI649" i="4"/>
  <c r="AQ649" i="4" s="1"/>
  <c r="AI378" i="4"/>
  <c r="AQ378" i="4" s="1"/>
  <c r="AI422" i="4"/>
  <c r="AQ422" i="4" s="1"/>
  <c r="AI408" i="4"/>
  <c r="AQ408" i="4" s="1"/>
  <c r="AI747" i="4"/>
  <c r="AQ747" i="4" s="1"/>
  <c r="AI157" i="4"/>
  <c r="AQ157" i="4" s="1"/>
  <c r="AI504" i="4"/>
  <c r="AQ504" i="4" s="1"/>
  <c r="AI678" i="4"/>
  <c r="AQ678" i="4" s="1"/>
  <c r="AI393" i="4"/>
  <c r="AQ393" i="4" s="1"/>
  <c r="AI43" i="4"/>
  <c r="AQ43" i="4" s="1"/>
  <c r="AI297" i="4"/>
  <c r="AQ297" i="4" s="1"/>
  <c r="AI440" i="4"/>
  <c r="AQ440" i="4" s="1"/>
  <c r="AI298" i="4"/>
  <c r="AQ298" i="4" s="1"/>
  <c r="AI101" i="4"/>
  <c r="AQ101" i="4" s="1"/>
  <c r="AI475" i="4"/>
  <c r="AQ475" i="4" s="1"/>
  <c r="AI306" i="4"/>
  <c r="AQ306" i="4" s="1"/>
  <c r="AI129" i="4"/>
  <c r="AQ129" i="4" s="1"/>
  <c r="AI65" i="4"/>
  <c r="AQ65" i="4" s="1"/>
  <c r="AI975" i="4"/>
  <c r="AQ975" i="4" s="1"/>
  <c r="AI514" i="4"/>
  <c r="AQ514" i="4" s="1"/>
  <c r="AI800" i="4"/>
  <c r="AQ800" i="4" s="1"/>
  <c r="AI118" i="4"/>
  <c r="AQ118" i="4" s="1"/>
  <c r="AI658" i="4"/>
  <c r="AQ658" i="4" s="1"/>
  <c r="AI319" i="4"/>
  <c r="AQ319" i="4" s="1"/>
  <c r="AI530" i="4"/>
  <c r="AQ530" i="4" s="1"/>
  <c r="AI661" i="4"/>
  <c r="AQ661" i="4" s="1"/>
  <c r="AI977" i="4"/>
  <c r="AQ977" i="4" s="1"/>
  <c r="AI333" i="4"/>
  <c r="AQ333" i="4" s="1"/>
  <c r="AI689" i="4"/>
  <c r="AQ689" i="4" s="1"/>
  <c r="AI10" i="4"/>
  <c r="AQ10" i="4" s="1"/>
  <c r="AI330" i="4"/>
  <c r="AQ330" i="4" s="1"/>
  <c r="AI241" i="4"/>
  <c r="AQ241" i="4" s="1"/>
  <c r="AI927" i="4"/>
  <c r="AQ927" i="4" s="1"/>
  <c r="AI501" i="4"/>
  <c r="AQ501" i="4" s="1"/>
  <c r="AI623" i="4"/>
  <c r="AQ623" i="4" s="1"/>
  <c r="AI224" i="4"/>
  <c r="AQ224" i="4" s="1"/>
  <c r="AI376" i="4"/>
  <c r="AQ376" i="4" s="1"/>
  <c r="AI414" i="4"/>
  <c r="AQ414" i="4" s="1"/>
  <c r="AI410" i="4"/>
  <c r="AQ410" i="4" s="1"/>
  <c r="AI555" i="4"/>
  <c r="AQ555" i="4" s="1"/>
  <c r="AI614" i="4"/>
  <c r="AQ614" i="4" s="1"/>
  <c r="AI49" i="4"/>
  <c r="AQ49" i="4" s="1"/>
  <c r="AI565" i="4"/>
  <c r="AQ565" i="4" s="1"/>
  <c r="AI600" i="4"/>
  <c r="AQ600" i="4" s="1"/>
  <c r="AI476" i="4"/>
  <c r="AQ476" i="4" s="1"/>
  <c r="AI430" i="4"/>
  <c r="AQ430" i="4" s="1"/>
  <c r="AI749" i="4"/>
  <c r="AQ749" i="4" s="1"/>
  <c r="AI34" i="4"/>
  <c r="AQ34" i="4" s="1"/>
  <c r="AI570" i="4"/>
  <c r="AQ570" i="4" s="1"/>
  <c r="AI711" i="4"/>
  <c r="AQ711" i="4" s="1"/>
  <c r="AI636" i="4"/>
  <c r="AQ636" i="4" s="1"/>
  <c r="AI203" i="4"/>
  <c r="AQ203" i="4" s="1"/>
  <c r="AI520" i="4"/>
  <c r="AQ520" i="4" s="1"/>
  <c r="AI720" i="4"/>
  <c r="AQ720" i="4" s="1"/>
  <c r="AI482" i="4"/>
  <c r="AQ482" i="4" s="1"/>
  <c r="AI219" i="4"/>
  <c r="AQ219" i="4" s="1"/>
  <c r="AI460" i="4"/>
  <c r="AQ460" i="4" s="1"/>
  <c r="AI651" i="4"/>
  <c r="AQ651" i="4" s="1"/>
  <c r="AI573" i="4"/>
  <c r="AQ573" i="4" s="1"/>
  <c r="AI860" i="4"/>
  <c r="AQ860" i="4" s="1"/>
  <c r="AI352" i="4"/>
  <c r="AQ352" i="4" s="1"/>
  <c r="AI53" i="4"/>
  <c r="AQ53" i="4" s="1"/>
  <c r="AI184" i="4"/>
  <c r="AQ184" i="4" s="1"/>
  <c r="AI905" i="4"/>
  <c r="AQ905" i="4" s="1"/>
  <c r="AI563" i="4"/>
  <c r="AQ563" i="4" s="1"/>
  <c r="AI374" i="4"/>
  <c r="AQ374" i="4" s="1"/>
  <c r="AI634" i="4"/>
  <c r="AQ634" i="4" s="1"/>
  <c r="AI692" i="4"/>
  <c r="AQ692" i="4" s="1"/>
  <c r="AI343" i="4"/>
  <c r="AQ343" i="4" s="1"/>
  <c r="AI70" i="4"/>
  <c r="AQ70" i="4" s="1"/>
  <c r="AI805" i="4"/>
  <c r="AQ805" i="4" s="1"/>
  <c r="AI347" i="4"/>
  <c r="AQ347" i="4" s="1"/>
  <c r="AI798" i="4"/>
  <c r="AQ798" i="4" s="1"/>
  <c r="AI806" i="4"/>
  <c r="AQ806" i="4" s="1"/>
  <c r="AI714" i="4"/>
  <c r="AQ714" i="4" s="1"/>
  <c r="AI919" i="4"/>
  <c r="AQ919" i="4" s="1"/>
  <c r="AI180" i="4"/>
  <c r="AQ180" i="4" s="1"/>
  <c r="AI401" i="4"/>
  <c r="AQ401" i="4" s="1"/>
  <c r="AI449" i="4"/>
  <c r="AQ449" i="4" s="1"/>
  <c r="AI57" i="4"/>
  <c r="AQ57" i="4" s="1"/>
  <c r="AI906" i="4"/>
  <c r="AQ906" i="4" s="1"/>
  <c r="AI963" i="4"/>
  <c r="AQ963" i="4" s="1"/>
  <c r="AI949" i="4"/>
  <c r="AQ949" i="4" s="1"/>
  <c r="AI24" i="4"/>
  <c r="AQ24" i="4" s="1"/>
  <c r="AI688" i="4"/>
  <c r="AQ688" i="4" s="1"/>
  <c r="AI901" i="4"/>
  <c r="AQ901" i="4" s="1"/>
  <c r="AI200" i="4"/>
  <c r="AQ200" i="4" s="1"/>
  <c r="AI350" i="4"/>
  <c r="AQ350" i="4" s="1"/>
  <c r="AI84" i="4"/>
  <c r="AQ84" i="4" s="1"/>
  <c r="AI650" i="4"/>
  <c r="AQ650" i="4" s="1"/>
  <c r="AI777" i="4"/>
  <c r="AQ777" i="4" s="1"/>
  <c r="AI810" i="4"/>
  <c r="AQ810" i="4" s="1"/>
  <c r="AI217" i="4"/>
  <c r="AQ217" i="4" s="1"/>
  <c r="AI741" i="4"/>
  <c r="AQ741" i="4" s="1"/>
  <c r="AI894" i="4"/>
  <c r="AQ894" i="4" s="1"/>
  <c r="AI435" i="4"/>
  <c r="AQ435" i="4" s="1"/>
  <c r="AI488" i="4"/>
  <c r="AQ488" i="4" s="1"/>
  <c r="AI852" i="4"/>
  <c r="AQ852" i="4" s="1"/>
  <c r="AI123" i="4"/>
  <c r="AQ123" i="4" s="1"/>
  <c r="AI368" i="4"/>
  <c r="AQ368" i="4" s="1"/>
  <c r="AI962" i="4"/>
  <c r="AQ962" i="4" s="1"/>
  <c r="AI612" i="4"/>
  <c r="AQ612" i="4" s="1"/>
  <c r="AI309" i="4"/>
  <c r="AQ309" i="4" s="1"/>
  <c r="AI238" i="4"/>
  <c r="AQ238" i="4" s="1"/>
  <c r="AI242" i="4"/>
  <c r="AQ242" i="4" s="1"/>
  <c r="AI153" i="4"/>
  <c r="AQ153" i="4" s="1"/>
  <c r="AI396" i="4"/>
  <c r="AQ396" i="4" s="1"/>
  <c r="AI685" i="4"/>
  <c r="AQ685" i="4" s="1"/>
  <c r="AI640" i="4"/>
  <c r="AQ640" i="4" s="1"/>
  <c r="AI842" i="4"/>
  <c r="AQ842" i="4" s="1"/>
  <c r="AI645" i="4"/>
  <c r="AQ645" i="4" s="1"/>
  <c r="AI804" i="4"/>
  <c r="AQ804" i="4" s="1"/>
  <c r="AI247" i="4"/>
  <c r="AQ247" i="4" s="1"/>
  <c r="AI366" i="4"/>
  <c r="AQ366" i="4" s="1"/>
  <c r="AI931" i="4"/>
  <c r="AQ931" i="4" s="1"/>
  <c r="AI466" i="4"/>
  <c r="AQ466" i="4" s="1"/>
  <c r="AI99" i="4"/>
  <c r="AQ99" i="4" s="1"/>
  <c r="AI1001" i="4"/>
  <c r="AQ1001" i="4" s="1"/>
  <c r="AI85" i="4"/>
  <c r="AQ85" i="4" s="1"/>
  <c r="AI730" i="4"/>
  <c r="AQ730" i="4" s="1"/>
  <c r="AI991" i="4"/>
  <c r="AQ991" i="4" s="1"/>
  <c r="AI759" i="4"/>
  <c r="AQ759" i="4" s="1"/>
  <c r="AI232" i="4"/>
  <c r="AQ232" i="4" s="1"/>
  <c r="AI929" i="4"/>
  <c r="AQ929" i="4" s="1"/>
  <c r="AI282" i="4"/>
  <c r="AQ282" i="4" s="1"/>
  <c r="AI985" i="4"/>
  <c r="AQ985" i="4" s="1"/>
  <c r="AI215" i="4"/>
  <c r="AQ215" i="4" s="1"/>
  <c r="AI516" i="4"/>
  <c r="AQ516" i="4" s="1"/>
  <c r="AI212" i="4"/>
  <c r="AQ212" i="4" s="1"/>
  <c r="AI77" i="4"/>
  <c r="AQ77" i="4" s="1"/>
  <c r="AI681" i="4"/>
  <c r="AQ681" i="4" s="1"/>
  <c r="AI847" i="4"/>
  <c r="AQ847" i="4" s="1"/>
  <c r="AI907" i="4"/>
  <c r="AQ907" i="4" s="1"/>
  <c r="AI897" i="4"/>
  <c r="AQ897" i="4" s="1"/>
  <c r="AI443" i="4"/>
  <c r="AQ443" i="4" s="1"/>
  <c r="AI611" i="4"/>
  <c r="AQ611" i="4" s="1"/>
  <c r="AI891" i="4"/>
  <c r="AQ891" i="4" s="1"/>
  <c r="AI452" i="4"/>
  <c r="AQ452" i="4" s="1"/>
  <c r="AI865" i="4"/>
  <c r="AQ865" i="4" s="1"/>
  <c r="AI357" i="4"/>
  <c r="AQ357" i="4" s="1"/>
  <c r="AI472" i="4"/>
  <c r="AQ472" i="4" s="1"/>
  <c r="AI19" i="4"/>
  <c r="AQ19" i="4" s="1"/>
  <c r="AI390" i="4"/>
  <c r="AQ390" i="4" s="1"/>
  <c r="AI293" i="4"/>
  <c r="AQ293" i="4" s="1"/>
  <c r="AI832" i="4"/>
  <c r="AQ832" i="4" s="1"/>
  <c r="AI1002" i="4"/>
  <c r="AQ1002" i="4" s="1"/>
  <c r="AI904" i="4"/>
  <c r="AQ904" i="4" s="1"/>
  <c r="AI83" i="4"/>
  <c r="AQ83" i="4" s="1"/>
  <c r="AI660" i="4"/>
  <c r="AQ660" i="4" s="1"/>
  <c r="AI266" i="4"/>
  <c r="AQ266" i="4" s="1"/>
  <c r="AI926" i="4"/>
  <c r="AQ926" i="4" s="1"/>
  <c r="AI774" i="4"/>
  <c r="AQ774" i="4" s="1"/>
  <c r="AI27" i="4"/>
  <c r="AQ27" i="4" s="1"/>
  <c r="AI9" i="4"/>
  <c r="AQ9" i="4" s="1"/>
  <c r="AI622" i="4"/>
  <c r="AQ622" i="4" s="1"/>
  <c r="AI471" i="4"/>
  <c r="AQ471" i="4" s="1"/>
  <c r="AI228" i="4"/>
  <c r="AQ228" i="4" s="1"/>
  <c r="AI52" i="4"/>
  <c r="AQ52" i="4" s="1"/>
  <c r="AI225" i="4"/>
  <c r="AQ225" i="4" s="1"/>
  <c r="AI776" i="4"/>
  <c r="AQ776" i="4" s="1"/>
  <c r="AI857" i="4"/>
  <c r="AQ857" i="4" s="1"/>
  <c r="AI303" i="4"/>
  <c r="AQ303" i="4" s="1"/>
  <c r="AI386" i="4"/>
  <c r="AQ386" i="4" s="1"/>
  <c r="AI997" i="4"/>
  <c r="AQ997" i="4" s="1"/>
  <c r="AI16" i="4"/>
  <c r="AQ16" i="4" s="1"/>
  <c r="AI107" i="4"/>
  <c r="AQ107" i="4" s="1"/>
  <c r="AI909" i="4"/>
  <c r="AQ909" i="4" s="1"/>
  <c r="AI861" i="4"/>
  <c r="AQ861" i="4" s="1"/>
  <c r="AI385" i="4"/>
  <c r="AQ385" i="4" s="1"/>
  <c r="AI792" i="4"/>
  <c r="AQ792" i="4" s="1"/>
  <c r="AI156" i="4"/>
  <c r="AQ156" i="4" s="1"/>
  <c r="AI535" i="4"/>
  <c r="AQ535" i="4" s="1"/>
  <c r="AI941" i="4"/>
  <c r="AQ941" i="4" s="1"/>
  <c r="AI939" i="4"/>
  <c r="AQ939" i="4" s="1"/>
  <c r="AI263" i="4"/>
  <c r="AQ263" i="4" s="1"/>
  <c r="AI972" i="4"/>
  <c r="AQ972" i="4" s="1"/>
  <c r="AI265" i="4"/>
  <c r="AQ265" i="4" s="1"/>
  <c r="AI521" i="4"/>
  <c r="AQ521" i="4" s="1"/>
  <c r="AI534" i="4"/>
  <c r="AQ534" i="4" s="1"/>
  <c r="AI786" i="4"/>
  <c r="AQ786" i="4" s="1"/>
  <c r="AI672" i="4"/>
  <c r="AQ672" i="4" s="1"/>
  <c r="AI379" i="4"/>
  <c r="AQ379" i="4" s="1"/>
  <c r="AI592" i="4"/>
  <c r="AQ592" i="4" s="1"/>
  <c r="AI968" i="4"/>
  <c r="AQ968" i="4" s="1"/>
  <c r="AI518" i="4"/>
  <c r="AQ518" i="4" s="1"/>
  <c r="AI372" i="4"/>
  <c r="AQ372" i="4" s="1"/>
  <c r="AI26" i="4"/>
  <c r="AQ26" i="4" s="1"/>
  <c r="AI253" i="4"/>
  <c r="AQ253" i="4" s="1"/>
  <c r="AI405" i="4"/>
  <c r="AQ405" i="4" s="1"/>
  <c r="AI604" i="4"/>
  <c r="AQ604" i="4" s="1"/>
  <c r="AI32" i="4"/>
  <c r="AQ32" i="4" s="1"/>
  <c r="AI135" i="4"/>
  <c r="AQ135" i="4" s="1"/>
  <c r="AI942" i="4"/>
  <c r="AQ942" i="4" s="1"/>
  <c r="AI251" i="4"/>
  <c r="AQ251" i="4" s="1"/>
  <c r="AI489" i="4"/>
  <c r="AQ489" i="4" s="1"/>
  <c r="AI506" i="4"/>
  <c r="AQ506" i="4" s="1"/>
  <c r="AI235" i="4"/>
  <c r="AQ235" i="4" s="1"/>
  <c r="AI938" i="4"/>
  <c r="AQ938" i="4" s="1"/>
  <c r="AI239" i="4"/>
  <c r="AQ239" i="4" s="1"/>
  <c r="AI807" i="4"/>
  <c r="AQ807" i="4" s="1"/>
  <c r="AI131" i="4"/>
  <c r="AQ131" i="4" s="1"/>
  <c r="AI208" i="4"/>
  <c r="AQ208" i="4" s="1"/>
  <c r="AI564" i="4"/>
  <c r="AQ564" i="4" s="1"/>
  <c r="AI218" i="4"/>
  <c r="AQ218" i="4" s="1"/>
  <c r="AI788" i="4"/>
  <c r="AQ788" i="4" s="1"/>
  <c r="AI463" i="4"/>
  <c r="AQ463" i="4" s="1"/>
  <c r="AI922" i="4"/>
  <c r="AQ922" i="4" s="1"/>
  <c r="AI222" i="4"/>
  <c r="AQ222" i="4" s="1"/>
  <c r="AI229" i="4"/>
  <c r="AQ229" i="4" s="1"/>
  <c r="AI173" i="4"/>
  <c r="AQ173" i="4" s="1"/>
  <c r="AI429" i="4"/>
  <c r="AQ429" i="4" s="1"/>
  <c r="AI957" i="4"/>
  <c r="AQ957" i="4" s="1"/>
  <c r="AI323" i="4"/>
  <c r="AQ323" i="4" s="1"/>
  <c r="AI240" i="4"/>
  <c r="AQ240" i="4" s="1"/>
  <c r="AI497" i="4"/>
  <c r="AQ497" i="4" s="1"/>
  <c r="AI64" i="4"/>
  <c r="AQ64" i="4" s="1"/>
  <c r="AI743" i="4"/>
  <c r="AQ743" i="4" s="1"/>
  <c r="AI308" i="4"/>
  <c r="AQ308" i="4" s="1"/>
  <c r="AI141" i="4"/>
  <c r="AQ141" i="4" s="1"/>
  <c r="AI709" i="4"/>
  <c r="AQ709" i="4" s="1"/>
  <c r="AI502" i="4"/>
  <c r="AQ502" i="4" s="1"/>
  <c r="AI375" i="4"/>
  <c r="AQ375" i="4" s="1"/>
  <c r="AI458" i="4"/>
  <c r="AQ458" i="4" s="1"/>
  <c r="AI453" i="4"/>
  <c r="AQ453" i="4" s="1"/>
  <c r="AI268" i="4"/>
  <c r="AQ268" i="4" s="1"/>
  <c r="AI329" i="4"/>
  <c r="AQ329" i="4" s="1"/>
  <c r="AI695" i="4"/>
  <c r="AQ695" i="4" s="1"/>
  <c r="AI850" i="4"/>
  <c r="AQ850" i="4" s="1"/>
  <c r="AI459" i="4"/>
  <c r="AQ459" i="4" s="1"/>
  <c r="AI989" i="4"/>
  <c r="AQ989" i="4" s="1"/>
  <c r="AI580" i="4"/>
  <c r="AQ580" i="4" s="1"/>
  <c r="AI432" i="4"/>
  <c r="AQ432" i="4" s="1"/>
  <c r="AI577" i="4"/>
  <c r="AQ577" i="4" s="1"/>
  <c r="AI220" i="4"/>
  <c r="AQ220" i="4" s="1"/>
  <c r="AI391" i="4"/>
  <c r="AQ391" i="4" s="1"/>
  <c r="AI821" i="4"/>
  <c r="AQ821" i="4" s="1"/>
  <c r="AI104" i="4"/>
  <c r="AQ104" i="4" s="1"/>
  <c r="AI269" i="4"/>
  <c r="AQ269" i="4" s="1"/>
  <c r="AI207" i="4"/>
  <c r="AQ207" i="4" s="1"/>
  <c r="AI539" i="4"/>
  <c r="AQ539" i="4" s="1"/>
  <c r="AI78" i="4"/>
  <c r="AQ78" i="4" s="1"/>
  <c r="AI503" i="4"/>
  <c r="AQ503" i="4" s="1"/>
  <c r="AI740" i="4"/>
  <c r="AQ740" i="4" s="1"/>
  <c r="AI117" i="4"/>
  <c r="AQ117" i="4" s="1"/>
  <c r="AI756" i="4"/>
  <c r="AQ756" i="4" s="1"/>
  <c r="AI186" i="4"/>
  <c r="AQ186" i="4" s="1"/>
  <c r="AI44" i="4"/>
  <c r="AQ44" i="4" s="1"/>
  <c r="AI820" i="4"/>
  <c r="AQ820" i="4" s="1"/>
  <c r="AI456" i="4"/>
  <c r="AQ456" i="4" s="1"/>
  <c r="AI813" i="4"/>
  <c r="AQ813" i="4" s="1"/>
  <c r="AI561" i="4"/>
  <c r="AQ561" i="4" s="1"/>
  <c r="AI697" i="4"/>
  <c r="AQ697" i="4" s="1"/>
  <c r="AI913" i="4"/>
  <c r="AQ913" i="4" s="1"/>
  <c r="AI264" i="4"/>
  <c r="AQ264" i="4" s="1"/>
  <c r="AI465" i="4"/>
  <c r="AQ465" i="4" s="1"/>
  <c r="AI371" i="4"/>
  <c r="AQ371" i="4" s="1"/>
  <c r="AI822" i="4"/>
  <c r="AQ822" i="4" s="1"/>
  <c r="AI540" i="4"/>
  <c r="AQ540" i="4" s="1"/>
  <c r="AI120" i="4"/>
  <c r="AQ120" i="4" s="1"/>
  <c r="AI846" i="4"/>
  <c r="AQ846" i="4" s="1"/>
  <c r="AI485" i="4"/>
  <c r="AQ485" i="4" s="1"/>
  <c r="AI484" i="4"/>
  <c r="AQ484" i="4" s="1"/>
  <c r="AI767" i="4"/>
  <c r="AQ767" i="4" s="1"/>
  <c r="AI887" i="4"/>
  <c r="AQ887" i="4" s="1"/>
  <c r="AI444" i="4"/>
  <c r="AQ444" i="4" s="1"/>
  <c r="AI493" i="4"/>
  <c r="AQ493" i="4" s="1"/>
  <c r="AI826" i="4"/>
  <c r="AQ826" i="4" s="1"/>
  <c r="AI912" i="4"/>
  <c r="AQ912" i="4" s="1"/>
  <c r="AI69" i="4"/>
  <c r="AQ69" i="4" s="1"/>
  <c r="AI599" i="4"/>
  <c r="AQ599" i="4" s="1"/>
  <c r="AI911" i="4"/>
  <c r="AQ911" i="4" s="1"/>
  <c r="AI114" i="4"/>
  <c r="AQ114" i="4" s="1"/>
  <c r="AI128" i="4"/>
  <c r="AQ128" i="4" s="1"/>
  <c r="AI451" i="4"/>
  <c r="AQ451" i="4" s="1"/>
  <c r="AI417" i="4"/>
  <c r="AQ417" i="4" s="1"/>
  <c r="AI172" i="4"/>
  <c r="AQ172" i="4" s="1"/>
  <c r="AI280" i="4"/>
  <c r="AQ280" i="4" s="1"/>
  <c r="AI122" i="4"/>
  <c r="AQ122" i="4" s="1"/>
  <c r="AI529" i="4"/>
  <c r="AQ529" i="4" s="1"/>
  <c r="AI895" i="4"/>
  <c r="AQ895" i="4" s="1"/>
  <c r="AI87" i="4"/>
  <c r="AQ87" i="4" s="1"/>
  <c r="AI855" i="4"/>
  <c r="AQ855" i="4" s="1"/>
  <c r="AI8" i="4"/>
  <c r="AQ8" i="4" s="1"/>
  <c r="AI102" i="4"/>
  <c r="AQ102" i="4" s="1"/>
  <c r="AI439" i="4"/>
  <c r="AQ439" i="4" s="1"/>
  <c r="AI98" i="4"/>
  <c r="AQ98" i="4" s="1"/>
  <c r="AI878" i="4"/>
  <c r="AQ878" i="4" s="1"/>
  <c r="AI544" i="4"/>
  <c r="AQ544" i="4" s="1"/>
  <c r="AI313" i="4"/>
  <c r="AQ313" i="4" s="1"/>
  <c r="AI718" i="4"/>
  <c r="AQ718" i="4" s="1"/>
  <c r="AI14" i="4"/>
  <c r="AQ14" i="4" s="1"/>
  <c r="AI655" i="4"/>
  <c r="AQ655" i="4" s="1"/>
  <c r="AI815" i="4"/>
  <c r="AQ815" i="4" s="1"/>
  <c r="AI557" i="4"/>
  <c r="AQ557" i="4" s="1"/>
  <c r="AI713" i="4"/>
  <c r="AQ713" i="4" s="1"/>
  <c r="AI500" i="4"/>
  <c r="AQ500" i="4" s="1"/>
  <c r="AI450" i="4"/>
  <c r="AQ450" i="4" s="1"/>
  <c r="AI696" i="4"/>
  <c r="AQ696" i="4" s="1"/>
  <c r="AI257" i="4"/>
  <c r="AQ257" i="4" s="1"/>
  <c r="AI781" i="4"/>
  <c r="AQ781" i="4" s="1"/>
  <c r="AI916" i="4"/>
  <c r="AQ916" i="4" s="1"/>
  <c r="AI406" i="4"/>
  <c r="AQ406" i="4" s="1"/>
  <c r="AI782" i="4"/>
  <c r="AQ782" i="4" s="1"/>
  <c r="AI827" i="4"/>
  <c r="AQ827" i="4" s="1"/>
  <c r="AI987" i="4"/>
  <c r="AQ987" i="4" s="1"/>
  <c r="AI267" i="4"/>
  <c r="AQ267" i="4" s="1"/>
  <c r="AI250" i="4"/>
  <c r="AQ250" i="4" s="1"/>
  <c r="AI25" i="4"/>
  <c r="AQ25" i="4" s="1"/>
  <c r="AI262" i="4"/>
  <c r="AQ262" i="4" s="1"/>
  <c r="AI961" i="4"/>
  <c r="AQ961" i="4" s="1"/>
  <c r="AI58" i="4"/>
  <c r="AQ58" i="4" s="1"/>
  <c r="AI419" i="4"/>
  <c r="AQ419" i="4" s="1"/>
  <c r="AI498" i="4"/>
  <c r="AQ498" i="4" s="1"/>
  <c r="AI477" i="4"/>
  <c r="AQ477" i="4" s="1"/>
  <c r="AI969" i="4"/>
  <c r="AQ969" i="4" s="1"/>
  <c r="AI687" i="4"/>
  <c r="AQ687" i="4" s="1"/>
  <c r="AI706" i="4"/>
  <c r="AQ706" i="4" s="1"/>
  <c r="AI428" i="4"/>
  <c r="AQ428" i="4" s="1"/>
  <c r="AI47" i="4"/>
  <c r="AQ47" i="4" s="1"/>
  <c r="AI602" i="4"/>
  <c r="AQ602" i="4" s="1"/>
  <c r="AI597" i="4"/>
  <c r="AQ597" i="4" s="1"/>
  <c r="AI161" i="4"/>
  <c r="AQ161" i="4" s="1"/>
  <c r="AI890" i="4"/>
  <c r="AQ890" i="4" s="1"/>
  <c r="AI522" i="4"/>
  <c r="AQ522" i="4" s="1"/>
  <c r="AI837" i="4"/>
  <c r="AQ837" i="4" s="1"/>
  <c r="AI337" i="4"/>
  <c r="AQ337" i="4" s="1"/>
  <c r="AI196" i="4"/>
  <c r="AQ196" i="4" s="1"/>
  <c r="AI576" i="4"/>
  <c r="AQ576" i="4" s="1"/>
  <c r="AI723" i="4"/>
  <c r="AQ723" i="4" s="1"/>
  <c r="AI950" i="4"/>
  <c r="AQ950" i="4" s="1"/>
  <c r="AI18" i="4"/>
  <c r="AQ18" i="4" s="1"/>
  <c r="AI970" i="4"/>
  <c r="AQ970" i="4" s="1"/>
  <c r="AI575" i="4"/>
  <c r="AQ575" i="4" s="1"/>
  <c r="AI121" i="4"/>
  <c r="AQ121" i="4" s="1"/>
  <c r="AI796" i="4"/>
  <c r="AQ796" i="4" s="1"/>
  <c r="AI954" i="4"/>
  <c r="AQ954" i="4" s="1"/>
  <c r="AI527" i="4"/>
  <c r="AQ527" i="4" s="1"/>
  <c r="AI817" i="4"/>
  <c r="AQ817" i="4" s="1"/>
  <c r="AI381" i="4"/>
  <c r="AQ381" i="4" s="1"/>
  <c r="AI336" i="4"/>
  <c r="AQ336" i="4" s="1"/>
  <c r="AI849" i="4"/>
  <c r="AQ849" i="4" s="1"/>
  <c r="AI287" i="4"/>
  <c r="AQ287" i="4" s="1"/>
  <c r="AI245" i="4"/>
  <c r="AQ245" i="4" s="1"/>
  <c r="AI639" i="4"/>
  <c r="AQ639" i="4" s="1"/>
  <c r="AI568" i="4"/>
  <c r="AQ568" i="4" s="1"/>
  <c r="AI856" i="4"/>
  <c r="AQ856" i="4" s="1"/>
  <c r="AI551" i="4"/>
  <c r="AQ551" i="4" s="1"/>
  <c r="AI424" i="4"/>
  <c r="AQ424" i="4" s="1"/>
  <c r="AI155" i="4"/>
  <c r="AQ155" i="4" s="1"/>
  <c r="AI823" i="4"/>
  <c r="AQ823" i="4" s="1"/>
  <c r="AI46" i="4"/>
  <c r="AQ46" i="4" s="1"/>
  <c r="AI546" i="4"/>
  <c r="AQ546" i="4" s="1"/>
  <c r="AI531" i="4"/>
  <c r="AQ531" i="4" s="1"/>
  <c r="AI252" i="4"/>
  <c r="AQ252" i="4" s="1"/>
  <c r="AI35" i="4"/>
  <c r="AQ35" i="4" s="1"/>
  <c r="AI383" i="4"/>
  <c r="AQ383" i="4" s="1"/>
  <c r="AI416" i="4"/>
  <c r="AQ416" i="4" s="1"/>
  <c r="AI199" i="4"/>
  <c r="AQ199" i="4" s="1"/>
  <c r="AI71" i="4"/>
  <c r="AQ71" i="4" s="1"/>
  <c r="AI105" i="4"/>
  <c r="AQ105" i="4" s="1"/>
  <c r="AI757" i="4"/>
  <c r="AQ757" i="4" s="1"/>
  <c r="AI147" i="4"/>
  <c r="AQ147" i="4" s="1"/>
  <c r="AI996" i="4"/>
  <c r="AQ996" i="4" s="1"/>
  <c r="AI748" i="4"/>
  <c r="AQ748" i="4" s="1"/>
  <c r="AI628" i="4"/>
  <c r="AQ628" i="4" s="1"/>
  <c r="AI552" i="4"/>
  <c r="AQ552" i="4" s="1"/>
  <c r="AI387" i="4"/>
  <c r="AQ387" i="4" s="1"/>
  <c r="AI94" i="4"/>
  <c r="AQ94" i="4" s="1"/>
  <c r="AI82" i="4"/>
  <c r="AQ82" i="4" s="1"/>
  <c r="AI163" i="4"/>
  <c r="AQ163" i="4" s="1"/>
  <c r="AI538" i="4"/>
  <c r="AQ538" i="4" s="1"/>
  <c r="AI995" i="4"/>
  <c r="AQ995" i="4" s="1"/>
  <c r="AI191" i="4"/>
  <c r="AQ191" i="4" s="1"/>
  <c r="AI525" i="4"/>
  <c r="AQ525" i="4" s="1"/>
  <c r="AI365" i="4"/>
  <c r="AQ365" i="4" s="1"/>
  <c r="AI892" i="4"/>
  <c r="AQ892" i="4" s="1"/>
  <c r="AI716" i="4"/>
  <c r="AQ716" i="4" s="1"/>
  <c r="AI690" i="4"/>
  <c r="AQ690" i="4" s="1"/>
  <c r="AI261" i="4"/>
  <c r="AQ261" i="4" s="1"/>
  <c r="AI74" i="4"/>
  <c r="AQ74" i="4" s="1"/>
  <c r="AI589" i="4"/>
  <c r="AQ589" i="4" s="1"/>
  <c r="AI881" i="4"/>
  <c r="AQ881" i="4" s="1"/>
  <c r="AI29" i="4"/>
  <c r="AQ29" i="4" s="1"/>
  <c r="AI63" i="4"/>
  <c r="AQ63" i="4" s="1"/>
  <c r="AI862" i="4"/>
  <c r="AQ862" i="4" s="1"/>
  <c r="AI910" i="4"/>
  <c r="AQ910" i="4" s="1"/>
  <c r="AI934" i="4"/>
  <c r="AQ934" i="4" s="1"/>
  <c r="AI918" i="4"/>
  <c r="AQ918" i="4" s="1"/>
  <c r="AI165" i="4"/>
  <c r="AQ165" i="4" s="1"/>
  <c r="AI830" i="4"/>
  <c r="AQ830" i="4" s="1"/>
  <c r="AI278" i="4"/>
  <c r="AQ278" i="4" s="1"/>
  <c r="AI75" i="4"/>
  <c r="AQ75" i="4" s="1"/>
  <c r="AI179" i="4"/>
  <c r="AQ179" i="4" s="1"/>
  <c r="AI205" i="4"/>
  <c r="AQ205" i="4" s="1"/>
  <c r="AI398" i="4"/>
  <c r="AQ398" i="4" s="1"/>
  <c r="AI542" i="4"/>
  <c r="AQ542" i="4" s="1"/>
  <c r="AI724" i="4"/>
  <c r="AQ724" i="4" s="1"/>
  <c r="AI302" i="4"/>
  <c r="AQ302" i="4" s="1"/>
  <c r="AI192" i="4"/>
  <c r="AQ192" i="4" s="1"/>
  <c r="AI726" i="4"/>
  <c r="AQ726" i="4" s="1"/>
  <c r="AI721" i="4"/>
  <c r="AQ721" i="4" s="1"/>
  <c r="AI993" i="4"/>
  <c r="AQ993" i="4" s="1"/>
  <c r="AI676" i="4"/>
  <c r="AQ676" i="4" s="1"/>
  <c r="AI116" i="4"/>
  <c r="AQ116" i="4" s="1"/>
  <c r="AI548" i="4"/>
  <c r="AQ548" i="4" s="1"/>
  <c r="AI441" i="4"/>
  <c r="AQ441" i="4" s="1"/>
  <c r="AI799" i="4"/>
  <c r="AQ799" i="4" s="1"/>
  <c r="AI351" i="4"/>
  <c r="AQ351" i="4" s="1"/>
  <c r="AI178" i="4"/>
  <c r="AQ178" i="4" s="1"/>
  <c r="AI775" i="4"/>
  <c r="AQ775" i="4" s="1"/>
  <c r="AI50" i="4"/>
  <c r="AQ50" i="4" s="1"/>
  <c r="AI601" i="4"/>
  <c r="AQ601" i="4" s="1"/>
  <c r="AI6" i="4"/>
  <c r="AQ6" i="4" s="1"/>
  <c r="AI670" i="4"/>
  <c r="AQ670" i="4" s="1"/>
  <c r="AI314" i="4"/>
  <c r="AQ314" i="4" s="1"/>
  <c r="AI60" i="4"/>
  <c r="AQ60" i="4" s="1"/>
  <c r="AI967" i="4"/>
  <c r="AQ967" i="4" s="1"/>
  <c r="AI990" i="4"/>
  <c r="AQ990" i="4" s="1"/>
  <c r="AI732" i="4"/>
  <c r="AQ732" i="4" s="1"/>
  <c r="AI127" i="4"/>
  <c r="AQ127" i="4" s="1"/>
  <c r="AI231" i="4"/>
  <c r="AQ231" i="4" s="1"/>
  <c r="AI955" i="4"/>
  <c r="AQ955" i="4" s="1"/>
  <c r="AI363" i="4"/>
  <c r="AQ363" i="4" s="1"/>
  <c r="AI632" i="4"/>
  <c r="AQ632" i="4" s="1"/>
  <c r="AI355" i="4"/>
  <c r="AQ355" i="4" s="1"/>
  <c r="AI181" i="4"/>
  <c r="AQ181" i="4" s="1"/>
  <c r="AI773" i="4"/>
  <c r="AQ773" i="4" s="1"/>
  <c r="AI902" i="4"/>
  <c r="AQ902" i="4" s="1"/>
  <c r="AI168" i="4"/>
  <c r="AQ168" i="4" s="1"/>
  <c r="AI787" i="4"/>
  <c r="AQ787" i="4" s="1"/>
  <c r="AI68" i="4"/>
  <c r="AQ68" i="4" s="1"/>
  <c r="AI519" i="4"/>
  <c r="AQ519" i="4" s="1"/>
  <c r="AI288" i="4"/>
  <c r="AQ288" i="4" s="1"/>
  <c r="AI315" i="4"/>
  <c r="AQ315" i="4" s="1"/>
  <c r="AI727" i="4"/>
  <c r="AQ727" i="4" s="1"/>
  <c r="AI89" i="4"/>
  <c r="AQ89" i="4" s="1"/>
  <c r="AI683" i="4"/>
  <c r="AQ683" i="4" s="1"/>
  <c r="AI28" i="4"/>
  <c r="AQ28" i="4" s="1"/>
  <c r="AI889" i="4"/>
  <c r="AQ889" i="4" s="1"/>
  <c r="AI97" i="4"/>
  <c r="AQ97" i="4" s="1"/>
  <c r="AI312" i="4"/>
  <c r="AQ312" i="4" s="1"/>
  <c r="AI973" i="4"/>
  <c r="AQ973" i="4" s="1"/>
  <c r="AI945" i="4"/>
  <c r="AQ945" i="4" s="1"/>
  <c r="AI648" i="4"/>
  <c r="AQ648" i="4" s="1"/>
  <c r="AI739" i="4"/>
  <c r="AQ739" i="4" s="1"/>
  <c r="AI868" i="4"/>
  <c r="AQ868" i="4" s="1"/>
  <c r="AI198" i="4"/>
  <c r="AQ198" i="4" s="1"/>
  <c r="AI547" i="4"/>
  <c r="AQ547" i="4" s="1"/>
  <c r="AI738" i="4"/>
  <c r="AQ738" i="4" s="1"/>
  <c r="AI923" i="4"/>
  <c r="AQ923" i="4" s="1"/>
  <c r="AI110" i="4"/>
  <c r="AQ110" i="4" s="1"/>
  <c r="AI7" i="4"/>
  <c r="AQ7" i="4" s="1"/>
  <c r="AI831" i="4"/>
  <c r="AQ831" i="4" s="1"/>
  <c r="AI332" i="4"/>
  <c r="AQ332" i="4" s="1"/>
  <c r="AI95" i="4"/>
  <c r="AQ95" i="4" s="1"/>
  <c r="AI762" i="4"/>
  <c r="AQ762" i="4" s="1"/>
  <c r="AI766" i="4"/>
  <c r="AQ766" i="4" s="1"/>
  <c r="AI556" i="4"/>
  <c r="AQ556" i="4" s="1"/>
  <c r="AI311" i="4"/>
  <c r="AQ311" i="4" s="1"/>
  <c r="AI415" i="4"/>
  <c r="AQ415" i="4" s="1"/>
  <c r="AI917" i="4"/>
  <c r="AQ917" i="4" s="1"/>
  <c r="AI145" i="4"/>
  <c r="AQ145" i="4" s="1"/>
  <c r="AI286" i="4"/>
  <c r="AQ286" i="4" s="1"/>
  <c r="AI177" i="4"/>
  <c r="AQ177" i="4" s="1"/>
  <c r="AI707" i="4"/>
  <c r="AQ707" i="4" s="1"/>
  <c r="AI259" i="4"/>
  <c r="AQ259" i="4" s="1"/>
  <c r="AI487" i="4"/>
  <c r="AQ487" i="4" s="1"/>
  <c r="AI642" i="4"/>
  <c r="AQ642" i="4" s="1"/>
  <c r="AI395" i="4"/>
  <c r="AQ395" i="4" s="1"/>
  <c r="AI100" i="4"/>
  <c r="AQ100" i="4" s="1"/>
  <c r="AI834" i="4"/>
  <c r="AQ834" i="4" s="1"/>
  <c r="AI863" i="4"/>
  <c r="AQ863" i="4" s="1"/>
  <c r="AI301" i="4"/>
  <c r="AQ301" i="4" s="1"/>
  <c r="AI55" i="4"/>
  <c r="AQ55" i="4" s="1"/>
  <c r="AI662" i="4"/>
  <c r="AQ662" i="4" s="1"/>
  <c r="AI510" i="4"/>
  <c r="AQ510" i="4" s="1"/>
  <c r="AI948" i="4"/>
  <c r="AQ948" i="4" s="1"/>
  <c r="AI840" i="4"/>
  <c r="AQ840" i="4" s="1"/>
  <c r="AI469" i="4"/>
  <c r="AQ469" i="4" s="1"/>
  <c r="AI594" i="4"/>
  <c r="AQ594" i="4" s="1"/>
  <c r="AI491" i="4"/>
  <c r="AQ491" i="4" s="1"/>
  <c r="AI835" i="4"/>
  <c r="AQ835" i="4" s="1"/>
  <c r="AI356" i="4"/>
  <c r="AQ356" i="4" s="1"/>
  <c r="AI704" i="4"/>
  <c r="AQ704" i="4" s="1"/>
  <c r="AI197" i="4"/>
  <c r="AQ197" i="4" s="1"/>
  <c r="AI478" i="4"/>
  <c r="AQ478" i="4" s="1"/>
  <c r="AI88" i="4"/>
  <c r="AQ88" i="4" s="1"/>
  <c r="AI492" i="4"/>
  <c r="AQ492" i="4" s="1"/>
  <c r="AI591" i="4"/>
  <c r="AQ591" i="4" s="1"/>
  <c r="AI421" i="4"/>
  <c r="AQ421" i="4" s="1"/>
  <c r="AI148" i="4"/>
  <c r="AQ148" i="4" s="1"/>
  <c r="AI760" i="4"/>
  <c r="AQ760" i="4" s="1"/>
  <c r="AI755" i="4"/>
  <c r="AQ755" i="4" s="1"/>
  <c r="AI669" i="4"/>
  <c r="AQ669" i="4" s="1"/>
  <c r="AI836" i="4"/>
  <c r="AQ836" i="4" s="1"/>
  <c r="AI318" i="4"/>
  <c r="AQ318" i="4" s="1"/>
  <c r="AI752" i="4"/>
  <c r="AQ752" i="4" s="1"/>
  <c r="AI37" i="4"/>
  <c r="AQ37" i="4" s="1"/>
  <c r="AI951" i="4"/>
  <c r="AQ951" i="4" s="1"/>
  <c r="AI509" i="4"/>
  <c r="AQ509" i="4" s="1"/>
  <c r="AI728" i="4"/>
  <c r="AQ728" i="4" s="1"/>
  <c r="AI765" i="4"/>
  <c r="AQ765" i="4" s="1"/>
  <c r="AI751" i="4"/>
  <c r="AQ751" i="4" s="1"/>
  <c r="AI11" i="4"/>
  <c r="AQ11" i="4" s="1"/>
  <c r="AI195" i="4"/>
  <c r="AQ195" i="4" s="1"/>
  <c r="AI448" i="4"/>
  <c r="AQ448" i="4" s="1"/>
  <c r="AI625" i="4"/>
  <c r="AQ625" i="4" s="1"/>
  <c r="AI558" i="4"/>
  <c r="AQ558" i="4" s="1"/>
  <c r="AI152" i="4"/>
  <c r="AQ152" i="4" s="1"/>
  <c r="AI684" i="4"/>
  <c r="AQ684" i="4" s="1"/>
  <c r="J1007" i="4"/>
  <c r="AQ5" i="4"/>
  <c r="P1007" i="4"/>
  <c r="O1007" i="4"/>
  <c r="I1007" i="4"/>
  <c r="C1828" i="8"/>
  <c r="H1828" i="8"/>
  <c r="M1830" i="8"/>
  <c r="J1830" i="8" l="1"/>
  <c r="K1831" i="8"/>
  <c r="AW1829" i="8"/>
  <c r="AX1829" i="8"/>
  <c r="BB1830" i="8"/>
  <c r="BC1830" i="8"/>
  <c r="P1832" i="8"/>
  <c r="O1831" i="8"/>
  <c r="AR1828" i="8"/>
  <c r="AS1828" i="8"/>
  <c r="E1829" i="8"/>
  <c r="F1830" i="8"/>
  <c r="AS1007" i="4"/>
  <c r="AT1007" i="4" s="1"/>
  <c r="AT1009" i="4" s="1"/>
  <c r="U67" i="6" s="1"/>
  <c r="AQ1006" i="4"/>
  <c r="Q45" i="6" s="1"/>
  <c r="AR1007" i="4"/>
  <c r="AR1009" i="4" s="1"/>
  <c r="U68" i="6" s="1"/>
  <c r="H1829" i="8"/>
  <c r="H1830" i="8"/>
  <c r="C1829" i="8"/>
  <c r="M1831" i="8"/>
  <c r="E1830" i="8" l="1"/>
  <c r="F1831" i="8"/>
  <c r="AS1829" i="8"/>
  <c r="AR1829" i="8"/>
  <c r="K1832" i="8"/>
  <c r="J1831" i="8"/>
  <c r="BC1831" i="8"/>
  <c r="BB1831" i="8"/>
  <c r="AW1830" i="8"/>
  <c r="AX1830" i="8"/>
  <c r="O1832" i="8"/>
  <c r="P1833" i="8"/>
  <c r="C1830" i="8"/>
  <c r="M1832" i="8"/>
  <c r="O1833" i="8" l="1"/>
  <c r="P1834" i="8"/>
  <c r="AX1831" i="8"/>
  <c r="AW1831" i="8"/>
  <c r="K1833" i="8"/>
  <c r="J1832" i="8"/>
  <c r="BC1832" i="8"/>
  <c r="BB1832" i="8"/>
  <c r="F1832" i="8"/>
  <c r="E1831" i="8"/>
  <c r="AR1830" i="8"/>
  <c r="AS1830" i="8"/>
  <c r="C1831" i="8"/>
  <c r="H1831" i="8"/>
  <c r="M1833" i="8"/>
  <c r="AX1832" i="8" l="1"/>
  <c r="AW1832" i="8"/>
  <c r="J1833" i="8"/>
  <c r="K1834" i="8"/>
  <c r="AS1831" i="8"/>
  <c r="AR1831" i="8"/>
  <c r="O1834" i="8"/>
  <c r="P1835" i="8"/>
  <c r="E1832" i="8"/>
  <c r="F1833" i="8"/>
  <c r="BB1833" i="8"/>
  <c r="BC1833" i="8"/>
  <c r="H1832" i="8"/>
  <c r="C1832" i="8"/>
  <c r="M1834" i="8"/>
  <c r="BB1834" i="8" l="1"/>
  <c r="BC1834" i="8"/>
  <c r="AW1833" i="8"/>
  <c r="AX1833" i="8"/>
  <c r="J1834" i="8"/>
  <c r="K1835" i="8"/>
  <c r="E1833" i="8"/>
  <c r="F1834" i="8"/>
  <c r="AS1832" i="8"/>
  <c r="AR1832" i="8"/>
  <c r="O1835" i="8"/>
  <c r="P1836" i="8"/>
  <c r="C1833" i="8"/>
  <c r="H1833" i="8"/>
  <c r="H1834" i="8"/>
  <c r="M1835" i="8"/>
  <c r="O1836" i="8" l="1"/>
  <c r="P1837" i="8"/>
  <c r="BC1835" i="8"/>
  <c r="BB1835" i="8"/>
  <c r="AW1834" i="8"/>
  <c r="AX1834" i="8"/>
  <c r="F1835" i="8"/>
  <c r="E1834" i="8"/>
  <c r="J1835" i="8"/>
  <c r="K1836" i="8"/>
  <c r="AR1833" i="8"/>
  <c r="AS1833" i="8"/>
  <c r="M1836" i="8"/>
  <c r="AS1834" i="8" l="1"/>
  <c r="AR1834" i="8"/>
  <c r="P1838" i="8"/>
  <c r="O1837" i="8"/>
  <c r="E1835" i="8"/>
  <c r="F1836" i="8"/>
  <c r="K1837" i="8"/>
  <c r="J1836" i="8"/>
  <c r="AX1835" i="8"/>
  <c r="AW1835" i="8"/>
  <c r="BB1836" i="8"/>
  <c r="BC1836" i="8"/>
  <c r="C1834" i="8"/>
  <c r="C1835" i="8"/>
  <c r="H1835" i="8"/>
  <c r="H1836" i="8"/>
  <c r="M1837" i="8"/>
  <c r="F1837" i="8" l="1"/>
  <c r="E1836" i="8"/>
  <c r="AS1835" i="8"/>
  <c r="AR1835" i="8"/>
  <c r="BB1837" i="8"/>
  <c r="BC1837" i="8"/>
  <c r="O1838" i="8"/>
  <c r="P1839" i="8"/>
  <c r="AX1836" i="8"/>
  <c r="AW1836" i="8"/>
  <c r="K1838" i="8"/>
  <c r="J1837" i="8"/>
  <c r="C1836" i="8"/>
  <c r="M1838" i="8"/>
  <c r="J1838" i="8" l="1"/>
  <c r="K1839" i="8"/>
  <c r="BC1838" i="8"/>
  <c r="BB1838" i="8"/>
  <c r="AX1837" i="8"/>
  <c r="AW1837" i="8"/>
  <c r="AS1836" i="8"/>
  <c r="AR1836" i="8"/>
  <c r="P1840" i="8"/>
  <c r="O1839" i="8"/>
  <c r="E1837" i="8"/>
  <c r="F1838" i="8"/>
  <c r="H1837" i="8"/>
  <c r="C1837" i="8"/>
  <c r="M1839" i="8"/>
  <c r="AR1837" i="8" l="1"/>
  <c r="AS1837" i="8"/>
  <c r="BC1839" i="8"/>
  <c r="BB1839" i="8"/>
  <c r="J1839" i="8"/>
  <c r="K1840" i="8"/>
  <c r="P1841" i="8"/>
  <c r="O1840" i="8"/>
  <c r="AW1838" i="8"/>
  <c r="AX1838" i="8"/>
  <c r="F1839" i="8"/>
  <c r="E1838" i="8"/>
  <c r="H1838" i="8"/>
  <c r="H1839" i="8"/>
  <c r="C1838" i="8"/>
  <c r="M1840" i="8"/>
  <c r="AR1838" i="8" l="1"/>
  <c r="AS1838" i="8"/>
  <c r="E1839" i="8"/>
  <c r="F1840" i="8"/>
  <c r="BB1840" i="8"/>
  <c r="BC1840" i="8"/>
  <c r="K1841" i="8"/>
  <c r="J1840" i="8"/>
  <c r="AW1839" i="8"/>
  <c r="AX1839" i="8"/>
  <c r="P1842" i="8"/>
  <c r="O1841" i="8"/>
  <c r="C1839" i="8"/>
  <c r="M1841" i="8"/>
  <c r="AS1839" i="8" l="1"/>
  <c r="AR1839" i="8"/>
  <c r="BC1841" i="8"/>
  <c r="BB1841" i="8"/>
  <c r="O1842" i="8"/>
  <c r="P1843" i="8"/>
  <c r="AX1840" i="8"/>
  <c r="AW1840" i="8"/>
  <c r="J1841" i="8"/>
  <c r="K1842" i="8"/>
  <c r="E1840" i="8"/>
  <c r="F1841" i="8"/>
  <c r="C1840" i="8"/>
  <c r="H1840" i="8"/>
  <c r="M1842" i="8"/>
  <c r="P1844" i="8" l="1"/>
  <c r="O1843" i="8"/>
  <c r="F1842" i="8"/>
  <c r="E1841" i="8"/>
  <c r="J1842" i="8"/>
  <c r="K1843" i="8"/>
  <c r="BC1842" i="8"/>
  <c r="BB1842" i="8"/>
  <c r="AR1840" i="8"/>
  <c r="AS1840" i="8"/>
  <c r="AW1841" i="8"/>
  <c r="AX1841" i="8"/>
  <c r="H1841" i="8"/>
  <c r="C1841" i="8"/>
  <c r="H1842" i="8"/>
  <c r="M1843" i="8"/>
  <c r="AX1842" i="8" l="1"/>
  <c r="AW1842" i="8"/>
  <c r="J1843" i="8"/>
  <c r="K1844" i="8"/>
  <c r="E1842" i="8"/>
  <c r="F1843" i="8"/>
  <c r="AS1841" i="8"/>
  <c r="AR1841" i="8"/>
  <c r="BB1843" i="8"/>
  <c r="BC1843" i="8"/>
  <c r="O1844" i="8"/>
  <c r="P1845" i="8"/>
  <c r="C1842" i="8"/>
  <c r="M1844" i="8"/>
  <c r="AR1842" i="8" l="1"/>
  <c r="AS1842" i="8"/>
  <c r="K1845" i="8"/>
  <c r="J1844" i="8"/>
  <c r="P1846" i="8"/>
  <c r="O1845" i="8"/>
  <c r="AX1843" i="8"/>
  <c r="AW1843" i="8"/>
  <c r="F1844" i="8"/>
  <c r="E1843" i="8"/>
  <c r="BC1844" i="8"/>
  <c r="BB1844" i="8"/>
  <c r="AR2015" i="8"/>
  <c r="AS2015" i="8"/>
  <c r="H1843" i="8"/>
  <c r="C1843" i="8"/>
  <c r="M1845" i="8"/>
  <c r="BC1845" i="8" l="1"/>
  <c r="BB1845" i="8"/>
  <c r="J1845" i="8"/>
  <c r="K1846" i="8"/>
  <c r="P1847" i="8"/>
  <c r="O1846" i="8"/>
  <c r="AX1844" i="8"/>
  <c r="AW1844" i="8"/>
  <c r="E1844" i="8"/>
  <c r="F1845" i="8"/>
  <c r="AR1843" i="8"/>
  <c r="AS1843" i="8"/>
  <c r="AS2016" i="8"/>
  <c r="AR2016" i="8"/>
  <c r="H1844" i="8"/>
  <c r="H1845" i="8"/>
  <c r="M1846" i="8"/>
  <c r="BC1846" i="8" l="1"/>
  <c r="BB1846" i="8"/>
  <c r="E1845" i="8"/>
  <c r="F1846" i="8"/>
  <c r="AX1845" i="8"/>
  <c r="AW1845" i="8"/>
  <c r="O1847" i="8"/>
  <c r="K1847" i="8"/>
  <c r="J1846" i="8"/>
  <c r="AS1844" i="8"/>
  <c r="AR1844" i="8"/>
  <c r="AR2017" i="8"/>
  <c r="AS2017" i="8"/>
  <c r="AS2019" i="8"/>
  <c r="H1846" i="8"/>
  <c r="M1847" i="8"/>
  <c r="C1844" i="8"/>
  <c r="AS1845" i="8" l="1"/>
  <c r="AR1845" i="8"/>
  <c r="E1846" i="8"/>
  <c r="F1847" i="8"/>
  <c r="AW1846" i="8"/>
  <c r="AX1846" i="8"/>
  <c r="BB1847" i="8"/>
  <c r="BC1847" i="8"/>
  <c r="K1848" i="8"/>
  <c r="J1847" i="8"/>
  <c r="AR2018" i="8"/>
  <c r="AS2018" i="8"/>
  <c r="C1846" i="8"/>
  <c r="C1845" i="8"/>
  <c r="H1847" i="8"/>
  <c r="AX1847" i="8" l="1"/>
  <c r="AW1847" i="8"/>
  <c r="J1848" i="8"/>
  <c r="K1849" i="8"/>
  <c r="AS1846" i="8"/>
  <c r="AR1846" i="8"/>
  <c r="E1847" i="8"/>
  <c r="F1848" i="8"/>
  <c r="BC1948" i="8"/>
  <c r="BB1948" i="8"/>
  <c r="H1848" i="8"/>
  <c r="AS1847" i="8" l="1"/>
  <c r="AR1847" i="8"/>
  <c r="F1849" i="8"/>
  <c r="E1848" i="8"/>
  <c r="J1849" i="8"/>
  <c r="K1850" i="8"/>
  <c r="AX1848" i="8"/>
  <c r="AW1848" i="8"/>
  <c r="BC1972" i="8"/>
  <c r="BB1972" i="8"/>
  <c r="C1847" i="8"/>
  <c r="C1848" i="8"/>
  <c r="H1849" i="8"/>
  <c r="F1850" i="8" l="1"/>
  <c r="E1849" i="8"/>
  <c r="K1851" i="8"/>
  <c r="J1850" i="8"/>
  <c r="AX1849" i="8"/>
  <c r="AW1849" i="8"/>
  <c r="AS1848" i="8"/>
  <c r="AR1848" i="8"/>
  <c r="BB1980" i="8"/>
  <c r="BC1980" i="8"/>
  <c r="C1849" i="8"/>
  <c r="H1850" i="8"/>
  <c r="AX1850" i="8" l="1"/>
  <c r="AW1850" i="8"/>
  <c r="AR1849" i="8"/>
  <c r="AS1849" i="8"/>
  <c r="J1851" i="8"/>
  <c r="K1852" i="8"/>
  <c r="E1850" i="8"/>
  <c r="F1851" i="8"/>
  <c r="BC1996" i="8"/>
  <c r="BB1996" i="8"/>
  <c r="H1851" i="8"/>
  <c r="AS1850" i="8" l="1"/>
  <c r="AR1850" i="8"/>
  <c r="AW1851" i="8"/>
  <c r="AX1851" i="8"/>
  <c r="K1853" i="8"/>
  <c r="J1852" i="8"/>
  <c r="E1851" i="8"/>
  <c r="F1852" i="8"/>
  <c r="BB1941" i="8"/>
  <c r="BC1941" i="8"/>
  <c r="C1850" i="8"/>
  <c r="H1852" i="8"/>
  <c r="E1852" i="8" l="1"/>
  <c r="F1853" i="8"/>
  <c r="AS1851" i="8"/>
  <c r="AR1851" i="8"/>
  <c r="AX1852" i="8"/>
  <c r="AW1852" i="8"/>
  <c r="J1853" i="8"/>
  <c r="K1854" i="8"/>
  <c r="BB2013" i="8"/>
  <c r="BC2013" i="8"/>
  <c r="C1851" i="8"/>
  <c r="C1852" i="8"/>
  <c r="H1853" i="8"/>
  <c r="E1853" i="8" l="1"/>
  <c r="F1854" i="8"/>
  <c r="AX1853" i="8"/>
  <c r="AW1853" i="8"/>
  <c r="K1855" i="8"/>
  <c r="J1854" i="8"/>
  <c r="AR1852" i="8"/>
  <c r="AS1852" i="8"/>
  <c r="BC1942" i="8"/>
  <c r="BB1942" i="8"/>
  <c r="C1853" i="8"/>
  <c r="H1854" i="8"/>
  <c r="AX1854" i="8" l="1"/>
  <c r="AW1854" i="8"/>
  <c r="F1855" i="8"/>
  <c r="E1854" i="8"/>
  <c r="J1855" i="8"/>
  <c r="K1856" i="8"/>
  <c r="AS1853" i="8"/>
  <c r="AR1853" i="8"/>
  <c r="BC2006" i="8"/>
  <c r="BB2006" i="8"/>
  <c r="C1854" i="8"/>
  <c r="H1855" i="8"/>
  <c r="J1856" i="8" l="1"/>
  <c r="K1857" i="8"/>
  <c r="AS1854" i="8"/>
  <c r="AR1854" i="8"/>
  <c r="F1856" i="8"/>
  <c r="E1855" i="8"/>
  <c r="AX1855" i="8"/>
  <c r="AW1855" i="8"/>
  <c r="BB1935" i="8"/>
  <c r="BC1935" i="8"/>
  <c r="H1856" i="8"/>
  <c r="AR1855" i="8" l="1"/>
  <c r="AS1855" i="8"/>
  <c r="E1856" i="8"/>
  <c r="F1857" i="8"/>
  <c r="K1858" i="8"/>
  <c r="J1857" i="8"/>
  <c r="AX1856" i="8"/>
  <c r="AW1856" i="8"/>
  <c r="BC1967" i="8"/>
  <c r="BB1967" i="8"/>
  <c r="C1855" i="8"/>
  <c r="H1857" i="8"/>
  <c r="E1857" i="8" l="1"/>
  <c r="F1858" i="8"/>
  <c r="AS1856" i="8"/>
  <c r="AR1856" i="8"/>
  <c r="AX1857" i="8"/>
  <c r="AW1857" i="8"/>
  <c r="J1858" i="8"/>
  <c r="K1859" i="8"/>
  <c r="BC2015" i="8"/>
  <c r="BB2015" i="8"/>
  <c r="C1856" i="8"/>
  <c r="H1858" i="8"/>
  <c r="AW1858" i="8" l="1"/>
  <c r="AX1858" i="8"/>
  <c r="F1859" i="8"/>
  <c r="E1858" i="8"/>
  <c r="AR1857" i="8"/>
  <c r="AS1857" i="8"/>
  <c r="J1859" i="8"/>
  <c r="K1860" i="8"/>
  <c r="BH1942" i="8"/>
  <c r="BG1942" i="8"/>
  <c r="C1857" i="8"/>
  <c r="C1858" i="8"/>
  <c r="H1859" i="8"/>
  <c r="F1860" i="8" l="1"/>
  <c r="E1859" i="8"/>
  <c r="J1860" i="8"/>
  <c r="K1861" i="8"/>
  <c r="AS1858" i="8"/>
  <c r="AR1858" i="8"/>
  <c r="AX1859" i="8"/>
  <c r="AW1859" i="8"/>
  <c r="BH1958" i="8"/>
  <c r="BG1958" i="8"/>
  <c r="C1859" i="8"/>
  <c r="H1860" i="8"/>
  <c r="K1862" i="8" l="1"/>
  <c r="J1861" i="8"/>
  <c r="AW1860" i="8"/>
  <c r="AX1860" i="8"/>
  <c r="AR1859" i="8"/>
  <c r="AS1859" i="8"/>
  <c r="E1860" i="8"/>
  <c r="F1861" i="8"/>
  <c r="BG1966" i="8"/>
  <c r="BH1966" i="8"/>
  <c r="H1861" i="8"/>
  <c r="AS1860" i="8" l="1"/>
  <c r="AR1860" i="8"/>
  <c r="AW1861" i="8"/>
  <c r="AX1861" i="8"/>
  <c r="E1861" i="8"/>
  <c r="F1862" i="8"/>
  <c r="K1863" i="8"/>
  <c r="J1862" i="8"/>
  <c r="BH1974" i="8"/>
  <c r="BG1974" i="8"/>
  <c r="C1860" i="8"/>
  <c r="H1862" i="8"/>
  <c r="E1862" i="8" l="1"/>
  <c r="F1863" i="8"/>
  <c r="AX1862" i="8"/>
  <c r="AW1862" i="8"/>
  <c r="AS1861" i="8"/>
  <c r="AR1861" i="8"/>
  <c r="J1863" i="8"/>
  <c r="K1864" i="8"/>
  <c r="BB1952" i="8"/>
  <c r="BC1952" i="8"/>
  <c r="C1861" i="8"/>
  <c r="C1862" i="8"/>
  <c r="H1863" i="8"/>
  <c r="E1863" i="8" l="1"/>
  <c r="F1864" i="8"/>
  <c r="K1865" i="8"/>
  <c r="J1864" i="8"/>
  <c r="AW1863" i="8"/>
  <c r="AX1863" i="8"/>
  <c r="AR1862" i="8"/>
  <c r="AS1862" i="8"/>
  <c r="BB1984" i="8"/>
  <c r="BC1984" i="8"/>
  <c r="C1863" i="8"/>
  <c r="H1864" i="8"/>
  <c r="K1866" i="8" l="1"/>
  <c r="J1865" i="8"/>
  <c r="AW1864" i="8"/>
  <c r="AX1864" i="8"/>
  <c r="F1865" i="8"/>
  <c r="E1864" i="8"/>
  <c r="AS1863" i="8"/>
  <c r="AR1863" i="8"/>
  <c r="BC1992" i="8"/>
  <c r="BB1992" i="8"/>
  <c r="H1865" i="8"/>
  <c r="E1865" i="8" l="1"/>
  <c r="F1866" i="8"/>
  <c r="AW1865" i="8"/>
  <c r="AX1865" i="8"/>
  <c r="AS1864" i="8"/>
  <c r="AR1864" i="8"/>
  <c r="K1867" i="8"/>
  <c r="J1866" i="8"/>
  <c r="BB2008" i="8"/>
  <c r="BC2008" i="8"/>
  <c r="C1864" i="8"/>
  <c r="C1865" i="8"/>
  <c r="H1866" i="8"/>
  <c r="E1866" i="8" l="1"/>
  <c r="F1867" i="8"/>
  <c r="AX1866" i="8"/>
  <c r="AW1866" i="8"/>
  <c r="AS1865" i="8"/>
  <c r="AR1865" i="8"/>
  <c r="K1868" i="8"/>
  <c r="J1867" i="8"/>
  <c r="BB2016" i="8"/>
  <c r="BC2016" i="8"/>
  <c r="H1867" i="8"/>
  <c r="K1869" i="8" l="1"/>
  <c r="J1868" i="8"/>
  <c r="E1867" i="8"/>
  <c r="F1868" i="8"/>
  <c r="AX1867" i="8"/>
  <c r="AW1867" i="8"/>
  <c r="AR1866" i="8"/>
  <c r="AS1866" i="8"/>
  <c r="BC1953" i="8"/>
  <c r="BB1953" i="8"/>
  <c r="C1867" i="8"/>
  <c r="C1866" i="8"/>
  <c r="H1868" i="8"/>
  <c r="E1868" i="8" l="1"/>
  <c r="F1869" i="8"/>
  <c r="AR1867" i="8"/>
  <c r="AS1867" i="8"/>
  <c r="AX1868" i="8"/>
  <c r="AW1868" i="8"/>
  <c r="J1869" i="8"/>
  <c r="K1870" i="8"/>
  <c r="BB1969" i="8"/>
  <c r="BC1969" i="8"/>
  <c r="C1868" i="8"/>
  <c r="H1869" i="8"/>
  <c r="E1869" i="8" l="1"/>
  <c r="F1870" i="8"/>
  <c r="AW1869" i="8"/>
  <c r="AX1869" i="8"/>
  <c r="K1871" i="8"/>
  <c r="J1870" i="8"/>
  <c r="AR1868" i="8"/>
  <c r="AS1868" i="8"/>
  <c r="BC2017" i="8"/>
  <c r="BB2017" i="8"/>
  <c r="C1869" i="8"/>
  <c r="H1870" i="8"/>
  <c r="AW1870" i="8" l="1"/>
  <c r="AX1870" i="8"/>
  <c r="E1870" i="8"/>
  <c r="F1871" i="8"/>
  <c r="K1872" i="8"/>
  <c r="J1871" i="8"/>
  <c r="AS1869" i="8"/>
  <c r="AR1869" i="8"/>
  <c r="BC1946" i="8"/>
  <c r="BB1946" i="8"/>
  <c r="H1871" i="8"/>
  <c r="K1873" i="8" l="1"/>
  <c r="J1872" i="8"/>
  <c r="AW1871" i="8"/>
  <c r="AX1871" i="8"/>
  <c r="E1871" i="8"/>
  <c r="F1872" i="8"/>
  <c r="AR1870" i="8"/>
  <c r="AS1870" i="8"/>
  <c r="BC1978" i="8"/>
  <c r="BB1978" i="8"/>
  <c r="C1870" i="8"/>
  <c r="H1872" i="8"/>
  <c r="F1873" i="8" l="1"/>
  <c r="E1872" i="8"/>
  <c r="AR1871" i="8"/>
  <c r="AS1871" i="8"/>
  <c r="AW1872" i="8"/>
  <c r="AX1872" i="8"/>
  <c r="J1873" i="8"/>
  <c r="K1874" i="8"/>
  <c r="BH1972" i="8"/>
  <c r="BG1972" i="8"/>
  <c r="C1871" i="8"/>
  <c r="H1873" i="8"/>
  <c r="AS1872" i="8" l="1"/>
  <c r="AR1872" i="8"/>
  <c r="AW1873" i="8"/>
  <c r="AX1873" i="8"/>
  <c r="K1875" i="8"/>
  <c r="J1874" i="8"/>
  <c r="F1874" i="8"/>
  <c r="E1873" i="8"/>
  <c r="BH2013" i="8"/>
  <c r="BG2013" i="8"/>
  <c r="C1872" i="8"/>
  <c r="H1874" i="8"/>
  <c r="E1874" i="8" l="1"/>
  <c r="F1875" i="8"/>
  <c r="AW1874" i="8"/>
  <c r="AX1874" i="8"/>
  <c r="K1876" i="8"/>
  <c r="J1875" i="8"/>
  <c r="AR1873" i="8"/>
  <c r="AS1873" i="8"/>
  <c r="BH1937" i="8"/>
  <c r="BG1937" i="8"/>
  <c r="C1873" i="8"/>
  <c r="H1875" i="8"/>
  <c r="E1875" i="8" l="1"/>
  <c r="F1876" i="8"/>
  <c r="AW1875" i="8"/>
  <c r="AX1875" i="8"/>
  <c r="K1877" i="8"/>
  <c r="J1876" i="8"/>
  <c r="AS1874" i="8"/>
  <c r="AR1874" i="8"/>
  <c r="BH1946" i="8"/>
  <c r="BG1946" i="8"/>
  <c r="C1874" i="8"/>
  <c r="C1875" i="8"/>
  <c r="H1876" i="8"/>
  <c r="AX1876" i="8" l="1"/>
  <c r="AW1876" i="8"/>
  <c r="K1878" i="8"/>
  <c r="J1877" i="8"/>
  <c r="AR1875" i="8"/>
  <c r="AS1875" i="8"/>
  <c r="F1877" i="8"/>
  <c r="E1876" i="8"/>
  <c r="BH1955" i="8"/>
  <c r="BG1955" i="8"/>
  <c r="H1877" i="8"/>
  <c r="E1877" i="8" l="1"/>
  <c r="F1878" i="8"/>
  <c r="J1878" i="8"/>
  <c r="K1879" i="8"/>
  <c r="AS1876" i="8"/>
  <c r="AR1876" i="8"/>
  <c r="AX1877" i="8"/>
  <c r="AW1877" i="8"/>
  <c r="BG1998" i="8"/>
  <c r="BH1998" i="8"/>
  <c r="C1876" i="8"/>
  <c r="C1877" i="8"/>
  <c r="H1878" i="8"/>
  <c r="K1880" i="8" l="1"/>
  <c r="J1879" i="8"/>
  <c r="AX1878" i="8"/>
  <c r="AW1878" i="8"/>
  <c r="F1879" i="8"/>
  <c r="E1878" i="8"/>
  <c r="AS1877" i="8"/>
  <c r="AR1877" i="8"/>
  <c r="BC1986" i="8"/>
  <c r="BB1986" i="8"/>
  <c r="C1878" i="8"/>
  <c r="H1879" i="8"/>
  <c r="AS1878" i="8" l="1"/>
  <c r="AR1878" i="8"/>
  <c r="AW1879" i="8"/>
  <c r="AX1879" i="8"/>
  <c r="E1879" i="8"/>
  <c r="F1880" i="8"/>
  <c r="K1881" i="8"/>
  <c r="J1880" i="8"/>
  <c r="BG1983" i="8"/>
  <c r="BH1983" i="8"/>
  <c r="C1879" i="8"/>
  <c r="H1880" i="8"/>
  <c r="K1882" i="8" l="1"/>
  <c r="J1881" i="8"/>
  <c r="AR1879" i="8"/>
  <c r="AS1879" i="8"/>
  <c r="F1881" i="8"/>
  <c r="E1880" i="8"/>
  <c r="AX1880" i="8"/>
  <c r="AW1880" i="8"/>
  <c r="BB1955" i="8"/>
  <c r="BC1955" i="8"/>
  <c r="H1881" i="8"/>
  <c r="E1881" i="8" l="1"/>
  <c r="F1882" i="8"/>
  <c r="AX1881" i="8"/>
  <c r="AW1881" i="8"/>
  <c r="AS1880" i="8"/>
  <c r="AR1880" i="8"/>
  <c r="K1883" i="8"/>
  <c r="J1882" i="8"/>
  <c r="BG1992" i="8"/>
  <c r="BH1992" i="8"/>
  <c r="C1880" i="8"/>
  <c r="C1881" i="8"/>
  <c r="H1882" i="8"/>
  <c r="AS1881" i="8" l="1"/>
  <c r="AR1881" i="8"/>
  <c r="E1882" i="8"/>
  <c r="F1883" i="8"/>
  <c r="AW1882" i="8"/>
  <c r="AX1882" i="8"/>
  <c r="K1884" i="8"/>
  <c r="J1883" i="8"/>
  <c r="BG1977" i="8"/>
  <c r="BH1977" i="8"/>
  <c r="C1882" i="8"/>
  <c r="H1883" i="8"/>
  <c r="K1885" i="8" l="1"/>
  <c r="J1884" i="8"/>
  <c r="AR1882" i="8"/>
  <c r="AS1882" i="8"/>
  <c r="E1883" i="8"/>
  <c r="F1884" i="8"/>
  <c r="AW1883" i="8"/>
  <c r="AX1883" i="8"/>
  <c r="BB1970" i="8"/>
  <c r="BC1970" i="8"/>
  <c r="C1883" i="8"/>
  <c r="H1884" i="8"/>
  <c r="F1885" i="8" l="1"/>
  <c r="E1884" i="8"/>
  <c r="AR1883" i="8"/>
  <c r="AS1883" i="8"/>
  <c r="AX1884" i="8"/>
  <c r="AW1884" i="8"/>
  <c r="K1886" i="8"/>
  <c r="J1885" i="8"/>
  <c r="BH1952" i="8"/>
  <c r="BG1952" i="8"/>
  <c r="C1884" i="8"/>
  <c r="H1885" i="8"/>
  <c r="J1886" i="8" l="1"/>
  <c r="K1887" i="8"/>
  <c r="AS1884" i="8"/>
  <c r="AR1884" i="8"/>
  <c r="AX1885" i="8"/>
  <c r="AW1885" i="8"/>
  <c r="E1885" i="8"/>
  <c r="F1886" i="8"/>
  <c r="BG2011" i="8"/>
  <c r="BH2011" i="8"/>
  <c r="H1886" i="8"/>
  <c r="E1886" i="8" l="1"/>
  <c r="F1887" i="8"/>
  <c r="AR1885" i="8"/>
  <c r="AS1885" i="8"/>
  <c r="K1888" i="8"/>
  <c r="J1887" i="8"/>
  <c r="AW1886" i="8"/>
  <c r="AX1886" i="8"/>
  <c r="BC1971" i="8"/>
  <c r="BB1971" i="8"/>
  <c r="C1885" i="8"/>
  <c r="H1887" i="8"/>
  <c r="J1888" i="8" l="1"/>
  <c r="K1889" i="8"/>
  <c r="E1887" i="8"/>
  <c r="F1888" i="8"/>
  <c r="AW1887" i="8"/>
  <c r="AX1887" i="8"/>
  <c r="AR1886" i="8"/>
  <c r="AS1886" i="8"/>
  <c r="BH1988" i="8"/>
  <c r="BG1988" i="8"/>
  <c r="C1886" i="8"/>
  <c r="H1888" i="8"/>
  <c r="F1889" i="8" l="1"/>
  <c r="E1888" i="8"/>
  <c r="AS1887" i="8"/>
  <c r="AR1887" i="8"/>
  <c r="K1890" i="8"/>
  <c r="J1889" i="8"/>
  <c r="AX1888" i="8"/>
  <c r="AW1888" i="8"/>
  <c r="BM1830" i="8"/>
  <c r="BL1830" i="8"/>
  <c r="C1888" i="8"/>
  <c r="C1887" i="8"/>
  <c r="H1889" i="8"/>
  <c r="AX1889" i="8" l="1"/>
  <c r="AW1889" i="8"/>
  <c r="J1890" i="8"/>
  <c r="K1891" i="8"/>
  <c r="AR1888" i="8"/>
  <c r="AS1888" i="8"/>
  <c r="F1890" i="8"/>
  <c r="E1889" i="8"/>
  <c r="BM1799" i="8"/>
  <c r="BL1799" i="8"/>
  <c r="H1890" i="8"/>
  <c r="AS1889" i="8" l="1"/>
  <c r="AR1889" i="8"/>
  <c r="E1890" i="8"/>
  <c r="F1891" i="8"/>
  <c r="J1891" i="8"/>
  <c r="K1892" i="8"/>
  <c r="AW1890" i="8"/>
  <c r="AX1890" i="8"/>
  <c r="BM1823" i="8"/>
  <c r="BL1823" i="8"/>
  <c r="C1889" i="8"/>
  <c r="C1890" i="8"/>
  <c r="H1891" i="8"/>
  <c r="AR1890" i="8" l="1"/>
  <c r="AS1890" i="8"/>
  <c r="K1893" i="8"/>
  <c r="J1892" i="8"/>
  <c r="AW1891" i="8"/>
  <c r="AX1891" i="8"/>
  <c r="E1891" i="8"/>
  <c r="F1892" i="8"/>
  <c r="BM1839" i="8"/>
  <c r="BL1839" i="8"/>
  <c r="H1892" i="8"/>
  <c r="AR1891" i="8" l="1"/>
  <c r="AS1891" i="8"/>
  <c r="AX1892" i="8"/>
  <c r="AW1892" i="8"/>
  <c r="F1893" i="8"/>
  <c r="E1892" i="8"/>
  <c r="K1894" i="8"/>
  <c r="J1893" i="8"/>
  <c r="BL1847" i="8"/>
  <c r="BM1847" i="8"/>
  <c r="C1891" i="8"/>
  <c r="H1893" i="8"/>
  <c r="K1895" i="8" l="1"/>
  <c r="J1894" i="8"/>
  <c r="E1893" i="8"/>
  <c r="F1894" i="8"/>
  <c r="AX1893" i="8"/>
  <c r="AW1893" i="8"/>
  <c r="AR1892" i="8"/>
  <c r="AS1892" i="8"/>
  <c r="BM1816" i="8"/>
  <c r="BL1816" i="8"/>
  <c r="C1892" i="8"/>
  <c r="H1894" i="8"/>
  <c r="AS1893" i="8" l="1"/>
  <c r="AR1893" i="8"/>
  <c r="AX1894" i="8"/>
  <c r="AW1894" i="8"/>
  <c r="F1895" i="8"/>
  <c r="E1894" i="8"/>
  <c r="K1896" i="8"/>
  <c r="J1895" i="8"/>
  <c r="BM1840" i="8"/>
  <c r="BL1840" i="8"/>
  <c r="C1893" i="8"/>
  <c r="H1895" i="8"/>
  <c r="AR1894" i="8" l="1"/>
  <c r="AS1894" i="8"/>
  <c r="E1895" i="8"/>
  <c r="F1896" i="8"/>
  <c r="AX1895" i="8"/>
  <c r="AW1895" i="8"/>
  <c r="J1896" i="8"/>
  <c r="K1897" i="8"/>
  <c r="BG1941" i="8"/>
  <c r="BH1941" i="8"/>
  <c r="C1895" i="8"/>
  <c r="C1894" i="8"/>
  <c r="H1896" i="8"/>
  <c r="AS1895" i="8" l="1"/>
  <c r="AR1895" i="8"/>
  <c r="E1896" i="8"/>
  <c r="F1897" i="8"/>
  <c r="K1898" i="8"/>
  <c r="J1897" i="8"/>
  <c r="AX1896" i="8"/>
  <c r="AW1896" i="8"/>
  <c r="BH2010" i="8"/>
  <c r="BG2010" i="8"/>
  <c r="C1896" i="8"/>
  <c r="H1897" i="8"/>
  <c r="AS1896" i="8" l="1"/>
  <c r="AR1896" i="8"/>
  <c r="K1899" i="8"/>
  <c r="J1898" i="8"/>
  <c r="F1898" i="8"/>
  <c r="E1897" i="8"/>
  <c r="AX1897" i="8"/>
  <c r="AW1897" i="8"/>
  <c r="BL1785" i="8"/>
  <c r="BM1785" i="8"/>
  <c r="H1898" i="8"/>
  <c r="E1898" i="8" l="1"/>
  <c r="F1899" i="8"/>
  <c r="AX1898" i="8"/>
  <c r="AW1898" i="8"/>
  <c r="K1900" i="8"/>
  <c r="J1899" i="8"/>
  <c r="AR1897" i="8"/>
  <c r="AS1897" i="8"/>
  <c r="BL1801" i="8"/>
  <c r="BM1801" i="8"/>
  <c r="C1898" i="8"/>
  <c r="C1897" i="8"/>
  <c r="H1899" i="8"/>
  <c r="AX1899" i="8" l="1"/>
  <c r="AW1899" i="8"/>
  <c r="K1901" i="8"/>
  <c r="J1900" i="8"/>
  <c r="AS1898" i="8"/>
  <c r="AR1898" i="8"/>
  <c r="E1899" i="8"/>
  <c r="F1900" i="8"/>
  <c r="BG1951" i="8"/>
  <c r="BH1951" i="8"/>
  <c r="H1900" i="8"/>
  <c r="F1901" i="8" l="1"/>
  <c r="E1900" i="8"/>
  <c r="K1902" i="8"/>
  <c r="J1901" i="8"/>
  <c r="AS1899" i="8"/>
  <c r="AR1899" i="8"/>
  <c r="AW1900" i="8"/>
  <c r="AX1900" i="8"/>
  <c r="BH2018" i="8"/>
  <c r="BG2018" i="8"/>
  <c r="C1900" i="8"/>
  <c r="C1899" i="8"/>
  <c r="H1901" i="8"/>
  <c r="K1903" i="8" l="1"/>
  <c r="J1902" i="8"/>
  <c r="AS1900" i="8"/>
  <c r="AR1900" i="8"/>
  <c r="AW1901" i="8"/>
  <c r="AX1901" i="8"/>
  <c r="F1902" i="8"/>
  <c r="E1901" i="8"/>
  <c r="BM1826" i="8"/>
  <c r="BL1826" i="8"/>
  <c r="H1902" i="8"/>
  <c r="F1903" i="8" l="1"/>
  <c r="E1902" i="8"/>
  <c r="AW1902" i="8"/>
  <c r="AX1902" i="8"/>
  <c r="AR1901" i="8"/>
  <c r="AS1901" i="8"/>
  <c r="K1904" i="8"/>
  <c r="J1903" i="8"/>
  <c r="BL1834" i="8"/>
  <c r="BM1834" i="8"/>
  <c r="C1901" i="8"/>
  <c r="H1903" i="8"/>
  <c r="AS1902" i="8" l="1"/>
  <c r="AR1902" i="8"/>
  <c r="E1903" i="8"/>
  <c r="F1904" i="8"/>
  <c r="AX1903" i="8"/>
  <c r="AW1903" i="8"/>
  <c r="K1905" i="8"/>
  <c r="J1904" i="8"/>
  <c r="BL1772" i="8"/>
  <c r="BM1772" i="8"/>
  <c r="C1902" i="8"/>
  <c r="C1903" i="8"/>
  <c r="H1904" i="8"/>
  <c r="K1906" i="8" l="1"/>
  <c r="J1905" i="8"/>
  <c r="F1905" i="8"/>
  <c r="E1904" i="8"/>
  <c r="AR1903" i="8"/>
  <c r="AS1903" i="8"/>
  <c r="AX1904" i="8"/>
  <c r="AW1904" i="8"/>
  <c r="BM1780" i="8"/>
  <c r="BL1780" i="8"/>
  <c r="C1904" i="8"/>
  <c r="H1905" i="8"/>
  <c r="E1905" i="8" l="1"/>
  <c r="F1906" i="8"/>
  <c r="AX1905" i="8"/>
  <c r="AW1905" i="8"/>
  <c r="AR1904" i="8"/>
  <c r="AS1904" i="8"/>
  <c r="K1907" i="8"/>
  <c r="J1906" i="8"/>
  <c r="BM1781" i="8"/>
  <c r="BL1781" i="8"/>
  <c r="C1905" i="8"/>
  <c r="H1906" i="8"/>
  <c r="E1906" i="8" l="1"/>
  <c r="F1907" i="8"/>
  <c r="K1908" i="8"/>
  <c r="J1907" i="8"/>
  <c r="AX1906" i="8"/>
  <c r="AW1906" i="8"/>
  <c r="AS1905" i="8"/>
  <c r="AR1905" i="8"/>
  <c r="BL1789" i="8"/>
  <c r="BM1789" i="8"/>
  <c r="C1906" i="8"/>
  <c r="H1907" i="8"/>
  <c r="AW1907" i="8" l="1"/>
  <c r="AX1907" i="8"/>
  <c r="K1909" i="8"/>
  <c r="J1908" i="8"/>
  <c r="F1908" i="8"/>
  <c r="E1907" i="8"/>
  <c r="AS1906" i="8"/>
  <c r="AR1906" i="8"/>
  <c r="BM1845" i="8"/>
  <c r="BL1845" i="8"/>
  <c r="C1907" i="8"/>
  <c r="H1908" i="8"/>
  <c r="AR1907" i="8" l="1"/>
  <c r="AS1907" i="8"/>
  <c r="J1909" i="8"/>
  <c r="K1910" i="8"/>
  <c r="F1909" i="8"/>
  <c r="E1908" i="8"/>
  <c r="AW1908" i="8"/>
  <c r="AX1908" i="8"/>
  <c r="BL1771" i="8"/>
  <c r="BM1771" i="8"/>
  <c r="C1908" i="8"/>
  <c r="H1909" i="8"/>
  <c r="AW1909" i="8" l="1"/>
  <c r="AX1909" i="8"/>
  <c r="AS1908" i="8"/>
  <c r="AR1908" i="8"/>
  <c r="K1911" i="8"/>
  <c r="J1910" i="8"/>
  <c r="F1910" i="8"/>
  <c r="E1909" i="8"/>
  <c r="BM1935" i="8"/>
  <c r="BL1935" i="8"/>
  <c r="H1910" i="8"/>
  <c r="E1910" i="8" l="1"/>
  <c r="F1911" i="8"/>
  <c r="J1911" i="8"/>
  <c r="K1912" i="8"/>
  <c r="AS1909" i="8"/>
  <c r="AR1909" i="8"/>
  <c r="AX1910" i="8"/>
  <c r="AW1910" i="8"/>
  <c r="BL1991" i="8"/>
  <c r="BM1991" i="8"/>
  <c r="C1909" i="8"/>
  <c r="C1910" i="8"/>
  <c r="H1911" i="8"/>
  <c r="K1913" i="8" l="1"/>
  <c r="J1912" i="8"/>
  <c r="AX1911" i="8"/>
  <c r="AW1911" i="8"/>
  <c r="E1911" i="8"/>
  <c r="F1912" i="8"/>
  <c r="AS1910" i="8"/>
  <c r="AR1910" i="8"/>
  <c r="BR1710" i="8"/>
  <c r="BQ1710" i="8"/>
  <c r="H1912" i="8"/>
  <c r="AR1911" i="8" l="1"/>
  <c r="AS1911" i="8"/>
  <c r="E1912" i="8"/>
  <c r="F1913" i="8"/>
  <c r="AX1912" i="8"/>
  <c r="AW1912" i="8"/>
  <c r="J1913" i="8"/>
  <c r="K1914" i="8"/>
  <c r="BQ1806" i="8"/>
  <c r="BR1806" i="8"/>
  <c r="C1911" i="8"/>
  <c r="C1912" i="8"/>
  <c r="H1913" i="8"/>
  <c r="E1913" i="8" l="1"/>
  <c r="F1914" i="8"/>
  <c r="AS1912" i="8"/>
  <c r="AR1912" i="8"/>
  <c r="K1915" i="8"/>
  <c r="J1914" i="8"/>
  <c r="AX1913" i="8"/>
  <c r="AW1913" i="8"/>
  <c r="BQ1814" i="8"/>
  <c r="BR1814" i="8"/>
  <c r="C1913" i="8"/>
  <c r="H1914" i="8"/>
  <c r="AX1914" i="8" l="1"/>
  <c r="AW1914" i="8"/>
  <c r="E1914" i="8"/>
  <c r="F1915" i="8"/>
  <c r="J1915" i="8"/>
  <c r="K1916" i="8"/>
  <c r="AR1913" i="8"/>
  <c r="AS1913" i="8"/>
  <c r="BR1822" i="8"/>
  <c r="BQ1822" i="8"/>
  <c r="C1914" i="8"/>
  <c r="H1915" i="8"/>
  <c r="K1917" i="8" l="1"/>
  <c r="J1916" i="8"/>
  <c r="AW1915" i="8"/>
  <c r="AX1915" i="8"/>
  <c r="E1915" i="8"/>
  <c r="F1916" i="8"/>
  <c r="AS1914" i="8"/>
  <c r="AR1914" i="8"/>
  <c r="BR1830" i="8"/>
  <c r="BQ1830" i="8"/>
  <c r="C1915" i="8"/>
  <c r="H1916" i="8"/>
  <c r="AR1915" i="8" l="1"/>
  <c r="AS1915" i="8"/>
  <c r="E1916" i="8"/>
  <c r="F1917" i="8"/>
  <c r="AW1916" i="8"/>
  <c r="AX1916" i="8"/>
  <c r="J1917" i="8"/>
  <c r="K1918" i="8"/>
  <c r="BQ1862" i="8"/>
  <c r="BR1862" i="8"/>
  <c r="C1916" i="8"/>
  <c r="H1917" i="8"/>
  <c r="AW1917" i="8" l="1"/>
  <c r="AX1917" i="8"/>
  <c r="E1917" i="8"/>
  <c r="F1918" i="8"/>
  <c r="AS1916" i="8"/>
  <c r="AR1916" i="8"/>
  <c r="K1919" i="8"/>
  <c r="J1918" i="8"/>
  <c r="BQ1878" i="8"/>
  <c r="BR1878" i="8"/>
  <c r="H1918" i="8"/>
  <c r="AX1918" i="8" l="1"/>
  <c r="AW1918" i="8"/>
  <c r="K1920" i="8"/>
  <c r="J1919" i="8"/>
  <c r="E1918" i="8"/>
  <c r="F1919" i="8"/>
  <c r="AR1917" i="8"/>
  <c r="AS1917" i="8"/>
  <c r="BR1902" i="8"/>
  <c r="BQ1902" i="8"/>
  <c r="C1917" i="8"/>
  <c r="H1919" i="8"/>
  <c r="AR1918" i="8" l="1"/>
  <c r="AS1918" i="8"/>
  <c r="K1921" i="8"/>
  <c r="J1920" i="8"/>
  <c r="E1919" i="8"/>
  <c r="F1920" i="8"/>
  <c r="AW1919" i="8"/>
  <c r="AX1919" i="8"/>
  <c r="BQ1910" i="8"/>
  <c r="BR1910" i="8"/>
  <c r="C1918" i="8"/>
  <c r="C1919" i="8"/>
  <c r="H1920" i="8"/>
  <c r="F1921" i="8" l="1"/>
  <c r="E1920" i="8"/>
  <c r="AR1919" i="8"/>
  <c r="AS1919" i="8"/>
  <c r="AW1920" i="8"/>
  <c r="AX1920" i="8"/>
  <c r="K1922" i="8"/>
  <c r="J1921" i="8"/>
  <c r="BQ1918" i="8"/>
  <c r="BR1918" i="8"/>
  <c r="C1920" i="8"/>
  <c r="H1921" i="8"/>
  <c r="K1923" i="8" l="1"/>
  <c r="J1922" i="8"/>
  <c r="AR1920" i="8"/>
  <c r="AS1920" i="8"/>
  <c r="AX1921" i="8"/>
  <c r="AW1921" i="8"/>
  <c r="E1921" i="8"/>
  <c r="F1922" i="8"/>
  <c r="BQ1926" i="8"/>
  <c r="BR1926" i="8"/>
  <c r="H1922" i="8"/>
  <c r="F1923" i="8" l="1"/>
  <c r="E1922" i="8"/>
  <c r="AR1921" i="8"/>
  <c r="AS1921" i="8"/>
  <c r="AX1922" i="8"/>
  <c r="AW1922" i="8"/>
  <c r="K1924" i="8"/>
  <c r="J1923" i="8"/>
  <c r="BQ1966" i="8"/>
  <c r="BR1966" i="8"/>
  <c r="C1922" i="8"/>
  <c r="C1921" i="8"/>
  <c r="H1923" i="8"/>
  <c r="AS1922" i="8" l="1"/>
  <c r="AR1922" i="8"/>
  <c r="AX1923" i="8"/>
  <c r="AW1923" i="8"/>
  <c r="K1925" i="8"/>
  <c r="J1924" i="8"/>
  <c r="E1923" i="8"/>
  <c r="F1924" i="8"/>
  <c r="BQ1990" i="8"/>
  <c r="BR1990" i="8"/>
  <c r="H1924" i="8"/>
  <c r="AR1923" i="8" l="1"/>
  <c r="AS1923" i="8"/>
  <c r="F1925" i="8"/>
  <c r="E1924" i="8"/>
  <c r="AX1924" i="8"/>
  <c r="AW1924" i="8"/>
  <c r="J1925" i="8"/>
  <c r="K1926" i="8"/>
  <c r="BQ2006" i="8"/>
  <c r="BR2006" i="8"/>
  <c r="C1924" i="8"/>
  <c r="C1923" i="8"/>
  <c r="H1925" i="8"/>
  <c r="AR1924" i="8" l="1"/>
  <c r="AS1924" i="8"/>
  <c r="AW1925" i="8"/>
  <c r="AX1925" i="8"/>
  <c r="E1925" i="8"/>
  <c r="F1926" i="8"/>
  <c r="K1927" i="8"/>
  <c r="J1926" i="8"/>
  <c r="BQ2014" i="8"/>
  <c r="BR2014" i="8"/>
  <c r="C1925" i="8"/>
  <c r="H1926" i="8"/>
  <c r="F1927" i="8" l="1"/>
  <c r="E1926" i="8"/>
  <c r="AS1925" i="8"/>
  <c r="AR1925" i="8"/>
  <c r="AX1926" i="8"/>
  <c r="AW1926" i="8"/>
  <c r="K1928" i="8"/>
  <c r="J1927" i="8"/>
  <c r="BM1912" i="8"/>
  <c r="BL1912" i="8"/>
  <c r="H1927" i="8"/>
  <c r="K1929" i="8" l="1"/>
  <c r="J1928" i="8"/>
  <c r="AR1926" i="8"/>
  <c r="AS1926" i="8"/>
  <c r="E1927" i="8"/>
  <c r="F1928" i="8"/>
  <c r="AX1927" i="8"/>
  <c r="AW1927" i="8"/>
  <c r="BL1952" i="8"/>
  <c r="BM1952" i="8"/>
  <c r="C1926" i="8"/>
  <c r="H1928" i="8"/>
  <c r="E1928" i="8" l="1"/>
  <c r="F1929" i="8"/>
  <c r="AR1927" i="8"/>
  <c r="AS1927" i="8"/>
  <c r="AW1928" i="8"/>
  <c r="AX1928" i="8"/>
  <c r="K1930" i="8"/>
  <c r="J1929" i="8"/>
  <c r="BL1960" i="8"/>
  <c r="BM1960" i="8"/>
  <c r="C1927" i="8"/>
  <c r="H1929" i="8"/>
  <c r="AX1929" i="8" l="1"/>
  <c r="AW1929" i="8"/>
  <c r="J1930" i="8"/>
  <c r="E1929" i="8"/>
  <c r="F1930" i="8"/>
  <c r="AS1928" i="8"/>
  <c r="AR1928" i="8"/>
  <c r="BL1968" i="8"/>
  <c r="BM1968" i="8"/>
  <c r="H1930" i="8"/>
  <c r="C1928" i="8"/>
  <c r="AR1929" i="8" l="1"/>
  <c r="AS1929" i="8"/>
  <c r="F1931" i="8"/>
  <c r="E1930" i="8"/>
  <c r="AX1930" i="8"/>
  <c r="AW1930" i="8"/>
  <c r="BL1992" i="8"/>
  <c r="BM1992" i="8"/>
  <c r="C1929" i="8"/>
  <c r="C1930" i="8"/>
  <c r="AR1930" i="8" l="1"/>
  <c r="AS1930" i="8"/>
  <c r="E1931" i="8"/>
  <c r="F1932" i="8"/>
  <c r="BM2000" i="8"/>
  <c r="BL2000" i="8"/>
  <c r="C1931" i="8"/>
  <c r="F1933" i="8" l="1"/>
  <c r="E1932" i="8"/>
  <c r="AR1931" i="8"/>
  <c r="AS1931" i="8"/>
  <c r="BM2008" i="8"/>
  <c r="BL2008" i="8"/>
  <c r="C1932" i="8"/>
  <c r="AS1932" i="8" l="1"/>
  <c r="AR1932" i="8"/>
  <c r="E1933" i="8"/>
  <c r="F1934" i="8"/>
  <c r="BR1759" i="8"/>
  <c r="BQ1759" i="8"/>
  <c r="C1933" i="8"/>
  <c r="F1935" i="8" l="1"/>
  <c r="E1934" i="8"/>
  <c r="AS1933" i="8"/>
  <c r="AR1933" i="8"/>
  <c r="BQ1767" i="8"/>
  <c r="BR1767" i="8"/>
  <c r="C1934" i="8"/>
  <c r="AS1934" i="8" l="1"/>
  <c r="AR1934" i="8"/>
  <c r="F1936" i="8"/>
  <c r="E1935" i="8"/>
  <c r="BR1807" i="8"/>
  <c r="BQ1807" i="8"/>
  <c r="C1935" i="8"/>
  <c r="AS1935" i="8" l="1"/>
  <c r="AR1935" i="8"/>
  <c r="F1937" i="8"/>
  <c r="E1936" i="8"/>
  <c r="BR1855" i="8"/>
  <c r="BQ1855" i="8"/>
  <c r="C1936" i="8"/>
  <c r="AS1936" i="8" l="1"/>
  <c r="AR1936" i="8"/>
  <c r="F1938" i="8"/>
  <c r="E1937" i="8"/>
  <c r="BR1879" i="8"/>
  <c r="BQ1879" i="8"/>
  <c r="C1937" i="8"/>
  <c r="AS1937" i="8" l="1"/>
  <c r="AR1937" i="8"/>
  <c r="E1938" i="8"/>
  <c r="F1939" i="8"/>
  <c r="BQ1895" i="8"/>
  <c r="BR1895" i="8"/>
  <c r="C1938" i="8"/>
  <c r="F1940" i="8" l="1"/>
  <c r="E1939" i="8"/>
  <c r="AR1938" i="8"/>
  <c r="AS1938" i="8"/>
  <c r="BR1935" i="8"/>
  <c r="BQ1935" i="8"/>
  <c r="C1939" i="8"/>
  <c r="AS1939" i="8" l="1"/>
  <c r="AR1939" i="8"/>
  <c r="E1940" i="8"/>
  <c r="F1941" i="8"/>
  <c r="BQ1975" i="8"/>
  <c r="BR1975" i="8"/>
  <c r="C1940" i="8"/>
  <c r="F1942" i="8" l="1"/>
  <c r="E1941" i="8"/>
  <c r="AS1940" i="8"/>
  <c r="AR1940" i="8"/>
  <c r="BQ1991" i="8"/>
  <c r="BR1991" i="8"/>
  <c r="C1941" i="8"/>
  <c r="AR1941" i="8" l="1"/>
  <c r="AS1941" i="8"/>
  <c r="F1943" i="8"/>
  <c r="E1942" i="8"/>
  <c r="BQ1999" i="8"/>
  <c r="BR1999" i="8"/>
  <c r="C1942" i="8"/>
  <c r="AS1942" i="8" l="1"/>
  <c r="AR1942" i="8"/>
  <c r="F1944" i="8"/>
  <c r="E1943" i="8"/>
  <c r="BL1787" i="8"/>
  <c r="BM1787" i="8"/>
  <c r="C1943" i="8"/>
  <c r="AR1943" i="8" l="1"/>
  <c r="AS1943" i="8"/>
  <c r="F1945" i="8"/>
  <c r="E1944" i="8"/>
  <c r="BM1953" i="8"/>
  <c r="BL1953" i="8"/>
  <c r="C1944" i="8"/>
  <c r="AR1944" i="8" l="1"/>
  <c r="AS1944" i="8"/>
  <c r="F1946" i="8"/>
  <c r="E1945" i="8"/>
  <c r="BL1977" i="8"/>
  <c r="BM1977" i="8"/>
  <c r="C1945" i="8"/>
  <c r="AR1945" i="8" l="1"/>
  <c r="AS1945" i="8"/>
  <c r="E1946" i="8"/>
  <c r="F1947" i="8"/>
  <c r="BL2001" i="8"/>
  <c r="BM2001" i="8"/>
  <c r="C1946" i="8"/>
  <c r="F1948" i="8" l="1"/>
  <c r="E1947" i="8"/>
  <c r="AR1946" i="8"/>
  <c r="AS1946" i="8"/>
  <c r="BL2017" i="8"/>
  <c r="BM2017" i="8"/>
  <c r="C1947" i="8"/>
  <c r="AR1947" i="8" l="1"/>
  <c r="AS1947" i="8"/>
  <c r="F1949" i="8"/>
  <c r="E1948" i="8"/>
  <c r="BQ1744" i="8"/>
  <c r="BR1744" i="8"/>
  <c r="C1948" i="8"/>
  <c r="AR1948" i="8" l="1"/>
  <c r="AS1948" i="8"/>
  <c r="F1950" i="8"/>
  <c r="E1949" i="8"/>
  <c r="BQ1784" i="8"/>
  <c r="BR1784" i="8"/>
  <c r="C1949" i="8"/>
  <c r="AS1949" i="8" l="1"/>
  <c r="AR1949" i="8"/>
  <c r="F1951" i="8"/>
  <c r="E1950" i="8"/>
  <c r="BR1792" i="8"/>
  <c r="BQ1792" i="8"/>
  <c r="C1950" i="8"/>
  <c r="AS1950" i="8" l="1"/>
  <c r="AR1950" i="8"/>
  <c r="F1952" i="8"/>
  <c r="E1951" i="8"/>
  <c r="BR1936" i="8"/>
  <c r="BQ1936" i="8"/>
  <c r="C1951" i="8"/>
  <c r="AR1951" i="8" l="1"/>
  <c r="AS1951" i="8"/>
  <c r="E1952" i="8"/>
  <c r="F1953" i="8"/>
  <c r="BQ1992" i="8"/>
  <c r="BR1992" i="8"/>
  <c r="C1952" i="8"/>
  <c r="F1954" i="8" l="1"/>
  <c r="E1953" i="8"/>
  <c r="AS1952" i="8"/>
  <c r="AR1952" i="8"/>
  <c r="BL1938" i="8"/>
  <c r="BM1938" i="8"/>
  <c r="C1953" i="8"/>
  <c r="AS1953" i="8" l="1"/>
  <c r="AR1953" i="8"/>
  <c r="E1954" i="8"/>
  <c r="F1955" i="8"/>
  <c r="BM1946" i="8"/>
  <c r="BL1946" i="8"/>
  <c r="C1954" i="8"/>
  <c r="E1955" i="8" l="1"/>
  <c r="F1956" i="8"/>
  <c r="AS1954" i="8"/>
  <c r="AR1954" i="8"/>
  <c r="BL1962" i="8"/>
  <c r="BM1962" i="8"/>
  <c r="C1955" i="8"/>
  <c r="F1957" i="8" l="1"/>
  <c r="E1956" i="8"/>
  <c r="AR1955" i="8"/>
  <c r="AS1955" i="8"/>
  <c r="BL1994" i="8"/>
  <c r="BM1994" i="8"/>
  <c r="C1956" i="8"/>
  <c r="AR1956" i="8" l="1"/>
  <c r="AS1956" i="8"/>
  <c r="F1958" i="8"/>
  <c r="E1957" i="8"/>
  <c r="BL2002" i="8"/>
  <c r="BM2002" i="8"/>
  <c r="C1957" i="8"/>
  <c r="AS1957" i="8" l="1"/>
  <c r="AR1957" i="8"/>
  <c r="F1959" i="8"/>
  <c r="E1958" i="8"/>
  <c r="BL2010" i="8"/>
  <c r="BM2010" i="8"/>
  <c r="C1958" i="8"/>
  <c r="AR1958" i="8" l="1"/>
  <c r="AS1958" i="8"/>
  <c r="F1960" i="8"/>
  <c r="E1959" i="8"/>
  <c r="BM2018" i="8"/>
  <c r="BL2018" i="8"/>
  <c r="C1959" i="8"/>
  <c r="AS1959" i="8" l="1"/>
  <c r="AR1959" i="8"/>
  <c r="E1960" i="8"/>
  <c r="F1961" i="8"/>
  <c r="BR1721" i="8"/>
  <c r="BQ1721" i="8"/>
  <c r="C1960" i="8"/>
  <c r="E1961" i="8" l="1"/>
  <c r="F1962" i="8"/>
  <c r="AS1960" i="8"/>
  <c r="AR1960" i="8"/>
  <c r="BR1825" i="8"/>
  <c r="BQ1825" i="8"/>
  <c r="C1961" i="8"/>
  <c r="F1963" i="8" l="1"/>
  <c r="E1962" i="8"/>
  <c r="AR1961" i="8"/>
  <c r="AS1961" i="8"/>
  <c r="BR1833" i="8"/>
  <c r="BQ1833" i="8"/>
  <c r="C1962" i="8"/>
  <c r="AS1962" i="8" l="1"/>
  <c r="AR1962" i="8"/>
  <c r="F1964" i="8"/>
  <c r="E1963" i="8"/>
  <c r="BR1841" i="8"/>
  <c r="BQ1841" i="8"/>
  <c r="C1963" i="8"/>
  <c r="AR1963" i="8" l="1"/>
  <c r="AS1963" i="8"/>
  <c r="F1965" i="8"/>
  <c r="E1964" i="8"/>
  <c r="BR1929" i="8"/>
  <c r="BQ1929" i="8"/>
  <c r="C1964" i="8"/>
  <c r="AR1964" i="8" l="1"/>
  <c r="AS1964" i="8"/>
  <c r="F1966" i="8"/>
  <c r="E1965" i="8"/>
  <c r="BQ1937" i="8"/>
  <c r="BR1937" i="8"/>
  <c r="C1965" i="8"/>
  <c r="AR1965" i="8" l="1"/>
  <c r="AS1965" i="8"/>
  <c r="E1966" i="8"/>
  <c r="F1967" i="8"/>
  <c r="BQ1985" i="8"/>
  <c r="BR1985" i="8"/>
  <c r="C1966" i="8"/>
  <c r="E1967" i="8" l="1"/>
  <c r="F1968" i="8"/>
  <c r="AR1966" i="8"/>
  <c r="AS1966" i="8"/>
  <c r="BL1939" i="8"/>
  <c r="BM1939" i="8"/>
  <c r="C1967" i="8"/>
  <c r="E1968" i="8" l="1"/>
  <c r="F1969" i="8"/>
  <c r="AS1967" i="8"/>
  <c r="AR1967" i="8"/>
  <c r="BL1979" i="8"/>
  <c r="BM1979" i="8"/>
  <c r="C1968" i="8"/>
  <c r="F1970" i="8" l="1"/>
  <c r="E1969" i="8"/>
  <c r="AS1968" i="8"/>
  <c r="AR1968" i="8"/>
  <c r="BM1987" i="8"/>
  <c r="BL1987" i="8"/>
  <c r="C1969" i="8"/>
  <c r="AS1969" i="8" l="1"/>
  <c r="AR1969" i="8"/>
  <c r="E1970" i="8"/>
  <c r="F1971" i="8"/>
  <c r="BM2011" i="8"/>
  <c r="BL2011" i="8"/>
  <c r="C1970" i="8"/>
  <c r="F1972" i="8" l="1"/>
  <c r="E1971" i="8"/>
  <c r="AS1970" i="8"/>
  <c r="AR1970" i="8"/>
  <c r="BQ1706" i="8"/>
  <c r="BR1706" i="8"/>
  <c r="C1971" i="8"/>
  <c r="AS1971" i="8" l="1"/>
  <c r="AR1971" i="8"/>
  <c r="F1973" i="8"/>
  <c r="E1972" i="8"/>
  <c r="BR1746" i="8"/>
  <c r="BQ1746" i="8"/>
  <c r="C1972" i="8"/>
  <c r="AS1972" i="8" l="1"/>
  <c r="AR1972" i="8"/>
  <c r="F1974" i="8"/>
  <c r="E1973" i="8"/>
  <c r="BQ1762" i="8"/>
  <c r="BR1762" i="8"/>
  <c r="C1973" i="8"/>
  <c r="AR1973" i="8" l="1"/>
  <c r="AS1973" i="8"/>
  <c r="E1974" i="8"/>
  <c r="F1975" i="8"/>
  <c r="BR1770" i="8"/>
  <c r="BQ1770" i="8"/>
  <c r="C1974" i="8"/>
  <c r="F1976" i="8" l="1"/>
  <c r="E1975" i="8"/>
  <c r="AS1974" i="8"/>
  <c r="AR1974" i="8"/>
  <c r="BR1826" i="8"/>
  <c r="BQ1826" i="8"/>
  <c r="C1975" i="8"/>
  <c r="AS1975" i="8" l="1"/>
  <c r="AR1975" i="8"/>
  <c r="E1976" i="8"/>
  <c r="F1977" i="8"/>
  <c r="BR1858" i="8"/>
  <c r="BQ1858" i="8"/>
  <c r="C1976" i="8"/>
  <c r="F1978" i="8" l="1"/>
  <c r="E1977" i="8"/>
  <c r="AR1976" i="8"/>
  <c r="AS1976" i="8"/>
  <c r="BR1866" i="8"/>
  <c r="BQ1866" i="8"/>
  <c r="C1977" i="8"/>
  <c r="AS1977" i="8" l="1"/>
  <c r="AR1977" i="8"/>
  <c r="F1979" i="8"/>
  <c r="E1978" i="8"/>
  <c r="BQ1946" i="8"/>
  <c r="BR1946" i="8"/>
  <c r="C1978" i="8"/>
  <c r="AS1978" i="8" l="1"/>
  <c r="AR1978" i="8"/>
  <c r="F1980" i="8"/>
  <c r="E1979" i="8"/>
  <c r="BQ1978" i="8"/>
  <c r="BR1978" i="8"/>
  <c r="C1979" i="8"/>
  <c r="AR1979" i="8" l="1"/>
  <c r="AS1979" i="8"/>
  <c r="E1980" i="8"/>
  <c r="F1981" i="8"/>
  <c r="BR2018" i="8"/>
  <c r="BQ2018" i="8"/>
  <c r="C1980" i="8"/>
  <c r="E1981" i="8" l="1"/>
  <c r="F1982" i="8"/>
  <c r="AS1980" i="8"/>
  <c r="AR1980" i="8"/>
  <c r="BM1811" i="8"/>
  <c r="BL1811" i="8"/>
  <c r="C1981" i="8"/>
  <c r="E1982" i="8" l="1"/>
  <c r="F1983" i="8"/>
  <c r="AR1981" i="8"/>
  <c r="AS1981" i="8"/>
  <c r="BM1877" i="8"/>
  <c r="BL1877" i="8"/>
  <c r="C1982" i="8"/>
  <c r="F1984" i="8" l="1"/>
  <c r="E1983" i="8"/>
  <c r="AR1982" i="8"/>
  <c r="AS1982" i="8"/>
  <c r="BM1924" i="8"/>
  <c r="BL1924" i="8"/>
  <c r="C1983" i="8"/>
  <c r="AS1983" i="8" l="1"/>
  <c r="AR1983" i="8"/>
  <c r="E1984" i="8"/>
  <c r="F1985" i="8"/>
  <c r="BM1988" i="8"/>
  <c r="BL1988" i="8"/>
  <c r="C1984" i="8"/>
  <c r="E1985" i="8" l="1"/>
  <c r="F1986" i="8"/>
  <c r="AR1984" i="8"/>
  <c r="AS1984" i="8"/>
  <c r="BM2004" i="8"/>
  <c r="BL2004" i="8"/>
  <c r="C1985" i="8"/>
  <c r="F1987" i="8" l="1"/>
  <c r="E1986" i="8"/>
  <c r="AR1985" i="8"/>
  <c r="AS1985" i="8"/>
  <c r="BR1683" i="8"/>
  <c r="BQ1683" i="8"/>
  <c r="C1986" i="8"/>
  <c r="AR1986" i="8" l="1"/>
  <c r="AS1986" i="8"/>
  <c r="F1988" i="8"/>
  <c r="E1987" i="8"/>
  <c r="BR1803" i="8"/>
  <c r="BQ1803" i="8"/>
  <c r="C1987" i="8"/>
  <c r="AS1987" i="8" l="1"/>
  <c r="AR1987" i="8"/>
  <c r="F1989" i="8"/>
  <c r="E1988" i="8"/>
  <c r="BR1907" i="8"/>
  <c r="BQ1907" i="8"/>
  <c r="C1988" i="8"/>
  <c r="AR1988" i="8" l="1"/>
  <c r="AS1988" i="8"/>
  <c r="F1990" i="8"/>
  <c r="E1989" i="8"/>
  <c r="BQ1955" i="8"/>
  <c r="BR1955" i="8"/>
  <c r="C1989" i="8"/>
  <c r="AS1989" i="8" l="1"/>
  <c r="AR1989" i="8"/>
  <c r="F1991" i="8"/>
  <c r="E1990" i="8"/>
  <c r="BG1960" i="8"/>
  <c r="BH1960" i="8"/>
  <c r="C1990" i="8"/>
  <c r="AS1990" i="8" l="1"/>
  <c r="AR1990" i="8"/>
  <c r="E1991" i="8"/>
  <c r="F1992" i="8"/>
  <c r="BM1901" i="8"/>
  <c r="BL1901" i="8"/>
  <c r="C1991" i="8"/>
  <c r="F1993" i="8" l="1"/>
  <c r="E1992" i="8"/>
  <c r="AR1991" i="8"/>
  <c r="AS1991" i="8"/>
  <c r="BL1917" i="8"/>
  <c r="BM1917" i="8"/>
  <c r="C1992" i="8"/>
  <c r="AR1992" i="8" l="1"/>
  <c r="AS1992" i="8"/>
  <c r="F1994" i="8"/>
  <c r="E1993" i="8"/>
  <c r="BL1989" i="8"/>
  <c r="BM1989" i="8"/>
  <c r="C1993" i="8"/>
  <c r="AR1993" i="8" l="1"/>
  <c r="AS1993" i="8"/>
  <c r="E1994" i="8"/>
  <c r="F1995" i="8"/>
  <c r="BQ1684" i="8"/>
  <c r="BR1684" i="8"/>
  <c r="C1994" i="8"/>
  <c r="F1996" i="8" l="1"/>
  <c r="E1995" i="8"/>
  <c r="AR1994" i="8"/>
  <c r="AS1994" i="8"/>
  <c r="BQ1740" i="8"/>
  <c r="BR1740" i="8"/>
  <c r="C1995" i="8"/>
  <c r="AR1995" i="8" l="1"/>
  <c r="AS1995" i="8"/>
  <c r="F1997" i="8"/>
  <c r="E1996" i="8"/>
  <c r="BR1756" i="8"/>
  <c r="BQ1756" i="8"/>
  <c r="C1996" i="8"/>
  <c r="AR1996" i="8" l="1"/>
  <c r="AS1996" i="8"/>
  <c r="E1997" i="8"/>
  <c r="F1998" i="8"/>
  <c r="BQ1764" i="8"/>
  <c r="BR1764" i="8"/>
  <c r="C1997" i="8"/>
  <c r="E1998" i="8" l="1"/>
  <c r="F1999" i="8"/>
  <c r="AR1997" i="8"/>
  <c r="AS1997" i="8"/>
  <c r="BQ1796" i="8"/>
  <c r="BR1796" i="8"/>
  <c r="C1998" i="8"/>
  <c r="E1999" i="8" l="1"/>
  <c r="F2000" i="8"/>
  <c r="AR1998" i="8"/>
  <c r="AS1998" i="8"/>
  <c r="BR1812" i="8"/>
  <c r="BQ1812" i="8"/>
  <c r="C1999" i="8"/>
  <c r="E2000" i="8" l="1"/>
  <c r="F2001" i="8"/>
  <c r="AR1999" i="8"/>
  <c r="AS1999" i="8"/>
  <c r="BR1820" i="8"/>
  <c r="BQ1820" i="8"/>
  <c r="C2000" i="8"/>
  <c r="F2002" i="8" l="1"/>
  <c r="E2001" i="8"/>
  <c r="AR2000" i="8"/>
  <c r="AS2000" i="8"/>
  <c r="BR1836" i="8"/>
  <c r="BQ1836" i="8"/>
  <c r="C2001" i="8"/>
  <c r="AS2001" i="8" l="1"/>
  <c r="AR2001" i="8"/>
  <c r="E2002" i="8"/>
  <c r="F2003" i="8"/>
  <c r="BQ1852" i="8"/>
  <c r="BR1852" i="8"/>
  <c r="C2002" i="8"/>
  <c r="F2004" i="8" l="1"/>
  <c r="E2003" i="8"/>
  <c r="AS2002" i="8"/>
  <c r="AR2002" i="8"/>
  <c r="BQ1916" i="8"/>
  <c r="BR1916" i="8"/>
  <c r="C2003" i="8"/>
  <c r="AR2003" i="8" l="1"/>
  <c r="AS2003" i="8"/>
  <c r="F2005" i="8"/>
  <c r="E2004" i="8"/>
  <c r="BQ2012" i="8"/>
  <c r="BR2012" i="8"/>
  <c r="C2004" i="8"/>
  <c r="AS2004" i="8" l="1"/>
  <c r="AR2004" i="8"/>
  <c r="E2005" i="8"/>
  <c r="F2006" i="8"/>
  <c r="BL1926" i="8"/>
  <c r="BM1926" i="8"/>
  <c r="C2005" i="8"/>
  <c r="E2006" i="8" l="1"/>
  <c r="F2007" i="8"/>
  <c r="AR2005" i="8"/>
  <c r="AS2005" i="8"/>
  <c r="BL1990" i="8"/>
  <c r="BM1990" i="8"/>
  <c r="C2006" i="8"/>
  <c r="F2008" i="8" l="1"/>
  <c r="E2007" i="8"/>
  <c r="AR2006" i="8"/>
  <c r="AS2006" i="8"/>
  <c r="BR1949" i="8"/>
  <c r="BQ1949" i="8"/>
  <c r="C2007" i="8"/>
  <c r="AS2007" i="8" l="1"/>
  <c r="AR2007" i="8"/>
  <c r="E2008" i="8"/>
  <c r="F2009" i="8"/>
  <c r="BV1637" i="8"/>
  <c r="BW1637" i="8"/>
  <c r="C2008" i="8"/>
  <c r="E2009" i="8" l="1"/>
  <c r="F2010" i="8"/>
  <c r="AS2008" i="8"/>
  <c r="AR2008" i="8"/>
  <c r="BW1677" i="8"/>
  <c r="BV1677" i="8"/>
  <c r="C2009" i="8"/>
  <c r="F2011" i="8" l="1"/>
  <c r="E2010" i="8"/>
  <c r="AR2009" i="8"/>
  <c r="AS2009" i="8"/>
  <c r="BV1693" i="8"/>
  <c r="BW1693" i="8"/>
  <c r="C2010" i="8"/>
  <c r="AS2010" i="8" l="1"/>
  <c r="AR2010" i="8"/>
  <c r="E2011" i="8"/>
  <c r="F2012" i="8"/>
  <c r="BV1701" i="8"/>
  <c r="BW1701" i="8"/>
  <c r="C2011" i="8"/>
  <c r="F2013" i="8" l="1"/>
  <c r="E2012" i="8"/>
  <c r="AS2011" i="8"/>
  <c r="AR2011" i="8"/>
  <c r="BW1709" i="8"/>
  <c r="BV1709" i="8"/>
  <c r="C2012" i="8"/>
  <c r="AS2012" i="8" l="1"/>
  <c r="AR2012" i="8"/>
  <c r="E2013" i="8"/>
  <c r="F2014" i="8"/>
  <c r="BV1717" i="8"/>
  <c r="BW1717" i="8"/>
  <c r="C2013" i="8"/>
  <c r="E2014" i="8" l="1"/>
  <c r="AR2013" i="8"/>
  <c r="AS2013" i="8"/>
  <c r="BV1733" i="8"/>
  <c r="BW1733" i="8"/>
  <c r="C2014" i="8"/>
  <c r="C2021" i="8" l="1"/>
  <c r="D2021" i="8"/>
  <c r="AS2014" i="8"/>
  <c r="AR2014" i="8"/>
  <c r="BW1805" i="8"/>
  <c r="BV1805" i="8"/>
  <c r="BW1813" i="8" l="1"/>
  <c r="BV1813" i="8"/>
  <c r="BV1829" i="8" l="1"/>
  <c r="BW1829" i="8"/>
  <c r="BV1901" i="8" l="1"/>
  <c r="BW1901" i="8"/>
  <c r="BV1925" i="8" l="1"/>
  <c r="BW1925" i="8"/>
  <c r="BW1949" i="8" l="1"/>
  <c r="BV1949" i="8"/>
  <c r="BV1973" i="8" l="1"/>
  <c r="BW1973" i="8"/>
  <c r="BW1989" i="8" l="1"/>
  <c r="BV1989" i="8"/>
  <c r="BR1893" i="8" l="1"/>
  <c r="BQ1893" i="8"/>
  <c r="BW1606" i="8" l="1"/>
  <c r="BV1606" i="8"/>
  <c r="BW1646" i="8" l="1"/>
  <c r="BV1646" i="8"/>
  <c r="BW1726" i="8" l="1"/>
  <c r="BV1726" i="8"/>
  <c r="BW1742" i="8" l="1"/>
  <c r="BV1742" i="8"/>
  <c r="BV1822" i="8" l="1"/>
  <c r="BW1822" i="8"/>
  <c r="BW1838" i="8" l="1"/>
  <c r="BV1838" i="8"/>
  <c r="BW1910" i="8" l="1"/>
  <c r="BV1910" i="8"/>
  <c r="BW1918" i="8" l="1"/>
  <c r="BV1918" i="8"/>
  <c r="BW1942" i="8" l="1"/>
  <c r="BV1942" i="8"/>
  <c r="BV1966" i="8" l="1"/>
  <c r="BW1966" i="8"/>
  <c r="BW1974" i="8" l="1"/>
  <c r="BV1974" i="8"/>
  <c r="BV1982" i="8" l="1"/>
  <c r="BW1982" i="8"/>
  <c r="BV2006" i="8" l="1"/>
  <c r="BW2006" i="8"/>
  <c r="BM2006" i="8" l="1"/>
  <c r="BL2006" i="8"/>
  <c r="BR1773" i="8" l="1"/>
  <c r="BQ1773" i="8"/>
  <c r="BR1837" i="8" l="1"/>
  <c r="BQ1837" i="8"/>
  <c r="BR1901" i="8" l="1"/>
  <c r="BQ1901" i="8"/>
  <c r="BV1615" i="8" l="1"/>
  <c r="BW1615" i="8"/>
  <c r="BV1671" i="8" l="1"/>
  <c r="BW1671" i="8"/>
  <c r="BV1679" i="8" l="1"/>
  <c r="BW1679" i="8"/>
  <c r="BW1703" i="8" l="1"/>
  <c r="BV1703" i="8"/>
  <c r="BW1727" i="8" l="1"/>
  <c r="BV1727" i="8"/>
  <c r="BW1735" i="8" l="1"/>
  <c r="BV1735" i="8"/>
  <c r="BV1783" i="8" l="1"/>
  <c r="BW1783" i="8"/>
  <c r="BV1807" i="8" l="1"/>
  <c r="BW1807" i="8"/>
  <c r="BV1815" i="8" l="1"/>
  <c r="BW1815" i="8"/>
  <c r="BV1823" i="8" l="1"/>
  <c r="BW1823" i="8"/>
  <c r="BV1855" i="8" l="1"/>
  <c r="BW1855" i="8"/>
  <c r="BV1863" i="8" l="1"/>
  <c r="BW1863" i="8"/>
  <c r="BV1903" i="8" l="1"/>
  <c r="BW1903" i="8"/>
  <c r="BV1935" i="8" l="1"/>
  <c r="BW1935" i="8"/>
  <c r="BW1967" i="8" l="1"/>
  <c r="BV1967" i="8"/>
  <c r="BW1999" i="8" l="1"/>
  <c r="BV1999" i="8"/>
  <c r="BV2015" i="8" l="1"/>
  <c r="BW2015" i="8"/>
  <c r="BL1950" i="8" l="1"/>
  <c r="BM1950" i="8"/>
  <c r="BQ1717" i="8" l="1"/>
  <c r="BR1717" i="8"/>
  <c r="BQ1781" i="8" l="1"/>
  <c r="BR1781" i="8"/>
  <c r="BV1624" i="8" l="1"/>
  <c r="BW1624" i="8"/>
  <c r="BW1656" i="8" l="1"/>
  <c r="BV1656" i="8"/>
  <c r="BV1680" i="8" l="1"/>
  <c r="BW1680" i="8"/>
  <c r="BV1704" i="8" l="1"/>
  <c r="BW1704" i="8"/>
  <c r="BV1744" i="8" l="1"/>
  <c r="BW1744" i="8"/>
  <c r="BV1752" i="8" l="1"/>
  <c r="BW1752" i="8"/>
  <c r="BW1784" i="8" l="1"/>
  <c r="BV1784" i="8"/>
  <c r="BW1792" i="8" l="1"/>
  <c r="BV1792" i="8"/>
  <c r="BV1824" i="8" l="1"/>
  <c r="BW1824" i="8"/>
  <c r="BV1840" i="8" l="1"/>
  <c r="BW1840" i="8"/>
  <c r="BW1888" i="8" l="1"/>
  <c r="BV1888" i="8"/>
  <c r="BW1896" i="8" l="1"/>
  <c r="BV1896" i="8"/>
  <c r="BV1944" i="8" l="1"/>
  <c r="BW1944" i="8"/>
  <c r="BV1976" i="8" l="1"/>
  <c r="BW1976" i="8"/>
  <c r="BV1609" i="8" l="1"/>
  <c r="BW1609" i="8"/>
  <c r="BW1641" i="8" l="1"/>
  <c r="BV1641" i="8"/>
  <c r="BV1689" i="8" l="1"/>
  <c r="BW1689" i="8"/>
  <c r="BV1721" i="8" l="1"/>
  <c r="BW1721" i="8"/>
  <c r="BW1753" i="8" l="1"/>
  <c r="BV1753" i="8"/>
  <c r="BV1761" i="8" l="1"/>
  <c r="BW1761" i="8"/>
  <c r="BV1809" i="8" l="1"/>
  <c r="BW1809" i="8"/>
  <c r="BV1833" i="8" l="1"/>
  <c r="BW1833" i="8"/>
  <c r="BV1849" i="8" l="1"/>
  <c r="BW1849" i="8"/>
  <c r="BV1857" i="8" l="1"/>
  <c r="BW1857" i="8"/>
  <c r="BW1929" i="8" l="1"/>
  <c r="BV1929" i="8"/>
  <c r="BV2001" i="8" l="1"/>
  <c r="BW2001" i="8"/>
  <c r="BV1666" i="8" l="1"/>
  <c r="BW1666" i="8"/>
  <c r="BW1706" i="8" l="1"/>
  <c r="BV1706" i="8"/>
  <c r="BV1714" i="8" l="1"/>
  <c r="BW1714" i="8"/>
  <c r="BW1738" i="8" l="1"/>
  <c r="BV1738" i="8"/>
  <c r="BV1858" i="8" l="1"/>
  <c r="BW1858" i="8"/>
  <c r="BW1906" i="8" l="1"/>
  <c r="BV1906" i="8"/>
  <c r="BV1922" i="8" l="1"/>
  <c r="BW1922" i="8"/>
  <c r="BW1930" i="8" l="1"/>
  <c r="BV1930" i="8"/>
  <c r="BV1986" i="8" l="1"/>
  <c r="BW1986" i="8"/>
  <c r="BW2010" i="8" l="1"/>
  <c r="BV2010" i="8"/>
  <c r="BV2018" i="8" l="1"/>
  <c r="BW2018" i="8"/>
  <c r="BM1974" i="8" l="1"/>
  <c r="BL1974" i="8"/>
  <c r="BQ1805" i="8" l="1"/>
  <c r="BR1805" i="8"/>
  <c r="BQ1869" i="8" l="1"/>
  <c r="BR1869" i="8"/>
  <c r="BV1611" i="8" l="1"/>
  <c r="BW1611" i="8"/>
  <c r="BV1651" i="8" l="1"/>
  <c r="BW1651" i="8"/>
  <c r="BW1667" i="8" l="1"/>
  <c r="BV1667" i="8"/>
  <c r="BW1715" i="8" l="1"/>
  <c r="BV1715" i="8"/>
  <c r="BV1739" i="8" l="1"/>
  <c r="BW1739" i="8"/>
  <c r="BW1771" i="8" l="1"/>
  <c r="BV1771" i="8"/>
  <c r="BV1827" i="8" l="1"/>
  <c r="BW1827" i="8"/>
  <c r="BV1939" i="8" l="1"/>
  <c r="BW1939" i="8"/>
  <c r="BW1979" i="8" l="1"/>
  <c r="BV1979" i="8"/>
  <c r="BV1604" i="8" l="1"/>
  <c r="BW1604" i="8"/>
  <c r="BW1924" i="8" l="1"/>
  <c r="BV1924" i="8"/>
  <c r="CB1544" i="8" l="1"/>
  <c r="CA1544" i="8"/>
  <c r="CA1664" i="8" l="1"/>
  <c r="CB1664" i="8"/>
  <c r="CA1784" i="8" l="1"/>
  <c r="CB1784" i="8"/>
  <c r="CA1816" i="8" l="1"/>
  <c r="CB1816" i="8"/>
  <c r="CB1832" i="8" l="1"/>
  <c r="CA1832" i="8"/>
  <c r="CB1840" i="8" l="1"/>
  <c r="CA1840" i="8"/>
  <c r="CB1888" i="8" l="1"/>
  <c r="CA1888" i="8"/>
  <c r="CA1896" i="8" l="1"/>
  <c r="CB1896" i="8"/>
  <c r="CB1928" i="8" l="1"/>
  <c r="CA1928" i="8"/>
  <c r="CA1960" i="8" l="1"/>
  <c r="CB1960" i="8"/>
  <c r="CB1968" i="8" l="1"/>
  <c r="CA1968" i="8"/>
  <c r="CB1984" i="8" l="1"/>
  <c r="CA1984" i="8"/>
  <c r="CA1798" i="8" l="1"/>
  <c r="CB1798" i="8"/>
  <c r="CA1838" i="8" l="1"/>
  <c r="CB1838" i="8"/>
  <c r="CB1974" i="8" l="1"/>
  <c r="CA1974" i="8"/>
  <c r="CB1567" i="8" l="1"/>
  <c r="CA1567" i="8"/>
  <c r="CA1751" i="8" l="1"/>
  <c r="CB1751" i="8"/>
  <c r="BW1612" i="8" l="1"/>
  <c r="BV1612" i="8"/>
  <c r="BV1996" i="8" l="1"/>
  <c r="BW1996" i="8"/>
  <c r="CA1505" i="8" l="1"/>
  <c r="CB1505" i="8"/>
  <c r="CB1553" i="8" l="1"/>
  <c r="CA1553" i="8"/>
  <c r="CB1705" i="8" l="1"/>
  <c r="CA1705" i="8"/>
  <c r="CA1745" i="8" l="1"/>
  <c r="CB1745" i="8"/>
  <c r="CA1793" i="8" l="1"/>
  <c r="CB1793" i="8"/>
  <c r="CB1801" i="8" l="1"/>
  <c r="CA1801" i="8"/>
  <c r="CA1857" i="8" l="1"/>
  <c r="CB1857" i="8"/>
  <c r="CA1865" i="8" l="1"/>
  <c r="CB1865" i="8"/>
  <c r="CB1897" i="8" l="1"/>
  <c r="CA1897" i="8"/>
  <c r="CA1921" i="8" l="1"/>
  <c r="CB1921" i="8"/>
  <c r="CA1929" i="8" l="1"/>
  <c r="CB1929" i="8"/>
  <c r="CB1937" i="8" l="1"/>
  <c r="CA1937" i="8"/>
  <c r="CA1891" i="8" l="1"/>
  <c r="CB1891" i="8"/>
  <c r="CA1963" i="8" l="1"/>
  <c r="CB1963" i="8"/>
  <c r="CA1710" i="8" l="1"/>
  <c r="CB1710" i="8"/>
  <c r="CA1822" i="8" l="1"/>
  <c r="CB1822" i="8"/>
  <c r="CB1918" i="8" l="1"/>
  <c r="CA1918" i="8"/>
  <c r="CA2006" i="8" l="1"/>
  <c r="CB2006" i="8"/>
  <c r="BR1813" i="8" l="1"/>
  <c r="BQ1813" i="8"/>
  <c r="CB1631" i="8" l="1"/>
  <c r="CA1631" i="8"/>
  <c r="CA1727" i="8" l="1"/>
  <c r="CB1727" i="8"/>
  <c r="CB1815" i="8" l="1"/>
  <c r="CA1815" i="8"/>
  <c r="BW1620" i="8" l="1"/>
  <c r="BV1620" i="8"/>
  <c r="BV1812" i="8" l="1"/>
  <c r="BW1812" i="8"/>
  <c r="CA1418" i="8"/>
  <c r="CB1418" i="8"/>
  <c r="CA1634" i="8" l="1"/>
  <c r="CB1634" i="8"/>
  <c r="CA1642" i="8" l="1"/>
  <c r="CB1642" i="8"/>
  <c r="CB1666" i="8" l="1"/>
  <c r="CA1666" i="8"/>
  <c r="CB1754" i="8" l="1"/>
  <c r="CA1754" i="8"/>
  <c r="CA1802" i="8" l="1"/>
  <c r="CB1802" i="8"/>
  <c r="CB1818" i="8" l="1"/>
  <c r="CA1818" i="8"/>
  <c r="CB1826" i="8" l="1"/>
  <c r="CA1826" i="8"/>
  <c r="CA1834" i="8" l="1"/>
  <c r="CB1834" i="8"/>
  <c r="CA1890" i="8" l="1"/>
  <c r="CB1890" i="8"/>
  <c r="CB1906" i="8" l="1"/>
  <c r="CA1906" i="8"/>
  <c r="CB1938" i="8" l="1"/>
  <c r="CA1938" i="8"/>
  <c r="CB2002" i="8" l="1"/>
  <c r="CA2002" i="8"/>
  <c r="CB2010" i="8" l="1"/>
  <c r="CA2010" i="8"/>
  <c r="CB2018" i="8" l="1"/>
  <c r="CA2018" i="8"/>
  <c r="CA1843" i="8" l="1"/>
  <c r="CB1843" i="8"/>
  <c r="CB1915" i="8" l="1"/>
  <c r="CA1915" i="8"/>
  <c r="CA1955" i="8" l="1"/>
  <c r="CB1955" i="8"/>
  <c r="CA1971" i="8" l="1"/>
  <c r="CB1971" i="8"/>
  <c r="CB1995" i="8" l="1"/>
  <c r="CA1995" i="8"/>
  <c r="CB1646" i="8" l="1"/>
  <c r="CA1646" i="8"/>
  <c r="CA1846" i="8" l="1"/>
  <c r="CB1846" i="8"/>
  <c r="CB1942" i="8" l="1"/>
  <c r="CA1942" i="8"/>
  <c r="BV1980" i="8" l="1"/>
  <c r="BW1980" i="8"/>
  <c r="CA1687" i="8" l="1"/>
  <c r="CB1687" i="8"/>
  <c r="BV1884" i="8" l="1"/>
  <c r="BW1884" i="8"/>
  <c r="BW1948" i="8" l="1"/>
  <c r="BV1948" i="8"/>
  <c r="CA1555" i="8" l="1"/>
  <c r="CB1555" i="8"/>
  <c r="CB1579" i="8" l="1"/>
  <c r="CA1579" i="8"/>
  <c r="CB1603" i="8" l="1"/>
  <c r="CA1603" i="8"/>
  <c r="CA1691" i="8" l="1"/>
  <c r="CB1691" i="8"/>
  <c r="CA1747" i="8" l="1"/>
  <c r="CB1747" i="8"/>
  <c r="CA1803" i="8" l="1"/>
  <c r="CB1803" i="8"/>
  <c r="CB1819" i="8" l="1"/>
  <c r="CA1819" i="8"/>
  <c r="CA1835" i="8" l="1"/>
  <c r="CB1835" i="8"/>
  <c r="CB1987" i="8" l="1"/>
  <c r="CA1987" i="8"/>
  <c r="BV1828" i="8" l="1"/>
  <c r="BW1828" i="8"/>
  <c r="BV1956" i="8" l="1"/>
  <c r="BW1956" i="8"/>
  <c r="CA1444" i="8"/>
  <c r="CB1444" i="8"/>
  <c r="CB1412" i="8" l="1"/>
  <c r="CA1412" i="8"/>
  <c r="CA1500" i="8" l="1"/>
  <c r="CB1500" i="8"/>
  <c r="CB1652" i="8" l="1"/>
  <c r="CA1652" i="8"/>
  <c r="CA1668" i="8" l="1"/>
  <c r="CB1668" i="8"/>
  <c r="CB1732" i="8" l="1"/>
  <c r="CA1732" i="8"/>
  <c r="CA1748" i="8" l="1"/>
  <c r="CB1748" i="8"/>
  <c r="CA1780" i="8" l="1"/>
  <c r="CB1780" i="8"/>
  <c r="CA1804" i="8" l="1"/>
  <c r="CB1804" i="8"/>
  <c r="CB1820" i="8" l="1"/>
  <c r="CA1820" i="8"/>
  <c r="CB1828" i="8" l="1"/>
  <c r="CA1828" i="8"/>
  <c r="CA1876" i="8" l="1"/>
  <c r="CB1876" i="8"/>
  <c r="CA1916" i="8" l="1"/>
  <c r="CB1916" i="8"/>
  <c r="BW1716" i="8" l="1"/>
  <c r="BV1716" i="8"/>
  <c r="BV1972" i="8" l="1"/>
  <c r="BW1972" i="8"/>
  <c r="CB1678" i="8" l="1"/>
  <c r="CA1678" i="8"/>
  <c r="CB1790" i="8" l="1"/>
  <c r="CA1790" i="8"/>
  <c r="CA1830" i="8" l="1"/>
  <c r="CB1830" i="8"/>
  <c r="CB1926" i="8" l="1"/>
  <c r="CA1926" i="8"/>
  <c r="CA1503" i="8" l="1"/>
  <c r="CB1503" i="8"/>
  <c r="CA1887" i="8" l="1"/>
  <c r="CB1887" i="8"/>
  <c r="BW1836" i="8" l="1"/>
  <c r="BV1836" i="8"/>
  <c r="CB1565" i="8" l="1"/>
  <c r="CA1565" i="8"/>
  <c r="CA1605" i="8" l="1"/>
  <c r="CB1605" i="8"/>
  <c r="CB1621" i="8" l="1"/>
  <c r="CA1621" i="8"/>
  <c r="CB1645" i="8" l="1"/>
  <c r="CA1645" i="8"/>
  <c r="CB1701" i="8" l="1"/>
  <c r="CA1701" i="8"/>
  <c r="CA1725" i="8" l="1"/>
  <c r="CB1725" i="8"/>
  <c r="CA1781" i="8" l="1"/>
  <c r="CB1781" i="8"/>
  <c r="CA1789" i="8" l="1"/>
  <c r="CB1789" i="8"/>
  <c r="CA1797" i="8" l="1"/>
  <c r="CB1797" i="8"/>
  <c r="CA1805" i="8" l="1"/>
  <c r="CB1805" i="8"/>
  <c r="CA1893" i="8" l="1"/>
  <c r="CB1893" i="8"/>
  <c r="CA1933" i="8" l="1"/>
  <c r="CB1933" i="8"/>
  <c r="CB1989" i="8" l="1"/>
  <c r="CA1989" i="8"/>
  <c r="CB1814" i="8" l="1"/>
  <c r="CA1814" i="8"/>
  <c r="CA1990" i="8" l="1"/>
  <c r="CB1990" i="8"/>
  <c r="CB1663" i="8" l="1"/>
  <c r="CA1663" i="8"/>
  <c r="CB1927" i="8" l="1"/>
  <c r="CA1927" i="8"/>
  <c r="CA1999" i="8" l="1"/>
  <c r="CB1999" i="8"/>
  <c r="CB1975" i="8" l="1"/>
  <c r="CA1975" i="8"/>
  <c r="CB1991" i="8" l="1"/>
  <c r="CA1991" i="8"/>
  <c r="CA1935" i="8" l="1"/>
  <c r="CB1935" i="8"/>
  <c r="BV1585" i="8"/>
  <c r="CA1557" i="8"/>
  <c r="CB1557" i="8"/>
  <c r="CB1409" i="8"/>
  <c r="BW1515" i="8"/>
  <c r="CB1536" i="8"/>
  <c r="CB1583" i="8"/>
  <c r="CB1570" i="8"/>
  <c r="CA1529" i="8"/>
  <c r="CB1434" i="8"/>
  <c r="CB1436" i="8"/>
  <c r="BV1563" i="8"/>
  <c r="BW1563" i="8"/>
  <c r="BV1547" i="8"/>
  <c r="CA1429" i="8"/>
  <c r="CB1429" i="8"/>
  <c r="BW1586" i="8"/>
  <c r="BV1586" i="8"/>
  <c r="BV1569" i="8"/>
  <c r="CA1551" i="8"/>
  <c r="CB1558" i="8"/>
  <c r="BW1566" i="8"/>
  <c r="BV1566" i="8"/>
  <c r="CA1446" i="8"/>
  <c r="BW1590" i="8"/>
  <c r="CA1574" i="8"/>
  <c r="CB1574" i="8"/>
  <c r="BW1554" i="8"/>
  <c r="CA1562" i="8"/>
  <c r="CB1562" i="8"/>
  <c r="BW1570" i="8"/>
  <c r="CB1452" i="8"/>
  <c r="BV1572" i="8"/>
  <c r="CA1454" i="8"/>
  <c r="CB1454" i="8"/>
  <c r="CA1416" i="8"/>
  <c r="BV1587" i="8"/>
  <c r="BW1587" i="8"/>
  <c r="CA1421" i="8"/>
  <c r="BV1588" i="8"/>
  <c r="BW1556" i="8"/>
  <c r="CA1564" i="8"/>
  <c r="CB1564" i="8"/>
  <c r="BV1568" i="8"/>
  <c r="BW1568" i="8"/>
  <c r="BV1514" i="8"/>
  <c r="CB1442" i="8"/>
  <c r="CB1538" i="8"/>
  <c r="CA1538" i="8"/>
  <c r="CA1591" i="8"/>
  <c r="BW1536" i="8"/>
  <c r="BV1536" i="8"/>
  <c r="CB1518" i="8"/>
  <c r="CA1518" i="8"/>
  <c r="CA1499" i="8"/>
  <c r="CB1479" i="8"/>
  <c r="CA1587" i="8"/>
  <c r="CB1528" i="8"/>
  <c r="BB1863" i="8"/>
  <c r="CA1527" i="8"/>
  <c r="CB1527" i="8"/>
  <c r="BB1876" i="8"/>
  <c r="BC1876" i="8"/>
  <c r="CA1480" i="8"/>
  <c r="BW1538" i="8"/>
  <c r="BV1538" i="8"/>
  <c r="CB1590" i="8"/>
  <c r="BW1532" i="8"/>
  <c r="CB1571" i="8"/>
  <c r="CA1571" i="8"/>
  <c r="BW1521" i="8"/>
  <c r="CB1548" i="8"/>
  <c r="CA1548" i="8"/>
  <c r="BW1517" i="8"/>
  <c r="BW1510" i="8"/>
  <c r="BV1510" i="8"/>
  <c r="CB1411" i="8"/>
  <c r="CA1411" i="8"/>
  <c r="BW1575" i="8"/>
  <c r="BV1542" i="8"/>
  <c r="CB1588" i="8"/>
  <c r="CA1588" i="8"/>
  <c r="CA1545" i="8"/>
  <c r="CB1545" i="8"/>
  <c r="CA1531" i="8"/>
  <c r="CB1413" i="8"/>
  <c r="CA1413" i="8"/>
  <c r="CA1593" i="8"/>
  <c r="BW1552" i="8"/>
  <c r="CA1426" i="8"/>
  <c r="CA1448" i="8"/>
  <c r="CB1448" i="8"/>
  <c r="CA1594" i="8"/>
  <c r="CB1594" i="8"/>
  <c r="CB1577" i="8"/>
  <c r="CA1577" i="8"/>
  <c r="CB1420" i="8"/>
  <c r="CA1410" i="8"/>
  <c r="CB1449" i="8"/>
  <c r="CA1449" i="8"/>
  <c r="BW1593" i="8"/>
  <c r="BV1593" i="8"/>
  <c r="BW1543" i="8"/>
  <c r="BW1548" i="8"/>
  <c r="BV1548" i="8"/>
  <c r="CA1543" i="8"/>
  <c r="BV1511" i="8"/>
  <c r="BW1574" i="8"/>
  <c r="BV1574" i="8"/>
  <c r="CA1563" i="8"/>
  <c r="BW1594" i="8"/>
  <c r="BV1577" i="8"/>
  <c r="BV1558" i="8"/>
  <c r="CA1566" i="8"/>
  <c r="CB1566" i="8"/>
  <c r="CB1575" i="8"/>
  <c r="CA1575" i="8"/>
  <c r="CA1546" i="8"/>
  <c r="CB1546" i="8"/>
  <c r="CB1453" i="8"/>
  <c r="CA1453" i="8"/>
  <c r="BV1562" i="8"/>
  <c r="BW1546" i="8"/>
  <c r="BV1578" i="8"/>
  <c r="CB1550" i="8"/>
  <c r="CA1550" i="8"/>
  <c r="CB1582" i="8"/>
  <c r="CA1582" i="8"/>
  <c r="BV1553" i="8"/>
  <c r="BV1573" i="8"/>
  <c r="BV1525" i="8"/>
  <c r="BV1516" i="8"/>
  <c r="CA1439" i="8"/>
  <c r="CB1427" i="8"/>
  <c r="CA1427" i="8"/>
  <c r="CA1572" i="8"/>
  <c r="BV1576" i="8"/>
  <c r="BW1576" i="8"/>
  <c r="CA1455" i="8"/>
  <c r="CB1419" i="8"/>
  <c r="CA1419" i="8"/>
  <c r="CB1584" i="8"/>
  <c r="CA1584" i="8"/>
  <c r="BV1528" i="8"/>
  <c r="BW1528" i="8"/>
  <c r="BW1501" i="8"/>
  <c r="CB1576" i="8"/>
  <c r="CA1519" i="8"/>
  <c r="CB1519" i="8"/>
  <c r="BW1503" i="8"/>
  <c r="BV1503" i="8"/>
  <c r="CB1470" i="8"/>
  <c r="CA1470" i="8"/>
  <c r="CB1497" i="8"/>
  <c r="BV1537" i="8"/>
  <c r="CB1502" i="8"/>
  <c r="CB1595" i="8"/>
  <c r="CA1595" i="8"/>
  <c r="CA1445" i="8"/>
  <c r="CB1445" i="8"/>
  <c r="BV1522" i="8"/>
  <c r="BV1559" i="8"/>
  <c r="CA1560" i="8"/>
  <c r="CB1417" i="8"/>
  <c r="BW1561" i="8"/>
  <c r="BV1561" i="8"/>
  <c r="CB1534" i="8"/>
  <c r="CA1447" i="8"/>
  <c r="CB1447" i="8"/>
  <c r="BV1544" i="8"/>
  <c r="BW1519" i="8"/>
  <c r="BV1579" i="8"/>
  <c r="CA1521" i="8"/>
  <c r="CB1424" i="8"/>
  <c r="CA1540" i="8"/>
  <c r="BV1541" i="8"/>
  <c r="CA1541" i="8"/>
  <c r="CA1506" i="8"/>
  <c r="CB1506" i="8"/>
  <c r="CB1516" i="8"/>
  <c r="BV1504" i="8"/>
  <c r="CA1507" i="8"/>
  <c r="CB1507" i="8"/>
  <c r="BB1889" i="8"/>
  <c r="CA1532" i="8"/>
  <c r="BW1533" i="8"/>
  <c r="CA1471" i="8"/>
  <c r="CB1471" i="8"/>
  <c r="BV1589" i="8"/>
  <c r="CA1440" i="8"/>
  <c r="CB1440" i="8"/>
  <c r="BW1509" i="8"/>
  <c r="BV1509" i="8"/>
  <c r="BW1535" i="8"/>
  <c r="BW1551" i="8"/>
  <c r="BV1551" i="8"/>
  <c r="BW1513" i="8"/>
  <c r="CA1578" i="8"/>
  <c r="BW1524" i="8"/>
  <c r="BV1524" i="8"/>
  <c r="CB1610" i="8"/>
  <c r="BB1893" i="8"/>
  <c r="CA1509" i="8"/>
  <c r="CB1512" i="8"/>
  <c r="CA1512" i="8"/>
  <c r="CA1515" i="8"/>
  <c r="CB1515" i="8"/>
  <c r="BC1923" i="8"/>
  <c r="BC1869" i="8"/>
  <c r="BQ1606" i="8"/>
  <c r="BR1606" i="8"/>
  <c r="BV1530" i="8"/>
  <c r="BW1530" i="8"/>
  <c r="BV1571" i="8"/>
  <c r="BW1571" i="8"/>
  <c r="CB1552" i="8"/>
  <c r="CA1552" i="8"/>
  <c r="CA1475" i="8"/>
  <c r="BQ1605" i="8"/>
  <c r="BR1605" i="8"/>
  <c r="BQ1612" i="8"/>
  <c r="CB1472" i="8"/>
  <c r="CA1472" i="8"/>
  <c r="BW1539" i="8"/>
  <c r="BV1539" i="8"/>
  <c r="BC1903" i="8"/>
  <c r="CB1401" i="8"/>
  <c r="CA1401" i="8"/>
  <c r="BC1910" i="8"/>
  <c r="BB1910" i="8"/>
  <c r="CB1598" i="8"/>
  <c r="CA1598" i="8"/>
  <c r="CB1618" i="8"/>
  <c r="CA1618" i="8"/>
  <c r="BQ1629" i="8"/>
  <c r="BR1629" i="8"/>
  <c r="CB1487" i="8"/>
  <c r="CA1487" i="8"/>
  <c r="BC1913" i="8"/>
  <c r="BB1913" i="8"/>
  <c r="BB1896" i="8"/>
  <c r="BC1896" i="8"/>
  <c r="BR1603" i="8"/>
  <c r="BQ1603" i="8"/>
  <c r="BC1895" i="8"/>
  <c r="BB1895" i="8"/>
  <c r="CB1372" i="8"/>
  <c r="BQ1637" i="8"/>
  <c r="BR1637" i="8"/>
  <c r="BW1595" i="8"/>
  <c r="BV1595" i="8"/>
  <c r="CA1533" i="8"/>
  <c r="CA1483" i="8"/>
  <c r="BW1506" i="8"/>
  <c r="BV1506" i="8"/>
  <c r="CA1554" i="8"/>
  <c r="CA1486" i="8"/>
  <c r="CB1486" i="8"/>
  <c r="CA1474" i="8"/>
  <c r="CB1474" i="8"/>
  <c r="BW1613" i="8"/>
  <c r="CB1491" i="8"/>
  <c r="CB1495" i="8"/>
  <c r="CA1495" i="8"/>
  <c r="CB1501" i="8"/>
  <c r="CA1501" i="8"/>
  <c r="BW1545" i="8"/>
  <c r="BW1584" i="8"/>
  <c r="BV1584" i="8"/>
  <c r="CA1493" i="8"/>
  <c r="CB1493" i="8"/>
  <c r="CA1478" i="8"/>
  <c r="CB1478" i="8"/>
  <c r="CB1468" i="8"/>
  <c r="CB1435" i="8"/>
  <c r="CA1592" i="8"/>
  <c r="CB1592" i="8"/>
  <c r="CA1585" i="8"/>
  <c r="BV1565" i="8"/>
  <c r="BW1565" i="8"/>
  <c r="CA1535" i="8"/>
  <c r="CA1488" i="8"/>
  <c r="BB1879" i="8"/>
  <c r="BC1879" i="8"/>
  <c r="BW1520" i="8"/>
  <c r="BC1875" i="8"/>
  <c r="BB1870" i="8"/>
  <c r="CA1510" i="8"/>
  <c r="BC1877" i="8"/>
  <c r="BB1877" i="8"/>
  <c r="CB1489" i="8"/>
  <c r="CA1489" i="8"/>
  <c r="BW1592" i="8"/>
  <c r="BV1592" i="8"/>
  <c r="CB1523" i="8"/>
  <c r="CA1457" i="8"/>
  <c r="CB1457" i="8"/>
  <c r="BC1881" i="8"/>
  <c r="BW1505" i="8"/>
  <c r="BV1505" i="8"/>
  <c r="BQ1609" i="8"/>
  <c r="BR1609" i="8"/>
  <c r="BC1926" i="8"/>
  <c r="BB1926" i="8"/>
  <c r="CB1602" i="8"/>
  <c r="CA1614" i="8"/>
  <c r="CB1614" i="8"/>
  <c r="BW1633" i="8"/>
  <c r="BV1633" i="8"/>
  <c r="BC1929" i="8"/>
  <c r="BB1929" i="8"/>
  <c r="BC1887" i="8"/>
  <c r="BB1887" i="8"/>
  <c r="BB1912" i="8"/>
  <c r="BR1599" i="8"/>
  <c r="BQ1599" i="8"/>
  <c r="CA1612" i="8"/>
  <c r="CB1612" i="8"/>
  <c r="BV1645" i="8"/>
  <c r="BW1645" i="8"/>
  <c r="BV1626" i="8"/>
  <c r="BW1626" i="8"/>
  <c r="CA1639" i="8"/>
  <c r="CB1639" i="8"/>
  <c r="CB1530" i="8"/>
  <c r="CA1465" i="8"/>
  <c r="BC1906" i="8"/>
  <c r="CA1597" i="8"/>
  <c r="CB1597" i="8"/>
  <c r="BR1608" i="8"/>
  <c r="BQ1608" i="8"/>
  <c r="BQ1618" i="8"/>
  <c r="BR1618" i="8"/>
  <c r="BW1628" i="8"/>
  <c r="BV1628" i="8"/>
  <c r="CB1589" i="8"/>
  <c r="BC1909" i="8"/>
  <c r="BB1909" i="8"/>
  <c r="CB1608" i="8"/>
  <c r="CA1608" i="8"/>
  <c r="CB1456" i="8"/>
  <c r="CA1456" i="8"/>
  <c r="BW1555" i="8"/>
  <c r="BV1555" i="8"/>
  <c r="CA1494" i="8"/>
  <c r="CB1494" i="8"/>
  <c r="CA1524" i="8"/>
  <c r="BC1874" i="8"/>
  <c r="CB1392" i="8"/>
  <c r="CA1392" i="8"/>
  <c r="BB1902" i="8"/>
  <c r="CB1408" i="8"/>
  <c r="CA1408" i="8"/>
  <c r="CB1397" i="8"/>
  <c r="CA1397" i="8"/>
  <c r="CA1388" i="8"/>
  <c r="BQ1627" i="8"/>
  <c r="BR1627" i="8"/>
  <c r="BW1635" i="8"/>
  <c r="BC1899" i="8"/>
  <c r="BV1597" i="8"/>
  <c r="BW1597" i="8"/>
  <c r="BB1920" i="8"/>
  <c r="BC1920" i="8"/>
  <c r="BB1882" i="8"/>
  <c r="CA1373" i="8"/>
  <c r="BV1648" i="8"/>
  <c r="BW1648" i="8"/>
  <c r="CB1628" i="8"/>
  <c r="CA1628" i="8"/>
  <c r="BC1924" i="8"/>
  <c r="BB1924" i="8"/>
  <c r="CA1627" i="8"/>
  <c r="BV1649" i="8"/>
  <c r="BQ1639" i="8"/>
  <c r="BR1639" i="8"/>
  <c r="BC1868" i="8"/>
  <c r="CA1581" i="8"/>
  <c r="CB1581" i="8"/>
  <c r="BR1624" i="8"/>
  <c r="CB1607" i="8"/>
  <c r="BC1892" i="8"/>
  <c r="BB1922" i="8"/>
  <c r="BC1922" i="8"/>
  <c r="CB1601" i="8"/>
  <c r="BR1613" i="8"/>
  <c r="BQ1613" i="8"/>
  <c r="CA1623" i="8"/>
  <c r="CB1623" i="8"/>
  <c r="BV1632" i="8"/>
  <c r="CB1469" i="8"/>
  <c r="BV1602" i="8"/>
  <c r="BW1602" i="8"/>
  <c r="CB1464" i="8"/>
  <c r="CA1464" i="8"/>
  <c r="BW1560" i="8"/>
  <c r="BC1873" i="8"/>
  <c r="BB1873" i="8"/>
  <c r="BV1534" i="8"/>
  <c r="BW1534" i="8"/>
  <c r="CA1520" i="8"/>
  <c r="CB1520" i="8"/>
  <c r="CA1484" i="8"/>
  <c r="BB1919" i="8"/>
  <c r="BC1919" i="8"/>
  <c r="BQ1607" i="8"/>
  <c r="CA1459" i="8"/>
  <c r="BC1918" i="8"/>
  <c r="BB1918" i="8"/>
  <c r="CA1611" i="8"/>
  <c r="CB1630" i="8"/>
  <c r="BB1878" i="8"/>
  <c r="BC1921" i="8"/>
  <c r="BB1921" i="8"/>
  <c r="CA1466" i="8"/>
  <c r="BC1904" i="8"/>
  <c r="BB1904" i="8"/>
  <c r="BV1502" i="8"/>
  <c r="BV1605" i="8"/>
  <c r="CB1360" i="8"/>
  <c r="CA1360" i="8"/>
  <c r="CA1406" i="8"/>
  <c r="CA1473" i="8"/>
  <c r="CB1473" i="8"/>
  <c r="CA1364" i="8"/>
  <c r="CB1364" i="8"/>
  <c r="BW1617" i="8"/>
  <c r="CA1649" i="8"/>
  <c r="BQ1681" i="8"/>
  <c r="BR1681" i="8"/>
  <c r="BM1694" i="8"/>
  <c r="BQ1672" i="8"/>
  <c r="BB1911" i="8"/>
  <c r="BC1911" i="8"/>
  <c r="BQ1657" i="8"/>
  <c r="BR1657" i="8"/>
  <c r="BV1654" i="8"/>
  <c r="BW1654" i="8"/>
  <c r="BR1689" i="8"/>
  <c r="BQ1664" i="8"/>
  <c r="BR1664" i="8"/>
  <c r="CB1547" i="8"/>
  <c r="BR1604" i="8"/>
  <c r="BQ1604" i="8"/>
  <c r="CB1599" i="8"/>
  <c r="CA1370" i="8"/>
  <c r="CB1370" i="8"/>
  <c r="BB1917" i="8"/>
  <c r="BB1900" i="8"/>
  <c r="BC1900" i="8"/>
  <c r="CA1635" i="8"/>
  <c r="BB1915" i="8"/>
  <c r="BC1915" i="8"/>
  <c r="CB1461" i="8"/>
  <c r="BQ1620" i="8"/>
  <c r="BR1620" i="8"/>
  <c r="BV1631" i="8"/>
  <c r="CA1482" i="8"/>
  <c r="CB1482" i="8"/>
  <c r="BB1914" i="8"/>
  <c r="BC1914" i="8"/>
  <c r="CB1393" i="8"/>
  <c r="BB1866" i="8"/>
  <c r="BC1891" i="8"/>
  <c r="BW1692" i="8"/>
  <c r="BV1692" i="8"/>
  <c r="BV1610" i="8"/>
  <c r="BW1610" i="8"/>
  <c r="BC1933" i="8"/>
  <c r="BB1933" i="8"/>
  <c r="CB1625" i="8"/>
  <c r="BM1685" i="8"/>
  <c r="BL1685" i="8"/>
  <c r="BR1597" i="8"/>
  <c r="BR1660" i="8"/>
  <c r="CA1681" i="8"/>
  <c r="CB1681" i="8"/>
  <c r="CB1622" i="8"/>
  <c r="BQ1631" i="8"/>
  <c r="BR1631" i="8"/>
  <c r="BW1614" i="8"/>
  <c r="BR1615" i="8"/>
  <c r="BW1675" i="8"/>
  <c r="BV1675" i="8"/>
  <c r="BW1686" i="8"/>
  <c r="BV1686" i="8"/>
  <c r="BQ1665" i="8"/>
  <c r="BR1665" i="8"/>
  <c r="BM1684" i="8"/>
  <c r="BR1650" i="8"/>
  <c r="BQ1650" i="8"/>
  <c r="BR1622" i="8"/>
  <c r="BQ1662" i="8"/>
  <c r="BR1662" i="8"/>
  <c r="BV1636" i="8"/>
  <c r="BW1636" i="8"/>
  <c r="BR1632" i="8"/>
  <c r="CA1679" i="8"/>
  <c r="BM1687" i="8"/>
  <c r="BR1670" i="8"/>
  <c r="CA1657" i="8"/>
  <c r="CB1462" i="8"/>
  <c r="CA1462" i="8"/>
  <c r="BC1897" i="8"/>
  <c r="BC1930" i="8"/>
  <c r="BB1930" i="8"/>
  <c r="CB1399" i="8"/>
  <c r="CA1399" i="8"/>
  <c r="CB1485" i="8"/>
  <c r="CA1485" i="8"/>
  <c r="CB1460" i="8"/>
  <c r="CA1460" i="8"/>
  <c r="CB1404" i="8"/>
  <c r="BR1617" i="8"/>
  <c r="BR1642" i="8"/>
  <c r="BB1890" i="8"/>
  <c r="CA1400" i="8"/>
  <c r="CB1400" i="8"/>
  <c r="CA1463" i="8"/>
  <c r="CA1362" i="8"/>
  <c r="BQ1646" i="8"/>
  <c r="BB1916" i="8"/>
  <c r="CB1377" i="8"/>
  <c r="CA1367" i="8"/>
  <c r="CB1367" i="8"/>
  <c r="CB1371" i="8"/>
  <c r="BW1695" i="8"/>
  <c r="BQ1616" i="8"/>
  <c r="CB1384" i="8"/>
  <c r="CA1384" i="8"/>
  <c r="BV1665" i="8"/>
  <c r="BW1691" i="8"/>
  <c r="BV1691" i="8"/>
  <c r="CA1653" i="8"/>
  <c r="CA1674" i="8"/>
  <c r="CB1674" i="8"/>
  <c r="CB1358" i="8"/>
  <c r="CA1358" i="8"/>
  <c r="CA1363" i="8"/>
  <c r="CB1363" i="8"/>
  <c r="CA1636" i="8"/>
  <c r="CB1636" i="8"/>
  <c r="BQ1649" i="8"/>
  <c r="CA1680" i="8"/>
  <c r="CB1680" i="8"/>
  <c r="BQ1674" i="8"/>
  <c r="BR1674" i="8"/>
  <c r="BR1692" i="8"/>
  <c r="BQ1692" i="8"/>
  <c r="BR1691" i="8"/>
  <c r="BQ1691" i="8"/>
  <c r="CA1517" i="8"/>
  <c r="BQ1693" i="8"/>
  <c r="BC1880" i="8"/>
  <c r="CB1616" i="8"/>
  <c r="CA1616" i="8"/>
  <c r="BW1644" i="8"/>
  <c r="BV1655" i="8"/>
  <c r="BQ1682" i="8"/>
  <c r="BR1682" i="8"/>
  <c r="BV1673" i="8"/>
  <c r="BR1673" i="8"/>
  <c r="BQ1673" i="8"/>
  <c r="BM1691" i="8"/>
  <c r="BR1667" i="8"/>
  <c r="BQ1645" i="8"/>
  <c r="BQ1626" i="8"/>
  <c r="BV1639" i="8"/>
  <c r="BW1639" i="8"/>
  <c r="BR1636" i="8"/>
  <c r="CA1617" i="8"/>
  <c r="CB1617" i="8"/>
  <c r="BW1647" i="8"/>
  <c r="CB1629" i="8"/>
  <c r="BR1663" i="8"/>
  <c r="BQ1663" i="8"/>
  <c r="CB1692" i="8"/>
  <c r="CB1671" i="8"/>
  <c r="CA1671" i="8"/>
  <c r="BW1690" i="8"/>
  <c r="BL1690" i="8"/>
  <c r="BM1690" i="8"/>
  <c r="BB1860" i="8"/>
  <c r="BC1860" i="8"/>
  <c r="CB1699" i="8"/>
  <c r="BM1722" i="8"/>
  <c r="BL1722" i="8"/>
  <c r="BR1730" i="8"/>
  <c r="BQ1730" i="8"/>
  <c r="BV1700" i="8"/>
  <c r="BV1712" i="8"/>
  <c r="BW1712" i="8"/>
  <c r="BW1723" i="8"/>
  <c r="CA1731" i="8"/>
  <c r="CB1731" i="8"/>
  <c r="CB1684" i="8"/>
  <c r="CB1698" i="8"/>
  <c r="CA1698" i="8"/>
  <c r="BM1728" i="8"/>
  <c r="BQ1698" i="8"/>
  <c r="BL1717" i="8"/>
  <c r="BM1717" i="8"/>
  <c r="CB1709" i="8"/>
  <c r="CA1709" i="8"/>
  <c r="BV1729" i="8"/>
  <c r="BR1738" i="8"/>
  <c r="BQ1738" i="8"/>
  <c r="CB1758" i="8"/>
  <c r="BQ1701" i="8"/>
  <c r="CB1722" i="8"/>
  <c r="BQ1697" i="8"/>
  <c r="BR1697" i="8"/>
  <c r="BW1707" i="8"/>
  <c r="BV1707" i="8"/>
  <c r="BQ1720" i="8"/>
  <c r="BR1720" i="8"/>
  <c r="BQ1614" i="8"/>
  <c r="BR1614" i="8"/>
  <c r="BL1696" i="8"/>
  <c r="BM1696" i="8"/>
  <c r="BW1705" i="8"/>
  <c r="BV1621" i="8"/>
  <c r="BV1634" i="8"/>
  <c r="BW1634" i="8"/>
  <c r="BR1656" i="8"/>
  <c r="BW1672" i="8"/>
  <c r="BQ1685" i="8"/>
  <c r="BR1685" i="8"/>
  <c r="BR1653" i="8"/>
  <c r="BQ1677" i="8"/>
  <c r="BR1677" i="8"/>
  <c r="BR1666" i="8"/>
  <c r="CA1656" i="8"/>
  <c r="BV1684" i="8"/>
  <c r="BW1684" i="8"/>
  <c r="BQ1648" i="8"/>
  <c r="BQ1628" i="8"/>
  <c r="CB1641" i="8"/>
  <c r="BR1671" i="8"/>
  <c r="CA1368" i="8"/>
  <c r="CA1390" i="8"/>
  <c r="CB1390" i="8"/>
  <c r="CB1381" i="8"/>
  <c r="BR1640" i="8"/>
  <c r="CB1633" i="8"/>
  <c r="CA1633" i="8"/>
  <c r="CB1394" i="8"/>
  <c r="BQ1658" i="8"/>
  <c r="CB1658" i="8"/>
  <c r="BM1697" i="8"/>
  <c r="BR1711" i="8"/>
  <c r="BQ1711" i="8"/>
  <c r="BV1725" i="8"/>
  <c r="BQ1708" i="8"/>
  <c r="BR1708" i="8"/>
  <c r="BL1703" i="8"/>
  <c r="CA1380" i="8"/>
  <c r="BQ1696" i="8"/>
  <c r="BR1696" i="8"/>
  <c r="CA1721" i="8"/>
  <c r="BM1706" i="8"/>
  <c r="BL1706" i="8"/>
  <c r="BL1734" i="8"/>
  <c r="BM1734" i="8"/>
  <c r="BM1754" i="8"/>
  <c r="BR1680" i="8"/>
  <c r="BQ1680" i="8"/>
  <c r="BL1730" i="8"/>
  <c r="BM1701" i="8"/>
  <c r="CB1716" i="8"/>
  <c r="BL1723" i="8"/>
  <c r="CB1729" i="8"/>
  <c r="BV1664" i="8"/>
  <c r="BW1664" i="8"/>
  <c r="BW1698" i="8"/>
  <c r="CB1375" i="8"/>
  <c r="BV1653" i="8"/>
  <c r="BW1653" i="8"/>
  <c r="BR1654" i="8"/>
  <c r="CB1647" i="8"/>
  <c r="CB1675" i="8"/>
  <c r="CA1675" i="8"/>
  <c r="CA1690" i="8"/>
  <c r="CB1690" i="8"/>
  <c r="CA1669" i="8"/>
  <c r="CB1669" i="8"/>
  <c r="CA1689" i="8"/>
  <c r="CA1667" i="8"/>
  <c r="CB1667" i="8"/>
  <c r="BV1623" i="8"/>
  <c r="BW1623" i="8"/>
  <c r="BQ1621" i="8"/>
  <c r="BR1621" i="8"/>
  <c r="CA1366" i="8"/>
  <c r="CB1366" i="8"/>
  <c r="CA1619" i="8"/>
  <c r="CA1650" i="8"/>
  <c r="CB1650" i="8"/>
  <c r="CB1654" i="8"/>
  <c r="BV1668" i="8"/>
  <c r="BW1668" i="8"/>
  <c r="CA1682" i="8"/>
  <c r="CB1682" i="8"/>
  <c r="BV1652" i="8"/>
  <c r="BR1676" i="8"/>
  <c r="BQ1676" i="8"/>
  <c r="CB1651" i="8"/>
  <c r="CA1651" i="8"/>
  <c r="CB1685" i="8"/>
  <c r="CA1685" i="8"/>
  <c r="BV1722" i="8"/>
  <c r="BW1722" i="8"/>
  <c r="BM1707" i="8"/>
  <c r="BL1707" i="8"/>
  <c r="BW1718" i="8"/>
  <c r="BR1734" i="8"/>
  <c r="BQ1734" i="8"/>
  <c r="BQ1694" i="8"/>
  <c r="BR1703" i="8"/>
  <c r="BQ1703" i="8"/>
  <c r="BM1718" i="8"/>
  <c r="BL1718" i="8"/>
  <c r="BL1731" i="8"/>
  <c r="BM1731" i="8"/>
  <c r="BW1713" i="8"/>
  <c r="BQ1722" i="8"/>
  <c r="BR1722" i="8"/>
  <c r="CA1742" i="8"/>
  <c r="CA1496" i="8"/>
  <c r="CB1496" i="8"/>
  <c r="BR1713" i="8"/>
  <c r="BQ1713" i="8"/>
  <c r="BQ1726" i="8"/>
  <c r="BR1726" i="8"/>
  <c r="CB1708" i="8"/>
  <c r="CA1708" i="8"/>
  <c r="BW1708" i="8"/>
  <c r="BQ1707" i="8"/>
  <c r="BR1707" i="8"/>
  <c r="BV1728" i="8"/>
  <c r="BW1728" i="8"/>
  <c r="BR1633" i="8"/>
  <c r="BQ1633" i="8"/>
  <c r="BV1696" i="8"/>
  <c r="BW1710" i="8"/>
  <c r="BM1725" i="8"/>
  <c r="CA1632" i="8"/>
  <c r="BV1657" i="8"/>
  <c r="BW1657" i="8"/>
  <c r="BC1898" i="8"/>
  <c r="BB1898" i="8"/>
  <c r="CB1606" i="8"/>
  <c r="CA1606" i="8"/>
  <c r="CA1638" i="8"/>
  <c r="CB1670" i="8"/>
  <c r="CA1670" i="8"/>
  <c r="BL1698" i="8"/>
  <c r="CB1702" i="8"/>
  <c r="CA1702" i="8"/>
  <c r="BW1732" i="8"/>
  <c r="BR1638" i="8"/>
  <c r="BV1678" i="8"/>
  <c r="BW1678" i="8"/>
  <c r="BL1719" i="8"/>
  <c r="BM1719" i="8"/>
  <c r="BL1713" i="8"/>
  <c r="BM1713" i="8"/>
  <c r="BQ1731" i="8"/>
  <c r="BR1731" i="8"/>
  <c r="BM1741" i="8"/>
  <c r="BL1741" i="8"/>
  <c r="BW1748" i="8"/>
  <c r="CB1761" i="8"/>
  <c r="CA1761" i="8"/>
  <c r="BL1714" i="8"/>
  <c r="CA1704" i="8"/>
  <c r="BM1760" i="8"/>
  <c r="BL1760" i="8"/>
  <c r="BV1741" i="8"/>
  <c r="CA1768" i="8"/>
  <c r="CB1768" i="8"/>
  <c r="BL1750" i="8"/>
  <c r="BM1775" i="8"/>
  <c r="BL1775" i="8"/>
  <c r="BH1793" i="8"/>
  <c r="BV1746" i="8"/>
  <c r="BW1746" i="8"/>
  <c r="BW1760" i="8"/>
  <c r="BV1760" i="8"/>
  <c r="BL1761" i="8"/>
  <c r="BM1761" i="8"/>
  <c r="BV1737" i="8"/>
  <c r="BQ1769" i="8"/>
  <c r="BR1769" i="8"/>
  <c r="CA1773" i="8"/>
  <c r="BL1793" i="8"/>
  <c r="BM1793" i="8"/>
  <c r="BQ1817" i="8"/>
  <c r="BR1817" i="8"/>
  <c r="BG1772" i="8"/>
  <c r="BH1772" i="8"/>
  <c r="BM1740" i="8"/>
  <c r="BQ1699" i="8"/>
  <c r="CB1737" i="8"/>
  <c r="CA1737" i="8"/>
  <c r="BL1770" i="8"/>
  <c r="BR1779" i="8"/>
  <c r="BQ1779" i="8"/>
  <c r="CA1736" i="8"/>
  <c r="CB1736" i="8"/>
  <c r="BM1802" i="8"/>
  <c r="BR1827" i="8"/>
  <c r="BV1795" i="8"/>
  <c r="BW1795" i="8"/>
  <c r="BV1801" i="8"/>
  <c r="BQ1794" i="8"/>
  <c r="BR1794" i="8"/>
  <c r="BH1804" i="8"/>
  <c r="BG1825" i="8"/>
  <c r="BH1825" i="8"/>
  <c r="BH1827" i="8"/>
  <c r="BQ1783" i="8"/>
  <c r="BR1783" i="8"/>
  <c r="BL1798" i="8"/>
  <c r="BM1798" i="8"/>
  <c r="BL1774" i="8"/>
  <c r="CA1791" i="8"/>
  <c r="CB1791" i="8"/>
  <c r="BW1772" i="8"/>
  <c r="BL1841" i="8"/>
  <c r="BM1841" i="8"/>
  <c r="CB1849" i="8"/>
  <c r="BQ1857" i="8"/>
  <c r="BR1857" i="8"/>
  <c r="BW1864" i="8"/>
  <c r="BV1872" i="8"/>
  <c r="BW1872" i="8"/>
  <c r="BL1887" i="8"/>
  <c r="BL1858" i="8"/>
  <c r="BM1858" i="8"/>
  <c r="CA1733" i="8"/>
  <c r="CB1733" i="8"/>
  <c r="BM1766" i="8"/>
  <c r="BL1766" i="8"/>
  <c r="BW1775" i="8"/>
  <c r="BL1765" i="8"/>
  <c r="BG1824" i="8"/>
  <c r="BH1824" i="8"/>
  <c r="BR1800" i="8"/>
  <c r="BR1801" i="8"/>
  <c r="BQ1801" i="8"/>
  <c r="BL1795" i="8"/>
  <c r="BL1773" i="8"/>
  <c r="BM1773" i="8"/>
  <c r="BL1828" i="8"/>
  <c r="BL1800" i="8"/>
  <c r="BM1800" i="8"/>
  <c r="BM1818" i="8"/>
  <c r="BR1829" i="8"/>
  <c r="BL1844" i="8"/>
  <c r="BB1854" i="8"/>
  <c r="BH1860" i="8"/>
  <c r="BR1873" i="8"/>
  <c r="BQ1873" i="8"/>
  <c r="CA1615" i="8"/>
  <c r="CB1615" i="8"/>
  <c r="CA1643" i="8"/>
  <c r="BR1619" i="8"/>
  <c r="BW1660" i="8"/>
  <c r="BQ1678" i="8"/>
  <c r="CB1686" i="8"/>
  <c r="BV1669" i="8"/>
  <c r="BR1651" i="8"/>
  <c r="BQ1651" i="8"/>
  <c r="BW1661" i="8"/>
  <c r="CB1712" i="8"/>
  <c r="CA1712" i="8"/>
  <c r="CB1726" i="8"/>
  <c r="CA1726" i="8"/>
  <c r="BV1699" i="8"/>
  <c r="BR1718" i="8"/>
  <c r="BQ1718" i="8"/>
  <c r="BM1712" i="8"/>
  <c r="BR1679" i="8"/>
  <c r="BQ1679" i="8"/>
  <c r="CB1696" i="8"/>
  <c r="BV1724" i="8"/>
  <c r="CB1694" i="8"/>
  <c r="CB1706" i="8"/>
  <c r="CA1706" i="8"/>
  <c r="BL1709" i="8"/>
  <c r="BM1709" i="8"/>
  <c r="CB1719" i="8"/>
  <c r="BR1727" i="8"/>
  <c r="BQ1736" i="8"/>
  <c r="BR1736" i="8"/>
  <c r="BW1755" i="8"/>
  <c r="BL1695" i="8"/>
  <c r="BQ1723" i="8"/>
  <c r="BL1732" i="8"/>
  <c r="BR1705" i="8"/>
  <c r="CA1718" i="8"/>
  <c r="CB1718" i="8"/>
  <c r="BR1714" i="8"/>
  <c r="BQ1714" i="8"/>
  <c r="CA1723" i="8"/>
  <c r="CB1723" i="8"/>
  <c r="BQ1733" i="8"/>
  <c r="BL1688" i="8"/>
  <c r="BL1702" i="8"/>
  <c r="CB1714" i="8"/>
  <c r="CA1714" i="8"/>
  <c r="CA1356" i="8"/>
  <c r="CB1655" i="8"/>
  <c r="BW1676" i="8"/>
  <c r="BQ1688" i="8"/>
  <c r="BR1688" i="8"/>
  <c r="CA1378" i="8"/>
  <c r="CB1711" i="8"/>
  <c r="CA1711" i="8"/>
  <c r="CB1720" i="8"/>
  <c r="BM1710" i="8"/>
  <c r="BR1709" i="8"/>
  <c r="BL1738" i="8"/>
  <c r="BM1738" i="8"/>
  <c r="BM1689" i="8"/>
  <c r="BL1689" i="8"/>
  <c r="BL1708" i="8"/>
  <c r="BM1708" i="8"/>
  <c r="BV1719" i="8"/>
  <c r="BM1736" i="8"/>
  <c r="BL1736" i="8"/>
  <c r="BR1749" i="8"/>
  <c r="BR1754" i="8"/>
  <c r="BV1685" i="8"/>
  <c r="BW1685" i="8"/>
  <c r="CB1693" i="8"/>
  <c r="CB1735" i="8"/>
  <c r="BM1749" i="8"/>
  <c r="BL1749" i="8"/>
  <c r="BR1752" i="8"/>
  <c r="BQ1752" i="8"/>
  <c r="BL1762" i="8"/>
  <c r="BL1778" i="8"/>
  <c r="BM1778" i="8"/>
  <c r="BH1788" i="8"/>
  <c r="CB1539" i="8"/>
  <c r="BM1755" i="8"/>
  <c r="BL1755" i="8"/>
  <c r="CB1746" i="8"/>
  <c r="CA1746" i="8"/>
  <c r="BG1769" i="8"/>
  <c r="CB1740" i="8"/>
  <c r="BL1751" i="8"/>
  <c r="BM1751" i="8"/>
  <c r="BW1781" i="8"/>
  <c r="BV1781" i="8"/>
  <c r="BG1813" i="8"/>
  <c r="BH1787" i="8"/>
  <c r="BG1787" i="8"/>
  <c r="BL1753" i="8"/>
  <c r="BM1753" i="8"/>
  <c r="CB1662" i="8"/>
  <c r="BL1744" i="8"/>
  <c r="BM1744" i="8"/>
  <c r="CA1755" i="8"/>
  <c r="BQ1755" i="8"/>
  <c r="BR1755" i="8"/>
  <c r="CA1783" i="8"/>
  <c r="BM1745" i="8"/>
  <c r="BL1745" i="8"/>
  <c r="CB1613" i="8"/>
  <c r="CA1613" i="8"/>
  <c r="CA1776" i="8"/>
  <c r="BQ1810" i="8"/>
  <c r="BR1810" i="8"/>
  <c r="BV1780" i="8"/>
  <c r="BW1804" i="8"/>
  <c r="BV1804" i="8"/>
  <c r="CB1743" i="8"/>
  <c r="CB1811" i="8"/>
  <c r="BW1779" i="8"/>
  <c r="BH1799" i="8"/>
  <c r="BG1799" i="8"/>
  <c r="BH1815" i="8"/>
  <c r="CB1800" i="8"/>
  <c r="CA1800" i="8"/>
  <c r="BL1806" i="8"/>
  <c r="BM1784" i="8"/>
  <c r="CB1829" i="8"/>
  <c r="BL1737" i="8"/>
  <c r="CB1778" i="8"/>
  <c r="BQ1790" i="8"/>
  <c r="BR1790" i="8"/>
  <c r="BV1778" i="8"/>
  <c r="BV1806" i="8"/>
  <c r="BW1806" i="8"/>
  <c r="BH1822" i="8"/>
  <c r="BV1810" i="8"/>
  <c r="BW1810" i="8"/>
  <c r="BV1834" i="8"/>
  <c r="BW1845" i="8"/>
  <c r="BV1853" i="8"/>
  <c r="BW1861" i="8"/>
  <c r="BV1861" i="8"/>
  <c r="BV1868" i="8"/>
  <c r="BH1884" i="8"/>
  <c r="BL1833" i="8"/>
  <c r="BG1849" i="8"/>
  <c r="BL1794" i="8"/>
  <c r="BG1798" i="8"/>
  <c r="BH1798" i="8"/>
  <c r="BM1803" i="8"/>
  <c r="BL1803" i="8"/>
  <c r="BL1829" i="8"/>
  <c r="BM1829" i="8"/>
  <c r="BM1768" i="8"/>
  <c r="BL1768" i="8"/>
  <c r="BH1771" i="8"/>
  <c r="CB1782" i="8"/>
  <c r="CA1782" i="8"/>
  <c r="BR1809" i="8"/>
  <c r="BG1831" i="8"/>
  <c r="BQ1816" i="8"/>
  <c r="CB1848" i="8"/>
  <c r="CA1848" i="8"/>
  <c r="CA1854" i="8"/>
  <c r="CB1854" i="8"/>
  <c r="CA1869" i="8"/>
  <c r="CB1869" i="8"/>
  <c r="BL1878" i="8"/>
  <c r="BV1880" i="8"/>
  <c r="BW1880" i="8"/>
  <c r="BG1891" i="8"/>
  <c r="BH1891" i="8"/>
  <c r="BG1845" i="8"/>
  <c r="CB1859" i="8"/>
  <c r="CA1859" i="8"/>
  <c r="BQ1737" i="8"/>
  <c r="BM1769" i="8"/>
  <c r="BL1769" i="8"/>
  <c r="BV1765" i="8"/>
  <c r="BW1765" i="8"/>
  <c r="CA1760" i="8"/>
  <c r="CB1760" i="8"/>
  <c r="BW1769" i="8"/>
  <c r="BQ1778" i="8"/>
  <c r="BR1778" i="8"/>
  <c r="BW1797" i="8"/>
  <c r="BG1829" i="8"/>
  <c r="BH1829" i="8"/>
  <c r="BM1791" i="8"/>
  <c r="BR1739" i="8"/>
  <c r="BQ1739" i="8"/>
  <c r="BL1735" i="8"/>
  <c r="CB1724" i="8"/>
  <c r="BW1758" i="8"/>
  <c r="BR1815" i="8"/>
  <c r="BQ1815" i="8"/>
  <c r="BW1785" i="8"/>
  <c r="BV1785" i="8"/>
  <c r="CA1749" i="8"/>
  <c r="BR1763" i="8"/>
  <c r="BW1745" i="8"/>
  <c r="BV1751" i="8"/>
  <c r="BW1751" i="8"/>
  <c r="BW1776" i="8"/>
  <c r="BL1797" i="8"/>
  <c r="BM1797" i="8"/>
  <c r="BM1807" i="8"/>
  <c r="BL1820" i="8"/>
  <c r="CB1795" i="8"/>
  <c r="BV1825" i="8"/>
  <c r="BW1825" i="8"/>
  <c r="BM1808" i="8"/>
  <c r="BL1808" i="8"/>
  <c r="BW1820" i="8"/>
  <c r="BV1820" i="8"/>
  <c r="BH1782" i="8"/>
  <c r="BR1797" i="8"/>
  <c r="BQ1797" i="8"/>
  <c r="CA1825" i="8"/>
  <c r="BR1791" i="8"/>
  <c r="BM1756" i="8"/>
  <c r="BL1756" i="8"/>
  <c r="CB1796" i="8"/>
  <c r="BQ1775" i="8"/>
  <c r="BR1775" i="8"/>
  <c r="BW1793" i="8"/>
  <c r="BL1817" i="8"/>
  <c r="BH1826" i="8"/>
  <c r="CA1842" i="8"/>
  <c r="BG1852" i="8"/>
  <c r="BH1852" i="8"/>
  <c r="BM1859" i="8"/>
  <c r="BL1859" i="8"/>
  <c r="BG1867" i="8"/>
  <c r="BH1867" i="8"/>
  <c r="BM1873" i="8"/>
  <c r="BL1809" i="8"/>
  <c r="BM1809" i="8"/>
  <c r="BR1776" i="8"/>
  <c r="BM1739" i="8"/>
  <c r="BR1760" i="8"/>
  <c r="BQ1760" i="8"/>
  <c r="CB1739" i="8"/>
  <c r="CA1739" i="8"/>
  <c r="BR1758" i="8"/>
  <c r="BQ1758" i="8"/>
  <c r="BV1740" i="8"/>
  <c r="BW1768" i="8"/>
  <c r="BV1768" i="8"/>
  <c r="BH1791" i="8"/>
  <c r="BG1817" i="8"/>
  <c r="BH1817" i="8"/>
  <c r="BQ1831" i="8"/>
  <c r="BQ1795" i="8"/>
  <c r="BR1795" i="8"/>
  <c r="BL1804" i="8"/>
  <c r="BL1821" i="8"/>
  <c r="BV1816" i="8"/>
  <c r="BL1796" i="8"/>
  <c r="BM1796" i="8"/>
  <c r="BL1805" i="8"/>
  <c r="BQ1821" i="8"/>
  <c r="BR1821" i="8"/>
  <c r="BG1781" i="8"/>
  <c r="BR1750" i="8"/>
  <c r="BH1774" i="8"/>
  <c r="BG1790" i="8"/>
  <c r="BL1813" i="8"/>
  <c r="BM1813" i="8"/>
  <c r="BG1773" i="8"/>
  <c r="BH1821" i="8"/>
  <c r="BG1821" i="8"/>
  <c r="CB1836" i="8"/>
  <c r="CB1870" i="8"/>
  <c r="CB1878" i="8"/>
  <c r="CA1878" i="8"/>
  <c r="BM1842" i="8"/>
  <c r="BL1842" i="8"/>
  <c r="BV1856" i="8"/>
  <c r="BL1868" i="8"/>
  <c r="BH1856" i="8"/>
  <c r="BW1887" i="8"/>
  <c r="BR1840" i="8"/>
  <c r="BQ1840" i="8"/>
  <c r="BH1873" i="8"/>
  <c r="BH1882" i="8"/>
  <c r="BG1882" i="8"/>
  <c r="CA1889" i="8"/>
  <c r="BH1901" i="8"/>
  <c r="BM1932" i="8"/>
  <c r="BQ1939" i="8"/>
  <c r="BR1939" i="8"/>
  <c r="BG1947" i="8"/>
  <c r="BH1947" i="8"/>
  <c r="BV1899" i="8"/>
  <c r="BW1899" i="8"/>
  <c r="BW1911" i="8"/>
  <c r="BV1923" i="8"/>
  <c r="BW1923" i="8"/>
  <c r="BV1936" i="8"/>
  <c r="BW1936" i="8"/>
  <c r="BV1697" i="8"/>
  <c r="BV1788" i="8"/>
  <c r="BW1788" i="8"/>
  <c r="BV1786" i="8"/>
  <c r="BW1786" i="8"/>
  <c r="BR1819" i="8"/>
  <c r="BQ1819" i="8"/>
  <c r="BB1927" i="8"/>
  <c r="BC1927" i="8"/>
  <c r="CA1766" i="8"/>
  <c r="CB1766" i="8"/>
  <c r="BW1789" i="8"/>
  <c r="BR1843" i="8"/>
  <c r="BQ1843" i="8"/>
  <c r="BM1867" i="8"/>
  <c r="BG1838" i="8"/>
  <c r="BH1838" i="8"/>
  <c r="BR1856" i="8"/>
  <c r="BV1866" i="8"/>
  <c r="BW1866" i="8"/>
  <c r="CA1700" i="8"/>
  <c r="BQ1742" i="8"/>
  <c r="BQ1761" i="8"/>
  <c r="BR1761" i="8"/>
  <c r="CA1753" i="8"/>
  <c r="BH1784" i="8"/>
  <c r="BG1784" i="8"/>
  <c r="BG1823" i="8"/>
  <c r="BH1823" i="8"/>
  <c r="CB1809" i="8"/>
  <c r="BG1870" i="8"/>
  <c r="BR1741" i="8"/>
  <c r="BM1782" i="8"/>
  <c r="BL1782" i="8"/>
  <c r="BV1759" i="8"/>
  <c r="BV1764" i="8"/>
  <c r="CB1812" i="8"/>
  <c r="CA1812" i="8"/>
  <c r="BQ1747" i="8"/>
  <c r="BM1757" i="8"/>
  <c r="BV1608" i="8"/>
  <c r="BW1608" i="8"/>
  <c r="BV1754" i="8"/>
  <c r="BW1754" i="8"/>
  <c r="BW1736" i="8"/>
  <c r="BV1736" i="8"/>
  <c r="BQ1757" i="8"/>
  <c r="BG1770" i="8"/>
  <c r="BH1770" i="8"/>
  <c r="CB1759" i="8"/>
  <c r="BR1786" i="8"/>
  <c r="CA1799" i="8"/>
  <c r="CB1799" i="8"/>
  <c r="BL1814" i="8"/>
  <c r="BM1814" i="8"/>
  <c r="BM1827" i="8"/>
  <c r="BG1792" i="8"/>
  <c r="BR1802" i="8"/>
  <c r="BQ1802" i="8"/>
  <c r="BH1802" i="8"/>
  <c r="BM1815" i="8"/>
  <c r="BG1828" i="8"/>
  <c r="BH1828" i="8"/>
  <c r="BV1790" i="8"/>
  <c r="BW1790" i="8"/>
  <c r="BH1803" i="8"/>
  <c r="BG1803" i="8"/>
  <c r="BV1818" i="8"/>
  <c r="BM1832" i="8"/>
  <c r="BL1832" i="8"/>
  <c r="BH1786" i="8"/>
  <c r="BH1796" i="8"/>
  <c r="BW1782" i="8"/>
  <c r="BV1782" i="8"/>
  <c r="CA1807" i="8"/>
  <c r="CB1807" i="8"/>
  <c r="BW1821" i="8"/>
  <c r="CA1810" i="8"/>
  <c r="BL1836" i="8"/>
  <c r="BM1836" i="8"/>
  <c r="BG1855" i="8"/>
  <c r="CA1861" i="8"/>
  <c r="BG1871" i="8"/>
  <c r="BH1871" i="8"/>
  <c r="BG1878" i="8"/>
  <c r="BH1878" i="8"/>
  <c r="BL1764" i="8"/>
  <c r="BW1750" i="8"/>
  <c r="BG1797" i="8"/>
  <c r="BH1797" i="8"/>
  <c r="CB1750" i="8"/>
  <c r="CA1750" i="8"/>
  <c r="BV1734" i="8"/>
  <c r="BL1748" i="8"/>
  <c r="BM1748" i="8"/>
  <c r="BG1768" i="8"/>
  <c r="BH1768" i="8"/>
  <c r="BR1745" i="8"/>
  <c r="BQ1745" i="8"/>
  <c r="BQ1798" i="8"/>
  <c r="BQ1824" i="8"/>
  <c r="BR1785" i="8"/>
  <c r="BH1801" i="8"/>
  <c r="BG1801" i="8"/>
  <c r="BL1810" i="8"/>
  <c r="BM1810" i="8"/>
  <c r="BG1800" i="8"/>
  <c r="BL1812" i="8"/>
  <c r="BM1812" i="8"/>
  <c r="BM1825" i="8"/>
  <c r="BL1825" i="8"/>
  <c r="BL1786" i="8"/>
  <c r="BG1811" i="8"/>
  <c r="BH1811" i="8"/>
  <c r="BH1830" i="8"/>
  <c r="BG1830" i="8"/>
  <c r="BV1794" i="8"/>
  <c r="BW1794" i="8"/>
  <c r="CB1775" i="8"/>
  <c r="CA1775" i="8"/>
  <c r="BV1777" i="8"/>
  <c r="BW1777" i="8"/>
  <c r="BG1819" i="8"/>
  <c r="CB1787" i="8"/>
  <c r="BH1834" i="8"/>
  <c r="BG1834" i="8"/>
  <c r="BQ1853" i="8"/>
  <c r="BM1861" i="8"/>
  <c r="BL1861" i="8"/>
  <c r="BH1869" i="8"/>
  <c r="CA1873" i="8"/>
  <c r="BG1883" i="8"/>
  <c r="BQ1847" i="8"/>
  <c r="BR1847" i="8"/>
  <c r="BR1860" i="8"/>
  <c r="BL1853" i="8"/>
  <c r="BM1853" i="8"/>
  <c r="BW1876" i="8"/>
  <c r="CA1831" i="8"/>
  <c r="CB1831" i="8"/>
  <c r="BV1875" i="8"/>
  <c r="BQ1885" i="8"/>
  <c r="BR1885" i="8"/>
  <c r="BL1897" i="8"/>
  <c r="BM1897" i="8"/>
  <c r="BV1904" i="8"/>
  <c r="BH1918" i="8"/>
  <c r="BG1918" i="8"/>
  <c r="CA1925" i="8"/>
  <c r="CB1925" i="8"/>
  <c r="BB1937" i="8"/>
  <c r="BC1937" i="8"/>
  <c r="CB1941" i="8"/>
  <c r="BB1951" i="8"/>
  <c r="BC1951" i="8"/>
  <c r="BH1909" i="8"/>
  <c r="BG1909" i="8"/>
  <c r="BH1916" i="8"/>
  <c r="BV1932" i="8"/>
  <c r="BM1758" i="8"/>
  <c r="BL1758" i="8"/>
  <c r="BW1791" i="8"/>
  <c r="BV1860" i="8"/>
  <c r="BW1860" i="8"/>
  <c r="BM1759" i="8"/>
  <c r="BL1759" i="8"/>
  <c r="CB1772" i="8"/>
  <c r="BQ1865" i="8"/>
  <c r="BM1852" i="8"/>
  <c r="BL1852" i="8"/>
  <c r="BM1903" i="8"/>
  <c r="BL1903" i="8"/>
  <c r="BQ1924" i="8"/>
  <c r="BR1924" i="8"/>
  <c r="BR1941" i="8"/>
  <c r="CA1901" i="8"/>
  <c r="BM1930" i="8"/>
  <c r="BL1930" i="8"/>
  <c r="BQ1913" i="8"/>
  <c r="BG1795" i="8"/>
  <c r="BH1818" i="8"/>
  <c r="BM1788" i="8"/>
  <c r="BL1788" i="8"/>
  <c r="BQ1828" i="8"/>
  <c r="BR1828" i="8"/>
  <c r="BH1844" i="8"/>
  <c r="BG1853" i="8"/>
  <c r="BH1853" i="8"/>
  <c r="BR1859" i="8"/>
  <c r="BQ1859" i="8"/>
  <c r="BW1881" i="8"/>
  <c r="BV1881" i="8"/>
  <c r="BM1890" i="8"/>
  <c r="BL1890" i="8"/>
  <c r="BV1859" i="8"/>
  <c r="BW1859" i="8"/>
  <c r="BQ1839" i="8"/>
  <c r="BR1839" i="8"/>
  <c r="BC1855" i="8"/>
  <c r="BB1855" i="8"/>
  <c r="BQ1877" i="8"/>
  <c r="BW1832" i="8"/>
  <c r="BQ1876" i="8"/>
  <c r="BR1876" i="8"/>
  <c r="BG1889" i="8"/>
  <c r="BL1848" i="8"/>
  <c r="BM1848" i="8"/>
  <c r="BV1854" i="8"/>
  <c r="CB1885" i="8"/>
  <c r="BW1839" i="8"/>
  <c r="BR1880" i="8"/>
  <c r="BQ1880" i="8"/>
  <c r="BM1892" i="8"/>
  <c r="CA1898" i="8"/>
  <c r="BG1908" i="8"/>
  <c r="BH1908" i="8"/>
  <c r="BH1921" i="8"/>
  <c r="BG1921" i="8"/>
  <c r="BQ1930" i="8"/>
  <c r="BC1939" i="8"/>
  <c r="BH1835" i="8"/>
  <c r="BB1856" i="8"/>
  <c r="BC1856" i="8"/>
  <c r="CA1874" i="8"/>
  <c r="BH1911" i="8"/>
  <c r="BW1947" i="8"/>
  <c r="BV1947" i="8"/>
  <c r="CA1947" i="8"/>
  <c r="CB1902" i="8"/>
  <c r="BH1915" i="8"/>
  <c r="BG1915" i="8"/>
  <c r="CB1930" i="8"/>
  <c r="CA1930" i="8"/>
  <c r="AX1945" i="8"/>
  <c r="AW1945" i="8"/>
  <c r="BL1914" i="8"/>
  <c r="BM1914" i="8"/>
  <c r="BQ1799" i="8"/>
  <c r="BR1799" i="8"/>
  <c r="BR1818" i="8"/>
  <c r="BQ1818" i="8"/>
  <c r="BG1789" i="8"/>
  <c r="BQ1832" i="8"/>
  <c r="BR1832" i="8"/>
  <c r="BR1844" i="8"/>
  <c r="BQ1844" i="8"/>
  <c r="BW1852" i="8"/>
  <c r="CB1880" i="8"/>
  <c r="CA1880" i="8"/>
  <c r="BV1846" i="8"/>
  <c r="BW1846" i="8"/>
  <c r="BH1861" i="8"/>
  <c r="BG1861" i="8"/>
  <c r="BW1841" i="8"/>
  <c r="BM1854" i="8"/>
  <c r="BL1854" i="8"/>
  <c r="BV1835" i="8"/>
  <c r="BW1870" i="8"/>
  <c r="BV1870" i="8"/>
  <c r="BW1879" i="8"/>
  <c r="BV1889" i="8"/>
  <c r="BR1898" i="8"/>
  <c r="BQ1898" i="8"/>
  <c r="BM1906" i="8"/>
  <c r="BL1906" i="8"/>
  <c r="BG1920" i="8"/>
  <c r="BQ1945" i="8"/>
  <c r="BR1945" i="8"/>
  <c r="BV1995" i="8"/>
  <c r="BV1960" i="8"/>
  <c r="BW1960" i="8"/>
  <c r="AW1979" i="8"/>
  <c r="AX1979" i="8"/>
  <c r="BM1984" i="8"/>
  <c r="BL1984" i="8"/>
  <c r="BH1984" i="8"/>
  <c r="BG1984" i="8"/>
  <c r="BR1995" i="8"/>
  <c r="BW1787" i="8"/>
  <c r="BQ1962" i="8"/>
  <c r="BR1962" i="8"/>
  <c r="CA1900" i="8"/>
  <c r="BL1943" i="8"/>
  <c r="BH1839" i="8"/>
  <c r="BG1839" i="8"/>
  <c r="CB1953" i="8"/>
  <c r="CA1953" i="8"/>
  <c r="CA1961" i="8"/>
  <c r="CB1961" i="8"/>
  <c r="BM1880" i="8"/>
  <c r="BL1880" i="8"/>
  <c r="CA1936" i="8"/>
  <c r="BV1847" i="8"/>
  <c r="BW1847" i="8"/>
  <c r="BM1871" i="8"/>
  <c r="BL1871" i="8"/>
  <c r="BM1835" i="8"/>
  <c r="BL1835" i="8"/>
  <c r="BQ1867" i="8"/>
  <c r="BR1867" i="8"/>
  <c r="BV1900" i="8"/>
  <c r="BM1875" i="8"/>
  <c r="BL1875" i="8"/>
  <c r="BR1896" i="8"/>
  <c r="CB1914" i="8"/>
  <c r="CA1914" i="8"/>
  <c r="AX1936" i="8"/>
  <c r="AW1936" i="8"/>
  <c r="BG1914" i="8"/>
  <c r="BL1899" i="8"/>
  <c r="BH1923" i="8"/>
  <c r="BG1923" i="8"/>
  <c r="CA1949" i="8"/>
  <c r="CB1949" i="8"/>
  <c r="CA1808" i="8"/>
  <c r="CB1808" i="8"/>
  <c r="BV1819" i="8"/>
  <c r="BW1819" i="8"/>
  <c r="BV1871" i="8"/>
  <c r="CB1837" i="8"/>
  <c r="BM1889" i="8"/>
  <c r="BL1889" i="8"/>
  <c r="BH1912" i="8"/>
  <c r="AW1984" i="8"/>
  <c r="BR1947" i="8"/>
  <c r="BQ1947" i="8"/>
  <c r="CB1948" i="8"/>
  <c r="BB1857" i="8"/>
  <c r="BC1857" i="8"/>
  <c r="BQ1838" i="8"/>
  <c r="BR1838" i="8"/>
  <c r="BR1846" i="8"/>
  <c r="BH1857" i="8"/>
  <c r="CA1867" i="8"/>
  <c r="CB1867" i="8"/>
  <c r="BV1844" i="8"/>
  <c r="BW1844" i="8"/>
  <c r="BL1895" i="8"/>
  <c r="BM1895" i="8"/>
  <c r="BG1932" i="8"/>
  <c r="BH1932" i="8"/>
  <c r="BV1952" i="8"/>
  <c r="BW1952" i="8"/>
  <c r="BB1976" i="8"/>
  <c r="CA1957" i="8"/>
  <c r="CB1967" i="8"/>
  <c r="CA1967" i="8"/>
  <c r="BQ1920" i="8"/>
  <c r="BR1920" i="8"/>
  <c r="BV1941" i="8"/>
  <c r="BW1941" i="8"/>
  <c r="BW1912" i="8"/>
  <c r="BV1912" i="8"/>
  <c r="BL1913" i="8"/>
  <c r="BW1877" i="8"/>
  <c r="BV1877" i="8"/>
  <c r="BQ1774" i="8"/>
  <c r="BR1774" i="8"/>
  <c r="BG1805" i="8"/>
  <c r="BH1805" i="8"/>
  <c r="CA1817" i="8"/>
  <c r="BQ1834" i="8"/>
  <c r="CB1852" i="8"/>
  <c r="CA1852" i="8"/>
  <c r="BR1861" i="8"/>
  <c r="BQ1868" i="8"/>
  <c r="BR1868" i="8"/>
  <c r="BG1876" i="8"/>
  <c r="BH1876" i="8"/>
  <c r="BQ1882" i="8"/>
  <c r="BR1882" i="8"/>
  <c r="BW1848" i="8"/>
  <c r="BG1862" i="8"/>
  <c r="CA1845" i="8"/>
  <c r="CB1845" i="8"/>
  <c r="CA1853" i="8"/>
  <c r="CB1853" i="8"/>
  <c r="CA1884" i="8"/>
  <c r="CB1884" i="8"/>
  <c r="BV1837" i="8"/>
  <c r="BW1837" i="8"/>
  <c r="BH1872" i="8"/>
  <c r="BQ1891" i="8"/>
  <c r="BG1842" i="8"/>
  <c r="BH1842" i="8"/>
  <c r="BH1865" i="8"/>
  <c r="BM1888" i="8"/>
  <c r="BL1888" i="8"/>
  <c r="BW1850" i="8"/>
  <c r="BV1850" i="8"/>
  <c r="BL1874" i="8"/>
  <c r="BM1874" i="8"/>
  <c r="CB1908" i="8"/>
  <c r="CA1908" i="8"/>
  <c r="BG1924" i="8"/>
  <c r="BH1924" i="8"/>
  <c r="BW1931" i="8"/>
  <c r="BV1931" i="8"/>
  <c r="BM1941" i="8"/>
  <c r="BL1941" i="8"/>
  <c r="BG1913" i="8"/>
  <c r="BB1940" i="8"/>
  <c r="BC1940" i="8"/>
  <c r="CA1911" i="8"/>
  <c r="BH1794" i="8"/>
  <c r="BG1794" i="8"/>
  <c r="BR1793" i="8"/>
  <c r="BQ1793" i="8"/>
  <c r="BV1814" i="8"/>
  <c r="CB1823" i="8"/>
  <c r="BV1842" i="8"/>
  <c r="CB1850" i="8"/>
  <c r="CA1850" i="8"/>
  <c r="CA1856" i="8"/>
  <c r="CB1856" i="8"/>
  <c r="BV1865" i="8"/>
  <c r="BW1865" i="8"/>
  <c r="BG1874" i="8"/>
  <c r="BH1874" i="8"/>
  <c r="BM1881" i="8"/>
  <c r="BM1843" i="8"/>
  <c r="BL1879" i="8"/>
  <c r="BM1879" i="8"/>
  <c r="CA1864" i="8"/>
  <c r="CB1864" i="8"/>
  <c r="BL1893" i="8"/>
  <c r="BM1893" i="8"/>
  <c r="BH1864" i="8"/>
  <c r="BG1864" i="8"/>
  <c r="BG1897" i="8"/>
  <c r="BG1905" i="8"/>
  <c r="BH1905" i="8"/>
  <c r="BW1916" i="8"/>
  <c r="BM1922" i="8"/>
  <c r="BL1922" i="8"/>
  <c r="AW1937" i="8"/>
  <c r="AX1937" i="8"/>
  <c r="BL1944" i="8"/>
  <c r="BR1851" i="8"/>
  <c r="BR1974" i="8"/>
  <c r="BQ1974" i="8"/>
  <c r="BR1982" i="8"/>
  <c r="BR1956" i="8"/>
  <c r="BQ1956" i="8"/>
  <c r="BH1810" i="8"/>
  <c r="BG1810" i="8"/>
  <c r="BM1831" i="8"/>
  <c r="BL1831" i="8"/>
  <c r="BV1885" i="8"/>
  <c r="BW1885" i="8"/>
  <c r="BV1874" i="8"/>
  <c r="BH1910" i="8"/>
  <c r="BG1910" i="8"/>
  <c r="BQ1965" i="8"/>
  <c r="AW1974" i="8"/>
  <c r="BG1927" i="8"/>
  <c r="BH1927" i="8"/>
  <c r="BQ1964" i="8"/>
  <c r="BR1964" i="8"/>
  <c r="BC1973" i="8"/>
  <c r="CB1892" i="8"/>
  <c r="BR1933" i="8"/>
  <c r="AW1951" i="8"/>
  <c r="BR1881" i="8"/>
  <c r="BM1908" i="8"/>
  <c r="BH1785" i="8"/>
  <c r="BG1785" i="8"/>
  <c r="BL1790" i="8"/>
  <c r="BM1790" i="8"/>
  <c r="BG1814" i="8"/>
  <c r="CB1821" i="8"/>
  <c r="BG1841" i="8"/>
  <c r="BC1852" i="8"/>
  <c r="BL1857" i="8"/>
  <c r="BM1865" i="8"/>
  <c r="BL1865" i="8"/>
  <c r="BM1872" i="8"/>
  <c r="BL1872" i="8"/>
  <c r="BG1880" i="8"/>
  <c r="CA1841" i="8"/>
  <c r="BH1858" i="8"/>
  <c r="BG1858" i="8"/>
  <c r="BL1869" i="8"/>
  <c r="BR1845" i="8"/>
  <c r="BG1866" i="8"/>
  <c r="BH1890" i="8"/>
  <c r="BG1890" i="8"/>
  <c r="BB1859" i="8"/>
  <c r="BM1884" i="8"/>
  <c r="BL1896" i="8"/>
  <c r="BG1904" i="8"/>
  <c r="BH1904" i="8"/>
  <c r="BG1879" i="8"/>
  <c r="BQ1835" i="8"/>
  <c r="BR1835" i="8"/>
  <c r="CB1877" i="8"/>
  <c r="BR1888" i="8"/>
  <c r="BH1898" i="8"/>
  <c r="BG1898" i="8"/>
  <c r="BG1906" i="8"/>
  <c r="BL1919" i="8"/>
  <c r="BG1928" i="8"/>
  <c r="BH1928" i="8"/>
  <c r="BH1944" i="8"/>
  <c r="BH1895" i="8"/>
  <c r="BG1917" i="8"/>
  <c r="BH1917" i="8"/>
  <c r="CB1931" i="8"/>
  <c r="CA1931" i="8"/>
  <c r="BR1811" i="8"/>
  <c r="BG1836" i="8"/>
  <c r="BH1836" i="8"/>
  <c r="BG1847" i="8"/>
  <c r="BH1847" i="8"/>
  <c r="BR1854" i="8"/>
  <c r="BQ1854" i="8"/>
  <c r="BR1870" i="8"/>
  <c r="BQ1870" i="8"/>
  <c r="CB1833" i="8"/>
  <c r="BM1849" i="8"/>
  <c r="BL1849" i="8"/>
  <c r="CB1860" i="8"/>
  <c r="CA1860" i="8"/>
  <c r="BM1856" i="8"/>
  <c r="BL1856" i="8"/>
  <c r="BL1855" i="8"/>
  <c r="BV1886" i="8"/>
  <c r="CA1839" i="8"/>
  <c r="BR1892" i="8"/>
  <c r="BQ1892" i="8"/>
  <c r="BM1900" i="8"/>
  <c r="BL1900" i="8"/>
  <c r="BM1921" i="8"/>
  <c r="BL1921" i="8"/>
  <c r="BM1928" i="8"/>
  <c r="BL1928" i="8"/>
  <c r="BR1940" i="8"/>
  <c r="BW1909" i="8"/>
  <c r="AX1998" i="8"/>
  <c r="AW1998" i="8"/>
  <c r="AW1980" i="8"/>
  <c r="AX1980" i="8"/>
  <c r="BM1985" i="8"/>
  <c r="BL1985" i="8"/>
  <c r="BC1977" i="8"/>
  <c r="BR1922" i="8"/>
  <c r="BQ1922" i="8"/>
  <c r="BC1982" i="8"/>
  <c r="CA1951" i="8"/>
  <c r="BV1963" i="8"/>
  <c r="BW1963" i="8"/>
  <c r="AW1947" i="8"/>
  <c r="BV1894" i="8"/>
  <c r="BW1894" i="8"/>
  <c r="BL1850" i="8"/>
  <c r="BW1892" i="8"/>
  <c r="BV1892" i="8"/>
  <c r="BR1863" i="8"/>
  <c r="CA1882" i="8"/>
  <c r="CB1882" i="8"/>
  <c r="BR1925" i="8"/>
  <c r="BQ1925" i="8"/>
  <c r="BL1942" i="8"/>
  <c r="BM1942" i="8"/>
  <c r="BR1889" i="8"/>
  <c r="BL1933" i="8"/>
  <c r="BM1945" i="8"/>
  <c r="BM1911" i="8"/>
  <c r="BH1936" i="8"/>
  <c r="BG1936" i="8"/>
  <c r="BL1776" i="8"/>
  <c r="BL1864" i="8"/>
  <c r="BM1864" i="8"/>
  <c r="BQ1864" i="8"/>
  <c r="BR1864" i="8"/>
  <c r="BW1919" i="8"/>
  <c r="CA1827" i="8"/>
  <c r="CB1827" i="8"/>
  <c r="BG1885" i="8"/>
  <c r="BL1838" i="8"/>
  <c r="CB1855" i="8"/>
  <c r="CA1855" i="8"/>
  <c r="CB1940" i="8"/>
  <c r="AW1972" i="8"/>
  <c r="BG1993" i="8"/>
  <c r="BH1993" i="8"/>
  <c r="AW1969" i="8"/>
  <c r="AX1969" i="8"/>
  <c r="BM1940" i="8"/>
  <c r="CB1977" i="8"/>
  <c r="CA1977" i="8"/>
  <c r="CB1965" i="8"/>
  <c r="BR1766" i="8"/>
  <c r="BQ1994" i="8"/>
  <c r="BL1961" i="8"/>
  <c r="BM1961" i="8"/>
  <c r="AX1978" i="8"/>
  <c r="AW1978" i="8"/>
  <c r="BR1959" i="8"/>
  <c r="BQ1959" i="8"/>
  <c r="AX1940" i="8"/>
  <c r="BR1948" i="8"/>
  <c r="BW1926" i="8"/>
  <c r="BQ1970" i="8"/>
  <c r="CB1980" i="8"/>
  <c r="CA1946" i="8"/>
  <c r="BR1914" i="8"/>
  <c r="BR1931" i="8"/>
  <c r="BQ1931" i="8"/>
  <c r="BB1945" i="8"/>
  <c r="CA1913" i="8"/>
  <c r="CB1913" i="8"/>
  <c r="BR1928" i="8"/>
  <c r="BQ1928" i="8"/>
  <c r="BQ1938" i="8"/>
  <c r="BR1938" i="8"/>
  <c r="BL1905" i="8"/>
  <c r="BL1947" i="8"/>
  <c r="BM1959" i="8"/>
  <c r="BL1959" i="8"/>
  <c r="CB1964" i="8"/>
  <c r="CA1964" i="8"/>
  <c r="BC1974" i="8"/>
  <c r="BG1986" i="8"/>
  <c r="BH1986" i="8"/>
  <c r="CB1844" i="8"/>
  <c r="BR1906" i="8"/>
  <c r="BQ1906" i="8"/>
  <c r="AX1935" i="8"/>
  <c r="AW1935" i="8"/>
  <c r="CB1769" i="8"/>
  <c r="CB1895" i="8"/>
  <c r="BQ1976" i="8"/>
  <c r="AW1943" i="8"/>
  <c r="AX1943" i="8"/>
  <c r="CA1943" i="8"/>
  <c r="CB1943" i="8"/>
  <c r="BV1914" i="8"/>
  <c r="AX1946" i="8"/>
  <c r="BM1996" i="8"/>
  <c r="CB1976" i="8"/>
  <c r="BR1984" i="8"/>
  <c r="BQ1984" i="8"/>
  <c r="BM1972" i="8"/>
  <c r="BL1972" i="8"/>
  <c r="BW1990" i="8"/>
  <c r="BW1970" i="8"/>
  <c r="BV1970" i="8"/>
  <c r="AX1983" i="8"/>
  <c r="AW1983" i="8"/>
  <c r="BL1955" i="8"/>
  <c r="BM1955" i="8"/>
  <c r="BL1965" i="8"/>
  <c r="BV1921" i="8"/>
  <c r="BW1921" i="8"/>
  <c r="BQ1777" i="8"/>
  <c r="BR1777" i="8"/>
  <c r="BQ1942" i="8"/>
  <c r="BG1973" i="8"/>
  <c r="BQ1927" i="8"/>
  <c r="BW1895" i="8"/>
  <c r="BV1895" i="8"/>
  <c r="AX1949" i="8"/>
  <c r="BB1944" i="8"/>
  <c r="BC1944" i="8"/>
  <c r="BG1953" i="8"/>
  <c r="BH1990" i="8"/>
  <c r="BG1990" i="8"/>
  <c r="BW1959" i="8"/>
  <c r="BG1963" i="8"/>
  <c r="BL1993" i="8"/>
  <c r="BQ1998" i="8"/>
  <c r="BR1998" i="8"/>
  <c r="BV2013" i="8"/>
  <c r="CB2005" i="8"/>
  <c r="BV1983" i="8"/>
  <c r="BW1983" i="8"/>
  <c r="BR2017" i="8"/>
  <c r="BQ2017" i="8"/>
  <c r="AW2016" i="8"/>
  <c r="BL1978" i="8"/>
  <c r="BM1978" i="8"/>
  <c r="CB1970" i="8"/>
  <c r="CB1851" i="8"/>
  <c r="AX2011" i="8"/>
  <c r="AW2011" i="8"/>
  <c r="BM1918" i="8"/>
  <c r="CA1966" i="8"/>
  <c r="CB1966" i="8"/>
  <c r="AX1958" i="8"/>
  <c r="AW1958" i="8"/>
  <c r="BW1917" i="8"/>
  <c r="BV1917" i="8"/>
  <c r="BH1919" i="8"/>
  <c r="CA1910" i="8"/>
  <c r="BQ1952" i="8"/>
  <c r="BR1952" i="8"/>
  <c r="BL1969" i="8"/>
  <c r="BM1969" i="8"/>
  <c r="AX1982" i="8"/>
  <c r="BV1987" i="8"/>
  <c r="BW1987" i="8"/>
  <c r="BM1957" i="8"/>
  <c r="BW1978" i="8"/>
  <c r="BH1934" i="8"/>
  <c r="BL1964" i="8"/>
  <c r="BW1938" i="8"/>
  <c r="BV1938" i="8"/>
  <c r="BM1863" i="8"/>
  <c r="BL1863" i="8"/>
  <c r="BL1866" i="8"/>
  <c r="BM1866" i="8"/>
  <c r="BR1905" i="8"/>
  <c r="BW1958" i="8"/>
  <c r="BV1958" i="8"/>
  <c r="CA1972" i="8"/>
  <c r="BW1907" i="8"/>
  <c r="BQ1923" i="8"/>
  <c r="BR1923" i="8"/>
  <c r="BL1937" i="8"/>
  <c r="CB1950" i="8"/>
  <c r="CA1950" i="8"/>
  <c r="BV1826" i="8"/>
  <c r="BW1826" i="8"/>
  <c r="BH1780" i="8"/>
  <c r="BW1920" i="8"/>
  <c r="AW1944" i="8"/>
  <c r="BH1956" i="8"/>
  <c r="BC1964" i="8"/>
  <c r="BB1964" i="8"/>
  <c r="AW1971" i="8"/>
  <c r="AX1971" i="8"/>
  <c r="AW1991" i="8"/>
  <c r="BH1850" i="8"/>
  <c r="BM1886" i="8"/>
  <c r="BG1929" i="8"/>
  <c r="CA1909" i="8"/>
  <c r="CB1909" i="8"/>
  <c r="BW1773" i="8"/>
  <c r="BV1773" i="8"/>
  <c r="CB1905" i="8"/>
  <c r="BR1971" i="8"/>
  <c r="BQ1971" i="8"/>
  <c r="CB1986" i="8"/>
  <c r="CB1922" i="8"/>
  <c r="CA1922" i="8"/>
  <c r="BR1915" i="8"/>
  <c r="BB1936" i="8"/>
  <c r="BC1936" i="8"/>
  <c r="BR1912" i="8"/>
  <c r="BQ1912" i="8"/>
  <c r="BQ1932" i="8"/>
  <c r="BR1932" i="8"/>
  <c r="BQ1894" i="8"/>
  <c r="BG1851" i="8"/>
  <c r="BH1954" i="8"/>
  <c r="BR1973" i="8"/>
  <c r="BQ1973" i="8"/>
  <c r="BB1983" i="8"/>
  <c r="AX1955" i="8"/>
  <c r="AW1955" i="8"/>
  <c r="BV1977" i="8"/>
  <c r="BW1977" i="8"/>
  <c r="BQ1993" i="8"/>
  <c r="BR1993" i="8"/>
  <c r="BW1964" i="8"/>
  <c r="BQ1961" i="8"/>
  <c r="BC1979" i="8"/>
  <c r="BG1985" i="8"/>
  <c r="BH1985" i="8"/>
  <c r="BB1961" i="8"/>
  <c r="BC1961" i="8"/>
  <c r="BG1894" i="8"/>
  <c r="BH1894" i="8"/>
  <c r="BC1943" i="8"/>
  <c r="BQ1890" i="8"/>
  <c r="AX1964" i="8"/>
  <c r="BQ1986" i="8"/>
  <c r="BL1792" i="8"/>
  <c r="BM1792" i="8"/>
  <c r="BV1965" i="8"/>
  <c r="BW1965" i="8"/>
  <c r="BG1907" i="8"/>
  <c r="BH1907" i="8"/>
  <c r="CA1958" i="8"/>
  <c r="BM1976" i="8"/>
  <c r="BL1976" i="8"/>
  <c r="BL1980" i="8"/>
  <c r="BM1980" i="8"/>
  <c r="CB1973" i="8"/>
  <c r="CA1973" i="8"/>
  <c r="AX1995" i="8"/>
  <c r="AW1995" i="8"/>
  <c r="CA2003" i="8"/>
  <c r="BC2018" i="8"/>
  <c r="CB1777" i="8"/>
  <c r="BB1975" i="8"/>
  <c r="BM2003" i="8"/>
  <c r="BL2003" i="8"/>
  <c r="CB2001" i="8"/>
  <c r="CA2001" i="8"/>
  <c r="BG2012" i="8"/>
  <c r="BH2012" i="8"/>
  <c r="CA1998" i="8"/>
  <c r="AX2000" i="8"/>
  <c r="BW2005" i="8"/>
  <c r="BC2014" i="8"/>
  <c r="AW1941" i="8"/>
  <c r="AX1941" i="8"/>
  <c r="BH1903" i="8"/>
  <c r="BG1903" i="8"/>
  <c r="BH1938" i="8"/>
  <c r="BG1938" i="8"/>
  <c r="BW1851" i="8"/>
  <c r="BG1961" i="8"/>
  <c r="BH1961" i="8"/>
  <c r="AX1985" i="8"/>
  <c r="CB1979" i="8"/>
  <c r="BH1995" i="8"/>
  <c r="BL1999" i="8"/>
  <c r="BB2010" i="8"/>
  <c r="BW1913" i="8"/>
  <c r="BV1913" i="8"/>
  <c r="AW2002" i="8"/>
  <c r="AX2002" i="8"/>
  <c r="CB1862" i="8"/>
  <c r="BR2016" i="8"/>
  <c r="BQ2016" i="8"/>
  <c r="BH1970" i="8"/>
  <c r="BG1970" i="8"/>
  <c r="AW2001" i="8"/>
  <c r="AX2012" i="8"/>
  <c r="BL1956" i="8"/>
  <c r="BM1956" i="8"/>
  <c r="BR1987" i="8"/>
  <c r="BQ1987" i="8"/>
  <c r="CB2016" i="8"/>
  <c r="CA2016" i="8"/>
  <c r="BW2014" i="8"/>
  <c r="BB1999" i="8"/>
  <c r="BL1997" i="8"/>
  <c r="AW1954" i="8"/>
  <c r="AW2015" i="8"/>
  <c r="BL1920" i="8"/>
  <c r="BM1920" i="8"/>
  <c r="BW1927" i="8"/>
  <c r="BV1927" i="8"/>
  <c r="BH1925" i="8"/>
  <c r="AW1981" i="8"/>
  <c r="AX1981" i="8"/>
  <c r="BV1933" i="8"/>
  <c r="BV1774" i="8"/>
  <c r="BW1774" i="8"/>
  <c r="BM1983" i="8"/>
  <c r="BQ1963" i="8"/>
  <c r="BR1963" i="8"/>
  <c r="BL1909" i="8"/>
  <c r="BM1909" i="8"/>
  <c r="BV1940" i="8"/>
  <c r="BW1940" i="8"/>
  <c r="BH1940" i="8"/>
  <c r="BG1940" i="8"/>
  <c r="AX1989" i="8"/>
  <c r="AW1989" i="8"/>
  <c r="BQ2000" i="8"/>
  <c r="BR2000" i="8"/>
  <c r="BM2014" i="8"/>
  <c r="BB2003" i="8"/>
  <c r="BC2003" i="8"/>
  <c r="BV1762" i="8"/>
  <c r="CB2000" i="8"/>
  <c r="CB2012" i="8"/>
  <c r="CA2012" i="8"/>
  <c r="AW1973" i="8"/>
  <c r="AX1973" i="8"/>
  <c r="AX1976" i="8"/>
  <c r="AW1976" i="8"/>
  <c r="BH2005" i="8"/>
  <c r="BH2014" i="8"/>
  <c r="BV2011" i="8"/>
  <c r="BR1934" i="8"/>
  <c r="BL2012" i="8"/>
  <c r="BC1958" i="8"/>
  <c r="CB1912" i="8"/>
  <c r="CA1912" i="8"/>
  <c r="BG1969" i="8"/>
  <c r="BH1969" i="8"/>
  <c r="CB1919" i="8"/>
  <c r="CA1919" i="8"/>
  <c r="AX1986" i="8"/>
  <c r="AW1986" i="8"/>
  <c r="AX1987" i="8"/>
  <c r="BC1990" i="8"/>
  <c r="AX2017" i="8"/>
  <c r="BG1978" i="8"/>
  <c r="BH1978" i="8"/>
  <c r="CB1956" i="8"/>
  <c r="CA1956" i="8"/>
  <c r="BM1916" i="8"/>
  <c r="BL1916" i="8"/>
  <c r="BC1959" i="8"/>
  <c r="CB1939" i="8"/>
  <c r="CA1939" i="8"/>
  <c r="BL1973" i="8"/>
  <c r="BB1997" i="8"/>
  <c r="BC1997" i="8"/>
  <c r="BG2001" i="8"/>
  <c r="BH2001" i="8"/>
  <c r="CA1934" i="8"/>
  <c r="CB1934" i="8"/>
  <c r="BV1767" i="8"/>
  <c r="BW1767" i="8"/>
  <c r="AW1997" i="8"/>
  <c r="BH2009" i="8"/>
  <c r="CB1993" i="8"/>
  <c r="CA1993" i="8"/>
  <c r="CB1962" i="8"/>
  <c r="CA1962" i="8"/>
  <c r="BH1976" i="8"/>
  <c r="BG1976" i="8"/>
  <c r="BQ1967" i="8"/>
  <c r="BR1967" i="8"/>
  <c r="BL1923" i="8"/>
  <c r="BH1991" i="8"/>
  <c r="BL2007" i="8"/>
  <c r="CB1596" i="8"/>
  <c r="BV1934" i="8"/>
  <c r="BV1992" i="8"/>
  <c r="BV1975" i="8"/>
  <c r="BQ1989" i="8"/>
  <c r="AX1999" i="8"/>
  <c r="AW1999" i="8"/>
  <c r="BQ2005" i="8"/>
  <c r="AW2014" i="8"/>
  <c r="AX1962" i="8"/>
  <c r="AW1962" i="8"/>
  <c r="CB1944" i="8"/>
  <c r="CA1944" i="8"/>
  <c r="BH1994" i="8"/>
  <c r="BG1994" i="8"/>
  <c r="BQ1969" i="8"/>
  <c r="BR1969" i="8"/>
  <c r="AW1992" i="8"/>
  <c r="AX1992" i="8"/>
  <c r="BR2001" i="8"/>
  <c r="CB2008" i="8"/>
  <c r="BR2008" i="8"/>
  <c r="BQ2008" i="8"/>
  <c r="BL2009" i="8"/>
  <c r="BM2009" i="8"/>
  <c r="BQ2010" i="8"/>
  <c r="BR2010" i="8"/>
  <c r="CB1996" i="8"/>
  <c r="CA1996" i="8"/>
  <c r="BM1958" i="8"/>
  <c r="BL1958" i="8"/>
  <c r="BB1994" i="8"/>
  <c r="BR2004" i="8"/>
  <c r="BC1960" i="8"/>
  <c r="BB1960" i="8"/>
  <c r="BR1954" i="8"/>
  <c r="BQ1954" i="8"/>
  <c r="CB2011" i="8"/>
  <c r="CA2011" i="8"/>
  <c r="BG1933" i="8"/>
  <c r="BH1933" i="8"/>
  <c r="BQ1958" i="8"/>
  <c r="BR1958" i="8"/>
  <c r="BG1949" i="8"/>
  <c r="CB1954" i="8"/>
  <c r="BH1959" i="8"/>
  <c r="BG1959" i="8"/>
  <c r="BL1967" i="8"/>
  <c r="BM1967" i="8"/>
  <c r="BL1995" i="8"/>
  <c r="BM1995" i="8"/>
  <c r="BH1943" i="8"/>
  <c r="BG1943" i="8"/>
  <c r="AW1950" i="8"/>
  <c r="BH1981" i="8"/>
  <c r="BR1943" i="8"/>
  <c r="BQ1911" i="8"/>
  <c r="BR1911" i="8"/>
  <c r="BM1948" i="8"/>
  <c r="BL1948" i="8"/>
  <c r="AX1994" i="8"/>
  <c r="AW1994" i="8"/>
  <c r="BC2007" i="8"/>
  <c r="BB2007" i="8"/>
  <c r="BV1954" i="8"/>
  <c r="BW1954" i="8"/>
  <c r="AW1967" i="8"/>
  <c r="AX1967" i="8"/>
  <c r="AX1990" i="8"/>
  <c r="AX2007" i="8"/>
  <c r="BV2017" i="8"/>
  <c r="BW2017" i="8"/>
  <c r="BR2013" i="8"/>
  <c r="BQ2013" i="8"/>
  <c r="BL1982" i="8"/>
  <c r="AW1988" i="8"/>
  <c r="AX1988" i="8"/>
  <c r="BM2013" i="8"/>
  <c r="BL2013" i="8"/>
  <c r="BC1947" i="8"/>
  <c r="BR2007" i="8"/>
  <c r="CA1997" i="8"/>
  <c r="CB1997" i="8"/>
  <c r="BQ1988" i="8"/>
  <c r="BR1988" i="8"/>
  <c r="AW1952" i="8"/>
  <c r="AX1952" i="8"/>
  <c r="BG1964" i="8"/>
  <c r="BL1963" i="8"/>
  <c r="BB1987" i="8"/>
  <c r="BC1987" i="8"/>
  <c r="CB1924" i="8"/>
  <c r="CA1924" i="8"/>
  <c r="BW1950" i="8"/>
  <c r="BV1950" i="8"/>
  <c r="CA1945" i="8"/>
  <c r="CB1945" i="8"/>
  <c r="BW1951" i="8"/>
  <c r="BB1988" i="8"/>
  <c r="BL1777" i="8"/>
  <c r="CA1920" i="8"/>
  <c r="CB1920" i="8"/>
  <c r="CB1903" i="8"/>
  <c r="CA1903" i="8"/>
  <c r="BB1966" i="8"/>
  <c r="BC1966" i="8"/>
  <c r="BQ1997" i="8"/>
  <c r="BR2011" i="8"/>
  <c r="BM1683" i="8"/>
  <c r="BL1683" i="8"/>
  <c r="BW1683" i="8"/>
  <c r="BV1683" i="8"/>
  <c r="BQ2015" i="8"/>
  <c r="AX1956" i="8"/>
  <c r="BV1969" i="8"/>
  <c r="BW1969" i="8"/>
  <c r="AW1996" i="8"/>
  <c r="AX1996" i="8"/>
  <c r="BH2019" i="8"/>
  <c r="CA1355" i="8"/>
  <c r="AW2006" i="8"/>
  <c r="BC1851" i="8"/>
  <c r="BB1851" i="8"/>
  <c r="AX1993" i="8"/>
  <c r="AW1993" i="8"/>
  <c r="BM1954" i="8"/>
  <c r="BG1989" i="8"/>
  <c r="BW1993" i="8"/>
  <c r="AX2013" i="8"/>
  <c r="AW2013" i="8"/>
  <c r="AW1934" i="8"/>
  <c r="BQ1951" i="8"/>
  <c r="BR1951" i="8"/>
  <c r="AW1963" i="8"/>
  <c r="BW1500" i="8"/>
  <c r="BW2016" i="8"/>
  <c r="BV2016" i="8"/>
  <c r="CB2013" i="8"/>
  <c r="BG1997" i="8"/>
  <c r="BH2016" i="8"/>
  <c r="AW1961" i="8"/>
  <c r="BG2007" i="8"/>
  <c r="BH2007" i="8"/>
  <c r="BC1934" i="8"/>
  <c r="CA2007" i="8"/>
  <c r="BC2000" i="8"/>
  <c r="BB2000" i="8"/>
  <c r="AX1966" i="8"/>
  <c r="AW1966" i="8"/>
  <c r="AW2009" i="8"/>
  <c r="BV1998" i="8"/>
  <c r="BC2012" i="8"/>
  <c r="BB2012" i="8"/>
  <c r="BB2004" i="8"/>
  <c r="BC2004" i="8"/>
  <c r="BG1957" i="8"/>
  <c r="BH1957" i="8"/>
  <c r="BC1998" i="8"/>
  <c r="BB1998" i="8"/>
  <c r="BC2001" i="8"/>
  <c r="BB2001" i="8"/>
  <c r="BQ1979" i="8"/>
  <c r="BL1998" i="8"/>
  <c r="BM1975" i="8"/>
  <c r="BL1975" i="8"/>
  <c r="CA1992" i="8"/>
  <c r="CB1992" i="8"/>
  <c r="BV2000" i="8"/>
  <c r="BW2000" i="8"/>
  <c r="BC2011" i="8"/>
  <c r="BB2011" i="8"/>
  <c r="BL1936" i="8"/>
  <c r="BM1936" i="8"/>
  <c r="AW2003" i="8"/>
  <c r="AX2003" i="8"/>
  <c r="BG1980" i="8"/>
  <c r="BB1954" i="8"/>
  <c r="BC1954" i="8"/>
  <c r="BB2009" i="8"/>
  <c r="CA1982" i="8"/>
  <c r="AW1960" i="8"/>
  <c r="AX1960" i="8"/>
  <c r="BM1981" i="8"/>
  <c r="BB2019" i="8"/>
  <c r="AX2010" i="8"/>
  <c r="AW2010" i="8"/>
  <c r="BQ1596" i="8"/>
  <c r="BQ1968" i="8"/>
  <c r="BR1968" i="8"/>
  <c r="BG1965" i="8"/>
  <c r="BH1965" i="8"/>
  <c r="BH2017" i="8"/>
  <c r="BW2008" i="8"/>
  <c r="BV2008" i="8"/>
  <c r="AX2004" i="8"/>
  <c r="AW2004" i="8"/>
  <c r="BG2015" i="8"/>
  <c r="BM2015" i="8"/>
  <c r="BB2005" i="8"/>
  <c r="BC2005" i="8"/>
  <c r="CA1767" i="8"/>
  <c r="BV2012" i="8"/>
  <c r="BW2012" i="8"/>
  <c r="BH1996" i="8"/>
  <c r="BG1996" i="8"/>
  <c r="AX1970" i="8"/>
  <c r="AX1975" i="8"/>
  <c r="AW1975" i="8"/>
  <c r="BH1939" i="8"/>
  <c r="BV1994" i="8"/>
  <c r="BB1991" i="8"/>
  <c r="BC1991" i="8"/>
  <c r="BW1971" i="8"/>
  <c r="CB2017" i="8"/>
  <c r="BC2002" i="8"/>
  <c r="BB2002" i="8"/>
  <c r="BH2003" i="8"/>
  <c r="BG2003" i="8"/>
  <c r="CB1983" i="8"/>
  <c r="BH2008" i="8"/>
  <c r="AX1965" i="8"/>
  <c r="AW1965" i="8"/>
  <c r="CB1683" i="8"/>
  <c r="AW2005" i="8"/>
  <c r="AX2005" i="8"/>
  <c r="BH2006" i="8"/>
  <c r="BH2004" i="8"/>
  <c r="BG2004" i="8"/>
  <c r="BB1956" i="8"/>
  <c r="BH1999" i="8"/>
  <c r="BG1999" i="8"/>
  <c r="AX1934" i="8"/>
  <c r="BQ1771" i="8"/>
  <c r="BR1771" i="8"/>
  <c r="BL1767" i="8"/>
  <c r="BM1767" i="8"/>
  <c r="BW1937" i="8"/>
  <c r="BR2019" i="8"/>
  <c r="BQ2019" i="8"/>
  <c r="CA1988" i="8"/>
  <c r="AW2019" i="8"/>
  <c r="CA2019" i="8" l="1"/>
  <c r="CB2019" i="8"/>
  <c r="BM2016" i="8"/>
  <c r="BM1907" i="8"/>
  <c r="BL1907" i="8"/>
  <c r="BC1985" i="8"/>
  <c r="BB1985" i="8"/>
  <c r="BR1871" i="8"/>
  <c r="BQ1871" i="8"/>
  <c r="BH1971" i="8"/>
  <c r="AW1948" i="8"/>
  <c r="BW1997" i="8"/>
  <c r="BM2005" i="8"/>
  <c r="CA1994" i="8"/>
  <c r="BV1897" i="8"/>
  <c r="BC1963" i="8"/>
  <c r="BW1854" i="8"/>
  <c r="BR1704" i="8"/>
  <c r="BV2019" i="8"/>
  <c r="BG2006" i="8"/>
  <c r="BV1997" i="8"/>
  <c r="AX2018" i="8"/>
  <c r="BL1981" i="8"/>
  <c r="CB1982" i="8"/>
  <c r="BH1968" i="8"/>
  <c r="BM1998" i="8"/>
  <c r="BG1982" i="8"/>
  <c r="BG2016" i="8"/>
  <c r="CA2013" i="8"/>
  <c r="BL2005" i="8"/>
  <c r="BR2015" i="8"/>
  <c r="BM1777" i="8"/>
  <c r="BV1951" i="8"/>
  <c r="BW2003" i="8"/>
  <c r="BQ1943" i="8"/>
  <c r="BV1991" i="8"/>
  <c r="BQ2004" i="8"/>
  <c r="BR2005" i="8"/>
  <c r="BM1923" i="8"/>
  <c r="BB1959" i="8"/>
  <c r="AW1987" i="8"/>
  <c r="BB1958" i="8"/>
  <c r="BG1925" i="8"/>
  <c r="BC1999" i="8"/>
  <c r="AW2012" i="8"/>
  <c r="BV1928" i="8"/>
  <c r="BW1928" i="8"/>
  <c r="BM1999" i="8"/>
  <c r="BV1851" i="8"/>
  <c r="BV1988" i="8"/>
  <c r="BW1988" i="8"/>
  <c r="BR1986" i="8"/>
  <c r="CB1994" i="8"/>
  <c r="BW1897" i="8"/>
  <c r="AX1944" i="8"/>
  <c r="CB1972" i="8"/>
  <c r="BQ1905" i="8"/>
  <c r="CB1752" i="8"/>
  <c r="CA1752" i="8"/>
  <c r="AW1982" i="8"/>
  <c r="CB1910" i="8"/>
  <c r="BB1963" i="8"/>
  <c r="BL1996" i="8"/>
  <c r="BR1976" i="8"/>
  <c r="CA1844" i="8"/>
  <c r="BH1906" i="8"/>
  <c r="BW1869" i="8"/>
  <c r="BV1869" i="8"/>
  <c r="CA1981" i="8"/>
  <c r="CB1981" i="8"/>
  <c r="BR1884" i="8"/>
  <c r="BQ1884" i="8"/>
  <c r="BV1893" i="8"/>
  <c r="BW1893" i="8"/>
  <c r="BC1989" i="8"/>
  <c r="BB1989" i="8"/>
  <c r="CA1837" i="8"/>
  <c r="CB1969" i="8"/>
  <c r="CA1969" i="8"/>
  <c r="CB1874" i="8"/>
  <c r="CA1868" i="8"/>
  <c r="CB1868" i="8"/>
  <c r="BR1742" i="8"/>
  <c r="BQ1856" i="8"/>
  <c r="BM1820" i="8"/>
  <c r="BQ1704" i="8"/>
  <c r="BW1808" i="8"/>
  <c r="BV1808" i="8"/>
  <c r="BM1721" i="8"/>
  <c r="BL1721" i="8"/>
  <c r="BV1985" i="8"/>
  <c r="BM1894" i="8"/>
  <c r="BG1987" i="8"/>
  <c r="BW1953" i="8"/>
  <c r="BV1953" i="8"/>
  <c r="BG1837" i="8"/>
  <c r="BQ1908" i="8"/>
  <c r="BR1908" i="8"/>
  <c r="BH1875" i="8"/>
  <c r="BG1875" i="8"/>
  <c r="BQ1977" i="8"/>
  <c r="BR1977" i="8"/>
  <c r="AX1939" i="8"/>
  <c r="AW1939" i="8"/>
  <c r="AX1950" i="8"/>
  <c r="CA1904" i="8"/>
  <c r="CB1904" i="8"/>
  <c r="BL2016" i="8"/>
  <c r="BH1929" i="8"/>
  <c r="BL1894" i="8"/>
  <c r="BV1990" i="8"/>
  <c r="BQ1983" i="8"/>
  <c r="BR1983" i="8"/>
  <c r="BL1898" i="8"/>
  <c r="BM1898" i="8"/>
  <c r="BV1898" i="8"/>
  <c r="BW1898" i="8"/>
  <c r="BR1899" i="8"/>
  <c r="BQ1899" i="8"/>
  <c r="CB1847" i="8"/>
  <c r="CA1847" i="8"/>
  <c r="BM1925" i="8"/>
  <c r="BL1925" i="8"/>
  <c r="CB1511" i="8"/>
  <c r="CA1511" i="8"/>
  <c r="BR1678" i="8"/>
  <c r="CB1407" i="8"/>
  <c r="CA1407" i="8"/>
  <c r="BW1564" i="8"/>
  <c r="BV1564" i="8"/>
  <c r="BW2019" i="8"/>
  <c r="BM1915" i="8"/>
  <c r="BL1915" i="8"/>
  <c r="BV1968" i="8"/>
  <c r="BW1981" i="8"/>
  <c r="BV1981" i="8"/>
  <c r="BV2005" i="8"/>
  <c r="BV2009" i="8"/>
  <c r="BW1770" i="8"/>
  <c r="BL1891" i="8"/>
  <c r="BM1964" i="8"/>
  <c r="BL1910" i="8"/>
  <c r="BM1910" i="8"/>
  <c r="BL1931" i="8"/>
  <c r="CB1952" i="8"/>
  <c r="CA1952" i="8"/>
  <c r="BQ1944" i="8"/>
  <c r="CA1886" i="8"/>
  <c r="CB1886" i="8"/>
  <c r="BC1949" i="8"/>
  <c r="BM1783" i="8"/>
  <c r="BL1783" i="8"/>
  <c r="AX1959" i="8"/>
  <c r="BH1877" i="8"/>
  <c r="BG1877" i="8"/>
  <c r="BL1822" i="8"/>
  <c r="BM1822" i="8"/>
  <c r="BC1938" i="8"/>
  <c r="BR1875" i="8"/>
  <c r="BQ1875" i="8"/>
  <c r="BH1913" i="8"/>
  <c r="BG1902" i="8"/>
  <c r="BV1811" i="8"/>
  <c r="BW1811" i="8"/>
  <c r="CA1917" i="8"/>
  <c r="CB1917" i="8"/>
  <c r="BG1818" i="8"/>
  <c r="BQ1763" i="8"/>
  <c r="BL1747" i="8"/>
  <c r="BM1747" i="8"/>
  <c r="CA1762" i="8"/>
  <c r="CB1762" i="8"/>
  <c r="AX2019" i="8"/>
  <c r="BR1989" i="8"/>
  <c r="AW1968" i="8"/>
  <c r="BG1935" i="8"/>
  <c r="BR1890" i="8"/>
  <c r="BC1983" i="8"/>
  <c r="BR1950" i="8"/>
  <c r="BL1949" i="8"/>
  <c r="CB1774" i="8"/>
  <c r="CA1774" i="8"/>
  <c r="BL1911" i="8"/>
  <c r="BM1966" i="8"/>
  <c r="BL1966" i="8"/>
  <c r="BM1869" i="8"/>
  <c r="BV1743" i="8"/>
  <c r="CB1858" i="8"/>
  <c r="BV1798" i="8"/>
  <c r="BW1798" i="8"/>
  <c r="BQ2009" i="8"/>
  <c r="BQ1919" i="8"/>
  <c r="BW1991" i="8"/>
  <c r="CA2009" i="8"/>
  <c r="CA2014" i="8"/>
  <c r="AX2014" i="8"/>
  <c r="BQ2002" i="8"/>
  <c r="BB2018" i="8"/>
  <c r="CA1986" i="8"/>
  <c r="BQ1950" i="8"/>
  <c r="BH1987" i="8"/>
  <c r="BQ1863" i="8"/>
  <c r="BR1953" i="8"/>
  <c r="BQ1953" i="8"/>
  <c r="BL1902" i="8"/>
  <c r="BM1902" i="8"/>
  <c r="CA1683" i="8"/>
  <c r="BB1934" i="8"/>
  <c r="BC2019" i="8"/>
  <c r="BV2003" i="8"/>
  <c r="BC1956" i="8"/>
  <c r="BW1905" i="8"/>
  <c r="CA1983" i="8"/>
  <c r="BQ2003" i="8"/>
  <c r="BV1971" i="8"/>
  <c r="BG1939" i="8"/>
  <c r="BG2017" i="8"/>
  <c r="BM1934" i="8"/>
  <c r="BM1986" i="8"/>
  <c r="BH1980" i="8"/>
  <c r="AX2009" i="8"/>
  <c r="BV1500" i="8"/>
  <c r="AX2006" i="8"/>
  <c r="BQ2011" i="8"/>
  <c r="BM1927" i="8"/>
  <c r="BH1964" i="8"/>
  <c r="BM2019" i="8"/>
  <c r="BQ2007" i="8"/>
  <c r="AW2007" i="8"/>
  <c r="BH1949" i="8"/>
  <c r="CA2008" i="8"/>
  <c r="BW1975" i="8"/>
  <c r="CA1596" i="8"/>
  <c r="BG2009" i="8"/>
  <c r="BM1973" i="8"/>
  <c r="BW2011" i="8"/>
  <c r="BG2005" i="8"/>
  <c r="CA1894" i="8"/>
  <c r="CA2000" i="8"/>
  <c r="BL2014" i="8"/>
  <c r="BL1983" i="8"/>
  <c r="BW1933" i="8"/>
  <c r="BW1968" i="8"/>
  <c r="AW1985" i="8"/>
  <c r="AW2000" i="8"/>
  <c r="BW2009" i="8"/>
  <c r="AW1964" i="8"/>
  <c r="BV1770" i="8"/>
  <c r="BQ1915" i="8"/>
  <c r="BM1891" i="8"/>
  <c r="BB1981" i="8"/>
  <c r="BG1956" i="8"/>
  <c r="BV1907" i="8"/>
  <c r="BH1967" i="8"/>
  <c r="BG1967" i="8"/>
  <c r="AX2008" i="8"/>
  <c r="BG1934" i="8"/>
  <c r="CA1970" i="8"/>
  <c r="BC1968" i="8"/>
  <c r="BB1968" i="8"/>
  <c r="AX1953" i="8"/>
  <c r="AW1953" i="8"/>
  <c r="AW1946" i="8"/>
  <c r="BM1931" i="8"/>
  <c r="CA1895" i="8"/>
  <c r="BR1944" i="8"/>
  <c r="BB1949" i="8"/>
  <c r="AW1940" i="8"/>
  <c r="CA1965" i="8"/>
  <c r="CA1940" i="8"/>
  <c r="CA1872" i="8"/>
  <c r="CB1872" i="8"/>
  <c r="AW1959" i="8"/>
  <c r="CA1985" i="8"/>
  <c r="CB1985" i="8"/>
  <c r="BR1808" i="8"/>
  <c r="BQ1808" i="8"/>
  <c r="BB1938" i="8"/>
  <c r="BR1850" i="8"/>
  <c r="BQ1850" i="8"/>
  <c r="BM1944" i="8"/>
  <c r="BQ1887" i="8"/>
  <c r="BR1887" i="8"/>
  <c r="CA1879" i="8"/>
  <c r="CB1879" i="8"/>
  <c r="BH1902" i="8"/>
  <c r="BH1779" i="8"/>
  <c r="BG1779" i="8"/>
  <c r="BV1984" i="8"/>
  <c r="BW1984" i="8"/>
  <c r="BQ1903" i="8"/>
  <c r="BR1903" i="8"/>
  <c r="CA1866" i="8"/>
  <c r="CB1866" i="8"/>
  <c r="CA1871" i="8"/>
  <c r="CB1871" i="8"/>
  <c r="BR1874" i="8"/>
  <c r="BQ1874" i="8"/>
  <c r="BV1891" i="8"/>
  <c r="BW1891" i="8"/>
  <c r="CA1756" i="8"/>
  <c r="CB1756" i="8"/>
  <c r="BR1787" i="8"/>
  <c r="BQ1787" i="8"/>
  <c r="BR1765" i="8"/>
  <c r="BQ1765" i="8"/>
  <c r="BW1688" i="8"/>
  <c r="BV1688" i="8"/>
  <c r="BW1720" i="8"/>
  <c r="BV1720" i="8"/>
  <c r="BR1641" i="8"/>
  <c r="BQ1641" i="8"/>
  <c r="BW1603" i="8"/>
  <c r="BV1603" i="8"/>
  <c r="BW1934" i="8"/>
  <c r="BQ1934" i="8"/>
  <c r="BB2014" i="8"/>
  <c r="BR1980" i="8"/>
  <c r="BV1978" i="8"/>
  <c r="BR1927" i="8"/>
  <c r="BH1962" i="8"/>
  <c r="BG1962" i="8"/>
  <c r="BG1926" i="8"/>
  <c r="BH1926" i="8"/>
  <c r="CA1833" i="8"/>
  <c r="BH1854" i="8"/>
  <c r="BG1854" i="8"/>
  <c r="BG1859" i="8"/>
  <c r="BW1508" i="8"/>
  <c r="BV1508" i="8"/>
  <c r="BG2000" i="8"/>
  <c r="CB1767" i="8"/>
  <c r="AW2018" i="8"/>
  <c r="CB2015" i="8"/>
  <c r="BH1982" i="8"/>
  <c r="BQ1960" i="8"/>
  <c r="BR1960" i="8"/>
  <c r="BW1985" i="8"/>
  <c r="BQ1980" i="8"/>
  <c r="BL1918" i="8"/>
  <c r="CB1839" i="8"/>
  <c r="BH1859" i="8"/>
  <c r="CA1757" i="8"/>
  <c r="CB1757" i="8"/>
  <c r="CA1735" i="8"/>
  <c r="CA1387" i="8"/>
  <c r="CB1387" i="8"/>
  <c r="BH2015" i="8"/>
  <c r="BG1968" i="8"/>
  <c r="BL1954" i="8"/>
  <c r="BL2019" i="8"/>
  <c r="BV1905" i="8"/>
  <c r="BR2003" i="8"/>
  <c r="BW1994" i="8"/>
  <c r="AW1970" i="8"/>
  <c r="BL1934" i="8"/>
  <c r="BL1986" i="8"/>
  <c r="BV1993" i="8"/>
  <c r="CB1355" i="8"/>
  <c r="BL1927" i="8"/>
  <c r="BH1767" i="8"/>
  <c r="BG2014" i="8"/>
  <c r="CB1894" i="8"/>
  <c r="BV1800" i="8"/>
  <c r="BW1800" i="8"/>
  <c r="BV2014" i="8"/>
  <c r="CA1862" i="8"/>
  <c r="BG1995" i="8"/>
  <c r="AX1977" i="8"/>
  <c r="AW1977" i="8"/>
  <c r="BC1975" i="8"/>
  <c r="CB1958" i="8"/>
  <c r="BB1979" i="8"/>
  <c r="BG1954" i="8"/>
  <c r="BL1886" i="8"/>
  <c r="BC1981" i="8"/>
  <c r="AW2008" i="8"/>
  <c r="BR1972" i="8"/>
  <c r="BQ1972" i="8"/>
  <c r="BH1963" i="8"/>
  <c r="BH1953" i="8"/>
  <c r="BW1962" i="8"/>
  <c r="BV1962" i="8"/>
  <c r="BG1931" i="8"/>
  <c r="BH1931" i="8"/>
  <c r="BC1995" i="8"/>
  <c r="BB1995" i="8"/>
  <c r="BH1885" i="8"/>
  <c r="BQ1889" i="8"/>
  <c r="BM1904" i="8"/>
  <c r="BL1904" i="8"/>
  <c r="BG1778" i="8"/>
  <c r="BH1778" i="8"/>
  <c r="BV1916" i="8"/>
  <c r="BH1848" i="8"/>
  <c r="BG1848" i="8"/>
  <c r="BH1948" i="8"/>
  <c r="BG1948" i="8"/>
  <c r="BG1865" i="8"/>
  <c r="AX1942" i="8"/>
  <c r="AW1942" i="8"/>
  <c r="BW1908" i="8"/>
  <c r="BV1908" i="8"/>
  <c r="CA1788" i="8"/>
  <c r="CB1788" i="8"/>
  <c r="BW1900" i="8"/>
  <c r="BH1979" i="8"/>
  <c r="BG1979" i="8"/>
  <c r="BM1860" i="8"/>
  <c r="BL1860" i="8"/>
  <c r="BW1943" i="8"/>
  <c r="BV1943" i="8"/>
  <c r="BW1867" i="8"/>
  <c r="BV1867" i="8"/>
  <c r="BW1799" i="8"/>
  <c r="BV1799" i="8"/>
  <c r="CA1738" i="8"/>
  <c r="CB1738" i="8"/>
  <c r="BR1849" i="8"/>
  <c r="BQ1849" i="8"/>
  <c r="CB1813" i="8"/>
  <c r="CA1813" i="8"/>
  <c r="BQ1728" i="8"/>
  <c r="BR1728" i="8"/>
  <c r="BV1713" i="8"/>
  <c r="BM1692" i="8"/>
  <c r="BL1692" i="8"/>
  <c r="BQ1643" i="8"/>
  <c r="BR1643" i="8"/>
  <c r="BR1669" i="8"/>
  <c r="BQ1669" i="8"/>
  <c r="BG1767" i="8"/>
  <c r="BM2007" i="8"/>
  <c r="BW2004" i="8"/>
  <c r="BV1596" i="8"/>
  <c r="CB2004" i="8"/>
  <c r="BW1946" i="8"/>
  <c r="BV1946" i="8"/>
  <c r="BW1945" i="8"/>
  <c r="BM1851" i="8"/>
  <c r="BL1971" i="8"/>
  <c r="BM1971" i="8"/>
  <c r="BR1904" i="8"/>
  <c r="CB1923" i="8"/>
  <c r="AW1938" i="8"/>
  <c r="BH1900" i="8"/>
  <c r="BG1900" i="8"/>
  <c r="BV2002" i="8"/>
  <c r="BG2002" i="8"/>
  <c r="BC1965" i="8"/>
  <c r="BW2013" i="8"/>
  <c r="BR1942" i="8"/>
  <c r="AW1957" i="8"/>
  <c r="BC1957" i="8"/>
  <c r="BR1957" i="8"/>
  <c r="BW1902" i="8"/>
  <c r="BV1902" i="8"/>
  <c r="BB1950" i="8"/>
  <c r="BQ1886" i="8"/>
  <c r="BR1886" i="8"/>
  <c r="BW1814" i="8"/>
  <c r="BG1930" i="8"/>
  <c r="BH1930" i="8"/>
  <c r="BQ1883" i="8"/>
  <c r="BR1883" i="8"/>
  <c r="BW1961" i="8"/>
  <c r="BV1961" i="8"/>
  <c r="BL1870" i="8"/>
  <c r="BM1870" i="8"/>
  <c r="BV1618" i="8"/>
  <c r="BW1618" i="8"/>
  <c r="BW1756" i="8"/>
  <c r="BV1756" i="8"/>
  <c r="BQ1743" i="8"/>
  <c r="BR1743" i="8"/>
  <c r="BR1729" i="8"/>
  <c r="CB1648" i="8"/>
  <c r="CA1648" i="8"/>
  <c r="BR1751" i="8"/>
  <c r="BQ1751" i="8"/>
  <c r="BW1659" i="8"/>
  <c r="BV1659" i="8"/>
  <c r="CB1988" i="8"/>
  <c r="BV1937" i="8"/>
  <c r="BG2008" i="8"/>
  <c r="CA2017" i="8"/>
  <c r="BH2000" i="8"/>
  <c r="BL2015" i="8"/>
  <c r="BR1596" i="8"/>
  <c r="BC2009" i="8"/>
  <c r="CA2015" i="8"/>
  <c r="BR2009" i="8"/>
  <c r="BR1979" i="8"/>
  <c r="BW1998" i="8"/>
  <c r="CB2007" i="8"/>
  <c r="AX1961" i="8"/>
  <c r="BH1997" i="8"/>
  <c r="AX1963" i="8"/>
  <c r="BH1989" i="8"/>
  <c r="BG2019" i="8"/>
  <c r="AW1956" i="8"/>
  <c r="BR1997" i="8"/>
  <c r="BR1919" i="8"/>
  <c r="BC1988" i="8"/>
  <c r="BM1963" i="8"/>
  <c r="BB1947" i="8"/>
  <c r="BM1982" i="8"/>
  <c r="AW1990" i="8"/>
  <c r="BG1981" i="8"/>
  <c r="CA1954" i="8"/>
  <c r="CB2009" i="8"/>
  <c r="BC1994" i="8"/>
  <c r="CB2014" i="8"/>
  <c r="BQ2001" i="8"/>
  <c r="BW1992" i="8"/>
  <c r="BG1991" i="8"/>
  <c r="BV2004" i="8"/>
  <c r="AX1997" i="8"/>
  <c r="BB1990" i="8"/>
  <c r="AX1968" i="8"/>
  <c r="BM2012" i="8"/>
  <c r="BR2002" i="8"/>
  <c r="BW1596" i="8"/>
  <c r="BW1762" i="8"/>
  <c r="CB1959" i="8"/>
  <c r="CA1959" i="8"/>
  <c r="BH1935" i="8"/>
  <c r="CA2004" i="8"/>
  <c r="AX1954" i="8"/>
  <c r="BV1830" i="8"/>
  <c r="BW1830" i="8"/>
  <c r="BC2010" i="8"/>
  <c r="CA1979" i="8"/>
  <c r="BV1945" i="8"/>
  <c r="BM1779" i="8"/>
  <c r="BL1779" i="8"/>
  <c r="BL1851" i="8"/>
  <c r="CA1777" i="8"/>
  <c r="BQ1904" i="8"/>
  <c r="BR1961" i="8"/>
  <c r="BH1851" i="8"/>
  <c r="BG1850" i="8"/>
  <c r="CA1923" i="8"/>
  <c r="BG1780" i="8"/>
  <c r="BM1937" i="8"/>
  <c r="AX1938" i="8"/>
  <c r="BW2002" i="8"/>
  <c r="BG1975" i="8"/>
  <c r="BH1975" i="8"/>
  <c r="BM1949" i="8"/>
  <c r="BH2002" i="8"/>
  <c r="BB1965" i="8"/>
  <c r="BV2007" i="8"/>
  <c r="BW2007" i="8"/>
  <c r="BV1959" i="8"/>
  <c r="BH1950" i="8"/>
  <c r="BG1950" i="8"/>
  <c r="AX1957" i="8"/>
  <c r="BC1945" i="8"/>
  <c r="CB1946" i="8"/>
  <c r="BB1957" i="8"/>
  <c r="BQ1957" i="8"/>
  <c r="BH1837" i="8"/>
  <c r="BR1921" i="8"/>
  <c r="BQ1921" i="8"/>
  <c r="BG1971" i="8"/>
  <c r="BV1955" i="8"/>
  <c r="BW1955" i="8"/>
  <c r="BC1950" i="8"/>
  <c r="CB1881" i="8"/>
  <c r="CA1881" i="8"/>
  <c r="AX1948" i="8"/>
  <c r="BR1909" i="8"/>
  <c r="BQ1909" i="8"/>
  <c r="CB1771" i="8"/>
  <c r="CA1771" i="8"/>
  <c r="CA1892" i="8"/>
  <c r="BQ1981" i="8"/>
  <c r="BR1981" i="8"/>
  <c r="CB1817" i="8"/>
  <c r="BW1743" i="8"/>
  <c r="BB1993" i="8"/>
  <c r="BC1993" i="8"/>
  <c r="AX1984" i="8"/>
  <c r="BC1853" i="8"/>
  <c r="BB1853" i="8"/>
  <c r="CA1858" i="8"/>
  <c r="BH1888" i="8"/>
  <c r="BG1888" i="8"/>
  <c r="BV1841" i="8"/>
  <c r="BV1890" i="8"/>
  <c r="BW1890" i="8"/>
  <c r="BH1889" i="8"/>
  <c r="BW1764" i="8"/>
  <c r="BH1922" i="8"/>
  <c r="BG1922" i="8"/>
  <c r="CB1806" i="8"/>
  <c r="CA1806" i="8"/>
  <c r="BV1862" i="8"/>
  <c r="BW1862" i="8"/>
  <c r="BQ1729" i="8"/>
  <c r="CA1786" i="8"/>
  <c r="CB1786" i="8"/>
  <c r="CB1730" i="8"/>
  <c r="CA1730" i="8"/>
  <c r="BM1970" i="8"/>
  <c r="BV1883" i="8"/>
  <c r="BM1862" i="8"/>
  <c r="BL1884" i="8"/>
  <c r="CA1821" i="8"/>
  <c r="BV1957" i="8"/>
  <c r="CB1899" i="8"/>
  <c r="CA1899" i="8"/>
  <c r="BV1848" i="8"/>
  <c r="BM1846" i="8"/>
  <c r="CA1978" i="8"/>
  <c r="BV1878" i="8"/>
  <c r="BM1882" i="8"/>
  <c r="BL1882" i="8"/>
  <c r="BW1843" i="8"/>
  <c r="CB1779" i="8"/>
  <c r="CA1779" i="8"/>
  <c r="BG1833" i="8"/>
  <c r="BH1833" i="8"/>
  <c r="CB1734" i="8"/>
  <c r="CA1734" i="8"/>
  <c r="BQ1716" i="8"/>
  <c r="BR1716" i="8"/>
  <c r="CB1697" i="8"/>
  <c r="BC1854" i="8"/>
  <c r="CB1467" i="8"/>
  <c r="CA1467" i="8"/>
  <c r="CB1477" i="8"/>
  <c r="CA1477" i="8"/>
  <c r="CA1604" i="8"/>
  <c r="CB1604" i="8"/>
  <c r="AX2016" i="8"/>
  <c r="BM1993" i="8"/>
  <c r="AW1949" i="8"/>
  <c r="BH1973" i="8"/>
  <c r="BM1965" i="8"/>
  <c r="CA1976" i="8"/>
  <c r="BW1914" i="8"/>
  <c r="CA1769" i="8"/>
  <c r="BB1974" i="8"/>
  <c r="BM1947" i="8"/>
  <c r="BR1970" i="8"/>
  <c r="BV1926" i="8"/>
  <c r="BR1994" i="8"/>
  <c r="BL1940" i="8"/>
  <c r="BM1838" i="8"/>
  <c r="BM1776" i="8"/>
  <c r="BL1945" i="8"/>
  <c r="AX1947" i="8"/>
  <c r="CB1951" i="8"/>
  <c r="BB1977" i="8"/>
  <c r="BL1970" i="8"/>
  <c r="BQ1940" i="8"/>
  <c r="BW1886" i="8"/>
  <c r="BW1883" i="8"/>
  <c r="BL1862" i="8"/>
  <c r="BG1895" i="8"/>
  <c r="BH1866" i="8"/>
  <c r="BH1880" i="8"/>
  <c r="BM1857" i="8"/>
  <c r="AX1951" i="8"/>
  <c r="CB1932" i="8"/>
  <c r="CA1932" i="8"/>
  <c r="BW1874" i="8"/>
  <c r="BW1957" i="8"/>
  <c r="BL1843" i="8"/>
  <c r="BW1842" i="8"/>
  <c r="CB1911" i="8"/>
  <c r="BG1872" i="8"/>
  <c r="BG1892" i="8"/>
  <c r="BH1892" i="8"/>
  <c r="BL1846" i="8"/>
  <c r="CB1957" i="8"/>
  <c r="BQ1846" i="8"/>
  <c r="CA1948" i="8"/>
  <c r="CB1978" i="8"/>
  <c r="BW1878" i="8"/>
  <c r="BM1899" i="8"/>
  <c r="BQ1896" i="8"/>
  <c r="CB1900" i="8"/>
  <c r="BH1920" i="8"/>
  <c r="BW1889" i="8"/>
  <c r="BW1835" i="8"/>
  <c r="BV1843" i="8"/>
  <c r="BG1844" i="8"/>
  <c r="BR1865" i="8"/>
  <c r="BW1766" i="8"/>
  <c r="BV1766" i="8"/>
  <c r="BR1842" i="8"/>
  <c r="BQ1842" i="8"/>
  <c r="CB1873" i="8"/>
  <c r="BR1853" i="8"/>
  <c r="CA1787" i="8"/>
  <c r="BR1798" i="8"/>
  <c r="BM1764" i="8"/>
  <c r="CB1861" i="8"/>
  <c r="BG1786" i="8"/>
  <c r="BL1815" i="8"/>
  <c r="CA1759" i="8"/>
  <c r="BL1757" i="8"/>
  <c r="BV1887" i="8"/>
  <c r="BH1790" i="8"/>
  <c r="BL1824" i="8"/>
  <c r="BM1824" i="8"/>
  <c r="BQ1789" i="8"/>
  <c r="BR1789" i="8"/>
  <c r="BM1794" i="8"/>
  <c r="BM1833" i="8"/>
  <c r="CA1655" i="8"/>
  <c r="CA1697" i="8"/>
  <c r="BG1816" i="8"/>
  <c r="BH1816" i="8"/>
  <c r="BM1730" i="8"/>
  <c r="BV1747" i="8"/>
  <c r="BW1747" i="8"/>
  <c r="BQ1622" i="8"/>
  <c r="BM1997" i="8"/>
  <c r="AX2001" i="8"/>
  <c r="BM1855" i="8"/>
  <c r="BQ1811" i="8"/>
  <c r="BB1852" i="8"/>
  <c r="CB1875" i="8"/>
  <c r="CA1875" i="8"/>
  <c r="BQ1851" i="8"/>
  <c r="BH1897" i="8"/>
  <c r="BL1883" i="8"/>
  <c r="BM1883" i="8"/>
  <c r="BR1834" i="8"/>
  <c r="BM1913" i="8"/>
  <c r="BQ1917" i="8"/>
  <c r="BR1917" i="8"/>
  <c r="BR1996" i="8"/>
  <c r="BQ1996" i="8"/>
  <c r="BG1863" i="8"/>
  <c r="BH1863" i="8"/>
  <c r="BW1932" i="8"/>
  <c r="BG1846" i="8"/>
  <c r="BH1846" i="8"/>
  <c r="BM1786" i="8"/>
  <c r="BQ1782" i="8"/>
  <c r="BR1782" i="8"/>
  <c r="CA1809" i="8"/>
  <c r="BL1932" i="8"/>
  <c r="CA1863" i="8"/>
  <c r="CB1863" i="8"/>
  <c r="BG1791" i="8"/>
  <c r="BL1739" i="8"/>
  <c r="BV1711" i="8"/>
  <c r="BW1711" i="8"/>
  <c r="BG1815" i="8"/>
  <c r="CA1728" i="8"/>
  <c r="CB1728" i="8"/>
  <c r="BG1820" i="8"/>
  <c r="BH1820" i="8"/>
  <c r="BM1750" i="8"/>
  <c r="BV1698" i="8"/>
  <c r="CB1715" i="8"/>
  <c r="CA1715" i="8"/>
  <c r="CA1394" i="8"/>
  <c r="CA1381" i="8"/>
  <c r="BQ1671" i="8"/>
  <c r="CA1672" i="8"/>
  <c r="CB1672" i="8"/>
  <c r="BW1729" i="8"/>
  <c r="CB1676" i="8"/>
  <c r="CA1676" i="8"/>
  <c r="BC1890" i="8"/>
  <c r="CB1673" i="8"/>
  <c r="CA1673" i="8"/>
  <c r="BR1659" i="8"/>
  <c r="BQ1659" i="8"/>
  <c r="BR1872" i="8"/>
  <c r="BL1746" i="8"/>
  <c r="BQ1888" i="8"/>
  <c r="CB1841" i="8"/>
  <c r="BQ1933" i="8"/>
  <c r="BH1899" i="8"/>
  <c r="BG1899" i="8"/>
  <c r="BR1900" i="8"/>
  <c r="BQ1900" i="8"/>
  <c r="CA1823" i="8"/>
  <c r="BL1929" i="8"/>
  <c r="BH1808" i="8"/>
  <c r="BG1808" i="8"/>
  <c r="BH1914" i="8"/>
  <c r="BG1893" i="8"/>
  <c r="BM1951" i="8"/>
  <c r="BW1873" i="8"/>
  <c r="BB1939" i="8"/>
  <c r="BQ1897" i="8"/>
  <c r="BV1882" i="8"/>
  <c r="CA1883" i="8"/>
  <c r="CB1883" i="8"/>
  <c r="BG1869" i="8"/>
  <c r="BW1796" i="8"/>
  <c r="BH1776" i="8"/>
  <c r="BG1776" i="8"/>
  <c r="BH1887" i="8"/>
  <c r="BC1858" i="8"/>
  <c r="BB1858" i="8"/>
  <c r="BG1774" i="8"/>
  <c r="BH1775" i="8"/>
  <c r="BG1775" i="8"/>
  <c r="CB1825" i="8"/>
  <c r="CA1763" i="8"/>
  <c r="CB1763" i="8"/>
  <c r="BR1737" i="8"/>
  <c r="BV1650" i="8"/>
  <c r="BW1650" i="8"/>
  <c r="CB1689" i="8"/>
  <c r="BL1704" i="8"/>
  <c r="BM1704" i="8"/>
  <c r="BW1681" i="8"/>
  <c r="CA1374" i="8"/>
  <c r="CB1374" i="8"/>
  <c r="BQ1656" i="8"/>
  <c r="CA1365" i="8"/>
  <c r="CB1365" i="8"/>
  <c r="CA1379" i="8"/>
  <c r="CB1379" i="8"/>
  <c r="CB1665" i="8"/>
  <c r="CA1665" i="8"/>
  <c r="CA1377" i="8"/>
  <c r="CA1514" i="8"/>
  <c r="CB1514" i="8"/>
  <c r="AX2015" i="8"/>
  <c r="CB1998" i="8"/>
  <c r="CB2003" i="8"/>
  <c r="BB1943" i="8"/>
  <c r="BV1964" i="8"/>
  <c r="BR1894" i="8"/>
  <c r="CA1905" i="8"/>
  <c r="AX1991" i="8"/>
  <c r="BV1920" i="8"/>
  <c r="BL1957" i="8"/>
  <c r="BG1919" i="8"/>
  <c r="CA1851" i="8"/>
  <c r="CA2005" i="8"/>
  <c r="BM1905" i="8"/>
  <c r="BQ1914" i="8"/>
  <c r="CA1980" i="8"/>
  <c r="BQ1948" i="8"/>
  <c r="BQ1766" i="8"/>
  <c r="AX1972" i="8"/>
  <c r="BV1919" i="8"/>
  <c r="BM1933" i="8"/>
  <c r="BM1850" i="8"/>
  <c r="BB1982" i="8"/>
  <c r="BV1909" i="8"/>
  <c r="BQ1872" i="8"/>
  <c r="BM1746" i="8"/>
  <c r="BG1944" i="8"/>
  <c r="BM1919" i="8"/>
  <c r="CA1877" i="8"/>
  <c r="BH1879" i="8"/>
  <c r="BM1896" i="8"/>
  <c r="BC1859" i="8"/>
  <c r="BQ1845" i="8"/>
  <c r="BH1841" i="8"/>
  <c r="BH1814" i="8"/>
  <c r="BL1908" i="8"/>
  <c r="BV1915" i="8"/>
  <c r="BW1915" i="8"/>
  <c r="BB1973" i="8"/>
  <c r="AX1974" i="8"/>
  <c r="BQ1982" i="8"/>
  <c r="BL1881" i="8"/>
  <c r="CA1785" i="8"/>
  <c r="CB1785" i="8"/>
  <c r="BM1929" i="8"/>
  <c r="BR1891" i="8"/>
  <c r="BH1862" i="8"/>
  <c r="BQ1861" i="8"/>
  <c r="BC1976" i="8"/>
  <c r="BG1857" i="8"/>
  <c r="BG1912" i="8"/>
  <c r="BG1896" i="8"/>
  <c r="BH1896" i="8"/>
  <c r="BH1893" i="8"/>
  <c r="CB1936" i="8"/>
  <c r="BL1951" i="8"/>
  <c r="BV1787" i="8"/>
  <c r="BC1962" i="8"/>
  <c r="BB1962" i="8"/>
  <c r="BV1873" i="8"/>
  <c r="BR1930" i="8"/>
  <c r="CB1898" i="8"/>
  <c r="BR1897" i="8"/>
  <c r="BV1832" i="8"/>
  <c r="BR1913" i="8"/>
  <c r="BQ1941" i="8"/>
  <c r="BW1882" i="8"/>
  <c r="BG1916" i="8"/>
  <c r="CA1941" i="8"/>
  <c r="BH1800" i="8"/>
  <c r="BQ1785" i="8"/>
  <c r="BV1796" i="8"/>
  <c r="BL1867" i="8"/>
  <c r="BM1868" i="8"/>
  <c r="BG1887" i="8"/>
  <c r="BH1773" i="8"/>
  <c r="BM1821" i="8"/>
  <c r="BR1831" i="8"/>
  <c r="BM1817" i="8"/>
  <c r="CA1796" i="8"/>
  <c r="BH1809" i="8"/>
  <c r="BG1809" i="8"/>
  <c r="BV1776" i="8"/>
  <c r="CB1741" i="8"/>
  <c r="CA1741" i="8"/>
  <c r="BV1758" i="8"/>
  <c r="CA1481" i="8"/>
  <c r="CB1481" i="8"/>
  <c r="BM1837" i="8"/>
  <c r="BL1837" i="8"/>
  <c r="BW1868" i="8"/>
  <c r="CA1778" i="8"/>
  <c r="BL1784" i="8"/>
  <c r="BQ1754" i="8"/>
  <c r="BQ1702" i="8"/>
  <c r="BR1702" i="8"/>
  <c r="BR1723" i="8"/>
  <c r="BR1712" i="8"/>
  <c r="BQ1712" i="8"/>
  <c r="BL1699" i="8"/>
  <c r="BM1699" i="8"/>
  <c r="BV1681" i="8"/>
  <c r="BQ1881" i="8"/>
  <c r="CA1902" i="8"/>
  <c r="BR1877" i="8"/>
  <c r="BH1819" i="8"/>
  <c r="BQ1772" i="8"/>
  <c r="BR1772" i="8"/>
  <c r="CB1907" i="8"/>
  <c r="CA1907" i="8"/>
  <c r="CA1794" i="8"/>
  <c r="CB1794" i="8"/>
  <c r="BQ1776" i="8"/>
  <c r="CB1842" i="8"/>
  <c r="BV1757" i="8"/>
  <c r="BW1757" i="8"/>
  <c r="BR1816" i="8"/>
  <c r="CB1770" i="8"/>
  <c r="CA1770" i="8"/>
  <c r="BW1778" i="8"/>
  <c r="BM1752" i="8"/>
  <c r="BL1752" i="8"/>
  <c r="CA1740" i="8"/>
  <c r="BV1661" i="8"/>
  <c r="BV1718" i="8"/>
  <c r="BQ1654" i="8"/>
  <c r="BR1732" i="8"/>
  <c r="BQ1732" i="8"/>
  <c r="BQ1655" i="8"/>
  <c r="BR1655" i="8"/>
  <c r="BV1695" i="8"/>
  <c r="BC1932" i="8"/>
  <c r="BB1932" i="8"/>
  <c r="CB1396" i="8"/>
  <c r="CA1396" i="8"/>
  <c r="CA1530" i="8"/>
  <c r="BQ1625" i="8"/>
  <c r="BR1625" i="8"/>
  <c r="BR1610" i="8"/>
  <c r="BQ1610" i="8"/>
  <c r="BV1879" i="8"/>
  <c r="BG1886" i="8"/>
  <c r="BH1886" i="8"/>
  <c r="CB1947" i="8"/>
  <c r="BH1795" i="8"/>
  <c r="BR1824" i="8"/>
  <c r="BH1855" i="8"/>
  <c r="BG1802" i="8"/>
  <c r="BR1747" i="8"/>
  <c r="BG1856" i="8"/>
  <c r="CA1870" i="8"/>
  <c r="CB1765" i="8"/>
  <c r="CA1765" i="8"/>
  <c r="CA1795" i="8"/>
  <c r="BV1745" i="8"/>
  <c r="CB1776" i="8"/>
  <c r="BM1762" i="8"/>
  <c r="BR1768" i="8"/>
  <c r="BQ1768" i="8"/>
  <c r="BQ1727" i="8"/>
  <c r="BQ1619" i="8"/>
  <c r="BM1795" i="8"/>
  <c r="BG1843" i="8"/>
  <c r="BH1843" i="8"/>
  <c r="BV1864" i="8"/>
  <c r="BL1763" i="8"/>
  <c r="BM1763" i="8"/>
  <c r="BM1743" i="8"/>
  <c r="BL1743" i="8"/>
  <c r="BQ1719" i="8"/>
  <c r="BR1719" i="8"/>
  <c r="CB1638" i="8"/>
  <c r="BR1661" i="8"/>
  <c r="BQ1661" i="8"/>
  <c r="BQ1724" i="8"/>
  <c r="BR1724" i="8"/>
  <c r="CB1380" i="8"/>
  <c r="CB1707" i="8"/>
  <c r="CA1707" i="8"/>
  <c r="BR1687" i="8"/>
  <c r="BQ1687" i="8"/>
  <c r="BV1723" i="8"/>
  <c r="BV1687" i="8"/>
  <c r="BW1687" i="8"/>
  <c r="CB1504" i="8"/>
  <c r="CA1504" i="8"/>
  <c r="BW1598" i="8"/>
  <c r="BV1598" i="8"/>
  <c r="BV1839" i="8"/>
  <c r="BG1832" i="8"/>
  <c r="BH1945" i="8"/>
  <c r="BG1945" i="8"/>
  <c r="BV1803" i="8"/>
  <c r="BG1812" i="8"/>
  <c r="BQ1848" i="8"/>
  <c r="BV1817" i="8"/>
  <c r="BM1885" i="8"/>
  <c r="BG1840" i="8"/>
  <c r="BH1840" i="8"/>
  <c r="BW1816" i="8"/>
  <c r="BW1802" i="8"/>
  <c r="BR1780" i="8"/>
  <c r="BQ1780" i="8"/>
  <c r="BV1797" i="8"/>
  <c r="BV1749" i="8"/>
  <c r="CA1764" i="8"/>
  <c r="CB1744" i="8"/>
  <c r="CA1744" i="8"/>
  <c r="BL1876" i="8"/>
  <c r="BW1640" i="8"/>
  <c r="BV1640" i="8"/>
  <c r="BM1700" i="8"/>
  <c r="BQ1705" i="8"/>
  <c r="BQ1735" i="8"/>
  <c r="BQ1638" i="8"/>
  <c r="BM1705" i="8"/>
  <c r="BQ1715" i="8"/>
  <c r="BM1729" i="8"/>
  <c r="CA1695" i="8"/>
  <c r="BL1697" i="8"/>
  <c r="BV1674" i="8"/>
  <c r="CB1640" i="8"/>
  <c r="CA1640" i="8"/>
  <c r="CB1609" i="8"/>
  <c r="BW1600" i="8"/>
  <c r="BV1600" i="8"/>
  <c r="BQ1600" i="8"/>
  <c r="BR1600" i="8"/>
  <c r="CA1624" i="8"/>
  <c r="BV1601" i="8"/>
  <c r="BW1601" i="8"/>
  <c r="BC1865" i="8"/>
  <c r="BB1865" i="8"/>
  <c r="BR1965" i="8"/>
  <c r="BW1871" i="8"/>
  <c r="BM1943" i="8"/>
  <c r="BQ1995" i="8"/>
  <c r="BW1995" i="8"/>
  <c r="BV1852" i="8"/>
  <c r="BH1789" i="8"/>
  <c r="BW1831" i="8"/>
  <c r="BV1831" i="8"/>
  <c r="BG1911" i="8"/>
  <c r="BG1835" i="8"/>
  <c r="BL1892" i="8"/>
  <c r="CA1885" i="8"/>
  <c r="BH1832" i="8"/>
  <c r="CB1901" i="8"/>
  <c r="CA1772" i="8"/>
  <c r="BV1791" i="8"/>
  <c r="BW1904" i="8"/>
  <c r="BW1875" i="8"/>
  <c r="BV1876" i="8"/>
  <c r="BQ1860" i="8"/>
  <c r="BH1883" i="8"/>
  <c r="BW1803" i="8"/>
  <c r="BH1812" i="8"/>
  <c r="BW1734" i="8"/>
  <c r="BR1848" i="8"/>
  <c r="BV1821" i="8"/>
  <c r="BG1796" i="8"/>
  <c r="BW1817" i="8"/>
  <c r="BL1827" i="8"/>
  <c r="BQ1786" i="8"/>
  <c r="BW1759" i="8"/>
  <c r="BH1870" i="8"/>
  <c r="CA1792" i="8"/>
  <c r="CB1792" i="8"/>
  <c r="BL1885" i="8"/>
  <c r="BV1789" i="8"/>
  <c r="BW1697" i="8"/>
  <c r="BG1901" i="8"/>
  <c r="BG1873" i="8"/>
  <c r="BQ1750" i="8"/>
  <c r="BM1805" i="8"/>
  <c r="BR1804" i="8"/>
  <c r="BQ1804" i="8"/>
  <c r="BV1802" i="8"/>
  <c r="BG1826" i="8"/>
  <c r="BQ1791" i="8"/>
  <c r="CA1724" i="8"/>
  <c r="BL1791" i="8"/>
  <c r="BR1788" i="8"/>
  <c r="BQ1788" i="8"/>
  <c r="BW1749" i="8"/>
  <c r="BH1831" i="8"/>
  <c r="BG1771" i="8"/>
  <c r="CB1764" i="8"/>
  <c r="BH1849" i="8"/>
  <c r="BM1876" i="8"/>
  <c r="BW1853" i="8"/>
  <c r="BV1779" i="8"/>
  <c r="CA1662" i="8"/>
  <c r="CA1824" i="8"/>
  <c r="CB1824" i="8"/>
  <c r="CA1539" i="8"/>
  <c r="BM1726" i="8"/>
  <c r="BL1726" i="8"/>
  <c r="BL1710" i="8"/>
  <c r="CB1378" i="8"/>
  <c r="BL1700" i="8"/>
  <c r="BM1702" i="8"/>
  <c r="CA1719" i="8"/>
  <c r="CB1643" i="8"/>
  <c r="BH1868" i="8"/>
  <c r="BG1868" i="8"/>
  <c r="BQ1829" i="8"/>
  <c r="BH1777" i="8"/>
  <c r="BG1777" i="8"/>
  <c r="BG1827" i="8"/>
  <c r="BR1735" i="8"/>
  <c r="BW1763" i="8"/>
  <c r="BV1763" i="8"/>
  <c r="BV1732" i="8"/>
  <c r="BL1705" i="8"/>
  <c r="BV1702" i="8"/>
  <c r="BW1702" i="8"/>
  <c r="BL1754" i="8"/>
  <c r="BR1715" i="8"/>
  <c r="CB1721" i="8"/>
  <c r="BL1729" i="8"/>
  <c r="CB1695" i="8"/>
  <c r="CB1703" i="8"/>
  <c r="CA1703" i="8"/>
  <c r="BW1674" i="8"/>
  <c r="BC1866" i="8"/>
  <c r="CA1609" i="8"/>
  <c r="BQ1623" i="8"/>
  <c r="BR1623" i="8"/>
  <c r="CB1624" i="8"/>
  <c r="BV1607" i="8"/>
  <c r="BW1607" i="8"/>
  <c r="BV1622" i="8"/>
  <c r="BW1622" i="8"/>
  <c r="CA1492" i="8"/>
  <c r="CB1492" i="8"/>
  <c r="BR1753" i="8"/>
  <c r="BQ1753" i="8"/>
  <c r="BQ1823" i="8"/>
  <c r="BR1823" i="8"/>
  <c r="BR1699" i="8"/>
  <c r="BM1742" i="8"/>
  <c r="BL1742" i="8"/>
  <c r="BV1731" i="8"/>
  <c r="BW1731" i="8"/>
  <c r="BM1724" i="8"/>
  <c r="BM1686" i="8"/>
  <c r="BL1686" i="8"/>
  <c r="BL1725" i="8"/>
  <c r="CB1717" i="8"/>
  <c r="CA1637" i="8"/>
  <c r="CB1661" i="8"/>
  <c r="CA1661" i="8"/>
  <c r="BM1711" i="8"/>
  <c r="BL1711" i="8"/>
  <c r="BM1703" i="8"/>
  <c r="CA1658" i="8"/>
  <c r="BQ1653" i="8"/>
  <c r="BL1693" i="8"/>
  <c r="BV1658" i="8"/>
  <c r="BW1658" i="8"/>
  <c r="CA1385" i="8"/>
  <c r="CB1626" i="8"/>
  <c r="CA1626" i="8"/>
  <c r="CA1432" i="8"/>
  <c r="CB1432" i="8"/>
  <c r="BV1750" i="8"/>
  <c r="CB1810" i="8"/>
  <c r="BW1818" i="8"/>
  <c r="BH1792" i="8"/>
  <c r="BR1757" i="8"/>
  <c r="BQ1741" i="8"/>
  <c r="CB1753" i="8"/>
  <c r="CB1700" i="8"/>
  <c r="BV1911" i="8"/>
  <c r="CB1889" i="8"/>
  <c r="BW1856" i="8"/>
  <c r="CA1836" i="8"/>
  <c r="BH1781" i="8"/>
  <c r="BM1804" i="8"/>
  <c r="BW1740" i="8"/>
  <c r="BL1873" i="8"/>
  <c r="BV1793" i="8"/>
  <c r="BG1782" i="8"/>
  <c r="BL1807" i="8"/>
  <c r="CB1749" i="8"/>
  <c r="BM1735" i="8"/>
  <c r="BV1769" i="8"/>
  <c r="BH1845" i="8"/>
  <c r="BM1878" i="8"/>
  <c r="BQ1809" i="8"/>
  <c r="BG1884" i="8"/>
  <c r="BV1845" i="8"/>
  <c r="BG1822" i="8"/>
  <c r="BM1737" i="8"/>
  <c r="BM1806" i="8"/>
  <c r="CA1811" i="8"/>
  <c r="BW1780" i="8"/>
  <c r="CB1755" i="8"/>
  <c r="BG1788" i="8"/>
  <c r="CA1693" i="8"/>
  <c r="CA1720" i="8"/>
  <c r="CB1356" i="8"/>
  <c r="BM1688" i="8"/>
  <c r="BM1695" i="8"/>
  <c r="CA1694" i="8"/>
  <c r="CA1696" i="8"/>
  <c r="BW1669" i="8"/>
  <c r="BV1660" i="8"/>
  <c r="BM1844" i="8"/>
  <c r="BM1828" i="8"/>
  <c r="BM1765" i="8"/>
  <c r="BM1887" i="8"/>
  <c r="BM1774" i="8"/>
  <c r="BW1801" i="8"/>
  <c r="BL1802" i="8"/>
  <c r="BL1740" i="8"/>
  <c r="BH1806" i="8"/>
  <c r="BG1806" i="8"/>
  <c r="BG1793" i="8"/>
  <c r="BL1724" i="8"/>
  <c r="BV1710" i="8"/>
  <c r="CB1742" i="8"/>
  <c r="CA1717" i="8"/>
  <c r="CB1619" i="8"/>
  <c r="CB1637" i="8"/>
  <c r="CA1647" i="8"/>
  <c r="CA1716" i="8"/>
  <c r="BR1628" i="8"/>
  <c r="CB1656" i="8"/>
  <c r="BV1705" i="8"/>
  <c r="BL1727" i="8"/>
  <c r="BM1727" i="8"/>
  <c r="CA1758" i="8"/>
  <c r="BM1693" i="8"/>
  <c r="CB1385" i="8"/>
  <c r="BV1642" i="8"/>
  <c r="BW1642" i="8"/>
  <c r="CB1463" i="8"/>
  <c r="CB1679" i="8"/>
  <c r="CA1688" i="8"/>
  <c r="CB1688" i="8"/>
  <c r="CB1649" i="8"/>
  <c r="BB1872" i="8"/>
  <c r="BC1872" i="8"/>
  <c r="BW1582" i="8"/>
  <c r="BV1582" i="8"/>
  <c r="BV1567" i="8"/>
  <c r="BW1567" i="8"/>
  <c r="CB1425" i="8"/>
  <c r="CA1425" i="8"/>
  <c r="BH1881" i="8"/>
  <c r="BG1881" i="8"/>
  <c r="BG1807" i="8"/>
  <c r="BH1807" i="8"/>
  <c r="CA1376" i="8"/>
  <c r="BH1783" i="8"/>
  <c r="BG1783" i="8"/>
  <c r="BV1748" i="8"/>
  <c r="CB1713" i="8"/>
  <c r="BV1730" i="8"/>
  <c r="BW1730" i="8"/>
  <c r="BQ1700" i="8"/>
  <c r="BR1725" i="8"/>
  <c r="BW1670" i="8"/>
  <c r="BQ1675" i="8"/>
  <c r="BR1675" i="8"/>
  <c r="BR1748" i="8"/>
  <c r="BQ1748" i="8"/>
  <c r="BV1643" i="8"/>
  <c r="BW1643" i="8"/>
  <c r="CA1644" i="8"/>
  <c r="BR1646" i="8"/>
  <c r="BR1647" i="8"/>
  <c r="BQ1647" i="8"/>
  <c r="BV1663" i="8"/>
  <c r="BW1663" i="8"/>
  <c r="CA1361" i="8"/>
  <c r="CB1361" i="8"/>
  <c r="BQ1597" i="8"/>
  <c r="BQ1668" i="8"/>
  <c r="BR1668" i="8"/>
  <c r="CA1369" i="8"/>
  <c r="BQ1601" i="8"/>
  <c r="BR1601" i="8"/>
  <c r="CB1541" i="8"/>
  <c r="BW1834" i="8"/>
  <c r="CA1829" i="8"/>
  <c r="CA1743" i="8"/>
  <c r="CB1783" i="8"/>
  <c r="BH1813" i="8"/>
  <c r="BH1769" i="8"/>
  <c r="BQ1749" i="8"/>
  <c r="BW1719" i="8"/>
  <c r="BQ1709" i="8"/>
  <c r="BV1676" i="8"/>
  <c r="BR1733" i="8"/>
  <c r="BM1732" i="8"/>
  <c r="BV1755" i="8"/>
  <c r="BW1724" i="8"/>
  <c r="BL1712" i="8"/>
  <c r="BW1699" i="8"/>
  <c r="CA1686" i="8"/>
  <c r="BG1860" i="8"/>
  <c r="BL1818" i="8"/>
  <c r="BV1775" i="8"/>
  <c r="CA1849" i="8"/>
  <c r="BV1772" i="8"/>
  <c r="BG1804" i="8"/>
  <c r="BL1819" i="8"/>
  <c r="BM1819" i="8"/>
  <c r="CB1376" i="8"/>
  <c r="BW1737" i="8"/>
  <c r="BW1741" i="8"/>
  <c r="CB1704" i="8"/>
  <c r="CA1713" i="8"/>
  <c r="CB1632" i="8"/>
  <c r="BW1696" i="8"/>
  <c r="BR1700" i="8"/>
  <c r="BQ1725" i="8"/>
  <c r="BM1733" i="8"/>
  <c r="BL1733" i="8"/>
  <c r="BW1652" i="8"/>
  <c r="CA1386" i="8"/>
  <c r="CB1386" i="8"/>
  <c r="CA1375" i="8"/>
  <c r="CA1729" i="8"/>
  <c r="BL1701" i="8"/>
  <c r="BV1670" i="8"/>
  <c r="BR1658" i="8"/>
  <c r="CB1368" i="8"/>
  <c r="BW1621" i="8"/>
  <c r="BL1716" i="8"/>
  <c r="BM1716" i="8"/>
  <c r="BW1700" i="8"/>
  <c r="BW1682" i="8"/>
  <c r="BV1682" i="8"/>
  <c r="CB1644" i="8"/>
  <c r="CB1526" i="8"/>
  <c r="CA1526" i="8"/>
  <c r="BQ1670" i="8"/>
  <c r="BR1652" i="8"/>
  <c r="BQ1652" i="8"/>
  <c r="CA1622" i="8"/>
  <c r="BV1625" i="8"/>
  <c r="BW1625" i="8"/>
  <c r="CB1466" i="8"/>
  <c r="CA1630" i="8"/>
  <c r="CB1484" i="8"/>
  <c r="BW1632" i="8"/>
  <c r="CB1369" i="8"/>
  <c r="CB1357" i="8"/>
  <c r="CA1357" i="8"/>
  <c r="CB1395" i="8"/>
  <c r="CA1395" i="8"/>
  <c r="BB1869" i="8"/>
  <c r="CA1610" i="8"/>
  <c r="BW1504" i="8"/>
  <c r="BR1698" i="8"/>
  <c r="BB1880" i="8"/>
  <c r="CB1517" i="8"/>
  <c r="BQ1642" i="8"/>
  <c r="CB1660" i="8"/>
  <c r="CA1660" i="8"/>
  <c r="BC1917" i="8"/>
  <c r="CB1383" i="8"/>
  <c r="CA1383" i="8"/>
  <c r="BV1630" i="8"/>
  <c r="BW1630" i="8"/>
  <c r="CA1523" i="8"/>
  <c r="BC1883" i="8"/>
  <c r="BB1883" i="8"/>
  <c r="BC1870" i="8"/>
  <c r="CA1468" i="8"/>
  <c r="CB1508" i="8"/>
  <c r="CA1508" i="8"/>
  <c r="CA1441" i="8"/>
  <c r="CB1441" i="8"/>
  <c r="BQ1827" i="8"/>
  <c r="BM1770" i="8"/>
  <c r="CB1773" i="8"/>
  <c r="BM1714" i="8"/>
  <c r="BM1698" i="8"/>
  <c r="BV1708" i="8"/>
  <c r="BR1694" i="8"/>
  <c r="CA1654" i="8"/>
  <c r="BM1723" i="8"/>
  <c r="BW1725" i="8"/>
  <c r="BR1648" i="8"/>
  <c r="BQ1666" i="8"/>
  <c r="CA1722" i="8"/>
  <c r="BV1647" i="8"/>
  <c r="BQ1667" i="8"/>
  <c r="CA1659" i="8"/>
  <c r="CB1659" i="8"/>
  <c r="BB1891" i="8"/>
  <c r="BW1631" i="8"/>
  <c r="BB1892" i="8"/>
  <c r="CB1476" i="8"/>
  <c r="CA1476" i="8"/>
  <c r="CB1585" i="8"/>
  <c r="CA1576" i="8"/>
  <c r="BW1526" i="8"/>
  <c r="BV1526" i="8"/>
  <c r="CA1428" i="8"/>
  <c r="CB1428" i="8"/>
  <c r="CB1499" i="8"/>
  <c r="BV1554" i="8"/>
  <c r="BL1728" i="8"/>
  <c r="BL1720" i="8"/>
  <c r="CA1692" i="8"/>
  <c r="BV1694" i="8"/>
  <c r="BQ1634" i="8"/>
  <c r="BR1634" i="8"/>
  <c r="BQ1630" i="8"/>
  <c r="BQ1686" i="8"/>
  <c r="BR1686" i="8"/>
  <c r="BR1695" i="8"/>
  <c r="BV1627" i="8"/>
  <c r="BW1627" i="8"/>
  <c r="BQ1644" i="8"/>
  <c r="BR1644" i="8"/>
  <c r="BV1662" i="8"/>
  <c r="CA1359" i="8"/>
  <c r="CB1406" i="8"/>
  <c r="BW1629" i="8"/>
  <c r="BV1629" i="8"/>
  <c r="CB1403" i="8"/>
  <c r="BQ1602" i="8"/>
  <c r="CB1405" i="8"/>
  <c r="CA1405" i="8"/>
  <c r="BB1881" i="8"/>
  <c r="BV1527" i="8"/>
  <c r="BW1527" i="8"/>
  <c r="CB1556" i="8"/>
  <c r="CA1556" i="8"/>
  <c r="BW1529" i="8"/>
  <c r="BV1529" i="8"/>
  <c r="BW1557" i="8"/>
  <c r="BV1557" i="8"/>
  <c r="CA1568" i="8"/>
  <c r="CB1568" i="8"/>
  <c r="CA1528" i="8"/>
  <c r="BW1523" i="8"/>
  <c r="BV1523" i="8"/>
  <c r="CB1423" i="8"/>
  <c r="CA1423" i="8"/>
  <c r="BQ1800" i="8"/>
  <c r="BQ1640" i="8"/>
  <c r="CA1641" i="8"/>
  <c r="BV1672" i="8"/>
  <c r="BR1701" i="8"/>
  <c r="BM1715" i="8"/>
  <c r="BL1715" i="8"/>
  <c r="BM1720" i="8"/>
  <c r="CA1677" i="8"/>
  <c r="CB1677" i="8"/>
  <c r="BR1626" i="8"/>
  <c r="BW1655" i="8"/>
  <c r="BW1694" i="8"/>
  <c r="BR1649" i="8"/>
  <c r="BR1616" i="8"/>
  <c r="BR1630" i="8"/>
  <c r="BQ1617" i="8"/>
  <c r="BB1897" i="8"/>
  <c r="CB1657" i="8"/>
  <c r="BQ1695" i="8"/>
  <c r="BQ1615" i="8"/>
  <c r="BQ1660" i="8"/>
  <c r="BR1672" i="8"/>
  <c r="BW1662" i="8"/>
  <c r="BV1617" i="8"/>
  <c r="CB1359" i="8"/>
  <c r="CA1607" i="8"/>
  <c r="CA1403" i="8"/>
  <c r="BR1602" i="8"/>
  <c r="BQ1611" i="8"/>
  <c r="BR1611" i="8"/>
  <c r="CB1540" i="8"/>
  <c r="BB1862" i="8"/>
  <c r="BC1862" i="8"/>
  <c r="BW1550" i="8"/>
  <c r="BV1550" i="8"/>
  <c r="BW1573" i="8"/>
  <c r="CB1561" i="8"/>
  <c r="CA1561" i="8"/>
  <c r="CA1522" i="8"/>
  <c r="CB1522" i="8"/>
  <c r="BV1619" i="8"/>
  <c r="BR1635" i="8"/>
  <c r="BQ1635" i="8"/>
  <c r="BV1616" i="8"/>
  <c r="CB1459" i="8"/>
  <c r="BC1861" i="8"/>
  <c r="BB1861" i="8"/>
  <c r="CA1601" i="8"/>
  <c r="CB1498" i="8"/>
  <c r="CA1498" i="8"/>
  <c r="BC1888" i="8"/>
  <c r="BC1894" i="8"/>
  <c r="CB1488" i="8"/>
  <c r="CB1580" i="8"/>
  <c r="CA1580" i="8"/>
  <c r="BC1867" i="8"/>
  <c r="BB1867" i="8"/>
  <c r="BW1512" i="8"/>
  <c r="BV1512" i="8"/>
  <c r="CB1422" i="8"/>
  <c r="CA1422" i="8"/>
  <c r="BW1591" i="8"/>
  <c r="CA1452" i="8"/>
  <c r="CA1684" i="8"/>
  <c r="CA1699" i="8"/>
  <c r="BV1690" i="8"/>
  <c r="CA1629" i="8"/>
  <c r="BQ1636" i="8"/>
  <c r="BL1691" i="8"/>
  <c r="BW1673" i="8"/>
  <c r="BV1644" i="8"/>
  <c r="CB1653" i="8"/>
  <c r="BW1665" i="8"/>
  <c r="CA1371" i="8"/>
  <c r="BC1916" i="8"/>
  <c r="CB1362" i="8"/>
  <c r="CA1404" i="8"/>
  <c r="BL1687" i="8"/>
  <c r="BQ1632" i="8"/>
  <c r="BL1684" i="8"/>
  <c r="BV1614" i="8"/>
  <c r="CA1625" i="8"/>
  <c r="CA1393" i="8"/>
  <c r="CA1461" i="8"/>
  <c r="CB1635" i="8"/>
  <c r="BQ1689" i="8"/>
  <c r="BW1619" i="8"/>
  <c r="BW1616" i="8"/>
  <c r="BC1908" i="8"/>
  <c r="BB1908" i="8"/>
  <c r="BW1605" i="8"/>
  <c r="CB1611" i="8"/>
  <c r="BR1607" i="8"/>
  <c r="BB1868" i="8"/>
  <c r="BB1888" i="8"/>
  <c r="CB1373" i="8"/>
  <c r="BC1902" i="8"/>
  <c r="BB1906" i="8"/>
  <c r="CB1620" i="8"/>
  <c r="CA1620" i="8"/>
  <c r="BC1912" i="8"/>
  <c r="BB1894" i="8"/>
  <c r="BC1905" i="8"/>
  <c r="BB1905" i="8"/>
  <c r="CB1510" i="8"/>
  <c r="CB1451" i="8"/>
  <c r="CA1451" i="8"/>
  <c r="BW1559" i="8"/>
  <c r="CB1549" i="8"/>
  <c r="CA1549" i="8"/>
  <c r="BV1591" i="8"/>
  <c r="CB1431" i="8"/>
  <c r="CA1431" i="8"/>
  <c r="CB1421" i="8"/>
  <c r="CA1586" i="8"/>
  <c r="CB1398" i="8"/>
  <c r="CA1398" i="8"/>
  <c r="CA1542" i="8"/>
  <c r="BW1638" i="8"/>
  <c r="BC1925" i="8"/>
  <c r="CA1402" i="8"/>
  <c r="CA1382" i="8"/>
  <c r="CB1382" i="8"/>
  <c r="CA1458" i="8"/>
  <c r="CB1388" i="8"/>
  <c r="CA1589" i="8"/>
  <c r="BV1507" i="8"/>
  <c r="BR1598" i="8"/>
  <c r="BQ1598" i="8"/>
  <c r="BV1520" i="8"/>
  <c r="BB1901" i="8"/>
  <c r="BC1901" i="8"/>
  <c r="CB1533" i="8"/>
  <c r="BC1928" i="8"/>
  <c r="BB1928" i="8"/>
  <c r="CA1430" i="8"/>
  <c r="BV1540" i="8"/>
  <c r="BV1518" i="8"/>
  <c r="BW1518" i="8"/>
  <c r="CA1443" i="8"/>
  <c r="CB1443" i="8"/>
  <c r="CB1586" i="8"/>
  <c r="BR1645" i="8"/>
  <c r="BR1693" i="8"/>
  <c r="CA1599" i="8"/>
  <c r="CA1547" i="8"/>
  <c r="BR1690" i="8"/>
  <c r="BQ1690" i="8"/>
  <c r="CB1542" i="8"/>
  <c r="BV1638" i="8"/>
  <c r="BW1502" i="8"/>
  <c r="BC1878" i="8"/>
  <c r="CB1600" i="8"/>
  <c r="CA1600" i="8"/>
  <c r="BV1560" i="8"/>
  <c r="BB1925" i="8"/>
  <c r="BQ1624" i="8"/>
  <c r="CB1402" i="8"/>
  <c r="BC1882" i="8"/>
  <c r="CB1458" i="8"/>
  <c r="BB1899" i="8"/>
  <c r="CB1524" i="8"/>
  <c r="BC1884" i="8"/>
  <c r="BB1884" i="8"/>
  <c r="CA1602" i="8"/>
  <c r="BW1507" i="8"/>
  <c r="BB1907" i="8"/>
  <c r="BC1907" i="8"/>
  <c r="BC1885" i="8"/>
  <c r="BB1885" i="8"/>
  <c r="BV1613" i="8"/>
  <c r="CB1554" i="8"/>
  <c r="BC1864" i="8"/>
  <c r="BB1864" i="8"/>
  <c r="CB1430" i="8"/>
  <c r="BW1540" i="8"/>
  <c r="BW1581" i="8"/>
  <c r="BV1581" i="8"/>
  <c r="CA1559" i="8"/>
  <c r="CB1559" i="8"/>
  <c r="BV1549" i="8"/>
  <c r="BW1549" i="8"/>
  <c r="BV1531" i="8"/>
  <c r="BW1531" i="8"/>
  <c r="BV1599" i="8"/>
  <c r="BW1599" i="8"/>
  <c r="BB1871" i="8"/>
  <c r="BC1871" i="8"/>
  <c r="BV1533" i="8"/>
  <c r="CA1417" i="8"/>
  <c r="CA1525" i="8"/>
  <c r="CB1525" i="8"/>
  <c r="CB1439" i="8"/>
  <c r="BW1558" i="8"/>
  <c r="BV1583" i="8"/>
  <c r="BW1583" i="8"/>
  <c r="CA1570" i="8"/>
  <c r="CB1433" i="8"/>
  <c r="CA1433" i="8"/>
  <c r="BL1694" i="8"/>
  <c r="CB1627" i="8"/>
  <c r="BV1635" i="8"/>
  <c r="BB1874" i="8"/>
  <c r="CB1465" i="8"/>
  <c r="CA1372" i="8"/>
  <c r="BB1903" i="8"/>
  <c r="BR1612" i="8"/>
  <c r="BB1923" i="8"/>
  <c r="CB1578" i="8"/>
  <c r="CB1560" i="8"/>
  <c r="CA1497" i="8"/>
  <c r="CA1437" i="8"/>
  <c r="BW1516" i="8"/>
  <c r="BW1578" i="8"/>
  <c r="CB1410" i="8"/>
  <c r="CB1426" i="8"/>
  <c r="CB1415" i="8"/>
  <c r="CA1415" i="8"/>
  <c r="BW1542" i="8"/>
  <c r="BV1532" i="8"/>
  <c r="BV1556" i="8"/>
  <c r="BW1569" i="8"/>
  <c r="CA1450" i="8"/>
  <c r="CB1450" i="8"/>
  <c r="BB1931" i="8"/>
  <c r="BC1931" i="8"/>
  <c r="CB1391" i="8"/>
  <c r="CA1391" i="8"/>
  <c r="CB1532" i="8"/>
  <c r="CA1490" i="8"/>
  <c r="CB1490" i="8"/>
  <c r="CB1438" i="8"/>
  <c r="CA1438" i="8"/>
  <c r="CB1513" i="8"/>
  <c r="CA1414" i="8"/>
  <c r="CA1583" i="8"/>
  <c r="CA1569" i="8"/>
  <c r="CA1469" i="8"/>
  <c r="BW1649" i="8"/>
  <c r="CA1435" i="8"/>
  <c r="BV1545" i="8"/>
  <c r="CA1491" i="8"/>
  <c r="CB1483" i="8"/>
  <c r="CB1389" i="8"/>
  <c r="CA1389" i="8"/>
  <c r="BB1886" i="8"/>
  <c r="BC1886" i="8"/>
  <c r="BC1893" i="8"/>
  <c r="CB1537" i="8"/>
  <c r="CA1537" i="8"/>
  <c r="BW1589" i="8"/>
  <c r="CB1573" i="8"/>
  <c r="CA1573" i="8"/>
  <c r="CB1521" i="8"/>
  <c r="BV1519" i="8"/>
  <c r="CA1534" i="8"/>
  <c r="BW1580" i="8"/>
  <c r="BV1580" i="8"/>
  <c r="BW1522" i="8"/>
  <c r="CA1502" i="8"/>
  <c r="CB1437" i="8"/>
  <c r="BV1546" i="8"/>
  <c r="BV1594" i="8"/>
  <c r="CB1543" i="8"/>
  <c r="BV1543" i="8"/>
  <c r="BV1552" i="8"/>
  <c r="BV1575" i="8"/>
  <c r="CB1480" i="8"/>
  <c r="CA1513" i="8"/>
  <c r="CB1416" i="8"/>
  <c r="CB1414" i="8"/>
  <c r="BV1590" i="8"/>
  <c r="CA1434" i="8"/>
  <c r="CA1409" i="8"/>
  <c r="CB1569" i="8"/>
  <c r="BB1875" i="8"/>
  <c r="CB1535" i="8"/>
  <c r="CB1475" i="8"/>
  <c r="CB1509" i="8"/>
  <c r="BV1513" i="8"/>
  <c r="CA1516" i="8"/>
  <c r="CA1424" i="8"/>
  <c r="BW1544" i="8"/>
  <c r="BV1517" i="8"/>
  <c r="BV1521" i="8"/>
  <c r="CB1587" i="8"/>
  <c r="CA1442" i="8"/>
  <c r="BV1570" i="8"/>
  <c r="CA1558" i="8"/>
  <c r="CB1529" i="8"/>
  <c r="BV1535" i="8"/>
  <c r="BC1889" i="8"/>
  <c r="BW1541" i="8"/>
  <c r="BW1579" i="8"/>
  <c r="BW1537" i="8"/>
  <c r="BV1501" i="8"/>
  <c r="CB1455" i="8"/>
  <c r="CB1572" i="8"/>
  <c r="BW1525" i="8"/>
  <c r="BW1553" i="8"/>
  <c r="BW1562" i="8"/>
  <c r="BW1577" i="8"/>
  <c r="CB1563" i="8"/>
  <c r="BW1511" i="8"/>
  <c r="CA1420" i="8"/>
  <c r="CB1593" i="8"/>
  <c r="CB1531" i="8"/>
  <c r="CA1590" i="8"/>
  <c r="BC1863" i="8"/>
  <c r="CA1479" i="8"/>
  <c r="CB1591" i="8"/>
  <c r="BW1514" i="8"/>
  <c r="BW1588" i="8"/>
  <c r="BW1572" i="8"/>
  <c r="CB1446" i="8"/>
  <c r="CB1551" i="8"/>
  <c r="BW1547" i="8"/>
  <c r="CA1436" i="8"/>
  <c r="CA1536" i="8"/>
  <c r="BV1515" i="8"/>
  <c r="BW1585" i="8"/>
  <c r="R2021" i="8" l="1"/>
  <c r="I2021" i="8"/>
  <c r="N2021" i="8"/>
  <c r="H2021" i="8"/>
  <c r="M2021" i="8"/>
  <c r="X2021" i="8"/>
  <c r="Y2021" i="8"/>
  <c r="AI2021" i="8"/>
  <c r="AM2021" i="8"/>
  <c r="S2021" i="8"/>
  <c r="AH2021" i="8"/>
  <c r="AN2021" i="8"/>
  <c r="AD2021" i="8" l="1"/>
  <c r="AR2021" i="8" s="1"/>
  <c r="AU2021" i="8" s="1"/>
  <c r="AQ2021" i="8"/>
  <c r="AT2021" i="8" s="1"/>
  <c r="AV2021" i="8" l="1"/>
  <c r="AW2023" i="8" s="1"/>
  <c r="AV2028" i="8" s="1"/>
  <c r="W68" i="9" s="1"/>
  <c r="AT2027" i="8"/>
  <c r="U67" i="9" s="1"/>
  <c r="AT2028" i="8" l="1"/>
  <c r="U68" i="9" s="1"/>
</calcChain>
</file>

<file path=xl/sharedStrings.xml><?xml version="1.0" encoding="utf-8"?>
<sst xmlns="http://schemas.openxmlformats.org/spreadsheetml/2006/main" count="233" uniqueCount="134">
  <si>
    <t>C1, farads:</t>
  </si>
  <si>
    <t>C2, farads:</t>
  </si>
  <si>
    <t>quality factor Q:</t>
  </si>
  <si>
    <t>Rg, ohms</t>
  </si>
  <si>
    <t>R2, ohms:</t>
  </si>
  <si>
    <t>R1, ohms:</t>
  </si>
  <si>
    <t>Q:</t>
  </si>
  <si>
    <t>omega 0:</t>
  </si>
  <si>
    <t>C1:</t>
  </si>
  <si>
    <t>C2:</t>
  </si>
  <si>
    <t>R1:</t>
  </si>
  <si>
    <t>R2:</t>
  </si>
  <si>
    <t>Rg:</t>
  </si>
  <si>
    <t>Rf:</t>
  </si>
  <si>
    <t>freq sams:</t>
  </si>
  <si>
    <t>freq decades:</t>
  </si>
  <si>
    <t>Denominator</t>
  </si>
  <si>
    <t>GBW, rads:</t>
  </si>
  <si>
    <t>j omega</t>
  </si>
  <si>
    <t>OA pole, rads:</t>
  </si>
  <si>
    <t>en(R1):</t>
  </si>
  <si>
    <t>4kT:</t>
  </si>
  <si>
    <t>en(R2):</t>
  </si>
  <si>
    <t>en(Rg):</t>
  </si>
  <si>
    <t>en(Rf):</t>
  </si>
  <si>
    <t>en(en)</t>
  </si>
  <si>
    <t>Hz</t>
  </si>
  <si>
    <t>Rr Samples:</t>
  </si>
  <si>
    <t>Rr min:</t>
  </si>
  <si>
    <t>Rr max:</t>
  </si>
  <si>
    <t>RG:</t>
  </si>
  <si>
    <t>Rr:</t>
  </si>
  <si>
    <t>common</t>
  </si>
  <si>
    <t>ip:</t>
  </si>
  <si>
    <t>im:</t>
  </si>
  <si>
    <t>e_op_amp:</t>
  </si>
  <si>
    <t>j omega 0:</t>
  </si>
  <si>
    <t>op amp pole,rads:</t>
  </si>
  <si>
    <t/>
  </si>
  <si>
    <t>Op Amp (+) input voltage noise, en, V / root Hz:</t>
  </si>
  <si>
    <t>resonance frequency, Hz:</t>
  </si>
  <si>
    <t>im, A / rt Hz:</t>
  </si>
  <si>
    <t>eoa, V / rt Hz:</t>
  </si>
  <si>
    <t>ip, A / rt Hz:</t>
  </si>
  <si>
    <t>R2</t>
  </si>
  <si>
    <t xml:space="preserve">Rg: </t>
  </si>
  <si>
    <t>Filter response characteristics</t>
  </si>
  <si>
    <t>primary</t>
  </si>
  <si>
    <t xml:space="preserve">secondary </t>
  </si>
  <si>
    <t>A</t>
  </si>
  <si>
    <t>secondary</t>
  </si>
  <si>
    <t>x axis</t>
  </si>
  <si>
    <t>delta Hz</t>
  </si>
  <si>
    <t>noise, Vrms:</t>
  </si>
  <si>
    <t>max freq:</t>
  </si>
  <si>
    <t>min freq</t>
  </si>
  <si>
    <t>Op Amp low frequency Pole, Hz:</t>
  </si>
  <si>
    <t>Op Amp Gain Bandwidth, Hz:</t>
  </si>
  <si>
    <t xml:space="preserve">Rf, ohms: </t>
  </si>
  <si>
    <t>INSTRUCTIONS:
Specify the parameter values for the cells highlighted in yellow.
Cells higlighted in green are calculated by the spreadsheet.</t>
  </si>
  <si>
    <t xml:space="preserve">If this text is visible, the filter described by the </t>
  </si>
  <si>
    <t>values in cells I12, E16, I16, E20 and I20 is not</t>
  </si>
  <si>
    <t>realisable.</t>
  </si>
  <si>
    <t xml:space="preserve">To be realisable, the following inequality must be </t>
  </si>
  <si>
    <t>Q</t>
  </si>
  <si>
    <t>F0</t>
  </si>
  <si>
    <t>To automatically rescale the ordinate and abscissa axes,
1. Select the chart.
2. Push the button below.</t>
  </si>
  <si>
    <t>To automatically rescale the ordinate axes,
1. Select the chart.
2. Push the button below.</t>
  </si>
  <si>
    <t>Note that the graph can take many seconds to respond to changes on the Design Parameters tab. Take note of the recalculation progress at the very bottom of this application.</t>
  </si>
  <si>
    <t>2nd Ord</t>
  </si>
  <si>
    <t>2nd Ord Abs</t>
  </si>
  <si>
    <t>noise from eoa</t>
  </si>
  <si>
    <t>total noise</t>
  </si>
  <si>
    <t>noise of R1</t>
  </si>
  <si>
    <t>noise of R2</t>
  </si>
  <si>
    <t>noise of rf</t>
  </si>
  <si>
    <t>noise of rg</t>
  </si>
  <si>
    <t>Op Amp (+) input current noise, uncorrelated, part of ip, A / root Hz:</t>
  </si>
  <si>
    <t>Op Amp (-) input current noise, uncorrelated, part of im, A / root Hz:</t>
  </si>
  <si>
    <t>Op Amp (-) input current noise, correlated, part of ip and im, A / root Hz:</t>
  </si>
  <si>
    <t>noise from ip, uncorr</t>
  </si>
  <si>
    <t>noise from im, uncorr</t>
  </si>
  <si>
    <t>noise from im and ip, corr</t>
  </si>
  <si>
    <t>en(ip), uncorr:</t>
  </si>
  <si>
    <t>en(im), uncorr:</t>
  </si>
  <si>
    <t>en(ip and im), corr:</t>
  </si>
  <si>
    <t>im, A / rt Hz, uncorrelated:</t>
  </si>
  <si>
    <t>ip, A / rt Hz, uncorrelated:</t>
  </si>
  <si>
    <t>ip - im, A / rt Hz, correlated:</t>
  </si>
  <si>
    <t>ip - im</t>
  </si>
  <si>
    <r>
      <rPr>
        <b/>
        <i/>
        <u/>
        <sz val="11"/>
        <color theme="1"/>
        <rFont val="Calibri"/>
        <family val="2"/>
        <scheme val="minor"/>
      </rPr>
      <t>NOTE</t>
    </r>
    <r>
      <rPr>
        <b/>
        <i/>
        <sz val="11"/>
        <color theme="1"/>
        <rFont val="Calibri"/>
        <family val="2"/>
        <scheme val="minor"/>
      </rPr>
      <t xml:space="preserve">:  </t>
    </r>
    <r>
      <rPr>
        <b/>
        <sz val="11"/>
        <color theme="1"/>
        <rFont val="Calibri"/>
        <family val="2"/>
        <scheme val="minor"/>
      </rPr>
      <t xml:space="preserve">  Noise curves take Op Amp frequency response into account, but Sensitivity curves do not. Sensitivity curves assume ideal Op Amps.                                            </t>
    </r>
  </si>
  <si>
    <t>response error constraint (used internally by spreadsheet):</t>
  </si>
  <si>
    <t>response error constraint</t>
  </si>
  <si>
    <t>Noise Graph  Rf/Rg</t>
  </si>
  <si>
    <t>Filter Component values dictated by the values of Fo, Q, C1, C2, Rg and Rf above.</t>
  </si>
  <si>
    <r>
      <t xml:space="preserve">Op Amp characteristics 
</t>
    </r>
    <r>
      <rPr>
        <sz val="11"/>
        <color theme="1"/>
        <rFont val="Calibri"/>
        <family val="2"/>
        <scheme val="minor"/>
      </rPr>
      <t>(these are used by all noise graphs but not by the sensitivity graphs)</t>
    </r>
  </si>
  <si>
    <r>
      <t xml:space="preserve">Filter component values required for the </t>
    </r>
    <r>
      <rPr>
        <b/>
        <i/>
        <sz val="11"/>
        <color theme="1"/>
        <rFont val="Calibri"/>
        <family val="2"/>
        <scheme val="minor"/>
      </rPr>
      <t xml:space="preserve">Noise and Sensitivity </t>
    </r>
    <r>
      <rPr>
        <b/>
        <sz val="11"/>
        <color theme="1"/>
        <rFont val="Calibri"/>
        <family val="2"/>
        <scheme val="minor"/>
      </rPr>
      <t>and</t>
    </r>
    <r>
      <rPr>
        <b/>
        <i/>
        <sz val="11"/>
        <color theme="1"/>
        <rFont val="Calibri"/>
        <family val="2"/>
        <scheme val="minor"/>
      </rPr>
      <t xml:space="preserve"> Noise vs. Frequency Graph</t>
    </r>
    <r>
      <rPr>
        <b/>
        <sz val="11"/>
        <color theme="1"/>
        <rFont val="Calibri"/>
        <family val="2"/>
        <scheme val="minor"/>
      </rPr>
      <t>tabs.</t>
    </r>
  </si>
  <si>
    <t>C1</t>
  </si>
  <si>
    <t>C2</t>
  </si>
  <si>
    <t xml:space="preserve"> R1</t>
  </si>
  <si>
    <t>Rf</t>
  </si>
  <si>
    <t>Rg</t>
  </si>
  <si>
    <t>Noise,  Vrms</t>
  </si>
  <si>
    <t>ip&amp;im, A / rt Hz:</t>
  </si>
  <si>
    <t>F0, Hz</t>
  </si>
  <si>
    <t>uncorrelated</t>
  </si>
  <si>
    <t>correlated</t>
  </si>
  <si>
    <t>To change the curves displayed, right click on the graph, click "Select Data" and check or uncheck the box for each curve.</t>
  </si>
  <si>
    <t>Op Amp  DC gain, V/mV</t>
  </si>
  <si>
    <t>Op Amp GBW, Hz</t>
  </si>
  <si>
    <t>Op Amp DC Gain</t>
  </si>
  <si>
    <t>res. freq., Hz:</t>
  </si>
  <si>
    <t>Maximum response error at resonance, dB:</t>
  </si>
  <si>
    <t>Op Amp GBW, Hz:</t>
  </si>
  <si>
    <t>Op Amp DC Gain:</t>
  </si>
  <si>
    <t>To set which curves are displayed, right click the graph, choose "Select Data" and click or unclick the curves' boxes.</t>
  </si>
  <si>
    <r>
      <t xml:space="preserve">NOTE:   The graph represents all parameters entered on the Design Prameters tab with the exception of </t>
    </r>
    <r>
      <rPr>
        <b/>
        <i/>
        <sz val="11"/>
        <color theme="1"/>
        <rFont val="Calibri"/>
        <family val="2"/>
        <scheme val="minor"/>
      </rPr>
      <t xml:space="preserve">max magnitude response error at resonance. </t>
    </r>
    <r>
      <rPr>
        <b/>
        <sz val="11"/>
        <color theme="1"/>
        <rFont val="Calibri"/>
        <family val="2"/>
        <scheme val="minor"/>
      </rPr>
      <t>The relevant parametric values are also displayed below the graph.</t>
    </r>
  </si>
  <si>
    <t>max magnitude response error at resonance, db (EdB):</t>
  </si>
  <si>
    <t>abs(ip uncorr)</t>
  </si>
  <si>
    <t>sens span</t>
  </si>
  <si>
    <t>sens max</t>
  </si>
  <si>
    <t>sens min</t>
  </si>
  <si>
    <t xml:space="preserve">noise max </t>
  </si>
  <si>
    <t>noise min</t>
  </si>
  <si>
    <t>noise span</t>
  </si>
  <si>
    <t>sens</t>
  </si>
  <si>
    <t>span</t>
  </si>
  <si>
    <t>C1/C2, Sens:</t>
  </si>
  <si>
    <t>C1/C2 min</t>
  </si>
  <si>
    <t>C1/C2 max:</t>
  </si>
  <si>
    <t>C1/C2, Noise:</t>
  </si>
  <si>
    <t>C2                     (from design Parameters tab):</t>
  </si>
  <si>
    <t>The curves reflect those values displayed beneath the graph with the exception of C2. These parameters are specified by the user on the Design Parameters tab.
The curves associated with C2 from the Design Paramters tab may be interpolated using the ones which appear on the graph. The interpolations' intersections with the vertical black line reflect the specifications of the Design Parameters tab.
Curves are shown for ratios of Rf / Rg from 1E-5 to 1E+1, but only for component values which are physically realizable. The curves stop when one or more component values are not physically realizable.</t>
  </si>
  <si>
    <t>satisfied:    Rf / Rg  +  .25 / Q^2   &gt;   C2 /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</si>
</sst>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0.0"/>
    <numFmt numFmtId="165" formatCode="0.000E+00"/>
    <numFmt numFmtId="166" formatCode="0.000"/>
    <numFmt numFmtId="167" formatCode="0.00000"/>
    <numFmt numFmtId="168" formatCode="0.0000E+00"/>
    <numFmt numFmtId="169" formatCode="##0.00E+0"/>
    <numFmt numFmtId="170" formatCode="0.E+00"/>
    <numFmt numFmtId="171" formatCode="0.000000E+00"/>
    <numFmt numFmtId="172" formatCode="0.00000E+00"/>
    <numFmt numFmtId="173" formatCode="0.0000"/>
  </numFmts>
  <fonts count="9" x14ac:knownFonts="1">
    <font>
      <sz val="11"/>
      <color theme="1"/>
      <name val="Calibri"/>
      <family val="2"/>
      <scheme val="minor"/>
    </font>
    <font>
      <sz val="11"/>
      <color theme="1"/>
      <name val="Calibri"/>
      <family val="2"/>
    </font>
    <font>
      <b/>
      <sz val="11"/>
      <color theme="1"/>
      <name val="Calibri"/>
      <family val="2"/>
      <scheme val="minor"/>
    </font>
    <font>
      <b/>
      <i/>
      <sz val="11"/>
      <color theme="1"/>
      <name val="Calibri"/>
      <family val="2"/>
      <scheme val="minor"/>
    </font>
    <font>
      <b/>
      <i/>
      <u/>
      <sz val="11"/>
      <color theme="1"/>
      <name val="Calibri"/>
      <family val="2"/>
      <scheme val="minor"/>
    </font>
    <font>
      <sz val="11"/>
      <color theme="0"/>
      <name val="Calibri"/>
      <family val="2"/>
      <scheme val="minor"/>
    </font>
    <font>
      <sz val="14"/>
      <color theme="1"/>
      <name val="Calibri"/>
      <family val="2"/>
      <scheme val="minor"/>
    </font>
    <font>
      <b/>
      <sz val="14"/>
      <color theme="1"/>
      <name val="Calibri"/>
      <family val="2"/>
      <scheme val="minor"/>
    </font>
    <font>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bottom/>
      <diagonal/>
    </border>
  </borders>
  <cellStyleXfs count="1">
    <xf numFmtId="0" fontId="0" fillId="0" borderId="0"/>
  </cellStyleXfs>
  <cellXfs count="161">
    <xf numFmtId="0" fontId="0" fillId="0" borderId="0" xfId="0"/>
    <xf numFmtId="11" fontId="0" fillId="0" borderId="0" xfId="0" applyNumberFormat="1"/>
    <xf numFmtId="0" fontId="0" fillId="0" borderId="0" xfId="0" applyAlignment="1">
      <alignment horizontal="center"/>
    </xf>
    <xf numFmtId="11" fontId="0" fillId="0" borderId="0" xfId="0" applyNumberFormat="1" applyAlignment="1">
      <alignment horizontal="center"/>
    </xf>
    <xf numFmtId="11" fontId="0" fillId="2" borderId="1" xfId="0" applyNumberFormat="1" applyFill="1" applyBorder="1" applyAlignment="1">
      <alignment horizontal="center"/>
    </xf>
    <xf numFmtId="164" fontId="0" fillId="2" borderId="1" xfId="0" applyNumberFormat="1" applyFill="1" applyBorder="1" applyAlignment="1">
      <alignment horizontal="center"/>
    </xf>
    <xf numFmtId="0" fontId="0" fillId="0" borderId="0" xfId="0" applyProtection="1"/>
    <xf numFmtId="0" fontId="1" fillId="0" borderId="0" xfId="0" applyFont="1" applyProtection="1"/>
    <xf numFmtId="0" fontId="2" fillId="0" borderId="0" xfId="0" applyFont="1" applyAlignment="1">
      <alignment horizontal="center"/>
    </xf>
    <xf numFmtId="0" fontId="3" fillId="0" borderId="0" xfId="0" applyFont="1" applyAlignment="1">
      <alignment horizontal="center"/>
    </xf>
    <xf numFmtId="11" fontId="2" fillId="0" borderId="0" xfId="0" applyNumberFormat="1" applyFont="1" applyAlignment="1">
      <alignment horizontal="center"/>
    </xf>
    <xf numFmtId="11" fontId="3" fillId="0" borderId="0" xfId="0" applyNumberFormat="1" applyFont="1" applyAlignment="1">
      <alignment horizontal="center"/>
    </xf>
    <xf numFmtId="0" fontId="0" fillId="0" borderId="0" xfId="0" applyAlignment="1">
      <alignment horizontal="center" vertical="center"/>
    </xf>
    <xf numFmtId="11" fontId="0" fillId="0" borderId="0" xfId="0" applyNumberFormat="1" applyAlignment="1">
      <alignment horizontal="center" vertical="center"/>
    </xf>
    <xf numFmtId="166" fontId="0" fillId="0" borderId="0" xfId="0" applyNumberFormat="1" applyAlignment="1">
      <alignment horizontal="center" vertical="center"/>
    </xf>
    <xf numFmtId="165" fontId="0" fillId="0" borderId="0" xfId="0" applyNumberFormat="1" applyAlignment="1">
      <alignment horizontal="center" vertical="center"/>
    </xf>
    <xf numFmtId="0" fontId="0" fillId="2" borderId="1" xfId="0" applyFill="1" applyBorder="1" applyAlignment="1">
      <alignment horizontal="center"/>
    </xf>
    <xf numFmtId="164" fontId="0" fillId="0" borderId="0" xfId="0" applyNumberFormat="1"/>
    <xf numFmtId="0" fontId="2" fillId="0" borderId="0" xfId="0" applyFont="1"/>
    <xf numFmtId="11" fontId="0" fillId="0" borderId="0" xfId="0" applyNumberFormat="1" applyFill="1" applyAlignment="1">
      <alignment horizontal="center" vertical="center"/>
    </xf>
    <xf numFmtId="0" fontId="0" fillId="0" borderId="0" xfId="0" applyFill="1" applyAlignment="1">
      <alignment horizontal="center" vertical="center"/>
    </xf>
    <xf numFmtId="167" fontId="0" fillId="0" borderId="0" xfId="0" applyNumberFormat="1" applyAlignment="1">
      <alignment horizontal="center" vertical="center"/>
    </xf>
    <xf numFmtId="168" fontId="2" fillId="0" borderId="0" xfId="0" applyNumberFormat="1" applyFont="1" applyAlignment="1">
      <alignment horizontal="center"/>
    </xf>
    <xf numFmtId="168" fontId="0" fillId="0" borderId="0" xfId="0" applyNumberFormat="1" applyAlignment="1">
      <alignment horizontal="center"/>
    </xf>
    <xf numFmtId="168" fontId="3" fillId="0" borderId="0" xfId="0" applyNumberFormat="1" applyFont="1" applyAlignment="1">
      <alignment horizontal="center"/>
    </xf>
    <xf numFmtId="0" fontId="2" fillId="0" borderId="0" xfId="0" applyFont="1" applyBorder="1" applyAlignment="1">
      <alignment vertical="center" wrapText="1"/>
    </xf>
    <xf numFmtId="0" fontId="2" fillId="0" borderId="9" xfId="0" applyFont="1" applyBorder="1" applyAlignment="1">
      <alignment vertical="center" wrapText="1"/>
    </xf>
    <xf numFmtId="0" fontId="0" fillId="0" borderId="0" xfId="0" applyBorder="1"/>
    <xf numFmtId="0" fontId="6" fillId="0" borderId="0" xfId="0" applyFont="1" applyBorder="1" applyAlignment="1" applyProtection="1">
      <alignment horizontal="center" vertical="center" wrapText="1"/>
    </xf>
    <xf numFmtId="11" fontId="0" fillId="0" borderId="0" xfId="0" quotePrefix="1" applyNumberFormat="1" applyAlignment="1">
      <alignment horizontal="center" vertical="center"/>
    </xf>
    <xf numFmtId="0" fontId="2" fillId="0" borderId="0" xfId="0" applyFont="1" applyBorder="1" applyAlignment="1">
      <alignment horizontal="center" vertical="center" wrapText="1"/>
    </xf>
    <xf numFmtId="2" fontId="0" fillId="0" borderId="0" xfId="0" applyNumberFormat="1"/>
    <xf numFmtId="49" fontId="2" fillId="0" borderId="0" xfId="0" applyNumberFormat="1" applyFont="1" applyBorder="1" applyAlignment="1">
      <alignment horizontal="left" vertical="center" wrapText="1" indent="2"/>
    </xf>
    <xf numFmtId="0" fontId="0" fillId="0" borderId="0" xfId="0" applyBorder="1" applyAlignment="1">
      <alignment vertical="center" wrapText="1"/>
    </xf>
    <xf numFmtId="0" fontId="2" fillId="0" borderId="10" xfId="0" applyFont="1" applyBorder="1" applyAlignment="1">
      <alignment horizontal="center" vertical="center" wrapText="1"/>
    </xf>
    <xf numFmtId="0" fontId="2" fillId="0" borderId="0" xfId="0" applyFont="1" applyAlignment="1">
      <alignment horizontal="center"/>
    </xf>
    <xf numFmtId="0" fontId="2" fillId="0" borderId="0" xfId="0" applyFont="1" applyAlignment="1"/>
    <xf numFmtId="0" fontId="2" fillId="0" borderId="0" xfId="0" applyFont="1" applyAlignment="1">
      <alignment horizontal="center" vertical="center" wrapText="1"/>
    </xf>
    <xf numFmtId="48" fontId="0" fillId="2" borderId="1" xfId="0" applyNumberFormat="1" applyFill="1" applyBorder="1" applyAlignment="1">
      <alignment horizontal="center"/>
    </xf>
    <xf numFmtId="48" fontId="0" fillId="0" borderId="0" xfId="0" applyNumberFormat="1"/>
    <xf numFmtId="48" fontId="0" fillId="0" borderId="0" xfId="0" applyNumberFormat="1" applyAlignment="1">
      <alignment horizontal="center"/>
    </xf>
    <xf numFmtId="48" fontId="0" fillId="0" borderId="0" xfId="0" quotePrefix="1" applyNumberFormat="1" applyAlignment="1">
      <alignment horizontal="center"/>
    </xf>
    <xf numFmtId="48" fontId="0" fillId="0" borderId="0" xfId="0" applyNumberFormat="1" applyAlignment="1">
      <alignment horizontal="center" vertical="center"/>
    </xf>
    <xf numFmtId="0" fontId="0" fillId="0" borderId="0" xfId="0" applyBorder="1" applyAlignment="1">
      <alignment horizontal="center" vertical="center" wrapText="1"/>
    </xf>
    <xf numFmtId="0" fontId="2" fillId="0" borderId="0" xfId="0" applyFont="1" applyAlignment="1">
      <alignment horizontal="center"/>
    </xf>
    <xf numFmtId="0" fontId="2" fillId="0" borderId="0" xfId="0" applyFont="1" applyBorder="1" applyAlignment="1">
      <alignment horizontal="center" vertical="center" wrapText="1"/>
    </xf>
    <xf numFmtId="49" fontId="2" fillId="0" borderId="0" xfId="0" applyNumberFormat="1" applyFont="1" applyBorder="1" applyAlignment="1">
      <alignment horizontal="justify" vertical="center" wrapText="1"/>
    </xf>
    <xf numFmtId="49" fontId="2"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2" fillId="0" borderId="0" xfId="0" applyFont="1" applyFill="1" applyBorder="1" applyAlignment="1">
      <alignment horizontal="center"/>
    </xf>
    <xf numFmtId="0" fontId="2" fillId="0" borderId="0" xfId="0" applyFont="1" applyBorder="1" applyAlignment="1">
      <alignment horizontal="center"/>
    </xf>
    <xf numFmtId="0" fontId="2" fillId="0" borderId="10" xfId="0" applyFont="1" applyBorder="1" applyAlignment="1">
      <alignment horizontal="center"/>
    </xf>
    <xf numFmtId="0" fontId="2" fillId="0" borderId="10" xfId="0" applyFont="1" applyFill="1" applyBorder="1" applyAlignment="1">
      <alignment horizontal="center"/>
    </xf>
    <xf numFmtId="0" fontId="0" fillId="0" borderId="0" xfId="0" applyBorder="1" applyAlignment="1">
      <alignment horizontal="center"/>
    </xf>
    <xf numFmtId="0" fontId="2" fillId="0" borderId="12" xfId="0" applyFont="1" applyBorder="1" applyAlignment="1">
      <alignment horizontal="center" vertical="center"/>
    </xf>
    <xf numFmtId="169" fontId="2" fillId="0" borderId="11" xfId="0" applyNumberFormat="1" applyFont="1" applyBorder="1" applyAlignment="1">
      <alignment horizontal="center" vertical="center"/>
    </xf>
    <xf numFmtId="0" fontId="2" fillId="0" borderId="11" xfId="0" applyFont="1" applyBorder="1" applyAlignment="1">
      <alignment horizontal="center"/>
    </xf>
    <xf numFmtId="164" fontId="2" fillId="0" borderId="11" xfId="0" applyNumberFormat="1" applyFont="1" applyBorder="1" applyAlignment="1">
      <alignment horizontal="center"/>
    </xf>
    <xf numFmtId="169" fontId="2" fillId="0" borderId="11" xfId="0" applyNumberFormat="1" applyFont="1" applyBorder="1" applyAlignment="1">
      <alignment horizontal="center"/>
    </xf>
    <xf numFmtId="0" fontId="2" fillId="0" borderId="10" xfId="0" applyFont="1" applyBorder="1" applyAlignment="1">
      <alignment horizontal="center" vertical="center" wrapText="1"/>
    </xf>
    <xf numFmtId="0" fontId="2" fillId="0" borderId="3" xfId="0" applyFont="1" applyBorder="1" applyAlignment="1">
      <alignment horizontal="center" vertical="center" wrapText="1"/>
    </xf>
    <xf numFmtId="0" fontId="2" fillId="0" borderId="0" xfId="0" applyFont="1" applyBorder="1" applyAlignment="1">
      <alignment horizontal="center" vertical="center" wrapText="1"/>
    </xf>
    <xf numFmtId="0" fontId="2" fillId="0" borderId="0" xfId="0" applyFont="1" applyAlignment="1">
      <alignment horizontal="center"/>
    </xf>
    <xf numFmtId="164" fontId="0" fillId="3" borderId="1" xfId="0" applyNumberFormat="1" applyFill="1" applyBorder="1" applyAlignment="1">
      <alignment horizontal="center" vertical="center"/>
    </xf>
    <xf numFmtId="164" fontId="0" fillId="3" borderId="1" xfId="0" applyNumberFormat="1" applyFill="1" applyBorder="1" applyAlignment="1">
      <alignment horizontal="center"/>
    </xf>
    <xf numFmtId="164" fontId="2" fillId="0" borderId="0" xfId="0" applyNumberFormat="1" applyFont="1" applyAlignment="1">
      <alignment horizontal="center"/>
    </xf>
    <xf numFmtId="48" fontId="2" fillId="0" borderId="0" xfId="0" applyNumberFormat="1" applyFont="1" applyAlignment="1">
      <alignment horizontal="center" vertical="center" wrapText="1"/>
    </xf>
    <xf numFmtId="164" fontId="2" fillId="0" borderId="0" xfId="0" applyNumberFormat="1" applyFont="1" applyAlignment="1">
      <alignment horizontal="center" vertical="center" wrapText="1"/>
    </xf>
    <xf numFmtId="164" fontId="0" fillId="0" borderId="0" xfId="0" applyNumberFormat="1" applyAlignment="1">
      <alignment horizontal="center" vertical="center"/>
    </xf>
    <xf numFmtId="164" fontId="0" fillId="0" borderId="0" xfId="0" applyNumberFormat="1" applyBorder="1" applyAlignment="1">
      <alignment horizontal="center" vertical="center"/>
    </xf>
    <xf numFmtId="164" fontId="2" fillId="0" borderId="0" xfId="0" applyNumberFormat="1" applyFont="1" applyAlignment="1">
      <alignment horizontal="center" vertical="center"/>
    </xf>
    <xf numFmtId="48" fontId="2" fillId="0" borderId="0" xfId="0" applyNumberFormat="1" applyFont="1" applyAlignment="1">
      <alignment horizontal="center" vertical="center"/>
    </xf>
    <xf numFmtId="164" fontId="0" fillId="0" borderId="0" xfId="0" quotePrefix="1" applyNumberFormat="1" applyAlignment="1">
      <alignment horizontal="center" vertical="center"/>
    </xf>
    <xf numFmtId="169" fontId="2" fillId="0" borderId="7" xfId="0" applyNumberFormat="1" applyFont="1" applyBorder="1" applyAlignment="1">
      <alignment horizontal="center"/>
    </xf>
    <xf numFmtId="0" fontId="2" fillId="0" borderId="10" xfId="0" applyFont="1" applyBorder="1" applyAlignment="1">
      <alignment horizontal="center" vertical="center"/>
    </xf>
    <xf numFmtId="48" fontId="2" fillId="0" borderId="11" xfId="0" applyNumberFormat="1" applyFont="1" applyBorder="1" applyAlignment="1">
      <alignment horizontal="center"/>
    </xf>
    <xf numFmtId="11" fontId="2" fillId="0" borderId="11" xfId="0" applyNumberFormat="1" applyFont="1" applyBorder="1" applyAlignment="1">
      <alignment horizontal="center"/>
    </xf>
    <xf numFmtId="2" fontId="2" fillId="0" borderId="11" xfId="0" applyNumberFormat="1" applyFont="1" applyBorder="1" applyAlignment="1">
      <alignment horizontal="center"/>
    </xf>
    <xf numFmtId="48" fontId="2" fillId="0" borderId="0" xfId="0" applyNumberFormat="1" applyFont="1" applyAlignment="1">
      <alignment horizontal="center"/>
    </xf>
    <xf numFmtId="49" fontId="2" fillId="0" borderId="0" xfId="0" applyNumberFormat="1" applyFont="1" applyBorder="1" applyAlignment="1">
      <alignment vertical="center" wrapText="1"/>
    </xf>
    <xf numFmtId="11" fontId="2" fillId="0" borderId="0" xfId="0" applyNumberFormat="1" applyFont="1" applyAlignment="1">
      <alignment horizontal="center" vertical="center"/>
    </xf>
    <xf numFmtId="167" fontId="2" fillId="0" borderId="0" xfId="0" applyNumberFormat="1" applyFont="1" applyAlignment="1">
      <alignment horizontal="center"/>
    </xf>
    <xf numFmtId="0" fontId="0" fillId="0" borderId="0" xfId="0" applyNumberFormat="1" applyAlignment="1">
      <alignment horizontal="center"/>
    </xf>
    <xf numFmtId="0" fontId="0" fillId="0" borderId="13" xfId="0" applyBorder="1" applyAlignment="1">
      <alignment horizontal="center" vertical="center"/>
    </xf>
    <xf numFmtId="11" fontId="0" fillId="0" borderId="13" xfId="0" applyNumberFormat="1" applyBorder="1" applyAlignment="1">
      <alignment horizontal="center" vertical="center"/>
    </xf>
    <xf numFmtId="166" fontId="0" fillId="0" borderId="13" xfId="0" applyNumberFormat="1" applyBorder="1" applyAlignment="1">
      <alignment horizontal="center" vertical="center"/>
    </xf>
    <xf numFmtId="0" fontId="0" fillId="0" borderId="0" xfId="0" applyBorder="1" applyAlignment="1">
      <alignment horizontal="center" vertical="center"/>
    </xf>
    <xf numFmtId="11" fontId="0" fillId="0" borderId="0" xfId="0" applyNumberFormat="1" applyBorder="1" applyAlignment="1">
      <alignment horizontal="center" vertical="center"/>
    </xf>
    <xf numFmtId="166" fontId="0" fillId="0" borderId="0" xfId="0" applyNumberFormat="1" applyBorder="1" applyAlignment="1">
      <alignment horizontal="center" vertical="center"/>
    </xf>
    <xf numFmtId="167" fontId="0" fillId="0" borderId="0" xfId="0" applyNumberFormat="1" applyBorder="1" applyAlignment="1">
      <alignment horizontal="center" vertical="center"/>
    </xf>
    <xf numFmtId="0" fontId="0" fillId="0" borderId="0" xfId="0" applyFill="1" applyBorder="1" applyAlignment="1">
      <alignment horizontal="center" vertical="center"/>
    </xf>
    <xf numFmtId="170" fontId="0" fillId="2" borderId="0" xfId="0" applyNumberFormat="1" applyFill="1" applyAlignment="1">
      <alignment horizontal="center" vertical="center"/>
    </xf>
    <xf numFmtId="170" fontId="0" fillId="0" borderId="0" xfId="0" applyNumberFormat="1" applyAlignment="1">
      <alignment horizontal="center" vertical="center"/>
    </xf>
    <xf numFmtId="1" fontId="0" fillId="0" borderId="0" xfId="0" applyNumberFormat="1" applyAlignment="1">
      <alignment horizontal="center" vertical="center"/>
    </xf>
    <xf numFmtId="0" fontId="2" fillId="0" borderId="10" xfId="0" applyFont="1" applyBorder="1" applyAlignment="1">
      <alignment horizontal="center" vertical="center" wrapText="1"/>
    </xf>
    <xf numFmtId="11" fontId="0" fillId="3" borderId="1" xfId="0" applyNumberFormat="1" applyFill="1" applyBorder="1" applyAlignment="1">
      <alignment horizontal="center"/>
    </xf>
    <xf numFmtId="0" fontId="0" fillId="0" borderId="0" xfId="0" quotePrefix="1" applyAlignment="1">
      <alignment horizontal="center" vertical="center"/>
    </xf>
    <xf numFmtId="171" fontId="0" fillId="0" borderId="0" xfId="0" applyNumberFormat="1"/>
    <xf numFmtId="171" fontId="0" fillId="0" borderId="0" xfId="0" applyNumberFormat="1" applyProtection="1"/>
    <xf numFmtId="171" fontId="0" fillId="0" borderId="0" xfId="0" applyNumberFormat="1" applyAlignment="1">
      <alignment horizontal="center"/>
    </xf>
    <xf numFmtId="171" fontId="0" fillId="0" borderId="0" xfId="0" applyNumberFormat="1" applyAlignment="1">
      <alignment horizontal="left"/>
    </xf>
    <xf numFmtId="171" fontId="2" fillId="0" borderId="0" xfId="0" applyNumberFormat="1" applyFont="1" applyAlignment="1">
      <alignment horizontal="center"/>
    </xf>
    <xf numFmtId="171" fontId="3" fillId="0" borderId="0" xfId="0" applyNumberFormat="1" applyFont="1" applyAlignment="1">
      <alignment horizontal="center"/>
    </xf>
    <xf numFmtId="172" fontId="0" fillId="0" borderId="0" xfId="0" applyNumberFormat="1" applyAlignment="1">
      <alignment horizontal="center" vertical="center"/>
    </xf>
    <xf numFmtId="2" fontId="0" fillId="2" borderId="1" xfId="0" applyNumberFormat="1" applyFill="1" applyBorder="1" applyAlignment="1">
      <alignment horizontal="center"/>
    </xf>
    <xf numFmtId="172" fontId="2" fillId="0" borderId="0" xfId="0" applyNumberFormat="1" applyFont="1" applyAlignment="1">
      <alignment horizontal="center" vertical="center"/>
    </xf>
    <xf numFmtId="0" fontId="2" fillId="0" borderId="0" xfId="0" applyFont="1" applyAlignment="1">
      <alignment horizontal="center" vertical="center"/>
    </xf>
    <xf numFmtId="165" fontId="2" fillId="0" borderId="0" xfId="0" applyNumberFormat="1" applyFont="1" applyAlignment="1">
      <alignment horizontal="center" vertical="center"/>
    </xf>
    <xf numFmtId="166" fontId="2" fillId="0" borderId="0" xfId="0" applyNumberFormat="1" applyFont="1" applyAlignment="1">
      <alignment horizontal="center" vertical="center"/>
    </xf>
    <xf numFmtId="166" fontId="0" fillId="2" borderId="1" xfId="0" applyNumberFormat="1" applyFill="1" applyBorder="1" applyAlignment="1">
      <alignment horizontal="center"/>
    </xf>
    <xf numFmtId="173" fontId="0" fillId="0" borderId="0" xfId="0" applyNumberFormat="1" applyAlignment="1">
      <alignment horizontal="center" vertical="center"/>
    </xf>
    <xf numFmtId="2" fontId="0" fillId="0" borderId="0" xfId="0" applyNumberFormat="1" applyAlignment="1">
      <alignment horizontal="center" vertical="center"/>
    </xf>
    <xf numFmtId="0" fontId="2" fillId="0" borderId="10"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1" xfId="0" applyFont="1" applyBorder="1" applyAlignment="1">
      <alignment horizontal="center" vertical="center" wrapText="1"/>
    </xf>
    <xf numFmtId="164" fontId="5" fillId="0" borderId="0" xfId="0" applyNumberFormat="1" applyFont="1" applyBorder="1" applyAlignment="1">
      <alignment horizontal="center"/>
    </xf>
    <xf numFmtId="0" fontId="5" fillId="0" borderId="0" xfId="0" applyFont="1" applyBorder="1" applyAlignment="1">
      <alignment horizontal="center"/>
    </xf>
    <xf numFmtId="0" fontId="7" fillId="0" borderId="2" xfId="0" applyFont="1" applyBorder="1" applyAlignment="1" applyProtection="1">
      <alignment horizontal="center" vertical="center" wrapText="1"/>
    </xf>
    <xf numFmtId="0" fontId="7" fillId="0" borderId="8" xfId="0" applyFont="1" applyBorder="1" applyAlignment="1" applyProtection="1">
      <alignment horizontal="center" vertical="center" wrapText="1"/>
    </xf>
    <xf numFmtId="0" fontId="7" fillId="0" borderId="3" xfId="0" applyFont="1" applyBorder="1" applyAlignment="1" applyProtection="1">
      <alignment horizontal="center" vertical="center" wrapText="1"/>
    </xf>
    <xf numFmtId="0" fontId="7" fillId="0" borderId="4" xfId="0" applyFont="1" applyBorder="1" applyAlignment="1" applyProtection="1">
      <alignment horizontal="center" vertical="center" wrapText="1"/>
    </xf>
    <xf numFmtId="0" fontId="7" fillId="0" borderId="0" xfId="0" applyFont="1" applyBorder="1" applyAlignment="1" applyProtection="1">
      <alignment horizontal="center" vertical="center" wrapText="1"/>
    </xf>
    <xf numFmtId="0" fontId="7" fillId="0" borderId="5" xfId="0" applyFont="1" applyBorder="1" applyAlignment="1" applyProtection="1">
      <alignment horizontal="center" vertical="center" wrapText="1"/>
    </xf>
    <xf numFmtId="0" fontId="7" fillId="0" borderId="6" xfId="0" applyFont="1" applyBorder="1" applyAlignment="1" applyProtection="1">
      <alignment horizontal="center" vertical="center" wrapText="1"/>
    </xf>
    <xf numFmtId="0" fontId="7" fillId="0" borderId="9" xfId="0" applyFont="1" applyBorder="1" applyAlignment="1" applyProtection="1">
      <alignment horizontal="center" vertical="center" wrapText="1"/>
    </xf>
    <xf numFmtId="0" fontId="7" fillId="0" borderId="7" xfId="0" applyFont="1" applyBorder="1" applyAlignment="1" applyProtection="1">
      <alignment horizontal="center" vertical="center" wrapText="1"/>
    </xf>
    <xf numFmtId="49" fontId="2" fillId="0" borderId="2" xfId="0" applyNumberFormat="1" applyFont="1" applyBorder="1" applyAlignment="1">
      <alignment horizontal="center" vertical="center" wrapText="1"/>
    </xf>
    <xf numFmtId="49" fontId="2" fillId="0" borderId="8" xfId="0" applyNumberFormat="1" applyFont="1" applyBorder="1" applyAlignment="1">
      <alignment horizontal="center" vertical="center" wrapText="1"/>
    </xf>
    <xf numFmtId="49" fontId="2" fillId="0" borderId="3" xfId="0" applyNumberFormat="1" applyFont="1" applyBorder="1" applyAlignment="1">
      <alignment horizontal="center" vertical="center" wrapText="1"/>
    </xf>
    <xf numFmtId="49" fontId="2" fillId="0" borderId="4"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 fillId="0" borderId="5" xfId="0" applyNumberFormat="1" applyFont="1" applyBorder="1" applyAlignment="1">
      <alignment horizontal="center" vertical="center" wrapText="1"/>
    </xf>
    <xf numFmtId="49" fontId="2" fillId="0" borderId="6" xfId="0" applyNumberFormat="1" applyFont="1" applyBorder="1" applyAlignment="1">
      <alignment horizontal="center" vertical="center" wrapText="1"/>
    </xf>
    <xf numFmtId="49" fontId="2" fillId="0" borderId="9" xfId="0" applyNumberFormat="1" applyFont="1" applyBorder="1" applyAlignment="1">
      <alignment horizontal="center" vertical="center" wrapText="1"/>
    </xf>
    <xf numFmtId="49" fontId="2" fillId="0" borderId="7" xfId="0" applyNumberFormat="1" applyFont="1" applyBorder="1" applyAlignment="1">
      <alignment horizontal="center" vertical="center" wrapText="1"/>
    </xf>
    <xf numFmtId="0" fontId="2" fillId="0" borderId="2" xfId="0" applyFont="1" applyBorder="1" applyAlignment="1">
      <alignment horizontal="center" vertical="center" wrapText="1"/>
    </xf>
    <xf numFmtId="0" fontId="0" fillId="0" borderId="8"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9" xfId="0" applyBorder="1" applyAlignment="1">
      <alignment horizontal="center" vertical="center" wrapText="1"/>
    </xf>
    <xf numFmtId="0" fontId="0" fillId="0" borderId="7" xfId="0" applyBorder="1" applyAlignment="1">
      <alignment horizontal="center" vertical="center" wrapText="1"/>
    </xf>
    <xf numFmtId="0" fontId="2" fillId="0" borderId="8"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0"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9" xfId="0" applyFont="1" applyBorder="1" applyAlignment="1">
      <alignment horizontal="center" vertical="center" wrapText="1"/>
    </xf>
    <xf numFmtId="0" fontId="2" fillId="0" borderId="7" xfId="0" applyFont="1" applyBorder="1" applyAlignment="1">
      <alignment horizontal="center" vertical="center" wrapText="1"/>
    </xf>
    <xf numFmtId="169" fontId="2" fillId="0" borderId="12" xfId="0" applyNumberFormat="1" applyFont="1" applyBorder="1" applyAlignment="1">
      <alignment horizontal="center" vertical="center"/>
    </xf>
    <xf numFmtId="169" fontId="2" fillId="0" borderId="11" xfId="0" applyNumberFormat="1" applyFont="1" applyBorder="1" applyAlignment="1">
      <alignment horizontal="center" vertical="center"/>
    </xf>
    <xf numFmtId="2" fontId="2" fillId="0" borderId="12" xfId="0" applyNumberFormat="1" applyFont="1" applyBorder="1" applyAlignment="1">
      <alignment horizontal="center" vertical="center"/>
    </xf>
    <xf numFmtId="2" fontId="2" fillId="0" borderId="11" xfId="0" applyNumberFormat="1" applyFont="1" applyBorder="1" applyAlignment="1">
      <alignment horizontal="center" vertical="center"/>
    </xf>
    <xf numFmtId="164" fontId="2" fillId="0" borderId="12" xfId="0" applyNumberFormat="1" applyFont="1" applyBorder="1" applyAlignment="1">
      <alignment horizontal="center" vertical="center"/>
    </xf>
    <xf numFmtId="164" fontId="2" fillId="0" borderId="11" xfId="0" applyNumberFormat="1" applyFont="1" applyBorder="1" applyAlignment="1">
      <alignment horizontal="center" vertical="center"/>
    </xf>
    <xf numFmtId="0" fontId="2" fillId="0" borderId="12" xfId="0" applyFont="1" applyBorder="1" applyAlignment="1">
      <alignment horizontal="center" vertical="center"/>
    </xf>
    <xf numFmtId="0" fontId="2" fillId="0" borderId="11" xfId="0" applyFont="1" applyBorder="1" applyAlignment="1">
      <alignment horizontal="center" vertical="center"/>
    </xf>
    <xf numFmtId="0" fontId="2" fillId="0" borderId="0" xfId="0" applyFont="1" applyAlignment="1">
      <alignment horizontal="center"/>
    </xf>
  </cellXfs>
  <cellStyles count="1">
    <cellStyle name="Normal" xfId="0" builtinId="0"/>
  </cellStyles>
  <dxfs count="2">
    <dxf>
      <font>
        <b/>
        <i val="0"/>
        <color auto="1"/>
      </font>
      <fill>
        <patternFill>
          <bgColor rgb="FFFF0000"/>
        </patternFill>
      </fill>
    </dxf>
    <dxf>
      <font>
        <b/>
        <i val="0"/>
        <color auto="1"/>
      </font>
      <fill>
        <patternFill>
          <bgColor rgb="FFFF0000"/>
        </patternFill>
      </fill>
    </dxf>
  </dxfs>
  <tableStyles count="0" defaultTableStyle="TableStyleMedium2" defaultPivotStyle="PivotStyleLight16"/>
  <colors>
    <mruColors>
      <color rgb="FFCC3399"/>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r>
              <a:rPr lang="en-US"/>
              <a:t>Root</a:t>
            </a:r>
            <a:r>
              <a:rPr lang="en-US" baseline="0"/>
              <a:t> Sum Square</a:t>
            </a:r>
            <a:r>
              <a:rPr lang="en-US"/>
              <a:t> Component Sensitivities and</a:t>
            </a:r>
            <a:r>
              <a:rPr lang="en-US" baseline="0"/>
              <a:t> </a:t>
            </a:r>
            <a:r>
              <a:rPr lang="en-US"/>
              <a:t>Output Voltage Noise at Resonance Frequency</a:t>
            </a:r>
          </a:p>
        </c:rich>
      </c:tx>
      <c:layout>
        <c:manualLayout>
          <c:xMode val="edge"/>
          <c:yMode val="edge"/>
          <c:x val="2.3352959332294074E-2"/>
          <c:y val="1.5326452837463114E-2"/>
        </c:manualLayout>
      </c:layout>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22139853383466"/>
          <c:y val="8.8540695918375517E-2"/>
          <c:w val="0.51404379560424796"/>
          <c:h val="0.8007873720342501"/>
        </c:manualLayout>
      </c:layout>
      <c:scatterChart>
        <c:scatterStyle val="smoothMarker"/>
        <c:varyColors val="0"/>
        <c:ser>
          <c:idx val="8"/>
          <c:order val="8"/>
          <c:tx>
            <c:strRef>
              <c:f>'Noise and Sensitivity Calcs'!$C$1018</c:f>
              <c:strCache>
                <c:ptCount val="1"/>
                <c:pt idx="0">
                  <c:v> Noise,  C2 = 25.9E-09</c:v>
                </c:pt>
              </c:strCache>
            </c:strRef>
          </c:tx>
          <c:spPr>
            <a:ln w="38100" cap="rnd">
              <a:solidFill>
                <a:srgbClr val="FF0000"/>
              </a:solidFill>
              <a:prstDash val="dash"/>
              <a:round/>
            </a:ln>
            <a:effectLst/>
          </c:spPr>
          <c:marker>
            <c:symbol val="none"/>
          </c:marker>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Calcs'!$C$1019:$C$2019</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1.9849023621248575E-6</c:v>
                </c:pt>
                <c:pt idx="731">
                  <c:v>1.9849023621248575E-6</c:v>
                </c:pt>
                <c:pt idx="732">
                  <c:v>1.6217132413271774E-6</c:v>
                </c:pt>
                <c:pt idx="733">
                  <c:v>1.4285921747126263E-6</c:v>
                </c:pt>
                <c:pt idx="734">
                  <c:v>1.3017791492506968E-6</c:v>
                </c:pt>
                <c:pt idx="735">
                  <c:v>1.2097046391036364E-6</c:v>
                </c:pt>
                <c:pt idx="736">
                  <c:v>1.1387303020975439E-6</c:v>
                </c:pt>
                <c:pt idx="737">
                  <c:v>1.0817922616789985E-6</c:v>
                </c:pt>
                <c:pt idx="738">
                  <c:v>1.0347900604944355E-6</c:v>
                </c:pt>
                <c:pt idx="739">
                  <c:v>9.9514755885332148E-7</c:v>
                </c:pt>
                <c:pt idx="740">
                  <c:v>9.611489759263113E-7</c:v>
                </c:pt>
                <c:pt idx="741">
                  <c:v>9.3159896162717416E-7</c:v>
                </c:pt>
                <c:pt idx="742">
                  <c:v>9.0563438636027897E-7</c:v>
                </c:pt>
                <c:pt idx="743">
                  <c:v>8.8261354476806166E-7</c:v>
                </c:pt>
                <c:pt idx="744">
                  <c:v>8.620476272989095E-7</c:v>
                </c:pt>
                <c:pt idx="745">
                  <c:v>8.435565716652481E-7</c:v>
                </c:pt>
                <c:pt idx="746">
                  <c:v>8.2683963048007958E-7</c:v>
                </c:pt>
                <c:pt idx="747">
                  <c:v>8.1165516888567205E-7</c:v>
                </c:pt>
                <c:pt idx="748">
                  <c:v>7.9780644412355446E-7</c:v>
                </c:pt>
                <c:pt idx="749">
                  <c:v>7.8513137356621749E-7</c:v>
                </c:pt>
                <c:pt idx="750">
                  <c:v>7.7349502887467306E-7</c:v>
                </c:pt>
                <c:pt idx="751">
                  <c:v>7.6278403472174092E-7</c:v>
                </c:pt>
                <c:pt idx="752">
                  <c:v>7.5290232427273221E-7</c:v>
                </c:pt>
                <c:pt idx="753">
                  <c:v>7.4376787817621231E-7</c:v>
                </c:pt>
                <c:pt idx="754">
                  <c:v>7.3531018778092115E-7</c:v>
                </c:pt>
                <c:pt idx="755">
                  <c:v>7.2746825928692518E-7</c:v>
                </c:pt>
                <c:pt idx="756">
                  <c:v>7.2018902718865871E-7</c:v>
                </c:pt>
                <c:pt idx="757">
                  <c:v>7.1342608108833588E-7</c:v>
                </c:pt>
                <c:pt idx="758">
                  <c:v>7.0713863505536E-7</c:v>
                </c:pt>
                <c:pt idx="759">
                  <c:v>7.0129068660006848E-7</c:v>
                </c:pt>
                <c:pt idx="760">
                  <c:v>6.9585032525669502E-7</c:v>
                </c:pt>
                <c:pt idx="761">
                  <c:v>6.9078916022542043E-7</c:v>
                </c:pt>
                <c:pt idx="762">
                  <c:v>6.8608184351875757E-7</c:v>
                </c:pt>
                <c:pt idx="763">
                  <c:v>6.8170567028764667E-7</c:v>
                </c:pt>
                <c:pt idx="764">
                  <c:v>6.7764024195252947E-7</c:v>
                </c:pt>
                <c:pt idx="765">
                  <c:v>6.7386718077443479E-7</c:v>
                </c:pt>
                <c:pt idx="766">
                  <c:v>6.7036988681518302E-7</c:v>
                </c:pt>
                <c:pt idx="767">
                  <c:v>6.6713333002880688E-7</c:v>
                </c:pt>
                <c:pt idx="768">
                  <c:v>6.6414387162671664E-7</c:v>
                </c:pt>
                <c:pt idx="769">
                  <c:v>6.6138910995993505E-7</c:v>
                </c:pt>
                <c:pt idx="770">
                  <c:v>6.588577470342486E-7</c:v>
                </c:pt>
                <c:pt idx="771">
                  <c:v>6.5653947246829034E-7</c:v>
                </c:pt>
                <c:pt idx="772">
                  <c:v>6.5442486226210208E-7</c:v>
                </c:pt>
                <c:pt idx="773">
                  <c:v>6.5250529019251388E-7</c:v>
                </c:pt>
                <c:pt idx="774">
                  <c:v>6.5077285001587939E-7</c:v>
                </c:pt>
                <c:pt idx="775">
                  <c:v>6.4922028695535879E-7</c:v>
                </c:pt>
                <c:pt idx="776">
                  <c:v>6.4784093719279848E-7</c:v>
                </c:pt>
                <c:pt idx="777">
                  <c:v>6.466286742852408E-7</c:v>
                </c:pt>
                <c:pt idx="778">
                  <c:v>6.4557786159113546E-7</c:v>
                </c:pt>
                <c:pt idx="779">
                  <c:v>6.4468330992845977E-7</c:v>
                </c:pt>
                <c:pt idx="780">
                  <c:v>6.4394023980113409E-7</c:v>
                </c:pt>
                <c:pt idx="781">
                  <c:v>6.4334424762574436E-7</c:v>
                </c:pt>
                <c:pt idx="782">
                  <c:v>6.4289127547066034E-7</c:v>
                </c:pt>
                <c:pt idx="783">
                  <c:v>6.4257758388742328E-7</c:v>
                </c:pt>
                <c:pt idx="784">
                  <c:v>6.4239972747135716E-7</c:v>
                </c:pt>
                <c:pt idx="785">
                  <c:v>6.4235453283679825E-7</c:v>
                </c:pt>
                <c:pt idx="786">
                  <c:v>6.4243907873380028E-7</c:v>
                </c:pt>
                <c:pt idx="787">
                  <c:v>6.4265067806817898E-7</c:v>
                </c:pt>
                <c:pt idx="788">
                  <c:v>6.4298686161717405E-7</c:v>
                </c:pt>
                <c:pt idx="789">
                  <c:v>6.43445363258658E-7</c:v>
                </c:pt>
                <c:pt idx="790">
                  <c:v>6.4402410655435785E-7</c:v>
                </c:pt>
                <c:pt idx="791">
                  <c:v>6.4472119254669238E-7</c:v>
                </c:pt>
                <c:pt idx="792">
                  <c:v>6.4553488864541796E-7</c:v>
                </c:pt>
                <c:pt idx="793">
                  <c:v>6.464636184949524E-7</c:v>
                </c:pt>
                <c:pt idx="794">
                  <c:v>6.4750595272559186E-7</c:v>
                </c:pt>
                <c:pt idx="795">
                  <c:v>6.4866060050289176E-7</c:v>
                </c:pt>
                <c:pt idx="796">
                  <c:v>6.4992640179908704E-7</c:v>
                </c:pt>
                <c:pt idx="797">
                  <c:v>6.5130232031873105E-7</c:v>
                </c:pt>
                <c:pt idx="798">
                  <c:v>6.5278743701814448E-7</c:v>
                </c:pt>
                <c:pt idx="799">
                  <c:v>6.543809441646839E-7</c:v>
                </c:pt>
                <c:pt idx="800">
                  <c:v>6.5608213988752415E-7</c:v>
                </c:pt>
                <c:pt idx="801">
                  <c:v>6.5789042317677162E-7</c:v>
                </c:pt>
                <c:pt idx="802">
                  <c:v>6.5980528929202111E-7</c:v>
                </c:pt>
                <c:pt idx="803">
                  <c:v>6.6182632554548705E-7</c:v>
                </c:pt>
                <c:pt idx="804">
                  <c:v>6.6395320742829903E-7</c:v>
                </c:pt>
                <c:pt idx="805">
                  <c:v>6.6618569505174097E-7</c:v>
                </c:pt>
                <c:pt idx="806">
                  <c:v>6.6852362987776022E-7</c:v>
                </c:pt>
                <c:pt idx="807">
                  <c:v>6.7096693171583254E-7</c:v>
                </c:pt>
                <c:pt idx="808">
                  <c:v>6.7351559596513212E-7</c:v>
                </c:pt>
                <c:pt idx="809">
                  <c:v>6.7616969108327429E-7</c:v>
                </c:pt>
                <c:pt idx="810">
                  <c:v>6.7892935626433574E-7</c:v>
                </c:pt>
                <c:pt idx="811">
                  <c:v>6.8179479931065924E-7</c:v>
                </c:pt>
                <c:pt idx="812">
                  <c:v>6.8476629468427886E-7</c:v>
                </c:pt>
                <c:pt idx="813">
                  <c:v>6.8784418172505626E-7</c:v>
                </c:pt>
                <c:pt idx="814">
                  <c:v>6.910288630238585E-7</c:v>
                </c:pt>
                <c:pt idx="815">
                  <c:v>6.9432080294007193E-7</c:v>
                </c:pt>
                <c:pt idx="816">
                  <c:v>6.9772052625364193E-7</c:v>
                </c:pt>
                <c:pt idx="817">
                  <c:v>7.0122861694283099E-7</c:v>
                </c:pt>
                <c:pt idx="818">
                  <c:v>7.0484571707951166E-7</c:v>
                </c:pt>
                <c:pt idx="819">
                  <c:v>7.085725258345274E-7</c:v>
                </c:pt>
                <c:pt idx="820">
                  <c:v>7.1240979858637594E-7</c:v>
                </c:pt>
                <c:pt idx="821">
                  <c:v>7.1635834612692982E-7</c:v>
                </c:pt>
                <c:pt idx="822">
                  <c:v>7.2041903395849478E-7</c:v>
                </c:pt>
                <c:pt idx="823">
                  <c:v>7.2459278167700589E-7</c:v>
                </c:pt>
                <c:pt idx="824">
                  <c:v>7.2888056243647632E-7</c:v>
                </c:pt>
                <c:pt idx="825">
                  <c:v>7.3328340249040091E-7</c:v>
                </c:pt>
                <c:pt idx="826">
                  <c:v>7.3780238080596562E-7</c:v>
                </c:pt>
                <c:pt idx="827">
                  <c:v>7.4243862874741671E-7</c:v>
                </c:pt>
                <c:pt idx="828">
                  <c:v>7.4719332982516527E-7</c:v>
                </c:pt>
                <c:pt idx="829">
                  <c:v>7.520677195075149E-7</c:v>
                </c:pt>
                <c:pt idx="830">
                  <c:v>7.5706308509202669E-7</c:v>
                </c:pt>
                <c:pt idx="831">
                  <c:v>7.6218076563411045E-7</c:v>
                </c:pt>
                <c:pt idx="832">
                  <c:v>7.674221519301337E-7</c:v>
                </c:pt>
                <c:pt idx="833">
                  <c:v>7.7278868655309364E-7</c:v>
                </c:pt>
                <c:pt idx="834">
                  <c:v>7.7828186393859296E-7</c:v>
                </c:pt>
                <c:pt idx="835">
                  <c:v>7.8390323051940144E-7</c:v>
                </c:pt>
                <c:pt idx="836">
                  <c:v>7.8965438490678609E-7</c:v>
                </c:pt>
                <c:pt idx="837">
                  <c:v>7.9553697811714544E-7</c:v>
                </c:pt>
                <c:pt idx="838">
                  <c:v>8.0155271384239488E-7</c:v>
                </c:pt>
                <c:pt idx="839">
                  <c:v>8.0770334876286623E-7</c:v>
                </c:pt>
                <c:pt idx="840">
                  <c:v>8.1399069290155526E-7</c:v>
                </c:pt>
                <c:pt idx="841">
                  <c:v>8.2041661001850293E-7</c:v>
                </c:pt>
                <c:pt idx="842">
                  <c:v>8.2698301804448776E-7</c:v>
                </c:pt>
                <c:pt idx="843">
                  <c:v>8.3369188955304207E-7</c:v>
                </c:pt>
                <c:pt idx="844">
                  <c:v>8.4054525226995509E-7</c:v>
                </c:pt>
                <c:pt idx="845">
                  <c:v>8.4754518961960879E-7</c:v>
                </c:pt>
                <c:pt idx="846">
                  <c:v>8.5469384130753855E-7</c:v>
                </c:pt>
                <c:pt idx="847">
                  <c:v>8.6199340393840849E-7</c:v>
                </c:pt>
                <c:pt idx="848">
                  <c:v>8.6944613166926767E-7</c:v>
                </c:pt>
                <c:pt idx="849">
                  <c:v>8.7705433689722959E-7</c:v>
                </c:pt>
                <c:pt idx="850">
                  <c:v>8.8482039098152086E-7</c:v>
                </c:pt>
                <c:pt idx="851">
                  <c:v>8.9274672499935004E-7</c:v>
                </c:pt>
                <c:pt idx="852">
                  <c:v>9.008358305354366E-7</c:v>
                </c:pt>
                <c:pt idx="853">
                  <c:v>9.0909026050486937E-7</c:v>
                </c:pt>
                <c:pt idx="854">
                  <c:v>9.1751263000920172E-7</c:v>
                </c:pt>
                <c:pt idx="855">
                  <c:v>9.2610561722560919E-7</c:v>
                </c:pt>
                <c:pt idx="856">
                  <c:v>9.3487196432891675E-7</c:v>
                </c:pt>
                <c:pt idx="857">
                  <c:v>9.4381447844664002E-7</c:v>
                </c:pt>
                <c:pt idx="858">
                  <c:v>9.5293603264677621E-7</c:v>
                </c:pt>
                <c:pt idx="859">
                  <c:v>9.6223956695856986E-7</c:v>
                </c:pt>
                <c:pt idx="860">
                  <c:v>9.7172808942613876E-7</c:v>
                </c:pt>
                <c:pt idx="861">
                  <c:v>9.8140467719514153E-7</c:v>
                </c:pt>
                <c:pt idx="862">
                  <c:v>9.9127247763255441E-7</c:v>
                </c:pt>
                <c:pt idx="863">
                  <c:v>1.0013347094797377E-6</c:v>
                </c:pt>
                <c:pt idx="864">
                  <c:v>1.0115946640388328E-6</c:v>
                </c:pt>
                <c:pt idx="865">
                  <c:v>1.0220557063929485E-6</c:v>
                </c:pt>
                <c:pt idx="866">
                  <c:v>1.0327212766600421E-6</c:v>
                </c:pt>
                <c:pt idx="867">
                  <c:v>1.0435948912809793E-6</c:v>
                </c:pt>
                <c:pt idx="868">
                  <c:v>1.054680144341993E-6</c:v>
                </c:pt>
                <c:pt idx="869">
                  <c:v>1.0659807089317133E-6</c:v>
                </c:pt>
                <c:pt idx="870">
                  <c:v>1.0775003385332845E-6</c:v>
                </c:pt>
                <c:pt idx="871">
                  <c:v>1.0892428684517887E-6</c:v>
                </c:pt>
                <c:pt idx="872">
                  <c:v>1.101212217277385E-6</c:v>
                </c:pt>
                <c:pt idx="873">
                  <c:v>1.113412388384485E-6</c:v>
                </c:pt>
                <c:pt idx="874">
                  <c:v>1.1258474714674741E-6</c:v>
                </c:pt>
                <c:pt idx="875">
                  <c:v>1.1385216441133306E-6</c:v>
                </c:pt>
                <c:pt idx="876">
                  <c:v>1.1514391734116409E-6</c:v>
                </c:pt>
                <c:pt idx="877">
                  <c:v>1.1646044176023669E-6</c:v>
                </c:pt>
                <c:pt idx="878">
                  <c:v>1.1780218277619913E-6</c:v>
                </c:pt>
                <c:pt idx="879">
                  <c:v>1.1916959495284948E-6</c:v>
                </c:pt>
                <c:pt idx="880">
                  <c:v>1.2056314248656084E-6</c:v>
                </c:pt>
                <c:pt idx="881">
                  <c:v>1.2198329938669159E-6</c:v>
                </c:pt>
                <c:pt idx="882">
                  <c:v>1.2343054966004216E-6</c:v>
                </c:pt>
                <c:pt idx="883">
                  <c:v>1.2490538749941367E-6</c:v>
                </c:pt>
                <c:pt idx="884">
                  <c:v>1.2640831747630874E-6</c:v>
                </c:pt>
                <c:pt idx="885">
                  <c:v>1.2793985473786901E-6</c:v>
                </c:pt>
                <c:pt idx="886">
                  <c:v>1.2950052520807122E-6</c:v>
                </c:pt>
                <c:pt idx="887">
                  <c:v>1.3109086579327859E-6</c:v>
                </c:pt>
                <c:pt idx="888">
                  <c:v>1.3271142459219465E-6</c:v>
                </c:pt>
                <c:pt idx="889">
                  <c:v>1.3436276111027816E-6</c:v>
                </c:pt>
                <c:pt idx="890">
                  <c:v>1.360454464787147E-6</c:v>
                </c:pt>
                <c:pt idx="891">
                  <c:v>1.3776006367797583E-6</c:v>
                </c:pt>
                <c:pt idx="892">
                  <c:v>1.3950720776606883E-6</c:v>
                </c:pt>
                <c:pt idx="893">
                  <c:v>1.4128748611152907E-6</c:v>
                </c:pt>
                <c:pt idx="894">
                  <c:v>1.4310151863123317E-6</c:v>
                </c:pt>
                <c:pt idx="895">
                  <c:v>1.4494993803310291E-6</c:v>
                </c:pt>
                <c:pt idx="896">
                  <c:v>1.4683339006377649E-6</c:v>
                </c:pt>
                <c:pt idx="897">
                  <c:v>1.4875253376133586E-6</c:v>
                </c:pt>
                <c:pt idx="898">
                  <c:v>1.5070804171313339E-6</c:v>
                </c:pt>
                <c:pt idx="899">
                  <c:v>1.5270060031883384E-6</c:v>
                </c:pt>
                <c:pt idx="900">
                  <c:v>1.5473091005872392E-6</c:v>
                </c:pt>
                <c:pt idx="901">
                  <c:v>1.5679968576738689E-6</c:v>
                </c:pt>
                <c:pt idx="902">
                  <c:v>1.589076569127957E-6</c:v>
                </c:pt>
                <c:pt idx="903">
                  <c:v>1.6105556788094264E-6</c:v>
                </c:pt>
                <c:pt idx="904">
                  <c:v>1.6324417826606145E-6</c:v>
                </c:pt>
                <c:pt idx="905">
                  <c:v>1.6547426316651968E-6</c:v>
                </c:pt>
                <c:pt idx="906">
                  <c:v>1.6774661348649828E-6</c:v>
                </c:pt>
                <c:pt idx="907">
                  <c:v>1.7006203624349017E-6</c:v>
                </c:pt>
                <c:pt idx="908">
                  <c:v>1.7242135488175418E-6</c:v>
                </c:pt>
                <c:pt idx="909">
                  <c:v>1.7482540959176997E-6</c:v>
                </c:pt>
                <c:pt idx="910">
                  <c:v>1.7727505763579401E-6</c:v>
                </c:pt>
                <c:pt idx="911">
                  <c:v>1.7977117367959386E-6</c:v>
                </c:pt>
                <c:pt idx="912">
                  <c:v>1.8231465013047184E-6</c:v>
                </c:pt>
                <c:pt idx="913">
                  <c:v>1.8490639748159373E-6</c:v>
                </c:pt>
                <c:pt idx="914">
                  <c:v>1.8754734466279452E-6</c:v>
                </c:pt>
                <c:pt idx="915">
                  <c:v>1.9023843939788487E-6</c:v>
                </c:pt>
                <c:pt idx="916">
                  <c:v>1.9298064856853956E-6</c:v>
                </c:pt>
                <c:pt idx="917">
                  <c:v>1.9577495858489418E-6</c:v>
                </c:pt>
                <c:pt idx="918">
                  <c:v>1.986223757628727E-6</c:v>
                </c:pt>
                <c:pt idx="919">
                  <c:v>2.015239267083811E-6</c:v>
                </c:pt>
                <c:pt idx="920">
                  <c:v>2.0448065870839437E-6</c:v>
                </c:pt>
                <c:pt idx="921">
                  <c:v>2.0749364012905103E-6</c:v>
                </c:pt>
                <c:pt idx="922">
                  <c:v>2.1056396082080198E-6</c:v>
                </c:pt>
                <c:pt idx="923">
                  <c:v>2.1369273253071635E-6</c:v>
                </c:pt>
                <c:pt idx="924">
                  <c:v>2.1688108932197719E-6</c:v>
                </c:pt>
                <c:pt idx="925">
                  <c:v>2.2013018800065874E-6</c:v>
                </c:pt>
                <c:pt idx="926">
                  <c:v>2.2344120854985639E-6</c:v>
                </c:pt>
                <c:pt idx="927">
                  <c:v>2.2681535457119745E-6</c:v>
                </c:pt>
                <c:pt idx="928">
                  <c:v>2.3025385373382485E-6</c:v>
                </c:pt>
                <c:pt idx="929">
                  <c:v>2.337579582308858E-6</c:v>
                </c:pt>
                <c:pt idx="930">
                  <c:v>2.3732894524358908E-6</c:v>
                </c:pt>
                <c:pt idx="931">
                  <c:v>2.4096811741285865E-6</c:v>
                </c:pt>
                <c:pt idx="932">
                  <c:v>2.4467680331864082E-6</c:v>
                </c:pt>
                <c:pt idx="933">
                  <c:v>2.4845635796687961E-6</c:v>
                </c:pt>
                <c:pt idx="934">
                  <c:v>2.5230816328420832E-6</c:v>
                </c:pt>
                <c:pt idx="935">
                  <c:v>2.5623362862036379E-6</c:v>
                </c:pt>
                <c:pt idx="936">
                  <c:v>2.6023419125833643E-6</c:v>
                </c:pt>
                <c:pt idx="937">
                  <c:v>2.6431131693228749E-6</c:v>
                </c:pt>
                <c:pt idx="938">
                  <c:v>2.6846650035316615E-6</c:v>
                </c:pt>
                <c:pt idx="939">
                  <c:v>2.7270126574210935E-6</c:v>
                </c:pt>
                <c:pt idx="940">
                  <c:v>2.7701716737152014E-6</c:v>
                </c:pt>
                <c:pt idx="941">
                  <c:v>2.8141579011384786E-6</c:v>
                </c:pt>
                <c:pt idx="942">
                  <c:v>2.8589874999796539E-6</c:v>
                </c:pt>
                <c:pt idx="943">
                  <c:v>2.9046769477318664E-6</c:v>
                </c:pt>
                <c:pt idx="944">
                  <c:v>2.9512430448072068E-6</c:v>
                </c:pt>
                <c:pt idx="945">
                  <c:v>2.9987029203265585E-6</c:v>
                </c:pt>
                <c:pt idx="946">
                  <c:v>3.0470740379815813E-6</c:v>
                </c:pt>
                <c:pt idx="947">
                  <c:v>3.0963742019698688E-6</c:v>
                </c:pt>
                <c:pt idx="948">
                  <c:v>3.1466215630005189E-6</c:v>
                </c:pt>
                <c:pt idx="949">
                  <c:v>3.1978346243692809E-6</c:v>
                </c:pt>
                <c:pt idx="950">
                  <c:v>3.2500322481011725E-6</c:v>
                </c:pt>
                <c:pt idx="951">
                  <c:v>3.3032336611593798E-6</c:v>
                </c:pt>
                <c:pt idx="952">
                  <c:v>3.3574584617173158E-6</c:v>
                </c:pt>
                <c:pt idx="953">
                  <c:v>3.412726625492356E-6</c:v>
                </c:pt>
                <c:pt idx="954">
                  <c:v>3.4690585121385824E-6</c:v>
                </c:pt>
                <c:pt idx="955">
                  <c:v>3.5264748716946763E-6</c:v>
                </c:pt>
                <c:pt idx="956">
                  <c:v>3.5849968510852425E-6</c:v>
                </c:pt>
                <c:pt idx="957">
                  <c:v>3.6446460006708397E-6</c:v>
                </c:pt>
                <c:pt idx="958">
                  <c:v>3.7054442808438594E-6</c:v>
                </c:pt>
                <c:pt idx="959">
                  <c:v>3.767414068665498E-6</c:v>
                </c:pt>
                <c:pt idx="960">
                  <c:v>3.8305781645394272E-6</c:v>
                </c:pt>
                <c:pt idx="961">
                  <c:v>3.8949597989175409E-6</c:v>
                </c:pt>
                <c:pt idx="962">
                  <c:v>3.9605826390322602E-6</c:v>
                </c:pt>
                <c:pt idx="963">
                  <c:v>4.027470795649288E-6</c:v>
                </c:pt>
                <c:pt idx="964">
                  <c:v>4.0956488298356973E-6</c:v>
                </c:pt>
                <c:pt idx="965">
                  <c:v>4.165141759735198E-6</c:v>
                </c:pt>
                <c:pt idx="966">
                  <c:v>4.2359750673440631E-6</c:v>
                </c:pt>
                <c:pt idx="967">
                  <c:v>4.3081747052806505E-6</c:v>
                </c:pt>
                <c:pt idx="968">
                  <c:v>4.381767103538358E-6</c:v>
                </c:pt>
                <c:pt idx="969">
                  <c:v>4.4567791762147136E-6</c:v>
                </c:pt>
                <c:pt idx="970">
                  <c:v>4.533238328205991E-6</c:v>
                </c:pt>
                <c:pt idx="971">
                  <c:v>4.6111724618571109E-6</c:v>
                </c:pt>
                <c:pt idx="972">
                  <c:v>4.6906099835561211E-6</c:v>
                </c:pt>
                <c:pt idx="973">
                  <c:v>4.7715798102610924E-6</c:v>
                </c:pt>
                <c:pt idx="974">
                  <c:v>4.8541113759462426E-6</c:v>
                </c:pt>
                <c:pt idx="975">
                  <c:v>4.9382346379548685E-6</c:v>
                </c:pt>
                <c:pt idx="976">
                  <c:v>5.0239800832435893E-6</c:v>
                </c:pt>
                <c:pt idx="977">
                  <c:v>5.1113787345028174E-6</c:v>
                </c:pt>
                <c:pt idx="978">
                  <c:v>5.2004621561371871E-6</c:v>
                </c:pt>
                <c:pt idx="979">
                  <c:v>5.2912624600880078E-6</c:v>
                </c:pt>
                <c:pt idx="980">
                  <c:v>5.3838123114790347E-6</c:v>
                </c:pt>
                <c:pt idx="981">
                  <c:v>5.4781449340665631E-6</c:v>
                </c:pt>
                <c:pt idx="982">
                  <c:v>5.5742941154717068E-6</c:v>
                </c:pt>
                <c:pt idx="983">
                  <c:v>5.6722942121728825E-6</c:v>
                </c:pt>
                <c:pt idx="984">
                  <c:v>5.7721801542342531E-6</c:v>
                </c:pt>
                <c:pt idx="985">
                  <c:v>5.8739874497463619E-6</c:v>
                </c:pt>
                <c:pt idx="986">
                  <c:v>5.977752188950124E-6</c:v>
                </c:pt>
                <c:pt idx="987">
                  <c:v>6.0835110480169505E-6</c:v>
                </c:pt>
                <c:pt idx="988">
                  <c:v>6.1913012924554E-6</c:v>
                </c:pt>
                <c:pt idx="989">
                  <c:v>6.3011607801114132E-6</c:v>
                </c:pt>
                <c:pt idx="990">
                  <c:v>6.413127963729167E-6</c:v>
                </c:pt>
                <c:pt idx="991">
                  <c:v>6.5272418930373476E-6</c:v>
                </c:pt>
                <c:pt idx="992">
                  <c:v>6.6435422163223043E-6</c:v>
                </c:pt>
                <c:pt idx="993">
                  <c:v>6.7620691814494771E-6</c:v>
                </c:pt>
                <c:pt idx="994">
                  <c:v>6.8828636362909071E-6</c:v>
                </c:pt>
                <c:pt idx="995">
                  <c:v>7.0059670285145062E-6</c:v>
                </c:pt>
                <c:pt idx="996">
                  <c:v>7.1314214046889734E-6</c:v>
                </c:pt>
                <c:pt idx="997">
                  <c:v>7.2592694086553385E-6</c:v>
                </c:pt>
                <c:pt idx="998">
                  <c:v>7.3895542791140439E-6</c:v>
                </c:pt>
                <c:pt idx="999">
                  <c:v>7.5223198463722966E-6</c:v>
                </c:pt>
                <c:pt idx="1000">
                  <c:v>0</c:v>
                </c:pt>
              </c:numCache>
            </c:numRef>
          </c:yVal>
          <c:smooth val="0"/>
          <c:extLst>
            <c:ext xmlns:c16="http://schemas.microsoft.com/office/drawing/2014/chart" uri="{C3380CC4-5D6E-409C-BE32-E72D297353CC}">
              <c16:uniqueId val="{00000000-5203-417B-9EE3-A464B15E8ADC}"/>
            </c:ext>
          </c:extLst>
        </c:ser>
        <c:ser>
          <c:idx val="9"/>
          <c:order val="9"/>
          <c:tx>
            <c:strRef>
              <c:f>'Noise and Sensitivity Calcs'!$H$1018</c:f>
              <c:strCache>
                <c:ptCount val="1"/>
                <c:pt idx="0">
                  <c:v> Noise,  C2 = 8.2E-09</c:v>
                </c:pt>
              </c:strCache>
            </c:strRef>
          </c:tx>
          <c:spPr>
            <a:ln w="38100" cap="rnd">
              <a:solidFill>
                <a:srgbClr val="FFC000"/>
              </a:solidFill>
              <a:prstDash val="dash"/>
              <a:round/>
            </a:ln>
            <a:effectLst/>
          </c:spPr>
          <c:marker>
            <c:symbol val="none"/>
          </c:marker>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Calcs'!$H$1019:$H$2019</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2.0633652539325562E-6</c:v>
                </c:pt>
                <c:pt idx="646">
                  <c:v>2.0633652539325562E-6</c:v>
                </c:pt>
                <c:pt idx="647">
                  <c:v>1.7106496099951431E-6</c:v>
                </c:pt>
                <c:pt idx="648">
                  <c:v>1.5318065537115994E-6</c:v>
                </c:pt>
                <c:pt idx="649">
                  <c:v>1.4135929572446478E-6</c:v>
                </c:pt>
                <c:pt idx="650">
                  <c:v>1.3264371965515431E-6</c:v>
                </c:pt>
                <c:pt idx="651">
                  <c:v>1.258092220500501E-6</c:v>
                </c:pt>
                <c:pt idx="652">
                  <c:v>1.2023074549803164E-6</c:v>
                </c:pt>
                <c:pt idx="653">
                  <c:v>1.1554693208696386E-6</c:v>
                </c:pt>
                <c:pt idx="654">
                  <c:v>1.1153056716358205E-6</c:v>
                </c:pt>
                <c:pt idx="655">
                  <c:v>1.0802981781324277E-6</c:v>
                </c:pt>
                <c:pt idx="656">
                  <c:v>1.0493841643929096E-6</c:v>
                </c:pt>
                <c:pt idx="657">
                  <c:v>1.0217922301036253E-6</c:v>
                </c:pt>
                <c:pt idx="658">
                  <c:v>9.9694562772907764E-7</c:v>
                </c:pt>
                <c:pt idx="659">
                  <c:v>9.744024821358654E-7</c:v>
                </c:pt>
                <c:pt idx="660">
                  <c:v>9.5381722106793287E-7</c:v>
                </c:pt>
                <c:pt idx="661">
                  <c:v>9.3491480424520615E-7</c:v>
                </c:pt>
                <c:pt idx="662">
                  <c:v>9.1747298521942584E-7</c:v>
                </c:pt>
                <c:pt idx="663">
                  <c:v>9.0130978660821305E-7</c:v>
                </c:pt>
                <c:pt idx="664">
                  <c:v>8.8627445807921535E-7</c:v>
                </c:pt>
                <c:pt idx="665">
                  <c:v>8.722408202974724E-7</c:v>
                </c:pt>
                <c:pt idx="666">
                  <c:v>8.5910228007515064E-7</c:v>
                </c:pt>
                <c:pt idx="667">
                  <c:v>8.4676803931933437E-7</c:v>
                </c:pt>
                <c:pt idx="668">
                  <c:v>8.3516017185769117E-7</c:v>
                </c:pt>
                <c:pt idx="669">
                  <c:v>8.2421134123955409E-7</c:v>
                </c:pt>
                <c:pt idx="670">
                  <c:v>8.1386299873681404E-7</c:v>
                </c:pt>
                <c:pt idx="671">
                  <c:v>8.0406394579075399E-7</c:v>
                </c:pt>
                <c:pt idx="672">
                  <c:v>7.947691763461471E-7</c:v>
                </c:pt>
                <c:pt idx="673">
                  <c:v>7.85938936477895E-7</c:v>
                </c:pt>
                <c:pt idx="674">
                  <c:v>7.7753795440503263E-7</c:v>
                </c:pt>
                <c:pt idx="675">
                  <c:v>7.6953480534878323E-7</c:v>
                </c:pt>
                <c:pt idx="676">
                  <c:v>7.6190138401975292E-7</c:v>
                </c:pt>
                <c:pt idx="677">
                  <c:v>7.5461246369506565E-7</c:v>
                </c:pt>
                <c:pt idx="678">
                  <c:v>7.4764532547504989E-7</c:v>
                </c:pt>
                <c:pt idx="679">
                  <c:v>7.409794448119742E-7</c:v>
                </c:pt>
                <c:pt idx="680">
                  <c:v>7.3459622507986726E-7</c:v>
                </c:pt>
                <c:pt idx="681">
                  <c:v>7.2847877001591592E-7</c:v>
                </c:pt>
                <c:pt idx="682">
                  <c:v>7.2261168846629568E-7</c:v>
                </c:pt>
                <c:pt idx="683">
                  <c:v>7.1698092612211867E-7</c:v>
                </c:pt>
                <c:pt idx="684">
                  <c:v>7.1157361992003597E-7</c:v>
                </c:pt>
                <c:pt idx="685">
                  <c:v>7.0637797156588572E-7</c:v>
                </c:pt>
                <c:pt idx="686">
                  <c:v>7.013831372662612E-7</c:v>
                </c:pt>
                <c:pt idx="687">
                  <c:v>6.9657913125615232E-7</c:v>
                </c:pt>
                <c:pt idx="688">
                  <c:v>6.9195674111736022E-7</c:v>
                </c:pt>
                <c:pt idx="689">
                  <c:v>6.8750745321311446E-7</c:v>
                </c:pt>
                <c:pt idx="690">
                  <c:v>6.8322338683358842E-7</c:v>
                </c:pt>
                <c:pt idx="691">
                  <c:v>6.7909723586912305E-7</c:v>
                </c:pt>
                <c:pt idx="692">
                  <c:v>6.7512221700996325E-7</c:v>
                </c:pt>
                <c:pt idx="693">
                  <c:v>6.7129202362270485E-7</c:v>
                </c:pt>
                <c:pt idx="694">
                  <c:v>6.6760078457948537E-7</c:v>
                </c:pt>
                <c:pt idx="695">
                  <c:v>6.6404302742074787E-7</c:v>
                </c:pt>
                <c:pt idx="696">
                  <c:v>6.6061364532053751E-7</c:v>
                </c:pt>
                <c:pt idx="697">
                  <c:v>6.5730786739723049E-7</c:v>
                </c:pt>
                <c:pt idx="698">
                  <c:v>6.5412123197522985E-7</c:v>
                </c:pt>
                <c:pt idx="699">
                  <c:v>6.5104956245608097E-7</c:v>
                </c:pt>
                <c:pt idx="700">
                  <c:v>6.4808894550239823E-7</c:v>
                </c:pt>
                <c:pt idx="701">
                  <c:v>6.4523571127660923E-7</c:v>
                </c:pt>
                <c:pt idx="702">
                  <c:v>6.424864155090713E-7</c:v>
                </c:pt>
                <c:pt idx="703">
                  <c:v>6.3983782319852883E-7</c:v>
                </c:pt>
                <c:pt idx="704">
                  <c:v>6.3728689377200744E-7</c:v>
                </c:pt>
                <c:pt idx="705">
                  <c:v>6.3483076755211064E-7</c:v>
                </c:pt>
                <c:pt idx="706">
                  <c:v>6.3246675339779555E-7</c:v>
                </c:pt>
                <c:pt idx="707">
                  <c:v>6.301923174003895E-7</c:v>
                </c:pt>
                <c:pt idx="708">
                  <c:v>6.2800507253021662E-7</c:v>
                </c:pt>
                <c:pt idx="709">
                  <c:v>6.2590276914098789E-7</c:v>
                </c:pt>
                <c:pt idx="710">
                  <c:v>6.2388328624960029E-7</c:v>
                </c:pt>
                <c:pt idx="711">
                  <c:v>6.2194462351794118E-7</c:v>
                </c:pt>
                <c:pt idx="712">
                  <c:v>6.200848938712971E-7</c:v>
                </c:pt>
                <c:pt idx="713">
                  <c:v>6.1830231669491346E-7</c:v>
                </c:pt>
                <c:pt idx="714">
                  <c:v>6.1659521155640477E-7</c:v>
                </c:pt>
                <c:pt idx="715">
                  <c:v>6.1496199240722519E-7</c:v>
                </c:pt>
                <c:pt idx="716">
                  <c:v>6.134011622209765E-7</c:v>
                </c:pt>
                <c:pt idx="717">
                  <c:v>6.1191130803088807E-7</c:v>
                </c:pt>
                <c:pt idx="718">
                  <c:v>6.1049109633227918E-7</c:v>
                </c:pt>
                <c:pt idx="719">
                  <c:v>6.0913926881933132E-7</c:v>
                </c:pt>
                <c:pt idx="720">
                  <c:v>6.0785463842841245E-7</c:v>
                </c:pt>
                <c:pt idx="721">
                  <c:v>6.066360856628474E-7</c:v>
                </c:pt>
                <c:pt idx="722">
                  <c:v>6.0548255517643812E-7</c:v>
                </c:pt>
                <c:pt idx="723">
                  <c:v>6.0439305259511167E-7</c:v>
                </c:pt>
                <c:pt idx="724">
                  <c:v>6.0336664155790378E-7</c:v>
                </c:pt>
                <c:pt idx="725">
                  <c:v>6.0240244096047173E-7</c:v>
                </c:pt>
                <c:pt idx="726">
                  <c:v>6.0149962238538664E-7</c:v>
                </c:pt>
                <c:pt idx="727">
                  <c:v>6.0065740770535895E-7</c:v>
                </c:pt>
                <c:pt idx="728">
                  <c:v>5.9987506684630486E-7</c:v>
                </c:pt>
                <c:pt idx="729">
                  <c:v>5.9915191569866123E-7</c:v>
                </c:pt>
                <c:pt idx="730">
                  <c:v>5.9848731416613154E-7</c:v>
                </c:pt>
                <c:pt idx="731">
                  <c:v>5.9788066434200509E-7</c:v>
                </c:pt>
                <c:pt idx="732">
                  <c:v>5.9733140880410573E-7</c:v>
                </c:pt>
                <c:pt idx="733">
                  <c:v>5.9683902902008004E-7</c:v>
                </c:pt>
                <c:pt idx="734">
                  <c:v>5.9640304385539533E-7</c:v>
                </c:pt>
                <c:pt idx="735">
                  <c:v>5.9602300817716067E-7</c:v>
                </c:pt>
                <c:pt idx="736">
                  <c:v>5.9569851154728151E-7</c:v>
                </c:pt>
                <c:pt idx="737">
                  <c:v>5.9542917699914186E-7</c:v>
                </c:pt>
                <c:pt idx="738">
                  <c:v>5.952146598922796E-7</c:v>
                </c:pt>
                <c:pt idx="739">
                  <c:v>5.9505464684012057E-7</c:v>
                </c:pt>
                <c:pt idx="740">
                  <c:v>5.9494885470610762E-7</c:v>
                </c:pt>
                <c:pt idx="741">
                  <c:v>5.948970296640168E-7</c:v>
                </c:pt>
                <c:pt idx="742">
                  <c:v>5.9489894631840953E-7</c:v>
                </c:pt>
                <c:pt idx="743">
                  <c:v>5.949544068817107E-7</c:v>
                </c:pt>
                <c:pt idx="744">
                  <c:v>5.9506324040441396E-7</c:v>
                </c:pt>
                <c:pt idx="745">
                  <c:v>5.9522530205537448E-7</c:v>
                </c:pt>
                <c:pt idx="746">
                  <c:v>5.9544047244924892E-7</c:v>
                </c:pt>
                <c:pt idx="747">
                  <c:v>5.9570865701843486E-7</c:v>
                </c:pt>
                <c:pt idx="748">
                  <c:v>5.9602978542696701E-7</c:v>
                </c:pt>
                <c:pt idx="749">
                  <c:v>5.9640381102411987E-7</c:v>
                </c:pt>
                <c:pt idx="750">
                  <c:v>5.968307103355348E-7</c:v>
                </c:pt>
                <c:pt idx="751">
                  <c:v>5.9731048258987268E-7</c:v>
                </c:pt>
                <c:pt idx="752">
                  <c:v>5.9784314927916877E-7</c:v>
                </c:pt>
                <c:pt idx="753">
                  <c:v>5.984287537511581E-7</c:v>
                </c:pt>
                <c:pt idx="754">
                  <c:v>5.9906736083190386E-7</c:v>
                </c:pt>
                <c:pt idx="755">
                  <c:v>5.9975905647738849E-7</c:v>
                </c:pt>
                <c:pt idx="756">
                  <c:v>6.0050394745247911E-7</c:v>
                </c:pt>
                <c:pt idx="757">
                  <c:v>6.0130216103614128E-7</c:v>
                </c:pt>
                <c:pt idx="758">
                  <c:v>6.0215384475163194E-7</c:v>
                </c:pt>
                <c:pt idx="759">
                  <c:v>6.0305916612051722E-7</c:v>
                </c:pt>
                <c:pt idx="760">
                  <c:v>6.040183124395183E-7</c:v>
                </c:pt>
                <c:pt idx="761">
                  <c:v>6.0503149057920093E-7</c:v>
                </c:pt>
                <c:pt idx="762">
                  <c:v>6.0609892680359999E-7</c:v>
                </c:pt>
                <c:pt idx="763">
                  <c:v>6.0722086660988783E-7</c:v>
                </c:pt>
                <c:pt idx="764">
                  <c:v>6.0839757458740047E-7</c:v>
                </c:pt>
                <c:pt idx="765">
                  <c:v>6.0962933429515091E-7</c:v>
                </c:pt>
                <c:pt idx="766">
                  <c:v>6.1091644815729264E-7</c:v>
                </c:pt>
                <c:pt idx="767">
                  <c:v>6.1225923737575122E-7</c:v>
                </c:pt>
                <c:pt idx="768">
                  <c:v>6.1365804185956881E-7</c:v>
                </c:pt>
                <c:pt idx="769">
                  <c:v>6.151132201702651E-7</c:v>
                </c:pt>
                <c:pt idx="770">
                  <c:v>6.1662514948285094E-7</c:v>
                </c:pt>
                <c:pt idx="771">
                  <c:v>6.181942255619012E-7</c:v>
                </c:pt>
                <c:pt idx="772">
                  <c:v>6.1982086275229449E-7</c:v>
                </c:pt>
                <c:pt idx="773">
                  <c:v>6.2150549398418179E-7</c:v>
                </c:pt>
                <c:pt idx="774">
                  <c:v>6.2324857079187694E-7</c:v>
                </c:pt>
                <c:pt idx="775">
                  <c:v>6.2505056334618976E-7</c:v>
                </c:pt>
                <c:pt idx="776">
                  <c:v>6.2691196049998455E-7</c:v>
                </c:pt>
                <c:pt idx="777">
                  <c:v>6.2883326984662097E-7</c:v>
                </c:pt>
                <c:pt idx="778">
                  <c:v>6.3081501779099082E-7</c:v>
                </c:pt>
                <c:pt idx="779">
                  <c:v>6.328577496329035E-7</c:v>
                </c:pt>
                <c:pt idx="780">
                  <c:v>6.3496202966260928E-7</c:v>
                </c:pt>
                <c:pt idx="781">
                  <c:v>6.3712844126821229E-7</c:v>
                </c:pt>
                <c:pt idx="782">
                  <c:v>6.39357587054796E-7</c:v>
                </c:pt>
                <c:pt idx="783">
                  <c:v>6.4165008897505576E-7</c:v>
                </c:pt>
                <c:pt idx="784">
                  <c:v>6.4400658847138301E-7</c:v>
                </c:pt>
                <c:pt idx="785">
                  <c:v>6.4642774662906122E-7</c:v>
                </c:pt>
                <c:pt idx="786">
                  <c:v>6.4891424434068348E-7</c:v>
                </c:pt>
                <c:pt idx="787">
                  <c:v>6.5146678248145747E-7</c:v>
                </c:pt>
                <c:pt idx="788">
                  <c:v>6.540860820954833E-7</c:v>
                </c:pt>
                <c:pt idx="789">
                  <c:v>6.5677288459278902E-7</c:v>
                </c:pt>
                <c:pt idx="790">
                  <c:v>6.5952795195709192E-7</c:v>
                </c:pt>
                <c:pt idx="791">
                  <c:v>6.6235206696429659E-7</c:v>
                </c:pt>
                <c:pt idx="792">
                  <c:v>6.6524603341153012E-7</c:v>
                </c:pt>
                <c:pt idx="793">
                  <c:v>6.6821067635681961E-7</c:v>
                </c:pt>
                <c:pt idx="794">
                  <c:v>6.7124684236935169E-7</c:v>
                </c:pt>
                <c:pt idx="795">
                  <c:v>6.7435539979021456E-7</c:v>
                </c:pt>
                <c:pt idx="796">
                  <c:v>6.7753723900374342E-7</c:v>
                </c:pt>
                <c:pt idx="797">
                  <c:v>6.8079327271936661E-7</c:v>
                </c:pt>
                <c:pt idx="798">
                  <c:v>6.8412443626406534E-7</c:v>
                </c:pt>
                <c:pt idx="799">
                  <c:v>6.8753168788538167E-7</c:v>
                </c:pt>
                <c:pt idx="800">
                  <c:v>6.9101600906503379E-7</c:v>
                </c:pt>
                <c:pt idx="801">
                  <c:v>6.9457840484324332E-7</c:v>
                </c:pt>
                <c:pt idx="802">
                  <c:v>6.982199041537236E-7</c:v>
                </c:pt>
                <c:pt idx="803">
                  <c:v>7.019415601694628E-7</c:v>
                </c:pt>
                <c:pt idx="804">
                  <c:v>7.057444506593122E-7</c:v>
                </c:pt>
                <c:pt idx="805">
                  <c:v>7.096296783555365E-7</c:v>
                </c:pt>
                <c:pt idx="806">
                  <c:v>7.1359837133227001E-7</c:v>
                </c:pt>
                <c:pt idx="807">
                  <c:v>7.176516833951434E-7</c:v>
                </c:pt>
                <c:pt idx="808">
                  <c:v>7.2179079448201519E-7</c:v>
                </c:pt>
                <c:pt idx="809">
                  <c:v>7.2601691107500832E-7</c:v>
                </c:pt>
                <c:pt idx="810">
                  <c:v>7.3033126662393298E-7</c:v>
                </c:pt>
                <c:pt idx="811">
                  <c:v>7.3473512198122357E-7</c:v>
                </c:pt>
                <c:pt idx="812">
                  <c:v>7.3922976584849506E-7</c:v>
                </c:pt>
                <c:pt idx="813">
                  <c:v>7.4381651523484704E-7</c:v>
                </c:pt>
                <c:pt idx="814">
                  <c:v>7.484967159271223E-7</c:v>
                </c:pt>
                <c:pt idx="815">
                  <c:v>7.5327174297216146E-7</c:v>
                </c:pt>
                <c:pt idx="816">
                  <c:v>7.5814300117125685E-7</c:v>
                </c:pt>
                <c:pt idx="817">
                  <c:v>7.6311192558700802E-7</c:v>
                </c:pt>
                <c:pt idx="818">
                  <c:v>7.681799820626379E-7</c:v>
                </c:pt>
                <c:pt idx="819">
                  <c:v>7.7334866775404653E-7</c:v>
                </c:pt>
                <c:pt idx="820">
                  <c:v>7.786195116747296E-7</c:v>
                </c:pt>
                <c:pt idx="821">
                  <c:v>7.8399407525372388E-7</c:v>
                </c:pt>
                <c:pt idx="822">
                  <c:v>7.894739529068182E-7</c:v>
                </c:pt>
                <c:pt idx="823">
                  <c:v>7.9506077262122489E-7</c:v>
                </c:pt>
                <c:pt idx="824">
                  <c:v>8.0075619655387246E-7</c:v>
                </c:pt>
                <c:pt idx="825">
                  <c:v>8.0656192164355803E-7</c:v>
                </c:pt>
                <c:pt idx="826">
                  <c:v>8.1247968023717858E-7</c:v>
                </c:pt>
                <c:pt idx="827">
                  <c:v>8.1851124073028247E-7</c:v>
                </c:pt>
                <c:pt idx="828">
                  <c:v>8.2465840822210328E-7</c:v>
                </c:pt>
                <c:pt idx="829">
                  <c:v>8.3092302518539946E-7</c:v>
                </c:pt>
                <c:pt idx="830">
                  <c:v>8.3730697215126759E-7</c:v>
                </c:pt>
                <c:pt idx="831">
                  <c:v>8.4381216840927294E-7</c:v>
                </c:pt>
                <c:pt idx="832">
                  <c:v>8.504405727229756E-7</c:v>
                </c:pt>
                <c:pt idx="833">
                  <c:v>8.5719418406138712E-7</c:v>
                </c:pt>
                <c:pt idx="834">
                  <c:v>8.6407504234633854E-7</c:v>
                </c:pt>
                <c:pt idx="835">
                  <c:v>8.7108522921626964E-7</c:v>
                </c:pt>
                <c:pt idx="836">
                  <c:v>8.7822686880653489E-7</c:v>
                </c:pt>
                <c:pt idx="837">
                  <c:v>8.855021285467005E-7</c:v>
                </c:pt>
                <c:pt idx="838">
                  <c:v>8.9291321997494842E-7</c:v>
                </c:pt>
                <c:pt idx="839">
                  <c:v>9.0046239957006532E-7</c:v>
                </c:pt>
                <c:pt idx="840">
                  <c:v>9.0815196960115398E-7</c:v>
                </c:pt>
                <c:pt idx="841">
                  <c:v>9.1598427899552548E-7</c:v>
                </c:pt>
                <c:pt idx="842">
                  <c:v>9.2396172422506272E-7</c:v>
                </c:pt>
                <c:pt idx="843">
                  <c:v>9.3208675021130809E-7</c:v>
                </c:pt>
                <c:pt idx="844">
                  <c:v>9.4036185124975341E-7</c:v>
                </c:pt>
                <c:pt idx="845">
                  <c:v>9.4878957195356025E-7</c:v>
                </c:pt>
                <c:pt idx="846">
                  <c:v>9.573725082171074E-7</c:v>
                </c:pt>
                <c:pt idx="847">
                  <c:v>9.6611330819977139E-7</c:v>
                </c:pt>
                <c:pt idx="848">
                  <c:v>9.7501467333024052E-7</c:v>
                </c:pt>
                <c:pt idx="849">
                  <c:v>9.840793593318203E-7</c:v>
                </c:pt>
                <c:pt idx="850">
                  <c:v>9.9331017726900522E-7</c:v>
                </c:pt>
                <c:pt idx="851">
                  <c:v>1.0027099946158294E-6</c:v>
                </c:pt>
                <c:pt idx="852">
                  <c:v>1.0122817363463459E-6</c:v>
                </c:pt>
                <c:pt idx="853">
                  <c:v>1.0220283860476024E-6</c:v>
                </c:pt>
                <c:pt idx="854">
                  <c:v>1.0319529870556273E-6</c:v>
                </c:pt>
                <c:pt idx="855">
                  <c:v>1.0420586436148116E-6</c:v>
                </c:pt>
                <c:pt idx="856">
                  <c:v>1.0523485220610388E-6</c:v>
                </c:pt>
                <c:pt idx="857">
                  <c:v>1.0628258520291729E-6</c:v>
                </c:pt>
                <c:pt idx="858">
                  <c:v>1.0734939276852177E-6</c:v>
                </c:pt>
                <c:pt idx="859">
                  <c:v>1.0843561089836642E-6</c:v>
                </c:pt>
                <c:pt idx="860">
                  <c:v>1.0954158229505126E-6</c:v>
                </c:pt>
                <c:pt idx="861">
                  <c:v>1.1066765649924188E-6</c:v>
                </c:pt>
                <c:pt idx="862">
                  <c:v>1.1181419002324422E-6</c:v>
                </c:pt>
                <c:pt idx="863">
                  <c:v>1.1298154648729271E-6</c:v>
                </c:pt>
                <c:pt idx="864">
                  <c:v>1.1417009675860602E-6</c:v>
                </c:pt>
                <c:pt idx="865">
                  <c:v>1.1538021909324496E-6</c:v>
                </c:pt>
                <c:pt idx="866">
                  <c:v>1.1661229928085062E-6</c:v>
                </c:pt>
                <c:pt idx="867">
                  <c:v>1.1786673079229486E-6</c:v>
                </c:pt>
                <c:pt idx="868">
                  <c:v>1.1914391493030372E-6</c:v>
                </c:pt>
                <c:pt idx="869">
                  <c:v>1.2044426098311893E-6</c:v>
                </c:pt>
                <c:pt idx="870">
                  <c:v>1.2176818638123675E-6</c:v>
                </c:pt>
                <c:pt idx="871">
                  <c:v>1.2311611685729463E-6</c:v>
                </c:pt>
                <c:pt idx="872">
                  <c:v>1.2448848660916084E-6</c:v>
                </c:pt>
                <c:pt idx="873">
                  <c:v>1.2588573846628182E-6</c:v>
                </c:pt>
                <c:pt idx="874">
                  <c:v>1.2730832405935106E-6</c:v>
                </c:pt>
                <c:pt idx="875">
                  <c:v>1.2875670399335912E-6</c:v>
                </c:pt>
                <c:pt idx="876">
                  <c:v>1.3023134802409779E-6</c:v>
                </c:pt>
                <c:pt idx="877">
                  <c:v>1.3173273523815206E-6</c:v>
                </c:pt>
                <c:pt idx="878">
                  <c:v>1.3326135423648177E-6</c:v>
                </c:pt>
                <c:pt idx="879">
                  <c:v>1.3481770332163162E-6</c:v>
                </c:pt>
                <c:pt idx="880">
                  <c:v>1.3640229068864948E-6</c:v>
                </c:pt>
                <c:pt idx="881">
                  <c:v>1.3801563461976422E-6</c:v>
                </c:pt>
                <c:pt idx="882">
                  <c:v>1.3965826368291017E-6</c:v>
                </c:pt>
                <c:pt idx="883">
                  <c:v>1.4133071693416111E-6</c:v>
                </c:pt>
                <c:pt idx="884">
                  <c:v>1.4303354412412553E-6</c:v>
                </c:pt>
                <c:pt idx="885">
                  <c:v>1.4476730590841338E-6</c:v>
                </c:pt>
                <c:pt idx="886">
                  <c:v>1.4653257406220184E-6</c:v>
                </c:pt>
                <c:pt idx="887">
                  <c:v>1.4832993169900054E-6</c:v>
                </c:pt>
                <c:pt idx="888">
                  <c:v>1.5015997349369396E-6</c:v>
                </c:pt>
                <c:pt idx="889">
                  <c:v>1.5202330590990514E-6</c:v>
                </c:pt>
                <c:pt idx="890">
                  <c:v>1.5392054743179581E-6</c:v>
                </c:pt>
                <c:pt idx="891">
                  <c:v>1.558523288003465E-6</c:v>
                </c:pt>
                <c:pt idx="892">
                  <c:v>1.5781929325421413E-6</c:v>
                </c:pt>
                <c:pt idx="893">
                  <c:v>1.598220967752359E-6</c:v>
                </c:pt>
                <c:pt idx="894">
                  <c:v>1.6186140833866502E-6</c:v>
                </c:pt>
                <c:pt idx="895">
                  <c:v>1.6393791016821597E-6</c:v>
                </c:pt>
                <c:pt idx="896">
                  <c:v>1.6605229799598133E-6</c:v>
                </c:pt>
                <c:pt idx="897">
                  <c:v>1.6820528132734707E-6</c:v>
                </c:pt>
                <c:pt idx="898">
                  <c:v>1.7039758371093668E-6</c:v>
                </c:pt>
                <c:pt idx="899">
                  <c:v>1.7262994301370149E-6</c:v>
                </c:pt>
                <c:pt idx="900">
                  <c:v>1.7490311170122147E-6</c:v>
                </c:pt>
                <c:pt idx="901">
                  <c:v>1.7721785712331681E-6</c:v>
                </c:pt>
                <c:pt idx="902">
                  <c:v>1.7957496180504029E-6</c:v>
                </c:pt>
                <c:pt idx="903">
                  <c:v>1.8197522374313458E-6</c:v>
                </c:pt>
                <c:pt idx="904">
                  <c:v>1.8441945670805644E-6</c:v>
                </c:pt>
                <c:pt idx="905">
                  <c:v>1.8690849055163572E-6</c:v>
                </c:pt>
                <c:pt idx="906">
                  <c:v>1.8944317152045445E-6</c:v>
                </c:pt>
                <c:pt idx="907">
                  <c:v>1.9202436257506427E-6</c:v>
                </c:pt>
                <c:pt idx="908">
                  <c:v>1.9465294371505739E-6</c:v>
                </c:pt>
                <c:pt idx="909">
                  <c:v>1.9732981231016307E-6</c:v>
                </c:pt>
                <c:pt idx="910">
                  <c:v>2.0005588343739078E-6</c:v>
                </c:pt>
                <c:pt idx="911">
                  <c:v>2.028320902243289E-6</c:v>
                </c:pt>
                <c:pt idx="912">
                  <c:v>2.0565938419869047E-6</c:v>
                </c:pt>
                <c:pt idx="913">
                  <c:v>2.0853873564417648E-6</c:v>
                </c:pt>
                <c:pt idx="914">
                  <c:v>2.1147113396273825E-6</c:v>
                </c:pt>
                <c:pt idx="915">
                  <c:v>2.1445758804334754E-6</c:v>
                </c:pt>
                <c:pt idx="916">
                  <c:v>2.1749912663732089E-6</c:v>
                </c:pt>
                <c:pt idx="917">
                  <c:v>2.2059679874028727E-6</c:v>
                </c:pt>
                <c:pt idx="918">
                  <c:v>2.2375167398092129E-6</c:v>
                </c:pt>
                <c:pt idx="919">
                  <c:v>2.2696484301645247E-6</c:v>
                </c:pt>
                <c:pt idx="920">
                  <c:v>2.302374179350555E-6</c:v>
                </c:pt>
                <c:pt idx="921">
                  <c:v>2.3357053266523085E-6</c:v>
                </c:pt>
                <c:pt idx="922">
                  <c:v>2.3696534339217344E-6</c:v>
                </c:pt>
                <c:pt idx="923">
                  <c:v>2.4042302898127284E-6</c:v>
                </c:pt>
                <c:pt idx="924">
                  <c:v>2.4394479140876694E-6</c:v>
                </c:pt>
                <c:pt idx="925">
                  <c:v>2.4753185619959957E-6</c:v>
                </c:pt>
                <c:pt idx="926">
                  <c:v>2.5118547287261365E-6</c:v>
                </c:pt>
                <c:pt idx="927">
                  <c:v>2.5490691539304611E-6</c:v>
                </c:pt>
                <c:pt idx="928">
                  <c:v>2.5869748263242746E-6</c:v>
                </c:pt>
                <c:pt idx="929">
                  <c:v>2.6255849883595211E-6</c:v>
                </c:pt>
                <c:pt idx="930">
                  <c:v>2.6649131409729481E-6</c:v>
                </c:pt>
                <c:pt idx="931">
                  <c:v>2.7049730484097336E-6</c:v>
                </c:pt>
                <c:pt idx="932">
                  <c:v>2.7457787431226234E-6</c:v>
                </c:pt>
                <c:pt idx="933">
                  <c:v>2.7873445307469072E-6</c:v>
                </c:pt>
                <c:pt idx="934">
                  <c:v>2.8296849951512353E-6</c:v>
                </c:pt>
                <c:pt idx="935">
                  <c:v>2.8728150035649072E-6</c:v>
                </c:pt>
                <c:pt idx="936">
                  <c:v>2.9167497117806454E-6</c:v>
                </c:pt>
                <c:pt idx="937">
                  <c:v>2.9615045694342288E-6</c:v>
                </c:pt>
                <c:pt idx="938">
                  <c:v>3.0070953253595471E-6</c:v>
                </c:pt>
                <c:pt idx="939">
                  <c:v>3.0535380330194956E-6</c:v>
                </c:pt>
                <c:pt idx="940">
                  <c:v>3.1008490560122622E-6</c:v>
                </c:pt>
                <c:pt idx="941">
                  <c:v>3.1490450736526204E-6</c:v>
                </c:pt>
                <c:pt idx="942">
                  <c:v>3.1981430866272331E-6</c:v>
                </c:pt>
                <c:pt idx="943">
                  <c:v>3.2481604227239157E-6</c:v>
                </c:pt>
                <c:pt idx="944">
                  <c:v>3.2991147426333721E-6</c:v>
                </c:pt>
                <c:pt idx="945">
                  <c:v>3.3510240458227998E-6</c:v>
                </c:pt>
                <c:pt idx="946">
                  <c:v>3.4039066764800917E-6</c:v>
                </c:pt>
                <c:pt idx="947">
                  <c:v>3.4577813295271328E-6</c:v>
                </c:pt>
                <c:pt idx="948">
                  <c:v>3.5126670567010267E-6</c:v>
                </c:pt>
                <c:pt idx="949">
                  <c:v>3.5685832727010111E-6</c:v>
                </c:pt>
                <c:pt idx="950">
                  <c:v>3.6255497613998587E-6</c:v>
                </c:pt>
                <c:pt idx="951">
                  <c:v>3.6835866821167664E-6</c:v>
                </c:pt>
                <c:pt idx="952">
                  <c:v>3.7427145759499871E-6</c:v>
                </c:pt>
                <c:pt idx="953">
                  <c:v>3.8029543721664542E-6</c:v>
                </c:pt>
                <c:pt idx="954">
                  <c:v>3.8643273946450999E-6</c:v>
                </c:pt>
                <c:pt idx="955">
                  <c:v>3.9268553683711329E-6</c:v>
                </c:pt>
                <c:pt idx="956">
                  <c:v>3.9905604259774653E-6</c:v>
                </c:pt>
                <c:pt idx="957">
                  <c:v>4.0554651143296625E-6</c:v>
                </c:pt>
                <c:pt idx="958">
                  <c:v>4.1215924011502445E-6</c:v>
                </c:pt>
                <c:pt idx="959">
                  <c:v>4.1889656816772227E-6</c:v>
                </c:pt>
                <c:pt idx="960">
                  <c:v>4.2576087853531396E-6</c:v>
                </c:pt>
                <c:pt idx="961">
                  <c:v>4.3275459825376853E-6</c:v>
                </c:pt>
                <c:pt idx="962">
                  <c:v>4.3988019912398444E-6</c:v>
                </c:pt>
                <c:pt idx="963">
                  <c:v>4.471401983861708E-6</c:v>
                </c:pt>
                <c:pt idx="964">
                  <c:v>4.5453715939481385E-6</c:v>
                </c:pt>
                <c:pt idx="965">
                  <c:v>4.6207369229350519E-6</c:v>
                </c:pt>
                <c:pt idx="966">
                  <c:v>4.6975245468878271E-6</c:v>
                </c:pt>
                <c:pt idx="967">
                  <c:v>4.7757615232222491E-6</c:v>
                </c:pt>
                <c:pt idx="968">
                  <c:v>4.8554753973982054E-6</c:v>
                </c:pt>
                <c:pt idx="969">
                  <c:v>4.9366942095769473E-6</c:v>
                </c:pt>
                <c:pt idx="970">
                  <c:v>5.0194465012316921E-6</c:v>
                </c:pt>
                <c:pt idx="971">
                  <c:v>5.1037613216993739E-6</c:v>
                </c:pt>
                <c:pt idx="972">
                  <c:v>5.189668234663249E-6</c:v>
                </c:pt>
                <c:pt idx="973">
                  <c:v>5.2771973245523808E-6</c:v>
                </c:pt>
                <c:pt idx="974">
                  <c:v>5.3663792028450591E-6</c:v>
                </c:pt>
                <c:pt idx="975">
                  <c:v>5.4572450142612597E-6</c:v>
                </c:pt>
                <c:pt idx="976">
                  <c:v>5.5498264428291527E-6</c:v>
                </c:pt>
                <c:pt idx="977">
                  <c:v>5.6441557178091963E-6</c:v>
                </c:pt>
                <c:pt idx="978">
                  <c:v>5.7402656194574357E-6</c:v>
                </c:pt>
                <c:pt idx="979">
                  <c:v>5.8381894846107233E-6</c:v>
                </c:pt>
                <c:pt idx="980">
                  <c:v>5.9379612120729177E-6</c:v>
                </c:pt>
                <c:pt idx="981">
                  <c:v>6.0396152677812381E-6</c:v>
                </c:pt>
                <c:pt idx="982">
                  <c:v>6.1431866897313496E-6</c:v>
                </c:pt>
                <c:pt idx="983">
                  <c:v>6.248711092635893E-6</c:v>
                </c:pt>
                <c:pt idx="984">
                  <c:v>6.3562246722916927E-6</c:v>
                </c:pt>
                <c:pt idx="985">
                  <c:v>6.4657642096306398E-6</c:v>
                </c:pt>
                <c:pt idx="986">
                  <c:v>6.5773670744230206E-6</c:v>
                </c:pt>
                <c:pt idx="987">
                  <c:v>6.6910712286057798E-6</c:v>
                </c:pt>
                <c:pt idx="988">
                  <c:v>6.8069152292028738E-6</c:v>
                </c:pt>
                <c:pt idx="989">
                  <c:v>6.9249382308044911E-6</c:v>
                </c:pt>
                <c:pt idx="990">
                  <c:v>7.0451799875690192E-6</c:v>
                </c:pt>
                <c:pt idx="991">
                  <c:v>7.1676808547121855E-6</c:v>
                </c:pt>
                <c:pt idx="992">
                  <c:v>7.2924817894413033E-6</c:v>
                </c:pt>
                <c:pt idx="993">
                  <c:v>7.4196243512948581E-6</c:v>
                </c:pt>
                <c:pt idx="994">
                  <c:v>7.5491507018429929E-6</c:v>
                </c:pt>
                <c:pt idx="995">
                  <c:v>7.6811036037020045E-6</c:v>
                </c:pt>
                <c:pt idx="996">
                  <c:v>7.8155264188151471E-6</c:v>
                </c:pt>
                <c:pt idx="997">
                  <c:v>7.952463105946816E-6</c:v>
                </c:pt>
                <c:pt idx="998">
                  <c:v>8.0919582173386439E-6</c:v>
                </c:pt>
                <c:pt idx="999">
                  <c:v>8.2340568944678419E-6</c:v>
                </c:pt>
                <c:pt idx="1000">
                  <c:v>0</c:v>
                </c:pt>
              </c:numCache>
            </c:numRef>
          </c:yVal>
          <c:smooth val="0"/>
          <c:extLst>
            <c:ext xmlns:c16="http://schemas.microsoft.com/office/drawing/2014/chart" uri="{C3380CC4-5D6E-409C-BE32-E72D297353CC}">
              <c16:uniqueId val="{00000001-5203-417B-9EE3-A464B15E8ADC}"/>
            </c:ext>
          </c:extLst>
        </c:ser>
        <c:ser>
          <c:idx val="10"/>
          <c:order val="10"/>
          <c:tx>
            <c:strRef>
              <c:f>'Noise and Sensitivity Calcs'!$M$1018</c:f>
              <c:strCache>
                <c:ptCount val="1"/>
                <c:pt idx="0">
                  <c:v> Noise,  C2 = 2.6E-09</c:v>
                </c:pt>
              </c:strCache>
            </c:strRef>
          </c:tx>
          <c:spPr>
            <a:ln w="38100" cap="rnd">
              <a:solidFill>
                <a:srgbClr val="FFFF00"/>
              </a:solidFill>
              <a:prstDash val="dash"/>
              <a:round/>
            </a:ln>
            <a:effectLst/>
          </c:spPr>
          <c:marker>
            <c:symbol val="none"/>
          </c:marker>
          <c:dPt>
            <c:idx val="769"/>
            <c:marker>
              <c:symbol val="none"/>
            </c:marker>
            <c:bubble3D val="0"/>
            <c:spPr>
              <a:ln w="38100" cap="rnd">
                <a:solidFill>
                  <a:schemeClr val="tx1"/>
                </a:solidFill>
                <a:prstDash val="dash"/>
                <a:round/>
              </a:ln>
              <a:effectLst/>
            </c:spPr>
            <c:extLst>
              <c:ext xmlns:c16="http://schemas.microsoft.com/office/drawing/2014/chart" uri="{C3380CC4-5D6E-409C-BE32-E72D297353CC}">
                <c16:uniqueId val="{00000003-5203-417B-9EE3-A464B15E8ADC}"/>
              </c:ext>
            </c:extLst>
          </c:dPt>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Calcs'!$M$1019:$M$2019</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2.6819181537464666E-6</c:v>
                </c:pt>
                <c:pt idx="558">
                  <c:v>2.6819181537464666E-6</c:v>
                </c:pt>
                <c:pt idx="559">
                  <c:v>2.2631795537470335E-6</c:v>
                </c:pt>
                <c:pt idx="560">
                  <c:v>2.0833885603530948E-6</c:v>
                </c:pt>
                <c:pt idx="561">
                  <c:v>1.9642085199413516E-6</c:v>
                </c:pt>
                <c:pt idx="562">
                  <c:v>1.8747171829647825E-6</c:v>
                </c:pt>
                <c:pt idx="563">
                  <c:v>1.8030754368063391E-6</c:v>
                </c:pt>
                <c:pt idx="564">
                  <c:v>1.7434011570428073E-6</c:v>
                </c:pt>
                <c:pt idx="565">
                  <c:v>1.6923231240698238E-6</c:v>
                </c:pt>
                <c:pt idx="566">
                  <c:v>1.6477227575406113E-6</c:v>
                </c:pt>
                <c:pt idx="567">
                  <c:v>1.608179404442418E-6</c:v>
                </c:pt>
                <c:pt idx="568">
                  <c:v>1.5726931634789398E-6</c:v>
                </c:pt>
                <c:pt idx="569">
                  <c:v>1.5405333018424347E-6</c:v>
                </c:pt>
                <c:pt idx="570">
                  <c:v>1.5111494727927681E-6</c:v>
                </c:pt>
                <c:pt idx="571">
                  <c:v>1.4841168283822757E-6</c:v>
                </c:pt>
                <c:pt idx="572">
                  <c:v>1.4591005682630697E-6</c:v>
                </c:pt>
                <c:pt idx="573">
                  <c:v>1.4358321968537304E-6</c:v>
                </c:pt>
                <c:pt idx="574">
                  <c:v>1.4140931288875796E-6</c:v>
                </c:pt>
                <c:pt idx="575">
                  <c:v>1.3937030696698674E-6</c:v>
                </c:pt>
                <c:pt idx="576">
                  <c:v>1.3745115913998346E-6</c:v>
                </c:pt>
                <c:pt idx="577">
                  <c:v>1.3563919047593535E-6</c:v>
                </c:pt>
                <c:pt idx="578">
                  <c:v>1.3392361728267376E-6</c:v>
                </c:pt>
                <c:pt idx="579">
                  <c:v>1.3229519304448342E-6</c:v>
                </c:pt>
                <c:pt idx="580">
                  <c:v>1.3074593101417825E-6</c:v>
                </c:pt>
                <c:pt idx="581">
                  <c:v>1.2926888659817545E-6</c:v>
                </c:pt>
                <c:pt idx="582">
                  <c:v>1.2785798471080833E-6</c:v>
                </c:pt>
                <c:pt idx="583">
                  <c:v>1.2650788139290485E-6</c:v>
                </c:pt>
                <c:pt idx="584">
                  <c:v>1.2521385185000881E-6</c:v>
                </c:pt>
                <c:pt idx="585">
                  <c:v>1.2397169908406916E-6</c:v>
                </c:pt>
                <c:pt idx="586">
                  <c:v>1.2277767873825011E-6</c:v>
                </c:pt>
                <c:pt idx="587">
                  <c:v>1.216284368241398E-6</c:v>
                </c:pt>
                <c:pt idx="588">
                  <c:v>1.2052095777235186E-6</c:v>
                </c:pt>
                <c:pt idx="589">
                  <c:v>1.1945252082131606E-6</c:v>
                </c:pt>
                <c:pt idx="590">
                  <c:v>1.1842066319046181E-6</c:v>
                </c:pt>
                <c:pt idx="591">
                  <c:v>1.1742314881141142E-6</c:v>
                </c:pt>
                <c:pt idx="592">
                  <c:v>1.1645794164174671E-6</c:v>
                </c:pt>
                <c:pt idx="593">
                  <c:v>1.1552318277976773E-6</c:v>
                </c:pt>
                <c:pt idx="594">
                  <c:v>1.1461717074984565E-6</c:v>
                </c:pt>
                <c:pt idx="595">
                  <c:v>1.1373834444644802E-6</c:v>
                </c:pt>
                <c:pt idx="596">
                  <c:v>1.1288526831884823E-6</c:v>
                </c:pt>
                <c:pt idx="597">
                  <c:v>1.1205661945306963E-6</c:v>
                </c:pt>
                <c:pt idx="598">
                  <c:v>1.1125117626747363E-6</c:v>
                </c:pt>
                <c:pt idx="599">
                  <c:v>1.1046780858661003E-6</c:v>
                </c:pt>
                <c:pt idx="600">
                  <c:v>1.0970546889697157E-6</c:v>
                </c:pt>
                <c:pt idx="601">
                  <c:v>1.0896318462015189E-6</c:v>
                </c:pt>
                <c:pt idx="602">
                  <c:v>1.0824005126498667E-6</c:v>
                </c:pt>
                <c:pt idx="603">
                  <c:v>1.0753522634167928E-6</c:v>
                </c:pt>
                <c:pt idx="604">
                  <c:v>1.0684792393870021E-6</c:v>
                </c:pt>
                <c:pt idx="605">
                  <c:v>1.0617740987792773E-6</c:v>
                </c:pt>
                <c:pt idx="606">
                  <c:v>1.0552299737585608E-6</c:v>
                </c:pt>
                <c:pt idx="607">
                  <c:v>1.0488404314890775E-6</c:v>
                </c:pt>
                <c:pt idx="608">
                  <c:v>1.0425994390961225E-6</c:v>
                </c:pt>
                <c:pt idx="609">
                  <c:v>1.0365013320763875E-6</c:v>
                </c:pt>
                <c:pt idx="610">
                  <c:v>1.0305407857591401E-6</c:v>
                </c:pt>
                <c:pt idx="611">
                  <c:v>1.0247127894724663E-6</c:v>
                </c:pt>
                <c:pt idx="612">
                  <c:v>1.019012623114034E-6</c:v>
                </c:pt>
                <c:pt idx="613">
                  <c:v>1.0134358358635912E-6</c:v>
                </c:pt>
                <c:pt idx="614">
                  <c:v>1.0079782268075709E-6</c:v>
                </c:pt>
                <c:pt idx="615">
                  <c:v>1.0026358272742231E-6</c:v>
                </c:pt>
                <c:pt idx="616">
                  <c:v>9.9740488470201085E-7</c:v>
                </c:pt>
                <c:pt idx="617">
                  <c:v>9.9228184788491535E-7</c:v>
                </c:pt>
                <c:pt idx="618">
                  <c:v>9.8726335345693341E-7</c:v>
                </c:pt>
                <c:pt idx="619">
                  <c:v>9.8234621349325495E-7</c:v>
                </c:pt>
                <c:pt idx="620">
                  <c:v>9.7752740412005427E-7</c:v>
                </c:pt>
                <c:pt idx="621">
                  <c:v>9.728040550363426E-7</c:v>
                </c:pt>
                <c:pt idx="622">
                  <c:v>9.6817343986237843E-7</c:v>
                </c:pt>
                <c:pt idx="623">
                  <c:v>9.6363296723771135E-7</c:v>
                </c:pt>
                <c:pt idx="624">
                  <c:v>9.5918017260089738E-7</c:v>
                </c:pt>
                <c:pt idx="625">
                  <c:v>9.5481271058935313E-7</c:v>
                </c:pt>
                <c:pt idx="626">
                  <c:v>9.5052834800448892E-7</c:v>
                </c:pt>
                <c:pt idx="627">
                  <c:v>9.463249572927934E-7</c:v>
                </c:pt>
                <c:pt idx="628">
                  <c:v>9.4220051049850145E-7</c:v>
                </c:pt>
                <c:pt idx="629">
                  <c:v>9.3815307364777194E-7</c:v>
                </c:pt>
                <c:pt idx="630">
                  <c:v>9.3418080152824417E-7</c:v>
                </c:pt>
                <c:pt idx="631">
                  <c:v>9.3028193283145708E-7</c:v>
                </c:pt>
                <c:pt idx="632">
                  <c:v>9.2645478562837068E-7</c:v>
                </c:pt>
                <c:pt idx="633">
                  <c:v>9.2269775315153755E-7</c:v>
                </c:pt>
                <c:pt idx="634">
                  <c:v>9.1900929985919705E-7</c:v>
                </c:pt>
                <c:pt idx="635">
                  <c:v>9.1538795775961056E-7</c:v>
                </c:pt>
                <c:pt idx="636">
                  <c:v>9.1183232297521787E-7</c:v>
                </c:pt>
                <c:pt idx="637">
                  <c:v>9.0834105252864755E-7</c:v>
                </c:pt>
                <c:pt idx="638">
                  <c:v>9.0491286133342507E-7</c:v>
                </c:pt>
                <c:pt idx="639">
                  <c:v>9.0154651937463192E-7</c:v>
                </c:pt>
                <c:pt idx="640">
                  <c:v>8.9824084906515132E-7</c:v>
                </c:pt>
                <c:pt idx="641">
                  <c:v>8.9499472276499381E-7</c:v>
                </c:pt>
                <c:pt idx="642">
                  <c:v>8.9180706045196404E-7</c:v>
                </c:pt>
                <c:pt idx="643">
                  <c:v>8.8867682753282106E-7</c:v>
                </c:pt>
                <c:pt idx="644">
                  <c:v>8.8560303278521651E-7</c:v>
                </c:pt>
                <c:pt idx="645">
                  <c:v>8.8258472642138608E-7</c:v>
                </c:pt>
                <c:pt idx="646">
                  <c:v>8.7962099826508082E-7</c:v>
                </c:pt>
                <c:pt idx="647">
                  <c:v>8.7671097603429257E-7</c:v>
                </c:pt>
                <c:pt idx="648">
                  <c:v>8.7385382372259333E-7</c:v>
                </c:pt>
                <c:pt idx="649">
                  <c:v>8.7104874007254201E-7</c:v>
                </c:pt>
                <c:pt idx="650">
                  <c:v>8.6829495713520396E-7</c:v>
                </c:pt>
                <c:pt idx="651">
                  <c:v>8.6559173891025518E-7</c:v>
                </c:pt>
                <c:pt idx="652">
                  <c:v>8.6293838006139805E-7</c:v>
                </c:pt>
                <c:pt idx="653">
                  <c:v>8.6033420470241068E-7</c:v>
                </c:pt>
                <c:pt idx="654">
                  <c:v>8.577785652494434E-7</c:v>
                </c:pt>
                <c:pt idx="655">
                  <c:v>8.5527084133542906E-7</c:v>
                </c:pt>
                <c:pt idx="656">
                  <c:v>8.5281043878275222E-7</c:v>
                </c:pt>
                <c:pt idx="657">
                  <c:v>8.5039678863079935E-7</c:v>
                </c:pt>
                <c:pt idx="658">
                  <c:v>8.4802934621501308E-7</c:v>
                </c:pt>
                <c:pt idx="659">
                  <c:v>8.4570759029432025E-7</c:v>
                </c:pt>
                <c:pt idx="660">
                  <c:v>8.4343102222438859E-7</c:v>
                </c:pt>
                <c:pt idx="661">
                  <c:v>8.4119916517372013E-7</c:v>
                </c:pt>
                <c:pt idx="662">
                  <c:v>8.3901156338034887E-7</c:v>
                </c:pt>
                <c:pt idx="663">
                  <c:v>8.368677814467887E-7</c:v>
                </c:pt>
                <c:pt idx="664">
                  <c:v>8.3476740367111093E-7</c:v>
                </c:pt>
                <c:pt idx="665">
                  <c:v>8.3271003341206391E-7</c:v>
                </c:pt>
                <c:pt idx="666">
                  <c:v>8.3069529248651541E-7</c:v>
                </c:pt>
                <c:pt idx="667">
                  <c:v>8.2872282059733725E-7</c:v>
                </c:pt>
                <c:pt idx="668">
                  <c:v>8.2679227479017999E-7</c:v>
                </c:pt>
                <c:pt idx="669">
                  <c:v>8.2490332893759753E-7</c:v>
                </c:pt>
                <c:pt idx="670">
                  <c:v>8.2305567324905843E-7</c:v>
                </c:pt>
                <c:pt idx="671">
                  <c:v>8.2124901380558529E-7</c:v>
                </c:pt>
                <c:pt idx="672">
                  <c:v>8.1948307211761249E-7</c:v>
                </c:pt>
                <c:pt idx="673">
                  <c:v>8.1775758470507574E-7</c:v>
                </c:pt>
                <c:pt idx="674">
                  <c:v>8.1607230269853729E-7</c:v>
                </c:pt>
                <c:pt idx="675">
                  <c:v>8.1442699146022917E-7</c:v>
                </c:pt>
                <c:pt idx="676">
                  <c:v>8.1282143022422624E-7</c:v>
                </c:pt>
                <c:pt idx="677">
                  <c:v>8.1125541175466655E-7</c:v>
                </c:pt>
                <c:pt idx="678">
                  <c:v>8.0972874202123493E-7</c:v>
                </c:pt>
                <c:pt idx="679">
                  <c:v>8.0824123989113608E-7</c:v>
                </c:pt>
                <c:pt idx="680">
                  <c:v>8.0679273683670821E-7</c:v>
                </c:pt>
                <c:pt idx="681">
                  <c:v>8.0538307665803456E-7</c:v>
                </c:pt>
                <c:pt idx="682">
                  <c:v>8.0401211521985191E-7</c:v>
                </c:pt>
                <c:pt idx="683">
                  <c:v>8.0267972020212078E-7</c:v>
                </c:pt>
                <c:pt idx="684">
                  <c:v>8.0138577086368446E-7</c:v>
                </c:pt>
                <c:pt idx="685">
                  <c:v>8.0013015781840661E-7</c:v>
                </c:pt>
                <c:pt idx="686">
                  <c:v>7.9891278282332829E-7</c:v>
                </c:pt>
                <c:pt idx="687">
                  <c:v>7.9773355857828419E-7</c:v>
                </c:pt>
                <c:pt idx="688">
                  <c:v>7.9659240853650454E-7</c:v>
                </c:pt>
                <c:pt idx="689">
                  <c:v>7.9548926672586454E-7</c:v>
                </c:pt>
                <c:pt idx="690">
                  <c:v>7.944240775801666E-7</c:v>
                </c:pt>
                <c:pt idx="691">
                  <c:v>7.9339679578030074E-7</c:v>
                </c:pt>
                <c:pt idx="692">
                  <c:v>7.9240738610468462E-7</c:v>
                </c:pt>
                <c:pt idx="693">
                  <c:v>7.9145582328878636E-7</c:v>
                </c:pt>
                <c:pt idx="694">
                  <c:v>7.9054209189335898E-7</c:v>
                </c:pt>
                <c:pt idx="695">
                  <c:v>7.896661861809907E-7</c:v>
                </c:pt>
                <c:pt idx="696">
                  <c:v>7.8882811000085781E-7</c:v>
                </c:pt>
                <c:pt idx="697">
                  <c:v>7.8802787668115766E-7</c:v>
                </c:pt>
                <c:pt idx="698">
                  <c:v>7.8726550892921229E-7</c:v>
                </c:pt>
                <c:pt idx="699">
                  <c:v>7.8654103873880194E-7</c:v>
                </c:pt>
                <c:pt idx="700">
                  <c:v>7.8585450730458987E-7</c:v>
                </c:pt>
                <c:pt idx="701">
                  <c:v>7.852059649433831E-7</c:v>
                </c:pt>
                <c:pt idx="702">
                  <c:v>7.84595471022046E-7</c:v>
                </c:pt>
                <c:pt idx="703">
                  <c:v>7.8402309389185946E-7</c:v>
                </c:pt>
                <c:pt idx="704">
                  <c:v>7.8348891082911089E-7</c:v>
                </c:pt>
                <c:pt idx="705">
                  <c:v>7.8299300798180436E-7</c:v>
                </c:pt>
                <c:pt idx="706">
                  <c:v>7.8253548032225599E-7</c:v>
                </c:pt>
                <c:pt idx="707">
                  <c:v>7.8211643160550594E-7</c:v>
                </c:pt>
                <c:pt idx="708">
                  <c:v>7.8173597433327974E-7</c:v>
                </c:pt>
                <c:pt idx="709">
                  <c:v>7.8139422972348713E-7</c:v>
                </c:pt>
                <c:pt idx="710">
                  <c:v>7.8109132768506575E-7</c:v>
                </c:pt>
                <c:pt idx="711">
                  <c:v>7.8082740679805178E-7</c:v>
                </c:pt>
                <c:pt idx="712">
                  <c:v>7.806026142987762E-7</c:v>
                </c:pt>
                <c:pt idx="713">
                  <c:v>7.8041710607009227E-7</c:v>
                </c:pt>
                <c:pt idx="714">
                  <c:v>7.8027104663648424E-7</c:v>
                </c:pt>
                <c:pt idx="715">
                  <c:v>7.8016460916407368E-7</c:v>
                </c:pt>
                <c:pt idx="716">
                  <c:v>7.8009797546526314E-7</c:v>
                </c:pt>
                <c:pt idx="717">
                  <c:v>7.8007133600815666E-7</c:v>
                </c:pt>
                <c:pt idx="718">
                  <c:v>7.800848899304788E-7</c:v>
                </c:pt>
                <c:pt idx="719">
                  <c:v>7.8013884505804467E-7</c:v>
                </c:pt>
                <c:pt idx="720">
                  <c:v>7.8023341792770526E-7</c:v>
                </c:pt>
                <c:pt idx="721">
                  <c:v>7.8036883381463732E-7</c:v>
                </c:pt>
                <c:pt idx="722">
                  <c:v>7.8054532676402125E-7</c:v>
                </c:pt>
                <c:pt idx="723">
                  <c:v>7.807631396270296E-7</c:v>
                </c:pt>
                <c:pt idx="724">
                  <c:v>7.8102252410096398E-7</c:v>
                </c:pt>
                <c:pt idx="725">
                  <c:v>7.8132374077374996E-7</c:v>
                </c:pt>
                <c:pt idx="726">
                  <c:v>7.8166705917246068E-7</c:v>
                </c:pt>
                <c:pt idx="727">
                  <c:v>7.8205275781610781E-7</c:v>
                </c:pt>
                <c:pt idx="728">
                  <c:v>7.8248112427244852E-7</c:v>
                </c:pt>
                <c:pt idx="729">
                  <c:v>7.8295245521892876E-7</c:v>
                </c:pt>
                <c:pt idx="730">
                  <c:v>7.8346705650770946E-7</c:v>
                </c:pt>
                <c:pt idx="731">
                  <c:v>7.8402524323468701E-7</c:v>
                </c:pt>
                <c:pt idx="732">
                  <c:v>7.8462733981262259E-7</c:v>
                </c:pt>
                <c:pt idx="733">
                  <c:v>7.8527368004824144E-7</c:v>
                </c:pt>
                <c:pt idx="734">
                  <c:v>7.8596460722337817E-7</c:v>
                </c:pt>
                <c:pt idx="735">
                  <c:v>7.8670047418014511E-7</c:v>
                </c:pt>
                <c:pt idx="736">
                  <c:v>7.8748164341008241E-7</c:v>
                </c:pt>
                <c:pt idx="737">
                  <c:v>7.8830848714737665E-7</c:v>
                </c:pt>
                <c:pt idx="738">
                  <c:v>7.8918138746603682E-7</c:v>
                </c:pt>
                <c:pt idx="739">
                  <c:v>7.9010073638115401E-7</c:v>
                </c:pt>
                <c:pt idx="740">
                  <c:v>7.9106693595416414E-7</c:v>
                </c:pt>
                <c:pt idx="741">
                  <c:v>7.9208039840219925E-7</c:v>
                </c:pt>
                <c:pt idx="742">
                  <c:v>7.9314154621145692E-7</c:v>
                </c:pt>
                <c:pt idx="743">
                  <c:v>7.9425081225467627E-7</c:v>
                </c:pt>
                <c:pt idx="744">
                  <c:v>7.9540863991277503E-7</c:v>
                </c:pt>
                <c:pt idx="745">
                  <c:v>7.9661548320049468E-7</c:v>
                </c:pt>
                <c:pt idx="746">
                  <c:v>7.9787180689632203E-7</c:v>
                </c:pt>
                <c:pt idx="747">
                  <c:v>7.991780866765388E-7</c:v>
                </c:pt>
                <c:pt idx="748">
                  <c:v>8.0053480925344767E-7</c:v>
                </c:pt>
                <c:pt idx="749">
                  <c:v>8.0194247251794711E-7</c:v>
                </c:pt>
                <c:pt idx="750">
                  <c:v>8.0340158568627556E-7</c:v>
                </c:pt>
                <c:pt idx="751">
                  <c:v>8.0491266945114713E-7</c:v>
                </c:pt>
                <c:pt idx="752">
                  <c:v>8.0647625613721963E-7</c:v>
                </c:pt>
                <c:pt idx="753">
                  <c:v>8.0809288986098864E-7</c:v>
                </c:pt>
                <c:pt idx="754">
                  <c:v>8.0976312669503577E-7</c:v>
                </c:pt>
                <c:pt idx="755">
                  <c:v>8.1148753483695005E-7</c:v>
                </c:pt>
                <c:pt idx="756">
                  <c:v>8.1326669478255818E-7</c:v>
                </c:pt>
                <c:pt idx="757">
                  <c:v>8.1510119950394463E-7</c:v>
                </c:pt>
                <c:pt idx="758">
                  <c:v>8.1699165463201001E-7</c:v>
                </c:pt>
                <c:pt idx="759">
                  <c:v>8.1893867864374474E-7</c:v>
                </c:pt>
                <c:pt idx="760">
                  <c:v>8.2094290305427113E-7</c:v>
                </c:pt>
                <c:pt idx="761">
                  <c:v>8.230049726137222E-7</c:v>
                </c:pt>
                <c:pt idx="762">
                  <c:v>8.2512554550896374E-7</c:v>
                </c:pt>
                <c:pt idx="763">
                  <c:v>8.2730529357024867E-7</c:v>
                </c:pt>
                <c:pt idx="764">
                  <c:v>8.2954490248295838E-7</c:v>
                </c:pt>
                <c:pt idx="765">
                  <c:v>8.3184507200429927E-7</c:v>
                </c:pt>
                <c:pt idx="766">
                  <c:v>8.3420651618528625E-7</c:v>
                </c:pt>
                <c:pt idx="767">
                  <c:v>8.3662996359781089E-7</c:v>
                </c:pt>
                <c:pt idx="768">
                  <c:v>8.3911615756714594E-7</c:v>
                </c:pt>
                <c:pt idx="769">
                  <c:v>8.4166585640967463E-7</c:v>
                </c:pt>
                <c:pt idx="770">
                  <c:v>8.4427983367620717E-7</c:v>
                </c:pt>
                <c:pt idx="771">
                  <c:v>8.4695887840075449E-7</c:v>
                </c:pt>
                <c:pt idx="772">
                  <c:v>8.4970379535493645E-7</c:v>
                </c:pt>
                <c:pt idx="773">
                  <c:v>8.5251540530812048E-7</c:v>
                </c:pt>
                <c:pt idx="774">
                  <c:v>8.5539454529333451E-7</c:v>
                </c:pt>
                <c:pt idx="775">
                  <c:v>8.5834206887905961E-7</c:v>
                </c:pt>
                <c:pt idx="776">
                  <c:v>8.6135884644703628E-7</c:v>
                </c:pt>
                <c:pt idx="777">
                  <c:v>8.6444576547611693E-7</c:v>
                </c:pt>
                <c:pt idx="778">
                  <c:v>8.6760373083229208E-7</c:v>
                </c:pt>
                <c:pt idx="779">
                  <c:v>8.7083366506503713E-7</c:v>
                </c:pt>
                <c:pt idx="780">
                  <c:v>8.7413650870996248E-7</c:v>
                </c:pt>
                <c:pt idx="781">
                  <c:v>8.7751322059803581E-7</c:v>
                </c:pt>
                <c:pt idx="782">
                  <c:v>8.8096477817131352E-7</c:v>
                </c:pt>
                <c:pt idx="783">
                  <c:v>8.844921778054511E-7</c:v>
                </c:pt>
                <c:pt idx="784">
                  <c:v>8.8809643513898604E-7</c:v>
                </c:pt>
                <c:pt idx="785">
                  <c:v>8.9177858540956765E-7</c:v>
                </c:pt>
                <c:pt idx="786">
                  <c:v>8.9553968379725663E-7</c:v>
                </c:pt>
                <c:pt idx="787">
                  <c:v>8.993808057749414E-7</c:v>
                </c:pt>
                <c:pt idx="788">
                  <c:v>9.0330304746615954E-7</c:v>
                </c:pt>
                <c:pt idx="789">
                  <c:v>9.0730752601024483E-7</c:v>
                </c:pt>
                <c:pt idx="790">
                  <c:v>9.1139537993506724E-7</c:v>
                </c:pt>
                <c:pt idx="791">
                  <c:v>9.1556776953750015E-7</c:v>
                </c:pt>
                <c:pt idx="792">
                  <c:v>9.1982587727162666E-7</c:v>
                </c:pt>
                <c:pt idx="793">
                  <c:v>9.2417090814500633E-7</c:v>
                </c:pt>
                <c:pt idx="794">
                  <c:v>9.2860409012297849E-7</c:v>
                </c:pt>
                <c:pt idx="795">
                  <c:v>9.3312667454124484E-7</c:v>
                </c:pt>
                <c:pt idx="796">
                  <c:v>9.3773993652684937E-7</c:v>
                </c:pt>
                <c:pt idx="797">
                  <c:v>9.4244517542769705E-7</c:v>
                </c:pt>
                <c:pt idx="798">
                  <c:v>9.4724371525076461E-7</c:v>
                </c:pt>
                <c:pt idx="799">
                  <c:v>9.5213690510923241E-7</c:v>
                </c:pt>
                <c:pt idx="800">
                  <c:v>9.5712611967854952E-7</c:v>
                </c:pt>
                <c:pt idx="801">
                  <c:v>9.6221275966174247E-7</c:v>
                </c:pt>
                <c:pt idx="802">
                  <c:v>9.673982522640702E-7</c:v>
                </c:pt>
                <c:pt idx="803">
                  <c:v>9.7268405167718154E-7</c:v>
                </c:pt>
                <c:pt idx="804">
                  <c:v>9.7807163957298532E-7</c:v>
                </c:pt>
                <c:pt idx="805">
                  <c:v>9.8356252560738943E-7</c:v>
                </c:pt>
                <c:pt idx="806">
                  <c:v>9.8915824793410883E-7</c:v>
                </c:pt>
                <c:pt idx="807">
                  <c:v>9.9486037372870428E-7</c:v>
                </c:pt>
                <c:pt idx="808">
                  <c:v>1.0006704997230598E-6</c:v>
                </c:pt>
                <c:pt idx="809">
                  <c:v>1.0065902527504647E-6</c:v>
                </c:pt>
                <c:pt idx="810">
                  <c:v>1.0126212903015435E-6</c:v>
                </c:pt>
                <c:pt idx="811">
                  <c:v>1.0187653010912243E-6</c:v>
                </c:pt>
                <c:pt idx="812">
                  <c:v>1.0250240056368568E-6</c:v>
                </c:pt>
                <c:pt idx="813">
                  <c:v>1.0313991568478365E-6</c:v>
                </c:pt>
                <c:pt idx="814">
                  <c:v>1.0378925406268828E-6</c:v>
                </c:pt>
                <c:pt idx="815">
                  <c:v>1.0445059764831082E-6</c:v>
                </c:pt>
                <c:pt idx="816">
                  <c:v>1.0512413181572804E-6</c:v>
                </c:pt>
                <c:pt idx="817">
                  <c:v>1.0581004542592789E-6</c:v>
                </c:pt>
                <c:pt idx="818">
                  <c:v>1.0650853089182102E-6</c:v>
                </c:pt>
                <c:pt idx="819">
                  <c:v>1.0721978424452154E-6</c:v>
                </c:pt>
                <c:pt idx="820">
                  <c:v>1.0794400520093398E-6</c:v>
                </c:pt>
                <c:pt idx="821">
                  <c:v>1.0868139723266682E-6</c:v>
                </c:pt>
                <c:pt idx="822">
                  <c:v>1.0943216763629228E-6</c:v>
                </c:pt>
                <c:pt idx="823">
                  <c:v>1.1019652760499053E-6</c:v>
                </c:pt>
                <c:pt idx="824">
                  <c:v>1.109746923015892E-6</c:v>
                </c:pt>
                <c:pt idx="825">
                  <c:v>1.1176688093303409E-6</c:v>
                </c:pt>
                <c:pt idx="826">
                  <c:v>1.1257331682631953E-6</c:v>
                </c:pt>
                <c:pt idx="827">
                  <c:v>1.1339422750589139E-6</c:v>
                </c:pt>
                <c:pt idx="828">
                  <c:v>1.1422984477257639E-6</c:v>
                </c:pt>
                <c:pt idx="829">
                  <c:v>1.1508040478403857E-6</c:v>
                </c:pt>
                <c:pt idx="830">
                  <c:v>1.1594614813680576E-6</c:v>
                </c:pt>
                <c:pt idx="831">
                  <c:v>1.1682731994990354E-6</c:v>
                </c:pt>
                <c:pt idx="832">
                  <c:v>1.1772416995010402E-6</c:v>
                </c:pt>
                <c:pt idx="833">
                  <c:v>1.1863695255884627E-6</c:v>
                </c:pt>
                <c:pt idx="834">
                  <c:v>1.1956592698083769E-6</c:v>
                </c:pt>
                <c:pt idx="835">
                  <c:v>1.2051135729438404E-6</c:v>
                </c:pt>
                <c:pt idx="836">
                  <c:v>1.2147351254347039E-6</c:v>
                </c:pt>
                <c:pt idx="837">
                  <c:v>1.224526668316279E-6</c:v>
                </c:pt>
                <c:pt idx="838">
                  <c:v>1.2344909941763406E-6</c:v>
                </c:pt>
                <c:pt idx="839">
                  <c:v>1.2446309481305152E-6</c:v>
                </c:pt>
                <c:pt idx="840">
                  <c:v>1.2549494288167142E-6</c:v>
                </c:pt>
                <c:pt idx="841">
                  <c:v>1.2654493894087886E-6</c:v>
                </c:pt>
                <c:pt idx="842">
                  <c:v>1.2761338386497677E-6</c:v>
                </c:pt>
                <c:pt idx="843">
                  <c:v>1.2870058419052275E-6</c:v>
                </c:pt>
                <c:pt idx="844">
                  <c:v>1.2980685222368864E-6</c:v>
                </c:pt>
                <c:pt idx="845">
                  <c:v>1.3093250614970227E-6</c:v>
                </c:pt>
                <c:pt idx="846">
                  <c:v>1.3207787014440941E-6</c:v>
                </c:pt>
                <c:pt idx="847">
                  <c:v>1.3324327448798116E-6</c:v>
                </c:pt>
                <c:pt idx="848">
                  <c:v>1.3442905568082531E-6</c:v>
                </c:pt>
                <c:pt idx="849">
                  <c:v>1.3563555656172889E-6</c:v>
                </c:pt>
                <c:pt idx="850">
                  <c:v>1.368631264282804E-6</c:v>
                </c:pt>
                <c:pt idx="851">
                  <c:v>1.3811212115961382E-6</c:v>
                </c:pt>
                <c:pt idx="852">
                  <c:v>1.3938290334152201E-6</c:v>
                </c:pt>
                <c:pt idx="853">
                  <c:v>1.4067584239396754E-6</c:v>
                </c:pt>
                <c:pt idx="854">
                  <c:v>1.4199131470106162E-6</c:v>
                </c:pt>
                <c:pt idx="855">
                  <c:v>1.4332970374353043E-6</c:v>
                </c:pt>
                <c:pt idx="856">
                  <c:v>1.4469140023374059E-6</c:v>
                </c:pt>
                <c:pt idx="857">
                  <c:v>1.4607680225330581E-6</c:v>
                </c:pt>
                <c:pt idx="858">
                  <c:v>1.4748631539334565E-6</c:v>
                </c:pt>
                <c:pt idx="859">
                  <c:v>1.4892035289743096E-6</c:v>
                </c:pt>
                <c:pt idx="860">
                  <c:v>1.5037933580727372E-6</c:v>
                </c:pt>
                <c:pt idx="861">
                  <c:v>1.5186369311120146E-6</c:v>
                </c:pt>
                <c:pt idx="862">
                  <c:v>1.5337386189549097E-6</c:v>
                </c:pt>
                <c:pt idx="863">
                  <c:v>1.5491028749857528E-6</c:v>
                </c:pt>
                <c:pt idx="864">
                  <c:v>1.5647342366822231E-6</c:v>
                </c:pt>
                <c:pt idx="865">
                  <c:v>1.58063732721706E-6</c:v>
                </c:pt>
                <c:pt idx="866">
                  <c:v>1.5968168570903832E-6</c:v>
                </c:pt>
                <c:pt idx="867">
                  <c:v>1.6132776257931008E-6</c:v>
                </c:pt>
                <c:pt idx="868">
                  <c:v>1.6300245235021753E-6</c:v>
                </c:pt>
                <c:pt idx="869">
                  <c:v>1.6470625328080907E-6</c:v>
                </c:pt>
                <c:pt idx="870">
                  <c:v>1.6643967304751335E-6</c:v>
                </c:pt>
                <c:pt idx="871">
                  <c:v>1.6820322892352844E-6</c:v>
                </c:pt>
                <c:pt idx="872">
                  <c:v>1.6999744796161687E-6</c:v>
                </c:pt>
                <c:pt idx="873">
                  <c:v>1.7182286718035961E-6</c:v>
                </c:pt>
                <c:pt idx="874">
                  <c:v>1.7368003375395508E-6</c:v>
                </c:pt>
                <c:pt idx="875">
                  <c:v>1.7556950520560006E-6</c:v>
                </c:pt>
                <c:pt idx="876">
                  <c:v>1.7749184960454777E-6</c:v>
                </c:pt>
                <c:pt idx="877">
                  <c:v>1.7944764576686859E-6</c:v>
                </c:pt>
                <c:pt idx="878">
                  <c:v>1.8143748346001564E-6</c:v>
                </c:pt>
                <c:pt idx="879">
                  <c:v>1.8346196361124701E-6</c:v>
                </c:pt>
                <c:pt idx="880">
                  <c:v>1.8552169851996333E-6</c:v>
                </c:pt>
                <c:pt idx="881">
                  <c:v>1.876173120740479E-6</c:v>
                </c:pt>
                <c:pt idx="882">
                  <c:v>1.8974943997026396E-6</c:v>
                </c:pt>
                <c:pt idx="883">
                  <c:v>1.9191872993878877E-6</c:v>
                </c:pt>
                <c:pt idx="884">
                  <c:v>1.9412584197195011E-6</c:v>
                </c:pt>
                <c:pt idx="885">
                  <c:v>1.9637144855723972E-6</c:v>
                </c:pt>
                <c:pt idx="886">
                  <c:v>1.9865623491467216E-6</c:v>
                </c:pt>
                <c:pt idx="887">
                  <c:v>2.0098089923858098E-6</c:v>
                </c:pt>
                <c:pt idx="888">
                  <c:v>2.0334615294389018E-6</c:v>
                </c:pt>
                <c:pt idx="889">
                  <c:v>2.0575272091697684E-6</c:v>
                </c:pt>
                <c:pt idx="890">
                  <c:v>2.0820134177117626E-6</c:v>
                </c:pt>
                <c:pt idx="891">
                  <c:v>2.1069276810701238E-6</c:v>
                </c:pt>
                <c:pt idx="892">
                  <c:v>2.1322776677722432E-6</c:v>
                </c:pt>
                <c:pt idx="893">
                  <c:v>2.1580711915669072E-6</c:v>
                </c:pt>
                <c:pt idx="894">
                  <c:v>2.1843162141730329E-6</c:v>
                </c:pt>
                <c:pt idx="895">
                  <c:v>2.2110208480787215E-6</c:v>
                </c:pt>
                <c:pt idx="896">
                  <c:v>2.2381933593916254E-6</c:v>
                </c:pt>
                <c:pt idx="897">
                  <c:v>2.2658421707412562E-6</c:v>
                </c:pt>
                <c:pt idx="898">
                  <c:v>2.2939758642340755E-6</c:v>
                </c:pt>
                <c:pt idx="899">
                  <c:v>2.3226031844622002E-6</c:v>
                </c:pt>
                <c:pt idx="900">
                  <c:v>2.3517330415665161E-6</c:v>
                </c:pt>
                <c:pt idx="901">
                  <c:v>2.3813745143551155E-6</c:v>
                </c:pt>
                <c:pt idx="902">
                  <c:v>2.411536853477546E-6</c:v>
                </c:pt>
                <c:pt idx="903">
                  <c:v>2.4422294846562776E-6</c:v>
                </c:pt>
                <c:pt idx="904">
                  <c:v>2.4734620119754661E-6</c:v>
                </c:pt>
                <c:pt idx="905">
                  <c:v>2.5052442212286379E-6</c:v>
                </c:pt>
                <c:pt idx="906">
                  <c:v>2.537586083325254E-6</c:v>
                </c:pt>
                <c:pt idx="907">
                  <c:v>2.5704977577578374E-6</c:v>
                </c:pt>
                <c:pt idx="908">
                  <c:v>2.6039895961295811E-6</c:v>
                </c:pt>
                <c:pt idx="909">
                  <c:v>2.6380721457442199E-6</c:v>
                </c:pt>
                <c:pt idx="910">
                  <c:v>2.6727561532578679E-6</c:v>
                </c:pt>
                <c:pt idx="911">
                  <c:v>2.7080525683946736E-6</c:v>
                </c:pt>
                <c:pt idx="912">
                  <c:v>2.7439725477262138E-6</c:v>
                </c:pt>
                <c:pt idx="913">
                  <c:v>2.7805274585160042E-6</c:v>
                </c:pt>
                <c:pt idx="914">
                  <c:v>2.8177288826294252E-6</c:v>
                </c:pt>
                <c:pt idx="915">
                  <c:v>2.8555886205101133E-6</c:v>
                </c:pt>
                <c:pt idx="916">
                  <c:v>2.8941186952234245E-6</c:v>
                </c:pt>
                <c:pt idx="917">
                  <c:v>2.933331356567638E-6</c:v>
                </c:pt>
                <c:pt idx="918">
                  <c:v>2.9732390852536177E-6</c:v>
                </c:pt>
                <c:pt idx="919">
                  <c:v>3.0138545971535764E-6</c:v>
                </c:pt>
                <c:pt idx="920">
                  <c:v>3.0551908476195673E-6</c:v>
                </c:pt>
                <c:pt idx="921">
                  <c:v>3.0972610358724297E-6</c:v>
                </c:pt>
                <c:pt idx="922">
                  <c:v>3.1400786094614695E-6</c:v>
                </c:pt>
                <c:pt idx="923">
                  <c:v>3.1836572687956105E-6</c:v>
                </c:pt>
                <c:pt idx="924">
                  <c:v>3.2280109717467599E-6</c:v>
                </c:pt>
                <c:pt idx="925">
                  <c:v>3.2731539383250661E-6</c:v>
                </c:pt>
                <c:pt idx="926">
                  <c:v>3.3191006554273964E-6</c:v>
                </c:pt>
                <c:pt idx="927">
                  <c:v>3.3658658816587498E-6</c:v>
                </c:pt>
                <c:pt idx="928">
                  <c:v>3.4134646522272375E-6</c:v>
                </c:pt>
                <c:pt idx="929">
                  <c:v>3.4619122839126213E-6</c:v>
                </c:pt>
                <c:pt idx="930">
                  <c:v>3.5112243801088656E-6</c:v>
                </c:pt>
                <c:pt idx="931">
                  <c:v>3.561416835940648E-6</c:v>
                </c:pt>
                <c:pt idx="932">
                  <c:v>3.6125058434538143E-6</c:v>
                </c:pt>
                <c:pt idx="933">
                  <c:v>3.6645078968798827E-6</c:v>
                </c:pt>
                <c:pt idx="934">
                  <c:v>3.7174397979744098E-6</c:v>
                </c:pt>
                <c:pt idx="935">
                  <c:v>3.7713186614290298E-6</c:v>
                </c:pt>
                <c:pt idx="936">
                  <c:v>3.8261619203566286E-6</c:v>
                </c:pt>
                <c:pt idx="937">
                  <c:v>3.8819873318496886E-6</c:v>
                </c:pt>
                <c:pt idx="938">
                  <c:v>3.9388129826107541E-6</c:v>
                </c:pt>
                <c:pt idx="939">
                  <c:v>3.9966572946545613E-6</c:v>
                </c:pt>
                <c:pt idx="940">
                  <c:v>4.0555390310812993E-6</c:v>
                </c:pt>
                <c:pt idx="941">
                  <c:v>4.1154773019197477E-6</c:v>
                </c:pt>
                <c:pt idx="942">
                  <c:v>4.1764915700390307E-6</c:v>
                </c:pt>
                <c:pt idx="943">
                  <c:v>4.2386016571282619E-6</c:v>
                </c:pt>
                <c:pt idx="944">
                  <c:v>4.301827749742442E-6</c:v>
                </c:pt>
                <c:pt idx="945">
                  <c:v>4.3661904054128596E-6</c:v>
                </c:pt>
                <c:pt idx="946">
                  <c:v>4.4317105588201734E-6</c:v>
                </c:pt>
                <c:pt idx="947">
                  <c:v>4.4984095280286575E-6</c:v>
                </c:pt>
                <c:pt idx="948">
                  <c:v>4.5663090207787391E-6</c:v>
                </c:pt>
                <c:pt idx="949">
                  <c:v>4.6354311408359161E-6</c:v>
                </c:pt>
                <c:pt idx="950">
                  <c:v>4.7057983943929629E-6</c:v>
                </c:pt>
                <c:pt idx="951">
                  <c:v>4.7774336965226825E-6</c:v>
                </c:pt>
                <c:pt idx="952">
                  <c:v>4.8503603776777118E-6</c:v>
                </c:pt>
                <c:pt idx="953">
                  <c:v>4.9246021902342173E-6</c:v>
                </c:pt>
                <c:pt idx="954">
                  <c:v>5.0001833150752171E-6</c:v>
                </c:pt>
                <c:pt idx="955">
                  <c:v>5.0771283682094675E-6</c:v>
                </c:pt>
                <c:pt idx="956">
                  <c:v>5.1554624074213037E-6</c:v>
                </c:pt>
                <c:pt idx="957">
                  <c:v>5.2352109389462171E-6</c:v>
                </c:pt>
                <c:pt idx="958">
                  <c:v>5.3163999241679791E-6</c:v>
                </c:pt>
                <c:pt idx="959">
                  <c:v>5.3990557863292578E-6</c:v>
                </c:pt>
                <c:pt idx="960">
                  <c:v>5.4832054172519761E-6</c:v>
                </c:pt>
                <c:pt idx="961">
                  <c:v>5.5688761840587597E-6</c:v>
                </c:pt>
                <c:pt idx="962">
                  <c:v>5.6560959358893364E-6</c:v>
                </c:pt>
                <c:pt idx="963">
                  <c:v>5.7448930106035496E-6</c:v>
                </c:pt>
                <c:pt idx="964">
                  <c:v>5.835296241462796E-6</c:v>
                </c:pt>
                <c:pt idx="965">
                  <c:v>5.9273349637807076E-6</c:v>
                </c:pt>
                <c:pt idx="966">
                  <c:v>6.0210390215343037E-6</c:v>
                </c:pt>
                <c:pt idx="967">
                  <c:v>6.1164387739236712E-6</c:v>
                </c:pt>
                <c:pt idx="968">
                  <c:v>6.2135651018709087E-6</c:v>
                </c:pt>
                <c:pt idx="969">
                  <c:v>6.3124494144452757E-6</c:v>
                </c:pt>
                <c:pt idx="970">
                  <c:v>6.4131236552028081E-6</c:v>
                </c:pt>
                <c:pt idx="971">
                  <c:v>6.5156203084264433E-6</c:v>
                </c:pt>
                <c:pt idx="972">
                  <c:v>6.6199724052526639E-6</c:v>
                </c:pt>
                <c:pt idx="973">
                  <c:v>6.7262135296691115E-6</c:v>
                </c:pt>
                <c:pt idx="974">
                  <c:v>6.8343778243675278E-6</c:v>
                </c:pt>
                <c:pt idx="975">
                  <c:v>6.9444999964336391E-6</c:v>
                </c:pt>
                <c:pt idx="976">
                  <c:v>7.0566153228568177E-6</c:v>
                </c:pt>
                <c:pt idx="977">
                  <c:v>7.1707596558398161E-6</c:v>
                </c:pt>
                <c:pt idx="978">
                  <c:v>7.2869694278861828E-6</c:v>
                </c:pt>
                <c:pt idx="979">
                  <c:v>7.4052816566461892E-6</c:v>
                </c:pt>
                <c:pt idx="980">
                  <c:v>7.5257339494949087E-6</c:v>
                </c:pt>
                <c:pt idx="981">
                  <c:v>7.6483645078204577E-6</c:v>
                </c:pt>
                <c:pt idx="982">
                  <c:v>7.7732121309937705E-6</c:v>
                </c:pt>
                <c:pt idx="983">
                  <c:v>7.900316219993308E-6</c:v>
                </c:pt>
                <c:pt idx="984">
                  <c:v>8.0297167806554026E-6</c:v>
                </c:pt>
                <c:pt idx="985">
                  <c:v>8.1614544265186097E-6</c:v>
                </c:pt>
                <c:pt idx="986">
                  <c:v>8.29557038122862E-6</c:v>
                </c:pt>
                <c:pt idx="987">
                  <c:v>8.4321064804707351E-6</c:v>
                </c:pt>
                <c:pt idx="988">
                  <c:v>8.5711051733909836E-6</c:v>
                </c:pt>
                <c:pt idx="989">
                  <c:v>8.7126095234687719E-6</c:v>
                </c:pt>
                <c:pt idx="990">
                  <c:v>8.8566632087987391E-6</c:v>
                </c:pt>
                <c:pt idx="991">
                  <c:v>9.0033105217398454E-6</c:v>
                </c:pt>
                <c:pt idx="992">
                  <c:v>9.1525963678850371E-6</c:v>
                </c:pt>
                <c:pt idx="993">
                  <c:v>9.304566264305863E-6</c:v>
                </c:pt>
                <c:pt idx="994">
                  <c:v>9.4592663370174315E-6</c:v>
                </c:pt>
                <c:pt idx="995">
                  <c:v>9.6167433176155322E-6</c:v>
                </c:pt>
                <c:pt idx="996">
                  <c:v>9.7770445390267887E-6</c:v>
                </c:pt>
                <c:pt idx="997">
                  <c:v>9.9402179303141617E-6</c:v>
                </c:pt>
                <c:pt idx="998">
                  <c:v>1.0106312010477382E-5</c:v>
                </c:pt>
                <c:pt idx="999">
                  <c:v>1.0275375881181977E-5</c:v>
                </c:pt>
                <c:pt idx="1000">
                  <c:v>0</c:v>
                </c:pt>
              </c:numCache>
            </c:numRef>
          </c:yVal>
          <c:smooth val="0"/>
          <c:extLst>
            <c:ext xmlns:c16="http://schemas.microsoft.com/office/drawing/2014/chart" uri="{C3380CC4-5D6E-409C-BE32-E72D297353CC}">
              <c16:uniqueId val="{00000004-5203-417B-9EE3-A464B15E8ADC}"/>
            </c:ext>
          </c:extLst>
        </c:ser>
        <c:ser>
          <c:idx val="11"/>
          <c:order val="11"/>
          <c:tx>
            <c:strRef>
              <c:f>'Noise and Sensitivity Calcs'!$R$1018</c:f>
              <c:strCache>
                <c:ptCount val="1"/>
                <c:pt idx="0">
                  <c:v> Noise,  C2 = 820.0E-12</c:v>
                </c:pt>
              </c:strCache>
            </c:strRef>
          </c:tx>
          <c:spPr>
            <a:ln w="38100" cap="rnd">
              <a:solidFill>
                <a:sysClr val="windowText" lastClr="000000"/>
              </a:solidFill>
              <a:prstDash val="dash"/>
              <a:round/>
            </a:ln>
            <a:effectLst/>
          </c:spPr>
          <c:marker>
            <c:symbol val="none"/>
          </c:marker>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Calcs'!$R$1019:$R$2019</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3.3444000083842795E-6</c:v>
                </c:pt>
                <c:pt idx="460">
                  <c:v>3.3444000083842795E-6</c:v>
                </c:pt>
                <c:pt idx="461">
                  <c:v>3.1846191051721714E-6</c:v>
                </c:pt>
                <c:pt idx="462">
                  <c:v>3.0772638132580796E-6</c:v>
                </c:pt>
                <c:pt idx="463">
                  <c:v>2.9942613945988711E-6</c:v>
                </c:pt>
                <c:pt idx="464">
                  <c:v>2.9258371940416961E-6</c:v>
                </c:pt>
                <c:pt idx="465">
                  <c:v>2.8672682374668468E-6</c:v>
                </c:pt>
                <c:pt idx="466">
                  <c:v>2.8158672135970875E-6</c:v>
                </c:pt>
                <c:pt idx="467">
                  <c:v>2.7699429023784432E-6</c:v>
                </c:pt>
                <c:pt idx="468">
                  <c:v>2.728354830076572E-6</c:v>
                </c:pt>
                <c:pt idx="469">
                  <c:v>2.6902940433991109E-6</c:v>
                </c:pt>
                <c:pt idx="470">
                  <c:v>2.6551641004384977E-6</c:v>
                </c:pt>
                <c:pt idx="471">
                  <c:v>2.6225115648275596E-6</c:v>
                </c:pt>
                <c:pt idx="472">
                  <c:v>2.5919830338359445E-6</c:v>
                </c:pt>
                <c:pt idx="473">
                  <c:v>2.5632973292210159E-6</c:v>
                </c:pt>
                <c:pt idx="474">
                  <c:v>2.5362268123592451E-6</c:v>
                </c:pt>
                <c:pt idx="475">
                  <c:v>2.5105844292949584E-6</c:v>
                </c:pt>
                <c:pt idx="476">
                  <c:v>2.4862144854858004E-6</c:v>
                </c:pt>
                <c:pt idx="477">
                  <c:v>2.4629859236919787E-6</c:v>
                </c:pt>
                <c:pt idx="478">
                  <c:v>2.44078732681594E-6</c:v>
                </c:pt>
                <c:pt idx="479">
                  <c:v>2.4195231371621558E-6</c:v>
                </c:pt>
                <c:pt idx="480">
                  <c:v>2.3991107511183692E-6</c:v>
                </c:pt>
                <c:pt idx="481">
                  <c:v>2.3794782553174542E-6</c:v>
                </c:pt>
                <c:pt idx="482">
                  <c:v>2.3605626404981065E-6</c:v>
                </c:pt>
                <c:pt idx="483">
                  <c:v>2.3423083762985972E-6</c:v>
                </c:pt>
                <c:pt idx="484">
                  <c:v>2.3246662623598096E-6</c:v>
                </c:pt>
                <c:pt idx="485">
                  <c:v>2.3075924934935584E-6</c:v>
                </c:pt>
                <c:pt idx="486">
                  <c:v>2.2910478925093631E-6</c:v>
                </c:pt>
                <c:pt idx="487">
                  <c:v>2.2749972756720175E-6</c:v>
                </c:pt>
                <c:pt idx="488">
                  <c:v>2.2594089240474475E-6</c:v>
                </c:pt>
                <c:pt idx="489">
                  <c:v>2.2442541401072432E-6</c:v>
                </c:pt>
                <c:pt idx="490">
                  <c:v>2.2295068735243539E-6</c:v>
                </c:pt>
                <c:pt idx="491">
                  <c:v>2.2151434035294153E-6</c:v>
                </c:pt>
                <c:pt idx="492">
                  <c:v>2.2011420678196981E-6</c:v>
                </c:pt>
                <c:pt idx="493">
                  <c:v>2.1874830300285E-6</c:v>
                </c:pt>
                <c:pt idx="494">
                  <c:v>2.1741480793229284E-6</c:v>
                </c:pt>
                <c:pt idx="495">
                  <c:v>2.1611204569221508E-6</c:v>
                </c:pt>
                <c:pt idx="496">
                  <c:v>2.1483847052908418E-6</c:v>
                </c:pt>
                <c:pt idx="497">
                  <c:v>2.1359265365260653E-6</c:v>
                </c:pt>
                <c:pt idx="498">
                  <c:v>2.1237327170655215E-6</c:v>
                </c:pt>
                <c:pt idx="499">
                  <c:v>2.1117909663382794E-6</c:v>
                </c:pt>
                <c:pt idx="500">
                  <c:v>2.1000898673724927E-6</c:v>
                </c:pt>
                <c:pt idx="501">
                  <c:v>2.0886187877004449E-6</c:v>
                </c:pt>
                <c:pt idx="502">
                  <c:v>2.0773678091636068E-6</c:v>
                </c:pt>
                <c:pt idx="503">
                  <c:v>2.0663276654376195E-6</c:v>
                </c:pt>
                <c:pt idx="504">
                  <c:v>2.0554896862768465E-6</c:v>
                </c:pt>
                <c:pt idx="505">
                  <c:v>2.0448457476252009E-6</c:v>
                </c:pt>
                <c:pt idx="506">
                  <c:v>2.0343882268666793E-6</c:v>
                </c:pt>
                <c:pt idx="507">
                  <c:v>2.0241099625893043E-6</c:v>
                </c:pt>
                <c:pt idx="508">
                  <c:v>2.0140042183262563E-6</c:v>
                </c:pt>
                <c:pt idx="509">
                  <c:v>2.0040646498089148E-6</c:v>
                </c:pt>
                <c:pt idx="510">
                  <c:v>1.9942852753312587E-6</c:v>
                </c:pt>
                <c:pt idx="511">
                  <c:v>1.9846604488752098E-6</c:v>
                </c:pt>
                <c:pt idx="512">
                  <c:v>1.9751848356933281E-6</c:v>
                </c:pt>
                <c:pt idx="513">
                  <c:v>1.9658533900839107E-6</c:v>
                </c:pt>
                <c:pt idx="514">
                  <c:v>1.9566613351246111E-6</c:v>
                </c:pt>
                <c:pt idx="515">
                  <c:v>1.9476041441609511E-6</c:v>
                </c:pt>
                <c:pt idx="516">
                  <c:v>1.938677523870517E-6</c:v>
                </c:pt>
                <c:pt idx="517">
                  <c:v>1.9298773987434051E-6</c:v>
                </c:pt>
                <c:pt idx="518">
                  <c:v>1.9211998968385766E-6</c:v>
                </c:pt>
                <c:pt idx="519">
                  <c:v>1.9126413366931348E-6</c:v>
                </c:pt>
                <c:pt idx="520">
                  <c:v>1.9041982152728669E-6</c:v>
                </c:pt>
                <c:pt idx="521">
                  <c:v>1.8958671968663753E-6</c:v>
                </c:pt>
                <c:pt idx="522">
                  <c:v>1.8876451028357016E-6</c:v>
                </c:pt>
                <c:pt idx="523">
                  <c:v>1.8795289021445724E-6</c:v>
                </c:pt>
                <c:pt idx="524">
                  <c:v>1.8715157025947438E-6</c:v>
                </c:pt>
                <c:pt idx="525">
                  <c:v>1.8636027427078165E-6</c:v>
                </c:pt>
                <c:pt idx="526">
                  <c:v>1.8557873841957994E-6</c:v>
                </c:pt>
                <c:pt idx="527">
                  <c:v>1.8480671049704656E-6</c:v>
                </c:pt>
                <c:pt idx="528">
                  <c:v>1.8404394926450383E-6</c:v>
                </c:pt>
                <c:pt idx="529">
                  <c:v>1.8329022384878322E-6</c:v>
                </c:pt>
                <c:pt idx="530">
                  <c:v>1.8254531317902479E-6</c:v>
                </c:pt>
                <c:pt idx="531">
                  <c:v>1.8180900546153308E-6</c:v>
                </c:pt>
                <c:pt idx="532">
                  <c:v>1.8108109768970002E-6</c:v>
                </c:pt>
                <c:pt idx="533">
                  <c:v>1.8036139518612935E-6</c:v>
                </c:pt>
                <c:pt idx="534">
                  <c:v>1.7964971117456737E-6</c:v>
                </c:pt>
                <c:pt idx="535">
                  <c:v>1.789458663792209E-6</c:v>
                </c:pt>
                <c:pt idx="536">
                  <c:v>1.7824968864950906E-6</c:v>
                </c:pt>
                <c:pt idx="537">
                  <c:v>1.7756101260821362E-6</c:v>
                </c:pt>
                <c:pt idx="538">
                  <c:v>1.7687967932140448E-6</c:v>
                </c:pt>
                <c:pt idx="539">
                  <c:v>1.762055359884696E-6</c:v>
                </c:pt>
                <c:pt idx="540">
                  <c:v>1.7553843565086115E-6</c:v>
                </c:pt>
                <c:pt idx="541">
                  <c:v>1.7487823691814368E-6</c:v>
                </c:pt>
                <c:pt idx="542">
                  <c:v>1.7422480371021097E-6</c:v>
                </c:pt>
                <c:pt idx="543">
                  <c:v>1.7357800501448329E-6</c:v>
                </c:pt>
                <c:pt idx="544">
                  <c:v>1.7293771465707113E-6</c:v>
                </c:pt>
                <c:pt idx="545">
                  <c:v>1.7230381108696767E-6</c:v>
                </c:pt>
                <c:pt idx="546">
                  <c:v>1.7167617717238271E-6</c:v>
                </c:pt>
                <c:pt idx="547">
                  <c:v>1.7105470000838505E-6</c:v>
                </c:pt>
                <c:pt idx="548">
                  <c:v>1.7043927073518362E-6</c:v>
                </c:pt>
                <c:pt idx="549">
                  <c:v>1.6982978436625085E-6</c:v>
                </c:pt>
                <c:pt idx="550">
                  <c:v>1.692261396257547E-6</c:v>
                </c:pt>
                <c:pt idx="551">
                  <c:v>1.6862823879465271E-6</c:v>
                </c:pt>
                <c:pt idx="552">
                  <c:v>1.6803598756488779E-6</c:v>
                </c:pt>
                <c:pt idx="553">
                  <c:v>1.67449294901247E-6</c:v>
                </c:pt>
                <c:pt idx="554">
                  <c:v>1.6686807291033455E-6</c:v>
                </c:pt>
                <c:pt idx="555">
                  <c:v>1.6629223671629629E-6</c:v>
                </c:pt>
                <c:pt idx="556">
                  <c:v>1.6572170434282504E-6</c:v>
                </c:pt>
                <c:pt idx="557">
                  <c:v>1.6515639660112206E-6</c:v>
                </c:pt>
                <c:pt idx="558">
                  <c:v>1.6459623698343107E-6</c:v>
                </c:pt>
                <c:pt idx="559">
                  <c:v>1.6404115156181892E-6</c:v>
                </c:pt>
                <c:pt idx="560">
                  <c:v>1.6349106889194109E-6</c:v>
                </c:pt>
                <c:pt idx="561">
                  <c:v>1.6294591992144636E-6</c:v>
                </c:pt>
                <c:pt idx="562">
                  <c:v>1.6240563790279592E-6</c:v>
                </c:pt>
                <c:pt idx="563">
                  <c:v>1.6187015831023809E-6</c:v>
                </c:pt>
                <c:pt idx="564">
                  <c:v>1.6133941876070453E-6</c:v>
                </c:pt>
                <c:pt idx="565">
                  <c:v>1.6081335893843354E-6</c:v>
                </c:pt>
                <c:pt idx="566">
                  <c:v>1.6029192052306469E-6</c:v>
                </c:pt>
                <c:pt idx="567">
                  <c:v>1.5977504712108106E-6</c:v>
                </c:pt>
                <c:pt idx="568">
                  <c:v>1.5926268420038921E-6</c:v>
                </c:pt>
                <c:pt idx="569">
                  <c:v>1.5875477902783803E-6</c:v>
                </c:pt>
                <c:pt idx="570">
                  <c:v>1.5825128060961371E-6</c:v>
                </c:pt>
                <c:pt idx="571">
                  <c:v>1.5775213963423676E-6</c:v>
                </c:pt>
                <c:pt idx="572">
                  <c:v>1.5725730841814361E-6</c:v>
                </c:pt>
                <c:pt idx="573">
                  <c:v>1.5676674085365674E-6</c:v>
                </c:pt>
                <c:pt idx="574">
                  <c:v>1.5628039235922116E-6</c:v>
                </c:pt>
                <c:pt idx="575">
                  <c:v>1.5579821983182747E-6</c:v>
                </c:pt>
                <c:pt idx="576">
                  <c:v>1.5532018160148902E-6</c:v>
                </c:pt>
                <c:pt idx="577">
                  <c:v>1.5484623738767033E-6</c:v>
                </c:pt>
                <c:pt idx="578">
                  <c:v>1.5437634825758334E-6</c:v>
                </c:pt>
                <c:pt idx="579">
                  <c:v>1.5391047658626936E-6</c:v>
                </c:pt>
                <c:pt idx="580">
                  <c:v>1.5344858601834521E-6</c:v>
                </c:pt>
                <c:pt idx="581">
                  <c:v>1.5299064143138059E-6</c:v>
                </c:pt>
                <c:pt idx="582">
                  <c:v>1.5253660890078356E-6</c:v>
                </c:pt>
                <c:pt idx="583">
                  <c:v>1.5208645566618469E-6</c:v>
                </c:pt>
                <c:pt idx="584">
                  <c:v>1.5164015009916796E-6</c:v>
                </c:pt>
                <c:pt idx="585">
                  <c:v>1.5119766167237244E-6</c:v>
                </c:pt>
                <c:pt idx="586">
                  <c:v>1.507589609298457E-6</c:v>
                </c:pt>
                <c:pt idx="587">
                  <c:v>1.5032401945860972E-6</c:v>
                </c:pt>
                <c:pt idx="588">
                  <c:v>1.498928098613974E-6</c:v>
                </c:pt>
                <c:pt idx="589">
                  <c:v>1.4946530573048329E-6</c:v>
                </c:pt>
                <c:pt idx="590">
                  <c:v>1.4904148162258888E-6</c:v>
                </c:pt>
                <c:pt idx="591">
                  <c:v>1.486213130347897E-6</c:v>
                </c:pt>
                <c:pt idx="592">
                  <c:v>1.482047763814028E-6</c:v>
                </c:pt>
                <c:pt idx="593">
                  <c:v>1.4779184897180107E-6</c:v>
                </c:pt>
                <c:pt idx="594">
                  <c:v>1.4738250898912214E-6</c:v>
                </c:pt>
                <c:pt idx="595">
                  <c:v>1.4697673546981725E-6</c:v>
                </c:pt>
                <c:pt idx="596">
                  <c:v>1.4657450828405244E-6</c:v>
                </c:pt>
                <c:pt idx="597">
                  <c:v>1.4617580811684751E-6</c:v>
                </c:pt>
                <c:pt idx="598">
                  <c:v>1.4578061645001522E-6</c:v>
                </c:pt>
                <c:pt idx="599">
                  <c:v>1.4538891554479615E-6</c:v>
                </c:pt>
                <c:pt idx="600">
                  <c:v>1.4500068842520502E-6</c:v>
                </c:pt>
                <c:pt idx="601">
                  <c:v>1.4461591886203155E-6</c:v>
                </c:pt>
                <c:pt idx="602">
                  <c:v>1.4423459135749742E-6</c:v>
                </c:pt>
                <c:pt idx="603">
                  <c:v>1.4385669113052965E-6</c:v>
                </c:pt>
                <c:pt idx="604">
                  <c:v>1.434822041026149E-6</c:v>
                </c:pt>
                <c:pt idx="605">
                  <c:v>1.4311111688425176E-6</c:v>
                </c:pt>
                <c:pt idx="606">
                  <c:v>1.4274341676192726E-6</c:v>
                </c:pt>
                <c:pt idx="607">
                  <c:v>1.423790916856487E-6</c:v>
                </c:pt>
                <c:pt idx="608">
                  <c:v>1.4201813025697437E-6</c:v>
                </c:pt>
                <c:pt idx="609">
                  <c:v>1.416605217175449E-6</c:v>
                </c:pt>
                <c:pt idx="610">
                  <c:v>1.4130625593809136E-6</c:v>
                </c:pt>
                <c:pt idx="611">
                  <c:v>1.4095532340789481E-6</c:v>
                </c:pt>
                <c:pt idx="612">
                  <c:v>1.4060771522471196E-6</c:v>
                </c:pt>
                <c:pt idx="613">
                  <c:v>1.4026342308510572E-6</c:v>
                </c:pt>
                <c:pt idx="614">
                  <c:v>1.3992243927520897E-6</c:v>
                </c:pt>
                <c:pt idx="615">
                  <c:v>1.3958475666188795E-6</c:v>
                </c:pt>
                <c:pt idx="616">
                  <c:v>1.3925036868428696E-6</c:v>
                </c:pt>
                <c:pt idx="617">
                  <c:v>1.3891926934575698E-6</c:v>
                </c:pt>
                <c:pt idx="618">
                  <c:v>1.3859145320615225E-6</c:v>
                </c:pt>
                <c:pt idx="619">
                  <c:v>1.3826691537447045E-6</c:v>
                </c:pt>
                <c:pt idx="620">
                  <c:v>1.3794565150184249E-6</c:v>
                </c:pt>
                <c:pt idx="621">
                  <c:v>1.3762765777485915E-6</c:v>
                </c:pt>
                <c:pt idx="622">
                  <c:v>1.3731293090921626E-6</c:v>
                </c:pt>
                <c:pt idx="623">
                  <c:v>1.3700146814367202E-6</c:v>
                </c:pt>
                <c:pt idx="624">
                  <c:v>1.36693267234313E-6</c:v>
                </c:pt>
                <c:pt idx="625">
                  <c:v>1.3638832644911906E-6</c:v>
                </c:pt>
                <c:pt idx="626">
                  <c:v>1.3608664456281102E-6</c:v>
                </c:pt>
                <c:pt idx="627">
                  <c:v>1.357882208519891E-6</c:v>
                </c:pt>
                <c:pt idx="628">
                  <c:v>1.354930550905319E-6</c:v>
                </c:pt>
                <c:pt idx="629">
                  <c:v>1.3520114754527689E-6</c:v>
                </c:pt>
                <c:pt idx="630">
                  <c:v>1.3491249897194929E-6</c:v>
                </c:pt>
                <c:pt idx="631">
                  <c:v>1.346271106113554E-6</c:v>
                </c:pt>
                <c:pt idx="632">
                  <c:v>1.3434498418581562E-6</c:v>
                </c:pt>
                <c:pt idx="633">
                  <c:v>1.3406612189584782E-6</c:v>
                </c:pt>
                <c:pt idx="634">
                  <c:v>1.3379052641708226E-6</c:v>
                </c:pt>
                <c:pt idx="635">
                  <c:v>1.335182008974102E-6</c:v>
                </c:pt>
                <c:pt idx="636">
                  <c:v>1.3324914895436021E-6</c:v>
                </c:pt>
                <c:pt idx="637">
                  <c:v>1.3298337467269776E-6</c:v>
                </c:pt>
                <c:pt idx="638">
                  <c:v>1.3272088260224441E-6</c:v>
                </c:pt>
                <c:pt idx="639">
                  <c:v>1.3246167775590409E-6</c:v>
                </c:pt>
                <c:pt idx="640">
                  <c:v>1.3220576560791247E-6</c:v>
                </c:pt>
                <c:pt idx="641">
                  <c:v>1.3195315209227541E-6</c:v>
                </c:pt>
                <c:pt idx="642">
                  <c:v>1.3170384360143044E-6</c:v>
                </c:pt>
                <c:pt idx="643">
                  <c:v>1.314578469850931E-6</c:v>
                </c:pt>
                <c:pt idx="644">
                  <c:v>1.3121516954929928E-6</c:v>
                </c:pt>
                <c:pt idx="645">
                  <c:v>1.3097581905565876E-6</c:v>
                </c:pt>
                <c:pt idx="646">
                  <c:v>1.3073980372077415E-6</c:v>
                </c:pt>
                <c:pt idx="647">
                  <c:v>1.30507132215871E-6</c:v>
                </c:pt>
                <c:pt idx="648">
                  <c:v>1.3027781366660003E-6</c:v>
                </c:pt>
                <c:pt idx="649">
                  <c:v>1.3005185765302857E-6</c:v>
                </c:pt>
                <c:pt idx="650">
                  <c:v>1.2982927420980867E-6</c:v>
                </c:pt>
                <c:pt idx="651">
                  <c:v>1.2961007382653179E-6</c:v>
                </c:pt>
                <c:pt idx="652">
                  <c:v>1.2939426744825937E-6</c:v>
                </c:pt>
                <c:pt idx="653">
                  <c:v>1.291818664762217E-6</c:v>
                </c:pt>
                <c:pt idx="654">
                  <c:v>1.2897288276870242E-6</c:v>
                </c:pt>
                <c:pt idx="655">
                  <c:v>1.2876732864208911E-6</c:v>
                </c:pt>
                <c:pt idx="656">
                  <c:v>1.2856521687209963E-6</c:v>
                </c:pt>
                <c:pt idx="657">
                  <c:v>1.2836656069517227E-6</c:v>
                </c:pt>
                <c:pt idx="658">
                  <c:v>1.2817137381004145E-6</c:v>
                </c:pt>
                <c:pt idx="659">
                  <c:v>1.2797967037945591E-6</c:v>
                </c:pt>
                <c:pt idx="660">
                  <c:v>1.277914650320965E-6</c:v>
                </c:pt>
                <c:pt idx="661">
                  <c:v>1.2760677286463884E-6</c:v>
                </c:pt>
                <c:pt idx="662">
                  <c:v>1.2742560944398487E-6</c:v>
                </c:pt>
                <c:pt idx="663">
                  <c:v>1.2724799080967236E-6</c:v>
                </c:pt>
                <c:pt idx="664">
                  <c:v>1.2707393347644129E-6</c:v>
                </c:pt>
                <c:pt idx="665">
                  <c:v>1.2690345443696613E-6</c:v>
                </c:pt>
                <c:pt idx="666">
                  <c:v>1.2673657116476358E-6</c:v>
                </c:pt>
                <c:pt idx="667">
                  <c:v>1.2657330161724478E-6</c:v>
                </c:pt>
                <c:pt idx="668">
                  <c:v>1.264136642389592E-6</c:v>
                </c:pt>
                <c:pt idx="669">
                  <c:v>1.2625767796499192E-6</c:v>
                </c:pt>
                <c:pt idx="670">
                  <c:v>1.2610536222451447E-6</c:v>
                </c:pt>
                <c:pt idx="671">
                  <c:v>1.2595673694453135E-6</c:v>
                </c:pt>
                <c:pt idx="672">
                  <c:v>1.2581182255376436E-6</c:v>
                </c:pt>
                <c:pt idx="673">
                  <c:v>1.2567063998672402E-6</c:v>
                </c:pt>
                <c:pt idx="674">
                  <c:v>1.2553321068794197E-6</c:v>
                </c:pt>
                <c:pt idx="675">
                  <c:v>1.2539955661637048E-6</c:v>
                </c:pt>
                <c:pt idx="676">
                  <c:v>1.2526970024995371E-6</c:v>
                </c:pt>
                <c:pt idx="677">
                  <c:v>1.2514366459037143E-6</c:v>
                </c:pt>
                <c:pt idx="678">
                  <c:v>1.2502147316795037E-6</c:v>
                </c:pt>
                <c:pt idx="679">
                  <c:v>1.2490315004675285E-6</c:v>
                </c:pt>
                <c:pt idx="680">
                  <c:v>1.2478871982983372E-6</c:v>
                </c:pt>
                <c:pt idx="681">
                  <c:v>1.2467820766467635E-6</c:v>
                </c:pt>
                <c:pt idx="682">
                  <c:v>1.2457163924880756E-6</c:v>
                </c:pt>
                <c:pt idx="683">
                  <c:v>1.2446904083557662E-6</c:v>
                </c:pt>
                <c:pt idx="684">
                  <c:v>1.2437043924013645E-6</c:v>
                </c:pt>
                <c:pt idx="685">
                  <c:v>1.2427586184558062E-6</c:v>
                </c:pt>
                <c:pt idx="686">
                  <c:v>1.2418533660928331E-6</c:v>
                </c:pt>
                <c:pt idx="687">
                  <c:v>1.2409889206941229E-6</c:v>
                </c:pt>
                <c:pt idx="688">
                  <c:v>1.240165573516282E-6</c:v>
                </c:pt>
                <c:pt idx="689">
                  <c:v>1.2393836217597789E-6</c:v>
                </c:pt>
                <c:pt idx="690">
                  <c:v>1.2386433686396938E-6</c:v>
                </c:pt>
                <c:pt idx="691">
                  <c:v>1.2379451234584768E-6</c:v>
                </c:pt>
                <c:pt idx="692">
                  <c:v>1.2372892016806087E-6</c:v>
                </c:pt>
                <c:pt idx="693">
                  <c:v>1.2366759250091786E-6</c:v>
                </c:pt>
                <c:pt idx="694">
                  <c:v>1.2361056214645182E-6</c:v>
                </c:pt>
                <c:pt idx="695">
                  <c:v>1.2355786254648088E-6</c:v>
                </c:pt>
                <c:pt idx="696">
                  <c:v>1.2350952779087399E-6</c:v>
                </c:pt>
                <c:pt idx="697">
                  <c:v>1.2346559262602344E-6</c:v>
                </c:pt>
                <c:pt idx="698">
                  <c:v>1.2342609246352179E-6</c:v>
                </c:pt>
                <c:pt idx="699">
                  <c:v>1.2339106338905652E-6</c:v>
                </c:pt>
                <c:pt idx="700">
                  <c:v>1.2336054217151461E-6</c:v>
                </c:pt>
                <c:pt idx="701">
                  <c:v>1.2333456627230561E-6</c:v>
                </c:pt>
                <c:pt idx="702">
                  <c:v>1.2331317385490375E-6</c:v>
                </c:pt>
                <c:pt idx="703">
                  <c:v>1.2329640379461822E-6</c:v>
                </c:pt>
                <c:pt idx="704">
                  <c:v>1.2328429568857945E-6</c:v>
                </c:pt>
                <c:pt idx="705">
                  <c:v>1.2327688986596884E-6</c:v>
                </c:pt>
                <c:pt idx="706">
                  <c:v>1.2327422739846944E-6</c:v>
                </c:pt>
                <c:pt idx="707">
                  <c:v>1.2327635011095751E-6</c:v>
                </c:pt>
                <c:pt idx="708">
                  <c:v>1.2328330059243713E-6</c:v>
                </c:pt>
                <c:pt idx="709">
                  <c:v>1.2329512220721401E-6</c:v>
                </c:pt>
                <c:pt idx="710">
                  <c:v>1.233118591063161E-6</c:v>
                </c:pt>
                <c:pt idx="711">
                  <c:v>1.2333355623916881E-6</c:v>
                </c:pt>
                <c:pt idx="712">
                  <c:v>1.233602593655199E-6</c:v>
                </c:pt>
                <c:pt idx="713">
                  <c:v>1.2339201506763325E-6</c:v>
                </c:pt>
                <c:pt idx="714">
                  <c:v>1.2342887076272741E-6</c:v>
                </c:pt>
                <c:pt idx="715">
                  <c:v>1.2347087471570341E-6</c:v>
                </c:pt>
                <c:pt idx="716">
                  <c:v>1.235180760521231E-6</c:v>
                </c:pt>
                <c:pt idx="717">
                  <c:v>1.2357052477147787E-6</c:v>
                </c:pt>
                <c:pt idx="718">
                  <c:v>1.2362827176073169E-6</c:v>
                </c:pt>
                <c:pt idx="719">
                  <c:v>1.2369136880814425E-6</c:v>
                </c:pt>
                <c:pt idx="720">
                  <c:v>1.2375986861739413E-6</c:v>
                </c:pt>
                <c:pt idx="721">
                  <c:v>1.2383382482198501E-6</c:v>
                </c:pt>
                <c:pt idx="722">
                  <c:v>1.2391329199995417E-6</c:v>
                </c:pt>
                <c:pt idx="723">
                  <c:v>1.2399832568889408E-6</c:v>
                </c:pt>
                <c:pt idx="724">
                  <c:v>1.2408898240126379E-6</c:v>
                </c:pt>
                <c:pt idx="725">
                  <c:v>1.2418531964003143E-6</c:v>
                </c:pt>
                <c:pt idx="726">
                  <c:v>1.2428739591462738E-6</c:v>
                </c:pt>
                <c:pt idx="727">
                  <c:v>1.243952707572259E-6</c:v>
                </c:pt>
                <c:pt idx="728">
                  <c:v>1.24509004739352E-6</c:v>
                </c:pt>
                <c:pt idx="729">
                  <c:v>1.2462865948882889E-6</c:v>
                </c:pt>
                <c:pt idx="730">
                  <c:v>1.2475429770706699E-6</c:v>
                </c:pt>
                <c:pt idx="731">
                  <c:v>1.2488598318669335E-6</c:v>
                </c:pt>
                <c:pt idx="732">
                  <c:v>1.2502378082954297E-6</c:v>
                </c:pt>
                <c:pt idx="733">
                  <c:v>1.2516775666500437E-6</c:v>
                </c:pt>
                <c:pt idx="734">
                  <c:v>1.2531797786873268E-6</c:v>
                </c:pt>
                <c:pt idx="735">
                  <c:v>1.2547451278173245E-6</c:v>
                </c:pt>
                <c:pt idx="736">
                  <c:v>1.2563743092982158E-6</c:v>
                </c:pt>
                <c:pt idx="737">
                  <c:v>1.2580680304347542E-6</c:v>
                </c:pt>
                <c:pt idx="738">
                  <c:v>1.2598270107807276E-6</c:v>
                </c:pt>
                <c:pt idx="739">
                  <c:v>1.2616519823452208E-6</c:v>
                </c:pt>
                <c:pt idx="740">
                  <c:v>1.2635436898031241E-6</c:v>
                </c:pt>
                <c:pt idx="741">
                  <c:v>1.2655028907096773E-6</c:v>
                </c:pt>
                <c:pt idx="742">
                  <c:v>1.2675303557191564E-6</c:v>
                </c:pt>
                <c:pt idx="743">
                  <c:v>1.2696268688079459E-6</c:v>
                </c:pt>
                <c:pt idx="744">
                  <c:v>1.2717932275018894E-6</c:v>
                </c:pt>
                <c:pt idx="745">
                  <c:v>1.2740302431080366E-6</c:v>
                </c:pt>
                <c:pt idx="746">
                  <c:v>1.276338740950978E-6</c:v>
                </c:pt>
                <c:pt idx="747">
                  <c:v>1.2787195606136654E-6</c:v>
                </c:pt>
                <c:pt idx="748">
                  <c:v>1.2811735561829522E-6</c:v>
                </c:pt>
                <c:pt idx="749">
                  <c:v>1.2837015964998555E-6</c:v>
                </c:pt>
                <c:pt idx="750">
                  <c:v>1.2863045654146576E-6</c:v>
                </c:pt>
                <c:pt idx="751">
                  <c:v>1.2889833620468937E-6</c:v>
                </c:pt>
                <c:pt idx="752">
                  <c:v>1.2917389010503553E-6</c:v>
                </c:pt>
                <c:pt idx="753">
                  <c:v>1.2945721128832334E-6</c:v>
                </c:pt>
                <c:pt idx="754">
                  <c:v>1.2974839440832956E-6</c:v>
                </c:pt>
                <c:pt idx="755">
                  <c:v>1.3004753575485309E-6</c:v>
                </c:pt>
                <c:pt idx="756">
                  <c:v>1.3035473328229783E-6</c:v>
                </c:pt>
                <c:pt idx="757">
                  <c:v>1.3067008663881496E-6</c:v>
                </c:pt>
                <c:pt idx="758">
                  <c:v>1.3099369719599351E-6</c:v>
                </c:pt>
                <c:pt idx="759">
                  <c:v>1.3132566807911891E-6</c:v>
                </c:pt>
                <c:pt idx="760">
                  <c:v>1.3166610419800436E-6</c:v>
                </c:pt>
                <c:pt idx="761">
                  <c:v>1.3201511227841844E-6</c:v>
                </c:pt>
                <c:pt idx="762">
                  <c:v>1.323728008940959E-6</c:v>
                </c:pt>
                <c:pt idx="763">
                  <c:v>1.3273928049936168E-6</c:v>
                </c:pt>
                <c:pt idx="764">
                  <c:v>1.3311466346237761E-6</c:v>
                </c:pt>
                <c:pt idx="765">
                  <c:v>1.3349906409900854E-6</c:v>
                </c:pt>
                <c:pt idx="766">
                  <c:v>1.3389259870733898E-6</c:v>
                </c:pt>
                <c:pt idx="767">
                  <c:v>1.342953856028304E-6</c:v>
                </c:pt>
                <c:pt idx="768">
                  <c:v>1.3470754515415545E-6</c:v>
                </c:pt>
                <c:pt idx="769">
                  <c:v>1.3512919981969471E-6</c:v>
                </c:pt>
                <c:pt idx="770">
                  <c:v>1.3556047418472747E-6</c:v>
                </c:pt>
                <c:pt idx="771">
                  <c:v>1.3600149499932495E-6</c:v>
                </c:pt>
                <c:pt idx="772">
                  <c:v>1.3645239121694779E-6</c:v>
                </c:pt>
                <c:pt idx="773">
                  <c:v>1.369132940337737E-6</c:v>
                </c:pt>
                <c:pt idx="774">
                  <c:v>1.3738433692876651E-6</c:v>
                </c:pt>
                <c:pt idx="775">
                  <c:v>1.378656557044856E-6</c:v>
                </c:pt>
                <c:pt idx="776">
                  <c:v>1.3835738852867317E-6</c:v>
                </c:pt>
                <c:pt idx="777">
                  <c:v>1.3885967597661162E-6</c:v>
                </c:pt>
                <c:pt idx="778">
                  <c:v>1.3937266107427444E-6</c:v>
                </c:pt>
                <c:pt idx="779">
                  <c:v>1.3989648934228417E-6</c:v>
                </c:pt>
                <c:pt idx="780">
                  <c:v>1.4043130884069547E-6</c:v>
                </c:pt>
                <c:pt idx="781">
                  <c:v>1.4097727021460599E-6</c:v>
                </c:pt>
                <c:pt idx="782">
                  <c:v>1.4153452674062758E-6</c:v>
                </c:pt>
                <c:pt idx="783">
                  <c:v>1.4210323437421249E-6</c:v>
                </c:pt>
                <c:pt idx="784">
                  <c:v>1.4268355179787506E-6</c:v>
                </c:pt>
                <c:pt idx="785">
                  <c:v>1.4327564047029233E-6</c:v>
                </c:pt>
                <c:pt idx="786">
                  <c:v>1.438796646763398E-6</c:v>
                </c:pt>
                <c:pt idx="787">
                  <c:v>1.4449579157803704E-6</c:v>
                </c:pt>
                <c:pt idx="788">
                  <c:v>1.4512419126645549E-6</c:v>
                </c:pt>
                <c:pt idx="789">
                  <c:v>1.4576503681457947E-6</c:v>
                </c:pt>
                <c:pt idx="790">
                  <c:v>1.4641850433115058E-6</c:v>
                </c:pt>
                <c:pt idx="791">
                  <c:v>1.4708477301551723E-6</c:v>
                </c:pt>
                <c:pt idx="792">
                  <c:v>1.4776402521348584E-6</c:v>
                </c:pt>
                <c:pt idx="793">
                  <c:v>1.484564464742241E-6</c:v>
                </c:pt>
                <c:pt idx="794">
                  <c:v>1.4916222560820494E-6</c:v>
                </c:pt>
                <c:pt idx="795">
                  <c:v>1.4988155474622542E-6</c:v>
                </c:pt>
                <c:pt idx="796">
                  <c:v>1.5061462939952211E-6</c:v>
                </c:pt>
                <c:pt idx="797">
                  <c:v>1.5136164852098473E-6</c:v>
                </c:pt>
                <c:pt idx="798">
                  <c:v>1.521228145675217E-6</c:v>
                </c:pt>
                <c:pt idx="799">
                  <c:v>1.5289833356355077E-6</c:v>
                </c:pt>
                <c:pt idx="800">
                  <c:v>1.5368841516568078E-6</c:v>
                </c:pt>
                <c:pt idx="801">
                  <c:v>1.5449327272858152E-6</c:v>
                </c:pt>
                <c:pt idx="802">
                  <c:v>1.5531312337206282E-6</c:v>
                </c:pt>
                <c:pt idx="803">
                  <c:v>1.5614818804939427E-6</c:v>
                </c:pt>
                <c:pt idx="804">
                  <c:v>1.569986916168773E-6</c:v>
                </c:pt>
                <c:pt idx="805">
                  <c:v>1.578648629047099E-6</c:v>
                </c:pt>
                <c:pt idx="806">
                  <c:v>1.5874693478914125E-6</c:v>
                </c:pt>
                <c:pt idx="807">
                  <c:v>1.5964514426595923E-6</c:v>
                </c:pt>
                <c:pt idx="808">
                  <c:v>1.6055973252533271E-6</c:v>
                </c:pt>
                <c:pt idx="809">
                  <c:v>1.6149094502802421E-6</c:v>
                </c:pt>
                <c:pt idx="810">
                  <c:v>1.6243903158299705E-6</c:v>
                </c:pt>
                <c:pt idx="811">
                  <c:v>1.6340424642646085E-6</c:v>
                </c:pt>
                <c:pt idx="812">
                  <c:v>1.6438684830235593E-6</c:v>
                </c:pt>
                <c:pt idx="813">
                  <c:v>1.6538710054431803E-6</c:v>
                </c:pt>
                <c:pt idx="814">
                  <c:v>1.6640527115914761E-6</c:v>
                </c:pt>
                <c:pt idx="815">
                  <c:v>1.674416329118083E-6</c:v>
                </c:pt>
                <c:pt idx="816">
                  <c:v>1.6849646341197459E-6</c:v>
                </c:pt>
                <c:pt idx="817">
                  <c:v>1.6957004520217847E-6</c:v>
                </c:pt>
                <c:pt idx="818">
                  <c:v>1.7066266584756281E-6</c:v>
                </c:pt>
                <c:pt idx="819">
                  <c:v>1.7177461802727348E-6</c:v>
                </c:pt>
                <c:pt idx="820">
                  <c:v>1.7290619962752555E-6</c:v>
                </c:pt>
                <c:pt idx="821">
                  <c:v>1.7405771383637854E-6</c:v>
                </c:pt>
                <c:pt idx="822">
                  <c:v>1.7522946924023332E-6</c:v>
                </c:pt>
                <c:pt idx="823">
                  <c:v>1.7642177992210107E-6</c:v>
                </c:pt>
                <c:pt idx="824">
                  <c:v>1.7763496556165573E-6</c:v>
                </c:pt>
                <c:pt idx="825">
                  <c:v>1.7886935153713342E-6</c:v>
                </c:pt>
                <c:pt idx="826">
                  <c:v>1.8012526902906504E-6</c:v>
                </c:pt>
                <c:pt idx="827">
                  <c:v>1.8140305512592726E-6</c:v>
                </c:pt>
                <c:pt idx="828">
                  <c:v>1.8270305293170014E-6</c:v>
                </c:pt>
                <c:pt idx="829">
                  <c:v>1.8402561167540273E-6</c:v>
                </c:pt>
                <c:pt idx="830">
                  <c:v>1.8537108682261088E-6</c:v>
                </c:pt>
                <c:pt idx="831">
                  <c:v>1.867398401890131E-6</c:v>
                </c:pt>
                <c:pt idx="832">
                  <c:v>1.8813224005604013E-6</c:v>
                </c:pt>
                <c:pt idx="833">
                  <c:v>1.8954866128858741E-6</c:v>
                </c:pt>
                <c:pt idx="834">
                  <c:v>1.9098948545488798E-6</c:v>
                </c:pt>
                <c:pt idx="835">
                  <c:v>1.924551009485691E-6</c:v>
                </c:pt>
                <c:pt idx="836">
                  <c:v>1.9394590311292225E-6</c:v>
                </c:pt>
                <c:pt idx="837">
                  <c:v>1.9546229436742651E-6</c:v>
                </c:pt>
                <c:pt idx="838">
                  <c:v>1.9700468433659119E-6</c:v>
                </c:pt>
                <c:pt idx="839">
                  <c:v>1.9857348998112136E-6</c:v>
                </c:pt>
                <c:pt idx="840">
                  <c:v>2.0016913573146466E-6</c:v>
                </c:pt>
                <c:pt idx="841">
                  <c:v>2.0179205362379546E-6</c:v>
                </c:pt>
                <c:pt idx="842">
                  <c:v>2.0344268343845251E-6</c:v>
                </c:pt>
                <c:pt idx="843">
                  <c:v>2.0512147284089712E-6</c:v>
                </c:pt>
                <c:pt idx="844">
                  <c:v>2.068288775252178E-6</c:v>
                </c:pt>
                <c:pt idx="845">
                  <c:v>2.0856536136024318E-6</c:v>
                </c:pt>
                <c:pt idx="846">
                  <c:v>2.1033139653829487E-6</c:v>
                </c:pt>
                <c:pt idx="847">
                  <c:v>2.1212746372663564E-6</c:v>
                </c:pt>
                <c:pt idx="848">
                  <c:v>2.1395405222166188E-6</c:v>
                </c:pt>
                <c:pt idx="849">
                  <c:v>2.1581166010587359E-6</c:v>
                </c:pt>
                <c:pt idx="850">
                  <c:v>2.1770079440769497E-6</c:v>
                </c:pt>
                <c:pt idx="851">
                  <c:v>2.1962197126417378E-6</c:v>
                </c:pt>
                <c:pt idx="852">
                  <c:v>2.2157571608662323E-6</c:v>
                </c:pt>
                <c:pt idx="853">
                  <c:v>2.2356256372924622E-6</c:v>
                </c:pt>
                <c:pt idx="854">
                  <c:v>2.2558305866081136E-6</c:v>
                </c:pt>
                <c:pt idx="855">
                  <c:v>2.2763775513941722E-6</c:v>
                </c:pt>
                <c:pt idx="856">
                  <c:v>2.2972721739040084E-6</c:v>
                </c:pt>
                <c:pt idx="857">
                  <c:v>2.3185201978746456E-6</c:v>
                </c:pt>
                <c:pt idx="858">
                  <c:v>2.340127470370373E-6</c:v>
                </c:pt>
                <c:pt idx="859">
                  <c:v>2.3620999436598193E-6</c:v>
                </c:pt>
                <c:pt idx="860">
                  <c:v>2.3844436771264204E-6</c:v>
                </c:pt>
                <c:pt idx="861">
                  <c:v>2.4071648392134511E-6</c:v>
                </c:pt>
                <c:pt idx="862">
                  <c:v>2.43026970940382E-6</c:v>
                </c:pt>
                <c:pt idx="863">
                  <c:v>2.4537646802354052E-6</c:v>
                </c:pt>
                <c:pt idx="864">
                  <c:v>2.4776562593523893E-6</c:v>
                </c:pt>
                <c:pt idx="865">
                  <c:v>2.5019510715934974E-6</c:v>
                </c:pt>
                <c:pt idx="866">
                  <c:v>2.5266558611173515E-6</c:v>
                </c:pt>
                <c:pt idx="867">
                  <c:v>2.5517774935659746E-6</c:v>
                </c:pt>
                <c:pt idx="868">
                  <c:v>2.5773229582668873E-6</c:v>
                </c:pt>
                <c:pt idx="869">
                  <c:v>2.6032993704741989E-6</c:v>
                </c:pt>
                <c:pt idx="870">
                  <c:v>2.6297139736500954E-6</c:v>
                </c:pt>
                <c:pt idx="871">
                  <c:v>2.6565741417864386E-6</c:v>
                </c:pt>
                <c:pt idx="872">
                  <c:v>2.6838873817679155E-6</c:v>
                </c:pt>
                <c:pt idx="873">
                  <c:v>2.7116613357771233E-6</c:v>
                </c:pt>
                <c:pt idx="874">
                  <c:v>2.739903783742092E-6</c:v>
                </c:pt>
                <c:pt idx="875">
                  <c:v>2.7686226458273741E-6</c:v>
                </c:pt>
                <c:pt idx="876">
                  <c:v>2.7978259849690569E-6</c:v>
                </c:pt>
                <c:pt idx="877">
                  <c:v>2.8275220094545328E-6</c:v>
                </c:pt>
                <c:pt idx="878">
                  <c:v>2.857719075547822E-6</c:v>
                </c:pt>
                <c:pt idx="879">
                  <c:v>2.8884256901610959E-6</c:v>
                </c:pt>
                <c:pt idx="880">
                  <c:v>2.9196505135731437E-6</c:v>
                </c:pt>
                <c:pt idx="881">
                  <c:v>2.9514023621955245E-6</c:v>
                </c:pt>
                <c:pt idx="882">
                  <c:v>2.9836902113872746E-6</c:v>
                </c:pt>
                <c:pt idx="883">
                  <c:v>3.0165231983186651E-6</c:v>
                </c:pt>
                <c:pt idx="884">
                  <c:v>3.0499106248851912E-6</c:v>
                </c:pt>
                <c:pt idx="885">
                  <c:v>3.083861960672115E-6</c:v>
                </c:pt>
                <c:pt idx="886">
                  <c:v>3.1183868459706046E-6</c:v>
                </c:pt>
                <c:pt idx="887">
                  <c:v>3.1534950948463453E-6</c:v>
                </c:pt>
                <c:pt idx="888">
                  <c:v>3.1891966982610445E-6</c:v>
                </c:pt>
                <c:pt idx="889">
                  <c:v>3.2255018272480064E-6</c:v>
                </c:pt>
                <c:pt idx="890">
                  <c:v>3.2624208361423516E-6</c:v>
                </c:pt>
                <c:pt idx="891">
                  <c:v>3.2999642658668781E-6</c:v>
                </c:pt>
                <c:pt idx="892">
                  <c:v>3.3381428472738665E-6</c:v>
                </c:pt>
                <c:pt idx="893">
                  <c:v>3.3769675045446908E-6</c:v>
                </c:pt>
                <c:pt idx="894">
                  <c:v>3.4164493586466814E-6</c:v>
                </c:pt>
                <c:pt idx="895">
                  <c:v>3.4565997308491143E-6</c:v>
                </c:pt>
                <c:pt idx="896">
                  <c:v>3.4974301462986711E-6</c:v>
                </c:pt>
                <c:pt idx="897">
                  <c:v>3.5389523376553046E-6</c:v>
                </c:pt>
                <c:pt idx="898">
                  <c:v>3.581178248789209E-6</c:v>
                </c:pt>
                <c:pt idx="899">
                  <c:v>3.6241200385398893E-6</c:v>
                </c:pt>
                <c:pt idx="900">
                  <c:v>3.6677900845379145E-6</c:v>
                </c:pt>
                <c:pt idx="901">
                  <c:v>3.7122009870903709E-6</c:v>
                </c:pt>
                <c:pt idx="902">
                  <c:v>3.7573655731306283E-6</c:v>
                </c:pt>
                <c:pt idx="903">
                  <c:v>3.8032969002332613E-6</c:v>
                </c:pt>
                <c:pt idx="904">
                  <c:v>3.850008260694951E-6</c:v>
                </c:pt>
                <c:pt idx="905">
                  <c:v>3.8975131856821421E-6</c:v>
                </c:pt>
                <c:pt idx="906">
                  <c:v>3.9458254494462033E-6</c:v>
                </c:pt>
                <c:pt idx="907">
                  <c:v>3.9949590736065374E-6</c:v>
                </c:pt>
                <c:pt idx="908">
                  <c:v>4.0449283315031659E-6</c:v>
                </c:pt>
                <c:pt idx="909">
                  <c:v>4.0957477526182375E-6</c:v>
                </c:pt>
                <c:pt idx="910">
                  <c:v>4.1474321270686974E-6</c:v>
                </c:pt>
                <c:pt idx="911">
                  <c:v>4.1999965101693692E-6</c:v>
                </c:pt>
                <c:pt idx="912">
                  <c:v>4.253456227067925E-6</c:v>
                </c:pt>
                <c:pt idx="913">
                  <c:v>4.3078268774522983E-6</c:v>
                </c:pt>
                <c:pt idx="914">
                  <c:v>4.3631243403307583E-6</c:v>
                </c:pt>
                <c:pt idx="915">
                  <c:v>4.4193647788855081E-6</c:v>
                </c:pt>
                <c:pt idx="916">
                  <c:v>4.4765646454004492E-6</c:v>
                </c:pt>
                <c:pt idx="917">
                  <c:v>4.5347406862630143E-6</c:v>
                </c:pt>
                <c:pt idx="918">
                  <c:v>4.593909947041602E-6</c:v>
                </c:pt>
                <c:pt idx="919">
                  <c:v>4.6540897776376571E-6</c:v>
                </c:pt>
                <c:pt idx="920">
                  <c:v>4.7152978375140356E-6</c:v>
                </c:pt>
                <c:pt idx="921">
                  <c:v>4.7775521009987756E-6</c:v>
                </c:pt>
                <c:pt idx="922">
                  <c:v>4.8408708626659687E-6</c:v>
                </c:pt>
                <c:pt idx="923">
                  <c:v>4.9052727427922679E-6</c:v>
                </c:pt>
                <c:pt idx="924">
                  <c:v>4.9707766928906666E-6</c:v>
                </c:pt>
                <c:pt idx="925">
                  <c:v>5.0374020013204031E-6</c:v>
                </c:pt>
                <c:pt idx="926">
                  <c:v>5.1051682989740301E-6</c:v>
                </c:pt>
                <c:pt idx="927">
                  <c:v>5.1740955650404967E-6</c:v>
                </c:pt>
                <c:pt idx="928">
                  <c:v>5.2442041328451431E-6</c:v>
                </c:pt>
                <c:pt idx="929">
                  <c:v>5.3155146957655135E-6</c:v>
                </c:pt>
                <c:pt idx="930">
                  <c:v>5.3880483132224971E-6</c:v>
                </c:pt>
                <c:pt idx="931">
                  <c:v>5.4618264167477751E-6</c:v>
                </c:pt>
                <c:pt idx="932">
                  <c:v>5.5368708161245641E-6</c:v>
                </c:pt>
                <c:pt idx="933">
                  <c:v>5.6132037056035949E-6</c:v>
                </c:pt>
                <c:pt idx="934">
                  <c:v>5.6908476701908443E-6</c:v>
                </c:pt>
                <c:pt idx="935">
                  <c:v>5.7698256920086048E-6</c:v>
                </c:pt>
                <c:pt idx="936">
                  <c:v>5.8501611567263854E-6</c:v>
                </c:pt>
                <c:pt idx="937">
                  <c:v>5.9318778600622447E-6</c:v>
                </c:pt>
                <c:pt idx="938">
                  <c:v>6.0150000143517773E-6</c:v>
                </c:pt>
                <c:pt idx="939">
                  <c:v>6.0995522551835742E-6</c:v>
                </c:pt>
                <c:pt idx="940">
                  <c:v>6.1855596481001022E-6</c:v>
                </c:pt>
                <c:pt idx="941">
                  <c:v>6.2730476953599846E-6</c:v>
                </c:pt>
                <c:pt idx="942">
                  <c:v>6.3620423427614114E-6</c:v>
                </c:pt>
                <c:pt idx="943">
                  <c:v>6.4525699865231784E-6</c:v>
                </c:pt>
                <c:pt idx="944">
                  <c:v>6.5446574802210088E-6</c:v>
                </c:pt>
                <c:pt idx="945">
                  <c:v>6.6383321417748251E-6</c:v>
                </c:pt>
                <c:pt idx="946">
                  <c:v>6.73362176048657E-6</c:v>
                </c:pt>
                <c:pt idx="947">
                  <c:v>6.8305546041215437E-6</c:v>
                </c:pt>
                <c:pt idx="948">
                  <c:v>6.9291594260320056E-6</c:v>
                </c:pt>
                <c:pt idx="949">
                  <c:v>7.0294654723168745E-6</c:v>
                </c:pt>
                <c:pt idx="950">
                  <c:v>7.1315024890147497E-6</c:v>
                </c:pt>
                <c:pt idx="951">
                  <c:v>7.2353007293235611E-6</c:v>
                </c:pt>
                <c:pt idx="952">
                  <c:v>7.3408909608428924E-6</c:v>
                </c:pt>
                <c:pt idx="953">
                  <c:v>7.4483044728317758E-6</c:v>
                </c:pt>
                <c:pt idx="954">
                  <c:v>7.5575730834771109E-6</c:v>
                </c:pt>
                <c:pt idx="955">
                  <c:v>7.6687291471651823E-6</c:v>
                </c:pt>
                <c:pt idx="956">
                  <c:v>7.7818055617485094E-6</c:v>
                </c:pt>
                <c:pt idx="957">
                  <c:v>7.8968357758023666E-6</c:v>
                </c:pt>
                <c:pt idx="958">
                  <c:v>8.0138537958594952E-6</c:v>
                </c:pt>
                <c:pt idx="959">
                  <c:v>8.1328941936174507E-6</c:v>
                </c:pt>
                <c:pt idx="960">
                  <c:v>8.2539921131063735E-6</c:v>
                </c:pt>
                <c:pt idx="961">
                  <c:v>8.3771832778078029E-6</c:v>
                </c:pt>
                <c:pt idx="962">
                  <c:v>8.5025039977153434E-6</c:v>
                </c:pt>
                <c:pt idx="963">
                  <c:v>8.6299911763220111E-6</c:v>
                </c:pt>
                <c:pt idx="964">
                  <c:v>8.7596823175257121E-6</c:v>
                </c:pt>
                <c:pt idx="965">
                  <c:v>8.8916155324357397E-6</c:v>
                </c:pt>
                <c:pt idx="966">
                  <c:v>9.0258295460700304E-6</c:v>
                </c:pt>
                <c:pt idx="967">
                  <c:v>9.1623637039248226E-6</c:v>
                </c:pt>
                <c:pt idx="968">
                  <c:v>9.3012579784026253E-6</c:v>
                </c:pt>
                <c:pt idx="969">
                  <c:v>9.4425529750811511E-6</c:v>
                </c:pt>
                <c:pt idx="970">
                  <c:v>9.5862899388038509E-6</c:v>
                </c:pt>
                <c:pt idx="971">
                  <c:v>9.7325107595750517E-6</c:v>
                </c:pt>
                <c:pt idx="972">
                  <c:v>9.8812579782370485E-6</c:v>
                </c:pt>
                <c:pt idx="973">
                  <c:v>1.0032574791908267E-5</c:v>
                </c:pt>
                <c:pt idx="974">
                  <c:v>1.0186505059161042E-5</c:v>
                </c:pt>
                <c:pt idx="975">
                  <c:v>1.0343093304910907E-5</c:v>
                </c:pt>
                <c:pt idx="976">
                  <c:v>1.0502384724995678E-5</c:v>
                </c:pt>
                <c:pt idx="977">
                  <c:v>1.0664425190413853E-5</c:v>
                </c:pt>
                <c:pt idx="978">
                  <c:v>1.0829261251195213E-5</c:v>
                </c:pt>
                <c:pt idx="979">
                  <c:v>1.0996940139871437E-5</c:v>
                </c:pt>
                <c:pt idx="980">
                  <c:v>1.1167509774516319E-5</c:v>
                </c:pt>
                <c:pt idx="981">
                  <c:v>1.1341018761318422E-5</c:v>
                </c:pt>
                <c:pt idx="982">
                  <c:v>1.1517516396652859E-5</c:v>
                </c:pt>
                <c:pt idx="983">
                  <c:v>1.1697052668611521E-5</c:v>
                </c:pt>
                <c:pt idx="984">
                  <c:v>1.1879678257953424E-5</c:v>
                </c:pt>
                <c:pt idx="985">
                  <c:v>1.2065444538431055E-5</c:v>
                </c:pt>
                <c:pt idx="986">
                  <c:v>1.225440357644755E-5</c:v>
                </c:pt>
                <c:pt idx="987">
                  <c:v>1.2446608129999712E-5</c:v>
                </c:pt>
                <c:pt idx="988">
                  <c:v>1.2642111646852813E-5</c:v>
                </c:pt>
                <c:pt idx="989">
                  <c:v>1.2840968261900717E-5</c:v>
                </c:pt>
                <c:pt idx="990">
                  <c:v>1.3043232793648467E-5</c:v>
                </c:pt>
                <c:pt idx="991">
                  <c:v>1.3248960739765561E-5</c:v>
                </c:pt>
                <c:pt idx="992">
                  <c:v>1.3458208271646474E-5</c:v>
                </c:pt>
                <c:pt idx="993">
                  <c:v>1.3671032227912704E-5</c:v>
                </c:pt>
                <c:pt idx="994">
                  <c:v>1.3887490106792543E-5</c:v>
                </c:pt>
                <c:pt idx="995">
                  <c:v>1.4107640057303557E-5</c:v>
                </c:pt>
                <c:pt idx="996">
                  <c:v>1.4331540869167457E-5</c:v>
                </c:pt>
                <c:pt idx="997">
                  <c:v>1.4559251961376932E-5</c:v>
                </c:pt>
                <c:pt idx="998">
                  <c:v>1.47908333693362E-5</c:v>
                </c:pt>
                <c:pt idx="999">
                  <c:v>1.5026345730484678E-5</c:v>
                </c:pt>
                <c:pt idx="1000">
                  <c:v>0</c:v>
                </c:pt>
              </c:numCache>
            </c:numRef>
          </c:yVal>
          <c:smooth val="0"/>
          <c:extLst>
            <c:ext xmlns:c16="http://schemas.microsoft.com/office/drawing/2014/chart" uri="{C3380CC4-5D6E-409C-BE32-E72D297353CC}">
              <c16:uniqueId val="{00000005-5203-417B-9EE3-A464B15E8ADC}"/>
            </c:ext>
          </c:extLst>
        </c:ser>
        <c:ser>
          <c:idx val="12"/>
          <c:order val="12"/>
          <c:tx>
            <c:strRef>
              <c:f>'Noise and Sensitivity Calcs'!$X$1018</c:f>
              <c:strCache>
                <c:ptCount val="1"/>
                <c:pt idx="0">
                  <c:v> Noise,  C2 = 259.3E-12</c:v>
                </c:pt>
              </c:strCache>
            </c:strRef>
          </c:tx>
          <c:spPr>
            <a:ln w="38100" cap="rnd">
              <a:solidFill>
                <a:srgbClr val="00B050"/>
              </a:solidFill>
              <a:prstDash val="dash"/>
              <a:round/>
            </a:ln>
            <a:effectLst/>
          </c:spPr>
          <c:marker>
            <c:symbol val="none"/>
          </c:marker>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Calcs'!$X$1019:$X$2019</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5.469672990215331E-6</c:v>
                </c:pt>
                <c:pt idx="277">
                  <c:v>5.469672990215331E-6</c:v>
                </c:pt>
                <c:pt idx="278">
                  <c:v>5.3831381582290173E-6</c:v>
                </c:pt>
                <c:pt idx="279">
                  <c:v>5.324806526894917E-6</c:v>
                </c:pt>
                <c:pt idx="280">
                  <c:v>5.278167587349075E-6</c:v>
                </c:pt>
                <c:pt idx="281">
                  <c:v>5.2383522105621721E-6</c:v>
                </c:pt>
                <c:pt idx="282">
                  <c:v>5.2031283517539036E-6</c:v>
                </c:pt>
                <c:pt idx="283">
                  <c:v>5.1712541887045343E-6</c:v>
                </c:pt>
                <c:pt idx="284">
                  <c:v>5.1419556912126776E-6</c:v>
                </c:pt>
                <c:pt idx="285">
                  <c:v>5.1147125020060861E-6</c:v>
                </c:pt>
                <c:pt idx="286">
                  <c:v>5.0891552982935475E-6</c:v>
                </c:pt>
                <c:pt idx="287">
                  <c:v>5.0650110037404482E-6</c:v>
                </c:pt>
                <c:pt idx="288">
                  <c:v>5.0420711361887264E-6</c:v>
                </c:pt>
                <c:pt idx="289">
                  <c:v>5.0201723743463049E-6</c:v>
                </c:pt>
                <c:pt idx="290">
                  <c:v>4.9991840350392601E-6</c:v>
                </c:pt>
                <c:pt idx="291">
                  <c:v>4.978999678857116E-6</c:v>
                </c:pt>
                <c:pt idx="292">
                  <c:v>4.9595312953998015E-6</c:v>
                </c:pt>
                <c:pt idx="293">
                  <c:v>4.9407051620395826E-6</c:v>
                </c:pt>
                <c:pt idx="294">
                  <c:v>4.9224588235349997E-6</c:v>
                </c:pt>
                <c:pt idx="295">
                  <c:v>4.9047388432141344E-6</c:v>
                </c:pt>
                <c:pt idx="296">
                  <c:v>4.8874990981121668E-6</c:v>
                </c:pt>
                <c:pt idx="297">
                  <c:v>4.8706994657067565E-6</c:v>
                </c:pt>
                <c:pt idx="298">
                  <c:v>4.8543047978470386E-6</c:v>
                </c:pt>
                <c:pt idx="299">
                  <c:v>4.838284108816136E-6</c:v>
                </c:pt>
                <c:pt idx="300">
                  <c:v>4.8226099254398673E-6</c:v>
                </c:pt>
                <c:pt idx="301">
                  <c:v>4.8072577614821118E-6</c:v>
                </c:pt>
                <c:pt idx="302">
                  <c:v>4.7922056885235772E-6</c:v>
                </c:pt>
                <c:pt idx="303">
                  <c:v>4.7774339825825037E-6</c:v>
                </c:pt>
                <c:pt idx="304">
                  <c:v>4.7629248307935566E-6</c:v>
                </c:pt>
                <c:pt idx="305">
                  <c:v>4.7486620861614952E-6</c:v>
                </c:pt>
                <c:pt idx="306">
                  <c:v>4.7346310611185561E-6</c:v>
                </c:pt>
                <c:pt idx="307">
                  <c:v>4.7208183526671107E-6</c:v>
                </c:pt>
                <c:pt idx="308">
                  <c:v>4.7072116934069828E-6</c:v>
                </c:pt>
                <c:pt idx="309">
                  <c:v>4.6937998239307221E-6</c:v>
                </c:pt>
                <c:pt idx="310">
                  <c:v>4.6805723829700294E-6</c:v>
                </c:pt>
                <c:pt idx="311">
                  <c:v>4.6675198123739626E-6</c:v>
                </c:pt>
                <c:pt idx="312">
                  <c:v>4.6546332745529275E-6</c:v>
                </c:pt>
                <c:pt idx="313">
                  <c:v>4.6419045804523652E-6</c:v>
                </c:pt>
                <c:pt idx="314">
                  <c:v>4.6293261264683863E-6</c:v>
                </c:pt>
                <c:pt idx="315">
                  <c:v>4.6168908389859877E-6</c:v>
                </c:pt>
                <c:pt idx="316">
                  <c:v>4.6045921254538471E-6</c:v>
                </c:pt>
                <c:pt idx="317">
                  <c:v>4.5924238310751064E-6</c:v>
                </c:pt>
                <c:pt idx="318">
                  <c:v>4.5803802003559558E-6</c:v>
                </c:pt>
                <c:pt idx="319">
                  <c:v>4.5684558428592328E-6</c:v>
                </c:pt>
                <c:pt idx="320">
                  <c:v>4.5566457026215508E-6</c:v>
                </c:pt>
                <c:pt idx="321">
                  <c:v>4.5449450307637937E-6</c:v>
                </c:pt>
                <c:pt idx="322">
                  <c:v>4.5333493609035374E-6</c:v>
                </c:pt>
                <c:pt idx="323">
                  <c:v>4.5218544870220513E-6</c:v>
                </c:pt>
                <c:pt idx="324">
                  <c:v>4.5104564435016171E-6</c:v>
                </c:pt>
                <c:pt idx="325">
                  <c:v>4.4991514870730675E-6</c:v>
                </c:pt>
                <c:pt idx="326">
                  <c:v>4.4879360804607438E-6</c:v>
                </c:pt>
                <c:pt idx="327">
                  <c:v>4.4768068775324681E-6</c:v>
                </c:pt>
                <c:pt idx="328">
                  <c:v>4.465760709789102E-6</c:v>
                </c:pt>
                <c:pt idx="329">
                  <c:v>4.4547945740521113E-6</c:v>
                </c:pt>
                <c:pt idx="330">
                  <c:v>4.4439056212188732E-6</c:v>
                </c:pt>
                <c:pt idx="331">
                  <c:v>4.4330911459790832E-6</c:v>
                </c:pt>
                <c:pt idx="332">
                  <c:v>4.4223485773908696E-6</c:v>
                </c:pt>
                <c:pt idx="333">
                  <c:v>4.4116754702333023E-6</c:v>
                </c:pt>
                <c:pt idx="334">
                  <c:v>4.4010694970580445E-6</c:v>
                </c:pt>
                <c:pt idx="335">
                  <c:v>4.3905284408717472E-6</c:v>
                </c:pt>
                <c:pt idx="336">
                  <c:v>4.3800501883910488E-6</c:v>
                </c:pt>
                <c:pt idx="337">
                  <c:v>4.3696327238156028E-6</c:v>
                </c:pt>
                <c:pt idx="338">
                  <c:v>4.3592741230717337E-6</c:v>
                </c:pt>
                <c:pt idx="339">
                  <c:v>4.3489725484845648E-6</c:v>
                </c:pt>
                <c:pt idx="340">
                  <c:v>4.3387262438399493E-6</c:v>
                </c:pt>
                <c:pt idx="341">
                  <c:v>4.3285335298023284E-6</c:v>
                </c:pt>
                <c:pt idx="342">
                  <c:v>4.3183927996585764E-6</c:v>
                </c:pt>
                <c:pt idx="343">
                  <c:v>4.3083025153577594E-6</c:v>
                </c:pt>
                <c:pt idx="344">
                  <c:v>4.2982612038260392E-6</c:v>
                </c:pt>
                <c:pt idx="345">
                  <c:v>4.2882674535295325E-6</c:v>
                </c:pt>
                <c:pt idx="346">
                  <c:v>4.2783199112685214E-6</c:v>
                </c:pt>
                <c:pt idx="347">
                  <c:v>4.2684172791825409E-6</c:v>
                </c:pt>
                <c:pt idx="348">
                  <c:v>4.2585583119494547E-6</c:v>
                </c:pt>
                <c:pt idx="349">
                  <c:v>4.2487418141672551E-6</c:v>
                </c:pt>
                <c:pt idx="350">
                  <c:v>4.2389666378963324E-6</c:v>
                </c:pt>
                <c:pt idx="351">
                  <c:v>4.2292316803605741E-6</c:v>
                </c:pt>
                <c:pt idx="352">
                  <c:v>4.2195358817857247E-6</c:v>
                </c:pt>
                <c:pt idx="353">
                  <c:v>4.209878223372047E-6</c:v>
                </c:pt>
                <c:pt idx="354">
                  <c:v>4.2002577253864682E-6</c:v>
                </c:pt>
                <c:pt idx="355">
                  <c:v>4.1906734453699701E-6</c:v>
                </c:pt>
                <c:pt idx="356">
                  <c:v>4.1811244764473214E-6</c:v>
                </c:pt>
                <c:pt idx="357">
                  <c:v>4.1716099457360572E-6</c:v>
                </c:pt>
                <c:pt idx="358">
                  <c:v>4.1621290128457109E-6</c:v>
                </c:pt>
                <c:pt idx="359">
                  <c:v>4.1526808684621299E-6</c:v>
                </c:pt>
                <c:pt idx="360">
                  <c:v>4.1432647330087326E-6</c:v>
                </c:pt>
                <c:pt idx="361">
                  <c:v>4.1338798553843918E-6</c:v>
                </c:pt>
                <c:pt idx="362">
                  <c:v>4.1245255117667503E-6</c:v>
                </c:pt>
                <c:pt idx="363">
                  <c:v>4.1152010044821877E-6</c:v>
                </c:pt>
                <c:pt idx="364">
                  <c:v>4.1059056609342711E-6</c:v>
                </c:pt>
                <c:pt idx="365">
                  <c:v>4.0966388325894817E-6</c:v>
                </c:pt>
                <c:pt idx="366">
                  <c:v>4.0873998940145392E-6</c:v>
                </c:pt>
                <c:pt idx="367">
                  <c:v>4.0781882419642828E-6</c:v>
                </c:pt>
                <c:pt idx="368">
                  <c:v>4.0690032945144885E-6</c:v>
                </c:pt>
                <c:pt idx="369">
                  <c:v>4.0598444902392283E-6</c:v>
                </c:pt>
                <c:pt idx="370">
                  <c:v>4.0507112874289044E-6</c:v>
                </c:pt>
                <c:pt idx="371">
                  <c:v>4.0416031633457988E-6</c:v>
                </c:pt>
                <c:pt idx="372">
                  <c:v>4.0325196135167763E-6</c:v>
                </c:pt>
                <c:pt idx="373">
                  <c:v>4.0234601510599509E-6</c:v>
                </c:pt>
                <c:pt idx="374">
                  <c:v>4.0144243060420102E-6</c:v>
                </c:pt>
                <c:pt idx="375">
                  <c:v>4.0054116248675553E-6</c:v>
                </c:pt>
                <c:pt idx="376">
                  <c:v>3.9964216696960266E-6</c:v>
                </c:pt>
                <c:pt idx="377">
                  <c:v>3.9874540178844141E-6</c:v>
                </c:pt>
                <c:pt idx="378">
                  <c:v>3.9785082614581172E-6</c:v>
                </c:pt>
                <c:pt idx="379">
                  <c:v>3.9695840066025537E-6</c:v>
                </c:pt>
                <c:pt idx="380">
                  <c:v>3.960680873179884E-6</c:v>
                </c:pt>
                <c:pt idx="381">
                  <c:v>3.9517984942653151E-6</c:v>
                </c:pt>
                <c:pt idx="382">
                  <c:v>3.9429365157052561E-6</c:v>
                </c:pt>
                <c:pt idx="383">
                  <c:v>3.9340945956938743E-6</c:v>
                </c:pt>
                <c:pt idx="384">
                  <c:v>3.9252724043672284E-6</c:v>
                </c:pt>
                <c:pt idx="385">
                  <c:v>3.9164696234157281E-6</c:v>
                </c:pt>
                <c:pt idx="386">
                  <c:v>3.9076859457125614E-6</c:v>
                </c:pt>
                <c:pt idx="387">
                  <c:v>3.8989210749572693E-6</c:v>
                </c:pt>
                <c:pt idx="388">
                  <c:v>3.8901747253345163E-6</c:v>
                </c:pt>
                <c:pt idx="389">
                  <c:v>3.8814466211864635E-6</c:v>
                </c:pt>
                <c:pt idx="390">
                  <c:v>3.8727364966982207E-6</c:v>
                </c:pt>
                <c:pt idx="391">
                  <c:v>3.8640440955966798E-6</c:v>
                </c:pt>
                <c:pt idx="392">
                  <c:v>3.8553691708610955E-6</c:v>
                </c:pt>
                <c:pt idx="393">
                  <c:v>3.8467114844440516E-6</c:v>
                </c:pt>
                <c:pt idx="394">
                  <c:v>3.8380708070050596E-6</c:v>
                </c:pt>
                <c:pt idx="395">
                  <c:v>3.8294469176522619E-6</c:v>
                </c:pt>
                <c:pt idx="396">
                  <c:v>3.8208396036969096E-6</c:v>
                </c:pt>
                <c:pt idx="397">
                  <c:v>3.812248660414402E-6</c:v>
                </c:pt>
                <c:pt idx="398">
                  <c:v>3.8036738908156585E-6</c:v>
                </c:pt>
                <c:pt idx="399">
                  <c:v>3.7951151054270291E-6</c:v>
                </c:pt>
                <c:pt idx="400">
                  <c:v>3.7865721220783592E-6</c:v>
                </c:pt>
                <c:pt idx="401">
                  <c:v>3.7780447656979989E-6</c:v>
                </c:pt>
                <c:pt idx="402">
                  <c:v>3.7695328681161895E-6</c:v>
                </c:pt>
                <c:pt idx="403">
                  <c:v>3.7610362678754793E-6</c:v>
                </c:pt>
                <c:pt idx="404">
                  <c:v>3.7525548100471518E-6</c:v>
                </c:pt>
                <c:pt idx="405">
                  <c:v>3.7440883460548981E-6</c:v>
                </c:pt>
                <c:pt idx="406">
                  <c:v>3.7356367335044941E-6</c:v>
                </c:pt>
                <c:pt idx="407">
                  <c:v>3.7271998360188659E-6</c:v>
                </c:pt>
                <c:pt idx="408">
                  <c:v>3.718777523080157E-6</c:v>
                </c:pt>
                <c:pt idx="409">
                  <c:v>3.7103696698753747E-6</c:v>
                </c:pt>
                <c:pt idx="410">
                  <c:v>3.7019761571489915E-6</c:v>
                </c:pt>
                <c:pt idx="411">
                  <c:v>3.6935968710592214E-6</c:v>
                </c:pt>
                <c:pt idx="412">
                  <c:v>3.6852317030400077E-6</c:v>
                </c:pt>
                <c:pt idx="413">
                  <c:v>3.6768805496672671E-6</c:v>
                </c:pt>
                <c:pt idx="414">
                  <c:v>3.6685433125290315E-6</c:v>
                </c:pt>
                <c:pt idx="415">
                  <c:v>3.6602198981006039E-6</c:v>
                </c:pt>
                <c:pt idx="416">
                  <c:v>3.651910217623209E-6</c:v>
                </c:pt>
                <c:pt idx="417">
                  <c:v>3.6436141869870392E-6</c:v>
                </c:pt>
                <c:pt idx="418">
                  <c:v>3.6353317266174411E-6</c:v>
                </c:pt>
                <c:pt idx="419">
                  <c:v>3.6270627613647628E-6</c:v>
                </c:pt>
                <c:pt idx="420">
                  <c:v>3.6188072203985666E-6</c:v>
                </c:pt>
                <c:pt idx="421">
                  <c:v>3.6105650371037619E-6</c:v>
                </c:pt>
                <c:pt idx="422">
                  <c:v>3.6023361489807109E-6</c:v>
                </c:pt>
                <c:pt idx="423">
                  <c:v>3.5941204975486746E-6</c:v>
                </c:pt>
                <c:pt idx="424">
                  <c:v>3.5859180282514612E-6</c:v>
                </c:pt>
                <c:pt idx="425">
                  <c:v>3.5777286903662974E-6</c:v>
                </c:pt>
                <c:pt idx="426">
                  <c:v>3.5695524369156929E-6</c:v>
                </c:pt>
                <c:pt idx="427">
                  <c:v>3.5613892245814112E-6</c:v>
                </c:pt>
                <c:pt idx="428">
                  <c:v>3.553239013621217E-6</c:v>
                </c:pt>
                <c:pt idx="429">
                  <c:v>3.5451017677884122E-6</c:v>
                </c:pt>
                <c:pt idx="430">
                  <c:v>3.5369774542528871E-6</c:v>
                </c:pt>
                <c:pt idx="431">
                  <c:v>3.5288660435253823E-6</c:v>
                </c:pt>
                <c:pt idx="432">
                  <c:v>3.5207675093835014E-6</c:v>
                </c:pt>
                <c:pt idx="433">
                  <c:v>3.5126818287996054E-6</c:v>
                </c:pt>
                <c:pt idx="434">
                  <c:v>3.5046089818713612E-6</c:v>
                </c:pt>
                <c:pt idx="435">
                  <c:v>3.4965489517536744E-6</c:v>
                </c:pt>
                <c:pt idx="436">
                  <c:v>3.4885017245927986E-6</c:v>
                </c:pt>
                <c:pt idx="437">
                  <c:v>3.4804672894626894E-6</c:v>
                </c:pt>
                <c:pt idx="438">
                  <c:v>3.4724456383019704E-6</c:v>
                </c:pt>
                <c:pt idx="439">
                  <c:v>3.4644367658539978E-6</c:v>
                </c:pt>
                <c:pt idx="440">
                  <c:v>3.4564406696079741E-6</c:v>
                </c:pt>
                <c:pt idx="441">
                  <c:v>3.4484573497413667E-6</c:v>
                </c:pt>
                <c:pt idx="442">
                  <c:v>3.4404868090642778E-6</c:v>
                </c:pt>
                <c:pt idx="443">
                  <c:v>3.4325290529655537E-6</c:v>
                </c:pt>
                <c:pt idx="444">
                  <c:v>3.4245840893598103E-6</c:v>
                </c:pt>
                <c:pt idx="445">
                  <c:v>3.4166519286361581E-6</c:v>
                </c:pt>
                <c:pt idx="446">
                  <c:v>3.4087325836082461E-6</c:v>
                </c:pt>
                <c:pt idx="447">
                  <c:v>3.4008260694660131E-6</c:v>
                </c:pt>
                <c:pt idx="448">
                  <c:v>3.3929324037279326E-6</c:v>
                </c:pt>
                <c:pt idx="449">
                  <c:v>3.3850516061952754E-6</c:v>
                </c:pt>
                <c:pt idx="450">
                  <c:v>3.3771836989072951E-6</c:v>
                </c:pt>
                <c:pt idx="451">
                  <c:v>3.3693287060973997E-6</c:v>
                </c:pt>
                <c:pt idx="452">
                  <c:v>3.3614866541510264E-6</c:v>
                </c:pt>
                <c:pt idx="453">
                  <c:v>3.3536575715640055E-6</c:v>
                </c:pt>
                <c:pt idx="454">
                  <c:v>3.3458414889022895E-6</c:v>
                </c:pt>
                <c:pt idx="455">
                  <c:v>3.3380384387630229E-6</c:v>
                </c:pt>
                <c:pt idx="456">
                  <c:v>3.3302484557360797E-6</c:v>
                </c:pt>
                <c:pt idx="457">
                  <c:v>3.3224715763669501E-6</c:v>
                </c:pt>
                <c:pt idx="458">
                  <c:v>3.3147078391207631E-6</c:v>
                </c:pt>
                <c:pt idx="459">
                  <c:v>3.306957284346433E-6</c:v>
                </c:pt>
                <c:pt idx="460">
                  <c:v>3.2992199542430831E-6</c:v>
                </c:pt>
                <c:pt idx="461">
                  <c:v>3.2914958928261308E-6</c:v>
                </c:pt>
                <c:pt idx="462">
                  <c:v>3.2837851458947612E-6</c:v>
                </c:pt>
                <c:pt idx="463">
                  <c:v>3.2760877610003751E-6</c:v>
                </c:pt>
                <c:pt idx="464">
                  <c:v>3.2684037874155613E-6</c:v>
                </c:pt>
                <c:pt idx="465">
                  <c:v>3.2607332761041194E-6</c:v>
                </c:pt>
                <c:pt idx="466">
                  <c:v>3.2530762796918373E-6</c:v>
                </c:pt>
                <c:pt idx="467">
                  <c:v>3.2454328524377213E-6</c:v>
                </c:pt>
                <c:pt idx="468">
                  <c:v>3.237803050206776E-6</c:v>
                </c:pt>
                <c:pt idx="469">
                  <c:v>3.2301869304425428E-6</c:v>
                </c:pt>
                <c:pt idx="470">
                  <c:v>3.2225845521407719E-6</c:v>
                </c:pt>
                <c:pt idx="471">
                  <c:v>3.2149959758244977E-6</c:v>
                </c:pt>
                <c:pt idx="472">
                  <c:v>3.2074212635181582E-6</c:v>
                </c:pt>
                <c:pt idx="473">
                  <c:v>3.1998604787245423E-6</c:v>
                </c:pt>
                <c:pt idx="474">
                  <c:v>3.1923136864002919E-6</c:v>
                </c:pt>
                <c:pt idx="475">
                  <c:v>3.1847809529333142E-6</c:v>
                </c:pt>
                <c:pt idx="476">
                  <c:v>3.1772623461208306E-6</c:v>
                </c:pt>
                <c:pt idx="477">
                  <c:v>3.1697579351473373E-6</c:v>
                </c:pt>
                <c:pt idx="478">
                  <c:v>3.1622677905638478E-6</c:v>
                </c:pt>
                <c:pt idx="479">
                  <c:v>3.1547919842671402E-6</c:v>
                </c:pt>
                <c:pt idx="480">
                  <c:v>3.1473305894803276E-6</c:v>
                </c:pt>
                <c:pt idx="481">
                  <c:v>3.1398836807333373E-6</c:v>
                </c:pt>
                <c:pt idx="482">
                  <c:v>3.1324513338440866E-6</c:v>
                </c:pt>
                <c:pt idx="483">
                  <c:v>3.1250336259008281E-6</c:v>
                </c:pt>
                <c:pt idx="484">
                  <c:v>3.1176306352438272E-6</c:v>
                </c:pt>
                <c:pt idx="485">
                  <c:v>3.1102424414491523E-6</c:v>
                </c:pt>
                <c:pt idx="486">
                  <c:v>3.1028691253112161E-6</c:v>
                </c:pt>
                <c:pt idx="487">
                  <c:v>3.0955107688275875E-6</c:v>
                </c:pt>
                <c:pt idx="488">
                  <c:v>3.0881674551829504E-6</c:v>
                </c:pt>
                <c:pt idx="489">
                  <c:v>3.0808392687342068E-6</c:v>
                </c:pt>
                <c:pt idx="490">
                  <c:v>3.0735262949961867E-6</c:v>
                </c:pt>
                <c:pt idx="491">
                  <c:v>3.0662286206272648E-6</c:v>
                </c:pt>
                <c:pt idx="492">
                  <c:v>3.0589463334160214E-6</c:v>
                </c:pt>
                <c:pt idx="493">
                  <c:v>3.0516795222682468E-6</c:v>
                </c:pt>
                <c:pt idx="494">
                  <c:v>3.0444282771941302E-6</c:v>
                </c:pt>
                <c:pt idx="495">
                  <c:v>3.0371926892961841E-6</c:v>
                </c:pt>
                <c:pt idx="496">
                  <c:v>3.0299728507576589E-6</c:v>
                </c:pt>
                <c:pt idx="497">
                  <c:v>3.022768854831118E-6</c:v>
                </c:pt>
                <c:pt idx="498">
                  <c:v>3.0155807958277116E-6</c:v>
                </c:pt>
                <c:pt idx="499">
                  <c:v>3.0084087691067213E-6</c:v>
                </c:pt>
                <c:pt idx="500">
                  <c:v>3.0012528710659659E-6</c:v>
                </c:pt>
                <c:pt idx="501">
                  <c:v>2.9941131991317513E-6</c:v>
                </c:pt>
                <c:pt idx="502">
                  <c:v>2.9869898517501528E-6</c:v>
                </c:pt>
                <c:pt idx="503">
                  <c:v>2.9798829283782091E-6</c:v>
                </c:pt>
                <c:pt idx="504">
                  <c:v>2.9727925294757785E-6</c:v>
                </c:pt>
                <c:pt idx="505">
                  <c:v>2.9657187564974829E-6</c:v>
                </c:pt>
                <c:pt idx="506">
                  <c:v>2.9586617118855059E-6</c:v>
                </c:pt>
                <c:pt idx="507">
                  <c:v>2.9516214990622383E-6</c:v>
                </c:pt>
                <c:pt idx="508">
                  <c:v>2.9445982224240491E-6</c:v>
                </c:pt>
                <c:pt idx="509">
                  <c:v>2.9375919873344729E-6</c:v>
                </c:pt>
                <c:pt idx="510">
                  <c:v>2.9306029001188488E-6</c:v>
                </c:pt>
                <c:pt idx="511">
                  <c:v>2.9236310680586688E-6</c:v>
                </c:pt>
                <c:pt idx="512">
                  <c:v>2.9166765993863731E-6</c:v>
                </c:pt>
                <c:pt idx="513">
                  <c:v>2.9097396032806627E-6</c:v>
                </c:pt>
                <c:pt idx="514">
                  <c:v>2.902820189862406E-6</c:v>
                </c:pt>
                <c:pt idx="515">
                  <c:v>2.8959184701902965E-6</c:v>
                </c:pt>
                <c:pt idx="516">
                  <c:v>2.8890345562575575E-6</c:v>
                </c:pt>
                <c:pt idx="517">
                  <c:v>2.8821685609886386E-6</c:v>
                </c:pt>
                <c:pt idx="518">
                  <c:v>2.8753205982362216E-6</c:v>
                </c:pt>
                <c:pt idx="519">
                  <c:v>2.8684907827790403E-6</c:v>
                </c:pt>
                <c:pt idx="520">
                  <c:v>2.8616792303195778E-6</c:v>
                </c:pt>
                <c:pt idx="521">
                  <c:v>2.8548860574822304E-6</c:v>
                </c:pt>
                <c:pt idx="522">
                  <c:v>2.8481113818119649E-6</c:v>
                </c:pt>
                <c:pt idx="523">
                  <c:v>2.8413553217735817E-6</c:v>
                </c:pt>
                <c:pt idx="524">
                  <c:v>2.8346179967506347E-6</c:v>
                </c:pt>
                <c:pt idx="525">
                  <c:v>2.8278995270452177E-6</c:v>
                </c:pt>
                <c:pt idx="526">
                  <c:v>2.8212000338781637E-6</c:v>
                </c:pt>
                <c:pt idx="527">
                  <c:v>2.8145196393893087E-6</c:v>
                </c:pt>
                <c:pt idx="528">
                  <c:v>2.8078584666382412E-6</c:v>
                </c:pt>
                <c:pt idx="529">
                  <c:v>2.8012166396054785E-6</c:v>
                </c:pt>
                <c:pt idx="530">
                  <c:v>2.7945942831937232E-6</c:v>
                </c:pt>
                <c:pt idx="531">
                  <c:v>2.7879915232300174E-6</c:v>
                </c:pt>
                <c:pt idx="532">
                  <c:v>2.7814084864674968E-6</c:v>
                </c:pt>
                <c:pt idx="533">
                  <c:v>2.774845300588062E-6</c:v>
                </c:pt>
                <c:pt idx="534">
                  <c:v>2.7683020942054944E-6</c:v>
                </c:pt>
                <c:pt idx="535">
                  <c:v>2.7617789968680461E-6</c:v>
                </c:pt>
                <c:pt idx="536">
                  <c:v>2.7552761390626589E-6</c:v>
                </c:pt>
                <c:pt idx="537">
                  <c:v>2.7487936522183195E-6</c:v>
                </c:pt>
                <c:pt idx="538">
                  <c:v>2.7423316687107662E-6</c:v>
                </c:pt>
                <c:pt idx="539">
                  <c:v>2.7358903218665806E-6</c:v>
                </c:pt>
                <c:pt idx="540">
                  <c:v>2.7294697459687271E-6</c:v>
                </c:pt>
                <c:pt idx="541">
                  <c:v>2.7230700762613305E-6</c:v>
                </c:pt>
                <c:pt idx="542">
                  <c:v>2.7166914489554926E-6</c:v>
                </c:pt>
                <c:pt idx="543">
                  <c:v>2.7103340012355087E-6</c:v>
                </c:pt>
                <c:pt idx="544">
                  <c:v>2.7039978712648633E-6</c:v>
                </c:pt>
                <c:pt idx="545">
                  <c:v>2.6976831981931517E-6</c:v>
                </c:pt>
                <c:pt idx="546">
                  <c:v>2.691390122163115E-6</c:v>
                </c:pt>
                <c:pt idx="547">
                  <c:v>2.6851187843178613E-6</c:v>
                </c:pt>
                <c:pt idx="548">
                  <c:v>2.6788693268088951E-6</c:v>
                </c:pt>
                <c:pt idx="549">
                  <c:v>2.6726418928040252E-6</c:v>
                </c:pt>
                <c:pt idx="550">
                  <c:v>2.6664366264959307E-6</c:v>
                </c:pt>
                <c:pt idx="551">
                  <c:v>2.6602536731109547E-6</c:v>
                </c:pt>
                <c:pt idx="552">
                  <c:v>2.6540931789182643E-6</c:v>
                </c:pt>
                <c:pt idx="553">
                  <c:v>2.6479552912395032E-6</c:v>
                </c:pt>
                <c:pt idx="554">
                  <c:v>2.641840158458477E-6</c:v>
                </c:pt>
                <c:pt idx="555">
                  <c:v>2.6357479300317629E-6</c:v>
                </c:pt>
                <c:pt idx="556">
                  <c:v>2.6296787564988838E-6</c:v>
                </c:pt>
                <c:pt idx="557">
                  <c:v>2.6236327894938515E-6</c:v>
                </c:pt>
                <c:pt idx="558">
                  <c:v>2.617610181756121E-6</c:v>
                </c:pt>
                <c:pt idx="559">
                  <c:v>2.6116110871423983E-6</c:v>
                </c:pt>
                <c:pt idx="560">
                  <c:v>2.6056356606389638E-6</c:v>
                </c:pt>
                <c:pt idx="561">
                  <c:v>2.5996840583739069E-6</c:v>
                </c:pt>
                <c:pt idx="562">
                  <c:v>2.5937564376301725E-6</c:v>
                </c:pt>
                <c:pt idx="563">
                  <c:v>2.5878529568586897E-6</c:v>
                </c:pt>
                <c:pt idx="564">
                  <c:v>2.5819737756920444E-6</c:v>
                </c:pt>
                <c:pt idx="565">
                  <c:v>2.5761190549585504E-6</c:v>
                </c:pt>
                <c:pt idx="566">
                  <c:v>2.5702889566964397E-6</c:v>
                </c:pt>
                <c:pt idx="567">
                  <c:v>2.5644836441689087E-6</c:v>
                </c:pt>
                <c:pt idx="568">
                  <c:v>2.5587032818791792E-6</c:v>
                </c:pt>
                <c:pt idx="569">
                  <c:v>2.5529480355859905E-6</c:v>
                </c:pt>
                <c:pt idx="570">
                  <c:v>2.5472180723197781E-6</c:v>
                </c:pt>
                <c:pt idx="571">
                  <c:v>2.5415135603987363E-6</c:v>
                </c:pt>
                <c:pt idx="572">
                  <c:v>2.5358346694459902E-6</c:v>
                </c:pt>
                <c:pt idx="573">
                  <c:v>2.5301815704065222E-6</c:v>
                </c:pt>
                <c:pt idx="574">
                  <c:v>2.524554435564807E-6</c:v>
                </c:pt>
                <c:pt idx="575">
                  <c:v>2.5189534385628638E-6</c:v>
                </c:pt>
                <c:pt idx="576">
                  <c:v>2.5133787544187597E-6</c:v>
                </c:pt>
                <c:pt idx="577">
                  <c:v>2.5078305595453646E-6</c:v>
                </c:pt>
                <c:pt idx="578">
                  <c:v>2.5023090317696421E-6</c:v>
                </c:pt>
                <c:pt idx="579">
                  <c:v>2.496814350352495E-6</c:v>
                </c:pt>
                <c:pt idx="580">
                  <c:v>2.4913466960088004E-6</c:v>
                </c:pt>
                <c:pt idx="581">
                  <c:v>2.4859062509280298E-6</c:v>
                </c:pt>
                <c:pt idx="582">
                  <c:v>2.4804931987953926E-6</c:v>
                </c:pt>
                <c:pt idx="583">
                  <c:v>2.4751077248131735E-6</c:v>
                </c:pt>
                <c:pt idx="584">
                  <c:v>2.4697500157228504E-6</c:v>
                </c:pt>
                <c:pt idx="585">
                  <c:v>2.4644202598272475E-6</c:v>
                </c:pt>
                <c:pt idx="586">
                  <c:v>2.4591186470137845E-6</c:v>
                </c:pt>
                <c:pt idx="587">
                  <c:v>2.4538453687774394E-6</c:v>
                </c:pt>
                <c:pt idx="588">
                  <c:v>2.4486006182448104E-6</c:v>
                </c:pt>
                <c:pt idx="589">
                  <c:v>2.4433845901983768E-6</c:v>
                </c:pt>
                <c:pt idx="590">
                  <c:v>2.4381974811011924E-6</c:v>
                </c:pt>
                <c:pt idx="591">
                  <c:v>2.4330394891221775E-6</c:v>
                </c:pt>
                <c:pt idx="592">
                  <c:v>2.42791081416206E-6</c:v>
                </c:pt>
                <c:pt idx="593">
                  <c:v>2.4228116578793758E-6</c:v>
                </c:pt>
                <c:pt idx="594">
                  <c:v>2.4177422237175582E-6</c:v>
                </c:pt>
                <c:pt idx="595">
                  <c:v>2.4127027169319941E-6</c:v>
                </c:pt>
                <c:pt idx="596">
                  <c:v>2.4076933446180171E-6</c:v>
                </c:pt>
                <c:pt idx="597">
                  <c:v>2.4027143157391881E-6</c:v>
                </c:pt>
                <c:pt idx="598">
                  <c:v>2.3977658411562181E-6</c:v>
                </c:pt>
                <c:pt idx="599">
                  <c:v>2.3928481336563745E-6</c:v>
                </c:pt>
                <c:pt idx="600">
                  <c:v>2.3879614079835706E-6</c:v>
                </c:pt>
                <c:pt idx="601">
                  <c:v>2.3831058808688045E-6</c:v>
                </c:pt>
                <c:pt idx="602">
                  <c:v>2.3782817710613326E-6</c:v>
                </c:pt>
                <c:pt idx="603">
                  <c:v>2.3734892993603918E-6</c:v>
                </c:pt>
                <c:pt idx="604">
                  <c:v>2.3687286886473692E-6</c:v>
                </c:pt>
                <c:pt idx="605">
                  <c:v>2.3640001639188173E-6</c:v>
                </c:pt>
                <c:pt idx="606">
                  <c:v>2.3593039523197625E-6</c:v>
                </c:pt>
                <c:pt idx="607">
                  <c:v>2.3546402831778947E-6</c:v>
                </c:pt>
                <c:pt idx="608">
                  <c:v>2.3500093880382174E-6</c:v>
                </c:pt>
                <c:pt idx="609">
                  <c:v>2.3454115006983573E-6</c:v>
                </c:pt>
                <c:pt idx="610">
                  <c:v>2.3408468572444441E-6</c:v>
                </c:pt>
                <c:pt idx="611">
                  <c:v>2.33631569608789E-6</c:v>
                </c:pt>
                <c:pt idx="612">
                  <c:v>2.3318182580024181E-6</c:v>
                </c:pt>
                <c:pt idx="613">
                  <c:v>2.3273547861620667E-6</c:v>
                </c:pt>
                <c:pt idx="614">
                  <c:v>2.3229255261798131E-6</c:v>
                </c:pt>
                <c:pt idx="615">
                  <c:v>2.318530726146816E-6</c:v>
                </c:pt>
                <c:pt idx="616">
                  <c:v>2.3141706366722718E-6</c:v>
                </c:pt>
                <c:pt idx="617">
                  <c:v>2.3098455109241896E-6</c:v>
                </c:pt>
                <c:pt idx="618">
                  <c:v>2.3055556046707801E-6</c:v>
                </c:pt>
                <c:pt idx="619">
                  <c:v>2.3013011763224632E-6</c:v>
                </c:pt>
                <c:pt idx="620">
                  <c:v>2.2970824869748267E-6</c:v>
                </c:pt>
                <c:pt idx="621">
                  <c:v>2.2928998004520986E-6</c:v>
                </c:pt>
                <c:pt idx="622">
                  <c:v>2.2887533833516449E-6</c:v>
                </c:pt>
                <c:pt idx="623">
                  <c:v>2.2846435050889764E-6</c:v>
                </c:pt>
                <c:pt idx="624">
                  <c:v>2.2805704379437591E-6</c:v>
                </c:pt>
                <c:pt idx="625">
                  <c:v>2.2765344571064827E-6</c:v>
                </c:pt>
                <c:pt idx="626">
                  <c:v>2.2725358407259596E-6</c:v>
                </c:pt>
                <c:pt idx="627">
                  <c:v>2.2685748699578397E-6</c:v>
                </c:pt>
                <c:pt idx="628">
                  <c:v>2.2646518290136111E-6</c:v>
                </c:pt>
                <c:pt idx="629">
                  <c:v>2.2607670052107427E-6</c:v>
                </c:pt>
                <c:pt idx="630">
                  <c:v>2.256920689023694E-6</c:v>
                </c:pt>
                <c:pt idx="631">
                  <c:v>2.2531131741355365E-6</c:v>
                </c:pt>
                <c:pt idx="632">
                  <c:v>2.2493447574907809E-6</c:v>
                </c:pt>
                <c:pt idx="633">
                  <c:v>2.2456157393489655E-6</c:v>
                </c:pt>
                <c:pt idx="634">
                  <c:v>2.2419264233392527E-6</c:v>
                </c:pt>
                <c:pt idx="635">
                  <c:v>2.2382771165158272E-6</c:v>
                </c:pt>
                <c:pt idx="636">
                  <c:v>2.2346681294143345E-6</c:v>
                </c:pt>
                <c:pt idx="637">
                  <c:v>2.231099776109397E-6</c:v>
                </c:pt>
                <c:pt idx="638">
                  <c:v>2.227572374273061E-6</c:v>
                </c:pt>
                <c:pt idx="639">
                  <c:v>2.2240862452340576E-6</c:v>
                </c:pt>
                <c:pt idx="640">
                  <c:v>2.2206417140384052E-6</c:v>
                </c:pt>
                <c:pt idx="641">
                  <c:v>2.2172391095108744E-6</c:v>
                </c:pt>
                <c:pt idx="642">
                  <c:v>2.2138787643176028E-6</c:v>
                </c:pt>
                <c:pt idx="643">
                  <c:v>2.2105610150297018E-6</c:v>
                </c:pt>
                <c:pt idx="644">
                  <c:v>2.2072862021879805E-6</c:v>
                </c:pt>
                <c:pt idx="645">
                  <c:v>2.2040546703689619E-6</c:v>
                </c:pt>
                <c:pt idx="646">
                  <c:v>2.2008667682517209E-6</c:v>
                </c:pt>
                <c:pt idx="647">
                  <c:v>2.1977228486862903E-6</c:v>
                </c:pt>
                <c:pt idx="648">
                  <c:v>2.1946232687628292E-6</c:v>
                </c:pt>
                <c:pt idx="649">
                  <c:v>2.1915683898823418E-6</c:v>
                </c:pt>
                <c:pt idx="650">
                  <c:v>2.1885585778283648E-6</c:v>
                </c:pt>
                <c:pt idx="651">
                  <c:v>2.1855942028401587E-6</c:v>
                </c:pt>
                <c:pt idx="652">
                  <c:v>2.1826756396868685E-6</c:v>
                </c:pt>
                <c:pt idx="653">
                  <c:v>2.1798032677432485E-6</c:v>
                </c:pt>
                <c:pt idx="654">
                  <c:v>2.1769774710665706E-6</c:v>
                </c:pt>
                <c:pt idx="655">
                  <c:v>2.1741986384749024E-6</c:v>
                </c:pt>
                <c:pt idx="656">
                  <c:v>2.1714671636266683E-6</c:v>
                </c:pt>
                <c:pt idx="657">
                  <c:v>2.1687834451017895E-6</c:v>
                </c:pt>
                <c:pt idx="658">
                  <c:v>2.1661478864840901E-6</c:v>
                </c:pt>
                <c:pt idx="659">
                  <c:v>2.1635608964450815E-6</c:v>
                </c:pt>
                <c:pt idx="660">
                  <c:v>2.1610228888295067E-6</c:v>
                </c:pt>
                <c:pt idx="661">
                  <c:v>2.1585342827420333E-6</c:v>
                </c:pt>
                <c:pt idx="662">
                  <c:v>2.156095502635611E-6</c:v>
                </c:pt>
                <c:pt idx="663">
                  <c:v>2.1537069784015397E-6</c:v>
                </c:pt>
                <c:pt idx="664">
                  <c:v>2.1513691454608143E-6</c:v>
                </c:pt>
                <c:pt idx="665">
                  <c:v>2.1490824448572593E-6</c:v>
                </c:pt>
                <c:pt idx="666">
                  <c:v>2.1468473233523684E-6</c:v>
                </c:pt>
                <c:pt idx="667">
                  <c:v>2.1446642335215399E-6</c:v>
                </c:pt>
                <c:pt idx="668">
                  <c:v>2.142533633852333E-6</c:v>
                </c:pt>
                <c:pt idx="669">
                  <c:v>2.1404559888442514E-6</c:v>
                </c:pt>
                <c:pt idx="670">
                  <c:v>2.1384317691102601E-6</c:v>
                </c:pt>
                <c:pt idx="671">
                  <c:v>2.1364614514803446E-6</c:v>
                </c:pt>
                <c:pt idx="672">
                  <c:v>2.1345455191065204E-6</c:v>
                </c:pt>
                <c:pt idx="673">
                  <c:v>2.132684461570061E-6</c:v>
                </c:pt>
                <c:pt idx="674">
                  <c:v>2.1308787749904505E-6</c:v>
                </c:pt>
                <c:pt idx="675">
                  <c:v>2.1291289621361969E-6</c:v>
                </c:pt>
                <c:pt idx="676">
                  <c:v>2.1274355325378163E-6</c:v>
                </c:pt>
                <c:pt idx="677">
                  <c:v>2.1257990026026415E-6</c:v>
                </c:pt>
                <c:pt idx="678">
                  <c:v>2.1242198957317033E-6</c:v>
                </c:pt>
                <c:pt idx="679">
                  <c:v>2.1226987424388197E-6</c:v>
                </c:pt>
                <c:pt idx="680">
                  <c:v>2.1212360804716467E-6</c:v>
                </c:pt>
                <c:pt idx="681">
                  <c:v>2.1198324549349289E-6</c:v>
                </c:pt>
                <c:pt idx="682">
                  <c:v>2.1184884184159853E-6</c:v>
                </c:pt>
                <c:pt idx="683">
                  <c:v>2.1172045311124117E-6</c:v>
                </c:pt>
                <c:pt idx="684">
                  <c:v>2.1159813609620879E-6</c:v>
                </c:pt>
                <c:pt idx="685">
                  <c:v>2.1148194837754236E-6</c:v>
                </c:pt>
                <c:pt idx="686">
                  <c:v>2.1137194833700512E-6</c:v>
                </c:pt>
                <c:pt idx="687">
                  <c:v>2.1126819517079412E-6</c:v>
                </c:pt>
                <c:pt idx="688">
                  <c:v>2.1117074890348795E-6</c:v>
                </c:pt>
                <c:pt idx="689">
                  <c:v>2.1107967040225549E-6</c:v>
                </c:pt>
                <c:pt idx="690">
                  <c:v>2.1099502139130624E-6</c:v>
                </c:pt>
                <c:pt idx="691">
                  <c:v>2.109168644666184E-6</c:v>
                </c:pt>
                <c:pt idx="692">
                  <c:v>2.1084526311091389E-6</c:v>
                </c:pt>
                <c:pt idx="693">
                  <c:v>2.1078028170890917E-6</c:v>
                </c:pt>
                <c:pt idx="694">
                  <c:v>2.1072198556284744E-6</c:v>
                </c:pt>
                <c:pt idx="695">
                  <c:v>2.1067044090829308E-6</c:v>
                </c:pt>
                <c:pt idx="696">
                  <c:v>2.1062571493023365E-6</c:v>
                </c:pt>
                <c:pt idx="697">
                  <c:v>2.1058787577944864E-6</c:v>
                </c:pt>
                <c:pt idx="698">
                  <c:v>2.1055699258918667E-6</c:v>
                </c:pt>
                <c:pt idx="699">
                  <c:v>2.1053313549214859E-6</c:v>
                </c:pt>
                <c:pt idx="700">
                  <c:v>2.1051637563776319E-6</c:v>
                </c:pt>
                <c:pt idx="701">
                  <c:v>2.1050678520977923E-6</c:v>
                </c:pt>
                <c:pt idx="702">
                  <c:v>2.1050443744418424E-6</c:v>
                </c:pt>
                <c:pt idx="703">
                  <c:v>2.1050940664743421E-6</c:v>
                </c:pt>
                <c:pt idx="704">
                  <c:v>2.1052176821502587E-6</c:v>
                </c:pt>
                <c:pt idx="705">
                  <c:v>2.1054159865039473E-6</c:v>
                </c:pt>
                <c:pt idx="706">
                  <c:v>2.1056897558416028E-6</c:v>
                </c:pt>
                <c:pt idx="707">
                  <c:v>2.1060397779372102E-6</c:v>
                </c:pt>
                <c:pt idx="708">
                  <c:v>2.106466852231994E-6</c:v>
                </c:pt>
                <c:pt idx="709">
                  <c:v>2.1069717900375382E-6</c:v>
                </c:pt>
                <c:pt idx="710">
                  <c:v>2.1075554147425974E-6</c:v>
                </c:pt>
                <c:pt idx="711">
                  <c:v>2.1082185620235473E-6</c:v>
                </c:pt>
                <c:pt idx="712">
                  <c:v>2.1089620800588507E-6</c:v>
                </c:pt>
                <c:pt idx="713">
                  <c:v>2.1097868297472305E-6</c:v>
                </c:pt>
                <c:pt idx="714">
                  <c:v>2.1106936849299252E-6</c:v>
                </c:pt>
                <c:pt idx="715">
                  <c:v>2.1116835326169411E-6</c:v>
                </c:pt>
                <c:pt idx="716">
                  <c:v>2.1127572732173917E-6</c:v>
                </c:pt>
                <c:pt idx="717">
                  <c:v>2.1139158207740606E-6</c:v>
                </c:pt>
                <c:pt idx="718">
                  <c:v>2.1151601032023044E-6</c:v>
                </c:pt>
                <c:pt idx="719">
                  <c:v>2.1164910625330501E-6</c:v>
                </c:pt>
                <c:pt idx="720">
                  <c:v>2.1179096551605831E-6</c:v>
                </c:pt>
                <c:pt idx="721">
                  <c:v>2.1194168520944909E-6</c:v>
                </c:pt>
                <c:pt idx="722">
                  <c:v>2.1210136392164065E-6</c:v>
                </c:pt>
                <c:pt idx="723">
                  <c:v>2.1227010175414321E-6</c:v>
                </c:pt>
                <c:pt idx="724">
                  <c:v>2.1244800034840998E-6</c:v>
                </c:pt>
                <c:pt idx="725">
                  <c:v>2.1263516291294854E-6</c:v>
                </c:pt>
                <c:pt idx="726">
                  <c:v>2.1283169425090662E-6</c:v>
                </c:pt>
                <c:pt idx="727">
                  <c:v>2.1303770078816013E-6</c:v>
                </c:pt>
                <c:pt idx="728">
                  <c:v>2.1325329060192129E-6</c:v>
                </c:pt>
                <c:pt idx="729">
                  <c:v>2.1347857344986288E-6</c:v>
                </c:pt>
                <c:pt idx="730">
                  <c:v>2.1371366079977736E-6</c:v>
                </c:pt>
                <c:pt idx="731">
                  <c:v>2.139586658597668E-6</c:v>
                </c:pt>
                <c:pt idx="732">
                  <c:v>2.1421370360899268E-6</c:v>
                </c:pt>
                <c:pt idx="733">
                  <c:v>2.1447889082898447E-6</c:v>
                </c:pt>
                <c:pt idx="734">
                  <c:v>2.1475434613551141E-6</c:v>
                </c:pt>
                <c:pt idx="735">
                  <c:v>2.1504019001104763E-6</c:v>
                </c:pt>
                <c:pt idx="736">
                  <c:v>2.1533654483781003E-6</c:v>
                </c:pt>
                <c:pt idx="737">
                  <c:v>2.1564353493141798E-6</c:v>
                </c:pt>
                <c:pt idx="738">
                  <c:v>2.1596128657515554E-6</c:v>
                </c:pt>
                <c:pt idx="739">
                  <c:v>2.1628992805485508E-6</c:v>
                </c:pt>
                <c:pt idx="740">
                  <c:v>2.1662958969442184E-6</c:v>
                </c:pt>
                <c:pt idx="741">
                  <c:v>2.1698040389200756E-6</c:v>
                </c:pt>
                <c:pt idx="742">
                  <c:v>2.1734250515683076E-6</c:v>
                </c:pt>
                <c:pt idx="743">
                  <c:v>2.1771603014668274E-6</c:v>
                </c:pt>
                <c:pt idx="744">
                  <c:v>2.1810111770610191E-6</c:v>
                </c:pt>
                <c:pt idx="745">
                  <c:v>2.1849790890525318E-6</c:v>
                </c:pt>
                <c:pt idx="746">
                  <c:v>2.1890654707950864E-6</c:v>
                </c:pt>
                <c:pt idx="747">
                  <c:v>2.1932717786975106E-6</c:v>
                </c:pt>
                <c:pt idx="748">
                  <c:v>2.1975994926340742E-6</c:v>
                </c:pt>
                <c:pt idx="749">
                  <c:v>2.2020501163622806E-6</c:v>
                </c:pt>
                <c:pt idx="750">
                  <c:v>2.2066251779483465E-6</c:v>
                </c:pt>
                <c:pt idx="751">
                  <c:v>2.2113262302002055E-6</c:v>
                </c:pt>
                <c:pt idx="752">
                  <c:v>2.2161548511086268E-6</c:v>
                </c:pt>
                <c:pt idx="753">
                  <c:v>2.2211126442961819E-6</c:v>
                </c:pt>
                <c:pt idx="754">
                  <c:v>2.226201239474318E-6</c:v>
                </c:pt>
                <c:pt idx="755">
                  <c:v>2.2314222929089505E-6</c:v>
                </c:pt>
                <c:pt idx="756">
                  <c:v>2.2367774878942483E-6</c:v>
                </c:pt>
                <c:pt idx="757">
                  <c:v>2.2422685352351292E-6</c:v>
                </c:pt>
                <c:pt idx="758">
                  <c:v>2.2478971737385495E-6</c:v>
                </c:pt>
                <c:pt idx="759">
                  <c:v>2.2536651707136043E-6</c:v>
                </c:pt>
                <c:pt idx="760">
                  <c:v>2.2595743224806787E-6</c:v>
                </c:pt>
                <c:pt idx="761">
                  <c:v>2.2656264548899419E-6</c:v>
                </c:pt>
                <c:pt idx="762">
                  <c:v>2.2718234238490891E-6</c:v>
                </c:pt>
                <c:pt idx="763">
                  <c:v>2.2781671158606955E-6</c:v>
                </c:pt>
                <c:pt idx="764">
                  <c:v>2.2846594485693114E-6</c:v>
                </c:pt>
                <c:pt idx="765">
                  <c:v>2.2913023713183406E-6</c:v>
                </c:pt>
                <c:pt idx="766">
                  <c:v>2.2980978657171729E-6</c:v>
                </c:pt>
                <c:pt idx="767">
                  <c:v>2.3050479462183088E-6</c:v>
                </c:pt>
                <c:pt idx="768">
                  <c:v>2.3121546607052078E-6</c:v>
                </c:pt>
                <c:pt idx="769">
                  <c:v>2.3194200910903953E-6</c:v>
                </c:pt>
                <c:pt idx="770">
                  <c:v>2.326846353924687E-6</c:v>
                </c:pt>
                <c:pt idx="771">
                  <c:v>2.3344356010172036E-6</c:v>
                </c:pt>
                <c:pt idx="772">
                  <c:v>2.3421900200666064E-6</c:v>
                </c:pt>
                <c:pt idx="773">
                  <c:v>2.3501118353036681E-6</c:v>
                </c:pt>
                <c:pt idx="774">
                  <c:v>2.3582033081455604E-6</c:v>
                </c:pt>
                <c:pt idx="775">
                  <c:v>2.3664667378617223E-6</c:v>
                </c:pt>
                <c:pt idx="776">
                  <c:v>2.3749044622518303E-6</c:v>
                </c:pt>
                <c:pt idx="777">
                  <c:v>2.3835188583358915E-6</c:v>
                </c:pt>
                <c:pt idx="778">
                  <c:v>2.3923123430568486E-6</c:v>
                </c:pt>
                <c:pt idx="779">
                  <c:v>2.4012873739956182E-6</c:v>
                </c:pt>
                <c:pt idx="780">
                  <c:v>2.4104464500991782E-6</c:v>
                </c:pt>
                <c:pt idx="781">
                  <c:v>2.4197921124215461E-6</c:v>
                </c:pt>
                <c:pt idx="782">
                  <c:v>2.4293269448781691E-6</c:v>
                </c:pt>
                <c:pt idx="783">
                  <c:v>2.4390535750137689E-6</c:v>
                </c:pt>
                <c:pt idx="784">
                  <c:v>2.4489746747839603E-6</c:v>
                </c:pt>
                <c:pt idx="785">
                  <c:v>2.4590929613508915E-6</c:v>
                </c:pt>
                <c:pt idx="786">
                  <c:v>2.4694111978931021E-6</c:v>
                </c:pt>
                <c:pt idx="787">
                  <c:v>2.4799321944298183E-6</c:v>
                </c:pt>
                <c:pt idx="788">
                  <c:v>2.4906588086602006E-6</c:v>
                </c:pt>
                <c:pt idx="789">
                  <c:v>2.5015939468172379E-6</c:v>
                </c:pt>
                <c:pt idx="790">
                  <c:v>2.512740564537228E-6</c:v>
                </c:pt>
                <c:pt idx="791">
                  <c:v>2.5241016677446325E-6</c:v>
                </c:pt>
                <c:pt idx="792">
                  <c:v>2.5356803135526549E-6</c:v>
                </c:pt>
                <c:pt idx="793">
                  <c:v>2.5474796111800407E-6</c:v>
                </c:pt>
                <c:pt idx="794">
                  <c:v>2.5595027228841209E-6</c:v>
                </c:pt>
                <c:pt idx="795">
                  <c:v>2.5717528649105022E-6</c:v>
                </c:pt>
                <c:pt idx="796">
                  <c:v>2.5842333084596398E-6</c:v>
                </c:pt>
                <c:pt idx="797">
                  <c:v>2.5969473806706866E-6</c:v>
                </c:pt>
                <c:pt idx="798">
                  <c:v>2.6098984656227632E-6</c:v>
                </c:pt>
                <c:pt idx="799">
                  <c:v>2.6230900053540941E-6</c:v>
                </c:pt>
                <c:pt idx="800">
                  <c:v>2.6365255008991736E-6</c:v>
                </c:pt>
                <c:pt idx="801">
                  <c:v>2.6502085133445221E-6</c:v>
                </c:pt>
                <c:pt idx="802">
                  <c:v>2.6641426649029077E-6</c:v>
                </c:pt>
                <c:pt idx="803">
                  <c:v>2.6783316400069925E-6</c:v>
                </c:pt>
                <c:pt idx="804">
                  <c:v>2.6927791864219443E-6</c:v>
                </c:pt>
                <c:pt idx="805">
                  <c:v>2.707489116378192E-6</c:v>
                </c:pt>
                <c:pt idx="806">
                  <c:v>2.722465307723983E-6</c:v>
                </c:pt>
                <c:pt idx="807">
                  <c:v>2.73771170509838E-6</c:v>
                </c:pt>
                <c:pt idx="808">
                  <c:v>2.7532323211251656E-6</c:v>
                </c:pt>
                <c:pt idx="809">
                  <c:v>2.7690312376276508E-6</c:v>
                </c:pt>
                <c:pt idx="810">
                  <c:v>2.7851126068651226E-6</c:v>
                </c:pt>
                <c:pt idx="811">
                  <c:v>2.8014806527910893E-6</c:v>
                </c:pt>
                <c:pt idx="812">
                  <c:v>2.8181396723337578E-6</c:v>
                </c:pt>
                <c:pt idx="813">
                  <c:v>2.8350940366990857E-6</c:v>
                </c:pt>
                <c:pt idx="814">
                  <c:v>2.8523481926968482E-6</c:v>
                </c:pt>
                <c:pt idx="815">
                  <c:v>2.8699066640900407E-6</c:v>
                </c:pt>
                <c:pt idx="816">
                  <c:v>2.8877740529682756E-6</c:v>
                </c:pt>
                <c:pt idx="817">
                  <c:v>2.9059550411449808E-6</c:v>
                </c:pt>
                <c:pt idx="818">
                  <c:v>2.924454391579611E-6</c:v>
                </c:pt>
                <c:pt idx="819">
                  <c:v>2.9432769498245921E-6</c:v>
                </c:pt>
                <c:pt idx="820">
                  <c:v>2.9624276454979305E-6</c:v>
                </c:pt>
                <c:pt idx="821">
                  <c:v>2.981911493781536E-6</c:v>
                </c:pt>
                <c:pt idx="822">
                  <c:v>3.0017335969458672E-6</c:v>
                </c:pt>
                <c:pt idx="823">
                  <c:v>3.0218991459017343E-6</c:v>
                </c:pt>
                <c:pt idx="824">
                  <c:v>3.0424134217786881E-6</c:v>
                </c:pt>
                <c:pt idx="825">
                  <c:v>3.0632817975316571E-6</c:v>
                </c:pt>
                <c:pt idx="826">
                  <c:v>3.0845097395755438E-6</c:v>
                </c:pt>
                <c:pt idx="827">
                  <c:v>3.1061028094483851E-6</c:v>
                </c:pt>
                <c:pt idx="828">
                  <c:v>3.1280666655037845E-6</c:v>
                </c:pt>
                <c:pt idx="829">
                  <c:v>3.1504070646330167E-6</c:v>
                </c:pt>
                <c:pt idx="830">
                  <c:v>3.1731298640169873E-6</c:v>
                </c:pt>
                <c:pt idx="831">
                  <c:v>3.1962410229091971E-6</c:v>
                </c:pt>
                <c:pt idx="832">
                  <c:v>3.2197466044496042E-6</c:v>
                </c:pt>
                <c:pt idx="833">
                  <c:v>3.2436527775102413E-6</c:v>
                </c:pt>
                <c:pt idx="834">
                  <c:v>3.2679658185730629E-6</c:v>
                </c:pt>
                <c:pt idx="835">
                  <c:v>3.2926921136406634E-6</c:v>
                </c:pt>
                <c:pt idx="836">
                  <c:v>3.3178381601801721E-6</c:v>
                </c:pt>
                <c:pt idx="837">
                  <c:v>3.3434105691008894E-6</c:v>
                </c:pt>
                <c:pt idx="838">
                  <c:v>3.3694160667669252E-6</c:v>
                </c:pt>
                <c:pt idx="839">
                  <c:v>3.3958614970441016E-6</c:v>
                </c:pt>
                <c:pt idx="840">
                  <c:v>3.4227538233831464E-6</c:v>
                </c:pt>
                <c:pt idx="841">
                  <c:v>3.4501001309386892E-6</c:v>
                </c:pt>
                <c:pt idx="842">
                  <c:v>3.4779076287251884E-6</c:v>
                </c:pt>
                <c:pt idx="843">
                  <c:v>3.5061836518104454E-6</c:v>
                </c:pt>
                <c:pt idx="844">
                  <c:v>3.5349356635468196E-6</c:v>
                </c:pt>
                <c:pt idx="845">
                  <c:v>3.5641712578415534E-6</c:v>
                </c:pt>
                <c:pt idx="846">
                  <c:v>3.5938981614662023E-6</c:v>
                </c:pt>
                <c:pt idx="847">
                  <c:v>3.6241242364059613E-6</c:v>
                </c:pt>
                <c:pt idx="848">
                  <c:v>3.6548574822499269E-6</c:v>
                </c:pt>
                <c:pt idx="849">
                  <c:v>3.686106038622489E-6</c:v>
                </c:pt>
                <c:pt idx="850">
                  <c:v>3.717878187656743E-6</c:v>
                </c:pt>
                <c:pt idx="851">
                  <c:v>3.7501823565106059E-6</c:v>
                </c:pt>
                <c:pt idx="852">
                  <c:v>3.7830271199265315E-6</c:v>
                </c:pt>
                <c:pt idx="853">
                  <c:v>3.816421202834917E-6</c:v>
                </c:pt>
                <c:pt idx="854">
                  <c:v>3.8503734830028334E-6</c:v>
                </c:pt>
                <c:pt idx="855">
                  <c:v>3.8848929937280419E-6</c:v>
                </c:pt>
                <c:pt idx="856">
                  <c:v>3.9199889265791973E-6</c:v>
                </c:pt>
                <c:pt idx="857">
                  <c:v>3.9556706341835792E-6</c:v>
                </c:pt>
                <c:pt idx="858">
                  <c:v>3.9919476330621648E-6</c:v>
                </c:pt>
                <c:pt idx="859">
                  <c:v>4.0288296065136665E-6</c:v>
                </c:pt>
                <c:pt idx="860">
                  <c:v>4.0663264075476061E-6</c:v>
                </c:pt>
                <c:pt idx="861">
                  <c:v>4.1044480618679223E-6</c:v>
                </c:pt>
                <c:pt idx="862">
                  <c:v>4.1432047709072991E-6</c:v>
                </c:pt>
                <c:pt idx="863">
                  <c:v>4.1826069149134224E-6</c:v>
                </c:pt>
                <c:pt idx="864">
                  <c:v>4.2226650560877091E-6</c:v>
                </c:pt>
                <c:pt idx="865">
                  <c:v>4.263389941777757E-6</c:v>
                </c:pt>
                <c:pt idx="866">
                  <c:v>4.3047925077237319E-6</c:v>
                </c:pt>
                <c:pt idx="867">
                  <c:v>4.3468838813601992E-6</c:v>
                </c:pt>
                <c:pt idx="868">
                  <c:v>4.3896753851738108E-6</c:v>
                </c:pt>
                <c:pt idx="869">
                  <c:v>4.4331785401178746E-6</c:v>
                </c:pt>
                <c:pt idx="870">
                  <c:v>4.477405069084634E-6</c:v>
                </c:pt>
                <c:pt idx="871">
                  <c:v>4.5223669004364412E-6</c:v>
                </c:pt>
                <c:pt idx="872">
                  <c:v>4.5680761715960838E-6</c:v>
                </c:pt>
                <c:pt idx="873">
                  <c:v>4.6145452326980206E-6</c:v>
                </c:pt>
                <c:pt idx="874">
                  <c:v>4.6617866503004947E-6</c:v>
                </c:pt>
                <c:pt idx="875">
                  <c:v>4.709813211160367E-6</c:v>
                </c:pt>
                <c:pt idx="876">
                  <c:v>4.7586379260710027E-6</c:v>
                </c:pt>
                <c:pt idx="877">
                  <c:v>4.8082740337640545E-6</c:v>
                </c:pt>
                <c:pt idx="878">
                  <c:v>4.8587350048769909E-6</c:v>
                </c:pt>
                <c:pt idx="879">
                  <c:v>4.9100345459860622E-6</c:v>
                </c:pt>
                <c:pt idx="880">
                  <c:v>4.9621866037067257E-6</c:v>
                </c:pt>
                <c:pt idx="881">
                  <c:v>5.0152053688615399E-6</c:v>
                </c:pt>
                <c:pt idx="882">
                  <c:v>5.0691052807178536E-6</c:v>
                </c:pt>
                <c:pt idx="883">
                  <c:v>5.1239010312944289E-6</c:v>
                </c:pt>
                <c:pt idx="884">
                  <c:v>5.1796075697399461E-6</c:v>
                </c:pt>
                <c:pt idx="885">
                  <c:v>5.2362401067825699E-6</c:v>
                </c:pt>
                <c:pt idx="886">
                  <c:v>5.2938141192529648E-6</c:v>
                </c:pt>
                <c:pt idx="887">
                  <c:v>5.3523453546810013E-6</c:v>
                </c:pt>
                <c:pt idx="888">
                  <c:v>5.4118498359672498E-6</c:v>
                </c:pt>
                <c:pt idx="889">
                  <c:v>5.4723438661305259E-6</c:v>
                </c:pt>
                <c:pt idx="890">
                  <c:v>5.5338440331319722E-6</c:v>
                </c:pt>
                <c:pt idx="891">
                  <c:v>5.5963672147773333E-6</c:v>
                </c:pt>
                <c:pt idx="892">
                  <c:v>5.6599305836976751E-6</c:v>
                </c:pt>
                <c:pt idx="893">
                  <c:v>5.724551612410443E-6</c:v>
                </c:pt>
                <c:pt idx="894">
                  <c:v>5.7902480784605125E-6</c:v>
                </c:pt>
                <c:pt idx="895">
                  <c:v>5.8570380696437797E-6</c:v>
                </c:pt>
                <c:pt idx="896">
                  <c:v>5.9249399893129108E-6</c:v>
                </c:pt>
                <c:pt idx="897">
                  <c:v>5.9939725617671226E-6</c:v>
                </c:pt>
                <c:pt idx="898">
                  <c:v>6.0641548377260985E-6</c:v>
                </c:pt>
                <c:pt idx="899">
                  <c:v>6.1355061998901682E-6</c:v>
                </c:pt>
                <c:pt idx="900">
                  <c:v>6.2080463685861919E-6</c:v>
                </c:pt>
                <c:pt idx="901">
                  <c:v>6.2817954075010824E-6</c:v>
                </c:pt>
                <c:pt idx="902">
                  <c:v>6.3567737295040114E-6</c:v>
                </c:pt>
                <c:pt idx="903">
                  <c:v>6.4330021025567474E-6</c:v>
                </c:pt>
                <c:pt idx="904">
                  <c:v>6.510501655714753E-6</c:v>
                </c:pt>
                <c:pt idx="905">
                  <c:v>6.589293885218805E-6</c:v>
                </c:pt>
                <c:pt idx="906">
                  <c:v>6.6694006606776597E-6</c:v>
                </c:pt>
                <c:pt idx="907">
                  <c:v>6.7508442313439748E-6</c:v>
                </c:pt>
                <c:pt idx="908">
                  <c:v>6.8336472324822543E-6</c:v>
                </c:pt>
                <c:pt idx="909">
                  <c:v>6.9178326918308717E-6</c:v>
                </c:pt>
                <c:pt idx="910">
                  <c:v>7.0034240361583529E-6</c:v>
                </c:pt>
                <c:pt idx="911">
                  <c:v>7.0904450979149501E-6</c:v>
                </c:pt>
                <c:pt idx="912">
                  <c:v>7.1789201219788233E-6</c:v>
                </c:pt>
                <c:pt idx="913">
                  <c:v>7.2688737724991922E-6</c:v>
                </c:pt>
                <c:pt idx="914">
                  <c:v>7.3603311398346036E-6</c:v>
                </c:pt>
                <c:pt idx="915">
                  <c:v>7.4533177475896149E-6</c:v>
                </c:pt>
                <c:pt idx="916">
                  <c:v>7.5478595597466787E-6</c:v>
                </c:pt>
                <c:pt idx="917">
                  <c:v>7.6439829878971953E-6</c:v>
                </c:pt>
                <c:pt idx="918">
                  <c:v>7.7417148985683824E-6</c:v>
                </c:pt>
                <c:pt idx="919">
                  <c:v>7.8410826206489766E-6</c:v>
                </c:pt>
                <c:pt idx="920">
                  <c:v>7.9421139529114188E-6</c:v>
                </c:pt>
                <c:pt idx="921">
                  <c:v>8.0448371716326166E-6</c:v>
                </c:pt>
                <c:pt idx="922">
                  <c:v>8.1492810383104207E-6</c:v>
                </c:pt>
                <c:pt idx="923">
                  <c:v>8.25547480747888E-6</c:v>
                </c:pt>
                <c:pt idx="924">
                  <c:v>8.3634482346181787E-6</c:v>
                </c:pt>
                <c:pt idx="925">
                  <c:v>8.4732315841616883E-6</c:v>
                </c:pt>
                <c:pt idx="926">
                  <c:v>8.5848556375975611E-6</c:v>
                </c:pt>
                <c:pt idx="927">
                  <c:v>8.6983517016651246E-6</c:v>
                </c:pt>
                <c:pt idx="928">
                  <c:v>8.8137516166442321E-6</c:v>
                </c:pt>
                <c:pt idx="929">
                  <c:v>8.9310877647373142E-6</c:v>
                </c:pt>
                <c:pt idx="930">
                  <c:v>9.0503930785419616E-6</c:v>
                </c:pt>
                <c:pt idx="931">
                  <c:v>9.1717010496128221E-6</c:v>
                </c:pt>
                <c:pt idx="932">
                  <c:v>9.2950457371115993E-6</c:v>
                </c:pt>
                <c:pt idx="933">
                  <c:v>9.4204617765420817E-6</c:v>
                </c:pt>
                <c:pt idx="934">
                  <c:v>9.5479843885698037E-6</c:v>
                </c:pt>
                <c:pt idx="935">
                  <c:v>9.677649387921455E-6</c:v>
                </c:pt>
                <c:pt idx="936">
                  <c:v>9.8094931923640613E-6</c:v>
                </c:pt>
                <c:pt idx="937">
                  <c:v>9.9435528317595485E-6</c:v>
                </c:pt>
                <c:pt idx="938">
                  <c:v>1.0079865957190775E-5</c:v>
                </c:pt>
                <c:pt idx="939">
                  <c:v>1.0218470850157803E-5</c:v>
                </c:pt>
                <c:pt idx="940">
                  <c:v>1.0359406431838648E-5</c:v>
                </c:pt>
                <c:pt idx="941">
                  <c:v>1.0502712272410608E-5</c:v>
                </c:pt>
                <c:pt idx="942">
                  <c:v>1.0648428600428532E-5</c:v>
                </c:pt>
                <c:pt idx="943">
                  <c:v>1.0796596312254491E-5</c:v>
                </c:pt>
                <c:pt idx="944">
                  <c:v>1.094725698153262E-5</c:v>
                </c:pt>
                <c:pt idx="945">
                  <c:v>1.1100452868706066E-5</c:v>
                </c:pt>
                <c:pt idx="946">
                  <c:v>1.1256226930566263E-5</c:v>
                </c:pt>
                <c:pt idx="947">
                  <c:v>1.1414622829830427E-5</c:v>
                </c:pt>
                <c:pt idx="948">
                  <c:v>1.1575684944739717E-5</c:v>
                </c:pt>
                <c:pt idx="949">
                  <c:v>1.1739458378668226E-5</c:v>
                </c:pt>
                <c:pt idx="950">
                  <c:v>1.1905988969738058E-5</c:v>
                </c:pt>
                <c:pt idx="951">
                  <c:v>1.207532330042718E-5</c:v>
                </c:pt>
                <c:pt idx="952">
                  <c:v>1.2247508707164827E-5</c:v>
                </c:pt>
                <c:pt idx="953">
                  <c:v>1.2422593289900785E-5</c:v>
                </c:pt>
                <c:pt idx="954">
                  <c:v>1.2600625921638887E-5</c:v>
                </c:pt>
                <c:pt idx="955">
                  <c:v>1.2781656257923182E-5</c:v>
                </c:pt>
                <c:pt idx="956">
                  <c:v>1.2965734746263953E-5</c:v>
                </c:pt>
                <c:pt idx="957">
                  <c:v>1.3152912635489186E-5</c:v>
                </c:pt>
                <c:pt idx="958">
                  <c:v>1.334324198500919E-5</c:v>
                </c:pt>
                <c:pt idx="959">
                  <c:v>1.3536775673976778E-5</c:v>
                </c:pt>
                <c:pt idx="960">
                  <c:v>1.3733567410328877E-5</c:v>
                </c:pt>
                <c:pt idx="961">
                  <c:v>1.3933671739689581E-5</c:v>
                </c:pt>
                <c:pt idx="962">
                  <c:v>1.4137144054119103E-5</c:v>
                </c:pt>
                <c:pt idx="963">
                  <c:v>1.4344040600688025E-5</c:v>
                </c:pt>
                <c:pt idx="964">
                  <c:v>1.4554418489853705E-5</c:v>
                </c:pt>
                <c:pt idx="965">
                  <c:v>1.4768335703619752E-5</c:v>
                </c:pt>
                <c:pt idx="966">
                  <c:v>1.4985851103454022E-5</c:v>
                </c:pt>
                <c:pt idx="967">
                  <c:v>1.5207024437939635E-5</c:v>
                </c:pt>
                <c:pt idx="968">
                  <c:v>1.543191635013137E-5</c:v>
                </c:pt>
                <c:pt idx="969">
                  <c:v>1.5660588384594135E-5</c:v>
                </c:pt>
                <c:pt idx="970">
                  <c:v>1.5893102994086175E-5</c:v>
                </c:pt>
                <c:pt idx="971">
                  <c:v>1.612952354586207E-5</c:v>
                </c:pt>
                <c:pt idx="972">
                  <c:v>1.6369914327559969E-5</c:v>
                </c:pt>
                <c:pt idx="973">
                  <c:v>1.6614340552634931E-5</c:v>
                </c:pt>
                <c:pt idx="974">
                  <c:v>1.6862868365306381E-5</c:v>
                </c:pt>
                <c:pt idx="975">
                  <c:v>1.7115564844973919E-5</c:v>
                </c:pt>
                <c:pt idx="976">
                  <c:v>1.7372498010065213E-5</c:v>
                </c:pt>
                <c:pt idx="977">
                  <c:v>1.763373682126785E-5</c:v>
                </c:pt>
                <c:pt idx="978">
                  <c:v>1.7899351184101211E-5</c:v>
                </c:pt>
                <c:pt idx="979">
                  <c:v>1.8169411950777379E-5</c:v>
                </c:pt>
                <c:pt idx="980">
                  <c:v>1.8443990921297389E-5</c:v>
                </c:pt>
                <c:pt idx="981">
                  <c:v>1.8723160843734138E-5</c:v>
                </c:pt>
                <c:pt idx="982">
                  <c:v>1.9006995413638042E-5</c:v>
                </c:pt>
                <c:pt idx="983">
                  <c:v>1.9295569272505699E-5</c:v>
                </c:pt>
                <c:pt idx="984">
                  <c:v>1.9588958005250168E-5</c:v>
                </c:pt>
                <c:pt idx="985">
                  <c:v>1.9887238136602435E-5</c:v>
                </c:pt>
                <c:pt idx="986">
                  <c:v>2.0190487126374433E-5</c:v>
                </c:pt>
                <c:pt idx="987">
                  <c:v>2.0498783363509527E-5</c:v>
                </c:pt>
                <c:pt idx="988">
                  <c:v>2.081220615883778E-5</c:v>
                </c:pt>
                <c:pt idx="989">
                  <c:v>2.1130835736461273E-5</c:v>
                </c:pt>
                <c:pt idx="990">
                  <c:v>2.1454753223672824E-5</c:v>
                </c:pt>
                <c:pt idx="991">
                  <c:v>2.1784040639327237E-5</c:v>
                </c:pt>
                <c:pt idx="992">
                  <c:v>2.2118780880559946E-5</c:v>
                </c:pt>
                <c:pt idx="993">
                  <c:v>2.245905770776219E-5</c:v>
                </c:pt>
                <c:pt idx="994">
                  <c:v>2.2804955727700157E-5</c:v>
                </c:pt>
                <c:pt idx="995">
                  <c:v>2.3156560374673008E-5</c:v>
                </c:pt>
                <c:pt idx="996">
                  <c:v>2.3513957889591265E-5</c:v>
                </c:pt>
                <c:pt idx="997">
                  <c:v>2.3877235296861339E-5</c:v>
                </c:pt>
                <c:pt idx="998">
                  <c:v>2.4246480378942972E-5</c:v>
                </c:pt>
                <c:pt idx="999">
                  <c:v>2.4621781648452642E-5</c:v>
                </c:pt>
                <c:pt idx="1000">
                  <c:v>0</c:v>
                </c:pt>
              </c:numCache>
            </c:numRef>
          </c:yVal>
          <c:smooth val="0"/>
          <c:extLst>
            <c:ext xmlns:c16="http://schemas.microsoft.com/office/drawing/2014/chart" uri="{C3380CC4-5D6E-409C-BE32-E72D297353CC}">
              <c16:uniqueId val="{00000006-5203-417B-9EE3-A464B15E8ADC}"/>
            </c:ext>
          </c:extLst>
        </c:ser>
        <c:ser>
          <c:idx val="13"/>
          <c:order val="13"/>
          <c:tx>
            <c:strRef>
              <c:f>'Noise and Sensitivity Calcs'!$AC$1018</c:f>
              <c:strCache>
                <c:ptCount val="1"/>
                <c:pt idx="0">
                  <c:v> Noise,  C2 = 82.0E-12</c:v>
                </c:pt>
              </c:strCache>
            </c:strRef>
          </c:tx>
          <c:spPr>
            <a:ln w="38100" cap="rnd">
              <a:solidFill>
                <a:srgbClr val="00B0F0"/>
              </a:solidFill>
              <a:prstDash val="dash"/>
              <a:round/>
            </a:ln>
            <a:effectLst/>
          </c:spPr>
          <c:marker>
            <c:symbol val="none"/>
          </c:marker>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Calcs'!$AC$1019:$AC$2019</c:f>
              <c:numCache>
                <c:formatCode>0.00E+00</c:formatCode>
                <c:ptCount val="1001"/>
                <c:pt idx="0">
                  <c:v>6.9040453645530703E-6</c:v>
                </c:pt>
                <c:pt idx="1">
                  <c:v>6.9039575616173896E-6</c:v>
                </c:pt>
                <c:pt idx="2">
                  <c:v>6.9038685459961393E-6</c:v>
                </c:pt>
                <c:pt idx="3">
                  <c:v>6.9037783010629657E-6</c:v>
                </c:pt>
                <c:pt idx="4">
                  <c:v>6.9036868099676949E-6</c:v>
                </c:pt>
                <c:pt idx="5">
                  <c:v>6.9035940556319946E-6</c:v>
                </c:pt>
                <c:pt idx="6">
                  <c:v>6.9035000207474377E-6</c:v>
                </c:pt>
                <c:pt idx="7">
                  <c:v>6.9034046877718567E-6</c:v>
                </c:pt>
                <c:pt idx="8">
                  <c:v>6.9033080389267931E-6</c:v>
                </c:pt>
                <c:pt idx="9">
                  <c:v>6.9032100561941225E-6</c:v>
                </c:pt>
                <c:pt idx="10">
                  <c:v>6.9031107213130865E-6</c:v>
                </c:pt>
                <c:pt idx="11">
                  <c:v>6.9030100157768065E-6</c:v>
                </c:pt>
                <c:pt idx="12">
                  <c:v>6.9029079208302079E-6</c:v>
                </c:pt>
                <c:pt idx="13">
                  <c:v>6.9028044174649004E-6</c:v>
                </c:pt>
                <c:pt idx="14">
                  <c:v>6.9026994864169757E-6</c:v>
                </c:pt>
                <c:pt idx="15">
                  <c:v>6.9025931081646537E-6</c:v>
                </c:pt>
                <c:pt idx="16">
                  <c:v>6.9024852629230911E-6</c:v>
                </c:pt>
                <c:pt idx="17">
                  <c:v>6.9023759306418213E-6</c:v>
                </c:pt>
                <c:pt idx="18">
                  <c:v>6.9022650910018106E-6</c:v>
                </c:pt>
                <c:pt idx="19">
                  <c:v>6.9021527234108384E-6</c:v>
                </c:pt>
                <c:pt idx="20">
                  <c:v>6.9020388070016831E-6</c:v>
                </c:pt>
                <c:pt idx="21">
                  <c:v>6.9019233206264764E-6</c:v>
                </c:pt>
                <c:pt idx="22">
                  <c:v>6.9018062428547783E-6</c:v>
                </c:pt>
                <c:pt idx="23">
                  <c:v>6.9016875519689589E-6</c:v>
                </c:pt>
                <c:pt idx="24">
                  <c:v>6.9015672259614622E-6</c:v>
                </c:pt>
                <c:pt idx="25">
                  <c:v>6.9014452425300793E-6</c:v>
                </c:pt>
                <c:pt idx="26">
                  <c:v>6.9013215790745058E-6</c:v>
                </c:pt>
                <c:pt idx="27">
                  <c:v>6.9011962126930444E-6</c:v>
                </c:pt>
                <c:pt idx="28">
                  <c:v>6.9010691201778537E-6</c:v>
                </c:pt>
                <c:pt idx="29">
                  <c:v>6.9009402780121668E-6</c:v>
                </c:pt>
                <c:pt idx="30">
                  <c:v>6.9008096623652226E-6</c:v>
                </c:pt>
                <c:pt idx="31">
                  <c:v>6.9006772490889145E-6</c:v>
                </c:pt>
                <c:pt idx="32">
                  <c:v>6.9005430137140457E-6</c:v>
                </c:pt>
                <c:pt idx="33">
                  <c:v>6.9004069314450454E-6</c:v>
                </c:pt>
                <c:pt idx="34">
                  <c:v>6.9002689771572722E-6</c:v>
                </c:pt>
                <c:pt idx="35">
                  <c:v>6.9001291253920516E-6</c:v>
                </c:pt>
                <c:pt idx="36">
                  <c:v>6.8999873503524691E-6</c:v>
                </c:pt>
                <c:pt idx="37">
                  <c:v>6.8998436258992277E-6</c:v>
                </c:pt>
                <c:pt idx="38">
                  <c:v>6.899697925546588E-6</c:v>
                </c:pt>
                <c:pt idx="39">
                  <c:v>6.8995502224576274E-6</c:v>
                </c:pt>
                <c:pt idx="40">
                  <c:v>6.8994004894397905E-6</c:v>
                </c:pt>
                <c:pt idx="41">
                  <c:v>6.8992486989413028E-6</c:v>
                </c:pt>
                <c:pt idx="42">
                  <c:v>6.8990948230451207E-6</c:v>
                </c:pt>
                <c:pt idx="43">
                  <c:v>6.8989388334658858E-6</c:v>
                </c:pt>
                <c:pt idx="44">
                  <c:v>6.8987807015438918E-6</c:v>
                </c:pt>
                <c:pt idx="45">
                  <c:v>6.8986203982424962E-6</c:v>
                </c:pt>
                <c:pt idx="46">
                  <c:v>6.8984578941407922E-6</c:v>
                </c:pt>
                <c:pt idx="47">
                  <c:v>6.8982931594307425E-6</c:v>
                </c:pt>
                <c:pt idx="48">
                  <c:v>6.8981261639122505E-6</c:v>
                </c:pt>
                <c:pt idx="49">
                  <c:v>6.89795687698686E-6</c:v>
                </c:pt>
                <c:pt idx="50">
                  <c:v>6.8977852676550041E-6</c:v>
                </c:pt>
                <c:pt idx="51">
                  <c:v>6.8976113045091441E-6</c:v>
                </c:pt>
                <c:pt idx="52">
                  <c:v>6.8974349557296334E-6</c:v>
                </c:pt>
                <c:pt idx="53">
                  <c:v>6.8972561890795442E-6</c:v>
                </c:pt>
                <c:pt idx="54">
                  <c:v>6.8970749718997476E-6</c:v>
                </c:pt>
                <c:pt idx="55">
                  <c:v>6.896891271103295E-6</c:v>
                </c:pt>
                <c:pt idx="56">
                  <c:v>6.8967050531703519E-6</c:v>
                </c:pt>
                <c:pt idx="57">
                  <c:v>6.8965162841432394E-6</c:v>
                </c:pt>
                <c:pt idx="58">
                  <c:v>6.8963249296207062E-6</c:v>
                </c:pt>
                <c:pt idx="59">
                  <c:v>6.8961309547528295E-6</c:v>
                </c:pt>
                <c:pt idx="60">
                  <c:v>6.8959343242354649E-6</c:v>
                </c:pt>
                <c:pt idx="61">
                  <c:v>6.8957350023044724E-6</c:v>
                </c:pt>
                <c:pt idx="62">
                  <c:v>6.8955329527301462E-6</c:v>
                </c:pt>
                <c:pt idx="63">
                  <c:v>6.8953281388130399E-6</c:v>
                </c:pt>
                <c:pt idx="64">
                  <c:v>6.8951205233759991E-6</c:v>
                </c:pt>
                <c:pt idx="65">
                  <c:v>6.8949100687598838E-6</c:v>
                </c:pt>
                <c:pt idx="66">
                  <c:v>6.8946967368180028E-6</c:v>
                </c:pt>
                <c:pt idx="67">
                  <c:v>6.8944804889092519E-6</c:v>
                </c:pt>
                <c:pt idx="68">
                  <c:v>6.8942612858931525E-6</c:v>
                </c:pt>
                <c:pt idx="69">
                  <c:v>6.8940390881232737E-6</c:v>
                </c:pt>
                <c:pt idx="70">
                  <c:v>6.8938138554415421E-6</c:v>
                </c:pt>
                <c:pt idx="71">
                  <c:v>6.8935855471725454E-6</c:v>
                </c:pt>
                <c:pt idx="72">
                  <c:v>6.8933541221165138E-6</c:v>
                </c:pt>
                <c:pt idx="73">
                  <c:v>6.8931195385441319E-6</c:v>
                </c:pt>
                <c:pt idx="74">
                  <c:v>6.8928817541898E-6</c:v>
                </c:pt>
                <c:pt idx="75">
                  <c:v>6.8926407262453215E-6</c:v>
                </c:pt>
                <c:pt idx="76">
                  <c:v>6.8923964113534745E-6</c:v>
                </c:pt>
                <c:pt idx="77">
                  <c:v>6.8921487656023914E-6</c:v>
                </c:pt>
                <c:pt idx="78">
                  <c:v>6.891897744518542E-6</c:v>
                </c:pt>
                <c:pt idx="79">
                  <c:v>6.8916433030600863E-6</c:v>
                </c:pt>
                <c:pt idx="80">
                  <c:v>6.8913853956103587E-6</c:v>
                </c:pt>
                <c:pt idx="81">
                  <c:v>6.891123975971342E-6</c:v>
                </c:pt>
                <c:pt idx="82">
                  <c:v>6.8908589973577865E-6</c:v>
                </c:pt>
                <c:pt idx="83">
                  <c:v>6.8905904123891414E-6</c:v>
                </c:pt>
                <c:pt idx="84">
                  <c:v>6.8903181730833968E-6</c:v>
                </c:pt>
                <c:pt idx="85">
                  <c:v>6.8900422308507787E-6</c:v>
                </c:pt>
                <c:pt idx="86">
                  <c:v>6.8897625364862572E-6</c:v>
                </c:pt>
                <c:pt idx="87">
                  <c:v>6.8894790401618536E-6</c:v>
                </c:pt>
                <c:pt idx="88">
                  <c:v>6.8891916914215256E-6</c:v>
                </c:pt>
                <c:pt idx="89">
                  <c:v>6.888900439172986E-6</c:v>
                </c:pt>
                <c:pt idx="90">
                  <c:v>6.8886052316798596E-6</c:v>
                </c:pt>
                <c:pt idx="91">
                  <c:v>6.8883060165559852E-6</c:v>
                </c:pt>
                <c:pt idx="92">
                  <c:v>6.8880027407578338E-6</c:v>
                </c:pt>
                <c:pt idx="93">
                  <c:v>6.8876953505765868E-6</c:v>
                </c:pt>
                <c:pt idx="94">
                  <c:v>6.8873837916307885E-6</c:v>
                </c:pt>
                <c:pt idx="95">
                  <c:v>6.8870680088608452E-6</c:v>
                </c:pt>
                <c:pt idx="96">
                  <c:v>6.8867479465181459E-6</c:v>
                </c:pt>
                <c:pt idx="97">
                  <c:v>6.8864235481611295E-6</c:v>
                </c:pt>
                <c:pt idx="98">
                  <c:v>6.8860947566455993E-6</c:v>
                </c:pt>
                <c:pt idx="99">
                  <c:v>6.8857615141184899E-6</c:v>
                </c:pt>
                <c:pt idx="100">
                  <c:v>6.8854237620079339E-6</c:v>
                </c:pt>
                <c:pt idx="101">
                  <c:v>6.8850814410185461E-6</c:v>
                </c:pt>
                <c:pt idx="102">
                  <c:v>6.8847344911221246E-6</c:v>
                </c:pt>
                <c:pt idx="103">
                  <c:v>6.8843828515497721E-6</c:v>
                </c:pt>
                <c:pt idx="104">
                  <c:v>6.884026460784607E-6</c:v>
                </c:pt>
                <c:pt idx="105">
                  <c:v>6.8836652565532303E-6</c:v>
                </c:pt>
                <c:pt idx="106">
                  <c:v>6.8832991758187301E-6</c:v>
                </c:pt>
                <c:pt idx="107">
                  <c:v>6.8829281547721206E-6</c:v>
                </c:pt>
                <c:pt idx="108">
                  <c:v>6.8825521288243248E-6</c:v>
                </c:pt>
                <c:pt idx="109">
                  <c:v>6.8821710325987048E-6</c:v>
                </c:pt>
                <c:pt idx="110">
                  <c:v>6.8817847999220211E-6</c:v>
                </c:pt>
                <c:pt idx="111">
                  <c:v>6.8813933638172619E-6</c:v>
                </c:pt>
                <c:pt idx="112">
                  <c:v>6.8809966564947032E-6</c:v>
                </c:pt>
                <c:pt idx="113">
                  <c:v>6.8805946093441199E-6</c:v>
                </c:pt>
                <c:pt idx="114">
                  <c:v>6.8801871529268656E-6</c:v>
                </c:pt>
                <c:pt idx="115">
                  <c:v>6.8797742169667723E-6</c:v>
                </c:pt>
                <c:pt idx="116">
                  <c:v>6.8793557303426476E-6</c:v>
                </c:pt>
                <c:pt idx="117">
                  <c:v>6.8789316210794828E-6</c:v>
                </c:pt>
                <c:pt idx="118">
                  <c:v>6.8785018163400618E-6</c:v>
                </c:pt>
                <c:pt idx="119">
                  <c:v>6.8780662424166898E-6</c:v>
                </c:pt>
                <c:pt idx="120">
                  <c:v>6.8776248247227167E-6</c:v>
                </c:pt>
                <c:pt idx="121">
                  <c:v>6.8771774877842061E-6</c:v>
                </c:pt>
                <c:pt idx="122">
                  <c:v>6.8767241552315858E-6</c:v>
                </c:pt>
                <c:pt idx="123">
                  <c:v>6.8762647497903212E-6</c:v>
                </c:pt>
                <c:pt idx="124">
                  <c:v>6.8757991932737257E-6</c:v>
                </c:pt>
                <c:pt idx="125">
                  <c:v>6.8753274065729811E-6</c:v>
                </c:pt>
                <c:pt idx="126">
                  <c:v>6.8748493096494607E-6</c:v>
                </c:pt>
                <c:pt idx="127">
                  <c:v>6.8743648215261175E-6</c:v>
                </c:pt>
                <c:pt idx="128">
                  <c:v>6.8738738602785612E-6</c:v>
                </c:pt>
                <c:pt idx="129">
                  <c:v>6.8733763430265744E-6</c:v>
                </c:pt>
                <c:pt idx="130">
                  <c:v>6.8728721859254624E-6</c:v>
                </c:pt>
                <c:pt idx="131">
                  <c:v>6.8723613041576488E-6</c:v>
                </c:pt>
                <c:pt idx="132">
                  <c:v>6.8718436119238486E-6</c:v>
                </c:pt>
                <c:pt idx="133">
                  <c:v>6.8713190224343572E-6</c:v>
                </c:pt>
                <c:pt idx="134">
                  <c:v>6.8707874479006961E-6</c:v>
                </c:pt>
                <c:pt idx="135">
                  <c:v>6.8702487995259596E-6</c:v>
                </c:pt>
                <c:pt idx="136">
                  <c:v>6.8697029874987698E-6</c:v>
                </c:pt>
                <c:pt idx="137">
                  <c:v>6.8691499209812714E-6</c:v>
                </c:pt>
                <c:pt idx="138">
                  <c:v>6.8685895081025819E-6</c:v>
                </c:pt>
                <c:pt idx="139">
                  <c:v>6.8680216559504002E-6</c:v>
                </c:pt>
                <c:pt idx="140">
                  <c:v>6.8674462705615303E-6</c:v>
                </c:pt>
                <c:pt idx="141">
                  <c:v>6.8668632569126763E-6</c:v>
                </c:pt>
                <c:pt idx="142">
                  <c:v>6.8662725189146934E-6</c:v>
                </c:pt>
                <c:pt idx="143">
                  <c:v>6.865673959400369E-6</c:v>
                </c:pt>
                <c:pt idx="144">
                  <c:v>6.8650674801192846E-6</c:v>
                </c:pt>
                <c:pt idx="145">
                  <c:v>6.8644529817267395E-6</c:v>
                </c:pt>
                <c:pt idx="146">
                  <c:v>6.8638303637773657E-6</c:v>
                </c:pt>
                <c:pt idx="147">
                  <c:v>6.8631995247150196E-6</c:v>
                </c:pt>
                <c:pt idx="148">
                  <c:v>6.862560361865831E-6</c:v>
                </c:pt>
                <c:pt idx="149">
                  <c:v>6.8619127714298863E-6</c:v>
                </c:pt>
                <c:pt idx="150">
                  <c:v>6.861256648471817E-6</c:v>
                </c:pt>
                <c:pt idx="151">
                  <c:v>6.8605918869132282E-6</c:v>
                </c:pt>
                <c:pt idx="152">
                  <c:v>6.8599183795251325E-6</c:v>
                </c:pt>
                <c:pt idx="153">
                  <c:v>6.8592360179195026E-6</c:v>
                </c:pt>
                <c:pt idx="154">
                  <c:v>6.8585446925411562E-6</c:v>
                </c:pt>
                <c:pt idx="155">
                  <c:v>6.8578442926595642E-6</c:v>
                </c:pt>
                <c:pt idx="156">
                  <c:v>6.8571347063619934E-6</c:v>
                </c:pt>
                <c:pt idx="157">
                  <c:v>6.8564158205447619E-6</c:v>
                </c:pt>
                <c:pt idx="158">
                  <c:v>6.8556875209061413E-6</c:v>
                </c:pt>
                <c:pt idx="159">
                  <c:v>6.8549496919383882E-6</c:v>
                </c:pt>
                <c:pt idx="160">
                  <c:v>6.854202216921006E-6</c:v>
                </c:pt>
                <c:pt idx="161">
                  <c:v>6.853444977912658E-6</c:v>
                </c:pt>
                <c:pt idx="162">
                  <c:v>6.852677855743885E-6</c:v>
                </c:pt>
                <c:pt idx="163">
                  <c:v>6.8519007300101181E-6</c:v>
                </c:pt>
                <c:pt idx="164">
                  <c:v>6.8511134790654721E-6</c:v>
                </c:pt>
                <c:pt idx="165">
                  <c:v>6.8503159800144379E-6</c:v>
                </c:pt>
                <c:pt idx="166">
                  <c:v>6.8495081087053807E-6</c:v>
                </c:pt>
                <c:pt idx="167">
                  <c:v>6.8486897397250029E-6</c:v>
                </c:pt>
                <c:pt idx="168">
                  <c:v>6.8478607463907564E-6</c:v>
                </c:pt>
                <c:pt idx="169">
                  <c:v>6.8470210007447095E-6</c:v>
                </c:pt>
                <c:pt idx="170">
                  <c:v>6.8461703735477455E-6</c:v>
                </c:pt>
                <c:pt idx="171">
                  <c:v>6.8453087342725414E-6</c:v>
                </c:pt>
                <c:pt idx="172">
                  <c:v>6.8444359510985825E-6</c:v>
                </c:pt>
                <c:pt idx="173">
                  <c:v>6.8435518909066494E-6</c:v>
                </c:pt>
                <c:pt idx="174">
                  <c:v>6.8426564192719511E-6</c:v>
                </c:pt>
                <c:pt idx="175">
                  <c:v>6.8417494004607255E-6</c:v>
                </c:pt>
                <c:pt idx="176">
                  <c:v>6.8408306974225022E-6</c:v>
                </c:pt>
                <c:pt idx="177">
                  <c:v>6.8399001717879213E-6</c:v>
                </c:pt>
                <c:pt idx="178">
                  <c:v>6.8389576838617247E-6</c:v>
                </c:pt>
                <c:pt idx="179">
                  <c:v>6.838003092619709E-6</c:v>
                </c:pt>
                <c:pt idx="180">
                  <c:v>6.8370362557037521E-6</c:v>
                </c:pt>
                <c:pt idx="181">
                  <c:v>6.8360570294170015E-6</c:v>
                </c:pt>
                <c:pt idx="182">
                  <c:v>6.8350652687221225E-6</c:v>
                </c:pt>
                <c:pt idx="183">
                  <c:v>6.8340608272351531E-6</c:v>
                </c:pt>
                <c:pt idx="184">
                  <c:v>6.833043557223388E-6</c:v>
                </c:pt>
                <c:pt idx="185">
                  <c:v>6.8320133096026689E-6</c:v>
                </c:pt>
                <c:pt idx="186">
                  <c:v>6.8309699339341253E-6</c:v>
                </c:pt>
                <c:pt idx="187">
                  <c:v>6.8299132784208116E-6</c:v>
                </c:pt>
                <c:pt idx="188">
                  <c:v>6.8288431899060182E-6</c:v>
                </c:pt>
                <c:pt idx="189">
                  <c:v>6.8277595138722246E-6</c:v>
                </c:pt>
                <c:pt idx="190">
                  <c:v>6.8266620944374986E-6</c:v>
                </c:pt>
                <c:pt idx="191">
                  <c:v>6.8255507743557097E-6</c:v>
                </c:pt>
                <c:pt idx="192">
                  <c:v>6.8244253950143548E-6</c:v>
                </c:pt>
                <c:pt idx="193">
                  <c:v>6.823285796434672E-6</c:v>
                </c:pt>
                <c:pt idx="194">
                  <c:v>6.8221318172697173E-6</c:v>
                </c:pt>
                <c:pt idx="195">
                  <c:v>6.8209632948066088E-6</c:v>
                </c:pt>
                <c:pt idx="196">
                  <c:v>6.8197800649648053E-6</c:v>
                </c:pt>
                <c:pt idx="197">
                  <c:v>6.8185819622968256E-6</c:v>
                </c:pt>
                <c:pt idx="198">
                  <c:v>6.8173688199907641E-6</c:v>
                </c:pt>
                <c:pt idx="199">
                  <c:v>6.8161404698701697E-6</c:v>
                </c:pt>
                <c:pt idx="200">
                  <c:v>6.8148967423960599E-6</c:v>
                </c:pt>
                <c:pt idx="201">
                  <c:v>6.8136374666695766E-6</c:v>
                </c:pt>
                <c:pt idx="202">
                  <c:v>6.8123624704340195E-6</c:v>
                </c:pt>
                <c:pt idx="203">
                  <c:v>6.8110715800777006E-6</c:v>
                </c:pt>
                <c:pt idx="204">
                  <c:v>6.8097646206382558E-6</c:v>
                </c:pt>
                <c:pt idx="205">
                  <c:v>6.8084414158050581E-6</c:v>
                </c:pt>
                <c:pt idx="206">
                  <c:v>6.8071017879247832E-6</c:v>
                </c:pt>
                <c:pt idx="207">
                  <c:v>6.8057455580047072E-6</c:v>
                </c:pt>
                <c:pt idx="208">
                  <c:v>6.8043725457196352E-6</c:v>
                </c:pt>
                <c:pt idx="209">
                  <c:v>6.8029825694154617E-6</c:v>
                </c:pt>
                <c:pt idx="210">
                  <c:v>6.8015754461173601E-6</c:v>
                </c:pt>
                <c:pt idx="211">
                  <c:v>6.8001509915347043E-6</c:v>
                </c:pt>
                <c:pt idx="212">
                  <c:v>6.7987090200690382E-6</c:v>
                </c:pt>
                <c:pt idx="213">
                  <c:v>6.7972493448212461E-6</c:v>
                </c:pt>
                <c:pt idx="214">
                  <c:v>6.7957717776004538E-6</c:v>
                </c:pt>
                <c:pt idx="215">
                  <c:v>6.7942761289314831E-6</c:v>
                </c:pt>
                <c:pt idx="216">
                  <c:v>6.7927622080651128E-6</c:v>
                </c:pt>
                <c:pt idx="217">
                  <c:v>6.7912298229868589E-6</c:v>
                </c:pt>
                <c:pt idx="218">
                  <c:v>6.7896787804279948E-6</c:v>
                </c:pt>
                <c:pt idx="219">
                  <c:v>6.7881088858765616E-6</c:v>
                </c:pt>
                <c:pt idx="220">
                  <c:v>6.7865199435874506E-6</c:v>
                </c:pt>
                <c:pt idx="221">
                  <c:v>6.7849117565962272E-6</c:v>
                </c:pt>
                <c:pt idx="222">
                  <c:v>6.7832841267302671E-6</c:v>
                </c:pt>
                <c:pt idx="223">
                  <c:v>6.7816368546225994E-6</c:v>
                </c:pt>
                <c:pt idx="224">
                  <c:v>6.7799697397261291E-6</c:v>
                </c:pt>
                <c:pt idx="225">
                  <c:v>6.7782825803264853E-6</c:v>
                </c:pt>
                <c:pt idx="226">
                  <c:v>6.7765751735593722E-6</c:v>
                </c:pt>
                <c:pt idx="227">
                  <c:v>6.7748473154244445E-6</c:v>
                </c:pt>
                <c:pt idx="228">
                  <c:v>6.7730988008022134E-6</c:v>
                </c:pt>
                <c:pt idx="229">
                  <c:v>6.7713294234714505E-6</c:v>
                </c:pt>
                <c:pt idx="230">
                  <c:v>6.769538976125632E-6</c:v>
                </c:pt>
                <c:pt idx="231">
                  <c:v>6.7677272503930834E-6</c:v>
                </c:pt>
                <c:pt idx="232">
                  <c:v>6.7658940368543325E-6</c:v>
                </c:pt>
                <c:pt idx="233">
                  <c:v>6.7640391250628197E-6</c:v>
                </c:pt>
                <c:pt idx="234">
                  <c:v>6.7621623035645894E-6</c:v>
                </c:pt>
                <c:pt idx="235">
                  <c:v>6.7602633599200811E-6</c:v>
                </c:pt>
                <c:pt idx="236">
                  <c:v>6.7583420807251596E-6</c:v>
                </c:pt>
                <c:pt idx="237">
                  <c:v>6.7563982516339406E-6</c:v>
                </c:pt>
                <c:pt idx="238">
                  <c:v>6.7544316573825235E-6</c:v>
                </c:pt>
                <c:pt idx="239">
                  <c:v>6.7524420818122635E-6</c:v>
                </c:pt>
                <c:pt idx="240">
                  <c:v>6.7504293078941486E-6</c:v>
                </c:pt>
                <c:pt idx="241">
                  <c:v>6.7483931177549994E-6</c:v>
                </c:pt>
                <c:pt idx="242">
                  <c:v>6.7463332927038346E-6</c:v>
                </c:pt>
                <c:pt idx="243">
                  <c:v>6.7442496132578208E-6</c:v>
                </c:pt>
                <c:pt idx="244">
                  <c:v>6.7421418591706455E-6</c:v>
                </c:pt>
                <c:pt idx="245">
                  <c:v>6.740009809460161E-6</c:v>
                </c:pt>
                <c:pt idx="246">
                  <c:v>6.7378532424385749E-6</c:v>
                </c:pt>
                <c:pt idx="247">
                  <c:v>6.735671935742272E-6</c:v>
                </c:pt>
                <c:pt idx="248">
                  <c:v>6.7334656663616328E-6</c:v>
                </c:pt>
                <c:pt idx="249">
                  <c:v>6.7312342106730315E-6</c:v>
                </c:pt>
                <c:pt idx="250">
                  <c:v>6.7289773444716655E-6</c:v>
                </c:pt>
                <c:pt idx="251">
                  <c:v>6.7266948430038086E-6</c:v>
                </c:pt>
                <c:pt idx="252">
                  <c:v>6.7243864810009952E-6</c:v>
                </c:pt>
                <c:pt idx="253">
                  <c:v>6.7220520327144063E-6</c:v>
                </c:pt>
                <c:pt idx="254">
                  <c:v>6.7196912719507881E-6</c:v>
                </c:pt>
                <c:pt idx="255">
                  <c:v>6.7173039721076728E-6</c:v>
                </c:pt>
                <c:pt idx="256">
                  <c:v>6.7148899062113867E-6</c:v>
                </c:pt>
                <c:pt idx="257">
                  <c:v>6.7124488469540495E-6</c:v>
                </c:pt>
                <c:pt idx="258">
                  <c:v>6.7099805667324727E-6</c:v>
                </c:pt>
                <c:pt idx="259">
                  <c:v>6.7074848376871103E-6</c:v>
                </c:pt>
                <c:pt idx="260">
                  <c:v>6.704961431742674E-6</c:v>
                </c:pt>
                <c:pt idx="261">
                  <c:v>6.7024101206483121E-6</c:v>
                </c:pt>
                <c:pt idx="262">
                  <c:v>6.6998306760189986E-6</c:v>
                </c:pt>
                <c:pt idx="263">
                  <c:v>6.6972228693797044E-6</c:v>
                </c:pt>
                <c:pt idx="264">
                  <c:v>6.6945864722062105E-6</c:v>
                </c:pt>
                <c:pt idx="265">
                  <c:v>6.6919212559704388E-6</c:v>
                </c:pt>
                <c:pt idx="266">
                  <c:v>6.6892269921844684E-6</c:v>
                </c:pt>
                <c:pt idx="267">
                  <c:v>6.6865034524464411E-6</c:v>
                </c:pt>
                <c:pt idx="268">
                  <c:v>6.6837504084865162E-6</c:v>
                </c:pt>
                <c:pt idx="269">
                  <c:v>6.6809676322131351E-6</c:v>
                </c:pt>
                <c:pt idx="270">
                  <c:v>6.6781548957618979E-6</c:v>
                </c:pt>
                <c:pt idx="271">
                  <c:v>6.6753119715421203E-6</c:v>
                </c:pt>
                <c:pt idx="272">
                  <c:v>6.672438632287324E-6</c:v>
                </c:pt>
                <c:pt idx="273">
                  <c:v>6.6695346511049007E-6</c:v>
                </c:pt>
                <c:pt idx="274">
                  <c:v>6.6665998015252835E-6</c:v>
                </c:pt>
                <c:pt idx="275">
                  <c:v>6.663633857554153E-6</c:v>
                </c:pt>
                <c:pt idx="276">
                  <c:v>6.6606365937236214E-6</c:v>
                </c:pt>
                <c:pt idx="277">
                  <c:v>6.6576077851453078E-6</c:v>
                </c:pt>
                <c:pt idx="278">
                  <c:v>6.6545472075620066E-6</c:v>
                </c:pt>
                <c:pt idx="279">
                  <c:v>6.6514546374027382E-6</c:v>
                </c:pt>
                <c:pt idx="280">
                  <c:v>6.6483298518366546E-6</c:v>
                </c:pt>
                <c:pt idx="281">
                  <c:v>6.6451726288274137E-6</c:v>
                </c:pt>
                <c:pt idx="282">
                  <c:v>6.6419827471888099E-6</c:v>
                </c:pt>
                <c:pt idx="283">
                  <c:v>6.6387599866412829E-6</c:v>
                </c:pt>
                <c:pt idx="284">
                  <c:v>6.6355041278676375E-6</c:v>
                </c:pt>
                <c:pt idx="285">
                  <c:v>6.6322149525708094E-6</c:v>
                </c:pt>
                <c:pt idx="286">
                  <c:v>6.6288922435313888E-6</c:v>
                </c:pt>
                <c:pt idx="287">
                  <c:v>6.6255357846650121E-6</c:v>
                </c:pt>
                <c:pt idx="288">
                  <c:v>6.6221453610815263E-6</c:v>
                </c:pt>
                <c:pt idx="289">
                  <c:v>6.6187207591444431E-6</c:v>
                </c:pt>
                <c:pt idx="290">
                  <c:v>6.6152617665294756E-6</c:v>
                </c:pt>
                <c:pt idx="291">
                  <c:v>6.6117681722844583E-6</c:v>
                </c:pt>
                <c:pt idx="292">
                  <c:v>6.608239766890402E-6</c:v>
                </c:pt>
                <c:pt idx="293">
                  <c:v>6.6046763423207904E-6</c:v>
                </c:pt>
                <c:pt idx="294">
                  <c:v>6.6010776921042513E-6</c:v>
                </c:pt>
                <c:pt idx="295">
                  <c:v>6.5974436113845128E-6</c:v>
                </c:pt>
                <c:pt idx="296">
                  <c:v>6.5937738969817879E-6</c:v>
                </c:pt>
                <c:pt idx="297">
                  <c:v>6.5900683474559022E-6</c:v>
                </c:pt>
                <c:pt idx="298">
                  <c:v>6.5863267631665069E-6</c:v>
                </c:pt>
                <c:pt idx="299">
                  <c:v>6.5825489463380792E-6</c:v>
                </c:pt>
                <c:pt idx="300">
                  <c:v>6.578734701119356E-6</c:v>
                </c:pt>
                <c:pt idx="301">
                  <c:v>6.5748838336478545E-6</c:v>
                </c:pt>
                <c:pt idx="302">
                  <c:v>6.570996152111998E-6</c:v>
                </c:pt>
                <c:pt idx="303">
                  <c:v>6.5670714668144804E-6</c:v>
                </c:pt>
                <c:pt idx="304">
                  <c:v>6.5631095902345317E-6</c:v>
                </c:pt>
                <c:pt idx="305">
                  <c:v>6.5591103370920023E-6</c:v>
                </c:pt>
                <c:pt idx="306">
                  <c:v>6.5550735244083887E-6</c:v>
                </c:pt>
                <c:pt idx="307">
                  <c:v>6.5509989715722709E-6</c:v>
                </c:pt>
                <c:pt idx="308">
                  <c:v>6.5468865004007073E-6</c:v>
                </c:pt>
                <c:pt idx="309">
                  <c:v>6.5427359352030512E-6</c:v>
                </c:pt>
                <c:pt idx="310">
                  <c:v>6.5385471028424718E-6</c:v>
                </c:pt>
                <c:pt idx="311">
                  <c:v>6.5343198328003676E-6</c:v>
                </c:pt>
                <c:pt idx="312">
                  <c:v>6.5300539572375149E-6</c:v>
                </c:pt>
                <c:pt idx="313">
                  <c:v>6.5257493110566393E-6</c:v>
                </c:pt>
                <c:pt idx="314">
                  <c:v>6.5214057319653055E-6</c:v>
                </c:pt>
                <c:pt idx="315">
                  <c:v>6.517023060536591E-6</c:v>
                </c:pt>
                <c:pt idx="316">
                  <c:v>6.5126011402716363E-6</c:v>
                </c:pt>
                <c:pt idx="317">
                  <c:v>6.5081398176601922E-6</c:v>
                </c:pt>
                <c:pt idx="318">
                  <c:v>6.5036389422420328E-6</c:v>
                </c:pt>
                <c:pt idx="319">
                  <c:v>6.4990983666664976E-6</c:v>
                </c:pt>
                <c:pt idx="320">
                  <c:v>6.4945179467537246E-6</c:v>
                </c:pt>
                <c:pt idx="321">
                  <c:v>6.4898975415532436E-6</c:v>
                </c:pt>
                <c:pt idx="322">
                  <c:v>6.4852370134038158E-6</c:v>
                </c:pt>
                <c:pt idx="323">
                  <c:v>6.4805362279916836E-6</c:v>
                </c:pt>
                <c:pt idx="324">
                  <c:v>6.475795054408158E-6</c:v>
                </c:pt>
                <c:pt idx="325">
                  <c:v>6.4710133652086747E-6</c:v>
                </c:pt>
                <c:pt idx="326">
                  <c:v>6.4661910364673124E-6</c:v>
                </c:pt>
                <c:pt idx="327">
                  <c:v>6.4613279478351001E-6</c:v>
                </c:pt>
                <c:pt idx="328">
                  <c:v>6.4564239825939036E-6</c:v>
                </c:pt>
                <c:pt idx="329">
                  <c:v>6.4514790277125735E-6</c:v>
                </c:pt>
                <c:pt idx="330">
                  <c:v>6.4464929738997453E-6</c:v>
                </c:pt>
                <c:pt idx="331">
                  <c:v>6.441465715658809E-6</c:v>
                </c:pt>
                <c:pt idx="332">
                  <c:v>6.436397151338074E-6</c:v>
                </c:pt>
                <c:pt idx="333">
                  <c:v>6.4312871831845392E-6</c:v>
                </c:pt>
                <c:pt idx="334">
                  <c:v>6.4261357173937111E-6</c:v>
                </c:pt>
                <c:pt idx="335">
                  <c:v>6.4209426641592451E-6</c:v>
                </c:pt>
                <c:pt idx="336">
                  <c:v>6.4157079377224519E-6</c:v>
                </c:pt>
                <c:pt idx="337">
                  <c:v>6.4104314564202582E-6</c:v>
                </c:pt>
                <c:pt idx="338">
                  <c:v>6.4051131427320079E-6</c:v>
                </c:pt>
                <c:pt idx="339">
                  <c:v>6.399752923325362E-6</c:v>
                </c:pt>
                <c:pt idx="340">
                  <c:v>6.3943507291019163E-6</c:v>
                </c:pt>
                <c:pt idx="341">
                  <c:v>6.3889064952406195E-6</c:v>
                </c:pt>
                <c:pt idx="342">
                  <c:v>6.3834201612405518E-6</c:v>
                </c:pt>
                <c:pt idx="343">
                  <c:v>6.3778916709626386E-6</c:v>
                </c:pt>
                <c:pt idx="344">
                  <c:v>6.3723209726711722E-6</c:v>
                </c:pt>
                <c:pt idx="345">
                  <c:v>6.3667080190715835E-6</c:v>
                </c:pt>
                <c:pt idx="346">
                  <c:v>6.3610527673503983E-6</c:v>
                </c:pt>
                <c:pt idx="347">
                  <c:v>6.3553551792112046E-6</c:v>
                </c:pt>
                <c:pt idx="348">
                  <c:v>6.3496152209104925E-6</c:v>
                </c:pt>
                <c:pt idx="349">
                  <c:v>6.343832863293245E-6</c:v>
                </c:pt>
                <c:pt idx="350">
                  <c:v>6.3380080818246697E-6</c:v>
                </c:pt>
                <c:pt idx="351">
                  <c:v>6.3321408566239108E-6</c:v>
                </c:pt>
                <c:pt idx="352">
                  <c:v>6.3262311724934582E-6</c:v>
                </c:pt>
                <c:pt idx="353">
                  <c:v>6.3202790189491743E-6</c:v>
                </c:pt>
                <c:pt idx="354">
                  <c:v>6.3142843902479572E-6</c:v>
                </c:pt>
                <c:pt idx="355">
                  <c:v>6.3082472854152464E-6</c:v>
                </c:pt>
                <c:pt idx="356">
                  <c:v>6.3021677082694867E-6</c:v>
                </c:pt>
                <c:pt idx="357">
                  <c:v>6.296045667446494E-6</c:v>
                </c:pt>
                <c:pt idx="358">
                  <c:v>6.2898811764223476E-6</c:v>
                </c:pt>
                <c:pt idx="359">
                  <c:v>6.2836742535338486E-6</c:v>
                </c:pt>
                <c:pt idx="360">
                  <c:v>6.2774249219983151E-6</c:v>
                </c:pt>
                <c:pt idx="361">
                  <c:v>6.2711332099335036E-6</c:v>
                </c:pt>
                <c:pt idx="362">
                  <c:v>6.2647991503720459E-6</c:v>
                </c:pt>
                <c:pt idx="363">
                  <c:v>6.2584227812783372E-6</c:v>
                </c:pt>
                <c:pt idx="364">
                  <c:v>6.252004145563031E-6</c:v>
                </c:pt>
                <c:pt idx="365">
                  <c:v>6.2455432910945037E-6</c:v>
                </c:pt>
                <c:pt idx="366">
                  <c:v>6.2390402707098014E-6</c:v>
                </c:pt>
                <c:pt idx="367">
                  <c:v>6.2324951422262649E-6</c:v>
                </c:pt>
                <c:pt idx="368">
                  <c:v>6.2259079684471852E-6</c:v>
                </c:pt>
                <c:pt idx="369">
                  <c:v>6.2192788171699983E-6</c:v>
                </c:pt>
                <c:pt idx="370">
                  <c:v>6.2126077611917523E-6</c:v>
                </c:pt>
                <c:pt idx="371">
                  <c:v>6.2058948783118373E-6</c:v>
                </c:pt>
                <c:pt idx="372">
                  <c:v>6.1991402513347831E-6</c:v>
                </c:pt>
                <c:pt idx="373">
                  <c:v>6.1923439680722462E-6</c:v>
                </c:pt>
                <c:pt idx="374">
                  <c:v>6.1855061213405309E-6</c:v>
                </c:pt>
                <c:pt idx="375">
                  <c:v>6.1786268089596446E-6</c:v>
                </c:pt>
                <c:pt idx="376">
                  <c:v>6.1717061337502643E-6</c:v>
                </c:pt>
                <c:pt idx="377">
                  <c:v>6.1647442035276608E-6</c:v>
                </c:pt>
                <c:pt idx="378">
                  <c:v>6.1577411310963641E-6</c:v>
                </c:pt>
                <c:pt idx="379">
                  <c:v>6.1506970342418977E-6</c:v>
                </c:pt>
                <c:pt idx="380">
                  <c:v>6.1436120357218623E-6</c:v>
                </c:pt>
                <c:pt idx="381">
                  <c:v>6.1364862632553274E-6</c:v>
                </c:pt>
                <c:pt idx="382">
                  <c:v>6.1293198495104655E-6</c:v>
                </c:pt>
                <c:pt idx="383">
                  <c:v>6.1221129320924063E-6</c:v>
                </c:pt>
                <c:pt idx="384">
                  <c:v>6.1148656535271344E-6</c:v>
                </c:pt>
                <c:pt idx="385">
                  <c:v>6.1075781612460373E-6</c:v>
                </c:pt>
                <c:pt idx="386">
                  <c:v>6.1002506075692425E-6</c:v>
                </c:pt>
                <c:pt idx="387">
                  <c:v>6.0928831496854211E-6</c:v>
                </c:pt>
                <c:pt idx="388">
                  <c:v>6.0854759496336123E-6</c:v>
                </c:pt>
                <c:pt idx="389">
                  <c:v>6.0780291742800251E-6</c:v>
                </c:pt>
                <c:pt idx="390">
                  <c:v>6.0705429952972475E-6</c:v>
                </c:pt>
                <c:pt idx="391">
                  <c:v>6.0630175891391137E-6</c:v>
                </c:pt>
                <c:pt idx="392">
                  <c:v>6.0554531370166031E-6</c:v>
                </c:pt>
                <c:pt idx="393">
                  <c:v>6.0478498248713015E-6</c:v>
                </c:pt>
                <c:pt idx="394">
                  <c:v>6.0402078433480068E-6</c:v>
                </c:pt>
                <c:pt idx="395">
                  <c:v>6.0325273877656549E-6</c:v>
                </c:pt>
                <c:pt idx="396">
                  <c:v>6.0248086580886117E-6</c:v>
                </c:pt>
                <c:pt idx="397">
                  <c:v>6.017051858895097E-6</c:v>
                </c:pt>
                <c:pt idx="398">
                  <c:v>6.0092571993452672E-6</c:v>
                </c:pt>
                <c:pt idx="399">
                  <c:v>6.001424893148713E-6</c:v>
                </c:pt>
                <c:pt idx="400">
                  <c:v>5.9935551585301688E-6</c:v>
                </c:pt>
                <c:pt idx="401">
                  <c:v>5.9856482181939783E-6</c:v>
                </c:pt>
                <c:pt idx="402">
                  <c:v>5.9777042992886112E-6</c:v>
                </c:pt>
                <c:pt idx="403">
                  <c:v>5.9697236333696056E-6</c:v>
                </c:pt>
                <c:pt idx="404">
                  <c:v>5.9617064563610238E-6</c:v>
                </c:pt>
                <c:pt idx="405">
                  <c:v>5.9536530085172026E-6</c:v>
                </c:pt>
                <c:pt idx="406">
                  <c:v>5.9455635343825306E-6</c:v>
                </c:pt>
                <c:pt idx="407">
                  <c:v>5.9374382827508725E-6</c:v>
                </c:pt>
                <c:pt idx="408">
                  <c:v>5.9292775066244095E-6</c:v>
                </c:pt>
                <c:pt idx="409">
                  <c:v>5.9210814631706375E-6</c:v>
                </c:pt>
                <c:pt idx="410">
                  <c:v>5.9128504136799474E-6</c:v>
                </c:pt>
                <c:pt idx="411">
                  <c:v>5.9045846235215665E-6</c:v>
                </c:pt>
                <c:pt idx="412">
                  <c:v>5.8962843620984722E-6</c:v>
                </c:pt>
                <c:pt idx="413">
                  <c:v>5.8879499028032777E-6</c:v>
                </c:pt>
                <c:pt idx="414">
                  <c:v>5.8795815229710844E-6</c:v>
                </c:pt>
                <c:pt idx="415">
                  <c:v>5.8711795038335021E-6</c:v>
                </c:pt>
                <c:pt idx="416">
                  <c:v>5.8627441304719884E-6</c:v>
                </c:pt>
                <c:pt idx="417">
                  <c:v>5.8542756917687044E-6</c:v>
                </c:pt>
                <c:pt idx="418">
                  <c:v>5.8457744803595907E-6</c:v>
                </c:pt>
                <c:pt idx="419">
                  <c:v>5.8372407925850426E-6</c:v>
                </c:pt>
                <c:pt idx="420">
                  <c:v>5.8286749284401822E-6</c:v>
                </c:pt>
                <c:pt idx="421">
                  <c:v>5.8200771915259595E-6</c:v>
                </c:pt>
                <c:pt idx="422">
                  <c:v>5.8114478889981386E-6</c:v>
                </c:pt>
                <c:pt idx="423">
                  <c:v>5.80278733151676E-6</c:v>
                </c:pt>
                <c:pt idx="424">
                  <c:v>5.7940958331962183E-6</c:v>
                </c:pt>
                <c:pt idx="425">
                  <c:v>5.7853737115522551E-6</c:v>
                </c:pt>
                <c:pt idx="426">
                  <c:v>5.7766212874516241E-6</c:v>
                </c:pt>
                <c:pt idx="427">
                  <c:v>5.7678388850598501E-6</c:v>
                </c:pt>
                <c:pt idx="428">
                  <c:v>5.7590268317886146E-6</c:v>
                </c:pt>
                <c:pt idx="429">
                  <c:v>5.7501854582438159E-6</c:v>
                </c:pt>
                <c:pt idx="430">
                  <c:v>5.7413150981725812E-6</c:v>
                </c:pt>
                <c:pt idx="431">
                  <c:v>5.7324160884109027E-6</c:v>
                </c:pt>
                <c:pt idx="432">
                  <c:v>5.7234887688301501E-6</c:v>
                </c:pt>
                <c:pt idx="433">
                  <c:v>5.7145334822844957E-6</c:v>
                </c:pt>
                <c:pt idx="434">
                  <c:v>5.7055505745575312E-6</c:v>
                </c:pt>
                <c:pt idx="435">
                  <c:v>5.6965403943089953E-6</c:v>
                </c:pt>
                <c:pt idx="436">
                  <c:v>5.6875032930216512E-6</c:v>
                </c:pt>
                <c:pt idx="437">
                  <c:v>5.6784396249476235E-6</c:v>
                </c:pt>
                <c:pt idx="438">
                  <c:v>5.6693497470559374E-6</c:v>
                </c:pt>
                <c:pt idx="439">
                  <c:v>5.6602340189782349E-6</c:v>
                </c:pt>
                <c:pt idx="440">
                  <c:v>5.6510928029567346E-6</c:v>
                </c:pt>
                <c:pt idx="441">
                  <c:v>5.6419264637900184E-6</c:v>
                </c:pt>
                <c:pt idx="442">
                  <c:v>5.6327353687809422E-6</c:v>
                </c:pt>
                <c:pt idx="443">
                  <c:v>5.6235198876832713E-6</c:v>
                </c:pt>
                <c:pt idx="444">
                  <c:v>5.6142803926495402E-6</c:v>
                </c:pt>
                <c:pt idx="445">
                  <c:v>5.6050172581777095E-6</c:v>
                </c:pt>
                <c:pt idx="446">
                  <c:v>5.5957308610599052E-6</c:v>
                </c:pt>
                <c:pt idx="447">
                  <c:v>5.5864215803295572E-6</c:v>
                </c:pt>
                <c:pt idx="448">
                  <c:v>5.5770897972099563E-6</c:v>
                </c:pt>
                <c:pt idx="449">
                  <c:v>5.5677358950627105E-6</c:v>
                </c:pt>
                <c:pt idx="450">
                  <c:v>5.5583602593362585E-6</c:v>
                </c:pt>
                <c:pt idx="451">
                  <c:v>5.5489632775152317E-6</c:v>
                </c:pt>
                <c:pt idx="452">
                  <c:v>5.5395453390697509E-6</c:v>
                </c:pt>
                <c:pt idx="453">
                  <c:v>5.5301068354050377E-6</c:v>
                </c:pt>
                <c:pt idx="454">
                  <c:v>5.5206481598116456E-6</c:v>
                </c:pt>
                <c:pt idx="455">
                  <c:v>5.5111697074161805E-6</c:v>
                </c:pt>
                <c:pt idx="456">
                  <c:v>5.5016718751319321E-6</c:v>
                </c:pt>
                <c:pt idx="457">
                  <c:v>5.4921550616099561E-6</c:v>
                </c:pt>
                <c:pt idx="458">
                  <c:v>5.4826196671920487E-6</c:v>
                </c:pt>
                <c:pt idx="459">
                  <c:v>5.473066093861086E-6</c:v>
                </c:pt>
                <c:pt idx="460">
                  <c:v>5.4634947451957258E-6</c:v>
                </c:pt>
                <c:pt idx="461">
                  <c:v>5.4539060263224155E-6</c:v>
                </c:pt>
                <c:pt idx="462">
                  <c:v>5.4443003438691674E-6</c:v>
                </c:pt>
                <c:pt idx="463">
                  <c:v>5.4346781059206379E-6</c:v>
                </c:pt>
                <c:pt idx="464">
                  <c:v>5.4250397219720619E-6</c:v>
                </c:pt>
                <c:pt idx="465">
                  <c:v>5.4153856028850155E-6</c:v>
                </c:pt>
                <c:pt idx="466">
                  <c:v>5.4057161608431704E-6</c:v>
                </c:pt>
                <c:pt idx="467">
                  <c:v>5.3960318093087793E-6</c:v>
                </c:pt>
                <c:pt idx="468">
                  <c:v>5.3863329629800827E-6</c:v>
                </c:pt>
                <c:pt idx="469">
                  <c:v>5.3766200377486315E-6</c:v>
                </c:pt>
                <c:pt idx="470">
                  <c:v>5.3668934506575195E-6</c:v>
                </c:pt>
                <c:pt idx="471">
                  <c:v>5.3571536198609316E-6</c:v>
                </c:pt>
                <c:pt idx="472">
                  <c:v>5.347400964582848E-6</c:v>
                </c:pt>
                <c:pt idx="473">
                  <c:v>5.3376359050781782E-6</c:v>
                </c:pt>
                <c:pt idx="474">
                  <c:v>5.3278588625929107E-6</c:v>
                </c:pt>
                <c:pt idx="475">
                  <c:v>5.3180702593258465E-6</c:v>
                </c:pt>
                <c:pt idx="476">
                  <c:v>5.3082705183914949E-6</c:v>
                </c:pt>
                <c:pt idx="477">
                  <c:v>5.2984600637818028E-6</c:v>
                </c:pt>
                <c:pt idx="478">
                  <c:v>5.2886393203308976E-6</c:v>
                </c:pt>
                <c:pt idx="479">
                  <c:v>5.2788087136785597E-6</c:v>
                </c:pt>
                <c:pt idx="480">
                  <c:v>5.2689686702360358E-6</c:v>
                </c:pt>
                <c:pt idx="481">
                  <c:v>5.2591196171511883E-6</c:v>
                </c:pt>
                <c:pt idx="482">
                  <c:v>5.2492619822752809E-6</c:v>
                </c:pt>
                <c:pt idx="483">
                  <c:v>5.2393961941299278E-6</c:v>
                </c:pt>
                <c:pt idx="484">
                  <c:v>5.2295226818754451E-6</c:v>
                </c:pt>
                <c:pt idx="485">
                  <c:v>5.2196418752796254E-6</c:v>
                </c:pt>
                <c:pt idx="486">
                  <c:v>5.2097542046862584E-6</c:v>
                </c:pt>
                <c:pt idx="487">
                  <c:v>5.1998601009867913E-6</c:v>
                </c:pt>
                <c:pt idx="488">
                  <c:v>5.1899599955900899E-6</c:v>
                </c:pt>
                <c:pt idx="489">
                  <c:v>5.1800543203946835E-6</c:v>
                </c:pt>
                <c:pt idx="490">
                  <c:v>5.1701435077615786E-6</c:v>
                </c:pt>
                <c:pt idx="491">
                  <c:v>5.1602279904869595E-6</c:v>
                </c:pt>
                <c:pt idx="492">
                  <c:v>5.1503082017766175E-6</c:v>
                </c:pt>
                <c:pt idx="493">
                  <c:v>5.140384575220722E-6</c:v>
                </c:pt>
                <c:pt idx="494">
                  <c:v>5.1304575447695002E-6</c:v>
                </c:pt>
                <c:pt idx="495">
                  <c:v>5.1205275447097335E-6</c:v>
                </c:pt>
                <c:pt idx="496">
                  <c:v>5.1105950096417171E-6</c:v>
                </c:pt>
                <c:pt idx="497">
                  <c:v>5.1006603744577872E-6</c:v>
                </c:pt>
                <c:pt idx="498">
                  <c:v>5.0907240743203531E-6</c:v>
                </c:pt>
                <c:pt idx="499">
                  <c:v>5.0807865446423966E-6</c:v>
                </c:pt>
                <c:pt idx="500">
                  <c:v>5.0708482210673706E-6</c:v>
                </c:pt>
                <c:pt idx="501">
                  <c:v>5.0609095394504056E-6</c:v>
                </c:pt>
                <c:pt idx="502">
                  <c:v>5.050970935840447E-6</c:v>
                </c:pt>
                <c:pt idx="503">
                  <c:v>5.041032846463136E-6</c:v>
                </c:pt>
                <c:pt idx="504">
                  <c:v>5.0310957077044508E-6</c:v>
                </c:pt>
                <c:pt idx="505">
                  <c:v>5.021159956094752E-6</c:v>
                </c:pt>
                <c:pt idx="506">
                  <c:v>5.0112260282947509E-6</c:v>
                </c:pt>
                <c:pt idx="507">
                  <c:v>5.001294361080619E-6</c:v>
                </c:pt>
                <c:pt idx="508">
                  <c:v>4.9913653913320137E-6</c:v>
                </c:pt>
                <c:pt idx="509">
                  <c:v>4.9814395560182394E-6</c:v>
                </c:pt>
                <c:pt idx="510">
                  <c:v>4.9715172921883211E-6</c:v>
                </c:pt>
                <c:pt idx="511">
                  <c:v>4.9615990369589298E-6</c:v>
                </c:pt>
                <c:pt idx="512">
                  <c:v>4.9516852275052537E-6</c:v>
                </c:pt>
                <c:pt idx="513">
                  <c:v>4.9417763010516446E-6</c:v>
                </c:pt>
                <c:pt idx="514">
                  <c:v>4.9318726948633193E-6</c:v>
                </c:pt>
                <c:pt idx="515">
                  <c:v>4.9219748462385051E-6</c:v>
                </c:pt>
                <c:pt idx="516">
                  <c:v>4.9120831925023617E-6</c:v>
                </c:pt>
                <c:pt idx="517">
                  <c:v>4.9021981710007781E-6</c:v>
                </c:pt>
                <c:pt idx="518">
                  <c:v>4.8923202190948612E-6</c:v>
                </c:pt>
                <c:pt idx="519">
                  <c:v>4.8824497741572622E-6</c:v>
                </c:pt>
                <c:pt idx="520">
                  <c:v>4.8725872735684341E-6</c:v>
                </c:pt>
                <c:pt idx="521">
                  <c:v>4.8627331547136869E-6</c:v>
                </c:pt>
                <c:pt idx="522">
                  <c:v>4.8528878549814316E-6</c:v>
                </c:pt>
                <c:pt idx="523">
                  <c:v>4.8430518117622509E-6</c:v>
                </c:pt>
                <c:pt idx="524">
                  <c:v>4.8332254624482769E-6</c:v>
                </c:pt>
                <c:pt idx="525">
                  <c:v>4.8234092444336287E-6</c:v>
                </c:pt>
                <c:pt idx="526">
                  <c:v>4.8136035951159787E-6</c:v>
                </c:pt>
                <c:pt idx="527">
                  <c:v>4.8038089518981654E-6</c:v>
                </c:pt>
                <c:pt idx="528">
                  <c:v>4.7940257521915002E-6</c:v>
                </c:pt>
                <c:pt idx="529">
                  <c:v>4.7842544334187336E-6</c:v>
                </c:pt>
                <c:pt idx="530">
                  <c:v>4.7744954330190536E-6</c:v>
                </c:pt>
                <c:pt idx="531">
                  <c:v>4.7647491884529217E-6</c:v>
                </c:pt>
                <c:pt idx="532">
                  <c:v>4.7550161372082945E-6</c:v>
                </c:pt>
                <c:pt idx="533">
                  <c:v>4.7452967168067113E-6</c:v>
                </c:pt>
                <c:pt idx="534">
                  <c:v>4.7355913648116173E-6</c:v>
                </c:pt>
                <c:pt idx="535">
                  <c:v>4.7259005188361972E-6</c:v>
                </c:pt>
                <c:pt idx="536">
                  <c:v>4.716224616552441E-6</c:v>
                </c:pt>
                <c:pt idx="537">
                  <c:v>4.7065640957009831E-6</c:v>
                </c:pt>
                <c:pt idx="538">
                  <c:v>4.6969193941019494E-6</c:v>
                </c:pt>
                <c:pt idx="539">
                  <c:v>4.6872909496658637E-6</c:v>
                </c:pt>
                <c:pt idx="540">
                  <c:v>4.6776792004062286E-6</c:v>
                </c:pt>
                <c:pt idx="541">
                  <c:v>4.6680845844521354E-6</c:v>
                </c:pt>
                <c:pt idx="542">
                  <c:v>4.6585075400620792E-6</c:v>
                </c:pt>
                <c:pt idx="543">
                  <c:v>4.6489485056384161E-6</c:v>
                </c:pt>
                <c:pt idx="544">
                  <c:v>4.6394079197424121E-6</c:v>
                </c:pt>
                <c:pt idx="545">
                  <c:v>4.6298862211102306E-6</c:v>
                </c:pt>
                <c:pt idx="546">
                  <c:v>4.620383848669924E-6</c:v>
                </c:pt>
                <c:pt idx="547">
                  <c:v>4.6109012415586249E-6</c:v>
                </c:pt>
                <c:pt idx="548">
                  <c:v>4.601438839140752E-6</c:v>
                </c:pt>
                <c:pt idx="549">
                  <c:v>4.5919970810272509E-6</c:v>
                </c:pt>
                <c:pt idx="550">
                  <c:v>4.582576407095323E-6</c:v>
                </c:pt>
                <c:pt idx="551">
                  <c:v>4.573177257508864E-6</c:v>
                </c:pt>
                <c:pt idx="552">
                  <c:v>4.5638000727396602E-6</c:v>
                </c:pt>
                <c:pt idx="553">
                  <c:v>4.5544452935896381E-6</c:v>
                </c:pt>
                <c:pt idx="554">
                  <c:v>4.5451133612136213E-6</c:v>
                </c:pt>
                <c:pt idx="555">
                  <c:v>4.5358047171427554E-6</c:v>
                </c:pt>
                <c:pt idx="556">
                  <c:v>4.5265198033089863E-6</c:v>
                </c:pt>
                <c:pt idx="557">
                  <c:v>4.5172590620700918E-6</c:v>
                </c:pt>
                <c:pt idx="558">
                  <c:v>4.5080229362355371E-6</c:v>
                </c:pt>
                <c:pt idx="559">
                  <c:v>4.4988118690929481E-6</c:v>
                </c:pt>
                <c:pt idx="560">
                  <c:v>4.4896263044357856E-6</c:v>
                </c:pt>
                <c:pt idx="561">
                  <c:v>4.480466686591103E-6</c:v>
                </c:pt>
                <c:pt idx="562">
                  <c:v>4.4713334604488484E-6</c:v>
                </c:pt>
                <c:pt idx="563">
                  <c:v>4.4622270714910723E-6</c:v>
                </c:pt>
                <c:pt idx="564">
                  <c:v>4.4531479658227612E-6</c:v>
                </c:pt>
                <c:pt idx="565">
                  <c:v>4.4440965902027797E-6</c:v>
                </c:pt>
                <c:pt idx="566">
                  <c:v>4.4350733920759773E-6</c:v>
                </c:pt>
                <c:pt idx="567">
                  <c:v>4.4260788196057651E-6</c:v>
                </c:pt>
                <c:pt idx="568">
                  <c:v>4.4171133217080882E-6</c:v>
                </c:pt>
                <c:pt idx="569">
                  <c:v>4.4081773480848829E-6</c:v>
                </c:pt>
                <c:pt idx="570">
                  <c:v>4.3992713492601743E-6</c:v>
                </c:pt>
                <c:pt idx="571">
                  <c:v>4.3903957766149572E-6</c:v>
                </c:pt>
                <c:pt idx="572">
                  <c:v>4.3815510824245743E-6</c:v>
                </c:pt>
                <c:pt idx="573">
                  <c:v>4.3727377198958701E-6</c:v>
                </c:pt>
                <c:pt idx="574">
                  <c:v>4.3639561432053588E-6</c:v>
                </c:pt>
                <c:pt idx="575">
                  <c:v>4.3552068075382895E-6</c:v>
                </c:pt>
                <c:pt idx="576">
                  <c:v>4.3464901691285813E-6</c:v>
                </c:pt>
                <c:pt idx="577">
                  <c:v>4.3378066852993006E-6</c:v>
                </c:pt>
                <c:pt idx="578">
                  <c:v>4.3291568145042703E-6</c:v>
                </c:pt>
                <c:pt idx="579">
                  <c:v>4.3205410163701145E-6</c:v>
                </c:pt>
                <c:pt idx="580">
                  <c:v>4.3119597517395383E-6</c:v>
                </c:pt>
                <c:pt idx="581">
                  <c:v>4.3034134827150167E-6</c:v>
                </c:pt>
                <c:pt idx="582">
                  <c:v>4.2949026727037604E-6</c:v>
                </c:pt>
                <c:pt idx="583">
                  <c:v>4.2864277864631338E-6</c:v>
                </c:pt>
                <c:pt idx="584">
                  <c:v>4.2779892901469088E-6</c:v>
                </c:pt>
                <c:pt idx="585">
                  <c:v>4.2695876513528315E-6</c:v>
                </c:pt>
                <c:pt idx="586">
                  <c:v>4.2612233391705679E-6</c:v>
                </c:pt>
                <c:pt idx="587">
                  <c:v>4.2528968242303971E-6</c:v>
                </c:pt>
                <c:pt idx="588">
                  <c:v>4.2446085787536556E-6</c:v>
                </c:pt>
                <c:pt idx="589">
                  <c:v>4.2363590766028537E-6</c:v>
                </c:pt>
                <c:pt idx="590">
                  <c:v>4.2281487933335612E-6</c:v>
                </c:pt>
                <c:pt idx="591">
                  <c:v>4.2199782062466646E-6</c:v>
                </c:pt>
                <c:pt idx="592">
                  <c:v>4.2118477944420339E-6</c:v>
                </c:pt>
                <c:pt idx="593">
                  <c:v>4.2037580388725015E-6</c:v>
                </c:pt>
                <c:pt idx="594">
                  <c:v>4.1957094223992346E-6</c:v>
                </c:pt>
                <c:pt idx="595">
                  <c:v>4.1877024298476733E-6</c:v>
                </c:pt>
                <c:pt idx="596">
                  <c:v>4.1797375480648423E-6</c:v>
                </c:pt>
                <c:pt idx="597">
                  <c:v>4.171815265977123E-6</c:v>
                </c:pt>
                <c:pt idx="598">
                  <c:v>4.1639360746491434E-6</c:v>
                </c:pt>
                <c:pt idx="599">
                  <c:v>4.1561004673438479E-6</c:v>
                </c:pt>
                <c:pt idx="600">
                  <c:v>4.1483089395832687E-6</c:v>
                </c:pt>
                <c:pt idx="601">
                  <c:v>4.1405619892104588E-6</c:v>
                </c:pt>
                <c:pt idx="602">
                  <c:v>4.132860116452239E-6</c:v>
                </c:pt>
                <c:pt idx="603">
                  <c:v>4.1252038239831858E-6</c:v>
                </c:pt>
                <c:pt idx="604">
                  <c:v>4.1175936169902983E-6</c:v>
                </c:pt>
                <c:pt idx="605">
                  <c:v>4.1100300032392276E-6</c:v>
                </c:pt>
                <c:pt idx="606">
                  <c:v>4.1025134931408775E-6</c:v>
                </c:pt>
                <c:pt idx="607">
                  <c:v>4.0950445998196986E-6</c:v>
                </c:pt>
                <c:pt idx="608">
                  <c:v>4.0876238391826315E-6</c:v>
                </c:pt>
                <c:pt idx="609">
                  <c:v>4.0802517299892602E-6</c:v>
                </c:pt>
                <c:pt idx="610">
                  <c:v>4.0729287939232127E-6</c:v>
                </c:pt>
                <c:pt idx="611">
                  <c:v>4.0656555556643742E-6</c:v>
                </c:pt>
                <c:pt idx="612">
                  <c:v>4.058432542962473E-6</c:v>
                </c:pt>
                <c:pt idx="613">
                  <c:v>4.0512602867118395E-6</c:v>
                </c:pt>
                <c:pt idx="614">
                  <c:v>4.0441393210269185E-6</c:v>
                </c:pt>
                <c:pt idx="615">
                  <c:v>4.0370701833196929E-6</c:v>
                </c:pt>
                <c:pt idx="616">
                  <c:v>4.0300534143775331E-6</c:v>
                </c:pt>
                <c:pt idx="617">
                  <c:v>4.0230895584426095E-6</c:v>
                </c:pt>
                <c:pt idx="618">
                  <c:v>4.0161791632927978E-6</c:v>
                </c:pt>
                <c:pt idx="619">
                  <c:v>4.0093227803232684E-6</c:v>
                </c:pt>
                <c:pt idx="620">
                  <c:v>4.0025209646296881E-6</c:v>
                </c:pt>
                <c:pt idx="621">
                  <c:v>3.9957742750928093E-6</c:v>
                </c:pt>
                <c:pt idx="622">
                  <c:v>3.9890832744639858E-6</c:v>
                </c:pt>
                <c:pt idx="623">
                  <c:v>3.9824485294522872E-6</c:v>
                </c:pt>
                <c:pt idx="624">
                  <c:v>3.9758706108130197E-6</c:v>
                </c:pt>
                <c:pt idx="625">
                  <c:v>3.9693500934373618E-6</c:v>
                </c:pt>
                <c:pt idx="626">
                  <c:v>3.9628875564435445E-6</c:v>
                </c:pt>
                <c:pt idx="627">
                  <c:v>3.9564835832694712E-6</c:v>
                </c:pt>
                <c:pt idx="628">
                  <c:v>3.9501387617666368E-6</c:v>
                </c:pt>
                <c:pt idx="629">
                  <c:v>3.9438536842956727E-6</c:v>
                </c:pt>
                <c:pt idx="630">
                  <c:v>3.9376289478232003E-6</c:v>
                </c:pt>
                <c:pt idx="631">
                  <c:v>3.9314651540202813E-6</c:v>
                </c:pt>
                <c:pt idx="632">
                  <c:v>3.9253629093624299E-6</c:v>
                </c:pt>
                <c:pt idx="633">
                  <c:v>3.9193228252310892E-6</c:v>
                </c:pt>
                <c:pt idx="634">
                  <c:v>3.9133455180168462E-6</c:v>
                </c:pt>
                <c:pt idx="635">
                  <c:v>3.9074316092239842E-6</c:v>
                </c:pt>
                <c:pt idx="636">
                  <c:v>3.9015817255768275E-6</c:v>
                </c:pt>
                <c:pt idx="637">
                  <c:v>3.8957964991279597E-6</c:v>
                </c:pt>
                <c:pt idx="638">
                  <c:v>3.8900765673676992E-6</c:v>
                </c:pt>
                <c:pt idx="639">
                  <c:v>3.8844225733355886E-6</c:v>
                </c:pt>
                <c:pt idx="640">
                  <c:v>3.8788351657336639E-6</c:v>
                </c:pt>
                <c:pt idx="641">
                  <c:v>3.8733149990411587E-6</c:v>
                </c:pt>
                <c:pt idx="642">
                  <c:v>3.8678627336316385E-6</c:v>
                </c:pt>
                <c:pt idx="643">
                  <c:v>3.8624790358912364E-6</c:v>
                </c:pt>
                <c:pt idx="644">
                  <c:v>3.8571645783392868E-6</c:v>
                </c:pt>
                <c:pt idx="645">
                  <c:v>3.8519200397507929E-6</c:v>
                </c:pt>
                <c:pt idx="646">
                  <c:v>3.8467461052806286E-6</c:v>
                </c:pt>
                <c:pt idx="647">
                  <c:v>3.8416434665899302E-6</c:v>
                </c:pt>
                <c:pt idx="648">
                  <c:v>3.836612821974351E-6</c:v>
                </c:pt>
                <c:pt idx="649">
                  <c:v>3.8316548764945252E-6</c:v>
                </c:pt>
                <c:pt idx="650">
                  <c:v>3.8267703421083793E-6</c:v>
                </c:pt>
                <c:pt idx="651">
                  <c:v>3.8219599378058805E-6</c:v>
                </c:pt>
                <c:pt idx="652">
                  <c:v>3.8172243897456989E-6</c:v>
                </c:pt>
                <c:pt idx="653">
                  <c:v>3.8125644313941426E-6</c:v>
                </c:pt>
                <c:pt idx="654">
                  <c:v>3.8079808036663076E-6</c:v>
                </c:pt>
                <c:pt idx="655">
                  <c:v>3.8034742550696807E-6</c:v>
                </c:pt>
                <c:pt idx="656">
                  <c:v>3.7990455418497412E-6</c:v>
                </c:pt>
                <c:pt idx="657">
                  <c:v>3.7946954281383025E-6</c:v>
                </c:pt>
                <c:pt idx="658">
                  <c:v>3.7904246861039789E-6</c:v>
                </c:pt>
                <c:pt idx="659">
                  <c:v>3.7862340961051514E-6</c:v>
                </c:pt>
                <c:pt idx="660">
                  <c:v>3.782124446845674E-6</c:v>
                </c:pt>
                <c:pt idx="661">
                  <c:v>3.7780965355327851E-6</c:v>
                </c:pt>
                <c:pt idx="662">
                  <c:v>3.774151168037804E-6</c:v>
                </c:pt>
                <c:pt idx="663">
                  <c:v>3.7702891590594493E-6</c:v>
                </c:pt>
                <c:pt idx="664">
                  <c:v>3.7665113322898016E-6</c:v>
                </c:pt>
                <c:pt idx="665">
                  <c:v>3.7628185205830632E-6</c:v>
                </c:pt>
                <c:pt idx="666">
                  <c:v>3.759211566127111E-6</c:v>
                </c:pt>
                <c:pt idx="667">
                  <c:v>3.7556913206177688E-6</c:v>
                </c:pt>
                <c:pt idx="668">
                  <c:v>3.7522586454361092E-6</c:v>
                </c:pt>
                <c:pt idx="669">
                  <c:v>3.7489144118287879E-6</c:v>
                </c:pt>
                <c:pt idx="670">
                  <c:v>3.7456595010909912E-6</c:v>
                </c:pt>
                <c:pt idx="671">
                  <c:v>3.7424948047530491E-6</c:v>
                </c:pt>
                <c:pt idx="672">
                  <c:v>3.7394212247694533E-6</c:v>
                </c:pt>
                <c:pt idx="673">
                  <c:v>3.7364396737117628E-6</c:v>
                </c:pt>
                <c:pt idx="674">
                  <c:v>3.7335510749642546E-6</c:v>
                </c:pt>
                <c:pt idx="675">
                  <c:v>3.730756362923023E-6</c:v>
                </c:pt>
                <c:pt idx="676">
                  <c:v>3.7280564831985066E-6</c:v>
                </c:pt>
                <c:pt idx="677">
                  <c:v>3.7254523928213956E-6</c:v>
                </c:pt>
                <c:pt idx="678">
                  <c:v>3.7229450604518658E-6</c:v>
                </c:pt>
                <c:pt idx="679">
                  <c:v>3.7205354665926409E-6</c:v>
                </c:pt>
                <c:pt idx="680">
                  <c:v>3.718224603805532E-6</c:v>
                </c:pt>
                <c:pt idx="681">
                  <c:v>3.7160134769315421E-6</c:v>
                </c:pt>
                <c:pt idx="682">
                  <c:v>3.7139031033151069E-6</c:v>
                </c:pt>
                <c:pt idx="683">
                  <c:v>3.7118945130316438E-6</c:v>
                </c:pt>
                <c:pt idx="684">
                  <c:v>3.7099887491193734E-6</c:v>
                </c:pt>
                <c:pt idx="685">
                  <c:v>3.7081868678150408E-6</c:v>
                </c:pt>
                <c:pt idx="686">
                  <c:v>3.7064899387936361E-6</c:v>
                </c:pt>
                <c:pt idx="687">
                  <c:v>3.7048990454122727E-6</c:v>
                </c:pt>
                <c:pt idx="688">
                  <c:v>3.7034152849580552E-6</c:v>
                </c:pt>
                <c:pt idx="689">
                  <c:v>3.7020397689007998E-6</c:v>
                </c:pt>
                <c:pt idx="690">
                  <c:v>3.7007736231492848E-6</c:v>
                </c:pt>
                <c:pt idx="691">
                  <c:v>3.6996179883127455E-6</c:v>
                </c:pt>
                <c:pt idx="692">
                  <c:v>3.6985740199663883E-6</c:v>
                </c:pt>
                <c:pt idx="693">
                  <c:v>3.697642888921583E-6</c:v>
                </c:pt>
                <c:pt idx="694">
                  <c:v>3.696825781501068E-6</c:v>
                </c:pt>
                <c:pt idx="695">
                  <c:v>3.6961238998184761E-6</c:v>
                </c:pt>
                <c:pt idx="696">
                  <c:v>3.6955384620631023E-6</c:v>
                </c:pt>
                <c:pt idx="697">
                  <c:v>3.695070702789393E-6</c:v>
                </c:pt>
                <c:pt idx="698">
                  <c:v>3.6947218732117612E-6</c:v>
                </c:pt>
                <c:pt idx="699">
                  <c:v>3.694493241504217E-6</c:v>
                </c:pt>
                <c:pt idx="700">
                  <c:v>3.6943860931055623E-6</c:v>
                </c:pt>
                <c:pt idx="701">
                  <c:v>3.6944017310297734E-6</c:v>
                </c:pt>
                <c:pt idx="702">
                  <c:v>3.6945414761817665E-6</c:v>
                </c:pt>
                <c:pt idx="703">
                  <c:v>3.6948066676789163E-6</c:v>
                </c:pt>
                <c:pt idx="704">
                  <c:v>3.6951986631780617E-6</c:v>
                </c:pt>
                <c:pt idx="705">
                  <c:v>3.6957188392083391E-6</c:v>
                </c:pt>
                <c:pt idx="706">
                  <c:v>3.6963685915098655E-6</c:v>
                </c:pt>
                <c:pt idx="707">
                  <c:v>3.697149335378459E-6</c:v>
                </c:pt>
                <c:pt idx="708">
                  <c:v>3.6980625060162338E-6</c:v>
                </c:pt>
                <c:pt idx="709">
                  <c:v>3.6991095588887523E-6</c:v>
                </c:pt>
                <c:pt idx="710">
                  <c:v>3.7002919700881277E-6</c:v>
                </c:pt>
                <c:pt idx="711">
                  <c:v>3.7016112367027688E-6</c:v>
                </c:pt>
                <c:pt idx="712">
                  <c:v>3.7030688771937336E-6</c:v>
                </c:pt>
                <c:pt idx="713">
                  <c:v>3.7046664317774807E-6</c:v>
                </c:pt>
                <c:pt idx="714">
                  <c:v>3.7064054628156795E-6</c:v>
                </c:pt>
                <c:pt idx="715">
                  <c:v>3.7082875552118967E-6</c:v>
                </c:pt>
                <c:pt idx="716">
                  <c:v>3.7103143168151563E-6</c:v>
                </c:pt>
                <c:pt idx="717">
                  <c:v>3.7124873788309382E-6</c:v>
                </c:pt>
                <c:pt idx="718">
                  <c:v>3.7148083962393283E-6</c:v>
                </c:pt>
                <c:pt idx="719">
                  <c:v>3.717279048220618E-6</c:v>
                </c:pt>
                <c:pt idx="720">
                  <c:v>3.7199010385885129E-6</c:v>
                </c:pt>
                <c:pt idx="721">
                  <c:v>3.7226760962312019E-6</c:v>
                </c:pt>
                <c:pt idx="722">
                  <c:v>3.7256059755598834E-6</c:v>
                </c:pt>
                <c:pt idx="723">
                  <c:v>3.7286924569659811E-6</c:v>
                </c:pt>
                <c:pt idx="724">
                  <c:v>3.7319373472857329E-6</c:v>
                </c:pt>
                <c:pt idx="725">
                  <c:v>3.7353424802736636E-6</c:v>
                </c:pt>
                <c:pt idx="726">
                  <c:v>3.7389097170843279E-6</c:v>
                </c:pt>
                <c:pt idx="727">
                  <c:v>3.742640946762619E-6</c:v>
                </c:pt>
                <c:pt idx="728">
                  <c:v>3.7465380867428669E-6</c:v>
                </c:pt>
                <c:pt idx="729">
                  <c:v>3.7506030833568639E-6</c:v>
                </c:pt>
                <c:pt idx="730">
                  <c:v>3.7548379123511586E-6</c:v>
                </c:pt>
                <c:pt idx="731">
                  <c:v>3.7592445794131695E-6</c:v>
                </c:pt>
                <c:pt idx="732">
                  <c:v>3.7638251207072775E-6</c:v>
                </c:pt>
                <c:pt idx="733">
                  <c:v>3.7685816034201111E-6</c:v>
                </c:pt>
                <c:pt idx="734">
                  <c:v>3.773516126315678E-6</c:v>
                </c:pt>
                <c:pt idx="735">
                  <c:v>3.7786308203006447E-6</c:v>
                </c:pt>
                <c:pt idx="736">
                  <c:v>3.7839278489993893E-6</c:v>
                </c:pt>
                <c:pt idx="737">
                  <c:v>3.7894094093397735E-6</c:v>
                </c:pt>
                <c:pt idx="738">
                  <c:v>3.7950777321490778E-6</c:v>
                </c:pt>
                <c:pt idx="739">
                  <c:v>3.8009350827606617E-6</c:v>
                </c:pt>
                <c:pt idx="740">
                  <c:v>3.8069837616317638E-6</c:v>
                </c:pt>
                <c:pt idx="741">
                  <c:v>3.8132261049720715E-6</c:v>
                </c:pt>
                <c:pt idx="742">
                  <c:v>3.8196644853836761E-6</c:v>
                </c:pt>
                <c:pt idx="743">
                  <c:v>3.8263013125124894E-6</c:v>
                </c:pt>
                <c:pt idx="744">
                  <c:v>3.8331390337114215E-6</c:v>
                </c:pt>
                <c:pt idx="745">
                  <c:v>3.840180134715173E-6</c:v>
                </c:pt>
                <c:pt idx="746">
                  <c:v>3.8474271403275726E-6</c:v>
                </c:pt>
                <c:pt idx="747">
                  <c:v>3.8548826151207474E-6</c:v>
                </c:pt>
                <c:pt idx="748">
                  <c:v>3.8625491641471244E-6</c:v>
                </c:pt>
                <c:pt idx="749">
                  <c:v>3.8704294336641354E-6</c:v>
                </c:pt>
                <c:pt idx="750">
                  <c:v>3.8785261118718499E-6</c:v>
                </c:pt>
                <c:pt idx="751">
                  <c:v>3.8868419296637551E-6</c:v>
                </c:pt>
                <c:pt idx="752">
                  <c:v>3.8953796613912376E-6</c:v>
                </c:pt>
                <c:pt idx="753">
                  <c:v>3.9041421256414943E-6</c:v>
                </c:pt>
                <c:pt idx="754">
                  <c:v>3.913132186029256E-6</c:v>
                </c:pt>
                <c:pt idx="755">
                  <c:v>3.9223527520033378E-6</c:v>
                </c:pt>
                <c:pt idx="756">
                  <c:v>3.9318067796666669E-6</c:v>
                </c:pt>
                <c:pt idx="757">
                  <c:v>3.9414972726117599E-6</c:v>
                </c:pt>
                <c:pt idx="758">
                  <c:v>3.9514272827707513E-6</c:v>
                </c:pt>
                <c:pt idx="759">
                  <c:v>3.9615999112806886E-6</c:v>
                </c:pt>
                <c:pt idx="760">
                  <c:v>3.9720183093643822E-6</c:v>
                </c:pt>
                <c:pt idx="761">
                  <c:v>3.9826856792267899E-6</c:v>
                </c:pt>
                <c:pt idx="762">
                  <c:v>3.9936052749677212E-6</c:v>
                </c:pt>
                <c:pt idx="763">
                  <c:v>4.0047804035104292E-6</c:v>
                </c:pt>
                <c:pt idx="764">
                  <c:v>4.0162144255472137E-6</c:v>
                </c:pt>
                <c:pt idx="765">
                  <c:v>4.0279107565014592E-6</c:v>
                </c:pt>
                <c:pt idx="766">
                  <c:v>4.0398728675071999E-6</c:v>
                </c:pt>
                <c:pt idx="767">
                  <c:v>4.0521042864058925E-6</c:v>
                </c:pt>
                <c:pt idx="768">
                  <c:v>4.0646085987610854E-6</c:v>
                </c:pt>
                <c:pt idx="769">
                  <c:v>4.07738944889106E-6</c:v>
                </c:pt>
                <c:pt idx="770">
                  <c:v>4.0904505409199377E-6</c:v>
                </c:pt>
                <c:pt idx="771">
                  <c:v>4.1037956398474704E-6</c:v>
                </c:pt>
                <c:pt idx="772">
                  <c:v>4.1174285726378129E-6</c:v>
                </c:pt>
                <c:pt idx="773">
                  <c:v>4.1313532293276633E-6</c:v>
                </c:pt>
                <c:pt idx="774">
                  <c:v>4.1455735641541261E-6</c:v>
                </c:pt>
                <c:pt idx="775">
                  <c:v>4.1600935967026929E-6</c:v>
                </c:pt>
                <c:pt idx="776">
                  <c:v>4.174917413075297E-6</c:v>
                </c:pt>
                <c:pt idx="777">
                  <c:v>4.1900491670794363E-6</c:v>
                </c:pt>
                <c:pt idx="778">
                  <c:v>4.2054930814382595E-6</c:v>
                </c:pt>
                <c:pt idx="779">
                  <c:v>4.2212534490219879E-6</c:v>
                </c:pt>
                <c:pt idx="780">
                  <c:v>4.237334634101312E-6</c:v>
                </c:pt>
                <c:pt idx="781">
                  <c:v>4.2537410736228892E-6</c:v>
                </c:pt>
                <c:pt idx="782">
                  <c:v>4.2704772785074947E-6</c:v>
                </c:pt>
                <c:pt idx="783">
                  <c:v>4.2875478349710603E-6</c:v>
                </c:pt>
                <c:pt idx="784">
                  <c:v>4.3049574058690319E-6</c:v>
                </c:pt>
                <c:pt idx="785">
                  <c:v>4.3227107320646164E-6</c:v>
                </c:pt>
                <c:pt idx="786">
                  <c:v>4.3408126338211353E-6</c:v>
                </c:pt>
                <c:pt idx="787">
                  <c:v>4.3592680122187695E-6</c:v>
                </c:pt>
                <c:pt idx="788">
                  <c:v>4.3780818505967056E-6</c:v>
                </c:pt>
                <c:pt idx="789">
                  <c:v>4.397259216020259E-6</c:v>
                </c:pt>
                <c:pt idx="790">
                  <c:v>4.41680526077411E-6</c:v>
                </c:pt>
                <c:pt idx="791">
                  <c:v>4.4367252238818603E-6</c:v>
                </c:pt>
                <c:pt idx="792">
                  <c:v>4.4570244326520353E-6</c:v>
                </c:pt>
                <c:pt idx="793">
                  <c:v>4.4777083042517399E-6</c:v>
                </c:pt>
                <c:pt idx="794">
                  <c:v>4.4987823473075954E-6</c:v>
                </c:pt>
                <c:pt idx="795">
                  <c:v>4.5202521635349385E-6</c:v>
                </c:pt>
                <c:pt idx="796">
                  <c:v>4.5421234493957075E-6</c:v>
                </c:pt>
                <c:pt idx="797">
                  <c:v>4.5644019977852565E-6</c:v>
                </c:pt>
                <c:pt idx="798">
                  <c:v>4.5870936997488794E-6</c:v>
                </c:pt>
                <c:pt idx="799">
                  <c:v>4.6102045462285139E-6</c:v>
                </c:pt>
                <c:pt idx="800">
                  <c:v>4.6337406298396461E-6</c:v>
                </c:pt>
                <c:pt idx="801">
                  <c:v>4.6577081466798795E-6</c:v>
                </c:pt>
                <c:pt idx="802">
                  <c:v>4.6821133981687028E-6</c:v>
                </c:pt>
                <c:pt idx="803">
                  <c:v>4.7069627929197631E-6</c:v>
                </c:pt>
                <c:pt idx="804">
                  <c:v>4.7322628486453827E-6</c:v>
                </c:pt>
                <c:pt idx="805">
                  <c:v>4.7580201940950593E-6</c:v>
                </c:pt>
                <c:pt idx="806">
                  <c:v>4.7842415710270957E-6</c:v>
                </c:pt>
                <c:pt idx="807">
                  <c:v>4.810933836215123E-6</c:v>
                </c:pt>
                <c:pt idx="808">
                  <c:v>4.8381039634893618E-6</c:v>
                </c:pt>
                <c:pt idx="809">
                  <c:v>4.8657590458133766E-6</c:v>
                </c:pt>
                <c:pt idx="810">
                  <c:v>4.8939062973973789E-6</c:v>
                </c:pt>
                <c:pt idx="811">
                  <c:v>4.9225530558478729E-6</c:v>
                </c:pt>
                <c:pt idx="812">
                  <c:v>4.9517067843550605E-6</c:v>
                </c:pt>
                <c:pt idx="813">
                  <c:v>4.9813750739177356E-6</c:v>
                </c:pt>
                <c:pt idx="814">
                  <c:v>5.0115656456076803E-6</c:v>
                </c:pt>
                <c:pt idx="815">
                  <c:v>5.0422863528725443E-6</c:v>
                </c:pt>
                <c:pt idx="816">
                  <c:v>5.0735451838791117E-6</c:v>
                </c:pt>
                <c:pt idx="817">
                  <c:v>5.1053502638970731E-6</c:v>
                </c:pt>
                <c:pt idx="818">
                  <c:v>5.1377098577242441E-6</c:v>
                </c:pt>
                <c:pt idx="819">
                  <c:v>5.1706323721536147E-6</c:v>
                </c:pt>
                <c:pt idx="820">
                  <c:v>5.2041263584831357E-6</c:v>
                </c:pt>
                <c:pt idx="821">
                  <c:v>5.2382005150691437E-6</c:v>
                </c:pt>
                <c:pt idx="822">
                  <c:v>5.2728636899234241E-6</c:v>
                </c:pt>
                <c:pt idx="823">
                  <c:v>5.308124883355851E-6</c:v>
                </c:pt>
                <c:pt idx="824">
                  <c:v>5.3439932506618731E-6</c:v>
                </c:pt>
                <c:pt idx="825">
                  <c:v>5.3804781048570743E-6</c:v>
                </c:pt>
                <c:pt idx="826">
                  <c:v>5.4175889194584368E-6</c:v>
                </c:pt>
                <c:pt idx="827">
                  <c:v>5.4553353313135839E-6</c:v>
                </c:pt>
                <c:pt idx="828">
                  <c:v>5.4937271434789678E-6</c:v>
                </c:pt>
                <c:pt idx="829">
                  <c:v>5.5327743281473421E-6</c:v>
                </c:pt>
                <c:pt idx="830">
                  <c:v>5.5724870296258395E-6</c:v>
                </c:pt>
                <c:pt idx="831">
                  <c:v>5.6128755673647985E-6</c:v>
                </c:pt>
                <c:pt idx="832">
                  <c:v>5.6539504390392912E-6</c:v>
                </c:pt>
                <c:pt idx="833">
                  <c:v>5.6957223236826977E-6</c:v>
                </c:pt>
                <c:pt idx="834">
                  <c:v>5.7382020848746834E-6</c:v>
                </c:pt>
                <c:pt idx="835">
                  <c:v>5.7814007739838139E-6</c:v>
                </c:pt>
                <c:pt idx="836">
                  <c:v>5.8253296334650128E-6</c:v>
                </c:pt>
                <c:pt idx="837">
                  <c:v>5.8700001002142211E-6</c:v>
                </c:pt>
                <c:pt idx="838">
                  <c:v>5.9154238089802442E-6</c:v>
                </c:pt>
                <c:pt idx="839">
                  <c:v>5.9616125958343985E-6</c:v>
                </c:pt>
                <c:pt idx="840">
                  <c:v>6.0085785017003194E-6</c:v>
                </c:pt>
                <c:pt idx="841">
                  <c:v>6.0563337759429774E-6</c:v>
                </c:pt>
                <c:pt idx="842">
                  <c:v>6.1048908800197381E-6</c:v>
                </c:pt>
                <c:pt idx="843">
                  <c:v>6.1542624911932151E-6</c:v>
                </c:pt>
                <c:pt idx="844">
                  <c:v>6.204461506307193E-6</c:v>
                </c:pt>
                <c:pt idx="845">
                  <c:v>6.25550104562726E-6</c:v>
                </c:pt>
                <c:pt idx="846">
                  <c:v>6.3073944567461854E-6</c:v>
                </c:pt>
                <c:pt idx="847">
                  <c:v>6.360155318555937E-6</c:v>
                </c:pt>
                <c:pt idx="848">
                  <c:v>6.4137974452868954E-6</c:v>
                </c:pt>
                <c:pt idx="849">
                  <c:v>6.4683348906158621E-6</c:v>
                </c:pt>
                <c:pt idx="850">
                  <c:v>6.5237819518429481E-6</c:v>
                </c:pt>
                <c:pt idx="851">
                  <c:v>6.5801531741400017E-6</c:v>
                </c:pt>
                <c:pt idx="852">
                  <c:v>6.6374633548701157E-6</c:v>
                </c:pt>
                <c:pt idx="853">
                  <c:v>6.6957275479804154E-6</c:v>
                </c:pt>
                <c:pt idx="854">
                  <c:v>6.7549610684688992E-6</c:v>
                </c:pt>
                <c:pt idx="855">
                  <c:v>6.8151794969264098E-6</c:v>
                </c:pt>
                <c:pt idx="856">
                  <c:v>6.8763986841552991E-6</c:v>
                </c:pt>
                <c:pt idx="857">
                  <c:v>6.9386347558653804E-6</c:v>
                </c:pt>
                <c:pt idx="858">
                  <c:v>7.0019041174491522E-6</c:v>
                </c:pt>
                <c:pt idx="859">
                  <c:v>7.0662234588368266E-6</c:v>
                </c:pt>
                <c:pt idx="860">
                  <c:v>7.1316097594326712E-6</c:v>
                </c:pt>
                <c:pt idx="861">
                  <c:v>7.198080293134326E-6</c:v>
                </c:pt>
                <c:pt idx="862">
                  <c:v>7.2656526334353556E-6</c:v>
                </c:pt>
                <c:pt idx="863">
                  <c:v>7.3343446586136121E-6</c:v>
                </c:pt>
                <c:pt idx="864">
                  <c:v>7.4041745570054508E-6</c:v>
                </c:pt>
                <c:pt idx="865">
                  <c:v>7.4751608323686273E-6</c:v>
                </c:pt>
                <c:pt idx="866">
                  <c:v>7.5473223093329264E-6</c:v>
                </c:pt>
                <c:pt idx="867">
                  <c:v>7.6206781389425933E-6</c:v>
                </c:pt>
                <c:pt idx="868">
                  <c:v>7.6952478042898985E-6</c:v>
                </c:pt>
                <c:pt idx="869">
                  <c:v>7.7710511262416873E-6</c:v>
                </c:pt>
                <c:pt idx="870">
                  <c:v>7.8481082692610968E-6</c:v>
                </c:pt>
                <c:pt idx="871">
                  <c:v>7.9264397473247968E-6</c:v>
                </c:pt>
                <c:pt idx="872">
                  <c:v>8.0060664299375642E-6</c:v>
                </c:pt>
                <c:pt idx="873">
                  <c:v>8.0870095482461378E-6</c:v>
                </c:pt>
                <c:pt idx="874">
                  <c:v>8.1692907012526351E-6</c:v>
                </c:pt>
                <c:pt idx="875">
                  <c:v>8.2529318621295714E-6</c:v>
                </c:pt>
                <c:pt idx="876">
                  <c:v>8.3379553846392223E-6</c:v>
                </c:pt>
                <c:pt idx="877">
                  <c:v>8.4243840096555418E-6</c:v>
                </c:pt>
                <c:pt idx="878">
                  <c:v>8.5122408717937437E-6</c:v>
                </c:pt>
                <c:pt idx="879">
                  <c:v>8.6015495061467548E-6</c:v>
                </c:pt>
                <c:pt idx="880">
                  <c:v>8.6923338551304315E-6</c:v>
                </c:pt>
                <c:pt idx="881">
                  <c:v>8.7846182754395661E-6</c:v>
                </c:pt>
                <c:pt idx="882">
                  <c:v>8.8784275451158409E-6</c:v>
                </c:pt>
                <c:pt idx="883">
                  <c:v>8.9737868707287537E-6</c:v>
                </c:pt>
                <c:pt idx="884">
                  <c:v>9.0707218946720201E-6</c:v>
                </c:pt>
                <c:pt idx="885">
                  <c:v>9.1692587025764711E-6</c:v>
                </c:pt>
                <c:pt idx="886">
                  <c:v>9.2694238308398433E-6</c:v>
                </c:pt>
                <c:pt idx="887">
                  <c:v>9.3712442742774808E-6</c:v>
                </c:pt>
                <c:pt idx="888">
                  <c:v>9.4747474938927917E-6</c:v>
                </c:pt>
                <c:pt idx="889">
                  <c:v>9.5799614247707055E-6</c:v>
                </c:pt>
                <c:pt idx="890">
                  <c:v>9.6869144840946796E-6</c:v>
                </c:pt>
                <c:pt idx="891">
                  <c:v>9.7956355792890791E-6</c:v>
                </c:pt>
                <c:pt idx="892">
                  <c:v>9.9061541162890137E-6</c:v>
                </c:pt>
                <c:pt idx="893">
                  <c:v>1.0018500007937164E-5</c:v>
                </c:pt>
                <c:pt idx="894">
                  <c:v>1.0132703682511829E-5</c:v>
                </c:pt>
                <c:pt idx="895">
                  <c:v>1.0248796092384762E-5</c:v>
                </c:pt>
                <c:pt idx="896">
                  <c:v>1.0366808722812236E-5</c:v>
                </c:pt>
                <c:pt idx="897">
                  <c:v>1.0486773600860106E-5</c:v>
                </c:pt>
                <c:pt idx="898">
                  <c:v>1.0608723304463804E-5</c:v>
                </c:pt>
                <c:pt idx="899">
                  <c:v>1.0732690971624534E-5</c:v>
                </c:pt>
                <c:pt idx="900">
                  <c:v>1.0858710309744566E-5</c:v>
                </c:pt>
                <c:pt idx="901">
                  <c:v>1.098681560510045E-5</c:v>
                </c:pt>
                <c:pt idx="902">
                  <c:v>1.1117041732457088E-5</c:v>
                </c:pt>
                <c:pt idx="903">
                  <c:v>1.124942416482305E-5</c:v>
                </c:pt>
                <c:pt idx="904">
                  <c:v>1.138399898334901E-5</c:v>
                </c:pt>
                <c:pt idx="905">
                  <c:v>1.1520802887369778E-5</c:v>
                </c:pt>
                <c:pt idx="906">
                  <c:v>1.1659873204590579E-5</c:v>
                </c:pt>
                <c:pt idx="907">
                  <c:v>1.1801247901419473E-5</c:v>
                </c:pt>
                <c:pt idx="908">
                  <c:v>1.1944965593446527E-5</c:v>
                </c:pt>
                <c:pt idx="909">
                  <c:v>1.2091065556070155E-5</c:v>
                </c:pt>
                <c:pt idx="910">
                  <c:v>1.223958773527111E-5</c:v>
                </c:pt>
                <c:pt idx="911">
                  <c:v>1.2390572758536361E-5</c:v>
                </c:pt>
                <c:pt idx="912">
                  <c:v>1.2544061945932179E-5</c:v>
                </c:pt>
                <c:pt idx="913">
                  <c:v>1.2700097321325886E-5</c:v>
                </c:pt>
                <c:pt idx="914">
                  <c:v>1.2858721623758773E-5</c:v>
                </c:pt>
                <c:pt idx="915">
                  <c:v>1.3019978318969884E-5</c:v>
                </c:pt>
                <c:pt idx="916">
                  <c:v>1.318391161106941E-5</c:v>
                </c:pt>
                <c:pt idx="917">
                  <c:v>1.3350566454363127E-5</c:v>
                </c:pt>
                <c:pt idx="918">
                  <c:v>1.3519988565327372E-5</c:v>
                </c:pt>
                <c:pt idx="919">
                  <c:v>1.3692224434733761E-5</c:v>
                </c:pt>
                <c:pt idx="920">
                  <c:v>1.386732133992375E-5</c:v>
                </c:pt>
                <c:pt idx="921">
                  <c:v>1.4045327357232515E-5</c:v>
                </c:pt>
                <c:pt idx="922">
                  <c:v>1.4226291374560128E-5</c:v>
                </c:pt>
                <c:pt idx="923">
                  <c:v>1.4410263104091029E-5</c:v>
                </c:pt>
                <c:pt idx="924">
                  <c:v>1.4597293095158625E-5</c:v>
                </c:pt>
                <c:pt idx="925">
                  <c:v>1.4787432747254613E-5</c:v>
                </c:pt>
                <c:pt idx="926">
                  <c:v>1.4980734323180942E-5</c:v>
                </c:pt>
                <c:pt idx="927">
                  <c:v>1.5177250962342179E-5</c:v>
                </c:pt>
                <c:pt idx="928">
                  <c:v>1.5377036694178304E-5</c:v>
                </c:pt>
                <c:pt idx="929">
                  <c:v>1.5580146451730703E-5</c:v>
                </c:pt>
                <c:pt idx="930">
                  <c:v>1.578663608534289E-5</c:v>
                </c:pt>
                <c:pt idx="931">
                  <c:v>1.5996562376491743E-5</c:v>
                </c:pt>
                <c:pt idx="932">
                  <c:v>1.6209983051744815E-5</c:v>
                </c:pt>
                <c:pt idx="933">
                  <c:v>1.642695679683872E-5</c:v>
                </c:pt>
                <c:pt idx="934">
                  <c:v>1.6647543270878284E-5</c:v>
                </c:pt>
                <c:pt idx="935">
                  <c:v>1.6871803120648119E-5</c:v>
                </c:pt>
                <c:pt idx="936">
                  <c:v>1.7099797995031586E-5</c:v>
                </c:pt>
                <c:pt idx="937">
                  <c:v>1.7331590559535509E-5</c:v>
                </c:pt>
                <c:pt idx="938">
                  <c:v>1.7567244510907635E-5</c:v>
                </c:pt>
                <c:pt idx="939">
                  <c:v>1.7806824591847571E-5</c:v>
                </c:pt>
                <c:pt idx="940">
                  <c:v>1.8050396605798453E-5</c:v>
                </c:pt>
                <c:pt idx="941">
                  <c:v>1.8298027431814703E-5</c:v>
                </c:pt>
                <c:pt idx="942">
                  <c:v>1.8549785039494753E-5</c:v>
                </c:pt>
                <c:pt idx="943">
                  <c:v>1.8805738503973042E-5</c:v>
                </c:pt>
                <c:pt idx="944">
                  <c:v>1.9065958020956952E-5</c:v>
                </c:pt>
                <c:pt idx="945">
                  <c:v>1.9330514921803787E-5</c:v>
                </c:pt>
                <c:pt idx="946">
                  <c:v>1.9599481688620177E-5</c:v>
                </c:pt>
                <c:pt idx="947">
                  <c:v>1.987293196937622E-5</c:v>
                </c:pt>
                <c:pt idx="948">
                  <c:v>2.0150940593018534E-5</c:v>
                </c:pt>
                <c:pt idx="949">
                  <c:v>2.0433583584571722E-5</c:v>
                </c:pt>
                <c:pt idx="950">
                  <c:v>2.0720938180206436E-5</c:v>
                </c:pt>
                <c:pt idx="951">
                  <c:v>2.1013082842266623E-5</c:v>
                </c:pt>
                <c:pt idx="952">
                  <c:v>2.131009727423066E-5</c:v>
                </c:pt>
                <c:pt idx="953">
                  <c:v>2.161206243559319E-5</c:v>
                </c:pt>
                <c:pt idx="954">
                  <c:v>2.1919060556646491E-5</c:v>
                </c:pt>
                <c:pt idx="955">
                  <c:v>2.2231175153137851E-5</c:v>
                </c:pt>
                <c:pt idx="956">
                  <c:v>2.2548491040786528E-5</c:v>
                </c:pt>
                <c:pt idx="957">
                  <c:v>2.2871094349628176E-5</c:v>
                </c:pt>
                <c:pt idx="958">
                  <c:v>2.3199072538170341E-5</c:v>
                </c:pt>
                <c:pt idx="959">
                  <c:v>2.3532514407323864E-5</c:v>
                </c:pt>
                <c:pt idx="960">
                  <c:v>2.3871510114088698E-5</c:v>
                </c:pt>
                <c:pt idx="961">
                  <c:v>2.4216151184954949E-5</c:v>
                </c:pt>
                <c:pt idx="962">
                  <c:v>2.4566530528999599E-5</c:v>
                </c:pt>
                <c:pt idx="963">
                  <c:v>2.4922742450626582E-5</c:v>
                </c:pt>
                <c:pt idx="964">
                  <c:v>2.5284882661934551E-5</c:v>
                </c:pt>
                <c:pt idx="965">
                  <c:v>2.5653048294653449E-5</c:v>
                </c:pt>
                <c:pt idx="966">
                  <c:v>2.6027337911623785E-5</c:v>
                </c:pt>
                <c:pt idx="967">
                  <c:v>2.6407851517765949E-5</c:v>
                </c:pt>
                <c:pt idx="968">
                  <c:v>2.679469057050211E-5</c:v>
                </c:pt>
                <c:pt idx="969">
                  <c:v>2.7187957989566651E-5</c:v>
                </c:pt>
                <c:pt idx="970">
                  <c:v>2.7587758166175825E-5</c:v>
                </c:pt>
                <c:pt idx="971">
                  <c:v>2.7994196971476483E-5</c:v>
                </c:pt>
                <c:pt idx="972">
                  <c:v>2.840738176424108E-5</c:v>
                </c:pt>
                <c:pt idx="973">
                  <c:v>2.8827421397723292E-5</c:v>
                </c:pt>
                <c:pt idx="974">
                  <c:v>2.9254426225632809E-5</c:v>
                </c:pt>
                <c:pt idx="975">
                  <c:v>2.9688508107142577E-5</c:v>
                </c:pt>
                <c:pt idx="976">
                  <c:v>3.0129780410866829E-5</c:v>
                </c:pt>
                <c:pt idx="977">
                  <c:v>3.0578358017729819E-5</c:v>
                </c:pt>
                <c:pt idx="978">
                  <c:v>3.1034357322647953E-5</c:v>
                </c:pt>
                <c:pt idx="979">
                  <c:v>3.14978962349337E-5</c:v>
                </c:pt>
                <c:pt idx="980">
                  <c:v>3.1969094177343399E-5</c:v>
                </c:pt>
                <c:pt idx="981">
                  <c:v>3.2448072083663093E-5</c:v>
                </c:pt>
                <c:pt idx="982">
                  <c:v>3.2934952394742525E-5</c:v>
                </c:pt>
                <c:pt idx="983">
                  <c:v>3.3429859052867776E-5</c:v>
                </c:pt>
                <c:pt idx="984">
                  <c:v>3.3932917494362521E-5</c:v>
                </c:pt>
                <c:pt idx="985">
                  <c:v>3.4444254640309148E-5</c:v>
                </c:pt>
                <c:pt idx="986">
                  <c:v>3.4963998885258691E-5</c:v>
                </c:pt>
                <c:pt idx="987">
                  <c:v>3.5492280083812153E-5</c:v>
                </c:pt>
                <c:pt idx="988">
                  <c:v>3.6029229534928116E-5</c:v>
                </c:pt>
                <c:pt idx="989">
                  <c:v>3.6574979963831368E-5</c:v>
                </c:pt>
                <c:pt idx="990">
                  <c:v>3.7129665501355768E-5</c:v>
                </c:pt>
                <c:pt idx="991">
                  <c:v>3.7693421660586425E-5</c:v>
                </c:pt>
                <c:pt idx="992">
                  <c:v>3.8266385310624738E-5</c:v>
                </c:pt>
                <c:pt idx="993">
                  <c:v>3.8848694647312529E-5</c:v>
                </c:pt>
                <c:pt idx="994">
                  <c:v>3.9440489160739626E-5</c:v>
                </c:pt>
                <c:pt idx="995">
                  <c:v>4.0041909599342121E-5</c:v>
                </c:pt>
                <c:pt idx="996">
                  <c:v>4.0653097930404459E-5</c:v>
                </c:pt>
                <c:pt idx="997">
                  <c:v>4.1274197296757035E-5</c:v>
                </c:pt>
                <c:pt idx="998">
                  <c:v>4.1905351969460758E-5</c:v>
                </c:pt>
                <c:pt idx="999">
                  <c:v>4.2546707296252514E-5</c:v>
                </c:pt>
                <c:pt idx="1000">
                  <c:v>0</c:v>
                </c:pt>
              </c:numCache>
            </c:numRef>
          </c:yVal>
          <c:smooth val="0"/>
          <c:extLst>
            <c:ext xmlns:c16="http://schemas.microsoft.com/office/drawing/2014/chart" uri="{C3380CC4-5D6E-409C-BE32-E72D297353CC}">
              <c16:uniqueId val="{00000007-5203-417B-9EE3-A464B15E8ADC}"/>
            </c:ext>
          </c:extLst>
        </c:ser>
        <c:ser>
          <c:idx val="14"/>
          <c:order val="14"/>
          <c:tx>
            <c:strRef>
              <c:f>'Noise and Sensitivity Calcs'!$AH$1018</c:f>
              <c:strCache>
                <c:ptCount val="1"/>
                <c:pt idx="0">
                  <c:v> Noise,  C2 = 25.9E-12</c:v>
                </c:pt>
              </c:strCache>
            </c:strRef>
          </c:tx>
          <c:spPr>
            <a:ln w="38100" cap="rnd">
              <a:solidFill>
                <a:srgbClr val="0070C0"/>
              </a:solidFill>
              <a:prstDash val="dash"/>
              <a:round/>
            </a:ln>
            <a:effectLst/>
          </c:spPr>
          <c:marker>
            <c:symbol val="none"/>
          </c:marker>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Calcs'!$AH$1019:$AH$2019</c:f>
              <c:numCache>
                <c:formatCode>0.00E+00</c:formatCode>
                <c:ptCount val="1001"/>
                <c:pt idx="0">
                  <c:v>1.1626831994679303E-5</c:v>
                </c:pt>
                <c:pt idx="1">
                  <c:v>1.162672182917448E-5</c:v>
                </c:pt>
                <c:pt idx="2">
                  <c:v>1.1626610139067681E-5</c:v>
                </c:pt>
                <c:pt idx="3">
                  <c:v>1.162649690337134E-5</c:v>
                </c:pt>
                <c:pt idx="4">
                  <c:v>1.1626382100812E-5</c:v>
                </c:pt>
                <c:pt idx="5">
                  <c:v>1.1626265709826791E-5</c:v>
                </c:pt>
                <c:pt idx="6">
                  <c:v>1.1626147708559229E-5</c:v>
                </c:pt>
                <c:pt idx="7">
                  <c:v>1.1626028074855166E-5</c:v>
                </c:pt>
                <c:pt idx="8">
                  <c:v>1.162590678625951E-5</c:v>
                </c:pt>
                <c:pt idx="9">
                  <c:v>1.1625783820010863E-5</c:v>
                </c:pt>
                <c:pt idx="10">
                  <c:v>1.1625659153040418E-5</c:v>
                </c:pt>
                <c:pt idx="11">
                  <c:v>1.1625532761963992E-5</c:v>
                </c:pt>
                <c:pt idx="12">
                  <c:v>1.1625404623081259E-5</c:v>
                </c:pt>
                <c:pt idx="13">
                  <c:v>1.1625274712368625E-5</c:v>
                </c:pt>
                <c:pt idx="14">
                  <c:v>1.162514300547719E-5</c:v>
                </c:pt>
                <c:pt idx="15">
                  <c:v>1.1625009477727857E-5</c:v>
                </c:pt>
                <c:pt idx="16">
                  <c:v>1.1624874104106473E-5</c:v>
                </c:pt>
                <c:pt idx="17">
                  <c:v>1.1624736859258796E-5</c:v>
                </c:pt>
                <c:pt idx="18">
                  <c:v>1.1624597717489118E-5</c:v>
                </c:pt>
                <c:pt idx="19">
                  <c:v>1.162445665275087E-5</c:v>
                </c:pt>
                <c:pt idx="20">
                  <c:v>1.1624313638646851E-5</c:v>
                </c:pt>
                <c:pt idx="21">
                  <c:v>1.162416864842107E-5</c:v>
                </c:pt>
                <c:pt idx="22">
                  <c:v>1.1624021654956056E-5</c:v>
                </c:pt>
                <c:pt idx="23">
                  <c:v>1.1623872630767105E-5</c:v>
                </c:pt>
                <c:pt idx="24">
                  <c:v>1.1623721547998283E-5</c:v>
                </c:pt>
                <c:pt idx="25">
                  <c:v>1.1623568378416835E-5</c:v>
                </c:pt>
                <c:pt idx="26">
                  <c:v>1.1623413093407551E-5</c:v>
                </c:pt>
                <c:pt idx="27">
                  <c:v>1.1623255663970033E-5</c:v>
                </c:pt>
                <c:pt idx="28">
                  <c:v>1.1623096060711806E-5</c:v>
                </c:pt>
                <c:pt idx="29">
                  <c:v>1.1622934253842997E-5</c:v>
                </c:pt>
                <c:pt idx="30">
                  <c:v>1.1622770213172966E-5</c:v>
                </c:pt>
                <c:pt idx="31">
                  <c:v>1.1622603908103512E-5</c:v>
                </c:pt>
                <c:pt idx="32">
                  <c:v>1.1622435307623628E-5</c:v>
                </c:pt>
                <c:pt idx="33">
                  <c:v>1.1622264380304153E-5</c:v>
                </c:pt>
                <c:pt idx="34">
                  <c:v>1.1622091094294044E-5</c:v>
                </c:pt>
                <c:pt idx="35">
                  <c:v>1.1621915417312705E-5</c:v>
                </c:pt>
                <c:pt idx="36">
                  <c:v>1.162173731664437E-5</c:v>
                </c:pt>
                <c:pt idx="37">
                  <c:v>1.1621556759134228E-5</c:v>
                </c:pt>
                <c:pt idx="38">
                  <c:v>1.1621373711181986E-5</c:v>
                </c:pt>
                <c:pt idx="39">
                  <c:v>1.1621188138735368E-5</c:v>
                </c:pt>
                <c:pt idx="40">
                  <c:v>1.1621000007284467E-5</c:v>
                </c:pt>
                <c:pt idx="41">
                  <c:v>1.1620809281857474E-5</c:v>
                </c:pt>
                <c:pt idx="42">
                  <c:v>1.1620615927011409E-5</c:v>
                </c:pt>
                <c:pt idx="43">
                  <c:v>1.1620419906830368E-5</c:v>
                </c:pt>
                <c:pt idx="44">
                  <c:v>1.1620221184914924E-5</c:v>
                </c:pt>
                <c:pt idx="45">
                  <c:v>1.1620019724379547E-5</c:v>
                </c:pt>
                <c:pt idx="46">
                  <c:v>1.1619815487843809E-5</c:v>
                </c:pt>
                <c:pt idx="47">
                  <c:v>1.1619608437427917E-5</c:v>
                </c:pt>
                <c:pt idx="48">
                  <c:v>1.1619398534746013E-5</c:v>
                </c:pt>
                <c:pt idx="49">
                  <c:v>1.1619185740896683E-5</c:v>
                </c:pt>
                <c:pt idx="50">
                  <c:v>1.1618970016462297E-5</c:v>
                </c:pt>
                <c:pt idx="51">
                  <c:v>1.1618751321495767E-5</c:v>
                </c:pt>
                <c:pt idx="52">
                  <c:v>1.1618529615519474E-5</c:v>
                </c:pt>
                <c:pt idx="53">
                  <c:v>1.1618304857514243E-5</c:v>
                </c:pt>
                <c:pt idx="54">
                  <c:v>1.1618077005915018E-5</c:v>
                </c:pt>
                <c:pt idx="55">
                  <c:v>1.1617846018603745E-5</c:v>
                </c:pt>
                <c:pt idx="56">
                  <c:v>1.1617611852900409E-5</c:v>
                </c:pt>
                <c:pt idx="57">
                  <c:v>1.1617374465557735E-5</c:v>
                </c:pt>
                <c:pt idx="58">
                  <c:v>1.1617133812754421E-5</c:v>
                </c:pt>
                <c:pt idx="59">
                  <c:v>1.1616889850085419E-5</c:v>
                </c:pt>
                <c:pt idx="60">
                  <c:v>1.1616642532557554E-5</c:v>
                </c:pt>
                <c:pt idx="61">
                  <c:v>1.1616391814579324E-5</c:v>
                </c:pt>
                <c:pt idx="62">
                  <c:v>1.1616137649955607E-5</c:v>
                </c:pt>
                <c:pt idx="63">
                  <c:v>1.1615879991879436E-5</c:v>
                </c:pt>
                <c:pt idx="64">
                  <c:v>1.1615618792922972E-5</c:v>
                </c:pt>
                <c:pt idx="65">
                  <c:v>1.1615354005031738E-5</c:v>
                </c:pt>
                <c:pt idx="66">
                  <c:v>1.1615085579515233E-5</c:v>
                </c:pt>
                <c:pt idx="67">
                  <c:v>1.1614813467040248E-5</c:v>
                </c:pt>
                <c:pt idx="68">
                  <c:v>1.1614537617621915E-5</c:v>
                </c:pt>
                <c:pt idx="69">
                  <c:v>1.1614257980615544E-5</c:v>
                </c:pt>
                <c:pt idx="70">
                  <c:v>1.1613974504709018E-5</c:v>
                </c:pt>
                <c:pt idx="71">
                  <c:v>1.1613687137914729E-5</c:v>
                </c:pt>
                <c:pt idx="72">
                  <c:v>1.161339582755969E-5</c:v>
                </c:pt>
                <c:pt idx="73">
                  <c:v>1.1613100520279343E-5</c:v>
                </c:pt>
                <c:pt idx="74">
                  <c:v>1.1612801162006667E-5</c:v>
                </c:pt>
                <c:pt idx="75">
                  <c:v>1.1612497697965124E-5</c:v>
                </c:pt>
                <c:pt idx="76">
                  <c:v>1.1612190072659031E-5</c:v>
                </c:pt>
                <c:pt idx="77">
                  <c:v>1.1611878229866261E-5</c:v>
                </c:pt>
                <c:pt idx="78">
                  <c:v>1.1611562112627032E-5</c:v>
                </c:pt>
                <c:pt idx="79">
                  <c:v>1.1611241663237044E-5</c:v>
                </c:pt>
                <c:pt idx="80">
                  <c:v>1.1610916823236076E-5</c:v>
                </c:pt>
                <c:pt idx="81">
                  <c:v>1.1610587533401256E-5</c:v>
                </c:pt>
                <c:pt idx="82">
                  <c:v>1.1610253733736593E-5</c:v>
                </c:pt>
                <c:pt idx="83">
                  <c:v>1.1609915363462573E-5</c:v>
                </c:pt>
                <c:pt idx="84">
                  <c:v>1.1609572361009347E-5</c:v>
                </c:pt>
                <c:pt idx="85">
                  <c:v>1.1609224664004556E-5</c:v>
                </c:pt>
                <c:pt idx="86">
                  <c:v>1.1608872209264607E-5</c:v>
                </c:pt>
                <c:pt idx="87">
                  <c:v>1.1608514932785359E-5</c:v>
                </c:pt>
                <c:pt idx="88">
                  <c:v>1.1608152769731984E-5</c:v>
                </c:pt>
                <c:pt idx="89">
                  <c:v>1.1607785654428382E-5</c:v>
                </c:pt>
                <c:pt idx="90">
                  <c:v>1.1607413520348435E-5</c:v>
                </c:pt>
                <c:pt idx="91">
                  <c:v>1.1607036300104418E-5</c:v>
                </c:pt>
                <c:pt idx="92">
                  <c:v>1.1606653925437742E-5</c:v>
                </c:pt>
                <c:pt idx="93">
                  <c:v>1.1606266327209125E-5</c:v>
                </c:pt>
                <c:pt idx="94">
                  <c:v>1.1605873435385241E-5</c:v>
                </c:pt>
                <c:pt idx="95">
                  <c:v>1.1605475179033216E-5</c:v>
                </c:pt>
                <c:pt idx="96">
                  <c:v>1.1605071486303993E-5</c:v>
                </c:pt>
                <c:pt idx="97">
                  <c:v>1.1604662284427181E-5</c:v>
                </c:pt>
                <c:pt idx="98">
                  <c:v>1.1604247499696803E-5</c:v>
                </c:pt>
                <c:pt idx="99">
                  <c:v>1.1603827057461473E-5</c:v>
                </c:pt>
                <c:pt idx="100">
                  <c:v>1.160340088211243E-5</c:v>
                </c:pt>
                <c:pt idx="101">
                  <c:v>1.1602968897074713E-5</c:v>
                </c:pt>
                <c:pt idx="102">
                  <c:v>1.1602531024793616E-5</c:v>
                </c:pt>
                <c:pt idx="103">
                  <c:v>1.1602087186724112E-5</c:v>
                </c:pt>
                <c:pt idx="104">
                  <c:v>1.160163730332053E-5</c:v>
                </c:pt>
                <c:pt idx="105">
                  <c:v>1.1601181294022647E-5</c:v>
                </c:pt>
                <c:pt idx="106">
                  <c:v>1.1600719077246345E-5</c:v>
                </c:pt>
                <c:pt idx="107">
                  <c:v>1.1600250570371654E-5</c:v>
                </c:pt>
                <c:pt idx="108">
                  <c:v>1.1599775689729348E-5</c:v>
                </c:pt>
                <c:pt idx="109">
                  <c:v>1.1599294350591315E-5</c:v>
                </c:pt>
                <c:pt idx="110">
                  <c:v>1.1598806467155861E-5</c:v>
                </c:pt>
                <c:pt idx="111">
                  <c:v>1.1598311952538625E-5</c:v>
                </c:pt>
                <c:pt idx="112">
                  <c:v>1.1597810718758002E-5</c:v>
                </c:pt>
                <c:pt idx="113">
                  <c:v>1.1597302676724275E-5</c:v>
                </c:pt>
                <c:pt idx="114">
                  <c:v>1.1596787736226731E-5</c:v>
                </c:pt>
                <c:pt idx="115">
                  <c:v>1.1596265805921046E-5</c:v>
                </c:pt>
                <c:pt idx="116">
                  <c:v>1.1595736793317133E-5</c:v>
                </c:pt>
                <c:pt idx="117">
                  <c:v>1.1595200604766825E-5</c:v>
                </c:pt>
                <c:pt idx="118">
                  <c:v>1.1594657145449531E-5</c:v>
                </c:pt>
                <c:pt idx="119">
                  <c:v>1.1594106319361736E-5</c:v>
                </c:pt>
                <c:pt idx="120">
                  <c:v>1.1593548029301116E-5</c:v>
                </c:pt>
                <c:pt idx="121">
                  <c:v>1.1592982176857787E-5</c:v>
                </c:pt>
                <c:pt idx="122">
                  <c:v>1.1592408662397259E-5</c:v>
                </c:pt>
                <c:pt idx="123">
                  <c:v>1.1591827385048279E-5</c:v>
                </c:pt>
                <c:pt idx="124">
                  <c:v>1.1591238242691632E-5</c:v>
                </c:pt>
                <c:pt idx="125">
                  <c:v>1.1590641131943841E-5</c:v>
                </c:pt>
                <c:pt idx="126">
                  <c:v>1.1590035948145447E-5</c:v>
                </c:pt>
                <c:pt idx="127">
                  <c:v>1.1589422585347536E-5</c:v>
                </c:pt>
                <c:pt idx="128">
                  <c:v>1.1588800936297511E-5</c:v>
                </c:pt>
                <c:pt idx="129">
                  <c:v>1.1588170892425565E-5</c:v>
                </c:pt>
                <c:pt idx="130">
                  <c:v>1.1587532343831564E-5</c:v>
                </c:pt>
                <c:pt idx="131">
                  <c:v>1.1586885179270469E-5</c:v>
                </c:pt>
                <c:pt idx="132">
                  <c:v>1.1586229286138489E-5</c:v>
                </c:pt>
                <c:pt idx="133">
                  <c:v>1.15855645504594E-5</c:v>
                </c:pt>
                <c:pt idx="134">
                  <c:v>1.1584890856870726E-5</c:v>
                </c:pt>
                <c:pt idx="135">
                  <c:v>1.1584208088608876E-5</c:v>
                </c:pt>
                <c:pt idx="136">
                  <c:v>1.1583516127496376E-5</c:v>
                </c:pt>
                <c:pt idx="137">
                  <c:v>1.1582814853925365E-5</c:v>
                </c:pt>
                <c:pt idx="138">
                  <c:v>1.1582104146846012E-5</c:v>
                </c:pt>
                <c:pt idx="139">
                  <c:v>1.1581383883749324E-5</c:v>
                </c:pt>
                <c:pt idx="140">
                  <c:v>1.1580653940655837E-5</c:v>
                </c:pt>
                <c:pt idx="141">
                  <c:v>1.1579914192097749E-5</c:v>
                </c:pt>
                <c:pt idx="142">
                  <c:v>1.157916451110775E-5</c:v>
                </c:pt>
                <c:pt idx="143">
                  <c:v>1.1578404769201267E-5</c:v>
                </c:pt>
                <c:pt idx="144">
                  <c:v>1.1577634836364947E-5</c:v>
                </c:pt>
                <c:pt idx="145">
                  <c:v>1.1576854581039513E-5</c:v>
                </c:pt>
                <c:pt idx="146">
                  <c:v>1.157606387010606E-5</c:v>
                </c:pt>
                <c:pt idx="147">
                  <c:v>1.1575262568871254E-5</c:v>
                </c:pt>
                <c:pt idx="148">
                  <c:v>1.1574450541052833E-5</c:v>
                </c:pt>
                <c:pt idx="149">
                  <c:v>1.157362764876404E-5</c:v>
                </c:pt>
                <c:pt idx="150">
                  <c:v>1.1572793752499933E-5</c:v>
                </c:pt>
                <c:pt idx="151">
                  <c:v>1.1571948711121176E-5</c:v>
                </c:pt>
                <c:pt idx="152">
                  <c:v>1.1571092381839796E-5</c:v>
                </c:pt>
                <c:pt idx="153">
                  <c:v>1.1570224620204865E-5</c:v>
                </c:pt>
                <c:pt idx="154">
                  <c:v>1.1569345280086575E-5</c:v>
                </c:pt>
                <c:pt idx="155">
                  <c:v>1.1568454213661042E-5</c:v>
                </c:pt>
                <c:pt idx="156">
                  <c:v>1.1567551271397867E-5</c:v>
                </c:pt>
                <c:pt idx="157">
                  <c:v>1.1566636302041253E-5</c:v>
                </c:pt>
                <c:pt idx="158">
                  <c:v>1.1565709152598728E-5</c:v>
                </c:pt>
                <c:pt idx="159">
                  <c:v>1.1564769668324051E-5</c:v>
                </c:pt>
                <c:pt idx="160">
                  <c:v>1.1563817692703691E-5</c:v>
                </c:pt>
                <c:pt idx="161">
                  <c:v>1.1562853067439807E-5</c:v>
                </c:pt>
                <c:pt idx="162">
                  <c:v>1.1561875632438058E-5</c:v>
                </c:pt>
                <c:pt idx="163">
                  <c:v>1.1560885225790564E-5</c:v>
                </c:pt>
                <c:pt idx="164">
                  <c:v>1.1559881683763661E-5</c:v>
                </c:pt>
                <c:pt idx="165">
                  <c:v>1.1558864840778778E-5</c:v>
                </c:pt>
                <c:pt idx="166">
                  <c:v>1.155783452940232E-5</c:v>
                </c:pt>
                <c:pt idx="167">
                  <c:v>1.1556790580329547E-5</c:v>
                </c:pt>
                <c:pt idx="168">
                  <c:v>1.1555732822367706E-5</c:v>
                </c:pt>
                <c:pt idx="169">
                  <c:v>1.155466108242423E-5</c:v>
                </c:pt>
                <c:pt idx="170">
                  <c:v>1.1553575185491919E-5</c:v>
                </c:pt>
                <c:pt idx="171">
                  <c:v>1.1552474954632785E-5</c:v>
                </c:pt>
                <c:pt idx="172">
                  <c:v>1.1551360210965734E-5</c:v>
                </c:pt>
                <c:pt idx="173">
                  <c:v>1.1550230773650404E-5</c:v>
                </c:pt>
                <c:pt idx="174">
                  <c:v>1.1549086459874876E-5</c:v>
                </c:pt>
                <c:pt idx="175">
                  <c:v>1.1547927084841285E-5</c:v>
                </c:pt>
                <c:pt idx="176">
                  <c:v>1.1546752461749782E-5</c:v>
                </c:pt>
                <c:pt idx="177">
                  <c:v>1.1545562401787962E-5</c:v>
                </c:pt>
                <c:pt idx="178">
                  <c:v>1.154435671411472E-5</c:v>
                </c:pt>
                <c:pt idx="179">
                  <c:v>1.1543135205847672E-5</c:v>
                </c:pt>
                <c:pt idx="180">
                  <c:v>1.1541897682050228E-5</c:v>
                </c:pt>
                <c:pt idx="181">
                  <c:v>1.1540643945716267E-5</c:v>
                </c:pt>
                <c:pt idx="182">
                  <c:v>1.1539373797760561E-5</c:v>
                </c:pt>
                <c:pt idx="183">
                  <c:v>1.1538087037002126E-5</c:v>
                </c:pt>
                <c:pt idx="184">
                  <c:v>1.1536783460153484E-5</c:v>
                </c:pt>
                <c:pt idx="185">
                  <c:v>1.1535462861807864E-5</c:v>
                </c:pt>
                <c:pt idx="186">
                  <c:v>1.1534125034427458E-5</c:v>
                </c:pt>
                <c:pt idx="187">
                  <c:v>1.1532769768328874E-5</c:v>
                </c:pt>
                <c:pt idx="188">
                  <c:v>1.1531396851673233E-5</c:v>
                </c:pt>
                <c:pt idx="189">
                  <c:v>1.1530006070455443E-5</c:v>
                </c:pt>
                <c:pt idx="190">
                  <c:v>1.1528597208489315E-5</c:v>
                </c:pt>
                <c:pt idx="191">
                  <c:v>1.1527170047399149E-5</c:v>
                </c:pt>
                <c:pt idx="192">
                  <c:v>1.1525724366607018E-5</c:v>
                </c:pt>
                <c:pt idx="193">
                  <c:v>1.1524259943324153E-5</c:v>
                </c:pt>
                <c:pt idx="194">
                  <c:v>1.1522776552537796E-5</c:v>
                </c:pt>
                <c:pt idx="195">
                  <c:v>1.1521273967002266E-5</c:v>
                </c:pt>
                <c:pt idx="196">
                  <c:v>1.1519751957230472E-5</c:v>
                </c:pt>
                <c:pt idx="197">
                  <c:v>1.1518210291481295E-5</c:v>
                </c:pt>
                <c:pt idx="198">
                  <c:v>1.1516648735753235E-5</c:v>
                </c:pt>
                <c:pt idx="199">
                  <c:v>1.1515067053774362E-5</c:v>
                </c:pt>
                <c:pt idx="200">
                  <c:v>1.1513465006992726E-5</c:v>
                </c:pt>
                <c:pt idx="201">
                  <c:v>1.1511842354569571E-5</c:v>
                </c:pt>
                <c:pt idx="202">
                  <c:v>1.1510198853370881E-5</c:v>
                </c:pt>
                <c:pt idx="203">
                  <c:v>1.1508534257960675E-5</c:v>
                </c:pt>
                <c:pt idx="204">
                  <c:v>1.1506848320592722E-5</c:v>
                </c:pt>
                <c:pt idx="205">
                  <c:v>1.1505140791204208E-5</c:v>
                </c:pt>
                <c:pt idx="206">
                  <c:v>1.1503411417410934E-5</c:v>
                </c:pt>
                <c:pt idx="207">
                  <c:v>1.1501659944498867E-5</c:v>
                </c:pt>
                <c:pt idx="208">
                  <c:v>1.1499886115421444E-5</c:v>
                </c:pt>
                <c:pt idx="209">
                  <c:v>1.1498089670792392E-5</c:v>
                </c:pt>
                <c:pt idx="210">
                  <c:v>1.1496270348884211E-5</c:v>
                </c:pt>
                <c:pt idx="211">
                  <c:v>1.1494427885620804E-5</c:v>
                </c:pt>
                <c:pt idx="212">
                  <c:v>1.1492562014576449E-5</c:v>
                </c:pt>
                <c:pt idx="213">
                  <c:v>1.1490672466972579E-5</c:v>
                </c:pt>
                <c:pt idx="214">
                  <c:v>1.1488758971674524E-5</c:v>
                </c:pt>
                <c:pt idx="215">
                  <c:v>1.1486821255191117E-5</c:v>
                </c:pt>
                <c:pt idx="216">
                  <c:v>1.1484859041671135E-5</c:v>
                </c:pt>
                <c:pt idx="217">
                  <c:v>1.1482872052905771E-5</c:v>
                </c:pt>
                <c:pt idx="218">
                  <c:v>1.1480860008326223E-5</c:v>
                </c:pt>
                <c:pt idx="219">
                  <c:v>1.1478822625005365E-5</c:v>
                </c:pt>
                <c:pt idx="220">
                  <c:v>1.1476759617657616E-5</c:v>
                </c:pt>
                <c:pt idx="221">
                  <c:v>1.147467069864316E-5</c:v>
                </c:pt>
                <c:pt idx="222">
                  <c:v>1.1472555577968252E-5</c:v>
                </c:pt>
                <c:pt idx="223">
                  <c:v>1.1470413963288931E-5</c:v>
                </c:pt>
                <c:pt idx="224">
                  <c:v>1.146824555991634E-5</c:v>
                </c:pt>
                <c:pt idx="225">
                  <c:v>1.1466050070818443E-5</c:v>
                </c:pt>
                <c:pt idx="226">
                  <c:v>1.1463827196628173E-5</c:v>
                </c:pt>
                <c:pt idx="227">
                  <c:v>1.1461576635648511E-5</c:v>
                </c:pt>
                <c:pt idx="228">
                  <c:v>1.1459298083858474E-5</c:v>
                </c:pt>
                <c:pt idx="229">
                  <c:v>1.1456991234921797E-5</c:v>
                </c:pt>
                <c:pt idx="230">
                  <c:v>1.1454655780194124E-5</c:v>
                </c:pt>
                <c:pt idx="231">
                  <c:v>1.1452291408733767E-5</c:v>
                </c:pt>
                <c:pt idx="232">
                  <c:v>1.1449897807311055E-5</c:v>
                </c:pt>
                <c:pt idx="233">
                  <c:v>1.144747466041823E-5</c:v>
                </c:pt>
                <c:pt idx="234">
                  <c:v>1.144502165028259E-5</c:v>
                </c:pt>
                <c:pt idx="235">
                  <c:v>1.1442538456879097E-5</c:v>
                </c:pt>
                <c:pt idx="236">
                  <c:v>1.1440024757942391E-5</c:v>
                </c:pt>
                <c:pt idx="237">
                  <c:v>1.1437480228982706E-5</c:v>
                </c:pt>
                <c:pt idx="238">
                  <c:v>1.1434904543300716E-5</c:v>
                </c:pt>
                <c:pt idx="239">
                  <c:v>1.1432297372003857E-5</c:v>
                </c:pt>
                <c:pt idx="240">
                  <c:v>1.1429658384023842E-5</c:v>
                </c:pt>
                <c:pt idx="241">
                  <c:v>1.142698724613339E-5</c:v>
                </c:pt>
                <c:pt idx="242">
                  <c:v>1.1424283622968936E-5</c:v>
                </c:pt>
                <c:pt idx="243">
                  <c:v>1.1421547177047339E-5</c:v>
                </c:pt>
                <c:pt idx="244">
                  <c:v>1.1418777568788948E-5</c:v>
                </c:pt>
                <c:pt idx="245">
                  <c:v>1.1415974456539203E-5</c:v>
                </c:pt>
                <c:pt idx="246">
                  <c:v>1.1413137496593417E-5</c:v>
                </c:pt>
                <c:pt idx="247">
                  <c:v>1.1410266343219673E-5</c:v>
                </c:pt>
                <c:pt idx="248">
                  <c:v>1.1407360648685743E-5</c:v>
                </c:pt>
                <c:pt idx="249">
                  <c:v>1.1404420063284256E-5</c:v>
                </c:pt>
                <c:pt idx="250">
                  <c:v>1.1401444235362407E-5</c:v>
                </c:pt>
                <c:pt idx="251">
                  <c:v>1.1398432811349662E-5</c:v>
                </c:pt>
                <c:pt idx="252">
                  <c:v>1.1395385435788983E-5</c:v>
                </c:pt>
                <c:pt idx="253">
                  <c:v>1.1392301751366519E-5</c:v>
                </c:pt>
                <c:pt idx="254">
                  <c:v>1.1389181398945644E-5</c:v>
                </c:pt>
                <c:pt idx="255">
                  <c:v>1.1386024017600801E-5</c:v>
                </c:pt>
                <c:pt idx="256">
                  <c:v>1.1382829244651396E-5</c:v>
                </c:pt>
                <c:pt idx="257">
                  <c:v>1.1379596715697989E-5</c:v>
                </c:pt>
                <c:pt idx="258">
                  <c:v>1.1376326064661476E-5</c:v>
                </c:pt>
                <c:pt idx="259">
                  <c:v>1.1373016923819542E-5</c:v>
                </c:pt>
                <c:pt idx="260">
                  <c:v>1.1369668923849008E-5</c:v>
                </c:pt>
                <c:pt idx="261">
                  <c:v>1.1366281693863989E-5</c:v>
                </c:pt>
                <c:pt idx="262">
                  <c:v>1.1362854861461998E-5</c:v>
                </c:pt>
                <c:pt idx="263">
                  <c:v>1.1359388052765086E-5</c:v>
                </c:pt>
                <c:pt idx="264">
                  <c:v>1.1355880892466991E-5</c:v>
                </c:pt>
                <c:pt idx="265">
                  <c:v>1.1352333003878105E-5</c:v>
                </c:pt>
                <c:pt idx="266">
                  <c:v>1.1348744008974686E-5</c:v>
                </c:pt>
                <c:pt idx="267">
                  <c:v>1.1345113528446424E-5</c:v>
                </c:pt>
                <c:pt idx="268">
                  <c:v>1.1341441181749862E-5</c:v>
                </c:pt>
                <c:pt idx="269">
                  <c:v>1.1337726587156469E-5</c:v>
                </c:pt>
                <c:pt idx="270">
                  <c:v>1.1333969361810522E-5</c:v>
                </c:pt>
                <c:pt idx="271">
                  <c:v>1.1330169121778669E-5</c:v>
                </c:pt>
                <c:pt idx="272">
                  <c:v>1.1326325482110588E-5</c:v>
                </c:pt>
                <c:pt idx="273">
                  <c:v>1.132243805689484E-5</c:v>
                </c:pt>
                <c:pt idx="274">
                  <c:v>1.1318506459316828E-5</c:v>
                </c:pt>
                <c:pt idx="275">
                  <c:v>1.1314530301720017E-5</c:v>
                </c:pt>
                <c:pt idx="276">
                  <c:v>1.1310509195667412E-5</c:v>
                </c:pt>
                <c:pt idx="277">
                  <c:v>1.1306442752005753E-5</c:v>
                </c:pt>
                <c:pt idx="278">
                  <c:v>1.1302330580927561E-5</c:v>
                </c:pt>
                <c:pt idx="279">
                  <c:v>1.1298172292039931E-5</c:v>
                </c:pt>
                <c:pt idx="280">
                  <c:v>1.12939674944296E-5</c:v>
                </c:pt>
                <c:pt idx="281">
                  <c:v>1.1289715796733823E-5</c:v>
                </c:pt>
                <c:pt idx="282">
                  <c:v>1.1285416807208203E-5</c:v>
                </c:pt>
                <c:pt idx="283">
                  <c:v>1.1281070133800632E-5</c:v>
                </c:pt>
                <c:pt idx="284">
                  <c:v>1.1276675384221368E-5</c:v>
                </c:pt>
                <c:pt idx="285">
                  <c:v>1.1272232166020947E-5</c:v>
                </c:pt>
                <c:pt idx="286">
                  <c:v>1.1267740086663522E-5</c:v>
                </c:pt>
                <c:pt idx="287">
                  <c:v>1.1263198753604273E-5</c:v>
                </c:pt>
                <c:pt idx="288">
                  <c:v>1.1258607774368225E-5</c:v>
                </c:pt>
                <c:pt idx="289">
                  <c:v>1.1253966756631353E-5</c:v>
                </c:pt>
                <c:pt idx="290">
                  <c:v>1.1249275308299665E-5</c:v>
                </c:pt>
                <c:pt idx="291">
                  <c:v>1.124453303759276E-5</c:v>
                </c:pt>
                <c:pt idx="292">
                  <c:v>1.1239739553128785E-5</c:v>
                </c:pt>
                <c:pt idx="293">
                  <c:v>1.1234894464007293E-5</c:v>
                </c:pt>
                <c:pt idx="294">
                  <c:v>1.1229997379899375E-5</c:v>
                </c:pt>
                <c:pt idx="295">
                  <c:v>1.1225047911131786E-5</c:v>
                </c:pt>
                <c:pt idx="296">
                  <c:v>1.1220045668777417E-5</c:v>
                </c:pt>
                <c:pt idx="297">
                  <c:v>1.1214990264747616E-5</c:v>
                </c:pt>
                <c:pt idx="298">
                  <c:v>1.1209881311880473E-5</c:v>
                </c:pt>
                <c:pt idx="299">
                  <c:v>1.1204718424037039E-5</c:v>
                </c:pt>
                <c:pt idx="300">
                  <c:v>1.1199501216192403E-5</c:v>
                </c:pt>
                <c:pt idx="301">
                  <c:v>1.1194229304532984E-5</c:v>
                </c:pt>
                <c:pt idx="302">
                  <c:v>1.1188902306551357E-5</c:v>
                </c:pt>
                <c:pt idx="303">
                  <c:v>1.1183519841145613E-5</c:v>
                </c:pt>
                <c:pt idx="304">
                  <c:v>1.1178081528716079E-5</c:v>
                </c:pt>
                <c:pt idx="305">
                  <c:v>1.1172586991266294E-5</c:v>
                </c:pt>
                <c:pt idx="306">
                  <c:v>1.1167035852502468E-5</c:v>
                </c:pt>
                <c:pt idx="307">
                  <c:v>1.1161427737937482E-5</c:v>
                </c:pt>
                <c:pt idx="308">
                  <c:v>1.1155762274990234E-5</c:v>
                </c:pt>
                <c:pt idx="309">
                  <c:v>1.1150039093092468E-5</c:v>
                </c:pt>
                <c:pt idx="310">
                  <c:v>1.1144257823791683E-5</c:v>
                </c:pt>
                <c:pt idx="311">
                  <c:v>1.1138418100857127E-5</c:v>
                </c:pt>
                <c:pt idx="312">
                  <c:v>1.1132519560385898E-5</c:v>
                </c:pt>
                <c:pt idx="313">
                  <c:v>1.11265618409098E-5</c:v>
                </c:pt>
                <c:pt idx="314">
                  <c:v>1.1120544583503679E-5</c:v>
                </c:pt>
                <c:pt idx="315">
                  <c:v>1.1114467431894104E-5</c:v>
                </c:pt>
                <c:pt idx="316">
                  <c:v>1.1108330032568983E-5</c:v>
                </c:pt>
                <c:pt idx="317">
                  <c:v>1.1102132034885902E-5</c:v>
                </c:pt>
                <c:pt idx="318">
                  <c:v>1.1095873091184917E-5</c:v>
                </c:pt>
                <c:pt idx="319">
                  <c:v>1.1089552856898108E-5</c:v>
                </c:pt>
                <c:pt idx="320">
                  <c:v>1.1083170990661963E-5</c:v>
                </c:pt>
                <c:pt idx="321">
                  <c:v>1.1076727154428429E-5</c:v>
                </c:pt>
                <c:pt idx="322">
                  <c:v>1.1070221013579902E-5</c:v>
                </c:pt>
                <c:pt idx="323">
                  <c:v>1.1063652237039056E-5</c:v>
                </c:pt>
                <c:pt idx="324">
                  <c:v>1.1057020497384237E-5</c:v>
                </c:pt>
                <c:pt idx="325">
                  <c:v>1.1050325470962834E-5</c:v>
                </c:pt>
                <c:pt idx="326">
                  <c:v>1.104356683800357E-5</c:v>
                </c:pt>
                <c:pt idx="327">
                  <c:v>1.1036744282732148E-5</c:v>
                </c:pt>
                <c:pt idx="328">
                  <c:v>1.1029857493483599E-5</c:v>
                </c:pt>
                <c:pt idx="329">
                  <c:v>1.1022906162818669E-5</c:v>
                </c:pt>
                <c:pt idx="330">
                  <c:v>1.1015889987635431E-5</c:v>
                </c:pt>
                <c:pt idx="331">
                  <c:v>1.1008808669285471E-5</c:v>
                </c:pt>
                <c:pt idx="332">
                  <c:v>1.1001661913686592E-5</c:v>
                </c:pt>
                <c:pt idx="333">
                  <c:v>1.0994449431436794E-5</c:v>
                </c:pt>
                <c:pt idx="334">
                  <c:v>1.0987170937928393E-5</c:v>
                </c:pt>
                <c:pt idx="335">
                  <c:v>1.0979826153461207E-5</c:v>
                </c:pt>
                <c:pt idx="336">
                  <c:v>1.0972414803355482E-5</c:v>
                </c:pt>
                <c:pt idx="337">
                  <c:v>1.0964936618063988E-5</c:v>
                </c:pt>
                <c:pt idx="338">
                  <c:v>1.0957391333285271E-5</c:v>
                </c:pt>
                <c:pt idx="339">
                  <c:v>1.0949778690075565E-5</c:v>
                </c:pt>
                <c:pt idx="340">
                  <c:v>1.0942098434957383E-5</c:v>
                </c:pt>
                <c:pt idx="341">
                  <c:v>1.0934350320033674E-5</c:v>
                </c:pt>
                <c:pt idx="342">
                  <c:v>1.0926534103095076E-5</c:v>
                </c:pt>
                <c:pt idx="343">
                  <c:v>1.0918649547729361E-5</c:v>
                </c:pt>
                <c:pt idx="344">
                  <c:v>1.0910696423431209E-5</c:v>
                </c:pt>
                <c:pt idx="345">
                  <c:v>1.0902674505707223E-5</c:v>
                </c:pt>
                <c:pt idx="346">
                  <c:v>1.0894583576185108E-5</c:v>
                </c:pt>
                <c:pt idx="347">
                  <c:v>1.0886423422716933E-5</c:v>
                </c:pt>
                <c:pt idx="348">
                  <c:v>1.0878193839483918E-5</c:v>
                </c:pt>
                <c:pt idx="349">
                  <c:v>1.0869894627102292E-5</c:v>
                </c:pt>
                <c:pt idx="350">
                  <c:v>1.0861525592721304E-5</c:v>
                </c:pt>
                <c:pt idx="351">
                  <c:v>1.0853086550127982E-5</c:v>
                </c:pt>
                <c:pt idx="352">
                  <c:v>1.0844577319844813E-5</c:v>
                </c:pt>
                <c:pt idx="353">
                  <c:v>1.083599772922839E-5</c:v>
                </c:pt>
                <c:pt idx="354">
                  <c:v>1.082734761256639E-5</c:v>
                </c:pt>
                <c:pt idx="355">
                  <c:v>1.0818626811173411E-5</c:v>
                </c:pt>
                <c:pt idx="356">
                  <c:v>1.0809835173484884E-5</c:v>
                </c:pt>
                <c:pt idx="357">
                  <c:v>1.080097255514895E-5</c:v>
                </c:pt>
                <c:pt idx="358">
                  <c:v>1.0792038819117823E-5</c:v>
                </c:pt>
                <c:pt idx="359">
                  <c:v>1.0783033835737001E-5</c:v>
                </c:pt>
                <c:pt idx="360">
                  <c:v>1.077395748283137E-5</c:v>
                </c:pt>
                <c:pt idx="361">
                  <c:v>1.0764809645792739E-5</c:v>
                </c:pt>
                <c:pt idx="362">
                  <c:v>1.0755590217661833E-5</c:v>
                </c:pt>
                <c:pt idx="363">
                  <c:v>1.0746299099211109E-5</c:v>
                </c:pt>
                <c:pt idx="364">
                  <c:v>1.0736936199024664E-5</c:v>
                </c:pt>
                <c:pt idx="365">
                  <c:v>1.072750143357561E-5</c:v>
                </c:pt>
                <c:pt idx="366">
                  <c:v>1.0717994727301738E-5</c:v>
                </c:pt>
                <c:pt idx="367">
                  <c:v>1.0708416012681343E-5</c:v>
                </c:pt>
                <c:pt idx="368">
                  <c:v>1.0698765230301703E-5</c:v>
                </c:pt>
                <c:pt idx="369">
                  <c:v>1.0689042328931346E-5</c:v>
                </c:pt>
                <c:pt idx="370">
                  <c:v>1.0679247265586062E-5</c:v>
                </c:pt>
                <c:pt idx="371">
                  <c:v>1.0669380005594297E-5</c:v>
                </c:pt>
                <c:pt idx="372">
                  <c:v>1.0659440522658756E-5</c:v>
                </c:pt>
                <c:pt idx="373">
                  <c:v>1.064942879891915E-5</c:v>
                </c:pt>
                <c:pt idx="374">
                  <c:v>1.0639344825008637E-5</c:v>
                </c:pt>
                <c:pt idx="375">
                  <c:v>1.0629188600108789E-5</c:v>
                </c:pt>
                <c:pt idx="376">
                  <c:v>1.0618960132005214E-5</c:v>
                </c:pt>
                <c:pt idx="377">
                  <c:v>1.0608659437135173E-5</c:v>
                </c:pt>
                <c:pt idx="378">
                  <c:v>1.0598286540639282E-5</c:v>
                </c:pt>
                <c:pt idx="379">
                  <c:v>1.0587841476403791E-5</c:v>
                </c:pt>
                <c:pt idx="380">
                  <c:v>1.0577324287107227E-5</c:v>
                </c:pt>
                <c:pt idx="381">
                  <c:v>1.0566735024257354E-5</c:v>
                </c:pt>
                <c:pt idx="382">
                  <c:v>1.0556073748232786E-5</c:v>
                </c:pt>
                <c:pt idx="383">
                  <c:v>1.0545340528315129E-5</c:v>
                </c:pt>
                <c:pt idx="384">
                  <c:v>1.0534535442724938E-5</c:v>
                </c:pt>
                <c:pt idx="385">
                  <c:v>1.0523658578648593E-5</c:v>
                </c:pt>
                <c:pt idx="386">
                  <c:v>1.0512710032268377E-5</c:v>
                </c:pt>
                <c:pt idx="387">
                  <c:v>1.0501689908785755E-5</c:v>
                </c:pt>
                <c:pt idx="388">
                  <c:v>1.0490598322444367E-5</c:v>
                </c:pt>
                <c:pt idx="389">
                  <c:v>1.0479435396548472E-5</c:v>
                </c:pt>
                <c:pt idx="390">
                  <c:v>1.0468201263480649E-5</c:v>
                </c:pt>
                <c:pt idx="391">
                  <c:v>1.0456896064714759E-5</c:v>
                </c:pt>
                <c:pt idx="392">
                  <c:v>1.0445519950828228E-5</c:v>
                </c:pt>
                <c:pt idx="393">
                  <c:v>1.0434073081509533E-5</c:v>
                </c:pt>
                <c:pt idx="394">
                  <c:v>1.0422555625565844E-5</c:v>
                </c:pt>
                <c:pt idx="395">
                  <c:v>1.0410967760923294E-5</c:v>
                </c:pt>
                <c:pt idx="396">
                  <c:v>1.0399309674629976E-5</c:v>
                </c:pt>
                <c:pt idx="397">
                  <c:v>1.0387581562853111E-5</c:v>
                </c:pt>
                <c:pt idx="398">
                  <c:v>1.0375783630872504E-5</c:v>
                </c:pt>
                <c:pt idx="399">
                  <c:v>1.0363916093075925E-5</c:v>
                </c:pt>
                <c:pt idx="400">
                  <c:v>1.0351979172945452E-5</c:v>
                </c:pt>
                <c:pt idx="401">
                  <c:v>1.0339973103047206E-5</c:v>
                </c:pt>
                <c:pt idx="402">
                  <c:v>1.0327898125013707E-5</c:v>
                </c:pt>
                <c:pt idx="403">
                  <c:v>1.0315754489528139E-5</c:v>
                </c:pt>
                <c:pt idx="404">
                  <c:v>1.0303542456300342E-5</c:v>
                </c:pt>
                <c:pt idx="405">
                  <c:v>1.02912622940469E-5</c:v>
                </c:pt>
                <c:pt idx="406">
                  <c:v>1.0278914280462406E-5</c:v>
                </c:pt>
                <c:pt idx="407">
                  <c:v>1.0266498702192509E-5</c:v>
                </c:pt>
                <c:pt idx="408">
                  <c:v>1.0254015854803146E-5</c:v>
                </c:pt>
                <c:pt idx="409">
                  <c:v>1.0241466042745823E-5</c:v>
                </c:pt>
                <c:pt idx="410">
                  <c:v>1.0228849579323212E-5</c:v>
                </c:pt>
                <c:pt idx="411">
                  <c:v>1.0216166786650339E-5</c:v>
                </c:pt>
                <c:pt idx="412">
                  <c:v>1.0203417995613762E-5</c:v>
                </c:pt>
                <c:pt idx="413">
                  <c:v>1.0190603545828809E-5</c:v>
                </c:pt>
                <c:pt idx="414">
                  <c:v>1.0177723785594206E-5</c:v>
                </c:pt>
                <c:pt idx="415">
                  <c:v>1.0164779071844939E-5</c:v>
                </c:pt>
                <c:pt idx="416">
                  <c:v>1.0151769770102528E-5</c:v>
                </c:pt>
                <c:pt idx="417">
                  <c:v>1.0138696254421966E-5</c:v>
                </c:pt>
                <c:pt idx="418">
                  <c:v>1.0125558907339345E-5</c:v>
                </c:pt>
                <c:pt idx="419">
                  <c:v>1.0112358119814542E-5</c:v>
                </c:pt>
                <c:pt idx="420">
                  <c:v>1.0099094291173437E-5</c:v>
                </c:pt>
                <c:pt idx="421">
                  <c:v>1.0085767829047245E-5</c:v>
                </c:pt>
                <c:pt idx="422">
                  <c:v>1.0072379149311303E-5</c:v>
                </c:pt>
                <c:pt idx="423">
                  <c:v>1.0058928676019583E-5</c:v>
                </c:pt>
                <c:pt idx="424">
                  <c:v>1.0045416841340395E-5</c:v>
                </c:pt>
                <c:pt idx="425">
                  <c:v>1.0031844085486205E-5</c:v>
                </c:pt>
                <c:pt idx="426">
                  <c:v>1.0018210856647051E-5</c:v>
                </c:pt>
                <c:pt idx="427">
                  <c:v>1.000451761091663E-5</c:v>
                </c:pt>
                <c:pt idx="428">
                  <c:v>9.9907648122211442E-6</c:v>
                </c:pt>
                <c:pt idx="429">
                  <c:v>9.9769529322443159E-6</c:v>
                </c:pt>
                <c:pt idx="430">
                  <c:v>9.9630824503495951E-6</c:v>
                </c:pt>
                <c:pt idx="431">
                  <c:v>9.9491538535057369E-6</c:v>
                </c:pt>
                <c:pt idx="432">
                  <c:v>9.9351676362046382E-6</c:v>
                </c:pt>
                <c:pt idx="433">
                  <c:v>9.9211243003830667E-6</c:v>
                </c:pt>
                <c:pt idx="434">
                  <c:v>9.9070243553395464E-6</c:v>
                </c:pt>
                <c:pt idx="435">
                  <c:v>9.8928683176520637E-6</c:v>
                </c:pt>
                <c:pt idx="436">
                  <c:v>9.8786567110932805E-6</c:v>
                </c:pt>
                <c:pt idx="437">
                  <c:v>9.8643900665449015E-6</c:v>
                </c:pt>
                <c:pt idx="438">
                  <c:v>9.8500689219118506E-6</c:v>
                </c:pt>
                <c:pt idx="439">
                  <c:v>9.8356938220336987E-6</c:v>
                </c:pt>
                <c:pt idx="440">
                  <c:v>9.8212653185963451E-6</c:v>
                </c:pt>
                <c:pt idx="441">
                  <c:v>9.80678397004344E-6</c:v>
                </c:pt>
                <c:pt idx="442">
                  <c:v>9.7922503414834106E-6</c:v>
                </c:pt>
                <c:pt idx="443">
                  <c:v>9.7776650046007176E-6</c:v>
                </c:pt>
                <c:pt idx="444">
                  <c:v>9.7630285375627492E-6</c:v>
                </c:pt>
                <c:pt idx="445">
                  <c:v>9.7483415249258923E-6</c:v>
                </c:pt>
                <c:pt idx="446">
                  <c:v>9.7336045575440982E-6</c:v>
                </c:pt>
                <c:pt idx="447">
                  <c:v>9.7188182324738405E-6</c:v>
                </c:pt>
                <c:pt idx="448">
                  <c:v>9.7039831528787616E-6</c:v>
                </c:pt>
                <c:pt idx="449">
                  <c:v>9.6890999279354009E-6</c:v>
                </c:pt>
                <c:pt idx="450">
                  <c:v>9.6741691727383341E-6</c:v>
                </c:pt>
                <c:pt idx="451">
                  <c:v>9.6591915082021782E-6</c:v>
                </c:pt>
                <c:pt idx="452">
                  <c:v>9.6441675609673133E-6</c:v>
                </c:pt>
                <c:pt idx="453">
                  <c:v>9.6290979633023605E-6</c:v>
                </c:pt>
                <c:pt idx="454">
                  <c:v>9.6139833530075723E-6</c:v>
                </c:pt>
                <c:pt idx="455">
                  <c:v>9.5988243733183528E-6</c:v>
                </c:pt>
                <c:pt idx="456">
                  <c:v>9.5836216728077839E-6</c:v>
                </c:pt>
                <c:pt idx="457">
                  <c:v>9.5683759052896318E-6</c:v>
                </c:pt>
                <c:pt idx="458">
                  <c:v>9.5530877297212976E-6</c:v>
                </c:pt>
                <c:pt idx="459">
                  <c:v>9.5377578101071586E-6</c:v>
                </c:pt>
                <c:pt idx="460">
                  <c:v>9.5223868154008819E-6</c:v>
                </c:pt>
                <c:pt idx="461">
                  <c:v>9.5069754194093775E-6</c:v>
                </c:pt>
                <c:pt idx="462">
                  <c:v>9.4915243006958623E-6</c:v>
                </c:pt>
                <c:pt idx="463">
                  <c:v>9.4760341424838421E-6</c:v>
                </c:pt>
                <c:pt idx="464">
                  <c:v>9.4605056325605634E-6</c:v>
                </c:pt>
                <c:pt idx="465">
                  <c:v>9.4449394631819779E-6</c:v>
                </c:pt>
                <c:pt idx="466">
                  <c:v>9.4293363309766366E-6</c:v>
                </c:pt>
                <c:pt idx="467">
                  <c:v>9.4136969368511742E-6</c:v>
                </c:pt>
                <c:pt idx="468">
                  <c:v>9.3980219858968038E-6</c:v>
                </c:pt>
                <c:pt idx="469">
                  <c:v>9.3823121872938715E-6</c:v>
                </c:pt>
                <c:pt idx="470">
                  <c:v>9.3665682542195531E-6</c:v>
                </c:pt>
                <c:pt idx="471">
                  <c:v>9.350790903755545E-6</c:v>
                </c:pt>
                <c:pt idx="472">
                  <c:v>9.3349808567940159E-6</c:v>
                </c:pt>
                <c:pt idx="473">
                  <c:v>9.3191388379495921E-6</c:v>
                </c:pt>
                <c:pt idx="474">
                  <c:v>9.3032655754653316E-6</c:v>
                </c:pt>
                <c:pt idx="475">
                  <c:v>9.2873618011249086E-6</c:v>
                </c:pt>
                <c:pt idx="476">
                  <c:v>9.2714282501632331E-6</c:v>
                </c:pt>
                <c:pt idx="477">
                  <c:v>9.2554656611777325E-6</c:v>
                </c:pt>
                <c:pt idx="478">
                  <c:v>9.239474776041653E-6</c:v>
                </c:pt>
                <c:pt idx="479">
                  <c:v>9.2234563398171691E-6</c:v>
                </c:pt>
                <c:pt idx="480">
                  <c:v>9.2074111006705784E-6</c:v>
                </c:pt>
                <c:pt idx="481">
                  <c:v>9.1913398097866618E-6</c:v>
                </c:pt>
                <c:pt idx="482">
                  <c:v>9.1752432212866976E-6</c:v>
                </c:pt>
                <c:pt idx="483">
                  <c:v>9.1591220921450029E-6</c:v>
                </c:pt>
                <c:pt idx="484">
                  <c:v>9.1429771821078425E-6</c:v>
                </c:pt>
                <c:pt idx="485">
                  <c:v>9.1268092536138228E-6</c:v>
                </c:pt>
                <c:pt idx="486">
                  <c:v>9.1106190717138437E-6</c:v>
                </c:pt>
                <c:pt idx="487">
                  <c:v>9.0944074039938716E-6</c:v>
                </c:pt>
                <c:pt idx="488">
                  <c:v>9.0781750204978303E-6</c:v>
                </c:pt>
                <c:pt idx="489">
                  <c:v>9.0619226936524234E-6</c:v>
                </c:pt>
                <c:pt idx="490">
                  <c:v>9.0456511981926685E-6</c:v>
                </c:pt>
                <c:pt idx="491">
                  <c:v>9.0293613110887896E-6</c:v>
                </c:pt>
                <c:pt idx="492">
                  <c:v>9.0130538114747548E-6</c:v>
                </c:pt>
                <c:pt idx="493">
                  <c:v>8.9967294805775892E-6</c:v>
                </c:pt>
                <c:pt idx="494">
                  <c:v>8.980389101648705E-6</c:v>
                </c:pt>
                <c:pt idx="495">
                  <c:v>8.9640334598957572E-6</c:v>
                </c:pt>
                <c:pt idx="496">
                  <c:v>8.9476633424165531E-6</c:v>
                </c:pt>
                <c:pt idx="497">
                  <c:v>8.9312795381341171E-6</c:v>
                </c:pt>
                <c:pt idx="498">
                  <c:v>8.9148828377329294E-6</c:v>
                </c:pt>
                <c:pt idx="499">
                  <c:v>8.8984740335969911E-6</c:v>
                </c:pt>
                <c:pt idx="500">
                  <c:v>8.8820539197494339E-6</c:v>
                </c:pt>
                <c:pt idx="501">
                  <c:v>8.8656232917924283E-6</c:v>
                </c:pt>
                <c:pt idx="502">
                  <c:v>8.849182946850746E-6</c:v>
                </c:pt>
                <c:pt idx="503">
                  <c:v>8.8327336835139242E-6</c:v>
                </c:pt>
                <c:pt idx="504">
                  <c:v>8.816276301783553E-6</c:v>
                </c:pt>
                <c:pt idx="505">
                  <c:v>8.7998116030178172E-6</c:v>
                </c:pt>
                <c:pt idx="506">
                  <c:v>8.7833403898817936E-6</c:v>
                </c:pt>
                <c:pt idx="507">
                  <c:v>8.7668634662959212E-6</c:v>
                </c:pt>
                <c:pt idx="508">
                  <c:v>8.7503816373880507E-6</c:v>
                </c:pt>
                <c:pt idx="509">
                  <c:v>8.7338957094465117E-6</c:v>
                </c:pt>
                <c:pt idx="510">
                  <c:v>8.7174064898739295E-6</c:v>
                </c:pt>
                <c:pt idx="511">
                  <c:v>8.7009147871445635E-6</c:v>
                </c:pt>
                <c:pt idx="512">
                  <c:v>8.6844214107605422E-6</c:v>
                </c:pt>
                <c:pt idx="513">
                  <c:v>8.6679271712122851E-6</c:v>
                </c:pt>
                <c:pt idx="514">
                  <c:v>8.6514328799392802E-6</c:v>
                </c:pt>
                <c:pt idx="515">
                  <c:v>8.6349393492920532E-6</c:v>
                </c:pt>
                <c:pt idx="516">
                  <c:v>8.6184473924963388E-6</c:v>
                </c:pt>
                <c:pt idx="517">
                  <c:v>8.6019578236198968E-6</c:v>
                </c:pt>
                <c:pt idx="518">
                  <c:v>8.5854714575384075E-6</c:v>
                </c:pt>
                <c:pt idx="519">
                  <c:v>8.5689891099055221E-6</c:v>
                </c:pt>
                <c:pt idx="520">
                  <c:v>8.5525115971233452E-6</c:v>
                </c:pt>
                <c:pt idx="521">
                  <c:v>8.5360397363140834E-6</c:v>
                </c:pt>
                <c:pt idx="522">
                  <c:v>8.5195743452949438E-6</c:v>
                </c:pt>
                <c:pt idx="523">
                  <c:v>8.5031162425531076E-6</c:v>
                </c:pt>
                <c:pt idx="524">
                  <c:v>8.486666247222959E-6</c:v>
                </c:pt>
                <c:pt idx="525">
                  <c:v>8.4702251790653916E-6</c:v>
                </c:pt>
                <c:pt idx="526">
                  <c:v>8.4537938584477033E-6</c:v>
                </c:pt>
                <c:pt idx="527">
                  <c:v>8.4373731063262969E-6</c:v>
                </c:pt>
                <c:pt idx="528">
                  <c:v>8.420963744230637E-6</c:v>
                </c:pt>
                <c:pt idx="529">
                  <c:v>8.4045665942478238E-6</c:v>
                </c:pt>
                <c:pt idx="530">
                  <c:v>8.3881824790110784E-6</c:v>
                </c:pt>
                <c:pt idx="531">
                  <c:v>8.3718122216872006E-6</c:v>
                </c:pt>
                <c:pt idx="532">
                  <c:v>8.3554566459685568E-6</c:v>
                </c:pt>
                <c:pt idx="533">
                  <c:v>8.3391165760633431E-6</c:v>
                </c:pt>
                <c:pt idx="534">
                  <c:v>8.3227928366911094E-6</c:v>
                </c:pt>
                <c:pt idx="535">
                  <c:v>8.3064862530771452E-6</c:v>
                </c:pt>
                <c:pt idx="536">
                  <c:v>8.2901976509499928E-6</c:v>
                </c:pt>
                <c:pt idx="537">
                  <c:v>8.2739278565397581E-6</c:v>
                </c:pt>
                <c:pt idx="538">
                  <c:v>8.2576776965792783E-6</c:v>
                </c:pt>
                <c:pt idx="539">
                  <c:v>8.2414479983051566E-6</c:v>
                </c:pt>
                <c:pt idx="540">
                  <c:v>8.2252395894626002E-6</c:v>
                </c:pt>
                <c:pt idx="541">
                  <c:v>8.209053298309597E-6</c:v>
                </c:pt>
                <c:pt idx="542">
                  <c:v>8.1928899536247074E-6</c:v>
                </c:pt>
                <c:pt idx="543">
                  <c:v>8.1767503847156249E-6</c:v>
                </c:pt>
                <c:pt idx="544">
                  <c:v>8.1606354214290068E-6</c:v>
                </c:pt>
                <c:pt idx="545">
                  <c:v>8.1445458941625036E-6</c:v>
                </c:pt>
                <c:pt idx="546">
                  <c:v>8.1284826338789451E-6</c:v>
                </c:pt>
                <c:pt idx="547">
                  <c:v>8.1124464721209195E-6</c:v>
                </c:pt>
                <c:pt idx="548">
                  <c:v>8.0964382410274399E-6</c:v>
                </c:pt>
                <c:pt idx="549">
                  <c:v>8.0804587733529462E-6</c:v>
                </c:pt>
                <c:pt idx="550">
                  <c:v>8.0645089024872717E-6</c:v>
                </c:pt>
                <c:pt idx="551">
                  <c:v>8.0485894624772408E-6</c:v>
                </c:pt>
                <c:pt idx="552">
                  <c:v>8.0327012880499281E-6</c:v>
                </c:pt>
                <c:pt idx="553">
                  <c:v>8.0168452146378429E-6</c:v>
                </c:pt>
                <c:pt idx="554">
                  <c:v>8.0010220784055831E-6</c:v>
                </c:pt>
                <c:pt idx="555">
                  <c:v>7.9852327162779283E-6</c:v>
                </c:pt>
                <c:pt idx="556">
                  <c:v>7.9694779659696216E-6</c:v>
                </c:pt>
                <c:pt idx="557">
                  <c:v>7.9537586660172479E-6</c:v>
                </c:pt>
                <c:pt idx="558">
                  <c:v>7.9380756558120841E-6</c:v>
                </c:pt>
                <c:pt idx="559">
                  <c:v>7.9224297756345563E-6</c:v>
                </c:pt>
                <c:pt idx="560">
                  <c:v>7.9068218666911481E-6</c:v>
                </c:pt>
                <c:pt idx="561">
                  <c:v>7.891252771152189E-6</c:v>
                </c:pt>
                <c:pt idx="562">
                  <c:v>7.8757233321909816E-6</c:v>
                </c:pt>
                <c:pt idx="563">
                  <c:v>7.8602343940260943E-6</c:v>
                </c:pt>
                <c:pt idx="564">
                  <c:v>7.844786801962673E-6</c:v>
                </c:pt>
                <c:pt idx="565">
                  <c:v>7.8293814024385056E-6</c:v>
                </c:pt>
                <c:pt idx="566">
                  <c:v>7.8140190430688763E-6</c:v>
                </c:pt>
                <c:pt idx="567">
                  <c:v>7.7987005726950544E-6</c:v>
                </c:pt>
                <c:pt idx="568">
                  <c:v>7.7834268414332465E-6</c:v>
                </c:pt>
                <c:pt idx="569">
                  <c:v>7.7681987007254705E-6</c:v>
                </c:pt>
                <c:pt idx="570">
                  <c:v>7.7530170033926227E-6</c:v>
                </c:pt>
                <c:pt idx="571">
                  <c:v>7.737882603688164E-6</c:v>
                </c:pt>
                <c:pt idx="572">
                  <c:v>7.7227963573541854E-6</c:v>
                </c:pt>
                <c:pt idx="573">
                  <c:v>7.7077591216791158E-6</c:v>
                </c:pt>
                <c:pt idx="574">
                  <c:v>7.6927717555564663E-6</c:v>
                </c:pt>
                <c:pt idx="575">
                  <c:v>7.6778351195458259E-6</c:v>
                </c:pt>
                <c:pt idx="576">
                  <c:v>7.6629500759353069E-6</c:v>
                </c:pt>
                <c:pt idx="577">
                  <c:v>7.648117488805555E-6</c:v>
                </c:pt>
                <c:pt idx="578">
                  <c:v>7.6333382240951269E-6</c:v>
                </c:pt>
                <c:pt idx="579">
                  <c:v>7.6186131496685406E-6</c:v>
                </c:pt>
                <c:pt idx="580">
                  <c:v>7.6039431353850388E-6</c:v>
                </c:pt>
                <c:pt idx="581">
                  <c:v>7.5893290531690633E-6</c:v>
                </c:pt>
                <c:pt idx="582">
                  <c:v>7.5747717770827614E-6</c:v>
                </c:pt>
                <c:pt idx="583">
                  <c:v>7.5602721834006498E-6</c:v>
                </c:pt>
                <c:pt idx="584">
                  <c:v>7.5458311506842988E-6</c:v>
                </c:pt>
                <c:pt idx="585">
                  <c:v>7.5314495598607959E-6</c:v>
                </c:pt>
                <c:pt idx="586">
                  <c:v>7.5171282943013937E-6</c:v>
                </c:pt>
                <c:pt idx="587">
                  <c:v>7.502868239902613E-6</c:v>
                </c:pt>
                <c:pt idx="588">
                  <c:v>7.4886702851687972E-6</c:v>
                </c:pt>
                <c:pt idx="589">
                  <c:v>7.4745353212965393E-6</c:v>
                </c:pt>
                <c:pt idx="590">
                  <c:v>7.4604642422608316E-6</c:v>
                </c:pt>
                <c:pt idx="591">
                  <c:v>7.4464579449023803E-6</c:v>
                </c:pt>
                <c:pt idx="592">
                  <c:v>7.4325173290184086E-6</c:v>
                </c:pt>
                <c:pt idx="593">
                  <c:v>7.4186432974526597E-6</c:v>
                </c:pt>
                <c:pt idx="594">
                  <c:v>7.4048367561897004E-6</c:v>
                </c:pt>
                <c:pt idx="595">
                  <c:v>7.3910986144492981E-6</c:v>
                </c:pt>
                <c:pt idx="596">
                  <c:v>7.3774297847835033E-6</c:v>
                </c:pt>
                <c:pt idx="597">
                  <c:v>7.3638311831753145E-6</c:v>
                </c:pt>
                <c:pt idx="598">
                  <c:v>7.3503037291388313E-6</c:v>
                </c:pt>
                <c:pt idx="599">
                  <c:v>7.3368483458219889E-6</c:v>
                </c:pt>
                <c:pt idx="600">
                  <c:v>7.3234659601107788E-6</c:v>
                </c:pt>
                <c:pt idx="601">
                  <c:v>7.3101575027348732E-6</c:v>
                </c:pt>
                <c:pt idx="602">
                  <c:v>7.2969239083763421E-6</c:v>
                </c:pt>
                <c:pt idx="603">
                  <c:v>7.2837661157791785E-6</c:v>
                </c:pt>
                <c:pt idx="604">
                  <c:v>7.2706850678612223E-6</c:v>
                </c:pt>
                <c:pt idx="605">
                  <c:v>7.2576817118281638E-6</c:v>
                </c:pt>
                <c:pt idx="606">
                  <c:v>7.2447569992892169E-6</c:v>
                </c:pt>
                <c:pt idx="607">
                  <c:v>7.2319118863752223E-6</c:v>
                </c:pt>
                <c:pt idx="608">
                  <c:v>7.2191473338583016E-6</c:v>
                </c:pt>
                <c:pt idx="609">
                  <c:v>7.2064643072738091E-6</c:v>
                </c:pt>
                <c:pt idx="610">
                  <c:v>7.1938637770443304E-6</c:v>
                </c:pt>
                <c:pt idx="611">
                  <c:v>7.1813467186059204E-6</c:v>
                </c:pt>
                <c:pt idx="612">
                  <c:v>7.1689141125360825E-6</c:v>
                </c:pt>
                <c:pt idx="613">
                  <c:v>7.1565669446842067E-6</c:v>
                </c:pt>
                <c:pt idx="614">
                  <c:v>7.1443062063040435E-6</c:v>
                </c:pt>
                <c:pt idx="615">
                  <c:v>7.1321328941885673E-6</c:v>
                </c:pt>
                <c:pt idx="616">
                  <c:v>7.1200480108066277E-6</c:v>
                </c:pt>
                <c:pt idx="617">
                  <c:v>7.1080525644422614E-6</c:v>
                </c:pt>
                <c:pt idx="618">
                  <c:v>7.0961475693361626E-6</c:v>
                </c:pt>
                <c:pt idx="619">
                  <c:v>7.0843340458293941E-6</c:v>
                </c:pt>
                <c:pt idx="620">
                  <c:v>7.0726130205094667E-6</c:v>
                </c:pt>
                <c:pt idx="621">
                  <c:v>7.0609855263587846E-6</c:v>
                </c:pt>
                <c:pt idx="622">
                  <c:v>7.0494526029055602E-6</c:v>
                </c:pt>
                <c:pt idx="623">
                  <c:v>7.0380152963769506E-6</c:v>
                </c:pt>
                <c:pt idx="624">
                  <c:v>7.0266746598550913E-6</c:v>
                </c:pt>
                <c:pt idx="625">
                  <c:v>7.0154317534351158E-6</c:v>
                </c:pt>
                <c:pt idx="626">
                  <c:v>7.0042876443859511E-6</c:v>
                </c:pt>
                <c:pt idx="627">
                  <c:v>6.9932434073139407E-6</c:v>
                </c:pt>
                <c:pt idx="628">
                  <c:v>6.9823001243284227E-6</c:v>
                </c:pt>
                <c:pt idx="629">
                  <c:v>6.9714588852108679E-6</c:v>
                </c:pt>
                <c:pt idx="630">
                  <c:v>6.960720787585638E-6</c:v>
                </c:pt>
                <c:pt idx="631">
                  <c:v>6.9500869370945688E-6</c:v>
                </c:pt>
                <c:pt idx="632">
                  <c:v>6.9395584475734415E-6</c:v>
                </c:pt>
                <c:pt idx="633">
                  <c:v>6.9291364412318776E-6</c:v>
                </c:pt>
                <c:pt idx="634">
                  <c:v>6.9188220488356472E-6</c:v>
                </c:pt>
                <c:pt idx="635">
                  <c:v>6.9086164098922983E-6</c:v>
                </c:pt>
                <c:pt idx="636">
                  <c:v>6.898520672839273E-6</c:v>
                </c:pt>
                <c:pt idx="637">
                  <c:v>6.888535995235512E-6</c:v>
                </c:pt>
                <c:pt idx="638">
                  <c:v>6.8786635439556652E-6</c:v>
                </c:pt>
                <c:pt idx="639">
                  <c:v>6.8689044953878525E-6</c:v>
                </c:pt>
                <c:pt idx="640">
                  <c:v>6.8592600356340767E-6</c:v>
                </c:pt>
                <c:pt idx="641">
                  <c:v>6.8497313607142411E-6</c:v>
                </c:pt>
                <c:pt idx="642">
                  <c:v>6.8403196767731566E-6</c:v>
                </c:pt>
                <c:pt idx="643">
                  <c:v>6.8310262002911477E-6</c:v>
                </c:pt>
                <c:pt idx="644">
                  <c:v>6.8218521582975476E-6</c:v>
                </c:pt>
                <c:pt idx="645">
                  <c:v>6.8127987885882649E-6</c:v>
                </c:pt>
                <c:pt idx="646">
                  <c:v>6.8038673399459905E-6</c:v>
                </c:pt>
                <c:pt idx="647">
                  <c:v>6.7950590723650027E-6</c:v>
                </c:pt>
                <c:pt idx="648">
                  <c:v>6.786375257278387E-6</c:v>
                </c:pt>
                <c:pt idx="649">
                  <c:v>6.7778171777901603E-6</c:v>
                </c:pt>
                <c:pt idx="650">
                  <c:v>6.7693861289097596E-6</c:v>
                </c:pt>
                <c:pt idx="651">
                  <c:v>6.7610834177916258E-6</c:v>
                </c:pt>
                <c:pt idx="652">
                  <c:v>6.7529103639776943E-6</c:v>
                </c:pt>
                <c:pt idx="653">
                  <c:v>6.7448682996444065E-6</c:v>
                </c:pt>
                <c:pt idx="654">
                  <c:v>6.7369585698531909E-6</c:v>
                </c:pt>
                <c:pt idx="655">
                  <c:v>6.7291825328057126E-6</c:v>
                </c:pt>
                <c:pt idx="656">
                  <c:v>6.7215415601023122E-6</c:v>
                </c:pt>
                <c:pt idx="657">
                  <c:v>6.7140370370055633E-6</c:v>
                </c:pt>
                <c:pt idx="658">
                  <c:v>6.7066703627077311E-6</c:v>
                </c:pt>
                <c:pt idx="659">
                  <c:v>6.6994429506020913E-6</c:v>
                </c:pt>
                <c:pt idx="660">
                  <c:v>6.6923562285600189E-6</c:v>
                </c:pt>
                <c:pt idx="661">
                  <c:v>6.6854116392110848E-6</c:v>
                </c:pt>
                <c:pt idx="662">
                  <c:v>6.6786106402285349E-6</c:v>
                </c:pt>
                <c:pt idx="663">
                  <c:v>6.6719547046197459E-6</c:v>
                </c:pt>
                <c:pt idx="664">
                  <c:v>6.665445321020578E-6</c:v>
                </c:pt>
                <c:pt idx="665">
                  <c:v>6.6590839939953808E-6</c:v>
                </c:pt>
                <c:pt idx="666">
                  <c:v>6.6528722443416168E-6</c:v>
                </c:pt>
                <c:pt idx="667">
                  <c:v>6.6468116093992682E-6</c:v>
                </c:pt>
                <c:pt idx="668">
                  <c:v>6.6409036433660038E-6</c:v>
                </c:pt>
                <c:pt idx="669">
                  <c:v>6.6351499176170363E-6</c:v>
                </c:pt>
                <c:pt idx="670">
                  <c:v>6.629552021030286E-6</c:v>
                </c:pt>
                <c:pt idx="671">
                  <c:v>6.6241115603178104E-6</c:v>
                </c:pt>
                <c:pt idx="672">
                  <c:v>6.6188301603611928E-6</c:v>
                </c:pt>
                <c:pt idx="673">
                  <c:v>6.6137094645540268E-6</c:v>
                </c:pt>
                <c:pt idx="674">
                  <c:v>6.6087511351495865E-6</c:v>
                </c:pt>
                <c:pt idx="675">
                  <c:v>6.6039568536139734E-6</c:v>
                </c:pt>
                <c:pt idx="676">
                  <c:v>6.5993283209858243E-6</c:v>
                </c:pt>
                <c:pt idx="677">
                  <c:v>6.5948672582415033E-6</c:v>
                </c:pt>
                <c:pt idx="678">
                  <c:v>6.5905754066669453E-6</c:v>
                </c:pt>
                <c:pt idx="679">
                  <c:v>6.5864545282354139E-6</c:v>
                </c:pt>
                <c:pt idx="680">
                  <c:v>6.5825064059918497E-6</c:v>
                </c:pt>
                <c:pt idx="681">
                  <c:v>6.578732844443622E-6</c:v>
                </c:pt>
                <c:pt idx="682">
                  <c:v>6.5751356699580464E-6</c:v>
                </c:pt>
                <c:pt idx="683">
                  <c:v>6.5717167311666113E-6</c:v>
                </c:pt>
                <c:pt idx="684">
                  <c:v>6.5684778993757576E-6</c:v>
                </c:pt>
                <c:pt idx="685">
                  <c:v>6.5654210689853835E-6</c:v>
                </c:pt>
                <c:pt idx="686">
                  <c:v>6.5625481579137583E-6</c:v>
                </c:pt>
                <c:pt idx="687">
                  <c:v>6.5598611080302827E-6</c:v>
                </c:pt>
                <c:pt idx="688">
                  <c:v>6.5573618855951099E-6</c:v>
                </c:pt>
                <c:pt idx="689">
                  <c:v>6.5550524817070083E-6</c:v>
                </c:pt>
                <c:pt idx="690">
                  <c:v>6.5529349127580411E-6</c:v>
                </c:pt>
                <c:pt idx="691">
                  <c:v>6.55101122089703E-6</c:v>
                </c:pt>
                <c:pt idx="692">
                  <c:v>6.5492834745004119E-6</c:v>
                </c:pt>
                <c:pt idx="693">
                  <c:v>6.5477537686510281E-6</c:v>
                </c:pt>
                <c:pt idx="694">
                  <c:v>6.5464242256260241E-6</c:v>
                </c:pt>
                <c:pt idx="695">
                  <c:v>6.5452969953922364E-6</c:v>
                </c:pt>
                <c:pt idx="696">
                  <c:v>6.5443742561110886E-6</c:v>
                </c:pt>
                <c:pt idx="697">
                  <c:v>6.5436582146511616E-6</c:v>
                </c:pt>
                <c:pt idx="698">
                  <c:v>6.5431511071109351E-6</c:v>
                </c:pt>
                <c:pt idx="699">
                  <c:v>6.5428551993496292E-6</c:v>
                </c:pt>
                <c:pt idx="700">
                  <c:v>6.5427727875276388E-6</c:v>
                </c:pt>
                <c:pt idx="701">
                  <c:v>6.5429061986565322E-6</c:v>
                </c:pt>
                <c:pt idx="702">
                  <c:v>6.5432577911584362E-6</c:v>
                </c:pt>
                <c:pt idx="703">
                  <c:v>6.5438299554354167E-6</c:v>
                </c:pt>
                <c:pt idx="704">
                  <c:v>6.5446251144484296E-6</c:v>
                </c:pt>
                <c:pt idx="705">
                  <c:v>6.5456457243069562E-6</c:v>
                </c:pt>
                <c:pt idx="706">
                  <c:v>6.5468942748686146E-6</c:v>
                </c:pt>
                <c:pt idx="707">
                  <c:v>6.5483732903493191E-6</c:v>
                </c:pt>
                <c:pt idx="708">
                  <c:v>6.5500853299443526E-6</c:v>
                </c:pt>
                <c:pt idx="709">
                  <c:v>6.5520329884601446E-6</c:v>
                </c:pt>
                <c:pt idx="710">
                  <c:v>6.5542188969572207E-6</c:v>
                </c:pt>
                <c:pt idx="711">
                  <c:v>6.5566457234047445E-6</c:v>
                </c:pt>
                <c:pt idx="712">
                  <c:v>6.5593161733461664E-6</c:v>
                </c:pt>
                <c:pt idx="713">
                  <c:v>6.5622329905769388E-6</c:v>
                </c:pt>
                <c:pt idx="714">
                  <c:v>6.5653989578340583E-6</c:v>
                </c:pt>
                <c:pt idx="715">
                  <c:v>6.5688168974979676E-6</c:v>
                </c:pt>
                <c:pt idx="716">
                  <c:v>6.5724896723065649E-6</c:v>
                </c:pt>
                <c:pt idx="717">
                  <c:v>6.5764201860821643E-6</c:v>
                </c:pt>
                <c:pt idx="718">
                  <c:v>6.5806113844712476E-6</c:v>
                </c:pt>
                <c:pt idx="719">
                  <c:v>6.5850662556971216E-6</c:v>
                </c:pt>
                <c:pt idx="720">
                  <c:v>6.5897878313262292E-6</c:v>
                </c:pt>
                <c:pt idx="721">
                  <c:v>6.594779187047942E-6</c:v>
                </c:pt>
                <c:pt idx="722">
                  <c:v>6.6000434434679718E-6</c:v>
                </c:pt>
                <c:pt idx="723">
                  <c:v>6.605583766916458E-6</c:v>
                </c:pt>
                <c:pt idx="724">
                  <c:v>6.6114033702696378E-6</c:v>
                </c:pt>
                <c:pt idx="725">
                  <c:v>6.6175055137868332E-6</c:v>
                </c:pt>
                <c:pt idx="726">
                  <c:v>6.623893505961893E-6</c:v>
                </c:pt>
                <c:pt idx="727">
                  <c:v>6.6305707043899987E-6</c:v>
                </c:pt>
                <c:pt idx="728">
                  <c:v>6.637540516649723E-6</c:v>
                </c:pt>
                <c:pt idx="729">
                  <c:v>6.644806401200968E-6</c:v>
                </c:pt>
                <c:pt idx="730">
                  <c:v>6.6523718682990798E-6</c:v>
                </c:pt>
                <c:pt idx="731">
                  <c:v>6.6602404809244235E-6</c:v>
                </c:pt>
                <c:pt idx="732">
                  <c:v>6.6684158557297663E-6</c:v>
                </c:pt>
                <c:pt idx="733">
                  <c:v>6.6769016640035242E-6</c:v>
                </c:pt>
                <c:pt idx="734">
                  <c:v>6.6857016326507214E-6</c:v>
                </c:pt>
                <c:pt idx="735">
                  <c:v>6.694819545191221E-6</c:v>
                </c:pt>
                <c:pt idx="736">
                  <c:v>6.7042592427757717E-6</c:v>
                </c:pt>
                <c:pt idx="737">
                  <c:v>6.7140246252206016E-6</c:v>
                </c:pt>
                <c:pt idx="738">
                  <c:v>6.7241196520597466E-6</c:v>
                </c:pt>
                <c:pt idx="739">
                  <c:v>6.7345483436166512E-6</c:v>
                </c:pt>
                <c:pt idx="740">
                  <c:v>6.7453147820949135E-6</c:v>
                </c:pt>
                <c:pt idx="741">
                  <c:v>6.7564231126883441E-6</c:v>
                </c:pt>
                <c:pt idx="742">
                  <c:v>6.7678775447106986E-6</c:v>
                </c:pt>
                <c:pt idx="743">
                  <c:v>6.7796823527459989E-6</c:v>
                </c:pt>
                <c:pt idx="744">
                  <c:v>6.7918418778188989E-6</c:v>
                </c:pt>
                <c:pt idx="745">
                  <c:v>6.8043605285865309E-6</c:v>
                </c:pt>
                <c:pt idx="746">
                  <c:v>6.8172427825507486E-6</c:v>
                </c:pt>
                <c:pt idx="747">
                  <c:v>6.8304931872931734E-6</c:v>
                </c:pt>
                <c:pt idx="748">
                  <c:v>6.8441163617311256E-6</c:v>
                </c:pt>
                <c:pt idx="749">
                  <c:v>6.8581169973967165E-6</c:v>
                </c:pt>
                <c:pt idx="750">
                  <c:v>6.8724998597384885E-6</c:v>
                </c:pt>
                <c:pt idx="751">
                  <c:v>6.8872697894463352E-6</c:v>
                </c:pt>
                <c:pt idx="752">
                  <c:v>6.9024317037999757E-6</c:v>
                </c:pt>
                <c:pt idx="753">
                  <c:v>6.9179905980416948E-6</c:v>
                </c:pt>
                <c:pt idx="754">
                  <c:v>6.9339515467729906E-6</c:v>
                </c:pt>
                <c:pt idx="755">
                  <c:v>6.950319705377105E-6</c:v>
                </c:pt>
                <c:pt idx="756">
                  <c:v>6.9671003114658746E-6</c:v>
                </c:pt>
                <c:pt idx="757">
                  <c:v>6.9842986863528179E-6</c:v>
                </c:pt>
                <c:pt idx="758">
                  <c:v>7.001920236552628E-6</c:v>
                </c:pt>
                <c:pt idx="759">
                  <c:v>7.0199704553071771E-6</c:v>
                </c:pt>
                <c:pt idx="760">
                  <c:v>7.0384549241384162E-6</c:v>
                </c:pt>
                <c:pt idx="761">
                  <c:v>7.0573793144294606E-6</c:v>
                </c:pt>
                <c:pt idx="762">
                  <c:v>7.0767493890333568E-6</c:v>
                </c:pt>
                <c:pt idx="763">
                  <c:v>7.0965710039105519E-6</c:v>
                </c:pt>
                <c:pt idx="764">
                  <c:v>7.1168501097957381E-6</c:v>
                </c:pt>
                <c:pt idx="765">
                  <c:v>7.1375927538938717E-6</c:v>
                </c:pt>
                <c:pt idx="766">
                  <c:v>7.1588050816065976E-6</c:v>
                </c:pt>
                <c:pt idx="767">
                  <c:v>7.1804933382893019E-6</c:v>
                </c:pt>
                <c:pt idx="768">
                  <c:v>7.2026638710394535E-6</c:v>
                </c:pt>
                <c:pt idx="769">
                  <c:v>7.2253231305161157E-6</c:v>
                </c:pt>
                <c:pt idx="770">
                  <c:v>7.2484776727925302E-6</c:v>
                </c:pt>
                <c:pt idx="771">
                  <c:v>7.2721341612409173E-6</c:v>
                </c:pt>
                <c:pt idx="772">
                  <c:v>7.2962993684511181E-6</c:v>
                </c:pt>
                <c:pt idx="773">
                  <c:v>7.3209801781824464E-6</c:v>
                </c:pt>
                <c:pt idx="774">
                  <c:v>7.3461835873513102E-6</c:v>
                </c:pt>
                <c:pt idx="775">
                  <c:v>7.371916708052719E-6</c:v>
                </c:pt>
                <c:pt idx="776">
                  <c:v>7.3981867696184327E-6</c:v>
                </c:pt>
                <c:pt idx="777">
                  <c:v>7.4250011207109875E-6</c:v>
                </c:pt>
                <c:pt idx="778">
                  <c:v>7.4523672314549281E-6</c:v>
                </c:pt>
                <c:pt idx="779">
                  <c:v>7.4802926956056807E-6</c:v>
                </c:pt>
                <c:pt idx="780">
                  <c:v>7.5087852327565273E-6</c:v>
                </c:pt>
                <c:pt idx="781">
                  <c:v>7.5378526905845319E-6</c:v>
                </c:pt>
                <c:pt idx="782">
                  <c:v>7.5675030471363093E-6</c:v>
                </c:pt>
                <c:pt idx="783">
                  <c:v>7.5977444131536757E-6</c:v>
                </c:pt>
                <c:pt idx="784">
                  <c:v>7.6285850344406958E-6</c:v>
                </c:pt>
                <c:pt idx="785">
                  <c:v>7.6600332942716767E-6</c:v>
                </c:pt>
                <c:pt idx="786">
                  <c:v>7.6920977158423775E-6</c:v>
                </c:pt>
                <c:pt idx="787">
                  <c:v>7.7247869647636195E-6</c:v>
                </c:pt>
                <c:pt idx="788">
                  <c:v>7.7581098515991637E-6</c:v>
                </c:pt>
                <c:pt idx="789">
                  <c:v>7.7920753344476247E-6</c:v>
                </c:pt>
                <c:pt idx="790">
                  <c:v>7.8266925215703279E-6</c:v>
                </c:pt>
                <c:pt idx="791">
                  <c:v>7.8619706740647671E-6</c:v>
                </c:pt>
                <c:pt idx="792">
                  <c:v>7.8979192085848496E-6</c:v>
                </c:pt>
                <c:pt idx="793">
                  <c:v>7.9345477001093857E-6</c:v>
                </c:pt>
                <c:pt idx="794">
                  <c:v>7.9718658847583835E-6</c:v>
                </c:pt>
                <c:pt idx="795">
                  <c:v>8.0098836626589192E-6</c:v>
                </c:pt>
                <c:pt idx="796">
                  <c:v>8.0486111008611356E-6</c:v>
                </c:pt>
                <c:pt idx="797">
                  <c:v>8.0880584363050175E-6</c:v>
                </c:pt>
                <c:pt idx="798">
                  <c:v>8.1282360788391227E-6</c:v>
                </c:pt>
                <c:pt idx="799">
                  <c:v>8.1691546142920379E-6</c:v>
                </c:pt>
                <c:pt idx="800">
                  <c:v>8.2108248075970347E-6</c:v>
                </c:pt>
                <c:pt idx="801">
                  <c:v>8.2532576059718124E-6</c:v>
                </c:pt>
                <c:pt idx="802">
                  <c:v>8.296464142152985E-6</c:v>
                </c:pt>
                <c:pt idx="803">
                  <c:v>8.3404557376873951E-6</c:v>
                </c:pt>
                <c:pt idx="804">
                  <c:v>8.3852439062801286E-6</c:v>
                </c:pt>
                <c:pt idx="805">
                  <c:v>8.4308403572015121E-6</c:v>
                </c:pt>
                <c:pt idx="806">
                  <c:v>8.4772569987524492E-6</c:v>
                </c:pt>
                <c:pt idx="807">
                  <c:v>8.5245059417905059E-6</c:v>
                </c:pt>
                <c:pt idx="808">
                  <c:v>8.5725995033172133E-6</c:v>
                </c:pt>
                <c:pt idx="809">
                  <c:v>8.6215502101269857E-6</c:v>
                </c:pt>
                <c:pt idx="810">
                  <c:v>8.671370802519993E-6</c:v>
                </c:pt>
                <c:pt idx="811">
                  <c:v>8.7220742380790111E-6</c:v>
                </c:pt>
                <c:pt idx="812">
                  <c:v>8.7736736955115125E-6</c:v>
                </c:pt>
                <c:pt idx="813">
                  <c:v>8.8261825785584475E-6</c:v>
                </c:pt>
                <c:pt idx="814">
                  <c:v>8.8796145199706061E-6</c:v>
                </c:pt>
                <c:pt idx="815">
                  <c:v>8.9339833855534866E-6</c:v>
                </c:pt>
                <c:pt idx="816">
                  <c:v>8.989303278282194E-6</c:v>
                </c:pt>
                <c:pt idx="817">
                  <c:v>9.0455885424871901E-6</c:v>
                </c:pt>
                <c:pt idx="818">
                  <c:v>9.1028537681123688E-6</c:v>
                </c:pt>
                <c:pt idx="819">
                  <c:v>9.1611137950460951E-6</c:v>
                </c:pt>
                <c:pt idx="820">
                  <c:v>9.2203837175276312E-6</c:v>
                </c:pt>
                <c:pt idx="821">
                  <c:v>9.2806788886285404E-6</c:v>
                </c:pt>
                <c:pt idx="822">
                  <c:v>9.3420149248114982E-6</c:v>
                </c:pt>
                <c:pt idx="823">
                  <c:v>9.4044077105677775E-6</c:v>
                </c:pt>
                <c:pt idx="824">
                  <c:v>9.4678734031337022E-6</c:v>
                </c:pt>
                <c:pt idx="825">
                  <c:v>9.5324284372884436E-6</c:v>
                </c:pt>
                <c:pt idx="826">
                  <c:v>9.5980895302345599E-6</c:v>
                </c:pt>
                <c:pt idx="827">
                  <c:v>9.6648736865608858E-6</c:v>
                </c:pt>
                <c:pt idx="828">
                  <c:v>9.7327982032917738E-6</c:v>
                </c:pt>
                <c:pt idx="829">
                  <c:v>9.8018806750221182E-6</c:v>
                </c:pt>
                <c:pt idx="830">
                  <c:v>9.8721389991400175E-6</c:v>
                </c:pt>
                <c:pt idx="831">
                  <c:v>9.9435913811393606E-6</c:v>
                </c:pt>
                <c:pt idx="832">
                  <c:v>1.0016256340022251E-5</c:v>
                </c:pt>
                <c:pt idx="833">
                  <c:v>1.0090152713794555E-5</c:v>
                </c:pt>
                <c:pt idx="834">
                  <c:v>1.016529966505431E-5</c:v>
                </c:pt>
                <c:pt idx="835">
                  <c:v>1.0241716686676118E-5</c:v>
                </c:pt>
                <c:pt idx="836">
                  <c:v>1.0319423607591891E-5</c:v>
                </c:pt>
                <c:pt idx="837">
                  <c:v>1.0398440598669593E-5</c:v>
                </c:pt>
                <c:pt idx="838">
                  <c:v>1.0478788178693224E-5</c:v>
                </c:pt>
                <c:pt idx="839">
                  <c:v>1.0560487220442562E-5</c:v>
                </c:pt>
                <c:pt idx="840">
                  <c:v>1.0643558956877922E-5</c:v>
                </c:pt>
                <c:pt idx="841">
                  <c:v>1.072802498742824E-5</c:v>
                </c:pt>
                <c:pt idx="842">
                  <c:v>1.081390728438689E-5</c:v>
                </c:pt>
                <c:pt idx="843">
                  <c:v>1.0901228199415005E-5</c:v>
                </c:pt>
                <c:pt idx="844">
                  <c:v>1.0990010470155392E-5</c:v>
                </c:pt>
                <c:pt idx="845">
                  <c:v>1.1080277226957715E-5</c:v>
                </c:pt>
                <c:pt idx="846">
                  <c:v>1.1172051999717746E-5</c:v>
                </c:pt>
                <c:pt idx="847">
                  <c:v>1.1265358724831359E-5</c:v>
                </c:pt>
                <c:pt idx="848">
                  <c:v>1.136022175226625E-5</c:v>
                </c:pt>
                <c:pt idx="849">
                  <c:v>1.1456665852752989E-5</c:v>
                </c:pt>
                <c:pt idx="850">
                  <c:v>1.1554716225095985E-5</c:v>
                </c:pt>
                <c:pt idx="851">
                  <c:v>1.1654398503608417E-5</c:v>
                </c:pt>
                <c:pt idx="852">
                  <c:v>1.1755738765671457E-5</c:v>
                </c:pt>
                <c:pt idx="853">
                  <c:v>1.1858763539419784E-5</c:v>
                </c:pt>
                <c:pt idx="854">
                  <c:v>1.1963499811557477E-5</c:v>
                </c:pt>
                <c:pt idx="855">
                  <c:v>1.2069975035302537E-5</c:v>
                </c:pt>
                <c:pt idx="856">
                  <c:v>1.2178217138465756E-5</c:v>
                </c:pt>
                <c:pt idx="857">
                  <c:v>1.2288254531664058E-5</c:v>
                </c:pt>
                <c:pt idx="858">
                  <c:v>1.2400116116670154E-5</c:v>
                </c:pt>
                <c:pt idx="859">
                  <c:v>1.2513831294902191E-5</c:v>
                </c:pt>
                <c:pt idx="860">
                  <c:v>1.2629429976054258E-5</c:v>
                </c:pt>
                <c:pt idx="861">
                  <c:v>1.274694258686962E-5</c:v>
                </c:pt>
                <c:pt idx="862">
                  <c:v>1.2866400080060734E-5</c:v>
                </c:pt>
                <c:pt idx="863">
                  <c:v>1.2987833943375555E-5</c:v>
                </c:pt>
                <c:pt idx="864">
                  <c:v>1.311127620881484E-5</c:v>
                </c:pt>
                <c:pt idx="865">
                  <c:v>1.323675946200182E-5</c:v>
                </c:pt>
                <c:pt idx="866">
                  <c:v>1.3364316851704656E-5</c:v>
                </c:pt>
                <c:pt idx="867">
                  <c:v>1.349398209951842E-5</c:v>
                </c:pt>
                <c:pt idx="868">
                  <c:v>1.3625789509703647E-5</c:v>
                </c:pt>
                <c:pt idx="869">
                  <c:v>1.3759773979187632E-5</c:v>
                </c:pt>
                <c:pt idx="870">
                  <c:v>1.3895971007729527E-5</c:v>
                </c:pt>
                <c:pt idx="871">
                  <c:v>1.403441670825091E-5</c:v>
                </c:pt>
                <c:pt idx="872">
                  <c:v>1.4175147817335777E-5</c:v>
                </c:pt>
                <c:pt idx="873">
                  <c:v>1.4318201705900948E-5</c:v>
                </c:pt>
                <c:pt idx="874">
                  <c:v>1.4463616390040017E-5</c:v>
                </c:pt>
                <c:pt idx="875">
                  <c:v>1.4611430542043468E-5</c:v>
                </c:pt>
                <c:pt idx="876">
                  <c:v>1.4761683501596604E-5</c:v>
                </c:pt>
                <c:pt idx="877">
                  <c:v>1.491441528715886E-5</c:v>
                </c:pt>
                <c:pt idx="878">
                  <c:v>1.5069666607525944E-5</c:v>
                </c:pt>
                <c:pt idx="879">
                  <c:v>1.5227478873577993E-5</c:v>
                </c:pt>
                <c:pt idx="880">
                  <c:v>1.5387894210216389E-5</c:v>
                </c:pt>
                <c:pt idx="881">
                  <c:v>1.5550955468490085E-5</c:v>
                </c:pt>
                <c:pt idx="882">
                  <c:v>1.5716706237917451E-5</c:v>
                </c:pt>
                <c:pt idx="883">
                  <c:v>1.5885190859001541E-5</c:v>
                </c:pt>
                <c:pt idx="884">
                  <c:v>1.6056454435946027E-5</c:v>
                </c:pt>
                <c:pt idx="885">
                  <c:v>1.6230542849569992E-5</c:v>
                </c:pt>
                <c:pt idx="886">
                  <c:v>1.6407502770427698E-5</c:v>
                </c:pt>
                <c:pt idx="887">
                  <c:v>1.6587381672134058E-5</c:v>
                </c:pt>
                <c:pt idx="888">
                  <c:v>1.6770227844897429E-5</c:v>
                </c:pt>
                <c:pt idx="889">
                  <c:v>1.6956090409265054E-5</c:v>
                </c:pt>
                <c:pt idx="890">
                  <c:v>1.7145019330080155E-5</c:v>
                </c:pt>
                <c:pt idx="891">
                  <c:v>1.7337065430657315E-5</c:v>
                </c:pt>
                <c:pt idx="892">
                  <c:v>1.7532280407173014E-5</c:v>
                </c:pt>
                <c:pt idx="893">
                  <c:v>1.7730716843280557E-5</c:v>
                </c:pt>
                <c:pt idx="894">
                  <c:v>1.7932428224945047E-5</c:v>
                </c:pt>
                <c:pt idx="895">
                  <c:v>1.8137468955505639E-5</c:v>
                </c:pt>
                <c:pt idx="896">
                  <c:v>1.8345894370965167E-5</c:v>
                </c:pt>
                <c:pt idx="897">
                  <c:v>1.8557760755510046E-5</c:v>
                </c:pt>
                <c:pt idx="898">
                  <c:v>1.8773125357262082E-5</c:v>
                </c:pt>
                <c:pt idx="899">
                  <c:v>1.8992046404265268E-5</c:v>
                </c:pt>
                <c:pt idx="900">
                  <c:v>1.9214583120709267E-5</c:v>
                </c:pt>
                <c:pt idx="901">
                  <c:v>1.9440795743391143E-5</c:v>
                </c:pt>
                <c:pt idx="902">
                  <c:v>1.9670745538417914E-5</c:v>
                </c:pt>
                <c:pt idx="903">
                  <c:v>1.9904494818152118E-5</c:v>
                </c:pt>
                <c:pt idx="904">
                  <c:v>2.0142106958401054E-5</c:v>
                </c:pt>
                <c:pt idx="905">
                  <c:v>2.0383646415852504E-5</c:v>
                </c:pt>
                <c:pt idx="906">
                  <c:v>2.0629178745758383E-5</c:v>
                </c:pt>
                <c:pt idx="907">
                  <c:v>2.0878770619866946E-5</c:v>
                </c:pt>
                <c:pt idx="908">
                  <c:v>2.1132489844606125E-5</c:v>
                </c:pt>
                <c:pt idx="909">
                  <c:v>2.139040537951865E-5</c:v>
                </c:pt>
                <c:pt idx="910">
                  <c:v>2.1652587355949463E-5</c:v>
                </c:pt>
                <c:pt idx="911">
                  <c:v>2.1919107095987831E-5</c:v>
                </c:pt>
                <c:pt idx="912">
                  <c:v>2.2190037131664327E-5</c:v>
                </c:pt>
                <c:pt idx="913">
                  <c:v>2.2465451224401653E-5</c:v>
                </c:pt>
                <c:pt idx="914">
                  <c:v>2.2745424384721565E-5</c:v>
                </c:pt>
                <c:pt idx="915">
                  <c:v>2.3030032892210218E-5</c:v>
                </c:pt>
                <c:pt idx="916">
                  <c:v>2.331935431573458E-5</c:v>
                </c:pt>
                <c:pt idx="917">
                  <c:v>2.3613467533919276E-5</c:v>
                </c:pt>
                <c:pt idx="918">
                  <c:v>2.3912452755875076E-5</c:v>
                </c:pt>
                <c:pt idx="919">
                  <c:v>2.4216391542183865E-5</c:v>
                </c:pt>
                <c:pt idx="920">
                  <c:v>2.4525366826134938E-5</c:v>
                </c:pt>
                <c:pt idx="921">
                  <c:v>2.4839462935214509E-5</c:v>
                </c:pt>
                <c:pt idx="922">
                  <c:v>2.5158765612846055E-5</c:v>
                </c:pt>
                <c:pt idx="923">
                  <c:v>2.5483362040375838E-5</c:v>
                </c:pt>
                <c:pt idx="924">
                  <c:v>2.5813340859307066E-5</c:v>
                </c:pt>
                <c:pt idx="925">
                  <c:v>2.6148792193775596E-5</c:v>
                </c:pt>
                <c:pt idx="926">
                  <c:v>2.6489807673262926E-5</c:v>
                </c:pt>
                <c:pt idx="927">
                  <c:v>2.6836480455549232E-5</c:v>
                </c:pt>
                <c:pt idx="928">
                  <c:v>2.7188905249895746E-5</c:v>
                </c:pt>
                <c:pt idx="929">
                  <c:v>2.754717834045132E-5</c:v>
                </c:pt>
                <c:pt idx="930">
                  <c:v>2.7911397609883394E-5</c:v>
                </c:pt>
                <c:pt idx="931">
                  <c:v>2.8281662563226041E-5</c:v>
                </c:pt>
                <c:pt idx="932">
                  <c:v>2.8658074351931512E-5</c:v>
                </c:pt>
                <c:pt idx="933">
                  <c:v>2.9040735798127308E-5</c:v>
                </c:pt>
                <c:pt idx="934">
                  <c:v>2.9429751419067948E-5</c:v>
                </c:pt>
                <c:pt idx="935">
                  <c:v>2.9825227451768432E-5</c:v>
                </c:pt>
                <c:pt idx="936">
                  <c:v>3.0227271877818033E-5</c:v>
                </c:pt>
                <c:pt idx="937">
                  <c:v>3.0635994448353627E-5</c:v>
                </c:pt>
                <c:pt idx="938">
                  <c:v>3.1051506709193726E-5</c:v>
                </c:pt>
                <c:pt idx="939">
                  <c:v>3.1473922026108805E-5</c:v>
                </c:pt>
                <c:pt idx="940">
                  <c:v>3.1903355610228753E-5</c:v>
                </c:pt>
                <c:pt idx="941">
                  <c:v>3.2339924543554457E-5</c:v>
                </c:pt>
                <c:pt idx="942">
                  <c:v>3.2783747804577458E-5</c:v>
                </c:pt>
                <c:pt idx="943">
                  <c:v>3.3234946293981943E-5</c:v>
                </c:pt>
                <c:pt idx="944">
                  <c:v>3.3693642860405165E-5</c:v>
                </c:pt>
                <c:pt idx="945">
                  <c:v>3.4159962326255056E-5</c:v>
                </c:pt>
                <c:pt idx="946">
                  <c:v>3.4634031513544284E-5</c:v>
                </c:pt>
                <c:pt idx="947">
                  <c:v>3.511597926973055E-5</c:v>
                </c:pt>
                <c:pt idx="948">
                  <c:v>3.5605936493542127E-5</c:v>
                </c:pt>
                <c:pt idx="949">
                  <c:v>3.6104036160750716E-5</c:v>
                </c:pt>
                <c:pt idx="950">
                  <c:v>3.6610413349878106E-5</c:v>
                </c:pt>
                <c:pt idx="951">
                  <c:v>3.7125205267799849E-5</c:v>
                </c:pt>
                <c:pt idx="952">
                  <c:v>3.7648551275215367E-5</c:v>
                </c:pt>
                <c:pt idx="953">
                  <c:v>3.8180592911956704E-5</c:v>
                </c:pt>
                <c:pt idx="954">
                  <c:v>3.8721473922098157E-5</c:v>
                </c:pt>
                <c:pt idx="955">
                  <c:v>3.9271340278822342E-5</c:v>
                </c:pt>
                <c:pt idx="956">
                  <c:v>3.9830340209018709E-5</c:v>
                </c:pt>
                <c:pt idx="957">
                  <c:v>4.0398624217554079E-5</c:v>
                </c:pt>
                <c:pt idx="958">
                  <c:v>4.0976345111185176E-5</c:v>
                </c:pt>
                <c:pt idx="959">
                  <c:v>4.1563658022053433E-5</c:v>
                </c:pt>
                <c:pt idx="960">
                  <c:v>4.2160720430722914E-5</c:v>
                </c:pt>
                <c:pt idx="961">
                  <c:v>4.2767692188692634E-5</c:v>
                </c:pt>
                <c:pt idx="962">
                  <c:v>4.3384735540339258E-5</c:v>
                </c:pt>
                <c:pt idx="963">
                  <c:v>4.4012015144222104E-5</c:v>
                </c:pt>
                <c:pt idx="964">
                  <c:v>4.464969809368726E-5</c:v>
                </c:pt>
                <c:pt idx="965">
                  <c:v>4.5297953936700564E-5</c:v>
                </c:pt>
                <c:pt idx="966">
                  <c:v>4.5956954694840867E-5</c:v>
                </c:pt>
                <c:pt idx="967">
                  <c:v>4.6626874881371237E-5</c:v>
                </c:pt>
                <c:pt idx="968">
                  <c:v>4.7307891518312779E-5</c:v>
                </c:pt>
                <c:pt idx="969">
                  <c:v>4.8000184152423068E-5</c:v>
                </c:pt>
                <c:pt idx="970">
                  <c:v>4.87039348700094E-5</c:v>
                </c:pt>
                <c:pt idx="971">
                  <c:v>4.9419328310448485E-5</c:v>
                </c:pt>
                <c:pt idx="972">
                  <c:v>5.0146551678348326E-5</c:v>
                </c:pt>
                <c:pt idx="973">
                  <c:v>5.0885794754203256E-5</c:v>
                </c:pt>
                <c:pt idx="974">
                  <c:v>5.1637249903474908E-5</c:v>
                </c:pt>
                <c:pt idx="975">
                  <c:v>5.2401112083922894E-5</c:v>
                </c:pt>
                <c:pt idx="976">
                  <c:v>5.3177578851116375E-5</c:v>
                </c:pt>
                <c:pt idx="977">
                  <c:v>5.3966850361946872E-5</c:v>
                </c:pt>
                <c:pt idx="978">
                  <c:v>5.4769129376023055E-5</c:v>
                </c:pt>
                <c:pt idx="979">
                  <c:v>5.5584621254799397E-5</c:v>
                </c:pt>
                <c:pt idx="980">
                  <c:v>5.6413533958268256E-5</c:v>
                </c:pt>
                <c:pt idx="981">
                  <c:v>5.7256078039059985E-5</c:v>
                </c:pt>
                <c:pt idx="982">
                  <c:v>5.8112466633780033E-5</c:v>
                </c:pt>
                <c:pt idx="983">
                  <c:v>5.8982915451392933E-5</c:v>
                </c:pt>
                <c:pt idx="984">
                  <c:v>5.9867642758447772E-5</c:v>
                </c:pt>
                <c:pt idx="985">
                  <c:v>6.0766869360985491E-5</c:v>
                </c:pt>
                <c:pt idx="986">
                  <c:v>6.1680818582858662E-5</c:v>
                </c:pt>
                <c:pt idx="987">
                  <c:v>6.2609716240284756E-5</c:v>
                </c:pt>
                <c:pt idx="988">
                  <c:v>6.3553790612368711E-5</c:v>
                </c:pt>
                <c:pt idx="989">
                  <c:v>6.4513272407375557E-5</c:v>
                </c:pt>
                <c:pt idx="990">
                  <c:v>6.5488394724462718E-5</c:v>
                </c:pt>
                <c:pt idx="991">
                  <c:v>6.6479393010629396E-5</c:v>
                </c:pt>
                <c:pt idx="992">
                  <c:v>6.7486505012582775E-5</c:v>
                </c:pt>
                <c:pt idx="993">
                  <c:v>6.8509970723226699E-5</c:v>
                </c:pt>
                <c:pt idx="994">
                  <c:v>6.955003232246153E-5</c:v>
                </c:pt>
                <c:pt idx="995">
                  <c:v>7.0606934111979317E-5</c:v>
                </c:pt>
                <c:pt idx="996">
                  <c:v>7.168092244369393E-5</c:v>
                </c:pt>
                <c:pt idx="997">
                  <c:v>7.2772245641469161E-5</c:v>
                </c:pt>
                <c:pt idx="998">
                  <c:v>7.3881153915761639E-5</c:v>
                </c:pt>
                <c:pt idx="999">
                  <c:v>7.5007899270803963E-5</c:v>
                </c:pt>
                <c:pt idx="1000">
                  <c:v>0</c:v>
                </c:pt>
              </c:numCache>
            </c:numRef>
          </c:yVal>
          <c:smooth val="0"/>
          <c:extLst>
            <c:ext xmlns:c16="http://schemas.microsoft.com/office/drawing/2014/chart" uri="{C3380CC4-5D6E-409C-BE32-E72D297353CC}">
              <c16:uniqueId val="{00000008-5203-417B-9EE3-A464B15E8ADC}"/>
            </c:ext>
          </c:extLst>
        </c:ser>
        <c:ser>
          <c:idx val="15"/>
          <c:order val="15"/>
          <c:tx>
            <c:strRef>
              <c:f>'Noise and Sensitivity Calcs'!$AM$1018</c:f>
              <c:strCache>
                <c:ptCount val="1"/>
                <c:pt idx="0">
                  <c:v> Noise,  C2 = 8.2E-12</c:v>
                </c:pt>
              </c:strCache>
            </c:strRef>
          </c:tx>
          <c:spPr>
            <a:ln w="38100" cap="rnd">
              <a:solidFill>
                <a:srgbClr val="7030A0"/>
              </a:solidFill>
              <a:prstDash val="dash"/>
              <a:round/>
            </a:ln>
            <a:effectLst/>
          </c:spPr>
          <c:marker>
            <c:symbol val="none"/>
          </c:marker>
          <c:xVal>
            <c:numRef>
              <c:f>'Noise and Sensitivity Calcs'!$A$1019:$A$2019</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Calcs'!$AM$1019:$AM$2019</c:f>
              <c:numCache>
                <c:formatCode>0.00E+00</c:formatCode>
                <c:ptCount val="1001"/>
                <c:pt idx="0">
                  <c:v>2.0371089912519625E-5</c:v>
                </c:pt>
                <c:pt idx="1">
                  <c:v>2.0370911299398874E-5</c:v>
                </c:pt>
                <c:pt idx="2">
                  <c:v>2.0370730213387271E-5</c:v>
                </c:pt>
                <c:pt idx="3">
                  <c:v>2.0370546620414195E-5</c:v>
                </c:pt>
                <c:pt idx="4">
                  <c:v>2.0370360485945402E-5</c:v>
                </c:pt>
                <c:pt idx="5">
                  <c:v>2.0370171774973636E-5</c:v>
                </c:pt>
                <c:pt idx="6">
                  <c:v>2.036998045201623E-5</c:v>
                </c:pt>
                <c:pt idx="7">
                  <c:v>2.0369786481105266E-5</c:v>
                </c:pt>
                <c:pt idx="8">
                  <c:v>2.0369589825784037E-5</c:v>
                </c:pt>
                <c:pt idx="9">
                  <c:v>2.0369390449097425E-5</c:v>
                </c:pt>
                <c:pt idx="10">
                  <c:v>2.0369188313589604E-5</c:v>
                </c:pt>
                <c:pt idx="11">
                  <c:v>2.0368983381293573E-5</c:v>
                </c:pt>
                <c:pt idx="12">
                  <c:v>2.036877561372491E-5</c:v>
                </c:pt>
                <c:pt idx="13">
                  <c:v>2.0368564971877003E-5</c:v>
                </c:pt>
                <c:pt idx="14">
                  <c:v>2.036835141621062E-5</c:v>
                </c:pt>
                <c:pt idx="15">
                  <c:v>2.0368134906652068E-5</c:v>
                </c:pt>
                <c:pt idx="16">
                  <c:v>2.0367915402580024E-5</c:v>
                </c:pt>
                <c:pt idx="17">
                  <c:v>2.0367692862821383E-5</c:v>
                </c:pt>
                <c:pt idx="18">
                  <c:v>2.0367467245645952E-5</c:v>
                </c:pt>
                <c:pt idx="19">
                  <c:v>2.0367238508754417E-5</c:v>
                </c:pt>
                <c:pt idx="20">
                  <c:v>2.0367006609276132E-5</c:v>
                </c:pt>
                <c:pt idx="21">
                  <c:v>2.0366771503755475E-5</c:v>
                </c:pt>
                <c:pt idx="22">
                  <c:v>2.0366533148149077E-5</c:v>
                </c:pt>
                <c:pt idx="23">
                  <c:v>2.0366291497815578E-5</c:v>
                </c:pt>
                <c:pt idx="24">
                  <c:v>2.0366046507510707E-5</c:v>
                </c:pt>
                <c:pt idx="25">
                  <c:v>2.0365798131374277E-5</c:v>
                </c:pt>
                <c:pt idx="26">
                  <c:v>2.0365546322925469E-5</c:v>
                </c:pt>
                <c:pt idx="27">
                  <c:v>2.0365291035054453E-5</c:v>
                </c:pt>
                <c:pt idx="28">
                  <c:v>2.0365032220015195E-5</c:v>
                </c:pt>
                <c:pt idx="29">
                  <c:v>2.0364769829413222E-5</c:v>
                </c:pt>
                <c:pt idx="30">
                  <c:v>2.0364503814200313E-5</c:v>
                </c:pt>
                <c:pt idx="31">
                  <c:v>2.0364234124666631E-5</c:v>
                </c:pt>
                <c:pt idx="32">
                  <c:v>2.0363960710428577E-5</c:v>
                </c:pt>
                <c:pt idx="33">
                  <c:v>2.0363683520422528E-5</c:v>
                </c:pt>
                <c:pt idx="34">
                  <c:v>2.0363402502896781E-5</c:v>
                </c:pt>
                <c:pt idx="35">
                  <c:v>2.0363117605398515E-5</c:v>
                </c:pt>
                <c:pt idx="36">
                  <c:v>2.0362828774768671E-5</c:v>
                </c:pt>
                <c:pt idx="37">
                  <c:v>2.0362535957131377E-5</c:v>
                </c:pt>
                <c:pt idx="38">
                  <c:v>2.0362239097884543E-5</c:v>
                </c:pt>
                <c:pt idx="39">
                  <c:v>2.0361938141690573E-5</c:v>
                </c:pt>
                <c:pt idx="40">
                  <c:v>2.036163303246485E-5</c:v>
                </c:pt>
                <c:pt idx="41">
                  <c:v>2.036132371336998E-5</c:v>
                </c:pt>
                <c:pt idx="42">
                  <c:v>2.0361010126803239E-5</c:v>
                </c:pt>
                <c:pt idx="43">
                  <c:v>2.0360692214385914E-5</c:v>
                </c:pt>
                <c:pt idx="44">
                  <c:v>2.0360369916955942E-5</c:v>
                </c:pt>
                <c:pt idx="45">
                  <c:v>2.036004317455598E-5</c:v>
                </c:pt>
                <c:pt idx="46">
                  <c:v>2.0359711926422758E-5</c:v>
                </c:pt>
                <c:pt idx="47">
                  <c:v>2.0359376110977929E-5</c:v>
                </c:pt>
                <c:pt idx="48">
                  <c:v>2.0359035665817768E-5</c:v>
                </c:pt>
                <c:pt idx="49">
                  <c:v>2.0358690527700223E-5</c:v>
                </c:pt>
                <c:pt idx="50">
                  <c:v>2.0358340632536603E-5</c:v>
                </c:pt>
                <c:pt idx="51">
                  <c:v>2.0357985915379202E-5</c:v>
                </c:pt>
                <c:pt idx="52">
                  <c:v>2.0357626310411708E-5</c:v>
                </c:pt>
                <c:pt idx="53">
                  <c:v>2.0357261750935578E-5</c:v>
                </c:pt>
                <c:pt idx="54">
                  <c:v>2.0356892169361236E-5</c:v>
                </c:pt>
                <c:pt idx="55">
                  <c:v>2.0356517497196506E-5</c:v>
                </c:pt>
                <c:pt idx="56">
                  <c:v>2.0356137665032412E-5</c:v>
                </c:pt>
                <c:pt idx="57">
                  <c:v>2.0355752602533649E-5</c:v>
                </c:pt>
                <c:pt idx="58">
                  <c:v>2.0355362238428514E-5</c:v>
                </c:pt>
                <c:pt idx="59">
                  <c:v>2.0354966500491824E-5</c:v>
                </c:pt>
                <c:pt idx="60">
                  <c:v>2.0354565315538029E-5</c:v>
                </c:pt>
                <c:pt idx="61">
                  <c:v>2.0354158609406342E-5</c:v>
                </c:pt>
                <c:pt idx="62">
                  <c:v>2.0353746306946878E-5</c:v>
                </c:pt>
                <c:pt idx="63">
                  <c:v>2.0353328332013043E-5</c:v>
                </c:pt>
                <c:pt idx="64">
                  <c:v>2.0352904607443932E-5</c:v>
                </c:pt>
                <c:pt idx="65">
                  <c:v>2.0352475055054394E-5</c:v>
                </c:pt>
                <c:pt idx="66">
                  <c:v>2.0352039595620285E-5</c:v>
                </c:pt>
                <c:pt idx="67">
                  <c:v>2.0351598148867038E-5</c:v>
                </c:pt>
                <c:pt idx="68">
                  <c:v>2.0351150633455354E-5</c:v>
                </c:pt>
                <c:pt idx="69">
                  <c:v>2.0350696966967985E-5</c:v>
                </c:pt>
                <c:pt idx="70">
                  <c:v>2.0350237065896675E-5</c:v>
                </c:pt>
                <c:pt idx="71">
                  <c:v>2.034977084562851E-5</c:v>
                </c:pt>
                <c:pt idx="72">
                  <c:v>2.0349298220430387E-5</c:v>
                </c:pt>
                <c:pt idx="73">
                  <c:v>2.0348819103438196E-5</c:v>
                </c:pt>
                <c:pt idx="74">
                  <c:v>2.0348333406639556E-5</c:v>
                </c:pt>
                <c:pt idx="75">
                  <c:v>2.0347841040860741E-5</c:v>
                </c:pt>
                <c:pt idx="76">
                  <c:v>2.0347341915753153E-5</c:v>
                </c:pt>
                <c:pt idx="77">
                  <c:v>2.0346835939777433E-5</c:v>
                </c:pt>
                <c:pt idx="78">
                  <c:v>2.0346323020189787E-5</c:v>
                </c:pt>
                <c:pt idx="79">
                  <c:v>2.0345803063026742E-5</c:v>
                </c:pt>
                <c:pt idx="80">
                  <c:v>2.0345275973088263E-5</c:v>
                </c:pt>
                <c:pt idx="81">
                  <c:v>2.0344741653925215E-5</c:v>
                </c:pt>
                <c:pt idx="82">
                  <c:v>2.0344200007823272E-5</c:v>
                </c:pt>
                <c:pt idx="83">
                  <c:v>2.0343650935785381E-5</c:v>
                </c:pt>
                <c:pt idx="84">
                  <c:v>2.0343094337520615E-5</c:v>
                </c:pt>
                <c:pt idx="85">
                  <c:v>2.0342530111421925E-5</c:v>
                </c:pt>
                <c:pt idx="86">
                  <c:v>2.0341958154556572E-5</c:v>
                </c:pt>
                <c:pt idx="87">
                  <c:v>2.0341378362644476E-5</c:v>
                </c:pt>
                <c:pt idx="88">
                  <c:v>2.034079063004586E-5</c:v>
                </c:pt>
                <c:pt idx="89">
                  <c:v>2.0340194849742584E-5</c:v>
                </c:pt>
                <c:pt idx="90">
                  <c:v>2.0339590913322315E-5</c:v>
                </c:pt>
                <c:pt idx="91">
                  <c:v>2.0338978710961173E-5</c:v>
                </c:pt>
                <c:pt idx="92">
                  <c:v>2.0338358131406279E-5</c:v>
                </c:pt>
                <c:pt idx="93">
                  <c:v>2.0337729061962232E-5</c:v>
                </c:pt>
                <c:pt idx="94">
                  <c:v>2.0337091388466146E-5</c:v>
                </c:pt>
                <c:pt idx="95">
                  <c:v>2.0336444995278978E-5</c:v>
                </c:pt>
                <c:pt idx="96">
                  <c:v>2.0335789765261155E-5</c:v>
                </c:pt>
                <c:pt idx="97">
                  <c:v>2.0335125579757707E-5</c:v>
                </c:pt>
                <c:pt idx="98">
                  <c:v>2.0334452318579441E-5</c:v>
                </c:pt>
                <c:pt idx="99">
                  <c:v>2.0333769859986985E-5</c:v>
                </c:pt>
                <c:pt idx="100">
                  <c:v>2.0333078080667688E-5</c:v>
                </c:pt>
                <c:pt idx="101">
                  <c:v>2.0332376855720916E-5</c:v>
                </c:pt>
                <c:pt idx="102">
                  <c:v>2.0331666058638994E-5</c:v>
                </c:pt>
                <c:pt idx="103">
                  <c:v>2.0330945561287218E-5</c:v>
                </c:pt>
                <c:pt idx="104">
                  <c:v>2.033021523388443E-5</c:v>
                </c:pt>
                <c:pt idx="105">
                  <c:v>2.0329474944984377E-5</c:v>
                </c:pt>
                <c:pt idx="106">
                  <c:v>2.0328724561456988E-5</c:v>
                </c:pt>
                <c:pt idx="107">
                  <c:v>2.032796394847046E-5</c:v>
                </c:pt>
                <c:pt idx="108">
                  <c:v>2.0327192969464999E-5</c:v>
                </c:pt>
                <c:pt idx="109">
                  <c:v>2.0326411486140502E-5</c:v>
                </c:pt>
                <c:pt idx="110">
                  <c:v>2.0325619358432081E-5</c:v>
                </c:pt>
                <c:pt idx="111">
                  <c:v>2.0324816444491137E-5</c:v>
                </c:pt>
                <c:pt idx="112">
                  <c:v>2.0324002600664547E-5</c:v>
                </c:pt>
                <c:pt idx="113">
                  <c:v>2.0323177681474289E-5</c:v>
                </c:pt>
                <c:pt idx="114">
                  <c:v>2.0322341539596843E-5</c:v>
                </c:pt>
                <c:pt idx="115">
                  <c:v>2.0321494025842181E-5</c:v>
                </c:pt>
                <c:pt idx="116">
                  <c:v>2.0320634989131445E-5</c:v>
                </c:pt>
                <c:pt idx="117">
                  <c:v>2.0319764276479201E-5</c:v>
                </c:pt>
                <c:pt idx="118">
                  <c:v>2.0318881732967182E-5</c:v>
                </c:pt>
                <c:pt idx="119">
                  <c:v>2.0317987201725747E-5</c:v>
                </c:pt>
                <c:pt idx="120">
                  <c:v>2.0317080523911661E-5</c:v>
                </c:pt>
                <c:pt idx="121">
                  <c:v>2.0316161538686466E-5</c:v>
                </c:pt>
                <c:pt idx="122">
                  <c:v>2.0315230083193852E-5</c:v>
                </c:pt>
                <c:pt idx="123">
                  <c:v>2.0314285992535713E-5</c:v>
                </c:pt>
                <c:pt idx="124">
                  <c:v>2.0313329099753918E-5</c:v>
                </c:pt>
                <c:pt idx="125">
                  <c:v>2.0312359235803679E-5</c:v>
                </c:pt>
                <c:pt idx="126">
                  <c:v>2.0311376229532384E-5</c:v>
                </c:pt>
                <c:pt idx="127">
                  <c:v>2.0310379907658064E-5</c:v>
                </c:pt>
                <c:pt idx="128">
                  <c:v>2.0309370094743448E-5</c:v>
                </c:pt>
                <c:pt idx="129">
                  <c:v>2.03083466131756E-5</c:v>
                </c:pt>
                <c:pt idx="130">
                  <c:v>2.0307309283139976E-5</c:v>
                </c:pt>
                <c:pt idx="131">
                  <c:v>2.0306257922599909E-5</c:v>
                </c:pt>
                <c:pt idx="132">
                  <c:v>2.0305192347269581E-5</c:v>
                </c:pt>
                <c:pt idx="133">
                  <c:v>2.0304112370594533E-5</c:v>
                </c:pt>
                <c:pt idx="134">
                  <c:v>2.0303017803721705E-5</c:v>
                </c:pt>
                <c:pt idx="135">
                  <c:v>2.0301908455481655E-5</c:v>
                </c:pt>
                <c:pt idx="136">
                  <c:v>2.0300784132360614E-5</c:v>
                </c:pt>
                <c:pt idx="137">
                  <c:v>2.0299644638477523E-5</c:v>
                </c:pt>
                <c:pt idx="138">
                  <c:v>2.0298489775557765E-5</c:v>
                </c:pt>
                <c:pt idx="139">
                  <c:v>2.0297319342911956E-5</c:v>
                </c:pt>
                <c:pt idx="140">
                  <c:v>2.0296133137408084E-5</c:v>
                </c:pt>
                <c:pt idx="141">
                  <c:v>2.0294930953447346E-5</c:v>
                </c:pt>
                <c:pt idx="142">
                  <c:v>2.029371258294195E-5</c:v>
                </c:pt>
                <c:pt idx="143">
                  <c:v>2.0292477815284184E-5</c:v>
                </c:pt>
                <c:pt idx="144">
                  <c:v>2.029122643732836E-5</c:v>
                </c:pt>
                <c:pt idx="145">
                  <c:v>2.028995823335989E-5</c:v>
                </c:pt>
                <c:pt idx="146">
                  <c:v>2.0288672985072641E-5</c:v>
                </c:pt>
                <c:pt idx="147">
                  <c:v>2.0287370471543587E-5</c:v>
                </c:pt>
                <c:pt idx="148">
                  <c:v>2.0286050469204494E-5</c:v>
                </c:pt>
                <c:pt idx="149">
                  <c:v>2.028471275182009E-5</c:v>
                </c:pt>
                <c:pt idx="150">
                  <c:v>2.0283357090460027E-5</c:v>
                </c:pt>
                <c:pt idx="151">
                  <c:v>2.028198325347301E-5</c:v>
                </c:pt>
                <c:pt idx="152">
                  <c:v>2.028059100646202E-5</c:v>
                </c:pt>
                <c:pt idx="153">
                  <c:v>2.0279180112257133E-5</c:v>
                </c:pt>
                <c:pt idx="154">
                  <c:v>2.0277750330891375E-5</c:v>
                </c:pt>
                <c:pt idx="155">
                  <c:v>2.0276301419570862E-5</c:v>
                </c:pt>
                <c:pt idx="156">
                  <c:v>2.0274833132654475E-5</c:v>
                </c:pt>
                <c:pt idx="157">
                  <c:v>2.027334522162094E-5</c:v>
                </c:pt>
                <c:pt idx="158">
                  <c:v>2.0271837435048816E-5</c:v>
                </c:pt>
                <c:pt idx="159">
                  <c:v>2.0270309518586123E-5</c:v>
                </c:pt>
                <c:pt idx="160">
                  <c:v>2.0268761214925847E-5</c:v>
                </c:pt>
                <c:pt idx="161">
                  <c:v>2.0267192263779242E-5</c:v>
                </c:pt>
                <c:pt idx="162">
                  <c:v>2.0265602401849855E-5</c:v>
                </c:pt>
                <c:pt idx="163">
                  <c:v>2.0263991362805573E-5</c:v>
                </c:pt>
                <c:pt idx="164">
                  <c:v>2.0262358877256742E-5</c:v>
                </c:pt>
                <c:pt idx="165">
                  <c:v>2.0260704672723414E-5</c:v>
                </c:pt>
                <c:pt idx="166">
                  <c:v>2.0259028473614715E-5</c:v>
                </c:pt>
                <c:pt idx="167">
                  <c:v>2.02573300012002E-5</c:v>
                </c:pt>
                <c:pt idx="168">
                  <c:v>2.0255608973582914E-5</c:v>
                </c:pt>
                <c:pt idx="169">
                  <c:v>2.0253865105676302E-5</c:v>
                </c:pt>
                <c:pt idx="170">
                  <c:v>2.0252098109174361E-5</c:v>
                </c:pt>
                <c:pt idx="171">
                  <c:v>2.025030769252827E-5</c:v>
                </c:pt>
                <c:pt idx="172">
                  <c:v>2.0248493560919684E-5</c:v>
                </c:pt>
                <c:pt idx="173">
                  <c:v>2.0246655416235572E-5</c:v>
                </c:pt>
                <c:pt idx="174">
                  <c:v>2.0244792957039099E-5</c:v>
                </c:pt>
                <c:pt idx="175">
                  <c:v>2.0242905878551734E-5</c:v>
                </c:pt>
                <c:pt idx="176">
                  <c:v>2.024099387261801E-5</c:v>
                </c:pt>
                <c:pt idx="177">
                  <c:v>2.0239056627687423E-5</c:v>
                </c:pt>
                <c:pt idx="178">
                  <c:v>2.0237093828785697E-5</c:v>
                </c:pt>
                <c:pt idx="179">
                  <c:v>2.0235105157491949E-5</c:v>
                </c:pt>
                <c:pt idx="180">
                  <c:v>2.0233090291912474E-5</c:v>
                </c:pt>
                <c:pt idx="181">
                  <c:v>2.0231048906653971E-5</c:v>
                </c:pt>
                <c:pt idx="182">
                  <c:v>2.0228980672805491E-5</c:v>
                </c:pt>
                <c:pt idx="183">
                  <c:v>2.022688525790697E-5</c:v>
                </c:pt>
                <c:pt idx="184">
                  <c:v>2.0224762325927893E-5</c:v>
                </c:pt>
                <c:pt idx="185">
                  <c:v>2.0222611537244767E-5</c:v>
                </c:pt>
                <c:pt idx="186">
                  <c:v>2.0220432548618284E-5</c:v>
                </c:pt>
                <c:pt idx="187">
                  <c:v>2.0218225013164695E-5</c:v>
                </c:pt>
                <c:pt idx="188">
                  <c:v>2.0215988580337934E-5</c:v>
                </c:pt>
                <c:pt idx="189">
                  <c:v>2.0213722895906162E-5</c:v>
                </c:pt>
                <c:pt idx="190">
                  <c:v>2.0211427601927021E-5</c:v>
                </c:pt>
                <c:pt idx="191">
                  <c:v>2.0209102336727585E-5</c:v>
                </c:pt>
                <c:pt idx="192">
                  <c:v>2.0206746734882228E-5</c:v>
                </c:pt>
                <c:pt idx="193">
                  <c:v>2.0204360427190418E-5</c:v>
                </c:pt>
                <c:pt idx="194">
                  <c:v>2.0201943040656719E-5</c:v>
                </c:pt>
                <c:pt idx="195">
                  <c:v>2.0199494198469414E-5</c:v>
                </c:pt>
                <c:pt idx="196">
                  <c:v>2.0197013519979735E-5</c:v>
                </c:pt>
                <c:pt idx="197">
                  <c:v>2.0194500620684999E-5</c:v>
                </c:pt>
                <c:pt idx="198">
                  <c:v>2.0191955112205739E-5</c:v>
                </c:pt>
                <c:pt idx="199">
                  <c:v>2.0189376602268416E-5</c:v>
                </c:pt>
                <c:pt idx="200">
                  <c:v>2.0186764694688162E-5</c:v>
                </c:pt>
                <c:pt idx="201">
                  <c:v>2.0184118989347582E-5</c:v>
                </c:pt>
                <c:pt idx="202">
                  <c:v>2.0181439082183537E-5</c:v>
                </c:pt>
                <c:pt idx="203">
                  <c:v>2.0178724565167694E-5</c:v>
                </c:pt>
                <c:pt idx="204">
                  <c:v>2.0175975026290703E-5</c:v>
                </c:pt>
                <c:pt idx="205">
                  <c:v>2.0173190049547634E-5</c:v>
                </c:pt>
                <c:pt idx="206">
                  <c:v>2.0170369214922072E-5</c:v>
                </c:pt>
                <c:pt idx="207">
                  <c:v>2.0167512098370025E-5</c:v>
                </c:pt>
                <c:pt idx="208">
                  <c:v>2.0164618271811862E-5</c:v>
                </c:pt>
                <c:pt idx="209">
                  <c:v>2.0161687303111884E-5</c:v>
                </c:pt>
                <c:pt idx="210">
                  <c:v>2.015871875607097E-5</c:v>
                </c:pt>
                <c:pt idx="211">
                  <c:v>2.0155712190414216E-5</c:v>
                </c:pt>
                <c:pt idx="212">
                  <c:v>2.0152667161778737E-5</c:v>
                </c:pt>
                <c:pt idx="213">
                  <c:v>2.0149583221704102E-5</c:v>
                </c:pt>
                <c:pt idx="214">
                  <c:v>2.0146459917623042E-5</c:v>
                </c:pt>
                <c:pt idx="215">
                  <c:v>2.014329679285449E-5</c:v>
                </c:pt>
                <c:pt idx="216">
                  <c:v>2.0140093386592466E-5</c:v>
                </c:pt>
                <c:pt idx="217">
                  <c:v>2.0136849233903728E-5</c:v>
                </c:pt>
                <c:pt idx="218">
                  <c:v>2.0133563865717615E-5</c:v>
                </c:pt>
                <c:pt idx="219">
                  <c:v>2.0130236808824935E-5</c:v>
                </c:pt>
                <c:pt idx="220">
                  <c:v>2.0126867585869703E-5</c:v>
                </c:pt>
                <c:pt idx="221">
                  <c:v>2.0123455715351601E-5</c:v>
                </c:pt>
                <c:pt idx="222">
                  <c:v>2.0120000711619088E-5</c:v>
                </c:pt>
                <c:pt idx="223">
                  <c:v>2.0116502084870741E-5</c:v>
                </c:pt>
                <c:pt idx="224">
                  <c:v>2.0112959341155442E-5</c:v>
                </c:pt>
                <c:pt idx="225">
                  <c:v>2.0109371982371412E-5</c:v>
                </c:pt>
                <c:pt idx="226">
                  <c:v>2.0105739506272131E-5</c:v>
                </c:pt>
                <c:pt idx="227">
                  <c:v>2.0102061406467427E-5</c:v>
                </c:pt>
                <c:pt idx="228">
                  <c:v>2.0098337172426616E-5</c:v>
                </c:pt>
                <c:pt idx="229">
                  <c:v>2.0094566289488688E-5</c:v>
                </c:pt>
                <c:pt idx="230">
                  <c:v>2.0090748238864431E-5</c:v>
                </c:pt>
                <c:pt idx="231">
                  <c:v>2.0086882497649773E-5</c:v>
                </c:pt>
                <c:pt idx="232">
                  <c:v>2.0082968538828696E-5</c:v>
                </c:pt>
                <c:pt idx="233">
                  <c:v>2.0079005831292868E-5</c:v>
                </c:pt>
                <c:pt idx="234">
                  <c:v>2.007499383984481E-5</c:v>
                </c:pt>
                <c:pt idx="235">
                  <c:v>2.0070932025218894E-5</c:v>
                </c:pt>
                <c:pt idx="236">
                  <c:v>2.006681984409228E-5</c:v>
                </c:pt>
                <c:pt idx="237">
                  <c:v>2.0062656749101776E-5</c:v>
                </c:pt>
                <c:pt idx="238">
                  <c:v>2.0058442188864443E-5</c:v>
                </c:pt>
                <c:pt idx="239">
                  <c:v>2.0054175607992349E-5</c:v>
                </c:pt>
                <c:pt idx="240">
                  <c:v>2.0049856447117612E-5</c:v>
                </c:pt>
                <c:pt idx="241">
                  <c:v>2.0045484142914668E-5</c:v>
                </c:pt>
                <c:pt idx="242">
                  <c:v>2.0041058128122206E-5</c:v>
                </c:pt>
                <c:pt idx="243">
                  <c:v>2.0036577831569288E-5</c:v>
                </c:pt>
                <c:pt idx="244">
                  <c:v>2.0032042678205612E-5</c:v>
                </c:pt>
                <c:pt idx="245">
                  <c:v>2.0027452089125728E-5</c:v>
                </c:pt>
                <c:pt idx="246">
                  <c:v>2.0022805481605002E-5</c:v>
                </c:pt>
                <c:pt idx="247">
                  <c:v>2.0018102269129763E-5</c:v>
                </c:pt>
                <c:pt idx="248">
                  <c:v>2.0013341861428996E-5</c:v>
                </c:pt>
                <c:pt idx="249">
                  <c:v>2.0008523664516645E-5</c:v>
                </c:pt>
                <c:pt idx="250">
                  <c:v>2.0003647080722946E-5</c:v>
                </c:pt>
                <c:pt idx="251">
                  <c:v>1.9998711508738971E-5</c:v>
                </c:pt>
                <c:pt idx="252">
                  <c:v>1.9993716343656854E-5</c:v>
                </c:pt>
                <c:pt idx="253">
                  <c:v>1.9988660977012238E-5</c:v>
                </c:pt>
                <c:pt idx="254">
                  <c:v>1.9983544796831493E-5</c:v>
                </c:pt>
                <c:pt idx="255">
                  <c:v>1.9978367187678962E-5</c:v>
                </c:pt>
                <c:pt idx="256">
                  <c:v>1.9973127530704808E-5</c:v>
                </c:pt>
                <c:pt idx="257">
                  <c:v>1.9967825203700213E-5</c:v>
                </c:pt>
                <c:pt idx="258">
                  <c:v>1.9962459581147477E-5</c:v>
                </c:pt>
                <c:pt idx="259">
                  <c:v>1.9957030034277696E-5</c:v>
                </c:pt>
                <c:pt idx="260">
                  <c:v>1.9951535931128373E-5</c:v>
                </c:pt>
                <c:pt idx="261">
                  <c:v>1.9945976636601638E-5</c:v>
                </c:pt>
                <c:pt idx="262">
                  <c:v>1.9940351512530735E-5</c:v>
                </c:pt>
                <c:pt idx="263">
                  <c:v>1.9934659917739495E-5</c:v>
                </c:pt>
                <c:pt idx="264">
                  <c:v>1.9928901208112598E-5</c:v>
                </c:pt>
                <c:pt idx="265">
                  <c:v>1.9923074736661598E-5</c:v>
                </c:pt>
                <c:pt idx="266">
                  <c:v>1.9917179853598556E-5</c:v>
                </c:pt>
                <c:pt idx="267">
                  <c:v>1.9911215906408122E-5</c:v>
                </c:pt>
                <c:pt idx="268">
                  <c:v>1.9905182239922975E-5</c:v>
                </c:pt>
                <c:pt idx="269">
                  <c:v>1.9899078196401794E-5</c:v>
                </c:pt>
                <c:pt idx="270">
                  <c:v>1.989290311561262E-5</c:v>
                </c:pt>
                <c:pt idx="271">
                  <c:v>1.988665633490977E-5</c:v>
                </c:pt>
                <c:pt idx="272">
                  <c:v>1.9880337189324225E-5</c:v>
                </c:pt>
                <c:pt idx="273">
                  <c:v>1.9873945011649335E-5</c:v>
                </c:pt>
                <c:pt idx="274">
                  <c:v>1.9867479132530365E-5</c:v>
                </c:pt>
                <c:pt idx="275">
                  <c:v>1.9860938880556799E-5</c:v>
                </c:pt>
                <c:pt idx="276">
                  <c:v>1.985432358235673E-5</c:v>
                </c:pt>
                <c:pt idx="277">
                  <c:v>1.9847632562698549E-5</c:v>
                </c:pt>
                <c:pt idx="278">
                  <c:v>1.984086514458255E-5</c:v>
                </c:pt>
                <c:pt idx="279">
                  <c:v>1.9834020649349774E-5</c:v>
                </c:pt>
                <c:pt idx="280">
                  <c:v>1.9827098396785577E-5</c:v>
                </c:pt>
                <c:pt idx="281">
                  <c:v>1.9820097705225082E-5</c:v>
                </c:pt>
                <c:pt idx="282">
                  <c:v>1.9813017891662268E-5</c:v>
                </c:pt>
                <c:pt idx="283">
                  <c:v>1.9805858271866688E-5</c:v>
                </c:pt>
                <c:pt idx="284">
                  <c:v>1.9798618160491784E-5</c:v>
                </c:pt>
                <c:pt idx="285">
                  <c:v>1.9791296871197669E-5</c:v>
                </c:pt>
                <c:pt idx="286">
                  <c:v>1.9783893716769034E-5</c:v>
                </c:pt>
                <c:pt idx="287">
                  <c:v>1.9776408009234527E-5</c:v>
                </c:pt>
                <c:pt idx="288">
                  <c:v>1.9768839059996021E-5</c:v>
                </c:pt>
                <c:pt idx="289">
                  <c:v>1.9761186179953618E-5</c:v>
                </c:pt>
                <c:pt idx="290">
                  <c:v>1.9753448679635311E-5</c:v>
                </c:pt>
                <c:pt idx="291">
                  <c:v>1.9745625869329685E-5</c:v>
                </c:pt>
                <c:pt idx="292">
                  <c:v>1.9737717059220538E-5</c:v>
                </c:pt>
                <c:pt idx="293">
                  <c:v>1.9729721559523161E-5</c:v>
                </c:pt>
                <c:pt idx="294">
                  <c:v>1.9721638680626279E-5</c:v>
                </c:pt>
                <c:pt idx="295">
                  <c:v>1.9713467733232539E-5</c:v>
                </c:pt>
                <c:pt idx="296">
                  <c:v>1.9705208028501054E-5</c:v>
                </c:pt>
                <c:pt idx="297">
                  <c:v>1.9696858878198494E-5</c:v>
                </c:pt>
                <c:pt idx="298">
                  <c:v>1.9688419594844555E-5</c:v>
                </c:pt>
                <c:pt idx="299">
                  <c:v>1.9679889491867473E-5</c:v>
                </c:pt>
                <c:pt idx="300">
                  <c:v>1.9671267883753596E-5</c:v>
                </c:pt>
                <c:pt idx="301">
                  <c:v>1.9662554086207288E-5</c:v>
                </c:pt>
                <c:pt idx="302">
                  <c:v>1.9653747416305468E-5</c:v>
                </c:pt>
                <c:pt idx="303">
                  <c:v>1.9644847192664261E-5</c:v>
                </c:pt>
                <c:pt idx="304">
                  <c:v>1.9635852735595292E-5</c:v>
                </c:pt>
                <c:pt idx="305">
                  <c:v>1.9626763367276924E-5</c:v>
                </c:pt>
                <c:pt idx="306">
                  <c:v>1.9617578411915819E-5</c:v>
                </c:pt>
                <c:pt idx="307">
                  <c:v>1.9608297195921433E-5</c:v>
                </c:pt>
                <c:pt idx="308">
                  <c:v>1.9598919048074061E-5</c:v>
                </c:pt>
                <c:pt idx="309">
                  <c:v>1.9589443299699874E-5</c:v>
                </c:pt>
                <c:pt idx="310">
                  <c:v>1.95798692848456E-5</c:v>
                </c:pt>
                <c:pt idx="311">
                  <c:v>1.9570196340457311E-5</c:v>
                </c:pt>
                <c:pt idx="312">
                  <c:v>1.9560423806555868E-5</c:v>
                </c:pt>
                <c:pt idx="313">
                  <c:v>1.9550551026422706E-5</c:v>
                </c:pt>
                <c:pt idx="314">
                  <c:v>1.9540577346779999E-5</c:v>
                </c:pt>
                <c:pt idx="315">
                  <c:v>1.9530502117973205E-5</c:v>
                </c:pt>
                <c:pt idx="316">
                  <c:v>1.9520324694163218E-5</c:v>
                </c:pt>
                <c:pt idx="317">
                  <c:v>1.9510044433507297E-5</c:v>
                </c:pt>
                <c:pt idx="318">
                  <c:v>1.9499660698352725E-5</c:v>
                </c:pt>
                <c:pt idx="319">
                  <c:v>1.948917285542434E-5</c:v>
                </c:pt>
                <c:pt idx="320">
                  <c:v>1.9478580276019776E-5</c:v>
                </c:pt>
                <c:pt idx="321">
                  <c:v>1.9467882336199694E-5</c:v>
                </c:pt>
                <c:pt idx="322">
                  <c:v>1.9457078416984925E-5</c:v>
                </c:pt>
                <c:pt idx="323">
                  <c:v>1.9446167904549812E-5</c:v>
                </c:pt>
                <c:pt idx="324">
                  <c:v>1.943515019042027E-5</c:v>
                </c:pt>
                <c:pt idx="325">
                  <c:v>1.9424024671673981E-5</c:v>
                </c:pt>
                <c:pt idx="326">
                  <c:v>1.9412790751132647E-5</c:v>
                </c:pt>
                <c:pt idx="327">
                  <c:v>1.9401447837569284E-5</c:v>
                </c:pt>
                <c:pt idx="328">
                  <c:v>1.938999534590224E-5</c:v>
                </c:pt>
                <c:pt idx="329">
                  <c:v>1.9378432697399947E-5</c:v>
                </c:pt>
                <c:pt idx="330">
                  <c:v>1.9366759319881678E-5</c:v>
                </c:pt>
                <c:pt idx="331">
                  <c:v>1.935497464791998E-5</c:v>
                </c:pt>
                <c:pt idx="332">
                  <c:v>1.9343078123041223E-5</c:v>
                </c:pt>
                <c:pt idx="333">
                  <c:v>1.933106919393044E-5</c:v>
                </c:pt>
                <c:pt idx="334">
                  <c:v>1.9318947316634693E-5</c:v>
                </c:pt>
                <c:pt idx="335">
                  <c:v>1.9306711954764353E-5</c:v>
                </c:pt>
                <c:pt idx="336">
                  <c:v>1.9294362579697723E-5</c:v>
                </c:pt>
                <c:pt idx="337">
                  <c:v>1.9281898670784114E-5</c:v>
                </c:pt>
                <c:pt idx="338">
                  <c:v>1.9269319715546109E-5</c:v>
                </c:pt>
                <c:pt idx="339">
                  <c:v>1.9256625209883437E-5</c:v>
                </c:pt>
                <c:pt idx="340">
                  <c:v>1.9243814658274459E-5</c:v>
                </c:pt>
                <c:pt idx="341">
                  <c:v>1.9230887573977176E-5</c:v>
                </c:pt>
                <c:pt idx="342">
                  <c:v>1.92178434792335E-5</c:v>
                </c:pt>
                <c:pt idx="343">
                  <c:v>1.9204681905465821E-5</c:v>
                </c:pt>
                <c:pt idx="344">
                  <c:v>1.9191402393481179E-5</c:v>
                </c:pt>
                <c:pt idx="345">
                  <c:v>1.9178004493665976E-5</c:v>
                </c:pt>
                <c:pt idx="346">
                  <c:v>1.9164487766187729E-5</c:v>
                </c:pt>
                <c:pt idx="347">
                  <c:v>1.9150851781188667E-5</c:v>
                </c:pt>
                <c:pt idx="348">
                  <c:v>1.9137096118983137E-5</c:v>
                </c:pt>
                <c:pt idx="349">
                  <c:v>1.9123220370253868E-5</c:v>
                </c:pt>
                <c:pt idx="350">
                  <c:v>1.9109224136238086E-5</c:v>
                </c:pt>
                <c:pt idx="351">
                  <c:v>1.9095107028927858E-5</c:v>
                </c:pt>
                <c:pt idx="352">
                  <c:v>1.9080868671252833E-5</c:v>
                </c:pt>
                <c:pt idx="353">
                  <c:v>1.9066508697271671E-5</c:v>
                </c:pt>
                <c:pt idx="354">
                  <c:v>1.9052026752354834E-5</c:v>
                </c:pt>
                <c:pt idx="355">
                  <c:v>1.9037422493375304E-5</c:v>
                </c:pt>
                <c:pt idx="356">
                  <c:v>1.9022695588882211E-5</c:v>
                </c:pt>
                <c:pt idx="357">
                  <c:v>1.9007845719286871E-5</c:v>
                </c:pt>
                <c:pt idx="358">
                  <c:v>1.8992872577038257E-5</c:v>
                </c:pt>
                <c:pt idx="359">
                  <c:v>1.8977775866797951E-5</c:v>
                </c:pt>
                <c:pt idx="360">
                  <c:v>1.8962555305611409E-5</c:v>
                </c:pt>
                <c:pt idx="361">
                  <c:v>1.8947210623083082E-5</c:v>
                </c:pt>
                <c:pt idx="362">
                  <c:v>1.8931741561538845E-5</c:v>
                </c:pt>
                <c:pt idx="363">
                  <c:v>1.8916147876190625E-5</c:v>
                </c:pt>
                <c:pt idx="364">
                  <c:v>1.8900429335302789E-5</c:v>
                </c:pt>
                <c:pt idx="365">
                  <c:v>1.8884585720346201E-5</c:v>
                </c:pt>
                <c:pt idx="366">
                  <c:v>1.8868616826154603E-5</c:v>
                </c:pt>
                <c:pt idx="367">
                  <c:v>1.8852522461079657E-5</c:v>
                </c:pt>
                <c:pt idx="368">
                  <c:v>1.8836302447137407E-5</c:v>
                </c:pt>
                <c:pt idx="369">
                  <c:v>1.8819956620154046E-5</c:v>
                </c:pt>
                <c:pt idx="370">
                  <c:v>1.880348482991102E-5</c:v>
                </c:pt>
                <c:pt idx="371">
                  <c:v>1.8786886940280578E-5</c:v>
                </c:pt>
                <c:pt idx="372">
                  <c:v>1.8770162829361283E-5</c:v>
                </c:pt>
                <c:pt idx="373">
                  <c:v>1.8753312389612908E-5</c:v>
                </c:pt>
                <c:pt idx="374">
                  <c:v>1.8736335527979751E-5</c:v>
                </c:pt>
                <c:pt idx="375">
                  <c:v>1.8719232166015608E-5</c:v>
                </c:pt>
                <c:pt idx="376">
                  <c:v>1.8702002240004638E-5</c:v>
                </c:pt>
                <c:pt idx="377">
                  <c:v>1.8684645701076791E-5</c:v>
                </c:pt>
                <c:pt idx="378">
                  <c:v>1.8667162515318236E-5</c:v>
                </c:pt>
                <c:pt idx="379">
                  <c:v>1.8649552663880498E-5</c:v>
                </c:pt>
                <c:pt idx="380">
                  <c:v>1.8631816143083361E-5</c:v>
                </c:pt>
                <c:pt idx="381">
                  <c:v>1.8613952964511823E-5</c:v>
                </c:pt>
                <c:pt idx="382">
                  <c:v>1.8595963155113022E-5</c:v>
                </c:pt>
                <c:pt idx="383">
                  <c:v>1.8577846757287095E-5</c:v>
                </c:pt>
                <c:pt idx="384">
                  <c:v>1.855960382897047E-5</c:v>
                </c:pt>
                <c:pt idx="385">
                  <c:v>1.8541234443717746E-5</c:v>
                </c:pt>
                <c:pt idx="386">
                  <c:v>1.8522738690779443E-5</c:v>
                </c:pt>
                <c:pt idx="387">
                  <c:v>1.8504116675174596E-5</c:v>
                </c:pt>
                <c:pt idx="388">
                  <c:v>1.8485368517755594E-5</c:v>
                </c:pt>
                <c:pt idx="389">
                  <c:v>1.8466494355273557E-5</c:v>
                </c:pt>
                <c:pt idx="390">
                  <c:v>1.844749434043566E-5</c:v>
                </c:pt>
                <c:pt idx="391">
                  <c:v>1.8428368641957072E-5</c:v>
                </c:pt>
                <c:pt idx="392">
                  <c:v>1.8409117444611619E-5</c:v>
                </c:pt>
                <c:pt idx="393">
                  <c:v>1.8389740949274836E-5</c:v>
                </c:pt>
                <c:pt idx="394">
                  <c:v>1.8370239372962741E-5</c:v>
                </c:pt>
                <c:pt idx="395">
                  <c:v>1.8350612948865647E-5</c:v>
                </c:pt>
                <c:pt idx="396">
                  <c:v>1.8330861926378902E-5</c:v>
                </c:pt>
                <c:pt idx="397">
                  <c:v>1.8310986571125429E-5</c:v>
                </c:pt>
                <c:pt idx="398">
                  <c:v>1.8290987164976922E-5</c:v>
                </c:pt>
                <c:pt idx="399">
                  <c:v>1.8270864006068815E-5</c:v>
                </c:pt>
                <c:pt idx="400">
                  <c:v>1.8250617408808405E-5</c:v>
                </c:pt>
                <c:pt idx="401">
                  <c:v>1.823024770388246E-5</c:v>
                </c:pt>
                <c:pt idx="402">
                  <c:v>1.8209755238254484E-5</c:v>
                </c:pt>
                <c:pt idx="403">
                  <c:v>1.8189140375164429E-5</c:v>
                </c:pt>
                <c:pt idx="404">
                  <c:v>1.8168403494114283E-5</c:v>
                </c:pt>
                <c:pt idx="405">
                  <c:v>1.8147544990858798E-5</c:v>
                </c:pt>
                <c:pt idx="406">
                  <c:v>1.8126565277382898E-5</c:v>
                </c:pt>
                <c:pt idx="407">
                  <c:v>1.8105464781879782E-5</c:v>
                </c:pt>
                <c:pt idx="408">
                  <c:v>1.8084243948723521E-5</c:v>
                </c:pt>
                <c:pt idx="409">
                  <c:v>1.8062903238433785E-5</c:v>
                </c:pt>
                <c:pt idx="410">
                  <c:v>1.8041443127639846E-5</c:v>
                </c:pt>
                <c:pt idx="411">
                  <c:v>1.8019864109037831E-5</c:v>
                </c:pt>
                <c:pt idx="412">
                  <c:v>1.7998166691344711E-5</c:v>
                </c:pt>
                <c:pt idx="413">
                  <c:v>1.7976351399245753E-5</c:v>
                </c:pt>
                <c:pt idx="414">
                  <c:v>1.7954418773339164E-5</c:v>
                </c:pt>
                <c:pt idx="415">
                  <c:v>1.7932369370077273E-5</c:v>
                </c:pt>
                <c:pt idx="416">
                  <c:v>1.7910203761700692E-5</c:v>
                </c:pt>
                <c:pt idx="417">
                  <c:v>1.7887922536170093E-5</c:v>
                </c:pt>
                <c:pt idx="418">
                  <c:v>1.7865526297091759E-5</c:v>
                </c:pt>
                <c:pt idx="419">
                  <c:v>1.7843015663643456E-5</c:v>
                </c:pt>
                <c:pt idx="420">
                  <c:v>1.7820391270491036E-5</c:v>
                </c:pt>
                <c:pt idx="421">
                  <c:v>1.7797653767702337E-5</c:v>
                </c:pt>
                <c:pt idx="422">
                  <c:v>1.7774803820659963E-5</c:v>
                </c:pt>
                <c:pt idx="423">
                  <c:v>1.7751842109967275E-5</c:v>
                </c:pt>
                <c:pt idx="424">
                  <c:v>1.7728769331351704E-5</c:v>
                </c:pt>
                <c:pt idx="425">
                  <c:v>1.7705586195562595E-5</c:v>
                </c:pt>
                <c:pt idx="426">
                  <c:v>1.7682293428268955E-5</c:v>
                </c:pt>
                <c:pt idx="427">
                  <c:v>1.7658891769949893E-5</c:v>
                </c:pt>
                <c:pt idx="428">
                  <c:v>1.7635381975784671E-5</c:v>
                </c:pt>
                <c:pt idx="429">
                  <c:v>1.7611764815536408E-5</c:v>
                </c:pt>
                <c:pt idx="430">
                  <c:v>1.7588041073433918E-5</c:v>
                </c:pt>
                <c:pt idx="431">
                  <c:v>1.7564211548052154E-5</c:v>
                </c:pt>
                <c:pt idx="432">
                  <c:v>1.7540277052185574E-5</c:v>
                </c:pt>
                <c:pt idx="433">
                  <c:v>1.7516238412721859E-5</c:v>
                </c:pt>
                <c:pt idx="434">
                  <c:v>1.7492096470510801E-5</c:v>
                </c:pt>
                <c:pt idx="435">
                  <c:v>1.7467852080232189E-5</c:v>
                </c:pt>
                <c:pt idx="436">
                  <c:v>1.7443506110256117E-5</c:v>
                </c:pt>
                <c:pt idx="437">
                  <c:v>1.7419059442509671E-5</c:v>
                </c:pt>
                <c:pt idx="438">
                  <c:v>1.7394512972330822E-5</c:v>
                </c:pt>
                <c:pt idx="439">
                  <c:v>1.7369867608326229E-5</c:v>
                </c:pt>
                <c:pt idx="440">
                  <c:v>1.7345124272225913E-5</c:v>
                </c:pt>
                <c:pt idx="441">
                  <c:v>1.7320283898734572E-5</c:v>
                </c:pt>
                <c:pt idx="442">
                  <c:v>1.729534743537904E-5</c:v>
                </c:pt>
                <c:pt idx="443">
                  <c:v>1.7270315842358173E-5</c:v>
                </c:pt>
                <c:pt idx="444">
                  <c:v>1.7245190092387332E-5</c:v>
                </c:pt>
                <c:pt idx="445">
                  <c:v>1.7219971170540003E-5</c:v>
                </c:pt>
                <c:pt idx="446">
                  <c:v>1.7194660074093557E-5</c:v>
                </c:pt>
                <c:pt idx="447">
                  <c:v>1.7169257812365448E-5</c:v>
                </c:pt>
                <c:pt idx="448">
                  <c:v>1.7143765406554203E-5</c:v>
                </c:pt>
                <c:pt idx="449">
                  <c:v>1.7118183889574542E-5</c:v>
                </c:pt>
                <c:pt idx="450">
                  <c:v>1.7092514305896009E-5</c:v>
                </c:pt>
                <c:pt idx="451">
                  <c:v>1.7066757711374901E-5</c:v>
                </c:pt>
                <c:pt idx="452">
                  <c:v>1.7040915173088539E-5</c:v>
                </c:pt>
                <c:pt idx="453">
                  <c:v>1.7014987769168356E-5</c:v>
                </c:pt>
                <c:pt idx="454">
                  <c:v>1.6988976588630375E-5</c:v>
                </c:pt>
                <c:pt idx="455">
                  <c:v>1.6962882731206258E-5</c:v>
                </c:pt>
                <c:pt idx="456">
                  <c:v>1.6936707307174055E-5</c:v>
                </c:pt>
                <c:pt idx="457">
                  <c:v>1.6910451437184759E-5</c:v>
                </c:pt>
                <c:pt idx="458">
                  <c:v>1.6884116252095444E-5</c:v>
                </c:pt>
                <c:pt idx="459">
                  <c:v>1.6857702892793054E-5</c:v>
                </c:pt>
                <c:pt idx="460">
                  <c:v>1.6831212510025075E-5</c:v>
                </c:pt>
                <c:pt idx="461">
                  <c:v>1.6804646264226745E-5</c:v>
                </c:pt>
                <c:pt idx="462">
                  <c:v>1.6778005325348911E-5</c:v>
                </c:pt>
                <c:pt idx="463">
                  <c:v>1.6751290872685116E-5</c:v>
                </c:pt>
                <c:pt idx="464">
                  <c:v>1.6724504094699212E-5</c:v>
                </c:pt>
                <c:pt idx="465">
                  <c:v>1.669764618885369E-5</c:v>
                </c:pt>
                <c:pt idx="466">
                  <c:v>1.6670718361437621E-5</c:v>
                </c:pt>
                <c:pt idx="467">
                  <c:v>1.6643721827393623E-5</c:v>
                </c:pt>
                <c:pt idx="468">
                  <c:v>1.6616657810149794E-5</c:v>
                </c:pt>
                <c:pt idx="469">
                  <c:v>1.6589527541445433E-5</c:v>
                </c:pt>
                <c:pt idx="470">
                  <c:v>1.6562332261162673E-5</c:v>
                </c:pt>
                <c:pt idx="471">
                  <c:v>1.6535073217158075E-5</c:v>
                </c:pt>
                <c:pt idx="472">
                  <c:v>1.6507751665091328E-5</c:v>
                </c:pt>
                <c:pt idx="473">
                  <c:v>1.6480368868260136E-5</c:v>
                </c:pt>
                <c:pt idx="474">
                  <c:v>1.6452926097430985E-5</c:v>
                </c:pt>
                <c:pt idx="475">
                  <c:v>1.6425424630674664E-5</c:v>
                </c:pt>
                <c:pt idx="476">
                  <c:v>1.6397865753201323E-5</c:v>
                </c:pt>
                <c:pt idx="477">
                  <c:v>1.6370250757196038E-5</c:v>
                </c:pt>
                <c:pt idx="478">
                  <c:v>1.6342580941657722E-5</c:v>
                </c:pt>
                <c:pt idx="479">
                  <c:v>1.6314857612235917E-5</c:v>
                </c:pt>
                <c:pt idx="480">
                  <c:v>1.6287082081073982E-5</c:v>
                </c:pt>
                <c:pt idx="481">
                  <c:v>1.6259255666648091E-5</c:v>
                </c:pt>
                <c:pt idx="482">
                  <c:v>1.6231379693611304E-5</c:v>
                </c:pt>
                <c:pt idx="483">
                  <c:v>1.620345549263989E-5</c:v>
                </c:pt>
                <c:pt idx="484">
                  <c:v>1.6175484400276933E-5</c:v>
                </c:pt>
                <c:pt idx="485">
                  <c:v>1.6147467758783939E-5</c:v>
                </c:pt>
                <c:pt idx="486">
                  <c:v>1.6119406915986959E-5</c:v>
                </c:pt>
                <c:pt idx="487">
                  <c:v>1.6091303225132404E-5</c:v>
                </c:pt>
                <c:pt idx="488">
                  <c:v>1.606315804473734E-5</c:v>
                </c:pt>
                <c:pt idx="489">
                  <c:v>1.6034972738446988E-5</c:v>
                </c:pt>
                <c:pt idx="490">
                  <c:v>1.6006748674892188E-5</c:v>
                </c:pt>
                <c:pt idx="491">
                  <c:v>1.597848722754847E-5</c:v>
                </c:pt>
                <c:pt idx="492">
                  <c:v>1.5950189774598174E-5</c:v>
                </c:pt>
                <c:pt idx="493">
                  <c:v>1.5921857698794358E-5</c:v>
                </c:pt>
                <c:pt idx="494">
                  <c:v>1.5893492387327717E-5</c:v>
                </c:pt>
                <c:pt idx="495">
                  <c:v>1.5865095231693558E-5</c:v>
                </c:pt>
                <c:pt idx="496">
                  <c:v>1.5836667627564014E-5</c:v>
                </c:pt>
                <c:pt idx="497">
                  <c:v>1.5808210974660568E-5</c:v>
                </c:pt>
                <c:pt idx="498">
                  <c:v>1.5779726676628453E-5</c:v>
                </c:pt>
                <c:pt idx="499">
                  <c:v>1.5751216140916538E-5</c:v>
                </c:pt>
                <c:pt idx="500">
                  <c:v>1.5722680778656558E-5</c:v>
                </c:pt>
                <c:pt idx="501">
                  <c:v>1.5694122004545348E-5</c:v>
                </c:pt>
                <c:pt idx="502">
                  <c:v>1.5665541236731648E-5</c:v>
                </c:pt>
                <c:pt idx="503">
                  <c:v>1.5636939896702999E-5</c:v>
                </c:pt>
                <c:pt idx="504">
                  <c:v>1.5608319409177778E-5</c:v>
                </c:pt>
                <c:pt idx="505">
                  <c:v>1.5579681201995525E-5</c:v>
                </c:pt>
                <c:pt idx="506">
                  <c:v>1.5551026706016919E-5</c:v>
                </c:pt>
                <c:pt idx="507">
                  <c:v>1.5522357355017785E-5</c:v>
                </c:pt>
                <c:pt idx="508">
                  <c:v>1.5493674585594679E-5</c:v>
                </c:pt>
                <c:pt idx="509">
                  <c:v>1.5464979837065746E-5</c:v>
                </c:pt>
                <c:pt idx="510">
                  <c:v>1.5436274551379389E-5</c:v>
                </c:pt>
                <c:pt idx="511">
                  <c:v>1.5407560173022934E-5</c:v>
                </c:pt>
                <c:pt idx="512">
                  <c:v>1.5378838148935541E-5</c:v>
                </c:pt>
                <c:pt idx="513">
                  <c:v>1.5350109928423447E-5</c:v>
                </c:pt>
                <c:pt idx="514">
                  <c:v>1.5321376963078023E-5</c:v>
                </c:pt>
                <c:pt idx="515">
                  <c:v>1.5292640706696379E-5</c:v>
                </c:pt>
                <c:pt idx="516">
                  <c:v>1.5263902615205742E-5</c:v>
                </c:pt>
                <c:pt idx="517">
                  <c:v>1.5235164146591196E-5</c:v>
                </c:pt>
                <c:pt idx="518">
                  <c:v>1.5206426760822452E-5</c:v>
                </c:pt>
                <c:pt idx="519">
                  <c:v>1.517769191979008E-5</c:v>
                </c:pt>
                <c:pt idx="520">
                  <c:v>1.514896108723941E-5</c:v>
                </c:pt>
                <c:pt idx="521">
                  <c:v>1.512023572870852E-5</c:v>
                </c:pt>
                <c:pt idx="522">
                  <c:v>1.5091517311470731E-5</c:v>
                </c:pt>
                <c:pt idx="523">
                  <c:v>1.5062807304479722E-5</c:v>
                </c:pt>
                <c:pt idx="524">
                  <c:v>1.503410717831576E-5</c:v>
                </c:pt>
                <c:pt idx="525">
                  <c:v>1.5005418405136653E-5</c:v>
                </c:pt>
                <c:pt idx="526">
                  <c:v>1.4976742458632146E-5</c:v>
                </c:pt>
                <c:pt idx="527">
                  <c:v>1.4948080813979503E-5</c:v>
                </c:pt>
                <c:pt idx="528">
                  <c:v>1.4919434947803469E-5</c:v>
                </c:pt>
                <c:pt idx="529">
                  <c:v>1.4890806338139259E-5</c:v>
                </c:pt>
                <c:pt idx="530">
                  <c:v>1.4862196464397659E-5</c:v>
                </c:pt>
                <c:pt idx="531">
                  <c:v>1.4833606807333942E-5</c:v>
                </c:pt>
                <c:pt idx="532">
                  <c:v>1.480503884902036E-5</c:v>
                </c:pt>
                <c:pt idx="533">
                  <c:v>1.4776494072819253E-5</c:v>
                </c:pt>
                <c:pt idx="534">
                  <c:v>1.4747973963363313E-5</c:v>
                </c:pt>
                <c:pt idx="535">
                  <c:v>1.4719480006533728E-5</c:v>
                </c:pt>
                <c:pt idx="536">
                  <c:v>1.4691013689446377E-5</c:v>
                </c:pt>
                <c:pt idx="537">
                  <c:v>1.4662576500437701E-5</c:v>
                </c:pt>
                <c:pt idx="538">
                  <c:v>1.4634169929055447E-5</c:v>
                </c:pt>
                <c:pt idx="539">
                  <c:v>1.4605795466050651E-5</c:v>
                </c:pt>
                <c:pt idx="540">
                  <c:v>1.4577454603375734E-5</c:v>
                </c:pt>
                <c:pt idx="541">
                  <c:v>1.4549148834181019E-5</c:v>
                </c:pt>
                <c:pt idx="542">
                  <c:v>1.4520879652819774E-5</c:v>
                </c:pt>
                <c:pt idx="543">
                  <c:v>1.4492648554851873E-5</c:v>
                </c:pt>
                <c:pt idx="544">
                  <c:v>1.4464457037052553E-5</c:v>
                </c:pt>
                <c:pt idx="545">
                  <c:v>1.4436306597423323E-5</c:v>
                </c:pt>
                <c:pt idx="546">
                  <c:v>1.4408198735208289E-5</c:v>
                </c:pt>
                <c:pt idx="547">
                  <c:v>1.4380134950908858E-5</c:v>
                </c:pt>
                <c:pt idx="548">
                  <c:v>1.4352116746306826E-5</c:v>
                </c:pt>
                <c:pt idx="549">
                  <c:v>1.432414562448613E-5</c:v>
                </c:pt>
                <c:pt idx="550">
                  <c:v>1.4296223089860717E-5</c:v>
                </c:pt>
                <c:pt idx="551">
                  <c:v>1.4268350648203734E-5</c:v>
                </c:pt>
                <c:pt idx="552">
                  <c:v>1.4240529806680099E-5</c:v>
                </c:pt>
                <c:pt idx="553">
                  <c:v>1.4212762073882274E-5</c:v>
                </c:pt>
                <c:pt idx="554">
                  <c:v>1.4185048959869146E-5</c:v>
                </c:pt>
                <c:pt idx="555">
                  <c:v>1.4157391976208287E-5</c:v>
                </c:pt>
                <c:pt idx="556">
                  <c:v>1.4129792636018927E-5</c:v>
                </c:pt>
                <c:pt idx="557">
                  <c:v>1.4102252454022805E-5</c:v>
                </c:pt>
                <c:pt idx="558">
                  <c:v>1.4074772946592581E-5</c:v>
                </c:pt>
                <c:pt idx="559">
                  <c:v>1.404735563180586E-5</c:v>
                </c:pt>
                <c:pt idx="560">
                  <c:v>1.4020002029503698E-5</c:v>
                </c:pt>
                <c:pt idx="561">
                  <c:v>1.3992713661349425E-5</c:v>
                </c:pt>
                <c:pt idx="562">
                  <c:v>1.3965492050891246E-5</c:v>
                </c:pt>
                <c:pt idx="563">
                  <c:v>1.3938338723629394E-5</c:v>
                </c:pt>
                <c:pt idx="564">
                  <c:v>1.3911255207083505E-5</c:v>
                </c:pt>
                <c:pt idx="565">
                  <c:v>1.3884243030866569E-5</c:v>
                </c:pt>
                <c:pt idx="566">
                  <c:v>1.3857303726757947E-5</c:v>
                </c:pt>
                <c:pt idx="567">
                  <c:v>1.3830438828783242E-5</c:v>
                </c:pt>
                <c:pt idx="568">
                  <c:v>1.3803649873294421E-5</c:v>
                </c:pt>
                <c:pt idx="569">
                  <c:v>1.3776938399053338E-5</c:v>
                </c:pt>
                <c:pt idx="570">
                  <c:v>1.375030594732076E-5</c:v>
                </c:pt>
                <c:pt idx="571">
                  <c:v>1.3723754061944022E-5</c:v>
                </c:pt>
                <c:pt idx="572">
                  <c:v>1.369728428945244E-5</c:v>
                </c:pt>
                <c:pt idx="573">
                  <c:v>1.3670898179152626E-5</c:v>
                </c:pt>
                <c:pt idx="574">
                  <c:v>1.3644597283227782E-5</c:v>
                </c:pt>
                <c:pt idx="575">
                  <c:v>1.3618383156839621E-5</c:v>
                </c:pt>
                <c:pt idx="576">
                  <c:v>1.3592257358234739E-5</c:v>
                </c:pt>
                <c:pt idx="577">
                  <c:v>1.3566221448852503E-5</c:v>
                </c:pt>
                <c:pt idx="578">
                  <c:v>1.3540276993435922E-5</c:v>
                </c:pt>
                <c:pt idx="579">
                  <c:v>1.3514425560147986E-5</c:v>
                </c:pt>
                <c:pt idx="580">
                  <c:v>1.3488668720687738E-5</c:v>
                </c:pt>
                <c:pt idx="581">
                  <c:v>1.3463008050411635E-5</c:v>
                </c:pt>
                <c:pt idx="582">
                  <c:v>1.343744512845732E-5</c:v>
                </c:pt>
                <c:pt idx="583">
                  <c:v>1.3411981537871401E-5</c:v>
                </c:pt>
                <c:pt idx="584">
                  <c:v>1.3386618865737911E-5</c:v>
                </c:pt>
                <c:pt idx="585">
                  <c:v>1.3361358703313205E-5</c:v>
                </c:pt>
                <c:pt idx="586">
                  <c:v>1.3336202646161688E-5</c:v>
                </c:pt>
                <c:pt idx="587">
                  <c:v>1.3311152294295388E-5</c:v>
                </c:pt>
                <c:pt idx="588">
                  <c:v>1.3286209252316715E-5</c:v>
                </c:pt>
                <c:pt idx="589">
                  <c:v>1.3261375129564456E-5</c:v>
                </c:pt>
                <c:pt idx="590">
                  <c:v>1.323665154026348E-5</c:v>
                </c:pt>
                <c:pt idx="591">
                  <c:v>1.3212040103675783E-5</c:v>
                </c:pt>
                <c:pt idx="592">
                  <c:v>1.3187542444257954E-5</c:v>
                </c:pt>
                <c:pt idx="593">
                  <c:v>1.3163160191818107E-5</c:v>
                </c:pt>
                <c:pt idx="594">
                  <c:v>1.313889498168026E-5</c:v>
                </c:pt>
                <c:pt idx="595">
                  <c:v>1.3114748454847729E-5</c:v>
                </c:pt>
                <c:pt idx="596">
                  <c:v>1.3090722258173769E-5</c:v>
                </c:pt>
                <c:pt idx="597">
                  <c:v>1.3066818044532253E-5</c:v>
                </c:pt>
                <c:pt idx="598">
                  <c:v>1.3043037472994582E-5</c:v>
                </c:pt>
                <c:pt idx="599">
                  <c:v>1.3019382209007479E-5</c:v>
                </c:pt>
                <c:pt idx="600">
                  <c:v>1.299585392457651E-5</c:v>
                </c:pt>
                <c:pt idx="601">
                  <c:v>1.2972454298450938E-5</c:v>
                </c:pt>
                <c:pt idx="602">
                  <c:v>1.2949185016313753E-5</c:v>
                </c:pt>
                <c:pt idx="603">
                  <c:v>1.2926047770974447E-5</c:v>
                </c:pt>
                <c:pt idx="604">
                  <c:v>1.2903044262565274E-5</c:v>
                </c:pt>
                <c:pt idx="605">
                  <c:v>1.2880176198741131E-5</c:v>
                </c:pt>
                <c:pt idx="606">
                  <c:v>1.2857445294883494E-5</c:v>
                </c:pt>
                <c:pt idx="607">
                  <c:v>1.2834853274307513E-5</c:v>
                </c:pt>
                <c:pt idx="608">
                  <c:v>1.281240186847292E-5</c:v>
                </c:pt>
                <c:pt idx="609">
                  <c:v>1.2790092817198703E-5</c:v>
                </c:pt>
                <c:pt idx="610">
                  <c:v>1.2767927868881504E-5</c:v>
                </c:pt>
                <c:pt idx="611">
                  <c:v>1.2745908780718194E-5</c:v>
                </c:pt>
                <c:pt idx="612">
                  <c:v>1.2724037318931276E-5</c:v>
                </c:pt>
                <c:pt idx="613">
                  <c:v>1.270231525899941E-5</c:v>
                </c:pt>
                <c:pt idx="614">
                  <c:v>1.2680744385890671E-5</c:v>
                </c:pt>
                <c:pt idx="615">
                  <c:v>1.2659326494301306E-5</c:v>
                </c:pt>
                <c:pt idx="616">
                  <c:v>1.2638063388896635E-5</c:v>
                </c:pt>
                <c:pt idx="617">
                  <c:v>1.2616956884557597E-5</c:v>
                </c:pt>
                <c:pt idx="618">
                  <c:v>1.2596008806630539E-5</c:v>
                </c:pt>
                <c:pt idx="619">
                  <c:v>1.2575220991181432E-5</c:v>
                </c:pt>
                <c:pt idx="620">
                  <c:v>1.2554595285254205E-5</c:v>
                </c:pt>
                <c:pt idx="621">
                  <c:v>1.2534133547133773E-5</c:v>
                </c:pt>
                <c:pt idx="622">
                  <c:v>1.2513837646612953E-5</c:v>
                </c:pt>
                <c:pt idx="623">
                  <c:v>1.2493709465263426E-5</c:v>
                </c:pt>
                <c:pt idx="624">
                  <c:v>1.2473750896712335E-5</c:v>
                </c:pt>
                <c:pt idx="625">
                  <c:v>1.2453963846922176E-5</c:v>
                </c:pt>
                <c:pt idx="626">
                  <c:v>1.2434350234475888E-5</c:v>
                </c:pt>
                <c:pt idx="627">
                  <c:v>1.2414911990866425E-5</c:v>
                </c:pt>
                <c:pt idx="628">
                  <c:v>1.2395651060790892E-5</c:v>
                </c:pt>
                <c:pt idx="629">
                  <c:v>1.2376569402450007E-5</c:v>
                </c:pt>
                <c:pt idx="630">
                  <c:v>1.2357668987851493E-5</c:v>
                </c:pt>
                <c:pt idx="631">
                  <c:v>1.2338951803119121E-5</c:v>
                </c:pt>
                <c:pt idx="632">
                  <c:v>1.2320419848806362E-5</c:v>
                </c:pt>
                <c:pt idx="633">
                  <c:v>1.2302075140215551E-5</c:v>
                </c:pt>
                <c:pt idx="634">
                  <c:v>1.2283919707721562E-5</c:v>
                </c:pt>
                <c:pt idx="635">
                  <c:v>1.2265955597100844E-5</c:v>
                </c:pt>
                <c:pt idx="636">
                  <c:v>1.2248184869866176E-5</c:v>
                </c:pt>
                <c:pt idx="637">
                  <c:v>1.2230609603606531E-5</c:v>
                </c:pt>
                <c:pt idx="638">
                  <c:v>1.2213231892332327E-5</c:v>
                </c:pt>
                <c:pt idx="639">
                  <c:v>1.2196053846825881E-5</c:v>
                </c:pt>
                <c:pt idx="640">
                  <c:v>1.2179077594998735E-5</c:v>
                </c:pt>
                <c:pt idx="641">
                  <c:v>1.2162305282253004E-5</c:v>
                </c:pt>
                <c:pt idx="642">
                  <c:v>1.2145739071850169E-5</c:v>
                </c:pt>
                <c:pt idx="643">
                  <c:v>1.2129381145284598E-5</c:v>
                </c:pt>
                <c:pt idx="644">
                  <c:v>1.2113233702663545E-5</c:v>
                </c:pt>
                <c:pt idx="645">
                  <c:v>1.2097298963093579E-5</c:v>
                </c:pt>
                <c:pt idx="646">
                  <c:v>1.2081579165072204E-5</c:v>
                </c:pt>
                <c:pt idx="647">
                  <c:v>1.2066076566887546E-5</c:v>
                </c:pt>
                <c:pt idx="648">
                  <c:v>1.2050793447022382E-5</c:v>
                </c:pt>
                <c:pt idx="649">
                  <c:v>1.2035732104566507E-5</c:v>
                </c:pt>
                <c:pt idx="650">
                  <c:v>1.2020894859634357E-5</c:v>
                </c:pt>
                <c:pt idx="651">
                  <c:v>1.2006284053790512E-5</c:v>
                </c:pt>
                <c:pt idx="652">
                  <c:v>1.1991902050481742E-5</c:v>
                </c:pt>
                <c:pt idx="653">
                  <c:v>1.1977751235475186E-5</c:v>
                </c:pt>
                <c:pt idx="654">
                  <c:v>1.1963834017304849E-5</c:v>
                </c:pt>
                <c:pt idx="655">
                  <c:v>1.1950152827725338E-5</c:v>
                </c:pt>
                <c:pt idx="656">
                  <c:v>1.1936710122171607E-5</c:v>
                </c:pt>
                <c:pt idx="657">
                  <c:v>1.1923508380227668E-5</c:v>
                </c:pt>
                <c:pt idx="658">
                  <c:v>1.1910550106102519E-5</c:v>
                </c:pt>
                <c:pt idx="659">
                  <c:v>1.1897837829113201E-5</c:v>
                </c:pt>
                <c:pt idx="660">
                  <c:v>1.1885374104176931E-5</c:v>
                </c:pt>
                <c:pt idx="661">
                  <c:v>1.1873161512310509E-5</c:v>
                </c:pt>
                <c:pt idx="662">
                  <c:v>1.1861202661137284E-5</c:v>
                </c:pt>
                <c:pt idx="663">
                  <c:v>1.1849500185404576E-5</c:v>
                </c:pt>
                <c:pt idx="664">
                  <c:v>1.1838056747507602E-5</c:v>
                </c:pt>
                <c:pt idx="665">
                  <c:v>1.1826875038022508E-5</c:v>
                </c:pt>
                <c:pt idx="666">
                  <c:v>1.1815957776249061E-5</c:v>
                </c:pt>
                <c:pt idx="667">
                  <c:v>1.1805307710761212E-5</c:v>
                </c:pt>
                <c:pt idx="668">
                  <c:v>1.1794927619967439E-5</c:v>
                </c:pt>
                <c:pt idx="669">
                  <c:v>1.1784820312680819E-5</c:v>
                </c:pt>
                <c:pt idx="670">
                  <c:v>1.1774988628696719E-5</c:v>
                </c:pt>
                <c:pt idx="671">
                  <c:v>1.1765435439382954E-5</c:v>
                </c:pt>
                <c:pt idx="672">
                  <c:v>1.1756163648277081E-5</c:v>
                </c:pt>
                <c:pt idx="673">
                  <c:v>1.174717619169509E-5</c:v>
                </c:pt>
                <c:pt idx="674">
                  <c:v>1.1738476039350798E-5</c:v>
                </c:pt>
                <c:pt idx="675">
                  <c:v>1.1730066194983776E-5</c:v>
                </c:pt>
                <c:pt idx="676">
                  <c:v>1.1721949696999874E-5</c:v>
                </c:pt>
                <c:pt idx="677">
                  <c:v>1.1714129619121029E-5</c:v>
                </c:pt>
                <c:pt idx="678">
                  <c:v>1.1706609071046674E-5</c:v>
                </c:pt>
                <c:pt idx="679">
                  <c:v>1.1699391199126305E-5</c:v>
                </c:pt>
                <c:pt idx="680">
                  <c:v>1.1692479187043704E-5</c:v>
                </c:pt>
                <c:pt idx="681">
                  <c:v>1.1685876256511785E-5</c:v>
                </c:pt>
                <c:pt idx="682">
                  <c:v>1.1679585667980272E-5</c:v>
                </c:pt>
                <c:pt idx="683">
                  <c:v>1.167361072135489E-5</c:v>
                </c:pt>
                <c:pt idx="684">
                  <c:v>1.166795475672883E-5</c:v>
                </c:pt>
                <c:pt idx="685">
                  <c:v>1.1662621155126801E-5</c:v>
                </c:pt>
                <c:pt idx="686">
                  <c:v>1.1657613339261934E-5</c:v>
                </c:pt>
                <c:pt idx="687">
                  <c:v>1.1652934774305126E-5</c:v>
                </c:pt>
                <c:pt idx="688">
                  <c:v>1.1648588968667971E-5</c:v>
                </c:pt>
                <c:pt idx="689">
                  <c:v>1.1644579474799392E-5</c:v>
                </c:pt>
                <c:pt idx="690">
                  <c:v>1.1640909889995019E-5</c:v>
                </c:pt>
                <c:pt idx="691">
                  <c:v>1.1637583857221441E-5</c:v>
                </c:pt>
                <c:pt idx="692">
                  <c:v>1.1634605065954414E-5</c:v>
                </c:pt>
                <c:pt idx="693">
                  <c:v>1.1631977253030814E-5</c:v>
                </c:pt>
                <c:pt idx="694">
                  <c:v>1.1629704203516866E-5</c:v>
                </c:pt>
                <c:pt idx="695">
                  <c:v>1.1627789751589253E-5</c:v>
                </c:pt>
                <c:pt idx="696">
                  <c:v>1.1626237781433796E-5</c:v>
                </c:pt>
                <c:pt idx="697">
                  <c:v>1.162505222815774E-5</c:v>
                </c:pt>
                <c:pt idx="698">
                  <c:v>1.1624237078719465E-5</c:v>
                </c:pt>
                <c:pt idx="699">
                  <c:v>1.1623796372872931E-5</c:v>
                </c:pt>
                <c:pt idx="700">
                  <c:v>1.1623734204129722E-5</c:v>
                </c:pt>
                <c:pt idx="701">
                  <c:v>1.1624054720737337E-5</c:v>
                </c:pt>
                <c:pt idx="702">
                  <c:v>1.162476212667447E-5</c:v>
                </c:pt>
                <c:pt idx="703">
                  <c:v>1.1625860682664165E-5</c:v>
                </c:pt>
                <c:pt idx="704">
                  <c:v>1.1627354707203721E-5</c:v>
                </c:pt>
                <c:pt idx="705">
                  <c:v>1.162924857761412E-5</c:v>
                </c:pt>
                <c:pt idx="706">
                  <c:v>1.1631546731106149E-5</c:v>
                </c:pt>
                <c:pt idx="707">
                  <c:v>1.1634253665866641E-5</c:v>
                </c:pt>
                <c:pt idx="708">
                  <c:v>1.1637373942162975E-5</c:v>
                </c:pt>
                <c:pt idx="709">
                  <c:v>1.1640912183467314E-5</c:v>
                </c:pt>
                <c:pt idx="710">
                  <c:v>1.1644873077600289E-5</c:v>
                </c:pt>
                <c:pt idx="711">
                  <c:v>1.1649261377895527E-5</c:v>
                </c:pt>
                <c:pt idx="712">
                  <c:v>1.1654081904383682E-5</c:v>
                </c:pt>
                <c:pt idx="713">
                  <c:v>1.1659339544998317E-5</c:v>
                </c:pt>
                <c:pt idx="714">
                  <c:v>1.166503925680233E-5</c:v>
                </c:pt>
                <c:pt idx="715">
                  <c:v>1.167118606723698E-5</c:v>
                </c:pt>
                <c:pt idx="716">
                  <c:v>1.1677785075391458E-5</c:v>
                </c:pt>
                <c:pt idx="717">
                  <c:v>1.1684841453296679E-5</c:v>
                </c:pt>
                <c:pt idx="718">
                  <c:v>1.1692360447240522E-5</c:v>
                </c:pt>
                <c:pt idx="719">
                  <c:v>1.1700347379107531E-5</c:v>
                </c:pt>
                <c:pt idx="720">
                  <c:v>1.1708807647741304E-5</c:v>
                </c:pt>
                <c:pt idx="721">
                  <c:v>1.1717746730332006E-5</c:v>
                </c:pt>
                <c:pt idx="722">
                  <c:v>1.1727170183827386E-5</c:v>
                </c:pt>
                <c:pt idx="723">
                  <c:v>1.1737083646370481E-5</c:v>
                </c:pt>
                <c:pt idx="724">
                  <c:v>1.1747492838760939E-5</c:v>
                </c:pt>
                <c:pt idx="725">
                  <c:v>1.1758403565943818E-5</c:v>
                </c:pt>
                <c:pt idx="726">
                  <c:v>1.1769821718524084E-5</c:v>
                </c:pt>
                <c:pt idx="727">
                  <c:v>1.178175327430826E-5</c:v>
                </c:pt>
                <c:pt idx="728">
                  <c:v>1.1794204299873569E-5</c:v>
                </c:pt>
                <c:pt idx="729">
                  <c:v>1.1807180952164715E-5</c:v>
                </c:pt>
                <c:pt idx="730">
                  <c:v>1.1820689480119794E-5</c:v>
                </c:pt>
                <c:pt idx="731">
                  <c:v>1.1834736226323946E-5</c:v>
                </c:pt>
                <c:pt idx="732">
                  <c:v>1.1849327628693933E-5</c:v>
                </c:pt>
                <c:pt idx="733">
                  <c:v>1.1864470222191617E-5</c:v>
                </c:pt>
                <c:pt idx="734">
                  <c:v>1.1880170640568409E-5</c:v>
                </c:pt>
                <c:pt idx="735">
                  <c:v>1.1896435618140856E-5</c:v>
                </c:pt>
                <c:pt idx="736">
                  <c:v>1.1913271991597545E-5</c:v>
                </c:pt>
                <c:pt idx="737">
                  <c:v>1.1930686701839063E-5</c:v>
                </c:pt>
                <c:pt idx="738">
                  <c:v>1.1948686795849777E-5</c:v>
                </c:pt>
                <c:pt idx="739">
                  <c:v>1.1967279428603176E-5</c:v>
                </c:pt>
                <c:pt idx="740">
                  <c:v>1.1986471865002275E-5</c:v>
                </c:pt>
                <c:pt idx="741">
                  <c:v>1.2006271481853164E-5</c:v>
                </c:pt>
                <c:pt idx="742">
                  <c:v>1.2026685769874536E-5</c:v>
                </c:pt>
                <c:pt idx="743">
                  <c:v>1.2047722335743118E-5</c:v>
                </c:pt>
                <c:pt idx="744">
                  <c:v>1.2069388904175408E-5</c:v>
                </c:pt>
                <c:pt idx="745">
                  <c:v>1.2091693320046407E-5</c:v>
                </c:pt>
                <c:pt idx="746">
                  <c:v>1.211464355054675E-5</c:v>
                </c:pt>
                <c:pt idx="747">
                  <c:v>1.2138247687377105E-5</c:v>
                </c:pt>
                <c:pt idx="748">
                  <c:v>1.2162513948983449E-5</c:v>
                </c:pt>
                <c:pt idx="749">
                  <c:v>1.2187450682830501E-5</c:v>
                </c:pt>
                <c:pt idx="750">
                  <c:v>1.2213066367716986E-5</c:v>
                </c:pt>
                <c:pt idx="751">
                  <c:v>1.2239369616131153E-5</c:v>
                </c:pt>
                <c:pt idx="752">
                  <c:v>1.2266369176649243E-5</c:v>
                </c:pt>
                <c:pt idx="753">
                  <c:v>1.2294073936376118E-5</c:v>
                </c:pt>
                <c:pt idx="754">
                  <c:v>1.2322492923429213E-5</c:v>
                </c:pt>
                <c:pt idx="755">
                  <c:v>1.2351635309467554E-5</c:v>
                </c:pt>
                <c:pt idx="756">
                  <c:v>1.2381510412264807E-5</c:v>
                </c:pt>
                <c:pt idx="757">
                  <c:v>1.2412127698328978E-5</c:v>
                </c:pt>
                <c:pt idx="758">
                  <c:v>1.244349678556835E-5</c:v>
                </c:pt>
                <c:pt idx="759">
                  <c:v>1.2475627446004824E-5</c:v>
                </c:pt>
                <c:pt idx="760">
                  <c:v>1.2508529608535757E-5</c:v>
                </c:pt>
                <c:pt idx="761">
                  <c:v>1.2542213361744791E-5</c:v>
                </c:pt>
                <c:pt idx="762">
                  <c:v>1.2576688956762874E-5</c:v>
                </c:pt>
                <c:pt idx="763">
                  <c:v>1.2611966810179414E-5</c:v>
                </c:pt>
                <c:pt idx="764">
                  <c:v>1.2648057507006337E-5</c:v>
                </c:pt>
                <c:pt idx="765">
                  <c:v>1.2684971803693687E-5</c:v>
                </c:pt>
                <c:pt idx="766">
                  <c:v>1.2722720631199465E-5</c:v>
                </c:pt>
                <c:pt idx="767">
                  <c:v>1.2761315098113487E-5</c:v>
                </c:pt>
                <c:pt idx="768">
                  <c:v>1.2800766493837154E-5</c:v>
                </c:pt>
                <c:pt idx="769">
                  <c:v>1.2841086291819135E-5</c:v>
                </c:pt>
                <c:pt idx="770">
                  <c:v>1.2882286152848503E-5</c:v>
                </c:pt>
                <c:pt idx="771">
                  <c:v>1.2924377928406754E-5</c:v>
                </c:pt>
                <c:pt idx="772">
                  <c:v>1.2967373664078178E-5</c:v>
                </c:pt>
                <c:pt idx="773">
                  <c:v>1.3011285603021608E-5</c:v>
                </c:pt>
                <c:pt idx="774">
                  <c:v>1.3056126189502795E-5</c:v>
                </c:pt>
                <c:pt idx="775">
                  <c:v>1.3101908072490021E-5</c:v>
                </c:pt>
                <c:pt idx="776">
                  <c:v>1.3148644109312451E-5</c:v>
                </c:pt>
                <c:pt idx="777">
                  <c:v>1.3196347369383644E-5</c:v>
                </c:pt>
                <c:pt idx="778">
                  <c:v>1.3245031137990835E-5</c:v>
                </c:pt>
                <c:pt idx="779">
                  <c:v>1.3294708920150571E-5</c:v>
                </c:pt>
                <c:pt idx="780">
                  <c:v>1.3345394444533178E-5</c:v>
                </c:pt>
                <c:pt idx="781">
                  <c:v>1.3397101667455596E-5</c:v>
                </c:pt>
                <c:pt idx="782">
                  <c:v>1.3449844776945053E-5</c:v>
                </c:pt>
                <c:pt idx="783">
                  <c:v>1.3503638196874129E-5</c:v>
                </c:pt>
                <c:pt idx="784">
                  <c:v>1.3558496591168929E-5</c:v>
                </c:pt>
                <c:pt idx="785">
                  <c:v>1.3614434868090421E-5</c:v>
                </c:pt>
                <c:pt idx="786">
                  <c:v>1.3671468184592217E-5</c:v>
                </c:pt>
                <c:pt idx="787">
                  <c:v>1.3729611950753888E-5</c:v>
                </c:pt>
                <c:pt idx="788">
                  <c:v>1.3788881834293088E-5</c:v>
                </c:pt>
                <c:pt idx="789">
                  <c:v>1.3849293765155779E-5</c:v>
                </c:pt>
                <c:pt idx="790">
                  <c:v>1.3910863940188041E-5</c:v>
                </c:pt>
                <c:pt idx="791">
                  <c:v>1.3973608827889055E-5</c:v>
                </c:pt>
                <c:pt idx="792">
                  <c:v>1.4037545173247488E-5</c:v>
                </c:pt>
                <c:pt idx="793">
                  <c:v>1.410269000266301E-5</c:v>
                </c:pt>
                <c:pt idx="794">
                  <c:v>1.4169060628953429E-5</c:v>
                </c:pt>
                <c:pt idx="795">
                  <c:v>1.4236674656449634E-5</c:v>
                </c:pt>
                <c:pt idx="796">
                  <c:v>1.4305549986179366E-5</c:v>
                </c:pt>
                <c:pt idx="797">
                  <c:v>1.4375704821141782E-5</c:v>
                </c:pt>
                <c:pt idx="798">
                  <c:v>1.4447157671674415E-5</c:v>
                </c:pt>
                <c:pt idx="799">
                  <c:v>1.4519927360912592E-5</c:v>
                </c:pt>
                <c:pt idx="800">
                  <c:v>1.4594033030345584E-5</c:v>
                </c:pt>
                <c:pt idx="801">
                  <c:v>1.4669494145468303E-5</c:v>
                </c:pt>
                <c:pt idx="802">
                  <c:v>1.4746330501532191E-5</c:v>
                </c:pt>
                <c:pt idx="803">
                  <c:v>1.4824562229396192E-5</c:v>
                </c:pt>
                <c:pt idx="804">
                  <c:v>1.4904209801478375E-5</c:v>
                </c:pt>
                <c:pt idx="805">
                  <c:v>1.4985294037813007E-5</c:v>
                </c:pt>
                <c:pt idx="806">
                  <c:v>1.5067836112210854E-5</c:v>
                </c:pt>
                <c:pt idx="807">
                  <c:v>1.5151857558527693E-5</c:v>
                </c:pt>
                <c:pt idx="808">
                  <c:v>1.5237380277041041E-5</c:v>
                </c:pt>
                <c:pt idx="809">
                  <c:v>1.532442654093774E-5</c:v>
                </c:pt>
                <c:pt idx="810">
                  <c:v>1.5413019002913592E-5</c:v>
                </c:pt>
                <c:pt idx="811">
                  <c:v>1.5503180701887597E-5</c:v>
                </c:pt>
                <c:pt idx="812">
                  <c:v>1.5594935069832481E-5</c:v>
                </c:pt>
                <c:pt idx="813">
                  <c:v>1.5688305938722696E-5</c:v>
                </c:pt>
                <c:pt idx="814">
                  <c:v>1.5783317547603079E-5</c:v>
                </c:pt>
                <c:pt idx="815">
                  <c:v>1.5879994549780074E-5</c:v>
                </c:pt>
                <c:pt idx="816">
                  <c:v>1.5978362020135751E-5</c:v>
                </c:pt>
                <c:pt idx="817">
                  <c:v>1.6078445462569065E-5</c:v>
                </c:pt>
                <c:pt idx="818">
                  <c:v>1.6180270817565053E-5</c:v>
                </c:pt>
                <c:pt idx="819">
                  <c:v>1.6283864469894329E-5</c:v>
                </c:pt>
                <c:pt idx="820">
                  <c:v>1.6389253256445375E-5</c:v>
                </c:pt>
                <c:pt idx="821">
                  <c:v>1.6496464474191563E-5</c:v>
                </c:pt>
                <c:pt idx="822">
                  <c:v>1.6605525888294576E-5</c:v>
                </c:pt>
                <c:pt idx="823">
                  <c:v>1.6716465740348093E-5</c:v>
                </c:pt>
                <c:pt idx="824">
                  <c:v>1.6829312756762279E-5</c:v>
                </c:pt>
                <c:pt idx="825">
                  <c:v>1.6944096157291957E-5</c:v>
                </c:pt>
                <c:pt idx="826">
                  <c:v>1.7060845663712033E-5</c:v>
                </c:pt>
                <c:pt idx="827">
                  <c:v>1.7179591508640272E-5</c:v>
                </c:pt>
                <c:pt idx="828">
                  <c:v>1.7300364444512065E-5</c:v>
                </c:pt>
                <c:pt idx="829">
                  <c:v>1.7423195752708862E-5</c:v>
                </c:pt>
                <c:pt idx="830">
                  <c:v>1.7548117252841343E-5</c:v>
                </c:pt>
                <c:pt idx="831">
                  <c:v>1.7675161312193664E-5</c:v>
                </c:pt>
                <c:pt idx="832">
                  <c:v>1.7804360855325819E-5</c:v>
                </c:pt>
                <c:pt idx="833">
                  <c:v>1.7935749373842937E-5</c:v>
                </c:pt>
                <c:pt idx="834">
                  <c:v>1.8069360936328042E-5</c:v>
                </c:pt>
                <c:pt idx="835">
                  <c:v>1.8205230198447895E-5</c:v>
                </c:pt>
                <c:pt idx="836">
                  <c:v>1.8343392413226879E-5</c:v>
                </c:pt>
                <c:pt idx="837">
                  <c:v>1.8483883441497809E-5</c:v>
                </c:pt>
                <c:pt idx="838">
                  <c:v>1.8626739762530297E-5</c:v>
                </c:pt>
                <c:pt idx="839">
                  <c:v>1.877199848483965E-5</c:v>
                </c:pt>
                <c:pt idx="840">
                  <c:v>1.8919697357177937E-5</c:v>
                </c:pt>
                <c:pt idx="841">
                  <c:v>1.9069874779712995E-5</c:v>
                </c:pt>
                <c:pt idx="842">
                  <c:v>1.9222569815395782E-5</c:v>
                </c:pt>
                <c:pt idx="843">
                  <c:v>1.9377822201521223E-5</c:v>
                </c:pt>
                <c:pt idx="844">
                  <c:v>1.9535672361483328E-5</c:v>
                </c:pt>
                <c:pt idx="845">
                  <c:v>1.9696161416729202E-5</c:v>
                </c:pt>
                <c:pt idx="846">
                  <c:v>1.9859331198916397E-5</c:v>
                </c:pt>
                <c:pt idx="847">
                  <c:v>2.0025224262272549E-5</c:v>
                </c:pt>
                <c:pt idx="848">
                  <c:v>2.0193883896166035E-5</c:v>
                </c:pt>
                <c:pt idx="849">
                  <c:v>2.0365354137886824E-5</c:v>
                </c:pt>
                <c:pt idx="850">
                  <c:v>2.0539679785642047E-5</c:v>
                </c:pt>
                <c:pt idx="851">
                  <c:v>2.0716906411770713E-5</c:v>
                </c:pt>
                <c:pt idx="852">
                  <c:v>2.0897080376180117E-5</c:v>
                </c:pt>
                <c:pt idx="853">
                  <c:v>2.108024884000646E-5</c:v>
                </c:pt>
                <c:pt idx="854">
                  <c:v>2.1266459779506469E-5</c:v>
                </c:pt>
                <c:pt idx="855">
                  <c:v>2.1455762000178739E-5</c:v>
                </c:pt>
                <c:pt idx="856">
                  <c:v>2.1648205151122537E-5</c:v>
                </c:pt>
                <c:pt idx="857">
                  <c:v>2.1843839739636562E-5</c:v>
                </c:pt>
                <c:pt idx="858">
                  <c:v>2.2042717146060381E-5</c:v>
                </c:pt>
                <c:pt idx="859">
                  <c:v>2.2244889638862987E-5</c:v>
                </c:pt>
                <c:pt idx="860">
                  <c:v>2.2450410389982292E-5</c:v>
                </c:pt>
                <c:pt idx="861">
                  <c:v>2.2659333490419217E-5</c:v>
                </c:pt>
                <c:pt idx="862">
                  <c:v>2.2871713966092012E-5</c:v>
                </c:pt>
                <c:pt idx="863">
                  <c:v>2.3087607793949377E-5</c:v>
                </c:pt>
                <c:pt idx="864">
                  <c:v>2.330707191835405E-5</c:v>
                </c:pt>
                <c:pt idx="865">
                  <c:v>2.3530164267735082E-5</c:v>
                </c:pt>
                <c:pt idx="866">
                  <c:v>2.3756943771513902E-5</c:v>
                </c:pt>
                <c:pt idx="867">
                  <c:v>2.3987470377310066E-5</c:v>
                </c:pt>
                <c:pt idx="868">
                  <c:v>2.4221805068430778E-5</c:v>
                </c:pt>
                <c:pt idx="869">
                  <c:v>2.4460009881643629E-5</c:v>
                </c:pt>
                <c:pt idx="870">
                  <c:v>2.4702147925244599E-5</c:v>
                </c:pt>
                <c:pt idx="871">
                  <c:v>2.4948283397418568E-5</c:v>
                </c:pt>
                <c:pt idx="872">
                  <c:v>2.5198481604900858E-5</c:v>
                </c:pt>
                <c:pt idx="873">
                  <c:v>2.5452808981941575E-5</c:v>
                </c:pt>
                <c:pt idx="874">
                  <c:v>2.5711333109578514E-5</c:v>
                </c:pt>
                <c:pt idx="875">
                  <c:v>2.5974122735222792E-5</c:v>
                </c:pt>
                <c:pt idx="876">
                  <c:v>2.6241247792561875E-5</c:v>
                </c:pt>
                <c:pt idx="877">
                  <c:v>2.6512779421780948E-5</c:v>
                </c:pt>
                <c:pt idx="878">
                  <c:v>2.6788789990114769E-5</c:v>
                </c:pt>
                <c:pt idx="879">
                  <c:v>2.7069353112725435E-5</c:v>
                </c:pt>
                <c:pt idx="880">
                  <c:v>2.7354543673916968E-5</c:v>
                </c:pt>
                <c:pt idx="881">
                  <c:v>2.7644437848687613E-5</c:v>
                </c:pt>
                <c:pt idx="882">
                  <c:v>2.7939113124627465E-5</c:v>
                </c:pt>
                <c:pt idx="883">
                  <c:v>2.8238648324162117E-5</c:v>
                </c:pt>
                <c:pt idx="884">
                  <c:v>2.8543123627149233E-5</c:v>
                </c:pt>
                <c:pt idx="885">
                  <c:v>2.8852620593834088E-5</c:v>
                </c:pt>
                <c:pt idx="886">
                  <c:v>2.9167222188163075E-5</c:v>
                </c:pt>
                <c:pt idx="887">
                  <c:v>2.9487012801466241E-5</c:v>
                </c:pt>
                <c:pt idx="888">
                  <c:v>2.9812078276508971E-5</c:v>
                </c:pt>
                <c:pt idx="889">
                  <c:v>3.0142505931917936E-5</c:v>
                </c:pt>
                <c:pt idx="890">
                  <c:v>3.0478384586986632E-5</c:v>
                </c:pt>
                <c:pt idx="891">
                  <c:v>3.0819804586865304E-5</c:v>
                </c:pt>
                <c:pt idx="892">
                  <c:v>3.1166857828138099E-5</c:v>
                </c:pt>
                <c:pt idx="893">
                  <c:v>3.1519637784791831E-5</c:v>
                </c:pt>
                <c:pt idx="894">
                  <c:v>3.1878239534582458E-5</c:v>
                </c:pt>
                <c:pt idx="895">
                  <c:v>3.2242759785802376E-5</c:v>
                </c:pt>
                <c:pt idx="896">
                  <c:v>3.2613296904449432E-5</c:v>
                </c:pt>
                <c:pt idx="897">
                  <c:v>3.2989950941809724E-5</c:v>
                </c:pt>
                <c:pt idx="898">
                  <c:v>3.3372823662448601E-5</c:v>
                </c:pt>
                <c:pt idx="899">
                  <c:v>3.3762018572621935E-5</c:v>
                </c:pt>
                <c:pt idx="900">
                  <c:v>3.4157640949103036E-5</c:v>
                </c:pt>
                <c:pt idx="901">
                  <c:v>3.4559797868440742E-5</c:v>
                </c:pt>
                <c:pt idx="902">
                  <c:v>3.4968598236636594E-5</c:v>
                </c:pt>
                <c:pt idx="903">
                  <c:v>3.5384152819260764E-5</c:v>
                </c:pt>
                <c:pt idx="904">
                  <c:v>3.5806574271994977E-5</c:v>
                </c:pt>
                <c:pt idx="905">
                  <c:v>3.6235977171618959E-5</c:v>
                </c:pt>
                <c:pt idx="906">
                  <c:v>3.6672478047432393E-5</c:v>
                </c:pt>
                <c:pt idx="907">
                  <c:v>3.7116195413120901E-5</c:v>
                </c:pt>
                <c:pt idx="908">
                  <c:v>3.7567249799068347E-5</c:v>
                </c:pt>
                <c:pt idx="909">
                  <c:v>3.8025763785114212E-5</c:v>
                </c:pt>
                <c:pt idx="910">
                  <c:v>3.849186203376215E-5</c:v>
                </c:pt>
                <c:pt idx="911">
                  <c:v>3.8965671323836565E-5</c:v>
                </c:pt>
                <c:pt idx="912">
                  <c:v>3.9447320584597541E-5</c:v>
                </c:pt>
                <c:pt idx="913">
                  <c:v>3.9936940930300545E-5</c:v>
                </c:pt>
                <c:pt idx="914">
                  <c:v>4.0434665695217333E-5</c:v>
                </c:pt>
                <c:pt idx="915">
                  <c:v>4.0940630469108369E-5</c:v>
                </c:pt>
                <c:pt idx="916">
                  <c:v>4.1454973133149773E-5</c:v>
                </c:pt>
                <c:pt idx="917">
                  <c:v>4.1977833896313982E-5</c:v>
                </c:pt>
                <c:pt idx="918">
                  <c:v>4.2509355332202683E-5</c:v>
                </c:pt>
                <c:pt idx="919">
                  <c:v>4.3049682416336629E-5</c:v>
                </c:pt>
                <c:pt idx="920">
                  <c:v>4.3598962563883579E-5</c:v>
                </c:pt>
                <c:pt idx="921">
                  <c:v>4.4157345667848143E-5</c:v>
                </c:pt>
                <c:pt idx="922">
                  <c:v>4.4724984137692415E-5</c:v>
                </c:pt>
                <c:pt idx="923">
                  <c:v>4.5302032938408099E-5</c:v>
                </c:pt>
                <c:pt idx="924">
                  <c:v>4.5888649630014514E-5</c:v>
                </c:pt>
                <c:pt idx="925">
                  <c:v>4.6484994407493554E-5</c:v>
                </c:pt>
                <c:pt idx="926">
                  <c:v>4.7091230141151565E-5</c:v>
                </c:pt>
                <c:pt idx="927">
                  <c:v>4.7707522417392897E-5</c:v>
                </c:pt>
                <c:pt idx="928">
                  <c:v>4.8334039579908437E-5</c:v>
                </c:pt>
                <c:pt idx="929">
                  <c:v>4.8970952771268464E-5</c:v>
                </c:pt>
                <c:pt idx="930">
                  <c:v>4.9618435974901991E-5</c:v>
                </c:pt>
                <c:pt idx="931">
                  <c:v>5.0276666057466794E-5</c:v>
                </c:pt>
                <c:pt idx="932">
                  <c:v>5.0945822811580142E-5</c:v>
                </c:pt>
                <c:pt idx="933">
                  <c:v>5.1626088998917357E-5</c:v>
                </c:pt>
                <c:pt idx="934">
                  <c:v>5.2317650393649291E-5</c:v>
                </c:pt>
                <c:pt idx="935">
                  <c:v>5.3020695826207123E-5</c:v>
                </c:pt>
                <c:pt idx="936">
                  <c:v>5.3735417227363762E-5</c:v>
                </c:pt>
                <c:pt idx="937">
                  <c:v>5.4462009672601365E-5</c:v>
                </c:pt>
                <c:pt idx="938">
                  <c:v>5.520067142676047E-5</c:v>
                </c:pt>
                <c:pt idx="939">
                  <c:v>5.5951603988936787E-5</c:v>
                </c:pt>
                <c:pt idx="940">
                  <c:v>5.6715012137606731E-5</c:v>
                </c:pt>
                <c:pt idx="941">
                  <c:v>5.7491103975955438E-5</c:v>
                </c:pt>
                <c:pt idx="942">
                  <c:v>5.8280090977386768E-5</c:v>
                </c:pt>
                <c:pt idx="943">
                  <c:v>5.9082188031172454E-5</c:v>
                </c:pt>
                <c:pt idx="944">
                  <c:v>5.9897613488219101E-5</c:v>
                </c:pt>
                <c:pt idx="945">
                  <c:v>6.0726589206923392E-5</c:v>
                </c:pt>
                <c:pt idx="946">
                  <c:v>6.1569340599061426E-5</c:v>
                </c:pt>
                <c:pt idx="947">
                  <c:v>6.2426096675688764E-5</c:v>
                </c:pt>
                <c:pt idx="948">
                  <c:v>6.3297090093007355E-5</c:v>
                </c:pt>
                <c:pt idx="949">
                  <c:v>6.4182557198145916E-5</c:v>
                </c:pt>
                <c:pt idx="950">
                  <c:v>6.5082738074815537E-5</c:v>
                </c:pt>
                <c:pt idx="951">
                  <c:v>6.5997876588783615E-5</c:v>
                </c:pt>
                <c:pt idx="952">
                  <c:v>6.6928220433107891E-5</c:v>
                </c:pt>
                <c:pt idx="953">
                  <c:v>6.7874021173087095E-5</c:v>
                </c:pt>
                <c:pt idx="954">
                  <c:v>6.8835534290845955E-5</c:v>
                </c:pt>
                <c:pt idx="955">
                  <c:v>6.9813019229503763E-5</c:v>
                </c:pt>
                <c:pt idx="956">
                  <c:v>7.0806739436842905E-5</c:v>
                </c:pt>
                <c:pt idx="957">
                  <c:v>7.181696240841596E-5</c:v>
                </c:pt>
                <c:pt idx="958">
                  <c:v>7.2843959730001289E-5</c:v>
                </c:pt>
                <c:pt idx="959">
                  <c:v>7.388800711931834E-5</c:v>
                </c:pt>
                <c:pt idx="960">
                  <c:v>7.494938446692568E-5</c:v>
                </c:pt>
                <c:pt idx="961">
                  <c:v>7.6028375876197258E-5</c:v>
                </c:pt>
                <c:pt idx="962">
                  <c:v>7.7125269702267265E-5</c:v>
                </c:pt>
                <c:pt idx="963">
                  <c:v>7.824035858984839E-5</c:v>
                </c:pt>
                <c:pt idx="964">
                  <c:v>7.9373939509806867E-5</c:v>
                </c:pt>
                <c:pt idx="965">
                  <c:v>8.0526313794353696E-5</c:v>
                </c:pt>
                <c:pt idx="966">
                  <c:v>8.1697787170755242E-5</c:v>
                </c:pt>
                <c:pt idx="967">
                  <c:v>8.2888669793395711E-5</c:v>
                </c:pt>
                <c:pt idx="968">
                  <c:v>8.409927627405929E-5</c:v>
                </c:pt>
                <c:pt idx="969">
                  <c:v>8.5329925710282134E-5</c:v>
                </c:pt>
                <c:pt idx="970">
                  <c:v>8.658094171161048E-5</c:v>
                </c:pt>
                <c:pt idx="971">
                  <c:v>8.7852652423574826E-5</c:v>
                </c:pt>
                <c:pt idx="972">
                  <c:v>8.9145390549231641E-5</c:v>
                </c:pt>
                <c:pt idx="973">
                  <c:v>9.045949336805249E-5</c:v>
                </c:pt>
                <c:pt idx="974">
                  <c:v>9.1795302751971846E-5</c:v>
                </c:pt>
                <c:pt idx="975">
                  <c:v>9.3153165178368075E-5</c:v>
                </c:pt>
                <c:pt idx="976">
                  <c:v>9.453343173977323E-5</c:v>
                </c:pt>
                <c:pt idx="977">
                  <c:v>9.5936458150046788E-5</c:v>
                </c:pt>
                <c:pt idx="978">
                  <c:v>9.7362604746782471E-5</c:v>
                </c:pt>
                <c:pt idx="979">
                  <c:v>9.8812236489671923E-5</c:v>
                </c:pt>
                <c:pt idx="980">
                  <c:v>1.0028572295454616E-4</c:v>
                </c:pt>
                <c:pt idx="981">
                  <c:v>1.0178343832281337E-4</c:v>
                </c:pt>
                <c:pt idx="982">
                  <c:v>1.0330576136596967E-4</c:v>
                </c:pt>
                <c:pt idx="983">
                  <c:v>1.0485307542485814E-4</c:v>
                </c:pt>
                <c:pt idx="984">
                  <c:v>1.064257683833387E-4</c:v>
                </c:pt>
                <c:pt idx="985">
                  <c:v>1.0802423263601593E-4</c:v>
                </c:pt>
                <c:pt idx="986">
                  <c:v>1.0964886504962262E-4</c:v>
                </c:pt>
                <c:pt idx="987">
                  <c:v>1.1130006691768573E-4</c:v>
                </c:pt>
                <c:pt idx="988">
                  <c:v>1.129782439080472E-4</c:v>
                </c:pt>
                <c:pt idx="989">
                  <c:v>1.1468380600279428E-4</c:v>
                </c:pt>
                <c:pt idx="990">
                  <c:v>1.1641716743015762E-4</c:v>
                </c:pt>
                <c:pt idx="991">
                  <c:v>1.1817874658787016E-4</c:v>
                </c:pt>
                <c:pt idx="992">
                  <c:v>1.1996896595751577E-4</c:v>
                </c:pt>
                <c:pt idx="993">
                  <c:v>1.2178825200929251E-4</c:v>
                </c:pt>
                <c:pt idx="994">
                  <c:v>1.2363703509669409E-4</c:v>
                </c:pt>
                <c:pt idx="995">
                  <c:v>1.2551574934048401E-4</c:v>
                </c:pt>
                <c:pt idx="996">
                  <c:v>1.2742483250136497E-4</c:v>
                </c:pt>
                <c:pt idx="997">
                  <c:v>1.293647258407409E-4</c:v>
                </c:pt>
                <c:pt idx="998">
                  <c:v>1.3133587396888484E-4</c:v>
                </c:pt>
                <c:pt idx="999">
                  <c:v>1.3333872467982325E-4</c:v>
                </c:pt>
                <c:pt idx="1000">
                  <c:v>0</c:v>
                </c:pt>
              </c:numCache>
            </c:numRef>
          </c:yVal>
          <c:smooth val="0"/>
          <c:extLst>
            <c:ext xmlns:c16="http://schemas.microsoft.com/office/drawing/2014/chart" uri="{C3380CC4-5D6E-409C-BE32-E72D297353CC}">
              <c16:uniqueId val="{00000009-5203-417B-9EE3-A464B15E8ADC}"/>
            </c:ext>
          </c:extLst>
        </c:ser>
        <c:dLbls>
          <c:showLegendKey val="0"/>
          <c:showVal val="0"/>
          <c:showCatName val="0"/>
          <c:showSerName val="0"/>
          <c:showPercent val="0"/>
          <c:showBubbleSize val="0"/>
        </c:dLbls>
        <c:axId val="903431400"/>
        <c:axId val="815173016"/>
      </c:scatterChart>
      <c:scatterChart>
        <c:scatterStyle val="smoothMarker"/>
        <c:varyColors val="0"/>
        <c:ser>
          <c:idx val="0"/>
          <c:order val="0"/>
          <c:tx>
            <c:strRef>
              <c:f>'Noise and Sensitivity Calcs'!$C$6</c:f>
              <c:strCache>
                <c:ptCount val="1"/>
                <c:pt idx="0">
                  <c:v> Sens.,  C2 = 25.9E-09</c:v>
                </c:pt>
              </c:strCache>
            </c:strRef>
          </c:tx>
          <c:spPr>
            <a:ln w="38100" cap="rnd">
              <a:solidFill>
                <a:srgbClr val="FF000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Calcs'!$C$12:$C$1012</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55.182697491377439</c:v>
                </c:pt>
                <c:pt idx="731">
                  <c:v>55.182697491377439</c:v>
                </c:pt>
                <c:pt idx="732">
                  <c:v>45.113192647263418</c:v>
                </c:pt>
                <c:pt idx="733">
                  <c:v>39.83765410131744</c:v>
                </c:pt>
                <c:pt idx="734">
                  <c:v>36.421672675563798</c:v>
                </c:pt>
                <c:pt idx="735">
                  <c:v>33.976047341359468</c:v>
                </c:pt>
                <c:pt idx="736">
                  <c:v>32.117817631827712</c:v>
                </c:pt>
                <c:pt idx="737">
                  <c:v>30.64915182661619</c:v>
                </c:pt>
                <c:pt idx="738">
                  <c:v>29.455479882773691</c:v>
                </c:pt>
                <c:pt idx="739">
                  <c:v>28.464975307404959</c:v>
                </c:pt>
                <c:pt idx="740">
                  <c:v>27.629893433749004</c:v>
                </c:pt>
                <c:pt idx="741">
                  <c:v>26.917032147697903</c:v>
                </c:pt>
                <c:pt idx="742">
                  <c:v>26.302457928843406</c:v>
                </c:pt>
                <c:pt idx="743">
                  <c:v>25.768405428668832</c:v>
                </c:pt>
                <c:pt idx="744">
                  <c:v>25.301362338908003</c:v>
                </c:pt>
                <c:pt idx="745">
                  <c:v>24.890837134654433</c:v>
                </c:pt>
                <c:pt idx="746">
                  <c:v>24.528538555727426</c:v>
                </c:pt>
                <c:pt idx="747">
                  <c:v>24.207813054491972</c:v>
                </c:pt>
                <c:pt idx="748">
                  <c:v>23.923249258874474</c:v>
                </c:pt>
                <c:pt idx="749">
                  <c:v>23.67039368160906</c:v>
                </c:pt>
                <c:pt idx="750">
                  <c:v>23.445542392877762</c:v>
                </c:pt>
                <c:pt idx="751">
                  <c:v>23.245585713502109</c:v>
                </c:pt>
                <c:pt idx="752">
                  <c:v>23.067890643654415</c:v>
                </c:pt>
                <c:pt idx="753">
                  <c:v>22.910210621357532</c:v>
                </c:pt>
                <c:pt idx="754">
                  <c:v>22.770615388085613</c:v>
                </c:pt>
                <c:pt idx="755">
                  <c:v>22.647435859689548</c:v>
                </c:pt>
                <c:pt idx="756">
                  <c:v>22.539220341358142</c:v>
                </c:pt>
                <c:pt idx="757">
                  <c:v>22.444699420831931</c:v>
                </c:pt>
                <c:pt idx="758">
                  <c:v>22.362757573060353</c:v>
                </c:pt>
                <c:pt idx="759">
                  <c:v>22.292410007450162</c:v>
                </c:pt>
                <c:pt idx="760">
                  <c:v>22.232783648373044</c:v>
                </c:pt>
                <c:pt idx="761">
                  <c:v>22.18310140239111</c:v>
                </c:pt>
                <c:pt idx="762">
                  <c:v>22.142669059952361</c:v>
                </c:pt>
                <c:pt idx="763">
                  <c:v>22.110864324492656</c:v>
                </c:pt>
                <c:pt idx="764">
                  <c:v>22.087127571440803</c:v>
                </c:pt>
                <c:pt idx="765">
                  <c:v>22.070954023069987</c:v>
                </c:pt>
                <c:pt idx="766">
                  <c:v>22.061887089245975</c:v>
                </c:pt>
                <c:pt idx="767">
                  <c:v>22.059512673771984</c:v>
                </c:pt>
                <c:pt idx="768">
                  <c:v>22.063454284774025</c:v>
                </c:pt>
                <c:pt idx="769">
                  <c:v>22.073368818029074</c:v>
                </c:pt>
                <c:pt idx="770">
                  <c:v>22.08894290623261</c:v>
                </c:pt>
                <c:pt idx="771">
                  <c:v>22.109889746399599</c:v>
                </c:pt>
                <c:pt idx="772">
                  <c:v>22.135946332965684</c:v>
                </c:pt>
                <c:pt idx="773">
                  <c:v>22.166871036551129</c:v>
                </c:pt>
                <c:pt idx="774">
                  <c:v>22.202441478385776</c:v>
                </c:pt>
                <c:pt idx="775">
                  <c:v>22.242452658572457</c:v>
                </c:pt>
                <c:pt idx="776">
                  <c:v>22.286715303055171</c:v>
                </c:pt>
                <c:pt idx="777">
                  <c:v>22.335054399663527</c:v>
                </c:pt>
                <c:pt idx="778">
                  <c:v>22.387307898145714</c:v>
                </c:pt>
                <c:pt idx="779">
                  <c:v>22.44332555287518</c:v>
                </c:pt>
                <c:pt idx="780">
                  <c:v>22.502967890053359</c:v>
                </c:pt>
                <c:pt idx="781">
                  <c:v>22.566105283856444</c:v>
                </c:pt>
                <c:pt idx="782">
                  <c:v>22.632617128176744</c:v>
                </c:pt>
                <c:pt idx="783">
                  <c:v>22.702391092465355</c:v>
                </c:pt>
                <c:pt idx="784">
                  <c:v>22.775322451751101</c:v>
                </c:pt>
                <c:pt idx="785">
                  <c:v>22.851313482238012</c:v>
                </c:pt>
                <c:pt idx="786">
                  <c:v>22.930272915018996</c:v>
                </c:pt>
                <c:pt idx="787">
                  <c:v>23.012115441404571</c:v>
                </c:pt>
                <c:pt idx="788">
                  <c:v>23.096761264193592</c:v>
                </c:pt>
                <c:pt idx="789">
                  <c:v>23.184135689921987</c:v>
                </c:pt>
                <c:pt idx="790">
                  <c:v>23.274168757733356</c:v>
                </c:pt>
                <c:pt idx="791">
                  <c:v>23.36679490104434</c:v>
                </c:pt>
                <c:pt idx="792">
                  <c:v>23.461952638631562</c:v>
                </c:pt>
                <c:pt idx="793">
                  <c:v>23.559584292160864</c:v>
                </c:pt>
                <c:pt idx="794">
                  <c:v>23.659635727525249</c:v>
                </c:pt>
                <c:pt idx="795">
                  <c:v>23.762056117654161</c:v>
                </c:pt>
                <c:pt idx="796">
                  <c:v>23.866797724720175</c:v>
                </c:pt>
                <c:pt idx="797">
                  <c:v>23.973815699895258</c:v>
                </c:pt>
                <c:pt idx="798">
                  <c:v>24.08306789901135</c:v>
                </c:pt>
                <c:pt idx="799">
                  <c:v>24.194514712654964</c:v>
                </c:pt>
                <c:pt idx="800">
                  <c:v>24.308118909379498</c:v>
                </c:pt>
                <c:pt idx="801">
                  <c:v>24.423845490857715</c:v>
                </c:pt>
                <c:pt idx="802">
                  <c:v>24.541661557915894</c:v>
                </c:pt>
                <c:pt idx="803">
                  <c:v>24.661536186499106</c:v>
                </c:pt>
                <c:pt idx="804">
                  <c:v>24.783440312710486</c:v>
                </c:pt>
                <c:pt idx="805">
                  <c:v>24.907346626154354</c:v>
                </c:pt>
                <c:pt idx="806">
                  <c:v>25.033229470884226</c:v>
                </c:pt>
                <c:pt idx="807">
                  <c:v>25.16106475332758</c:v>
                </c:pt>
                <c:pt idx="808">
                  <c:v>25.290829856614142</c:v>
                </c:pt>
                <c:pt idx="809">
                  <c:v>25.422503560793519</c:v>
                </c:pt>
                <c:pt idx="810">
                  <c:v>25.556065968470271</c:v>
                </c:pt>
                <c:pt idx="811">
                  <c:v>25.691498435430624</c:v>
                </c:pt>
                <c:pt idx="812">
                  <c:v>25.82878350587211</c:v>
                </c:pt>
                <c:pt idx="813">
                  <c:v>25.967904851883102</c:v>
                </c:pt>
                <c:pt idx="814">
                  <c:v>26.108847216847753</c:v>
                </c:pt>
                <c:pt idx="815">
                  <c:v>26.251596362483657</c:v>
                </c:pt>
                <c:pt idx="816">
                  <c:v>26.396139019241456</c:v>
                </c:pt>
                <c:pt idx="817">
                  <c:v>26.542462839819482</c:v>
                </c:pt>
                <c:pt idx="818">
                  <c:v>26.690556355569623</c:v>
                </c:pt>
                <c:pt idx="819">
                  <c:v>26.840408935584481</c:v>
                </c:pt>
                <c:pt idx="820">
                  <c:v>26.992010748277011</c:v>
                </c:pt>
                <c:pt idx="821">
                  <c:v>27.145352725278713</c:v>
                </c:pt>
                <c:pt idx="822">
                  <c:v>27.30042652749335</c:v>
                </c:pt>
                <c:pt idx="823">
                  <c:v>27.457224513160565</c:v>
                </c:pt>
                <c:pt idx="824">
                  <c:v>27.615739707791398</c:v>
                </c:pt>
                <c:pt idx="825">
                  <c:v>27.775965775850509</c:v>
                </c:pt>
                <c:pt idx="826">
                  <c:v>27.937896994068762</c:v>
                </c:pt>
                <c:pt idx="827">
                  <c:v>28.101528226279218</c:v>
                </c:pt>
                <c:pt idx="828">
                  <c:v>28.266854899677405</c:v>
                </c:pt>
                <c:pt idx="829">
                  <c:v>28.433872982412936</c:v>
                </c:pt>
                <c:pt idx="830">
                  <c:v>28.602578962428968</c:v>
                </c:pt>
                <c:pt idx="831">
                  <c:v>28.77296982746951</c:v>
                </c:pt>
                <c:pt idx="832">
                  <c:v>28.945043046182093</c:v>
                </c:pt>
                <c:pt idx="833">
                  <c:v>29.118796550247719</c:v>
                </c:pt>
                <c:pt idx="834">
                  <c:v>29.294228717474805</c:v>
                </c:pt>
                <c:pt idx="835">
                  <c:v>29.471338355798355</c:v>
                </c:pt>
                <c:pt idx="836">
                  <c:v>29.650124688130926</c:v>
                </c:pt>
                <c:pt idx="837">
                  <c:v>29.830587338012915</c:v>
                </c:pt>
                <c:pt idx="838">
                  <c:v>30.012726316015865</c:v>
                </c:pt>
                <c:pt idx="839">
                  <c:v>30.196542006855005</c:v>
                </c:pt>
                <c:pt idx="840">
                  <c:v>30.382035157167937</c:v>
                </c:pt>
                <c:pt idx="841">
                  <c:v>30.569206863924219</c:v>
                </c:pt>
                <c:pt idx="842">
                  <c:v>30.758058563426697</c:v>
                </c:pt>
                <c:pt idx="843">
                  <c:v>30.948592020872976</c:v>
                </c:pt>
                <c:pt idx="844">
                  <c:v>31.140809320444827</c:v>
                </c:pt>
                <c:pt idx="845">
                  <c:v>31.334712855897106</c:v>
                </c:pt>
                <c:pt idx="846">
                  <c:v>31.530305321617895</c:v>
                </c:pt>
                <c:pt idx="847">
                  <c:v>31.727589704132726</c:v>
                </c:pt>
                <c:pt idx="848">
                  <c:v>31.926569274033199</c:v>
                </c:pt>
                <c:pt idx="849">
                  <c:v>32.127247578301244</c:v>
                </c:pt>
                <c:pt idx="850">
                  <c:v>32.329628433013198</c:v>
                </c:pt>
                <c:pt idx="851">
                  <c:v>32.533715916400006</c:v>
                </c:pt>
                <c:pt idx="852">
                  <c:v>32.739514362247597</c:v>
                </c:pt>
                <c:pt idx="853">
                  <c:v>32.947028353616879</c:v>
                </c:pt>
                <c:pt idx="854">
                  <c:v>33.156262716869783</c:v>
                </c:pt>
                <c:pt idx="855">
                  <c:v>33.367222515983528</c:v>
                </c:pt>
                <c:pt idx="856">
                  <c:v>33.579913047139122</c:v>
                </c:pt>
                <c:pt idx="857">
                  <c:v>33.794339833571023</c:v>
                </c:pt>
                <c:pt idx="858">
                  <c:v>34.010508620663906</c:v>
                </c:pt>
                <c:pt idx="859">
                  <c:v>34.22842537128475</c:v>
                </c:pt>
                <c:pt idx="860">
                  <c:v>34.448096261338328</c:v>
                </c:pt>
                <c:pt idx="861">
                  <c:v>34.669527675535647</c:v>
                </c:pt>
                <c:pt idx="862">
                  <c:v>34.892726203365449</c:v>
                </c:pt>
                <c:pt idx="863">
                  <c:v>35.117698635256581</c:v>
                </c:pt>
                <c:pt idx="864">
                  <c:v>35.344451958926321</c:v>
                </c:pt>
                <c:pt idx="865">
                  <c:v>35.572993355901488</c:v>
                </c:pt>
                <c:pt idx="866">
                  <c:v>35.803330198206957</c:v>
                </c:pt>
                <c:pt idx="867">
                  <c:v>36.035470045213678</c:v>
                </c:pt>
                <c:pt idx="868">
                  <c:v>36.269420640636632</c:v>
                </c:pt>
                <c:pt idx="869">
                  <c:v>36.505189909679373</c:v>
                </c:pt>
                <c:pt idx="870">
                  <c:v>36.74278595631408</c:v>
                </c:pt>
                <c:pt idx="871">
                  <c:v>36.982217060695803</c:v>
                </c:pt>
                <c:pt idx="872">
                  <c:v>37.223491676701293</c:v>
                </c:pt>
                <c:pt idx="873">
                  <c:v>37.466618429587896</c:v>
                </c:pt>
                <c:pt idx="874">
                  <c:v>37.711606113768454</c:v>
                </c:pt>
                <c:pt idx="875">
                  <c:v>37.958463690694025</c:v>
                </c:pt>
                <c:pt idx="876">
                  <c:v>38.207200286845648</c:v>
                </c:pt>
                <c:pt idx="877">
                  <c:v>38.457825191822195</c:v>
                </c:pt>
                <c:pt idx="878">
                  <c:v>38.710347856527179</c:v>
                </c:pt>
                <c:pt idx="879">
                  <c:v>38.964777891448676</c:v>
                </c:pt>
                <c:pt idx="880">
                  <c:v>39.221125065024765</c:v>
                </c:pt>
                <c:pt idx="881">
                  <c:v>39.479399302095828</c:v>
                </c:pt>
                <c:pt idx="882">
                  <c:v>39.739610682438126</c:v>
                </c:pt>
                <c:pt idx="883">
                  <c:v>40.001769439374073</c:v>
                </c:pt>
                <c:pt idx="884">
                  <c:v>40.265885958458306</c:v>
                </c:pt>
                <c:pt idx="885">
                  <c:v>40.531970776235219</c:v>
                </c:pt>
                <c:pt idx="886">
                  <c:v>40.800034579065532</c:v>
                </c:pt>
                <c:pt idx="887">
                  <c:v>41.070088202018425</c:v>
                </c:pt>
                <c:pt idx="888">
                  <c:v>41.342142627828963</c:v>
                </c:pt>
                <c:pt idx="889">
                  <c:v>41.616208985914007</c:v>
                </c:pt>
                <c:pt idx="890">
                  <c:v>41.892298551450374</c:v>
                </c:pt>
                <c:pt idx="891">
                  <c:v>42.170422744506773</c:v>
                </c:pt>
                <c:pt idx="892">
                  <c:v>42.450593129231017</c:v>
                </c:pt>
                <c:pt idx="893">
                  <c:v>42.732821413091898</c:v>
                </c:pt>
                <c:pt idx="894">
                  <c:v>43.017119446167172</c:v>
                </c:pt>
                <c:pt idx="895">
                  <c:v>43.303499220485108</c:v>
                </c:pt>
                <c:pt idx="896">
                  <c:v>43.591972869410149</c:v>
                </c:pt>
                <c:pt idx="897">
                  <c:v>43.882552667074037</c:v>
                </c:pt>
                <c:pt idx="898">
                  <c:v>44.175251027852475</c:v>
                </c:pt>
                <c:pt idx="899">
                  <c:v>44.470080505881874</c:v>
                </c:pt>
                <c:pt idx="900">
                  <c:v>44.767053794618967</c:v>
                </c:pt>
                <c:pt idx="901">
                  <c:v>45.066183726438126</c:v>
                </c:pt>
                <c:pt idx="902">
                  <c:v>45.367483272267592</c:v>
                </c:pt>
                <c:pt idx="903">
                  <c:v>45.670965541263342</c:v>
                </c:pt>
                <c:pt idx="904">
                  <c:v>45.976643780516959</c:v>
                </c:pt>
                <c:pt idx="905">
                  <c:v>46.284531374799705</c:v>
                </c:pt>
                <c:pt idx="906">
                  <c:v>46.594641846339762</c:v>
                </c:pt>
                <c:pt idx="907">
                  <c:v>46.906988854630939</c:v>
                </c:pt>
                <c:pt idx="908">
                  <c:v>47.221586196273222</c:v>
                </c:pt>
                <c:pt idx="909">
                  <c:v>47.538447804846008</c:v>
                </c:pt>
                <c:pt idx="910">
                  <c:v>47.85758775080761</c:v>
                </c:pt>
                <c:pt idx="911">
                  <c:v>48.179020241424851</c:v>
                </c:pt>
                <c:pt idx="912">
                  <c:v>48.502759620732753</c:v>
                </c:pt>
                <c:pt idx="913">
                  <c:v>48.828820369517842</c:v>
                </c:pt>
                <c:pt idx="914">
                  <c:v>49.157217105330687</c:v>
                </c:pt>
                <c:pt idx="915">
                  <c:v>49.487964582522594</c:v>
                </c:pt>
                <c:pt idx="916">
                  <c:v>49.821077692308656</c:v>
                </c:pt>
                <c:pt idx="917">
                  <c:v>50.156571462853371</c:v>
                </c:pt>
                <c:pt idx="918">
                  <c:v>50.494461059381962</c:v>
                </c:pt>
                <c:pt idx="919">
                  <c:v>50.834761784314217</c:v>
                </c:pt>
                <c:pt idx="920">
                  <c:v>51.177489077420624</c:v>
                </c:pt>
                <c:pt idx="921">
                  <c:v>51.522658516000796</c:v>
                </c:pt>
                <c:pt idx="922">
                  <c:v>51.870285815083029</c:v>
                </c:pt>
                <c:pt idx="923">
                  <c:v>52.22038682764682</c:v>
                </c:pt>
                <c:pt idx="924">
                  <c:v>52.572977544863484</c:v>
                </c:pt>
                <c:pt idx="925">
                  <c:v>52.92807409635784</c:v>
                </c:pt>
                <c:pt idx="926">
                  <c:v>53.28569275049157</c:v>
                </c:pt>
                <c:pt idx="927">
                  <c:v>53.64584991466208</c:v>
                </c:pt>
                <c:pt idx="928">
                  <c:v>54.008562135624246</c:v>
                </c:pt>
                <c:pt idx="929">
                  <c:v>54.373846099828029</c:v>
                </c:pt>
                <c:pt idx="930">
                  <c:v>54.741718633775051</c:v>
                </c:pt>
                <c:pt idx="931">
                  <c:v>55.112196704393618</c:v>
                </c:pt>
                <c:pt idx="932">
                  <c:v>55.485297419430594</c:v>
                </c:pt>
                <c:pt idx="933">
                  <c:v>55.861038027861419</c:v>
                </c:pt>
                <c:pt idx="934">
                  <c:v>56.239435920315614</c:v>
                </c:pt>
                <c:pt idx="935">
                  <c:v>56.620508629519087</c:v>
                </c:pt>
                <c:pt idx="936">
                  <c:v>57.004273830755459</c:v>
                </c:pt>
                <c:pt idx="937">
                  <c:v>57.390749342340051</c:v>
                </c:pt>
                <c:pt idx="938">
                  <c:v>57.779953126110726</c:v>
                </c:pt>
                <c:pt idx="939">
                  <c:v>58.171903287935734</c:v>
                </c:pt>
                <c:pt idx="940">
                  <c:v>58.566618078235713</c:v>
                </c:pt>
                <c:pt idx="941">
                  <c:v>58.9641158925212</c:v>
                </c:pt>
                <c:pt idx="942">
                  <c:v>59.364415271945226</c:v>
                </c:pt>
                <c:pt idx="943">
                  <c:v>59.767534903869802</c:v>
                </c:pt>
                <c:pt idx="944">
                  <c:v>60.173493622447587</c:v>
                </c:pt>
                <c:pt idx="945">
                  <c:v>60.582310409220668</c:v>
                </c:pt>
                <c:pt idx="946">
                  <c:v>60.994004393727202</c:v>
                </c:pt>
                <c:pt idx="947">
                  <c:v>61.408594854127834</c:v>
                </c:pt>
                <c:pt idx="948">
                  <c:v>61.826101217845249</c:v>
                </c:pt>
                <c:pt idx="949">
                  <c:v>62.246543062214172</c:v>
                </c:pt>
                <c:pt idx="950">
                  <c:v>62.669940115147647</c:v>
                </c:pt>
                <c:pt idx="951">
                  <c:v>63.096312255818553</c:v>
                </c:pt>
                <c:pt idx="952">
                  <c:v>63.525679515349324</c:v>
                </c:pt>
                <c:pt idx="953">
                  <c:v>63.958062077517887</c:v>
                </c:pt>
                <c:pt idx="954">
                  <c:v>64.393480279480599</c:v>
                </c:pt>
                <c:pt idx="955">
                  <c:v>64.831954612498293</c:v>
                </c:pt>
                <c:pt idx="956">
                  <c:v>65.273505722686494</c:v>
                </c:pt>
                <c:pt idx="957">
                  <c:v>65.718154411769632</c:v>
                </c:pt>
                <c:pt idx="958">
                  <c:v>66.165921637853458</c:v>
                </c:pt>
                <c:pt idx="959">
                  <c:v>66.616828516206454</c:v>
                </c:pt>
                <c:pt idx="960">
                  <c:v>67.07089632005669</c:v>
                </c:pt>
                <c:pt idx="961">
                  <c:v>67.528146481399119</c:v>
                </c:pt>
                <c:pt idx="962">
                  <c:v>67.988600591815413</c:v>
                </c:pt>
                <c:pt idx="963">
                  <c:v>68.452280403307199</c:v>
                </c:pt>
                <c:pt idx="964">
                  <c:v>68.919207829141072</c:v>
                </c:pt>
                <c:pt idx="965">
                  <c:v>69.389404944705589</c:v>
                </c:pt>
                <c:pt idx="966">
                  <c:v>69.862893988377536</c:v>
                </c:pt>
                <c:pt idx="967">
                  <c:v>70.339697362407918</c:v>
                </c:pt>
                <c:pt idx="968">
                  <c:v>70.819837633811133</c:v>
                </c:pt>
                <c:pt idx="969">
                  <c:v>71.303337535271396</c:v>
                </c:pt>
                <c:pt idx="970">
                  <c:v>71.790219966058274</c:v>
                </c:pt>
                <c:pt idx="971">
                  <c:v>72.280507992956956</c:v>
                </c:pt>
                <c:pt idx="972">
                  <c:v>72.774224851208956</c:v>
                </c:pt>
                <c:pt idx="973">
                  <c:v>73.271393945461142</c:v>
                </c:pt>
                <c:pt idx="974">
                  <c:v>73.772038850732429</c:v>
                </c:pt>
                <c:pt idx="975">
                  <c:v>74.276183313389367</c:v>
                </c:pt>
                <c:pt idx="976">
                  <c:v>74.783851252130802</c:v>
                </c:pt>
                <c:pt idx="977">
                  <c:v>75.295066758988753</c:v>
                </c:pt>
                <c:pt idx="978">
                  <c:v>75.80985410033891</c:v>
                </c:pt>
                <c:pt idx="979">
                  <c:v>76.328237717920288</c:v>
                </c:pt>
                <c:pt idx="980">
                  <c:v>76.850242229870972</c:v>
                </c:pt>
                <c:pt idx="981">
                  <c:v>77.375892431770836</c:v>
                </c:pt>
                <c:pt idx="982">
                  <c:v>77.905213297700953</c:v>
                </c:pt>
                <c:pt idx="983">
                  <c:v>78.438229981308055</c:v>
                </c:pt>
                <c:pt idx="984">
                  <c:v>78.974967816885822</c:v>
                </c:pt>
                <c:pt idx="985">
                  <c:v>79.515452320464448</c:v>
                </c:pt>
                <c:pt idx="986">
                  <c:v>80.059709190914887</c:v>
                </c:pt>
                <c:pt idx="987">
                  <c:v>80.607764311060507</c:v>
                </c:pt>
                <c:pt idx="988">
                  <c:v>81.159643748803404</c:v>
                </c:pt>
                <c:pt idx="989">
                  <c:v>81.715373758258735</c:v>
                </c:pt>
                <c:pt idx="990">
                  <c:v>82.274980780907171</c:v>
                </c:pt>
                <c:pt idx="991">
                  <c:v>82.838491446748606</c:v>
                </c:pt>
                <c:pt idx="992">
                  <c:v>83.405932575476669</c:v>
                </c:pt>
                <c:pt idx="993">
                  <c:v>83.977331177659991</c:v>
                </c:pt>
                <c:pt idx="994">
                  <c:v>84.552714455935359</c:v>
                </c:pt>
                <c:pt idx="995">
                  <c:v>85.132109806213705</c:v>
                </c:pt>
                <c:pt idx="996">
                  <c:v>85.715544818896021</c:v>
                </c:pt>
                <c:pt idx="997">
                  <c:v>86.303047280100742</c:v>
                </c:pt>
                <c:pt idx="998">
                  <c:v>86.894645172906081</c:v>
                </c:pt>
                <c:pt idx="999">
                  <c:v>87.490366678594384</c:v>
                </c:pt>
                <c:pt idx="1000">
                  <c:v>0</c:v>
                </c:pt>
              </c:numCache>
            </c:numRef>
          </c:yVal>
          <c:smooth val="0"/>
          <c:extLst>
            <c:ext xmlns:c16="http://schemas.microsoft.com/office/drawing/2014/chart" uri="{C3380CC4-5D6E-409C-BE32-E72D297353CC}">
              <c16:uniqueId val="{0000000A-5203-417B-9EE3-A464B15E8ADC}"/>
            </c:ext>
          </c:extLst>
        </c:ser>
        <c:ser>
          <c:idx val="1"/>
          <c:order val="1"/>
          <c:tx>
            <c:strRef>
              <c:f>'Noise and Sensitivity Calcs'!$H$6</c:f>
              <c:strCache>
                <c:ptCount val="1"/>
                <c:pt idx="0">
                  <c:v> Sens.,  C2 = 8.2E-09</c:v>
                </c:pt>
              </c:strCache>
            </c:strRef>
          </c:tx>
          <c:spPr>
            <a:ln w="38100" cap="rnd">
              <a:solidFill>
                <a:srgbClr val="FFC00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Calcs'!$H$12:$H$1012</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25.230336480307994</c:v>
                </c:pt>
                <c:pt idx="646">
                  <c:v>25.230336480307994</c:v>
                </c:pt>
                <c:pt idx="647">
                  <c:v>20.848806196943602</c:v>
                </c:pt>
                <c:pt idx="648">
                  <c:v>18.698520419289956</c:v>
                </c:pt>
                <c:pt idx="649">
                  <c:v>17.318370416653604</c:v>
                </c:pt>
                <c:pt idx="650">
                  <c:v>16.329668560141958</c:v>
                </c:pt>
                <c:pt idx="651">
                  <c:v>15.576493666456567</c:v>
                </c:pt>
                <c:pt idx="652">
                  <c:v>14.979671333378676</c:v>
                </c:pt>
                <c:pt idx="653">
                  <c:v>14.493640335171577</c:v>
                </c:pt>
                <c:pt idx="654">
                  <c:v>14.089875289470376</c:v>
                </c:pt>
                <c:pt idx="655">
                  <c:v>13.749391228613289</c:v>
                </c:pt>
                <c:pt idx="656">
                  <c:v>13.458951327797097</c:v>
                </c:pt>
                <c:pt idx="657">
                  <c:v>13.208981946247768</c:v>
                </c:pt>
                <c:pt idx="658">
                  <c:v>12.992350258112927</c:v>
                </c:pt>
                <c:pt idx="659">
                  <c:v>12.803609864000085</c:v>
                </c:pt>
                <c:pt idx="660">
                  <c:v>12.638515240498903</c:v>
                </c:pt>
                <c:pt idx="661">
                  <c:v>12.493698066031239</c:v>
                </c:pt>
                <c:pt idx="662">
                  <c:v>12.36644493818007</c:v>
                </c:pt>
                <c:pt idx="663">
                  <c:v>12.254540765760689</c:v>
                </c:pt>
                <c:pt idx="664">
                  <c:v>12.156155950055988</c:v>
                </c:pt>
                <c:pt idx="665">
                  <c:v>12.069763508945288</c:v>
                </c:pt>
                <c:pt idx="666">
                  <c:v>11.994077135579657</c:v>
                </c:pt>
                <c:pt idx="667">
                  <c:v>11.928004184555704</c:v>
                </c:pt>
                <c:pt idx="668">
                  <c:v>11.870609491178199</c:v>
                </c:pt>
                <c:pt idx="669">
                  <c:v>11.821087177798802</c:v>
                </c:pt>
                <c:pt idx="670">
                  <c:v>11.77873843373502</c:v>
                </c:pt>
                <c:pt idx="671">
                  <c:v>11.742953821304347</c:v>
                </c:pt>
                <c:pt idx="672">
                  <c:v>11.713199052170323</c:v>
                </c:pt>
                <c:pt idx="673">
                  <c:v>11.689003453572154</c:v>
                </c:pt>
                <c:pt idx="674">
                  <c:v>11.669950540481054</c:v>
                </c:pt>
                <c:pt idx="675">
                  <c:v>11.655670251797972</c:v>
                </c:pt>
                <c:pt idx="676">
                  <c:v>11.645832512723326</c:v>
                </c:pt>
                <c:pt idx="677">
                  <c:v>11.640141862462702</c:v>
                </c:pt>
                <c:pt idx="678">
                  <c:v>11.638332944091554</c:v>
                </c:pt>
                <c:pt idx="679">
                  <c:v>11.640166696989054</c:v>
                </c:pt>
                <c:pt idx="680">
                  <c:v>11.645427125507899</c:v>
                </c:pt>
                <c:pt idx="681">
                  <c:v>11.653918543139197</c:v>
                </c:pt>
                <c:pt idx="682">
                  <c:v>11.665463211287443</c:v>
                </c:pt>
                <c:pt idx="683">
                  <c:v>11.679899307293613</c:v>
                </c:pt>
                <c:pt idx="684">
                  <c:v>11.697079168565672</c:v>
                </c:pt>
                <c:pt idx="685">
                  <c:v>11.716867769364169</c:v>
                </c:pt>
                <c:pt idx="686">
                  <c:v>11.739141394519502</c:v>
                </c:pt>
                <c:pt idx="687">
                  <c:v>11.763786480560418</c:v>
                </c:pt>
                <c:pt idx="688">
                  <c:v>11.790698599739889</c:v>
                </c:pt>
                <c:pt idx="689">
                  <c:v>11.819781566508373</c:v>
                </c:pt>
                <c:pt idx="690">
                  <c:v>11.850946649298724</c:v>
                </c:pt>
                <c:pt idx="691">
                  <c:v>11.884111873204201</c:v>
                </c:pt>
                <c:pt idx="692">
                  <c:v>11.919201401369204</c:v>
                </c:pt>
                <c:pt idx="693">
                  <c:v>11.956144984763114</c:v>
                </c:pt>
                <c:pt idx="694">
                  <c:v>11.994877471545907</c:v>
                </c:pt>
                <c:pt idx="695">
                  <c:v>12.035338368516632</c:v>
                </c:pt>
                <c:pt idx="696">
                  <c:v>12.077471448210822</c:v>
                </c:pt>
                <c:pt idx="697">
                  <c:v>12.121224396114837</c:v>
                </c:pt>
                <c:pt idx="698">
                  <c:v>12.16654849322782</c:v>
                </c:pt>
                <c:pt idx="699">
                  <c:v>12.21339832984553</c:v>
                </c:pt>
                <c:pt idx="700">
                  <c:v>12.261731546988623</c:v>
                </c:pt>
                <c:pt idx="701">
                  <c:v>12.311508602364105</c:v>
                </c:pt>
                <c:pt idx="702">
                  <c:v>12.362692558146088</c:v>
                </c:pt>
                <c:pt idx="703">
                  <c:v>12.41524888820531</c:v>
                </c:pt>
                <c:pt idx="704">
                  <c:v>12.469145302708766</c:v>
                </c:pt>
                <c:pt idx="705">
                  <c:v>12.524351588264404</c:v>
                </c:pt>
                <c:pt idx="706">
                  <c:v>12.580839462003865</c:v>
                </c:pt>
                <c:pt idx="707">
                  <c:v>12.63858243818618</c:v>
                </c:pt>
                <c:pt idx="708">
                  <c:v>12.697555706068808</c:v>
                </c:pt>
                <c:pt idx="709">
                  <c:v>12.757736017936155</c:v>
                </c:pt>
                <c:pt idx="710">
                  <c:v>12.819101586299462</c:v>
                </c:pt>
                <c:pt idx="711">
                  <c:v>12.881631989392629</c:v>
                </c:pt>
                <c:pt idx="712">
                  <c:v>12.945308084181949</c:v>
                </c:pt>
                <c:pt idx="713">
                  <c:v>13.010111926193748</c:v>
                </c:pt>
                <c:pt idx="714">
                  <c:v>13.076026695536006</c:v>
                </c:pt>
                <c:pt idx="715">
                  <c:v>13.143036628556175</c:v>
                </c:pt>
                <c:pt idx="716">
                  <c:v>13.211126954634175</c:v>
                </c:pt>
                <c:pt idx="717">
                  <c:v>13.280283837661194</c:v>
                </c:pt>
                <c:pt idx="718">
                  <c:v>13.350494321798191</c:v>
                </c:pt>
                <c:pt idx="719">
                  <c:v>13.421746281151014</c:v>
                </c:pt>
                <c:pt idx="720">
                  <c:v>13.494028373030693</c:v>
                </c:pt>
                <c:pt idx="721">
                  <c:v>13.567329994502936</c:v>
                </c:pt>
                <c:pt idx="722">
                  <c:v>13.641641241956515</c:v>
                </c:pt>
                <c:pt idx="723">
                  <c:v>13.716952873446131</c:v>
                </c:pt>
                <c:pt idx="724">
                  <c:v>13.79325627358911</c:v>
                </c:pt>
                <c:pt idx="725">
                  <c:v>13.870543420813693</c:v>
                </c:pt>
                <c:pt idx="726">
                  <c:v>13.948806856775841</c:v>
                </c:pt>
                <c:pt idx="727">
                  <c:v>14.02803965777831</c:v>
                </c:pt>
                <c:pt idx="728">
                  <c:v>14.108235408038931</c:v>
                </c:pt>
                <c:pt idx="729">
                  <c:v>14.189388174670253</c:v>
                </c:pt>
                <c:pt idx="730">
                  <c:v>14.271492484242254</c:v>
                </c:pt>
                <c:pt idx="731">
                  <c:v>14.354543300813217</c:v>
                </c:pt>
                <c:pt idx="732">
                  <c:v>14.438536005321673</c:v>
                </c:pt>
                <c:pt idx="733">
                  <c:v>14.523466376241894</c:v>
                </c:pt>
                <c:pt idx="734">
                  <c:v>14.609330571413594</c:v>
                </c:pt>
                <c:pt idx="735">
                  <c:v>14.696125110963571</c:v>
                </c:pt>
                <c:pt idx="736">
                  <c:v>14.783846861243088</c:v>
                </c:pt>
                <c:pt idx="737">
                  <c:v>14.87249301971249</c:v>
                </c:pt>
                <c:pt idx="738">
                  <c:v>14.962061100707677</c:v>
                </c:pt>
                <c:pt idx="739">
                  <c:v>15.052548922029915</c:v>
                </c:pt>
                <c:pt idx="740">
                  <c:v>15.14395459230443</c:v>
                </c:pt>
                <c:pt idx="741">
                  <c:v>15.236276499057107</c:v>
                </c:pt>
                <c:pt idx="742">
                  <c:v>15.329513297462658</c:v>
                </c:pt>
                <c:pt idx="743">
                  <c:v>15.423663899721372</c:v>
                </c:pt>
                <c:pt idx="744">
                  <c:v>15.518727465024011</c:v>
                </c:pt>
                <c:pt idx="745">
                  <c:v>15.614703390068625</c:v>
                </c:pt>
                <c:pt idx="746">
                  <c:v>15.711591300093806</c:v>
                </c:pt>
                <c:pt idx="747">
                  <c:v>15.809391040397756</c:v>
                </c:pt>
                <c:pt idx="748">
                  <c:v>15.908102668312647</c:v>
                </c:pt>
                <c:pt idx="749">
                  <c:v>16.007726445606913</c:v>
                </c:pt>
                <c:pt idx="750">
                  <c:v>16.10826283129035</c:v>
                </c:pt>
                <c:pt idx="751">
                  <c:v>16.209712474797637</c:v>
                </c:pt>
                <c:pt idx="752">
                  <c:v>16.312076209528513</c:v>
                </c:pt>
                <c:pt idx="753">
                  <c:v>16.415355046723434</c:v>
                </c:pt>
                <c:pt idx="754">
                  <c:v>16.519550169655954</c:v>
                </c:pt>
                <c:pt idx="755">
                  <c:v>16.624662928123556</c:v>
                </c:pt>
                <c:pt idx="756">
                  <c:v>16.730694833220031</c:v>
                </c:pt>
                <c:pt idx="757">
                  <c:v>16.837647552373859</c:v>
                </c:pt>
                <c:pt idx="758">
                  <c:v>16.945522904637755</c:v>
                </c:pt>
                <c:pt idx="759">
                  <c:v>17.054322856216082</c:v>
                </c:pt>
                <c:pt idx="760">
                  <c:v>17.164049516216412</c:v>
                </c:pt>
                <c:pt idx="761">
                  <c:v>17.274705132613978</c:v>
                </c:pt>
                <c:pt idx="762">
                  <c:v>17.38629208841747</c:v>
                </c:pt>
                <c:pt idx="763">
                  <c:v>17.49881289802536</c:v>
                </c:pt>
                <c:pt idx="764">
                  <c:v>17.612270203763153</c:v>
                </c:pt>
                <c:pt idx="765">
                  <c:v>17.726666772592043</c:v>
                </c:pt>
                <c:pt idx="766">
                  <c:v>17.842005492980295</c:v>
                </c:pt>
                <c:pt idx="767">
                  <c:v>17.958289371928981</c:v>
                </c:pt>
                <c:pt idx="768">
                  <c:v>18.07552153214472</c:v>
                </c:pt>
                <c:pt idx="769">
                  <c:v>18.193705209351556</c:v>
                </c:pt>
                <c:pt idx="770">
                  <c:v>18.312843749735453</c:v>
                </c:pt>
                <c:pt idx="771">
                  <c:v>18.432940607515373</c:v>
                </c:pt>
                <c:pt idx="772">
                  <c:v>18.553999342633979</c:v>
                </c:pt>
                <c:pt idx="773">
                  <c:v>18.676023618562599</c:v>
                </c:pt>
                <c:pt idx="774">
                  <c:v>18.799017200215818</c:v>
                </c:pt>
                <c:pt idx="775">
                  <c:v>18.92298395196903</c:v>
                </c:pt>
                <c:pt idx="776">
                  <c:v>19.047927835775731</c:v>
                </c:pt>
                <c:pt idx="777">
                  <c:v>19.173852909379047</c:v>
                </c:pt>
                <c:pt idx="778">
                  <c:v>19.300763324613264</c:v>
                </c:pt>
                <c:pt idx="779">
                  <c:v>19.428663325792041</c:v>
                </c:pt>
                <c:pt idx="780">
                  <c:v>19.557557248178455</c:v>
                </c:pt>
                <c:pt idx="781">
                  <c:v>19.687449516533857</c:v>
                </c:pt>
                <c:pt idx="782">
                  <c:v>19.818344643742236</c:v>
                </c:pt>
                <c:pt idx="783">
                  <c:v>19.950247229506218</c:v>
                </c:pt>
                <c:pt idx="784">
                  <c:v>20.083161959112356</c:v>
                </c:pt>
                <c:pt idx="785">
                  <c:v>20.217093602262079</c:v>
                </c:pt>
                <c:pt idx="786">
                  <c:v>20.352047011965968</c:v>
                </c:pt>
                <c:pt idx="787">
                  <c:v>20.488027123498906</c:v>
                </c:pt>
                <c:pt idx="788">
                  <c:v>20.62503895341294</c:v>
                </c:pt>
                <c:pt idx="789">
                  <c:v>20.763087598606255</c:v>
                </c:pt>
                <c:pt idx="790">
                  <c:v>20.902178235445049</c:v>
                </c:pt>
                <c:pt idx="791">
                  <c:v>21.04231611893773</c:v>
                </c:pt>
                <c:pt idx="792">
                  <c:v>21.183506581957463</c:v>
                </c:pt>
                <c:pt idx="793">
                  <c:v>21.325755034512387</c:v>
                </c:pt>
                <c:pt idx="794">
                  <c:v>21.469066963061866</c:v>
                </c:pt>
                <c:pt idx="795">
                  <c:v>21.613447929875797</c:v>
                </c:pt>
                <c:pt idx="796">
                  <c:v>21.758903572436342</c:v>
                </c:pt>
                <c:pt idx="797">
                  <c:v>21.905439602880378</c:v>
                </c:pt>
                <c:pt idx="798">
                  <c:v>22.053061807480429</c:v>
                </c:pt>
                <c:pt idx="799">
                  <c:v>22.201776046163936</c:v>
                </c:pt>
                <c:pt idx="800">
                  <c:v>22.351588252067412</c:v>
                </c:pt>
                <c:pt idx="801">
                  <c:v>22.502504431126876</c:v>
                </c:pt>
                <c:pt idx="802">
                  <c:v>22.654530661700925</c:v>
                </c:pt>
                <c:pt idx="803">
                  <c:v>22.807673094226388</c:v>
                </c:pt>
                <c:pt idx="804">
                  <c:v>22.961937950905103</c:v>
                </c:pt>
                <c:pt idx="805">
                  <c:v>23.117331525421044</c:v>
                </c:pt>
                <c:pt idx="806">
                  <c:v>23.273860182686153</c:v>
                </c:pt>
                <c:pt idx="807">
                  <c:v>23.431530358614555</c:v>
                </c:pt>
                <c:pt idx="808">
                  <c:v>23.590348559923271</c:v>
                </c:pt>
                <c:pt idx="809">
                  <c:v>23.750321363959614</c:v>
                </c:pt>
                <c:pt idx="810">
                  <c:v>23.911455418553441</c:v>
                </c:pt>
                <c:pt idx="811">
                  <c:v>24.073757441893797</c:v>
                </c:pt>
                <c:pt idx="812">
                  <c:v>24.237234222429223</c:v>
                </c:pt>
                <c:pt idx="813">
                  <c:v>24.401892618790665</c:v>
                </c:pt>
                <c:pt idx="814">
                  <c:v>24.567739559736093</c:v>
                </c:pt>
                <c:pt idx="815">
                  <c:v>24.734782044117246</c:v>
                </c:pt>
                <c:pt idx="816">
                  <c:v>24.903027140865465</c:v>
                </c:pt>
                <c:pt idx="817">
                  <c:v>25.072481988998877</c:v>
                </c:pt>
                <c:pt idx="818">
                  <c:v>25.243153797647668</c:v>
                </c:pt>
                <c:pt idx="819">
                  <c:v>25.415049846098352</c:v>
                </c:pt>
                <c:pt idx="820">
                  <c:v>25.588177483856182</c:v>
                </c:pt>
                <c:pt idx="821">
                  <c:v>25.762544130724208</c:v>
                </c:pt>
                <c:pt idx="822">
                  <c:v>25.938157276899862</c:v>
                </c:pt>
                <c:pt idx="823">
                  <c:v>26.115024483087733</c:v>
                </c:pt>
                <c:pt idx="824">
                  <c:v>26.293153380627473</c:v>
                </c:pt>
                <c:pt idx="825">
                  <c:v>26.472551671637301</c:v>
                </c:pt>
                <c:pt idx="826">
                  <c:v>26.653227129172475</c:v>
                </c:pt>
                <c:pt idx="827">
                  <c:v>26.835187597397649</c:v>
                </c:pt>
                <c:pt idx="828">
                  <c:v>27.018440991772948</c:v>
                </c:pt>
                <c:pt idx="829">
                  <c:v>27.202995299253775</c:v>
                </c:pt>
                <c:pt idx="830">
                  <c:v>27.388858578503346</c:v>
                </c:pt>
                <c:pt idx="831">
                  <c:v>27.576038960117319</c:v>
                </c:pt>
                <c:pt idx="832">
                  <c:v>27.764544646861278</c:v>
                </c:pt>
                <c:pt idx="833">
                  <c:v>27.954383913919369</c:v>
                </c:pt>
                <c:pt idx="834">
                  <c:v>28.145565109154905</c:v>
                </c:pt>
                <c:pt idx="835">
                  <c:v>28.338096653381001</c:v>
                </c:pt>
                <c:pt idx="836">
                  <c:v>28.53198704064215</c:v>
                </c:pt>
                <c:pt idx="837">
                  <c:v>28.727244838507595</c:v>
                </c:pt>
                <c:pt idx="838">
                  <c:v>28.923878688371524</c:v>
                </c:pt>
                <c:pt idx="839">
                  <c:v>29.121897305766552</c:v>
                </c:pt>
                <c:pt idx="840">
                  <c:v>29.321309480683585</c:v>
                </c:pt>
                <c:pt idx="841">
                  <c:v>29.522124077902255</c:v>
                </c:pt>
                <c:pt idx="842">
                  <c:v>29.724350037330392</c:v>
                </c:pt>
                <c:pt idx="843">
                  <c:v>29.927996374350421</c:v>
                </c:pt>
                <c:pt idx="844">
                  <c:v>30.133072180175603</c:v>
                </c:pt>
                <c:pt idx="845">
                  <c:v>30.339586622213698</c:v>
                </c:pt>
                <c:pt idx="846">
                  <c:v>30.547548944438095</c:v>
                </c:pt>
                <c:pt idx="847">
                  <c:v>30.756968467766221</c:v>
                </c:pt>
                <c:pt idx="848">
                  <c:v>30.967854590446336</c:v>
                </c:pt>
                <c:pt idx="849">
                  <c:v>31.180216788450185</c:v>
                </c:pt>
                <c:pt idx="850">
                  <c:v>31.394064615873521</c:v>
                </c:pt>
                <c:pt idx="851">
                  <c:v>31.609407705341713</c:v>
                </c:pt>
                <c:pt idx="852">
                  <c:v>31.826255768423692</c:v>
                </c:pt>
                <c:pt idx="853">
                  <c:v>32.044618596050455</c:v>
                </c:pt>
                <c:pt idx="854">
                  <c:v>32.264506058940945</c:v>
                </c:pt>
                <c:pt idx="855">
                  <c:v>32.48592810803337</c:v>
                </c:pt>
                <c:pt idx="856">
                  <c:v>32.708894774921099</c:v>
                </c:pt>
                <c:pt idx="857">
                  <c:v>32.933416172296695</c:v>
                </c:pt>
                <c:pt idx="858">
                  <c:v>33.159502494398332</c:v>
                </c:pt>
                <c:pt idx="859">
                  <c:v>33.387164017463974</c:v>
                </c:pt>
                <c:pt idx="860">
                  <c:v>33.616411100189481</c:v>
                </c:pt>
                <c:pt idx="861">
                  <c:v>33.847254184191584</c:v>
                </c:pt>
                <c:pt idx="862">
                  <c:v>34.079703794476551</c:v>
                </c:pt>
                <c:pt idx="863">
                  <c:v>34.313770539912682</c:v>
                </c:pt>
                <c:pt idx="864">
                  <c:v>34.549465113708649</c:v>
                </c:pt>
                <c:pt idx="865">
                  <c:v>34.786798293894499</c:v>
                </c:pt>
                <c:pt idx="866">
                  <c:v>35.025780943809892</c:v>
                </c:pt>
                <c:pt idx="867">
                  <c:v>35.266424012593539</c:v>
                </c:pt>
                <c:pt idx="868">
                  <c:v>35.508738535679157</c:v>
                </c:pt>
                <c:pt idx="869">
                  <c:v>35.752735635295316</c:v>
                </c:pt>
                <c:pt idx="870">
                  <c:v>35.998426520968295</c:v>
                </c:pt>
                <c:pt idx="871">
                  <c:v>36.24582249002966</c:v>
                </c:pt>
                <c:pt idx="872">
                  <c:v>36.494934928128551</c:v>
                </c:pt>
                <c:pt idx="873">
                  <c:v>36.745775309746975</c:v>
                </c:pt>
                <c:pt idx="874">
                  <c:v>36.998355198718677</c:v>
                </c:pt>
                <c:pt idx="875">
                  <c:v>37.252686248753122</c:v>
                </c:pt>
                <c:pt idx="876">
                  <c:v>37.508780203961834</c:v>
                </c:pt>
                <c:pt idx="877">
                  <c:v>37.766648899390042</c:v>
                </c:pt>
                <c:pt idx="878">
                  <c:v>38.02630426154991</c:v>
                </c:pt>
                <c:pt idx="879">
                  <c:v>38.287758308959987</c:v>
                </c:pt>
                <c:pt idx="880">
                  <c:v>38.55102315268627</c:v>
                </c:pt>
                <c:pt idx="881">
                  <c:v>38.816110996887872</c:v>
                </c:pt>
                <c:pt idx="882">
                  <c:v>39.083034139366283</c:v>
                </c:pt>
                <c:pt idx="883">
                  <c:v>39.351804972117968</c:v>
                </c:pt>
                <c:pt idx="884">
                  <c:v>39.622435981890419</c:v>
                </c:pt>
                <c:pt idx="885">
                  <c:v>39.894939750742658</c:v>
                </c:pt>
                <c:pt idx="886">
                  <c:v>40.169328956608553</c:v>
                </c:pt>
                <c:pt idx="887">
                  <c:v>40.445616373863587</c:v>
                </c:pt>
                <c:pt idx="888">
                  <c:v>40.723814873896657</c:v>
                </c:pt>
                <c:pt idx="889">
                  <c:v>41.003937425683539</c:v>
                </c:pt>
                <c:pt idx="890">
                  <c:v>41.285997096365364</c:v>
                </c:pt>
                <c:pt idx="891">
                  <c:v>41.570007051829919</c:v>
                </c:pt>
                <c:pt idx="892">
                  <c:v>41.855980557298771</c:v>
                </c:pt>
                <c:pt idx="893">
                  <c:v>42.14393097791433</c:v>
                </c:pt>
                <c:pt idx="894">
                  <c:v>42.433871779333586</c:v>
                </c:pt>
                <c:pt idx="895">
                  <c:v>42.725816528325574</c:v>
                </c:pt>
                <c:pt idx="896">
                  <c:v>43.019778893370741</c:v>
                </c:pt>
                <c:pt idx="897">
                  <c:v>43.315772645266108</c:v>
                </c:pt>
                <c:pt idx="898">
                  <c:v>43.613811657733123</c:v>
                </c:pt>
                <c:pt idx="899">
                  <c:v>43.913909908029837</c:v>
                </c:pt>
                <c:pt idx="900">
                  <c:v>44.216081477567656</c:v>
                </c:pt>
                <c:pt idx="901">
                  <c:v>44.520340552530747</c:v>
                </c:pt>
                <c:pt idx="902">
                  <c:v>44.826701424500698</c:v>
                </c:pt>
                <c:pt idx="903">
                  <c:v>45.135178491084865</c:v>
                </c:pt>
                <c:pt idx="904">
                  <c:v>45.445786256548573</c:v>
                </c:pt>
                <c:pt idx="905">
                  <c:v>45.758539332452678</c:v>
                </c:pt>
                <c:pt idx="906">
                  <c:v>46.073452438293167</c:v>
                </c:pt>
                <c:pt idx="907">
                  <c:v>46.390540402148382</c:v>
                </c:pt>
                <c:pt idx="908">
                  <c:v>46.709818161326474</c:v>
                </c:pt>
                <c:pt idx="909">
                  <c:v>47.031300763022486</c:v>
                </c:pt>
                <c:pt idx="910">
                  <c:v>47.355003364974067</c:v>
                </c:pt>
                <c:pt idx="911">
                  <c:v>47.680941236126564</c:v>
                </c:pt>
                <c:pt idx="912">
                  <c:v>48.009129757300244</c:v>
                </c:pt>
                <c:pt idx="913">
                  <c:v>48.339584421863243</c:v>
                </c:pt>
                <c:pt idx="914">
                  <c:v>48.672320836408531</c:v>
                </c:pt>
                <c:pt idx="915">
                  <c:v>49.007354721436222</c:v>
                </c:pt>
                <c:pt idx="916">
                  <c:v>49.344701912040819</c:v>
                </c:pt>
                <c:pt idx="917">
                  <c:v>49.684378358602629</c:v>
                </c:pt>
                <c:pt idx="918">
                  <c:v>50.026400127485594</c:v>
                </c:pt>
                <c:pt idx="919">
                  <c:v>50.3707834017384</c:v>
                </c:pt>
                <c:pt idx="920">
                  <c:v>50.717544481803202</c:v>
                </c:pt>
                <c:pt idx="921">
                  <c:v>51.066699786226387</c:v>
                </c:pt>
                <c:pt idx="922">
                  <c:v>51.418265852377608</c:v>
                </c:pt>
                <c:pt idx="923">
                  <c:v>51.772259337172564</c:v>
                </c:pt>
                <c:pt idx="924">
                  <c:v>52.128697017801208</c:v>
                </c:pt>
                <c:pt idx="925">
                  <c:v>52.487595792462329</c:v>
                </c:pt>
                <c:pt idx="926">
                  <c:v>52.848972681103525</c:v>
                </c:pt>
                <c:pt idx="927">
                  <c:v>53.212844826165316</c:v>
                </c:pt>
                <c:pt idx="928">
                  <c:v>53.579229493332932</c:v>
                </c:pt>
                <c:pt idx="929">
                  <c:v>53.948144072293616</c:v>
                </c:pt>
                <c:pt idx="930">
                  <c:v>54.319606077497667</c:v>
                </c:pt>
                <c:pt idx="931">
                  <c:v>54.693633148929557</c:v>
                </c:pt>
                <c:pt idx="932">
                  <c:v>55.070243052879022</c:v>
                </c:pt>
                <c:pt idx="933">
                  <c:v>55.449453682724737</c:v>
                </c:pt>
                <c:pt idx="934">
                  <c:v>55.831283059719368</c:v>
                </c:pt>
                <c:pt idx="935">
                  <c:v>56.215749333783947</c:v>
                </c:pt>
                <c:pt idx="936">
                  <c:v>56.602870784304223</c:v>
                </c:pt>
                <c:pt idx="937">
                  <c:v>56.992665820939592</c:v>
                </c:pt>
                <c:pt idx="938">
                  <c:v>57.385152984432771</c:v>
                </c:pt>
                <c:pt idx="939">
                  <c:v>57.780350947429703</c:v>
                </c:pt>
                <c:pt idx="940">
                  <c:v>58.178278515302431</c:v>
                </c:pt>
                <c:pt idx="941">
                  <c:v>58.578954626982231</c:v>
                </c:pt>
                <c:pt idx="942">
                  <c:v>58.982398355797244</c:v>
                </c:pt>
                <c:pt idx="943">
                  <c:v>59.388628910317337</c:v>
                </c:pt>
                <c:pt idx="944">
                  <c:v>59.797665635207331</c:v>
                </c:pt>
                <c:pt idx="945">
                  <c:v>60.209528012081897</c:v>
                </c:pt>
                <c:pt idx="946">
                  <c:v>60.624235660374829</c:v>
                </c:pt>
                <c:pt idx="947">
                  <c:v>61.041808338210416</c:v>
                </c:pt>
                <c:pt idx="948">
                  <c:v>61.462265943280208</c:v>
                </c:pt>
                <c:pt idx="949">
                  <c:v>61.885628513734744</c:v>
                </c:pt>
                <c:pt idx="950">
                  <c:v>62.3119162290728</c:v>
                </c:pt>
                <c:pt idx="951">
                  <c:v>62.741149411045321</c:v>
                </c:pt>
                <c:pt idx="952">
                  <c:v>63.173348524561689</c:v>
                </c:pt>
                <c:pt idx="953">
                  <c:v>63.608534178608132</c:v>
                </c:pt>
                <c:pt idx="954">
                  <c:v>64.046727127167316</c:v>
                </c:pt>
                <c:pt idx="955">
                  <c:v>64.487948270152629</c:v>
                </c:pt>
                <c:pt idx="956">
                  <c:v>64.932218654343657</c:v>
                </c:pt>
                <c:pt idx="957">
                  <c:v>65.379559474333263</c:v>
                </c:pt>
                <c:pt idx="958">
                  <c:v>65.829992073480398</c:v>
                </c:pt>
                <c:pt idx="959">
                  <c:v>66.283537944872833</c:v>
                </c:pt>
                <c:pt idx="960">
                  <c:v>66.740218732294522</c:v>
                </c:pt>
                <c:pt idx="961">
                  <c:v>67.200056231200804</c:v>
                </c:pt>
                <c:pt idx="962">
                  <c:v>67.663072389707395</c:v>
                </c:pt>
                <c:pt idx="963">
                  <c:v>68.12928930958094</c:v>
                </c:pt>
                <c:pt idx="964">
                  <c:v>68.598729247237983</c:v>
                </c:pt>
                <c:pt idx="965">
                  <c:v>69.071414614756122</c:v>
                </c:pt>
                <c:pt idx="966">
                  <c:v>69.547367980889391</c:v>
                </c:pt>
                <c:pt idx="967">
                  <c:v>70.026612072094466</c:v>
                </c:pt>
                <c:pt idx="968">
                  <c:v>70.509169773562348</c:v>
                </c:pt>
                <c:pt idx="969">
                  <c:v>70.995064130262094</c:v>
                </c:pt>
                <c:pt idx="970">
                  <c:v>71.484318347988577</c:v>
                </c:pt>
                <c:pt idx="971">
                  <c:v>71.976955794423006</c:v>
                </c:pt>
                <c:pt idx="972">
                  <c:v>72.473000000196095</c:v>
                </c:pt>
                <c:pt idx="973">
                  <c:v>72.972474659968441</c:v>
                </c:pt>
                <c:pt idx="974">
                  <c:v>73.475403633509757</c:v>
                </c:pt>
                <c:pt idx="975">
                  <c:v>73.981810946793374</c:v>
                </c:pt>
                <c:pt idx="976">
                  <c:v>74.491720793097656</c:v>
                </c:pt>
                <c:pt idx="977">
                  <c:v>75.005157534115156</c:v>
                </c:pt>
                <c:pt idx="978">
                  <c:v>75.522145701071111</c:v>
                </c:pt>
                <c:pt idx="979">
                  <c:v>76.042709995851908</c:v>
                </c:pt>
                <c:pt idx="980">
                  <c:v>76.566875292141319</c:v>
                </c:pt>
                <c:pt idx="981">
                  <c:v>77.094666636561996</c:v>
                </c:pt>
                <c:pt idx="982">
                  <c:v>77.626109249837626</c:v>
                </c:pt>
                <c:pt idx="983">
                  <c:v>78.161228527949049</c:v>
                </c:pt>
                <c:pt idx="984">
                  <c:v>78.700050043310156</c:v>
                </c:pt>
                <c:pt idx="985">
                  <c:v>79.242599545947343</c:v>
                </c:pt>
                <c:pt idx="986">
                  <c:v>79.788902964694259</c:v>
                </c:pt>
                <c:pt idx="987">
                  <c:v>80.338986408386432</c:v>
                </c:pt>
                <c:pt idx="988">
                  <c:v>80.892876167076054</c:v>
                </c:pt>
                <c:pt idx="989">
                  <c:v>81.450598713246478</c:v>
                </c:pt>
                <c:pt idx="990">
                  <c:v>82.012180703043299</c:v>
                </c:pt>
                <c:pt idx="991">
                  <c:v>82.577648977509057</c:v>
                </c:pt>
                <c:pt idx="992">
                  <c:v>83.147030563835273</c:v>
                </c:pt>
                <c:pt idx="993">
                  <c:v>83.720352676613956</c:v>
                </c:pt>
                <c:pt idx="994">
                  <c:v>84.297642719105795</c:v>
                </c:pt>
                <c:pt idx="995">
                  <c:v>84.878928284519631</c:v>
                </c:pt>
                <c:pt idx="996">
                  <c:v>85.464237157291691</c:v>
                </c:pt>
                <c:pt idx="997">
                  <c:v>86.053597314387787</c:v>
                </c:pt>
                <c:pt idx="998">
                  <c:v>86.647036926606191</c:v>
                </c:pt>
                <c:pt idx="999">
                  <c:v>87.244584359890951</c:v>
                </c:pt>
                <c:pt idx="1000">
                  <c:v>0</c:v>
                </c:pt>
              </c:numCache>
            </c:numRef>
          </c:yVal>
          <c:smooth val="0"/>
          <c:extLst>
            <c:ext xmlns:c16="http://schemas.microsoft.com/office/drawing/2014/chart" uri="{C3380CC4-5D6E-409C-BE32-E72D297353CC}">
              <c16:uniqueId val="{0000000B-5203-417B-9EE3-A464B15E8ADC}"/>
            </c:ext>
          </c:extLst>
        </c:ser>
        <c:ser>
          <c:idx val="2"/>
          <c:order val="2"/>
          <c:tx>
            <c:strRef>
              <c:f>'Noise and Sensitivity Calcs'!$M$6</c:f>
              <c:strCache>
                <c:ptCount val="1"/>
                <c:pt idx="0">
                  <c:v> Sens.,  C2 = 2.6E-09</c:v>
                </c:pt>
              </c:strCache>
            </c:strRef>
          </c:tx>
          <c:spPr>
            <a:ln w="38100" cap="rnd">
              <a:solidFill>
                <a:srgbClr val="FFFF0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Calcs'!$M$12:$M$1012</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10.33922214823442</c:v>
                </c:pt>
                <c:pt idx="558">
                  <c:v>10.33922214823442</c:v>
                </c:pt>
                <c:pt idx="559">
                  <c:v>8.6020470718669628</c:v>
                </c:pt>
                <c:pt idx="560">
                  <c:v>7.9064864762018185</c:v>
                </c:pt>
                <c:pt idx="561">
                  <c:v>7.4700024763652069</c:v>
                </c:pt>
                <c:pt idx="562">
                  <c:v>7.1587410062150045</c:v>
                </c:pt>
                <c:pt idx="563">
                  <c:v>6.921941906151388</c:v>
                </c:pt>
                <c:pt idx="564">
                  <c:v>6.7345940489331255</c:v>
                </c:pt>
                <c:pt idx="565">
                  <c:v>6.5824704837357615</c:v>
                </c:pt>
                <c:pt idx="566">
                  <c:v>6.4566929050627397</c:v>
                </c:pt>
                <c:pt idx="567">
                  <c:v>6.3513468705218088</c:v>
                </c:pt>
                <c:pt idx="568">
                  <c:v>6.262295544028194</c:v>
                </c:pt>
                <c:pt idx="569">
                  <c:v>6.1865337178659177</c:v>
                </c:pt>
                <c:pt idx="570">
                  <c:v>6.1218110065529183</c:v>
                </c:pt>
                <c:pt idx="571">
                  <c:v>6.0663998105072459</c:v>
                </c:pt>
                <c:pt idx="572">
                  <c:v>6.0189460131272527</c:v>
                </c:pt>
                <c:pt idx="573">
                  <c:v>5.978369354035558</c:v>
                </c:pt>
                <c:pt idx="574">
                  <c:v>5.9437948812210122</c:v>
                </c:pt>
                <c:pt idx="575">
                  <c:v>5.9145045348846494</c:v>
                </c:pt>
                <c:pt idx="576">
                  <c:v>5.8899021664509315</c:v>
                </c:pt>
                <c:pt idx="577">
                  <c:v>5.8694877586818297</c:v>
                </c:pt>
                <c:pt idx="578">
                  <c:v>5.8528380916734983</c:v>
                </c:pt>
                <c:pt idx="579">
                  <c:v>5.8395920159584858</c:v>
                </c:pt>
                <c:pt idx="580">
                  <c:v>5.8294390777748708</c:v>
                </c:pt>
                <c:pt idx="581">
                  <c:v>5.8221106227462736</c:v>
                </c:pt>
                <c:pt idx="582">
                  <c:v>5.8173727586051429</c:v>
                </c:pt>
                <c:pt idx="583">
                  <c:v>5.8150207307444397</c:v>
                </c:pt>
                <c:pt idx="584">
                  <c:v>5.8148743843635318</c:v>
                </c:pt>
                <c:pt idx="585">
                  <c:v>5.8167744714712244</c:v>
                </c:pt>
                <c:pt idx="586">
                  <c:v>5.8205796214045247</c:v>
                </c:pt>
                <c:pt idx="587">
                  <c:v>5.8261638372816309</c:v>
                </c:pt>
                <c:pt idx="588">
                  <c:v>5.8334144129129974</c:v>
                </c:pt>
                <c:pt idx="589">
                  <c:v>5.8422301885229313</c:v>
                </c:pt>
                <c:pt idx="590">
                  <c:v>5.8525200815101517</c:v>
                </c:pt>
                <c:pt idx="591">
                  <c:v>5.8642018420204804</c:v>
                </c:pt>
                <c:pt idx="592">
                  <c:v>5.8772009934629486</c:v>
                </c:pt>
                <c:pt idx="593">
                  <c:v>5.8914499260910773</c:v>
                </c:pt>
                <c:pt idx="594">
                  <c:v>5.9068871179852902</c:v>
                </c:pt>
                <c:pt idx="595">
                  <c:v>5.923456462641794</c:v>
                </c:pt>
                <c:pt idx="596">
                  <c:v>5.9411066862167674</c:v>
                </c:pt>
                <c:pt idx="597">
                  <c:v>5.959790840528437</c:v>
                </c:pt>
                <c:pt idx="598">
                  <c:v>5.9794658603619144</c:v>
                </c:pt>
                <c:pt idx="599">
                  <c:v>6.0000921755861683</c:v>
                </c:pt>
                <c:pt idx="600">
                  <c:v>6.0216333701821645</c:v>
                </c:pt>
                <c:pt idx="601">
                  <c:v>6.0440558815743062</c:v>
                </c:pt>
                <c:pt idx="602">
                  <c:v>6.0673287347144935</c:v>
                </c:pt>
                <c:pt idx="603">
                  <c:v>6.0914233062368996</c:v>
                </c:pt>
                <c:pt idx="604">
                  <c:v>6.1163131147186443</c:v>
                </c:pt>
                <c:pt idx="605">
                  <c:v>6.1419736336760336</c:v>
                </c:pt>
                <c:pt idx="606">
                  <c:v>6.1683821244211829</c:v>
                </c:pt>
                <c:pt idx="607">
                  <c:v>6.1955174863176321</c:v>
                </c:pt>
                <c:pt idx="608">
                  <c:v>6.2233601223208597</c:v>
                </c:pt>
                <c:pt idx="609">
                  <c:v>6.2518918179823046</c:v>
                </c:pt>
                <c:pt idx="610">
                  <c:v>6.2810956323426259</c:v>
                </c:pt>
                <c:pt idx="611">
                  <c:v>6.3109557993498608</c:v>
                </c:pt>
                <c:pt idx="612">
                  <c:v>6.3414576386165713</c:v>
                </c:pt>
                <c:pt idx="613">
                  <c:v>6.3725874744824376</c:v>
                </c:pt>
                <c:pt idx="614">
                  <c:v>6.4043325624792775</c:v>
                </c:pt>
                <c:pt idx="615">
                  <c:v>6.4366810224074937</c:v>
                </c:pt>
                <c:pt idx="616">
                  <c:v>6.4696217773293343</c:v>
                </c:pt>
                <c:pt idx="617">
                  <c:v>6.5031444978678126</c:v>
                </c:pt>
                <c:pt idx="618">
                  <c:v>6.5372395512720711</c:v>
                </c:pt>
                <c:pt idx="619">
                  <c:v>6.5718979547726164</c:v>
                </c:pt>
                <c:pt idx="620">
                  <c:v>6.6071113328043678</c:v>
                </c:pt>
                <c:pt idx="621">
                  <c:v>6.6428718777227145</c:v>
                </c:pt>
                <c:pt idx="622">
                  <c:v>6.6791723136794987</c:v>
                </c:pt>
                <c:pt idx="623">
                  <c:v>6.7160058633620077</c:v>
                </c:pt>
                <c:pt idx="624">
                  <c:v>6.7533662173299653</c:v>
                </c:pt>
                <c:pt idx="625">
                  <c:v>6.7912475057136774</c:v>
                </c:pt>
                <c:pt idx="626">
                  <c:v>6.8296442720610235</c:v>
                </c:pt>
                <c:pt idx="627">
                  <c:v>6.8685514491428954</c:v>
                </c:pt>
                <c:pt idx="628">
                  <c:v>6.907964336546045</c:v>
                </c:pt>
                <c:pt idx="629">
                  <c:v>6.9478785798992408</c:v>
                </c:pt>
                <c:pt idx="630">
                  <c:v>6.9882901515940601</c:v>
                </c:pt>
                <c:pt idx="631">
                  <c:v>7.029195332874818</c:v>
                </c:pt>
                <c:pt idx="632">
                  <c:v>7.0705906971845298</c:v>
                </c:pt>
                <c:pt idx="633">
                  <c:v>7.1124730946642023</c:v>
                </c:pt>
                <c:pt idx="634">
                  <c:v>7.15483963771264</c:v>
                </c:pt>
                <c:pt idx="635">
                  <c:v>7.1976876875222029</c:v>
                </c:pt>
                <c:pt idx="636">
                  <c:v>7.2410148415139606</c:v>
                </c:pt>
                <c:pt idx="637">
                  <c:v>7.2848189216023647</c:v>
                </c:pt>
                <c:pt idx="638">
                  <c:v>7.3290979632259541</c:v>
                </c:pt>
                <c:pt idx="639">
                  <c:v>7.3738502050858967</c:v>
                </c:pt>
                <c:pt idx="640">
                  <c:v>7.4190740795396648</c:v>
                </c:pt>
                <c:pt idx="641">
                  <c:v>7.4647682036010625</c:v>
                </c:pt>
                <c:pt idx="642">
                  <c:v>7.5109313705026981</c:v>
                </c:pt>
                <c:pt idx="643">
                  <c:v>7.5575625417798875</c:v>
                </c:pt>
                <c:pt idx="644">
                  <c:v>7.6046608398389752</c:v>
                </c:pt>
                <c:pt idx="645">
                  <c:v>7.6522255409758309</c:v>
                </c:pt>
                <c:pt idx="646">
                  <c:v>7.7002560688129691</c:v>
                </c:pt>
                <c:pt idx="647">
                  <c:v>7.7487519881265579</c:v>
                </c:pt>
                <c:pt idx="648">
                  <c:v>7.7977129990365706</c:v>
                </c:pt>
                <c:pt idx="649">
                  <c:v>7.8471389315354374</c:v>
                </c:pt>
                <c:pt idx="650">
                  <c:v>7.8970297403328846</c:v>
                </c:pt>
                <c:pt idx="651">
                  <c:v>7.9473854999956428</c:v>
                </c:pt>
                <c:pt idx="652">
                  <c:v>7.9982064003630171</c:v>
                </c:pt>
                <c:pt idx="653">
                  <c:v>8.0494927422202984</c:v>
                </c:pt>
                <c:pt idx="654">
                  <c:v>8.101244933213561</c:v>
                </c:pt>
                <c:pt idx="655">
                  <c:v>8.1534634839903735</c:v>
                </c:pt>
                <c:pt idx="656">
                  <c:v>8.2061490045524099</c:v>
                </c:pt>
                <c:pt idx="657">
                  <c:v>8.2593022008066299</c:v>
                </c:pt>
                <c:pt idx="658">
                  <c:v>8.3129238713029139</c:v>
                </c:pt>
                <c:pt idx="659">
                  <c:v>8.3670149041465631</c:v>
                </c:pt>
                <c:pt idx="660">
                  <c:v>8.4215762740752869</c:v>
                </c:pt>
                <c:pt idx="661">
                  <c:v>8.4766090396909437</c:v>
                </c:pt>
                <c:pt idx="662">
                  <c:v>8.5321143408363156</c:v>
                </c:pt>
                <c:pt idx="663">
                  <c:v>8.5880933961090786</c:v>
                </c:pt>
                <c:pt idx="664">
                  <c:v>8.6445475005045722</c:v>
                </c:pt>
                <c:pt idx="665">
                  <c:v>8.7014780231799165</c:v>
                </c:pt>
                <c:pt idx="666">
                  <c:v>8.7588864053327899</c:v>
                </c:pt>
                <c:pt idx="667">
                  <c:v>8.816774158188208</c:v>
                </c:pt>
                <c:pt idx="668">
                  <c:v>8.8751428610872498</c:v>
                </c:pt>
                <c:pt idx="669">
                  <c:v>8.9339941596719719</c:v>
                </c:pt>
                <c:pt idx="670">
                  <c:v>8.9933297641615688</c:v>
                </c:pt>
                <c:pt idx="671">
                  <c:v>9.0531514477143311</c:v>
                </c:pt>
                <c:pt idx="672">
                  <c:v>9.1134610448709985</c:v>
                </c:pt>
                <c:pt idx="673">
                  <c:v>9.1742604500751366</c:v>
                </c:pt>
                <c:pt idx="674">
                  <c:v>9.2355516162663989</c:v>
                </c:pt>
                <c:pt idx="675">
                  <c:v>9.2973365535427739</c:v>
                </c:pt>
                <c:pt idx="676">
                  <c:v>9.3596173278883956</c:v>
                </c:pt>
                <c:pt idx="677">
                  <c:v>9.4223960599631891</c:v>
                </c:pt>
                <c:pt idx="678">
                  <c:v>9.4856749239514482</c:v>
                </c:pt>
                <c:pt idx="679">
                  <c:v>9.5494561464663974</c:v>
                </c:pt>
                <c:pt idx="680">
                  <c:v>9.61374200550752</c:v>
                </c:pt>
                <c:pt idx="681">
                  <c:v>9.6785348294684201</c:v>
                </c:pt>
                <c:pt idx="682">
                  <c:v>9.7438369961925595</c:v>
                </c:pt>
                <c:pt idx="683">
                  <c:v>9.8096509320742875</c:v>
                </c:pt>
                <c:pt idx="684">
                  <c:v>9.87597911120349</c:v>
                </c:pt>
                <c:pt idx="685">
                  <c:v>9.9428240545510533</c:v>
                </c:pt>
                <c:pt idx="686">
                  <c:v>10.01018832919385</c:v>
                </c:pt>
                <c:pt idx="687">
                  <c:v>10.078074547576806</c:v>
                </c:pt>
                <c:pt idx="688">
                  <c:v>10.146485366810857</c:v>
                </c:pt>
                <c:pt idx="689">
                  <c:v>10.215423488004411</c:v>
                </c:pt>
                <c:pt idx="690">
                  <c:v>10.284891655627595</c:v>
                </c:pt>
                <c:pt idx="691">
                  <c:v>10.354892656907005</c:v>
                </c:pt>
                <c:pt idx="692">
                  <c:v>10.425429321250146</c:v>
                </c:pt>
                <c:pt idx="693">
                  <c:v>10.496504519697904</c:v>
                </c:pt>
                <c:pt idx="694">
                  <c:v>10.568121164403944</c:v>
                </c:pt>
                <c:pt idx="695">
                  <c:v>10.640282208139705</c:v>
                </c:pt>
                <c:pt idx="696">
                  <c:v>10.712990643824043</c:v>
                </c:pt>
                <c:pt idx="697">
                  <c:v>10.786249504076343</c:v>
                </c:pt>
                <c:pt idx="698">
                  <c:v>10.860061860792197</c:v>
                </c:pt>
                <c:pt idx="699">
                  <c:v>10.934430824740494</c:v>
                </c:pt>
                <c:pt idx="700">
                  <c:v>11.009359545181244</c:v>
                </c:pt>
                <c:pt idx="701">
                  <c:v>11.084851209503043</c:v>
                </c:pt>
                <c:pt idx="702">
                  <c:v>11.16090904287986</c:v>
                </c:pt>
                <c:pt idx="703">
                  <c:v>11.237536307945421</c:v>
                </c:pt>
                <c:pt idx="704">
                  <c:v>11.314736304485702</c:v>
                </c:pt>
                <c:pt idx="705">
                  <c:v>11.392512369147795</c:v>
                </c:pt>
                <c:pt idx="706">
                  <c:v>11.470867875165016</c:v>
                </c:pt>
                <c:pt idx="707">
                  <c:v>11.549806232097495</c:v>
                </c:pt>
                <c:pt idx="708">
                  <c:v>11.629330885587782</c:v>
                </c:pt>
                <c:pt idx="709">
                  <c:v>11.709445317130648</c:v>
                </c:pt>
                <c:pt idx="710">
                  <c:v>11.790153043856824</c:v>
                </c:pt>
                <c:pt idx="711">
                  <c:v>11.871457618330044</c:v>
                </c:pt>
                <c:pt idx="712">
                  <c:v>11.95336262835691</c:v>
                </c:pt>
                <c:pt idx="713">
                  <c:v>12.035871696809172</c:v>
                </c:pt>
                <c:pt idx="714">
                  <c:v>12.118988481458025</c:v>
                </c:pt>
                <c:pt idx="715">
                  <c:v>12.2027166748199</c:v>
                </c:pt>
                <c:pt idx="716">
                  <c:v>12.287060004013398</c:v>
                </c:pt>
                <c:pt idx="717">
                  <c:v>12.372022230627303</c:v>
                </c:pt>
                <c:pt idx="718">
                  <c:v>12.45760715059866</c:v>
                </c:pt>
                <c:pt idx="719">
                  <c:v>12.543818594101356</c:v>
                </c:pt>
                <c:pt idx="720">
                  <c:v>12.630660425444406</c:v>
                </c:pt>
                <c:pt idx="721">
                  <c:v>12.71813654297976</c:v>
                </c:pt>
                <c:pt idx="722">
                  <c:v>12.80625087901938</c:v>
                </c:pt>
                <c:pt idx="723">
                  <c:v>12.895007399761436</c:v>
                </c:pt>
                <c:pt idx="724">
                  <c:v>12.984410105225132</c:v>
                </c:pt>
                <c:pt idx="725">
                  <c:v>13.074463029194165</c:v>
                </c:pt>
                <c:pt idx="726">
                  <c:v>13.165170239168456</c:v>
                </c:pt>
                <c:pt idx="727">
                  <c:v>13.256535836323895</c:v>
                </c:pt>
                <c:pt idx="728">
                  <c:v>13.348563955480181</c:v>
                </c:pt>
                <c:pt idx="729">
                  <c:v>13.441258765076331</c:v>
                </c:pt>
                <c:pt idx="730">
                  <c:v>13.534624467153535</c:v>
                </c:pt>
                <c:pt idx="731">
                  <c:v>13.628665297345684</c:v>
                </c:pt>
                <c:pt idx="732">
                  <c:v>13.723385524876996</c:v>
                </c:pt>
                <c:pt idx="733">
                  <c:v>13.818789452566705</c:v>
                </c:pt>
                <c:pt idx="734">
                  <c:v>13.914881416840799</c:v>
                </c:pt>
                <c:pt idx="735">
                  <c:v>14.011665787750527</c:v>
                </c:pt>
                <c:pt idx="736">
                  <c:v>14.109146968997534</c:v>
                </c:pt>
                <c:pt idx="737">
                  <c:v>14.207329397965921</c:v>
                </c:pt>
                <c:pt idx="738">
                  <c:v>14.30621754576028</c:v>
                </c:pt>
                <c:pt idx="739">
                  <c:v>14.405815917250733</c:v>
                </c:pt>
                <c:pt idx="740">
                  <c:v>14.506129051123692</c:v>
                </c:pt>
                <c:pt idx="741">
                  <c:v>14.607161519939432</c:v>
                </c:pt>
                <c:pt idx="742">
                  <c:v>14.70891793019528</c:v>
                </c:pt>
                <c:pt idx="743">
                  <c:v>14.811402922395278</c:v>
                </c:pt>
                <c:pt idx="744">
                  <c:v>14.914621171125811</c:v>
                </c:pt>
                <c:pt idx="745">
                  <c:v>15.018577385136892</c:v>
                </c:pt>
                <c:pt idx="746">
                  <c:v>15.123276307429803</c:v>
                </c:pt>
                <c:pt idx="747">
                  <c:v>15.228722715350228</c:v>
                </c:pt>
                <c:pt idx="748">
                  <c:v>15.334921420687495</c:v>
                </c:pt>
                <c:pt idx="749">
                  <c:v>15.441877269779328</c:v>
                </c:pt>
                <c:pt idx="750">
                  <c:v>15.549595143622433</c:v>
                </c:pt>
                <c:pt idx="751">
                  <c:v>15.658079957988969</c:v>
                </c:pt>
                <c:pt idx="752">
                  <c:v>15.767336663548368</c:v>
                </c:pt>
                <c:pt idx="753">
                  <c:v>15.877370245995058</c:v>
                </c:pt>
                <c:pt idx="754">
                  <c:v>15.988185726181662</c:v>
                </c:pt>
                <c:pt idx="755">
                  <c:v>16.099788160257912</c:v>
                </c:pt>
                <c:pt idx="756">
                  <c:v>16.212182639815136</c:v>
                </c:pt>
                <c:pt idx="757">
                  <c:v>16.325374292036152</c:v>
                </c:pt>
                <c:pt idx="758">
                  <c:v>16.439368279851028</c:v>
                </c:pt>
                <c:pt idx="759">
                  <c:v>16.554169802097988</c:v>
                </c:pt>
                <c:pt idx="760">
                  <c:v>16.669784093690456</c:v>
                </c:pt>
                <c:pt idx="761">
                  <c:v>16.786216425788883</c:v>
                </c:pt>
                <c:pt idx="762">
                  <c:v>16.903472105978729</c:v>
                </c:pt>
                <c:pt idx="763">
                  <c:v>17.02155647845375</c:v>
                </c:pt>
                <c:pt idx="764">
                  <c:v>17.14047492420471</c:v>
                </c:pt>
                <c:pt idx="765">
                  <c:v>17.260232861213744</c:v>
                </c:pt>
                <c:pt idx="766">
                  <c:v>17.38083574465433</c:v>
                </c:pt>
                <c:pt idx="767">
                  <c:v>17.502289067096417</c:v>
                </c:pt>
                <c:pt idx="768">
                  <c:v>17.624598358717687</c:v>
                </c:pt>
                <c:pt idx="769">
                  <c:v>17.747769187519719</c:v>
                </c:pt>
                <c:pt idx="770">
                  <c:v>17.871807159550073</c:v>
                </c:pt>
                <c:pt idx="771">
                  <c:v>17.996717919129853</c:v>
                </c:pt>
                <c:pt idx="772">
                  <c:v>18.122507149086687</c:v>
                </c:pt>
                <c:pt idx="773">
                  <c:v>18.249180570993349</c:v>
                </c:pt>
                <c:pt idx="774">
                  <c:v>18.376743945411867</c:v>
                </c:pt>
                <c:pt idx="775">
                  <c:v>18.505203072143193</c:v>
                </c:pt>
                <c:pt idx="776">
                  <c:v>18.63456379048252</c:v>
                </c:pt>
                <c:pt idx="777">
                  <c:v>18.764831979479872</c:v>
                </c:pt>
                <c:pt idx="778">
                  <c:v>18.896013558206647</c:v>
                </c:pt>
                <c:pt idx="779">
                  <c:v>19.02811448602721</c:v>
                </c:pt>
                <c:pt idx="780">
                  <c:v>19.161140762876496</c:v>
                </c:pt>
                <c:pt idx="781">
                  <c:v>19.29509842954289</c:v>
                </c:pt>
                <c:pt idx="782">
                  <c:v>19.429993567956576</c:v>
                </c:pt>
                <c:pt idx="783">
                  <c:v>19.565832301483752</c:v>
                </c:pt>
                <c:pt idx="784">
                  <c:v>19.702620795226046</c:v>
                </c:pt>
                <c:pt idx="785">
                  <c:v>19.840365256325438</c:v>
                </c:pt>
                <c:pt idx="786">
                  <c:v>19.979071934275083</c:v>
                </c:pt>
                <c:pt idx="787">
                  <c:v>20.118747121235156</c:v>
                </c:pt>
                <c:pt idx="788">
                  <c:v>20.259397152354335</c:v>
                </c:pt>
                <c:pt idx="789">
                  <c:v>20.401028406096994</c:v>
                </c:pt>
                <c:pt idx="790">
                  <c:v>20.54364730457538</c:v>
                </c:pt>
                <c:pt idx="791">
                  <c:v>20.687260313887823</c:v>
                </c:pt>
                <c:pt idx="792">
                  <c:v>20.831873944461726</c:v>
                </c:pt>
                <c:pt idx="793">
                  <c:v>20.9774947514023</c:v>
                </c:pt>
                <c:pt idx="794">
                  <c:v>21.124129334846728</c:v>
                </c:pt>
                <c:pt idx="795">
                  <c:v>21.27178434032351</c:v>
                </c:pt>
                <c:pt idx="796">
                  <c:v>21.420466459117044</c:v>
                </c:pt>
                <c:pt idx="797">
                  <c:v>21.570182428637757</c:v>
                </c:pt>
                <c:pt idx="798">
                  <c:v>21.720939032797244</c:v>
                </c:pt>
                <c:pt idx="799">
                  <c:v>21.8727431023887</c:v>
                </c:pt>
                <c:pt idx="800">
                  <c:v>22.025601515472623</c:v>
                </c:pt>
                <c:pt idx="801">
                  <c:v>22.179521197767492</c:v>
                </c:pt>
                <c:pt idx="802">
                  <c:v>22.334509123045816</c:v>
                </c:pt>
                <c:pt idx="803">
                  <c:v>22.490572313534777</c:v>
                </c:pt>
                <c:pt idx="804">
                  <c:v>22.647717840322418</c:v>
                </c:pt>
                <c:pt idx="805">
                  <c:v>22.805952823768319</c:v>
                </c:pt>
                <c:pt idx="806">
                  <c:v>22.965284433919617</c:v>
                </c:pt>
                <c:pt idx="807">
                  <c:v>23.12571989093162</c:v>
                </c:pt>
                <c:pt idx="808">
                  <c:v>23.287266465493278</c:v>
                </c:pt>
                <c:pt idx="809">
                  <c:v>23.449931479257472</c:v>
                </c:pt>
                <c:pt idx="810">
                  <c:v>23.61372230527591</c:v>
                </c:pt>
                <c:pt idx="811">
                  <c:v>23.778646368438885</c:v>
                </c:pt>
                <c:pt idx="812">
                  <c:v>23.944711145919399</c:v>
                </c:pt>
                <c:pt idx="813">
                  <c:v>24.11192416762168</c:v>
                </c:pt>
                <c:pt idx="814">
                  <c:v>24.280293016634705</c:v>
                </c:pt>
                <c:pt idx="815">
                  <c:v>24.449825329689471</c:v>
                </c:pt>
                <c:pt idx="816">
                  <c:v>24.620528797621112</c:v>
                </c:pt>
                <c:pt idx="817">
                  <c:v>24.792411165834782</c:v>
                </c:pt>
                <c:pt idx="818">
                  <c:v>24.965480234776326</c:v>
                </c:pt>
                <c:pt idx="819">
                  <c:v>25.139743860406469</c:v>
                </c:pt>
                <c:pt idx="820">
                  <c:v>25.315209954679538</c:v>
                </c:pt>
                <c:pt idx="821">
                  <c:v>25.491886486025791</c:v>
                </c:pt>
                <c:pt idx="822">
                  <c:v>25.66978147983794</c:v>
                </c:pt>
                <c:pt idx="823">
                  <c:v>25.848903018961394</c:v>
                </c:pt>
                <c:pt idx="824">
                  <c:v>26.029259244188189</c:v>
                </c:pt>
                <c:pt idx="825">
                  <c:v>26.210858354754357</c:v>
                </c:pt>
                <c:pt idx="826">
                  <c:v>26.393708608842218</c:v>
                </c:pt>
                <c:pt idx="827">
                  <c:v>26.577818324083584</c:v>
                </c:pt>
                <c:pt idx="828">
                  <c:v>26.763195878069457</c:v>
                </c:pt>
                <c:pt idx="829">
                  <c:v>26.949849708861155</c:v>
                </c:pt>
                <c:pt idx="830">
                  <c:v>27.137788315504956</c:v>
                </c:pt>
                <c:pt idx="831">
                  <c:v>27.327020258550746</c:v>
                </c:pt>
                <c:pt idx="832">
                  <c:v>27.517554160572811</c:v>
                </c:pt>
                <c:pt idx="833">
                  <c:v>27.709398706694763</c:v>
                </c:pt>
                <c:pt idx="834">
                  <c:v>27.90256264511666</c:v>
                </c:pt>
                <c:pt idx="835">
                  <c:v>28.097054787645426</c:v>
                </c:pt>
                <c:pt idx="836">
                  <c:v>28.292884010227571</c:v>
                </c:pt>
                <c:pt idx="837">
                  <c:v>28.490059253485814</c:v>
                </c:pt>
                <c:pt idx="838">
                  <c:v>28.688589523257452</c:v>
                </c:pt>
                <c:pt idx="839">
                  <c:v>28.888483891135138</c:v>
                </c:pt>
                <c:pt idx="840">
                  <c:v>29.089751495011857</c:v>
                </c:pt>
                <c:pt idx="841">
                  <c:v>29.292401539626052</c:v>
                </c:pt>
                <c:pt idx="842">
                  <c:v>29.496443297111224</c:v>
                </c:pt>
                <c:pt idx="843">
                  <c:v>29.701886107546933</c:v>
                </c:pt>
                <c:pt idx="844">
                  <c:v>29.908739379511712</c:v>
                </c:pt>
                <c:pt idx="845">
                  <c:v>30.117012590639511</c:v>
                </c:pt>
                <c:pt idx="846">
                  <c:v>30.32671528817724</c:v>
                </c:pt>
                <c:pt idx="847">
                  <c:v>30.537857089544751</c:v>
                </c:pt>
                <c:pt idx="848">
                  <c:v>30.750447682896617</c:v>
                </c:pt>
                <c:pt idx="849">
                  <c:v>30.964496827686812</c:v>
                </c:pt>
                <c:pt idx="850">
                  <c:v>31.18001435523448</c:v>
                </c:pt>
                <c:pt idx="851">
                  <c:v>31.397010169291498</c:v>
                </c:pt>
                <c:pt idx="852">
                  <c:v>31.615494246613231</c:v>
                </c:pt>
                <c:pt idx="853">
                  <c:v>31.83547663752903</c:v>
                </c:pt>
                <c:pt idx="854">
                  <c:v>32.056967466516433</c:v>
                </c:pt>
                <c:pt idx="855">
                  <c:v>32.279976932776222</c:v>
                </c:pt>
                <c:pt idx="856">
                  <c:v>32.504515310809026</c:v>
                </c:pt>
                <c:pt idx="857">
                  <c:v>32.730592950994023</c:v>
                </c:pt>
                <c:pt idx="858">
                  <c:v>32.958220280169336</c:v>
                </c:pt>
                <c:pt idx="859">
                  <c:v>33.187407802213166</c:v>
                </c:pt>
                <c:pt idx="860">
                  <c:v>33.418166098627886</c:v>
                </c:pt>
                <c:pt idx="861">
                  <c:v>33.650505829124683</c:v>
                </c:pt>
                <c:pt idx="862">
                  <c:v>33.88443773220984</c:v>
                </c:pt>
                <c:pt idx="863">
                  <c:v>34.119972625773329</c:v>
                </c:pt>
                <c:pt idx="864">
                  <c:v>34.357121407677319</c:v>
                </c:pt>
                <c:pt idx="865">
                  <c:v>34.595895056348439</c:v>
                </c:pt>
                <c:pt idx="866">
                  <c:v>34.836304631369607</c:v>
                </c:pt>
                <c:pt idx="867">
                  <c:v>35.078361274073657</c:v>
                </c:pt>
                <c:pt idx="868">
                  <c:v>35.322076208139443</c:v>
                </c:pt>
                <c:pt idx="869">
                  <c:v>35.567460740189382</c:v>
                </c:pt>
                <c:pt idx="870">
                  <c:v>35.814526260386465</c:v>
                </c:pt>
                <c:pt idx="871">
                  <c:v>36.063284243035007</c:v>
                </c:pt>
                <c:pt idx="872">
                  <c:v>36.313746247182799</c:v>
                </c:pt>
                <c:pt idx="873">
                  <c:v>36.565923917223209</c:v>
                </c:pt>
                <c:pt idx="874">
                  <c:v>36.819828983499846</c:v>
                </c:pt>
                <c:pt idx="875">
                  <c:v>37.07547326291305</c:v>
                </c:pt>
                <c:pt idx="876">
                  <c:v>37.332868659527676</c:v>
                </c:pt>
                <c:pt idx="877">
                  <c:v>37.592027165182117</c:v>
                </c:pt>
                <c:pt idx="878">
                  <c:v>37.852960860098996</c:v>
                </c:pt>
                <c:pt idx="879">
                  <c:v>38.115681913498939</c:v>
                </c:pt>
                <c:pt idx="880">
                  <c:v>38.380202584213436</c:v>
                </c:pt>
                <c:pt idx="881">
                  <c:v>38.646535221302265</c:v>
                </c:pt>
                <c:pt idx="882">
                  <c:v>38.914692264670208</c:v>
                </c:pt>
                <c:pt idx="883">
                  <c:v>39.184686245687573</c:v>
                </c:pt>
                <c:pt idx="884">
                  <c:v>39.456529787811519</c:v>
                </c:pt>
                <c:pt idx="885">
                  <c:v>39.730235607209231</c:v>
                </c:pt>
                <c:pt idx="886">
                  <c:v>40.005816513383053</c:v>
                </c:pt>
                <c:pt idx="887">
                  <c:v>40.283285409799319</c:v>
                </c:pt>
                <c:pt idx="888">
                  <c:v>40.56265529451597</c:v>
                </c:pt>
                <c:pt idx="889">
                  <c:v>40.843939260815567</c:v>
                </c:pt>
                <c:pt idx="890">
                  <c:v>41.127150497838031</c:v>
                </c:pt>
                <c:pt idx="891">
                  <c:v>41.412302291217451</c:v>
                </c:pt>
                <c:pt idx="892">
                  <c:v>41.699408023719947</c:v>
                </c:pt>
                <c:pt idx="893">
                  <c:v>41.988481175884189</c:v>
                </c:pt>
                <c:pt idx="894">
                  <c:v>42.27953532666524</c:v>
                </c:pt>
                <c:pt idx="895">
                  <c:v>42.572584154078797</c:v>
                </c:pt>
                <c:pt idx="896">
                  <c:v>42.867641435850743</c:v>
                </c:pt>
                <c:pt idx="897">
                  <c:v>43.164721050066795</c:v>
                </c:pt>
                <c:pt idx="898">
                  <c:v>43.463836975826482</c:v>
                </c:pt>
                <c:pt idx="899">
                  <c:v>43.765003293899369</c:v>
                </c:pt>
                <c:pt idx="900">
                  <c:v>44.068234187383965</c:v>
                </c:pt>
                <c:pt idx="901">
                  <c:v>44.37354394237002</c:v>
                </c:pt>
                <c:pt idx="902">
                  <c:v>44.680946948602575</c:v>
                </c:pt>
                <c:pt idx="903">
                  <c:v>44.990457700151659</c:v>
                </c:pt>
                <c:pt idx="904">
                  <c:v>45.302090796081643</c:v>
                </c:pt>
                <c:pt idx="905">
                  <c:v>45.615860941127394</c:v>
                </c:pt>
                <c:pt idx="906">
                  <c:v>45.931782946371122</c:v>
                </c:pt>
                <c:pt idx="907">
                  <c:v>46.249871729923541</c:v>
                </c:pt>
                <c:pt idx="908">
                  <c:v>46.570142317608884</c:v>
                </c:pt>
                <c:pt idx="909">
                  <c:v>46.892609843652927</c:v>
                </c:pt>
                <c:pt idx="910">
                  <c:v>47.217289551374854</c:v>
                </c:pt>
                <c:pt idx="911">
                  <c:v>47.544196793883209</c:v>
                </c:pt>
                <c:pt idx="912">
                  <c:v>47.873347034774582</c:v>
                </c:pt>
                <c:pt idx="913">
                  <c:v>48.204755848837394</c:v>
                </c:pt>
                <c:pt idx="914">
                  <c:v>48.538438922759816</c:v>
                </c:pt>
                <c:pt idx="915">
                  <c:v>48.874412055839421</c:v>
                </c:pt>
                <c:pt idx="916">
                  <c:v>49.212691160700409</c:v>
                </c:pt>
                <c:pt idx="917">
                  <c:v>49.553292264013216</c:v>
                </c:pt>
                <c:pt idx="918">
                  <c:v>49.89623150721679</c:v>
                </c:pt>
                <c:pt idx="919">
                  <c:v>50.241525147249611</c:v>
                </c:pt>
                <c:pt idx="920">
                  <c:v>50.589189557281095</c:v>
                </c:pt>
                <c:pt idx="921">
                  <c:v>50.939241227449692</c:v>
                </c:pt>
                <c:pt idx="922">
                  <c:v>51.291696765605003</c:v>
                </c:pt>
                <c:pt idx="923">
                  <c:v>51.646572898054458</c:v>
                </c:pt>
                <c:pt idx="924">
                  <c:v>52.003886470316679</c:v>
                </c:pt>
                <c:pt idx="925">
                  <c:v>52.36365444787625</c:v>
                </c:pt>
                <c:pt idx="926">
                  <c:v>52.725893916946525</c:v>
                </c:pt>
                <c:pt idx="927">
                  <c:v>53.090622085236078</c:v>
                </c:pt>
                <c:pt idx="928">
                  <c:v>53.45785628272246</c:v>
                </c:pt>
                <c:pt idx="929">
                  <c:v>53.827613962426831</c:v>
                </c:pt>
                <c:pt idx="930">
                  <c:v>54.199912701198343</c:v>
                </c:pt>
                <c:pt idx="931">
                  <c:v>54.574770200501867</c:v>
                </c:pt>
                <c:pt idx="932">
                  <c:v>54.952204287211515</c:v>
                </c:pt>
                <c:pt idx="933">
                  <c:v>55.332232914409857</c:v>
                </c:pt>
                <c:pt idx="934">
                  <c:v>55.714874162192871</c:v>
                </c:pt>
                <c:pt idx="935">
                  <c:v>56.100146238480207</c:v>
                </c:pt>
                <c:pt idx="936">
                  <c:v>56.488067479832544</c:v>
                </c:pt>
                <c:pt idx="937">
                  <c:v>56.878656352273268</c:v>
                </c:pt>
                <c:pt idx="938">
                  <c:v>57.271931452115894</c:v>
                </c:pt>
                <c:pt idx="939">
                  <c:v>57.667911506800536</c:v>
                </c:pt>
                <c:pt idx="940">
                  <c:v>58.066615375732759</c:v>
                </c:pt>
                <c:pt idx="941">
                  <c:v>58.468062051130985</c:v>
                </c:pt>
                <c:pt idx="942">
                  <c:v>58.872270658880161</c:v>
                </c:pt>
                <c:pt idx="943">
                  <c:v>59.279260459388993</c:v>
                </c:pt>
                <c:pt idx="944">
                  <c:v>59.689050848459765</c:v>
                </c:pt>
                <c:pt idx="945">
                  <c:v>60.101661358156171</c:v>
                </c:pt>
                <c:pt idx="946">
                  <c:v>60.517111657685838</c:v>
                </c:pt>
                <c:pt idx="947">
                  <c:v>60.935421554284893</c:v>
                </c:pt>
                <c:pt idx="948">
                  <c:v>61.35661099410801</c:v>
                </c:pt>
                <c:pt idx="949">
                  <c:v>61.780700063132798</c:v>
                </c:pt>
                <c:pt idx="950">
                  <c:v>62.207708988060055</c:v>
                </c:pt>
                <c:pt idx="951">
                  <c:v>62.637658137231618</c:v>
                </c:pt>
                <c:pt idx="952">
                  <c:v>63.070568021547878</c:v>
                </c:pt>
                <c:pt idx="953">
                  <c:v>63.506459295394954</c:v>
                </c:pt>
                <c:pt idx="954">
                  <c:v>63.945352757579926</c:v>
                </c:pt>
                <c:pt idx="955">
                  <c:v>64.38726935227173</c:v>
                </c:pt>
                <c:pt idx="956">
                  <c:v>64.832230169949966</c:v>
                </c:pt>
                <c:pt idx="957">
                  <c:v>65.280256448362465</c:v>
                </c:pt>
                <c:pt idx="958">
                  <c:v>65.731369573486134</c:v>
                </c:pt>
                <c:pt idx="959">
                  <c:v>66.185591080499819</c:v>
                </c:pt>
                <c:pt idx="960">
                  <c:v>66.642942654764084</c:v>
                </c:pt>
                <c:pt idx="961">
                  <c:v>67.103446132804308</c:v>
                </c:pt>
                <c:pt idx="962">
                  <c:v>67.567123503307769</c:v>
                </c:pt>
                <c:pt idx="963">
                  <c:v>68.033996908123655</c:v>
                </c:pt>
                <c:pt idx="964">
                  <c:v>68.504088643271501</c:v>
                </c:pt>
                <c:pt idx="965">
                  <c:v>68.977421159960997</c:v>
                </c:pt>
                <c:pt idx="966">
                  <c:v>69.454017065616043</c:v>
                </c:pt>
                <c:pt idx="967">
                  <c:v>69.933899124908109</c:v>
                </c:pt>
                <c:pt idx="968">
                  <c:v>70.417090260796229</c:v>
                </c:pt>
                <c:pt idx="969">
                  <c:v>70.903613555579753</c:v>
                </c:pt>
                <c:pt idx="970">
                  <c:v>71.393492251950832</c:v>
                </c:pt>
                <c:pt idx="971">
                  <c:v>71.886749754065534</c:v>
                </c:pt>
                <c:pt idx="972">
                  <c:v>72.383409628615183</c:v>
                </c:pt>
                <c:pt idx="973">
                  <c:v>72.883495605908067</c:v>
                </c:pt>
                <c:pt idx="974">
                  <c:v>73.387031580961903</c:v>
                </c:pt>
                <c:pt idx="975">
                  <c:v>73.894041614603083</c:v>
                </c:pt>
                <c:pt idx="976">
                  <c:v>74.404549934573566</c:v>
                </c:pt>
                <c:pt idx="977">
                  <c:v>74.918580936647643</c:v>
                </c:pt>
                <c:pt idx="978">
                  <c:v>75.436159185757575</c:v>
                </c:pt>
                <c:pt idx="979">
                  <c:v>75.957309417125146</c:v>
                </c:pt>
                <c:pt idx="980">
                  <c:v>76.482056537407445</c:v>
                </c:pt>
                <c:pt idx="981">
                  <c:v>77.0104256258454</c:v>
                </c:pt>
                <c:pt idx="982">
                  <c:v>77.542441935426368</c:v>
                </c:pt>
                <c:pt idx="983">
                  <c:v>78.078130894050801</c:v>
                </c:pt>
                <c:pt idx="984">
                  <c:v>78.617518105710488</c:v>
                </c:pt>
                <c:pt idx="985">
                  <c:v>79.160629351678494</c:v>
                </c:pt>
                <c:pt idx="986">
                  <c:v>79.707490591701287</c:v>
                </c:pt>
                <c:pt idx="987">
                  <c:v>80.258127965207635</c:v>
                </c:pt>
                <c:pt idx="988">
                  <c:v>80.812567792520355</c:v>
                </c:pt>
                <c:pt idx="989">
                  <c:v>81.370836576081587</c:v>
                </c:pt>
                <c:pt idx="990">
                  <c:v>81.932961001686621</c:v>
                </c:pt>
                <c:pt idx="991">
                  <c:v>82.498967939723528</c:v>
                </c:pt>
                <c:pt idx="992">
                  <c:v>83.068884446428214</c:v>
                </c:pt>
                <c:pt idx="993">
                  <c:v>83.642737765144474</c:v>
                </c:pt>
                <c:pt idx="994">
                  <c:v>84.220555327595264</c:v>
                </c:pt>
                <c:pt idx="995">
                  <c:v>84.802364755160781</c:v>
                </c:pt>
                <c:pt idx="996">
                  <c:v>85.388193860172237</c:v>
                </c:pt>
                <c:pt idx="997">
                  <c:v>85.97807064721087</c:v>
                </c:pt>
                <c:pt idx="998">
                  <c:v>86.572023314416768</c:v>
                </c:pt>
                <c:pt idx="999">
                  <c:v>87.170080254808241</c:v>
                </c:pt>
                <c:pt idx="1000">
                  <c:v>0</c:v>
                </c:pt>
              </c:numCache>
            </c:numRef>
          </c:yVal>
          <c:smooth val="0"/>
          <c:extLst>
            <c:ext xmlns:c16="http://schemas.microsoft.com/office/drawing/2014/chart" uri="{C3380CC4-5D6E-409C-BE32-E72D297353CC}">
              <c16:uniqueId val="{0000000C-5203-417B-9EE3-A464B15E8ADC}"/>
            </c:ext>
          </c:extLst>
        </c:ser>
        <c:ser>
          <c:idx val="3"/>
          <c:order val="3"/>
          <c:tx>
            <c:strRef>
              <c:f>'Noise and Sensitivity Calcs'!$R$6</c:f>
              <c:strCache>
                <c:ptCount val="1"/>
                <c:pt idx="0">
                  <c:v> Sens.,  C2 = 820.0E-12</c:v>
                </c:pt>
              </c:strCache>
            </c:strRef>
          </c:tx>
          <c:spPr>
            <a:ln w="38100" cap="rnd">
              <a:solidFill>
                <a:sysClr val="windowText" lastClr="00000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Calcs'!$R$12:$R$1012</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3.025918595426436</c:v>
                </c:pt>
                <c:pt idx="460">
                  <c:v>3.025918595426436</c:v>
                </c:pt>
                <c:pt idx="461">
                  <c:v>2.8895913621598961</c:v>
                </c:pt>
                <c:pt idx="462">
                  <c:v>2.808168873898313</c:v>
                </c:pt>
                <c:pt idx="463">
                  <c:v>2.7517607450057167</c:v>
                </c:pt>
                <c:pt idx="464">
                  <c:v>2.7100974863367431</c:v>
                </c:pt>
                <c:pt idx="465">
                  <c:v>2.678274374961692</c:v>
                </c:pt>
                <c:pt idx="466">
                  <c:v>2.6535303104936943</c:v>
                </c:pt>
                <c:pt idx="467">
                  <c:v>2.6341449420080436</c:v>
                </c:pt>
                <c:pt idx="468">
                  <c:v>2.618969129344983</c:v>
                </c:pt>
                <c:pt idx="469">
                  <c:v>2.6071951643292395</c:v>
                </c:pt>
                <c:pt idx="470">
                  <c:v>2.5982327347656402</c:v>
                </c:pt>
                <c:pt idx="471">
                  <c:v>2.591636875747783</c:v>
                </c:pt>
                <c:pt idx="472">
                  <c:v>2.5870636597057106</c:v>
                </c:pt>
                <c:pt idx="473">
                  <c:v>2.5842416676800908</c:v>
                </c:pt>
                <c:pt idx="474">
                  <c:v>2.582952916189313</c:v>
                </c:pt>
                <c:pt idx="475">
                  <c:v>2.5830196971291244</c:v>
                </c:pt>
                <c:pt idx="476">
                  <c:v>2.5842952507492143</c:v>
                </c:pt>
                <c:pt idx="477">
                  <c:v>2.5866570008100065</c:v>
                </c:pt>
                <c:pt idx="478">
                  <c:v>2.590001548406025</c:v>
                </c:pt>
                <c:pt idx="479">
                  <c:v>2.59424090119006</c:v>
                </c:pt>
                <c:pt idx="480">
                  <c:v>2.5992995882980385</c:v>
                </c:pt>
                <c:pt idx="481">
                  <c:v>2.605112421864372</c:v>
                </c:pt>
                <c:pt idx="482">
                  <c:v>2.6116227382739634</c:v>
                </c:pt>
                <c:pt idx="483">
                  <c:v>2.6187810005769778</c:v>
                </c:pt>
                <c:pt idx="484">
                  <c:v>2.6265436764067713</c:v>
                </c:pt>
                <c:pt idx="485">
                  <c:v>2.6348723285912956</c:v>
                </c:pt>
                <c:pt idx="486">
                  <c:v>2.6437328717746396</c:v>
                </c:pt>
                <c:pt idx="487">
                  <c:v>2.6530949599185307</c:v>
                </c:pt>
                <c:pt idx="488">
                  <c:v>2.6629314779453237</c:v>
                </c:pt>
                <c:pt idx="489">
                  <c:v>2.6732181169564742</c:v>
                </c:pt>
                <c:pt idx="490">
                  <c:v>2.683933017054223</c:v>
                </c:pt>
                <c:pt idx="491">
                  <c:v>2.6950564652497166</c:v>
                </c:pt>
                <c:pt idx="492">
                  <c:v>2.7065706385665389</c:v>
                </c:pt>
                <c:pt idx="493">
                  <c:v>2.7184593844622826</c:v>
                </c:pt>
                <c:pt idx="494">
                  <c:v>2.7307080322487365</c:v>
                </c:pt>
                <c:pt idx="495">
                  <c:v>2.7433032304062746</c:v>
                </c:pt>
                <c:pt idx="496">
                  <c:v>2.7562328056430814</c:v>
                </c:pt>
                <c:pt idx="497">
                  <c:v>2.7694856403056627</c:v>
                </c:pt>
                <c:pt idx="498">
                  <c:v>2.783051565349548</c:v>
                </c:pt>
                <c:pt idx="499">
                  <c:v>2.7969212665621965</c:v>
                </c:pt>
                <c:pt idx="500">
                  <c:v>2.8110862021199177</c:v>
                </c:pt>
                <c:pt idx="501">
                  <c:v>2.8255385298769236</c:v>
                </c:pt>
                <c:pt idx="502">
                  <c:v>2.8402710430426148</c:v>
                </c:pt>
                <c:pt idx="503">
                  <c:v>2.8552771131148784</c:v>
                </c:pt>
                <c:pt idx="504">
                  <c:v>2.8705506391113782</c:v>
                </c:pt>
                <c:pt idx="505">
                  <c:v>2.8860860022852628</c:v>
                </c:pt>
                <c:pt idx="506">
                  <c:v>2.9018780256316203</c:v>
                </c:pt>
                <c:pt idx="507">
                  <c:v>2.917921937591216</c:v>
                </c:pt>
                <c:pt idx="508">
                  <c:v>2.9342133394419943</c:v>
                </c:pt>
                <c:pt idx="509">
                  <c:v>2.9507481759395842</c:v>
                </c:pt>
                <c:pt idx="510">
                  <c:v>2.9675227088275977</c:v>
                </c:pt>
                <c:pt idx="511">
                  <c:v>2.9845334928892244</c:v>
                </c:pt>
                <c:pt idx="512">
                  <c:v>3.0017773542545392</c:v>
                </c:pt>
                <c:pt idx="513">
                  <c:v>3.0192513707147359</c:v>
                </c:pt>
                <c:pt idx="514">
                  <c:v>3.0369528538258188</c:v>
                </c:pt>
                <c:pt idx="515">
                  <c:v>3.0548793326113266</c:v>
                </c:pt>
                <c:pt idx="516">
                  <c:v>3.0730285386967933</c:v>
                </c:pt>
                <c:pt idx="517">
                  <c:v>3.0913983927287569</c:v>
                </c:pt>
                <c:pt idx="518">
                  <c:v>3.1099869919484231</c:v>
                </c:pt>
                <c:pt idx="519">
                  <c:v>3.1287925988051293</c:v>
                </c:pt>
                <c:pt idx="520">
                  <c:v>3.1478136305078834</c:v>
                </c:pt>
                <c:pt idx="521">
                  <c:v>3.1670486494246255</c:v>
                </c:pt>
                <c:pt idx="522">
                  <c:v>3.1864963542488356</c:v>
                </c:pt>
                <c:pt idx="523">
                  <c:v>3.2061555718619021</c:v>
                </c:pt>
                <c:pt idx="524">
                  <c:v>3.2260252498272077</c:v>
                </c:pt>
                <c:pt idx="525">
                  <c:v>3.246104449458826</c:v>
                </c:pt>
                <c:pt idx="526">
                  <c:v>3.2663923394134415</c:v>
                </c:pt>
                <c:pt idx="527">
                  <c:v>3.2868881897595674</c:v>
                </c:pt>
                <c:pt idx="528">
                  <c:v>3.3075913664826224</c:v>
                </c:pt>
                <c:pt idx="529">
                  <c:v>3.3285013263886354</c:v>
                </c:pt>
                <c:pt idx="530">
                  <c:v>3.3496176123729886</c:v>
                </c:pt>
                <c:pt idx="531">
                  <c:v>3.3709398490238232</c:v>
                </c:pt>
                <c:pt idx="532">
                  <c:v>3.3924677385326425</c:v>
                </c:pt>
                <c:pt idx="533">
                  <c:v>3.4142010568873333</c:v>
                </c:pt>
                <c:pt idx="534">
                  <c:v>3.4361396503249533</c:v>
                </c:pt>
                <c:pt idx="535">
                  <c:v>3.4582834320238529</c:v>
                </c:pt>
                <c:pt idx="536">
                  <c:v>3.4806323790165106</c:v>
                </c:pt>
                <c:pt idx="537">
                  <c:v>3.5031865293061051</c:v>
                </c:pt>
                <c:pt idx="538">
                  <c:v>3.5259459791713899</c:v>
                </c:pt>
                <c:pt idx="539">
                  <c:v>3.5489108806457179</c:v>
                </c:pt>
                <c:pt idx="540">
                  <c:v>3.5720814391573659</c:v>
                </c:pt>
                <c:pt idx="541">
                  <c:v>3.5954579113193441</c:v>
                </c:pt>
                <c:pt idx="542">
                  <c:v>3.6190406028579032</c:v>
                </c:pt>
                <c:pt idx="543">
                  <c:v>3.642829866669794</c:v>
                </c:pt>
                <c:pt idx="544">
                  <c:v>3.6668261009992653</c:v>
                </c:pt>
                <c:pt idx="545">
                  <c:v>3.6910297477263772</c:v>
                </c:pt>
                <c:pt idx="546">
                  <c:v>3.7154412907589949</c:v>
                </c:pt>
                <c:pt idx="547">
                  <c:v>3.7400612545213918</c:v>
                </c:pt>
                <c:pt idx="548">
                  <c:v>3.7648902025329414</c:v>
                </c:pt>
                <c:pt idx="549">
                  <c:v>3.7899287360708831</c:v>
                </c:pt>
                <c:pt idx="550">
                  <c:v>3.8151774929116486</c:v>
                </c:pt>
                <c:pt idx="551">
                  <c:v>3.8406371461455979</c:v>
                </c:pt>
                <c:pt idx="552">
                  <c:v>3.8663084030604771</c:v>
                </c:pt>
                <c:pt idx="553">
                  <c:v>3.8921920040891118</c:v>
                </c:pt>
                <c:pt idx="554">
                  <c:v>3.9182887218174334</c:v>
                </c:pt>
                <c:pt idx="555">
                  <c:v>3.9445993600489286</c:v>
                </c:pt>
                <c:pt idx="556">
                  <c:v>3.9711247529221176</c:v>
                </c:pt>
                <c:pt idx="557">
                  <c:v>3.9978657640777664</c:v>
                </c:pt>
                <c:pt idx="558">
                  <c:v>4.0248232858728672</c:v>
                </c:pt>
                <c:pt idx="559">
                  <c:v>4.0519982386385243</c:v>
                </c:pt>
                <c:pt idx="560">
                  <c:v>4.0793915699792445</c:v>
                </c:pt>
                <c:pt idx="561">
                  <c:v>4.107004254111069</c:v>
                </c:pt>
                <c:pt idx="562">
                  <c:v>4.1348372912364155</c:v>
                </c:pt>
                <c:pt idx="563">
                  <c:v>4.1628917069534381</c:v>
                </c:pt>
                <c:pt idx="564">
                  <c:v>4.1911685516979924</c:v>
                </c:pt>
                <c:pt idx="565">
                  <c:v>4.2196689002163001</c:v>
                </c:pt>
                <c:pt idx="566">
                  <c:v>4.2483938510667212</c:v>
                </c:pt>
                <c:pt idx="567">
                  <c:v>4.2773445261488634</c:v>
                </c:pt>
                <c:pt idx="568">
                  <c:v>4.3065220702586879</c:v>
                </c:pt>
                <c:pt idx="569">
                  <c:v>4.3359276506680944</c:v>
                </c:pt>
                <c:pt idx="570">
                  <c:v>4.3655624567277416</c:v>
                </c:pt>
                <c:pt idx="571">
                  <c:v>4.3954276994918198</c:v>
                </c:pt>
                <c:pt idx="572">
                  <c:v>4.4255246113636577</c:v>
                </c:pt>
                <c:pt idx="573">
                  <c:v>4.4558544457610534</c:v>
                </c:pt>
                <c:pt idx="574">
                  <c:v>4.4864184768003312</c:v>
                </c:pt>
                <c:pt idx="575">
                  <c:v>4.5172179989981522</c:v>
                </c:pt>
                <c:pt idx="576">
                  <c:v>4.5482543269901878</c:v>
                </c:pt>
                <c:pt idx="577">
                  <c:v>4.5795287952658157</c:v>
                </c:pt>
                <c:pt idx="578">
                  <c:v>4.6110427579180158</c:v>
                </c:pt>
                <c:pt idx="579">
                  <c:v>4.6427975884077926</c:v>
                </c:pt>
                <c:pt idx="580">
                  <c:v>4.6747946793422868</c:v>
                </c:pt>
                <c:pt idx="581">
                  <c:v>4.7070354422660889</c:v>
                </c:pt>
                <c:pt idx="582">
                  <c:v>4.7395213074649316</c:v>
                </c:pt>
                <c:pt idx="583">
                  <c:v>4.7722537237813611</c:v>
                </c:pt>
                <c:pt idx="584">
                  <c:v>4.8052341584416691</c:v>
                </c:pt>
                <c:pt idx="585">
                  <c:v>4.838464096893702</c:v>
                </c:pt>
                <c:pt idx="586">
                  <c:v>4.8719450426549047</c:v>
                </c:pt>
                <c:pt idx="587">
                  <c:v>4.9056785171702701</c:v>
                </c:pt>
                <c:pt idx="588">
                  <c:v>4.9396660596796398</c:v>
                </c:pt>
                <c:pt idx="589">
                  <c:v>4.9739092270940164</c:v>
                </c:pt>
                <c:pt idx="590">
                  <c:v>5.0084095938804341</c:v>
                </c:pt>
                <c:pt idx="591">
                  <c:v>5.0431687519550552</c:v>
                </c:pt>
                <c:pt idx="592">
                  <c:v>5.0781883105840784</c:v>
                </c:pt>
                <c:pt idx="593">
                  <c:v>5.1134698962922123</c:v>
                </c:pt>
                <c:pt idx="594">
                  <c:v>5.1490151527782944</c:v>
                </c:pt>
                <c:pt idx="595">
                  <c:v>5.1848257408378275</c:v>
                </c:pt>
                <c:pt idx="596">
                  <c:v>5.2209033382921026</c:v>
                </c:pt>
                <c:pt idx="597">
                  <c:v>5.2572496399236623</c:v>
                </c:pt>
                <c:pt idx="598">
                  <c:v>5.2938663574178184</c:v>
                </c:pt>
                <c:pt idx="599">
                  <c:v>5.3307552193100332</c:v>
                </c:pt>
                <c:pt idx="600">
                  <c:v>5.3679179709388141</c:v>
                </c:pt>
                <c:pt idx="601">
                  <c:v>5.4053563744040858</c:v>
                </c:pt>
                <c:pt idx="602">
                  <c:v>5.4430722085305918</c:v>
                </c:pt>
                <c:pt idx="603">
                  <c:v>5.4810672688363624</c:v>
                </c:pt>
                <c:pt idx="604">
                  <c:v>5.5193433675058978</c:v>
                </c:pt>
                <c:pt idx="605">
                  <c:v>5.5579023333679114</c:v>
                </c:pt>
                <c:pt idx="606">
                  <c:v>5.5967460118775252</c:v>
                </c:pt>
                <c:pt idx="607">
                  <c:v>5.635876265102703</c:v>
                </c:pt>
                <c:pt idx="608">
                  <c:v>5.6752949717147256</c:v>
                </c:pt>
                <c:pt idx="609">
                  <c:v>5.7150040269826636</c:v>
                </c:pt>
                <c:pt idx="610">
                  <c:v>5.7550053427715797</c:v>
                </c:pt>
                <c:pt idx="611">
                  <c:v>5.7953008475444365</c:v>
                </c:pt>
                <c:pt idx="612">
                  <c:v>5.8358924863675092</c:v>
                </c:pt>
                <c:pt idx="613">
                  <c:v>5.8767822209191838</c:v>
                </c:pt>
                <c:pt idx="614">
                  <c:v>5.9179720295020646</c:v>
                </c:pt>
                <c:pt idx="615">
                  <c:v>5.9594639070582183</c:v>
                </c:pt>
                <c:pt idx="616">
                  <c:v>6.0012598651874907</c:v>
                </c:pt>
                <c:pt idx="617">
                  <c:v>6.0433619321687919</c:v>
                </c:pt>
                <c:pt idx="618">
                  <c:v>6.0857721529842035</c:v>
                </c:pt>
                <c:pt idx="619">
                  <c:v>6.1284925893458366</c:v>
                </c:pt>
                <c:pt idx="620">
                  <c:v>6.1715253197254318</c:v>
                </c:pt>
                <c:pt idx="621">
                  <c:v>6.2148724393864496</c:v>
                </c:pt>
                <c:pt idx="622">
                  <c:v>6.2585360604186766</c:v>
                </c:pt>
                <c:pt idx="623">
                  <c:v>6.3025183117753141</c:v>
                </c:pt>
                <c:pt idx="624">
                  <c:v>6.3468213393122799</c:v>
                </c:pt>
                <c:pt idx="625">
                  <c:v>6.3914473058298817</c:v>
                </c:pt>
                <c:pt idx="626">
                  <c:v>6.4363983911166907</c:v>
                </c:pt>
                <c:pt idx="627">
                  <c:v>6.4816767919954028</c:v>
                </c:pt>
                <c:pt idx="628">
                  <c:v>6.5272847223709247</c:v>
                </c:pt>
                <c:pt idx="629">
                  <c:v>6.5732244132803341</c:v>
                </c:pt>
                <c:pt idx="630">
                  <c:v>6.6194981129448456</c:v>
                </c:pt>
                <c:pt idx="631">
                  <c:v>6.6661080868236651</c:v>
                </c:pt>
                <c:pt idx="632">
                  <c:v>6.7130566176695643</c:v>
                </c:pt>
                <c:pt idx="633">
                  <c:v>6.760346005586328</c:v>
                </c:pt>
                <c:pt idx="634">
                  <c:v>6.8079785680878979</c:v>
                </c:pt>
                <c:pt idx="635">
                  <c:v>6.8559566401591292</c:v>
                </c:pt>
                <c:pt idx="636">
                  <c:v>6.9042825743182767</c:v>
                </c:pt>
                <c:pt idx="637">
                  <c:v>6.9529587406808639</c:v>
                </c:pt>
                <c:pt idx="638">
                  <c:v>7.00198752702532</c:v>
                </c:pt>
                <c:pt idx="639">
                  <c:v>7.0513713388598784</c:v>
                </c:pt>
                <c:pt idx="640">
                  <c:v>7.1011125994911408</c:v>
                </c:pt>
                <c:pt idx="641">
                  <c:v>7.1512137500937794</c:v>
                </c:pt>
                <c:pt idx="642">
                  <c:v>7.2016772497819028</c:v>
                </c:pt>
                <c:pt idx="643">
                  <c:v>7.2525055756815098</c:v>
                </c:pt>
                <c:pt idx="644">
                  <c:v>7.3037012230043619</c:v>
                </c:pt>
                <c:pt idx="645">
                  <c:v>7.3552667051230936</c:v>
                </c:pt>
                <c:pt idx="646">
                  <c:v>7.4072045536475351</c:v>
                </c:pt>
                <c:pt idx="647">
                  <c:v>7.4595173185022565</c:v>
                </c:pt>
                <c:pt idx="648">
                  <c:v>7.5122075680052323</c:v>
                </c:pt>
                <c:pt idx="649">
                  <c:v>7.5652778889477004</c:v>
                </c:pt>
                <c:pt idx="650">
                  <c:v>7.6187308866751087</c:v>
                </c:pt>
                <c:pt idx="651">
                  <c:v>7.6725691851690572</c:v>
                </c:pt>
                <c:pt idx="652">
                  <c:v>7.7267954271304982</c:v>
                </c:pt>
                <c:pt idx="653">
                  <c:v>7.781412274063694</c:v>
                </c:pt>
                <c:pt idx="654">
                  <c:v>7.8364224063614625</c:v>
                </c:pt>
                <c:pt idx="655">
                  <c:v>7.8918285233911396</c:v>
                </c:pt>
                <c:pt idx="656">
                  <c:v>7.9476333435817592</c:v>
                </c:pt>
                <c:pt idx="657">
                  <c:v>8.0038396045118887</c:v>
                </c:pt>
                <c:pt idx="658">
                  <c:v>8.060450062998644</c:v>
                </c:pt>
                <c:pt idx="659">
                  <c:v>8.1174674951874266</c:v>
                </c:pt>
                <c:pt idx="660">
                  <c:v>8.1748946966426317</c:v>
                </c:pt>
                <c:pt idx="661">
                  <c:v>8.2327344824391648</c:v>
                </c:pt>
                <c:pt idx="662">
                  <c:v>8.290989687254843</c:v>
                </c:pt>
                <c:pt idx="663">
                  <c:v>8.349663165463534</c:v>
                </c:pt>
                <c:pt idx="664">
                  <c:v>8.4087577912292772</c:v>
                </c:pt>
                <c:pt idx="665">
                  <c:v>8.4682764586009789</c:v>
                </c:pt>
                <c:pt idx="666">
                  <c:v>8.5282220816081189</c:v>
                </c:pt>
                <c:pt idx="667">
                  <c:v>8.5885975943569743</c:v>
                </c:pt>
                <c:pt idx="668">
                  <c:v>8.6494059511278909</c:v>
                </c:pt>
                <c:pt idx="669">
                  <c:v>8.7106501264730163</c:v>
                </c:pt>
                <c:pt idx="670">
                  <c:v>8.7723331153149449</c:v>
                </c:pt>
                <c:pt idx="671">
                  <c:v>8.8344579330460267</c:v>
                </c:pt>
                <c:pt idx="672">
                  <c:v>8.8970276156284118</c:v>
                </c:pt>
                <c:pt idx="673">
                  <c:v>8.9600452196947611</c:v>
                </c:pt>
                <c:pt idx="674">
                  <c:v>9.0235138226496723</c:v>
                </c:pt>
                <c:pt idx="675">
                  <c:v>9.0874365227718439</c:v>
                </c:pt>
                <c:pt idx="676">
                  <c:v>9.1518164393168568</c:v>
                </c:pt>
                <c:pt idx="677">
                  <c:v>9.2166567126206118</c:v>
                </c:pt>
                <c:pt idx="678">
                  <c:v>9.2819605042035587</c:v>
                </c:pt>
                <c:pt idx="679">
                  <c:v>9.3477309968754732</c:v>
                </c:pt>
                <c:pt idx="680">
                  <c:v>9.4139713948410328</c:v>
                </c:pt>
                <c:pt idx="681">
                  <c:v>9.4806849238057822</c:v>
                </c:pt>
                <c:pt idx="682">
                  <c:v>9.547874831083254</c:v>
                </c:pt>
                <c:pt idx="683">
                  <c:v>9.6155443857021314</c:v>
                </c:pt>
                <c:pt idx="684">
                  <c:v>9.683696878514656</c:v>
                </c:pt>
                <c:pt idx="685">
                  <c:v>9.7523356223052708</c:v>
                </c:pt>
                <c:pt idx="686">
                  <c:v>9.8214639519001992</c:v>
                </c:pt>
                <c:pt idx="687">
                  <c:v>9.8910852242775409</c:v>
                </c:pt>
                <c:pt idx="688">
                  <c:v>9.9612028186781103</c:v>
                </c:pt>
                <c:pt idx="689">
                  <c:v>10.031820136716904</c:v>
                </c:pt>
                <c:pt idx="690">
                  <c:v>10.102940602495352</c:v>
                </c:pt>
                <c:pt idx="691">
                  <c:v>10.174567662714084</c:v>
                </c:pt>
                <c:pt idx="692">
                  <c:v>10.246704786786621</c:v>
                </c:pt>
                <c:pt idx="693">
                  <c:v>10.319355466953539</c:v>
                </c:pt>
                <c:pt idx="694">
                  <c:v>10.392523218397564</c:v>
                </c:pt>
                <c:pt idx="695">
                  <c:v>10.466211579359129</c:v>
                </c:pt>
                <c:pt idx="696">
                  <c:v>10.540424111253058</c:v>
                </c:pt>
                <c:pt idx="697">
                  <c:v>10.615164398785549</c:v>
                </c:pt>
                <c:pt idx="698">
                  <c:v>10.69043605007222</c:v>
                </c:pt>
                <c:pt idx="699">
                  <c:v>10.766242696756944</c:v>
                </c:pt>
                <c:pt idx="700">
                  <c:v>10.842587994131172</c:v>
                </c:pt>
                <c:pt idx="701">
                  <c:v>10.919475621254545</c:v>
                </c:pt>
                <c:pt idx="702">
                  <c:v>10.996909281075812</c:v>
                </c:pt>
                <c:pt idx="703">
                  <c:v>11.074892700555033</c:v>
                </c:pt>
                <c:pt idx="704">
                  <c:v>11.153429630786309</c:v>
                </c:pt>
                <c:pt idx="705">
                  <c:v>11.232523847121758</c:v>
                </c:pt>
                <c:pt idx="706">
                  <c:v>11.312179149295909</c:v>
                </c:pt>
                <c:pt idx="707">
                  <c:v>11.39239936155157</c:v>
                </c:pt>
                <c:pt idx="708">
                  <c:v>11.473188332766231</c:v>
                </c:pt>
                <c:pt idx="709">
                  <c:v>11.554549936579743</c:v>
                </c:pt>
                <c:pt idx="710">
                  <c:v>11.636488071522649</c:v>
                </c:pt>
                <c:pt idx="711">
                  <c:v>11.719006661146075</c:v>
                </c:pt>
                <c:pt idx="712">
                  <c:v>11.802109654152044</c:v>
                </c:pt>
                <c:pt idx="713">
                  <c:v>11.885801024525575</c:v>
                </c:pt>
                <c:pt idx="714">
                  <c:v>11.970084771667244</c:v>
                </c:pt>
                <c:pt idx="715">
                  <c:v>12.054964920527325</c:v>
                </c:pt>
                <c:pt idx="716">
                  <c:v>12.140445521741055</c:v>
                </c:pt>
                <c:pt idx="717">
                  <c:v>12.226530651765039</c:v>
                </c:pt>
                <c:pt idx="718">
                  <c:v>12.313224413014941</c:v>
                </c:pt>
                <c:pt idx="719">
                  <c:v>12.400530934004395</c:v>
                </c:pt>
                <c:pt idx="720">
                  <c:v>12.488454369485506</c:v>
                </c:pt>
                <c:pt idx="721">
                  <c:v>12.576998900590503</c:v>
                </c:pt>
                <c:pt idx="722">
                  <c:v>12.666168734974752</c:v>
                </c:pt>
                <c:pt idx="723">
                  <c:v>12.755968106961419</c:v>
                </c:pt>
                <c:pt idx="724">
                  <c:v>12.846401277687548</c:v>
                </c:pt>
                <c:pt idx="725">
                  <c:v>12.937472535251738</c:v>
                </c:pt>
                <c:pt idx="726">
                  <c:v>13.029186194863142</c:v>
                </c:pt>
                <c:pt idx="727">
                  <c:v>13.121546598992525</c:v>
                </c:pt>
                <c:pt idx="728">
                  <c:v>13.214558117524621</c:v>
                </c:pt>
                <c:pt idx="729">
                  <c:v>13.308225147912561</c:v>
                </c:pt>
                <c:pt idx="730">
                  <c:v>13.402552115333668</c:v>
                </c:pt>
                <c:pt idx="731">
                  <c:v>13.49754347284747</c:v>
                </c:pt>
                <c:pt idx="732">
                  <c:v>13.593203701555302</c:v>
                </c:pt>
                <c:pt idx="733">
                  <c:v>13.689537310762034</c:v>
                </c:pt>
                <c:pt idx="734">
                  <c:v>13.786548838139714</c:v>
                </c:pt>
                <c:pt idx="735">
                  <c:v>13.884242849893148</c:v>
                </c:pt>
                <c:pt idx="736">
                  <c:v>13.982623940927708</c:v>
                </c:pt>
                <c:pt idx="737">
                  <c:v>14.081696735019261</c:v>
                </c:pt>
                <c:pt idx="738">
                  <c:v>14.18146588498618</c:v>
                </c:pt>
                <c:pt idx="739">
                  <c:v>14.281936072863777</c:v>
                </c:pt>
                <c:pt idx="740">
                  <c:v>14.383112010080918</c:v>
                </c:pt>
                <c:pt idx="741">
                  <c:v>14.484998437639145</c:v>
                </c:pt>
                <c:pt idx="742">
                  <c:v>14.58760012629398</c:v>
                </c:pt>
                <c:pt idx="743">
                  <c:v>14.690921876739031</c:v>
                </c:pt>
                <c:pt idx="744">
                  <c:v>14.794968519792548</c:v>
                </c:pt>
                <c:pt idx="745">
                  <c:v>14.899744916586345</c:v>
                </c:pt>
                <c:pt idx="746">
                  <c:v>15.005255958757713</c:v>
                </c:pt>
                <c:pt idx="747">
                  <c:v>15.111506568643968</c:v>
                </c:pt>
                <c:pt idx="748">
                  <c:v>15.21850169947975</c:v>
                </c:pt>
                <c:pt idx="749">
                  <c:v>15.326246335597073</c:v>
                </c:pt>
                <c:pt idx="750">
                  <c:v>15.434745492628533</c:v>
                </c:pt>
                <c:pt idx="751">
                  <c:v>15.544004217713333</c:v>
                </c:pt>
                <c:pt idx="752">
                  <c:v>15.654027589706295</c:v>
                </c:pt>
                <c:pt idx="753">
                  <c:v>15.764820719390235</c:v>
                </c:pt>
                <c:pt idx="754">
                  <c:v>15.876388749691133</c:v>
                </c:pt>
                <c:pt idx="755">
                  <c:v>15.988736855896672</c:v>
                </c:pt>
                <c:pt idx="756">
                  <c:v>16.101870245878398</c:v>
                </c:pt>
                <c:pt idx="757">
                  <c:v>16.215794160316619</c:v>
                </c:pt>
                <c:pt idx="758">
                  <c:v>16.330513872929064</c:v>
                </c:pt>
                <c:pt idx="759">
                  <c:v>16.446034690703044</c:v>
                </c:pt>
                <c:pt idx="760">
                  <c:v>16.562361954131003</c:v>
                </c:pt>
                <c:pt idx="761">
                  <c:v>16.679501037449651</c:v>
                </c:pt>
                <c:pt idx="762">
                  <c:v>16.797457348882777</c:v>
                </c:pt>
                <c:pt idx="763">
                  <c:v>16.916236330887752</c:v>
                </c:pt>
                <c:pt idx="764">
                  <c:v>17.035843460405832</c:v>
                </c:pt>
                <c:pt idx="765">
                  <c:v>17.156284249116244</c:v>
                </c:pt>
                <c:pt idx="766">
                  <c:v>17.277564243693973</c:v>
                </c:pt>
                <c:pt idx="767">
                  <c:v>17.399689026071634</c:v>
                </c:pt>
                <c:pt idx="768">
                  <c:v>17.522664213705383</c:v>
                </c:pt>
                <c:pt idx="769">
                  <c:v>17.646495459844719</c:v>
                </c:pt>
                <c:pt idx="770">
                  <c:v>17.771188453806143</c:v>
                </c:pt>
                <c:pt idx="771">
                  <c:v>17.896748921251433</c:v>
                </c:pt>
                <c:pt idx="772">
                  <c:v>18.023182624469662</c:v>
                </c:pt>
                <c:pt idx="773">
                  <c:v>18.150495362663577</c:v>
                </c:pt>
                <c:pt idx="774">
                  <c:v>18.27869297224013</c:v>
                </c:pt>
                <c:pt idx="775">
                  <c:v>18.407781327105489</c:v>
                </c:pt>
                <c:pt idx="776">
                  <c:v>18.537766338964243</c:v>
                </c:pt>
                <c:pt idx="777">
                  <c:v>18.668653957622819</c:v>
                </c:pt>
                <c:pt idx="778">
                  <c:v>18.800450171297662</c:v>
                </c:pt>
                <c:pt idx="779">
                  <c:v>18.933161006927499</c:v>
                </c:pt>
                <c:pt idx="780">
                  <c:v>19.066792530490314</c:v>
                </c:pt>
                <c:pt idx="781">
                  <c:v>19.201350847324775</c:v>
                </c:pt>
                <c:pt idx="782">
                  <c:v>19.336842102455801</c:v>
                </c:pt>
                <c:pt idx="783">
                  <c:v>19.473272480925385</c:v>
                </c:pt>
                <c:pt idx="784">
                  <c:v>19.610648208127461</c:v>
                </c:pt>
                <c:pt idx="785">
                  <c:v>19.748975550147346</c:v>
                </c:pt>
                <c:pt idx="786">
                  <c:v>19.888260814106086</c:v>
                </c:pt>
                <c:pt idx="787">
                  <c:v>20.028510348509339</c:v>
                </c:pt>
                <c:pt idx="788">
                  <c:v>20.169730543600593</c:v>
                </c:pt>
                <c:pt idx="789">
                  <c:v>20.311927831719355</c:v>
                </c:pt>
                <c:pt idx="790">
                  <c:v>20.45510868766408</c:v>
                </c:pt>
                <c:pt idx="791">
                  <c:v>20.599279629059215</c:v>
                </c:pt>
                <c:pt idx="792">
                  <c:v>20.744447216727547</c:v>
                </c:pt>
                <c:pt idx="793">
                  <c:v>20.890618055066753</c:v>
                </c:pt>
                <c:pt idx="794">
                  <c:v>21.037798792430706</c:v>
                </c:pt>
                <c:pt idx="795">
                  <c:v>21.185996121515711</c:v>
                </c:pt>
                <c:pt idx="796">
                  <c:v>21.335216779750976</c:v>
                </c:pt>
                <c:pt idx="797">
                  <c:v>21.485467549693752</c:v>
                </c:pt>
                <c:pt idx="798">
                  <c:v>21.636755259429609</c:v>
                </c:pt>
                <c:pt idx="799">
                  <c:v>21.789086782976522</c:v>
                </c:pt>
                <c:pt idx="800">
                  <c:v>21.942469040694174</c:v>
                </c:pt>
                <c:pt idx="801">
                  <c:v>22.096908999697479</c:v>
                </c:pt>
                <c:pt idx="802">
                  <c:v>22.252413674274791</c:v>
                </c:pt>
                <c:pt idx="803">
                  <c:v>22.408990126310382</c:v>
                </c:pt>
                <c:pt idx="804">
                  <c:v>22.566645465711858</c:v>
                </c:pt>
                <c:pt idx="805">
                  <c:v>22.725386850841435</c:v>
                </c:pt>
                <c:pt idx="806">
                  <c:v>22.885221488952141</c:v>
                </c:pt>
                <c:pt idx="807">
                  <c:v>23.04615663662798</c:v>
                </c:pt>
                <c:pt idx="808">
                  <c:v>23.208199600228742</c:v>
                </c:pt>
                <c:pt idx="809">
                  <c:v>23.37135773633905</c:v>
                </c:pt>
                <c:pt idx="810">
                  <c:v>23.535638452221196</c:v>
                </c:pt>
                <c:pt idx="811">
                  <c:v>23.701049206273094</c:v>
                </c:pt>
                <c:pt idx="812">
                  <c:v>23.867597508489368</c:v>
                </c:pt>
                <c:pt idx="813">
                  <c:v>24.035290920927267</c:v>
                </c:pt>
                <c:pt idx="814">
                  <c:v>24.204137058176396</c:v>
                </c:pt>
                <c:pt idx="815">
                  <c:v>24.374143587832197</c:v>
                </c:pt>
                <c:pt idx="816">
                  <c:v>24.545318230973972</c:v>
                </c:pt>
                <c:pt idx="817">
                  <c:v>24.717668762645953</c:v>
                </c:pt>
                <c:pt idx="818">
                  <c:v>24.891203012343006</c:v>
                </c:pt>
                <c:pt idx="819">
                  <c:v>25.065928864499721</c:v>
                </c:pt>
                <c:pt idx="820">
                  <c:v>25.241854258983018</c:v>
                </c:pt>
                <c:pt idx="821">
                  <c:v>25.418987191588641</c:v>
                </c:pt>
                <c:pt idx="822">
                  <c:v>25.597335714541313</c:v>
                </c:pt>
                <c:pt idx="823">
                  <c:v>25.776907936998164</c:v>
                </c:pt>
                <c:pt idx="824">
                  <c:v>25.95771202555569</c:v>
                </c:pt>
                <c:pt idx="825">
                  <c:v>26.139756204760207</c:v>
                </c:pt>
                <c:pt idx="826">
                  <c:v>26.323048757621144</c:v>
                </c:pt>
                <c:pt idx="827">
                  <c:v>26.507598026128488</c:v>
                </c:pt>
                <c:pt idx="828">
                  <c:v>26.693412411772087</c:v>
                </c:pt>
                <c:pt idx="829">
                  <c:v>26.880500376065399</c:v>
                </c:pt>
                <c:pt idx="830">
                  <c:v>27.068870441071656</c:v>
                </c:pt>
                <c:pt idx="831">
                  <c:v>27.258531189932384</c:v>
                </c:pt>
                <c:pt idx="832">
                  <c:v>27.449491267400198</c:v>
                </c:pt>
                <c:pt idx="833">
                  <c:v>27.641759380372747</c:v>
                </c:pt>
                <c:pt idx="834">
                  <c:v>27.835344298431199</c:v>
                </c:pt>
                <c:pt idx="835">
                  <c:v>28.030254854379912</c:v>
                </c:pt>
                <c:pt idx="836">
                  <c:v>28.226499944789786</c:v>
                </c:pt>
                <c:pt idx="837">
                  <c:v>28.424088530542971</c:v>
                </c:pt>
                <c:pt idx="838">
                  <c:v>28.623029637381432</c:v>
                </c:pt>
                <c:pt idx="839">
                  <c:v>28.823332356457289</c:v>
                </c:pt>
                <c:pt idx="840">
                  <c:v>29.02500584488487</c:v>
                </c:pt>
                <c:pt idx="841">
                  <c:v>29.228059326296048</c:v>
                </c:pt>
                <c:pt idx="842">
                  <c:v>29.432502091397783</c:v>
                </c:pt>
                <c:pt idx="843">
                  <c:v>29.638343498530958</c:v>
                </c:pt>
                <c:pt idx="844">
                  <c:v>29.845592974231668</c:v>
                </c:pt>
                <c:pt idx="845">
                  <c:v>30.054260013795759</c:v>
                </c:pt>
                <c:pt idx="846">
                  <c:v>30.264354181842901</c:v>
                </c:pt>
                <c:pt idx="847">
                  <c:v>30.475885112885319</c:v>
                </c:pt>
                <c:pt idx="848">
                  <c:v>30.68886251189641</c:v>
                </c:pt>
                <c:pt idx="849">
                  <c:v>30.903296154881797</c:v>
                </c:pt>
                <c:pt idx="850">
                  <c:v>31.119195889453081</c:v>
                </c:pt>
                <c:pt idx="851">
                  <c:v>31.33657163540137</c:v>
                </c:pt>
                <c:pt idx="852">
                  <c:v>31.555433385274899</c:v>
                </c:pt>
                <c:pt idx="853">
                  <c:v>31.775791204956292</c:v>
                </c:pt>
                <c:pt idx="854">
                  <c:v>31.997655234242412</c:v>
                </c:pt>
                <c:pt idx="855">
                  <c:v>32.221035687425918</c:v>
                </c:pt>
                <c:pt idx="856">
                  <c:v>32.445942853877547</c:v>
                </c:pt>
                <c:pt idx="857">
                  <c:v>32.672387098631241</c:v>
                </c:pt>
                <c:pt idx="858">
                  <c:v>32.900378862969042</c:v>
                </c:pt>
                <c:pt idx="859">
                  <c:v>33.129928665009537</c:v>
                </c:pt>
                <c:pt idx="860">
                  <c:v>33.361047100295401</c:v>
                </c:pt>
                <c:pt idx="861">
                  <c:v>33.593744842384467</c:v>
                </c:pt>
                <c:pt idx="862">
                  <c:v>33.828032643440913</c:v>
                </c:pt>
                <c:pt idx="863">
                  <c:v>34.063921334828827</c:v>
                </c:pt>
                <c:pt idx="864">
                  <c:v>34.301421827705603</c:v>
                </c:pt>
                <c:pt idx="865">
                  <c:v>34.540545113618471</c:v>
                </c:pt>
                <c:pt idx="866">
                  <c:v>34.781302265101459</c:v>
                </c:pt>
                <c:pt idx="867">
                  <c:v>35.023704436273867</c:v>
                </c:pt>
                <c:pt idx="868">
                  <c:v>35.267762863440261</c:v>
                </c:pt>
                <c:pt idx="869">
                  <c:v>35.513488865691365</c:v>
                </c:pt>
                <c:pt idx="870">
                  <c:v>35.760893845507255</c:v>
                </c:pt>
                <c:pt idx="871">
                  <c:v>36.009989289361137</c:v>
                </c:pt>
                <c:pt idx="872">
                  <c:v>36.260786768324323</c:v>
                </c:pt>
                <c:pt idx="873">
                  <c:v>36.513297938673837</c:v>
                </c:pt>
                <c:pt idx="874">
                  <c:v>36.767534542500741</c:v>
                </c:pt>
                <c:pt idx="875">
                  <c:v>37.023508408319138</c:v>
                </c:pt>
                <c:pt idx="876">
                  <c:v>37.281231451677812</c:v>
                </c:pt>
                <c:pt idx="877">
                  <c:v>37.54071567577359</c:v>
                </c:pt>
                <c:pt idx="878">
                  <c:v>37.80197317206477</c:v>
                </c:pt>
                <c:pt idx="879">
                  <c:v>38.065016120887286</c:v>
                </c:pt>
                <c:pt idx="880">
                  <c:v>38.329856792072647</c:v>
                </c:pt>
                <c:pt idx="881">
                  <c:v>38.596507545566503</c:v>
                </c:pt>
                <c:pt idx="882">
                  <c:v>38.864980832049831</c:v>
                </c:pt>
                <c:pt idx="883">
                  <c:v>39.135289193561469</c:v>
                </c:pt>
                <c:pt idx="884">
                  <c:v>39.407445264122209</c:v>
                </c:pt>
                <c:pt idx="885">
                  <c:v>39.681461770361608</c:v>
                </c:pt>
                <c:pt idx="886">
                  <c:v>39.957351532145147</c:v>
                </c:pt>
                <c:pt idx="887">
                  <c:v>40.235127463205451</c:v>
                </c:pt>
                <c:pt idx="888">
                  <c:v>40.51480257177262</c:v>
                </c:pt>
                <c:pt idx="889">
                  <c:v>40.796389961210039</c:v>
                </c:pt>
                <c:pt idx="890">
                  <c:v>41.079902830649097</c:v>
                </c:pt>
                <c:pt idx="891">
                  <c:v>41.365354475628457</c:v>
                </c:pt>
                <c:pt idx="892">
                  <c:v>41.652758288733743</c:v>
                </c:pt>
                <c:pt idx="893">
                  <c:v>41.942127760240979</c:v>
                </c:pt>
                <c:pt idx="894">
                  <c:v>42.233476478761673</c:v>
                </c:pt>
                <c:pt idx="895">
                  <c:v>42.526818131890273</c:v>
                </c:pt>
                <c:pt idx="896">
                  <c:v>42.822166506853549</c:v>
                </c:pt>
                <c:pt idx="897">
                  <c:v>43.119535491164989</c:v>
                </c:pt>
                <c:pt idx="898">
                  <c:v>43.418939073278331</c:v>
                </c:pt>
                <c:pt idx="899">
                  <c:v>43.720391343246661</c:v>
                </c:pt>
                <c:pt idx="900">
                  <c:v>44.023906493382526</c:v>
                </c:pt>
                <c:pt idx="901">
                  <c:v>44.329498818922339</c:v>
                </c:pt>
                <c:pt idx="902">
                  <c:v>44.637182718692493</c:v>
                </c:pt>
                <c:pt idx="903">
                  <c:v>44.94697269577879</c:v>
                </c:pt>
                <c:pt idx="904">
                  <c:v>45.258883358199597</c:v>
                </c:pt>
                <c:pt idx="905">
                  <c:v>45.572929419582017</c:v>
                </c:pt>
                <c:pt idx="906">
                  <c:v>45.889125699840434</c:v>
                </c:pt>
                <c:pt idx="907">
                  <c:v>46.207487125859338</c:v>
                </c:pt>
                <c:pt idx="908">
                  <c:v>46.528028732179671</c:v>
                </c:pt>
                <c:pt idx="909">
                  <c:v>46.850765661687404</c:v>
                </c:pt>
                <c:pt idx="910">
                  <c:v>47.1757131663081</c:v>
                </c:pt>
                <c:pt idx="911">
                  <c:v>47.502886607702195</c:v>
                </c:pt>
                <c:pt idx="912">
                  <c:v>47.832301457966189</c:v>
                </c:pt>
                <c:pt idx="913">
                  <c:v>48.163973300337815</c:v>
                </c:pt>
                <c:pt idx="914">
                  <c:v>48.497917829902896</c:v>
                </c:pt>
                <c:pt idx="915">
                  <c:v>48.834150854309229</c:v>
                </c:pt>
                <c:pt idx="916">
                  <c:v>49.172688294482143</c:v>
                </c:pt>
                <c:pt idx="917">
                  <c:v>49.51354618534517</c:v>
                </c:pt>
                <c:pt idx="918">
                  <c:v>49.856740676546003</c:v>
                </c:pt>
                <c:pt idx="919">
                  <c:v>50.202288033185148</c:v>
                </c:pt>
                <c:pt idx="920">
                  <c:v>50.550204636550198</c:v>
                </c:pt>
                <c:pt idx="921">
                  <c:v>50.900506984853529</c:v>
                </c:pt>
                <c:pt idx="922">
                  <c:v>51.25321169397585</c:v>
                </c:pt>
                <c:pt idx="923">
                  <c:v>51.608335498214686</c:v>
                </c:pt>
                <c:pt idx="924">
                  <c:v>51.965895251035384</c:v>
                </c:pt>
                <c:pt idx="925">
                  <c:v>52.325907925830435</c:v>
                </c:pt>
                <c:pt idx="926">
                  <c:v>52.688390616679975</c:v>
                </c:pt>
                <c:pt idx="927">
                  <c:v>53.053360539120952</c:v>
                </c:pt>
                <c:pt idx="928">
                  <c:v>53.420835030918958</c:v>
                </c:pt>
                <c:pt idx="929">
                  <c:v>53.790831552847465</c:v>
                </c:pt>
                <c:pt idx="930">
                  <c:v>54.16336768946816</c:v>
                </c:pt>
                <c:pt idx="931">
                  <c:v>54.538461149922419</c:v>
                </c:pt>
                <c:pt idx="932">
                  <c:v>54.916129768724339</c:v>
                </c:pt>
                <c:pt idx="933">
                  <c:v>55.296391506561228</c:v>
                </c:pt>
                <c:pt idx="934">
                  <c:v>55.67926445109692</c:v>
                </c:pt>
                <c:pt idx="935">
                  <c:v>56.064766817785554</c:v>
                </c:pt>
                <c:pt idx="936">
                  <c:v>56.452916950686401</c:v>
                </c:pt>
                <c:pt idx="937">
                  <c:v>56.843733323287594</c:v>
                </c:pt>
                <c:pt idx="938">
                  <c:v>57.237234539335105</c:v>
                </c:pt>
                <c:pt idx="939">
                  <c:v>57.633439333665279</c:v>
                </c:pt>
                <c:pt idx="940">
                  <c:v>58.032366573050368</c:v>
                </c:pt>
                <c:pt idx="941">
                  <c:v>58.434035257040712</c:v>
                </c:pt>
                <c:pt idx="942">
                  <c:v>58.838464518821112</c:v>
                </c:pt>
                <c:pt idx="943">
                  <c:v>59.245673626069049</c:v>
                </c:pt>
                <c:pt idx="944">
                  <c:v>59.655681981824074</c:v>
                </c:pt>
                <c:pt idx="945">
                  <c:v>60.068509125354666</c:v>
                </c:pt>
                <c:pt idx="946">
                  <c:v>60.484174733043254</c:v>
                </c:pt>
                <c:pt idx="947">
                  <c:v>60.902698619268797</c:v>
                </c:pt>
                <c:pt idx="948">
                  <c:v>61.324100737300768</c:v>
                </c:pt>
                <c:pt idx="949">
                  <c:v>61.748401180198698</c:v>
                </c:pt>
                <c:pt idx="950">
                  <c:v>62.175620181717676</c:v>
                </c:pt>
                <c:pt idx="951">
                  <c:v>62.605778117221391</c:v>
                </c:pt>
                <c:pt idx="952">
                  <c:v>63.038895504604866</c:v>
                </c:pt>
                <c:pt idx="953">
                  <c:v>63.474993005217442</c:v>
                </c:pt>
                <c:pt idx="954">
                  <c:v>63.914091424802649</c:v>
                </c:pt>
                <c:pt idx="955">
                  <c:v>64.356211714434735</c:v>
                </c:pt>
                <c:pt idx="956">
                  <c:v>64.801374971471148</c:v>
                </c:pt>
                <c:pt idx="957">
                  <c:v>65.249602440507772</c:v>
                </c:pt>
                <c:pt idx="958">
                  <c:v>65.700915514341901</c:v>
                </c:pt>
                <c:pt idx="959">
                  <c:v>66.155335734945098</c:v>
                </c:pt>
                <c:pt idx="960">
                  <c:v>66.612884794440873</c:v>
                </c:pt>
                <c:pt idx="961">
                  <c:v>67.073584536090337</c:v>
                </c:pt>
                <c:pt idx="962">
                  <c:v>67.537456955288135</c:v>
                </c:pt>
                <c:pt idx="963">
                  <c:v>68.004524200562571</c:v>
                </c:pt>
                <c:pt idx="964">
                  <c:v>68.474808574586461</c:v>
                </c:pt>
                <c:pt idx="965">
                  <c:v>68.948332535193956</c:v>
                </c:pt>
                <c:pt idx="966">
                  <c:v>69.425118696405477</c:v>
                </c:pt>
                <c:pt idx="967">
                  <c:v>69.905189829461506</c:v>
                </c:pt>
                <c:pt idx="968">
                  <c:v>70.388568863863966</c:v>
                </c:pt>
                <c:pt idx="969">
                  <c:v>70.875278888426962</c:v>
                </c:pt>
                <c:pt idx="970">
                  <c:v>71.365343152331121</c:v>
                </c:pt>
                <c:pt idx="971">
                  <c:v>71.858785066192638</c:v>
                </c:pt>
                <c:pt idx="972">
                  <c:v>72.355628203137144</c:v>
                </c:pt>
                <c:pt idx="973">
                  <c:v>72.855896299879205</c:v>
                </c:pt>
                <c:pt idx="974">
                  <c:v>73.359613257817102</c:v>
                </c:pt>
                <c:pt idx="975">
                  <c:v>73.866803144130344</c:v>
                </c:pt>
                <c:pt idx="976">
                  <c:v>74.377490192887308</c:v>
                </c:pt>
                <c:pt idx="977">
                  <c:v>74.891698806161784</c:v>
                </c:pt>
                <c:pt idx="978">
                  <c:v>75.409453555159928</c:v>
                </c:pt>
                <c:pt idx="979">
                  <c:v>75.930779181350275</c:v>
                </c:pt>
                <c:pt idx="980">
                  <c:v>76.455700597609336</c:v>
                </c:pt>
                <c:pt idx="981">
                  <c:v>76.984242889372354</c:v>
                </c:pt>
                <c:pt idx="982">
                  <c:v>77.516431315794549</c:v>
                </c:pt>
                <c:pt idx="983">
                  <c:v>78.052291310915592</c:v>
                </c:pt>
                <c:pt idx="984">
                  <c:v>78.591848484842714</c:v>
                </c:pt>
                <c:pt idx="985">
                  <c:v>79.135128624938162</c:v>
                </c:pt>
                <c:pt idx="986">
                  <c:v>79.68215769700889</c:v>
                </c:pt>
                <c:pt idx="987">
                  <c:v>80.232961846520624</c:v>
                </c:pt>
                <c:pt idx="988">
                  <c:v>80.787567399805894</c:v>
                </c:pt>
                <c:pt idx="989">
                  <c:v>81.346000865289184</c:v>
                </c:pt>
                <c:pt idx="990">
                  <c:v>81.908288934725178</c:v>
                </c:pt>
                <c:pt idx="991">
                  <c:v>82.474458484431537</c:v>
                </c:pt>
                <c:pt idx="992">
                  <c:v>83.044536576550598</c:v>
                </c:pt>
                <c:pt idx="993">
                  <c:v>83.618550460304988</c:v>
                </c:pt>
                <c:pt idx="994">
                  <c:v>84.196527573270089</c:v>
                </c:pt>
                <c:pt idx="995">
                  <c:v>84.778495542655776</c:v>
                </c:pt>
                <c:pt idx="996">
                  <c:v>85.364482186593293</c:v>
                </c:pt>
                <c:pt idx="997">
                  <c:v>85.954515515440505</c:v>
                </c:pt>
                <c:pt idx="998">
                  <c:v>86.548623733085932</c:v>
                </c:pt>
                <c:pt idx="999">
                  <c:v>87.146835238272729</c:v>
                </c:pt>
                <c:pt idx="1000">
                  <c:v>0</c:v>
                </c:pt>
              </c:numCache>
            </c:numRef>
          </c:yVal>
          <c:smooth val="0"/>
          <c:extLst>
            <c:ext xmlns:c16="http://schemas.microsoft.com/office/drawing/2014/chart" uri="{C3380CC4-5D6E-409C-BE32-E72D297353CC}">
              <c16:uniqueId val="{0000000D-5203-417B-9EE3-A464B15E8ADC}"/>
            </c:ext>
          </c:extLst>
        </c:ser>
        <c:ser>
          <c:idx val="4"/>
          <c:order val="4"/>
          <c:tx>
            <c:strRef>
              <c:f>'Noise and Sensitivity Calcs'!$X$6</c:f>
              <c:strCache>
                <c:ptCount val="1"/>
                <c:pt idx="0">
                  <c:v> Sens.,  C2 = 259.3E-12</c:v>
                </c:pt>
              </c:strCache>
            </c:strRef>
          </c:tx>
          <c:spPr>
            <a:ln w="38100" cap="rnd">
              <a:solidFill>
                <a:srgbClr val="00B05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Calcs'!$X$12:$X$1012</c:f>
              <c:numCache>
                <c:formatCode>0.00E+00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0.88093981073448591</c:v>
                </c:pt>
                <c:pt idx="277">
                  <c:v>0.88093981073448591</c:v>
                </c:pt>
                <c:pt idx="278">
                  <c:v>0.8793289433924143</c:v>
                </c:pt>
                <c:pt idx="279">
                  <c:v>0.87933837834024775</c:v>
                </c:pt>
                <c:pt idx="280">
                  <c:v>0.88001695896773291</c:v>
                </c:pt>
                <c:pt idx="281">
                  <c:v>0.88108858667463152</c:v>
                </c:pt>
                <c:pt idx="282">
                  <c:v>0.8824285016924508</c:v>
                </c:pt>
                <c:pt idx="283">
                  <c:v>0.88396826053422006</c:v>
                </c:pt>
                <c:pt idx="284">
                  <c:v>0.8856657989524428</c:v>
                </c:pt>
                <c:pt idx="285">
                  <c:v>0.88749324132673657</c:v>
                </c:pt>
                <c:pt idx="286">
                  <c:v>0.88943109338822235</c:v>
                </c:pt>
                <c:pt idx="287">
                  <c:v>0.89146516107826335</c:v>
                </c:pt>
                <c:pt idx="288">
                  <c:v>0.89358478105058581</c:v>
                </c:pt>
                <c:pt idx="289">
                  <c:v>0.8957817405884998</c:v>
                </c:pt>
                <c:pt idx="290">
                  <c:v>0.89804958559043857</c:v>
                </c:pt>
                <c:pt idx="291">
                  <c:v>0.90038315931184099</c:v>
                </c:pt>
                <c:pt idx="292">
                  <c:v>0.90277828463281062</c:v>
                </c:pt>
                <c:pt idx="293">
                  <c:v>0.90523153901583453</c:v>
                </c:pt>
                <c:pt idx="294">
                  <c:v>0.90774009126529731</c:v>
                </c:pt>
                <c:pt idx="295">
                  <c:v>0.91030158064128008</c:v>
                </c:pt>
                <c:pt idx="296">
                  <c:v>0.91291402570167168</c:v>
                </c:pt>
                <c:pt idx="297">
                  <c:v>0.91557575445292261</c:v>
                </c:pt>
                <c:pt idx="298">
                  <c:v>0.91828535006082856</c:v>
                </c:pt>
                <c:pt idx="299">
                  <c:v>0.92104160811343172</c:v>
                </c:pt>
                <c:pt idx="300">
                  <c:v>0.92384350258900372</c:v>
                </c:pt>
                <c:pt idx="301">
                  <c:v>0.92669015847241265</c:v>
                </c:pt>
                <c:pt idx="302">
                  <c:v>0.92958082951134313</c:v>
                </c:pt>
                <c:pt idx="303">
                  <c:v>0.93251487999051863</c:v>
                </c:pt>
                <c:pt idx="304">
                  <c:v>0.9354917696790358</c:v>
                </c:pt>
                <c:pt idx="305">
                  <c:v>0.93851104130711216</c:v>
                </c:pt>
                <c:pt idx="306">
                  <c:v>0.94157231007658204</c:v>
                </c:pt>
                <c:pt idx="307">
                  <c:v>0.94467525481969095</c:v>
                </c:pt>
                <c:pt idx="308">
                  <c:v>0.94781961050372709</c:v>
                </c:pt>
                <c:pt idx="309">
                  <c:v>0.95100516184211004</c:v>
                </c:pt>
                <c:pt idx="310">
                  <c:v>0.95423173782100401</c:v>
                </c:pt>
                <c:pt idx="311">
                  <c:v>0.95749920698803559</c:v>
                </c:pt>
                <c:pt idx="312">
                  <c:v>0.96080747337898587</c:v>
                </c:pt>
                <c:pt idx="313">
                  <c:v>0.96415647298137996</c:v>
                </c:pt>
                <c:pt idx="314">
                  <c:v>0.96754617065216553</c:v>
                </c:pt>
                <c:pt idx="315">
                  <c:v>0.97097655742124866</c:v>
                </c:pt>
                <c:pt idx="316">
                  <c:v>0.97444764812437024</c:v>
                </c:pt>
                <c:pt idx="317">
                  <c:v>0.97795947931825822</c:v>
                </c:pt>
                <c:pt idx="318">
                  <c:v>0.98151210743869244</c:v>
                </c:pt>
                <c:pt idx="319">
                  <c:v>0.98510560716838425</c:v>
                </c:pt>
                <c:pt idx="320">
                  <c:v>0.98874006998674557</c:v>
                </c:pt>
                <c:pt idx="321">
                  <c:v>0.99241560287787223</c:v>
                </c:pt>
                <c:pt idx="322">
                  <c:v>0.99613232717659972</c:v>
                </c:pt>
                <c:pt idx="323">
                  <c:v>0.99989037753542587</c:v>
                </c:pt>
                <c:pt idx="324">
                  <c:v>1.0036899009975515</c:v>
                </c:pt>
                <c:pt idx="325">
                  <c:v>1.0075310561633661</c:v>
                </c:pt>
                <c:pt idx="326">
                  <c:v>1.0114140124394235</c:v>
                </c:pt>
                <c:pt idx="327">
                  <c:v>1.0153389493604474</c:v>
                </c:pt>
                <c:pt idx="328">
                  <c:v>1.0193060559761384</c:v>
                </c:pt>
                <c:pt idx="329">
                  <c:v>1.0233155302956272</c:v>
                </c:pt>
                <c:pt idx="330">
                  <c:v>1.0273675787833254</c:v>
                </c:pt>
                <c:pt idx="331">
                  <c:v>1.0314624159007026</c:v>
                </c:pt>
                <c:pt idx="332">
                  <c:v>1.035600263689199</c:v>
                </c:pt>
                <c:pt idx="333">
                  <c:v>1.0397813513900342</c:v>
                </c:pt>
                <c:pt idx="334">
                  <c:v>1.0440059150972156</c:v>
                </c:pt>
                <c:pt idx="335">
                  <c:v>1.0482741974404326</c:v>
                </c:pt>
                <c:pt idx="336">
                  <c:v>1.0525864472949451</c:v>
                </c:pt>
                <c:pt idx="337">
                  <c:v>1.0569429195158617</c:v>
                </c:pt>
                <c:pt idx="338">
                  <c:v>1.0613438746945281</c:v>
                </c:pt>
                <c:pt idx="339">
                  <c:v>1.0657895789349643</c:v>
                </c:pt>
                <c:pt idx="340">
                  <c:v>1.0702803036485278</c:v>
                </c:pt>
                <c:pt idx="341">
                  <c:v>1.0748163253651679</c:v>
                </c:pt>
                <c:pt idx="342">
                  <c:v>1.0793979255598036</c:v>
                </c:pt>
                <c:pt idx="343">
                  <c:v>1.0840253904925166</c:v>
                </c:pt>
                <c:pt idx="344">
                  <c:v>1.0886990110613672</c:v>
                </c:pt>
                <c:pt idx="345">
                  <c:v>1.0934190826667858</c:v>
                </c:pt>
                <c:pt idx="346">
                  <c:v>1.0981859050865577</c:v>
                </c:pt>
                <c:pt idx="347">
                  <c:v>1.1029997823605606</c:v>
                </c:pt>
                <c:pt idx="348">
                  <c:v>1.1078610226844496</c:v>
                </c:pt>
                <c:pt idx="349">
                  <c:v>1.1127699383115934</c:v>
                </c:pt>
                <c:pt idx="350">
                  <c:v>1.1177268454626079</c:v>
                </c:pt>
                <c:pt idx="351">
                  <c:v>1.1227320642419139</c:v>
                </c:pt>
                <c:pt idx="352">
                  <c:v>1.1277859185607773</c:v>
                </c:pt>
                <c:pt idx="353">
                  <c:v>1.1328887360663504</c:v>
                </c:pt>
                <c:pt idx="354">
                  <c:v>1.1380408480762769</c:v>
                </c:pt>
                <c:pt idx="355">
                  <c:v>1.1432425895184506</c:v>
                </c:pt>
                <c:pt idx="356">
                  <c:v>1.1484942988755649</c:v>
                </c:pt>
                <c:pt idx="357">
                  <c:v>1.1537963181341162</c:v>
                </c:pt>
                <c:pt idx="358">
                  <c:v>1.1591489927375458</c:v>
                </c:pt>
                <c:pt idx="359">
                  <c:v>1.164552671543251</c:v>
                </c:pt>
                <c:pt idx="360">
                  <c:v>1.1700077067831831</c:v>
                </c:pt>
                <c:pt idx="361">
                  <c:v>1.1755144540278233</c:v>
                </c:pt>
                <c:pt idx="362">
                  <c:v>1.1810732721532862</c:v>
                </c:pt>
                <c:pt idx="363">
                  <c:v>1.1866845233113767</c:v>
                </c:pt>
                <c:pt idx="364">
                  <c:v>1.1923485729023879</c:v>
                </c:pt>
                <c:pt idx="365">
                  <c:v>1.19806578955049</c:v>
                </c:pt>
                <c:pt idx="366">
                  <c:v>1.203836545081538</c:v>
                </c:pt>
                <c:pt idx="367">
                  <c:v>1.2096612145031576</c:v>
                </c:pt>
                <c:pt idx="368">
                  <c:v>1.2155401759869686</c:v>
                </c:pt>
                <c:pt idx="369">
                  <c:v>1.2214738108528274</c:v>
                </c:pt>
                <c:pt idx="370">
                  <c:v>1.2274625035549642</c:v>
                </c:pt>
                <c:pt idx="371">
                  <c:v>1.2335066416699125</c:v>
                </c:pt>
                <c:pt idx="372">
                  <c:v>1.2396066158861307</c:v>
                </c:pt>
                <c:pt idx="373">
                  <c:v>1.2457628199952142</c:v>
                </c:pt>
                <c:pt idx="374">
                  <c:v>1.2519756508846283</c:v>
                </c:pt>
                <c:pt idx="375">
                  <c:v>1.2582455085318602</c:v>
                </c:pt>
                <c:pt idx="376">
                  <c:v>1.2645727959999373</c:v>
                </c:pt>
                <c:pt idx="377">
                  <c:v>1.2709579194342207</c:v>
                </c:pt>
                <c:pt idx="378">
                  <c:v>1.2774012880604257</c:v>
                </c:pt>
                <c:pt idx="379">
                  <c:v>1.2839033141837994</c:v>
                </c:pt>
                <c:pt idx="380">
                  <c:v>1.290464413189403</c:v>
                </c:pt>
                <c:pt idx="381">
                  <c:v>1.2970850035434409</c:v>
                </c:pt>
                <c:pt idx="382">
                  <c:v>1.3037655067955958</c:v>
                </c:pt>
                <c:pt idx="383">
                  <c:v>1.3105063475823091</c:v>
                </c:pt>
                <c:pt idx="384">
                  <c:v>1.3173079536309829</c:v>
                </c:pt>
                <c:pt idx="385">
                  <c:v>1.3241707557650448</c:v>
                </c:pt>
                <c:pt idx="386">
                  <c:v>1.33109518790985</c:v>
                </c:pt>
                <c:pt idx="387">
                  <c:v>1.3380816870993748</c:v>
                </c:pt>
                <c:pt idx="388">
                  <c:v>1.3451306934836791</c:v>
                </c:pt>
                <c:pt idx="389">
                  <c:v>1.3522426503370963</c:v>
                </c:pt>
                <c:pt idx="390">
                  <c:v>1.3594180040671322</c:v>
                </c:pt>
                <c:pt idx="391">
                  <c:v>1.3666572042240299</c:v>
                </c:pt>
                <c:pt idx="392">
                  <c:v>1.3739607035109935</c:v>
                </c:pt>
                <c:pt idx="393">
                  <c:v>1.3813289577950274</c:v>
                </c:pt>
                <c:pt idx="394">
                  <c:v>1.3887624261183886</c:v>
                </c:pt>
                <c:pt idx="395">
                  <c:v>1.3962615707106047</c:v>
                </c:pt>
                <c:pt idx="396">
                  <c:v>1.403826857001065</c:v>
                </c:pt>
                <c:pt idx="397">
                  <c:v>1.4114587536321455</c:v>
                </c:pt>
                <c:pt idx="398">
                  <c:v>1.419157732472859</c:v>
                </c:pt>
                <c:pt idx="399">
                  <c:v>1.4269242686330097</c:v>
                </c:pt>
                <c:pt idx="400">
                  <c:v>1.4347588404778393</c:v>
                </c:pt>
                <c:pt idx="401">
                  <c:v>1.4426619296431453</c:v>
                </c:pt>
                <c:pt idx="402">
                  <c:v>1.4506340210508648</c:v>
                </c:pt>
                <c:pt idx="403">
                  <c:v>1.4586756029251002</c:v>
                </c:pt>
                <c:pt idx="404">
                  <c:v>1.4667871668085855</c:v>
                </c:pt>
                <c:pt idx="405">
                  <c:v>1.4749692075795668</c:v>
                </c:pt>
                <c:pt idx="406">
                  <c:v>1.4832222234691066</c:v>
                </c:pt>
                <c:pt idx="407">
                  <c:v>1.4915467160787783</c:v>
                </c:pt>
                <c:pt idx="408">
                  <c:v>1.4999431903987588</c:v>
                </c:pt>
                <c:pt idx="409">
                  <c:v>1.5084121548262976</c:v>
                </c:pt>
                <c:pt idx="410">
                  <c:v>1.516954121184567</c:v>
                </c:pt>
                <c:pt idx="411">
                  <c:v>1.5255696047418676</c:v>
                </c:pt>
                <c:pt idx="412">
                  <c:v>1.5342591242311983</c:v>
                </c:pt>
                <c:pt idx="413">
                  <c:v>1.5430232018701722</c:v>
                </c:pt>
                <c:pt idx="414">
                  <c:v>1.5518623633812736</c:v>
                </c:pt>
                <c:pt idx="415">
                  <c:v>1.5607771380124582</c:v>
                </c:pt>
                <c:pt idx="416">
                  <c:v>1.5697680585580736</c:v>
                </c:pt>
                <c:pt idx="417">
                  <c:v>1.5788356613801153</c:v>
                </c:pt>
                <c:pt idx="418">
                  <c:v>1.5879804864297862</c:v>
                </c:pt>
                <c:pt idx="419">
                  <c:v>1.5972030772693904</c:v>
                </c:pt>
                <c:pt idx="420">
                  <c:v>1.6065039810945123</c:v>
                </c:pt>
                <c:pt idx="421">
                  <c:v>1.6158837487565259</c:v>
                </c:pt>
                <c:pt idx="422">
                  <c:v>1.6253429347853778</c:v>
                </c:pt>
                <c:pt idx="423">
                  <c:v>1.6348820974126919</c:v>
                </c:pt>
                <c:pt idx="424">
                  <c:v>1.6445017985951444</c:v>
                </c:pt>
                <c:pt idx="425">
                  <c:v>1.6542026040381492</c:v>
                </c:pt>
                <c:pt idx="426">
                  <c:v>1.6639850832198126</c:v>
                </c:pt>
                <c:pt idx="427">
                  <c:v>1.6738498094151801</c:v>
                </c:pt>
                <c:pt idx="428">
                  <c:v>1.6837973597207627</c:v>
                </c:pt>
                <c:pt idx="429">
                  <c:v>1.693828315079341</c:v>
                </c:pt>
                <c:pt idx="430">
                  <c:v>1.7039432603050424</c:v>
                </c:pt>
                <c:pt idx="431">
                  <c:v>1.7141427841087025</c:v>
                </c:pt>
                <c:pt idx="432">
                  <c:v>1.7244274791234779</c:v>
                </c:pt>
                <c:pt idx="433">
                  <c:v>1.7347979419307542</c:v>
                </c:pt>
                <c:pt idx="434">
                  <c:v>1.7452547730863015</c:v>
                </c:pt>
                <c:pt idx="435">
                  <c:v>1.7557985771467142</c:v>
                </c:pt>
                <c:pt idx="436">
                  <c:v>1.7664299626960991</c:v>
                </c:pt>
                <c:pt idx="437">
                  <c:v>1.7771495423730439</c:v>
                </c:pt>
                <c:pt idx="438">
                  <c:v>1.7879579328978399</c:v>
                </c:pt>
                <c:pt idx="439">
                  <c:v>1.7988557550999751</c:v>
                </c:pt>
                <c:pt idx="440">
                  <c:v>1.8098436339458759</c:v>
                </c:pt>
                <c:pt idx="441">
                  <c:v>1.820922198566931</c:v>
                </c:pt>
                <c:pt idx="442">
                  <c:v>1.8320920822877547</c:v>
                </c:pt>
                <c:pt idx="443">
                  <c:v>1.8433539226547295</c:v>
                </c:pt>
                <c:pt idx="444">
                  <c:v>1.8547083614647943</c:v>
                </c:pt>
                <c:pt idx="445">
                  <c:v>1.8661560447945065</c:v>
                </c:pt>
                <c:pt idx="446">
                  <c:v>1.8776976230293485</c:v>
                </c:pt>
                <c:pt idx="447">
                  <c:v>1.8893337508933128</c:v>
                </c:pt>
                <c:pt idx="448">
                  <c:v>1.9010650874787309</c:v>
                </c:pt>
                <c:pt idx="449">
                  <c:v>1.9128922962763795</c:v>
                </c:pt>
                <c:pt idx="450">
                  <c:v>1.9248160452058274</c:v>
                </c:pt>
                <c:pt idx="451">
                  <c:v>1.9368370066460647</c:v>
                </c:pt>
                <c:pt idx="452">
                  <c:v>1.9489558574663799</c:v>
                </c:pt>
                <c:pt idx="453">
                  <c:v>1.9611732790575072</c:v>
                </c:pt>
                <c:pt idx="454">
                  <c:v>1.9734899573630336</c:v>
                </c:pt>
                <c:pt idx="455">
                  <c:v>1.9859065829110669</c:v>
                </c:pt>
                <c:pt idx="456">
                  <c:v>1.9984238508461785</c:v>
                </c:pt>
                <c:pt idx="457">
                  <c:v>2.0110424609615984</c:v>
                </c:pt>
                <c:pt idx="458">
                  <c:v>2.023763117731693</c:v>
                </c:pt>
                <c:pt idx="459">
                  <c:v>2.0365865303446928</c:v>
                </c:pt>
                <c:pt idx="460">
                  <c:v>2.0495134127357013</c:v>
                </c:pt>
                <c:pt idx="461">
                  <c:v>2.0625444836199662</c:v>
                </c:pt>
                <c:pt idx="462">
                  <c:v>2.0756804665264332</c:v>
                </c:pt>
                <c:pt idx="463">
                  <c:v>2.0889220898315504</c:v>
                </c:pt>
                <c:pt idx="464">
                  <c:v>2.1022700867933706</c:v>
                </c:pt>
                <c:pt idx="465">
                  <c:v>2.1157251955859087</c:v>
                </c:pt>
                <c:pt idx="466">
                  <c:v>2.12928815933379</c:v>
                </c:pt>
                <c:pt idx="467">
                  <c:v>2.1429597261471618</c:v>
                </c:pt>
                <c:pt idx="468">
                  <c:v>2.1567406491568968</c:v>
                </c:pt>
                <c:pt idx="469">
                  <c:v>2.1706316865500646</c:v>
                </c:pt>
                <c:pt idx="470">
                  <c:v>2.1846336016056997</c:v>
                </c:pt>
                <c:pt idx="471">
                  <c:v>2.1987471627308346</c:v>
                </c:pt>
                <c:pt idx="472">
                  <c:v>2.21297314349684</c:v>
                </c:pt>
                <c:pt idx="473">
                  <c:v>2.2273123226760285</c:v>
                </c:pt>
                <c:pt idx="474">
                  <c:v>2.2417654842785635</c:v>
                </c:pt>
                <c:pt idx="475">
                  <c:v>2.2563334175896483</c:v>
                </c:pt>
                <c:pt idx="476">
                  <c:v>2.2710169172070209</c:v>
                </c:pt>
                <c:pt idx="477">
                  <c:v>2.2858167830787175</c:v>
                </c:pt>
                <c:pt idx="478">
                  <c:v>2.3007338205411605</c:v>
                </c:pt>
                <c:pt idx="479">
                  <c:v>2.3157688403575181</c:v>
                </c:pt>
                <c:pt idx="480">
                  <c:v>2.3309226587563856</c:v>
                </c:pt>
                <c:pt idx="481">
                  <c:v>2.3461960974707443</c:v>
                </c:pt>
                <c:pt idx="482">
                  <c:v>2.3615899837772454</c:v>
                </c:pt>
                <c:pt idx="483">
                  <c:v>2.3771051505357796</c:v>
                </c:pt>
                <c:pt idx="484">
                  <c:v>2.3927424362293737</c:v>
                </c:pt>
                <c:pt idx="485">
                  <c:v>2.4085026850043691</c:v>
                </c:pt>
                <c:pt idx="486">
                  <c:v>2.4243867467109403</c:v>
                </c:pt>
                <c:pt idx="487">
                  <c:v>2.4403954769439</c:v>
                </c:pt>
                <c:pt idx="488">
                  <c:v>2.4565297370838368</c:v>
                </c:pt>
                <c:pt idx="489">
                  <c:v>2.4727903943385643</c:v>
                </c:pt>
                <c:pt idx="490">
                  <c:v>2.4891783217848817</c:v>
                </c:pt>
                <c:pt idx="491">
                  <c:v>2.5056943984106628</c:v>
                </c:pt>
                <c:pt idx="492">
                  <c:v>2.5223395091572689</c:v>
                </c:pt>
                <c:pt idx="493">
                  <c:v>2.5391145449622781</c:v>
                </c:pt>
                <c:pt idx="494">
                  <c:v>2.5560204028025555</c:v>
                </c:pt>
                <c:pt idx="495">
                  <c:v>2.5730579857376314</c:v>
                </c:pt>
                <c:pt idx="496">
                  <c:v>2.5902282029534307</c:v>
                </c:pt>
                <c:pt idx="497">
                  <c:v>2.6075319698063275</c:v>
                </c:pt>
                <c:pt idx="498">
                  <c:v>2.624970207867531</c:v>
                </c:pt>
                <c:pt idx="499">
                  <c:v>2.6425438449678191</c:v>
                </c:pt>
                <c:pt idx="500">
                  <c:v>2.6602538152425912</c:v>
                </c:pt>
                <c:pt idx="501">
                  <c:v>2.6781010591773007</c:v>
                </c:pt>
                <c:pt idx="502">
                  <c:v>2.6960865236531815</c:v>
                </c:pt>
                <c:pt idx="503">
                  <c:v>2.7142111619933647</c:v>
                </c:pt>
                <c:pt idx="504">
                  <c:v>2.7324759340093161</c:v>
                </c:pt>
                <c:pt idx="505">
                  <c:v>2.7508818060476337</c:v>
                </c:pt>
                <c:pt idx="506">
                  <c:v>2.7694297510371984</c:v>
                </c:pt>
                <c:pt idx="507">
                  <c:v>2.7881207485366826</c:v>
                </c:pt>
                <c:pt idx="508">
                  <c:v>2.8069557847823936</c:v>
                </c:pt>
                <c:pt idx="509">
                  <c:v>2.8259358527365142</c:v>
                </c:pt>
                <c:pt idx="510">
                  <c:v>2.8450619521356657</c:v>
                </c:pt>
                <c:pt idx="511">
                  <c:v>2.86433508953986</c:v>
                </c:pt>
                <c:pt idx="512">
                  <c:v>2.8837562783817994</c:v>
                </c:pt>
                <c:pt idx="513">
                  <c:v>2.9033265390165641</c:v>
                </c:pt>
                <c:pt idx="514">
                  <c:v>2.9230468987716449</c:v>
                </c:pt>
                <c:pt idx="515">
                  <c:v>2.9429183919973672</c:v>
                </c:pt>
                <c:pt idx="516">
                  <c:v>2.9629420601176761</c:v>
                </c:pt>
                <c:pt idx="517">
                  <c:v>2.9831189516813077</c:v>
                </c:pt>
                <c:pt idx="518">
                  <c:v>3.0034501224133225</c:v>
                </c:pt>
                <c:pt idx="519">
                  <c:v>3.0239366352670451</c:v>
                </c:pt>
                <c:pt idx="520">
                  <c:v>3.0445795604763486</c:v>
                </c:pt>
                <c:pt idx="521">
                  <c:v>3.0653799756083671</c:v>
                </c:pt>
                <c:pt idx="522">
                  <c:v>3.0863389656165494</c:v>
                </c:pt>
                <c:pt idx="523">
                  <c:v>3.1074576228941413</c:v>
                </c:pt>
                <c:pt idx="524">
                  <c:v>3.1287370473280212</c:v>
                </c:pt>
                <c:pt idx="525">
                  <c:v>3.1501783463529676</c:v>
                </c:pt>
                <c:pt idx="526">
                  <c:v>3.1717826350062741</c:v>
                </c:pt>
                <c:pt idx="527">
                  <c:v>3.1935510359828139</c:v>
                </c:pt>
                <c:pt idx="528">
                  <c:v>3.2154846796904457</c:v>
                </c:pt>
                <c:pt idx="529">
                  <c:v>3.2375847043058683</c:v>
                </c:pt>
                <c:pt idx="530">
                  <c:v>3.2598522558308525</c:v>
                </c:pt>
                <c:pt idx="531">
                  <c:v>3.2822884881488799</c:v>
                </c:pt>
                <c:pt idx="532">
                  <c:v>3.3048945630821809</c:v>
                </c:pt>
                <c:pt idx="533">
                  <c:v>3.3276716504492057</c:v>
                </c:pt>
                <c:pt idx="534">
                  <c:v>3.3506209281224795</c:v>
                </c:pt>
                <c:pt idx="535">
                  <c:v>3.3737435820868726</c:v>
                </c:pt>
                <c:pt idx="536">
                  <c:v>3.3970408064982998</c:v>
                </c:pt>
                <c:pt idx="537">
                  <c:v>3.4205138037428138</c:v>
                </c:pt>
                <c:pt idx="538">
                  <c:v>3.4441637844961304</c:v>
                </c:pt>
                <c:pt idx="539">
                  <c:v>3.4679919677835676</c:v>
                </c:pt>
                <c:pt idx="540">
                  <c:v>3.4919995810404068</c:v>
                </c:pt>
                <c:pt idx="541">
                  <c:v>3.5161878601726668</c:v>
                </c:pt>
                <c:pt idx="542">
                  <c:v>3.5405580496183191</c:v>
                </c:pt>
                <c:pt idx="543">
                  <c:v>3.5651114024089123</c:v>
                </c:pt>
                <c:pt idx="544">
                  <c:v>3.5898491802316332</c:v>
                </c:pt>
                <c:pt idx="545">
                  <c:v>3.6147726534917863</c:v>
                </c:pt>
                <c:pt idx="546">
                  <c:v>3.6398831013757218</c:v>
                </c:pt>
                <c:pt idx="547">
                  <c:v>3.6651818119141732</c:v>
                </c:pt>
                <c:pt idx="548">
                  <c:v>3.6906700820460538</c:v>
                </c:pt>
                <c:pt idx="549">
                  <c:v>3.7163492176826498</c:v>
                </c:pt>
                <c:pt idx="550">
                  <c:v>3.7422205337723007</c:v>
                </c:pt>
                <c:pt idx="551">
                  <c:v>3.7682853543654682</c:v>
                </c:pt>
                <c:pt idx="552">
                  <c:v>3.7945450126802842</c:v>
                </c:pt>
                <c:pt idx="553">
                  <c:v>3.8210008511685003</c:v>
                </c:pt>
                <c:pt idx="554">
                  <c:v>3.847654221581926</c:v>
                </c:pt>
                <c:pt idx="555">
                  <c:v>3.8745064850392597</c:v>
                </c:pt>
                <c:pt idx="556">
                  <c:v>3.9015590120934052</c:v>
                </c:pt>
                <c:pt idx="557">
                  <c:v>3.9288131827992108</c:v>
                </c:pt>
                <c:pt idx="558">
                  <c:v>3.9562703867816604</c:v>
                </c:pt>
                <c:pt idx="559">
                  <c:v>3.9839320233045128</c:v>
                </c:pt>
                <c:pt idx="560">
                  <c:v>4.0117995013393992</c:v>
                </c:pt>
                <c:pt idx="561">
                  <c:v>4.0398742396353553</c:v>
                </c:pt>
                <c:pt idx="562">
                  <c:v>4.0681576667888146</c:v>
                </c:pt>
                <c:pt idx="563">
                  <c:v>4.0966512213140449</c:v>
                </c:pt>
                <c:pt idx="564">
                  <c:v>4.1253563517140552</c:v>
                </c:pt>
                <c:pt idx="565">
                  <c:v>4.1542745165519372</c:v>
                </c:pt>
                <c:pt idx="566">
                  <c:v>4.1834071845226735</c:v>
                </c:pt>
                <c:pt idx="567">
                  <c:v>4.2127558345253915</c:v>
                </c:pt>
                <c:pt idx="568">
                  <c:v>4.2423219557360925</c:v>
                </c:pt>
                <c:pt idx="569">
                  <c:v>4.2721070476808096</c:v>
                </c:pt>
                <c:pt idx="570">
                  <c:v>4.3021126203092503</c:v>
                </c:pt>
                <c:pt idx="571">
                  <c:v>4.3323401940688839</c:v>
                </c:pt>
                <c:pt idx="572">
                  <c:v>4.3627912999794871</c:v>
                </c:pt>
                <c:pt idx="573">
                  <c:v>4.3934674797081499</c:v>
                </c:pt>
                <c:pt idx="574">
                  <c:v>4.4243702856447502</c:v>
                </c:pt>
                <c:pt idx="575">
                  <c:v>4.4555012809778844</c:v>
                </c:pt>
                <c:pt idx="576">
                  <c:v>4.4868620397712373</c:v>
                </c:pt>
                <c:pt idx="577">
                  <c:v>4.5184541470404573</c:v>
                </c:pt>
                <c:pt idx="578">
                  <c:v>4.5502791988304407</c:v>
                </c:pt>
                <c:pt idx="579">
                  <c:v>4.5823388022931342</c:v>
                </c:pt>
                <c:pt idx="580">
                  <c:v>4.6146345757657352</c:v>
                </c:pt>
                <c:pt idx="581">
                  <c:v>4.6471681488494161</c:v>
                </c:pt>
                <c:pt idx="582">
                  <c:v>4.6799411624884621</c:v>
                </c:pt>
                <c:pt idx="583">
                  <c:v>4.7129552690498899</c:v>
                </c:pt>
                <c:pt idx="584">
                  <c:v>4.7462121324035333</c:v>
                </c:pt>
                <c:pt idx="585">
                  <c:v>4.7797134280025952</c:v>
                </c:pt>
                <c:pt idx="586">
                  <c:v>4.8134608429646093</c:v>
                </c:pt>
                <c:pt idx="587">
                  <c:v>4.8474560761529606</c:v>
                </c:pt>
                <c:pt idx="588">
                  <c:v>4.8817008382587472</c:v>
                </c:pt>
                <c:pt idx="589">
                  <c:v>4.9161968518832042</c:v>
                </c:pt>
                <c:pt idx="590">
                  <c:v>4.9509458516205189</c:v>
                </c:pt>
                <c:pt idx="591">
                  <c:v>4.9859495841411583</c:v>
                </c:pt>
                <c:pt idx="592">
                  <c:v>5.021209808275592</c:v>
                </c:pt>
                <c:pt idx="593">
                  <c:v>5.0567282950985453</c:v>
                </c:pt>
                <c:pt idx="594">
                  <c:v>5.0925068280136232</c:v>
                </c:pt>
                <c:pt idx="595">
                  <c:v>5.1285472028385035</c:v>
                </c:pt>
                <c:pt idx="596">
                  <c:v>5.1648512278904457</c:v>
                </c:pt>
                <c:pt idx="597">
                  <c:v>5.2014207240723778</c:v>
                </c:pt>
                <c:pt idx="598">
                  <c:v>5.2382575249593586</c:v>
                </c:pt>
                <c:pt idx="599">
                  <c:v>5.2753634768855573</c:v>
                </c:pt>
                <c:pt idx="600">
                  <c:v>5.3127404390315762</c:v>
                </c:pt>
                <c:pt idx="601">
                  <c:v>5.3503902835123593</c:v>
                </c:pt>
                <c:pt idx="602">
                  <c:v>5.3883148954654301</c:v>
                </c:pt>
                <c:pt idx="603">
                  <c:v>5.4265161731396603</c:v>
                </c:pt>
                <c:pt idx="604">
                  <c:v>5.4649960279844247</c:v>
                </c:pt>
                <c:pt idx="605">
                  <c:v>5.5037563847392352</c:v>
                </c:pt>
                <c:pt idx="606">
                  <c:v>5.5427991815238062</c:v>
                </c:pt>
                <c:pt idx="607">
                  <c:v>5.5821263699285453</c:v>
                </c:pt>
                <c:pt idx="608">
                  <c:v>5.6217399151055014</c:v>
                </c:pt>
                <c:pt idx="609">
                  <c:v>5.6616417958597722</c:v>
                </c:pt>
                <c:pt idx="610">
                  <c:v>5.7018340047412659</c:v>
                </c:pt>
                <c:pt idx="611">
                  <c:v>5.7423185481369767</c:v>
                </c:pt>
                <c:pt idx="612">
                  <c:v>5.7830974463636462</c:v>
                </c:pt>
                <c:pt idx="613">
                  <c:v>5.8241727337608999</c:v>
                </c:pt>
                <c:pt idx="614">
                  <c:v>5.8655464587847277</c:v>
                </c:pt>
                <c:pt idx="615">
                  <c:v>5.9072206841015049</c:v>
                </c:pt>
                <c:pt idx="616">
                  <c:v>5.9491974866822774</c:v>
                </c:pt>
                <c:pt idx="617">
                  <c:v>5.9914789578976562</c:v>
                </c:pt>
                <c:pt idx="618">
                  <c:v>6.034067203612941</c:v>
                </c:pt>
                <c:pt idx="619">
                  <c:v>6.0769643442837982</c:v>
                </c:pt>
                <c:pt idx="620">
                  <c:v>6.1201725150522979</c:v>
                </c:pt>
                <c:pt idx="621">
                  <c:v>6.163693865843336</c:v>
                </c:pt>
                <c:pt idx="622">
                  <c:v>6.2075305614615086</c:v>
                </c:pt>
                <c:pt idx="623">
                  <c:v>6.2516847816883327</c:v>
                </c:pt>
                <c:pt idx="624">
                  <c:v>6.2961587213799666</c:v>
                </c:pt>
                <c:pt idx="625">
                  <c:v>6.3409545905651976</c:v>
                </c:pt>
                <c:pt idx="626">
                  <c:v>6.3860746145439489</c:v>
                </c:pt>
                <c:pt idx="627">
                  <c:v>6.4315210339860966</c:v>
                </c:pt>
                <c:pt idx="628">
                  <c:v>6.4772961050306694</c:v>
                </c:pt>
                <c:pt idx="629">
                  <c:v>6.5234020993855424</c:v>
                </c:pt>
                <c:pt idx="630">
                  <c:v>6.5698413044273831</c:v>
                </c:pt>
                <c:pt idx="631">
                  <c:v>6.6166160233020221</c:v>
                </c:pt>
                <c:pt idx="632">
                  <c:v>6.6637285750252868</c:v>
                </c:pt>
                <c:pt idx="633">
                  <c:v>6.7111812945840299</c:v>
                </c:pt>
                <c:pt idx="634">
                  <c:v>6.7589765330377407</c:v>
                </c:pt>
                <c:pt idx="635">
                  <c:v>6.8071166576203304</c:v>
                </c:pt>
                <c:pt idx="636">
                  <c:v>6.8556040518424126</c:v>
                </c:pt>
                <c:pt idx="637">
                  <c:v>6.9044411155939134</c:v>
                </c:pt>
                <c:pt idx="638">
                  <c:v>6.9536302652469706</c:v>
                </c:pt>
                <c:pt idx="639">
                  <c:v>7.0031739337593164</c:v>
                </c:pt>
                <c:pt idx="640">
                  <c:v>7.0530745707778912</c:v>
                </c:pt>
                <c:pt idx="641">
                  <c:v>7.1033346427428592</c:v>
                </c:pt>
                <c:pt idx="642">
                  <c:v>7.1539566329920223</c:v>
                </c:pt>
                <c:pt idx="643">
                  <c:v>7.2049430418654579</c:v>
                </c:pt>
                <c:pt idx="644">
                  <c:v>7.2562963868105861</c:v>
                </c:pt>
                <c:pt idx="645">
                  <c:v>7.3080192024875394</c:v>
                </c:pt>
                <c:pt idx="646">
                  <c:v>7.3601140408749171</c:v>
                </c:pt>
                <c:pt idx="647">
                  <c:v>7.4125834713757666</c:v>
                </c:pt>
                <c:pt idx="648">
                  <c:v>7.4654300809240199</c:v>
                </c:pt>
                <c:pt idx="649">
                  <c:v>7.5186564740911503</c:v>
                </c:pt>
                <c:pt idx="650">
                  <c:v>7.5722652731932358</c:v>
                </c:pt>
                <c:pt idx="651">
                  <c:v>7.6262591183982646</c:v>
                </c:pt>
                <c:pt idx="652">
                  <c:v>7.6806406678337842</c:v>
                </c:pt>
                <c:pt idx="653">
                  <c:v>7.7354125976949595</c:v>
                </c:pt>
                <c:pt idx="654">
                  <c:v>7.7905776023528031</c:v>
                </c:pt>
                <c:pt idx="655">
                  <c:v>7.8461383944628249</c:v>
                </c:pt>
                <c:pt idx="656">
                  <c:v>7.9020977050738876</c:v>
                </c:pt>
                <c:pt idx="657">
                  <c:v>7.9584582837374747</c:v>
                </c:pt>
                <c:pt idx="658">
                  <c:v>8.0152228986172922</c:v>
                </c:pt>
                <c:pt idx="659">
                  <c:v>8.0723943365989541</c:v>
                </c:pt>
                <c:pt idx="660">
                  <c:v>8.1299754034002589</c:v>
                </c:pt>
                <c:pt idx="661">
                  <c:v>8.187968923681602</c:v>
                </c:pt>
                <c:pt idx="662">
                  <c:v>8.2463777411567136</c:v>
                </c:pt>
                <c:pt idx="663">
                  <c:v>8.3052047187037434</c:v>
                </c:pt>
                <c:pt idx="664">
                  <c:v>8.3644527384766292</c:v>
                </c:pt>
                <c:pt idx="665">
                  <c:v>8.4241247020166785</c:v>
                </c:pt>
                <c:pt idx="666">
                  <c:v>8.4842235303646536</c:v>
                </c:pt>
                <c:pt idx="667">
                  <c:v>8.5447521641729711</c:v>
                </c:pt>
                <c:pt idx="668">
                  <c:v>8.6057135638183553</c:v>
                </c:pt>
                <c:pt idx="669">
                  <c:v>8.6671107095146045</c:v>
                </c:pt>
                <c:pt idx="670">
                  <c:v>8.7289466014258572</c:v>
                </c:pt>
                <c:pt idx="671">
                  <c:v>8.7912242597801544</c:v>
                </c:pt>
                <c:pt idx="672">
                  <c:v>8.8539467249831159</c:v>
                </c:pt>
                <c:pt idx="673">
                  <c:v>8.9171170577322396</c:v>
                </c:pt>
                <c:pt idx="674">
                  <c:v>8.9807383391311877</c:v>
                </c:pt>
                <c:pt idx="675">
                  <c:v>9.0448136708047144</c:v>
                </c:pt>
                <c:pt idx="676">
                  <c:v>9.1093461750136626</c:v>
                </c:pt>
                <c:pt idx="677">
                  <c:v>9.1743389947704674</c:v>
                </c:pt>
                <c:pt idx="678">
                  <c:v>9.2397952939548365</c:v>
                </c:pt>
                <c:pt idx="679">
                  <c:v>9.3057182574300157</c:v>
                </c:pt>
                <c:pt idx="680">
                  <c:v>9.3721110911590912</c:v>
                </c:pt>
                <c:pt idx="681">
                  <c:v>9.4389770223218949</c:v>
                </c:pt>
                <c:pt idx="682">
                  <c:v>9.5063192994321586</c:v>
                </c:pt>
                <c:pt idx="683">
                  <c:v>9.5741411924550661</c:v>
                </c:pt>
                <c:pt idx="684">
                  <c:v>9.6424459929252269</c:v>
                </c:pt>
                <c:pt idx="685">
                  <c:v>9.7112370140648725</c:v>
                </c:pt>
                <c:pt idx="686">
                  <c:v>9.7805175909026723</c:v>
                </c:pt>
                <c:pt idx="687">
                  <c:v>9.8502910803928341</c:v>
                </c:pt>
                <c:pt idx="688">
                  <c:v>9.9205608615346037</c:v>
                </c:pt>
                <c:pt idx="689">
                  <c:v>9.9913303354922061</c:v>
                </c:pt>
                <c:pt idx="690">
                  <c:v>10.062602925715364</c:v>
                </c:pt>
                <c:pt idx="691">
                  <c:v>10.134382078060085</c:v>
                </c:pt>
                <c:pt idx="692">
                  <c:v>10.206671260909923</c:v>
                </c:pt>
                <c:pt idx="693">
                  <c:v>10.279473965297914</c:v>
                </c:pt>
                <c:pt idx="694">
                  <c:v>10.352793705028871</c:v>
                </c:pt>
                <c:pt idx="695">
                  <c:v>10.426634016802094</c:v>
                </c:pt>
                <c:pt idx="696">
                  <c:v>10.500998460334854</c:v>
                </c:pt>
                <c:pt idx="697">
                  <c:v>10.575890618486282</c:v>
                </c:pt>
                <c:pt idx="698">
                  <c:v>10.65131409738175</c:v>
                </c:pt>
                <c:pt idx="699">
                  <c:v>10.727272526538048</c:v>
                </c:pt>
                <c:pt idx="700">
                  <c:v>10.803769558989018</c:v>
                </c:pt>
                <c:pt idx="701">
                  <c:v>10.880808871411803</c:v>
                </c:pt>
                <c:pt idx="702">
                  <c:v>10.958394164253901</c:v>
                </c:pt>
                <c:pt idx="703">
                  <c:v>11.03652916186067</c:v>
                </c:pt>
                <c:pt idx="704">
                  <c:v>11.115217612603782</c:v>
                </c:pt>
                <c:pt idx="705">
                  <c:v>11.194463289010232</c:v>
                </c:pt>
                <c:pt idx="706">
                  <c:v>11.274269987892028</c:v>
                </c:pt>
                <c:pt idx="707">
                  <c:v>11.35464153047695</c:v>
                </c:pt>
                <c:pt idx="708">
                  <c:v>11.435581762539856</c:v>
                </c:pt>
                <c:pt idx="709">
                  <c:v>11.517094554534864</c:v>
                </c:pt>
                <c:pt idx="710">
                  <c:v>11.599183801728552</c:v>
                </c:pt>
                <c:pt idx="711">
                  <c:v>11.681853424333783</c:v>
                </c:pt>
                <c:pt idx="712">
                  <c:v>11.765107367644784</c:v>
                </c:pt>
                <c:pt idx="713">
                  <c:v>11.848949602172922</c:v>
                </c:pt>
                <c:pt idx="714">
                  <c:v>11.933384123783645</c:v>
                </c:pt>
                <c:pt idx="715">
                  <c:v>12.018414953834297</c:v>
                </c:pt>
                <c:pt idx="716">
                  <c:v>12.104046139313164</c:v>
                </c:pt>
                <c:pt idx="717">
                  <c:v>12.190281752979576</c:v>
                </c:pt>
                <c:pt idx="718">
                  <c:v>12.277125893505087</c:v>
                </c:pt>
                <c:pt idx="719">
                  <c:v>12.364582685615884</c:v>
                </c:pt>
                <c:pt idx="720">
                  <c:v>12.452656280236413</c:v>
                </c:pt>
                <c:pt idx="721">
                  <c:v>12.541350854634514</c:v>
                </c:pt>
                <c:pt idx="722">
                  <c:v>12.630670612567222</c:v>
                </c:pt>
                <c:pt idx="723">
                  <c:v>12.720619784428711</c:v>
                </c:pt>
                <c:pt idx="724">
                  <c:v>12.81120262739908</c:v>
                </c:pt>
                <c:pt idx="725">
                  <c:v>12.902423425594858</c:v>
                </c:pt>
                <c:pt idx="726">
                  <c:v>12.994286490220874</c:v>
                </c:pt>
                <c:pt idx="727">
                  <c:v>13.086796159723775</c:v>
                </c:pt>
                <c:pt idx="728">
                  <c:v>13.179956799946966</c:v>
                </c:pt>
                <c:pt idx="729">
                  <c:v>13.273772804287502</c:v>
                </c:pt>
                <c:pt idx="730">
                  <c:v>13.368248593854208</c:v>
                </c:pt>
                <c:pt idx="731">
                  <c:v>13.463388617628025</c:v>
                </c:pt>
                <c:pt idx="732">
                  <c:v>13.559197352623825</c:v>
                </c:pt>
                <c:pt idx="733">
                  <c:v>13.655679304054329</c:v>
                </c:pt>
                <c:pt idx="734">
                  <c:v>13.752839005495549</c:v>
                </c:pt>
                <c:pt idx="735">
                  <c:v>13.850681019054642</c:v>
                </c:pt>
                <c:pt idx="736">
                  <c:v>13.949209935539519</c:v>
                </c:pt>
                <c:pt idx="737">
                  <c:v>14.048430374630581</c:v>
                </c:pt>
                <c:pt idx="738">
                  <c:v>14.148346985054543</c:v>
                </c:pt>
                <c:pt idx="739">
                  <c:v>14.248964444760645</c:v>
                </c:pt>
                <c:pt idx="740">
                  <c:v>14.350287461098723</c:v>
                </c:pt>
                <c:pt idx="741">
                  <c:v>14.452320771000091</c:v>
                </c:pt>
                <c:pt idx="742">
                  <c:v>14.555069141160425</c:v>
                </c:pt>
                <c:pt idx="743">
                  <c:v>14.658537368225133</c:v>
                </c:pt>
                <c:pt idx="744">
                  <c:v>14.762730278977417</c:v>
                </c:pt>
                <c:pt idx="745">
                  <c:v>14.867652730528567</c:v>
                </c:pt>
                <c:pt idx="746">
                  <c:v>14.97330961051132</c:v>
                </c:pt>
                <c:pt idx="747">
                  <c:v>15.0797058372753</c:v>
                </c:pt>
                <c:pt idx="748">
                  <c:v>15.186846360085852</c:v>
                </c:pt>
                <c:pt idx="749">
                  <c:v>15.294736159325085</c:v>
                </c:pt>
                <c:pt idx="750">
                  <c:v>15.40338024669631</c:v>
                </c:pt>
                <c:pt idx="751">
                  <c:v>15.512783665430907</c:v>
                </c:pt>
                <c:pt idx="752">
                  <c:v>15.622951490498648</c:v>
                </c:pt>
                <c:pt idx="753">
                  <c:v>15.733888828820692</c:v>
                </c:pt>
                <c:pt idx="754">
                  <c:v>15.845600819486041</c:v>
                </c:pt>
                <c:pt idx="755">
                  <c:v>15.958092633970775</c:v>
                </c:pt>
                <c:pt idx="756">
                  <c:v>16.071369476361063</c:v>
                </c:pt>
                <c:pt idx="757">
                  <c:v>16.18543658357882</c:v>
                </c:pt>
                <c:pt idx="758">
                  <c:v>16.300299225611383</c:v>
                </c:pt>
                <c:pt idx="759">
                  <c:v>16.415962705744146</c:v>
                </c:pt>
                <c:pt idx="760">
                  <c:v>16.532432360796903</c:v>
                </c:pt>
                <c:pt idx="761">
                  <c:v>16.649713561363701</c:v>
                </c:pt>
                <c:pt idx="762">
                  <c:v>16.767811712056236</c:v>
                </c:pt>
                <c:pt idx="763">
                  <c:v>16.886732251751031</c:v>
                </c:pt>
                <c:pt idx="764">
                  <c:v>17.006480653840203</c:v>
                </c:pt>
                <c:pt idx="765">
                  <c:v>17.127062426486134</c:v>
                </c:pt>
                <c:pt idx="766">
                  <c:v>17.248483112879782</c:v>
                </c:pt>
                <c:pt idx="767">
                  <c:v>17.370748291503112</c:v>
                </c:pt>
                <c:pt idx="768">
                  <c:v>17.493863576395363</c:v>
                </c:pt>
                <c:pt idx="769">
                  <c:v>17.617834617423327</c:v>
                </c:pt>
                <c:pt idx="770">
                  <c:v>17.74266710055543</c:v>
                </c:pt>
                <c:pt idx="771">
                  <c:v>17.868366748140375</c:v>
                </c:pt>
                <c:pt idx="772">
                  <c:v>17.994939319189516</c:v>
                </c:pt>
                <c:pt idx="773">
                  <c:v>18.122390609663658</c:v>
                </c:pt>
                <c:pt idx="774">
                  <c:v>18.250726452763715</c:v>
                </c:pt>
                <c:pt idx="775">
                  <c:v>18.379952719226242</c:v>
                </c:pt>
                <c:pt idx="776">
                  <c:v>18.510075317622835</c:v>
                </c:pt>
                <c:pt idx="777">
                  <c:v>18.641100194663707</c:v>
                </c:pt>
                <c:pt idx="778">
                  <c:v>18.773033335506256</c:v>
                </c:pt>
                <c:pt idx="779">
                  <c:v>18.905880764067486</c:v>
                </c:pt>
                <c:pt idx="780">
                  <c:v>19.039648543341141</c:v>
                </c:pt>
                <c:pt idx="781">
                  <c:v>19.174342775719374</c:v>
                </c:pt>
                <c:pt idx="782">
                  <c:v>19.309969603318528</c:v>
                </c:pt>
                <c:pt idx="783">
                  <c:v>19.446535208310053</c:v>
                </c:pt>
                <c:pt idx="784">
                  <c:v>19.584045813255443</c:v>
                </c:pt>
                <c:pt idx="785">
                  <c:v>19.722507681446032</c:v>
                </c:pt>
                <c:pt idx="786">
                  <c:v>19.861927117247163</c:v>
                </c:pt>
                <c:pt idx="787">
                  <c:v>20.002310466447362</c:v>
                </c:pt>
                <c:pt idx="788">
                  <c:v>20.143664116611674</c:v>
                </c:pt>
                <c:pt idx="789">
                  <c:v>20.28599449743982</c:v>
                </c:pt>
                <c:pt idx="790">
                  <c:v>20.429308081129076</c:v>
                </c:pt>
                <c:pt idx="791">
                  <c:v>20.573611382741763</c:v>
                </c:pt>
                <c:pt idx="792">
                  <c:v>20.718910960577208</c:v>
                </c:pt>
                <c:pt idx="793">
                  <c:v>20.865213416548549</c:v>
                </c:pt>
                <c:pt idx="794">
                  <c:v>21.012525396564076</c:v>
                </c:pt>
                <c:pt idx="795">
                  <c:v>21.160853590913351</c:v>
                </c:pt>
                <c:pt idx="796">
                  <c:v>21.310204734657734</c:v>
                </c:pt>
                <c:pt idx="797">
                  <c:v>21.460585608025738</c:v>
                </c:pt>
                <c:pt idx="798">
                  <c:v>21.612003036812819</c:v>
                </c:pt>
                <c:pt idx="799">
                  <c:v>21.764463892785923</c:v>
                </c:pt>
                <c:pt idx="800">
                  <c:v>21.917975094092409</c:v>
                </c:pt>
                <c:pt idx="801">
                  <c:v>22.0725436056738</c:v>
                </c:pt>
                <c:pt idx="802">
                  <c:v>22.22817643968375</c:v>
                </c:pt>
                <c:pt idx="803">
                  <c:v>22.384880655910642</c:v>
                </c:pt>
                <c:pt idx="804">
                  <c:v>22.54266336220471</c:v>
                </c:pt>
                <c:pt idx="805">
                  <c:v>22.701531714909549</c:v>
                </c:pt>
                <c:pt idx="806">
                  <c:v>22.861492919297977</c:v>
                </c:pt>
                <c:pt idx="807">
                  <c:v>23.022554230012407</c:v>
                </c:pt>
                <c:pt idx="808">
                  <c:v>23.184722951509304</c:v>
                </c:pt>
                <c:pt idx="809">
                  <c:v>23.348006438508271</c:v>
                </c:pt>
                <c:pt idx="810">
                  <c:v>23.512412096444869</c:v>
                </c:pt>
                <c:pt idx="811">
                  <c:v>23.677947381928284</c:v>
                </c:pt>
                <c:pt idx="812">
                  <c:v>23.844619803202562</c:v>
                </c:pt>
                <c:pt idx="813">
                  <c:v>24.012436920612291</c:v>
                </c:pt>
                <c:pt idx="814">
                  <c:v>24.181406347072059</c:v>
                </c:pt>
                <c:pt idx="815">
                  <c:v>24.35153574854025</c:v>
                </c:pt>
                <c:pt idx="816">
                  <c:v>24.522832844496502</c:v>
                </c:pt>
                <c:pt idx="817">
                  <c:v>24.695305408423017</c:v>
                </c:pt>
                <c:pt idx="818">
                  <c:v>24.868961268289802</c:v>
                </c:pt>
                <c:pt idx="819">
                  <c:v>25.043808307044003</c:v>
                </c:pt>
                <c:pt idx="820">
                  <c:v>25.21985446310207</c:v>
                </c:pt>
                <c:pt idx="821">
                  <c:v>25.397107730846422</c:v>
                </c:pt>
                <c:pt idx="822">
                  <c:v>25.575576161124999</c:v>
                </c:pt>
                <c:pt idx="823">
                  <c:v>25.755267861755229</c:v>
                </c:pt>
                <c:pt idx="824">
                  <c:v>25.936190998030352</c:v>
                </c:pt>
                <c:pt idx="825">
                  <c:v>26.118353793229478</c:v>
                </c:pt>
                <c:pt idx="826">
                  <c:v>26.301764529131741</c:v>
                </c:pt>
                <c:pt idx="827">
                  <c:v>26.486431546532355</c:v>
                </c:pt>
                <c:pt idx="828">
                  <c:v>26.672363245763069</c:v>
                </c:pt>
                <c:pt idx="829">
                  <c:v>26.859568087214431</c:v>
                </c:pt>
                <c:pt idx="830">
                  <c:v>27.048054591862563</c:v>
                </c:pt>
                <c:pt idx="831">
                  <c:v>27.237831341797641</c:v>
                </c:pt>
                <c:pt idx="832">
                  <c:v>27.428906980756285</c:v>
                </c:pt>
                <c:pt idx="833">
                  <c:v>27.621290214655115</c:v>
                </c:pt>
                <c:pt idx="834">
                  <c:v>27.814989812129475</c:v>
                </c:pt>
                <c:pt idx="835">
                  <c:v>28.010014605072755</c:v>
                </c:pt>
                <c:pt idx="836">
                  <c:v>28.206373489179303</c:v>
                </c:pt>
                <c:pt idx="837">
                  <c:v>28.404075424489641</c:v>
                </c:pt>
                <c:pt idx="838">
                  <c:v>28.603129435938435</c:v>
                </c:pt>
                <c:pt idx="839">
                  <c:v>28.803544613904162</c:v>
                </c:pt>
                <c:pt idx="840">
                  <c:v>29.005330114762089</c:v>
                </c:pt>
                <c:pt idx="841">
                  <c:v>29.208495161438556</c:v>
                </c:pt>
                <c:pt idx="842">
                  <c:v>29.413049043968726</c:v>
                </c:pt>
                <c:pt idx="843">
                  <c:v>29.619001120055032</c:v>
                </c:pt>
                <c:pt idx="844">
                  <c:v>29.826360815628565</c:v>
                </c:pt>
                <c:pt idx="845">
                  <c:v>30.03513762541278</c:v>
                </c:pt>
                <c:pt idx="846">
                  <c:v>30.245341113488472</c:v>
                </c:pt>
                <c:pt idx="847">
                  <c:v>30.45698091386118</c:v>
                </c:pt>
                <c:pt idx="848">
                  <c:v>30.670066731030218</c:v>
                </c:pt>
                <c:pt idx="849">
                  <c:v>30.884608340559513</c:v>
                </c:pt>
                <c:pt idx="850">
                  <c:v>31.100615589650932</c:v>
                </c:pt>
                <c:pt idx="851">
                  <c:v>31.318098397717772</c:v>
                </c:pt>
                <c:pt idx="852">
                  <c:v>31.53706675696235</c:v>
                </c:pt>
                <c:pt idx="853">
                  <c:v>31.757530732952109</c:v>
                </c:pt>
                <c:pt idx="854">
                  <c:v>31.979500465200928</c:v>
                </c:pt>
                <c:pt idx="855">
                  <c:v>32.20298616774889</c:v>
                </c:pt>
                <c:pt idx="856">
                  <c:v>32.427998129745369</c:v>
                </c:pt>
                <c:pt idx="857">
                  <c:v>32.654546716032954</c:v>
                </c:pt>
                <c:pt idx="858">
                  <c:v>32.882642367733375</c:v>
                </c:pt>
                <c:pt idx="859">
                  <c:v>33.112295602834799</c:v>
                </c:pt>
                <c:pt idx="860">
                  <c:v>33.343517016779217</c:v>
                </c:pt>
                <c:pt idx="861">
                  <c:v>33.576317283054046</c:v>
                </c:pt>
                <c:pt idx="862">
                  <c:v>33.810707153781941</c:v>
                </c:pt>
                <c:pt idx="863">
                  <c:v>34.04669746031481</c:v>
                </c:pt>
                <c:pt idx="864">
                  <c:v>34.284299113826975</c:v>
                </c:pt>
                <c:pt idx="865">
                  <c:v>34.523523105911764</c:v>
                </c:pt>
                <c:pt idx="866">
                  <c:v>34.764380509177393</c:v>
                </c:pt>
                <c:pt idx="867">
                  <c:v>35.0068824778457</c:v>
                </c:pt>
                <c:pt idx="868">
                  <c:v>35.251040248351615</c:v>
                </c:pt>
                <c:pt idx="869">
                  <c:v>35.496865139944703</c:v>
                </c:pt>
                <c:pt idx="870">
                  <c:v>35.744368555290805</c:v>
                </c:pt>
                <c:pt idx="871">
                  <c:v>35.993561981076439</c:v>
                </c:pt>
                <c:pt idx="872">
                  <c:v>36.244456988613443</c:v>
                </c:pt>
                <c:pt idx="873">
                  <c:v>36.497065234445962</c:v>
                </c:pt>
                <c:pt idx="874">
                  <c:v>36.751398460958661</c:v>
                </c:pt>
                <c:pt idx="875">
                  <c:v>37.007468496985886</c:v>
                </c:pt>
                <c:pt idx="876">
                  <c:v>37.265287258422454</c:v>
                </c:pt>
                <c:pt idx="877">
                  <c:v>37.524866748836651</c:v>
                </c:pt>
                <c:pt idx="878">
                  <c:v>37.786219060084484</c:v>
                </c:pt>
                <c:pt idx="879">
                  <c:v>38.049356372924407</c:v>
                </c:pt>
                <c:pt idx="880">
                  <c:v>38.314290957635642</c:v>
                </c:pt>
                <c:pt idx="881">
                  <c:v>38.581035174635666</c:v>
                </c:pt>
                <c:pt idx="882">
                  <c:v>38.849601475102546</c:v>
                </c:pt>
                <c:pt idx="883">
                  <c:v>39.120002401595421</c:v>
                </c:pt>
                <c:pt idx="884">
                  <c:v>39.392250588680717</c:v>
                </c:pt>
                <c:pt idx="885">
                  <c:v>39.666358763555444</c:v>
                </c:pt>
                <c:pt idx="886">
                  <c:v>39.942339746677298</c:v>
                </c:pt>
                <c:pt idx="887">
                  <c:v>40.220206452393036</c:v>
                </c:pt>
                <c:pt idx="888">
                  <c:v>40.499971889570944</c:v>
                </c:pt>
                <c:pt idx="889">
                  <c:v>40.78164916223394</c:v>
                </c:pt>
                <c:pt idx="890">
                  <c:v>41.06525147019579</c:v>
                </c:pt>
                <c:pt idx="891">
                  <c:v>41.350792109698837</c:v>
                </c:pt>
                <c:pt idx="892">
                  <c:v>41.638284474055041</c:v>
                </c:pt>
                <c:pt idx="893">
                  <c:v>41.927742054287208</c:v>
                </c:pt>
                <c:pt idx="894">
                  <c:v>42.219178439775227</c:v>
                </c:pt>
                <c:pt idx="895">
                  <c:v>42.512607318901665</c:v>
                </c:pt>
                <c:pt idx="896">
                  <c:v>42.808042479703637</c:v>
                </c:pt>
                <c:pt idx="897">
                  <c:v>43.105497810523772</c:v>
                </c:pt>
                <c:pt idx="898">
                  <c:v>43.404987300665162</c:v>
                </c:pt>
                <c:pt idx="899">
                  <c:v>43.70652504105032</c:v>
                </c:pt>
                <c:pt idx="900">
                  <c:v>44.010125224880092</c:v>
                </c:pt>
                <c:pt idx="901">
                  <c:v>44.31580214829814</c:v>
                </c:pt>
                <c:pt idx="902">
                  <c:v>44.623570211056951</c:v>
                </c:pt>
                <c:pt idx="903">
                  <c:v>44.933443917187304</c:v>
                </c:pt>
                <c:pt idx="904">
                  <c:v>45.245437875670142</c:v>
                </c:pt>
                <c:pt idx="905">
                  <c:v>45.559566801112872</c:v>
                </c:pt>
                <c:pt idx="906">
                  <c:v>45.875845514428427</c:v>
                </c:pt>
                <c:pt idx="907">
                  <c:v>46.194288943516156</c:v>
                </c:pt>
                <c:pt idx="908">
                  <c:v>46.514912123949728</c:v>
                </c:pt>
                <c:pt idx="909">
                  <c:v>46.837730199664364</c:v>
                </c:pt>
                <c:pt idx="910">
                  <c:v>47.162758423650459</c:v>
                </c:pt>
                <c:pt idx="911">
                  <c:v>47.490012158650053</c:v>
                </c:pt>
                <c:pt idx="912">
                  <c:v>47.819506877857307</c:v>
                </c:pt>
                <c:pt idx="913">
                  <c:v>48.151258165622231</c:v>
                </c:pt>
                <c:pt idx="914">
                  <c:v>48.485281718159094</c:v>
                </c:pt>
                <c:pt idx="915">
                  <c:v>48.821593344257842</c:v>
                </c:pt>
                <c:pt idx="916">
                  <c:v>49.160208966001818</c:v>
                </c:pt>
                <c:pt idx="917">
                  <c:v>49.501144619486467</c:v>
                </c:pt>
                <c:pt idx="918">
                  <c:v>49.844416455544994</c:v>
                </c:pt>
                <c:pt idx="919">
                  <c:v>50.19004074047804</c:v>
                </c:pt>
                <c:pt idx="920">
                  <c:v>50.538033856785368</c:v>
                </c:pt>
                <c:pt idx="921">
                  <c:v>50.8884123039063</c:v>
                </c:pt>
                <c:pt idx="922">
                  <c:v>51.241192698960738</c:v>
                </c:pt>
                <c:pt idx="923">
                  <c:v>51.596391777497558</c:v>
                </c:pt>
                <c:pt idx="924">
                  <c:v>51.954026394246355</c:v>
                </c:pt>
                <c:pt idx="925">
                  <c:v>52.314113523875506</c:v>
                </c:pt>
                <c:pt idx="926">
                  <c:v>52.676670261753358</c:v>
                </c:pt>
                <c:pt idx="927">
                  <c:v>53.041713824715949</c:v>
                </c:pt>
                <c:pt idx="928">
                  <c:v>53.40926155184016</c:v>
                </c:pt>
                <c:pt idx="929">
                  <c:v>53.77933090521924</c:v>
                </c:pt>
                <c:pt idx="930">
                  <c:v>54.151939470748594</c:v>
                </c:pt>
                <c:pt idx="931">
                  <c:v>54.527104958911465</c:v>
                </c:pt>
                <c:pt idx="932">
                  <c:v>54.904845205575036</c:v>
                </c:pt>
                <c:pt idx="933">
                  <c:v>55.285178172787838</c:v>
                </c:pt>
                <c:pt idx="934">
                  <c:v>55.668121949587508</c:v>
                </c:pt>
                <c:pt idx="935">
                  <c:v>56.053694752808475</c:v>
                </c:pt>
                <c:pt idx="936">
                  <c:v>56.441914927900179</c:v>
                </c:pt>
                <c:pt idx="937">
                  <c:v>56.832800949750279</c:v>
                </c:pt>
                <c:pt idx="938">
                  <c:v>57.226371423511829</c:v>
                </c:pt>
                <c:pt idx="939">
                  <c:v>57.622645085438336</c:v>
                </c:pt>
                <c:pt idx="940">
                  <c:v>58.021640803724864</c:v>
                </c:pt>
                <c:pt idx="941">
                  <c:v>58.42337757935352</c:v>
                </c:pt>
                <c:pt idx="942">
                  <c:v>58.827874546949026</c:v>
                </c:pt>
                <c:pt idx="943">
                  <c:v>59.235150975635634</c:v>
                </c:pt>
                <c:pt idx="944">
                  <c:v>59.645226269904718</c:v>
                </c:pt>
                <c:pt idx="945">
                  <c:v>60.058119970486537</c:v>
                </c:pt>
                <c:pt idx="946">
                  <c:v>60.473851755228992</c:v>
                </c:pt>
                <c:pt idx="947">
                  <c:v>60.892441439985646</c:v>
                </c:pt>
                <c:pt idx="948">
                  <c:v>61.313908979503445</c:v>
                </c:pt>
                <c:pt idx="949">
                  <c:v>61.738274468327965</c:v>
                </c:pt>
                <c:pt idx="950">
                  <c:v>62.165558141704395</c:v>
                </c:pt>
                <c:pt idx="951">
                  <c:v>62.595780376492314</c:v>
                </c:pt>
                <c:pt idx="952">
                  <c:v>63.028961692086675</c:v>
                </c:pt>
                <c:pt idx="953">
                  <c:v>63.465122751345049</c:v>
                </c:pt>
                <c:pt idx="954">
                  <c:v>63.904284361518471</c:v>
                </c:pt>
                <c:pt idx="955">
                  <c:v>64.346467475199006</c:v>
                </c:pt>
                <c:pt idx="956">
                  <c:v>64.791693191261999</c:v>
                </c:pt>
                <c:pt idx="957">
                  <c:v>65.239982755826588</c:v>
                </c:pt>
                <c:pt idx="958">
                  <c:v>65.691357563216926</c:v>
                </c:pt>
                <c:pt idx="959">
                  <c:v>66.14583915693639</c:v>
                </c:pt>
                <c:pt idx="960">
                  <c:v>66.60344923064126</c:v>
                </c:pt>
                <c:pt idx="961">
                  <c:v>67.064209629130687</c:v>
                </c:pt>
                <c:pt idx="962">
                  <c:v>67.528142349339234</c:v>
                </c:pt>
                <c:pt idx="963">
                  <c:v>67.995269541338459</c:v>
                </c:pt>
                <c:pt idx="964">
                  <c:v>68.465613509348145</c:v>
                </c:pt>
                <c:pt idx="965">
                  <c:v>68.939196712748299</c:v>
                </c:pt>
                <c:pt idx="966">
                  <c:v>69.416041767110997</c:v>
                </c:pt>
                <c:pt idx="967">
                  <c:v>69.896171445229626</c:v>
                </c:pt>
                <c:pt idx="968">
                  <c:v>70.379608678159585</c:v>
                </c:pt>
                <c:pt idx="969">
                  <c:v>70.866376556271149</c:v>
                </c:pt>
                <c:pt idx="970">
                  <c:v>71.356498330301903</c:v>
                </c:pt>
                <c:pt idx="971">
                  <c:v>71.849997412427399</c:v>
                </c:pt>
                <c:pt idx="972">
                  <c:v>72.346897377332596</c:v>
                </c:pt>
                <c:pt idx="973">
                  <c:v>72.847221963293919</c:v>
                </c:pt>
                <c:pt idx="974">
                  <c:v>73.350995073271179</c:v>
                </c:pt>
                <c:pt idx="975">
                  <c:v>73.858240776005687</c:v>
                </c:pt>
                <c:pt idx="976">
                  <c:v>74.368983307128602</c:v>
                </c:pt>
                <c:pt idx="977">
                  <c:v>74.883247070277079</c:v>
                </c:pt>
                <c:pt idx="978">
                  <c:v>75.401056638219998</c:v>
                </c:pt>
                <c:pt idx="979">
                  <c:v>75.922436753990667</c:v>
                </c:pt>
                <c:pt idx="980">
                  <c:v>76.447412332028136</c:v>
                </c:pt>
                <c:pt idx="981">
                  <c:v>76.976008459330004</c:v>
                </c:pt>
                <c:pt idx="982">
                  <c:v>77.508250396614315</c:v>
                </c:pt>
                <c:pt idx="983">
                  <c:v>78.044163579482202</c:v>
                </c:pt>
                <c:pt idx="984">
                  <c:v>78.58377361960369</c:v>
                </c:pt>
                <c:pt idx="985">
                  <c:v>79.127106305898977</c:v>
                </c:pt>
                <c:pt idx="986">
                  <c:v>79.674187605736066</c:v>
                </c:pt>
                <c:pt idx="987">
                  <c:v>80.225043666138291</c:v>
                </c:pt>
                <c:pt idx="988">
                  <c:v>80.779700814994968</c:v>
                </c:pt>
                <c:pt idx="989">
                  <c:v>81.338185562287777</c:v>
                </c:pt>
                <c:pt idx="990">
                  <c:v>81.900524601322147</c:v>
                </c:pt>
                <c:pt idx="991">
                  <c:v>82.466744809971004</c:v>
                </c:pt>
                <c:pt idx="992">
                  <c:v>83.03687325192638</c:v>
                </c:pt>
                <c:pt idx="993">
                  <c:v>83.610937177958604</c:v>
                </c:pt>
                <c:pt idx="994">
                  <c:v>84.188964027192227</c:v>
                </c:pt>
                <c:pt idx="995">
                  <c:v>84.770981428380253</c:v>
                </c:pt>
                <c:pt idx="996">
                  <c:v>85.357017201196086</c:v>
                </c:pt>
                <c:pt idx="997">
                  <c:v>85.947099357538249</c:v>
                </c:pt>
                <c:pt idx="998">
                  <c:v>86.541256102833856</c:v>
                </c:pt>
                <c:pt idx="999">
                  <c:v>87.139515837359824</c:v>
                </c:pt>
                <c:pt idx="1000">
                  <c:v>0</c:v>
                </c:pt>
              </c:numCache>
            </c:numRef>
          </c:yVal>
          <c:smooth val="0"/>
          <c:extLst>
            <c:ext xmlns:c16="http://schemas.microsoft.com/office/drawing/2014/chart" uri="{C3380CC4-5D6E-409C-BE32-E72D297353CC}">
              <c16:uniqueId val="{0000000E-5203-417B-9EE3-A464B15E8ADC}"/>
            </c:ext>
          </c:extLst>
        </c:ser>
        <c:ser>
          <c:idx val="5"/>
          <c:order val="5"/>
          <c:tx>
            <c:strRef>
              <c:f>'Noise and Sensitivity Calcs'!$AC$6</c:f>
              <c:strCache>
                <c:ptCount val="1"/>
                <c:pt idx="0">
                  <c:v> Sens.,  C2 = 82.0E-12</c:v>
                </c:pt>
              </c:strCache>
            </c:strRef>
          </c:tx>
          <c:spPr>
            <a:ln w="38100" cap="rnd">
              <a:solidFill>
                <a:srgbClr val="00B0F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Calcs'!$AC$12:$AC$1012</c:f>
              <c:numCache>
                <c:formatCode>0.00E+00</c:formatCode>
                <c:ptCount val="1001"/>
                <c:pt idx="0">
                  <c:v>0.90033010658840806</c:v>
                </c:pt>
                <c:pt idx="1">
                  <c:v>0.90037190154229485</c:v>
                </c:pt>
                <c:pt idx="2">
                  <c:v>0.90041427659381446</c:v>
                </c:pt>
                <c:pt idx="3">
                  <c:v>0.90045723977582359</c:v>
                </c:pt>
                <c:pt idx="4">
                  <c:v>0.90050079923189241</c:v>
                </c:pt>
                <c:pt idx="5">
                  <c:v>0.90054496321781541</c:v>
                </c:pt>
                <c:pt idx="6">
                  <c:v>0.90058974010314286</c:v>
                </c:pt>
                <c:pt idx="7">
                  <c:v>0.90063513837273323</c:v>
                </c:pt>
                <c:pt idx="8">
                  <c:v>0.90068116662832565</c:v>
                </c:pt>
                <c:pt idx="9">
                  <c:v>0.90072783359013386</c:v>
                </c:pt>
                <c:pt idx="10">
                  <c:v>0.90077514809846115</c:v>
                </c:pt>
                <c:pt idx="11">
                  <c:v>0.90082311911533819</c:v>
                </c:pt>
                <c:pt idx="12">
                  <c:v>0.90087175572617895</c:v>
                </c:pt>
                <c:pt idx="13">
                  <c:v>0.90092106714146436</c:v>
                </c:pt>
                <c:pt idx="14">
                  <c:v>0.90097106269844274</c:v>
                </c:pt>
                <c:pt idx="15">
                  <c:v>0.90102175186285716</c:v>
                </c:pt>
                <c:pt idx="16">
                  <c:v>0.90107314423069296</c:v>
                </c:pt>
                <c:pt idx="17">
                  <c:v>0.90112524952995043</c:v>
                </c:pt>
                <c:pt idx="18">
                  <c:v>0.90117807762243951</c:v>
                </c:pt>
                <c:pt idx="19">
                  <c:v>0.90123163850559918</c:v>
                </c:pt>
                <c:pt idx="20">
                  <c:v>0.90128594231434078</c:v>
                </c:pt>
                <c:pt idx="21">
                  <c:v>0.901340999322917</c:v>
                </c:pt>
                <c:pt idx="22">
                  <c:v>0.90139681994681198</c:v>
                </c:pt>
                <c:pt idx="23">
                  <c:v>0.90145341474466145</c:v>
                </c:pt>
                <c:pt idx="24">
                  <c:v>0.90151079442019388</c:v>
                </c:pt>
                <c:pt idx="25">
                  <c:v>0.90156896982420032</c:v>
                </c:pt>
                <c:pt idx="26">
                  <c:v>0.90162795195652856</c:v>
                </c:pt>
                <c:pt idx="27">
                  <c:v>0.90168775196810413</c:v>
                </c:pt>
                <c:pt idx="28">
                  <c:v>0.90174838116297773</c:v>
                </c:pt>
                <c:pt idx="29">
                  <c:v>0.90180985100040145</c:v>
                </c:pt>
                <c:pt idx="30">
                  <c:v>0.90187217309692802</c:v>
                </c:pt>
                <c:pt idx="31">
                  <c:v>0.90193535922854329</c:v>
                </c:pt>
                <c:pt idx="32">
                  <c:v>0.90199942133282196</c:v>
                </c:pt>
                <c:pt idx="33">
                  <c:v>0.90206437151111485</c:v>
                </c:pt>
                <c:pt idx="34">
                  <c:v>0.9021302220307621</c:v>
                </c:pt>
                <c:pt idx="35">
                  <c:v>0.90219698532733916</c:v>
                </c:pt>
                <c:pt idx="36">
                  <c:v>0.90226467400692756</c:v>
                </c:pt>
                <c:pt idx="37">
                  <c:v>0.90233330084842023</c:v>
                </c:pt>
                <c:pt idx="38">
                  <c:v>0.90240287880585224</c:v>
                </c:pt>
                <c:pt idx="39">
                  <c:v>0.90247342101076633</c:v>
                </c:pt>
                <c:pt idx="40">
                  <c:v>0.9025449407746069</c:v>
                </c:pt>
                <c:pt idx="41">
                  <c:v>0.90261745159114426</c:v>
                </c:pt>
                <c:pt idx="42">
                  <c:v>0.90269096713893404</c:v>
                </c:pt>
                <c:pt idx="43">
                  <c:v>0.90276550128380517</c:v>
                </c:pt>
                <c:pt idx="44">
                  <c:v>0.90284106808138254</c:v>
                </c:pt>
                <c:pt idx="45">
                  <c:v>0.90291768177964071</c:v>
                </c:pt>
                <c:pt idx="46">
                  <c:v>0.90299535682149146</c:v>
                </c:pt>
                <c:pt idx="47">
                  <c:v>0.90307410784740605</c:v>
                </c:pt>
                <c:pt idx="48">
                  <c:v>0.90315394969806995</c:v>
                </c:pt>
                <c:pt idx="49">
                  <c:v>0.90323489741707153</c:v>
                </c:pt>
                <c:pt idx="50">
                  <c:v>0.90331696625362823</c:v>
                </c:pt>
                <c:pt idx="51">
                  <c:v>0.90340017166534459</c:v>
                </c:pt>
                <c:pt idx="52">
                  <c:v>0.90348452932100787</c:v>
                </c:pt>
                <c:pt idx="53">
                  <c:v>0.90357005510341981</c:v>
                </c:pt>
                <c:pt idx="54">
                  <c:v>0.90365676511226367</c:v>
                </c:pt>
                <c:pt idx="55">
                  <c:v>0.903744675667009</c:v>
                </c:pt>
                <c:pt idx="56">
                  <c:v>0.90383380330985352</c:v>
                </c:pt>
                <c:pt idx="57">
                  <c:v>0.90392416480870308</c:v>
                </c:pt>
                <c:pt idx="58">
                  <c:v>0.90401577716018855</c:v>
                </c:pt>
                <c:pt idx="59">
                  <c:v>0.9041086575927233</c:v>
                </c:pt>
                <c:pt idx="60">
                  <c:v>0.9042028235695978</c:v>
                </c:pt>
                <c:pt idx="61">
                  <c:v>0.90429829279211593</c:v>
                </c:pt>
                <c:pt idx="62">
                  <c:v>0.90439508320276851</c:v>
                </c:pt>
                <c:pt idx="63">
                  <c:v>0.90449321298844942</c:v>
                </c:pt>
                <c:pt idx="64">
                  <c:v>0.90459270058371255</c:v>
                </c:pt>
                <c:pt idx="65">
                  <c:v>0.90469356467406858</c:v>
                </c:pt>
                <c:pt idx="66">
                  <c:v>0.90479582419932481</c:v>
                </c:pt>
                <c:pt idx="67">
                  <c:v>0.90489949835696792</c:v>
                </c:pt>
                <c:pt idx="68">
                  <c:v>0.90500460660558746</c:v>
                </c:pt>
                <c:pt idx="69">
                  <c:v>0.9051111686683434</c:v>
                </c:pt>
                <c:pt idx="70">
                  <c:v>0.90521920453648008</c:v>
                </c:pt>
                <c:pt idx="71">
                  <c:v>0.90532873447287954</c:v>
                </c:pt>
                <c:pt idx="72">
                  <c:v>0.90543977901566408</c:v>
                </c:pt>
                <c:pt idx="73">
                  <c:v>0.9055523589818405</c:v>
                </c:pt>
                <c:pt idx="74">
                  <c:v>0.90566649547099276</c:v>
                </c:pt>
                <c:pt idx="75">
                  <c:v>0.90578220986901992</c:v>
                </c:pt>
                <c:pt idx="76">
                  <c:v>0.90589952385191952</c:v>
                </c:pt>
                <c:pt idx="77">
                  <c:v>0.90601845938962056</c:v>
                </c:pt>
                <c:pt idx="78">
                  <c:v>0.9061390387498619</c:v>
                </c:pt>
                <c:pt idx="79">
                  <c:v>0.90626128450212096</c:v>
                </c:pt>
                <c:pt idx="80">
                  <c:v>0.90638521952158968</c:v>
                </c:pt>
                <c:pt idx="81">
                  <c:v>0.9065108669932006</c:v>
                </c:pt>
                <c:pt idx="82">
                  <c:v>0.90663825041570245</c:v>
                </c:pt>
                <c:pt idx="83">
                  <c:v>0.9067673936057854</c:v>
                </c:pt>
                <c:pt idx="84">
                  <c:v>0.90689832070225984</c:v>
                </c:pt>
                <c:pt idx="85">
                  <c:v>0.90703105617028246</c:v>
                </c:pt>
                <c:pt idx="86">
                  <c:v>0.90716562480563778</c:v>
                </c:pt>
                <c:pt idx="87">
                  <c:v>0.90730205173907086</c:v>
                </c:pt>
                <c:pt idx="88">
                  <c:v>0.90744036244067217</c:v>
                </c:pt>
                <c:pt idx="89">
                  <c:v>0.90758058272431807</c:v>
                </c:pt>
                <c:pt idx="90">
                  <c:v>0.90772273875216336</c:v>
                </c:pt>
                <c:pt idx="91">
                  <c:v>0.90786685703918979</c:v>
                </c:pt>
                <c:pt idx="92">
                  <c:v>0.90801296445780955</c:v>
                </c:pt>
                <c:pt idx="93">
                  <c:v>0.90816108824252395</c:v>
                </c:pt>
                <c:pt idx="94">
                  <c:v>0.90831125599463902</c:v>
                </c:pt>
                <c:pt idx="95">
                  <c:v>0.90846349568703855</c:v>
                </c:pt>
                <c:pt idx="96">
                  <c:v>0.90861783566901244</c:v>
                </c:pt>
                <c:pt idx="97">
                  <c:v>0.90877430467114606</c:v>
                </c:pt>
                <c:pt idx="98">
                  <c:v>0.90893293181026558</c:v>
                </c:pt>
                <c:pt idx="99">
                  <c:v>0.90909374659444386</c:v>
                </c:pt>
                <c:pt idx="100">
                  <c:v>0.90925677892806578</c:v>
                </c:pt>
                <c:pt idx="101">
                  <c:v>0.90942205911695329</c:v>
                </c:pt>
                <c:pt idx="102">
                  <c:v>0.90958961787355297</c:v>
                </c:pt>
                <c:pt idx="103">
                  <c:v>0.90975948632218206</c:v>
                </c:pt>
                <c:pt idx="104">
                  <c:v>0.90993169600433976</c:v>
                </c:pt>
                <c:pt idx="105">
                  <c:v>0.91010627888407869</c:v>
                </c:pt>
                <c:pt idx="106">
                  <c:v>0.91028326735344067</c:v>
                </c:pt>
                <c:pt idx="107">
                  <c:v>0.91046269423795601</c:v>
                </c:pt>
                <c:pt idx="108">
                  <c:v>0.91064459280220633</c:v>
                </c:pt>
                <c:pt idx="109">
                  <c:v>0.9108289967554547</c:v>
                </c:pt>
                <c:pt idx="110">
                  <c:v>0.9110159402573359</c:v>
                </c:pt>
                <c:pt idx="111">
                  <c:v>0.91120545792362062</c:v>
                </c:pt>
                <c:pt idx="112">
                  <c:v>0.91139758483203748</c:v>
                </c:pt>
                <c:pt idx="113">
                  <c:v>0.91159235652817017</c:v>
                </c:pt>
                <c:pt idx="114">
                  <c:v>0.91178980903141604</c:v>
                </c:pt>
                <c:pt idx="115">
                  <c:v>0.91198997884101685</c:v>
                </c:pt>
                <c:pt idx="116">
                  <c:v>0.91219290294215638</c:v>
                </c:pt>
                <c:pt idx="117">
                  <c:v>0.91239861881212903</c:v>
                </c:pt>
                <c:pt idx="118">
                  <c:v>0.91260716442657697</c:v>
                </c:pt>
                <c:pt idx="119">
                  <c:v>0.9128185782657986</c:v>
                </c:pt>
                <c:pt idx="120">
                  <c:v>0.91303289932112808</c:v>
                </c:pt>
                <c:pt idx="121">
                  <c:v>0.91325016710138562</c:v>
                </c:pt>
                <c:pt idx="122">
                  <c:v>0.9134704216394024</c:v>
                </c:pt>
                <c:pt idx="123">
                  <c:v>0.91369370349861523</c:v>
                </c:pt>
                <c:pt idx="124">
                  <c:v>0.91392005377973651</c:v>
                </c:pt>
                <c:pt idx="125">
                  <c:v>0.91414951412749734</c:v>
                </c:pt>
                <c:pt idx="126">
                  <c:v>0.91438212673746566</c:v>
                </c:pt>
                <c:pt idx="127">
                  <c:v>0.91461793436293848</c:v>
                </c:pt>
                <c:pt idx="128">
                  <c:v>0.91485698032190976</c:v>
                </c:pt>
                <c:pt idx="129">
                  <c:v>0.9150993085041158</c:v>
                </c:pt>
                <c:pt idx="130">
                  <c:v>0.91534496337815408</c:v>
                </c:pt>
                <c:pt idx="131">
                  <c:v>0.91559398999868269</c:v>
                </c:pt>
                <c:pt idx="132">
                  <c:v>0.91584643401369514</c:v>
                </c:pt>
                <c:pt idx="133">
                  <c:v>0.91610234167187254</c:v>
                </c:pt>
                <c:pt idx="134">
                  <c:v>0.91636175983001722</c:v>
                </c:pt>
                <c:pt idx="135">
                  <c:v>0.91662473596056293</c:v>
                </c:pt>
                <c:pt idx="136">
                  <c:v>0.9168913181591648</c:v>
                </c:pt>
                <c:pt idx="137">
                  <c:v>0.91716155515237097</c:v>
                </c:pt>
                <c:pt idx="138">
                  <c:v>0.9174354963053728</c:v>
                </c:pt>
                <c:pt idx="139">
                  <c:v>0.917713191629837</c:v>
                </c:pt>
                <c:pt idx="140">
                  <c:v>0.91799469179181903</c:v>
                </c:pt>
                <c:pt idx="141">
                  <c:v>0.91828004811975716</c:v>
                </c:pt>
                <c:pt idx="142">
                  <c:v>0.91856931261255215</c:v>
                </c:pt>
                <c:pt idx="143">
                  <c:v>0.91886253794772488</c:v>
                </c:pt>
                <c:pt idx="144">
                  <c:v>0.91915977748966027</c:v>
                </c:pt>
                <c:pt idx="145">
                  <c:v>0.91946108529793402</c:v>
                </c:pt>
                <c:pt idx="146">
                  <c:v>0.91976651613572302</c:v>
                </c:pt>
                <c:pt idx="147">
                  <c:v>0.92007612547829998</c:v>
                </c:pt>
                <c:pt idx="148">
                  <c:v>0.92038996952161134</c:v>
                </c:pt>
                <c:pt idx="149">
                  <c:v>0.92070810519094359</c:v>
                </c:pt>
                <c:pt idx="150">
                  <c:v>0.92103059014967037</c:v>
                </c:pt>
                <c:pt idx="151">
                  <c:v>0.92135748280808927</c:v>
                </c:pt>
                <c:pt idx="152">
                  <c:v>0.9216888423323405</c:v>
                </c:pt>
                <c:pt idx="153">
                  <c:v>0.92202472865341623</c:v>
                </c:pt>
                <c:pt idx="154">
                  <c:v>0.92236520247625131</c:v>
                </c:pt>
                <c:pt idx="155">
                  <c:v>0.92271032528890495</c:v>
                </c:pt>
                <c:pt idx="156">
                  <c:v>0.92306015937182728</c:v>
                </c:pt>
                <c:pt idx="157">
                  <c:v>0.92341476780721277</c:v>
                </c:pt>
                <c:pt idx="158">
                  <c:v>0.92377421448844144</c:v>
                </c:pt>
                <c:pt idx="159">
                  <c:v>0.92413856412960838</c:v>
                </c:pt>
                <c:pt idx="160">
                  <c:v>0.92450788227513847</c:v>
                </c:pt>
                <c:pt idx="161">
                  <c:v>0.92488223530949276</c:v>
                </c:pt>
                <c:pt idx="162">
                  <c:v>0.92526169046695805</c:v>
                </c:pt>
                <c:pt idx="163">
                  <c:v>0.92564631584152879</c:v>
                </c:pt>
                <c:pt idx="164">
                  <c:v>0.92603618039687308</c:v>
                </c:pt>
                <c:pt idx="165">
                  <c:v>0.9264313539763902</c:v>
                </c:pt>
                <c:pt idx="166">
                  <c:v>0.92683190731335374</c:v>
                </c:pt>
                <c:pt idx="167">
                  <c:v>0.92723791204114459</c:v>
                </c:pt>
                <c:pt idx="168">
                  <c:v>0.92764944070357014</c:v>
                </c:pt>
                <c:pt idx="169">
                  <c:v>0.92806656676527333</c:v>
                </c:pt>
                <c:pt idx="170">
                  <c:v>0.9284893646222282</c:v>
                </c:pt>
                <c:pt idx="171">
                  <c:v>0.9289179096123239</c:v>
                </c:pt>
                <c:pt idx="172">
                  <c:v>0.92935227802603571</c:v>
                </c:pt>
                <c:pt idx="173">
                  <c:v>0.9297925471171854</c:v>
                </c:pt>
                <c:pt idx="174">
                  <c:v>0.93023879511378516</c:v>
                </c:pt>
                <c:pt idx="175">
                  <c:v>0.93069110122897303</c:v>
                </c:pt>
                <c:pt idx="176">
                  <c:v>0.93114954567203123</c:v>
                </c:pt>
                <c:pt idx="177">
                  <c:v>0.93161420965949404</c:v>
                </c:pt>
                <c:pt idx="178">
                  <c:v>0.93208517542633829</c:v>
                </c:pt>
                <c:pt idx="179">
                  <c:v>0.93256252623726332</c:v>
                </c:pt>
                <c:pt idx="180">
                  <c:v>0.93304634639805439</c:v>
                </c:pt>
                <c:pt idx="181">
                  <c:v>0.93353672126702958</c:v>
                </c:pt>
                <c:pt idx="182">
                  <c:v>0.93403373726657479</c:v>
                </c:pt>
                <c:pt idx="183">
                  <c:v>0.93453748189475838</c:v>
                </c:pt>
                <c:pt idx="184">
                  <c:v>0.93504804373703254</c:v>
                </c:pt>
                <c:pt idx="185">
                  <c:v>0.93556551247801556</c:v>
                </c:pt>
                <c:pt idx="186">
                  <c:v>0.93608997891335677</c:v>
                </c:pt>
                <c:pt idx="187">
                  <c:v>0.93662153496168266</c:v>
                </c:pt>
                <c:pt idx="188">
                  <c:v>0.93716027367662336</c:v>
                </c:pt>
                <c:pt idx="189">
                  <c:v>0.93770628925892008</c:v>
                </c:pt>
                <c:pt idx="190">
                  <c:v>0.93825967706861058</c:v>
                </c:pt>
                <c:pt idx="191">
                  <c:v>0.93882053363729345</c:v>
                </c:pt>
                <c:pt idx="192">
                  <c:v>0.93938895668046907</c:v>
                </c:pt>
                <c:pt idx="193">
                  <c:v>0.93996504510995782</c:v>
                </c:pt>
                <c:pt idx="194">
                  <c:v>0.94054889904639338</c:v>
                </c:pt>
                <c:pt idx="195">
                  <c:v>0.94114061983178932</c:v>
                </c:pt>
                <c:pt idx="196">
                  <c:v>0.94174031004218017</c:v>
                </c:pt>
                <c:pt idx="197">
                  <c:v>0.94234807350033489</c:v>
                </c:pt>
                <c:pt idx="198">
                  <c:v>0.94296401528853935</c:v>
                </c:pt>
                <c:pt idx="199">
                  <c:v>0.94358824176144995</c:v>
                </c:pt>
                <c:pt idx="200">
                  <c:v>0.94422086055901522</c:v>
                </c:pt>
                <c:pt idx="201">
                  <c:v>0.94486198061946425</c:v>
                </c:pt>
                <c:pt idx="202">
                  <c:v>0.94551171219236019</c:v>
                </c:pt>
                <c:pt idx="203">
                  <c:v>0.94617016685171873</c:v>
                </c:pt>
                <c:pt idx="204">
                  <c:v>0.94683745750918835</c:v>
                </c:pt>
                <c:pt idx="205">
                  <c:v>0.94751369842729216</c:v>
                </c:pt>
                <c:pt idx="206">
                  <c:v>0.94819900523272804</c:v>
                </c:pt>
                <c:pt idx="207">
                  <c:v>0.94889349492972719</c:v>
                </c:pt>
                <c:pt idx="208">
                  <c:v>0.94959728591346804</c:v>
                </c:pt>
                <c:pt idx="209">
                  <c:v>0.95031049798354505</c:v>
                </c:pt>
                <c:pt idx="210">
                  <c:v>0.95103325235748837</c:v>
                </c:pt>
                <c:pt idx="211">
                  <c:v>0.9517656716843339</c:v>
                </c:pt>
                <c:pt idx="212">
                  <c:v>0.95250788005824305</c:v>
                </c:pt>
                <c:pt idx="213">
                  <c:v>0.95326000303216585</c:v>
                </c:pt>
                <c:pt idx="214">
                  <c:v>0.9540221676315509</c:v>
                </c:pt>
                <c:pt idx="215">
                  <c:v>0.95479450236809471</c:v>
                </c:pt>
                <c:pt idx="216">
                  <c:v>0.95557713725353255</c:v>
                </c:pt>
                <c:pt idx="217">
                  <c:v>0.95637020381346449</c:v>
                </c:pt>
                <c:pt idx="218">
                  <c:v>0.9571738351012179</c:v>
                </c:pt>
                <c:pt idx="219">
                  <c:v>0.95798816571174106</c:v>
                </c:pt>
                <c:pt idx="220">
                  <c:v>0.95881333179552819</c:v>
                </c:pt>
                <c:pt idx="221">
                  <c:v>0.95964947107256926</c:v>
                </c:pt>
                <c:pt idx="222">
                  <c:v>0.96049672284632648</c:v>
                </c:pt>
                <c:pt idx="223">
                  <c:v>0.96135522801773199</c:v>
                </c:pt>
                <c:pt idx="224">
                  <c:v>0.96222512909920421</c:v>
                </c:pt>
                <c:pt idx="225">
                  <c:v>0.96310657022868063</c:v>
                </c:pt>
                <c:pt idx="226">
                  <c:v>0.96399969718366474</c:v>
                </c:pt>
                <c:pt idx="227">
                  <c:v>0.96490465739528164</c:v>
                </c:pt>
                <c:pt idx="228">
                  <c:v>0.96582159996234218</c:v>
                </c:pt>
                <c:pt idx="229">
                  <c:v>0.96675067566541106</c:v>
                </c:pt>
                <c:pt idx="230">
                  <c:v>0.96769203698087536</c:v>
                </c:pt>
                <c:pt idx="231">
                  <c:v>0.96864583809501137</c:v>
                </c:pt>
                <c:pt idx="232">
                  <c:v>0.9696122349180456</c:v>
                </c:pt>
                <c:pt idx="233">
                  <c:v>0.97059138509820697</c:v>
                </c:pt>
                <c:pt idx="234">
                  <c:v>0.97158344803576635</c:v>
                </c:pt>
                <c:pt idx="235">
                  <c:v>0.97258858489706013</c:v>
                </c:pt>
                <c:pt idx="236">
                  <c:v>0.97360695862849533</c:v>
                </c:pt>
                <c:pt idx="237">
                  <c:v>0.97463873397052947</c:v>
                </c:pt>
                <c:pt idx="238">
                  <c:v>0.97568407747162733</c:v>
                </c:pt>
                <c:pt idx="239">
                  <c:v>0.97674315750218255</c:v>
                </c:pt>
                <c:pt idx="240">
                  <c:v>0.97781614426840835</c:v>
                </c:pt>
                <c:pt idx="241">
                  <c:v>0.97890320982618995</c:v>
                </c:pt>
                <c:pt idx="242">
                  <c:v>0.98000452809489225</c:v>
                </c:pt>
                <c:pt idx="243">
                  <c:v>0.98112027487112552</c:v>
                </c:pt>
                <c:pt idx="244">
                  <c:v>0.98225062784245609</c:v>
                </c:pt>
                <c:pt idx="245">
                  <c:v>0.98339576660106831</c:v>
                </c:pt>
                <c:pt idx="246">
                  <c:v>0.98455587265736377</c:v>
                </c:pt>
                <c:pt idx="247">
                  <c:v>0.98573112945350028</c:v>
                </c:pt>
                <c:pt idx="248">
                  <c:v>0.98692172237686482</c:v>
                </c:pt>
                <c:pt idx="249">
                  <c:v>0.98812783877347354</c:v>
                </c:pt>
                <c:pt idx="250">
                  <c:v>0.98934966796129797</c:v>
                </c:pt>
                <c:pt idx="251">
                  <c:v>0.99058740124351252</c:v>
                </c:pt>
                <c:pt idx="252">
                  <c:v>0.99184123192165574</c:v>
                </c:pt>
                <c:pt idx="253">
                  <c:v>0.99311135530870553</c:v>
                </c:pt>
                <c:pt idx="254">
                  <c:v>0.99439796874206055</c:v>
                </c:pt>
                <c:pt idx="255">
                  <c:v>0.99570127159642463</c:v>
                </c:pt>
                <c:pt idx="256">
                  <c:v>0.99702146529659008</c:v>
                </c:pt>
                <c:pt idx="257">
                  <c:v>0.99835875333011381</c:v>
                </c:pt>
                <c:pt idx="258">
                  <c:v>0.99971334125988309</c:v>
                </c:pt>
                <c:pt idx="259">
                  <c:v>1.001085436736568</c:v>
                </c:pt>
                <c:pt idx="260">
                  <c:v>1.0024752495109512</c:v>
                </c:pt>
                <c:pt idx="261">
                  <c:v>1.0038829914461345</c:v>
                </c:pt>
                <c:pt idx="262">
                  <c:v>1.0053088765296168</c:v>
                </c:pt>
                <c:pt idx="263">
                  <c:v>1.0067531208852383</c:v>
                </c:pt>
                <c:pt idx="264">
                  <c:v>1.0082159427849886</c:v>
                </c:pt>
                <c:pt idx="265">
                  <c:v>1.0096975626606675</c:v>
                </c:pt>
                <c:pt idx="266">
                  <c:v>1.0111982031154036</c:v>
                </c:pt>
                <c:pt idx="267">
                  <c:v>1.0127180889350182</c:v>
                </c:pt>
                <c:pt idx="268">
                  <c:v>1.0142574470992352</c:v>
                </c:pt>
                <c:pt idx="269">
                  <c:v>1.0158165067927276</c:v>
                </c:pt>
                <c:pt idx="270">
                  <c:v>1.0173954994160013</c:v>
                </c:pt>
                <c:pt idx="271">
                  <c:v>1.018994658596108</c:v>
                </c:pt>
                <c:pt idx="272">
                  <c:v>1.0206142201971864</c:v>
                </c:pt>
                <c:pt idx="273">
                  <c:v>1.0222544223308208</c:v>
                </c:pt>
                <c:pt idx="274">
                  <c:v>1.0239155053662206</c:v>
                </c:pt>
                <c:pt idx="275">
                  <c:v>1.0255977119402142</c:v>
                </c:pt>
                <c:pt idx="276">
                  <c:v>1.0273012869670464</c:v>
                </c:pt>
                <c:pt idx="277">
                  <c:v>1.0290264776479869</c:v>
                </c:pt>
                <c:pt idx="278">
                  <c:v>1.0307735334807362</c:v>
                </c:pt>
                <c:pt idx="279">
                  <c:v>1.032542706268629</c:v>
                </c:pt>
                <c:pt idx="280">
                  <c:v>1.0343342501296295</c:v>
                </c:pt>
                <c:pt idx="281">
                  <c:v>1.0361484215051207</c:v>
                </c:pt>
                <c:pt idx="282">
                  <c:v>1.0379854791684728</c:v>
                </c:pt>
                <c:pt idx="283">
                  <c:v>1.0398456842333972</c:v>
                </c:pt>
                <c:pt idx="284">
                  <c:v>1.0417293001620793</c:v>
                </c:pt>
                <c:pt idx="285">
                  <c:v>1.0436365927730842</c:v>
                </c:pt>
                <c:pt idx="286">
                  <c:v>1.0455678302490357</c:v>
                </c:pt>
                <c:pt idx="287">
                  <c:v>1.0475232831440635</c:v>
                </c:pt>
                <c:pt idx="288">
                  <c:v>1.049503224391017</c:v>
                </c:pt>
                <c:pt idx="289">
                  <c:v>1.0515079293084391</c:v>
                </c:pt>
                <c:pt idx="290">
                  <c:v>1.0535376756073032</c:v>
                </c:pt>
                <c:pt idx="291">
                  <c:v>1.0555927433975059</c:v>
                </c:pt>
                <c:pt idx="292">
                  <c:v>1.0576734151941145</c:v>
                </c:pt>
                <c:pt idx="293">
                  <c:v>1.0597799759233675</c:v>
                </c:pt>
                <c:pt idx="294">
                  <c:v>1.0619127129284278</c:v>
                </c:pt>
                <c:pt idx="295">
                  <c:v>1.0640719159748788</c:v>
                </c:pt>
                <c:pt idx="296">
                  <c:v>1.0662578772559761</c:v>
                </c:pt>
                <c:pt idx="297">
                  <c:v>1.0684708913976333</c:v>
                </c:pt>
                <c:pt idx="298">
                  <c:v>1.0707112554631628</c:v>
                </c:pt>
                <c:pt idx="299">
                  <c:v>1.0729792689577529</c:v>
                </c:pt>
                <c:pt idx="300">
                  <c:v>1.075275233832685</c:v>
                </c:pt>
                <c:pt idx="301">
                  <c:v>1.0775994544892993</c:v>
                </c:pt>
                <c:pt idx="302">
                  <c:v>1.0799522377826918</c:v>
                </c:pt>
                <c:pt idx="303">
                  <c:v>1.0823338930251591</c:v>
                </c:pt>
                <c:pt idx="304">
                  <c:v>1.0847447319893748</c:v>
                </c:pt>
                <c:pt idx="305">
                  <c:v>1.0871850689113147</c:v>
                </c:pt>
                <c:pt idx="306">
                  <c:v>1.089655220492914</c:v>
                </c:pt>
                <c:pt idx="307">
                  <c:v>1.092155505904471</c:v>
                </c:pt>
                <c:pt idx="308">
                  <c:v>1.0946862467867886</c:v>
                </c:pt>
                <c:pt idx="309">
                  <c:v>1.0972477672530605</c:v>
                </c:pt>
                <c:pt idx="310">
                  <c:v>1.0998403938904993</c:v>
                </c:pt>
                <c:pt idx="311">
                  <c:v>1.1024644557617114</c:v>
                </c:pt>
                <c:pt idx="312">
                  <c:v>1.1051202844058186</c:v>
                </c:pt>
                <c:pt idx="313">
                  <c:v>1.1078082138393277</c:v>
                </c:pt>
                <c:pt idx="314">
                  <c:v>1.110528580556752</c:v>
                </c:pt>
                <c:pt idx="315">
                  <c:v>1.1132817235309886</c:v>
                </c:pt>
                <c:pt idx="316">
                  <c:v>1.1160679842134493</c:v>
                </c:pt>
                <c:pt idx="317">
                  <c:v>1.1188877065339518</c:v>
                </c:pt>
                <c:pt idx="318">
                  <c:v>1.1217412369003779</c:v>
                </c:pt>
                <c:pt idx="319">
                  <c:v>1.1246289241980933</c:v>
                </c:pt>
                <c:pt idx="320">
                  <c:v>1.1275511197891428</c:v>
                </c:pt>
                <c:pt idx="321">
                  <c:v>1.1305081775112147</c:v>
                </c:pt>
                <c:pt idx="322">
                  <c:v>1.1335004536763911</c:v>
                </c:pt>
                <c:pt idx="323">
                  <c:v>1.1365283070696788</c:v>
                </c:pt>
                <c:pt idx="324">
                  <c:v>1.1395920989473287</c:v>
                </c:pt>
                <c:pt idx="325">
                  <c:v>1.1426921930349512</c:v>
                </c:pt>
                <c:pt idx="326">
                  <c:v>1.1458289555254304</c:v>
                </c:pt>
                <c:pt idx="327">
                  <c:v>1.1490027550766462</c:v>
                </c:pt>
                <c:pt idx="328">
                  <c:v>1.1522139628090049</c:v>
                </c:pt>
                <c:pt idx="329">
                  <c:v>1.1554629523027919</c:v>
                </c:pt>
                <c:pt idx="330">
                  <c:v>1.1587500995953457</c:v>
                </c:pt>
                <c:pt idx="331">
                  <c:v>1.162075783178065</c:v>
                </c:pt>
                <c:pt idx="332">
                  <c:v>1.1654403839932581</c:v>
                </c:pt>
                <c:pt idx="333">
                  <c:v>1.1688442854308303</c:v>
                </c:pt>
                <c:pt idx="334">
                  <c:v>1.1722878733248356</c:v>
                </c:pt>
                <c:pt idx="335">
                  <c:v>1.1757715359498828</c:v>
                </c:pt>
                <c:pt idx="336">
                  <c:v>1.1792956640174148</c:v>
                </c:pt>
                <c:pt idx="337">
                  <c:v>1.1828606506718653</c:v>
                </c:pt>
                <c:pt idx="338">
                  <c:v>1.1864668914867038</c:v>
                </c:pt>
                <c:pt idx="339">
                  <c:v>1.1901147844603779</c:v>
                </c:pt>
                <c:pt idx="340">
                  <c:v>1.1938047300121544</c:v>
                </c:pt>
                <c:pt idx="341">
                  <c:v>1.1975371309778837</c:v>
                </c:pt>
                <c:pt idx="342">
                  <c:v>1.2013123926056806</c:v>
                </c:pt>
                <c:pt idx="343">
                  <c:v>1.205130922551545</c:v>
                </c:pt>
                <c:pt idx="344">
                  <c:v>1.2089931308749193</c:v>
                </c:pt>
                <c:pt idx="345">
                  <c:v>1.2128994300342091</c:v>
                </c:pt>
                <c:pt idx="346">
                  <c:v>1.2168502348822536</c:v>
                </c:pt>
                <c:pt idx="347">
                  <c:v>1.2208459626617891</c:v>
                </c:pt>
                <c:pt idx="348">
                  <c:v>1.2248870330008779</c:v>
                </c:pt>
                <c:pt idx="349">
                  <c:v>1.2289738679083504</c:v>
                </c:pt>
                <c:pt idx="350">
                  <c:v>1.2331068917692407</c:v>
                </c:pt>
                <c:pt idx="351">
                  <c:v>1.2372865313402472</c:v>
                </c:pt>
                <c:pt idx="352">
                  <c:v>1.2415132157452213</c:v>
                </c:pt>
                <c:pt idx="353">
                  <c:v>1.2457873764706953</c:v>
                </c:pt>
                <c:pt idx="354">
                  <c:v>1.25010944736146</c:v>
                </c:pt>
                <c:pt idx="355">
                  <c:v>1.2544798646162101</c:v>
                </c:pt>
                <c:pt idx="356">
                  <c:v>1.2588990667832611</c:v>
                </c:pt>
                <c:pt idx="357">
                  <c:v>1.2633674947563518</c:v>
                </c:pt>
                <c:pt idx="358">
                  <c:v>1.2678855917705478</c:v>
                </c:pt>
                <c:pt idx="359">
                  <c:v>1.2724538033982553</c:v>
                </c:pt>
                <c:pt idx="360">
                  <c:v>1.2770725775453482</c:v>
                </c:pt>
                <c:pt idx="361">
                  <c:v>1.2817423644474439</c:v>
                </c:pt>
                <c:pt idx="362">
                  <c:v>1.2864636166663066</c:v>
                </c:pt>
                <c:pt idx="363">
                  <c:v>1.2912367890864249</c:v>
                </c:pt>
                <c:pt idx="364">
                  <c:v>1.2960623389117443</c:v>
                </c:pt>
                <c:pt idx="365">
                  <c:v>1.3009407256625889</c:v>
                </c:pt>
                <c:pt idx="366">
                  <c:v>1.3058724111727738</c:v>
                </c:pt>
                <c:pt idx="367">
                  <c:v>1.3108578595869196</c:v>
                </c:pt>
                <c:pt idx="368">
                  <c:v>1.3158975373579866</c:v>
                </c:pt>
                <c:pt idx="369">
                  <c:v>1.3209919132450341</c:v>
                </c:pt>
                <c:pt idx="370">
                  <c:v>1.3261414583112185</c:v>
                </c:pt>
                <c:pt idx="371">
                  <c:v>1.3313466459220469</c:v>
                </c:pt>
                <c:pt idx="372">
                  <c:v>1.336607951743886</c:v>
                </c:pt>
                <c:pt idx="373">
                  <c:v>1.3419258537427492</c:v>
                </c:pt>
                <c:pt idx="374">
                  <c:v>1.3473008321833688</c:v>
                </c:pt>
                <c:pt idx="375">
                  <c:v>1.3527333696285586</c:v>
                </c:pt>
                <c:pt idx="376">
                  <c:v>1.35822395093889</c:v>
                </c:pt>
                <c:pt idx="377">
                  <c:v>1.3637730632726812</c:v>
                </c:pt>
                <c:pt idx="378">
                  <c:v>1.3693811960863136</c:v>
                </c:pt>
                <c:pt idx="379">
                  <c:v>1.3750488411348893</c:v>
                </c:pt>
                <c:pt idx="380">
                  <c:v>1.3807764924732375</c:v>
                </c:pt>
                <c:pt idx="381">
                  <c:v>1.3865646464572754</c:v>
                </c:pt>
                <c:pt idx="382">
                  <c:v>1.3924138017457426</c:v>
                </c:pt>
                <c:pt idx="383">
                  <c:v>1.3983244593023094</c:v>
                </c:pt>
                <c:pt idx="384">
                  <c:v>1.4042971223980771</c:v>
                </c:pt>
                <c:pt idx="385">
                  <c:v>1.4103322966144711</c:v>
                </c:pt>
                <c:pt idx="386">
                  <c:v>1.4164304898465432</c:v>
                </c:pt>
                <c:pt idx="387">
                  <c:v>1.4225922123066863</c:v>
                </c:pt>
                <c:pt idx="388">
                  <c:v>1.4288179765287727</c:v>
                </c:pt>
                <c:pt idx="389">
                  <c:v>1.4351082973727243</c:v>
                </c:pt>
                <c:pt idx="390">
                  <c:v>1.4414636920295261</c:v>
                </c:pt>
                <c:pt idx="391">
                  <c:v>1.4478846800266767</c:v>
                </c:pt>
                <c:pt idx="392">
                  <c:v>1.4543717832341079</c:v>
                </c:pt>
                <c:pt idx="393">
                  <c:v>1.4609255258705514</c:v>
                </c:pt>
                <c:pt idx="394">
                  <c:v>1.4675464345103895</c:v>
                </c:pt>
                <c:pt idx="395">
                  <c:v>1.4742350380909683</c:v>
                </c:pt>
                <c:pt idx="396">
                  <c:v>1.480991867920403</c:v>
                </c:pt>
                <c:pt idx="397">
                  <c:v>1.487817457685864</c:v>
                </c:pt>
                <c:pt idx="398">
                  <c:v>1.494712343462365</c:v>
                </c:pt>
                <c:pt idx="399">
                  <c:v>1.501677063722044</c:v>
                </c:pt>
                <c:pt idx="400">
                  <c:v>1.5087121593439534</c:v>
                </c:pt>
                <c:pt idx="401">
                  <c:v>1.5158181736243581</c:v>
                </c:pt>
                <c:pt idx="402">
                  <c:v>1.5229956522875516</c:v>
                </c:pt>
                <c:pt idx="403">
                  <c:v>1.5302451434971844</c:v>
                </c:pt>
                <c:pt idx="404">
                  <c:v>1.537567197868128</c:v>
                </c:pt>
                <c:pt idx="405">
                  <c:v>1.5449623684788503</c:v>
                </c:pt>
                <c:pt idx="406">
                  <c:v>1.5524312108843359</c:v>
                </c:pt>
                <c:pt idx="407">
                  <c:v>1.5599742831295305</c:v>
                </c:pt>
                <c:pt idx="408">
                  <c:v>1.5675921457633313</c:v>
                </c:pt>
                <c:pt idx="409">
                  <c:v>1.5752853618531051</c:v>
                </c:pt>
                <c:pt idx="410">
                  <c:v>1.5830544969997606</c:v>
                </c:pt>
                <c:pt idx="411">
                  <c:v>1.5909001193533578</c:v>
                </c:pt>
                <c:pt idx="412">
                  <c:v>1.598822799629265</c:v>
                </c:pt>
                <c:pt idx="413">
                  <c:v>1.6068231111248632</c:v>
                </c:pt>
                <c:pt idx="414">
                  <c:v>1.6149016297368002</c:v>
                </c:pt>
                <c:pt idx="415">
                  <c:v>1.6230589339787931</c:v>
                </c:pt>
                <c:pt idx="416">
                  <c:v>1.6312956049999832</c:v>
                </c:pt>
                <c:pt idx="417">
                  <c:v>1.6396122266038418</c:v>
                </c:pt>
                <c:pt idx="418">
                  <c:v>1.6480093852676241</c:v>
                </c:pt>
                <c:pt idx="419">
                  <c:v>1.6564876701623792</c:v>
                </c:pt>
                <c:pt idx="420">
                  <c:v>1.6650476731735089</c:v>
                </c:pt>
                <c:pt idx="421">
                  <c:v>1.6736899889218784</c:v>
                </c:pt>
                <c:pt idx="422">
                  <c:v>1.6824152147854718</c:v>
                </c:pt>
                <c:pt idx="423">
                  <c:v>1.6912239509216078</c:v>
                </c:pt>
                <c:pt idx="424">
                  <c:v>1.7001168002896898</c:v>
                </c:pt>
                <c:pt idx="425">
                  <c:v>1.7090943686745124</c:v>
                </c:pt>
                <c:pt idx="426">
                  <c:v>1.7181572647101095</c:v>
                </c:pt>
                <c:pt idx="427">
                  <c:v>1.7273060999041452</c:v>
                </c:pt>
                <c:pt idx="428">
                  <c:v>1.736541488662845</c:v>
                </c:pt>
                <c:pt idx="429">
                  <c:v>1.7458640483164714</c:v>
                </c:pt>
                <c:pt idx="430">
                  <c:v>1.7552743991453237</c:v>
                </c:pt>
                <c:pt idx="431">
                  <c:v>1.7647731644062936</c:v>
                </c:pt>
                <c:pt idx="432">
                  <c:v>1.774360970359927</c:v>
                </c:pt>
                <c:pt idx="433">
                  <c:v>1.7840384462980339</c:v>
                </c:pt>
                <c:pt idx="434">
                  <c:v>1.793806224571814</c:v>
                </c:pt>
                <c:pt idx="435">
                  <c:v>1.8036649406205116</c:v>
                </c:pt>
                <c:pt idx="436">
                  <c:v>1.8136152330005808</c:v>
                </c:pt>
                <c:pt idx="437">
                  <c:v>1.8236577434153789</c:v>
                </c:pt>
                <c:pt idx="438">
                  <c:v>1.8337931167453578</c:v>
                </c:pt>
                <c:pt idx="439">
                  <c:v>1.8440220010787853</c:v>
                </c:pt>
                <c:pt idx="440">
                  <c:v>1.8543450477429397</c:v>
                </c:pt>
                <c:pt idx="441">
                  <c:v>1.8647629113358439</c:v>
                </c:pt>
                <c:pt idx="442">
                  <c:v>1.8752762497584647</c:v>
                </c:pt>
                <c:pt idx="443">
                  <c:v>1.8858857242474276</c:v>
                </c:pt>
                <c:pt idx="444">
                  <c:v>1.8965919994082046</c:v>
                </c:pt>
                <c:pt idx="445">
                  <c:v>1.9073957432488045</c:v>
                </c:pt>
                <c:pt idx="446">
                  <c:v>1.9182976272139221</c:v>
                </c:pt>
                <c:pt idx="447">
                  <c:v>1.9292983262195924</c:v>
                </c:pt>
                <c:pt idx="448">
                  <c:v>1.9403985186882911</c:v>
                </c:pt>
                <c:pt idx="449">
                  <c:v>1.9515988865845215</c:v>
                </c:pt>
                <c:pt idx="450">
                  <c:v>1.9629001154508523</c:v>
                </c:pt>
                <c:pt idx="451">
                  <c:v>1.9743028944444287</c:v>
                </c:pt>
                <c:pt idx="452">
                  <c:v>1.9858079163739253</c:v>
                </c:pt>
                <c:pt idx="453">
                  <c:v>1.9974158777369588</c:v>
                </c:pt>
                <c:pt idx="454">
                  <c:v>2.0091274787579474</c:v>
                </c:pt>
                <c:pt idx="455">
                  <c:v>2.0209434234263988</c:v>
                </c:pt>
                <c:pt idx="456">
                  <c:v>2.0328644195356569</c:v>
                </c:pt>
                <c:pt idx="457">
                  <c:v>2.0448911787220632</c:v>
                </c:pt>
                <c:pt idx="458">
                  <c:v>2.0570244165045604</c:v>
                </c:pt>
                <c:pt idx="459">
                  <c:v>2.0692648523247068</c:v>
                </c:pt>
                <c:pt idx="460">
                  <c:v>2.0816132095871231</c:v>
                </c:pt>
                <c:pt idx="461">
                  <c:v>2.0940702157003468</c:v>
                </c:pt>
                <c:pt idx="462">
                  <c:v>2.1066366021181073</c:v>
                </c:pt>
                <c:pt idx="463">
                  <c:v>2.1193131043809905</c:v>
                </c:pt>
                <c:pt idx="464">
                  <c:v>2.1321004621585296</c:v>
                </c:pt>
                <c:pt idx="465">
                  <c:v>2.1449994192916684</c:v>
                </c:pt>
                <c:pt idx="466">
                  <c:v>2.1580107238356532</c:v>
                </c:pt>
                <c:pt idx="467">
                  <c:v>2.1711351281032756</c:v>
                </c:pt>
                <c:pt idx="468">
                  <c:v>2.1843733887085324</c:v>
                </c:pt>
                <c:pt idx="469">
                  <c:v>2.1977262666106556</c:v>
                </c:pt>
                <c:pt idx="470">
                  <c:v>2.2111945271585256</c:v>
                </c:pt>
                <c:pt idx="471">
                  <c:v>2.2247789401354532</c:v>
                </c:pt>
                <c:pt idx="472">
                  <c:v>2.2384802798043384</c:v>
                </c:pt>
                <c:pt idx="473">
                  <c:v>2.2522993249531993</c:v>
                </c:pt>
                <c:pt idx="474">
                  <c:v>2.2662368589410553</c:v>
                </c:pt>
                <c:pt idx="475">
                  <c:v>2.2802936697441809</c:v>
                </c:pt>
                <c:pt idx="476">
                  <c:v>2.2944705500027158</c:v>
                </c:pt>
                <c:pt idx="477">
                  <c:v>2.3087682970676249</c:v>
                </c:pt>
                <c:pt idx="478">
                  <c:v>2.3231877130480045</c:v>
                </c:pt>
                <c:pt idx="479">
                  <c:v>2.3377296048587533</c:v>
                </c:pt>
                <c:pt idx="480">
                  <c:v>2.3523947842685713</c:v>
                </c:pt>
                <c:pt idx="481">
                  <c:v>2.3671840679483087</c:v>
                </c:pt>
                <c:pt idx="482">
                  <c:v>2.3820982775196513</c:v>
                </c:pt>
                <c:pt idx="483">
                  <c:v>2.3971382396041432</c:v>
                </c:pt>
                <c:pt idx="484">
                  <c:v>2.4123047858725459</c:v>
                </c:pt>
                <c:pt idx="485">
                  <c:v>2.4275987530945198</c:v>
                </c:pt>
                <c:pt idx="486">
                  <c:v>2.4430209831886445</c:v>
                </c:pt>
                <c:pt idx="487">
                  <c:v>2.4585723232727585</c:v>
                </c:pt>
                <c:pt idx="488">
                  <c:v>2.4742536257146295</c:v>
                </c:pt>
                <c:pt idx="489">
                  <c:v>2.4900657481829396</c:v>
                </c:pt>
                <c:pt idx="490">
                  <c:v>2.5060095536985956</c:v>
                </c:pt>
                <c:pt idx="491">
                  <c:v>2.52208591068635</c:v>
                </c:pt>
                <c:pt idx="492">
                  <c:v>2.5382956930267544</c:v>
                </c:pt>
                <c:pt idx="493">
                  <c:v>2.5546397801084066</c:v>
                </c:pt>
                <c:pt idx="494">
                  <c:v>2.5711190568805242</c:v>
                </c:pt>
                <c:pt idx="495">
                  <c:v>2.5877344139058334</c:v>
                </c:pt>
                <c:pt idx="496">
                  <c:v>2.6044867474137408</c:v>
                </c:pt>
                <c:pt idx="497">
                  <c:v>2.6213769593538561</c:v>
                </c:pt>
                <c:pt idx="498">
                  <c:v>2.6384059574497853</c:v>
                </c:pt>
                <c:pt idx="499">
                  <c:v>2.6555746552532495</c:v>
                </c:pt>
                <c:pt idx="500">
                  <c:v>2.6728839721984983</c:v>
                </c:pt>
                <c:pt idx="501">
                  <c:v>2.6903348336570407</c:v>
                </c:pt>
                <c:pt idx="502">
                  <c:v>2.7079281709926621</c:v>
                </c:pt>
                <c:pt idx="503">
                  <c:v>2.7256649216167643</c:v>
                </c:pt>
                <c:pt idx="504">
                  <c:v>2.7435460290439879</c:v>
                </c:pt>
                <c:pt idx="505">
                  <c:v>2.7615724429481463</c:v>
                </c:pt>
                <c:pt idx="506">
                  <c:v>2.7797451192184583</c:v>
                </c:pt>
                <c:pt idx="507">
                  <c:v>2.7980650200160939</c:v>
                </c:pt>
                <c:pt idx="508">
                  <c:v>2.8165331138309875</c:v>
                </c:pt>
                <c:pt idx="509">
                  <c:v>2.8351503755389929</c:v>
                </c:pt>
                <c:pt idx="510">
                  <c:v>2.8539177864593035</c:v>
                </c:pt>
                <c:pt idx="511">
                  <c:v>2.8728363344121992</c:v>
                </c:pt>
                <c:pt idx="512">
                  <c:v>2.8919070137770673</c:v>
                </c:pt>
                <c:pt idx="513">
                  <c:v>2.9111308255507491</c:v>
                </c:pt>
                <c:pt idx="514">
                  <c:v>2.9305087774061671</c:v>
                </c:pt>
                <c:pt idx="515">
                  <c:v>2.9500418837512661</c:v>
                </c:pt>
                <c:pt idx="516">
                  <c:v>2.9697311657882475</c:v>
                </c:pt>
                <c:pt idx="517">
                  <c:v>2.9895776515731085</c:v>
                </c:pt>
                <c:pt idx="518">
                  <c:v>3.0095823760754739</c:v>
                </c:pt>
                <c:pt idx="519">
                  <c:v>3.0297463812387555</c:v>
                </c:pt>
                <c:pt idx="520">
                  <c:v>3.05007071604058</c:v>
                </c:pt>
                <c:pt idx="521">
                  <c:v>3.0705564365535527</c:v>
                </c:pt>
                <c:pt idx="522">
                  <c:v>3.0912046060062992</c:v>
                </c:pt>
                <c:pt idx="523">
                  <c:v>3.1120162948448327</c:v>
                </c:pt>
                <c:pt idx="524">
                  <c:v>3.1329925807942116</c:v>
                </c:pt>
                <c:pt idx="525">
                  <c:v>3.1541345489205326</c:v>
                </c:pt>
                <c:pt idx="526">
                  <c:v>3.1754432916931776</c:v>
                </c:pt>
                <c:pt idx="527">
                  <c:v>3.1969199090474372</c:v>
                </c:pt>
                <c:pt idx="528">
                  <c:v>3.2185655084473885</c:v>
                </c:pt>
                <c:pt idx="529">
                  <c:v>3.2403812049491227</c:v>
                </c:pt>
                <c:pt idx="530">
                  <c:v>3.2623681212642586</c:v>
                </c:pt>
                <c:pt idx="531">
                  <c:v>3.2845273878237915</c:v>
                </c:pt>
                <c:pt idx="532">
                  <c:v>3.3068601428422317</c:v>
                </c:pt>
                <c:pt idx="533">
                  <c:v>3.3293675323820922</c:v>
                </c:pt>
                <c:pt idx="534">
                  <c:v>3.3520507104186699</c:v>
                </c:pt>
                <c:pt idx="535">
                  <c:v>3.3749108389051514</c:v>
                </c:pt>
                <c:pt idx="536">
                  <c:v>3.3979490878380441</c:v>
                </c:pt>
                <c:pt idx="537">
                  <c:v>3.4211666353229222</c:v>
                </c:pt>
                <c:pt idx="538">
                  <c:v>3.4445646676405133</c:v>
                </c:pt>
                <c:pt idx="539">
                  <c:v>3.4681443793130833</c:v>
                </c:pt>
                <c:pt idx="540">
                  <c:v>3.4919069731711683</c:v>
                </c:pt>
                <c:pt idx="541">
                  <c:v>3.5158536604206354</c:v>
                </c:pt>
                <c:pt idx="542">
                  <c:v>3.5399856607100579</c:v>
                </c:pt>
                <c:pt idx="543">
                  <c:v>3.5643042021984415</c:v>
                </c:pt>
                <c:pt idx="544">
                  <c:v>3.5888105216232629</c:v>
                </c:pt>
                <c:pt idx="545">
                  <c:v>3.61350586436886</c:v>
                </c:pt>
                <c:pt idx="546">
                  <c:v>3.6383914845351559</c:v>
                </c:pt>
                <c:pt idx="547">
                  <c:v>3.6634686450067027</c:v>
                </c:pt>
                <c:pt idx="548">
                  <c:v>3.688738617522112</c:v>
                </c:pt>
                <c:pt idx="549">
                  <c:v>3.7142026827437533</c:v>
                </c:pt>
                <c:pt idx="550">
                  <c:v>3.7398621303278694</c:v>
                </c:pt>
                <c:pt idx="551">
                  <c:v>3.7657182589949882</c:v>
                </c:pt>
                <c:pt idx="552">
                  <c:v>3.7917723766007145</c:v>
                </c:pt>
                <c:pt idx="553">
                  <c:v>3.8180258002068252</c:v>
                </c:pt>
                <c:pt idx="554">
                  <c:v>3.8444798561527729</c:v>
                </c:pt>
                <c:pt idx="555">
                  <c:v>3.8711358801274898</c:v>
                </c:pt>
                <c:pt idx="556">
                  <c:v>3.8979952172415779</c:v>
                </c:pt>
                <c:pt idx="557">
                  <c:v>3.9250592220998337</c:v>
                </c:pt>
                <c:pt idx="558">
                  <c:v>3.9523292588741432</c:v>
                </c:pt>
                <c:pt idx="559">
                  <c:v>3.9798067013767251</c:v>
                </c:pt>
                <c:pt idx="560">
                  <c:v>4.0074929331337454</c:v>
                </c:pt>
                <c:pt idx="561">
                  <c:v>4.035389347459283</c:v>
                </c:pt>
                <c:pt idx="562">
                  <c:v>4.0634973475296645</c:v>
                </c:pt>
                <c:pt idx="563">
                  <c:v>4.0918183464581528</c:v>
                </c:pt>
                <c:pt idx="564">
                  <c:v>4.1203537673700303</c:v>
                </c:pt>
                <c:pt idx="565">
                  <c:v>4.1491050434780021</c:v>
                </c:pt>
                <c:pt idx="566">
                  <c:v>4.1780736181580318</c:v>
                </c:pt>
                <c:pt idx="567">
                  <c:v>4.207260945025471</c:v>
                </c:pt>
                <c:pt idx="568">
                  <c:v>4.2366684880116452</c:v>
                </c:pt>
                <c:pt idx="569">
                  <c:v>4.2662977214407372</c:v>
                </c:pt>
                <c:pt idx="570">
                  <c:v>4.2961501301070992</c:v>
                </c:pt>
                <c:pt idx="571">
                  <c:v>4.3262272093529148</c:v>
                </c:pt>
                <c:pt idx="572">
                  <c:v>4.3565304651462409</c:v>
                </c:pt>
                <c:pt idx="573">
                  <c:v>4.3870614141594402</c:v>
                </c:pt>
                <c:pt idx="574">
                  <c:v>4.4178215838479806</c:v>
                </c:pt>
                <c:pt idx="575">
                  <c:v>4.4488125125296243</c:v>
                </c:pt>
                <c:pt idx="576">
                  <c:v>4.4800357494639904</c:v>
                </c:pt>
                <c:pt idx="577">
                  <c:v>4.5114928549325191</c:v>
                </c:pt>
                <c:pt idx="578">
                  <c:v>4.5431854003187899</c:v>
                </c:pt>
                <c:pt idx="579">
                  <c:v>4.5751149681892649</c:v>
                </c:pt>
                <c:pt idx="580">
                  <c:v>4.6072831523743769</c:v>
                </c:pt>
                <c:pt idx="581">
                  <c:v>4.6396915580500417</c:v>
                </c:pt>
                <c:pt idx="582">
                  <c:v>4.6723418018195293</c:v>
                </c:pt>
                <c:pt idx="583">
                  <c:v>4.7052355117957445</c:v>
                </c:pt>
                <c:pt idx="584">
                  <c:v>4.7383743276838821</c:v>
                </c:pt>
                <c:pt idx="585">
                  <c:v>4.7717599008644926</c:v>
                </c:pt>
                <c:pt idx="586">
                  <c:v>4.8053938944769108</c:v>
                </c:pt>
                <c:pt idx="587">
                  <c:v>4.8392779835031057</c:v>
                </c:pt>
                <c:pt idx="588">
                  <c:v>4.8734138548518935</c:v>
                </c:pt>
                <c:pt idx="589">
                  <c:v>4.9078032074435667</c:v>
                </c:pt>
                <c:pt idx="590">
                  <c:v>4.9424477522948989</c:v>
                </c:pt>
                <c:pt idx="591">
                  <c:v>4.9773492126045733</c:v>
                </c:pt>
                <c:pt idx="592">
                  <c:v>5.0125093238389358</c:v>
                </c:pt>
                <c:pt idx="593">
                  <c:v>5.0479298338182446</c:v>
                </c:pt>
                <c:pt idx="594">
                  <c:v>5.0836125028032022</c:v>
                </c:pt>
                <c:pt idx="595">
                  <c:v>5.1195591035819845</c:v>
                </c:pt>
                <c:pt idx="596">
                  <c:v>5.1557714215575636</c:v>
                </c:pt>
                <c:pt idx="597">
                  <c:v>5.1922512548355142</c:v>
                </c:pt>
                <c:pt idx="598">
                  <c:v>5.2290004143121482</c:v>
                </c:pt>
                <c:pt idx="599">
                  <c:v>5.2660207237631029</c:v>
                </c:pt>
                <c:pt idx="600">
                  <c:v>5.3033140199322206</c:v>
                </c:pt>
                <c:pt idx="601">
                  <c:v>5.3408821526209715</c:v>
                </c:pt>
                <c:pt idx="602">
                  <c:v>5.3787269847781074</c:v>
                </c:pt>
                <c:pt idx="603">
                  <c:v>5.4168503925898186</c:v>
                </c:pt>
                <c:pt idx="604">
                  <c:v>5.4552542655702476</c:v>
                </c:pt>
                <c:pt idx="605">
                  <c:v>5.4939405066523772</c:v>
                </c:pt>
                <c:pt idx="606">
                  <c:v>5.5329110322793067</c:v>
                </c:pt>
                <c:pt idx="607">
                  <c:v>5.5721677724959955</c:v>
                </c:pt>
                <c:pt idx="608">
                  <c:v>5.6117126710412233</c:v>
                </c:pt>
                <c:pt idx="609">
                  <c:v>5.6515476854401498</c:v>
                </c:pt>
                <c:pt idx="610">
                  <c:v>5.6916747870970719</c:v>
                </c:pt>
                <c:pt idx="611">
                  <c:v>5.7320959613886791</c:v>
                </c:pt>
                <c:pt idx="612">
                  <c:v>5.7728132077576504</c:v>
                </c:pt>
                <c:pt idx="613">
                  <c:v>5.8138285398066545</c:v>
                </c:pt>
                <c:pt idx="614">
                  <c:v>5.8551439853926901</c:v>
                </c:pt>
                <c:pt idx="615">
                  <c:v>5.8967615867218557</c:v>
                </c:pt>
                <c:pt idx="616">
                  <c:v>5.9386834004444413</c:v>
                </c:pt>
                <c:pt idx="617">
                  <c:v>5.9809114977504452</c:v>
                </c:pt>
                <c:pt idx="618">
                  <c:v>6.0234479644654515</c:v>
                </c:pt>
                <c:pt idx="619">
                  <c:v>6.0662949011468381</c:v>
                </c:pt>
                <c:pt idx="620">
                  <c:v>6.1094544231804502</c:v>
                </c:pt>
                <c:pt idx="621">
                  <c:v>6.1529286608775182</c:v>
                </c:pt>
                <c:pt idx="622">
                  <c:v>6.1967197595720345</c:v>
                </c:pt>
                <c:pt idx="623">
                  <c:v>6.2408298797184782</c:v>
                </c:pt>
                <c:pt idx="624">
                  <c:v>6.2852611969898895</c:v>
                </c:pt>
                <c:pt idx="625">
                  <c:v>6.3300159023762603</c:v>
                </c:pt>
                <c:pt idx="626">
                  <c:v>6.3750962022833919</c:v>
                </c:pt>
                <c:pt idx="627">
                  <c:v>6.4205043186320188</c:v>
                </c:pt>
                <c:pt idx="628">
                  <c:v>6.4662424889572963</c:v>
                </c:pt>
                <c:pt idx="629">
                  <c:v>6.5123129665086896</c:v>
                </c:pt>
                <c:pt idx="630">
                  <c:v>6.5587180203501676</c:v>
                </c:pt>
                <c:pt idx="631">
                  <c:v>6.6054599354607317</c:v>
                </c:pt>
                <c:pt idx="632">
                  <c:v>6.6525410128353641</c:v>
                </c:pt>
                <c:pt idx="633">
                  <c:v>6.6999635695862132</c:v>
                </c:pt>
                <c:pt idx="634">
                  <c:v>6.7477299390442083</c:v>
                </c:pt>
                <c:pt idx="635">
                  <c:v>6.7958424708609702</c:v>
                </c:pt>
                <c:pt idx="636">
                  <c:v>6.8443035311110885</c:v>
                </c:pt>
                <c:pt idx="637">
                  <c:v>6.8931155023946298</c:v>
                </c:pt>
                <c:pt idx="638">
                  <c:v>6.9422807839401166</c:v>
                </c:pt>
                <c:pt idx="639">
                  <c:v>6.9918017917077799</c:v>
                </c:pt>
                <c:pt idx="640">
                  <c:v>7.0416809584930675</c:v>
                </c:pt>
                <c:pt idx="641">
                  <c:v>7.0919207340305945</c:v>
                </c:pt>
                <c:pt idx="642">
                  <c:v>7.1425235850983224</c:v>
                </c:pt>
                <c:pt idx="643">
                  <c:v>7.1934919956220567</c:v>
                </c:pt>
                <c:pt idx="644">
                  <c:v>7.2448284667803602</c:v>
                </c:pt>
                <c:pt idx="645">
                  <c:v>7.2965355171096702</c:v>
                </c:pt>
                <c:pt idx="646">
                  <c:v>7.3486156826097142</c:v>
                </c:pt>
                <c:pt idx="647">
                  <c:v>7.4010715168493988</c:v>
                </c:pt>
                <c:pt idx="648">
                  <c:v>7.4539055910727905</c:v>
                </c:pt>
                <c:pt idx="649">
                  <c:v>7.5071204943055667</c:v>
                </c:pt>
                <c:pt idx="650">
                  <c:v>7.5607188334616344</c:v>
                </c:pt>
                <c:pt idx="651">
                  <c:v>7.6147032334502107</c:v>
                </c:pt>
                <c:pt idx="652">
                  <c:v>7.6690763372830091</c:v>
                </c:pt>
                <c:pt idx="653">
                  <c:v>7.7238408061818911</c:v>
                </c:pt>
                <c:pt idx="654">
                  <c:v>7.778999319686748</c:v>
                </c:pt>
                <c:pt idx="655">
                  <c:v>7.8345545757635886</c:v>
                </c:pt>
                <c:pt idx="656">
                  <c:v>7.8905092909131147</c:v>
                </c:pt>
                <c:pt idx="657">
                  <c:v>7.9468662002794437</c:v>
                </c:pt>
                <c:pt idx="658">
                  <c:v>8.0036280577590837</c:v>
                </c:pt>
                <c:pt idx="659">
                  <c:v>8.0607976361103404</c:v>
                </c:pt>
                <c:pt idx="660">
                  <c:v>8.1183777270629598</c:v>
                </c:pt>
                <c:pt idx="661">
                  <c:v>8.1763711414280067</c:v>
                </c:pt>
                <c:pt idx="662">
                  <c:v>8.2347807092080512</c:v>
                </c:pt>
                <c:pt idx="663">
                  <c:v>8.2936092797076491</c:v>
                </c:pt>
                <c:pt idx="664">
                  <c:v>8.3528597216442275</c:v>
                </c:pt>
                <c:pt idx="665">
                  <c:v>8.4125349232590168</c:v>
                </c:pt>
                <c:pt idx="666">
                  <c:v>8.4726377924284968</c:v>
                </c:pt>
                <c:pt idx="667">
                  <c:v>8.5331712567760398</c:v>
                </c:pt>
                <c:pt idx="668">
                  <c:v>8.5941382637838224</c:v>
                </c:pt>
                <c:pt idx="669">
                  <c:v>8.655541780905093</c:v>
                </c:pt>
                <c:pt idx="670">
                  <c:v>8.717384795676665</c:v>
                </c:pt>
                <c:pt idx="671">
                  <c:v>8.779670315831817</c:v>
                </c:pt>
                <c:pt idx="672">
                  <c:v>8.8424013694134</c:v>
                </c:pt>
                <c:pt idx="673">
                  <c:v>8.9055810048872495</c:v>
                </c:pt>
                <c:pt idx="674">
                  <c:v>8.9692122912559622</c:v>
                </c:pt>
                <c:pt idx="675">
                  <c:v>9.0332983181730011</c:v>
                </c:pt>
                <c:pt idx="676">
                  <c:v>9.0978421960570035</c:v>
                </c:pt>
                <c:pt idx="677">
                  <c:v>9.1628470562065445</c:v>
                </c:pt>
                <c:pt idx="678">
                  <c:v>9.2283160509150868</c:v>
                </c:pt>
                <c:pt idx="679">
                  <c:v>9.2942523535864758</c:v>
                </c:pt>
                <c:pt idx="680">
                  <c:v>9.3606591588505488</c:v>
                </c:pt>
                <c:pt idx="681">
                  <c:v>9.4275396826791642</c:v>
                </c:pt>
                <c:pt idx="682">
                  <c:v>9.4948971625027347</c:v>
                </c:pt>
                <c:pt idx="683">
                  <c:v>9.5627348573268574</c:v>
                </c:pt>
                <c:pt idx="684">
                  <c:v>9.6310560478495475</c:v>
                </c:pt>
                <c:pt idx="685">
                  <c:v>9.6998640365786954</c:v>
                </c:pt>
                <c:pt idx="686">
                  <c:v>9.7691621479500501</c:v>
                </c:pt>
                <c:pt idx="687">
                  <c:v>9.8389537284454871</c:v>
                </c:pt>
                <c:pt idx="688">
                  <c:v>9.9092421467117386</c:v>
                </c:pt>
                <c:pt idx="689">
                  <c:v>9.9800307936795267</c:v>
                </c:pt>
                <c:pt idx="690">
                  <c:v>10.051323082683201</c:v>
                </c:pt>
                <c:pt idx="691">
                  <c:v>10.123122449580729</c:v>
                </c:pt>
                <c:pt idx="692">
                  <c:v>10.195432352874194</c:v>
                </c:pt>
                <c:pt idx="693">
                  <c:v>10.268256273830803</c:v>
                </c:pt>
                <c:pt idx="694">
                  <c:v>10.341597716604372</c:v>
                </c:pt>
                <c:pt idx="695">
                  <c:v>10.415460208357304</c:v>
                </c:pt>
                <c:pt idx="696">
                  <c:v>10.489847299383014</c:v>
                </c:pt>
                <c:pt idx="697">
                  <c:v>10.564762563229102</c:v>
                </c:pt>
                <c:pt idx="698">
                  <c:v>10.640209596821011</c:v>
                </c:pt>
                <c:pt idx="699">
                  <c:v>10.716192020586071</c:v>
                </c:pt>
                <c:pt idx="700">
                  <c:v>10.792713478578394</c:v>
                </c:pt>
                <c:pt idx="701">
                  <c:v>10.869777638604463</c:v>
                </c:pt>
                <c:pt idx="702">
                  <c:v>10.947388192348996</c:v>
                </c:pt>
                <c:pt idx="703">
                  <c:v>11.02554885550183</c:v>
                </c:pt>
                <c:pt idx="704">
                  <c:v>11.104263367885382</c:v>
                </c:pt>
                <c:pt idx="705">
                  <c:v>11.183535493582841</c:v>
                </c:pt>
                <c:pt idx="706">
                  <c:v>11.263369021067067</c:v>
                </c:pt>
                <c:pt idx="707">
                  <c:v>11.343767763330389</c:v>
                </c:pt>
                <c:pt idx="708">
                  <c:v>11.424735558014973</c:v>
                </c:pt>
                <c:pt idx="709">
                  <c:v>11.506276267544367</c:v>
                </c:pt>
                <c:pt idx="710">
                  <c:v>11.588393779255579</c:v>
                </c:pt>
                <c:pt idx="711">
                  <c:v>11.671092005532259</c:v>
                </c:pt>
                <c:pt idx="712">
                  <c:v>11.754374883938771</c:v>
                </c:pt>
                <c:pt idx="713">
                  <c:v>11.838246377355091</c:v>
                </c:pt>
                <c:pt idx="714">
                  <c:v>11.922710474112971</c:v>
                </c:pt>
                <c:pt idx="715">
                  <c:v>12.007771188132859</c:v>
                </c:pt>
                <c:pt idx="716">
                  <c:v>12.093432559062025</c:v>
                </c:pt>
                <c:pt idx="717">
                  <c:v>12.179698652413856</c:v>
                </c:pt>
                <c:pt idx="718">
                  <c:v>12.266573559708149</c:v>
                </c:pt>
                <c:pt idx="719">
                  <c:v>12.354061398612737</c:v>
                </c:pt>
                <c:pt idx="720">
                  <c:v>12.442166313086096</c:v>
                </c:pt>
                <c:pt idx="721">
                  <c:v>12.530892473521693</c:v>
                </c:pt>
                <c:pt idx="722">
                  <c:v>12.620244076892993</c:v>
                </c:pt>
                <c:pt idx="723">
                  <c:v>12.710225346900561</c:v>
                </c:pt>
                <c:pt idx="724">
                  <c:v>12.800840534119803</c:v>
                </c:pt>
                <c:pt idx="725">
                  <c:v>12.89209391615087</c:v>
                </c:pt>
                <c:pt idx="726">
                  <c:v>12.983989797769473</c:v>
                </c:pt>
                <c:pt idx="727">
                  <c:v>13.076532511079703</c:v>
                </c:pt>
                <c:pt idx="728">
                  <c:v>13.169726415668043</c:v>
                </c:pt>
                <c:pt idx="729">
                  <c:v>13.263575898759431</c:v>
                </c:pt>
                <c:pt idx="730">
                  <c:v>13.358085375374586</c:v>
                </c:pt>
                <c:pt idx="731">
                  <c:v>13.453259288489507</c:v>
                </c:pt>
                <c:pt idx="732">
                  <c:v>13.549102109196378</c:v>
                </c:pt>
                <c:pt idx="733">
                  <c:v>13.645618336866708</c:v>
                </c:pt>
                <c:pt idx="734">
                  <c:v>13.742812499316068</c:v>
                </c:pt>
                <c:pt idx="735">
                  <c:v>13.840689152970917</c:v>
                </c:pt>
                <c:pt idx="736">
                  <c:v>13.939252883037483</c:v>
                </c:pt>
                <c:pt idx="737">
                  <c:v>14.038508303672725</c:v>
                </c:pt>
                <c:pt idx="738">
                  <c:v>14.138460058157378</c:v>
                </c:pt>
                <c:pt idx="739">
                  <c:v>14.239112819071098</c:v>
                </c:pt>
                <c:pt idx="740">
                  <c:v>14.340471288470106</c:v>
                </c:pt>
                <c:pt idx="741">
                  <c:v>14.442540198067045</c:v>
                </c:pt>
                <c:pt idx="742">
                  <c:v>14.545324309413031</c:v>
                </c:pt>
                <c:pt idx="743">
                  <c:v>14.6488284140824</c:v>
                </c:pt>
                <c:pt idx="744">
                  <c:v>14.753057333859868</c:v>
                </c:pt>
                <c:pt idx="745">
                  <c:v>14.858015920930134</c:v>
                </c:pt>
                <c:pt idx="746">
                  <c:v>14.963709058070263</c:v>
                </c:pt>
                <c:pt idx="747">
                  <c:v>15.070141658844561</c:v>
                </c:pt>
                <c:pt idx="748">
                  <c:v>15.177318667802613</c:v>
                </c:pt>
                <c:pt idx="749">
                  <c:v>15.285245060679546</c:v>
                </c:pt>
                <c:pt idx="750">
                  <c:v>15.393925844599492</c:v>
                </c:pt>
                <c:pt idx="751">
                  <c:v>15.503366058282097</c:v>
                </c:pt>
                <c:pt idx="752">
                  <c:v>15.613570772251874</c:v>
                </c:pt>
                <c:pt idx="753">
                  <c:v>15.724545089050411</c:v>
                </c:pt>
                <c:pt idx="754">
                  <c:v>15.836294143452085</c:v>
                </c:pt>
                <c:pt idx="755">
                  <c:v>15.948823102682804</c:v>
                </c:pt>
                <c:pt idx="756">
                  <c:v>16.062137166641907</c:v>
                </c:pt>
                <c:pt idx="757">
                  <c:v>16.176241568127587</c:v>
                </c:pt>
                <c:pt idx="758">
                  <c:v>16.2911415730653</c:v>
                </c:pt>
                <c:pt idx="759">
                  <c:v>16.40684248074006</c:v>
                </c:pt>
                <c:pt idx="760">
                  <c:v>16.523349624032047</c:v>
                </c:pt>
                <c:pt idx="761">
                  <c:v>16.640668369655597</c:v>
                </c:pt>
                <c:pt idx="762">
                  <c:v>16.758804118402086</c:v>
                </c:pt>
                <c:pt idx="763">
                  <c:v>16.877762305386156</c:v>
                </c:pt>
                <c:pt idx="764">
                  <c:v>16.997548400296225</c:v>
                </c:pt>
                <c:pt idx="765">
                  <c:v>17.118167907647976</c:v>
                </c:pt>
                <c:pt idx="766">
                  <c:v>17.239626367042426</c:v>
                </c:pt>
                <c:pt idx="767">
                  <c:v>17.361929353427417</c:v>
                </c:pt>
                <c:pt idx="768">
                  <c:v>17.485082477363392</c:v>
                </c:pt>
                <c:pt idx="769">
                  <c:v>17.609091385292736</c:v>
                </c:pt>
                <c:pt idx="770">
                  <c:v>17.733961759813763</c:v>
                </c:pt>
                <c:pt idx="771">
                  <c:v>17.85969931995804</c:v>
                </c:pt>
                <c:pt idx="772">
                  <c:v>17.986309821472734</c:v>
                </c:pt>
                <c:pt idx="773">
                  <c:v>18.11379905710621</c:v>
                </c:pt>
                <c:pt idx="774">
                  <c:v>18.242172856898559</c:v>
                </c:pt>
                <c:pt idx="775">
                  <c:v>18.371437088476316</c:v>
                </c:pt>
                <c:pt idx="776">
                  <c:v>18.501597657351109</c:v>
                </c:pt>
                <c:pt idx="777">
                  <c:v>18.632660507222813</c:v>
                </c:pt>
                <c:pt idx="778">
                  <c:v>18.764631620287521</c:v>
                </c:pt>
                <c:pt idx="779">
                  <c:v>18.897517017549241</c:v>
                </c:pt>
                <c:pt idx="780">
                  <c:v>19.031322759136547</c:v>
                </c:pt>
                <c:pt idx="781">
                  <c:v>19.166054944623617</c:v>
                </c:pt>
                <c:pt idx="782">
                  <c:v>19.301719713355475</c:v>
                </c:pt>
                <c:pt idx="783">
                  <c:v>19.43832324477825</c:v>
                </c:pt>
                <c:pt idx="784">
                  <c:v>19.575871758773715</c:v>
                </c:pt>
                <c:pt idx="785">
                  <c:v>19.714371515998263</c:v>
                </c:pt>
                <c:pt idx="786">
                  <c:v>19.853828818226948</c:v>
                </c:pt>
                <c:pt idx="787">
                  <c:v>19.994250008701659</c:v>
                </c:pt>
                <c:pt idx="788">
                  <c:v>20.135641472484028</c:v>
                </c:pt>
                <c:pt idx="789">
                  <c:v>20.278009636813362</c:v>
                </c:pt>
                <c:pt idx="790">
                  <c:v>20.42136097146858</c:v>
                </c:pt>
                <c:pt idx="791">
                  <c:v>20.565701989135473</c:v>
                </c:pt>
                <c:pt idx="792">
                  <c:v>20.711039245778032</c:v>
                </c:pt>
                <c:pt idx="793">
                  <c:v>20.857379341014674</c:v>
                </c:pt>
                <c:pt idx="794">
                  <c:v>21.004728918499275</c:v>
                </c:pt>
                <c:pt idx="795">
                  <c:v>21.153094666306647</c:v>
                </c:pt>
                <c:pt idx="796">
                  <c:v>21.30248331732248</c:v>
                </c:pt>
                <c:pt idx="797">
                  <c:v>21.452901649638541</c:v>
                </c:pt>
                <c:pt idx="798">
                  <c:v>21.604356486951581</c:v>
                </c:pt>
                <c:pt idx="799">
                  <c:v>21.756854698967743</c:v>
                </c:pt>
                <c:pt idx="800">
                  <c:v>21.910403201810865</c:v>
                </c:pt>
                <c:pt idx="801">
                  <c:v>22.065008958435726</c:v>
                </c:pt>
                <c:pt idx="802">
                  <c:v>22.220678979045573</c:v>
                </c:pt>
                <c:pt idx="803">
                  <c:v>22.377420321514403</c:v>
                </c:pt>
                <c:pt idx="804">
                  <c:v>22.535240091813566</c:v>
                </c:pt>
                <c:pt idx="805">
                  <c:v>22.694145444442668</c:v>
                </c:pt>
                <c:pt idx="806">
                  <c:v>22.854143582865333</c:v>
                </c:pt>
                <c:pt idx="807">
                  <c:v>23.015241759948768</c:v>
                </c:pt>
                <c:pt idx="808">
                  <c:v>23.177447278408138</c:v>
                </c:pt>
                <c:pt idx="809">
                  <c:v>23.340767491254969</c:v>
                </c:pt>
                <c:pt idx="810">
                  <c:v>23.505209802249727</c:v>
                </c:pt>
                <c:pt idx="811">
                  <c:v>23.670781666359005</c:v>
                </c:pt>
                <c:pt idx="812">
                  <c:v>23.837490590216454</c:v>
                </c:pt>
                <c:pt idx="813">
                  <c:v>24.005344132587744</c:v>
                </c:pt>
                <c:pt idx="814">
                  <c:v>24.174349904840145</c:v>
                </c:pt>
                <c:pt idx="815">
                  <c:v>24.344515571415528</c:v>
                </c:pt>
                <c:pt idx="816">
                  <c:v>24.515848850307556</c:v>
                </c:pt>
                <c:pt idx="817">
                  <c:v>24.688357513542712</c:v>
                </c:pt>
                <c:pt idx="818">
                  <c:v>24.862049387665074</c:v>
                </c:pt>
                <c:pt idx="819">
                  <c:v>25.03693235422524</c:v>
                </c:pt>
                <c:pt idx="820">
                  <c:v>25.213014350272189</c:v>
                </c:pt>
                <c:pt idx="821">
                  <c:v>25.390303368849636</c:v>
                </c:pt>
                <c:pt idx="822">
                  <c:v>25.568807459495343</c:v>
                </c:pt>
                <c:pt idx="823">
                  <c:v>25.748534728744247</c:v>
                </c:pt>
                <c:pt idx="824">
                  <c:v>25.929493340634803</c:v>
                </c:pt>
                <c:pt idx="825">
                  <c:v>26.111691517219175</c:v>
                </c:pt>
                <c:pt idx="826">
                  <c:v>26.29513753907591</c:v>
                </c:pt>
                <c:pt idx="827">
                  <c:v>26.479839745826737</c:v>
                </c:pt>
                <c:pt idx="828">
                  <c:v>26.665806536655932</c:v>
                </c:pt>
                <c:pt idx="829">
                  <c:v>26.853046370832885</c:v>
                </c:pt>
                <c:pt idx="830">
                  <c:v>27.041567768238391</c:v>
                </c:pt>
                <c:pt idx="831">
                  <c:v>27.23137930989212</c:v>
                </c:pt>
                <c:pt idx="832">
                  <c:v>27.422489638485501</c:v>
                </c:pt>
                <c:pt idx="833">
                  <c:v>27.61490745891523</c:v>
                </c:pt>
                <c:pt idx="834">
                  <c:v>27.808641538820396</c:v>
                </c:pt>
                <c:pt idx="835">
                  <c:v>28.003700709123049</c:v>
                </c:pt>
                <c:pt idx="836">
                  <c:v>28.200093864569325</c:v>
                </c:pt>
                <c:pt idx="837">
                  <c:v>28.397829964275935</c:v>
                </c:pt>
                <c:pt idx="838">
                  <c:v>28.596918032276349</c:v>
                </c:pt>
                <c:pt idx="839">
                  <c:v>28.797367158071083</c:v>
                </c:pt>
                <c:pt idx="840">
                  <c:v>28.999186497180212</c:v>
                </c:pt>
                <c:pt idx="841">
                  <c:v>29.202385271697551</c:v>
                </c:pt>
                <c:pt idx="842">
                  <c:v>29.406972770847542</c:v>
                </c:pt>
                <c:pt idx="843">
                  <c:v>29.612958351543732</c:v>
                </c:pt>
                <c:pt idx="844">
                  <c:v>29.820351438950389</c:v>
                </c:pt>
                <c:pt idx="845">
                  <c:v>30.029161527045357</c:v>
                </c:pt>
                <c:pt idx="846">
                  <c:v>30.239398179184644</c:v>
                </c:pt>
                <c:pt idx="847">
                  <c:v>30.451071028670313</c:v>
                </c:pt>
                <c:pt idx="848">
                  <c:v>30.664189779318253</c:v>
                </c:pt>
                <c:pt idx="849">
                  <c:v>30.878764206029892</c:v>
                </c:pt>
                <c:pt idx="850">
                  <c:v>31.094804155363988</c:v>
                </c:pt>
                <c:pt idx="851">
                  <c:v>31.312319546111496</c:v>
                </c:pt>
                <c:pt idx="852">
                  <c:v>31.531320369870734</c:v>
                </c:pt>
                <c:pt idx="853">
                  <c:v>31.751816691625933</c:v>
                </c:pt>
                <c:pt idx="854">
                  <c:v>31.973818650325672</c:v>
                </c:pt>
                <c:pt idx="855">
                  <c:v>32.197336459463969</c:v>
                </c:pt>
                <c:pt idx="856">
                  <c:v>32.422380407663169</c:v>
                </c:pt>
                <c:pt idx="857">
                  <c:v>32.648960859256576</c:v>
                </c:pt>
                <c:pt idx="858">
                  <c:v>32.877088254875524</c:v>
                </c:pt>
                <c:pt idx="859">
                  <c:v>33.106773112034716</c:v>
                </c:pt>
                <c:pt idx="860">
                  <c:v>33.338026025721504</c:v>
                </c:pt>
                <c:pt idx="861">
                  <c:v>33.570857668985333</c:v>
                </c:pt>
                <c:pt idx="862">
                  <c:v>33.805278793528352</c:v>
                </c:pt>
                <c:pt idx="863">
                  <c:v>34.04130023029925</c:v>
                </c:pt>
                <c:pt idx="864">
                  <c:v>34.278932890085791</c:v>
                </c:pt>
                <c:pt idx="865">
                  <c:v>34.518187764111019</c:v>
                </c:pt>
                <c:pt idx="866">
                  <c:v>34.759075924629769</c:v>
                </c:pt>
                <c:pt idx="867">
                  <c:v>35.001608525526201</c:v>
                </c:pt>
                <c:pt idx="868">
                  <c:v>35.2457968029141</c:v>
                </c:pt>
                <c:pt idx="869">
                  <c:v>35.491652075737008</c:v>
                </c:pt>
                <c:pt idx="870">
                  <c:v>35.739185746370552</c:v>
                </c:pt>
                <c:pt idx="871">
                  <c:v>35.988409301226412</c:v>
                </c:pt>
                <c:pt idx="872">
                  <c:v>36.239334311356586</c:v>
                </c:pt>
                <c:pt idx="873">
                  <c:v>36.491972433060518</c:v>
                </c:pt>
                <c:pt idx="874">
                  <c:v>36.746335408492619</c:v>
                </c:pt>
                <c:pt idx="875">
                  <c:v>37.002435066271389</c:v>
                </c:pt>
                <c:pt idx="876">
                  <c:v>37.26028332209075</c:v>
                </c:pt>
                <c:pt idx="877">
                  <c:v>37.519892179331983</c:v>
                </c:pt>
                <c:pt idx="878">
                  <c:v>37.781273729677345</c:v>
                </c:pt>
                <c:pt idx="879">
                  <c:v>38.044440153726036</c:v>
                </c:pt>
                <c:pt idx="880">
                  <c:v>38.309403721610742</c:v>
                </c:pt>
                <c:pt idx="881">
                  <c:v>38.576176793617293</c:v>
                </c:pt>
                <c:pt idx="882">
                  <c:v>38.844771820803452</c:v>
                </c:pt>
                <c:pt idx="883">
                  <c:v>39.115201345622538</c:v>
                </c:pt>
                <c:pt idx="884">
                  <c:v>39.387478002546317</c:v>
                </c:pt>
                <c:pt idx="885">
                  <c:v>39.661614518691501</c:v>
                </c:pt>
                <c:pt idx="886">
                  <c:v>39.937623714446708</c:v>
                </c:pt>
                <c:pt idx="887">
                  <c:v>40.21551850410215</c:v>
                </c:pt>
                <c:pt idx="888">
                  <c:v>40.495311896481716</c:v>
                </c:pt>
                <c:pt idx="889">
                  <c:v>40.777016995575721</c:v>
                </c:pt>
                <c:pt idx="890">
                  <c:v>41.060647001177053</c:v>
                </c:pt>
                <c:pt idx="891">
                  <c:v>41.346215209518533</c:v>
                </c:pt>
                <c:pt idx="892">
                  <c:v>41.633735013914063</c:v>
                </c:pt>
                <c:pt idx="893">
                  <c:v>41.923219905399698</c:v>
                </c:pt>
                <c:pt idx="894">
                  <c:v>42.214683473378841</c:v>
                </c:pt>
                <c:pt idx="895">
                  <c:v>42.508139406269571</c:v>
                </c:pt>
                <c:pt idx="896">
                  <c:v>42.803601492154201</c:v>
                </c:pt>
                <c:pt idx="897">
                  <c:v>43.101083619431122</c:v>
                </c:pt>
                <c:pt idx="898">
                  <c:v>43.400599777470106</c:v>
                </c:pt>
                <c:pt idx="899">
                  <c:v>43.702164057269286</c:v>
                </c:pt>
                <c:pt idx="900">
                  <c:v>44.005790652116296</c:v>
                </c:pt>
                <c:pt idx="901">
                  <c:v>44.311493858250948</c:v>
                </c:pt>
                <c:pt idx="902">
                  <c:v>44.619288075531486</c:v>
                </c:pt>
                <c:pt idx="903">
                  <c:v>44.929187808103499</c:v>
                </c:pt>
                <c:pt idx="904">
                  <c:v>45.241207665072459</c:v>
                </c:pt>
                <c:pt idx="905">
                  <c:v>45.55536236117976</c:v>
                </c:pt>
                <c:pt idx="906">
                  <c:v>45.871666717480558</c:v>
                </c:pt>
                <c:pt idx="907">
                  <c:v>46.190135662026094</c:v>
                </c:pt>
                <c:pt idx="908">
                  <c:v>46.510784230549461</c:v>
                </c:pt>
                <c:pt idx="909">
                  <c:v>46.833627567155126</c:v>
                </c:pt>
                <c:pt idx="910">
                  <c:v>47.158680925009669</c:v>
                </c:pt>
                <c:pt idx="911">
                  <c:v>47.485959667041065</c:v>
                </c:pt>
                <c:pt idx="912">
                  <c:v>47.815479266636309</c:v>
                </c:pt>
                <c:pt idx="913">
                  <c:v>48.147255308346331</c:v>
                </c:pt>
                <c:pt idx="914">
                  <c:v>48.481303488594435</c:v>
                </c:pt>
                <c:pt idx="915">
                  <c:v>48.817639616386941</c:v>
                </c:pt>
                <c:pt idx="916">
                  <c:v>49.156279614030886</c:v>
                </c:pt>
                <c:pt idx="917">
                  <c:v>49.497239517853174</c:v>
                </c:pt>
                <c:pt idx="918">
                  <c:v>49.840535478925354</c:v>
                </c:pt>
                <c:pt idx="919">
                  <c:v>50.186183763792776</c:v>
                </c:pt>
                <c:pt idx="920">
                  <c:v>50.534200755207983</c:v>
                </c:pt>
                <c:pt idx="921">
                  <c:v>50.884602952869521</c:v>
                </c:pt>
                <c:pt idx="922">
                  <c:v>51.237406974162063</c:v>
                </c:pt>
                <c:pt idx="923">
                  <c:v>51.592629554906928</c:v>
                </c:pt>
                <c:pt idx="924">
                  <c:v>51.950287550112279</c:v>
                </c:pt>
                <c:pt idx="925">
                  <c:v>52.310397934730354</c:v>
                </c:pt>
                <c:pt idx="926">
                  <c:v>52.672977804420697</c:v>
                </c:pt>
                <c:pt idx="927">
                  <c:v>53.038044376315007</c:v>
                </c:pt>
                <c:pt idx="928">
                  <c:v>53.405614989792753</c:v>
                </c:pt>
                <c:pt idx="929">
                  <c:v>53.775707107256281</c:v>
                </c:pt>
                <c:pt idx="930">
                  <c:v>54.148338314912017</c:v>
                </c:pt>
                <c:pt idx="931">
                  <c:v>54.523526323563246</c:v>
                </c:pt>
                <c:pt idx="932">
                  <c:v>54.901288969401655</c:v>
                </c:pt>
                <c:pt idx="933">
                  <c:v>55.281644214804999</c:v>
                </c:pt>
                <c:pt idx="934">
                  <c:v>55.664610149144082</c:v>
                </c:pt>
                <c:pt idx="935">
                  <c:v>56.050204989593233</c:v>
                </c:pt>
                <c:pt idx="936">
                  <c:v>56.438447081945462</c:v>
                </c:pt>
                <c:pt idx="937">
                  <c:v>56.829354901437682</c:v>
                </c:pt>
                <c:pt idx="938">
                  <c:v>57.222947053575233</c:v>
                </c:pt>
                <c:pt idx="939">
                  <c:v>57.619242274969331</c:v>
                </c:pt>
                <c:pt idx="940">
                  <c:v>58.018259434176649</c:v>
                </c:pt>
                <c:pt idx="941">
                  <c:v>58.420017532546261</c:v>
                </c:pt>
                <c:pt idx="942">
                  <c:v>58.824535705071746</c:v>
                </c:pt>
                <c:pt idx="943">
                  <c:v>59.231833221252032</c:v>
                </c:pt>
                <c:pt idx="944">
                  <c:v>59.64192948595619</c:v>
                </c:pt>
                <c:pt idx="945">
                  <c:v>60.054844040295968</c:v>
                </c:pt>
                <c:pt idx="946">
                  <c:v>60.470596562505989</c:v>
                </c:pt>
                <c:pt idx="947">
                  <c:v>60.889206868826349</c:v>
                </c:pt>
                <c:pt idx="948">
                  <c:v>61.310694914398191</c:v>
                </c:pt>
                <c:pt idx="949">
                  <c:v>61.73508079416154</c:v>
                </c:pt>
                <c:pt idx="950">
                  <c:v>62.162384743759979</c:v>
                </c:pt>
                <c:pt idx="951">
                  <c:v>62.592627140456457</c:v>
                </c:pt>
                <c:pt idx="952">
                  <c:v>63.025828504050217</c:v>
                </c:pt>
                <c:pt idx="953">
                  <c:v>63.462009497805838</c:v>
                </c:pt>
                <c:pt idx="954">
                  <c:v>63.901190929386551</c:v>
                </c:pt>
                <c:pt idx="955">
                  <c:v>64.343393751796327</c:v>
                </c:pt>
                <c:pt idx="956">
                  <c:v>64.788639064327626</c:v>
                </c:pt>
                <c:pt idx="957">
                  <c:v>65.236948113517897</c:v>
                </c:pt>
                <c:pt idx="958">
                  <c:v>65.688342294112346</c:v>
                </c:pt>
                <c:pt idx="959">
                  <c:v>66.142843150037166</c:v>
                </c:pt>
                <c:pt idx="960">
                  <c:v>66.600472375375404</c:v>
                </c:pt>
                <c:pt idx="961">
                  <c:v>67.061251815353543</c:v>
                </c:pt>
                <c:pt idx="962">
                  <c:v>67.52520346733597</c:v>
                </c:pt>
                <c:pt idx="963">
                  <c:v>67.992349481826665</c:v>
                </c:pt>
                <c:pt idx="964">
                  <c:v>68.462712163478159</c:v>
                </c:pt>
                <c:pt idx="965">
                  <c:v>68.936313972107826</c:v>
                </c:pt>
                <c:pt idx="966">
                  <c:v>69.413177523724983</c:v>
                </c:pt>
                <c:pt idx="967">
                  <c:v>69.893325591560426</c:v>
                </c:pt>
                <c:pt idx="968">
                  <c:v>70.376781107113203</c:v>
                </c:pt>
                <c:pt idx="969">
                  <c:v>70.863567161192918</c:v>
                </c:pt>
                <c:pt idx="970">
                  <c:v>71.353707004983804</c:v>
                </c:pt>
                <c:pt idx="971">
                  <c:v>71.847224051105101</c:v>
                </c:pt>
                <c:pt idx="972">
                  <c:v>72.344141874688816</c:v>
                </c:pt>
                <c:pt idx="973">
                  <c:v>72.844484214458376</c:v>
                </c:pt>
                <c:pt idx="974">
                  <c:v>73.348274973822939</c:v>
                </c:pt>
                <c:pt idx="975">
                  <c:v>73.855538221973987</c:v>
                </c:pt>
                <c:pt idx="976">
                  <c:v>74.366298194993604</c:v>
                </c:pt>
                <c:pt idx="977">
                  <c:v>74.880579296971504</c:v>
                </c:pt>
                <c:pt idx="978">
                  <c:v>75.398406101128458</c:v>
                </c:pt>
                <c:pt idx="979">
                  <c:v>75.919803350951454</c:v>
                </c:pt>
                <c:pt idx="980">
                  <c:v>76.444795961334179</c:v>
                </c:pt>
                <c:pt idx="981">
                  <c:v>76.973409019730425</c:v>
                </c:pt>
                <c:pt idx="982">
                  <c:v>77.505667787311907</c:v>
                </c:pt>
                <c:pt idx="983">
                  <c:v>78.041597700139562</c:v>
                </c:pt>
                <c:pt idx="984">
                  <c:v>78.581224370336756</c:v>
                </c:pt>
                <c:pt idx="985">
                  <c:v>79.124573587282825</c:v>
                </c:pt>
                <c:pt idx="986">
                  <c:v>79.67167131880359</c:v>
                </c:pt>
                <c:pt idx="987">
                  <c:v>80.222543712380244</c:v>
                </c:pt>
                <c:pt idx="988">
                  <c:v>80.777217096360616</c:v>
                </c:pt>
                <c:pt idx="989">
                  <c:v>81.335717981184203</c:v>
                </c:pt>
                <c:pt idx="990">
                  <c:v>81.898073060615076</c:v>
                </c:pt>
                <c:pt idx="991">
                  <c:v>82.464309212987118</c:v>
                </c:pt>
                <c:pt idx="992">
                  <c:v>83.034453502449963</c:v>
                </c:pt>
                <c:pt idx="993">
                  <c:v>83.608533180233479</c:v>
                </c:pt>
                <c:pt idx="994">
                  <c:v>84.186575685921014</c:v>
                </c:pt>
                <c:pt idx="995">
                  <c:v>84.768608648723031</c:v>
                </c:pt>
                <c:pt idx="996">
                  <c:v>85.354659888774819</c:v>
                </c:pt>
                <c:pt idx="997">
                  <c:v>85.944757418431578</c:v>
                </c:pt>
                <c:pt idx="998">
                  <c:v>86.538929443579278</c:v>
                </c:pt>
                <c:pt idx="999">
                  <c:v>87.137204364953149</c:v>
                </c:pt>
                <c:pt idx="1000">
                  <c:v>0</c:v>
                </c:pt>
              </c:numCache>
            </c:numRef>
          </c:yVal>
          <c:smooth val="0"/>
          <c:extLst>
            <c:ext xmlns:c16="http://schemas.microsoft.com/office/drawing/2014/chart" uri="{C3380CC4-5D6E-409C-BE32-E72D297353CC}">
              <c16:uniqueId val="{0000000F-5203-417B-9EE3-A464B15E8ADC}"/>
            </c:ext>
          </c:extLst>
        </c:ser>
        <c:ser>
          <c:idx val="6"/>
          <c:order val="6"/>
          <c:tx>
            <c:strRef>
              <c:f>'Noise and Sensitivity Calcs'!$AH$6</c:f>
              <c:strCache>
                <c:ptCount val="1"/>
                <c:pt idx="0">
                  <c:v> Sens.,  C2 = 25.9E-12</c:v>
                </c:pt>
              </c:strCache>
            </c:strRef>
          </c:tx>
          <c:spPr>
            <a:ln w="38100" cap="rnd">
              <a:solidFill>
                <a:srgbClr val="0070C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Calcs'!$AH$12:$AH$1012</c:f>
              <c:numCache>
                <c:formatCode>0.00E+00</c:formatCode>
                <c:ptCount val="1001"/>
                <c:pt idx="0">
                  <c:v>0.97137691240305413</c:v>
                </c:pt>
                <c:pt idx="1">
                  <c:v>0.9714140151953643</c:v>
                </c:pt>
                <c:pt idx="2">
                  <c:v>0.97145163335344009</c:v>
                </c:pt>
                <c:pt idx="3">
                  <c:v>0.97148977402474246</c:v>
                </c:pt>
                <c:pt idx="4">
                  <c:v>0.97152844445554842</c:v>
                </c:pt>
                <c:pt idx="5">
                  <c:v>0.9715676519923081</c:v>
                </c:pt>
                <c:pt idx="6">
                  <c:v>0.97160740408302004</c:v>
                </c:pt>
                <c:pt idx="7">
                  <c:v>0.97164770827862679</c:v>
                </c:pt>
                <c:pt idx="8">
                  <c:v>0.97168857223442751</c:v>
                </c:pt>
                <c:pt idx="9">
                  <c:v>0.97173000371151086</c:v>
                </c:pt>
                <c:pt idx="10">
                  <c:v>0.97177201057820717</c:v>
                </c:pt>
                <c:pt idx="11">
                  <c:v>0.97181460081155902</c:v>
                </c:pt>
                <c:pt idx="12">
                  <c:v>0.97185778249881338</c:v>
                </c:pt>
                <c:pt idx="13">
                  <c:v>0.97190156383893378</c:v>
                </c:pt>
                <c:pt idx="14">
                  <c:v>0.97194595314413124</c:v>
                </c:pt>
                <c:pt idx="15">
                  <c:v>0.97199095884141806</c:v>
                </c:pt>
                <c:pt idx="16">
                  <c:v>0.97203658947418015</c:v>
                </c:pt>
                <c:pt idx="17">
                  <c:v>0.97208285370377467</c:v>
                </c:pt>
                <c:pt idx="18">
                  <c:v>0.97212976031114329</c:v>
                </c:pt>
                <c:pt idx="19">
                  <c:v>0.97217731819845243</c:v>
                </c:pt>
                <c:pt idx="20">
                  <c:v>0.97222553639075338</c:v>
                </c:pt>
                <c:pt idx="21">
                  <c:v>0.97227442403766451</c:v>
                </c:pt>
                <c:pt idx="22">
                  <c:v>0.97232399041507778</c:v>
                </c:pt>
                <c:pt idx="23">
                  <c:v>0.97237424492688507</c:v>
                </c:pt>
                <c:pt idx="24">
                  <c:v>0.97242519710673292</c:v>
                </c:pt>
                <c:pt idx="25">
                  <c:v>0.97247685661979377</c:v>
                </c:pt>
                <c:pt idx="26">
                  <c:v>0.9725292332645693</c:v>
                </c:pt>
                <c:pt idx="27">
                  <c:v>0.97258233697470964</c:v>
                </c:pt>
                <c:pt idx="28">
                  <c:v>0.9726361778208642</c:v>
                </c:pt>
                <c:pt idx="29">
                  <c:v>0.97269076601255222</c:v>
                </c:pt>
                <c:pt idx="30">
                  <c:v>0.97274611190006066</c:v>
                </c:pt>
                <c:pt idx="31">
                  <c:v>0.97280222597636878</c:v>
                </c:pt>
                <c:pt idx="32">
                  <c:v>0.97285911887909438</c:v>
                </c:pt>
                <c:pt idx="33">
                  <c:v>0.97291680139247128</c:v>
                </c:pt>
                <c:pt idx="34">
                  <c:v>0.97297528444934911</c:v>
                </c:pt>
                <c:pt idx="35">
                  <c:v>0.97303457913322167</c:v>
                </c:pt>
                <c:pt idx="36">
                  <c:v>0.97309469668028281</c:v>
                </c:pt>
                <c:pt idx="37">
                  <c:v>0.97315564848150804</c:v>
                </c:pt>
                <c:pt idx="38">
                  <c:v>0.97321744608476679</c:v>
                </c:pt>
                <c:pt idx="39">
                  <c:v>0.97328010119695962</c:v>
                </c:pt>
                <c:pt idx="40">
                  <c:v>0.97334362568618515</c:v>
                </c:pt>
                <c:pt idx="41">
                  <c:v>0.97340803158393774</c:v>
                </c:pt>
                <c:pt idx="42">
                  <c:v>0.97347333108733181</c:v>
                </c:pt>
                <c:pt idx="43">
                  <c:v>0.97353953656135728</c:v>
                </c:pt>
                <c:pt idx="44">
                  <c:v>0.97360666054116396</c:v>
                </c:pt>
                <c:pt idx="45">
                  <c:v>0.97367471573437714</c:v>
                </c:pt>
                <c:pt idx="46">
                  <c:v>0.97374371502344514</c:v>
                </c:pt>
                <c:pt idx="47">
                  <c:v>0.97381367146801456</c:v>
                </c:pt>
                <c:pt idx="48">
                  <c:v>0.97388459830733964</c:v>
                </c:pt>
                <c:pt idx="49">
                  <c:v>0.97395650896272434</c:v>
                </c:pt>
                <c:pt idx="50">
                  <c:v>0.97402941703999446</c:v>
                </c:pt>
                <c:pt idx="51">
                  <c:v>0.97410333633200252</c:v>
                </c:pt>
                <c:pt idx="52">
                  <c:v>0.9741782808211692</c:v>
                </c:pt>
                <c:pt idx="53">
                  <c:v>0.97425426468205556</c:v>
                </c:pt>
                <c:pt idx="54">
                  <c:v>0.97433130228396558</c:v>
                </c:pt>
                <c:pt idx="55">
                  <c:v>0.97440940819359478</c:v>
                </c:pt>
                <c:pt idx="56">
                  <c:v>0.9744885971776982</c:v>
                </c:pt>
                <c:pt idx="57">
                  <c:v>0.97456888420580656</c:v>
                </c:pt>
                <c:pt idx="58">
                  <c:v>0.97465028445297219</c:v>
                </c:pt>
                <c:pt idx="59">
                  <c:v>0.9747328133025509</c:v>
                </c:pt>
                <c:pt idx="60">
                  <c:v>0.97481648634902185</c:v>
                </c:pt>
                <c:pt idx="61">
                  <c:v>0.97490131940084546</c:v>
                </c:pt>
                <c:pt idx="62">
                  <c:v>0.9749873284833569</c:v>
                </c:pt>
                <c:pt idx="63">
                  <c:v>0.97507452984169662</c:v>
                </c:pt>
                <c:pt idx="64">
                  <c:v>0.97516293994378367</c:v>
                </c:pt>
                <c:pt idx="65">
                  <c:v>0.97525257548332334</c:v>
                </c:pt>
                <c:pt idx="66">
                  <c:v>0.975343453382857</c:v>
                </c:pt>
                <c:pt idx="67">
                  <c:v>0.97543559079684861</c:v>
                </c:pt>
                <c:pt idx="68">
                  <c:v>0.97552900511481766</c:v>
                </c:pt>
                <c:pt idx="69">
                  <c:v>0.97562371396450498</c:v>
                </c:pt>
                <c:pt idx="70">
                  <c:v>0.97571973521508593</c:v>
                </c:pt>
                <c:pt idx="71">
                  <c:v>0.9758170869804238</c:v>
                </c:pt>
                <c:pt idx="72">
                  <c:v>0.97591578762236286</c:v>
                </c:pt>
                <c:pt idx="73">
                  <c:v>0.97601585575406913</c:v>
                </c:pt>
                <c:pt idx="74">
                  <c:v>0.97611731024341053</c:v>
                </c:pt>
                <c:pt idx="75">
                  <c:v>0.97622017021638052</c:v>
                </c:pt>
                <c:pt idx="76">
                  <c:v>0.97632445506057108</c:v>
                </c:pt>
                <c:pt idx="77">
                  <c:v>0.97643018442868501</c:v>
                </c:pt>
                <c:pt idx="78">
                  <c:v>0.97653737824209641</c:v>
                </c:pt>
                <c:pt idx="79">
                  <c:v>0.97664605669445592</c:v>
                </c:pt>
                <c:pt idx="80">
                  <c:v>0.97675624025534546</c:v>
                </c:pt>
                <c:pt idx="81">
                  <c:v>0.97686794967397406</c:v>
                </c:pt>
                <c:pt idx="82">
                  <c:v>0.97698120598292881</c:v>
                </c:pt>
                <c:pt idx="83">
                  <c:v>0.97709603050196769</c:v>
                </c:pt>
                <c:pt idx="84">
                  <c:v>0.97721244484186343</c:v>
                </c:pt>
                <c:pt idx="85">
                  <c:v>0.9773304709082985</c:v>
                </c:pt>
                <c:pt idx="86">
                  <c:v>0.97745013090580679</c:v>
                </c:pt>
                <c:pt idx="87">
                  <c:v>0.97757144734176749</c:v>
                </c:pt>
                <c:pt idx="88">
                  <c:v>0.9776944430304505</c:v>
                </c:pt>
                <c:pt idx="89">
                  <c:v>0.97781914109711121</c:v>
                </c:pt>
                <c:pt idx="90">
                  <c:v>0.97794556498213958</c:v>
                </c:pt>
                <c:pt idx="91">
                  <c:v>0.97807373844526124</c:v>
                </c:pt>
                <c:pt idx="92">
                  <c:v>0.97820368556979231</c:v>
                </c:pt>
                <c:pt idx="93">
                  <c:v>0.97833543076694607</c:v>
                </c:pt>
                <c:pt idx="94">
                  <c:v>0.97846899878019911</c:v>
                </c:pt>
                <c:pt idx="95">
                  <c:v>0.97860441468970738</c:v>
                </c:pt>
                <c:pt idx="96">
                  <c:v>0.97874170391678006</c:v>
                </c:pt>
                <c:pt idx="97">
                  <c:v>0.97888089222841146</c:v>
                </c:pt>
                <c:pt idx="98">
                  <c:v>0.97902200574186804</c:v>
                </c:pt>
                <c:pt idx="99">
                  <c:v>0.97916507092933303</c:v>
                </c:pt>
                <c:pt idx="100">
                  <c:v>0.97931011462261108</c:v>
                </c:pt>
                <c:pt idx="101">
                  <c:v>0.97945716401788985</c:v>
                </c:pt>
                <c:pt idx="102">
                  <c:v>0.97960624668056251</c:v>
                </c:pt>
                <c:pt idx="103">
                  <c:v>0.97975739055011157</c:v>
                </c:pt>
                <c:pt idx="104">
                  <c:v>0.97991062394504913</c:v>
                </c:pt>
                <c:pt idx="105">
                  <c:v>0.9800659755679243</c:v>
                </c:pt>
                <c:pt idx="106">
                  <c:v>0.98022347451039005</c:v>
                </c:pt>
                <c:pt idx="107">
                  <c:v>0.98038315025833267</c:v>
                </c:pt>
                <c:pt idx="108">
                  <c:v>0.98054503269706439</c:v>
                </c:pt>
                <c:pt idx="109">
                  <c:v>0.9807091521165836</c:v>
                </c:pt>
                <c:pt idx="110">
                  <c:v>0.98087553921689485</c:v>
                </c:pt>
                <c:pt idx="111">
                  <c:v>0.98104422511339873</c:v>
                </c:pt>
                <c:pt idx="112">
                  <c:v>0.98121524134234706</c:v>
                </c:pt>
                <c:pt idx="113">
                  <c:v>0.98138861986636128</c:v>
                </c:pt>
                <c:pt idx="114">
                  <c:v>0.9815643930800253</c:v>
                </c:pt>
                <c:pt idx="115">
                  <c:v>0.98174259381553919</c:v>
                </c:pt>
                <c:pt idx="116">
                  <c:v>0.98192325534844971</c:v>
                </c:pt>
                <c:pt idx="117">
                  <c:v>0.98210641140344235</c:v>
                </c:pt>
                <c:pt idx="118">
                  <c:v>0.98229209616020985</c:v>
                </c:pt>
                <c:pt idx="119">
                  <c:v>0.98248034425939035</c:v>
                </c:pt>
                <c:pt idx="120">
                  <c:v>0.9826711908085749</c:v>
                </c:pt>
                <c:pt idx="121">
                  <c:v>0.98286467138839129</c:v>
                </c:pt>
                <c:pt idx="122">
                  <c:v>0.98306082205865875</c:v>
                </c:pt>
                <c:pt idx="123">
                  <c:v>0.98325967936461478</c:v>
                </c:pt>
                <c:pt idx="124">
                  <c:v>0.98346128034322333</c:v>
                </c:pt>
                <c:pt idx="125">
                  <c:v>0.98366566252954868</c:v>
                </c:pt>
                <c:pt idx="126">
                  <c:v>0.98387286396321516</c:v>
                </c:pt>
                <c:pt idx="127">
                  <c:v>0.98408292319493629</c:v>
                </c:pt>
                <c:pt idx="128">
                  <c:v>0.98429587929312512</c:v>
                </c:pt>
                <c:pt idx="129">
                  <c:v>0.98451177185058147</c:v>
                </c:pt>
                <c:pt idx="130">
                  <c:v>0.98473064099125884</c:v>
                </c:pt>
                <c:pt idx="131">
                  <c:v>0.9849525273771117</c:v>
                </c:pt>
                <c:pt idx="132">
                  <c:v>0.98517747221501861</c:v>
                </c:pt>
                <c:pt idx="133">
                  <c:v>0.98540551726379466</c:v>
                </c:pt>
                <c:pt idx="134">
                  <c:v>0.98563670484127741</c:v>
                </c:pt>
                <c:pt idx="135">
                  <c:v>0.98587107783150019</c:v>
                </c:pt>
                <c:pt idx="136">
                  <c:v>0.98610867969194649</c:v>
                </c:pt>
                <c:pt idx="137">
                  <c:v>0.98634955446089101</c:v>
                </c:pt>
                <c:pt idx="138">
                  <c:v>0.98659374676482192</c:v>
                </c:pt>
                <c:pt idx="139">
                  <c:v>0.98684130182594965</c:v>
                </c:pt>
                <c:pt idx="140">
                  <c:v>0.98709226546980344</c:v>
                </c:pt>
                <c:pt idx="141">
                  <c:v>0.98734668413291315</c:v>
                </c:pt>
                <c:pt idx="142">
                  <c:v>0.98760460487057833</c:v>
                </c:pt>
                <c:pt idx="143">
                  <c:v>0.98786607536472582</c:v>
                </c:pt>
                <c:pt idx="144">
                  <c:v>0.98813114393185664</c:v>
                </c:pt>
                <c:pt idx="145">
                  <c:v>0.988399859531083</c:v>
                </c:pt>
                <c:pt idx="146">
                  <c:v>0.9886722717722527</c:v>
                </c:pt>
                <c:pt idx="147">
                  <c:v>0.98894843092416795</c:v>
                </c:pt>
                <c:pt idx="148">
                  <c:v>0.98922838792289414</c:v>
                </c:pt>
                <c:pt idx="149">
                  <c:v>0.98951219438016025</c:v>
                </c:pt>
                <c:pt idx="150">
                  <c:v>0.98979990259185491</c:v>
                </c:pt>
                <c:pt idx="151">
                  <c:v>0.99009156554661104</c:v>
                </c:pt>
                <c:pt idx="152">
                  <c:v>0.99038723693449193</c:v>
                </c:pt>
                <c:pt idx="153">
                  <c:v>0.99068697115576332</c:v>
                </c:pt>
                <c:pt idx="154">
                  <c:v>0.99099082332977029</c:v>
                </c:pt>
                <c:pt idx="155">
                  <c:v>0.99129884930390355</c:v>
                </c:pt>
                <c:pt idx="156">
                  <c:v>0.99161110566266575</c:v>
                </c:pt>
                <c:pt idx="157">
                  <c:v>0.99192764973683234</c:v>
                </c:pt>
                <c:pt idx="158">
                  <c:v>0.99224853961271542</c:v>
                </c:pt>
                <c:pt idx="159">
                  <c:v>0.99257383414152045</c:v>
                </c:pt>
                <c:pt idx="160">
                  <c:v>0.99290359294880615</c:v>
                </c:pt>
                <c:pt idx="161">
                  <c:v>0.99323787644404249</c:v>
                </c:pt>
                <c:pt idx="162">
                  <c:v>0.99357674583026823</c:v>
                </c:pt>
                <c:pt idx="163">
                  <c:v>0.99392026311385173</c:v>
                </c:pt>
                <c:pt idx="164">
                  <c:v>0.99426849111435078</c:v>
                </c:pt>
                <c:pt idx="165">
                  <c:v>0.99462149347447382</c:v>
                </c:pt>
                <c:pt idx="166">
                  <c:v>0.99497933467014799</c:v>
                </c:pt>
                <c:pt idx="167">
                  <c:v>0.99534208002068292</c:v>
                </c:pt>
                <c:pt idx="168">
                  <c:v>0.99570979569904494</c:v>
                </c:pt>
                <c:pt idx="169">
                  <c:v>0.99608254874223034</c:v>
                </c:pt>
                <c:pt idx="170">
                  <c:v>0.99646040706174255</c:v>
                </c:pt>
                <c:pt idx="171">
                  <c:v>0.99684343945418008</c:v>
                </c:pt>
                <c:pt idx="172">
                  <c:v>0.99723171561191959</c:v>
                </c:pt>
                <c:pt idx="173">
                  <c:v>0.99762530613391376</c:v>
                </c:pt>
                <c:pt idx="174">
                  <c:v>0.99802428253658904</c:v>
                </c:pt>
                <c:pt idx="175">
                  <c:v>0.99842871726485083</c:v>
                </c:pt>
                <c:pt idx="176">
                  <c:v>0.99883868370319684</c:v>
                </c:pt>
                <c:pt idx="177">
                  <c:v>0.9992542561869332</c:v>
                </c:pt>
                <c:pt idx="178">
                  <c:v>0.99967551001350241</c:v>
                </c:pt>
                <c:pt idx="179">
                  <c:v>1.0001025214539143</c:v>
                </c:pt>
                <c:pt idx="180">
                  <c:v>1.0005353677642865</c:v>
                </c:pt>
                <c:pt idx="181">
                  <c:v>1.0009741271974901</c:v>
                </c:pt>
                <c:pt idx="182">
                  <c:v>1.0014188790149083</c:v>
                </c:pt>
                <c:pt idx="183">
                  <c:v>1.0018697034982944</c:v>
                </c:pt>
                <c:pt idx="184">
                  <c:v>1.0023266819617465</c:v>
                </c:pt>
                <c:pt idx="185">
                  <c:v>1.0027898967637834</c:v>
                </c:pt>
                <c:pt idx="186">
                  <c:v>1.0032594313195338</c:v>
                </c:pt>
                <c:pt idx="187">
                  <c:v>1.0037353701130276</c:v>
                </c:pt>
                <c:pt idx="188">
                  <c:v>1.0042177987096017</c:v>
                </c:pt>
                <c:pt idx="189">
                  <c:v>1.0047068037684082</c:v>
                </c:pt>
                <c:pt idx="190">
                  <c:v>1.0052024730550331</c:v>
                </c:pt>
                <c:pt idx="191">
                  <c:v>1.0057048954542225</c:v>
                </c:pt>
                <c:pt idx="192">
                  <c:v>1.0062141609827155</c:v>
                </c:pt>
                <c:pt idx="193">
                  <c:v>1.006730360802184</c:v>
                </c:pt>
                <c:pt idx="194">
                  <c:v>1.0072535872322821</c:v>
                </c:pt>
                <c:pt idx="195">
                  <c:v>1.0077839337637975</c:v>
                </c:pt>
                <c:pt idx="196">
                  <c:v>1.0083214950719139</c:v>
                </c:pt>
                <c:pt idx="197">
                  <c:v>1.0088663670295763</c:v>
                </c:pt>
                <c:pt idx="198">
                  <c:v>1.0094186467209636</c:v>
                </c:pt>
                <c:pt idx="199">
                  <c:v>1.009978432455064</c:v>
                </c:pt>
                <c:pt idx="200">
                  <c:v>1.0105458237793581</c:v>
                </c:pt>
                <c:pt idx="201">
                  <c:v>1.0111209214936017</c:v>
                </c:pt>
                <c:pt idx="202">
                  <c:v>1.0117038276637162</c:v>
                </c:pt>
                <c:pt idx="203">
                  <c:v>1.0122946456357782</c:v>
                </c:pt>
                <c:pt idx="204">
                  <c:v>1.0128934800501135</c:v>
                </c:pt>
                <c:pt idx="205">
                  <c:v>1.0135004368554901</c:v>
                </c:pt>
                <c:pt idx="206">
                  <c:v>1.0141156233234117</c:v>
                </c:pt>
                <c:pt idx="207">
                  <c:v>1.0147391480625116</c:v>
                </c:pt>
                <c:pt idx="208">
                  <c:v>1.0153711210330458</c:v>
                </c:pt>
                <c:pt idx="209">
                  <c:v>1.0160116535614783</c:v>
                </c:pt>
                <c:pt idx="210">
                  <c:v>1.0166608583551702</c:v>
                </c:pt>
                <c:pt idx="211">
                  <c:v>1.0173188495171572</c:v>
                </c:pt>
                <c:pt idx="212">
                  <c:v>1.0179857425610255</c:v>
                </c:pt>
                <c:pt idx="213">
                  <c:v>1.0186616544258764</c:v>
                </c:pt>
                <c:pt idx="214">
                  <c:v>1.0193467034913872</c:v>
                </c:pt>
                <c:pt idx="215">
                  <c:v>1.0200410095929566</c:v>
                </c:pt>
                <c:pt idx="216">
                  <c:v>1.0207446940369416</c:v>
                </c:pt>
                <c:pt idx="217">
                  <c:v>1.0214578796159806</c:v>
                </c:pt>
                <c:pt idx="218">
                  <c:v>1.0221806906244026</c:v>
                </c:pt>
                <c:pt idx="219">
                  <c:v>1.0229132528737173</c:v>
                </c:pt>
                <c:pt idx="220">
                  <c:v>1.0236556937081904</c:v>
                </c:pt>
                <c:pt idx="221">
                  <c:v>1.0244081420204956</c:v>
                </c:pt>
                <c:pt idx="222">
                  <c:v>1.025170728267446</c:v>
                </c:pt>
                <c:pt idx="223">
                  <c:v>1.0259435844858031</c:v>
                </c:pt>
                <c:pt idx="224">
                  <c:v>1.0267268443081567</c:v>
                </c:pt>
                <c:pt idx="225">
                  <c:v>1.0275206429788786</c:v>
                </c:pt>
                <c:pt idx="226">
                  <c:v>1.0283251173701455</c:v>
                </c:pt>
                <c:pt idx="227">
                  <c:v>1.0291404059980287</c:v>
                </c:pt>
                <c:pt idx="228">
                  <c:v>1.0299666490386481</c:v>
                </c:pt>
                <c:pt idx="229">
                  <c:v>1.0308039883443905</c:v>
                </c:pt>
                <c:pt idx="230">
                  <c:v>1.0316525674601851</c:v>
                </c:pt>
                <c:pt idx="231">
                  <c:v>1.032512531639838</c:v>
                </c:pt>
                <c:pt idx="232">
                  <c:v>1.0333840278624209</c:v>
                </c:pt>
                <c:pt idx="233">
                  <c:v>1.0342672048487098</c:v>
                </c:pt>
                <c:pt idx="234">
                  <c:v>1.035162213077673</c:v>
                </c:pt>
                <c:pt idx="235">
                  <c:v>1.0360692048030051</c:v>
                </c:pt>
                <c:pt idx="236">
                  <c:v>1.0369883340697053</c:v>
                </c:pt>
                <c:pt idx="237">
                  <c:v>1.0379197567306879</c:v>
                </c:pt>
                <c:pt idx="238">
                  <c:v>1.0388636304634387</c:v>
                </c:pt>
                <c:pt idx="239">
                  <c:v>1.0398201147866959</c:v>
                </c:pt>
                <c:pt idx="240">
                  <c:v>1.040789371077163</c:v>
                </c:pt>
                <c:pt idx="241">
                  <c:v>1.0417715625862483</c:v>
                </c:pt>
                <c:pt idx="242">
                  <c:v>1.0427668544568234</c:v>
                </c:pt>
                <c:pt idx="243">
                  <c:v>1.043775413740003</c:v>
                </c:pt>
                <c:pt idx="244">
                  <c:v>1.0447974094119361</c:v>
                </c:pt>
                <c:pt idx="245">
                  <c:v>1.045833012390607</c:v>
                </c:pt>
                <c:pt idx="246">
                  <c:v>1.0468823955526463</c:v>
                </c:pt>
                <c:pt idx="247">
                  <c:v>1.047945733750139</c:v>
                </c:pt>
                <c:pt idx="248">
                  <c:v>1.0490232038274343</c:v>
                </c:pt>
                <c:pt idx="249">
                  <c:v>1.0501149846379454</c:v>
                </c:pt>
                <c:pt idx="250">
                  <c:v>1.0512212570609398</c:v>
                </c:pt>
                <c:pt idx="251">
                  <c:v>1.0523422040183164</c:v>
                </c:pt>
                <c:pt idx="252">
                  <c:v>1.0534780104913559</c:v>
                </c:pt>
                <c:pt idx="253">
                  <c:v>1.0546288635374528</c:v>
                </c:pt>
                <c:pt idx="254">
                  <c:v>1.0557949523068144</c:v>
                </c:pt>
                <c:pt idx="255">
                  <c:v>1.0569764680591238</c:v>
                </c:pt>
                <c:pt idx="256">
                  <c:v>1.0581736041801675</c:v>
                </c:pt>
                <c:pt idx="257">
                  <c:v>1.0593865561984128</c:v>
                </c:pt>
                <c:pt idx="258">
                  <c:v>1.0606155218015392</c:v>
                </c:pt>
                <c:pt idx="259">
                  <c:v>1.0618607008529122</c:v>
                </c:pt>
                <c:pt idx="260">
                  <c:v>1.0631222954079995</c:v>
                </c:pt>
                <c:pt idx="261">
                  <c:v>1.0644005097307148</c:v>
                </c:pt>
                <c:pt idx="262">
                  <c:v>1.065695550309697</c:v>
                </c:pt>
                <c:pt idx="263">
                  <c:v>1.0670076258745078</c:v>
                </c:pt>
                <c:pt idx="264">
                  <c:v>1.0683369474117492</c:v>
                </c:pt>
                <c:pt idx="265">
                  <c:v>1.069683728181088</c:v>
                </c:pt>
                <c:pt idx="266">
                  <c:v>1.0710481837311907</c:v>
                </c:pt>
                <c:pt idx="267">
                  <c:v>1.0724305319155554</c:v>
                </c:pt>
                <c:pt idx="268">
                  <c:v>1.0738309929082359</c:v>
                </c:pt>
                <c:pt idx="269">
                  <c:v>1.0752497892194584</c:v>
                </c:pt>
                <c:pt idx="270">
                  <c:v>1.0766871457111116</c:v>
                </c:pt>
                <c:pt idx="271">
                  <c:v>1.0781432896121221</c:v>
                </c:pt>
                <c:pt idx="272">
                  <c:v>1.0796184505336888</c:v>
                </c:pt>
                <c:pt idx="273">
                  <c:v>1.0811128604843889</c:v>
                </c:pt>
                <c:pt idx="274">
                  <c:v>1.0826267538851337</c:v>
                </c:pt>
                <c:pt idx="275">
                  <c:v>1.084160367583979</c:v>
                </c:pt>
                <c:pt idx="276">
                  <c:v>1.0857139408707768</c:v>
                </c:pt>
                <c:pt idx="277">
                  <c:v>1.0872877154916656</c:v>
                </c:pt>
                <c:pt idx="278">
                  <c:v>1.0888819356633919</c:v>
                </c:pt>
                <c:pt idx="279">
                  <c:v>1.0904968480874548</c:v>
                </c:pt>
                <c:pt idx="280">
                  <c:v>1.0921327019640703</c:v>
                </c:pt>
                <c:pt idx="281">
                  <c:v>1.0937897490059458</c:v>
                </c:pt>
                <c:pt idx="282">
                  <c:v>1.0954682434518601</c:v>
                </c:pt>
                <c:pt idx="283">
                  <c:v>1.0971684420800436</c:v>
                </c:pt>
                <c:pt idx="284">
                  <c:v>1.0988906042213458</c:v>
                </c:pt>
                <c:pt idx="285">
                  <c:v>1.1006349917721943</c:v>
                </c:pt>
                <c:pt idx="286">
                  <c:v>1.102401869207329</c:v>
                </c:pt>
                <c:pt idx="287">
                  <c:v>1.1041915035923107</c:v>
                </c:pt>
                <c:pt idx="288">
                  <c:v>1.1060041645957943</c:v>
                </c:pt>
                <c:pt idx="289">
                  <c:v>1.1078401245015643</c:v>
                </c:pt>
                <c:pt idx="290">
                  <c:v>1.1096996582203216</c:v>
                </c:pt>
                <c:pt idx="291">
                  <c:v>1.1115830433012182</c:v>
                </c:pt>
                <c:pt idx="292">
                  <c:v>1.1134905599431353</c:v>
                </c:pt>
                <c:pt idx="293">
                  <c:v>1.115422491005692</c:v>
                </c:pt>
                <c:pt idx="294">
                  <c:v>1.1173791220199878</c:v>
                </c:pt>
                <c:pt idx="295">
                  <c:v>1.1193607411990636</c:v>
                </c:pt>
                <c:pt idx="296">
                  <c:v>1.121367639448084</c:v>
                </c:pt>
                <c:pt idx="297">
                  <c:v>1.1234001103742268</c:v>
                </c:pt>
                <c:pt idx="298">
                  <c:v>1.1254584502962806</c:v>
                </c:pt>
                <c:pt idx="299">
                  <c:v>1.1275429582539438</c:v>
                </c:pt>
                <c:pt idx="300">
                  <c:v>1.1296539360168141</c:v>
                </c:pt>
                <c:pt idx="301">
                  <c:v>1.1317916880930721</c:v>
                </c:pt>
                <c:pt idx="302">
                  <c:v>1.1339565217378447</c:v>
                </c:pt>
                <c:pt idx="303">
                  <c:v>1.136148746961253</c:v>
                </c:pt>
                <c:pt idx="304">
                  <c:v>1.1383686765361285</c:v>
                </c:pt>
                <c:pt idx="305">
                  <c:v>1.1406166260054051</c:v>
                </c:pt>
                <c:pt idx="306">
                  <c:v>1.1428929136891723</c:v>
                </c:pt>
                <c:pt idx="307">
                  <c:v>1.1451978606913924</c:v>
                </c:pt>
                <c:pt idx="308">
                  <c:v>1.1475317909062723</c:v>
                </c:pt>
                <c:pt idx="309">
                  <c:v>1.1498950310242899</c:v>
                </c:pt>
                <c:pt idx="310">
                  <c:v>1.1522879105378714</c:v>
                </c:pt>
                <c:pt idx="311">
                  <c:v>1.1547107617467109</c:v>
                </c:pt>
                <c:pt idx="312">
                  <c:v>1.1571639197627379</c:v>
                </c:pt>
                <c:pt idx="313">
                  <c:v>1.1596477225147206</c:v>
                </c:pt>
                <c:pt idx="314">
                  <c:v>1.1621625107525098</c:v>
                </c:pt>
                <c:pt idx="315">
                  <c:v>1.1647086280509162</c:v>
                </c:pt>
                <c:pt idx="316">
                  <c:v>1.1672864208132219</c:v>
                </c:pt>
                <c:pt idx="317">
                  <c:v>1.1698962382743201</c:v>
                </c:pt>
                <c:pt idx="318">
                  <c:v>1.17253843250349</c:v>
                </c:pt>
                <c:pt idx="319">
                  <c:v>1.1752133584067936</c:v>
                </c:pt>
                <c:pt idx="320">
                  <c:v>1.1779213737291054</c:v>
                </c:pt>
                <c:pt idx="321">
                  <c:v>1.1806628390557647</c:v>
                </c:pt>
                <c:pt idx="322">
                  <c:v>1.1834381178138571</c:v>
                </c:pt>
                <c:pt idx="323">
                  <c:v>1.186247576273123</c:v>
                </c:pt>
                <c:pt idx="324">
                  <c:v>1.1890915835464906</c:v>
                </c:pt>
                <c:pt idx="325">
                  <c:v>1.1919705115902381</c:v>
                </c:pt>
                <c:pt idx="326">
                  <c:v>1.1948847352037857</c:v>
                </c:pt>
                <c:pt idx="327">
                  <c:v>1.1978346320291162</c:v>
                </c:pt>
                <c:pt idx="328">
                  <c:v>1.200820582549829</c:v>
                </c:pt>
                <c:pt idx="329">
                  <c:v>1.2038429700898285</c:v>
                </c:pt>
                <c:pt idx="330">
                  <c:v>1.2069021808116474</c:v>
                </c:pt>
                <c:pt idx="331">
                  <c:v>1.2099986037144126</c:v>
                </c:pt>
                <c:pt idx="332">
                  <c:v>1.2131326306314552</c:v>
                </c:pt>
                <c:pt idx="333">
                  <c:v>1.216304656227561</c:v>
                </c:pt>
                <c:pt idx="334">
                  <c:v>1.2195150779958805</c:v>
                </c:pt>
                <c:pt idx="335">
                  <c:v>1.2227642962544916</c:v>
                </c:pt>
                <c:pt idx="336">
                  <c:v>1.2260527141426192</c:v>
                </c:pt>
                <c:pt idx="337">
                  <c:v>1.2293807376165269</c:v>
                </c:pt>
                <c:pt idx="338">
                  <c:v>1.2327487754450754</c:v>
                </c:pt>
                <c:pt idx="339">
                  <c:v>1.2361572392049649</c:v>
                </c:pt>
                <c:pt idx="340">
                  <c:v>1.2396065432756538</c:v>
                </c:pt>
                <c:pt idx="341">
                  <c:v>1.2430971048339783</c:v>
                </c:pt>
                <c:pt idx="342">
                  <c:v>1.2466293438484624</c:v>
                </c:pt>
                <c:pt idx="343">
                  <c:v>1.2502036830733425</c:v>
                </c:pt>
                <c:pt idx="344">
                  <c:v>1.253820548042301</c:v>
                </c:pt>
                <c:pt idx="345">
                  <c:v>1.2574803670619275</c:v>
                </c:pt>
                <c:pt idx="346">
                  <c:v>1.2611835712049102</c:v>
                </c:pt>
                <c:pt idx="347">
                  <c:v>1.2649305943029721</c:v>
                </c:pt>
                <c:pt idx="348">
                  <c:v>1.2687218729395564</c:v>
                </c:pt>
                <c:pt idx="349">
                  <c:v>1.272557846442278</c:v>
                </c:pt>
                <c:pt idx="350">
                  <c:v>1.2764389568751429</c:v>
                </c:pt>
                <c:pt idx="351">
                  <c:v>1.2803656490305553</c:v>
                </c:pt>
                <c:pt idx="352">
                  <c:v>1.2843383704211195</c:v>
                </c:pt>
                <c:pt idx="353">
                  <c:v>1.2883575712712487</c:v>
                </c:pt>
                <c:pt idx="354">
                  <c:v>1.2924237045085902</c:v>
                </c:pt>
                <c:pt idx="355">
                  <c:v>1.2965372257552874</c:v>
                </c:pt>
                <c:pt idx="356">
                  <c:v>1.3006985933190804</c:v>
                </c:pt>
                <c:pt idx="357">
                  <c:v>1.3049082681842701</c:v>
                </c:pt>
                <c:pt idx="358">
                  <c:v>1.3091667140025456</c:v>
                </c:pt>
                <c:pt idx="359">
                  <c:v>1.3134743970837073</c:v>
                </c:pt>
                <c:pt idx="360">
                  <c:v>1.3178317863862752</c:v>
                </c:pt>
                <c:pt idx="361">
                  <c:v>1.3222393535080237</c:v>
                </c:pt>
                <c:pt idx="362">
                  <c:v>1.3266975726764332</c:v>
                </c:pt>
                <c:pt idx="363">
                  <c:v>1.3312069207390935</c:v>
                </c:pt>
                <c:pt idx="364">
                  <c:v>1.3357678771540566</c:v>
                </c:pt>
                <c:pt idx="365">
                  <c:v>1.3403809239801701</c:v>
                </c:pt>
                <c:pt idx="366">
                  <c:v>1.3450465458673944</c:v>
                </c:pt>
                <c:pt idx="367">
                  <c:v>1.3497652300471263</c:v>
                </c:pt>
                <c:pt idx="368">
                  <c:v>1.354537466322546</c:v>
                </c:pt>
                <c:pt idx="369">
                  <c:v>1.3593637470589939</c:v>
                </c:pt>
                <c:pt idx="370">
                  <c:v>1.3642445671744095</c:v>
                </c:pt>
                <c:pt idx="371">
                  <c:v>1.3691804241298324</c:v>
                </c:pt>
                <c:pt idx="372">
                  <c:v>1.3741718179199962</c:v>
                </c:pt>
                <c:pt idx="373">
                  <c:v>1.3792192510640178</c:v>
                </c:pt>
                <c:pt idx="374">
                  <c:v>1.3843232285962157</c:v>
                </c:pt>
                <c:pt idx="375">
                  <c:v>1.3894842580570574</c:v>
                </c:pt>
                <c:pt idx="376">
                  <c:v>1.3947028494842657</c:v>
                </c:pt>
                <c:pt idx="377">
                  <c:v>1.3999795154040937</c:v>
                </c:pt>
                <c:pt idx="378">
                  <c:v>1.4053147708227876</c:v>
                </c:pt>
                <c:pt idx="379">
                  <c:v>1.4107091332182551</c:v>
                </c:pt>
                <c:pt idx="380">
                  <c:v>1.4161631225319564</c:v>
                </c:pt>
                <c:pt idx="381">
                  <c:v>1.4216772611610344</c:v>
                </c:pt>
                <c:pt idx="382">
                  <c:v>1.427252073950698</c:v>
                </c:pt>
                <c:pt idx="383">
                  <c:v>1.4328880881868813</c:v>
                </c:pt>
                <c:pt idx="384">
                  <c:v>1.4385858335891943</c:v>
                </c:pt>
                <c:pt idx="385">
                  <c:v>1.444345842304174</c:v>
                </c:pt>
                <c:pt idx="386">
                  <c:v>1.4501686488988641</c:v>
                </c:pt>
                <c:pt idx="387">
                  <c:v>1.4560547903547336</c:v>
                </c:pt>
                <c:pt idx="388">
                  <c:v>1.4620048060619475</c:v>
                </c:pt>
                <c:pt idx="389">
                  <c:v>1.4680192378140124</c:v>
                </c:pt>
                <c:pt idx="390">
                  <c:v>1.4740986298028134</c:v>
                </c:pt>
                <c:pt idx="391">
                  <c:v>1.4802435286140454</c:v>
                </c:pt>
                <c:pt idx="392">
                  <c:v>1.4864544832230755</c:v>
                </c:pt>
                <c:pt idx="393">
                  <c:v>1.4927320449912267</c:v>
                </c:pt>
                <c:pt idx="394">
                  <c:v>1.499076767662527</c:v>
                </c:pt>
                <c:pt idx="395">
                  <c:v>1.5054892073609056</c:v>
                </c:pt>
                <c:pt idx="396">
                  <c:v>1.5119699225878833</c:v>
                </c:pt>
                <c:pt idx="397">
                  <c:v>1.5185194742207446</c:v>
                </c:pt>
                <c:pt idx="398">
                  <c:v>1.5251384255112233</c:v>
                </c:pt>
                <c:pt idx="399">
                  <c:v>1.5318273420847086</c:v>
                </c:pt>
                <c:pt idx="400">
                  <c:v>1.5385867919399796</c:v>
                </c:pt>
                <c:pt idx="401">
                  <c:v>1.5454173454494902</c:v>
                </c:pt>
                <c:pt idx="402">
                  <c:v>1.5523195753602168</c:v>
                </c:pt>
                <c:pt idx="403">
                  <c:v>1.5592940567950673</c:v>
                </c:pt>
                <c:pt idx="404">
                  <c:v>1.5663413672548847</c:v>
                </c:pt>
                <c:pt idx="405">
                  <c:v>1.573462086621036</c:v>
                </c:pt>
                <c:pt idx="406">
                  <c:v>1.5806567971586118</c:v>
                </c:pt>
                <c:pt idx="407">
                  <c:v>1.587926083520238</c:v>
                </c:pt>
                <c:pt idx="408">
                  <c:v>1.5952705327505223</c:v>
                </c:pt>
                <c:pt idx="409">
                  <c:v>1.6026907342911192</c:v>
                </c:pt>
                <c:pt idx="410">
                  <c:v>1.6101872799864614</c:v>
                </c:pt>
                <c:pt idx="411">
                  <c:v>1.6177607640901301</c:v>
                </c:pt>
                <c:pt idx="412">
                  <c:v>1.6254117832718942</c:v>
                </c:pt>
                <c:pt idx="413">
                  <c:v>1.6331409366254157</c:v>
                </c:pt>
                <c:pt idx="414">
                  <c:v>1.6409488256766398</c:v>
                </c:pt>
                <c:pt idx="415">
                  <c:v>1.6488360543928633</c:v>
                </c:pt>
                <c:pt idx="416">
                  <c:v>1.6568032291924992</c:v>
                </c:pt>
                <c:pt idx="417">
                  <c:v>1.6648509589555378</c:v>
                </c:pt>
                <c:pt idx="418">
                  <c:v>1.6729798550347077</c:v>
                </c:pt>
                <c:pt idx="419">
                  <c:v>1.6811905312673552</c:v>
                </c:pt>
                <c:pt idx="420">
                  <c:v>1.6894836039880248</c:v>
                </c:pt>
                <c:pt idx="421">
                  <c:v>1.6978596920417715</c:v>
                </c:pt>
                <c:pt idx="422">
                  <c:v>1.7063194167981808</c:v>
                </c:pt>
                <c:pt idx="423">
                  <c:v>1.7148634021661278</c:v>
                </c:pt>
                <c:pt idx="424">
                  <c:v>1.7234922746092525</c:v>
                </c:pt>
                <c:pt idx="425">
                  <c:v>1.7322066631621769</c:v>
                </c:pt>
                <c:pt idx="426">
                  <c:v>1.7410071994474481</c:v>
                </c:pt>
                <c:pt idx="427">
                  <c:v>1.7498945176932181</c:v>
                </c:pt>
                <c:pt idx="428">
                  <c:v>1.7588692547516604</c:v>
                </c:pt>
                <c:pt idx="429">
                  <c:v>1.7679320501181248</c:v>
                </c:pt>
                <c:pt idx="430">
                  <c:v>1.7770835459510248</c:v>
                </c:pt>
                <c:pt idx="431">
                  <c:v>1.7863243870924703</c:v>
                </c:pt>
                <c:pt idx="432">
                  <c:v>1.7956552210896279</c:v>
                </c:pt>
                <c:pt idx="433">
                  <c:v>1.8050766982168276</c:v>
                </c:pt>
                <c:pt idx="434">
                  <c:v>1.814589471498393</c:v>
                </c:pt>
                <c:pt idx="435">
                  <c:v>1.8241941967322199</c:v>
                </c:pt>
                <c:pt idx="436">
                  <c:v>1.8338915325140697</c:v>
                </c:pt>
                <c:pt idx="437">
                  <c:v>1.8436821402626082</c:v>
                </c:pt>
                <c:pt idx="438">
                  <c:v>1.853566684245157</c:v>
                </c:pt>
                <c:pt idx="439">
                  <c:v>1.8635458316041846</c:v>
                </c:pt>
                <c:pt idx="440">
                  <c:v>1.8736202523844985</c:v>
                </c:pt>
                <c:pt idx="441">
                  <c:v>1.883790619561174</c:v>
                </c:pt>
                <c:pt idx="442">
                  <c:v>1.8940576090681835</c:v>
                </c:pt>
                <c:pt idx="443">
                  <c:v>1.9044218998277405</c:v>
                </c:pt>
                <c:pt idx="444">
                  <c:v>1.9148841737803426</c:v>
                </c:pt>
                <c:pt idx="445">
                  <c:v>1.9254451159155244</c:v>
                </c:pt>
                <c:pt idx="446">
                  <c:v>1.936105414303291</c:v>
                </c:pt>
                <c:pt idx="447">
                  <c:v>1.9468657601262569</c:v>
                </c:pt>
                <c:pt idx="448">
                  <c:v>1.9577268477124545</c:v>
                </c:pt>
                <c:pt idx="449">
                  <c:v>1.9686893745688347</c:v>
                </c:pt>
                <c:pt idx="450">
                  <c:v>1.979754041415424</c:v>
                </c:pt>
                <c:pt idx="451">
                  <c:v>1.9909215522201653</c:v>
                </c:pt>
                <c:pt idx="452">
                  <c:v>2.0021926142344029</c:v>
                </c:pt>
                <c:pt idx="453">
                  <c:v>2.0135679380290377</c:v>
                </c:pt>
                <c:pt idx="454">
                  <c:v>2.0250482375313115</c:v>
                </c:pt>
                <c:pt idx="455">
                  <c:v>2.0366342300622451</c:v>
                </c:pt>
                <c:pt idx="456">
                  <c:v>2.0483266363747039</c:v>
                </c:pt>
                <c:pt idx="457">
                  <c:v>2.0601261806920905</c:v>
                </c:pt>
                <c:pt idx="458">
                  <c:v>2.072033590747659</c:v>
                </c:pt>
                <c:pt idx="459">
                  <c:v>2.0840495978244347</c:v>
                </c:pt>
                <c:pt idx="460">
                  <c:v>2.0961749367957463</c:v>
                </c:pt>
                <c:pt idx="461">
                  <c:v>2.1084103461663473</c:v>
                </c:pt>
                <c:pt idx="462">
                  <c:v>2.1207565681141363</c:v>
                </c:pt>
                <c:pt idx="463">
                  <c:v>2.1332143485324466</c:v>
                </c:pt>
                <c:pt idx="464">
                  <c:v>2.1457844370729258</c:v>
                </c:pt>
                <c:pt idx="465">
                  <c:v>2.1584675871889636</c:v>
                </c:pt>
                <c:pt idx="466">
                  <c:v>2.1712645561796982</c:v>
                </c:pt>
                <c:pt idx="467">
                  <c:v>2.1841761052345574</c:v>
                </c:pt>
                <c:pt idx="468">
                  <c:v>2.1972029994783546</c:v>
                </c:pt>
                <c:pt idx="469">
                  <c:v>2.2103460080169124</c:v>
                </c:pt>
                <c:pt idx="470">
                  <c:v>2.2236059039832217</c:v>
                </c:pt>
                <c:pt idx="471">
                  <c:v>2.2369834645841169</c:v>
                </c:pt>
                <c:pt idx="472">
                  <c:v>2.2504794711474618</c:v>
                </c:pt>
                <c:pt idx="473">
                  <c:v>2.2640947091698536</c:v>
                </c:pt>
                <c:pt idx="474">
                  <c:v>2.2778299683648</c:v>
                </c:pt>
                <c:pt idx="475">
                  <c:v>2.2916860427114139</c:v>
                </c:pt>
                <c:pt idx="476">
                  <c:v>2.3056637305035794</c:v>
                </c:pt>
                <c:pt idx="477">
                  <c:v>2.3197638343995801</c:v>
                </c:pt>
                <c:pt idx="478">
                  <c:v>2.333987161472221</c:v>
                </c:pt>
                <c:pt idx="479">
                  <c:v>2.34833452325939</c:v>
                </c:pt>
                <c:pt idx="480">
                  <c:v>2.3628067358150884</c:v>
                </c:pt>
                <c:pt idx="481">
                  <c:v>2.3774046197608936</c:v>
                </c:pt>
                <c:pt idx="482">
                  <c:v>2.392129000337877</c:v>
                </c:pt>
                <c:pt idx="483">
                  <c:v>2.4069807074589407</c:v>
                </c:pt>
                <c:pt idx="484">
                  <c:v>2.421960575761597</c:v>
                </c:pt>
                <c:pt idx="485">
                  <c:v>2.4370694446611427</c:v>
                </c:pt>
                <c:pt idx="486">
                  <c:v>2.4523081584042838</c:v>
                </c:pt>
                <c:pt idx="487">
                  <c:v>2.4676775661231232</c:v>
                </c:pt>
                <c:pt idx="488">
                  <c:v>2.4831785218895868</c:v>
                </c:pt>
                <c:pt idx="489">
                  <c:v>2.4988118847702259</c:v>
                </c:pt>
                <c:pt idx="490">
                  <c:v>2.5145785188814105</c:v>
                </c:pt>
                <c:pt idx="491">
                  <c:v>2.5304792934449063</c:v>
                </c:pt>
                <c:pt idx="492">
                  <c:v>2.5465150828438348</c:v>
                </c:pt>
                <c:pt idx="493">
                  <c:v>2.5626867666789921</c:v>
                </c:pt>
                <c:pt idx="494">
                  <c:v>2.5789952298255581</c:v>
                </c:pt>
                <c:pt idx="495">
                  <c:v>2.5954413624901345</c:v>
                </c:pt>
                <c:pt idx="496">
                  <c:v>2.6120260602681662</c:v>
                </c:pt>
                <c:pt idx="497">
                  <c:v>2.6287502242017062</c:v>
                </c:pt>
                <c:pt idx="498">
                  <c:v>2.6456147608375207</c:v>
                </c:pt>
                <c:pt idx="499">
                  <c:v>2.6626205822855478</c:v>
                </c:pt>
                <c:pt idx="500">
                  <c:v>2.6797686062776793</c:v>
                </c:pt>
                <c:pt idx="501">
                  <c:v>2.6970597562268934</c:v>
                </c:pt>
                <c:pt idx="502">
                  <c:v>2.7144949612867055</c:v>
                </c:pt>
                <c:pt idx="503">
                  <c:v>2.7320751564109491</c:v>
                </c:pt>
                <c:pt idx="504">
                  <c:v>2.7498012824138671</c:v>
                </c:pt>
                <c:pt idx="505">
                  <c:v>2.7676742860305503</c:v>
                </c:pt>
                <c:pt idx="506">
                  <c:v>2.7856951199776478</c:v>
                </c:pt>
                <c:pt idx="507">
                  <c:v>2.8038647430144388</c:v>
                </c:pt>
                <c:pt idx="508">
                  <c:v>2.8221841200041631</c:v>
                </c:pt>
                <c:pt idx="509">
                  <c:v>2.8406542219756976</c:v>
                </c:pt>
                <c:pt idx="510">
                  <c:v>2.8592760261855039</c:v>
                </c:pt>
                <c:pt idx="511">
                  <c:v>2.8780505161799108</c:v>
                </c:pt>
                <c:pt idx="512">
                  <c:v>2.8969786818576497</c:v>
                </c:pt>
                <c:pt idx="513">
                  <c:v>2.9160615195327262</c:v>
                </c:pt>
                <c:pt idx="514">
                  <c:v>2.9353000319975595</c:v>
                </c:pt>
                <c:pt idx="515">
                  <c:v>2.9546952285864294</c:v>
                </c:pt>
                <c:pt idx="516">
                  <c:v>2.9742481252391935</c:v>
                </c:pt>
                <c:pt idx="517">
                  <c:v>2.9939597445653083</c:v>
                </c:pt>
                <c:pt idx="518">
                  <c:v>3.0138311159081228</c:v>
                </c:pt>
                <c:pt idx="519">
                  <c:v>3.0338632754094745</c:v>
                </c:pt>
                <c:pt idx="520">
                  <c:v>3.0540572660745409</c:v>
                </c:pt>
                <c:pt idx="521">
                  <c:v>3.0744141378370062</c:v>
                </c:pt>
                <c:pt idx="522">
                  <c:v>3.0949349476244659</c:v>
                </c:pt>
                <c:pt idx="523">
                  <c:v>3.1156207594241629</c:v>
                </c:pt>
                <c:pt idx="524">
                  <c:v>3.1364726443489519</c:v>
                </c:pt>
                <c:pt idx="525">
                  <c:v>3.1574916807035796</c:v>
                </c:pt>
                <c:pt idx="526">
                  <c:v>3.1786789540512155</c:v>
                </c:pt>
                <c:pt idx="527">
                  <c:v>3.2000355572802857</c:v>
                </c:pt>
                <c:pt idx="528">
                  <c:v>3.221562590671553</c:v>
                </c:pt>
                <c:pt idx="529">
                  <c:v>3.243261161965505</c:v>
                </c:pt>
                <c:pt idx="530">
                  <c:v>3.2651323864299919</c:v>
                </c:pt>
                <c:pt idx="531">
                  <c:v>3.2871773869281622</c:v>
                </c:pt>
                <c:pt idx="532">
                  <c:v>3.3093972939866534</c:v>
                </c:pt>
                <c:pt idx="533">
                  <c:v>3.3317932458640827</c:v>
                </c:pt>
                <c:pt idx="534">
                  <c:v>3.3543663886197943</c:v>
                </c:pt>
                <c:pt idx="535">
                  <c:v>3.3771178761828988</c:v>
                </c:pt>
                <c:pt idx="536">
                  <c:v>3.4000488704215801</c:v>
                </c:pt>
                <c:pt idx="537">
                  <c:v>3.4231605412126869</c:v>
                </c:pt>
                <c:pt idx="538">
                  <c:v>3.4464540665116057</c:v>
                </c:pt>
                <c:pt idx="539">
                  <c:v>3.4699306324224044</c:v>
                </c:pt>
                <c:pt idx="540">
                  <c:v>3.4935914332682616</c:v>
                </c:pt>
                <c:pt idx="541">
                  <c:v>3.5174376716621798</c:v>
                </c:pt>
                <c:pt idx="542">
                  <c:v>3.5414705585779895</c:v>
                </c:pt>
                <c:pt idx="543">
                  <c:v>3.5656913134216062</c:v>
                </c:pt>
                <c:pt idx="544">
                  <c:v>3.5901011641026139</c:v>
                </c:pt>
                <c:pt idx="545">
                  <c:v>3.6147013471060991</c:v>
                </c:pt>
                <c:pt idx="546">
                  <c:v>3.6394931075647947</c:v>
                </c:pt>
                <c:pt idx="547">
                  <c:v>3.6644776993314947</c:v>
                </c:pt>
                <c:pt idx="548">
                  <c:v>3.6896563850517956</c:v>
                </c:pt>
                <c:pt idx="549">
                  <c:v>3.7150304362370545</c:v>
                </c:pt>
                <c:pt idx="550">
                  <c:v>3.7406011333377389</c:v>
                </c:pt>
                <c:pt idx="551">
                  <c:v>3.7663697658169744</c:v>
                </c:pt>
                <c:pt idx="552">
                  <c:v>3.7923376322244717</c:v>
                </c:pt>
                <c:pt idx="553">
                  <c:v>3.8185060402706781</c:v>
                </c:pt>
                <c:pt idx="554">
                  <c:v>3.8448763069012819</c:v>
                </c:pt>
                <c:pt idx="555">
                  <c:v>3.8714497583719898</c:v>
                </c:pt>
                <c:pt idx="556">
                  <c:v>3.8982277303236219</c:v>
                </c:pt>
                <c:pt idx="557">
                  <c:v>3.9252115678574802</c:v>
                </c:pt>
                <c:pt idx="558">
                  <c:v>3.952402625611072</c:v>
                </c:pt>
                <c:pt idx="559">
                  <c:v>3.979802267834085</c:v>
                </c:pt>
                <c:pt idx="560">
                  <c:v>4.0074118684647217</c:v>
                </c:pt>
                <c:pt idx="561">
                  <c:v>4.0352328112063116</c:v>
                </c:pt>
                <c:pt idx="562">
                  <c:v>4.0632664896042403</c:v>
                </c:pt>
                <c:pt idx="563">
                  <c:v>4.0915143071232025</c:v>
                </c:pt>
                <c:pt idx="564">
                  <c:v>4.11997767722477</c:v>
                </c:pt>
                <c:pt idx="565">
                  <c:v>4.1486580234452637</c:v>
                </c:pt>
                <c:pt idx="566">
                  <c:v>4.1775567794739645</c:v>
                </c:pt>
                <c:pt idx="567">
                  <c:v>4.2066753892316218</c:v>
                </c:pt>
                <c:pt idx="568">
                  <c:v>4.2360153069493114</c:v>
                </c:pt>
                <c:pt idx="569">
                  <c:v>4.2655779972475889</c:v>
                </c:pt>
                <c:pt idx="570">
                  <c:v>4.2953649352160044</c:v>
                </c:pt>
                <c:pt idx="571">
                  <c:v>4.3253776064928999</c:v>
                </c:pt>
                <c:pt idx="572">
                  <c:v>4.355617507345583</c:v>
                </c:pt>
                <c:pt idx="573">
                  <c:v>4.3860861447507888</c:v>
                </c:pt>
                <c:pt idx="574">
                  <c:v>4.4167850364755097</c:v>
                </c:pt>
                <c:pt idx="575">
                  <c:v>4.4477157111581533</c:v>
                </c:pt>
                <c:pt idx="576">
                  <c:v>4.4788797083899912</c:v>
                </c:pt>
                <c:pt idx="577">
                  <c:v>4.5102785787970268</c:v>
                </c:pt>
                <c:pt idx="578">
                  <c:v>4.5419138841221098</c:v>
                </c:pt>
                <c:pt idx="579">
                  <c:v>4.5737871973074906</c:v>
                </c:pt>
                <c:pt idx="580">
                  <c:v>4.6059001025776078</c:v>
                </c:pt>
                <c:pt idx="581">
                  <c:v>4.6382541955223155</c:v>
                </c:pt>
                <c:pt idx="582">
                  <c:v>4.6708510831803869</c:v>
                </c:pt>
                <c:pt idx="583">
                  <c:v>4.7036923841234062</c:v>
                </c:pt>
                <c:pt idx="584">
                  <c:v>4.736779728539978</c:v>
                </c:pt>
                <c:pt idx="585">
                  <c:v>4.7701147583203172</c:v>
                </c:pt>
                <c:pt idx="586">
                  <c:v>4.8036991271411358</c:v>
                </c:pt>
                <c:pt idx="587">
                  <c:v>4.8375345005509498</c:v>
                </c:pt>
                <c:pt idx="588">
                  <c:v>4.8716225560556676</c:v>
                </c:pt>
                <c:pt idx="589">
                  <c:v>4.90596498320458</c:v>
                </c:pt>
                <c:pt idx="590">
                  <c:v>4.9405634836766765</c:v>
                </c:pt>
                <c:pt idx="591">
                  <c:v>4.9754197713673403</c:v>
                </c:pt>
                <c:pt idx="592">
                  <c:v>5.0105355724753569</c:v>
                </c:pt>
                <c:pt idx="593">
                  <c:v>5.0459126255903302</c:v>
                </c:pt>
                <c:pt idx="594">
                  <c:v>5.0815526817803987</c:v>
                </c:pt>
                <c:pt idx="595">
                  <c:v>5.1174575046803765</c:v>
                </c:pt>
                <c:pt idx="596">
                  <c:v>5.1536288705801603</c:v>
                </c:pt>
                <c:pt idx="597">
                  <c:v>5.1900685685135857</c:v>
                </c:pt>
                <c:pt idx="598">
                  <c:v>5.226778400347591</c:v>
                </c:pt>
                <c:pt idx="599">
                  <c:v>5.2637601808717518</c:v>
                </c:pt>
                <c:pt idx="600">
                  <c:v>5.3010157378881395</c:v>
                </c:pt>
                <c:pt idx="601">
                  <c:v>5.3385469123016245</c:v>
                </c:pt>
                <c:pt idx="602">
                  <c:v>5.3763555582104434</c:v>
                </c:pt>
                <c:pt idx="603">
                  <c:v>5.4144435429971756</c:v>
                </c:pt>
                <c:pt idx="604">
                  <c:v>5.4528127474200749</c:v>
                </c:pt>
                <c:pt idx="605">
                  <c:v>5.4914650657047259</c:v>
                </c:pt>
                <c:pt idx="606">
                  <c:v>5.5304024056361216</c:v>
                </c:pt>
                <c:pt idx="607">
                  <c:v>5.5696266886510513</c:v>
                </c:pt>
                <c:pt idx="608">
                  <c:v>5.6091398499308243</c:v>
                </c:pt>
                <c:pt idx="609">
                  <c:v>5.6489438384944224</c:v>
                </c:pt>
                <c:pt idx="610">
                  <c:v>5.6890406172919574</c:v>
                </c:pt>
                <c:pt idx="611">
                  <c:v>5.7294321632984779</c:v>
                </c:pt>
                <c:pt idx="612">
                  <c:v>5.7701204676081597</c:v>
                </c:pt>
                <c:pt idx="613">
                  <c:v>5.8111075355288797</c:v>
                </c:pt>
                <c:pt idx="614">
                  <c:v>5.8523953866770082</c:v>
                </c:pt>
                <c:pt idx="615">
                  <c:v>5.8939860550727721</c:v>
                </c:pt>
                <c:pt idx="616">
                  <c:v>5.9358815892357271</c:v>
                </c:pt>
                <c:pt idx="617">
                  <c:v>5.9780840522807868</c:v>
                </c:pt>
                <c:pt idx="618">
                  <c:v>6.0205955220144514</c:v>
                </c:pt>
                <c:pt idx="619">
                  <c:v>6.0634180910315099</c:v>
                </c:pt>
                <c:pt idx="620">
                  <c:v>6.106553866811967</c:v>
                </c:pt>
                <c:pt idx="621">
                  <c:v>6.1500049718184178</c:v>
                </c:pt>
                <c:pt idx="622">
                  <c:v>6.1937735435936903</c:v>
                </c:pt>
                <c:pt idx="623">
                  <c:v>6.237861734858873</c:v>
                </c:pt>
                <c:pt idx="624">
                  <c:v>6.2822717136117117</c:v>
                </c:pt>
                <c:pt idx="625">
                  <c:v>6.3270056632252158</c:v>
                </c:pt>
                <c:pt idx="626">
                  <c:v>6.3720657825468257</c:v>
                </c:pt>
                <c:pt idx="627">
                  <c:v>6.4174542859976373</c:v>
                </c:pt>
                <c:pt idx="628">
                  <c:v>6.4631734036722479</c:v>
                </c:pt>
                <c:pt idx="629">
                  <c:v>6.5092253814386805</c:v>
                </c:pt>
                <c:pt idx="630">
                  <c:v>6.5556124810388026</c:v>
                </c:pt>
                <c:pt idx="631">
                  <c:v>6.6023369801890643</c:v>
                </c:pt>
                <c:pt idx="632">
                  <c:v>6.6494011726814239</c:v>
                </c:pt>
                <c:pt idx="633">
                  <c:v>6.6968073684848051</c:v>
                </c:pt>
                <c:pt idx="634">
                  <c:v>6.7445578938466548</c:v>
                </c:pt>
                <c:pt idx="635">
                  <c:v>6.7926550913950443</c:v>
                </c:pt>
                <c:pt idx="636">
                  <c:v>6.8411013202409032</c:v>
                </c:pt>
                <c:pt idx="637">
                  <c:v>6.8898989560806827</c:v>
                </c:pt>
                <c:pt idx="638">
                  <c:v>6.9390503912992827</c:v>
                </c:pt>
                <c:pt idx="639">
                  <c:v>6.9885580350733196</c:v>
                </c:pt>
                <c:pt idx="640">
                  <c:v>7.0384243134746471</c:v>
                </c:pt>
                <c:pt idx="641">
                  <c:v>7.0886516695743085</c:v>
                </c:pt>
                <c:pt idx="642">
                  <c:v>7.1392425635466141</c:v>
                </c:pt>
                <c:pt idx="643">
                  <c:v>7.1901994727737337</c:v>
                </c:pt>
                <c:pt idx="644">
                  <c:v>7.2415248919503794</c:v>
                </c:pt>
                <c:pt idx="645">
                  <c:v>7.2932213331889422</c:v>
                </c:pt>
                <c:pt idx="646">
                  <c:v>7.3452913261248884</c:v>
                </c:pt>
                <c:pt idx="647">
                  <c:v>7.3977374180223512</c:v>
                </c:pt>
                <c:pt idx="648">
                  <c:v>7.4505621738802663</c:v>
                </c:pt>
                <c:pt idx="649">
                  <c:v>7.5037681765384541</c:v>
                </c:pt>
                <c:pt idx="650">
                  <c:v>7.5573580267843212</c:v>
                </c:pt>
                <c:pt idx="651">
                  <c:v>7.6113343434595988</c:v>
                </c:pt>
                <c:pt idx="652">
                  <c:v>7.6656997635675488</c:v>
                </c:pt>
                <c:pt idx="653">
                  <c:v>7.7204569423803582</c:v>
                </c:pt>
                <c:pt idx="654">
                  <c:v>7.7756085535468795</c:v>
                </c:pt>
                <c:pt idx="655">
                  <c:v>7.8311572892005312</c:v>
                </c:pt>
                <c:pt idx="656">
                  <c:v>7.8871058600676882</c:v>
                </c:pt>
                <c:pt idx="657">
                  <c:v>7.9434569955761525</c:v>
                </c:pt>
                <c:pt idx="658">
                  <c:v>8.0002134439640162</c:v>
                </c:pt>
                <c:pt idx="659">
                  <c:v>8.0573779723888173</c:v>
                </c:pt>
                <c:pt idx="660">
                  <c:v>8.1149533670368523</c:v>
                </c:pt>
                <c:pt idx="661">
                  <c:v>8.172942433232997</c:v>
                </c:pt>
                <c:pt idx="662">
                  <c:v>8.231347995550502</c:v>
                </c:pt>
                <c:pt idx="663">
                  <c:v>8.2901728979213534</c:v>
                </c:pt>
                <c:pt idx="664">
                  <c:v>8.3494200037467952</c:v>
                </c:pt>
                <c:pt idx="665">
                  <c:v>8.4090921960080287</c:v>
                </c:pt>
                <c:pt idx="666">
                  <c:v>8.4691923773774533</c:v>
                </c:pt>
                <c:pt idx="667">
                  <c:v>8.5297234703299374</c:v>
                </c:pt>
                <c:pt idx="668">
                  <c:v>8.5906884172545404</c:v>
                </c:pt>
                <c:pt idx="669">
                  <c:v>8.6520901805663897</c:v>
                </c:pt>
                <c:pt idx="670">
                  <c:v>8.7139317428190193</c:v>
                </c:pt>
                <c:pt idx="671">
                  <c:v>8.7762161068168361</c:v>
                </c:pt>
                <c:pt idx="672">
                  <c:v>8.8389462957280411</c:v>
                </c:pt>
                <c:pt idx="673">
                  <c:v>8.9021253531976079</c:v>
                </c:pt>
                <c:pt idx="674">
                  <c:v>8.9657563434608623</c:v>
                </c:pt>
                <c:pt idx="675">
                  <c:v>9.0298423514572246</c:v>
                </c:pt>
                <c:pt idx="676">
                  <c:v>9.0943864829441878</c:v>
                </c:pt>
                <c:pt idx="677">
                  <c:v>9.1593918646117256</c:v>
                </c:pt>
                <c:pt idx="678">
                  <c:v>9.2248616441970182</c:v>
                </c:pt>
                <c:pt idx="679">
                  <c:v>9.2907989905995034</c:v>
                </c:pt>
                <c:pt idx="680">
                  <c:v>9.3572070939961982</c:v>
                </c:pt>
                <c:pt idx="681">
                  <c:v>9.4240891659573887</c:v>
                </c:pt>
                <c:pt idx="682">
                  <c:v>9.4914484395628005</c:v>
                </c:pt>
                <c:pt idx="683">
                  <c:v>9.5592881695178846</c:v>
                </c:pt>
                <c:pt idx="684">
                  <c:v>9.6276116322707619</c:v>
                </c:pt>
                <c:pt idx="685">
                  <c:v>9.6964221261292174</c:v>
                </c:pt>
                <c:pt idx="686">
                  <c:v>9.7657229713784499</c:v>
                </c:pt>
                <c:pt idx="687">
                  <c:v>9.8355175103988621</c:v>
                </c:pt>
                <c:pt idx="688">
                  <c:v>9.9058091077844779</c:v>
                </c:pt>
                <c:pt idx="689">
                  <c:v>9.9766011504618248</c:v>
                </c:pt>
                <c:pt idx="690">
                  <c:v>10.047897047809011</c:v>
                </c:pt>
                <c:pt idx="691">
                  <c:v>10.119700231775463</c:v>
                </c:pt>
                <c:pt idx="692">
                  <c:v>10.192014157002129</c:v>
                </c:pt>
                <c:pt idx="693">
                  <c:v>10.264842300941956</c:v>
                </c:pt>
                <c:pt idx="694">
                  <c:v>10.338188163981105</c:v>
                </c:pt>
                <c:pt idx="695">
                  <c:v>10.412055269560458</c:v>
                </c:pt>
                <c:pt idx="696">
                  <c:v>10.486447164297902</c:v>
                </c:pt>
                <c:pt idx="697">
                  <c:v>10.561367418110867</c:v>
                </c:pt>
                <c:pt idx="698">
                  <c:v>10.636819624339692</c:v>
                </c:pt>
                <c:pt idx="699">
                  <c:v>10.712807399871393</c:v>
                </c:pt>
                <c:pt idx="700">
                  <c:v>10.789334385264134</c:v>
                </c:pt>
                <c:pt idx="701">
                  <c:v>10.866404244872243</c:v>
                </c:pt>
                <c:pt idx="702">
                  <c:v>10.944020666972072</c:v>
                </c:pt>
                <c:pt idx="703">
                  <c:v>11.022187363888202</c:v>
                </c:pt>
                <c:pt idx="704">
                  <c:v>11.100908072120633</c:v>
                </c:pt>
                <c:pt idx="705">
                  <c:v>11.180186552472604</c:v>
                </c:pt>
                <c:pt idx="706">
                  <c:v>11.260026590179091</c:v>
                </c:pt>
                <c:pt idx="707">
                  <c:v>11.34043199503623</c:v>
                </c:pt>
                <c:pt idx="708">
                  <c:v>11.421406601531357</c:v>
                </c:pt>
                <c:pt idx="709">
                  <c:v>11.502954268974111</c:v>
                </c:pt>
                <c:pt idx="710">
                  <c:v>11.585078881628148</c:v>
                </c:pt>
                <c:pt idx="711">
                  <c:v>11.667784348843977</c:v>
                </c:pt>
                <c:pt idx="712">
                  <c:v>11.75107460519262</c:v>
                </c:pt>
                <c:pt idx="713">
                  <c:v>11.834953610600184</c:v>
                </c:pt>
                <c:pt idx="714">
                  <c:v>11.919425350483579</c:v>
                </c:pt>
                <c:pt idx="715">
                  <c:v>12.004493835887132</c:v>
                </c:pt>
                <c:pt idx="716">
                  <c:v>12.090163103620304</c:v>
                </c:pt>
                <c:pt idx="717">
                  <c:v>12.176437216396629</c:v>
                </c:pt>
                <c:pt idx="718">
                  <c:v>12.263320262973627</c:v>
                </c:pt>
                <c:pt idx="719">
                  <c:v>12.350816358293969</c:v>
                </c:pt>
                <c:pt idx="720">
                  <c:v>12.438929643627993</c:v>
                </c:pt>
                <c:pt idx="721">
                  <c:v>12.527664286717313</c:v>
                </c:pt>
                <c:pt idx="722">
                  <c:v>12.617024481919815</c:v>
                </c:pt>
                <c:pt idx="723">
                  <c:v>12.707014450356011</c:v>
                </c:pt>
                <c:pt idx="724">
                  <c:v>12.797638440056806</c:v>
                </c:pt>
                <c:pt idx="725">
                  <c:v>12.8889007261128</c:v>
                </c:pt>
                <c:pt idx="726">
                  <c:v>12.980805610824758</c:v>
                </c:pt>
                <c:pt idx="727">
                  <c:v>13.073357423856196</c:v>
                </c:pt>
                <c:pt idx="728">
                  <c:v>13.166560522386863</c:v>
                </c:pt>
                <c:pt idx="729">
                  <c:v>13.260419291268571</c:v>
                </c:pt>
                <c:pt idx="730">
                  <c:v>13.354938143182194</c:v>
                </c:pt>
                <c:pt idx="731">
                  <c:v>13.450121518796632</c:v>
                </c:pt>
                <c:pt idx="732">
                  <c:v>13.545973886929582</c:v>
                </c:pt>
                <c:pt idx="733">
                  <c:v>13.642499744710166</c:v>
                </c:pt>
                <c:pt idx="734">
                  <c:v>13.739703617743444</c:v>
                </c:pt>
                <c:pt idx="735">
                  <c:v>13.837590060276732</c:v>
                </c:pt>
                <c:pt idx="736">
                  <c:v>13.936163655368334</c:v>
                </c:pt>
                <c:pt idx="737">
                  <c:v>14.03542901505805</c:v>
                </c:pt>
                <c:pt idx="738">
                  <c:v>14.135390780539817</c:v>
                </c:pt>
                <c:pt idx="739">
                  <c:v>14.236053622336714</c:v>
                </c:pt>
                <c:pt idx="740">
                  <c:v>14.337422240478082</c:v>
                </c:pt>
                <c:pt idx="741">
                  <c:v>14.439501364679149</c:v>
                </c:pt>
                <c:pt idx="742">
                  <c:v>14.542295754522653</c:v>
                </c:pt>
                <c:pt idx="743">
                  <c:v>14.645810199643382</c:v>
                </c:pt>
                <c:pt idx="744">
                  <c:v>14.750049519914924</c:v>
                </c:pt>
                <c:pt idx="745">
                  <c:v>14.855018565639007</c:v>
                </c:pt>
                <c:pt idx="746">
                  <c:v>14.960722217737372</c:v>
                </c:pt>
                <c:pt idx="747">
                  <c:v>15.067165387946758</c:v>
                </c:pt>
                <c:pt idx="748">
                  <c:v>15.174353019016015</c:v>
                </c:pt>
                <c:pt idx="749">
                  <c:v>15.282290084906577</c:v>
                </c:pt>
                <c:pt idx="750">
                  <c:v>15.390981590995407</c:v>
                </c:pt>
                <c:pt idx="751">
                  <c:v>15.50043257428106</c:v>
                </c:pt>
                <c:pt idx="752">
                  <c:v>15.610648103592968</c:v>
                </c:pt>
                <c:pt idx="753">
                  <c:v>15.721633279803187</c:v>
                </c:pt>
                <c:pt idx="754">
                  <c:v>15.833393236041914</c:v>
                </c:pt>
                <c:pt idx="755">
                  <c:v>15.945933137915759</c:v>
                </c:pt>
                <c:pt idx="756">
                  <c:v>16.059258183729611</c:v>
                </c:pt>
                <c:pt idx="757">
                  <c:v>16.173373604711379</c:v>
                </c:pt>
                <c:pt idx="758">
                  <c:v>16.288284665240585</c:v>
                </c:pt>
                <c:pt idx="759">
                  <c:v>16.403996663079973</c:v>
                </c:pt>
                <c:pt idx="760">
                  <c:v>16.520514929611032</c:v>
                </c:pt>
                <c:pt idx="761">
                  <c:v>16.63784483007252</c:v>
                </c:pt>
                <c:pt idx="762">
                  <c:v>16.755991763803291</c:v>
                </c:pt>
                <c:pt idx="763">
                  <c:v>16.874961164488152</c:v>
                </c:pt>
                <c:pt idx="764">
                  <c:v>16.99475850040794</c:v>
                </c:pt>
                <c:pt idx="765">
                  <c:v>17.11538927469303</c:v>
                </c:pt>
                <c:pt idx="766">
                  <c:v>17.236859025580809</c:v>
                </c:pt>
                <c:pt idx="767">
                  <c:v>17.359173326677201</c:v>
                </c:pt>
                <c:pt idx="768">
                  <c:v>17.48233778722188</c:v>
                </c:pt>
                <c:pt idx="769">
                  <c:v>17.606358052357599</c:v>
                </c:pt>
                <c:pt idx="770">
                  <c:v>17.731239803403806</c:v>
                </c:pt>
                <c:pt idx="771">
                  <c:v>17.856988758133586</c:v>
                </c:pt>
                <c:pt idx="772">
                  <c:v>17.983610671055963</c:v>
                </c:pt>
                <c:pt idx="773">
                  <c:v>18.111111333701157</c:v>
                </c:pt>
                <c:pt idx="774">
                  <c:v>18.239496574910891</c:v>
                </c:pt>
                <c:pt idx="775">
                  <c:v>18.368772261132662</c:v>
                </c:pt>
                <c:pt idx="776">
                  <c:v>18.498944296718445</c:v>
                </c:pt>
                <c:pt idx="777">
                  <c:v>18.630018624227429</c:v>
                </c:pt>
                <c:pt idx="778">
                  <c:v>18.762001224733673</c:v>
                </c:pt>
                <c:pt idx="779">
                  <c:v>18.894898118137771</c:v>
                </c:pt>
                <c:pt idx="780">
                  <c:v>19.028715363483172</c:v>
                </c:pt>
                <c:pt idx="781">
                  <c:v>19.163459059276853</c:v>
                </c:pt>
                <c:pt idx="782">
                  <c:v>19.29913534381458</c:v>
                </c:pt>
                <c:pt idx="783">
                  <c:v>19.435750395510659</c:v>
                </c:pt>
                <c:pt idx="784">
                  <c:v>19.573310433232507</c:v>
                </c:pt>
                <c:pt idx="785">
                  <c:v>19.711821716639317</c:v>
                </c:pt>
                <c:pt idx="786">
                  <c:v>19.851290546525629</c:v>
                </c:pt>
                <c:pt idx="787">
                  <c:v>19.99172326516976</c:v>
                </c:pt>
                <c:pt idx="788">
                  <c:v>20.133126256686111</c:v>
                </c:pt>
                <c:pt idx="789">
                  <c:v>20.275505947383035</c:v>
                </c:pt>
                <c:pt idx="790">
                  <c:v>20.418868806124589</c:v>
                </c:pt>
                <c:pt idx="791">
                  <c:v>20.563221344697457</c:v>
                </c:pt>
                <c:pt idx="792">
                  <c:v>20.708570118182141</c:v>
                </c:pt>
                <c:pt idx="793">
                  <c:v>20.854921725329113</c:v>
                </c:pt>
                <c:pt idx="794">
                  <c:v>21.00228280893943</c:v>
                </c:pt>
                <c:pt idx="795">
                  <c:v>21.150660056250125</c:v>
                </c:pt>
                <c:pt idx="796">
                  <c:v>21.300060199324015</c:v>
                </c:pt>
                <c:pt idx="797">
                  <c:v>21.450490015444529</c:v>
                </c:pt>
                <c:pt idx="798">
                  <c:v>21.601956327514582</c:v>
                </c:pt>
                <c:pt idx="799">
                  <c:v>21.754466004460706</c:v>
                </c:pt>
                <c:pt idx="800">
                  <c:v>21.908025961641229</c:v>
                </c:pt>
                <c:pt idx="801">
                  <c:v>22.06264316125921</c:v>
                </c:pt>
                <c:pt idx="802">
                  <c:v>22.218324612780066</c:v>
                </c:pt>
                <c:pt idx="803">
                  <c:v>22.375077373353307</c:v>
                </c:pt>
                <c:pt idx="804">
                  <c:v>22.532908548239245</c:v>
                </c:pt>
                <c:pt idx="805">
                  <c:v>22.691825291239677</c:v>
                </c:pt>
                <c:pt idx="806">
                  <c:v>22.851834805133141</c:v>
                </c:pt>
                <c:pt idx="807">
                  <c:v>23.012944342114928</c:v>
                </c:pt>
                <c:pt idx="808">
                  <c:v>23.175161204240734</c:v>
                </c:pt>
                <c:pt idx="809">
                  <c:v>23.338492743875179</c:v>
                </c:pt>
                <c:pt idx="810">
                  <c:v>23.502946364144123</c:v>
                </c:pt>
                <c:pt idx="811">
                  <c:v>23.668529519391829</c:v>
                </c:pt>
                <c:pt idx="812">
                  <c:v>23.835249715641474</c:v>
                </c:pt>
                <c:pt idx="813">
                  <c:v>24.00311451106019</c:v>
                </c:pt>
                <c:pt idx="814">
                  <c:v>24.172131516428486</c:v>
                </c:pt>
                <c:pt idx="815">
                  <c:v>24.342308395612861</c:v>
                </c:pt>
                <c:pt idx="816">
                  <c:v>24.51365286604312</c:v>
                </c:pt>
                <c:pt idx="817">
                  <c:v>24.686172699192969</c:v>
                </c:pt>
                <c:pt idx="818">
                  <c:v>24.859875721065098</c:v>
                </c:pt>
                <c:pt idx="819">
                  <c:v>25.034769812679411</c:v>
                </c:pt>
                <c:pt idx="820">
                  <c:v>25.210862910565105</c:v>
                </c:pt>
                <c:pt idx="821">
                  <c:v>25.388163007256775</c:v>
                </c:pt>
                <c:pt idx="822">
                  <c:v>25.566678151793678</c:v>
                </c:pt>
                <c:pt idx="823">
                  <c:v>25.746416450222366</c:v>
                </c:pt>
                <c:pt idx="824">
                  <c:v>25.927386066103765</c:v>
                </c:pt>
                <c:pt idx="825">
                  <c:v>26.109595221021721</c:v>
                </c:pt>
                <c:pt idx="826">
                  <c:v>26.29305219509736</c:v>
                </c:pt>
                <c:pt idx="827">
                  <c:v>26.477765327504361</c:v>
                </c:pt>
                <c:pt idx="828">
                  <c:v>26.663743016988697</c:v>
                </c:pt>
                <c:pt idx="829">
                  <c:v>26.850993722391273</c:v>
                </c:pt>
                <c:pt idx="830">
                  <c:v>27.039525963173563</c:v>
                </c:pt>
                <c:pt idx="831">
                  <c:v>27.229348319945881</c:v>
                </c:pt>
                <c:pt idx="832">
                  <c:v>27.420469434998889</c:v>
                </c:pt>
                <c:pt idx="833">
                  <c:v>27.612898012837803</c:v>
                </c:pt>
                <c:pt idx="834">
                  <c:v>27.806642820719723</c:v>
                </c:pt>
                <c:pt idx="835">
                  <c:v>28.001712689192541</c:v>
                </c:pt>
                <c:pt idx="836">
                  <c:v>28.198116512638478</c:v>
                </c:pt>
                <c:pt idx="837">
                  <c:v>28.39586324981741</c:v>
                </c:pt>
                <c:pt idx="838">
                  <c:v>28.594961924415831</c:v>
                </c:pt>
                <c:pt idx="839">
                  <c:v>28.795421625594912</c:v>
                </c:pt>
                <c:pt idx="840">
                  <c:v>28.997251508544014</c:v>
                </c:pt>
                <c:pt idx="841">
                  <c:v>29.200460795034381</c:v>
                </c:pt>
                <c:pt idx="842">
                  <c:v>29.405058773976009</c:v>
                </c:pt>
                <c:pt idx="843">
                  <c:v>29.611054801976</c:v>
                </c:pt>
                <c:pt idx="844">
                  <c:v>29.818458303900165</c:v>
                </c:pt>
                <c:pt idx="845">
                  <c:v>30.027278773435391</c:v>
                </c:pt>
                <c:pt idx="846">
                  <c:v>30.237525773655012</c:v>
                </c:pt>
                <c:pt idx="847">
                  <c:v>30.449208937585123</c:v>
                </c:pt>
                <c:pt idx="848">
                  <c:v>30.662337968774047</c:v>
                </c:pt>
                <c:pt idx="849">
                  <c:v>30.876922641862418</c:v>
                </c:pt>
                <c:pt idx="850">
                  <c:v>31.092972803156048</c:v>
                </c:pt>
                <c:pt idx="851">
                  <c:v>31.310498371199419</c:v>
                </c:pt>
                <c:pt idx="852">
                  <c:v>31.529509337352312</c:v>
                </c:pt>
                <c:pt idx="853">
                  <c:v>31.750015766366587</c:v>
                </c:pt>
                <c:pt idx="854">
                  <c:v>31.972027796966106</c:v>
                </c:pt>
                <c:pt idx="855">
                  <c:v>32.195555642426825</c:v>
                </c:pt>
                <c:pt idx="856">
                  <c:v>32.42060959115922</c:v>
                </c:pt>
                <c:pt idx="857">
                  <c:v>32.64720000729239</c:v>
                </c:pt>
                <c:pt idx="858">
                  <c:v>32.875337331258983</c:v>
                </c:pt>
                <c:pt idx="859">
                  <c:v>33.105032080382223</c:v>
                </c:pt>
                <c:pt idx="860">
                  <c:v>33.336294849463883</c:v>
                </c:pt>
                <c:pt idx="861">
                  <c:v>33.569136311374379</c:v>
                </c:pt>
                <c:pt idx="862">
                  <c:v>33.803567217643383</c:v>
                </c:pt>
                <c:pt idx="863">
                  <c:v>34.039598399052522</c:v>
                </c:pt>
                <c:pt idx="864">
                  <c:v>34.277240766229234</c:v>
                </c:pt>
                <c:pt idx="865">
                  <c:v>34.516505310241811</c:v>
                </c:pt>
                <c:pt idx="866">
                  <c:v>34.75740310319587</c:v>
                </c:pt>
                <c:pt idx="867">
                  <c:v>34.99994529883336</c:v>
                </c:pt>
                <c:pt idx="868">
                  <c:v>35.244143133130287</c:v>
                </c:pt>
                <c:pt idx="869">
                  <c:v>35.490007924898741</c:v>
                </c:pt>
                <c:pt idx="870">
                  <c:v>35.737551076388435</c:v>
                </c:pt>
                <c:pt idx="871">
                  <c:v>35.986784073890327</c:v>
                </c:pt>
                <c:pt idx="872">
                  <c:v>36.237718488341507</c:v>
                </c:pt>
                <c:pt idx="873">
                  <c:v>36.490365975931738</c:v>
                </c:pt>
                <c:pt idx="874">
                  <c:v>36.744738278710635</c:v>
                </c:pt>
                <c:pt idx="875">
                  <c:v>37.000847225197752</c:v>
                </c:pt>
                <c:pt idx="876">
                  <c:v>37.258704730992662</c:v>
                </c:pt>
                <c:pt idx="877">
                  <c:v>37.518322799387263</c:v>
                </c:pt>
                <c:pt idx="878">
                  <c:v>37.779713521980121</c:v>
                </c:pt>
                <c:pt idx="879">
                  <c:v>38.042889079290717</c:v>
                </c:pt>
                <c:pt idx="880">
                  <c:v>38.3078617413777</c:v>
                </c:pt>
                <c:pt idx="881">
                  <c:v>38.574643868456619</c:v>
                </c:pt>
                <c:pt idx="882">
                  <c:v>38.843247911520962</c:v>
                </c:pt>
                <c:pt idx="883">
                  <c:v>39.113686412963453</c:v>
                </c:pt>
                <c:pt idx="884">
                  <c:v>39.385972007199811</c:v>
                </c:pt>
                <c:pt idx="885">
                  <c:v>39.660117421295446</c:v>
                </c:pt>
                <c:pt idx="886">
                  <c:v>39.936135475592145</c:v>
                </c:pt>
                <c:pt idx="887">
                  <c:v>40.214039084337777</c:v>
                </c:pt>
                <c:pt idx="888">
                  <c:v>40.493841256317431</c:v>
                </c:pt>
                <c:pt idx="889">
                  <c:v>40.775555095487725</c:v>
                </c:pt>
                <c:pt idx="890">
                  <c:v>41.059193801611372</c:v>
                </c:pt>
                <c:pt idx="891">
                  <c:v>41.344770670895798</c:v>
                </c:pt>
                <c:pt idx="892">
                  <c:v>41.632299096632487</c:v>
                </c:pt>
                <c:pt idx="893">
                  <c:v>41.921792569839582</c:v>
                </c:pt>
                <c:pt idx="894">
                  <c:v>42.213264679907162</c:v>
                </c:pt>
                <c:pt idx="895">
                  <c:v>42.506729115242599</c:v>
                </c:pt>
                <c:pt idx="896">
                  <c:v>42.802199663921733</c:v>
                </c:pt>
                <c:pt idx="897">
                  <c:v>43.099690214340804</c:v>
                </c:pt>
                <c:pt idx="898">
                  <c:v>43.399214755870027</c:v>
                </c:pt>
                <c:pt idx="899">
                  <c:v>43.700787379512477</c:v>
                </c:pt>
                <c:pt idx="900">
                  <c:v>44.004422278563794</c:v>
                </c:pt>
                <c:pt idx="901">
                  <c:v>44.310133749275032</c:v>
                </c:pt>
                <c:pt idx="902">
                  <c:v>44.617936191519505</c:v>
                </c:pt>
                <c:pt idx="903">
                  <c:v>44.927844109461219</c:v>
                </c:pt>
                <c:pt idx="904">
                  <c:v>45.239872112227424</c:v>
                </c:pt>
                <c:pt idx="905">
                  <c:v>45.55403491458388</c:v>
                </c:pt>
                <c:pt idx="906">
                  <c:v>45.870347337613865</c:v>
                </c:pt>
                <c:pt idx="907">
                  <c:v>46.188824309399834</c:v>
                </c:pt>
                <c:pt idx="908">
                  <c:v>46.509480865708952</c:v>
                </c:pt>
                <c:pt idx="909">
                  <c:v>46.832332150682817</c:v>
                </c:pt>
                <c:pt idx="910">
                  <c:v>47.157393417528581</c:v>
                </c:pt>
                <c:pt idx="911">
                  <c:v>47.484680029216598</c:v>
                </c:pt>
                <c:pt idx="912">
                  <c:v>47.814207459180153</c:v>
                </c:pt>
                <c:pt idx="913">
                  <c:v>48.145991292018856</c:v>
                </c:pt>
                <c:pt idx="914">
                  <c:v>48.480047224207027</c:v>
                </c:pt>
                <c:pt idx="915">
                  <c:v>48.816391064805536</c:v>
                </c:pt>
                <c:pt idx="916">
                  <c:v>49.155038736177936</c:v>
                </c:pt>
                <c:pt idx="917">
                  <c:v>49.496006274710119</c:v>
                </c:pt>
                <c:pt idx="918">
                  <c:v>49.839309831535985</c:v>
                </c:pt>
                <c:pt idx="919">
                  <c:v>50.184965673264855</c:v>
                </c:pt>
                <c:pt idx="920">
                  <c:v>50.53299018271673</c:v>
                </c:pt>
                <c:pt idx="921">
                  <c:v>50.883399859657828</c:v>
                </c:pt>
                <c:pt idx="922">
                  <c:v>51.236211321545767</c:v>
                </c:pt>
                <c:pt idx="923">
                  <c:v>51.591441304274866</c:v>
                </c:pt>
                <c:pt idx="924">
                  <c:v>51.94910666292904</c:v>
                </c:pt>
                <c:pt idx="925">
                  <c:v>52.309224372539525</c:v>
                </c:pt>
                <c:pt idx="926">
                  <c:v>52.671811528845318</c:v>
                </c:pt>
                <c:pt idx="927">
                  <c:v>53.036885349061038</c:v>
                </c:pt>
                <c:pt idx="928">
                  <c:v>53.404463172650829</c:v>
                </c:pt>
                <c:pt idx="929">
                  <c:v>53.774562462102487</c:v>
                </c:pt>
                <c:pt idx="930">
                  <c:v>54.147200803711449</c:v>
                </c:pt>
                <c:pt idx="931">
                  <c:v>54.522395908372012</c:v>
                </c:pt>
                <c:pt idx="932">
                  <c:v>54.900165612367054</c:v>
                </c:pt>
                <c:pt idx="933">
                  <c:v>55.280527878168606</c:v>
                </c:pt>
                <c:pt idx="934">
                  <c:v>55.663500795243174</c:v>
                </c:pt>
                <c:pt idx="935">
                  <c:v>56.049102580862439</c:v>
                </c:pt>
                <c:pt idx="936">
                  <c:v>56.437351580920009</c:v>
                </c:pt>
                <c:pt idx="937">
                  <c:v>56.828266270751882</c:v>
                </c:pt>
                <c:pt idx="938">
                  <c:v>57.221865255967273</c:v>
                </c:pt>
                <c:pt idx="939">
                  <c:v>57.618167273280555</c:v>
                </c:pt>
                <c:pt idx="940">
                  <c:v>58.017191191355195</c:v>
                </c:pt>
                <c:pt idx="941">
                  <c:v>58.418956011646628</c:v>
                </c:pt>
                <c:pt idx="942">
                  <c:v>58.823480869256301</c:v>
                </c:pt>
                <c:pt idx="943">
                  <c:v>59.230785033794838</c:v>
                </c:pt>
                <c:pt idx="944">
                  <c:v>59.640887910240863</c:v>
                </c:pt>
                <c:pt idx="945">
                  <c:v>60.053809039820131</c:v>
                </c:pt>
                <c:pt idx="946">
                  <c:v>60.469568100880878</c:v>
                </c:pt>
                <c:pt idx="947">
                  <c:v>60.888184909778595</c:v>
                </c:pt>
                <c:pt idx="948">
                  <c:v>61.309679421770568</c:v>
                </c:pt>
                <c:pt idx="949">
                  <c:v>61.7340717319153</c:v>
                </c:pt>
                <c:pt idx="950">
                  <c:v>62.16138207597465</c:v>
                </c:pt>
                <c:pt idx="951">
                  <c:v>62.591630831332047</c:v>
                </c:pt>
                <c:pt idx="952">
                  <c:v>63.024838517907604</c:v>
                </c:pt>
                <c:pt idx="953">
                  <c:v>63.461025799087793</c:v>
                </c:pt>
                <c:pt idx="954">
                  <c:v>63.900213482659957</c:v>
                </c:pt>
                <c:pt idx="955">
                  <c:v>64.342422521751075</c:v>
                </c:pt>
                <c:pt idx="956">
                  <c:v>64.787674015779885</c:v>
                </c:pt>
                <c:pt idx="957">
                  <c:v>65.235989211408878</c:v>
                </c:pt>
                <c:pt idx="958">
                  <c:v>65.68738950351171</c:v>
                </c:pt>
                <c:pt idx="959">
                  <c:v>66.141896436141039</c:v>
                </c:pt>
                <c:pt idx="960">
                  <c:v>66.599531703508191</c:v>
                </c:pt>
                <c:pt idx="961">
                  <c:v>67.060317150971301</c:v>
                </c:pt>
                <c:pt idx="962">
                  <c:v>67.52427477602329</c:v>
                </c:pt>
                <c:pt idx="963">
                  <c:v>67.991426729300173</c:v>
                </c:pt>
                <c:pt idx="964">
                  <c:v>68.461795315585505</c:v>
                </c:pt>
                <c:pt idx="965">
                  <c:v>68.935402994829531</c:v>
                </c:pt>
                <c:pt idx="966">
                  <c:v>69.412272383173743</c:v>
                </c:pt>
                <c:pt idx="967">
                  <c:v>69.892426253984624</c:v>
                </c:pt>
                <c:pt idx="968">
                  <c:v>70.375887538893338</c:v>
                </c:pt>
                <c:pt idx="969">
                  <c:v>70.86267932884617</c:v>
                </c:pt>
                <c:pt idx="970">
                  <c:v>71.352824875161843</c:v>
                </c:pt>
                <c:pt idx="971">
                  <c:v>71.846347590596537</c:v>
                </c:pt>
                <c:pt idx="972">
                  <c:v>72.343271050417897</c:v>
                </c:pt>
                <c:pt idx="973">
                  <c:v>72.8436189934867</c:v>
                </c:pt>
                <c:pt idx="974">
                  <c:v>73.347415323349622</c:v>
                </c:pt>
                <c:pt idx="975">
                  <c:v>73.854684109336461</c:v>
                </c:pt>
                <c:pt idx="976">
                  <c:v>74.365449587666646</c:v>
                </c:pt>
                <c:pt idx="977">
                  <c:v>74.879736162569486</c:v>
                </c:pt>
                <c:pt idx="978">
                  <c:v>75.39756840740462</c:v>
                </c:pt>
                <c:pt idx="979">
                  <c:v>75.918971065797791</c:v>
                </c:pt>
                <c:pt idx="980">
                  <c:v>76.443969052784453</c:v>
                </c:pt>
                <c:pt idx="981">
                  <c:v>76.972587455955662</c:v>
                </c:pt>
                <c:pt idx="982">
                  <c:v>77.504851536625395</c:v>
                </c:pt>
                <c:pt idx="983">
                  <c:v>78.04078673099437</c:v>
                </c:pt>
                <c:pt idx="984">
                  <c:v>78.580418651327065</c:v>
                </c:pt>
                <c:pt idx="985">
                  <c:v>79.123773087143832</c:v>
                </c:pt>
                <c:pt idx="986">
                  <c:v>79.67087600641176</c:v>
                </c:pt>
                <c:pt idx="987">
                  <c:v>80.221753556753498</c:v>
                </c:pt>
                <c:pt idx="988">
                  <c:v>80.776432066657591</c:v>
                </c:pt>
                <c:pt idx="989">
                  <c:v>81.334938046705744</c:v>
                </c:pt>
                <c:pt idx="990">
                  <c:v>81.897298190806396</c:v>
                </c:pt>
                <c:pt idx="991">
                  <c:v>82.463539377430749</c:v>
                </c:pt>
                <c:pt idx="992">
                  <c:v>83.033688670873715</c:v>
                </c:pt>
                <c:pt idx="993">
                  <c:v>83.607773322506844</c:v>
                </c:pt>
                <c:pt idx="994">
                  <c:v>84.185820772053489</c:v>
                </c:pt>
                <c:pt idx="995">
                  <c:v>84.767858648869918</c:v>
                </c:pt>
                <c:pt idx="996">
                  <c:v>85.353914773230983</c:v>
                </c:pt>
                <c:pt idx="997">
                  <c:v>85.944017157634562</c:v>
                </c:pt>
                <c:pt idx="998">
                  <c:v>86.538194008109045</c:v>
                </c:pt>
                <c:pt idx="999">
                  <c:v>87.136473725532611</c:v>
                </c:pt>
                <c:pt idx="1000">
                  <c:v>0</c:v>
                </c:pt>
              </c:numCache>
            </c:numRef>
          </c:yVal>
          <c:smooth val="0"/>
          <c:extLst>
            <c:ext xmlns:c16="http://schemas.microsoft.com/office/drawing/2014/chart" uri="{C3380CC4-5D6E-409C-BE32-E72D297353CC}">
              <c16:uniqueId val="{00000010-5203-417B-9EE3-A464B15E8ADC}"/>
            </c:ext>
          </c:extLst>
        </c:ser>
        <c:ser>
          <c:idx val="7"/>
          <c:order val="7"/>
          <c:tx>
            <c:strRef>
              <c:f>'Noise and Sensitivity Calcs'!$AM$6</c:f>
              <c:strCache>
                <c:ptCount val="1"/>
                <c:pt idx="0">
                  <c:v> Sens.,  C2 = 8.2E-12</c:v>
                </c:pt>
              </c:strCache>
            </c:strRef>
          </c:tx>
          <c:spPr>
            <a:ln w="38100" cap="rnd">
              <a:solidFill>
                <a:srgbClr val="7030A0"/>
              </a:solidFill>
              <a:round/>
            </a:ln>
            <a:effectLst/>
          </c:spPr>
          <c:marker>
            <c:symbol val="none"/>
          </c:marker>
          <c:xVal>
            <c:numRef>
              <c:f>'Noise and Sensitivity Calcs'!$A$12:$A$1012</c:f>
              <c:numCache>
                <c:formatCode>0.00E+00</c:formatCode>
                <c:ptCount val="1001"/>
                <c:pt idx="0">
                  <c:v>1.0715193052376065E-5</c:v>
                </c:pt>
                <c:pt idx="1">
                  <c:v>1.0864256236170656E-5</c:v>
                </c:pt>
                <c:pt idx="2">
                  <c:v>1.101539309541415E-5</c:v>
                </c:pt>
                <c:pt idx="3">
                  <c:v>1.1168632477805611E-5</c:v>
                </c:pt>
                <c:pt idx="4">
                  <c:v>1.1324003632355571E-5</c:v>
                </c:pt>
                <c:pt idx="5">
                  <c:v>1.1481536214968829E-5</c:v>
                </c:pt>
                <c:pt idx="6">
                  <c:v>1.1641260294104915E-5</c:v>
                </c:pt>
                <c:pt idx="7">
                  <c:v>1.1803206356517298E-5</c:v>
                </c:pt>
                <c:pt idx="8">
                  <c:v>1.1967405313072436E-5</c:v>
                </c:pt>
                <c:pt idx="9">
                  <c:v>1.2133888504649773E-5</c:v>
                </c:pt>
                <c:pt idx="10">
                  <c:v>1.2302687708123816E-5</c:v>
                </c:pt>
                <c:pt idx="11">
                  <c:v>1.2473835142429432E-5</c:v>
                </c:pt>
                <c:pt idx="12">
                  <c:v>1.2647363474711513E-5</c:v>
                </c:pt>
                <c:pt idx="13">
                  <c:v>1.2823305826560215E-5</c:v>
                </c:pt>
                <c:pt idx="14">
                  <c:v>1.3001695780332903E-5</c:v>
                </c:pt>
                <c:pt idx="15">
                  <c:v>1.3182567385564071E-5</c:v>
                </c:pt>
                <c:pt idx="16">
                  <c:v>1.3365955165464424E-5</c:v>
                </c:pt>
                <c:pt idx="17">
                  <c:v>1.355189412351036E-5</c:v>
                </c:pt>
                <c:pt idx="18">
                  <c:v>1.3740419750125153E-5</c:v>
                </c:pt>
                <c:pt idx="19">
                  <c:v>1.3931568029453031E-5</c:v>
                </c:pt>
                <c:pt idx="20">
                  <c:v>1.4125375446227543E-5</c:v>
                </c:pt>
                <c:pt idx="21">
                  <c:v>1.4321878992735434E-5</c:v>
                </c:pt>
                <c:pt idx="22">
                  <c:v>1.4521116175877422E-5</c:v>
                </c:pt>
                <c:pt idx="23">
                  <c:v>1.4723125024327189E-5</c:v>
                </c:pt>
                <c:pt idx="24">
                  <c:v>1.4927944095789962E-5</c:v>
                </c:pt>
                <c:pt idx="25">
                  <c:v>1.5135612484362082E-5</c:v>
                </c:pt>
                <c:pt idx="26">
                  <c:v>1.5346169827992945E-5</c:v>
                </c:pt>
                <c:pt idx="27">
                  <c:v>1.5559656316050743E-5</c:v>
                </c:pt>
                <c:pt idx="28">
                  <c:v>1.5776112696993487E-5</c:v>
                </c:pt>
                <c:pt idx="29">
                  <c:v>1.5995580286146688E-5</c:v>
                </c:pt>
                <c:pt idx="30">
                  <c:v>1.6218100973589298E-5</c:v>
                </c:pt>
                <c:pt idx="31">
                  <c:v>1.6443717232149318E-5</c:v>
                </c:pt>
                <c:pt idx="32">
                  <c:v>1.6672472125510628E-5</c:v>
                </c:pt>
                <c:pt idx="33">
                  <c:v>1.6904409316432642E-5</c:v>
                </c:pt>
                <c:pt idx="34">
                  <c:v>1.7139573075084254E-5</c:v>
                </c:pt>
                <c:pt idx="35">
                  <c:v>1.7378008287493754E-5</c:v>
                </c:pt>
                <c:pt idx="36">
                  <c:v>1.7619760464116292E-5</c:v>
                </c:pt>
                <c:pt idx="37">
                  <c:v>1.7864875748520506E-5</c:v>
                </c:pt>
                <c:pt idx="38">
                  <c:v>1.8113400926196025E-5</c:v>
                </c:pt>
                <c:pt idx="39">
                  <c:v>1.8365383433483465E-5</c:v>
                </c:pt>
                <c:pt idx="40">
                  <c:v>1.8620871366628674E-5</c:v>
                </c:pt>
                <c:pt idx="41">
                  <c:v>1.8879913490962937E-5</c:v>
                </c:pt>
                <c:pt idx="42">
                  <c:v>1.9142559250210856E-5</c:v>
                </c:pt>
                <c:pt idx="43">
                  <c:v>1.9408858775927782E-5</c:v>
                </c:pt>
                <c:pt idx="44">
                  <c:v>1.9678862897068449E-5</c:v>
                </c:pt>
                <c:pt idx="45">
                  <c:v>1.9952623149688796E-5</c:v>
                </c:pt>
                <c:pt idx="46">
                  <c:v>2.0230191786782715E-5</c:v>
                </c:pt>
                <c:pt idx="47">
                  <c:v>2.0511621788255653E-5</c:v>
                </c:pt>
                <c:pt idx="48">
                  <c:v>2.0796966871036958E-5</c:v>
                </c:pt>
                <c:pt idx="49">
                  <c:v>2.1086281499332895E-5</c:v>
                </c:pt>
                <c:pt idx="50">
                  <c:v>2.1379620895022323E-5</c:v>
                </c:pt>
                <c:pt idx="51">
                  <c:v>2.1677041048196949E-5</c:v>
                </c:pt>
                <c:pt idx="52">
                  <c:v>2.1978598727848254E-5</c:v>
                </c:pt>
                <c:pt idx="53">
                  <c:v>2.2284351492703035E-5</c:v>
                </c:pt>
                <c:pt idx="54">
                  <c:v>2.2594357702209775E-5</c:v>
                </c:pt>
                <c:pt idx="55">
                  <c:v>2.2908676527677729E-5</c:v>
                </c:pt>
                <c:pt idx="56">
                  <c:v>2.3227367963571064E-5</c:v>
                </c:pt>
                <c:pt idx="57">
                  <c:v>2.3550492838960099E-5</c:v>
                </c:pt>
                <c:pt idx="58">
                  <c:v>2.3878112829131777E-5</c:v>
                </c:pt>
                <c:pt idx="59">
                  <c:v>2.4210290467361783E-5</c:v>
                </c:pt>
                <c:pt idx="60">
                  <c:v>2.4547089156850303E-5</c:v>
                </c:pt>
                <c:pt idx="61">
                  <c:v>2.4888573182823914E-5</c:v>
                </c:pt>
                <c:pt idx="62">
                  <c:v>2.5234807724805751E-5</c:v>
                </c:pt>
                <c:pt idx="63">
                  <c:v>2.5585858869056455E-5</c:v>
                </c:pt>
                <c:pt idx="64">
                  <c:v>2.5941793621188143E-5</c:v>
                </c:pt>
                <c:pt idx="65">
                  <c:v>2.6302679918953821E-5</c:v>
                </c:pt>
                <c:pt idx="66">
                  <c:v>2.6668586645214797E-5</c:v>
                </c:pt>
                <c:pt idx="67">
                  <c:v>2.7039583641088438E-5</c:v>
                </c:pt>
                <c:pt idx="68">
                  <c:v>2.7415741719278828E-5</c:v>
                </c:pt>
                <c:pt idx="69">
                  <c:v>2.7797132677592889E-5</c:v>
                </c:pt>
                <c:pt idx="70">
                  <c:v>2.8183829312644539E-5</c:v>
                </c:pt>
                <c:pt idx="71">
                  <c:v>2.8575905433749467E-5</c:v>
                </c:pt>
                <c:pt idx="72">
                  <c:v>2.8973435877013236E-5</c:v>
                </c:pt>
                <c:pt idx="73">
                  <c:v>2.9376496519615307E-5</c:v>
                </c:pt>
                <c:pt idx="74">
                  <c:v>2.9785164294291896E-5</c:v>
                </c:pt>
                <c:pt idx="75">
                  <c:v>3.0199517204020158E-5</c:v>
                </c:pt>
                <c:pt idx="76">
                  <c:v>3.0619634336906772E-5</c:v>
                </c:pt>
                <c:pt idx="77">
                  <c:v>3.1045595881283564E-5</c:v>
                </c:pt>
                <c:pt idx="78">
                  <c:v>3.1477483141013162E-5</c:v>
                </c:pt>
                <c:pt idx="79">
                  <c:v>3.1915378551007606E-5</c:v>
                </c:pt>
                <c:pt idx="80">
                  <c:v>3.2359365692962823E-5</c:v>
                </c:pt>
                <c:pt idx="81">
                  <c:v>3.28095293113119E-5</c:v>
                </c:pt>
                <c:pt idx="82">
                  <c:v>3.3265955329400454E-5</c:v>
                </c:pt>
                <c:pt idx="83">
                  <c:v>3.3728730865886894E-5</c:v>
                </c:pt>
                <c:pt idx="84">
                  <c:v>3.4197944251370885E-5</c:v>
                </c:pt>
                <c:pt idx="85">
                  <c:v>3.4673685045253168E-5</c:v>
                </c:pt>
                <c:pt idx="86">
                  <c:v>3.5156044052829811E-5</c:v>
                </c:pt>
                <c:pt idx="87">
                  <c:v>3.5645113342624425E-5</c:v>
                </c:pt>
                <c:pt idx="88">
                  <c:v>3.6140986263961331E-5</c:v>
                </c:pt>
                <c:pt idx="89">
                  <c:v>3.6643757464783321E-5</c:v>
                </c:pt>
                <c:pt idx="90">
                  <c:v>3.7153522909717244E-5</c:v>
                </c:pt>
                <c:pt idx="91">
                  <c:v>3.7670379898390886E-5</c:v>
                </c:pt>
                <c:pt idx="92">
                  <c:v>3.819442708400465E-5</c:v>
                </c:pt>
                <c:pt idx="93">
                  <c:v>3.872576449216172E-5</c:v>
                </c:pt>
                <c:pt idx="94">
                  <c:v>3.9264493539959981E-5</c:v>
                </c:pt>
                <c:pt idx="95">
                  <c:v>3.9810717055349722E-5</c:v>
                </c:pt>
                <c:pt idx="96">
                  <c:v>4.036453929676049E-5</c:v>
                </c:pt>
                <c:pt idx="97">
                  <c:v>4.0926065973001084E-5</c:v>
                </c:pt>
                <c:pt idx="98">
                  <c:v>4.1495404263436293E-5</c:v>
                </c:pt>
                <c:pt idx="99">
                  <c:v>4.2072662838444403E-5</c:v>
                </c:pt>
                <c:pt idx="100">
                  <c:v>4.2657951880159264E-5</c:v>
                </c:pt>
                <c:pt idx="101">
                  <c:v>4.3251383103500871E-5</c:v>
                </c:pt>
                <c:pt idx="102">
                  <c:v>4.3853069777498573E-5</c:v>
                </c:pt>
                <c:pt idx="103">
                  <c:v>4.446312674691087E-5</c:v>
                </c:pt>
                <c:pt idx="104">
                  <c:v>4.5081670454146015E-5</c:v>
                </c:pt>
                <c:pt idx="105">
                  <c:v>4.5708818961487503E-5</c:v>
                </c:pt>
                <c:pt idx="106">
                  <c:v>4.6344691973628803E-5</c:v>
                </c:pt>
                <c:pt idx="107">
                  <c:v>4.6989410860521535E-5</c:v>
                </c:pt>
                <c:pt idx="108">
                  <c:v>4.764309868054158E-5</c:v>
                </c:pt>
                <c:pt idx="109">
                  <c:v>4.830588020397727E-5</c:v>
                </c:pt>
                <c:pt idx="110">
                  <c:v>4.8977881936844622E-5</c:v>
                </c:pt>
                <c:pt idx="111">
                  <c:v>4.9659232145033604E-5</c:v>
                </c:pt>
                <c:pt idx="112">
                  <c:v>5.0350060878790477E-5</c:v>
                </c:pt>
                <c:pt idx="113">
                  <c:v>5.1050499997540625E-5</c:v>
                </c:pt>
                <c:pt idx="114">
                  <c:v>5.1760683195056754E-5</c:v>
                </c:pt>
                <c:pt idx="115">
                  <c:v>5.2480746024977246E-5</c:v>
                </c:pt>
                <c:pt idx="116">
                  <c:v>5.3210825926679412E-5</c:v>
                </c:pt>
                <c:pt idx="117">
                  <c:v>5.3951062251512754E-5</c:v>
                </c:pt>
                <c:pt idx="118">
                  <c:v>5.4701596289397162E-5</c:v>
                </c:pt>
                <c:pt idx="119">
                  <c:v>5.5462571295791075E-5</c:v>
                </c:pt>
                <c:pt idx="120">
                  <c:v>5.6234132519034907E-5</c:v>
                </c:pt>
                <c:pt idx="121">
                  <c:v>5.7016427228074753E-5</c:v>
                </c:pt>
                <c:pt idx="122">
                  <c:v>5.7809604740571809E-5</c:v>
                </c:pt>
                <c:pt idx="123">
                  <c:v>5.8613816451402873E-5</c:v>
                </c:pt>
                <c:pt idx="124">
                  <c:v>5.9429215861557263E-5</c:v>
                </c:pt>
                <c:pt idx="125">
                  <c:v>6.0255958607435772E-5</c:v>
                </c:pt>
                <c:pt idx="126">
                  <c:v>6.1094202490557221E-5</c:v>
                </c:pt>
                <c:pt idx="127">
                  <c:v>6.194410750767815E-5</c:v>
                </c:pt>
                <c:pt idx="128">
                  <c:v>6.2805835881331795E-5</c:v>
                </c:pt>
                <c:pt idx="129">
                  <c:v>6.3679552090791593E-5</c:v>
                </c:pt>
                <c:pt idx="130">
                  <c:v>6.4565422903465545E-5</c:v>
                </c:pt>
                <c:pt idx="131">
                  <c:v>6.5463617406727489E-5</c:v>
                </c:pt>
                <c:pt idx="132">
                  <c:v>6.6374307040190878E-5</c:v>
                </c:pt>
                <c:pt idx="133">
                  <c:v>6.729766562843177E-5</c:v>
                </c:pt>
                <c:pt idx="134">
                  <c:v>6.8233869414166944E-5</c:v>
                </c:pt>
                <c:pt idx="135">
                  <c:v>6.9183097091893639E-5</c:v>
                </c:pt>
                <c:pt idx="136">
                  <c:v>7.0145529841997127E-5</c:v>
                </c:pt>
                <c:pt idx="137">
                  <c:v>7.1121351365332905E-5</c:v>
                </c:pt>
                <c:pt idx="138">
                  <c:v>7.2110747918289962E-5</c:v>
                </c:pt>
                <c:pt idx="139">
                  <c:v>7.3113908348341737E-5</c:v>
                </c:pt>
                <c:pt idx="140">
                  <c:v>7.4131024130091777E-5</c:v>
                </c:pt>
                <c:pt idx="141">
                  <c:v>7.5162289401820552E-5</c:v>
                </c:pt>
                <c:pt idx="142">
                  <c:v>7.6207901002541209E-5</c:v>
                </c:pt>
                <c:pt idx="143">
                  <c:v>7.7268058509570228E-5</c:v>
                </c:pt>
                <c:pt idx="144">
                  <c:v>7.8342964276621188E-5</c:v>
                </c:pt>
                <c:pt idx="145">
                  <c:v>7.9432823472428153E-5</c:v>
                </c:pt>
                <c:pt idx="146">
                  <c:v>8.0537844119906669E-5</c:v>
                </c:pt>
                <c:pt idx="147">
                  <c:v>8.1658237135859231E-5</c:v>
                </c:pt>
                <c:pt idx="148">
                  <c:v>8.2794216371233424E-5</c:v>
                </c:pt>
                <c:pt idx="149">
                  <c:v>8.3945998651939772E-5</c:v>
                </c:pt>
                <c:pt idx="150">
                  <c:v>8.5113803820237649E-5</c:v>
                </c:pt>
                <c:pt idx="151">
                  <c:v>8.6297854776697019E-5</c:v>
                </c:pt>
                <c:pt idx="152">
                  <c:v>8.7498377522743598E-5</c:v>
                </c:pt>
                <c:pt idx="153">
                  <c:v>8.8715601203796077E-5</c:v>
                </c:pt>
                <c:pt idx="154">
                  <c:v>8.9949758153003528E-5</c:v>
                </c:pt>
                <c:pt idx="155">
                  <c:v>9.120108393559095E-5</c:v>
                </c:pt>
                <c:pt idx="156">
                  <c:v>9.246981739382225E-5</c:v>
                </c:pt>
                <c:pt idx="157">
                  <c:v>9.3756200692587997E-5</c:v>
                </c:pt>
                <c:pt idx="158">
                  <c:v>9.506047936562814E-5</c:v>
                </c:pt>
                <c:pt idx="159">
                  <c:v>9.638290236239707E-5</c:v>
                </c:pt>
                <c:pt idx="160">
                  <c:v>9.7723722095581056E-5</c:v>
                </c:pt>
                <c:pt idx="161">
                  <c:v>9.9083194489276775E-5</c:v>
                </c:pt>
                <c:pt idx="162">
                  <c:v>1.0046157902783951E-4</c:v>
                </c:pt>
                <c:pt idx="163">
                  <c:v>1.0185913880541165E-4</c:v>
                </c:pt>
                <c:pt idx="164">
                  <c:v>1.0327614057613974E-4</c:v>
                </c:pt>
                <c:pt idx="165">
                  <c:v>1.0471285480508992E-4</c:v>
                </c:pt>
                <c:pt idx="166">
                  <c:v>1.0616955571987246E-4</c:v>
                </c:pt>
                <c:pt idx="167">
                  <c:v>1.0764652136298344E-4</c:v>
                </c:pt>
                <c:pt idx="168">
                  <c:v>1.0914403364487563E-4</c:v>
                </c:pt>
                <c:pt idx="169">
                  <c:v>1.1066237839776664E-4</c:v>
                </c:pt>
                <c:pt idx="170">
                  <c:v>1.1220184543019631E-4</c:v>
                </c:pt>
                <c:pt idx="171">
                  <c:v>1.137627285823431E-4</c:v>
                </c:pt>
                <c:pt idx="172">
                  <c:v>1.153453257821092E-4</c:v>
                </c:pt>
                <c:pt idx="173">
                  <c:v>1.169499391019871E-4</c:v>
                </c:pt>
                <c:pt idx="174">
                  <c:v>1.1857687481671599E-4</c:v>
                </c:pt>
                <c:pt idx="175">
                  <c:v>1.2022644346174128E-4</c:v>
                </c:pt>
                <c:pt idx="176">
                  <c:v>1.2189895989248668E-4</c:v>
                </c:pt>
                <c:pt idx="177">
                  <c:v>1.2359474334445105E-4</c:v>
                </c:pt>
                <c:pt idx="178">
                  <c:v>1.2531411749414163E-4</c:v>
                </c:pt>
                <c:pt idx="179">
                  <c:v>1.2705741052085415E-4</c:v>
                </c:pt>
                <c:pt idx="180">
                  <c:v>1.2882495516931342E-4</c:v>
                </c:pt>
                <c:pt idx="181">
                  <c:v>1.3061708881318416E-4</c:v>
                </c:pt>
                <c:pt idx="182">
                  <c:v>1.3243415351946641E-4</c:v>
                </c:pt>
                <c:pt idx="183">
                  <c:v>1.3427649611378632E-4</c:v>
                </c:pt>
                <c:pt idx="184">
                  <c:v>1.3614446824659494E-4</c:v>
                </c:pt>
                <c:pt idx="185">
                  <c:v>1.3803842646028841E-4</c:v>
                </c:pt>
                <c:pt idx="186">
                  <c:v>1.3995873225726177E-4</c:v>
                </c:pt>
                <c:pt idx="187">
                  <c:v>1.4190575216890919E-4</c:v>
                </c:pt>
                <c:pt idx="188">
                  <c:v>1.4387985782558449E-4</c:v>
                </c:pt>
                <c:pt idx="189">
                  <c:v>1.458814260275348E-4</c:v>
                </c:pt>
                <c:pt idx="190">
                  <c:v>1.4791083881682068E-4</c:v>
                </c:pt>
                <c:pt idx="191">
                  <c:v>1.4996848355023731E-4</c:v>
                </c:pt>
                <c:pt idx="192">
                  <c:v>1.520547529732495E-4</c:v>
                </c:pt>
                <c:pt idx="193">
                  <c:v>1.5417004529495591E-4</c:v>
                </c:pt>
                <c:pt idx="194">
                  <c:v>1.5631476426409532E-4</c:v>
                </c:pt>
                <c:pt idx="195">
                  <c:v>1.5848931924611131E-4</c:v>
                </c:pt>
                <c:pt idx="196">
                  <c:v>1.606941253012877E-4</c:v>
                </c:pt>
                <c:pt idx="197">
                  <c:v>1.6292960326397219E-4</c:v>
                </c:pt>
                <c:pt idx="198">
                  <c:v>1.6519617982290146E-4</c:v>
                </c:pt>
                <c:pt idx="199">
                  <c:v>1.6749428760264368E-4</c:v>
                </c:pt>
                <c:pt idx="200">
                  <c:v>1.6982436524617443E-4</c:v>
                </c:pt>
                <c:pt idx="201">
                  <c:v>1.7218685749860062E-4</c:v>
                </c:pt>
                <c:pt idx="202">
                  <c:v>1.7458221529205036E-4</c:v>
                </c:pt>
                <c:pt idx="203">
                  <c:v>1.7701089583174203E-4</c:v>
                </c:pt>
                <c:pt idx="204">
                  <c:v>1.7947336268325261E-4</c:v>
                </c:pt>
                <c:pt idx="205">
                  <c:v>1.8197008586099835E-4</c:v>
                </c:pt>
                <c:pt idx="206">
                  <c:v>1.8450154191794731E-4</c:v>
                </c:pt>
                <c:pt idx="207">
                  <c:v>1.8706821403658005E-4</c:v>
                </c:pt>
                <c:pt idx="208">
                  <c:v>1.8967059212111461E-4</c:v>
                </c:pt>
                <c:pt idx="209">
                  <c:v>1.9230917289101584E-4</c:v>
                </c:pt>
                <c:pt idx="210">
                  <c:v>1.9498445997580448E-4</c:v>
                </c:pt>
                <c:pt idx="211">
                  <c:v>1.9769696401118606E-4</c:v>
                </c:pt>
                <c:pt idx="212">
                  <c:v>2.0044720273651616E-4</c:v>
                </c:pt>
                <c:pt idx="213">
                  <c:v>2.0323570109362216E-4</c:v>
                </c:pt>
                <c:pt idx="214">
                  <c:v>2.0606299132700008E-4</c:v>
                </c:pt>
                <c:pt idx="215">
                  <c:v>2.0892961308540396E-4</c:v>
                </c:pt>
                <c:pt idx="216">
                  <c:v>2.1183611352485022E-4</c:v>
                </c:pt>
                <c:pt idx="217">
                  <c:v>2.1478304741305335E-4</c:v>
                </c:pt>
                <c:pt idx="218">
                  <c:v>2.1777097723531589E-4</c:v>
                </c:pt>
                <c:pt idx="219">
                  <c:v>2.2080047330188995E-4</c:v>
                </c:pt>
                <c:pt idx="220">
                  <c:v>2.23872113856834E-4</c:v>
                </c:pt>
                <c:pt idx="221">
                  <c:v>2.2698648518838224E-4</c:v>
                </c:pt>
                <c:pt idx="222">
                  <c:v>2.3014418174085085E-4</c:v>
                </c:pt>
                <c:pt idx="223">
                  <c:v>2.3334580622810032E-4</c:v>
                </c:pt>
                <c:pt idx="224">
                  <c:v>2.3659196974857571E-4</c:v>
                </c:pt>
                <c:pt idx="225">
                  <c:v>2.3988329190194899E-4</c:v>
                </c:pt>
                <c:pt idx="226">
                  <c:v>2.432204009073814E-4</c:v>
                </c:pt>
                <c:pt idx="227">
                  <c:v>2.4660393372343388E-4</c:v>
                </c:pt>
                <c:pt idx="228">
                  <c:v>2.5003453616964302E-4</c:v>
                </c:pt>
                <c:pt idx="229">
                  <c:v>2.5351286304979066E-4</c:v>
                </c:pt>
                <c:pt idx="230">
                  <c:v>2.5703957827688626E-4</c:v>
                </c:pt>
                <c:pt idx="231">
                  <c:v>2.6061535499988947E-4</c:v>
                </c:pt>
                <c:pt idx="232">
                  <c:v>2.6424087573219461E-4</c:v>
                </c:pt>
                <c:pt idx="233">
                  <c:v>2.6791683248190306E-4</c:v>
                </c:pt>
                <c:pt idx="234">
                  <c:v>2.7164392688390824E-4</c:v>
                </c:pt>
                <c:pt idx="235">
                  <c:v>2.7542287033381651E-4</c:v>
                </c:pt>
                <c:pt idx="236">
                  <c:v>2.7925438412373379E-4</c:v>
                </c:pt>
                <c:pt idx="237">
                  <c:v>2.8313919957993782E-4</c:v>
                </c:pt>
                <c:pt idx="238">
                  <c:v>2.8707805820246901E-4</c:v>
                </c:pt>
                <c:pt idx="239">
                  <c:v>2.9107171180666044E-4</c:v>
                </c:pt>
                <c:pt idx="240">
                  <c:v>2.9512092266663852E-4</c:v>
                </c:pt>
                <c:pt idx="241">
                  <c:v>2.9922646366081892E-4</c:v>
                </c:pt>
                <c:pt idx="242">
                  <c:v>3.0338911841942698E-4</c:v>
                </c:pt>
                <c:pt idx="243">
                  <c:v>3.0760968147407078E-4</c:v>
                </c:pt>
                <c:pt idx="244">
                  <c:v>3.1188895840939364E-4</c:v>
                </c:pt>
                <c:pt idx="245">
                  <c:v>3.1622776601683794E-4</c:v>
                </c:pt>
                <c:pt idx="246">
                  <c:v>3.2062693245054648E-4</c:v>
                </c:pt>
                <c:pt idx="247">
                  <c:v>3.2508729738543431E-4</c:v>
                </c:pt>
                <c:pt idx="248">
                  <c:v>3.2960971217745782E-4</c:v>
                </c:pt>
                <c:pt idx="249">
                  <c:v>3.3419504002611423E-4</c:v>
                </c:pt>
                <c:pt idx="250">
                  <c:v>3.3884415613920257E-4</c:v>
                </c:pt>
                <c:pt idx="251">
                  <c:v>3.4355794789987462E-4</c:v>
                </c:pt>
                <c:pt idx="252">
                  <c:v>3.4833731503601181E-4</c:v>
                </c:pt>
                <c:pt idx="253">
                  <c:v>3.5318316979195688E-4</c:v>
                </c:pt>
                <c:pt idx="254">
                  <c:v>3.5809643710263601E-4</c:v>
                </c:pt>
                <c:pt idx="255">
                  <c:v>3.6307805477010129E-4</c:v>
                </c:pt>
                <c:pt idx="256">
                  <c:v>3.6812897364253141E-4</c:v>
                </c:pt>
                <c:pt idx="257">
                  <c:v>3.7325015779572066E-4</c:v>
                </c:pt>
                <c:pt idx="258">
                  <c:v>3.7844258471709337E-4</c:v>
                </c:pt>
                <c:pt idx="259">
                  <c:v>3.8370724549227885E-4</c:v>
                </c:pt>
                <c:pt idx="260">
                  <c:v>3.8904514499428055E-4</c:v>
                </c:pt>
                <c:pt idx="261">
                  <c:v>3.944573020752785E-4</c:v>
                </c:pt>
                <c:pt idx="262">
                  <c:v>3.9994474976109745E-4</c:v>
                </c:pt>
                <c:pt idx="263">
                  <c:v>4.0550853544838394E-4</c:v>
                </c:pt>
                <c:pt idx="264">
                  <c:v>4.1114972110452215E-4</c:v>
                </c:pt>
                <c:pt idx="265">
                  <c:v>4.1686938347033529E-4</c:v>
                </c:pt>
                <c:pt idx="266">
                  <c:v>4.226686142656027E-4</c:v>
                </c:pt>
                <c:pt idx="267">
                  <c:v>4.2854852039743945E-4</c:v>
                </c:pt>
                <c:pt idx="268">
                  <c:v>4.3451022417157154E-4</c:v>
                </c:pt>
                <c:pt idx="269">
                  <c:v>4.4055486350655316E-4</c:v>
                </c:pt>
                <c:pt idx="270">
                  <c:v>4.4668359215096305E-4</c:v>
                </c:pt>
                <c:pt idx="271">
                  <c:v>4.5289757990362058E-4</c:v>
                </c:pt>
                <c:pt idx="272">
                  <c:v>4.5919801283686858E-4</c:v>
                </c:pt>
                <c:pt idx="273">
                  <c:v>4.6558609352295878E-4</c:v>
                </c:pt>
                <c:pt idx="274">
                  <c:v>4.7206304126359041E-4</c:v>
                </c:pt>
                <c:pt idx="275">
                  <c:v>4.7863009232263816E-4</c:v>
                </c:pt>
                <c:pt idx="276">
                  <c:v>4.8528850016212093E-4</c:v>
                </c:pt>
                <c:pt idx="277">
                  <c:v>4.9203953568145091E-4</c:v>
                </c:pt>
                <c:pt idx="278">
                  <c:v>4.9888448746001203E-4</c:v>
                </c:pt>
                <c:pt idx="279">
                  <c:v>5.058246620031141E-4</c:v>
                </c:pt>
                <c:pt idx="280">
                  <c:v>5.1286138399136473E-4</c:v>
                </c:pt>
                <c:pt idx="281">
                  <c:v>5.1999599653351596E-4</c:v>
                </c:pt>
                <c:pt idx="282">
                  <c:v>5.2722986142282255E-4</c:v>
                </c:pt>
                <c:pt idx="283">
                  <c:v>5.3456435939697167E-4</c:v>
                </c:pt>
                <c:pt idx="284">
                  <c:v>5.4200089040162391E-4</c:v>
                </c:pt>
                <c:pt idx="285">
                  <c:v>5.4954087385762477E-4</c:v>
                </c:pt>
                <c:pt idx="286">
                  <c:v>5.571857489319299E-4</c:v>
                </c:pt>
                <c:pt idx="287">
                  <c:v>5.6493697481230243E-4</c:v>
                </c:pt>
                <c:pt idx="288">
                  <c:v>5.7279603098582901E-4</c:v>
                </c:pt>
                <c:pt idx="289">
                  <c:v>5.8076441752131223E-4</c:v>
                </c:pt>
                <c:pt idx="290">
                  <c:v>5.8884365535558894E-4</c:v>
                </c:pt>
                <c:pt idx="291">
                  <c:v>5.9703528658383673E-4</c:v>
                </c:pt>
                <c:pt idx="292">
                  <c:v>6.0534087475391384E-4</c:v>
                </c:pt>
                <c:pt idx="293">
                  <c:v>6.1376200516479438E-4</c:v>
                </c:pt>
                <c:pt idx="294">
                  <c:v>6.2230028516915945E-4</c:v>
                </c:pt>
                <c:pt idx="295">
                  <c:v>6.3095734448019309E-4</c:v>
                </c:pt>
                <c:pt idx="296">
                  <c:v>6.3973483548264833E-4</c:v>
                </c:pt>
                <c:pt idx="297">
                  <c:v>6.4863443354823847E-4</c:v>
                </c:pt>
                <c:pt idx="298">
                  <c:v>6.5765783735542054E-4</c:v>
                </c:pt>
                <c:pt idx="299">
                  <c:v>6.6680676921362198E-4</c:v>
                </c:pt>
                <c:pt idx="300">
                  <c:v>6.7608297539198197E-4</c:v>
                </c:pt>
                <c:pt idx="301">
                  <c:v>6.8548822645266157E-4</c:v>
                </c:pt>
                <c:pt idx="302">
                  <c:v>6.9502431758879676E-4</c:v>
                </c:pt>
                <c:pt idx="303">
                  <c:v>7.0469306896714737E-4</c:v>
                </c:pt>
                <c:pt idx="304">
                  <c:v>7.1449632607551361E-4</c:v>
                </c:pt>
                <c:pt idx="305">
                  <c:v>7.2443596007499016E-4</c:v>
                </c:pt>
                <c:pt idx="306">
                  <c:v>7.3451386815711478E-4</c:v>
                </c:pt>
                <c:pt idx="307">
                  <c:v>7.4473197390598873E-4</c:v>
                </c:pt>
                <c:pt idx="308">
                  <c:v>7.5509222766543356E-4</c:v>
                </c:pt>
                <c:pt idx="309">
                  <c:v>7.6559660691125639E-4</c:v>
                </c:pt>
                <c:pt idx="310">
                  <c:v>7.762471166286915E-4</c:v>
                </c:pt>
                <c:pt idx="311">
                  <c:v>7.8704578969509826E-4</c:v>
                </c:pt>
                <c:pt idx="312">
                  <c:v>7.979946872679768E-4</c:v>
                </c:pt>
                <c:pt idx="313">
                  <c:v>8.0909589917838227E-4</c:v>
                </c:pt>
                <c:pt idx="314">
                  <c:v>8.2035154432981807E-4</c:v>
                </c:pt>
                <c:pt idx="315">
                  <c:v>8.3176377110267066E-4</c:v>
                </c:pt>
                <c:pt idx="316">
                  <c:v>8.4333475776427554E-4</c:v>
                </c:pt>
                <c:pt idx="317">
                  <c:v>8.5506671288468317E-4</c:v>
                </c:pt>
                <c:pt idx="318">
                  <c:v>8.6696187575821635E-4</c:v>
                </c:pt>
                <c:pt idx="319">
                  <c:v>8.7902251683088389E-4</c:v>
                </c:pt>
                <c:pt idx="320">
                  <c:v>8.9125093813374572E-4</c:v>
                </c:pt>
                <c:pt idx="321">
                  <c:v>9.0364947372230137E-4</c:v>
                </c:pt>
                <c:pt idx="322">
                  <c:v>9.1622049012199944E-4</c:v>
                </c:pt>
                <c:pt idx="323">
                  <c:v>9.2896638677993657E-4</c:v>
                </c:pt>
                <c:pt idx="324">
                  <c:v>9.4188959652284144E-4</c:v>
                </c:pt>
                <c:pt idx="325">
                  <c:v>9.549925860214358E-4</c:v>
                </c:pt>
                <c:pt idx="326">
                  <c:v>9.6827785626124867E-4</c:v>
                </c:pt>
                <c:pt idx="327">
                  <c:v>9.8174794301998463E-4</c:v>
                </c:pt>
                <c:pt idx="328">
                  <c:v>9.9540541735152702E-4</c:v>
                </c:pt>
                <c:pt idx="329">
                  <c:v>1.0092528860766842E-3</c:v>
                </c:pt>
                <c:pt idx="330">
                  <c:v>1.0232929922807546E-3</c:v>
                </c:pt>
                <c:pt idx="331">
                  <c:v>1.0375284158180118E-3</c:v>
                </c:pt>
                <c:pt idx="332">
                  <c:v>1.0519618738232229E-3</c:v>
                </c:pt>
                <c:pt idx="333">
                  <c:v>1.0665961212302576E-3</c:v>
                </c:pt>
                <c:pt idx="334">
                  <c:v>1.0814339512979383E-3</c:v>
                </c:pt>
                <c:pt idx="335">
                  <c:v>1.0964781961431841E-3</c:v>
                </c:pt>
                <c:pt idx="336">
                  <c:v>1.1117317272815912E-3</c:v>
                </c:pt>
                <c:pt idx="337">
                  <c:v>1.1271974561755098E-3</c:v>
                </c:pt>
                <c:pt idx="338">
                  <c:v>1.1428783347897709E-3</c:v>
                </c:pt>
                <c:pt idx="339">
                  <c:v>1.1587773561551251E-3</c:v>
                </c:pt>
                <c:pt idx="340">
                  <c:v>1.1748975549395284E-3</c:v>
                </c:pt>
                <c:pt idx="341">
                  <c:v>1.1912420080273745E-3</c:v>
                </c:pt>
                <c:pt idx="342">
                  <c:v>1.2078138351067796E-3</c:v>
                </c:pt>
                <c:pt idx="343">
                  <c:v>1.2246161992650487E-3</c:v>
                </c:pt>
                <c:pt idx="344">
                  <c:v>1.2416523075924096E-3</c:v>
                </c:pt>
                <c:pt idx="345">
                  <c:v>1.2589254117941666E-3</c:v>
                </c:pt>
                <c:pt idx="346">
                  <c:v>1.276438808811343E-3</c:v>
                </c:pt>
                <c:pt idx="347">
                  <c:v>1.294195841449986E-3</c:v>
                </c:pt>
                <c:pt idx="348">
                  <c:v>1.3121998990192015E-3</c:v>
                </c:pt>
                <c:pt idx="349">
                  <c:v>1.3304544179780903E-3</c:v>
                </c:pt>
                <c:pt idx="350">
                  <c:v>1.3489628825916527E-3</c:v>
                </c:pt>
                <c:pt idx="351">
                  <c:v>1.3677288255958492E-3</c:v>
                </c:pt>
                <c:pt idx="352">
                  <c:v>1.3867558288718882E-3</c:v>
                </c:pt>
                <c:pt idx="353">
                  <c:v>1.4060475241299132E-3</c:v>
                </c:pt>
                <c:pt idx="354">
                  <c:v>1.4256075936021871E-3</c:v>
                </c:pt>
                <c:pt idx="355">
                  <c:v>1.4454397707459273E-3</c:v>
                </c:pt>
                <c:pt idx="356">
                  <c:v>1.465547840955911E-3</c:v>
                </c:pt>
                <c:pt idx="357">
                  <c:v>1.4859356422870075E-3</c:v>
                </c:pt>
                <c:pt idx="358">
                  <c:v>1.5066070661867406E-3</c:v>
                </c:pt>
                <c:pt idx="359">
                  <c:v>1.5275660582380725E-3</c:v>
                </c:pt>
                <c:pt idx="360">
                  <c:v>1.5488166189124807E-3</c:v>
                </c:pt>
                <c:pt idx="361">
                  <c:v>1.5703628043335529E-3</c:v>
                </c:pt>
                <c:pt idx="362">
                  <c:v>1.5922087270511685E-3</c:v>
                </c:pt>
                <c:pt idx="363">
                  <c:v>1.6143585568264857E-3</c:v>
                </c:pt>
                <c:pt idx="364">
                  <c:v>1.6368165214278078E-3</c:v>
                </c:pt>
                <c:pt idx="365">
                  <c:v>1.6595869074375609E-3</c:v>
                </c:pt>
                <c:pt idx="366">
                  <c:v>1.6826740610704661E-3</c:v>
                </c:pt>
                <c:pt idx="367">
                  <c:v>1.7060823890031232E-3</c:v>
                </c:pt>
                <c:pt idx="368">
                  <c:v>1.7298163592151007E-3</c:v>
                </c:pt>
                <c:pt idx="369">
                  <c:v>1.7538805018417598E-3</c:v>
                </c:pt>
                <c:pt idx="370">
                  <c:v>1.7782794100389225E-3</c:v>
                </c:pt>
                <c:pt idx="371">
                  <c:v>1.8030177408595667E-3</c:v>
                </c:pt>
                <c:pt idx="372">
                  <c:v>1.8281002161427415E-3</c:v>
                </c:pt>
                <c:pt idx="373">
                  <c:v>1.8535316234148101E-3</c:v>
                </c:pt>
                <c:pt idx="374">
                  <c:v>1.8793168168032681E-3</c:v>
                </c:pt>
                <c:pt idx="375">
                  <c:v>1.9054607179632449E-3</c:v>
                </c:pt>
                <c:pt idx="376">
                  <c:v>1.931968317016923E-3</c:v>
                </c:pt>
                <c:pt idx="377">
                  <c:v>1.9588446735059879E-3</c:v>
                </c:pt>
                <c:pt idx="378">
                  <c:v>1.9860949173573709E-3</c:v>
                </c:pt>
                <c:pt idx="379">
                  <c:v>2.0137242498623874E-3</c:v>
                </c:pt>
                <c:pt idx="380">
                  <c:v>2.041737944669528E-3</c:v>
                </c:pt>
                <c:pt idx="381">
                  <c:v>2.0701413487910401E-3</c:v>
                </c:pt>
                <c:pt idx="382">
                  <c:v>2.0989398836235235E-3</c:v>
                </c:pt>
                <c:pt idx="383">
                  <c:v>2.1281390459827109E-3</c:v>
                </c:pt>
                <c:pt idx="384">
                  <c:v>2.1577444091526667E-3</c:v>
                </c:pt>
                <c:pt idx="385">
                  <c:v>2.1877616239495508E-3</c:v>
                </c:pt>
                <c:pt idx="386">
                  <c:v>2.218196419800218E-3</c:v>
                </c:pt>
                <c:pt idx="387">
                  <c:v>2.2490546058357799E-3</c:v>
                </c:pt>
                <c:pt idx="388">
                  <c:v>2.2803420720004181E-3</c:v>
                </c:pt>
                <c:pt idx="389">
                  <c:v>2.3120647901755925E-3</c:v>
                </c:pt>
                <c:pt idx="390">
                  <c:v>2.3442288153199212E-3</c:v>
                </c:pt>
                <c:pt idx="391">
                  <c:v>2.3768402866248752E-3</c:v>
                </c:pt>
                <c:pt idx="392">
                  <c:v>2.4099054286865948E-3</c:v>
                </c:pt>
                <c:pt idx="393">
                  <c:v>2.4434305526939691E-3</c:v>
                </c:pt>
                <c:pt idx="394">
                  <c:v>2.4774220576332844E-3</c:v>
                </c:pt>
                <c:pt idx="395">
                  <c:v>2.5118864315095786E-3</c:v>
                </c:pt>
                <c:pt idx="396">
                  <c:v>2.5468302525850409E-3</c:v>
                </c:pt>
                <c:pt idx="397">
                  <c:v>2.5822601906345956E-3</c:v>
                </c:pt>
                <c:pt idx="398">
                  <c:v>2.6181830082189841E-3</c:v>
                </c:pt>
                <c:pt idx="399">
                  <c:v>2.6546055619755377E-3</c:v>
                </c:pt>
                <c:pt idx="400">
                  <c:v>2.6915348039269157E-3</c:v>
                </c:pt>
                <c:pt idx="401">
                  <c:v>2.7289777828080402E-3</c:v>
                </c:pt>
                <c:pt idx="402">
                  <c:v>2.7669416454115126E-3</c:v>
                </c:pt>
                <c:pt idx="403">
                  <c:v>2.8054336379517114E-3</c:v>
                </c:pt>
                <c:pt idx="404">
                  <c:v>2.8444611074479151E-3</c:v>
                </c:pt>
                <c:pt idx="405">
                  <c:v>2.8840315031266051E-3</c:v>
                </c:pt>
                <c:pt idx="406">
                  <c:v>2.9241523778433362E-3</c:v>
                </c:pt>
                <c:pt idx="407">
                  <c:v>2.9648313895243401E-3</c:v>
                </c:pt>
                <c:pt idx="408">
                  <c:v>3.0060763026282305E-3</c:v>
                </c:pt>
                <c:pt idx="409">
                  <c:v>3.0478949896279822E-3</c:v>
                </c:pt>
                <c:pt idx="410">
                  <c:v>3.090295432513589E-3</c:v>
                </c:pt>
                <c:pt idx="411">
                  <c:v>3.1332857243155827E-3</c:v>
                </c:pt>
                <c:pt idx="412">
                  <c:v>3.1768740706497674E-3</c:v>
                </c:pt>
                <c:pt idx="413">
                  <c:v>3.221068791283433E-3</c:v>
                </c:pt>
                <c:pt idx="414">
                  <c:v>3.2658783217233561E-3</c:v>
                </c:pt>
                <c:pt idx="415">
                  <c:v>3.3113112148259109E-3</c:v>
                </c:pt>
                <c:pt idx="416">
                  <c:v>3.3573761424295426E-3</c:v>
                </c:pt>
                <c:pt idx="417">
                  <c:v>3.4040818970100073E-3</c:v>
                </c:pt>
                <c:pt idx="418">
                  <c:v>3.45143739335856E-3</c:v>
                </c:pt>
                <c:pt idx="419">
                  <c:v>3.4994516702835723E-3</c:v>
                </c:pt>
                <c:pt idx="420">
                  <c:v>3.5481338923357502E-3</c:v>
                </c:pt>
                <c:pt idx="421">
                  <c:v>3.597493351557421E-3</c:v>
                </c:pt>
                <c:pt idx="422">
                  <c:v>3.647539469256075E-3</c:v>
                </c:pt>
                <c:pt idx="423">
                  <c:v>3.6982817978026619E-3</c:v>
                </c:pt>
                <c:pt idx="424">
                  <c:v>3.7497300224548342E-3</c:v>
                </c:pt>
                <c:pt idx="425">
                  <c:v>3.8018939632056097E-3</c:v>
                </c:pt>
                <c:pt idx="426">
                  <c:v>3.8547835766577147E-3</c:v>
                </c:pt>
                <c:pt idx="427">
                  <c:v>3.9084089579240191E-3</c:v>
                </c:pt>
                <c:pt idx="428">
                  <c:v>3.9627803425543928E-3</c:v>
                </c:pt>
                <c:pt idx="429">
                  <c:v>4.0179081084894003E-3</c:v>
                </c:pt>
                <c:pt idx="430">
                  <c:v>4.0738027780411233E-3</c:v>
                </c:pt>
                <c:pt idx="431">
                  <c:v>4.1304750199016131E-3</c:v>
                </c:pt>
                <c:pt idx="432">
                  <c:v>4.187935651179182E-3</c:v>
                </c:pt>
                <c:pt idx="433">
                  <c:v>4.2461956394631295E-3</c:v>
                </c:pt>
                <c:pt idx="434">
                  <c:v>4.3052661049171031E-3</c:v>
                </c:pt>
                <c:pt idx="435">
                  <c:v>4.3651583224016584E-3</c:v>
                </c:pt>
                <c:pt idx="436">
                  <c:v>4.4258837236262633E-3</c:v>
                </c:pt>
                <c:pt idx="437">
                  <c:v>4.4874538993313218E-3</c:v>
                </c:pt>
                <c:pt idx="438">
                  <c:v>4.5498806015004814E-3</c:v>
                </c:pt>
                <c:pt idx="439">
                  <c:v>4.6131757456037929E-3</c:v>
                </c:pt>
                <c:pt idx="440">
                  <c:v>4.6773514128719794E-3</c:v>
                </c:pt>
                <c:pt idx="441">
                  <c:v>4.7424198526024464E-3</c:v>
                </c:pt>
                <c:pt idx="442">
                  <c:v>4.8083934844972845E-3</c:v>
                </c:pt>
                <c:pt idx="443">
                  <c:v>4.8752849010338618E-3</c:v>
                </c:pt>
                <c:pt idx="444">
                  <c:v>4.943106869868351E-3</c:v>
                </c:pt>
                <c:pt idx="445">
                  <c:v>5.0118723362727238E-3</c:v>
                </c:pt>
                <c:pt idx="446">
                  <c:v>5.0815944256056046E-3</c:v>
                </c:pt>
                <c:pt idx="447">
                  <c:v>5.1522864458175676E-3</c:v>
                </c:pt>
                <c:pt idx="448">
                  <c:v>5.2239618899911945E-3</c:v>
                </c:pt>
                <c:pt idx="449">
                  <c:v>5.296634438916579E-3</c:v>
                </c:pt>
                <c:pt idx="450">
                  <c:v>5.3703179637025261E-3</c:v>
                </c:pt>
                <c:pt idx="451">
                  <c:v>5.4450265284242145E-3</c:v>
                </c:pt>
                <c:pt idx="452">
                  <c:v>5.5207743928075703E-3</c:v>
                </c:pt>
                <c:pt idx="453">
                  <c:v>5.5975760149510967E-3</c:v>
                </c:pt>
                <c:pt idx="454">
                  <c:v>5.6754460540854694E-3</c:v>
                </c:pt>
                <c:pt idx="455">
                  <c:v>5.7543993733715666E-3</c:v>
                </c:pt>
                <c:pt idx="456">
                  <c:v>5.8344510427374482E-3</c:v>
                </c:pt>
                <c:pt idx="457">
                  <c:v>5.9156163417547333E-3</c:v>
                </c:pt>
                <c:pt idx="458">
                  <c:v>5.9979107625550915E-3</c:v>
                </c:pt>
                <c:pt idx="459">
                  <c:v>6.0813500127871751E-3</c:v>
                </c:pt>
                <c:pt idx="460">
                  <c:v>6.1659500186148223E-3</c:v>
                </c:pt>
                <c:pt idx="461">
                  <c:v>6.2517269277568514E-3</c:v>
                </c:pt>
                <c:pt idx="462">
                  <c:v>6.3386971125692663E-3</c:v>
                </c:pt>
                <c:pt idx="463">
                  <c:v>6.4268771731701927E-3</c:v>
                </c:pt>
                <c:pt idx="464">
                  <c:v>6.5162839406084274E-3</c:v>
                </c:pt>
                <c:pt idx="465">
                  <c:v>6.6069344800759522E-3</c:v>
                </c:pt>
                <c:pt idx="466">
                  <c:v>6.6988460941652611E-3</c:v>
                </c:pt>
                <c:pt idx="467">
                  <c:v>6.7920363261718408E-3</c:v>
                </c:pt>
                <c:pt idx="468">
                  <c:v>6.8865229634427604E-3</c:v>
                </c:pt>
                <c:pt idx="469">
                  <c:v>6.9823240407717122E-3</c:v>
                </c:pt>
                <c:pt idx="470">
                  <c:v>7.0794578438413752E-3</c:v>
                </c:pt>
                <c:pt idx="471">
                  <c:v>7.1779429127136118E-3</c:v>
                </c:pt>
                <c:pt idx="472">
                  <c:v>7.2777980453682398E-3</c:v>
                </c:pt>
                <c:pt idx="473">
                  <c:v>7.3790423012910075E-3</c:v>
                </c:pt>
                <c:pt idx="474">
                  <c:v>7.4816950051115457E-3</c:v>
                </c:pt>
                <c:pt idx="475">
                  <c:v>7.5857757502918316E-3</c:v>
                </c:pt>
                <c:pt idx="476">
                  <c:v>7.691304402866095E-3</c:v>
                </c:pt>
                <c:pt idx="477">
                  <c:v>7.7983011052325836E-3</c:v>
                </c:pt>
                <c:pt idx="478">
                  <c:v>7.9067862799982527E-3</c:v>
                </c:pt>
                <c:pt idx="479">
                  <c:v>8.0167806338767838E-3</c:v>
                </c:pt>
                <c:pt idx="480">
                  <c:v>8.1283051616409911E-3</c:v>
                </c:pt>
                <c:pt idx="481">
                  <c:v>8.2413811501300203E-3</c:v>
                </c:pt>
                <c:pt idx="482">
                  <c:v>8.3560301823124815E-3</c:v>
                </c:pt>
                <c:pt idx="483">
                  <c:v>8.4722741414059582E-3</c:v>
                </c:pt>
                <c:pt idx="484">
                  <c:v>8.590135215053956E-3</c:v>
                </c:pt>
                <c:pt idx="485">
                  <c:v>8.7096358995608011E-3</c:v>
                </c:pt>
                <c:pt idx="486">
                  <c:v>8.8307990041856296E-3</c:v>
                </c:pt>
                <c:pt idx="487">
                  <c:v>8.9536476554959374E-3</c:v>
                </c:pt>
                <c:pt idx="488">
                  <c:v>9.0782053017818554E-3</c:v>
                </c:pt>
                <c:pt idx="489">
                  <c:v>9.2044957175317077E-3</c:v>
                </c:pt>
                <c:pt idx="490">
                  <c:v>9.3325430079699116E-3</c:v>
                </c:pt>
                <c:pt idx="491">
                  <c:v>9.462371613657929E-3</c:v>
                </c:pt>
                <c:pt idx="492">
                  <c:v>9.5940063151593365E-3</c:v>
                </c:pt>
                <c:pt idx="493">
                  <c:v>9.7274722377696451E-3</c:v>
                </c:pt>
                <c:pt idx="494">
                  <c:v>9.862794856312097E-3</c:v>
                </c:pt>
                <c:pt idx="495">
                  <c:v>9.9999999999999985E-3</c:v>
                </c:pt>
                <c:pt idx="496">
                  <c:v>1.013911385736679E-2</c:v>
                </c:pt>
                <c:pt idx="497">
                  <c:v>1.0280162981264728E-2</c:v>
                </c:pt>
                <c:pt idx="498">
                  <c:v>1.0423174293933033E-2</c:v>
                </c:pt>
                <c:pt idx="499">
                  <c:v>1.0568175092136584E-2</c:v>
                </c:pt>
                <c:pt idx="500">
                  <c:v>1.0715193052376058E-2</c:v>
                </c:pt>
                <c:pt idx="501">
                  <c:v>1.0864256236170657E-2</c:v>
                </c:pt>
                <c:pt idx="502">
                  <c:v>1.1015393095414138E-2</c:v>
                </c:pt>
                <c:pt idx="503">
                  <c:v>1.1168632477805607E-2</c:v>
                </c:pt>
                <c:pt idx="504">
                  <c:v>1.1324003632355565E-2</c:v>
                </c:pt>
                <c:pt idx="505">
                  <c:v>1.148153621496883E-2</c:v>
                </c:pt>
                <c:pt idx="506">
                  <c:v>1.1641260294104901E-2</c:v>
                </c:pt>
                <c:pt idx="507">
                  <c:v>1.1803206356517293E-2</c:v>
                </c:pt>
                <c:pt idx="508">
                  <c:v>1.1967405313072428E-2</c:v>
                </c:pt>
                <c:pt idx="509">
                  <c:v>1.2133888504649772E-2</c:v>
                </c:pt>
                <c:pt idx="510">
                  <c:v>1.2302687708123802E-2</c:v>
                </c:pt>
                <c:pt idx="511">
                  <c:v>1.2473835142429427E-2</c:v>
                </c:pt>
                <c:pt idx="512">
                  <c:v>1.2647363474711506E-2</c:v>
                </c:pt>
                <c:pt idx="513">
                  <c:v>1.2823305826560216E-2</c:v>
                </c:pt>
                <c:pt idx="514">
                  <c:v>1.3001695780332901E-2</c:v>
                </c:pt>
                <c:pt idx="515">
                  <c:v>1.3182567385564064E-2</c:v>
                </c:pt>
                <c:pt idx="516">
                  <c:v>1.3365955165464414E-2</c:v>
                </c:pt>
                <c:pt idx="517">
                  <c:v>1.3551894123510362E-2</c:v>
                </c:pt>
                <c:pt idx="518">
                  <c:v>1.3740419750125148E-2</c:v>
                </c:pt>
                <c:pt idx="519">
                  <c:v>1.3931568029453036E-2</c:v>
                </c:pt>
                <c:pt idx="520">
                  <c:v>1.4125375446227531E-2</c:v>
                </c:pt>
                <c:pt idx="521">
                  <c:v>1.4321878992735433E-2</c:v>
                </c:pt>
                <c:pt idx="522">
                  <c:v>1.4521116175877417E-2</c:v>
                </c:pt>
                <c:pt idx="523">
                  <c:v>1.4723125024327195E-2</c:v>
                </c:pt>
                <c:pt idx="524">
                  <c:v>1.4927944095789949E-2</c:v>
                </c:pt>
                <c:pt idx="525">
                  <c:v>1.5135612484362081E-2</c:v>
                </c:pt>
                <c:pt idx="526">
                  <c:v>1.5346169827992938E-2</c:v>
                </c:pt>
                <c:pt idx="527">
                  <c:v>1.555965631605075E-2</c:v>
                </c:pt>
                <c:pt idx="528">
                  <c:v>1.5776112696993489E-2</c:v>
                </c:pt>
                <c:pt idx="529">
                  <c:v>1.5995580286146685E-2</c:v>
                </c:pt>
                <c:pt idx="530">
                  <c:v>1.6218100973589292E-2</c:v>
                </c:pt>
                <c:pt idx="531">
                  <c:v>1.6443717232149321E-2</c:v>
                </c:pt>
                <c:pt idx="532">
                  <c:v>1.6672472125510627E-2</c:v>
                </c:pt>
                <c:pt idx="533">
                  <c:v>1.6904409316432639E-2</c:v>
                </c:pt>
                <c:pt idx="534">
                  <c:v>1.7139573075084246E-2</c:v>
                </c:pt>
                <c:pt idx="535">
                  <c:v>1.7378008287493744E-2</c:v>
                </c:pt>
                <c:pt idx="536">
                  <c:v>1.7619760464116292E-2</c:v>
                </c:pt>
                <c:pt idx="537">
                  <c:v>1.7864875748520487E-2</c:v>
                </c:pt>
                <c:pt idx="538">
                  <c:v>1.8113400926196017E-2</c:v>
                </c:pt>
                <c:pt idx="539">
                  <c:v>1.8365383433483453E-2</c:v>
                </c:pt>
                <c:pt idx="540">
                  <c:v>1.8620871366628673E-2</c:v>
                </c:pt>
                <c:pt idx="541">
                  <c:v>1.8879913490962928E-2</c:v>
                </c:pt>
                <c:pt idx="542">
                  <c:v>1.9142559250210845E-2</c:v>
                </c:pt>
                <c:pt idx="543">
                  <c:v>1.9408858775927768E-2</c:v>
                </c:pt>
                <c:pt idx="544">
                  <c:v>1.9678862897068446E-2</c:v>
                </c:pt>
                <c:pt idx="545">
                  <c:v>1.9952623149688788E-2</c:v>
                </c:pt>
                <c:pt idx="546">
                  <c:v>2.0230191786782724E-2</c:v>
                </c:pt>
                <c:pt idx="547">
                  <c:v>2.0511621788255635E-2</c:v>
                </c:pt>
                <c:pt idx="548">
                  <c:v>2.0796966871036954E-2</c:v>
                </c:pt>
                <c:pt idx="549">
                  <c:v>2.1086281499332886E-2</c:v>
                </c:pt>
                <c:pt idx="550">
                  <c:v>2.1379620895022329E-2</c:v>
                </c:pt>
                <c:pt idx="551">
                  <c:v>2.1677041048196927E-2</c:v>
                </c:pt>
                <c:pt idx="552">
                  <c:v>2.1978598727848245E-2</c:v>
                </c:pt>
                <c:pt idx="553">
                  <c:v>2.2284351492703029E-2</c:v>
                </c:pt>
                <c:pt idx="554">
                  <c:v>2.2594357702209779E-2</c:v>
                </c:pt>
                <c:pt idx="555">
                  <c:v>2.290867652767771E-2</c:v>
                </c:pt>
                <c:pt idx="556">
                  <c:v>2.3227367963571062E-2</c:v>
                </c:pt>
                <c:pt idx="557">
                  <c:v>2.3550492838960081E-2</c:v>
                </c:pt>
                <c:pt idx="558">
                  <c:v>2.3878112829131781E-2</c:v>
                </c:pt>
                <c:pt idx="559">
                  <c:v>2.421029046736178E-2</c:v>
                </c:pt>
                <c:pt idx="560">
                  <c:v>2.4547089156850294E-2</c:v>
                </c:pt>
                <c:pt idx="561">
                  <c:v>2.4888573182823896E-2</c:v>
                </c:pt>
                <c:pt idx="562">
                  <c:v>2.5234807724805748E-2</c:v>
                </c:pt>
                <c:pt idx="563">
                  <c:v>2.5585858869056455E-2</c:v>
                </c:pt>
                <c:pt idx="564">
                  <c:v>2.5941793621188154E-2</c:v>
                </c:pt>
                <c:pt idx="565">
                  <c:v>2.6302679918953801E-2</c:v>
                </c:pt>
                <c:pt idx="566">
                  <c:v>2.6668586645214799E-2</c:v>
                </c:pt>
                <c:pt idx="567">
                  <c:v>2.7039583641088431E-2</c:v>
                </c:pt>
                <c:pt idx="568">
                  <c:v>2.7415741719278838E-2</c:v>
                </c:pt>
                <c:pt idx="569">
                  <c:v>2.7797132677592869E-2</c:v>
                </c:pt>
                <c:pt idx="570">
                  <c:v>2.8183829312644536E-2</c:v>
                </c:pt>
                <c:pt idx="571">
                  <c:v>2.8575905433749462E-2</c:v>
                </c:pt>
                <c:pt idx="572">
                  <c:v>2.8973435877013242E-2</c:v>
                </c:pt>
                <c:pt idx="573">
                  <c:v>2.9376496519615315E-2</c:v>
                </c:pt>
                <c:pt idx="574">
                  <c:v>2.9785164294291896E-2</c:v>
                </c:pt>
                <c:pt idx="575">
                  <c:v>3.0199517204020178E-2</c:v>
                </c:pt>
                <c:pt idx="576">
                  <c:v>3.0619634336906756E-2</c:v>
                </c:pt>
                <c:pt idx="577">
                  <c:v>3.1045595881283559E-2</c:v>
                </c:pt>
                <c:pt idx="578">
                  <c:v>3.1477483141013125E-2</c:v>
                </c:pt>
                <c:pt idx="579">
                  <c:v>3.1915378551007602E-2</c:v>
                </c:pt>
                <c:pt idx="580">
                  <c:v>3.2359365692962778E-2</c:v>
                </c:pt>
                <c:pt idx="581">
                  <c:v>3.2809529311311876E-2</c:v>
                </c:pt>
                <c:pt idx="582">
                  <c:v>3.3265955329400444E-2</c:v>
                </c:pt>
                <c:pt idx="583">
                  <c:v>3.3728730865886902E-2</c:v>
                </c:pt>
                <c:pt idx="584">
                  <c:v>3.4197944251370863E-2</c:v>
                </c:pt>
                <c:pt idx="585">
                  <c:v>3.4673685045253165E-2</c:v>
                </c:pt>
                <c:pt idx="586">
                  <c:v>3.5156044052829773E-2</c:v>
                </c:pt>
                <c:pt idx="587">
                  <c:v>3.5645113342624407E-2</c:v>
                </c:pt>
                <c:pt idx="588">
                  <c:v>3.6140986263961332E-2</c:v>
                </c:pt>
                <c:pt idx="589">
                  <c:v>3.6643757464783364E-2</c:v>
                </c:pt>
                <c:pt idx="590">
                  <c:v>3.715352290971724E-2</c:v>
                </c:pt>
                <c:pt idx="591">
                  <c:v>3.76703798983909E-2</c:v>
                </c:pt>
                <c:pt idx="592">
                  <c:v>3.8194427084004626E-2</c:v>
                </c:pt>
                <c:pt idx="593">
                  <c:v>3.8725764492161717E-2</c:v>
                </c:pt>
                <c:pt idx="594">
                  <c:v>3.9264493539959935E-2</c:v>
                </c:pt>
                <c:pt idx="595">
                  <c:v>3.9810717055349706E-2</c:v>
                </c:pt>
                <c:pt idx="596">
                  <c:v>4.0364539296760503E-2</c:v>
                </c:pt>
                <c:pt idx="597">
                  <c:v>4.0926065973001115E-2</c:v>
                </c:pt>
                <c:pt idx="598">
                  <c:v>4.1495404263436279E-2</c:v>
                </c:pt>
                <c:pt idx="599">
                  <c:v>4.2072662838444422E-2</c:v>
                </c:pt>
                <c:pt idx="600">
                  <c:v>4.265795188015923E-2</c:v>
                </c:pt>
                <c:pt idx="601">
                  <c:v>4.3251383103500858E-2</c:v>
                </c:pt>
                <c:pt idx="602">
                  <c:v>4.3853069777498588E-2</c:v>
                </c:pt>
                <c:pt idx="603">
                  <c:v>4.4463126746910844E-2</c:v>
                </c:pt>
                <c:pt idx="604">
                  <c:v>4.508167045414601E-2</c:v>
                </c:pt>
                <c:pt idx="605">
                  <c:v>4.5708818961487534E-2</c:v>
                </c:pt>
                <c:pt idx="606">
                  <c:v>4.6344691973628782E-2</c:v>
                </c:pt>
                <c:pt idx="607">
                  <c:v>4.6989410860521552E-2</c:v>
                </c:pt>
                <c:pt idx="608">
                  <c:v>4.7643098680541528E-2</c:v>
                </c:pt>
                <c:pt idx="609">
                  <c:v>4.8305880203977254E-2</c:v>
                </c:pt>
                <c:pt idx="610">
                  <c:v>4.8977881936844637E-2</c:v>
                </c:pt>
                <c:pt idx="611">
                  <c:v>4.9659232145033663E-2</c:v>
                </c:pt>
                <c:pt idx="612">
                  <c:v>5.035006087879048E-2</c:v>
                </c:pt>
                <c:pt idx="613">
                  <c:v>5.1050499997540653E-2</c:v>
                </c:pt>
                <c:pt idx="614">
                  <c:v>5.1760683195056729E-2</c:v>
                </c:pt>
                <c:pt idx="615">
                  <c:v>5.2480746024977265E-2</c:v>
                </c:pt>
                <c:pt idx="616">
                  <c:v>5.3210825926679368E-2</c:v>
                </c:pt>
                <c:pt idx="617">
                  <c:v>5.3951062251512742E-2</c:v>
                </c:pt>
                <c:pt idx="618">
                  <c:v>5.4701596289397171E-2</c:v>
                </c:pt>
                <c:pt idx="619">
                  <c:v>5.5462571295791026E-2</c:v>
                </c:pt>
                <c:pt idx="620">
                  <c:v>5.6234132519034898E-2</c:v>
                </c:pt>
                <c:pt idx="621">
                  <c:v>5.7016427228074679E-2</c:v>
                </c:pt>
                <c:pt idx="622">
                  <c:v>5.7809604740571771E-2</c:v>
                </c:pt>
                <c:pt idx="623">
                  <c:v>5.8613816451402866E-2</c:v>
                </c:pt>
                <c:pt idx="624">
                  <c:v>5.9429215861557298E-2</c:v>
                </c:pt>
                <c:pt idx="625">
                  <c:v>6.0255958607435746E-2</c:v>
                </c:pt>
                <c:pt idx="626">
                  <c:v>6.1094202490557213E-2</c:v>
                </c:pt>
                <c:pt idx="627">
                  <c:v>6.1944107507678085E-2</c:v>
                </c:pt>
                <c:pt idx="628">
                  <c:v>6.2805835881331776E-2</c:v>
                </c:pt>
                <c:pt idx="629">
                  <c:v>6.3679552090791597E-2</c:v>
                </c:pt>
                <c:pt idx="630">
                  <c:v>6.4565422903465508E-2</c:v>
                </c:pt>
                <c:pt idx="631">
                  <c:v>6.5463617406727487E-2</c:v>
                </c:pt>
                <c:pt idx="632">
                  <c:v>6.6374307040190927E-2</c:v>
                </c:pt>
                <c:pt idx="633">
                  <c:v>6.7297665628431744E-2</c:v>
                </c:pt>
                <c:pt idx="634">
                  <c:v>6.8233869414166967E-2</c:v>
                </c:pt>
                <c:pt idx="635">
                  <c:v>6.9183097091893575E-2</c:v>
                </c:pt>
                <c:pt idx="636">
                  <c:v>7.0145529841997095E-2</c:v>
                </c:pt>
                <c:pt idx="637">
                  <c:v>7.1121351365332916E-2</c:v>
                </c:pt>
                <c:pt idx="638">
                  <c:v>7.2110747918290016E-2</c:v>
                </c:pt>
                <c:pt idx="639">
                  <c:v>7.3113908348341722E-2</c:v>
                </c:pt>
                <c:pt idx="640">
                  <c:v>7.4131024130091774E-2</c:v>
                </c:pt>
                <c:pt idx="641">
                  <c:v>7.5162289401820501E-2</c:v>
                </c:pt>
                <c:pt idx="642">
                  <c:v>7.6207901002541198E-2</c:v>
                </c:pt>
                <c:pt idx="643">
                  <c:v>7.7268058509570137E-2</c:v>
                </c:pt>
                <c:pt idx="644">
                  <c:v>7.8342964276621144E-2</c:v>
                </c:pt>
                <c:pt idx="645">
                  <c:v>7.9432823472428166E-2</c:v>
                </c:pt>
                <c:pt idx="646">
                  <c:v>8.0537844119906721E-2</c:v>
                </c:pt>
                <c:pt idx="647">
                  <c:v>8.1658237135859221E-2</c:v>
                </c:pt>
                <c:pt idx="648">
                  <c:v>8.2794216371233437E-2</c:v>
                </c:pt>
                <c:pt idx="649">
                  <c:v>8.3945998651939663E-2</c:v>
                </c:pt>
                <c:pt idx="650">
                  <c:v>8.511380382023763E-2</c:v>
                </c:pt>
                <c:pt idx="651">
                  <c:v>8.6297854776697061E-2</c:v>
                </c:pt>
                <c:pt idx="652">
                  <c:v>8.7498377522743712E-2</c:v>
                </c:pt>
                <c:pt idx="653">
                  <c:v>8.8715601203796096E-2</c:v>
                </c:pt>
                <c:pt idx="654">
                  <c:v>8.9949758153003573E-2</c:v>
                </c:pt>
                <c:pt idx="655">
                  <c:v>9.1201083935590926E-2</c:v>
                </c:pt>
                <c:pt idx="656">
                  <c:v>9.2469817393822276E-2</c:v>
                </c:pt>
                <c:pt idx="657">
                  <c:v>9.3756200692587943E-2</c:v>
                </c:pt>
                <c:pt idx="658">
                  <c:v>9.5060479365628114E-2</c:v>
                </c:pt>
                <c:pt idx="659">
                  <c:v>9.6382902362397091E-2</c:v>
                </c:pt>
                <c:pt idx="660">
                  <c:v>9.7723722095581E-2</c:v>
                </c:pt>
                <c:pt idx="661">
                  <c:v>9.9083194489276744E-2</c:v>
                </c:pt>
                <c:pt idx="662">
                  <c:v>0.10046157902783957</c:v>
                </c:pt>
                <c:pt idx="663">
                  <c:v>0.10185913880541163</c:v>
                </c:pt>
                <c:pt idx="664">
                  <c:v>0.10327614057613976</c:v>
                </c:pt>
                <c:pt idx="665">
                  <c:v>0.10471285480509003</c:v>
                </c:pt>
                <c:pt idx="666">
                  <c:v>0.10616955571987244</c:v>
                </c:pt>
                <c:pt idx="667">
                  <c:v>0.10764652136298332</c:v>
                </c:pt>
                <c:pt idx="668">
                  <c:v>0.10914403364487556</c:v>
                </c:pt>
                <c:pt idx="669">
                  <c:v>0.11066237839776662</c:v>
                </c:pt>
                <c:pt idx="670">
                  <c:v>0.1122018454301964</c:v>
                </c:pt>
                <c:pt idx="671">
                  <c:v>0.11376272858234301</c:v>
                </c:pt>
                <c:pt idx="672">
                  <c:v>0.11534532578210922</c:v>
                </c:pt>
                <c:pt idx="673">
                  <c:v>0.11694993910198717</c:v>
                </c:pt>
                <c:pt idx="674">
                  <c:v>0.11857687481671617</c:v>
                </c:pt>
                <c:pt idx="675">
                  <c:v>0.12022644346174111</c:v>
                </c:pt>
                <c:pt idx="676">
                  <c:v>0.12189895989248654</c:v>
                </c:pt>
                <c:pt idx="677">
                  <c:v>0.123594743344451</c:v>
                </c:pt>
                <c:pt idx="678">
                  <c:v>0.12531411749414142</c:v>
                </c:pt>
                <c:pt idx="679">
                  <c:v>0.12705741052085406</c:v>
                </c:pt>
                <c:pt idx="680">
                  <c:v>0.12882495516931339</c:v>
                </c:pt>
                <c:pt idx="681">
                  <c:v>0.13061708881318398</c:v>
                </c:pt>
                <c:pt idx="682">
                  <c:v>0.13243415351946639</c:v>
                </c:pt>
                <c:pt idx="683">
                  <c:v>0.13427649611378614</c:v>
                </c:pt>
                <c:pt idx="684">
                  <c:v>0.13614446824659485</c:v>
                </c:pt>
                <c:pt idx="685">
                  <c:v>0.13803842646028819</c:v>
                </c:pt>
                <c:pt idx="686">
                  <c:v>0.1399587322572616</c:v>
                </c:pt>
                <c:pt idx="687">
                  <c:v>0.14190575216890908</c:v>
                </c:pt>
                <c:pt idx="688">
                  <c:v>0.14387985782558452</c:v>
                </c:pt>
                <c:pt idx="689">
                  <c:v>0.14588142602753465</c:v>
                </c:pt>
                <c:pt idx="690">
                  <c:v>0.14791083881682066</c:v>
                </c:pt>
                <c:pt idx="691">
                  <c:v>0.14996848355023734</c:v>
                </c:pt>
                <c:pt idx="692">
                  <c:v>0.15205475297324966</c:v>
                </c:pt>
                <c:pt idx="693">
                  <c:v>0.15417004529495559</c:v>
                </c:pt>
                <c:pt idx="694">
                  <c:v>0.15631476426409516</c:v>
                </c:pt>
                <c:pt idx="695">
                  <c:v>0.1584893192461112</c:v>
                </c:pt>
                <c:pt idx="696">
                  <c:v>0.16069412530128768</c:v>
                </c:pt>
                <c:pt idx="697">
                  <c:v>0.16292960326397199</c:v>
                </c:pt>
                <c:pt idx="698">
                  <c:v>0.16519617982290138</c:v>
                </c:pt>
                <c:pt idx="699">
                  <c:v>0.16749428760264373</c:v>
                </c:pt>
                <c:pt idx="700">
                  <c:v>0.16982436524617422</c:v>
                </c:pt>
                <c:pt idx="701">
                  <c:v>0.1721868574986003</c:v>
                </c:pt>
                <c:pt idx="702">
                  <c:v>0.17458221529205006</c:v>
                </c:pt>
                <c:pt idx="703">
                  <c:v>0.17701089583174193</c:v>
                </c:pt>
                <c:pt idx="704">
                  <c:v>0.17947336268325226</c:v>
                </c:pt>
                <c:pt idx="705">
                  <c:v>0.18197008586099805</c:v>
                </c:pt>
                <c:pt idx="706">
                  <c:v>0.18450154191794718</c:v>
                </c:pt>
                <c:pt idx="707">
                  <c:v>0.18706821403658</c:v>
                </c:pt>
                <c:pt idx="708">
                  <c:v>0.18967059212111437</c:v>
                </c:pt>
                <c:pt idx="709">
                  <c:v>0.19230917289101571</c:v>
                </c:pt>
                <c:pt idx="710">
                  <c:v>0.19498445997580419</c:v>
                </c:pt>
                <c:pt idx="711">
                  <c:v>0.19769696401118586</c:v>
                </c:pt>
                <c:pt idx="712">
                  <c:v>0.20044720273651567</c:v>
                </c:pt>
                <c:pt idx="713">
                  <c:v>0.20323570109362185</c:v>
                </c:pt>
                <c:pt idx="714">
                  <c:v>0.20606299132699982</c:v>
                </c:pt>
                <c:pt idx="715">
                  <c:v>0.20892961308540389</c:v>
                </c:pt>
                <c:pt idx="716">
                  <c:v>0.21183611352484988</c:v>
                </c:pt>
                <c:pt idx="717">
                  <c:v>0.21478304741305324</c:v>
                </c:pt>
                <c:pt idx="718">
                  <c:v>0.21777097723531585</c:v>
                </c:pt>
                <c:pt idx="719">
                  <c:v>0.22080047330189009</c:v>
                </c:pt>
                <c:pt idx="720">
                  <c:v>0.22387211385683345</c:v>
                </c:pt>
                <c:pt idx="721">
                  <c:v>0.2269864851883818</c:v>
                </c:pt>
                <c:pt idx="722">
                  <c:v>0.23014418174085061</c:v>
                </c:pt>
                <c:pt idx="723">
                  <c:v>0.23334580622810017</c:v>
                </c:pt>
                <c:pt idx="724">
                  <c:v>0.23659196974857544</c:v>
                </c:pt>
                <c:pt idx="725">
                  <c:v>0.23988329190194882</c:v>
                </c:pt>
                <c:pt idx="726">
                  <c:v>0.24322040090738145</c:v>
                </c:pt>
                <c:pt idx="727">
                  <c:v>0.246603933723434</c:v>
                </c:pt>
                <c:pt idx="728">
                  <c:v>0.2500345361696425</c:v>
                </c:pt>
                <c:pt idx="729">
                  <c:v>0.25351286304979032</c:v>
                </c:pt>
                <c:pt idx="730">
                  <c:v>0.25703957827688606</c:v>
                </c:pt>
                <c:pt idx="731">
                  <c:v>0.26061535499988941</c:v>
                </c:pt>
                <c:pt idx="732">
                  <c:v>0.26424087573219418</c:v>
                </c:pt>
                <c:pt idx="733">
                  <c:v>0.2679168324819029</c:v>
                </c:pt>
                <c:pt idx="734">
                  <c:v>0.27164392688390815</c:v>
                </c:pt>
                <c:pt idx="735">
                  <c:v>0.27542287033381674</c:v>
                </c:pt>
                <c:pt idx="736">
                  <c:v>0.27925438412373355</c:v>
                </c:pt>
                <c:pt idx="737">
                  <c:v>0.28313919957993738</c:v>
                </c:pt>
                <c:pt idx="738">
                  <c:v>0.28707805820246868</c:v>
                </c:pt>
                <c:pt idx="739">
                  <c:v>0.29107171180666036</c:v>
                </c:pt>
                <c:pt idx="740">
                  <c:v>0.29512092266663809</c:v>
                </c:pt>
                <c:pt idx="741">
                  <c:v>0.29922646366081856</c:v>
                </c:pt>
                <c:pt idx="742">
                  <c:v>0.3033891184194269</c:v>
                </c:pt>
                <c:pt idx="743">
                  <c:v>0.30760968147407036</c:v>
                </c:pt>
                <c:pt idx="744">
                  <c:v>0.3118889584093934</c:v>
                </c:pt>
                <c:pt idx="745">
                  <c:v>0.31622776601683783</c:v>
                </c:pt>
                <c:pt idx="746">
                  <c:v>0.32062693245054669</c:v>
                </c:pt>
                <c:pt idx="747">
                  <c:v>0.32508729738543357</c:v>
                </c:pt>
                <c:pt idx="748">
                  <c:v>0.32960971217745716</c:v>
                </c:pt>
                <c:pt idx="749">
                  <c:v>0.33419504002611389</c:v>
                </c:pt>
                <c:pt idx="750">
                  <c:v>0.33884415613920232</c:v>
                </c:pt>
                <c:pt idx="751">
                  <c:v>0.34355794789987398</c:v>
                </c:pt>
                <c:pt idx="752">
                  <c:v>0.34833731503601145</c:v>
                </c:pt>
                <c:pt idx="753">
                  <c:v>0.35318316979195685</c:v>
                </c:pt>
                <c:pt idx="754">
                  <c:v>0.35809643710263617</c:v>
                </c:pt>
                <c:pt idx="755">
                  <c:v>0.36307805477010036</c:v>
                </c:pt>
                <c:pt idx="756">
                  <c:v>0.36812897364253072</c:v>
                </c:pt>
                <c:pt idx="757">
                  <c:v>0.37325015779572013</c:v>
                </c:pt>
                <c:pt idx="758">
                  <c:v>0.37844258471709308</c:v>
                </c:pt>
                <c:pt idx="759">
                  <c:v>0.38370724549227803</c:v>
                </c:pt>
                <c:pt idx="760">
                  <c:v>0.38904514499428017</c:v>
                </c:pt>
                <c:pt idx="761">
                  <c:v>0.39445730207527824</c:v>
                </c:pt>
                <c:pt idx="762">
                  <c:v>0.39994474976109751</c:v>
                </c:pt>
                <c:pt idx="763">
                  <c:v>0.40550853544838344</c:v>
                </c:pt>
                <c:pt idx="764">
                  <c:v>0.41114972110452142</c:v>
                </c:pt>
                <c:pt idx="765">
                  <c:v>0.41686938347033481</c:v>
                </c:pt>
                <c:pt idx="766">
                  <c:v>0.42266861426560265</c:v>
                </c:pt>
                <c:pt idx="767">
                  <c:v>0.42854852039743874</c:v>
                </c:pt>
                <c:pt idx="768">
                  <c:v>0.43451022417157098</c:v>
                </c:pt>
                <c:pt idx="769">
                  <c:v>0.44055486350655304</c:v>
                </c:pt>
                <c:pt idx="770">
                  <c:v>0.44668359215096315</c:v>
                </c:pt>
                <c:pt idx="771">
                  <c:v>0.45289757990362023</c:v>
                </c:pt>
                <c:pt idx="772">
                  <c:v>0.4591980128368684</c:v>
                </c:pt>
                <c:pt idx="773">
                  <c:v>0.4655860935229591</c:v>
                </c:pt>
                <c:pt idx="774">
                  <c:v>0.47206304126359011</c:v>
                </c:pt>
                <c:pt idx="775">
                  <c:v>0.47863009232263737</c:v>
                </c:pt>
                <c:pt idx="776">
                  <c:v>0.48528850016212038</c:v>
                </c:pt>
                <c:pt idx="777">
                  <c:v>0.49203953568145053</c:v>
                </c:pt>
                <c:pt idx="778">
                  <c:v>0.49888448746001218</c:v>
                </c:pt>
                <c:pt idx="779">
                  <c:v>0.50582466200311349</c:v>
                </c:pt>
                <c:pt idx="780">
                  <c:v>0.51286138399136461</c:v>
                </c:pt>
                <c:pt idx="781">
                  <c:v>0.51999599653351603</c:v>
                </c:pt>
                <c:pt idx="782">
                  <c:v>0.52722986142282313</c:v>
                </c:pt>
                <c:pt idx="783">
                  <c:v>0.53456435939697056</c:v>
                </c:pt>
                <c:pt idx="784">
                  <c:v>0.54200089040162314</c:v>
                </c:pt>
                <c:pt idx="785">
                  <c:v>0.54954087385762418</c:v>
                </c:pt>
                <c:pt idx="786">
                  <c:v>0.55718574893192885</c:v>
                </c:pt>
                <c:pt idx="787">
                  <c:v>0.56493697481230187</c:v>
                </c:pt>
                <c:pt idx="788">
                  <c:v>0.57279603098582887</c:v>
                </c:pt>
                <c:pt idx="789">
                  <c:v>0.58076441752131214</c:v>
                </c:pt>
                <c:pt idx="790">
                  <c:v>0.58884365535558836</c:v>
                </c:pt>
                <c:pt idx="791">
                  <c:v>0.59703528658383553</c:v>
                </c:pt>
                <c:pt idx="792">
                  <c:v>0.60534087475391263</c:v>
                </c:pt>
                <c:pt idx="793">
                  <c:v>0.61376200516479362</c:v>
                </c:pt>
                <c:pt idx="794">
                  <c:v>0.62230028516915825</c:v>
                </c:pt>
                <c:pt idx="795">
                  <c:v>0.63095734448019236</c:v>
                </c:pt>
                <c:pt idx="796">
                  <c:v>0.63973483548264765</c:v>
                </c:pt>
                <c:pt idx="797">
                  <c:v>0.64863443354823835</c:v>
                </c:pt>
                <c:pt idx="798">
                  <c:v>0.65765783735541972</c:v>
                </c:pt>
                <c:pt idx="799">
                  <c:v>0.66680676921362181</c:v>
                </c:pt>
                <c:pt idx="800">
                  <c:v>0.67608297539198181</c:v>
                </c:pt>
                <c:pt idx="801">
                  <c:v>0.68548822645266094</c:v>
                </c:pt>
                <c:pt idx="802">
                  <c:v>0.69502431758879535</c:v>
                </c:pt>
                <c:pt idx="803">
                  <c:v>0.7046930689671459</c:v>
                </c:pt>
                <c:pt idx="804">
                  <c:v>0.71449632607551272</c:v>
                </c:pt>
                <c:pt idx="805">
                  <c:v>0.72443596007498989</c:v>
                </c:pt>
                <c:pt idx="806">
                  <c:v>0.73451386815711395</c:v>
                </c:pt>
                <c:pt idx="807">
                  <c:v>0.74473197390598866</c:v>
                </c:pt>
                <c:pt idx="808">
                  <c:v>0.75509222766543393</c:v>
                </c:pt>
                <c:pt idx="809">
                  <c:v>0.76559660691125686</c:v>
                </c:pt>
                <c:pt idx="810">
                  <c:v>0.77624711662869006</c:v>
                </c:pt>
                <c:pt idx="811">
                  <c:v>0.78704578969509742</c:v>
                </c:pt>
                <c:pt idx="812">
                  <c:v>0.79799468726797584</c:v>
                </c:pt>
                <c:pt idx="813">
                  <c:v>0.80909589917838198</c:v>
                </c:pt>
                <c:pt idx="814">
                  <c:v>0.82035154432981705</c:v>
                </c:pt>
                <c:pt idx="815">
                  <c:v>0.8317637711026703</c:v>
                </c:pt>
                <c:pt idx="816">
                  <c:v>0.84333475776427536</c:v>
                </c:pt>
                <c:pt idx="817">
                  <c:v>0.85506671288468383</c:v>
                </c:pt>
                <c:pt idx="818">
                  <c:v>0.86696187575821471</c:v>
                </c:pt>
                <c:pt idx="819">
                  <c:v>0.87902251683088284</c:v>
                </c:pt>
                <c:pt idx="820">
                  <c:v>0.89125093813374456</c:v>
                </c:pt>
                <c:pt idx="821">
                  <c:v>0.90364947372230109</c:v>
                </c:pt>
                <c:pt idx="822">
                  <c:v>0.91622049012199835</c:v>
                </c:pt>
                <c:pt idx="823">
                  <c:v>0.92896638677993559</c:v>
                </c:pt>
                <c:pt idx="824">
                  <c:v>0.94188959652284121</c:v>
                </c:pt>
                <c:pt idx="825">
                  <c:v>0.95499258602143478</c:v>
                </c:pt>
                <c:pt idx="826">
                  <c:v>0.9682778562612484</c:v>
                </c:pt>
                <c:pt idx="827">
                  <c:v>0.98174794301998269</c:v>
                </c:pt>
                <c:pt idx="828">
                  <c:v>0.99540541735152588</c:v>
                </c:pt>
                <c:pt idx="829">
                  <c:v>1.0092528860766821</c:v>
                </c:pt>
                <c:pt idx="830">
                  <c:v>1.0232929922807525</c:v>
                </c:pt>
                <c:pt idx="831">
                  <c:v>1.0375284158180116</c:v>
                </c:pt>
                <c:pt idx="832">
                  <c:v>1.0519618738232226</c:v>
                </c:pt>
                <c:pt idx="833">
                  <c:v>1.0665961212302564</c:v>
                </c:pt>
                <c:pt idx="834">
                  <c:v>1.0814339512979372</c:v>
                </c:pt>
                <c:pt idx="835">
                  <c:v>1.0964781961431849</c:v>
                </c:pt>
                <c:pt idx="836">
                  <c:v>1.1117317272815919</c:v>
                </c:pt>
                <c:pt idx="837">
                  <c:v>1.1271974561755078</c:v>
                </c:pt>
                <c:pt idx="838">
                  <c:v>1.1428783347897697</c:v>
                </c:pt>
                <c:pt idx="839">
                  <c:v>1.1587773561551249</c:v>
                </c:pt>
                <c:pt idx="840">
                  <c:v>1.1748975549395291</c:v>
                </c:pt>
                <c:pt idx="841">
                  <c:v>1.1912420080273731</c:v>
                </c:pt>
                <c:pt idx="842">
                  <c:v>1.2078138351067791</c:v>
                </c:pt>
                <c:pt idx="843">
                  <c:v>1.2246161992650484</c:v>
                </c:pt>
                <c:pt idx="844">
                  <c:v>1.2416523075924115</c:v>
                </c:pt>
                <c:pt idx="845">
                  <c:v>1.258925411794164</c:v>
                </c:pt>
                <c:pt idx="846">
                  <c:v>1.2764388088113416</c:v>
                </c:pt>
                <c:pt idx="847">
                  <c:v>1.2941958414499846</c:v>
                </c:pt>
                <c:pt idx="848">
                  <c:v>1.3121998990192028</c:v>
                </c:pt>
                <c:pt idx="849">
                  <c:v>1.3304544179780891</c:v>
                </c:pt>
                <c:pt idx="850">
                  <c:v>1.3489628825916522</c:v>
                </c:pt>
                <c:pt idx="851">
                  <c:v>1.3677288255958486</c:v>
                </c:pt>
                <c:pt idx="852">
                  <c:v>1.3867558288718889</c:v>
                </c:pt>
                <c:pt idx="853">
                  <c:v>1.4060475241299129</c:v>
                </c:pt>
                <c:pt idx="854">
                  <c:v>1.4256075936021855</c:v>
                </c:pt>
                <c:pt idx="855">
                  <c:v>1.4454397707459257</c:v>
                </c:pt>
                <c:pt idx="856">
                  <c:v>1.4655478409559106</c:v>
                </c:pt>
                <c:pt idx="857">
                  <c:v>1.4859356422870043</c:v>
                </c:pt>
                <c:pt idx="858">
                  <c:v>1.5066070661867403</c:v>
                </c:pt>
                <c:pt idx="859">
                  <c:v>1.5275660582380719</c:v>
                </c:pt>
                <c:pt idx="860">
                  <c:v>1.5488166189124817</c:v>
                </c:pt>
                <c:pt idx="861">
                  <c:v>1.5703628043335511</c:v>
                </c:pt>
                <c:pt idx="862">
                  <c:v>1.5922087270511698</c:v>
                </c:pt>
                <c:pt idx="863">
                  <c:v>1.6143585568264871</c:v>
                </c:pt>
                <c:pt idx="864">
                  <c:v>1.6368165214278076</c:v>
                </c:pt>
                <c:pt idx="865">
                  <c:v>1.6595869074375578</c:v>
                </c:pt>
                <c:pt idx="866">
                  <c:v>1.6826740610704654</c:v>
                </c:pt>
                <c:pt idx="867">
                  <c:v>1.7060823890031227</c:v>
                </c:pt>
                <c:pt idx="868">
                  <c:v>1.7298163592150986</c:v>
                </c:pt>
                <c:pt idx="869">
                  <c:v>1.7538805018417594</c:v>
                </c:pt>
                <c:pt idx="870">
                  <c:v>1.7782794100389221</c:v>
                </c:pt>
                <c:pt idx="871">
                  <c:v>1.8030177408595696</c:v>
                </c:pt>
                <c:pt idx="872">
                  <c:v>1.828100216142738</c:v>
                </c:pt>
                <c:pt idx="873">
                  <c:v>1.8535316234148076</c:v>
                </c:pt>
                <c:pt idx="874">
                  <c:v>1.8793168168032659</c:v>
                </c:pt>
                <c:pt idx="875">
                  <c:v>1.9054607179632461</c:v>
                </c:pt>
                <c:pt idx="876">
                  <c:v>1.9319683170169206</c:v>
                </c:pt>
                <c:pt idx="877">
                  <c:v>1.9588446735059877</c:v>
                </c:pt>
                <c:pt idx="878">
                  <c:v>1.9860949173573705</c:v>
                </c:pt>
                <c:pt idx="879">
                  <c:v>2.0137242498623888</c:v>
                </c:pt>
                <c:pt idx="880">
                  <c:v>2.0417379446695274</c:v>
                </c:pt>
                <c:pt idx="881">
                  <c:v>2.0701413487910378</c:v>
                </c:pt>
                <c:pt idx="882">
                  <c:v>2.0989398836235211</c:v>
                </c:pt>
                <c:pt idx="883">
                  <c:v>2.1281390459827105</c:v>
                </c:pt>
                <c:pt idx="884">
                  <c:v>2.1577444091526625</c:v>
                </c:pt>
                <c:pt idx="885">
                  <c:v>2.1877616239495499</c:v>
                </c:pt>
                <c:pt idx="886">
                  <c:v>2.2181964198002175</c:v>
                </c:pt>
                <c:pt idx="887">
                  <c:v>2.2490546058357817</c:v>
                </c:pt>
                <c:pt idx="888">
                  <c:v>2.2803420720004159</c:v>
                </c:pt>
                <c:pt idx="889">
                  <c:v>2.3120647901755937</c:v>
                </c:pt>
                <c:pt idx="890">
                  <c:v>2.3442288153199229</c:v>
                </c:pt>
                <c:pt idx="891">
                  <c:v>2.3768402866248746</c:v>
                </c:pt>
                <c:pt idx="892">
                  <c:v>2.40990542868659</c:v>
                </c:pt>
                <c:pt idx="893">
                  <c:v>2.4434305526939686</c:v>
                </c:pt>
                <c:pt idx="894">
                  <c:v>2.4774220576332837</c:v>
                </c:pt>
                <c:pt idx="895">
                  <c:v>2.5118864315095801</c:v>
                </c:pt>
                <c:pt idx="896">
                  <c:v>2.5468302525850381</c:v>
                </c:pt>
                <c:pt idx="897">
                  <c:v>2.582260190634595</c:v>
                </c:pt>
                <c:pt idx="898">
                  <c:v>2.6181830082189856</c:v>
                </c:pt>
                <c:pt idx="899">
                  <c:v>2.6546055619755418</c:v>
                </c:pt>
                <c:pt idx="900">
                  <c:v>2.6915348039269102</c:v>
                </c:pt>
                <c:pt idx="901">
                  <c:v>2.728977782808037</c:v>
                </c:pt>
                <c:pt idx="902">
                  <c:v>2.7669416454115092</c:v>
                </c:pt>
                <c:pt idx="903">
                  <c:v>2.8054336379517135</c:v>
                </c:pt>
                <c:pt idx="904">
                  <c:v>2.8444611074479123</c:v>
                </c:pt>
                <c:pt idx="905">
                  <c:v>2.8840315031266046</c:v>
                </c:pt>
                <c:pt idx="906">
                  <c:v>2.9241523778433356</c:v>
                </c:pt>
                <c:pt idx="907">
                  <c:v>2.964831389524345</c:v>
                </c:pt>
                <c:pt idx="908">
                  <c:v>3.006076302628224</c:v>
                </c:pt>
                <c:pt idx="909">
                  <c:v>3.0478949896279781</c:v>
                </c:pt>
                <c:pt idx="910">
                  <c:v>3.0902954325135883</c:v>
                </c:pt>
                <c:pt idx="911">
                  <c:v>3.1332857243155794</c:v>
                </c:pt>
                <c:pt idx="912">
                  <c:v>3.1768740706497667</c:v>
                </c:pt>
                <c:pt idx="913">
                  <c:v>3.2210687912834324</c:v>
                </c:pt>
                <c:pt idx="914">
                  <c:v>3.265878321723358</c:v>
                </c:pt>
                <c:pt idx="915">
                  <c:v>3.3113112148259072</c:v>
                </c:pt>
                <c:pt idx="916">
                  <c:v>3.357376142429545</c:v>
                </c:pt>
                <c:pt idx="917">
                  <c:v>3.4040818970100095</c:v>
                </c:pt>
                <c:pt idx="918">
                  <c:v>3.4514373933585589</c:v>
                </c:pt>
                <c:pt idx="919">
                  <c:v>3.4994516702835656</c:v>
                </c:pt>
                <c:pt idx="920">
                  <c:v>3.5481338923357493</c:v>
                </c:pt>
                <c:pt idx="921">
                  <c:v>3.5974933515574206</c:v>
                </c:pt>
                <c:pt idx="922">
                  <c:v>3.6475394692560776</c:v>
                </c:pt>
                <c:pt idx="923">
                  <c:v>3.6982817978026574</c:v>
                </c:pt>
                <c:pt idx="924">
                  <c:v>3.7497300224548331</c:v>
                </c:pt>
                <c:pt idx="925">
                  <c:v>3.8018939632056119</c:v>
                </c:pt>
                <c:pt idx="926">
                  <c:v>3.8547835766577205</c:v>
                </c:pt>
                <c:pt idx="927">
                  <c:v>3.9084089579240118</c:v>
                </c:pt>
                <c:pt idx="928">
                  <c:v>3.9627803425543888</c:v>
                </c:pt>
                <c:pt idx="929">
                  <c:v>4.0179081084893955</c:v>
                </c:pt>
                <c:pt idx="930">
                  <c:v>4.0738027780411263</c:v>
                </c:pt>
                <c:pt idx="931">
                  <c:v>4.130475019901608</c:v>
                </c:pt>
                <c:pt idx="932">
                  <c:v>4.1879356511791803</c:v>
                </c:pt>
                <c:pt idx="933">
                  <c:v>4.2461956394631288</c:v>
                </c:pt>
                <c:pt idx="934">
                  <c:v>4.3052661049171093</c:v>
                </c:pt>
                <c:pt idx="935">
                  <c:v>4.3651583224016495</c:v>
                </c:pt>
                <c:pt idx="936">
                  <c:v>4.4258837236262583</c:v>
                </c:pt>
                <c:pt idx="937">
                  <c:v>4.4874538993313173</c:v>
                </c:pt>
                <c:pt idx="938">
                  <c:v>4.549880601500484</c:v>
                </c:pt>
                <c:pt idx="939">
                  <c:v>4.6131757456037867</c:v>
                </c:pt>
                <c:pt idx="940">
                  <c:v>4.6773514128719782</c:v>
                </c:pt>
                <c:pt idx="941">
                  <c:v>4.7424198526024464</c:v>
                </c:pt>
                <c:pt idx="942">
                  <c:v>4.8083934844972882</c:v>
                </c:pt>
                <c:pt idx="943">
                  <c:v>4.8752849010338606</c:v>
                </c:pt>
                <c:pt idx="944">
                  <c:v>4.9431068698683545</c:v>
                </c:pt>
                <c:pt idx="945">
                  <c:v>5.0118723362727176</c:v>
                </c:pt>
                <c:pt idx="946">
                  <c:v>5.0815944256056031</c:v>
                </c:pt>
                <c:pt idx="947">
                  <c:v>5.1522864458175563</c:v>
                </c:pt>
                <c:pt idx="948">
                  <c:v>5.2239618899911928</c:v>
                </c:pt>
                <c:pt idx="949">
                  <c:v>5.2966344389165769</c:v>
                </c:pt>
                <c:pt idx="950">
                  <c:v>5.3703179637025196</c:v>
                </c:pt>
                <c:pt idx="951">
                  <c:v>5.4450265284242079</c:v>
                </c:pt>
                <c:pt idx="952">
                  <c:v>5.5207743928075725</c:v>
                </c:pt>
                <c:pt idx="953">
                  <c:v>5.5975760149511045</c:v>
                </c:pt>
                <c:pt idx="954">
                  <c:v>5.6754460540854588</c:v>
                </c:pt>
                <c:pt idx="955">
                  <c:v>5.7543993733715597</c:v>
                </c:pt>
                <c:pt idx="956">
                  <c:v>5.8344510427374416</c:v>
                </c:pt>
                <c:pt idx="957">
                  <c:v>5.9156163417547374</c:v>
                </c:pt>
                <c:pt idx="958">
                  <c:v>5.9979107625550849</c:v>
                </c:pt>
                <c:pt idx="959">
                  <c:v>6.0813500127871736</c:v>
                </c:pt>
                <c:pt idx="960">
                  <c:v>6.1659500186148213</c:v>
                </c:pt>
                <c:pt idx="961">
                  <c:v>6.2517269277568612</c:v>
                </c:pt>
                <c:pt idx="962">
                  <c:v>6.3386971125692542</c:v>
                </c:pt>
                <c:pt idx="963">
                  <c:v>6.426877173170185</c:v>
                </c:pt>
                <c:pt idx="964">
                  <c:v>6.5162839406084192</c:v>
                </c:pt>
                <c:pt idx="965">
                  <c:v>6.6069344800759566</c:v>
                </c:pt>
                <c:pt idx="966">
                  <c:v>6.6988460941652539</c:v>
                </c:pt>
                <c:pt idx="967">
                  <c:v>6.7920363261718393</c:v>
                </c:pt>
                <c:pt idx="968">
                  <c:v>6.8865229634427587</c:v>
                </c:pt>
                <c:pt idx="969">
                  <c:v>6.982324040771716</c:v>
                </c:pt>
                <c:pt idx="970">
                  <c:v>7.0794578438413742</c:v>
                </c:pt>
                <c:pt idx="971">
                  <c:v>7.1779429127136041</c:v>
                </c:pt>
                <c:pt idx="972">
                  <c:v>7.2777980453682316</c:v>
                </c:pt>
                <c:pt idx="973">
                  <c:v>7.3790423012910056</c:v>
                </c:pt>
                <c:pt idx="974">
                  <c:v>7.481695005111531</c:v>
                </c:pt>
                <c:pt idx="975">
                  <c:v>7.5857757502918304</c:v>
                </c:pt>
                <c:pt idx="976">
                  <c:v>7.6913044028660931</c:v>
                </c:pt>
                <c:pt idx="977">
                  <c:v>7.7983011052325901</c:v>
                </c:pt>
                <c:pt idx="978">
                  <c:v>7.9067862799982445</c:v>
                </c:pt>
                <c:pt idx="979">
                  <c:v>8.01678063387679</c:v>
                </c:pt>
                <c:pt idx="980">
                  <c:v>8.1283051616409967</c:v>
                </c:pt>
                <c:pt idx="981">
                  <c:v>8.2413811501300174</c:v>
                </c:pt>
                <c:pt idx="982">
                  <c:v>8.3560301823124643</c:v>
                </c:pt>
                <c:pt idx="983">
                  <c:v>8.4722741414059559</c:v>
                </c:pt>
                <c:pt idx="984">
                  <c:v>8.5901352150539534</c:v>
                </c:pt>
                <c:pt idx="985">
                  <c:v>8.7096358995608085</c:v>
                </c:pt>
                <c:pt idx="986">
                  <c:v>8.8307990041856197</c:v>
                </c:pt>
                <c:pt idx="987">
                  <c:v>8.953647655495935</c:v>
                </c:pt>
                <c:pt idx="988">
                  <c:v>9.0782053017818605</c:v>
                </c:pt>
                <c:pt idx="989">
                  <c:v>9.2044957175317226</c:v>
                </c:pt>
                <c:pt idx="990">
                  <c:v>9.3325430079698926</c:v>
                </c:pt>
                <c:pt idx="991">
                  <c:v>9.4623716136579183</c:v>
                </c:pt>
                <c:pt idx="992">
                  <c:v>9.5940063151593264</c:v>
                </c:pt>
                <c:pt idx="993">
                  <c:v>9.7274722377696357</c:v>
                </c:pt>
                <c:pt idx="994">
                  <c:v>9.8627948563120942</c:v>
                </c:pt>
                <c:pt idx="995">
                  <c:v>9.9999999999999964</c:v>
                </c:pt>
                <c:pt idx="996">
                  <c:v>10.139113857366796</c:v>
                </c:pt>
                <c:pt idx="997">
                  <c:v>10.280162981264725</c:v>
                </c:pt>
                <c:pt idx="998">
                  <c:v>10.42317429393302</c:v>
                </c:pt>
                <c:pt idx="999">
                  <c:v>10.56817509213657</c:v>
                </c:pt>
                <c:pt idx="1000">
                  <c:v>10.715193052376058</c:v>
                </c:pt>
              </c:numCache>
            </c:numRef>
          </c:xVal>
          <c:yVal>
            <c:numRef>
              <c:f>'Noise and Sensitivity Calcs'!$AM$12:$AM$1012</c:f>
              <c:numCache>
                <c:formatCode>0.00E+00</c:formatCode>
                <c:ptCount val="1001"/>
                <c:pt idx="0">
                  <c:v>0.9927933652925317</c:v>
                </c:pt>
                <c:pt idx="1">
                  <c:v>0.99282925910028419</c:v>
                </c:pt>
                <c:pt idx="2">
                  <c:v>0.99286565156619588</c:v>
                </c:pt>
                <c:pt idx="3">
                  <c:v>0.99290254960840063</c:v>
                </c:pt>
                <c:pt idx="4">
                  <c:v>0.99293996024074438</c:v>
                </c:pt>
                <c:pt idx="5">
                  <c:v>0.9929778905741008</c:v>
                </c:pt>
                <c:pt idx="6">
                  <c:v>0.99301634781770731</c:v>
                </c:pt>
                <c:pt idx="7">
                  <c:v>0.99305533928051581</c:v>
                </c:pt>
                <c:pt idx="8">
                  <c:v>0.99309487237256622</c:v>
                </c:pt>
                <c:pt idx="9">
                  <c:v>0.99313495460637402</c:v>
                </c:pt>
                <c:pt idx="10">
                  <c:v>0.9931755935983404</c:v>
                </c:pt>
                <c:pt idx="11">
                  <c:v>0.99321679707017874</c:v>
                </c:pt>
                <c:pt idx="12">
                  <c:v>0.99325857285036201</c:v>
                </c:pt>
                <c:pt idx="13">
                  <c:v>0.99330092887559052</c:v>
                </c:pt>
                <c:pt idx="14">
                  <c:v>0.99334387319227668</c:v>
                </c:pt>
                <c:pt idx="15">
                  <c:v>0.99338741395805374</c:v>
                </c:pt>
                <c:pt idx="16">
                  <c:v>0.99343155944330019</c:v>
                </c:pt>
                <c:pt idx="17">
                  <c:v>0.99347631803269176</c:v>
                </c:pt>
                <c:pt idx="18">
                  <c:v>0.99352169822676584</c:v>
                </c:pt>
                <c:pt idx="19">
                  <c:v>0.99356770864351407</c:v>
                </c:pt>
                <c:pt idx="20">
                  <c:v>0.99361435801999287</c:v>
                </c:pt>
                <c:pt idx="21">
                  <c:v>0.99366165521395733</c:v>
                </c:pt>
                <c:pt idx="22">
                  <c:v>0.99370960920551665</c:v>
                </c:pt>
                <c:pt idx="23">
                  <c:v>0.99375822909881106</c:v>
                </c:pt>
                <c:pt idx="24">
                  <c:v>0.99380752412371343</c:v>
                </c:pt>
                <c:pt idx="25">
                  <c:v>0.99385750363755065</c:v>
                </c:pt>
                <c:pt idx="26">
                  <c:v>0.99390817712685386</c:v>
                </c:pt>
                <c:pt idx="27">
                  <c:v>0.99395955420912385</c:v>
                </c:pt>
                <c:pt idx="28">
                  <c:v>0.99401164463462965</c:v>
                </c:pt>
                <c:pt idx="29">
                  <c:v>0.99406445828822376</c:v>
                </c:pt>
                <c:pt idx="30">
                  <c:v>0.99411800519118565</c:v>
                </c:pt>
                <c:pt idx="31">
                  <c:v>0.9941722955030905</c:v>
                </c:pt>
                <c:pt idx="32">
                  <c:v>0.99422733952369935</c:v>
                </c:pt>
                <c:pt idx="33">
                  <c:v>0.99428314769487969</c:v>
                </c:pt>
                <c:pt idx="34">
                  <c:v>0.99433973060254865</c:v>
                </c:pt>
                <c:pt idx="35">
                  <c:v>0.99439709897864181</c:v>
                </c:pt>
                <c:pt idx="36">
                  <c:v>0.99445526370311121</c:v>
                </c:pt>
                <c:pt idx="37">
                  <c:v>0.99451423580594767</c:v>
                </c:pt>
                <c:pt idx="38">
                  <c:v>0.99457402646923143</c:v>
                </c:pt>
                <c:pt idx="39">
                  <c:v>0.99463464702921123</c:v>
                </c:pt>
                <c:pt idx="40">
                  <c:v>0.99469610897840688</c:v>
                </c:pt>
                <c:pt idx="41">
                  <c:v>0.99475842396774727</c:v>
                </c:pt>
                <c:pt idx="42">
                  <c:v>0.99482160380873008</c:v>
                </c:pt>
                <c:pt idx="43">
                  <c:v>0.99488566047561422</c:v>
                </c:pt>
                <c:pt idx="44">
                  <c:v>0.99495060610764086</c:v>
                </c:pt>
                <c:pt idx="45">
                  <c:v>0.99501645301128261</c:v>
                </c:pt>
                <c:pt idx="46">
                  <c:v>0.99508321366252561</c:v>
                </c:pt>
                <c:pt idx="47">
                  <c:v>0.99515090070917989</c:v>
                </c:pt>
                <c:pt idx="48">
                  <c:v>0.9952195269732208</c:v>
                </c:pt>
                <c:pt idx="49">
                  <c:v>0.99528910545316196</c:v>
                </c:pt>
                <c:pt idx="50">
                  <c:v>0.99535964932646082</c:v>
                </c:pt>
                <c:pt idx="51">
                  <c:v>0.9954311719519533</c:v>
                </c:pt>
                <c:pt idx="52">
                  <c:v>0.99550368687232527</c:v>
                </c:pt>
                <c:pt idx="53">
                  <c:v>0.99557720781661374</c:v>
                </c:pt>
                <c:pt idx="54">
                  <c:v>0.9956517487027392</c:v>
                </c:pt>
                <c:pt idx="55">
                  <c:v>0.99572732364008021</c:v>
                </c:pt>
                <c:pt idx="56">
                  <c:v>0.99580394693206964</c:v>
                </c:pt>
                <c:pt idx="57">
                  <c:v>0.99588163307883648</c:v>
                </c:pt>
                <c:pt idx="58">
                  <c:v>0.99596039677987769</c:v>
                </c:pt>
                <c:pt idx="59">
                  <c:v>0.99604025293676457</c:v>
                </c:pt>
                <c:pt idx="60">
                  <c:v>0.99612121665588593</c:v>
                </c:pt>
                <c:pt idx="61">
                  <c:v>0.99620330325123096</c:v>
                </c:pt>
                <c:pt idx="62">
                  <c:v>0.99628652824720265</c:v>
                </c:pt>
                <c:pt idx="63">
                  <c:v>0.99637090738147316</c:v>
                </c:pt>
                <c:pt idx="64">
                  <c:v>0.99645645660787374</c:v>
                </c:pt>
                <c:pt idx="65">
                  <c:v>0.99654319209932718</c:v>
                </c:pt>
                <c:pt idx="66">
                  <c:v>0.99663113025081351</c:v>
                </c:pt>
                <c:pt idx="67">
                  <c:v>0.99672028768237608</c:v>
                </c:pt>
                <c:pt idx="68">
                  <c:v>0.99681068124217287</c:v>
                </c:pt>
                <c:pt idx="69">
                  <c:v>0.99690232800955791</c:v>
                </c:pt>
                <c:pt idx="70">
                  <c:v>0.9969952452982126</c:v>
                </c:pt>
                <c:pt idx="71">
                  <c:v>0.99708945065931209</c:v>
                </c:pt>
                <c:pt idx="72">
                  <c:v>0.99718496188473471</c:v>
                </c:pt>
                <c:pt idx="73">
                  <c:v>0.99728179701031527</c:v>
                </c:pt>
                <c:pt idx="74">
                  <c:v>0.99737997431913961</c:v>
                </c:pt>
                <c:pt idx="75">
                  <c:v>0.9974795123448793</c:v>
                </c:pt>
                <c:pt idx="76">
                  <c:v>0.99758042987517581</c:v>
                </c:pt>
                <c:pt idx="77">
                  <c:v>0.99768274595506468</c:v>
                </c:pt>
                <c:pt idx="78">
                  <c:v>0.99778647989044422</c:v>
                </c:pt>
                <c:pt idx="79">
                  <c:v>0.99789165125159163</c:v>
                </c:pt>
                <c:pt idx="80">
                  <c:v>0.99799827987672374</c:v>
                </c:pt>
                <c:pt idx="81">
                  <c:v>0.99810638587560252</c:v>
                </c:pt>
                <c:pt idx="82">
                  <c:v>0.99821598963319069</c:v>
                </c:pt>
                <c:pt idx="83">
                  <c:v>0.99832711181335121</c:v>
                </c:pt>
                <c:pt idx="84">
                  <c:v>0.9984397733625977</c:v>
                </c:pt>
                <c:pt idx="85">
                  <c:v>0.99855399551389057</c:v>
                </c:pt>
                <c:pt idx="86">
                  <c:v>0.99866979979048509</c:v>
                </c:pt>
                <c:pt idx="87">
                  <c:v>0.99878720800982645</c:v>
                </c:pt>
                <c:pt idx="88">
                  <c:v>0.99890624228749758</c:v>
                </c:pt>
                <c:pt idx="89">
                  <c:v>0.99902692504121493</c:v>
                </c:pt>
                <c:pt idx="90">
                  <c:v>0.99914927899487882</c:v>
                </c:pt>
                <c:pt idx="91">
                  <c:v>0.99927332718267281</c:v>
                </c:pt>
                <c:pt idx="92">
                  <c:v>0.9993990929532186</c:v>
                </c:pt>
                <c:pt idx="93">
                  <c:v>0.99952659997378057</c:v>
                </c:pt>
                <c:pt idx="94">
                  <c:v>0.99965587223452912</c:v>
                </c:pt>
                <c:pt idx="95">
                  <c:v>0.99978693405285401</c:v>
                </c:pt>
                <c:pt idx="96">
                  <c:v>0.99991981007773345</c:v>
                </c:pt>
                <c:pt idx="97">
                  <c:v>1.0000545252941619</c:v>
                </c:pt>
                <c:pt idx="98">
                  <c:v>1.000191105027632</c:v>
                </c:pt>
                <c:pt idx="99">
                  <c:v>1.000329574948672</c:v>
                </c:pt>
                <c:pt idx="100">
                  <c:v>1.0004699610774441</c:v>
                </c:pt>
                <c:pt idx="101">
                  <c:v>1.0006122897883998</c:v>
                </c:pt>
                <c:pt idx="102">
                  <c:v>1.000756587814992</c:v>
                </c:pt>
                <c:pt idx="103">
                  <c:v>1.0009028822544519</c:v>
                </c:pt>
                <c:pt idx="104">
                  <c:v>1.0010512005726191</c:v>
                </c:pt>
                <c:pt idx="105">
                  <c:v>1.0012015706088393</c:v>
                </c:pt>
                <c:pt idx="106">
                  <c:v>1.0013540205809197</c:v>
                </c:pt>
                <c:pt idx="107">
                  <c:v>1.0015085790901486</c:v>
                </c:pt>
                <c:pt idx="108">
                  <c:v>1.0016652751263753</c:v>
                </c:pt>
                <c:pt idx="109">
                  <c:v>1.0018241380731578</c:v>
                </c:pt>
                <c:pt idx="110">
                  <c:v>1.0019851977129703</c:v>
                </c:pt>
                <c:pt idx="111">
                  <c:v>1.0021484842324804</c:v>
                </c:pt>
                <c:pt idx="112">
                  <c:v>1.002314028227888</c:v>
                </c:pt>
                <c:pt idx="113">
                  <c:v>1.0024818607103319</c:v>
                </c:pt>
                <c:pt idx="114">
                  <c:v>1.0026520131113665</c:v>
                </c:pt>
                <c:pt idx="115">
                  <c:v>1.0028245172885002</c:v>
                </c:pt>
                <c:pt idx="116">
                  <c:v>1.00299940553081</c:v>
                </c:pt>
                <c:pt idx="117">
                  <c:v>1.0031767105646179</c:v>
                </c:pt>
                <c:pt idx="118">
                  <c:v>1.0033564655592428</c:v>
                </c:pt>
                <c:pt idx="119">
                  <c:v>1.0035387041328212</c:v>
                </c:pt>
                <c:pt idx="120">
                  <c:v>1.0037234603581984</c:v>
                </c:pt>
                <c:pt idx="121">
                  <c:v>1.0039107687688942</c:v>
                </c:pt>
                <c:pt idx="122">
                  <c:v>1.0041006643651393</c:v>
                </c:pt>
                <c:pt idx="123">
                  <c:v>1.0042931826199863</c:v>
                </c:pt>
                <c:pt idx="124">
                  <c:v>1.0044883594854974</c:v>
                </c:pt>
                <c:pt idx="125">
                  <c:v>1.004686231399001</c:v>
                </c:pt>
                <c:pt idx="126">
                  <c:v>1.0048868352894331</c:v>
                </c:pt>
                <c:pt idx="127">
                  <c:v>1.0050902085837463</c:v>
                </c:pt>
                <c:pt idx="128">
                  <c:v>1.0052963892134044</c:v>
                </c:pt>
                <c:pt idx="129">
                  <c:v>1.0055054156209478</c:v>
                </c:pt>
                <c:pt idx="130">
                  <c:v>1.0057173267666442</c:v>
                </c:pt>
                <c:pt idx="131">
                  <c:v>1.005932162135216</c:v>
                </c:pt>
                <c:pt idx="132">
                  <c:v>1.0061499617426455</c:v>
                </c:pt>
                <c:pt idx="133">
                  <c:v>1.0063707661430681</c:v>
                </c:pt>
                <c:pt idx="134">
                  <c:v>1.0065946164357416</c:v>
                </c:pt>
                <c:pt idx="135">
                  <c:v>1.0068215542720995</c:v>
                </c:pt>
                <c:pt idx="136">
                  <c:v>1.0070516218628904</c:v>
                </c:pt>
                <c:pt idx="137">
                  <c:v>1.0072848619853987</c:v>
                </c:pt>
                <c:pt idx="138">
                  <c:v>1.0075213179907521</c:v>
                </c:pt>
                <c:pt idx="139">
                  <c:v>1.0077610338113134</c:v>
                </c:pt>
                <c:pt idx="140">
                  <c:v>1.0080040539681607</c:v>
                </c:pt>
                <c:pt idx="141">
                  <c:v>1.0082504235786538</c:v>
                </c:pt>
                <c:pt idx="142">
                  <c:v>1.0085001883640883</c:v>
                </c:pt>
                <c:pt idx="143">
                  <c:v>1.008753394657439</c:v>
                </c:pt>
                <c:pt idx="144">
                  <c:v>1.0090100894111944</c:v>
                </c:pt>
                <c:pt idx="145">
                  <c:v>1.0092703202052791</c:v>
                </c:pt>
                <c:pt idx="146">
                  <c:v>1.0095341352550677</c:v>
                </c:pt>
                <c:pt idx="147">
                  <c:v>1.0098015834194933</c:v>
                </c:pt>
                <c:pt idx="148">
                  <c:v>1.0100727142092443</c:v>
                </c:pt>
                <c:pt idx="149">
                  <c:v>1.0103475777950575</c:v>
                </c:pt>
                <c:pt idx="150">
                  <c:v>1.0106262250161064</c:v>
                </c:pt>
                <c:pt idx="151">
                  <c:v>1.0109087073884795</c:v>
                </c:pt>
                <c:pt idx="152">
                  <c:v>1.0111950771137594</c:v>
                </c:pt>
                <c:pt idx="153">
                  <c:v>1.0114853870876948</c:v>
                </c:pt>
                <c:pt idx="154">
                  <c:v>1.0117796909089709</c:v>
                </c:pt>
                <c:pt idx="155">
                  <c:v>1.0120780428880782</c:v>
                </c:pt>
                <c:pt idx="156">
                  <c:v>1.0123804980562774</c:v>
                </c:pt>
                <c:pt idx="157">
                  <c:v>1.0126871121746646</c:v>
                </c:pt>
                <c:pt idx="158">
                  <c:v>1.0129979417433381</c:v>
                </c:pt>
                <c:pt idx="159">
                  <c:v>1.0133130440106632</c:v>
                </c:pt>
                <c:pt idx="160">
                  <c:v>1.0136324769826384</c:v>
                </c:pt>
                <c:pt idx="161">
                  <c:v>1.0139562994323656</c:v>
                </c:pt>
                <c:pt idx="162">
                  <c:v>1.0142845709096198</c:v>
                </c:pt>
                <c:pt idx="163">
                  <c:v>1.0146173517505237</c:v>
                </c:pt>
                <c:pt idx="164">
                  <c:v>1.0149547030873276</c:v>
                </c:pt>
                <c:pt idx="165">
                  <c:v>1.0152966868582884</c:v>
                </c:pt>
                <c:pt idx="166">
                  <c:v>1.0156433658176613</c:v>
                </c:pt>
                <c:pt idx="167">
                  <c:v>1.0159948035457893</c:v>
                </c:pt>
                <c:pt idx="168">
                  <c:v>1.0163510644593041</c:v>
                </c:pt>
                <c:pt idx="169">
                  <c:v>1.0167122138214331</c:v>
                </c:pt>
                <c:pt idx="170">
                  <c:v>1.0170783177524101</c:v>
                </c:pt>
                <c:pt idx="171">
                  <c:v>1.0174494432400001</c:v>
                </c:pt>
                <c:pt idx="172">
                  <c:v>1.0178256581501253</c:v>
                </c:pt>
                <c:pt idx="173">
                  <c:v>1.0182070312376075</c:v>
                </c:pt>
                <c:pt idx="174">
                  <c:v>1.0185936321570117</c:v>
                </c:pt>
                <c:pt idx="175">
                  <c:v>1.018985531473608</c:v>
                </c:pt>
                <c:pt idx="176">
                  <c:v>1.0193828006744372</c:v>
                </c:pt>
                <c:pt idx="177">
                  <c:v>1.0197855121794903</c:v>
                </c:pt>
                <c:pt idx="178">
                  <c:v>1.020193739352999</c:v>
                </c:pt>
                <c:pt idx="179">
                  <c:v>1.0206075565148367</c:v>
                </c:pt>
                <c:pt idx="180">
                  <c:v>1.0210270389520326</c:v>
                </c:pt>
                <c:pt idx="181">
                  <c:v>1.0214522629303961</c:v>
                </c:pt>
                <c:pt idx="182">
                  <c:v>1.0218833057062575</c:v>
                </c:pt>
                <c:pt idx="183">
                  <c:v>1.0223202455383162</c:v>
                </c:pt>
                <c:pt idx="184">
                  <c:v>1.022763161699608</c:v>
                </c:pt>
                <c:pt idx="185">
                  <c:v>1.0232121344895801</c:v>
                </c:pt>
                <c:pt idx="186">
                  <c:v>1.0236672452462849</c:v>
                </c:pt>
                <c:pt idx="187">
                  <c:v>1.0241285763586829</c:v>
                </c:pt>
                <c:pt idx="188">
                  <c:v>1.0245962112790632</c:v>
                </c:pt>
                <c:pt idx="189">
                  <c:v>1.0250702345355756</c:v>
                </c:pt>
                <c:pt idx="190">
                  <c:v>1.0255507317448778</c:v>
                </c:pt>
                <c:pt idx="191">
                  <c:v>1.0260377896248973</c:v>
                </c:pt>
                <c:pt idx="192">
                  <c:v>1.026531496007707</c:v>
                </c:pt>
                <c:pt idx="193">
                  <c:v>1.0270319398525125</c:v>
                </c:pt>
                <c:pt idx="194">
                  <c:v>1.02753921125876</c:v>
                </c:pt>
                <c:pt idx="195">
                  <c:v>1.0280534014793496</c:v>
                </c:pt>
                <c:pt idx="196">
                  <c:v>1.0285746029339708</c:v>
                </c:pt>
                <c:pt idx="197">
                  <c:v>1.0291029092225454</c:v>
                </c:pt>
                <c:pt idx="198">
                  <c:v>1.029638415138787</c:v>
                </c:pt>
                <c:pt idx="199">
                  <c:v>1.0301812166838742</c:v>
                </c:pt>
                <c:pt idx="200">
                  <c:v>1.0307314110802339</c:v>
                </c:pt>
                <c:pt idx="201">
                  <c:v>1.0312890967854396</c:v>
                </c:pt>
                <c:pt idx="202">
                  <c:v>1.0318543735062216</c:v>
                </c:pt>
                <c:pt idx="203">
                  <c:v>1.0324273422125876</c:v>
                </c:pt>
                <c:pt idx="204">
                  <c:v>1.0330081051520565</c:v>
                </c:pt>
                <c:pt idx="205">
                  <c:v>1.0335967658640013</c:v>
                </c:pt>
                <c:pt idx="206">
                  <c:v>1.0341934291941015</c:v>
                </c:pt>
                <c:pt idx="207">
                  <c:v>1.0347982013089077</c:v>
                </c:pt>
                <c:pt idx="208">
                  <c:v>1.0354111897105125</c:v>
                </c:pt>
                <c:pt idx="209">
                  <c:v>1.0360325032513291</c:v>
                </c:pt>
                <c:pt idx="210">
                  <c:v>1.0366622521489799</c:v>
                </c:pt>
                <c:pt idx="211">
                  <c:v>1.0373005480012873</c:v>
                </c:pt>
                <c:pt idx="212">
                  <c:v>1.0379475038013735</c:v>
                </c:pt>
                <c:pt idx="213">
                  <c:v>1.0386032339528615</c:v>
                </c:pt>
                <c:pt idx="214">
                  <c:v>1.0392678542851819</c:v>
                </c:pt>
                <c:pt idx="215">
                  <c:v>1.0399414820689794</c:v>
                </c:pt>
                <c:pt idx="216">
                  <c:v>1.0406242360316225</c:v>
                </c:pt>
                <c:pt idx="217">
                  <c:v>1.0413162363728101</c:v>
                </c:pt>
                <c:pt idx="218">
                  <c:v>1.0420176047802789</c:v>
                </c:pt>
                <c:pt idx="219">
                  <c:v>1.0427284644456059</c:v>
                </c:pt>
                <c:pt idx="220">
                  <c:v>1.0434489400801077</c:v>
                </c:pt>
                <c:pt idx="221">
                  <c:v>1.0441791579308304</c:v>
                </c:pt>
                <c:pt idx="222">
                  <c:v>1.0449192457966352</c:v>
                </c:pt>
                <c:pt idx="223">
                  <c:v>1.0456693330443738</c:v>
                </c:pt>
                <c:pt idx="224">
                  <c:v>1.0464295506251495</c:v>
                </c:pt>
                <c:pt idx="225">
                  <c:v>1.0472000310906682</c:v>
                </c:pt>
                <c:pt idx="226">
                  <c:v>1.047980908609673</c:v>
                </c:pt>
                <c:pt idx="227">
                  <c:v>1.0487723189844607</c:v>
                </c:pt>
                <c:pt idx="228">
                  <c:v>1.0495743996674796</c:v>
                </c:pt>
                <c:pt idx="229">
                  <c:v>1.0503872897780058</c:v>
                </c:pt>
                <c:pt idx="230">
                  <c:v>1.0512111301188958</c:v>
                </c:pt>
                <c:pt idx="231">
                  <c:v>1.0520460631934103</c:v>
                </c:pt>
                <c:pt idx="232">
                  <c:v>1.0528922332221138</c:v>
                </c:pt>
                <c:pt idx="233">
                  <c:v>1.0537497861598384</c:v>
                </c:pt>
                <c:pt idx="234">
                  <c:v>1.0546188697127139</c:v>
                </c:pt>
                <c:pt idx="235">
                  <c:v>1.0554996333552644</c:v>
                </c:pt>
                <c:pt idx="236">
                  <c:v>1.0563922283475629</c:v>
                </c:pt>
                <c:pt idx="237">
                  <c:v>1.0572968077524407</c:v>
                </c:pt>
                <c:pt idx="238">
                  <c:v>1.0582135264527577</c:v>
                </c:pt>
                <c:pt idx="239">
                  <c:v>1.0591425411687163</c:v>
                </c:pt>
                <c:pt idx="240">
                  <c:v>1.0600840104752283</c:v>
                </c:pt>
                <c:pt idx="241">
                  <c:v>1.0610380948193243</c:v>
                </c:pt>
                <c:pt idx="242">
                  <c:v>1.062004956537604</c:v>
                </c:pt>
                <c:pt idx="243">
                  <c:v>1.062984759873727</c:v>
                </c:pt>
                <c:pt idx="244">
                  <c:v>1.0639776709959312</c:v>
                </c:pt>
                <c:pt idx="245">
                  <c:v>1.0649838580145876</c:v>
                </c:pt>
                <c:pt idx="246">
                  <c:v>1.066003490999778</c:v>
                </c:pt>
                <c:pt idx="247">
                  <c:v>1.0670367419988953</c:v>
                </c:pt>
                <c:pt idx="248">
                  <c:v>1.0680837850542637</c:v>
                </c:pt>
                <c:pt idx="249">
                  <c:v>1.0691447962207701</c:v>
                </c:pt>
                <c:pt idx="250">
                  <c:v>1.0702199535835057</c:v>
                </c:pt>
                <c:pt idx="251">
                  <c:v>1.0713094372754184</c:v>
                </c:pt>
                <c:pt idx="252">
                  <c:v>1.072413429494955</c:v>
                </c:pt>
                <c:pt idx="253">
                  <c:v>1.0735321145237107</c:v>
                </c:pt>
                <c:pt idx="254">
                  <c:v>1.074665678744064</c:v>
                </c:pt>
                <c:pt idx="255">
                  <c:v>1.0758143106567983</c:v>
                </c:pt>
                <c:pt idx="256">
                  <c:v>1.076978200898709</c:v>
                </c:pt>
                <c:pt idx="257">
                  <c:v>1.0781575422601817</c:v>
                </c:pt>
                <c:pt idx="258">
                  <c:v>1.0793525297027484</c:v>
                </c:pt>
                <c:pt idx="259">
                  <c:v>1.0805633603766038</c:v>
                </c:pt>
                <c:pt idx="260">
                  <c:v>1.0817902336380878</c:v>
                </c:pt>
                <c:pt idx="261">
                  <c:v>1.0830333510671204</c:v>
                </c:pt>
                <c:pt idx="262">
                  <c:v>1.0842929164845851</c:v>
                </c:pt>
                <c:pt idx="263">
                  <c:v>1.0855691359696631</c:v>
                </c:pt>
                <c:pt idx="264">
                  <c:v>1.0868622178770997</c:v>
                </c:pt>
                <c:pt idx="265">
                  <c:v>1.0881723728544046</c:v>
                </c:pt>
                <c:pt idx="266">
                  <c:v>1.0894998138589838</c:v>
                </c:pt>
                <c:pt idx="267">
                  <c:v>1.0908447561751848</c:v>
                </c:pt>
                <c:pt idx="268">
                  <c:v>1.0922074174312635</c:v>
                </c:pt>
                <c:pt idx="269">
                  <c:v>1.0935880176162553</c:v>
                </c:pt>
                <c:pt idx="270">
                  <c:v>1.0949867790967496</c:v>
                </c:pt>
                <c:pt idx="271">
                  <c:v>1.0964039266335606</c:v>
                </c:pt>
                <c:pt idx="272">
                  <c:v>1.0978396873982885</c:v>
                </c:pt>
                <c:pt idx="273">
                  <c:v>1.0992942909897616</c:v>
                </c:pt>
                <c:pt idx="274">
                  <c:v>1.100767969450354</c:v>
                </c:pt>
                <c:pt idx="275">
                  <c:v>1.102260957282178</c:v>
                </c:pt>
                <c:pt idx="276">
                  <c:v>1.103773491463133</c:v>
                </c:pt>
                <c:pt idx="277">
                  <c:v>1.1053058114628156</c:v>
                </c:pt>
                <c:pt idx="278">
                  <c:v>1.1068581592582762</c:v>
                </c:pt>
                <c:pt idx="279">
                  <c:v>1.1084307793496195</c:v>
                </c:pt>
                <c:pt idx="280">
                  <c:v>1.1100239187754393</c:v>
                </c:pt>
                <c:pt idx="281">
                  <c:v>1.1116378271280831</c:v>
                </c:pt>
                <c:pt idx="282">
                  <c:v>1.113272756568737</c:v>
                </c:pt>
                <c:pt idx="283">
                  <c:v>1.114928961842327</c:v>
                </c:pt>
                <c:pt idx="284">
                  <c:v>1.1166067002922244</c:v>
                </c:pt>
                <c:pt idx="285">
                  <c:v>1.118306231874755</c:v>
                </c:pt>
                <c:pt idx="286">
                  <c:v>1.1200278191734996</c:v>
                </c:pt>
                <c:pt idx="287">
                  <c:v>1.1217717274133794</c:v>
                </c:pt>
                <c:pt idx="288">
                  <c:v>1.1235382244745244</c:v>
                </c:pt>
                <c:pt idx="289">
                  <c:v>1.1253275809059091</c:v>
                </c:pt>
                <c:pt idx="290">
                  <c:v>1.127140069938755</c:v>
                </c:pt>
                <c:pt idx="291">
                  <c:v>1.1289759674996906</c:v>
                </c:pt>
                <c:pt idx="292">
                  <c:v>1.1308355522236622</c:v>
                </c:pt>
                <c:pt idx="293">
                  <c:v>1.1327191054665868</c:v>
                </c:pt>
                <c:pt idx="294">
                  <c:v>1.1346269113177452</c:v>
                </c:pt>
                <c:pt idx="295">
                  <c:v>1.1365592566118976</c:v>
                </c:pt>
                <c:pt idx="296">
                  <c:v>1.1385164309411318</c:v>
                </c:pt>
                <c:pt idx="297">
                  <c:v>1.1404987266664164</c:v>
                </c:pt>
                <c:pt idx="298">
                  <c:v>1.142506438928873</c:v>
                </c:pt>
                <c:pt idx="299">
                  <c:v>1.1445398656607446</c:v>
                </c:pt>
                <c:pt idx="300">
                  <c:v>1.1465993075960621</c:v>
                </c:pt>
                <c:pt idx="301">
                  <c:v>1.1486850682809999</c:v>
                </c:pt>
                <c:pt idx="302">
                  <c:v>1.1507974540839161</c:v>
                </c:pt>
                <c:pt idx="303">
                  <c:v>1.1529367742050673</c:v>
                </c:pt>
                <c:pt idx="304">
                  <c:v>1.1551033406859958</c:v>
                </c:pt>
                <c:pt idx="305">
                  <c:v>1.1572974684185811</c:v>
                </c:pt>
                <c:pt idx="306">
                  <c:v>1.1595194751537505</c:v>
                </c:pt>
                <c:pt idx="307">
                  <c:v>1.1617696815098448</c:v>
                </c:pt>
                <c:pt idx="308">
                  <c:v>1.1640484109806279</c:v>
                </c:pt>
                <c:pt idx="309">
                  <c:v>1.1663559899429439</c:v>
                </c:pt>
                <c:pt idx="310">
                  <c:v>1.168692747664009</c:v>
                </c:pt>
                <c:pt idx="311">
                  <c:v>1.1710590163083356</c:v>
                </c:pt>
                <c:pt idx="312">
                  <c:v>1.1734551309442887</c:v>
                </c:pt>
                <c:pt idx="313">
                  <c:v>1.1758814295502575</c:v>
                </c:pt>
                <c:pt idx="314">
                  <c:v>1.1783382530204567</c:v>
                </c:pt>
                <c:pt idx="315">
                  <c:v>1.1808259451703351</c:v>
                </c:pt>
                <c:pt idx="316">
                  <c:v>1.1833448527416006</c:v>
                </c:pt>
                <c:pt idx="317">
                  <c:v>1.1858953254068483</c:v>
                </c:pt>
                <c:pt idx="318">
                  <c:v>1.1884777157738009</c:v>
                </c:pt>
                <c:pt idx="319">
                  <c:v>1.1910923793891439</c:v>
                </c:pt>
                <c:pt idx="320">
                  <c:v>1.1937396747419657</c:v>
                </c:pt>
                <c:pt idx="321">
                  <c:v>1.1964199632667913</c:v>
                </c:pt>
                <c:pt idx="322">
                  <c:v>1.1991336093462115</c:v>
                </c:pt>
                <c:pt idx="323">
                  <c:v>1.2018809803131103</c:v>
                </c:pt>
                <c:pt idx="324">
                  <c:v>1.2046624464524767</c:v>
                </c:pt>
                <c:pt idx="325">
                  <c:v>1.2074783810028142</c:v>
                </c:pt>
                <c:pt idx="326">
                  <c:v>1.2103291601571387</c:v>
                </c:pt>
                <c:pt idx="327">
                  <c:v>1.2132151630635644</c:v>
                </c:pt>
                <c:pt idx="328">
                  <c:v>1.2161367718254852</c:v>
                </c:pt>
                <c:pt idx="329">
                  <c:v>1.2190943715013423</c:v>
                </c:pt>
                <c:pt idx="330">
                  <c:v>1.2220883501039865</c:v>
                </c:pt>
                <c:pt idx="331">
                  <c:v>1.2251190985996299</c:v>
                </c:pt>
                <c:pt idx="332">
                  <c:v>1.2281870109063999</c:v>
                </c:pt>
                <c:pt idx="333">
                  <c:v>1.2312924838924793</c:v>
                </c:pt>
                <c:pt idx="334">
                  <c:v>1.2344359173738553</c:v>
                </c:pt>
                <c:pt idx="335">
                  <c:v>1.2376177141116653</c:v>
                </c:pt>
                <c:pt idx="336">
                  <c:v>1.2408382798091506</c:v>
                </c:pt>
                <c:pt idx="337">
                  <c:v>1.2440980231082166</c:v>
                </c:pt>
                <c:pt idx="338">
                  <c:v>1.247397355585611</c:v>
                </c:pt>
                <c:pt idx="339">
                  <c:v>1.2507366917487175</c:v>
                </c:pt>
                <c:pt idx="340">
                  <c:v>1.2541164490309697</c:v>
                </c:pt>
                <c:pt idx="341">
                  <c:v>1.2575370477869028</c:v>
                </c:pt>
                <c:pt idx="342">
                  <c:v>1.2609989112868278</c:v>
                </c:pt>
                <c:pt idx="343">
                  <c:v>1.2645024657111608</c:v>
                </c:pt>
                <c:pt idx="344">
                  <c:v>1.2680481401443873</c:v>
                </c:pt>
                <c:pt idx="345">
                  <c:v>1.2716363665686929</c:v>
                </c:pt>
                <c:pt idx="346">
                  <c:v>1.275267579857249</c:v>
                </c:pt>
                <c:pt idx="347">
                  <c:v>1.2789422177671768</c:v>
                </c:pt>
                <c:pt idx="348">
                  <c:v>1.2826607209321859</c:v>
                </c:pt>
                <c:pt idx="349">
                  <c:v>1.2864235328549096</c:v>
                </c:pt>
                <c:pt idx="350">
                  <c:v>1.2902310998989304</c:v>
                </c:pt>
                <c:pt idx="351">
                  <c:v>1.2940838712805216</c:v>
                </c:pt>
                <c:pt idx="352">
                  <c:v>1.2979822990601071</c:v>
                </c:pt>
                <c:pt idx="353">
                  <c:v>1.3019268381334521</c:v>
                </c:pt>
                <c:pt idx="354">
                  <c:v>1.3059179462225925</c:v>
                </c:pt>
                <c:pt idx="355">
                  <c:v>1.3099560838665238</c:v>
                </c:pt>
                <c:pt idx="356">
                  <c:v>1.3140417144116527</c:v>
                </c:pt>
                <c:pt idx="357">
                  <c:v>1.3181753040020272</c:v>
                </c:pt>
                <c:pt idx="358">
                  <c:v>1.3223573215693611</c:v>
                </c:pt>
                <c:pt idx="359">
                  <c:v>1.3265882388228634</c:v>
                </c:pt>
                <c:pt idx="360">
                  <c:v>1.3308685302388821</c:v>
                </c:pt>
                <c:pt idx="361">
                  <c:v>1.3351986730503902</c:v>
                </c:pt>
                <c:pt idx="362">
                  <c:v>1.3395791472363092</c:v>
                </c:pt>
                <c:pt idx="363">
                  <c:v>1.3440104355107083</c:v>
                </c:pt>
                <c:pt idx="364">
                  <c:v>1.3484930233118673</c:v>
                </c:pt>
                <c:pt idx="365">
                  <c:v>1.353027398791244</c:v>
                </c:pt>
                <c:pt idx="366">
                  <c:v>1.3576140528023481</c:v>
                </c:pt>
                <c:pt idx="367">
                  <c:v>1.36225347888954</c:v>
                </c:pt>
                <c:pt idx="368">
                  <c:v>1.3669461732767723</c:v>
                </c:pt>
                <c:pt idx="369">
                  <c:v>1.3716926348562921</c:v>
                </c:pt>
                <c:pt idx="370">
                  <c:v>1.3764933651773177</c:v>
                </c:pt>
                <c:pt idx="371">
                  <c:v>1.3813488684347097</c:v>
                </c:pt>
                <c:pt idx="372">
                  <c:v>1.386259651457654</c:v>
                </c:pt>
                <c:pt idx="373">
                  <c:v>1.3912262236983706</c:v>
                </c:pt>
                <c:pt idx="374">
                  <c:v>1.3962490972208732</c:v>
                </c:pt>
                <c:pt idx="375">
                  <c:v>1.4013287866897899</c:v>
                </c:pt>
                <c:pt idx="376">
                  <c:v>1.4064658093592686</c:v>
                </c:pt>
                <c:pt idx="377">
                  <c:v>1.4116606850619846</c:v>
                </c:pt>
                <c:pt idx="378">
                  <c:v>1.4169139361982652</c:v>
                </c:pt>
                <c:pt idx="379">
                  <c:v>1.4222260877253536</c:v>
                </c:pt>
                <c:pt idx="380">
                  <c:v>1.4275976671468329</c:v>
                </c:pt>
                <c:pt idx="381">
                  <c:v>1.433029204502221</c:v>
                </c:pt>
                <c:pt idx="382">
                  <c:v>1.438521232356764</c:v>
                </c:pt>
                <c:pt idx="383">
                  <c:v>1.4440742857914368</c:v>
                </c:pt>
                <c:pt idx="384">
                  <c:v>1.449688902393186</c:v>
                </c:pt>
                <c:pt idx="385">
                  <c:v>1.4553656222454097</c:v>
                </c:pt>
                <c:pt idx="386">
                  <c:v>1.4611049879187215</c:v>
                </c:pt>
                <c:pt idx="387">
                  <c:v>1.4669075444619872</c:v>
                </c:pt>
                <c:pt idx="388">
                  <c:v>1.4727738393936822</c:v>
                </c:pt>
                <c:pt idx="389">
                  <c:v>1.47870442269356</c:v>
                </c:pt>
                <c:pt idx="390">
                  <c:v>1.4846998467946797</c:v>
                </c:pt>
                <c:pt idx="391">
                  <c:v>1.4907606665757764</c:v>
                </c:pt>
                <c:pt idx="392">
                  <c:v>1.4968874393540279</c:v>
                </c:pt>
                <c:pt idx="393">
                  <c:v>1.5030807248782043</c:v>
                </c:pt>
                <c:pt idx="394">
                  <c:v>1.5093410853222464</c:v>
                </c:pt>
                <c:pt idx="395">
                  <c:v>1.51566908527926</c:v>
                </c:pt>
                <c:pt idx="396">
                  <c:v>1.5220652917559745</c:v>
                </c:pt>
                <c:pt idx="397">
                  <c:v>1.5285302741676567</c:v>
                </c:pt>
                <c:pt idx="398">
                  <c:v>1.5350646043335141</c:v>
                </c:pt>
                <c:pt idx="399">
                  <c:v>1.5416688564725913</c:v>
                </c:pt>
                <c:pt idx="400">
                  <c:v>1.5483436072001873</c:v>
                </c:pt>
                <c:pt idx="401">
                  <c:v>1.5550894355247966</c:v>
                </c:pt>
                <c:pt idx="402">
                  <c:v>1.561906922845604</c:v>
                </c:pt>
                <c:pt idx="403">
                  <c:v>1.5687966529505306</c:v>
                </c:pt>
                <c:pt idx="404">
                  <c:v>1.5757592120148678</c:v>
                </c:pt>
                <c:pt idx="405">
                  <c:v>1.5827951886004858</c:v>
                </c:pt>
                <c:pt idx="406">
                  <c:v>1.5899051736556595</c:v>
                </c:pt>
                <c:pt idx="407">
                  <c:v>1.5970897605155003</c:v>
                </c:pt>
                <c:pt idx="408">
                  <c:v>1.6043495449030265</c:v>
                </c:pt>
                <c:pt idx="409">
                  <c:v>1.6116851249308692</c:v>
                </c:pt>
                <c:pt idx="410">
                  <c:v>1.6190971011036355</c:v>
                </c:pt>
                <c:pt idx="411">
                  <c:v>1.6265860763209385</c:v>
                </c:pt>
                <c:pt idx="412">
                  <c:v>1.6341526558811028</c:v>
                </c:pt>
                <c:pt idx="413">
                  <c:v>1.641797447485559</c:v>
                </c:pt>
                <c:pt idx="414">
                  <c:v>1.6495210612439337</c:v>
                </c:pt>
                <c:pt idx="415">
                  <c:v>1.6573241096798521</c:v>
                </c:pt>
                <c:pt idx="416">
                  <c:v>1.6652072077374529</c:v>
                </c:pt>
                <c:pt idx="417">
                  <c:v>1.6731709727886346</c:v>
                </c:pt>
                <c:pt idx="418">
                  <c:v>1.6812160246410253</c:v>
                </c:pt>
                <c:pt idx="419">
                  <c:v>1.6893429855467101</c:v>
                </c:pt>
                <c:pt idx="420">
                  <c:v>1.6975524802116904</c:v>
                </c:pt>
                <c:pt idx="421">
                  <c:v>1.705845135806114</c:v>
                </c:pt>
                <c:pt idx="422">
                  <c:v>1.714221581975256</c:v>
                </c:pt>
                <c:pt idx="423">
                  <c:v>1.7226824508512748</c:v>
                </c:pt>
                <c:pt idx="424">
                  <c:v>1.731228377065734</c:v>
                </c:pt>
                <c:pt idx="425">
                  <c:v>1.7398599977629106</c:v>
                </c:pt>
                <c:pt idx="426">
                  <c:v>1.7485779526138767</c:v>
                </c:pt>
                <c:pt idx="427">
                  <c:v>1.7573828838313723</c:v>
                </c:pt>
                <c:pt idx="428">
                  <c:v>1.7662754361854605</c:v>
                </c:pt>
                <c:pt idx="429">
                  <c:v>1.7752562570199832</c:v>
                </c:pt>
                <c:pt idx="430">
                  <c:v>1.7843259962697988</c:v>
                </c:pt>
                <c:pt idx="431">
                  <c:v>1.7934853064788292</c:v>
                </c:pt>
                <c:pt idx="432">
                  <c:v>1.802734842818885</c:v>
                </c:pt>
                <c:pt idx="433">
                  <c:v>1.8120752631093062</c:v>
                </c:pt>
                <c:pt idx="434">
                  <c:v>1.8215072278373852</c:v>
                </c:pt>
                <c:pt idx="435">
                  <c:v>1.8310314001796031</c:v>
                </c:pt>
                <c:pt idx="436">
                  <c:v>1.8406484460236403</c:v>
                </c:pt>
                <c:pt idx="437">
                  <c:v>1.8503590339912077</c:v>
                </c:pt>
                <c:pt idx="438">
                  <c:v>1.8601638354616488</c:v>
                </c:pt>
                <c:pt idx="439">
                  <c:v>1.8700635245963579</c:v>
                </c:pt>
                <c:pt idx="440">
                  <c:v>1.8800587783639586</c:v>
                </c:pt>
                <c:pt idx="441">
                  <c:v>1.8901502765663007</c:v>
                </c:pt>
                <c:pt idx="442">
                  <c:v>1.9003387018652165</c:v>
                </c:pt>
                <c:pt idx="443">
                  <c:v>1.9106247398100689</c:v>
                </c:pt>
                <c:pt idx="444">
                  <c:v>1.9210090788660763</c:v>
                </c:pt>
                <c:pt idx="445">
                  <c:v>1.9314924104434075</c:v>
                </c:pt>
                <c:pt idx="446">
                  <c:v>1.9420754289270363</c:v>
                </c:pt>
                <c:pt idx="447">
                  <c:v>1.9527588317073803</c:v>
                </c:pt>
                <c:pt idx="448">
                  <c:v>1.9635433192116722</c:v>
                </c:pt>
                <c:pt idx="449">
                  <c:v>1.974429594936103</c:v>
                </c:pt>
                <c:pt idx="450">
                  <c:v>1.9854183654786961</c:v>
                </c:pt>
                <c:pt idx="451">
                  <c:v>1.9965103405729347</c:v>
                </c:pt>
                <c:pt idx="452">
                  <c:v>2.0077062331221143</c:v>
                </c:pt>
                <c:pt idx="453">
                  <c:v>2.019006759234427</c:v>
                </c:pt>
                <c:pt idx="454">
                  <c:v>2.0304126382587659</c:v>
                </c:pt>
                <c:pt idx="455">
                  <c:v>2.0419245928212368</c:v>
                </c:pt>
                <c:pt idx="456">
                  <c:v>2.0535433488623842</c:v>
                </c:pt>
                <c:pt idx="457">
                  <c:v>2.0652696356751137</c:v>
                </c:pt>
                <c:pt idx="458">
                  <c:v>2.0771041859433033</c:v>
                </c:pt>
                <c:pt idx="459">
                  <c:v>2.0890477357811008</c:v>
                </c:pt>
                <c:pt idx="460">
                  <c:v>2.1011010247728903</c:v>
                </c:pt>
                <c:pt idx="461">
                  <c:v>2.113264796013933</c:v>
                </c:pt>
                <c:pt idx="462">
                  <c:v>2.1255397961516707</c:v>
                </c:pt>
                <c:pt idx="463">
                  <c:v>2.1379267754276592</c:v>
                </c:pt>
                <c:pt idx="464">
                  <c:v>2.1504264877201749</c:v>
                </c:pt>
                <c:pt idx="465">
                  <c:v>2.1630396905874241</c:v>
                </c:pt>
                <c:pt idx="466">
                  <c:v>2.175767145311402</c:v>
                </c:pt>
                <c:pt idx="467">
                  <c:v>2.1886096169423563</c:v>
                </c:pt>
                <c:pt idx="468">
                  <c:v>2.2015678743438536</c:v>
                </c:pt>
                <c:pt idx="469">
                  <c:v>2.2146426902384548</c:v>
                </c:pt>
                <c:pt idx="470">
                  <c:v>2.2278348412539826</c:v>
                </c:pt>
                <c:pt idx="471">
                  <c:v>2.2411451079703575</c:v>
                </c:pt>
                <c:pt idx="472">
                  <c:v>2.2545742749670157</c:v>
                </c:pt>
                <c:pt idx="473">
                  <c:v>2.268123130870892</c:v>
                </c:pt>
                <c:pt idx="474">
                  <c:v>2.2817924684049484</c:v>
                </c:pt>
                <c:pt idx="475">
                  <c:v>2.2955830844372564</c:v>
                </c:pt>
                <c:pt idx="476">
                  <c:v>2.3094957800306237</c:v>
                </c:pt>
                <c:pt idx="477">
                  <c:v>2.3235313604927286</c:v>
                </c:pt>
                <c:pt idx="478">
                  <c:v>2.3376906354267968</c:v>
                </c:pt>
                <c:pt idx="479">
                  <c:v>2.3519744187827683</c:v>
                </c:pt>
                <c:pt idx="480">
                  <c:v>2.3663835289089992</c:v>
                </c:pt>
                <c:pt idx="481">
                  <c:v>2.3809187886044154</c:v>
                </c:pt>
                <c:pt idx="482">
                  <c:v>2.3955810251711962</c:v>
                </c:pt>
                <c:pt idx="483">
                  <c:v>2.4103710704678987</c:v>
                </c:pt>
                <c:pt idx="484">
                  <c:v>2.4252897609630835</c:v>
                </c:pt>
                <c:pt idx="485">
                  <c:v>2.4403379377893764</c:v>
                </c:pt>
                <c:pt idx="486">
                  <c:v>2.455516446798006</c:v>
                </c:pt>
                <c:pt idx="487">
                  <c:v>2.4708261386137678</c:v>
                </c:pt>
                <c:pt idx="488">
                  <c:v>2.48626786869045</c:v>
                </c:pt>
                <c:pt idx="489">
                  <c:v>2.501842497366666</c:v>
                </c:pt>
                <c:pt idx="490">
                  <c:v>2.5175508899221284</c:v>
                </c:pt>
                <c:pt idx="491">
                  <c:v>2.5333939166343349</c:v>
                </c:pt>
                <c:pt idx="492">
                  <c:v>2.5493724528356623</c:v>
                </c:pt>
                <c:pt idx="493">
                  <c:v>2.565487378970857</c:v>
                </c:pt>
                <c:pt idx="494">
                  <c:v>2.5817395806549479</c:v>
                </c:pt>
                <c:pt idx="495">
                  <c:v>2.5981299487315046</c:v>
                </c:pt>
                <c:pt idx="496">
                  <c:v>2.614659379331326</c:v>
                </c:pt>
                <c:pt idx="497">
                  <c:v>2.6313287739314646</c:v>
                </c:pt>
                <c:pt idx="498">
                  <c:v>2.648139039414656</c:v>
                </c:pt>
                <c:pt idx="499">
                  <c:v>2.6650910881290875</c:v>
                </c:pt>
                <c:pt idx="500">
                  <c:v>2.682185837948539</c:v>
                </c:pt>
                <c:pt idx="501">
                  <c:v>2.6994242123328762</c:v>
                </c:pt>
                <c:pt idx="502">
                  <c:v>2.7168071403888789</c:v>
                </c:pt>
                <c:pt idx="503">
                  <c:v>2.7343355569314443</c:v>
                </c:pt>
                <c:pt idx="504">
                  <c:v>2.7520104025450789</c:v>
                </c:pt>
                <c:pt idx="505">
                  <c:v>2.7698326236457791</c:v>
                </c:pt>
                <c:pt idx="506">
                  <c:v>2.7878031725431858</c:v>
                </c:pt>
                <c:pt idx="507">
                  <c:v>2.8059230075031163</c:v>
                </c:pt>
                <c:pt idx="508">
                  <c:v>2.8241930928103653</c:v>
                </c:pt>
                <c:pt idx="509">
                  <c:v>2.8426143988318566</c:v>
                </c:pt>
                <c:pt idx="510">
                  <c:v>2.861187902080089</c:v>
                </c:pt>
                <c:pt idx="511">
                  <c:v>2.8799145852769059</c:v>
                </c:pt>
                <c:pt idx="512">
                  <c:v>2.8987954374175406</c:v>
                </c:pt>
                <c:pt idx="513">
                  <c:v>2.9178314538349932</c:v>
                </c:pt>
                <c:pt idx="514">
                  <c:v>2.9370236362646867</c:v>
                </c:pt>
                <c:pt idx="515">
                  <c:v>2.9563729929094236</c:v>
                </c:pt>
                <c:pt idx="516">
                  <c:v>2.9758805385046267</c:v>
                </c:pt>
                <c:pt idx="517">
                  <c:v>2.9955472943838863</c:v>
                </c:pt>
                <c:pt idx="518">
                  <c:v>3.0153742885447685</c:v>
                </c:pt>
                <c:pt idx="519">
                  <c:v>3.0353625557149266</c:v>
                </c:pt>
                <c:pt idx="520">
                  <c:v>3.0555131374184876</c:v>
                </c:pt>
                <c:pt idx="521">
                  <c:v>3.0758270820427209</c:v>
                </c:pt>
                <c:pt idx="522">
                  <c:v>3.0963054449049707</c:v>
                </c:pt>
                <c:pt idx="523">
                  <c:v>3.1169492883198893</c:v>
                </c:pt>
                <c:pt idx="524">
                  <c:v>3.1377596816669193</c:v>
                </c:pt>
                <c:pt idx="525">
                  <c:v>3.1587377014580733</c:v>
                </c:pt>
                <c:pt idx="526">
                  <c:v>3.1798844314059518</c:v>
                </c:pt>
                <c:pt idx="527">
                  <c:v>3.2012009624920705</c:v>
                </c:pt>
                <c:pt idx="528">
                  <c:v>3.2226883930354222</c:v>
                </c:pt>
                <c:pt idx="529">
                  <c:v>3.2443478287613359</c:v>
                </c:pt>
                <c:pt idx="530">
                  <c:v>3.2661803828705822</c:v>
                </c:pt>
                <c:pt idx="531">
                  <c:v>3.2881871761087575</c:v>
                </c:pt>
                <c:pt idx="532">
                  <c:v>3.3103693368359184</c:v>
                </c:pt>
                <c:pt idx="533">
                  <c:v>3.3327280010965175</c:v>
                </c:pt>
                <c:pt idx="534">
                  <c:v>3.3552643126895663</c:v>
                </c:pt>
                <c:pt idx="535">
                  <c:v>3.3779794232390823</c:v>
                </c:pt>
                <c:pt idx="536">
                  <c:v>3.4008744922648084</c:v>
                </c:pt>
                <c:pt idx="537">
                  <c:v>3.4239506872531771</c:v>
                </c:pt>
                <c:pt idx="538">
                  <c:v>3.447209183728567</c:v>
                </c:pt>
                <c:pt idx="539">
                  <c:v>3.4706511653248056</c:v>
                </c:pt>
                <c:pt idx="540">
                  <c:v>3.4942778238569452</c:v>
                </c:pt>
                <c:pt idx="541">
                  <c:v>3.5180903593933168</c:v>
                </c:pt>
                <c:pt idx="542">
                  <c:v>3.5420899803278312</c:v>
                </c:pt>
                <c:pt idx="543">
                  <c:v>3.5662779034525718</c:v>
                </c:pt>
                <c:pt idx="544">
                  <c:v>3.5906553540306398</c:v>
                </c:pt>
                <c:pt idx="545">
                  <c:v>3.6152235658692744</c:v>
                </c:pt>
                <c:pt idx="546">
                  <c:v>3.6399837813932554</c:v>
                </c:pt>
                <c:pt idx="547">
                  <c:v>3.6649372517185586</c:v>
                </c:pt>
                <c:pt idx="548">
                  <c:v>3.6900852367263117</c:v>
                </c:pt>
                <c:pt idx="549">
                  <c:v>3.7154290051369889</c:v>
                </c:pt>
                <c:pt idx="550">
                  <c:v>3.7409698345849196</c:v>
                </c:pt>
                <c:pt idx="551">
                  <c:v>3.766709011693044</c:v>
                </c:pt>
                <c:pt idx="552">
                  <c:v>3.7926478321479777</c:v>
                </c:pt>
                <c:pt idx="553">
                  <c:v>3.8187876007753121</c:v>
                </c:pt>
                <c:pt idx="554">
                  <c:v>3.8451296316152517</c:v>
                </c:pt>
                <c:pt idx="555">
                  <c:v>3.8716752479984828</c:v>
                </c:pt>
                <c:pt idx="556">
                  <c:v>3.8984257826223749</c:v>
                </c:pt>
                <c:pt idx="557">
                  <c:v>3.9253825776274183</c:v>
                </c:pt>
                <c:pt idx="558">
                  <c:v>3.9525469846739942</c:v>
                </c:pt>
                <c:pt idx="559">
                  <c:v>3.9799203650193982</c:v>
                </c:pt>
                <c:pt idx="560">
                  <c:v>4.007504089595189</c:v>
                </c:pt>
                <c:pt idx="561">
                  <c:v>4.035299539084801</c:v>
                </c:pt>
                <c:pt idx="562">
                  <c:v>4.0633081040014671</c:v>
                </c:pt>
                <c:pt idx="563">
                  <c:v>4.0915311847664322</c:v>
                </c:pt>
                <c:pt idx="564">
                  <c:v>4.1199701917874689</c:v>
                </c:pt>
                <c:pt idx="565">
                  <c:v>4.1486265455376836</c:v>
                </c:pt>
                <c:pt idx="566">
                  <c:v>4.1775016766346402</c:v>
                </c:pt>
                <c:pt idx="567">
                  <c:v>4.2065970259197698</c:v>
                </c:pt>
                <c:pt idx="568">
                  <c:v>4.2359140445381005</c:v>
                </c:pt>
                <c:pt idx="569">
                  <c:v>4.2654541940182744</c:v>
                </c:pt>
                <c:pt idx="570">
                  <c:v>4.2952189463529029</c:v>
                </c:pt>
                <c:pt idx="571">
                  <c:v>4.3252097840791999</c:v>
                </c:pt>
                <c:pt idx="572">
                  <c:v>4.3554282003599489</c:v>
                </c:pt>
                <c:pt idx="573">
                  <c:v>4.3858756990647763</c:v>
                </c:pt>
                <c:pt idx="574">
                  <c:v>4.4165537948517404</c:v>
                </c:pt>
                <c:pt idx="575">
                  <c:v>4.4474640132492373</c:v>
                </c:pt>
                <c:pt idx="576">
                  <c:v>4.4786078907382247</c:v>
                </c:pt>
                <c:pt idx="577">
                  <c:v>4.5099869748347796</c:v>
                </c:pt>
                <c:pt idx="578">
                  <c:v>4.5416028241729407</c:v>
                </c:pt>
                <c:pt idx="579">
                  <c:v>4.5734570085879369</c:v>
                </c:pt>
                <c:pt idx="580">
                  <c:v>4.6055511091996628</c:v>
                </c:pt>
                <c:pt idx="581">
                  <c:v>4.6378867184965582</c:v>
                </c:pt>
                <c:pt idx="582">
                  <c:v>4.6704654404197523</c:v>
                </c:pt>
                <c:pt idx="583">
                  <c:v>4.7032888904475829</c:v>
                </c:pt>
                <c:pt idx="584">
                  <c:v>4.7363586956804129</c:v>
                </c:pt>
                <c:pt idx="585">
                  <c:v>4.7696764949258208</c:v>
                </c:pt>
                <c:pt idx="586">
                  <c:v>4.803243938784064</c:v>
                </c:pt>
                <c:pt idx="587">
                  <c:v>4.8370626897339379</c:v>
                </c:pt>
                <c:pt idx="588">
                  <c:v>4.8711344222189332</c:v>
                </c:pt>
                <c:pt idx="589">
                  <c:v>4.9054608227337422</c:v>
                </c:pt>
                <c:pt idx="590">
                  <c:v>4.9400435899111006</c:v>
                </c:pt>
                <c:pt idx="591">
                  <c:v>4.9748844346089882</c:v>
                </c:pt>
                <c:pt idx="592">
                  <c:v>5.0099850799981223</c:v>
                </c:pt>
                <c:pt idx="593">
                  <c:v>5.0453472616498498</c:v>
                </c:pt>
                <c:pt idx="594">
                  <c:v>5.0809727276243324</c:v>
                </c:pt>
                <c:pt idx="595">
                  <c:v>5.1168632385591133</c:v>
                </c:pt>
                <c:pt idx="596">
                  <c:v>5.1530205677579977</c:v>
                </c:pt>
                <c:pt idx="597">
                  <c:v>5.1894465012802842</c:v>
                </c:pt>
                <c:pt idx="598">
                  <c:v>5.2261428380303574</c:v>
                </c:pt>
                <c:pt idx="599">
                  <c:v>5.2631113898476212</c:v>
                </c:pt>
                <c:pt idx="600">
                  <c:v>5.3003539815967438</c:v>
                </c:pt>
                <c:pt idx="601">
                  <c:v>5.337872451258292</c:v>
                </c:pt>
                <c:pt idx="602">
                  <c:v>5.3756686500196951</c:v>
                </c:pt>
                <c:pt idx="603">
                  <c:v>5.4137444423665428</c:v>
                </c:pt>
                <c:pt idx="604">
                  <c:v>5.4521017061742612</c:v>
                </c:pt>
                <c:pt idx="605">
                  <c:v>5.4907423328000737</c:v>
                </c:pt>
                <c:pt idx="606">
                  <c:v>5.5296682271754136</c:v>
                </c:pt>
                <c:pt idx="607">
                  <c:v>5.5688813078985486</c:v>
                </c:pt>
                <c:pt idx="608">
                  <c:v>5.608383507327666</c:v>
                </c:pt>
                <c:pt idx="609">
                  <c:v>5.6481767716742661</c:v>
                </c:pt>
                <c:pt idx="610">
                  <c:v>5.6882630610968414</c:v>
                </c:pt>
                <c:pt idx="611">
                  <c:v>5.7286443497950126</c:v>
                </c:pt>
                <c:pt idx="612">
                  <c:v>5.7693226261039028</c:v>
                </c:pt>
                <c:pt idx="613">
                  <c:v>5.8102998925889366</c:v>
                </c:pt>
                <c:pt idx="614">
                  <c:v>5.8515781661409454</c:v>
                </c:pt>
                <c:pt idx="615">
                  <c:v>5.8931594780715919</c:v>
                </c:pt>
                <c:pt idx="616">
                  <c:v>5.9350458742091838</c:v>
                </c:pt>
                <c:pt idx="617">
                  <c:v>5.9772394149948056</c:v>
                </c:pt>
                <c:pt idx="618">
                  <c:v>6.0197421755787852</c:v>
                </c:pt>
                <c:pt idx="619">
                  <c:v>6.0625562459175129</c:v>
                </c:pt>
                <c:pt idx="620">
                  <c:v>6.105683730870596</c:v>
                </c:pt>
                <c:pt idx="621">
                  <c:v>6.1491267502983193</c:v>
                </c:pt>
                <c:pt idx="622">
                  <c:v>6.192887439159505</c:v>
                </c:pt>
                <c:pt idx="623">
                  <c:v>6.2369679476096396</c:v>
                </c:pt>
                <c:pt idx="624">
                  <c:v>6.2813704410993765</c:v>
                </c:pt>
                <c:pt idx="625">
                  <c:v>6.326097100473338</c:v>
                </c:pt>
                <c:pt idx="626">
                  <c:v>6.3711501220693041</c:v>
                </c:pt>
                <c:pt idx="627">
                  <c:v>6.4165317178176284</c:v>
                </c:pt>
                <c:pt idx="628">
                  <c:v>6.4622441153411287</c:v>
                </c:pt>
                <c:pt idx="629">
                  <c:v>6.508289558055103</c:v>
                </c:pt>
                <c:pt idx="630">
                  <c:v>6.5546703052679094</c:v>
                </c:pt>
                <c:pt idx="631">
                  <c:v>6.6013886322816138</c:v>
                </c:pt>
                <c:pt idx="632">
                  <c:v>6.6484468304932047</c:v>
                </c:pt>
                <c:pt idx="633">
                  <c:v>6.6958472074958877</c:v>
                </c:pt>
                <c:pt idx="634">
                  <c:v>6.7435920871809163</c:v>
                </c:pt>
                <c:pt idx="635">
                  <c:v>6.7916838098395598</c:v>
                </c:pt>
                <c:pt idx="636">
                  <c:v>6.8401247322655054</c:v>
                </c:pt>
                <c:pt idx="637">
                  <c:v>6.8889172278574806</c:v>
                </c:pt>
                <c:pt idx="638">
                  <c:v>6.9380636867222876</c:v>
                </c:pt>
                <c:pt idx="639">
                  <c:v>6.9875665157779689</c:v>
                </c:pt>
                <c:pt idx="640">
                  <c:v>7.0374281388575524</c:v>
                </c:pt>
                <c:pt idx="641">
                  <c:v>7.0876509968127968</c:v>
                </c:pt>
                <c:pt idx="642">
                  <c:v>7.1382375476184379</c:v>
                </c:pt>
                <c:pt idx="643">
                  <c:v>7.1891902664766771</c:v>
                </c:pt>
                <c:pt idx="644">
                  <c:v>7.2405116459219814</c:v>
                </c:pt>
                <c:pt idx="645">
                  <c:v>7.2922041959260868</c:v>
                </c:pt>
                <c:pt idx="646">
                  <c:v>7.3442704440034428</c:v>
                </c:pt>
                <c:pt idx="647">
                  <c:v>7.3967129353168728</c:v>
                </c:pt>
                <c:pt idx="648">
                  <c:v>7.4495342327834839</c:v>
                </c:pt>
                <c:pt idx="649">
                  <c:v>7.5027369171809264</c:v>
                </c:pt>
                <c:pt idx="650">
                  <c:v>7.556323587253952</c:v>
                </c:pt>
                <c:pt idx="651">
                  <c:v>7.6102968598211653</c:v>
                </c:pt>
                <c:pt idx="652">
                  <c:v>7.6646593698822114</c:v>
                </c:pt>
                <c:pt idx="653">
                  <c:v>7.7194137707250272</c:v>
                </c:pt>
                <c:pt idx="654">
                  <c:v>7.7745627340336441</c:v>
                </c:pt>
                <c:pt idx="655">
                  <c:v>7.830108949996041</c:v>
                </c:pt>
                <c:pt idx="656">
                  <c:v>7.8860551274123791</c:v>
                </c:pt>
                <c:pt idx="657">
                  <c:v>7.9424039938035254</c:v>
                </c:pt>
                <c:pt idx="658">
                  <c:v>7.9991582955198144</c:v>
                </c:pt>
                <c:pt idx="659">
                  <c:v>8.0563207978501215</c:v>
                </c:pt>
                <c:pt idx="660">
                  <c:v>8.1138942851311437</c:v>
                </c:pt>
                <c:pt idx="661">
                  <c:v>8.1718815608571305</c:v>
                </c:pt>
                <c:pt idx="662">
                  <c:v>8.2302854477895995</c:v>
                </c:pt>
                <c:pt idx="663">
                  <c:v>8.2891087880676935</c:v>
                </c:pt>
                <c:pt idx="664">
                  <c:v>8.3483544433185219</c:v>
                </c:pt>
                <c:pt idx="665">
                  <c:v>8.4080252947678495</c:v>
                </c:pt>
                <c:pt idx="666">
                  <c:v>8.4681242433512285</c:v>
                </c:pt>
                <c:pt idx="667">
                  <c:v>8.5286542098251896</c:v>
                </c:pt>
                <c:pt idx="668">
                  <c:v>8.5896181348788847</c:v>
                </c:pt>
                <c:pt idx="669">
                  <c:v>8.6510189792459169</c:v>
                </c:pt>
                <c:pt idx="670">
                  <c:v>8.71285972381642</c:v>
                </c:pt>
                <c:pt idx="671">
                  <c:v>8.7751433697496797</c:v>
                </c:pt>
                <c:pt idx="672">
                  <c:v>8.8378729385867185</c:v>
                </c:pt>
                <c:pt idx="673">
                  <c:v>8.9010514723633936</c:v>
                </c:pt>
                <c:pt idx="674">
                  <c:v>8.9646820337237276</c:v>
                </c:pt>
                <c:pt idx="675">
                  <c:v>9.028767706033543</c:v>
                </c:pt>
                <c:pt idx="676">
                  <c:v>9.0933115934944517</c:v>
                </c:pt>
                <c:pt idx="677">
                  <c:v>9.1583168212580883</c:v>
                </c:pt>
                <c:pt idx="678">
                  <c:v>9.2237865355407447</c:v>
                </c:pt>
                <c:pt idx="679">
                  <c:v>9.2897239037382207</c:v>
                </c:pt>
                <c:pt idx="680">
                  <c:v>9.3561321145412304</c:v>
                </c:pt>
                <c:pt idx="681">
                  <c:v>9.4230143780508371</c:v>
                </c:pt>
                <c:pt idx="682">
                  <c:v>9.4903739258944935</c:v>
                </c:pt>
                <c:pt idx="683">
                  <c:v>9.5582140113423364</c:v>
                </c:pt>
                <c:pt idx="684">
                  <c:v>9.6265379094239165</c:v>
                </c:pt>
                <c:pt idx="685">
                  <c:v>9.6953489170451341</c:v>
                </c:pt>
                <c:pt idx="686">
                  <c:v>9.7646503531057878</c:v>
                </c:pt>
                <c:pt idx="687">
                  <c:v>9.8344455586173876</c:v>
                </c:pt>
                <c:pt idx="688">
                  <c:v>9.904737896821322</c:v>
                </c:pt>
                <c:pt idx="689">
                  <c:v>9.9755307533076731</c:v>
                </c:pt>
                <c:pt idx="690">
                  <c:v>10.046827536134217</c:v>
                </c:pt>
                <c:pt idx="691">
                  <c:v>10.118631675945981</c:v>
                </c:pt>
                <c:pt idx="692">
                  <c:v>10.190946626095275</c:v>
                </c:pt>
                <c:pt idx="693">
                  <c:v>10.263775862762168</c:v>
                </c:pt>
                <c:pt idx="694">
                  <c:v>10.337122885075573</c:v>
                </c:pt>
                <c:pt idx="695">
                  <c:v>10.410991215234537</c:v>
                </c:pt>
                <c:pt idx="696">
                  <c:v>10.485384398630432</c:v>
                </c:pt>
                <c:pt idx="697">
                  <c:v>10.560306003969412</c:v>
                </c:pt>
                <c:pt idx="698">
                  <c:v>10.635759623395639</c:v>
                </c:pt>
                <c:pt idx="699">
                  <c:v>10.711748872614896</c:v>
                </c:pt>
                <c:pt idx="700">
                  <c:v>10.788277391018942</c:v>
                </c:pt>
                <c:pt idx="701">
                  <c:v>10.865348841810471</c:v>
                </c:pt>
                <c:pt idx="702">
                  <c:v>10.942966912128687</c:v>
                </c:pt>
                <c:pt idx="703">
                  <c:v>11.021135313175611</c:v>
                </c:pt>
                <c:pt idx="704">
                  <c:v>11.099857780342909</c:v>
                </c:pt>
                <c:pt idx="705">
                  <c:v>11.179138073339759</c:v>
                </c:pt>
                <c:pt idx="706">
                  <c:v>11.258979976321188</c:v>
                </c:pt>
                <c:pt idx="707">
                  <c:v>11.339387298017227</c:v>
                </c:pt>
                <c:pt idx="708">
                  <c:v>11.420363871863032</c:v>
                </c:pt>
                <c:pt idx="709">
                  <c:v>11.501913556129768</c:v>
                </c:pt>
                <c:pt idx="710">
                  <c:v>11.584040234056163</c:v>
                </c:pt>
                <c:pt idx="711">
                  <c:v>11.666747813981283</c:v>
                </c:pt>
                <c:pt idx="712">
                  <c:v>11.750040229477955</c:v>
                </c:pt>
                <c:pt idx="713">
                  <c:v>11.833921439487396</c:v>
                </c:pt>
                <c:pt idx="714">
                  <c:v>11.918395428454655</c:v>
                </c:pt>
                <c:pt idx="715">
                  <c:v>12.003466206465125</c:v>
                </c:pt>
                <c:pt idx="716">
                  <c:v>12.089137809382198</c:v>
                </c:pt>
                <c:pt idx="717">
                  <c:v>12.175414298986002</c:v>
                </c:pt>
                <c:pt idx="718">
                  <c:v>12.262299763113289</c:v>
                </c:pt>
                <c:pt idx="719">
                  <c:v>12.349798315798354</c:v>
                </c:pt>
                <c:pt idx="720">
                  <c:v>12.437914097415499</c:v>
                </c:pt>
                <c:pt idx="721">
                  <c:v>12.526651274822518</c:v>
                </c:pt>
                <c:pt idx="722">
                  <c:v>12.616014041505533</c:v>
                </c:pt>
                <c:pt idx="723">
                  <c:v>12.706006617725308</c:v>
                </c:pt>
                <c:pt idx="724">
                  <c:v>12.796633250664746</c:v>
                </c:pt>
                <c:pt idx="725">
                  <c:v>12.887898214578192</c:v>
                </c:pt>
                <c:pt idx="726">
                  <c:v>12.979805810941857</c:v>
                </c:pt>
                <c:pt idx="727">
                  <c:v>13.072360368605954</c:v>
                </c:pt>
                <c:pt idx="728">
                  <c:v>13.165566243948486</c:v>
                </c:pt>
                <c:pt idx="729">
                  <c:v>13.259427821030657</c:v>
                </c:pt>
                <c:pt idx="730">
                  <c:v>13.353949511753816</c:v>
                </c:pt>
                <c:pt idx="731">
                  <c:v>13.449135756018354</c:v>
                </c:pt>
                <c:pt idx="732">
                  <c:v>13.544991021884362</c:v>
                </c:pt>
                <c:pt idx="733">
                  <c:v>13.64151980573414</c:v>
                </c:pt>
                <c:pt idx="734">
                  <c:v>13.738726632436402</c:v>
                </c:pt>
                <c:pt idx="735">
                  <c:v>13.836616055512822</c:v>
                </c:pt>
                <c:pt idx="736">
                  <c:v>13.935192657306432</c:v>
                </c:pt>
                <c:pt idx="737">
                  <c:v>14.034461049151915</c:v>
                </c:pt>
                <c:pt idx="738">
                  <c:v>14.134425871548475</c:v>
                </c:pt>
                <c:pt idx="739">
                  <c:v>14.235091794334307</c:v>
                </c:pt>
                <c:pt idx="740">
                  <c:v>14.336463516864017</c:v>
                </c:pt>
                <c:pt idx="741">
                  <c:v>14.438545768187717</c:v>
                </c:pt>
                <c:pt idx="742">
                  <c:v>14.541343307233005</c:v>
                </c:pt>
                <c:pt idx="743">
                  <c:v>14.644860922988952</c:v>
                </c:pt>
                <c:pt idx="744">
                  <c:v>14.749103434692953</c:v>
                </c:pt>
                <c:pt idx="745">
                  <c:v>14.85407569202</c:v>
                </c:pt>
                <c:pt idx="746">
                  <c:v>14.959782575274447</c:v>
                </c:pt>
                <c:pt idx="747">
                  <c:v>15.066228995584556</c:v>
                </c:pt>
                <c:pt idx="748">
                  <c:v>15.173419895100126</c:v>
                </c:pt>
                <c:pt idx="749">
                  <c:v>15.281360247192181</c:v>
                </c:pt>
                <c:pt idx="750">
                  <c:v>15.39005505665628</c:v>
                </c:pt>
                <c:pt idx="751">
                  <c:v>15.499509359918431</c:v>
                </c:pt>
                <c:pt idx="752">
                  <c:v>15.609728225243941</c:v>
                </c:pt>
                <c:pt idx="753">
                  <c:v>15.72071675294943</c:v>
                </c:pt>
                <c:pt idx="754">
                  <c:v>15.832480075618081</c:v>
                </c:pt>
                <c:pt idx="755">
                  <c:v>15.945023358317837</c:v>
                </c:pt>
                <c:pt idx="756">
                  <c:v>16.058351798823075</c:v>
                </c:pt>
                <c:pt idx="757">
                  <c:v>16.172470627839502</c:v>
                </c:pt>
                <c:pt idx="758">
                  <c:v>16.287385109232279</c:v>
                </c:pt>
                <c:pt idx="759">
                  <c:v>16.403100540257853</c:v>
                </c:pt>
                <c:pt idx="760">
                  <c:v>16.519622251799223</c:v>
                </c:pt>
                <c:pt idx="761">
                  <c:v>16.636955608604445</c:v>
                </c:pt>
                <c:pt idx="762">
                  <c:v>16.755106009529271</c:v>
                </c:pt>
                <c:pt idx="763">
                  <c:v>16.87407888778305</c:v>
                </c:pt>
                <c:pt idx="764">
                  <c:v>16.993879711178497</c:v>
                </c:pt>
                <c:pt idx="765">
                  <c:v>17.114513982385304</c:v>
                </c:pt>
                <c:pt idx="766">
                  <c:v>17.235987239187523</c:v>
                </c:pt>
                <c:pt idx="767">
                  <c:v>17.358305054744772</c:v>
                </c:pt>
                <c:pt idx="768">
                  <c:v>17.481473037857644</c:v>
                </c:pt>
                <c:pt idx="769">
                  <c:v>17.605496833236835</c:v>
                </c:pt>
                <c:pt idx="770">
                  <c:v>17.730382121776518</c:v>
                </c:pt>
                <c:pt idx="771">
                  <c:v>17.856134620831487</c:v>
                </c:pt>
                <c:pt idx="772">
                  <c:v>17.982760084499098</c:v>
                </c:pt>
                <c:pt idx="773">
                  <c:v>18.110264303904632</c:v>
                </c:pt>
                <c:pt idx="774">
                  <c:v>18.238653107491434</c:v>
                </c:pt>
                <c:pt idx="775">
                  <c:v>18.367932361315091</c:v>
                </c:pt>
                <c:pt idx="776">
                  <c:v>18.498107969342087</c:v>
                </c:pt>
                <c:pt idx="777">
                  <c:v>18.629185873752476</c:v>
                </c:pt>
                <c:pt idx="778">
                  <c:v>18.761172055247425</c:v>
                </c:pt>
                <c:pt idx="779">
                  <c:v>18.894072533360738</c:v>
                </c:pt>
                <c:pt idx="780">
                  <c:v>19.02789336677515</c:v>
                </c:pt>
                <c:pt idx="781">
                  <c:v>19.162640653642967</c:v>
                </c:pt>
                <c:pt idx="782">
                  <c:v>19.298320531911255</c:v>
                </c:pt>
                <c:pt idx="783">
                  <c:v>19.434939179651352</c:v>
                </c:pt>
                <c:pt idx="784">
                  <c:v>19.572502815393662</c:v>
                </c:pt>
                <c:pt idx="785">
                  <c:v>19.711017698465813</c:v>
                </c:pt>
                <c:pt idx="786">
                  <c:v>19.850490129336631</c:v>
                </c:pt>
                <c:pt idx="787">
                  <c:v>19.990926449964075</c:v>
                </c:pt>
                <c:pt idx="788">
                  <c:v>20.132333044147874</c:v>
                </c:pt>
                <c:pt idx="789">
                  <c:v>20.27471633788695</c:v>
                </c:pt>
                <c:pt idx="790">
                  <c:v>20.418082799741253</c:v>
                </c:pt>
                <c:pt idx="791">
                  <c:v>20.562438941198735</c:v>
                </c:pt>
                <c:pt idx="792">
                  <c:v>20.707791317046365</c:v>
                </c:pt>
                <c:pt idx="793">
                  <c:v>20.854146525746085</c:v>
                </c:pt>
                <c:pt idx="794">
                  <c:v>21.001511209815522</c:v>
                </c:pt>
                <c:pt idx="795">
                  <c:v>21.149892056213272</c:v>
                </c:pt>
                <c:pt idx="796">
                  <c:v>21.299295796728746</c:v>
                </c:pt>
                <c:pt idx="797">
                  <c:v>21.449729208376656</c:v>
                </c:pt>
                <c:pt idx="798">
                  <c:v>21.601199113796184</c:v>
                </c:pt>
                <c:pt idx="799">
                  <c:v>21.753712381654626</c:v>
                </c:pt>
                <c:pt idx="800">
                  <c:v>21.907275927055977</c:v>
                </c:pt>
                <c:pt idx="801">
                  <c:v>22.061896711953445</c:v>
                </c:pt>
                <c:pt idx="802">
                  <c:v>22.217581745567141</c:v>
                </c:pt>
                <c:pt idx="803">
                  <c:v>22.374338084805824</c:v>
                </c:pt>
                <c:pt idx="804">
                  <c:v>22.532172834693419</c:v>
                </c:pt>
                <c:pt idx="805">
                  <c:v>22.691093148799609</c:v>
                </c:pt>
                <c:pt idx="806">
                  <c:v>22.851106229675416</c:v>
                </c:pt>
                <c:pt idx="807">
                  <c:v>23.012219329292648</c:v>
                </c:pt>
                <c:pt idx="808">
                  <c:v>23.17443974948776</c:v>
                </c:pt>
                <c:pt idx="809">
                  <c:v>23.337774842410223</c:v>
                </c:pt>
                <c:pt idx="810">
                  <c:v>23.502232010975028</c:v>
                </c:pt>
                <c:pt idx="811">
                  <c:v>23.667818709319306</c:v>
                </c:pt>
                <c:pt idx="812">
                  <c:v>23.834542443263238</c:v>
                </c:pt>
                <c:pt idx="813">
                  <c:v>24.002410770775111</c:v>
                </c:pt>
                <c:pt idx="814">
                  <c:v>24.171431302439963</c:v>
                </c:pt>
                <c:pt idx="815">
                  <c:v>24.341611701933068</c:v>
                </c:pt>
                <c:pt idx="816">
                  <c:v>24.51295968649659</c:v>
                </c:pt>
                <c:pt idx="817">
                  <c:v>24.685483027420414</c:v>
                </c:pt>
                <c:pt idx="818">
                  <c:v>24.859189550526938</c:v>
                </c:pt>
                <c:pt idx="819">
                  <c:v>25.03408713665954</c:v>
                </c:pt>
                <c:pt idx="820">
                  <c:v>25.210183722174467</c:v>
                </c:pt>
                <c:pt idx="821">
                  <c:v>25.387487299436813</c:v>
                </c:pt>
                <c:pt idx="822">
                  <c:v>25.566005917319714</c:v>
                </c:pt>
                <c:pt idx="823">
                  <c:v>25.745747681707499</c:v>
                </c:pt>
                <c:pt idx="824">
                  <c:v>25.926720756001512</c:v>
                </c:pt>
                <c:pt idx="825">
                  <c:v>26.108933361630225</c:v>
                </c:pt>
                <c:pt idx="826">
                  <c:v>26.292393778561902</c:v>
                </c:pt>
                <c:pt idx="827">
                  <c:v>26.47711034582105</c:v>
                </c:pt>
                <c:pt idx="828">
                  <c:v>26.663091462007724</c:v>
                </c:pt>
                <c:pt idx="829">
                  <c:v>26.850345585819966</c:v>
                </c:pt>
                <c:pt idx="830">
                  <c:v>27.038881236579481</c:v>
                </c:pt>
                <c:pt idx="831">
                  <c:v>27.228706994759929</c:v>
                </c:pt>
                <c:pt idx="832">
                  <c:v>27.419831502518331</c:v>
                </c:pt>
                <c:pt idx="833">
                  <c:v>27.612263464229574</c:v>
                </c:pt>
                <c:pt idx="834">
                  <c:v>27.806011647022849</c:v>
                </c:pt>
                <c:pt idx="835">
                  <c:v>28.001084881321859</c:v>
                </c:pt>
                <c:pt idx="836">
                  <c:v>28.197492061386505</c:v>
                </c:pt>
                <c:pt idx="837">
                  <c:v>28.395242145858159</c:v>
                </c:pt>
                <c:pt idx="838">
                  <c:v>28.594344158306647</c:v>
                </c:pt>
                <c:pt idx="839">
                  <c:v>28.794807187780535</c:v>
                </c:pt>
                <c:pt idx="840">
                  <c:v>28.996640389358255</c:v>
                </c:pt>
                <c:pt idx="841">
                  <c:v>29.199852984703256</c:v>
                </c:pt>
                <c:pt idx="842">
                  <c:v>29.404454262620046</c:v>
                </c:pt>
                <c:pt idx="843">
                  <c:v>29.610453579613498</c:v>
                </c:pt>
                <c:pt idx="844">
                  <c:v>29.817860360449558</c:v>
                </c:pt>
                <c:pt idx="845">
                  <c:v>30.026684098717393</c:v>
                </c:pt>
                <c:pt idx="846">
                  <c:v>30.236934357395608</c:v>
                </c:pt>
                <c:pt idx="847">
                  <c:v>30.448620769418078</c:v>
                </c:pt>
                <c:pt idx="848">
                  <c:v>30.661753038243074</c:v>
                </c:pt>
                <c:pt idx="849">
                  <c:v>30.876340938423994</c:v>
                </c:pt>
                <c:pt idx="850">
                  <c:v>31.092394316181224</c:v>
                </c:pt>
                <c:pt idx="851">
                  <c:v>31.309923089976866</c:v>
                </c:pt>
                <c:pt idx="852">
                  <c:v>31.528937251090216</c:v>
                </c:pt>
                <c:pt idx="853">
                  <c:v>31.749446864195281</c:v>
                </c:pt>
                <c:pt idx="854">
                  <c:v>31.971462067940028</c:v>
                </c:pt>
                <c:pt idx="855">
                  <c:v>32.194993075526973</c:v>
                </c:pt>
                <c:pt idx="856">
                  <c:v>32.420050175295252</c:v>
                </c:pt>
                <c:pt idx="857">
                  <c:v>32.6466437313047</c:v>
                </c:pt>
                <c:pt idx="858">
                  <c:v>32.874784183921093</c:v>
                </c:pt>
                <c:pt idx="859">
                  <c:v>33.104482050403128</c:v>
                </c:pt>
                <c:pt idx="860">
                  <c:v>33.335747925489549</c:v>
                </c:pt>
                <c:pt idx="861">
                  <c:v>33.568592481990216</c:v>
                </c:pt>
                <c:pt idx="862">
                  <c:v>33.803026471376377</c:v>
                </c:pt>
                <c:pt idx="863">
                  <c:v>34.039060724372732</c:v>
                </c:pt>
                <c:pt idx="864">
                  <c:v>34.276706151552133</c:v>
                </c:pt>
                <c:pt idx="865">
                  <c:v>34.515973743930203</c:v>
                </c:pt>
                <c:pt idx="866">
                  <c:v>34.756874573562392</c:v>
                </c:pt>
                <c:pt idx="867">
                  <c:v>34.999419794141012</c:v>
                </c:pt>
                <c:pt idx="868">
                  <c:v>35.243620641595797</c:v>
                </c:pt>
                <c:pt idx="869">
                  <c:v>35.489488434693449</c:v>
                </c:pt>
                <c:pt idx="870">
                  <c:v>35.737034575640472</c:v>
                </c:pt>
                <c:pt idx="871">
                  <c:v>35.986270550686335</c:v>
                </c:pt>
                <c:pt idx="872">
                  <c:v>36.237207930728623</c:v>
                </c:pt>
                <c:pt idx="873">
                  <c:v>36.489858371918892</c:v>
                </c:pt>
                <c:pt idx="874">
                  <c:v>36.744233616270897</c:v>
                </c:pt>
                <c:pt idx="875">
                  <c:v>37.000345492269396</c:v>
                </c:pt>
                <c:pt idx="876">
                  <c:v>37.258205915481284</c:v>
                </c:pt>
                <c:pt idx="877">
                  <c:v>37.517826889167353</c:v>
                </c:pt>
                <c:pt idx="878">
                  <c:v>37.779220504896287</c:v>
                </c:pt>
                <c:pt idx="879">
                  <c:v>38.042398943160087</c:v>
                </c:pt>
                <c:pt idx="880">
                  <c:v>38.307374473990997</c:v>
                </c:pt>
                <c:pt idx="881">
                  <c:v>38.574159457579583</c:v>
                </c:pt>
                <c:pt idx="882">
                  <c:v>38.842766344896148</c:v>
                </c:pt>
                <c:pt idx="883">
                  <c:v>39.113207678311369</c:v>
                </c:pt>
                <c:pt idx="884">
                  <c:v>39.385496092221224</c:v>
                </c:pt>
                <c:pt idx="885">
                  <c:v>39.659644313672175</c:v>
                </c:pt>
                <c:pt idx="886">
                  <c:v>39.935665162988563</c:v>
                </c:pt>
                <c:pt idx="887">
                  <c:v>40.213571554402257</c:v>
                </c:pt>
                <c:pt idx="888">
                  <c:v>40.493376496683979</c:v>
                </c:pt>
                <c:pt idx="889">
                  <c:v>40.775093093777237</c:v>
                </c:pt>
                <c:pt idx="890">
                  <c:v>41.058734545432564</c:v>
                </c:pt>
                <c:pt idx="891">
                  <c:v>41.344314147847342</c:v>
                </c:pt>
                <c:pt idx="892">
                  <c:v>41.631845294303886</c:v>
                </c:pt>
                <c:pt idx="893">
                  <c:v>41.921341475812724</c:v>
                </c:pt>
                <c:pt idx="894">
                  <c:v>42.212816281756609</c:v>
                </c:pt>
                <c:pt idx="895">
                  <c:v>42.506283400538052</c:v>
                </c:pt>
                <c:pt idx="896">
                  <c:v>42.801756620229092</c:v>
                </c:pt>
                <c:pt idx="897">
                  <c:v>43.099249829222458</c:v>
                </c:pt>
                <c:pt idx="898">
                  <c:v>43.398777016887081</c:v>
                </c:pt>
                <c:pt idx="899">
                  <c:v>43.700352274225679</c:v>
                </c:pt>
                <c:pt idx="900">
                  <c:v>44.003989794533965</c:v>
                </c:pt>
                <c:pt idx="901">
                  <c:v>44.309703874065534</c:v>
                </c:pt>
                <c:pt idx="902">
                  <c:v>44.617508912695946</c:v>
                </c:pt>
                <c:pt idx="903">
                  <c:v>44.927419414593246</c:v>
                </c:pt>
                <c:pt idx="904">
                  <c:v>45.239449988889945</c:v>
                </c:pt>
                <c:pt idx="905">
                  <c:v>45.553615350357937</c:v>
                </c:pt>
                <c:pt idx="906">
                  <c:v>45.869930320087491</c:v>
                </c:pt>
                <c:pt idx="907">
                  <c:v>46.188409826169377</c:v>
                </c:pt>
                <c:pt idx="908">
                  <c:v>46.509068904380008</c:v>
                </c:pt>
                <c:pt idx="909">
                  <c:v>46.831922698870635</c:v>
                </c:pt>
                <c:pt idx="910">
                  <c:v>47.156986462860139</c:v>
                </c:pt>
                <c:pt idx="911">
                  <c:v>47.484275559330534</c:v>
                </c:pt>
                <c:pt idx="912">
                  <c:v>47.813805461728123</c:v>
                </c:pt>
                <c:pt idx="913">
                  <c:v>48.145591754666548</c:v>
                </c:pt>
                <c:pt idx="914">
                  <c:v>48.479650134634902</c:v>
                </c:pt>
                <c:pt idx="915">
                  <c:v>48.815996410709673</c:v>
                </c:pt>
                <c:pt idx="916">
                  <c:v>49.154646505270847</c:v>
                </c:pt>
                <c:pt idx="917">
                  <c:v>49.495616454722352</c:v>
                </c:pt>
                <c:pt idx="918">
                  <c:v>49.838922410215282</c:v>
                </c:pt>
                <c:pt idx="919">
                  <c:v>50.184580638378918</c:v>
                </c:pt>
                <c:pt idx="920">
                  <c:v>50.532607522052061</c:v>
                </c:pt>
                <c:pt idx="921">
                  <c:v>50.88301956102255</c:v>
                </c:pt>
                <c:pt idx="922">
                  <c:v>51.235833372768532</c:v>
                </c:pt>
                <c:pt idx="923">
                  <c:v>51.591065693206616</c:v>
                </c:pt>
                <c:pt idx="924">
                  <c:v>51.948733377444178</c:v>
                </c:pt>
                <c:pt idx="925">
                  <c:v>52.308853400535135</c:v>
                </c:pt>
                <c:pt idx="926">
                  <c:v>52.671442858243175</c:v>
                </c:pt>
                <c:pt idx="927">
                  <c:v>53.036518967808476</c:v>
                </c:pt>
                <c:pt idx="928">
                  <c:v>53.404099068718843</c:v>
                </c:pt>
                <c:pt idx="929">
                  <c:v>53.774200623489641</c:v>
                </c:pt>
                <c:pt idx="930">
                  <c:v>54.146841218444116</c:v>
                </c:pt>
                <c:pt idx="931">
                  <c:v>54.52203856450253</c:v>
                </c:pt>
                <c:pt idx="932">
                  <c:v>54.89981049797597</c:v>
                </c:pt>
                <c:pt idx="933">
                  <c:v>55.280174981366116</c:v>
                </c:pt>
                <c:pt idx="934">
                  <c:v>55.663150104168352</c:v>
                </c:pt>
                <c:pt idx="935">
                  <c:v>56.04875408368423</c:v>
                </c:pt>
                <c:pt idx="936">
                  <c:v>56.43700526583801</c:v>
                </c:pt>
                <c:pt idx="937">
                  <c:v>56.827922125996352</c:v>
                </c:pt>
                <c:pt idx="938">
                  <c:v>57.221523269799071</c:v>
                </c:pt>
                <c:pt idx="939">
                  <c:v>57.617827433994584</c:v>
                </c:pt>
                <c:pt idx="940">
                  <c:v>58.016853487277793</c:v>
                </c:pt>
                <c:pt idx="941">
                  <c:v>58.418620431136006</c:v>
                </c:pt>
                <c:pt idx="942">
                  <c:v>58.823147400707292</c:v>
                </c:pt>
                <c:pt idx="943">
                  <c:v>59.230453665632545</c:v>
                </c:pt>
                <c:pt idx="944">
                  <c:v>59.640558630927671</c:v>
                </c:pt>
                <c:pt idx="945">
                  <c:v>60.053481837852232</c:v>
                </c:pt>
                <c:pt idx="946">
                  <c:v>60.469242964788975</c:v>
                </c:pt>
                <c:pt idx="947">
                  <c:v>60.88786182812968</c:v>
                </c:pt>
                <c:pt idx="948">
                  <c:v>61.30935838316902</c:v>
                </c:pt>
                <c:pt idx="949">
                  <c:v>61.733752724999846</c:v>
                </c:pt>
                <c:pt idx="950">
                  <c:v>62.161065089421982</c:v>
                </c:pt>
                <c:pt idx="951">
                  <c:v>62.59131585385591</c:v>
                </c:pt>
                <c:pt idx="952">
                  <c:v>63.024525538260136</c:v>
                </c:pt>
                <c:pt idx="953">
                  <c:v>63.460714806058334</c:v>
                </c:pt>
                <c:pt idx="954">
                  <c:v>63.899904465075558</c:v>
                </c:pt>
                <c:pt idx="955">
                  <c:v>64.342115468478994</c:v>
                </c:pt>
                <c:pt idx="956">
                  <c:v>64.787368915724343</c:v>
                </c:pt>
                <c:pt idx="957">
                  <c:v>65.235686053514726</c:v>
                </c:pt>
                <c:pt idx="958">
                  <c:v>65.687088276763362</c:v>
                </c:pt>
                <c:pt idx="959">
                  <c:v>66.141597129562385</c:v>
                </c:pt>
                <c:pt idx="960">
                  <c:v>66.599234306163467</c:v>
                </c:pt>
                <c:pt idx="961">
                  <c:v>67.060021651964192</c:v>
                </c:pt>
                <c:pt idx="962">
                  <c:v>67.52398116449902</c:v>
                </c:pt>
                <c:pt idx="963">
                  <c:v>67.991134994444806</c:v>
                </c:pt>
                <c:pt idx="964">
                  <c:v>68.461505446625964</c:v>
                </c:pt>
                <c:pt idx="965">
                  <c:v>68.93511498103436</c:v>
                </c:pt>
                <c:pt idx="966">
                  <c:v>69.411986213852643</c:v>
                </c:pt>
                <c:pt idx="967">
                  <c:v>69.892141918489372</c:v>
                </c:pt>
                <c:pt idx="968">
                  <c:v>70.375605026618231</c:v>
                </c:pt>
                <c:pt idx="969">
                  <c:v>70.862398629226703</c:v>
                </c:pt>
                <c:pt idx="970">
                  <c:v>71.3525459776764</c:v>
                </c:pt>
                <c:pt idx="971">
                  <c:v>71.846070484765718</c:v>
                </c:pt>
                <c:pt idx="972">
                  <c:v>72.342995725805352</c:v>
                </c:pt>
                <c:pt idx="973">
                  <c:v>72.843345439698552</c:v>
                </c:pt>
                <c:pt idx="974">
                  <c:v>73.347143530035709</c:v>
                </c:pt>
                <c:pt idx="975">
                  <c:v>73.854414066189193</c:v>
                </c:pt>
                <c:pt idx="976">
                  <c:v>74.365181284422206</c:v>
                </c:pt>
                <c:pt idx="977">
                  <c:v>74.879469589006376</c:v>
                </c:pt>
                <c:pt idx="978">
                  <c:v>75.39730355334639</c:v>
                </c:pt>
                <c:pt idx="979">
                  <c:v>75.918707921111306</c:v>
                </c:pt>
                <c:pt idx="980">
                  <c:v>76.44370760737921</c:v>
                </c:pt>
                <c:pt idx="981">
                  <c:v>76.972327699786845</c:v>
                </c:pt>
                <c:pt idx="982">
                  <c:v>77.504593459691719</c:v>
                </c:pt>
                <c:pt idx="983">
                  <c:v>78.040530323336981</c:v>
                </c:pt>
                <c:pt idx="984">
                  <c:v>78.580163903032883</c:v>
                </c:pt>
                <c:pt idx="985">
                  <c:v>79.123519988344469</c:v>
                </c:pt>
                <c:pt idx="986">
                  <c:v>79.670624547281804</c:v>
                </c:pt>
                <c:pt idx="987">
                  <c:v>80.221503727511788</c:v>
                </c:pt>
                <c:pt idx="988">
                  <c:v>80.7761838575681</c:v>
                </c:pt>
                <c:pt idx="989">
                  <c:v>81.334691448077805</c:v>
                </c:pt>
                <c:pt idx="990">
                  <c:v>81.897053192991976</c:v>
                </c:pt>
                <c:pt idx="991">
                  <c:v>82.463295970827687</c:v>
                </c:pt>
                <c:pt idx="992">
                  <c:v>83.033446845924473</c:v>
                </c:pt>
                <c:pt idx="993">
                  <c:v>83.607533069697638</c:v>
                </c:pt>
                <c:pt idx="994">
                  <c:v>84.185582081916081</c:v>
                </c:pt>
                <c:pt idx="995">
                  <c:v>84.767621511979769</c:v>
                </c:pt>
                <c:pt idx="996">
                  <c:v>85.353679180208843</c:v>
                </c:pt>
                <c:pt idx="997">
                  <c:v>85.943783099146728</c:v>
                </c:pt>
                <c:pt idx="998">
                  <c:v>86.537961474865369</c:v>
                </c:pt>
                <c:pt idx="999">
                  <c:v>87.136242708287682</c:v>
                </c:pt>
                <c:pt idx="1000">
                  <c:v>0</c:v>
                </c:pt>
              </c:numCache>
            </c:numRef>
          </c:yVal>
          <c:smooth val="0"/>
          <c:extLst>
            <c:ext xmlns:c16="http://schemas.microsoft.com/office/drawing/2014/chart" uri="{C3380CC4-5D6E-409C-BE32-E72D297353CC}">
              <c16:uniqueId val="{00000011-5203-417B-9EE3-A464B15E8ADC}"/>
            </c:ext>
          </c:extLst>
        </c:ser>
        <c:ser>
          <c:idx val="16"/>
          <c:order val="16"/>
          <c:tx>
            <c:v> Rf/Rg (black vertical line) from Design Parameters tab</c:v>
          </c:tx>
          <c:spPr>
            <a:ln w="19050" cap="rnd">
              <a:solidFill>
                <a:sysClr val="windowText" lastClr="000000"/>
              </a:solidFill>
              <a:prstDash val="lgDashDotDot"/>
              <a:round/>
            </a:ln>
            <a:effectLst/>
          </c:spPr>
          <c:marker>
            <c:symbol val="none"/>
          </c:marker>
          <c:xVal>
            <c:numRef>
              <c:f>'Noise and Sensitivity Calcs'!$AU$2:$AV$2</c:f>
              <c:numCache>
                <c:formatCode>General</c:formatCode>
                <c:ptCount val="2"/>
                <c:pt idx="0">
                  <c:v>0.01</c:v>
                </c:pt>
                <c:pt idx="1">
                  <c:v>0.01</c:v>
                </c:pt>
              </c:numCache>
            </c:numRef>
          </c:xVal>
          <c:yVal>
            <c:numRef>
              <c:f>'Noise and Sensitivity Calcs'!$AU$3:$AV$3</c:f>
              <c:numCache>
                <c:formatCode>0.00E+00</c:formatCode>
                <c:ptCount val="2"/>
                <c:pt idx="0">
                  <c:v>10000000000</c:v>
                </c:pt>
                <c:pt idx="1">
                  <c:v>1E-10</c:v>
                </c:pt>
              </c:numCache>
            </c:numRef>
          </c:yVal>
          <c:smooth val="1"/>
          <c:extLst>
            <c:ext xmlns:c16="http://schemas.microsoft.com/office/drawing/2014/chart" uri="{C3380CC4-5D6E-409C-BE32-E72D297353CC}">
              <c16:uniqueId val="{00000002-2D36-4B56-86BD-F19CACA7BE9D}"/>
            </c:ext>
          </c:extLst>
        </c:ser>
        <c:dLbls>
          <c:showLegendKey val="0"/>
          <c:showVal val="0"/>
          <c:showCatName val="0"/>
          <c:showSerName val="0"/>
          <c:showPercent val="0"/>
          <c:showBubbleSize val="0"/>
        </c:dLbls>
        <c:axId val="1075086360"/>
        <c:axId val="1126635136"/>
        <c:extLst/>
      </c:scatterChart>
      <c:valAx>
        <c:axId val="815173016"/>
        <c:scaling>
          <c:logBase val="10"/>
          <c:orientation val="minMax"/>
          <c:max val="1E-3"/>
          <c:min val="9.9999999999999995E-8"/>
        </c:scaling>
        <c:delete val="0"/>
        <c:axPos val="l"/>
        <c:majorGridlines>
          <c:spPr>
            <a:ln w="9525" cap="flat" cmpd="sng" algn="ctr">
              <a:solidFill>
                <a:schemeClr val="tx1"/>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a:t>Noise, Volts / root Hz</a:t>
                </a:r>
              </a:p>
            </c:rich>
          </c:tx>
          <c:layout>
            <c:manualLayout>
              <c:xMode val="edge"/>
              <c:yMode val="edge"/>
              <c:x val="0.70219301484298036"/>
              <c:y val="0.37748696120050951"/>
            </c:manualLayout>
          </c:layout>
          <c:overlay val="0"/>
          <c:spPr>
            <a:noFill/>
            <a:ln>
              <a:noFill/>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 E+00" sourceLinked="0"/>
        <c:majorTickMark val="out"/>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903431400"/>
        <c:crossesAt val="10"/>
        <c:crossBetween val="midCat"/>
        <c:majorUnit val="10"/>
      </c:valAx>
      <c:valAx>
        <c:axId val="903431400"/>
        <c:scaling>
          <c:logBase val="10"/>
          <c:orientation val="minMax"/>
          <c:max val="10"/>
          <c:min val="1.0000000000000001E-5"/>
        </c:scaling>
        <c:delete val="0"/>
        <c:axPos val="b"/>
        <c:majorGridlines>
          <c:spPr>
            <a:ln w="9525" cap="flat" cmpd="sng" algn="ctr">
              <a:solidFill>
                <a:schemeClr val="tx1"/>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b="1" i="0" baseline="0"/>
                  <a:t>Rf / Rg</a:t>
                </a:r>
              </a:p>
            </c:rich>
          </c:tx>
          <c:layout>
            <c:manualLayout>
              <c:xMode val="edge"/>
              <c:yMode val="edge"/>
              <c:x val="0.37434741005086308"/>
              <c:y val="0.9429965661278773"/>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0\ E+0" sourceLinked="0"/>
        <c:majorTickMark val="out"/>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15173016"/>
        <c:crossesAt val="1.0000000000000003E-4"/>
        <c:crossBetween val="midCat"/>
        <c:majorUnit val="10"/>
      </c:valAx>
      <c:valAx>
        <c:axId val="1126635136"/>
        <c:scaling>
          <c:logBase val="10"/>
          <c:orientation val="minMax"/>
          <c:max val="100"/>
          <c:min val="0.01"/>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a:t>Root Sum Square component Sensitivity (unitless)</a:t>
                </a:r>
              </a:p>
            </c:rich>
          </c:tx>
          <c:layout>
            <c:manualLayout>
              <c:xMode val="edge"/>
              <c:yMode val="edge"/>
              <c:x val="3.1539891816392246E-2"/>
              <c:y val="0.2221084864391950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 E+0" sourceLinked="0"/>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075086360"/>
        <c:crosses val="autoZero"/>
        <c:crossBetween val="midCat"/>
        <c:majorUnit val="10"/>
      </c:valAx>
      <c:valAx>
        <c:axId val="1075086360"/>
        <c:scaling>
          <c:logBase val="10"/>
          <c:orientation val="minMax"/>
          <c:max val="10"/>
          <c:min val="1.0000000000000001E-5"/>
        </c:scaling>
        <c:delete val="1"/>
        <c:axPos val="t"/>
        <c:numFmt formatCode="0.E+00" sourceLinked="0"/>
        <c:majorTickMark val="out"/>
        <c:minorTickMark val="none"/>
        <c:tickLblPos val="nextTo"/>
        <c:crossAx val="1126635136"/>
        <c:crosses val="max"/>
        <c:crossBetween val="midCat"/>
        <c:majorUnit val="10"/>
      </c:valAx>
      <c:spPr>
        <a:solidFill>
          <a:schemeClr val="bg1">
            <a:lumMod val="85000"/>
          </a:schemeClr>
        </a:solidFill>
        <a:ln>
          <a:solidFill>
            <a:schemeClr val="tx1">
              <a:lumMod val="95000"/>
              <a:lumOff val="5000"/>
            </a:schemeClr>
          </a:solidFill>
        </a:ln>
        <a:effectLst/>
      </c:spPr>
    </c:plotArea>
    <c:legend>
      <c:legendPos val="r"/>
      <c:layout>
        <c:manualLayout>
          <c:xMode val="edge"/>
          <c:yMode val="edge"/>
          <c:x val="0.74231130620759811"/>
          <c:y val="1.8409413607951296E-2"/>
          <c:w val="0.2412566780103621"/>
          <c:h val="0.97699837810490142"/>
        </c:manualLayout>
      </c:layout>
      <c:overlay val="0"/>
      <c:spPr>
        <a:solidFill>
          <a:schemeClr val="bg1">
            <a:lumMod val="85000"/>
          </a:schemeClr>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sz="1400" baseline="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i="0" baseline="0"/>
              <a:t>Noise Contributions over Frequency from Various Sources</a:t>
            </a:r>
          </a:p>
        </c:rich>
      </c:tx>
      <c:layout>
        <c:manualLayout>
          <c:xMode val="edge"/>
          <c:yMode val="edge"/>
          <c:x val="0.1890101973840638"/>
          <c:y val="3.1152643479999902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56741637117976"/>
          <c:y val="0.10693889091574987"/>
          <c:w val="0.63390279017850248"/>
          <c:h val="0.82009164832062786"/>
        </c:manualLayout>
      </c:layout>
      <c:scatterChart>
        <c:scatterStyle val="smoothMarker"/>
        <c:varyColors val="0"/>
        <c:ser>
          <c:idx val="8"/>
          <c:order val="0"/>
          <c:tx>
            <c:strRef>
              <c:f>'Noise vs. Frequency Calcs'!$O$3</c:f>
              <c:strCache>
                <c:ptCount val="1"/>
                <c:pt idx="0">
                  <c:v>noise from im and ip, corr</c:v>
                </c:pt>
              </c:strCache>
            </c:strRef>
          </c:tx>
          <c:spPr>
            <a:ln w="38100" cap="rnd">
              <a:solidFill>
                <a:srgbClr val="CC3399"/>
              </a:solidFill>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Calcs'!$O$5:$O$1005</c:f>
              <c:numCache>
                <c:formatCode>General</c:formatCode>
                <c:ptCount val="1001"/>
                <c:pt idx="0">
                  <c:v>3.6165608251330829E-11</c:v>
                </c:pt>
                <c:pt idx="1">
                  <c:v>3.6166661234266107E-11</c:v>
                </c:pt>
                <c:pt idx="2">
                  <c:v>3.6167733770005475E-11</c:v>
                </c:pt>
                <c:pt idx="3">
                  <c:v>3.6168826221179162E-11</c:v>
                </c:pt>
                <c:pt idx="4">
                  <c:v>3.6169938957125652E-11</c:v>
                </c:pt>
                <c:pt idx="5">
                  <c:v>3.6171072354016178E-11</c:v>
                </c:pt>
                <c:pt idx="6">
                  <c:v>3.6172226794979539E-11</c:v>
                </c:pt>
                <c:pt idx="7">
                  <c:v>3.6173402670230887E-11</c:v>
                </c:pt>
                <c:pt idx="8">
                  <c:v>3.6174600377201199E-11</c:v>
                </c:pt>
                <c:pt idx="9">
                  <c:v>3.6175820320671585E-11</c:v>
                </c:pt>
                <c:pt idx="10">
                  <c:v>3.617706291290624E-11</c:v>
                </c:pt>
                <c:pt idx="11">
                  <c:v>3.6178328573791922E-11</c:v>
                </c:pt>
                <c:pt idx="12">
                  <c:v>3.6179617730977468E-11</c:v>
                </c:pt>
                <c:pt idx="13">
                  <c:v>3.618093082001609E-11</c:v>
                </c:pt>
                <c:pt idx="14">
                  <c:v>3.6182268284510751E-11</c:v>
                </c:pt>
                <c:pt idx="15">
                  <c:v>3.6183630576262637E-11</c:v>
                </c:pt>
                <c:pt idx="16">
                  <c:v>3.6185018155420807E-11</c:v>
                </c:pt>
                <c:pt idx="17">
                  <c:v>3.6186431490636469E-11</c:v>
                </c:pt>
                <c:pt idx="18">
                  <c:v>3.6187871059218053E-11</c:v>
                </c:pt>
                <c:pt idx="19">
                  <c:v>3.618933734729079E-11</c:v>
                </c:pt>
                <c:pt idx="20">
                  <c:v>3.6190830849958408E-11</c:v>
                </c:pt>
                <c:pt idx="21">
                  <c:v>3.6192352071467585E-11</c:v>
                </c:pt>
                <c:pt idx="22">
                  <c:v>3.6193901525376143E-11</c:v>
                </c:pt>
                <c:pt idx="23">
                  <c:v>3.6195479734722968E-11</c:v>
                </c:pt>
                <c:pt idx="24">
                  <c:v>3.6197087232202452E-11</c:v>
                </c:pt>
                <c:pt idx="25">
                  <c:v>3.6198724560341448E-11</c:v>
                </c:pt>
                <c:pt idx="26">
                  <c:v>3.6200392271678982E-11</c:v>
                </c:pt>
                <c:pt idx="27">
                  <c:v>3.6202090928950388E-11</c:v>
                </c:pt>
                <c:pt idx="28">
                  <c:v>3.6203821105272876E-11</c:v>
                </c:pt>
                <c:pt idx="29">
                  <c:v>3.6205583384336728E-11</c:v>
                </c:pt>
                <c:pt idx="30">
                  <c:v>3.620737836059799E-11</c:v>
                </c:pt>
                <c:pt idx="31">
                  <c:v>3.6209206639476333E-11</c:v>
                </c:pt>
                <c:pt idx="32">
                  <c:v>3.6211068837554168E-11</c:v>
                </c:pt>
                <c:pt idx="33">
                  <c:v>3.6212965582782497E-11</c:v>
                </c:pt>
                <c:pt idx="34">
                  <c:v>3.6214897514687358E-11</c:v>
                </c:pt>
                <c:pt idx="35">
                  <c:v>3.6216865284582086E-11</c:v>
                </c:pt>
                <c:pt idx="36">
                  <c:v>3.6218869555782058E-11</c:v>
                </c:pt>
                <c:pt idx="37">
                  <c:v>3.6220911003824471E-11</c:v>
                </c:pt>
                <c:pt idx="38">
                  <c:v>3.6222990316691351E-11</c:v>
                </c:pt>
                <c:pt idx="39">
                  <c:v>3.6225108195036083E-11</c:v>
                </c:pt>
                <c:pt idx="40">
                  <c:v>3.6227265352415581E-11</c:v>
                </c:pt>
                <c:pt idx="41">
                  <c:v>3.6229462515524471E-11</c:v>
                </c:pt>
                <c:pt idx="42">
                  <c:v>3.6231700424435542E-11</c:v>
                </c:pt>
                <c:pt idx="43">
                  <c:v>3.6233979832843178E-11</c:v>
                </c:pt>
                <c:pt idx="44">
                  <c:v>3.6236301508311585E-11</c:v>
                </c:pt>
                <c:pt idx="45">
                  <c:v>3.6238666232526934E-11</c:v>
                </c:pt>
                <c:pt idx="46">
                  <c:v>3.6241074801555179E-11</c:v>
                </c:pt>
                <c:pt idx="47">
                  <c:v>3.6243528026103297E-11</c:v>
                </c:pt>
                <c:pt idx="48">
                  <c:v>3.6246026731785541E-11</c:v>
                </c:pt>
                <c:pt idx="49">
                  <c:v>3.6248571759394751E-11</c:v>
                </c:pt>
                <c:pt idx="50">
                  <c:v>3.6251163965177846E-11</c:v>
                </c:pt>
                <c:pt idx="51">
                  <c:v>3.6253804221116974E-11</c:v>
                </c:pt>
                <c:pt idx="52">
                  <c:v>3.6256493415215139E-11</c:v>
                </c:pt>
                <c:pt idx="53">
                  <c:v>3.6259232451786426E-11</c:v>
                </c:pt>
                <c:pt idx="54">
                  <c:v>3.6262022251753017E-11</c:v>
                </c:pt>
                <c:pt idx="55">
                  <c:v>3.6264863752945685E-11</c:v>
                </c:pt>
                <c:pt idx="56">
                  <c:v>3.6267757910409935E-11</c:v>
                </c:pt>
                <c:pt idx="57">
                  <c:v>3.6270705696719103E-11</c:v>
                </c:pt>
                <c:pt idx="58">
                  <c:v>3.6273708102290469E-11</c:v>
                </c:pt>
                <c:pt idx="59">
                  <c:v>3.6276766135709155E-11</c:v>
                </c:pt>
                <c:pt idx="60">
                  <c:v>3.6279880824056304E-11</c:v>
                </c:pt>
                <c:pt idx="61">
                  <c:v>3.628305321324377E-11</c:v>
                </c:pt>
                <c:pt idx="62">
                  <c:v>3.6286284368354511E-11</c:v>
                </c:pt>
                <c:pt idx="63">
                  <c:v>3.6289575373988723E-11</c:v>
                </c:pt>
                <c:pt idx="64">
                  <c:v>3.6292927334616188E-11</c:v>
                </c:pt>
                <c:pt idx="65">
                  <c:v>3.6296341374935169E-11</c:v>
                </c:pt>
                <c:pt idx="66">
                  <c:v>3.6299818640236868E-11</c:v>
                </c:pt>
                <c:pt idx="67">
                  <c:v>3.6303360296776533E-11</c:v>
                </c:pt>
                <c:pt idx="68">
                  <c:v>3.6306967532151443E-11</c:v>
                </c:pt>
                <c:pt idx="69">
                  <c:v>3.6310641555685179E-11</c:v>
                </c:pt>
                <c:pt idx="70">
                  <c:v>3.6314383598818255E-11</c:v>
                </c:pt>
                <c:pt idx="71">
                  <c:v>3.6318194915505913E-11</c:v>
                </c:pt>
                <c:pt idx="72">
                  <c:v>3.6322076782622829E-11</c:v>
                </c:pt>
                <c:pt idx="73">
                  <c:v>3.6326030500374595E-11</c:v>
                </c:pt>
                <c:pt idx="74">
                  <c:v>3.6330057392717166E-11</c:v>
                </c:pt>
                <c:pt idx="75">
                  <c:v>3.6334158807781626E-11</c:v>
                </c:pt>
                <c:pt idx="76">
                  <c:v>3.6338336118308641E-11</c:v>
                </c:pt>
                <c:pt idx="77">
                  <c:v>3.6342590722088786E-11</c:v>
                </c:pt>
                <c:pt idx="78">
                  <c:v>3.6346924042411215E-11</c:v>
                </c:pt>
                <c:pt idx="79">
                  <c:v>3.6351337528519542E-11</c:v>
                </c:pt>
                <c:pt idx="80">
                  <c:v>3.6355832656075927E-11</c:v>
                </c:pt>
                <c:pt idx="81">
                  <c:v>3.6360410927632982E-11</c:v>
                </c:pt>
                <c:pt idx="82">
                  <c:v>3.6365073873114164E-11</c:v>
                </c:pt>
                <c:pt idx="83">
                  <c:v>3.6369823050300873E-11</c:v>
                </c:pt>
                <c:pt idx="84">
                  <c:v>3.6374660045330397E-11</c:v>
                </c:pt>
                <c:pt idx="85">
                  <c:v>3.6379586473199831E-11</c:v>
                </c:pt>
                <c:pt idx="86">
                  <c:v>3.6384603978280231E-11</c:v>
                </c:pt>
                <c:pt idx="87">
                  <c:v>3.6389714234838437E-11</c:v>
                </c:pt>
                <c:pt idx="88">
                  <c:v>3.6394918947569363E-11</c:v>
                </c:pt>
                <c:pt idx="89">
                  <c:v>3.6400219852133927E-11</c:v>
                </c:pt>
                <c:pt idx="90">
                  <c:v>3.6405618715710694E-11</c:v>
                </c:pt>
                <c:pt idx="91">
                  <c:v>3.6411117337552755E-11</c:v>
                </c:pt>
                <c:pt idx="92">
                  <c:v>3.6416717549556976E-11</c:v>
                </c:pt>
                <c:pt idx="93">
                  <c:v>3.6422421216839902E-11</c:v>
                </c:pt>
                <c:pt idx="94">
                  <c:v>3.6428230238326098E-11</c:v>
                </c:pt>
                <c:pt idx="95">
                  <c:v>3.6434146547344836E-11</c:v>
                </c:pt>
                <c:pt idx="96">
                  <c:v>3.644017211223683E-11</c:v>
                </c:pt>
                <c:pt idx="97">
                  <c:v>3.6446308936971218E-11</c:v>
                </c:pt>
                <c:pt idx="98">
                  <c:v>3.6452559061772883E-11</c:v>
                </c:pt>
                <c:pt idx="99">
                  <c:v>3.6458924563760851E-11</c:v>
                </c:pt>
                <c:pt idx="100">
                  <c:v>3.6465407557595707E-11</c:v>
                </c:pt>
                <c:pt idx="101">
                  <c:v>3.6472010196138529E-11</c:v>
                </c:pt>
                <c:pt idx="102">
                  <c:v>3.6478734671121706E-11</c:v>
                </c:pt>
                <c:pt idx="103">
                  <c:v>3.6485583213828642E-11</c:v>
                </c:pt>
                <c:pt idx="104">
                  <c:v>3.6492558095786718E-11</c:v>
                </c:pt>
                <c:pt idx="105">
                  <c:v>3.6499661629470172E-11</c:v>
                </c:pt>
                <c:pt idx="106">
                  <c:v>3.6506896169014819E-11</c:v>
                </c:pt>
                <c:pt idx="107">
                  <c:v>3.6514264110945203E-11</c:v>
                </c:pt>
                <c:pt idx="108">
                  <c:v>3.6521767894912286E-11</c:v>
                </c:pt>
                <c:pt idx="109">
                  <c:v>3.6529410004444025E-11</c:v>
                </c:pt>
                <c:pt idx="110">
                  <c:v>3.6537192967707566E-11</c:v>
                </c:pt>
                <c:pt idx="111">
                  <c:v>3.6545119358284208E-11</c:v>
                </c:pt>
                <c:pt idx="112">
                  <c:v>3.6553191795956457E-11</c:v>
                </c:pt>
                <c:pt idx="113">
                  <c:v>3.6561412947508019E-11</c:v>
                </c:pt>
                <c:pt idx="114">
                  <c:v>3.6569785527535335E-11</c:v>
                </c:pt>
                <c:pt idx="115">
                  <c:v>3.6578312299274947E-11</c:v>
                </c:pt>
                <c:pt idx="116">
                  <c:v>3.658699607544095E-11</c:v>
                </c:pt>
                <c:pt idx="117">
                  <c:v>3.6595839719076744E-11</c:v>
                </c:pt>
                <c:pt idx="118">
                  <c:v>3.6604846144421206E-11</c:v>
                </c:pt>
                <c:pt idx="119">
                  <c:v>3.6614018317787136E-11</c:v>
                </c:pt>
                <c:pt idx="120">
                  <c:v>3.6623359258454972E-11</c:v>
                </c:pt>
                <c:pt idx="121">
                  <c:v>3.6632872039578522E-11</c:v>
                </c:pt>
                <c:pt idx="122">
                  <c:v>3.6642559789107052E-11</c:v>
                </c:pt>
                <c:pt idx="123">
                  <c:v>3.6652425690719756E-11</c:v>
                </c:pt>
                <c:pt idx="124">
                  <c:v>3.6662472984776185E-11</c:v>
                </c:pt>
                <c:pt idx="125">
                  <c:v>3.6672704969280398E-11</c:v>
                </c:pt>
                <c:pt idx="126">
                  <c:v>3.6683125000860543E-11</c:v>
                </c:pt>
                <c:pt idx="127">
                  <c:v>3.6693736495763161E-11</c:v>
                </c:pt>
                <c:pt idx="128">
                  <c:v>3.6704542930862434E-11</c:v>
                </c:pt>
                <c:pt idx="129">
                  <c:v>3.6715547844685924E-11</c:v>
                </c:pt>
                <c:pt idx="130">
                  <c:v>3.6726754838454321E-11</c:v>
                </c:pt>
                <c:pt idx="131">
                  <c:v>3.6738167577138146E-11</c:v>
                </c:pt>
                <c:pt idx="132">
                  <c:v>3.6749789790529367E-11</c:v>
                </c:pt>
                <c:pt idx="133">
                  <c:v>3.6761625274330087E-11</c:v>
                </c:pt>
                <c:pt idx="134">
                  <c:v>3.6773677891257146E-11</c:v>
                </c:pt>
                <c:pt idx="135">
                  <c:v>3.6785951572161907E-11</c:v>
                </c:pt>
                <c:pt idx="136">
                  <c:v>3.679845031716905E-11</c:v>
                </c:pt>
                <c:pt idx="137">
                  <c:v>3.6811178196829774E-11</c:v>
                </c:pt>
                <c:pt idx="138">
                  <c:v>3.6824139353294113E-11</c:v>
                </c:pt>
                <c:pt idx="139">
                  <c:v>3.6837338001497488E-11</c:v>
                </c:pt>
                <c:pt idx="140">
                  <c:v>3.6850778430367931E-11</c:v>
                </c:pt>
                <c:pt idx="141">
                  <c:v>3.6864465004048359E-11</c:v>
                </c:pt>
                <c:pt idx="142">
                  <c:v>3.6878402163137072E-11</c:v>
                </c:pt>
                <c:pt idx="143">
                  <c:v>3.6892594425946555E-11</c:v>
                </c:pt>
                <c:pt idx="144">
                  <c:v>3.6907046389779511E-11</c:v>
                </c:pt>
                <c:pt idx="145">
                  <c:v>3.6921762732223745E-11</c:v>
                </c:pt>
                <c:pt idx="146">
                  <c:v>3.693674821246465E-11</c:v>
                </c:pt>
                <c:pt idx="147">
                  <c:v>3.6952007672616281E-11</c:v>
                </c:pt>
                <c:pt idx="148">
                  <c:v>3.6967546039071974E-11</c:v>
                </c:pt>
                <c:pt idx="149">
                  <c:v>3.698336832387158E-11</c:v>
                </c:pt>
                <c:pt idx="150">
                  <c:v>3.6999479626090419E-11</c:v>
                </c:pt>
                <c:pt idx="151">
                  <c:v>3.701588513324504E-11</c:v>
                </c:pt>
                <c:pt idx="152">
                  <c:v>3.7032590122719252E-11</c:v>
                </c:pt>
                <c:pt idx="153">
                  <c:v>3.7049599963209319E-11</c:v>
                </c:pt>
                <c:pt idx="154">
                  <c:v>3.7066920116188419E-11</c:v>
                </c:pt>
                <c:pt idx="155">
                  <c:v>3.7084556137391898E-11</c:v>
                </c:pt>
                <c:pt idx="156">
                  <c:v>3.7102513678320055E-11</c:v>
                </c:pt>
                <c:pt idx="157">
                  <c:v>3.712079848776392E-11</c:v>
                </c:pt>
                <c:pt idx="158">
                  <c:v>3.7139416413348077E-11</c:v>
                </c:pt>
                <c:pt idx="159">
                  <c:v>3.7158373403095997E-11</c:v>
                </c:pt>
                <c:pt idx="160">
                  <c:v>3.7177675507014666E-11</c:v>
                </c:pt>
                <c:pt idx="161">
                  <c:v>3.7197328878700084E-11</c:v>
                </c:pt>
                <c:pt idx="162">
                  <c:v>3.7217339776962526E-11</c:v>
                </c:pt>
                <c:pt idx="163">
                  <c:v>3.7237714567473763E-11</c:v>
                </c:pt>
                <c:pt idx="164">
                  <c:v>3.7258459724434626E-11</c:v>
                </c:pt>
                <c:pt idx="165">
                  <c:v>3.727958183226333E-11</c:v>
                </c:pt>
                <c:pt idx="166">
                  <c:v>3.7301087587304643E-11</c:v>
                </c:pt>
                <c:pt idx="167">
                  <c:v>3.7322983799561178E-11</c:v>
                </c:pt>
                <c:pt idx="168">
                  <c:v>3.7345277394444862E-11</c:v>
                </c:pt>
                <c:pt idx="169">
                  <c:v>3.7367975414550679E-11</c:v>
                </c:pt>
                <c:pt idx="170">
                  <c:v>3.7391085021451707E-11</c:v>
                </c:pt>
                <c:pt idx="171">
                  <c:v>3.7414613497514536E-11</c:v>
                </c:pt>
                <c:pt idx="172">
                  <c:v>3.7438568247739084E-11</c:v>
                </c:pt>
                <c:pt idx="173">
                  <c:v>3.7462956801616291E-11</c:v>
                </c:pt>
                <c:pt idx="174">
                  <c:v>3.7487786815011318E-11</c:v>
                </c:pt>
                <c:pt idx="175">
                  <c:v>3.7513066072066593E-11</c:v>
                </c:pt>
                <c:pt idx="176">
                  <c:v>3.7538802487127419E-11</c:v>
                </c:pt>
                <c:pt idx="177">
                  <c:v>3.7565004106688977E-11</c:v>
                </c:pt>
                <c:pt idx="178">
                  <c:v>3.7591679111366172E-11</c:v>
                </c:pt>
                <c:pt idx="179">
                  <c:v>3.7618835817886141E-11</c:v>
                </c:pt>
                <c:pt idx="180">
                  <c:v>3.7646482681100825E-11</c:v>
                </c:pt>
                <c:pt idx="181">
                  <c:v>3.7674628296024367E-11</c:v>
                </c:pt>
                <c:pt idx="182">
                  <c:v>3.7703281399891049E-11</c:v>
                </c:pt>
                <c:pt idx="183">
                  <c:v>3.7732450874236308E-11</c:v>
                </c:pt>
                <c:pt idx="184">
                  <c:v>3.7762145746999596E-11</c:v>
                </c:pt>
                <c:pt idx="185">
                  <c:v>3.7792375194650856E-11</c:v>
                </c:pt>
                <c:pt idx="186">
                  <c:v>3.7823148544337634E-11</c:v>
                </c:pt>
                <c:pt idx="187">
                  <c:v>3.7854475276056804E-11</c:v>
                </c:pt>
                <c:pt idx="188">
                  <c:v>3.7886365024846147E-11</c:v>
                </c:pt>
                <c:pt idx="189">
                  <c:v>3.7918827583001534E-11</c:v>
                </c:pt>
                <c:pt idx="190">
                  <c:v>3.7951872902314084E-11</c:v>
                </c:pt>
                <c:pt idx="191">
                  <c:v>3.798551109633104E-11</c:v>
                </c:pt>
                <c:pt idx="192">
                  <c:v>3.8019752442639533E-11</c:v>
                </c:pt>
                <c:pt idx="193">
                  <c:v>3.8054607385172158E-11</c:v>
                </c:pt>
                <c:pt idx="194">
                  <c:v>3.8090086536535174E-11</c:v>
                </c:pt>
                <c:pt idx="195">
                  <c:v>3.8126200680360641E-11</c:v>
                </c:pt>
                <c:pt idx="196">
                  <c:v>3.8162960773679214E-11</c:v>
                </c:pt>
                <c:pt idx="197">
                  <c:v>3.8200377949317286E-11</c:v>
                </c:pt>
                <c:pt idx="198">
                  <c:v>3.8238463518315882E-11</c:v>
                </c:pt>
                <c:pt idx="199">
                  <c:v>3.8277228972372322E-11</c:v>
                </c:pt>
                <c:pt idx="200">
                  <c:v>3.8316685986304748E-11</c:v>
                </c:pt>
                <c:pt idx="201">
                  <c:v>3.8356846420540529E-11</c:v>
                </c:pt>
                <c:pt idx="202">
                  <c:v>3.8397722323624186E-11</c:v>
                </c:pt>
                <c:pt idx="203">
                  <c:v>3.8439325934752314E-11</c:v>
                </c:pt>
                <c:pt idx="204">
                  <c:v>3.8481669686327897E-11</c:v>
                </c:pt>
                <c:pt idx="205">
                  <c:v>3.8524766206539236E-11</c:v>
                </c:pt>
                <c:pt idx="206">
                  <c:v>3.8568628321961828E-11</c:v>
                </c:pt>
                <c:pt idx="207">
                  <c:v>3.8613269060181916E-11</c:v>
                </c:pt>
                <c:pt idx="208">
                  <c:v>3.8658701652444555E-11</c:v>
                </c:pt>
                <c:pt idx="209">
                  <c:v>3.8704939536323974E-11</c:v>
                </c:pt>
                <c:pt idx="210">
                  <c:v>3.875199635841777E-11</c:v>
                </c:pt>
                <c:pt idx="211">
                  <c:v>3.8799885977062925E-11</c:v>
                </c:pt>
                <c:pt idx="212">
                  <c:v>3.8848622465077465E-11</c:v>
                </c:pt>
                <c:pt idx="213">
                  <c:v>3.8898220112524167E-11</c:v>
                </c:pt>
                <c:pt idx="214">
                  <c:v>3.894869342949814E-11</c:v>
                </c:pt>
                <c:pt idx="215">
                  <c:v>3.9000057148938491E-11</c:v>
                </c:pt>
                <c:pt idx="216">
                  <c:v>3.9052326229464234E-11</c:v>
                </c:pt>
                <c:pt idx="217">
                  <c:v>3.9105515858234379E-11</c:v>
                </c:pt>
                <c:pt idx="218">
                  <c:v>3.9159641453831522E-11</c:v>
                </c:pt>
                <c:pt idx="219">
                  <c:v>3.9214718669172859E-11</c:v>
                </c:pt>
                <c:pt idx="220">
                  <c:v>3.9270763394442663E-11</c:v>
                </c:pt>
                <c:pt idx="221">
                  <c:v>3.9327791760053018E-11</c:v>
                </c:pt>
                <c:pt idx="222">
                  <c:v>3.9385820139629467E-11</c:v>
                </c:pt>
                <c:pt idx="223">
                  <c:v>3.9444865153021588E-11</c:v>
                </c:pt>
                <c:pt idx="224">
                  <c:v>3.9504943669342102E-11</c:v>
                </c:pt>
                <c:pt idx="225">
                  <c:v>3.9566072810031077E-11</c:v>
                </c:pt>
                <c:pt idx="226">
                  <c:v>3.9628269951949297E-11</c:v>
                </c:pt>
                <c:pt idx="227">
                  <c:v>3.9691552730498461E-11</c:v>
                </c:pt>
                <c:pt idx="228">
                  <c:v>3.97559390427705E-11</c:v>
                </c:pt>
                <c:pt idx="229">
                  <c:v>3.9821447050726586E-11</c:v>
                </c:pt>
                <c:pt idx="230">
                  <c:v>3.9888095184405038E-11</c:v>
                </c:pt>
                <c:pt idx="231">
                  <c:v>3.9955902145161289E-11</c:v>
                </c:pt>
                <c:pt idx="232">
                  <c:v>4.002488690893856E-11</c:v>
                </c:pt>
                <c:pt idx="233">
                  <c:v>4.0095068729571373E-11</c:v>
                </c:pt>
                <c:pt idx="234">
                  <c:v>4.0166467142122029E-11</c:v>
                </c:pt>
                <c:pt idx="235">
                  <c:v>4.0239101966251806E-11</c:v>
                </c:pt>
                <c:pt idx="236">
                  <c:v>4.0312993309628428E-11</c:v>
                </c:pt>
                <c:pt idx="237">
                  <c:v>4.0388161571368081E-11</c:v>
                </c:pt>
                <c:pt idx="238">
                  <c:v>4.0464627445517763E-11</c:v>
                </c:pt>
                <c:pt idx="239">
                  <c:v>4.0542411924575228E-11</c:v>
                </c:pt>
                <c:pt idx="240">
                  <c:v>4.0621536303050683E-11</c:v>
                </c:pt>
                <c:pt idx="241">
                  <c:v>4.0702022181069206E-11</c:v>
                </c:pt>
                <c:pt idx="242">
                  <c:v>4.0783891468019279E-11</c:v>
                </c:pt>
                <c:pt idx="243">
                  <c:v>4.0867166386244015E-11</c:v>
                </c:pt>
                <c:pt idx="244">
                  <c:v>4.0951869474782302E-11</c:v>
                </c:pt>
                <c:pt idx="245">
                  <c:v>4.1038023593157818E-11</c:v>
                </c:pt>
                <c:pt idx="246">
                  <c:v>4.1125651925219249E-11</c:v>
                </c:pt>
                <c:pt idx="247">
                  <c:v>4.1214777983035202E-11</c:v>
                </c:pt>
                <c:pt idx="248">
                  <c:v>4.1305425610843097E-11</c:v>
                </c:pt>
                <c:pt idx="249">
                  <c:v>4.1397618989059007E-11</c:v>
                </c:pt>
                <c:pt idx="250">
                  <c:v>4.1491382638344817E-11</c:v>
                </c:pt>
                <c:pt idx="251">
                  <c:v>4.1586741423742386E-11</c:v>
                </c:pt>
                <c:pt idx="252">
                  <c:v>4.1683720558871282E-11</c:v>
                </c:pt>
                <c:pt idx="253">
                  <c:v>4.1782345610198943E-11</c:v>
                </c:pt>
                <c:pt idx="254">
                  <c:v>4.1882642501378999E-11</c:v>
                </c:pt>
                <c:pt idx="255">
                  <c:v>4.1984637517671271E-11</c:v>
                </c:pt>
                <c:pt idx="256">
                  <c:v>4.2088357310435742E-11</c:v>
                </c:pt>
                <c:pt idx="257">
                  <c:v>4.2193828901713894E-11</c:v>
                </c:pt>
                <c:pt idx="258">
                  <c:v>4.2301079688893851E-11</c:v>
                </c:pt>
                <c:pt idx="259">
                  <c:v>4.2410137449469841E-11</c:v>
                </c:pt>
                <c:pt idx="260">
                  <c:v>4.2521030345894174E-11</c:v>
                </c:pt>
                <c:pt idx="261">
                  <c:v>4.2633786930530885E-11</c:v>
                </c:pt>
                <c:pt idx="262">
                  <c:v>4.2748436150712989E-11</c:v>
                </c:pt>
                <c:pt idx="263">
                  <c:v>4.2865007353911083E-11</c:v>
                </c:pt>
                <c:pt idx="264">
                  <c:v>4.298353029301306E-11</c:v>
                </c:pt>
                <c:pt idx="265">
                  <c:v>4.3104035131727674E-11</c:v>
                </c:pt>
                <c:pt idx="266">
                  <c:v>4.3226552450112129E-11</c:v>
                </c:pt>
                <c:pt idx="267">
                  <c:v>4.3351113250229774E-11</c:v>
                </c:pt>
                <c:pt idx="268">
                  <c:v>4.3477748961949046E-11</c:v>
                </c:pt>
                <c:pt idx="269">
                  <c:v>4.360649144888226E-11</c:v>
                </c:pt>
                <c:pt idx="270">
                  <c:v>4.3737373014478231E-11</c:v>
                </c:pt>
                <c:pt idx="271">
                  <c:v>4.387042640827231E-11</c:v>
                </c:pt>
                <c:pt idx="272">
                  <c:v>4.4005684832298859E-11</c:v>
                </c:pt>
                <c:pt idx="273">
                  <c:v>4.4143181947679628E-11</c:v>
                </c:pt>
                <c:pt idx="274">
                  <c:v>4.4282951881390636E-11</c:v>
                </c:pt>
                <c:pt idx="275">
                  <c:v>4.442502923321783E-11</c:v>
                </c:pt>
                <c:pt idx="276">
                  <c:v>4.4569449082909605E-11</c:v>
                </c:pt>
                <c:pt idx="277">
                  <c:v>4.4716246997537244E-11</c:v>
                </c:pt>
                <c:pt idx="278">
                  <c:v>4.4865459039067099E-11</c:v>
                </c:pt>
                <c:pt idx="279">
                  <c:v>4.501712177216122E-11</c:v>
                </c:pt>
                <c:pt idx="280">
                  <c:v>4.5171272272210123E-11</c:v>
                </c:pt>
                <c:pt idx="281">
                  <c:v>4.5327948133612124E-11</c:v>
                </c:pt>
                <c:pt idx="282">
                  <c:v>4.5487187478308182E-11</c:v>
                </c:pt>
                <c:pt idx="283">
                  <c:v>4.5649028964583099E-11</c:v>
                </c:pt>
                <c:pt idx="284">
                  <c:v>4.5813511796146236E-11</c:v>
                </c:pt>
                <c:pt idx="285">
                  <c:v>4.5980675731502577E-11</c:v>
                </c:pt>
                <c:pt idx="286">
                  <c:v>4.6150561093627279E-11</c:v>
                </c:pt>
                <c:pt idx="287">
                  <c:v>4.6323208779954543E-11</c:v>
                </c:pt>
                <c:pt idx="288">
                  <c:v>4.6498660272699059E-11</c:v>
                </c:pt>
                <c:pt idx="289">
                  <c:v>4.6676957649517535E-11</c:v>
                </c:pt>
                <c:pt idx="290">
                  <c:v>4.6858143594531362E-11</c:v>
                </c:pt>
                <c:pt idx="291">
                  <c:v>4.7042261409718597E-11</c:v>
                </c:pt>
                <c:pt idx="292">
                  <c:v>4.7229355026697807E-11</c:v>
                </c:pt>
                <c:pt idx="293">
                  <c:v>4.7419469018913362E-11</c:v>
                </c:pt>
                <c:pt idx="294">
                  <c:v>4.7612648614245506E-11</c:v>
                </c:pt>
                <c:pt idx="295">
                  <c:v>4.7808939708053333E-11</c:v>
                </c:pt>
                <c:pt idx="296">
                  <c:v>4.8008388876680914E-11</c:v>
                </c:pt>
                <c:pt idx="297">
                  <c:v>4.8211043391431936E-11</c:v>
                </c:pt>
                <c:pt idx="298">
                  <c:v>4.8416951233045094E-11</c:v>
                </c:pt>
                <c:pt idx="299">
                  <c:v>4.8626161106676822E-11</c:v>
                </c:pt>
                <c:pt idx="300">
                  <c:v>4.8838722457424341E-11</c:v>
                </c:pt>
                <c:pt idx="301">
                  <c:v>4.9054685486403175E-11</c:v>
                </c:pt>
                <c:pt idx="302">
                  <c:v>4.9274101167402612E-11</c:v>
                </c:pt>
                <c:pt idx="303">
                  <c:v>4.9497021264144732E-11</c:v>
                </c:pt>
                <c:pt idx="304">
                  <c:v>4.9723498348166414E-11</c:v>
                </c:pt>
                <c:pt idx="305">
                  <c:v>4.995358581735553E-11</c:v>
                </c:pt>
                <c:pt idx="306">
                  <c:v>5.0187337915160839E-11</c:v>
                </c:pt>
                <c:pt idx="307">
                  <c:v>5.0424809750503816E-11</c:v>
                </c:pt>
                <c:pt idx="308">
                  <c:v>5.066605731842654E-11</c:v>
                </c:pt>
                <c:pt idx="309">
                  <c:v>5.0911137521491693E-11</c:v>
                </c:pt>
                <c:pt idx="310">
                  <c:v>5.1160108191979533E-11</c:v>
                </c:pt>
                <c:pt idx="311">
                  <c:v>5.1413028114898421E-11</c:v>
                </c:pt>
                <c:pt idx="312">
                  <c:v>5.1669957051854423E-11</c:v>
                </c:pt>
                <c:pt idx="313">
                  <c:v>5.1930955765802413E-11</c:v>
                </c:pt>
                <c:pt idx="314">
                  <c:v>5.2196086046719801E-11</c:v>
                </c:pt>
                <c:pt idx="315">
                  <c:v>5.2465410738238742E-11</c:v>
                </c:pt>
                <c:pt idx="316">
                  <c:v>5.2738993765271111E-11</c:v>
                </c:pt>
                <c:pt idx="317">
                  <c:v>5.3016900162669154E-11</c:v>
                </c:pt>
                <c:pt idx="318">
                  <c:v>5.3299196104959055E-11</c:v>
                </c:pt>
                <c:pt idx="319">
                  <c:v>5.3585948937193107E-11</c:v>
                </c:pt>
                <c:pt idx="320">
                  <c:v>5.3877227206962128E-11</c:v>
                </c:pt>
                <c:pt idx="321">
                  <c:v>5.4173100697614962E-11</c:v>
                </c:pt>
                <c:pt idx="322">
                  <c:v>5.4473640462734103E-11</c:v>
                </c:pt>
                <c:pt idx="323">
                  <c:v>5.4778918861912349E-11</c:v>
                </c:pt>
                <c:pt idx="324">
                  <c:v>5.5089009597891863E-11</c:v>
                </c:pt>
                <c:pt idx="325">
                  <c:v>5.5403987755107905E-11</c:v>
                </c:pt>
                <c:pt idx="326">
                  <c:v>5.5723929839705499E-11</c:v>
                </c:pt>
                <c:pt idx="327">
                  <c:v>5.604891382107756E-11</c:v>
                </c:pt>
                <c:pt idx="328">
                  <c:v>5.6379019174996313E-11</c:v>
                </c:pt>
                <c:pt idx="329">
                  <c:v>5.6714326928390671E-11</c:v>
                </c:pt>
                <c:pt idx="330">
                  <c:v>5.7054919705848871E-11</c:v>
                </c:pt>
                <c:pt idx="331">
                  <c:v>5.7400881777905988E-11</c:v>
                </c:pt>
                <c:pt idx="332">
                  <c:v>5.7752299111200019E-11</c:v>
                </c:pt>
                <c:pt idx="333">
                  <c:v>5.8109259420561318E-11</c:v>
                </c:pt>
                <c:pt idx="334">
                  <c:v>5.8471852223126996E-11</c:v>
                </c:pt>
                <c:pt idx="335">
                  <c:v>5.8840168894558591E-11</c:v>
                </c:pt>
                <c:pt idx="336">
                  <c:v>5.9214302727450351E-11</c:v>
                </c:pt>
                <c:pt idx="337">
                  <c:v>5.9594348992022109E-11</c:v>
                </c:pt>
                <c:pt idx="338">
                  <c:v>5.998040499919844E-11</c:v>
                </c:pt>
                <c:pt idx="339">
                  <c:v>6.0372570166160776E-11</c:v>
                </c:pt>
                <c:pt idx="340">
                  <c:v>6.0770946084496852E-11</c:v>
                </c:pt>
                <c:pt idx="341">
                  <c:v>6.1175636591046336E-11</c:v>
                </c:pt>
                <c:pt idx="342">
                  <c:v>6.1586747841563403E-11</c:v>
                </c:pt>
                <c:pt idx="343">
                  <c:v>6.2004388387319934E-11</c:v>
                </c:pt>
                <c:pt idx="344">
                  <c:v>6.2428669254777508E-11</c:v>
                </c:pt>
                <c:pt idx="345">
                  <c:v>6.2859704028463996E-11</c:v>
                </c:pt>
                <c:pt idx="346">
                  <c:v>6.3297608937194994E-11</c:v>
                </c:pt>
                <c:pt idx="347">
                  <c:v>6.3742502943794081E-11</c:v>
                </c:pt>
                <c:pt idx="348">
                  <c:v>6.4194507838466869E-11</c:v>
                </c:pt>
                <c:pt idx="349">
                  <c:v>6.4653748335993045E-11</c:v>
                </c:pt>
                <c:pt idx="350">
                  <c:v>6.5120352176913486E-11</c:v>
                </c:pt>
                <c:pt idx="351">
                  <c:v>6.5594450232896837E-11</c:v>
                </c:pt>
                <c:pt idx="352">
                  <c:v>6.6076176616475204E-11</c:v>
                </c:pt>
                <c:pt idx="353">
                  <c:v>6.6565668795358809E-11</c:v>
                </c:pt>
                <c:pt idx="354">
                  <c:v>6.7063067711537692E-11</c:v>
                </c:pt>
                <c:pt idx="355">
                  <c:v>6.7568517905404455E-11</c:v>
                </c:pt>
                <c:pt idx="356">
                  <c:v>6.8082167645131824E-11</c:v>
                </c:pt>
                <c:pt idx="357">
                  <c:v>6.8604169061561828E-11</c:v>
                </c:pt>
                <c:pt idx="358">
                  <c:v>6.9134678288871048E-11</c:v>
                </c:pt>
                <c:pt idx="359">
                  <c:v>6.9673855611293167E-11</c:v>
                </c:pt>
                <c:pt idx="360">
                  <c:v>7.0221865616202525E-11</c:v>
                </c:pt>
                <c:pt idx="361">
                  <c:v>7.0778877353864394E-11</c:v>
                </c:pt>
                <c:pt idx="362">
                  <c:v>7.1345064504191397E-11</c:v>
                </c:pt>
                <c:pt idx="363">
                  <c:v>7.192060555086088E-11</c:v>
                </c:pt>
                <c:pt idx="364">
                  <c:v>7.2505683963157796E-11</c:v>
                </c:pt>
                <c:pt idx="365">
                  <c:v>7.3100488385946663E-11</c:v>
                </c:pt>
                <c:pt idx="366">
                  <c:v>7.370521283818961E-11</c:v>
                </c:pt>
                <c:pt idx="367">
                  <c:v>7.4320056920444233E-11</c:v>
                </c:pt>
                <c:pt idx="368">
                  <c:v>7.4945226031834609E-11</c:v>
                </c:pt>
                <c:pt idx="369">
                  <c:v>7.558093159696671E-11</c:v>
                </c:pt>
                <c:pt idx="370">
                  <c:v>7.6227391303337668E-11</c:v>
                </c:pt>
                <c:pt idx="371">
                  <c:v>7.6884829349797866E-11</c:v>
                </c:pt>
                <c:pt idx="372">
                  <c:v>7.7553476706654629E-11</c:v>
                </c:pt>
                <c:pt idx="373">
                  <c:v>7.8233571388065772E-11</c:v>
                </c:pt>
                <c:pt idx="374">
                  <c:v>7.8925358737381253E-11</c:v>
                </c:pt>
                <c:pt idx="375">
                  <c:v>7.9629091726172579E-11</c:v>
                </c:pt>
                <c:pt idx="376">
                  <c:v>8.0345031267692274E-11</c:v>
                </c:pt>
                <c:pt idx="377">
                  <c:v>8.1073446545592884E-11</c:v>
                </c:pt>
                <c:pt idx="378">
                  <c:v>8.1814615358763297E-11</c:v>
                </c:pt>
                <c:pt idx="379">
                  <c:v>8.2568824483210853E-11</c:v>
                </c:pt>
                <c:pt idx="380">
                  <c:v>8.3336370051972422E-11</c:v>
                </c:pt>
                <c:pt idx="381">
                  <c:v>8.4117557954104855E-11</c:v>
                </c:pt>
                <c:pt idx="382">
                  <c:v>8.4912704253875473E-11</c:v>
                </c:pt>
                <c:pt idx="383">
                  <c:v>8.5722135631358864E-11</c:v>
                </c:pt>
                <c:pt idx="384">
                  <c:v>8.654618984570039E-11</c:v>
                </c:pt>
                <c:pt idx="385">
                  <c:v>8.7385216222443665E-11</c:v>
                </c:pt>
                <c:pt idx="386">
                  <c:v>8.8239576166355932E-11</c:v>
                </c:pt>
                <c:pt idx="387">
                  <c:v>8.9109643701341235E-11</c:v>
                </c:pt>
                <c:pt idx="388">
                  <c:v>8.9995806039104351E-11</c:v>
                </c:pt>
                <c:pt idx="389">
                  <c:v>9.0898464178377592E-11</c:v>
                </c:pt>
                <c:pt idx="390">
                  <c:v>9.1818033536620712E-11</c:v>
                </c:pt>
                <c:pt idx="391">
                  <c:v>9.2754944616278146E-11</c:v>
                </c:pt>
                <c:pt idx="392">
                  <c:v>9.3709643707810023E-11</c:v>
                </c:pt>
                <c:pt idx="393">
                  <c:v>9.4682593631873751E-11</c:v>
                </c:pt>
                <c:pt idx="394">
                  <c:v>9.5674274523227684E-11</c:v>
                </c:pt>
                <c:pt idx="395">
                  <c:v>9.668518465912193E-11</c:v>
                </c:pt>
                <c:pt idx="396">
                  <c:v>9.7715841335119323E-11</c:v>
                </c:pt>
                <c:pt idx="397">
                  <c:v>9.87667817915714E-11</c:v>
                </c:pt>
                <c:pt idx="398">
                  <c:v>9.9838564194176538E-11</c:v>
                </c:pt>
                <c:pt idx="399">
                  <c:v>1.0093176867233675E-10</c:v>
                </c:pt>
                <c:pt idx="400">
                  <c:v>1.0204699841933399E-10</c:v>
                </c:pt>
                <c:pt idx="401">
                  <c:v>1.0318488085863735E-10</c:v>
                </c:pt>
                <c:pt idx="402">
                  <c:v>1.0434606888104126E-10</c:v>
                </c:pt>
                <c:pt idx="403">
                  <c:v>1.0553124215768372E-10</c:v>
                </c:pt>
                <c:pt idx="404">
                  <c:v>1.0674110853443297E-10</c:v>
                </c:pt>
                <c:pt idx="405">
                  <c:v>1.07976405513567E-10</c:v>
                </c:pt>
                <c:pt idx="406">
                  <c:v>1.0923790182920016E-10</c:v>
                </c:pt>
                <c:pt idx="407">
                  <c:v>1.1052639912342131E-10</c:v>
                </c:pt>
                <c:pt idx="408">
                  <c:v>1.1184273373074847E-10</c:v>
                </c:pt>
                <c:pt idx="409">
                  <c:v>1.131877785791235E-10</c:v>
                </c:pt>
                <c:pt idx="410">
                  <c:v>1.1456244521642611E-10</c:v>
                </c:pt>
                <c:pt idx="411">
                  <c:v>1.1596768597225473E-10</c:v>
                </c:pt>
                <c:pt idx="412">
                  <c:v>1.1740449626565667E-10</c:v>
                </c:pt>
                <c:pt idx="413">
                  <c:v>1.1887391707034639E-10</c:v>
                </c:pt>
                <c:pt idx="414">
                  <c:v>1.2037703755013755E-10</c:v>
                </c:pt>
                <c:pt idx="415">
                  <c:v>1.2191499787841443E-10</c:v>
                </c:pt>
                <c:pt idx="416">
                  <c:v>1.2348899225679374E-10</c:v>
                </c:pt>
                <c:pt idx="417">
                  <c:v>1.2510027214955347E-10</c:v>
                </c:pt>
                <c:pt idx="418">
                  <c:v>1.2675014975203216E-10</c:v>
                </c:pt>
                <c:pt idx="419">
                  <c:v>1.2844000171292442E-10</c:v>
                </c:pt>
                <c:pt idx="420">
                  <c:v>1.3017127313240296E-10</c:v>
                </c:pt>
                <c:pt idx="421">
                  <c:v>1.3194548186015799E-10</c:v>
                </c:pt>
                <c:pt idx="422">
                  <c:v>1.3376422311989096E-10</c:v>
                </c:pt>
                <c:pt idx="423">
                  <c:v>1.3562917448948948E-10</c:v>
                </c:pt>
                <c:pt idx="424">
                  <c:v>1.375421012691626E-10</c:v>
                </c:pt>
                <c:pt idx="425">
                  <c:v>1.3950486227317553E-10</c:v>
                </c:pt>
                <c:pt idx="426">
                  <c:v>1.4151941608461651E-10</c:v>
                </c:pt>
                <c:pt idx="427">
                  <c:v>1.4358782781684828E-10</c:v>
                </c:pt>
                <c:pt idx="428">
                  <c:v>1.4571227643012216E-10</c:v>
                </c:pt>
                <c:pt idx="429">
                  <c:v>1.4789506265705702E-10</c:v>
                </c:pt>
                <c:pt idx="430">
                  <c:v>1.501386175968552E-10</c:v>
                </c:pt>
                <c:pt idx="431">
                  <c:v>1.524455120447964E-10</c:v>
                </c:pt>
                <c:pt idx="432">
                  <c:v>1.5481846663128263E-10</c:v>
                </c:pt>
                <c:pt idx="433">
                  <c:v>1.5726036285331812E-10</c:v>
                </c:pt>
                <c:pt idx="434">
                  <c:v>1.5977425509123023E-10</c:v>
                </c:pt>
                <c:pt idx="435">
                  <c:v>1.6236338371441841E-10</c:v>
                </c:pt>
                <c:pt idx="436">
                  <c:v>1.6503118939277449E-10</c:v>
                </c:pt>
                <c:pt idx="437">
                  <c:v>1.6778132874465777E-10</c:v>
                </c:pt>
                <c:pt idx="438">
                  <c:v>1.7061769146891982E-10</c:v>
                </c:pt>
                <c:pt idx="439">
                  <c:v>1.735444191271792E-10</c:v>
                </c:pt>
                <c:pt idx="440">
                  <c:v>1.7656592576412987E-10</c:v>
                </c:pt>
                <c:pt idx="441">
                  <c:v>1.796869205784122E-10</c:v>
                </c:pt>
                <c:pt idx="442">
                  <c:v>1.8291243288495352E-10</c:v>
                </c:pt>
                <c:pt idx="443">
                  <c:v>1.8624783964247772E-10</c:v>
                </c:pt>
                <c:pt idx="444">
                  <c:v>1.8969889585771207E-10</c:v>
                </c:pt>
                <c:pt idx="445">
                  <c:v>1.9327176822162726E-10</c:v>
                </c:pt>
                <c:pt idx="446">
                  <c:v>1.9697307238380297E-10</c:v>
                </c:pt>
                <c:pt idx="447">
                  <c:v>2.0080991433015533E-10</c:v>
                </c:pt>
                <c:pt idx="448">
                  <c:v>2.047899363980621E-10</c:v>
                </c:pt>
                <c:pt idx="449">
                  <c:v>2.0892136854348349E-10</c:v>
                </c:pt>
                <c:pt idx="450">
                  <c:v>2.1321308556894739E-10</c:v>
                </c:pt>
                <c:pt idx="451">
                  <c:v>2.1767467113203661E-10</c:v>
                </c:pt>
                <c:pt idx="452">
                  <c:v>2.2231648948462126E-10</c:v>
                </c:pt>
                <c:pt idx="453">
                  <c:v>2.2714976604725279E-10</c:v>
                </c:pt>
                <c:pt idx="454">
                  <c:v>2.3218667810587241E-10</c:v>
                </c:pt>
                <c:pt idx="455">
                  <c:v>2.374404571352384E-10</c:v>
                </c:pt>
                <c:pt idx="456">
                  <c:v>2.4292550451232113E-10</c:v>
                </c:pt>
                <c:pt idx="457">
                  <c:v>2.4865752269277493E-10</c:v>
                </c:pt>
                <c:pt idx="458">
                  <c:v>2.5465366429518746E-10</c:v>
                </c:pt>
                <c:pt idx="459">
                  <c:v>2.6093270198543833E-10</c:v>
                </c:pt>
                <c:pt idx="460">
                  <c:v>2.6751522259442576E-10</c:v>
                </c:pt>
                <c:pt idx="461">
                  <c:v>2.7442384955846573E-10</c:v>
                </c:pt>
                <c:pt idx="462">
                  <c:v>2.8168349857030985E-10</c:v>
                </c:pt>
                <c:pt idx="463">
                  <c:v>2.8932167230489601E-10</c:v>
                </c:pt>
                <c:pt idx="464">
                  <c:v>2.9736880128166581E-10</c:v>
                </c:pt>
                <c:pt idx="465">
                  <c:v>3.0585863940074022E-10</c:v>
                </c:pt>
                <c:pt idx="466">
                  <c:v>3.1482872451591022E-10</c:v>
                </c:pt>
                <c:pt idx="467">
                  <c:v>3.2432091667534733E-10</c:v>
                </c:pt>
                <c:pt idx="468">
                  <c:v>3.3438202949135334E-10</c:v>
                </c:pt>
                <c:pt idx="469">
                  <c:v>3.45064573647593E-10</c:v>
                </c:pt>
                <c:pt idx="470">
                  <c:v>3.5642763601813933E-10</c:v>
                </c:pt>
                <c:pt idx="471">
                  <c:v>3.6853792351945502E-10</c:v>
                </c:pt>
                <c:pt idx="472">
                  <c:v>3.8147100798808445E-10</c:v>
                </c:pt>
                <c:pt idx="473">
                  <c:v>3.9531281752332571E-10</c:v>
                </c:pt>
                <c:pt idx="474">
                  <c:v>4.1016143144600727E-10</c:v>
                </c:pt>
                <c:pt idx="475">
                  <c:v>4.261292510745278E-10</c:v>
                </c:pt>
                <c:pt idx="476">
                  <c:v>4.4334563791652843E-10</c:v>
                </c:pt>
                <c:pt idx="477">
                  <c:v>4.61960135924472E-10</c:v>
                </c:pt>
                <c:pt idx="478">
                  <c:v>4.8214642683166753E-10</c:v>
                </c:pt>
                <c:pt idx="479">
                  <c:v>5.0410720934168532E-10</c:v>
                </c:pt>
                <c:pt idx="480">
                  <c:v>5.2808024653762955E-10</c:v>
                </c:pt>
                <c:pt idx="481">
                  <c:v>5.5434589393623122E-10</c:v>
                </c:pt>
                <c:pt idx="482">
                  <c:v>5.832365053116531E-10</c:v>
                </c:pt>
                <c:pt idx="483">
                  <c:v>6.1514821491042647E-10</c:v>
                </c:pt>
                <c:pt idx="484">
                  <c:v>6.5055570745733561E-10</c:v>
                </c:pt>
                <c:pt idx="485">
                  <c:v>6.90030692116609E-10</c:v>
                </c:pt>
                <c:pt idx="486">
                  <c:v>7.3426484255837746E-10</c:v>
                </c:pt>
                <c:pt idx="487">
                  <c:v>7.8409783206681629E-10</c:v>
                </c:pt>
                <c:pt idx="488">
                  <c:v>8.4055050826270219E-10</c:v>
                </c:pt>
                <c:pt idx="489">
                  <c:v>9.0486161868517883E-10</c:v>
                </c:pt>
                <c:pt idx="490">
                  <c:v>9.7852252650563046E-10</c:v>
                </c:pt>
                <c:pt idx="491">
                  <c:v>1.0632953188986186E-9</c:v>
                </c:pt>
                <c:pt idx="492">
                  <c:v>1.1611800375128179E-9</c:v>
                </c:pt>
                <c:pt idx="493">
                  <c:v>1.2742558275136092E-9</c:v>
                </c:pt>
                <c:pt idx="494">
                  <c:v>1.4042414872043542E-9</c:v>
                </c:pt>
                <c:pt idx="495">
                  <c:v>1.551488483728606E-9</c:v>
                </c:pt>
                <c:pt idx="496">
                  <c:v>1.712977354459048E-9</c:v>
                </c:pt>
                <c:pt idx="497">
                  <c:v>1.8790272282159498E-9</c:v>
                </c:pt>
                <c:pt idx="498">
                  <c:v>2.029703044118847E-9</c:v>
                </c:pt>
                <c:pt idx="499">
                  <c:v>2.1351742252184649E-9</c:v>
                </c:pt>
                <c:pt idx="500">
                  <c:v>2.1663223761592113E-9</c:v>
                </c:pt>
                <c:pt idx="501">
                  <c:v>2.1129854367199436E-9</c:v>
                </c:pt>
                <c:pt idx="502">
                  <c:v>1.9918017590979522E-9</c:v>
                </c:pt>
                <c:pt idx="503">
                  <c:v>1.8337831983016897E-9</c:v>
                </c:pt>
                <c:pt idx="504">
                  <c:v>1.6667588859815357E-9</c:v>
                </c:pt>
                <c:pt idx="505">
                  <c:v>1.5077839056542118E-9</c:v>
                </c:pt>
                <c:pt idx="506">
                  <c:v>1.3644327258237458E-9</c:v>
                </c:pt>
                <c:pt idx="507">
                  <c:v>1.2385696001954145E-9</c:v>
                </c:pt>
                <c:pt idx="508">
                  <c:v>1.1293255703996037E-9</c:v>
                </c:pt>
                <c:pt idx="509">
                  <c:v>1.0348040129499912E-9</c:v>
                </c:pt>
                <c:pt idx="510">
                  <c:v>9.5290520148518489E-10</c:v>
                </c:pt>
                <c:pt idx="511">
                  <c:v>8.8167166044321089E-10</c:v>
                </c:pt>
                <c:pt idx="512">
                  <c:v>8.1940303088059894E-10</c:v>
                </c:pt>
                <c:pt idx="513">
                  <c:v>7.6467001337573861E-10</c:v>
                </c:pt>
                <c:pt idx="514">
                  <c:v>7.1628922300128222E-10</c:v>
                </c:pt>
                <c:pt idx="515">
                  <c:v>6.7328665304479634E-10</c:v>
                </c:pt>
                <c:pt idx="516">
                  <c:v>6.3486126302470776E-10</c:v>
                </c:pt>
                <c:pt idx="517">
                  <c:v>6.0035286102531759E-10</c:v>
                </c:pt>
                <c:pt idx="518">
                  <c:v>5.6921527126671518E-10</c:v>
                </c:pt>
                <c:pt idx="519">
                  <c:v>5.4099450696351555E-10</c:v>
                </c:pt>
                <c:pt idx="520">
                  <c:v>5.1531124482155203E-10</c:v>
                </c:pt>
                <c:pt idx="521">
                  <c:v>4.9184683185907649E-10</c:v>
                </c:pt>
                <c:pt idx="522">
                  <c:v>4.7033212664054454E-10</c:v>
                </c:pt>
                <c:pt idx="523">
                  <c:v>4.5053858875266458E-10</c:v>
                </c:pt>
                <c:pt idx="524">
                  <c:v>4.3227114254209752E-10</c:v>
                </c:pt>
                <c:pt idx="525">
                  <c:v>4.1536243936658051E-10</c:v>
                </c:pt>
                <c:pt idx="526">
                  <c:v>3.9966822348508786E-10</c:v>
                </c:pt>
                <c:pt idx="527">
                  <c:v>3.8506357122115701E-10</c:v>
                </c:pt>
                <c:pt idx="528">
                  <c:v>3.7143982362310597E-10</c:v>
                </c:pt>
                <c:pt idx="529">
                  <c:v>3.5870207217296028E-10</c:v>
                </c:pt>
                <c:pt idx="530">
                  <c:v>3.4676708754852793E-10</c:v>
                </c:pt>
                <c:pt idx="531">
                  <c:v>3.3556160500171241E-10</c:v>
                </c:pt>
                <c:pt idx="532">
                  <c:v>3.2502089816112746E-10</c:v>
                </c:pt>
                <c:pt idx="533">
                  <c:v>3.1508758722921746E-10</c:v>
                </c:pt>
                <c:pt idx="534">
                  <c:v>3.0571063857225429E-10</c:v>
                </c:pt>
                <c:pt idx="535">
                  <c:v>2.9684452132130761E-10</c:v>
                </c:pt>
                <c:pt idx="536">
                  <c:v>2.8844849336675244E-10</c:v>
                </c:pt>
                <c:pt idx="537">
                  <c:v>2.8048599446034403E-10</c:v>
                </c:pt>
                <c:pt idx="538">
                  <c:v>2.7292412835959943E-10</c:v>
                </c:pt>
                <c:pt idx="539">
                  <c:v>2.6573321930503939E-10</c:v>
                </c:pt>
                <c:pt idx="540">
                  <c:v>2.5888643080121835E-10</c:v>
                </c:pt>
                <c:pt idx="541">
                  <c:v>2.5235943682267067E-10</c:v>
                </c:pt>
                <c:pt idx="542">
                  <c:v>2.4613013729813655E-10</c:v>
                </c:pt>
                <c:pt idx="543">
                  <c:v>2.4017841112820724E-10</c:v>
                </c:pt>
                <c:pt idx="544">
                  <c:v>2.3448590113016619E-10</c:v>
                </c:pt>
                <c:pt idx="545">
                  <c:v>2.2903582623296288E-10</c:v>
                </c:pt>
                <c:pt idx="546">
                  <c:v>2.2381281700600749E-10</c:v>
                </c:pt>
                <c:pt idx="547">
                  <c:v>2.1880277123102137E-10</c:v>
                </c:pt>
                <c:pt idx="548">
                  <c:v>2.1399272674245626E-10</c:v>
                </c:pt>
                <c:pt idx="549">
                  <c:v>2.0937074918940204E-10</c:v>
                </c:pt>
                <c:pt idx="550">
                  <c:v>2.0492583272734008E-10</c:v>
                </c:pt>
                <c:pt idx="551">
                  <c:v>2.0064781194433158E-10</c:v>
                </c:pt>
                <c:pt idx="552">
                  <c:v>1.9652728357425859E-10</c:v>
                </c:pt>
                <c:pt idx="553">
                  <c:v>1.9255553675773693E-10</c:v>
                </c:pt>
                <c:pt idx="554">
                  <c:v>1.8872449078670428E-10</c:v>
                </c:pt>
                <c:pt idx="555">
                  <c:v>1.8502663941655253E-10</c:v>
                </c:pt>
                <c:pt idx="556">
                  <c:v>1.8145500095507951E-10</c:v>
                </c:pt>
                <c:pt idx="557">
                  <c:v>1.78003073444017E-10</c:v>
                </c:pt>
                <c:pt idx="558">
                  <c:v>1.7466479433950399E-10</c:v>
                </c:pt>
                <c:pt idx="559">
                  <c:v>1.7143450417548943E-10</c:v>
                </c:pt>
                <c:pt idx="560">
                  <c:v>1.6830691376009211E-10</c:v>
                </c:pt>
                <c:pt idx="561">
                  <c:v>1.6527707451214609E-10</c:v>
                </c:pt>
                <c:pt idx="562">
                  <c:v>1.6234035159389082E-10</c:v>
                </c:pt>
                <c:pt idx="563">
                  <c:v>1.594923995381863E-10</c:v>
                </c:pt>
                <c:pt idx="564">
                  <c:v>1.567291401050034E-10</c:v>
                </c:pt>
                <c:pt idx="565">
                  <c:v>1.5404674213365697E-10</c:v>
                </c:pt>
                <c:pt idx="566">
                  <c:v>1.5144160318468945E-10</c:v>
                </c:pt>
                <c:pt idx="567">
                  <c:v>1.4891033278919564E-10</c:v>
                </c:pt>
                <c:pt idx="568">
                  <c:v>1.4644973714421348E-10</c:v>
                </c:pt>
                <c:pt idx="569">
                  <c:v>1.4405680511102667E-10</c:v>
                </c:pt>
                <c:pt idx="570">
                  <c:v>1.4172869538911857E-10</c:v>
                </c:pt>
                <c:pt idx="571">
                  <c:v>1.3946272475252172E-10</c:v>
                </c:pt>
                <c:pt idx="572">
                  <c:v>1.3725635724755666E-10</c:v>
                </c:pt>
                <c:pt idx="573">
                  <c:v>1.3510719426172471E-10</c:v>
                </c:pt>
                <c:pt idx="574">
                  <c:v>1.3301296538314498E-10</c:v>
                </c:pt>
                <c:pt idx="575">
                  <c:v>1.3097151997816518E-10</c:v>
                </c:pt>
                <c:pt idx="576">
                  <c:v>1.2898081942239339E-10</c:v>
                </c:pt>
                <c:pt idx="577">
                  <c:v>1.2703892992684942E-10</c:v>
                </c:pt>
                <c:pt idx="578">
                  <c:v>1.2514401590685847E-10</c:v>
                </c:pt>
                <c:pt idx="579">
                  <c:v>1.2329433384647518E-10</c:v>
                </c:pt>
                <c:pt idx="580">
                  <c:v>1.2148822661585503E-10</c:v>
                </c:pt>
                <c:pt idx="581">
                  <c:v>1.1972411820312737E-10</c:v>
                </c:pt>
                <c:pt idx="582">
                  <c:v>1.1800050882597263E-10</c:v>
                </c:pt>
                <c:pt idx="583">
                  <c:v>1.1631597039143171E-10</c:v>
                </c:pt>
                <c:pt idx="584">
                  <c:v>1.1466914227539991E-10</c:v>
                </c:pt>
                <c:pt idx="585">
                  <c:v>1.1305872739589763E-10</c:v>
                </c:pt>
                <c:pt idx="586">
                  <c:v>1.1148348855656737E-10</c:v>
                </c:pt>
                <c:pt idx="587">
                  <c:v>1.0994224503900778E-10</c:v>
                </c:pt>
                <c:pt idx="588">
                  <c:v>1.0843386942443113E-10</c:v>
                </c:pt>
                <c:pt idx="589">
                  <c:v>1.0695728462687147E-10</c:v>
                </c:pt>
                <c:pt idx="590">
                  <c:v>1.0551146112174192E-10</c:v>
                </c:pt>
                <c:pt idx="591">
                  <c:v>1.0409541435489734E-10</c:v>
                </c:pt>
                <c:pt idx="592">
                  <c:v>1.0270820231867741E-10</c:v>
                </c:pt>
                <c:pt idx="593">
                  <c:v>1.0134892328253055E-10</c:v>
                </c:pt>
                <c:pt idx="594">
                  <c:v>1.0001671366684383E-10</c:v>
                </c:pt>
                <c:pt idx="595">
                  <c:v>9.8710746049573572E-11</c:v>
                </c:pt>
                <c:pt idx="596">
                  <c:v>9.7430227296124884E-11</c:v>
                </c:pt>
                <c:pt idx="597">
                  <c:v>9.6174396803669639E-11</c:v>
                </c:pt>
                <c:pt idx="598">
                  <c:v>9.494252485186281E-11</c:v>
                </c:pt>
                <c:pt idx="599">
                  <c:v>9.3733911052491678E-11</c:v>
                </c:pt>
                <c:pt idx="600">
                  <c:v>9.2547882891236353E-11</c:v>
                </c:pt>
                <c:pt idx="601">
                  <c:v>9.1383794355223982E-11</c:v>
                </c:pt>
                <c:pt idx="602">
                  <c:v>9.0241024640545492E-11</c:v>
                </c:pt>
                <c:pt idx="603">
                  <c:v>8.9118976934386453E-11</c:v>
                </c:pt>
                <c:pt idx="604">
                  <c:v>8.8017077266773369E-11</c:v>
                </c:pt>
                <c:pt idx="605">
                  <c:v>8.693477342736656E-11</c:v>
                </c:pt>
                <c:pt idx="606">
                  <c:v>8.5871533943043603E-11</c:v>
                </c:pt>
                <c:pt idx="607">
                  <c:v>8.4826847112337798E-11</c:v>
                </c:pt>
                <c:pt idx="608">
                  <c:v>8.3800220093072561E-11</c:v>
                </c:pt>
                <c:pt idx="609">
                  <c:v>8.2791178039835559E-11</c:v>
                </c:pt>
                <c:pt idx="610">
                  <c:v>8.179926328812554E-11</c:v>
                </c:pt>
                <c:pt idx="611">
                  <c:v>8.0824034582275026E-11</c:v>
                </c:pt>
                <c:pt idx="612">
                  <c:v>7.9865066344429179E-11</c:v>
                </c:pt>
                <c:pt idx="613">
                  <c:v>7.8921947982064486E-11</c:v>
                </c:pt>
                <c:pt idx="614">
                  <c:v>7.7994283231710561E-11</c:v>
                </c:pt>
                <c:pt idx="615">
                  <c:v>7.7081689536672823E-11</c:v>
                </c:pt>
                <c:pt idx="616">
                  <c:v>7.6183797456742707E-11</c:v>
                </c:pt>
                <c:pt idx="617">
                  <c:v>7.5300250107989906E-11</c:v>
                </c:pt>
                <c:pt idx="618">
                  <c:v>7.4430702630859E-11</c:v>
                </c:pt>
                <c:pt idx="619">
                  <c:v>7.3574821684942094E-11</c:v>
                </c:pt>
                <c:pt idx="620">
                  <c:v>7.2732284968857591E-11</c:v>
                </c:pt>
                <c:pt idx="621">
                  <c:v>7.1902780763819334E-11</c:v>
                </c:pt>
                <c:pt idx="622">
                  <c:v>7.1086007499528219E-11</c:v>
                </c:pt>
                <c:pt idx="623">
                  <c:v>7.0281673341143261E-11</c:v>
                </c:pt>
                <c:pt idx="624">
                  <c:v>6.9489495796134013E-11</c:v>
                </c:pt>
                <c:pt idx="625">
                  <c:v>6.8709201339926589E-11</c:v>
                </c:pt>
                <c:pt idx="626">
                  <c:v>6.7940525059296377E-11</c:v>
                </c:pt>
                <c:pt idx="627">
                  <c:v>6.7183210312542504E-11</c:v>
                </c:pt>
                <c:pt idx="628">
                  <c:v>6.6437008405523392E-11</c:v>
                </c:pt>
                <c:pt idx="629">
                  <c:v>6.5701678282718497E-11</c:v>
                </c:pt>
                <c:pt idx="630">
                  <c:v>6.4976986232491322E-11</c:v>
                </c:pt>
                <c:pt idx="631">
                  <c:v>6.4262705605811413E-11</c:v>
                </c:pt>
                <c:pt idx="632">
                  <c:v>6.3558616547730904E-11</c:v>
                </c:pt>
                <c:pt idx="633">
                  <c:v>6.2864505740937844E-11</c:v>
                </c:pt>
                <c:pt idx="634">
                  <c:v>6.2180166160766046E-11</c:v>
                </c:pt>
                <c:pt idx="635">
                  <c:v>6.150539684107149E-11</c:v>
                </c:pt>
                <c:pt idx="636">
                  <c:v>6.0840002650420292E-11</c:v>
                </c:pt>
                <c:pt idx="637">
                  <c:v>6.0183794078061421E-11</c:v>
                </c:pt>
                <c:pt idx="638">
                  <c:v>5.9536587029192816E-11</c:v>
                </c:pt>
                <c:pt idx="639">
                  <c:v>5.8898202629056116E-11</c:v>
                </c:pt>
                <c:pt idx="640">
                  <c:v>5.8268467035423115E-11</c:v>
                </c:pt>
                <c:pt idx="641">
                  <c:v>5.7647211259055276E-11</c:v>
                </c:pt>
                <c:pt idx="642">
                  <c:v>5.7034270991750075E-11</c:v>
                </c:pt>
                <c:pt idx="643">
                  <c:v>5.6429486441600574E-11</c:v>
                </c:pt>
                <c:pt idx="644">
                  <c:v>5.5832702175128422E-11</c:v>
                </c:pt>
                <c:pt idx="645">
                  <c:v>5.5243766965943719E-11</c:v>
                </c:pt>
                <c:pt idx="646">
                  <c:v>5.4662533649641575E-11</c:v>
                </c:pt>
                <c:pt idx="647">
                  <c:v>5.4088858984622652E-11</c:v>
                </c:pt>
                <c:pt idx="648">
                  <c:v>5.3522603518565126E-11</c:v>
                </c:pt>
                <c:pt idx="649">
                  <c:v>5.2963631460291165E-11</c:v>
                </c:pt>
                <c:pt idx="650">
                  <c:v>5.2411810556761778E-11</c:v>
                </c:pt>
                <c:pt idx="651">
                  <c:v>5.186701197497867E-11</c:v>
                </c:pt>
                <c:pt idx="652">
                  <c:v>5.1329110188559513E-11</c:v>
                </c:pt>
                <c:pt idx="653">
                  <c:v>5.0797982868774252E-11</c:v>
                </c:pt>
                <c:pt idx="654">
                  <c:v>5.0273510779846884E-11</c:v>
                </c:pt>
                <c:pt idx="655">
                  <c:v>4.9755577678321536E-11</c:v>
                </c:pt>
                <c:pt idx="656">
                  <c:v>4.9244070216318658E-11</c:v>
                </c:pt>
                <c:pt idx="657">
                  <c:v>4.8738877848506785E-11</c:v>
                </c:pt>
                <c:pt idx="658">
                  <c:v>4.8239892742621766E-11</c:v>
                </c:pt>
                <c:pt idx="659">
                  <c:v>4.7747009693384661E-11</c:v>
                </c:pt>
                <c:pt idx="660">
                  <c:v>4.7260126039664366E-11</c:v>
                </c:pt>
                <c:pt idx="661">
                  <c:v>4.6779141584746655E-11</c:v>
                </c:pt>
                <c:pt idx="662">
                  <c:v>4.6303958519577244E-11</c:v>
                </c:pt>
                <c:pt idx="663">
                  <c:v>4.5834481348848282E-11</c:v>
                </c:pt>
                <c:pt idx="664">
                  <c:v>4.5370616819809782E-11</c:v>
                </c:pt>
                <c:pt idx="665">
                  <c:v>4.4912273853690288E-11</c:v>
                </c:pt>
                <c:pt idx="666">
                  <c:v>4.4459363479614817E-11</c:v>
                </c:pt>
                <c:pt idx="667">
                  <c:v>4.4011798770919764E-11</c:v>
                </c:pt>
                <c:pt idx="668">
                  <c:v>4.3569494783760135E-11</c:v>
                </c:pt>
                <c:pt idx="669">
                  <c:v>4.3132368497918986E-11</c:v>
                </c:pt>
                <c:pt idx="670">
                  <c:v>4.2700338759725752E-11</c:v>
                </c:pt>
                <c:pt idx="671">
                  <c:v>4.2273326226995512E-11</c:v>
                </c:pt>
                <c:pt idx="672">
                  <c:v>4.1851253315913701E-11</c:v>
                </c:pt>
                <c:pt idx="673">
                  <c:v>4.1434044149779766E-11</c:v>
                </c:pt>
                <c:pt idx="674">
                  <c:v>4.1021624509539733E-11</c:v>
                </c:pt>
                <c:pt idx="675">
                  <c:v>4.0613921786035018E-11</c:v>
                </c:pt>
                <c:pt idx="676">
                  <c:v>4.0210864933898683E-11</c:v>
                </c:pt>
                <c:pt idx="677">
                  <c:v>3.981238442703421E-11</c:v>
                </c:pt>
                <c:pt idx="678">
                  <c:v>3.9418412215615702E-11</c:v>
                </c:pt>
                <c:pt idx="679">
                  <c:v>3.902888168454796E-11</c:v>
                </c:pt>
                <c:pt idx="680">
                  <c:v>3.8643727613330747E-11</c:v>
                </c:pt>
                <c:pt idx="681">
                  <c:v>3.8262886137271945E-11</c:v>
                </c:pt>
                <c:pt idx="682">
                  <c:v>3.7886294710000776E-11</c:v>
                </c:pt>
                <c:pt idx="683">
                  <c:v>3.7513892067225362E-11</c:v>
                </c:pt>
                <c:pt idx="684">
                  <c:v>3.7145618191693484E-11</c:v>
                </c:pt>
                <c:pt idx="685">
                  <c:v>3.6781414279306022E-11</c:v>
                </c:pt>
                <c:pt idx="686">
                  <c:v>3.6421222706343008E-11</c:v>
                </c:pt>
                <c:pt idx="687">
                  <c:v>3.6064986997758017E-11</c:v>
                </c:pt>
                <c:pt idx="688">
                  <c:v>3.571265179650253E-11</c:v>
                </c:pt>
                <c:pt idx="689">
                  <c:v>3.5364162833840205E-11</c:v>
                </c:pt>
                <c:pt idx="690">
                  <c:v>3.5019466900618109E-11</c:v>
                </c:pt>
                <c:pt idx="691">
                  <c:v>3.4678511819453741E-11</c:v>
                </c:pt>
                <c:pt idx="692">
                  <c:v>3.4341246417811076E-11</c:v>
                </c:pt>
                <c:pt idx="693">
                  <c:v>3.400762050192675E-11</c:v>
                </c:pt>
                <c:pt idx="694">
                  <c:v>3.3677584831560723E-11</c:v>
                </c:pt>
                <c:pt idx="695">
                  <c:v>3.3351091095539467E-11</c:v>
                </c:pt>
                <c:pt idx="696">
                  <c:v>3.3028091888059895E-11</c:v>
                </c:pt>
                <c:pt idx="697">
                  <c:v>3.2708540685735519E-11</c:v>
                </c:pt>
                <c:pt idx="698">
                  <c:v>3.2392391825347795E-11</c:v>
                </c:pt>
                <c:pt idx="699">
                  <c:v>3.2079600482286269E-11</c:v>
                </c:pt>
                <c:pt idx="700">
                  <c:v>3.1770122649647713E-11</c:v>
                </c:pt>
                <c:pt idx="701">
                  <c:v>3.1463915117973247E-11</c:v>
                </c:pt>
                <c:pt idx="702">
                  <c:v>3.1160935455602838E-11</c:v>
                </c:pt>
                <c:pt idx="703">
                  <c:v>3.0861141989620813E-11</c:v>
                </c:pt>
                <c:pt idx="704">
                  <c:v>3.0564493787377856E-11</c:v>
                </c:pt>
                <c:pt idx="705">
                  <c:v>3.0270950638563621E-11</c:v>
                </c:pt>
                <c:pt idx="706">
                  <c:v>2.998047303781688E-11</c:v>
                </c:pt>
                <c:pt idx="707">
                  <c:v>2.9693022167849502E-11</c:v>
                </c:pt>
                <c:pt idx="708">
                  <c:v>2.9408559883070409E-11</c:v>
                </c:pt>
                <c:pt idx="709">
                  <c:v>2.9127048693691416E-11</c:v>
                </c:pt>
                <c:pt idx="710">
                  <c:v>2.8848451750297816E-11</c:v>
                </c:pt>
                <c:pt idx="711">
                  <c:v>2.857273282886876E-11</c:v>
                </c:pt>
                <c:pt idx="712">
                  <c:v>2.8299856316233587E-11</c:v>
                </c:pt>
                <c:pt idx="713">
                  <c:v>2.8029787195947095E-11</c:v>
                </c:pt>
                <c:pt idx="714">
                  <c:v>2.7762491034570795E-11</c:v>
                </c:pt>
                <c:pt idx="715">
                  <c:v>2.7497933968349554E-11</c:v>
                </c:pt>
                <c:pt idx="716">
                  <c:v>2.7236082690263811E-11</c:v>
                </c:pt>
                <c:pt idx="717">
                  <c:v>2.697690443745395E-11</c:v>
                </c:pt>
                <c:pt idx="718">
                  <c:v>2.6720366978996021E-11</c:v>
                </c:pt>
                <c:pt idx="719">
                  <c:v>2.6466438604023874E-11</c:v>
                </c:pt>
                <c:pt idx="720">
                  <c:v>2.6215088110182932E-11</c:v>
                </c:pt>
                <c:pt idx="721">
                  <c:v>2.5966284792405502E-11</c:v>
                </c:pt>
                <c:pt idx="722">
                  <c:v>2.5719998431999115E-11</c:v>
                </c:pt>
                <c:pt idx="723">
                  <c:v>2.5476199286033933E-11</c:v>
                </c:pt>
                <c:pt idx="724">
                  <c:v>2.5234858077025746E-11</c:v>
                </c:pt>
                <c:pt idx="725">
                  <c:v>2.4995945982897104E-11</c:v>
                </c:pt>
                <c:pt idx="726">
                  <c:v>2.4759434627215894E-11</c:v>
                </c:pt>
                <c:pt idx="727">
                  <c:v>2.4525296069697877E-11</c:v>
                </c:pt>
                <c:pt idx="728">
                  <c:v>2.4293502796964154E-11</c:v>
                </c:pt>
                <c:pt idx="729">
                  <c:v>2.4064027713550195E-11</c:v>
                </c:pt>
                <c:pt idx="730">
                  <c:v>2.3836844133153989E-11</c:v>
                </c:pt>
                <c:pt idx="731">
                  <c:v>2.3611925770117593E-11</c:v>
                </c:pt>
                <c:pt idx="732">
                  <c:v>2.3389246731135483E-11</c:v>
                </c:pt>
                <c:pt idx="733">
                  <c:v>2.3168781507182212E-11</c:v>
                </c:pt>
                <c:pt idx="734">
                  <c:v>2.2950504965652123E-11</c:v>
                </c:pt>
                <c:pt idx="735">
                  <c:v>2.2734392342704425E-11</c:v>
                </c:pt>
                <c:pt idx="736">
                  <c:v>2.2520419235809893E-11</c:v>
                </c:pt>
                <c:pt idx="737">
                  <c:v>2.2308561596488956E-11</c:v>
                </c:pt>
                <c:pt idx="738">
                  <c:v>2.209879572323906E-11</c:v>
                </c:pt>
                <c:pt idx="739">
                  <c:v>2.1891098254643191E-11</c:v>
                </c:pt>
                <c:pt idx="740">
                  <c:v>2.1685446162654995E-11</c:v>
                </c:pt>
                <c:pt idx="741">
                  <c:v>2.1481816746056717E-11</c:v>
                </c:pt>
                <c:pt idx="742">
                  <c:v>2.1280187624080761E-11</c:v>
                </c:pt>
                <c:pt idx="743">
                  <c:v>2.108053673019498E-11</c:v>
                </c:pt>
                <c:pt idx="744">
                  <c:v>2.0882842306042104E-11</c:v>
                </c:pt>
                <c:pt idx="745">
                  <c:v>2.0687082895533048E-11</c:v>
                </c:pt>
                <c:pt idx="746">
                  <c:v>2.0493237339086597E-11</c:v>
                </c:pt>
                <c:pt idx="747">
                  <c:v>2.0301284768011929E-11</c:v>
                </c:pt>
                <c:pt idx="748">
                  <c:v>2.0111204599030179E-11</c:v>
                </c:pt>
                <c:pt idx="749">
                  <c:v>1.9922976528931356E-11</c:v>
                </c:pt>
                <c:pt idx="750">
                  <c:v>1.9736580529361139E-11</c:v>
                </c:pt>
                <c:pt idx="751">
                  <c:v>1.9551996841735736E-11</c:v>
                </c:pt>
                <c:pt idx="752">
                  <c:v>1.9369205972279453E-11</c:v>
                </c:pt>
                <c:pt idx="753">
                  <c:v>1.9188188687182134E-11</c:v>
                </c:pt>
                <c:pt idx="754">
                  <c:v>1.9008926007874357E-11</c:v>
                </c:pt>
                <c:pt idx="755">
                  <c:v>1.8831399206413287E-11</c:v>
                </c:pt>
                <c:pt idx="756">
                  <c:v>1.8655589800981479E-11</c:v>
                </c:pt>
                <c:pt idx="757">
                  <c:v>1.8481479551489255E-11</c:v>
                </c:pt>
                <c:pt idx="758">
                  <c:v>1.8309050455283492E-11</c:v>
                </c:pt>
                <c:pt idx="759">
                  <c:v>1.813828474295599E-11</c:v>
                </c:pt>
                <c:pt idx="760">
                  <c:v>1.7969164874249958E-11</c:v>
                </c:pt>
                <c:pt idx="761">
                  <c:v>1.7801673534061849E-11</c:v>
                </c:pt>
                <c:pt idx="762">
                  <c:v>1.7635793628535939E-11</c:v>
                </c:pt>
                <c:pt idx="763">
                  <c:v>1.7471508281249438E-11</c:v>
                </c:pt>
                <c:pt idx="764">
                  <c:v>1.7308800829483068E-11</c:v>
                </c:pt>
                <c:pt idx="765">
                  <c:v>1.7147654820580218E-11</c:v>
                </c:pt>
                <c:pt idx="766">
                  <c:v>1.6988054008385413E-11</c:v>
                </c:pt>
                <c:pt idx="767">
                  <c:v>1.6829982349765497E-11</c:v>
                </c:pt>
                <c:pt idx="768">
                  <c:v>1.6673424001209126E-11</c:v>
                </c:pt>
                <c:pt idx="769">
                  <c:v>1.6518363315500534E-11</c:v>
                </c:pt>
                <c:pt idx="770">
                  <c:v>1.6364784838469726E-11</c:v>
                </c:pt>
                <c:pt idx="771">
                  <c:v>1.6212673305813642E-11</c:v>
                </c:pt>
                <c:pt idx="772">
                  <c:v>1.6062013639987384E-11</c:v>
                </c:pt>
                <c:pt idx="773">
                  <c:v>1.5912790947163999E-11</c:v>
                </c:pt>
                <c:pt idx="774">
                  <c:v>1.5764990514261503E-11</c:v>
                </c:pt>
                <c:pt idx="775">
                  <c:v>1.5618597806032775E-11</c:v>
                </c:pt>
                <c:pt idx="776">
                  <c:v>1.5473598462220137E-11</c:v>
                </c:pt>
                <c:pt idx="777">
                  <c:v>1.5329978294770927E-11</c:v>
                </c:pt>
                <c:pt idx="778">
                  <c:v>1.5187723285111297E-11</c:v>
                </c:pt>
                <c:pt idx="779">
                  <c:v>1.5046819581480526E-11</c:v>
                </c:pt>
                <c:pt idx="780">
                  <c:v>1.4907253496320098E-11</c:v>
                </c:pt>
                <c:pt idx="781">
                  <c:v>1.4769011503718473E-11</c:v>
                </c:pt>
                <c:pt idx="782">
                  <c:v>1.4632080236909737E-11</c:v>
                </c:pt>
                <c:pt idx="783">
                  <c:v>1.4496446485824051E-11</c:v>
                </c:pt>
                <c:pt idx="784">
                  <c:v>1.4362097194689798E-11</c:v>
                </c:pt>
                <c:pt idx="785">
                  <c:v>1.4229019459684534E-11</c:v>
                </c:pt>
                <c:pt idx="786">
                  <c:v>1.4097200526634834E-11</c:v>
                </c:pt>
                <c:pt idx="787">
                  <c:v>1.3966627788762939E-11</c:v>
                </c:pt>
                <c:pt idx="788">
                  <c:v>1.3837288784479778E-11</c:v>
                </c:pt>
                <c:pt idx="789">
                  <c:v>1.3709171195222118E-11</c:v>
                </c:pt>
                <c:pt idx="790">
                  <c:v>1.3582262843333461E-11</c:v>
                </c:pt>
                <c:pt idx="791">
                  <c:v>1.345655168998817E-11</c:v>
                </c:pt>
                <c:pt idx="792">
                  <c:v>1.3332025833156141E-11</c:v>
                </c:pt>
                <c:pt idx="793">
                  <c:v>1.3208673505608388E-11</c:v>
                </c:pt>
                <c:pt idx="794">
                  <c:v>1.3086483072961533E-11</c:v>
                </c:pt>
                <c:pt idx="795">
                  <c:v>1.2965443031761501E-11</c:v>
                </c:pt>
                <c:pt idx="796">
                  <c:v>1.284554200760427E-11</c:v>
                </c:pt>
                <c:pt idx="797">
                  <c:v>1.2726768753292516E-11</c:v>
                </c:pt>
                <c:pt idx="798">
                  <c:v>1.2609112147029286E-11</c:v>
                </c:pt>
                <c:pt idx="799">
                  <c:v>1.2492561190645363E-11</c:v>
                </c:pt>
                <c:pt idx="800">
                  <c:v>1.2377105007860671E-11</c:v>
                </c:pt>
                <c:pt idx="801">
                  <c:v>1.2262732842579286E-11</c:v>
                </c:pt>
                <c:pt idx="802">
                  <c:v>1.2149434057216725E-11</c:v>
                </c:pt>
                <c:pt idx="803">
                  <c:v>1.2037198131057399E-11</c:v>
                </c:pt>
                <c:pt idx="804">
                  <c:v>1.1926014658645415E-11</c:v>
                </c:pt>
                <c:pt idx="805">
                  <c:v>1.1815873348202335E-11</c:v>
                </c:pt>
                <c:pt idx="806">
                  <c:v>1.1706764020076737E-11</c:v>
                </c:pt>
                <c:pt idx="807">
                  <c:v>1.1598676605221687E-11</c:v>
                </c:pt>
                <c:pt idx="808">
                  <c:v>1.1491601143698876E-11</c:v>
                </c:pt>
                <c:pt idx="809">
                  <c:v>1.1385527783211953E-11</c:v>
                </c:pt>
                <c:pt idx="810">
                  <c:v>1.1280446777665026E-11</c:v>
                </c:pt>
                <c:pt idx="811">
                  <c:v>1.1176348485748118E-11</c:v>
                </c:pt>
                <c:pt idx="812">
                  <c:v>1.1073223369547132E-11</c:v>
                </c:pt>
                <c:pt idx="813">
                  <c:v>1.097106199317984E-11</c:v>
                </c:pt>
                <c:pt idx="814">
                  <c:v>1.0869855021454806E-11</c:v>
                </c:pt>
                <c:pt idx="815">
                  <c:v>1.0769593218554813E-11</c:v>
                </c:pt>
                <c:pt idx="816">
                  <c:v>1.0670267446743212E-11</c:v>
                </c:pt>
                <c:pt idx="817">
                  <c:v>1.0571868665092747E-11</c:v>
                </c:pt>
                <c:pt idx="818">
                  <c:v>1.0474387928236772E-11</c:v>
                </c:pt>
                <c:pt idx="819">
                  <c:v>1.037781638514176E-11</c:v>
                </c:pt>
                <c:pt idx="820">
                  <c:v>1.0282145277900896E-11</c:v>
                </c:pt>
                <c:pt idx="821">
                  <c:v>1.0187365940548659E-11</c:v>
                </c:pt>
                <c:pt idx="822">
                  <c:v>1.0093469797895315E-11</c:v>
                </c:pt>
                <c:pt idx="823">
                  <c:v>1.0000448364380993E-11</c:v>
                </c:pt>
                <c:pt idx="824">
                  <c:v>9.9082932429495356E-12</c:v>
                </c:pt>
                <c:pt idx="825">
                  <c:v>9.8169961239403591E-12</c:v>
                </c:pt>
                <c:pt idx="826">
                  <c:v>9.7265487839998564E-12</c:v>
                </c:pt>
                <c:pt idx="827">
                  <c:v>9.6369430850097002E-12</c:v>
                </c:pt>
                <c:pt idx="828">
                  <c:v>9.5481709730337968E-12</c:v>
                </c:pt>
                <c:pt idx="829">
                  <c:v>9.4602244772817583E-12</c:v>
                </c:pt>
                <c:pt idx="830">
                  <c:v>9.37309570908953E-12</c:v>
                </c:pt>
                <c:pt idx="831">
                  <c:v>9.2867768609168211E-12</c:v>
                </c:pt>
                <c:pt idx="832">
                  <c:v>9.2012602053599688E-12</c:v>
                </c:pt>
                <c:pt idx="833">
                  <c:v>9.1165380941814952E-12</c:v>
                </c:pt>
                <c:pt idx="834">
                  <c:v>9.0326029573542724E-12</c:v>
                </c:pt>
                <c:pt idx="835">
                  <c:v>8.9494473021218763E-12</c:v>
                </c:pt>
                <c:pt idx="836">
                  <c:v>8.8670637120727225E-12</c:v>
                </c:pt>
                <c:pt idx="837">
                  <c:v>8.7854448462293991E-12</c:v>
                </c:pt>
                <c:pt idx="838">
                  <c:v>8.7045834381518923E-12</c:v>
                </c:pt>
                <c:pt idx="839">
                  <c:v>8.6244722950550707E-12</c:v>
                </c:pt>
                <c:pt idx="840">
                  <c:v>8.5451042969393946E-12</c:v>
                </c:pt>
                <c:pt idx="841">
                  <c:v>8.4664723957353477E-12</c:v>
                </c:pt>
                <c:pt idx="842">
                  <c:v>8.3885696144605512E-12</c:v>
                </c:pt>
                <c:pt idx="843">
                  <c:v>8.3113890463902796E-12</c:v>
                </c:pt>
                <c:pt idx="844">
                  <c:v>8.2349238542399816E-12</c:v>
                </c:pt>
                <c:pt idx="845">
                  <c:v>8.1591672693600846E-12</c:v>
                </c:pt>
                <c:pt idx="846">
                  <c:v>8.0841125909436586E-12</c:v>
                </c:pt>
                <c:pt idx="847">
                  <c:v>8.0097531852447148E-12</c:v>
                </c:pt>
                <c:pt idx="848">
                  <c:v>7.936082484808942E-12</c:v>
                </c:pt>
                <c:pt idx="849">
                  <c:v>7.8630939877153986E-12</c:v>
                </c:pt>
                <c:pt idx="850">
                  <c:v>7.7907812568297233E-12</c:v>
                </c:pt>
                <c:pt idx="851">
                  <c:v>7.719137919067578E-12</c:v>
                </c:pt>
                <c:pt idx="852">
                  <c:v>7.6481576646693828E-12</c:v>
                </c:pt>
                <c:pt idx="853">
                  <c:v>7.5778342464853272E-12</c:v>
                </c:pt>
                <c:pt idx="854">
                  <c:v>7.508161479270552E-12</c:v>
                </c:pt>
                <c:pt idx="855">
                  <c:v>7.4391332389906634E-12</c:v>
                </c:pt>
                <c:pt idx="856">
                  <c:v>7.3707434621366417E-12</c:v>
                </c:pt>
                <c:pt idx="857">
                  <c:v>7.3029861450503386E-12</c:v>
                </c:pt>
                <c:pt idx="858">
                  <c:v>7.2358553432583503E-12</c:v>
                </c:pt>
                <c:pt idx="859">
                  <c:v>7.169345170816238E-12</c:v>
                </c:pt>
                <c:pt idx="860">
                  <c:v>7.1034497996612399E-12</c:v>
                </c:pt>
                <c:pt idx="861">
                  <c:v>7.038163458974313E-12</c:v>
                </c:pt>
                <c:pt idx="862">
                  <c:v>6.9734804345508161E-12</c:v>
                </c:pt>
                <c:pt idx="863">
                  <c:v>6.909395068179845E-12</c:v>
                </c:pt>
                <c:pt idx="864">
                  <c:v>6.8459017570324815E-12</c:v>
                </c:pt>
                <c:pt idx="865">
                  <c:v>6.7829949530577014E-12</c:v>
                </c:pt>
                <c:pt idx="866">
                  <c:v>6.7206691623866821E-12</c:v>
                </c:pt>
                <c:pt idx="867">
                  <c:v>6.6589189447458092E-12</c:v>
                </c:pt>
                <c:pt idx="868">
                  <c:v>6.5977389128764721E-12</c:v>
                </c:pt>
                <c:pt idx="869">
                  <c:v>6.5371237319635461E-12</c:v>
                </c:pt>
                <c:pt idx="870">
                  <c:v>6.477068119070887E-12</c:v>
                </c:pt>
                <c:pt idx="871">
                  <c:v>6.4175668425847821E-12</c:v>
                </c:pt>
                <c:pt idx="872">
                  <c:v>6.3586147216641175E-12</c:v>
                </c:pt>
                <c:pt idx="873">
                  <c:v>6.3002066256986186E-12</c:v>
                </c:pt>
                <c:pt idx="874">
                  <c:v>6.2423374737732447E-12</c:v>
                </c:pt>
                <c:pt idx="875">
                  <c:v>6.1850022341402388E-12</c:v>
                </c:pt>
                <c:pt idx="876">
                  <c:v>6.1281959236979125E-12</c:v>
                </c:pt>
                <c:pt idx="877">
                  <c:v>6.0719136074755989E-12</c:v>
                </c:pt>
                <c:pt idx="878">
                  <c:v>6.0161503981261021E-12</c:v>
                </c:pt>
                <c:pt idx="879">
                  <c:v>5.9609014554238651E-12</c:v>
                </c:pt>
                <c:pt idx="880">
                  <c:v>5.9061619857701112E-12</c:v>
                </c:pt>
                <c:pt idx="881">
                  <c:v>5.8519272417036633E-12</c:v>
                </c:pt>
                <c:pt idx="882">
                  <c:v>5.7981925214187488E-12</c:v>
                </c:pt>
                <c:pt idx="883">
                  <c:v>5.7449531682877709E-12</c:v>
                </c:pt>
                <c:pt idx="884">
                  <c:v>5.6922045703912773E-12</c:v>
                </c:pt>
                <c:pt idx="885">
                  <c:v>5.639942160052822E-12</c:v>
                </c:pt>
                <c:pt idx="886">
                  <c:v>5.5881614133800829E-12</c:v>
                </c:pt>
                <c:pt idx="887">
                  <c:v>5.536857849811523E-12</c:v>
                </c:pt>
                <c:pt idx="888">
                  <c:v>5.4860270316687787E-12</c:v>
                </c:pt>
                <c:pt idx="889">
                  <c:v>5.4356645637142435E-12</c:v>
                </c:pt>
                <c:pt idx="890">
                  <c:v>5.3857660927143593E-12</c:v>
                </c:pt>
                <c:pt idx="891">
                  <c:v>5.3363273070080242E-12</c:v>
                </c:pt>
                <c:pt idx="892">
                  <c:v>5.2873439360803761E-12</c:v>
                </c:pt>
                <c:pt idx="893">
                  <c:v>5.2388117501416686E-12</c:v>
                </c:pt>
                <c:pt idx="894">
                  <c:v>5.190726559711239E-12</c:v>
                </c:pt>
                <c:pt idx="895">
                  <c:v>5.1430842152062813E-12</c:v>
                </c:pt>
                <c:pt idx="896">
                  <c:v>5.0958806065359351E-12</c:v>
                </c:pt>
                <c:pt idx="897">
                  <c:v>5.0491116626997635E-12</c:v>
                </c:pt>
                <c:pt idx="898">
                  <c:v>5.0027733513913352E-12</c:v>
                </c:pt>
                <c:pt idx="899">
                  <c:v>4.9568616786062038E-12</c:v>
                </c:pt>
                <c:pt idx="900">
                  <c:v>4.9113726882547872E-12</c:v>
                </c:pt>
                <c:pt idx="901">
                  <c:v>4.8663024617795614E-12</c:v>
                </c:pt>
                <c:pt idx="902">
                  <c:v>4.8216471177769556E-12</c:v>
                </c:pt>
                <c:pt idx="903">
                  <c:v>4.7774028116232635E-12</c:v>
                </c:pt>
                <c:pt idx="904">
                  <c:v>4.7335657351054276E-12</c:v>
                </c:pt>
                <c:pt idx="905">
                  <c:v>4.6901321160556871E-12</c:v>
                </c:pt>
                <c:pt idx="906">
                  <c:v>4.6470982179905555E-12</c:v>
                </c:pt>
                <c:pt idx="907">
                  <c:v>4.6044603397540661E-12</c:v>
                </c:pt>
                <c:pt idx="908">
                  <c:v>4.5622148151649184E-12</c:v>
                </c:pt>
                <c:pt idx="909">
                  <c:v>4.520358012667788E-12</c:v>
                </c:pt>
                <c:pt idx="910">
                  <c:v>4.4788863349886207E-12</c:v>
                </c:pt>
                <c:pt idx="911">
                  <c:v>4.4377962187936475E-12</c:v>
                </c:pt>
                <c:pt idx="912">
                  <c:v>4.3970841343524999E-12</c:v>
                </c:pt>
                <c:pt idx="913">
                  <c:v>4.3567465852049814E-12</c:v>
                </c:pt>
                <c:pt idx="914">
                  <c:v>4.3167801078316436E-12</c:v>
                </c:pt>
                <c:pt idx="915">
                  <c:v>4.2771812713280411E-12</c:v>
                </c:pt>
                <c:pt idx="916">
                  <c:v>4.2379466770825454E-12</c:v>
                </c:pt>
                <c:pt idx="917">
                  <c:v>4.19907295845788E-12</c:v>
                </c:pt>
                <c:pt idx="918">
                  <c:v>4.1605567804762337E-12</c:v>
                </c:pt>
                <c:pt idx="919">
                  <c:v>4.122394839507519E-12</c:v>
                </c:pt>
                <c:pt idx="920">
                  <c:v>4.0845838629616174E-12</c:v>
                </c:pt>
                <c:pt idx="921">
                  <c:v>4.0471206089834708E-12</c:v>
                </c:pt>
                <c:pt idx="922">
                  <c:v>4.0100018661519628E-12</c:v>
                </c:pt>
                <c:pt idx="923">
                  <c:v>3.9732244531817563E-12</c:v>
                </c:pt>
                <c:pt idx="924">
                  <c:v>3.9367852186286465E-12</c:v>
                </c:pt>
                <c:pt idx="925">
                  <c:v>3.9006810405979619E-12</c:v>
                </c:pt>
                <c:pt idx="926">
                  <c:v>3.8649088264562612E-12</c:v>
                </c:pt>
                <c:pt idx="927">
                  <c:v>3.8294655125459684E-12</c:v>
                </c:pt>
                <c:pt idx="928">
                  <c:v>3.794348063903364E-12</c:v>
                </c:pt>
                <c:pt idx="929">
                  <c:v>3.7595534739793036E-12</c:v>
                </c:pt>
                <c:pt idx="930">
                  <c:v>3.7250787643632124E-12</c:v>
                </c:pt>
                <c:pt idx="931">
                  <c:v>3.6909209845098846E-12</c:v>
                </c:pt>
                <c:pt idx="932">
                  <c:v>3.6570772114693314E-12</c:v>
                </c:pt>
                <c:pt idx="933">
                  <c:v>3.62354454961928E-12</c:v>
                </c:pt>
                <c:pt idx="934">
                  <c:v>3.5903201304008045E-12</c:v>
                </c:pt>
                <c:pt idx="935">
                  <c:v>3.5574011120566276E-12</c:v>
                </c:pt>
                <c:pt idx="936">
                  <c:v>3.524784679372136E-12</c:v>
                </c:pt>
                <c:pt idx="937">
                  <c:v>3.4924680434193461E-12</c:v>
                </c:pt>
                <c:pt idx="938">
                  <c:v>3.4604484413032793E-12</c:v>
                </c:pt>
                <c:pt idx="939">
                  <c:v>3.4287231359112164E-12</c:v>
                </c:pt>
                <c:pt idx="940">
                  <c:v>3.3972894156646428E-12</c:v>
                </c:pt>
                <c:pt idx="941">
                  <c:v>3.3661445942735347E-12</c:v>
                </c:pt>
                <c:pt idx="942">
                  <c:v>3.3352860104934389E-12</c:v>
                </c:pt>
                <c:pt idx="943">
                  <c:v>3.3047110278850393E-12</c:v>
                </c:pt>
                <c:pt idx="944">
                  <c:v>3.2744170345761528E-12</c:v>
                </c:pt>
                <c:pt idx="945">
                  <c:v>3.2444014430263309E-12</c:v>
                </c:pt>
                <c:pt idx="946">
                  <c:v>3.2146616897937526E-12</c:v>
                </c:pt>
                <c:pt idx="947">
                  <c:v>3.1851952353046072E-12</c:v>
                </c:pt>
                <c:pt idx="948">
                  <c:v>3.1559995636250093E-12</c:v>
                </c:pt>
                <c:pt idx="949">
                  <c:v>3.1270721822348936E-12</c:v>
                </c:pt>
                <c:pt idx="950">
                  <c:v>3.0984106218046311E-12</c:v>
                </c:pt>
                <c:pt idx="951">
                  <c:v>3.0700124359736898E-12</c:v>
                </c:pt>
                <c:pt idx="952">
                  <c:v>3.0418752011317245E-12</c:v>
                </c:pt>
                <c:pt idx="953">
                  <c:v>3.013996516201762E-12</c:v>
                </c:pt>
                <c:pt idx="954">
                  <c:v>2.986374002425711E-12</c:v>
                </c:pt>
                <c:pt idx="955">
                  <c:v>2.9590053031520243E-12</c:v>
                </c:pt>
                <c:pt idx="956">
                  <c:v>2.9318880836254982E-12</c:v>
                </c:pt>
                <c:pt idx="957">
                  <c:v>2.9050200307792622E-12</c:v>
                </c:pt>
                <c:pt idx="958">
                  <c:v>2.8783988530288859E-12</c:v>
                </c:pt>
                <c:pt idx="959">
                  <c:v>2.8520222800684255E-12</c:v>
                </c:pt>
                <c:pt idx="960">
                  <c:v>2.8258880626687754E-12</c:v>
                </c:pt>
                <c:pt idx="961">
                  <c:v>2.7999939724778636E-12</c:v>
                </c:pt>
                <c:pt idx="962">
                  <c:v>2.774337801822949E-12</c:v>
                </c:pt>
                <c:pt idx="963">
                  <c:v>2.7489173635148654E-12</c:v>
                </c:pt>
                <c:pt idx="964">
                  <c:v>2.723730490654261E-12</c:v>
                </c:pt>
                <c:pt idx="965">
                  <c:v>2.698775036439833E-12</c:v>
                </c:pt>
                <c:pt idx="966">
                  <c:v>2.6740488739783302E-12</c:v>
                </c:pt>
                <c:pt idx="967">
                  <c:v>2.6495498960966721E-12</c:v>
                </c:pt>
                <c:pt idx="968">
                  <c:v>2.6252760151557187E-12</c:v>
                </c:pt>
                <c:pt idx="969">
                  <c:v>2.6012251628661262E-12</c:v>
                </c:pt>
                <c:pt idx="970">
                  <c:v>2.5773952901057866E-12</c:v>
                </c:pt>
                <c:pt idx="971">
                  <c:v>2.5537843667393622E-12</c:v>
                </c:pt>
                <c:pt idx="972">
                  <c:v>2.5303903814393691E-12</c:v>
                </c:pt>
                <c:pt idx="973">
                  <c:v>2.5072113415091802E-12</c:v>
                </c:pt>
                <c:pt idx="974">
                  <c:v>2.4842452727077292E-12</c:v>
                </c:pt>
                <c:pt idx="975">
                  <c:v>2.4614902190760034E-12</c:v>
                </c:pt>
                <c:pt idx="976">
                  <c:v>2.4389442427651437E-12</c:v>
                </c:pt>
                <c:pt idx="977">
                  <c:v>2.4166054238663574E-12</c:v>
                </c:pt>
                <c:pt idx="978">
                  <c:v>2.3944718602424265E-12</c:v>
                </c:pt>
                <c:pt idx="979">
                  <c:v>2.3725416673609528E-12</c:v>
                </c:pt>
                <c:pt idx="980">
                  <c:v>2.3508129781291502E-12</c:v>
                </c:pt>
                <c:pt idx="981">
                  <c:v>2.3292839427303513E-12</c:v>
                </c:pt>
                <c:pt idx="982">
                  <c:v>2.307952728462074E-12</c:v>
                </c:pt>
                <c:pt idx="983">
                  <c:v>2.2868175195756265E-12</c:v>
                </c:pt>
                <c:pt idx="984">
                  <c:v>2.2658765171174022E-12</c:v>
                </c:pt>
                <c:pt idx="985">
                  <c:v>2.2451279387716365E-12</c:v>
                </c:pt>
                <c:pt idx="986">
                  <c:v>2.2245700187047122E-12</c:v>
                </c:pt>
                <c:pt idx="987">
                  <c:v>2.2042010074109975E-12</c:v>
                </c:pt>
                <c:pt idx="988">
                  <c:v>2.1840191715602136E-12</c:v>
                </c:pt>
                <c:pt idx="989">
                  <c:v>2.164022793846222E-12</c:v>
                </c:pt>
                <c:pt idx="990">
                  <c:v>2.1442101728373507E-12</c:v>
                </c:pt>
                <c:pt idx="991">
                  <c:v>2.1245796228281323E-12</c:v>
                </c:pt>
                <c:pt idx="992">
                  <c:v>2.1051294736925046E-12</c:v>
                </c:pt>
                <c:pt idx="993">
                  <c:v>2.0858580707384417E-12</c:v>
                </c:pt>
                <c:pt idx="994">
                  <c:v>2.0667637745639334E-12</c:v>
                </c:pt>
                <c:pt idx="995">
                  <c:v>2.0478449609144627E-12</c:v>
                </c:pt>
                <c:pt idx="996">
                  <c:v>2.0291000205417759E-12</c:v>
                </c:pt>
                <c:pt idx="997">
                  <c:v>2.0105273590640226E-12</c:v>
                </c:pt>
                <c:pt idx="998">
                  <c:v>1.9921253968273109E-12</c:v>
                </c:pt>
                <c:pt idx="999">
                  <c:v>1.9738925687685613E-12</c:v>
                </c:pt>
                <c:pt idx="1000">
                  <c:v>1.955827324279635E-12</c:v>
                </c:pt>
              </c:numCache>
            </c:numRef>
          </c:yVal>
          <c:smooth val="1"/>
          <c:extLst>
            <c:ext xmlns:c16="http://schemas.microsoft.com/office/drawing/2014/chart" uri="{C3380CC4-5D6E-409C-BE32-E72D297353CC}">
              <c16:uniqueId val="{00000000-6484-40BF-98E9-A56554216C1B}"/>
            </c:ext>
          </c:extLst>
        </c:ser>
        <c:ser>
          <c:idx val="1"/>
          <c:order val="1"/>
          <c:tx>
            <c:strRef>
              <c:f>'Noise vs. Frequency Calcs'!$K$3</c:f>
              <c:strCache>
                <c:ptCount val="1"/>
                <c:pt idx="0">
                  <c:v>noise from im, uncorr</c:v>
                </c:pt>
              </c:strCache>
            </c:strRef>
          </c:tx>
          <c:spPr>
            <a:ln w="38100" cap="rnd">
              <a:solidFill>
                <a:schemeClr val="bg1">
                  <a:lumMod val="50000"/>
                </a:schemeClr>
              </a:solidFill>
              <a:round/>
            </a:ln>
            <a:effectLst/>
          </c:spPr>
          <c:marker>
            <c:symbol val="none"/>
          </c:marker>
          <c:xVal>
            <c:numRef>
              <c:f>'Noise vs. Frequency Calcs'!$B$6:$B$1005</c:f>
              <c:numCache>
                <c:formatCode>General</c:formatCode>
                <c:ptCount val="1000"/>
                <c:pt idx="0">
                  <c:v>10.055519557434415</c:v>
                </c:pt>
                <c:pt idx="1">
                  <c:v>10.148562134341228</c:v>
                </c:pt>
                <c:pt idx="2">
                  <c:v>10.242465623612443</c:v>
                </c:pt>
                <c:pt idx="3">
                  <c:v>10.337237991172076</c:v>
                </c:pt>
                <c:pt idx="4">
                  <c:v>10.432887276651954</c:v>
                </c:pt>
                <c:pt idx="5">
                  <c:v>10.529421594073712</c:v>
                </c:pt>
                <c:pt idx="6">
                  <c:v>10.626849132537062</c:v>
                </c:pt>
                <c:pt idx="7">
                  <c:v>10.725178156914545</c:v>
                </c:pt>
                <c:pt idx="8">
                  <c:v>10.824417008552615</c:v>
                </c:pt>
                <c:pt idx="9">
                  <c:v>10.924574105979284</c:v>
                </c:pt>
                <c:pt idx="10">
                  <c:v>11.025657945618194</c:v>
                </c:pt>
                <c:pt idx="11">
                  <c:v>11.127677102509484</c:v>
                </c:pt>
                <c:pt idx="12">
                  <c:v>11.230640231037137</c:v>
                </c:pt>
                <c:pt idx="13">
                  <c:v>11.334556065663156</c:v>
                </c:pt>
                <c:pt idx="14">
                  <c:v>11.439433421668529</c:v>
                </c:pt>
                <c:pt idx="15">
                  <c:v>11.54528119590106</c:v>
                </c:pt>
                <c:pt idx="16">
                  <c:v>11.652108367530015</c:v>
                </c:pt>
                <c:pt idx="17">
                  <c:v>11.759923998807947</c:v>
                </c:pt>
                <c:pt idx="18">
                  <c:v>11.868737235839372</c:v>
                </c:pt>
                <c:pt idx="19">
                  <c:v>11.978557309356706</c:v>
                </c:pt>
                <c:pt idx="20">
                  <c:v>12.08939353550322</c:v>
                </c:pt>
                <c:pt idx="21">
                  <c:v>12.201255316623438</c:v>
                </c:pt>
                <c:pt idx="22">
                  <c:v>12.314152142060697</c:v>
                </c:pt>
                <c:pt idx="23">
                  <c:v>12.428093588962135</c:v>
                </c:pt>
                <c:pt idx="24">
                  <c:v>12.543089323091174</c:v>
                </c:pt>
                <c:pt idx="25">
                  <c:v>12.65914909964741</c:v>
                </c:pt>
                <c:pt idx="26">
                  <c:v>12.776282764094221</c:v>
                </c:pt>
                <c:pt idx="27">
                  <c:v>12.894500252993895</c:v>
                </c:pt>
                <c:pt idx="28">
                  <c:v>13.013811594850626</c:v>
                </c:pt>
                <c:pt idx="29">
                  <c:v>13.13422691096121</c:v>
                </c:pt>
                <c:pt idx="30">
                  <c:v>13.255756416273645</c:v>
                </c:pt>
                <c:pt idx="31">
                  <c:v>13.378410420253696</c:v>
                </c:pt>
                <c:pt idx="32">
                  <c:v>13.502199327759438</c:v>
                </c:pt>
                <c:pt idx="33">
                  <c:v>13.627133639923896</c:v>
                </c:pt>
                <c:pt idx="34">
                  <c:v>13.753223955045851</c:v>
                </c:pt>
                <c:pt idx="35">
                  <c:v>13.88048096948901</c:v>
                </c:pt>
                <c:pt idx="36">
                  <c:v>14.008915478589289</c:v>
                </c:pt>
                <c:pt idx="37">
                  <c:v>14.138538377570567</c:v>
                </c:pt>
                <c:pt idx="38">
                  <c:v>14.269360662469065</c:v>
                </c:pt>
                <c:pt idx="39">
                  <c:v>14.401393431066017</c:v>
                </c:pt>
                <c:pt idx="40">
                  <c:v>14.534647883829168</c:v>
                </c:pt>
                <c:pt idx="41">
                  <c:v>14.669135324862962</c:v>
                </c:pt>
                <c:pt idx="42">
                  <c:v>14.804867162867387</c:v>
                </c:pt>
                <c:pt idx="43">
                  <c:v>14.94185491210585</c:v>
                </c:pt>
                <c:pt idx="44">
                  <c:v>15.080110193381923</c:v>
                </c:pt>
                <c:pt idx="45">
                  <c:v>15.21964473502514</c:v>
                </c:pt>
                <c:pt idx="46">
                  <c:v>15.36047037388593</c:v>
                </c:pt>
                <c:pt idx="47">
                  <c:v>15.502599056339776</c:v>
                </c:pt>
                <c:pt idx="48">
                  <c:v>15.6460428393006</c:v>
                </c:pt>
                <c:pt idx="49">
                  <c:v>15.79081389124357</c:v>
                </c:pt>
                <c:pt idx="50">
                  <c:v>15.936924493237447</c:v>
                </c:pt>
                <c:pt idx="51">
                  <c:v>16.084387039986034</c:v>
                </c:pt>
                <c:pt idx="52">
                  <c:v>16.233214040880387</c:v>
                </c:pt>
                <c:pt idx="53">
                  <c:v>16.383418121059048</c:v>
                </c:pt>
                <c:pt idx="54">
                  <c:v>16.535012022479815</c:v>
                </c:pt>
                <c:pt idx="55">
                  <c:v>16.688008605000398</c:v>
                </c:pt>
                <c:pt idx="56">
                  <c:v>16.842420847469256</c:v>
                </c:pt>
                <c:pt idx="57">
                  <c:v>16.998261848826505</c:v>
                </c:pt>
                <c:pt idx="58">
                  <c:v>17.155544829215252</c:v>
                </c:pt>
                <c:pt idx="59">
                  <c:v>17.314283131103522</c:v>
                </c:pt>
                <c:pt idx="60">
                  <c:v>17.474490220415017</c:v>
                </c:pt>
                <c:pt idx="61">
                  <c:v>17.636179687672673</c:v>
                </c:pt>
                <c:pt idx="62">
                  <c:v>17.799365249150608</c:v>
                </c:pt>
                <c:pt idx="63">
                  <c:v>17.964060748038335</c:v>
                </c:pt>
                <c:pt idx="64">
                  <c:v>18.130280155614553</c:v>
                </c:pt>
                <c:pt idx="65">
                  <c:v>18.298037572432833</c:v>
                </c:pt>
                <c:pt idx="66">
                  <c:v>18.4673472295175</c:v>
                </c:pt>
                <c:pt idx="67">
                  <c:v>18.638223489570851</c:v>
                </c:pt>
                <c:pt idx="68">
                  <c:v>18.810680848191616</c:v>
                </c:pt>
                <c:pt idx="69">
                  <c:v>18.984733935104774</c:v>
                </c:pt>
                <c:pt idx="70">
                  <c:v>19.160397515402462</c:v>
                </c:pt>
                <c:pt idx="71">
                  <c:v>19.337686490796383</c:v>
                </c:pt>
                <c:pt idx="72">
                  <c:v>19.516615900882435</c:v>
                </c:pt>
                <c:pt idx="73">
                  <c:v>19.697200924415718</c:v>
                </c:pt>
                <c:pt idx="74">
                  <c:v>19.879456880598877</c:v>
                </c:pt>
                <c:pt idx="75">
                  <c:v>20.06339923038146</c:v>
                </c:pt>
                <c:pt idx="76">
                  <c:v>20.249043577771175</c:v>
                </c:pt>
                <c:pt idx="77">
                  <c:v>20.436405671158081</c:v>
                </c:pt>
                <c:pt idx="78">
                  <c:v>20.625501404650191</c:v>
                </c:pt>
                <c:pt idx="79">
                  <c:v>20.816346819422026</c:v>
                </c:pt>
                <c:pt idx="80">
                  <c:v>21.008958105074885</c:v>
                </c:pt>
                <c:pt idx="81">
                  <c:v>21.20335160101099</c:v>
                </c:pt>
                <c:pt idx="82">
                  <c:v>21.399543797818939</c:v>
                </c:pt>
                <c:pt idx="83">
                  <c:v>21.59755133867316</c:v>
                </c:pt>
                <c:pt idx="84">
                  <c:v>21.797391020745284</c:v>
                </c:pt>
                <c:pt idx="85">
                  <c:v>21.999079796629221</c:v>
                </c:pt>
                <c:pt idx="86">
                  <c:v>22.202634775779298</c:v>
                </c:pt>
                <c:pt idx="87">
                  <c:v>22.408073225961726</c:v>
                </c:pt>
                <c:pt idx="88">
                  <c:v>22.615412574719652</c:v>
                </c:pt>
                <c:pt idx="89">
                  <c:v>22.824670410850736</c:v>
                </c:pt>
                <c:pt idx="90">
                  <c:v>23.035864485900174</c:v>
                </c:pt>
                <c:pt idx="91">
                  <c:v>23.249012715666165</c:v>
                </c:pt>
                <c:pt idx="92">
                  <c:v>23.464133181719664</c:v>
                </c:pt>
                <c:pt idx="93">
                  <c:v>23.681244132938186</c:v>
                </c:pt>
                <c:pt idx="94">
                  <c:v>23.900363987054504</c:v>
                </c:pt>
                <c:pt idx="95">
                  <c:v>24.121511332217995</c:v>
                </c:pt>
                <c:pt idx="96">
                  <c:v>24.344704928572469</c:v>
                </c:pt>
                <c:pt idx="97">
                  <c:v>24.569963709846949</c:v>
                </c:pt>
                <c:pt idx="98">
                  <c:v>24.79730678496249</c:v>
                </c:pt>
                <c:pt idx="99">
                  <c:v>25.026753439652381</c:v>
                </c:pt>
                <c:pt idx="100">
                  <c:v>25.25832313809871</c:v>
                </c:pt>
                <c:pt idx="101">
                  <c:v>25.492035524583642</c:v>
                </c:pt>
                <c:pt idx="102">
                  <c:v>25.727910425155414</c:v>
                </c:pt>
                <c:pt idx="103">
                  <c:v>25.965967849310459</c:v>
                </c:pt>
                <c:pt idx="104">
                  <c:v>26.206227991690955</c:v>
                </c:pt>
                <c:pt idx="105">
                  <c:v>26.448711233797802</c:v>
                </c:pt>
                <c:pt idx="106">
                  <c:v>26.693438145719202</c:v>
                </c:pt>
                <c:pt idx="107">
                  <c:v>26.940429487876614</c:v>
                </c:pt>
                <c:pt idx="108">
                  <c:v>27.189706212784802</c:v>
                </c:pt>
                <c:pt idx="109">
                  <c:v>27.441289466830288</c:v>
                </c:pt>
                <c:pt idx="110">
                  <c:v>27.695200592064175</c:v>
                </c:pt>
                <c:pt idx="111">
                  <c:v>27.951461128013378</c:v>
                </c:pt>
                <c:pt idx="112">
                  <c:v>28.210092813507856</c:v>
                </c:pt>
                <c:pt idx="113">
                  <c:v>28.471117588523956</c:v>
                </c:pt>
                <c:pt idx="114">
                  <c:v>28.734557596046347</c:v>
                </c:pt>
                <c:pt idx="115">
                  <c:v>29.000435183946568</c:v>
                </c:pt>
                <c:pt idx="116">
                  <c:v>29.268772906877871</c:v>
                </c:pt>
                <c:pt idx="117">
                  <c:v>29.539593528189588</c:v>
                </c:pt>
                <c:pt idx="118">
                  <c:v>29.812920021857476</c:v>
                </c:pt>
                <c:pt idx="119">
                  <c:v>30.08877557443293</c:v>
                </c:pt>
                <c:pt idx="120">
                  <c:v>30.367183587010111</c:v>
                </c:pt>
                <c:pt idx="121">
                  <c:v>30.648167677210605</c:v>
                </c:pt>
                <c:pt idx="122">
                  <c:v>30.931751681186899</c:v>
                </c:pt>
                <c:pt idx="123">
                  <c:v>31.217959655645199</c:v>
                </c:pt>
                <c:pt idx="124">
                  <c:v>31.506815879885334</c:v>
                </c:pt>
                <c:pt idx="125">
                  <c:v>31.798344857861032</c:v>
                </c:pt>
                <c:pt idx="126">
                  <c:v>32.092571320257996</c:v>
                </c:pt>
                <c:pt idx="127">
                  <c:v>32.389520226592175</c:v>
                </c:pt>
                <c:pt idx="128">
                  <c:v>32.689216767327387</c:v>
                </c:pt>
                <c:pt idx="129">
                  <c:v>32.991686366011415</c:v>
                </c:pt>
                <c:pt idx="130">
                  <c:v>33.296954681433895</c:v>
                </c:pt>
                <c:pt idx="131">
                  <c:v>33.605047609801623</c:v>
                </c:pt>
                <c:pt idx="132">
                  <c:v>33.915991286936773</c:v>
                </c:pt>
                <c:pt idx="133">
                  <c:v>34.229812090492558</c:v>
                </c:pt>
                <c:pt idx="134">
                  <c:v>34.546536642192166</c:v>
                </c:pt>
                <c:pt idx="135">
                  <c:v>34.866191810086384</c:v>
                </c:pt>
                <c:pt idx="136">
                  <c:v>35.188804710833047</c:v>
                </c:pt>
                <c:pt idx="137">
                  <c:v>35.514402711996937</c:v>
                </c:pt>
                <c:pt idx="138">
                  <c:v>35.84301343437253</c:v>
                </c:pt>
                <c:pt idx="139">
                  <c:v>36.174664754325939</c:v>
                </c:pt>
                <c:pt idx="140">
                  <c:v>36.509384806159979</c:v>
                </c:pt>
                <c:pt idx="141">
                  <c:v>36.847201984501133</c:v>
                </c:pt>
                <c:pt idx="142">
                  <c:v>37.188144946708405</c:v>
                </c:pt>
                <c:pt idx="143">
                  <c:v>37.532242615303424</c:v>
                </c:pt>
                <c:pt idx="144">
                  <c:v>37.879524180425285</c:v>
                </c:pt>
                <c:pt idx="145">
                  <c:v>38.230019102305846</c:v>
                </c:pt>
                <c:pt idx="146">
                  <c:v>38.583757113768961</c:v>
                </c:pt>
                <c:pt idx="147">
                  <c:v>38.9407682227531</c:v>
                </c:pt>
                <c:pt idx="148">
                  <c:v>39.301082714856825</c:v>
                </c:pt>
                <c:pt idx="149">
                  <c:v>39.664731155907759</c:v>
                </c:pt>
                <c:pt idx="150">
                  <c:v>40.03174439455568</c:v>
                </c:pt>
                <c:pt idx="151">
                  <c:v>40.402153564889495</c:v>
                </c:pt>
                <c:pt idx="152">
                  <c:v>40.775990089078114</c:v>
                </c:pt>
                <c:pt idx="153">
                  <c:v>41.153285680036277</c:v>
                </c:pt>
                <c:pt idx="154">
                  <c:v>41.534072344114946</c:v>
                </c:pt>
                <c:pt idx="155">
                  <c:v>41.918382383815796</c:v>
                </c:pt>
                <c:pt idx="156">
                  <c:v>42.306248400532233</c:v>
                </c:pt>
                <c:pt idx="157">
                  <c:v>42.697703297314206</c:v>
                </c:pt>
                <c:pt idx="158">
                  <c:v>43.092780281660268</c:v>
                </c:pt>
                <c:pt idx="159">
                  <c:v>43.491512868334148</c:v>
                </c:pt>
                <c:pt idx="160">
                  <c:v>43.893934882207397</c:v>
                </c:pt>
                <c:pt idx="161">
                  <c:v>44.300080461129923</c:v>
                </c:pt>
                <c:pt idx="162">
                  <c:v>44.709984058824716</c:v>
                </c:pt>
                <c:pt idx="163">
                  <c:v>45.123680447811495</c:v>
                </c:pt>
                <c:pt idx="164">
                  <c:v>45.541204722355708</c:v>
                </c:pt>
                <c:pt idx="165">
                  <c:v>45.962592301446627</c:v>
                </c:pt>
                <c:pt idx="166">
                  <c:v>46.387878931801076</c:v>
                </c:pt>
                <c:pt idx="167">
                  <c:v>46.817100690895998</c:v>
                </c:pt>
                <c:pt idx="168">
                  <c:v>47.250293990029462</c:v>
                </c:pt>
                <c:pt idx="169">
                  <c:v>47.687495577409045</c:v>
                </c:pt>
                <c:pt idx="170">
                  <c:v>48.12874254126924</c:v>
                </c:pt>
                <c:pt idx="171">
                  <c:v>48.574072313017766</c:v>
                </c:pt>
                <c:pt idx="172">
                  <c:v>49.023522670410721</c:v>
                </c:pt>
                <c:pt idx="173">
                  <c:v>49.477131740757777</c:v>
                </c:pt>
                <c:pt idx="174">
                  <c:v>49.934938004156074</c:v>
                </c:pt>
                <c:pt idx="175">
                  <c:v>50.396980296754819</c:v>
                </c:pt>
                <c:pt idx="176">
                  <c:v>50.863297814049595</c:v>
                </c:pt>
                <c:pt idx="177">
                  <c:v>51.333930114207462</c:v>
                </c:pt>
                <c:pt idx="178">
                  <c:v>51.808917121422702</c:v>
                </c:pt>
                <c:pt idx="179">
                  <c:v>52.288299129303674</c:v>
                </c:pt>
                <c:pt idx="180">
                  <c:v>52.772116804290661</c:v>
                </c:pt>
                <c:pt idx="181">
                  <c:v>53.260411189106314</c:v>
                </c:pt>
                <c:pt idx="182">
                  <c:v>53.753223706236405</c:v>
                </c:pt>
                <c:pt idx="183">
                  <c:v>54.250596161444761</c:v>
                </c:pt>
                <c:pt idx="184">
                  <c:v>54.752570747318913</c:v>
                </c:pt>
                <c:pt idx="185">
                  <c:v>55.259190046849461</c:v>
                </c:pt>
                <c:pt idx="186">
                  <c:v>55.770497037042801</c:v>
                </c:pt>
                <c:pt idx="187">
                  <c:v>56.286535092566496</c:v>
                </c:pt>
                <c:pt idx="188">
                  <c:v>56.807347989429303</c:v>
                </c:pt>
                <c:pt idx="189">
                  <c:v>57.332979908694234</c:v>
                </c:pt>
                <c:pt idx="190">
                  <c:v>57.863475440226182</c:v>
                </c:pt>
                <c:pt idx="191">
                  <c:v>58.398879586475545</c:v>
                </c:pt>
                <c:pt idx="192">
                  <c:v>58.939237766295172</c:v>
                </c:pt>
                <c:pt idx="193">
                  <c:v>59.484595818793409</c:v>
                </c:pt>
                <c:pt idx="194">
                  <c:v>60.035000007222223</c:v>
                </c:pt>
                <c:pt idx="195">
                  <c:v>60.590497022902909</c:v>
                </c:pt>
                <c:pt idx="196">
                  <c:v>61.151133989185418</c:v>
                </c:pt>
                <c:pt idx="197">
                  <c:v>61.716958465447419</c:v>
                </c:pt>
                <c:pt idx="198">
                  <c:v>62.288018451127776</c:v>
                </c:pt>
                <c:pt idx="199">
                  <c:v>62.864362389798352</c:v>
                </c:pt>
                <c:pt idx="200">
                  <c:v>63.446039173274691</c:v>
                </c:pt>
                <c:pt idx="201">
                  <c:v>64.033098145761812</c:v>
                </c:pt>
                <c:pt idx="202">
                  <c:v>64.625589108041751</c:v>
                </c:pt>
                <c:pt idx="203">
                  <c:v>65.223562321697059</c:v>
                </c:pt>
                <c:pt idx="204">
                  <c:v>65.827068513375195</c:v>
                </c:pt>
                <c:pt idx="205">
                  <c:v>66.436158879091607</c:v>
                </c:pt>
                <c:pt idx="206">
                  <c:v>67.050885088572258</c:v>
                </c:pt>
                <c:pt idx="207">
                  <c:v>67.671299289637702</c:v>
                </c:pt>
                <c:pt idx="208">
                  <c:v>68.297454112625886</c:v>
                </c:pt>
                <c:pt idx="209">
                  <c:v>68.92940267485767</c:v>
                </c:pt>
                <c:pt idx="210">
                  <c:v>69.567198585142052</c:v>
                </c:pt>
                <c:pt idx="211">
                  <c:v>70.210895948324463</c:v>
                </c:pt>
                <c:pt idx="212">
                  <c:v>70.860549369876225</c:v>
                </c:pt>
                <c:pt idx="213">
                  <c:v>71.516213960526869</c:v>
                </c:pt>
                <c:pt idx="214">
                  <c:v>72.177945340939445</c:v>
                </c:pt>
                <c:pt idx="215">
                  <c:v>72.845799646428276</c:v>
                </c:pt>
                <c:pt idx="216">
                  <c:v>73.519833531721716</c:v>
                </c:pt>
                <c:pt idx="217">
                  <c:v>74.200104175767493</c:v>
                </c:pt>
                <c:pt idx="218">
                  <c:v>74.886669286584095</c:v>
                </c:pt>
                <c:pt idx="219">
                  <c:v>75.579587106155188</c:v>
                </c:pt>
                <c:pt idx="220">
                  <c:v>76.278916415371185</c:v>
                </c:pt>
                <c:pt idx="221">
                  <c:v>76.984716539015579</c:v>
                </c:pt>
                <c:pt idx="222">
                  <c:v>77.69704735079695</c:v>
                </c:pt>
                <c:pt idx="223">
                  <c:v>78.41596927842869</c:v>
                </c:pt>
                <c:pt idx="224">
                  <c:v>79.141543308754635</c:v>
                </c:pt>
                <c:pt idx="225">
                  <c:v>79.873830992923601</c:v>
                </c:pt>
                <c:pt idx="226">
                  <c:v>80.612894451609407</c:v>
                </c:pt>
                <c:pt idx="227">
                  <c:v>81.358796380282058</c:v>
                </c:pt>
                <c:pt idx="228">
                  <c:v>82.111600054524843</c:v>
                </c:pt>
                <c:pt idx="229">
                  <c:v>82.871369335403784</c:v>
                </c:pt>
                <c:pt idx="230">
                  <c:v>83.638168674883033</c:v>
                </c:pt>
                <c:pt idx="231">
                  <c:v>84.412063121294267</c:v>
                </c:pt>
                <c:pt idx="232">
                  <c:v>85.19311832485343</c:v>
                </c:pt>
                <c:pt idx="233">
                  <c:v>85.981400543230848</c:v>
                </c:pt>
                <c:pt idx="234">
                  <c:v>86.776976647171168</c:v>
                </c:pt>
                <c:pt idx="235">
                  <c:v>87.579914126166457</c:v>
                </c:pt>
                <c:pt idx="236">
                  <c:v>88.390281094181688</c:v>
                </c:pt>
                <c:pt idx="237">
                  <c:v>89.208146295432257</c:v>
                </c:pt>
                <c:pt idx="238">
                  <c:v>90.033579110216138</c:v>
                </c:pt>
                <c:pt idx="239">
                  <c:v>90.866649560799047</c:v>
                </c:pt>
                <c:pt idx="240">
                  <c:v>91.707428317355152</c:v>
                </c:pt>
                <c:pt idx="241">
                  <c:v>92.555986703961324</c:v>
                </c:pt>
                <c:pt idx="242">
                  <c:v>93.412396704648302</c:v>
                </c:pt>
                <c:pt idx="243">
                  <c:v>94.276730969506517</c:v>
                </c:pt>
                <c:pt idx="244">
                  <c:v>95.149062820849508</c:v>
                </c:pt>
                <c:pt idx="245">
                  <c:v>96.029466259434074</c:v>
                </c:pt>
                <c:pt idx="246">
                  <c:v>96.918015970737443</c:v>
                </c:pt>
                <c:pt idx="247">
                  <c:v>97.81478733129299</c:v>
                </c:pt>
                <c:pt idx="248">
                  <c:v>98.719856415084593</c:v>
                </c:pt>
                <c:pt idx="249">
                  <c:v>99.63330000000002</c:v>
                </c:pt>
                <c:pt idx="250">
                  <c:v>100.55519557434417</c:v>
                </c:pt>
                <c:pt idx="251">
                  <c:v>101.48562134341228</c:v>
                </c:pt>
                <c:pt idx="252">
                  <c:v>102.42465623612442</c:v>
                </c:pt>
                <c:pt idx="253">
                  <c:v>103.37237991172074</c:v>
                </c:pt>
                <c:pt idx="254">
                  <c:v>104.32887276651969</c:v>
                </c:pt>
                <c:pt idx="255">
                  <c:v>105.29421594073712</c:v>
                </c:pt>
                <c:pt idx="256">
                  <c:v>106.26849132537062</c:v>
                </c:pt>
                <c:pt idx="257">
                  <c:v>107.25178156914545</c:v>
                </c:pt>
                <c:pt idx="258">
                  <c:v>108.24417008552615</c:v>
                </c:pt>
                <c:pt idx="259">
                  <c:v>109.24574105979283</c:v>
                </c:pt>
                <c:pt idx="260">
                  <c:v>110.25657945618194</c:v>
                </c:pt>
                <c:pt idx="261">
                  <c:v>111.276771025095</c:v>
                </c:pt>
                <c:pt idx="262">
                  <c:v>112.30640231037138</c:v>
                </c:pt>
                <c:pt idx="263">
                  <c:v>113.34556065663156</c:v>
                </c:pt>
                <c:pt idx="264">
                  <c:v>114.39433421668544</c:v>
                </c:pt>
                <c:pt idx="265">
                  <c:v>115.45281195901043</c:v>
                </c:pt>
                <c:pt idx="266">
                  <c:v>116.52108367530015</c:v>
                </c:pt>
                <c:pt idx="267">
                  <c:v>117.59923998807947</c:v>
                </c:pt>
                <c:pt idx="268">
                  <c:v>118.68737235839389</c:v>
                </c:pt>
                <c:pt idx="269">
                  <c:v>119.78557309356708</c:v>
                </c:pt>
                <c:pt idx="270">
                  <c:v>120.89393535503218</c:v>
                </c:pt>
                <c:pt idx="271">
                  <c:v>122.0125531662344</c:v>
                </c:pt>
                <c:pt idx="272">
                  <c:v>123.14152142060696</c:v>
                </c:pt>
                <c:pt idx="273">
                  <c:v>124.28093588962135</c:v>
                </c:pt>
                <c:pt idx="274">
                  <c:v>125.43089323091174</c:v>
                </c:pt>
                <c:pt idx="275">
                  <c:v>126.59149099647411</c:v>
                </c:pt>
                <c:pt idx="276">
                  <c:v>127.76282764094221</c:v>
                </c:pt>
                <c:pt idx="277">
                  <c:v>128.94500252993896</c:v>
                </c:pt>
                <c:pt idx="278">
                  <c:v>130.13811594850611</c:v>
                </c:pt>
                <c:pt idx="279">
                  <c:v>131.34226910961209</c:v>
                </c:pt>
                <c:pt idx="280">
                  <c:v>132.55756416273644</c:v>
                </c:pt>
                <c:pt idx="281">
                  <c:v>133.78410420253698</c:v>
                </c:pt>
                <c:pt idx="282">
                  <c:v>135.02199327759439</c:v>
                </c:pt>
                <c:pt idx="283">
                  <c:v>136.27133639923881</c:v>
                </c:pt>
                <c:pt idx="284">
                  <c:v>137.53223955045851</c:v>
                </c:pt>
                <c:pt idx="285">
                  <c:v>138.80480969489025</c:v>
                </c:pt>
                <c:pt idx="286">
                  <c:v>140.08915478589287</c:v>
                </c:pt>
                <c:pt idx="287">
                  <c:v>141.38538377570583</c:v>
                </c:pt>
                <c:pt idx="288">
                  <c:v>142.69360662469066</c:v>
                </c:pt>
                <c:pt idx="289">
                  <c:v>144.01393431066015</c:v>
                </c:pt>
                <c:pt idx="290">
                  <c:v>145.34647883829183</c:v>
                </c:pt>
                <c:pt idx="291">
                  <c:v>146.69135324862975</c:v>
                </c:pt>
                <c:pt idx="292">
                  <c:v>148.04867162867404</c:v>
                </c:pt>
                <c:pt idx="293">
                  <c:v>149.41854912105865</c:v>
                </c:pt>
                <c:pt idx="294">
                  <c:v>150.80110193381921</c:v>
                </c:pt>
                <c:pt idx="295">
                  <c:v>152.19644735025122</c:v>
                </c:pt>
                <c:pt idx="296">
                  <c:v>153.60470373885931</c:v>
                </c:pt>
                <c:pt idx="297">
                  <c:v>155.02599056339776</c:v>
                </c:pt>
                <c:pt idx="298">
                  <c:v>156.46042839300614</c:v>
                </c:pt>
                <c:pt idx="299">
                  <c:v>157.90813891243585</c:v>
                </c:pt>
                <c:pt idx="300">
                  <c:v>159.36924493237447</c:v>
                </c:pt>
                <c:pt idx="301">
                  <c:v>160.84387039986035</c:v>
                </c:pt>
                <c:pt idx="302">
                  <c:v>162.33214040880387</c:v>
                </c:pt>
                <c:pt idx="303">
                  <c:v>163.83418121059049</c:v>
                </c:pt>
                <c:pt idx="304">
                  <c:v>165.35012022479819</c:v>
                </c:pt>
                <c:pt idx="305">
                  <c:v>166.88008605000556</c:v>
                </c:pt>
                <c:pt idx="306">
                  <c:v>168.42420847469256</c:v>
                </c:pt>
                <c:pt idx="307">
                  <c:v>169.98261848826505</c:v>
                </c:pt>
                <c:pt idx="308">
                  <c:v>171.55544829215251</c:v>
                </c:pt>
                <c:pt idx="309">
                  <c:v>173.14283131103522</c:v>
                </c:pt>
                <c:pt idx="310">
                  <c:v>174.74490220415015</c:v>
                </c:pt>
                <c:pt idx="311">
                  <c:v>176.36179687672671</c:v>
                </c:pt>
                <c:pt idx="312">
                  <c:v>177.99365249150608</c:v>
                </c:pt>
                <c:pt idx="313">
                  <c:v>179.64060748038335</c:v>
                </c:pt>
                <c:pt idx="314">
                  <c:v>181.30280155614557</c:v>
                </c:pt>
                <c:pt idx="315">
                  <c:v>182.98037572432835</c:v>
                </c:pt>
                <c:pt idx="316">
                  <c:v>184.673472295175</c:v>
                </c:pt>
                <c:pt idx="317">
                  <c:v>186.38223489570848</c:v>
                </c:pt>
                <c:pt idx="318">
                  <c:v>188.10680848191615</c:v>
                </c:pt>
                <c:pt idx="319">
                  <c:v>189.84733935104771</c:v>
                </c:pt>
                <c:pt idx="320">
                  <c:v>191.60397515402462</c:v>
                </c:pt>
                <c:pt idx="321">
                  <c:v>193.37686490796381</c:v>
                </c:pt>
                <c:pt idx="322">
                  <c:v>195.16615900882437</c:v>
                </c:pt>
                <c:pt idx="323">
                  <c:v>196.97200924415719</c:v>
                </c:pt>
                <c:pt idx="324">
                  <c:v>198.79456880598877</c:v>
                </c:pt>
                <c:pt idx="325">
                  <c:v>200.63399230381461</c:v>
                </c:pt>
                <c:pt idx="326">
                  <c:v>202.49043577771175</c:v>
                </c:pt>
                <c:pt idx="327">
                  <c:v>204.36405671158079</c:v>
                </c:pt>
                <c:pt idx="328">
                  <c:v>206.25501404650191</c:v>
                </c:pt>
                <c:pt idx="329">
                  <c:v>208.16346819422026</c:v>
                </c:pt>
                <c:pt idx="330">
                  <c:v>210.08958105074885</c:v>
                </c:pt>
                <c:pt idx="331">
                  <c:v>212.03351601010988</c:v>
                </c:pt>
                <c:pt idx="332">
                  <c:v>213.99543797818939</c:v>
                </c:pt>
                <c:pt idx="333">
                  <c:v>215.97551338673159</c:v>
                </c:pt>
                <c:pt idx="334">
                  <c:v>217.97391020745283</c:v>
                </c:pt>
                <c:pt idx="335">
                  <c:v>219.99079796629221</c:v>
                </c:pt>
                <c:pt idx="336">
                  <c:v>222.02634775779296</c:v>
                </c:pt>
                <c:pt idx="337">
                  <c:v>224.08073225961888</c:v>
                </c:pt>
                <c:pt idx="338">
                  <c:v>226.15412574719659</c:v>
                </c:pt>
                <c:pt idx="339">
                  <c:v>228.24670410850737</c:v>
                </c:pt>
                <c:pt idx="340">
                  <c:v>230.35864485900171</c:v>
                </c:pt>
                <c:pt idx="341">
                  <c:v>232.49012715666163</c:v>
                </c:pt>
                <c:pt idx="342">
                  <c:v>234.64133181719666</c:v>
                </c:pt>
                <c:pt idx="343">
                  <c:v>236.81244132938187</c:v>
                </c:pt>
                <c:pt idx="344">
                  <c:v>239.00363987054507</c:v>
                </c:pt>
                <c:pt idx="345">
                  <c:v>241.21511332217995</c:v>
                </c:pt>
                <c:pt idx="346">
                  <c:v>243.44704928572472</c:v>
                </c:pt>
                <c:pt idx="347">
                  <c:v>245.69963709846951</c:v>
                </c:pt>
                <c:pt idx="348">
                  <c:v>247.97306784962493</c:v>
                </c:pt>
                <c:pt idx="349">
                  <c:v>250.26753439652379</c:v>
                </c:pt>
                <c:pt idx="350">
                  <c:v>252.58323138098709</c:v>
                </c:pt>
                <c:pt idx="351">
                  <c:v>254.92035524583642</c:v>
                </c:pt>
                <c:pt idx="352">
                  <c:v>257.27910425155414</c:v>
                </c:pt>
                <c:pt idx="353">
                  <c:v>259.65967849310459</c:v>
                </c:pt>
                <c:pt idx="354">
                  <c:v>262.06227991690952</c:v>
                </c:pt>
                <c:pt idx="355">
                  <c:v>264.48711233797798</c:v>
                </c:pt>
                <c:pt idx="356">
                  <c:v>266.93438145719205</c:v>
                </c:pt>
                <c:pt idx="357">
                  <c:v>269.40429487876611</c:v>
                </c:pt>
                <c:pt idx="358">
                  <c:v>271.89706212784802</c:v>
                </c:pt>
                <c:pt idx="359">
                  <c:v>274.4128946683029</c:v>
                </c:pt>
                <c:pt idx="360">
                  <c:v>276.95200592064174</c:v>
                </c:pt>
                <c:pt idx="361">
                  <c:v>279.51461128013381</c:v>
                </c:pt>
                <c:pt idx="362">
                  <c:v>282.10092813507856</c:v>
                </c:pt>
                <c:pt idx="363">
                  <c:v>284.71117588523958</c:v>
                </c:pt>
                <c:pt idx="364">
                  <c:v>287.34557596046352</c:v>
                </c:pt>
                <c:pt idx="365">
                  <c:v>290.0043518394657</c:v>
                </c:pt>
                <c:pt idx="366">
                  <c:v>292.68772906877871</c:v>
                </c:pt>
                <c:pt idx="367">
                  <c:v>295.39593528189585</c:v>
                </c:pt>
                <c:pt idx="368">
                  <c:v>298.12920021857474</c:v>
                </c:pt>
                <c:pt idx="369">
                  <c:v>300.88775574433089</c:v>
                </c:pt>
                <c:pt idx="370">
                  <c:v>303.67183587010106</c:v>
                </c:pt>
                <c:pt idx="371">
                  <c:v>306.48167677210608</c:v>
                </c:pt>
                <c:pt idx="372">
                  <c:v>309.31751681186898</c:v>
                </c:pt>
                <c:pt idx="373">
                  <c:v>312.179596556452</c:v>
                </c:pt>
                <c:pt idx="374">
                  <c:v>315.06815879885494</c:v>
                </c:pt>
                <c:pt idx="375">
                  <c:v>317.98344857861036</c:v>
                </c:pt>
                <c:pt idx="376">
                  <c:v>320.92571320257991</c:v>
                </c:pt>
                <c:pt idx="377">
                  <c:v>323.8952022659218</c:v>
                </c:pt>
                <c:pt idx="378">
                  <c:v>326.89216767327389</c:v>
                </c:pt>
                <c:pt idx="379">
                  <c:v>329.91686366011413</c:v>
                </c:pt>
                <c:pt idx="380">
                  <c:v>332.96954681433897</c:v>
                </c:pt>
                <c:pt idx="381">
                  <c:v>336.05047609801619</c:v>
                </c:pt>
                <c:pt idx="382">
                  <c:v>339.1599128693677</c:v>
                </c:pt>
                <c:pt idx="383">
                  <c:v>342.29812090492555</c:v>
                </c:pt>
                <c:pt idx="384">
                  <c:v>345.46536642192166</c:v>
                </c:pt>
                <c:pt idx="385">
                  <c:v>348.66191810086383</c:v>
                </c:pt>
                <c:pt idx="386">
                  <c:v>351.88804710833045</c:v>
                </c:pt>
                <c:pt idx="387">
                  <c:v>355.14402711996939</c:v>
                </c:pt>
                <c:pt idx="388">
                  <c:v>358.43013434372693</c:v>
                </c:pt>
                <c:pt idx="389">
                  <c:v>361.74664754325943</c:v>
                </c:pt>
                <c:pt idx="390">
                  <c:v>365.09384806159983</c:v>
                </c:pt>
                <c:pt idx="391">
                  <c:v>368.47201984501129</c:v>
                </c:pt>
                <c:pt idx="392">
                  <c:v>371.881449467084</c:v>
                </c:pt>
                <c:pt idx="393">
                  <c:v>375.32242615303426</c:v>
                </c:pt>
                <c:pt idx="394">
                  <c:v>378.79524180425443</c:v>
                </c:pt>
                <c:pt idx="395">
                  <c:v>382.30019102305846</c:v>
                </c:pt>
                <c:pt idx="396">
                  <c:v>385.83757113768968</c:v>
                </c:pt>
                <c:pt idx="397">
                  <c:v>389.40768222753098</c:v>
                </c:pt>
                <c:pt idx="398">
                  <c:v>393.01082714856824</c:v>
                </c:pt>
                <c:pt idx="399">
                  <c:v>396.64731155907754</c:v>
                </c:pt>
                <c:pt idx="400">
                  <c:v>400.31744394555676</c:v>
                </c:pt>
                <c:pt idx="401">
                  <c:v>404.02153564889488</c:v>
                </c:pt>
                <c:pt idx="402">
                  <c:v>407.75990089078107</c:v>
                </c:pt>
                <c:pt idx="403">
                  <c:v>411.53285680036277</c:v>
                </c:pt>
                <c:pt idx="404">
                  <c:v>415.34072344114941</c:v>
                </c:pt>
                <c:pt idx="405">
                  <c:v>419.18382383815793</c:v>
                </c:pt>
                <c:pt idx="406">
                  <c:v>423.06248400532235</c:v>
                </c:pt>
                <c:pt idx="407">
                  <c:v>426.97703297314206</c:v>
                </c:pt>
                <c:pt idx="408">
                  <c:v>430.92780281660271</c:v>
                </c:pt>
                <c:pt idx="409">
                  <c:v>434.91512868334149</c:v>
                </c:pt>
                <c:pt idx="410">
                  <c:v>438.93934882207395</c:v>
                </c:pt>
                <c:pt idx="411">
                  <c:v>443.00080461129926</c:v>
                </c:pt>
                <c:pt idx="412">
                  <c:v>447.09984058824716</c:v>
                </c:pt>
                <c:pt idx="413">
                  <c:v>451.23680447811347</c:v>
                </c:pt>
                <c:pt idx="414">
                  <c:v>455.41204722355712</c:v>
                </c:pt>
                <c:pt idx="415">
                  <c:v>459.62592301446625</c:v>
                </c:pt>
                <c:pt idx="416">
                  <c:v>463.87878931801077</c:v>
                </c:pt>
                <c:pt idx="417">
                  <c:v>468.17100690896001</c:v>
                </c:pt>
                <c:pt idx="418">
                  <c:v>472.50293990029456</c:v>
                </c:pt>
                <c:pt idx="419">
                  <c:v>476.87495577409044</c:v>
                </c:pt>
                <c:pt idx="420">
                  <c:v>481.28742541269241</c:v>
                </c:pt>
                <c:pt idx="421">
                  <c:v>485.74072313017768</c:v>
                </c:pt>
                <c:pt idx="422">
                  <c:v>490.23522670410722</c:v>
                </c:pt>
                <c:pt idx="423">
                  <c:v>494.77131740757773</c:v>
                </c:pt>
                <c:pt idx="424">
                  <c:v>499.34938004156078</c:v>
                </c:pt>
                <c:pt idx="425">
                  <c:v>503.96980296754828</c:v>
                </c:pt>
                <c:pt idx="426">
                  <c:v>508.63297814049599</c:v>
                </c:pt>
                <c:pt idx="427">
                  <c:v>513.33930114207453</c:v>
                </c:pt>
                <c:pt idx="428">
                  <c:v>518.08917121422701</c:v>
                </c:pt>
                <c:pt idx="429">
                  <c:v>522.88299129303675</c:v>
                </c:pt>
                <c:pt idx="430">
                  <c:v>527.72116804290658</c:v>
                </c:pt>
                <c:pt idx="431">
                  <c:v>532.6041118910631</c:v>
                </c:pt>
                <c:pt idx="432">
                  <c:v>537.53223706236406</c:v>
                </c:pt>
                <c:pt idx="433">
                  <c:v>542.50596161444764</c:v>
                </c:pt>
                <c:pt idx="434">
                  <c:v>547.52570747318907</c:v>
                </c:pt>
                <c:pt idx="435">
                  <c:v>552.59190046849471</c:v>
                </c:pt>
                <c:pt idx="436">
                  <c:v>557.70497037042799</c:v>
                </c:pt>
                <c:pt idx="437">
                  <c:v>562.86535092566498</c:v>
                </c:pt>
                <c:pt idx="438">
                  <c:v>568.07347989429456</c:v>
                </c:pt>
                <c:pt idx="439">
                  <c:v>573.32979908694222</c:v>
                </c:pt>
                <c:pt idx="440">
                  <c:v>578.63475440226182</c:v>
                </c:pt>
                <c:pt idx="441">
                  <c:v>583.9887958647555</c:v>
                </c:pt>
                <c:pt idx="442">
                  <c:v>589.39237766295332</c:v>
                </c:pt>
                <c:pt idx="443">
                  <c:v>594.84595818793412</c:v>
                </c:pt>
                <c:pt idx="444">
                  <c:v>600.35000007222379</c:v>
                </c:pt>
                <c:pt idx="445">
                  <c:v>605.904970229029</c:v>
                </c:pt>
                <c:pt idx="446">
                  <c:v>611.51133989185416</c:v>
                </c:pt>
                <c:pt idx="447">
                  <c:v>617.16958465447419</c:v>
                </c:pt>
                <c:pt idx="448">
                  <c:v>622.88018451127778</c:v>
                </c:pt>
                <c:pt idx="449">
                  <c:v>628.6436238979835</c:v>
                </c:pt>
                <c:pt idx="450">
                  <c:v>634.46039173274687</c:v>
                </c:pt>
                <c:pt idx="451">
                  <c:v>640.33098145761812</c:v>
                </c:pt>
                <c:pt idx="452">
                  <c:v>646.25589108041743</c:v>
                </c:pt>
                <c:pt idx="453">
                  <c:v>652.23562321696897</c:v>
                </c:pt>
                <c:pt idx="454">
                  <c:v>658.27068513375207</c:v>
                </c:pt>
                <c:pt idx="455">
                  <c:v>664.36158879091613</c:v>
                </c:pt>
                <c:pt idx="456">
                  <c:v>670.5088508857225</c:v>
                </c:pt>
                <c:pt idx="457">
                  <c:v>676.71299289637705</c:v>
                </c:pt>
                <c:pt idx="458">
                  <c:v>682.97454112626042</c:v>
                </c:pt>
                <c:pt idx="459">
                  <c:v>689.29402674857681</c:v>
                </c:pt>
                <c:pt idx="460">
                  <c:v>695.67198585142046</c:v>
                </c:pt>
                <c:pt idx="461">
                  <c:v>702.10895948324469</c:v>
                </c:pt>
                <c:pt idx="462">
                  <c:v>708.6054936987623</c:v>
                </c:pt>
                <c:pt idx="463">
                  <c:v>715.16213960527023</c:v>
                </c:pt>
                <c:pt idx="464">
                  <c:v>721.77945340939448</c:v>
                </c:pt>
                <c:pt idx="465">
                  <c:v>728.45799646428418</c:v>
                </c:pt>
                <c:pt idx="466">
                  <c:v>735.19833531721713</c:v>
                </c:pt>
                <c:pt idx="467">
                  <c:v>742.0010417576766</c:v>
                </c:pt>
                <c:pt idx="468">
                  <c:v>748.86669286584095</c:v>
                </c:pt>
                <c:pt idx="469">
                  <c:v>755.79587106155191</c:v>
                </c:pt>
                <c:pt idx="470">
                  <c:v>762.78916415371179</c:v>
                </c:pt>
                <c:pt idx="471">
                  <c:v>769.84716539015585</c:v>
                </c:pt>
                <c:pt idx="472">
                  <c:v>776.97047350796959</c:v>
                </c:pt>
                <c:pt idx="473">
                  <c:v>784.15969278428702</c:v>
                </c:pt>
                <c:pt idx="474">
                  <c:v>791.41543308754785</c:v>
                </c:pt>
                <c:pt idx="475">
                  <c:v>798.73830992923604</c:v>
                </c:pt>
                <c:pt idx="476">
                  <c:v>806.12894451609566</c:v>
                </c:pt>
                <c:pt idx="477">
                  <c:v>813.58796380282058</c:v>
                </c:pt>
                <c:pt idx="478">
                  <c:v>821.11600054525002</c:v>
                </c:pt>
                <c:pt idx="479">
                  <c:v>828.71369335403779</c:v>
                </c:pt>
                <c:pt idx="480">
                  <c:v>836.38168674883036</c:v>
                </c:pt>
                <c:pt idx="481">
                  <c:v>844.12063121294273</c:v>
                </c:pt>
                <c:pt idx="482">
                  <c:v>851.93118324853424</c:v>
                </c:pt>
                <c:pt idx="483">
                  <c:v>859.81400543230848</c:v>
                </c:pt>
                <c:pt idx="484">
                  <c:v>867.76976647171182</c:v>
                </c:pt>
                <c:pt idx="485">
                  <c:v>875.79914126166466</c:v>
                </c:pt>
                <c:pt idx="486">
                  <c:v>883.90281094181694</c:v>
                </c:pt>
                <c:pt idx="487">
                  <c:v>892.08146295432414</c:v>
                </c:pt>
                <c:pt idx="488">
                  <c:v>900.33579110216135</c:v>
                </c:pt>
                <c:pt idx="489">
                  <c:v>908.66649560799215</c:v>
                </c:pt>
                <c:pt idx="490">
                  <c:v>917.07428317355311</c:v>
                </c:pt>
                <c:pt idx="491">
                  <c:v>925.55986703961491</c:v>
                </c:pt>
                <c:pt idx="492">
                  <c:v>934.12396704648302</c:v>
                </c:pt>
                <c:pt idx="493">
                  <c:v>942.76730969506514</c:v>
                </c:pt>
                <c:pt idx="494">
                  <c:v>951.49062820849497</c:v>
                </c:pt>
                <c:pt idx="495">
                  <c:v>960.29466259434071</c:v>
                </c:pt>
                <c:pt idx="496">
                  <c:v>969.18015970737451</c:v>
                </c:pt>
                <c:pt idx="497">
                  <c:v>978.14787331292985</c:v>
                </c:pt>
                <c:pt idx="498">
                  <c:v>987.19856415084598</c:v>
                </c:pt>
                <c:pt idx="499">
                  <c:v>996.3330000000002</c:v>
                </c:pt>
                <c:pt idx="500">
                  <c:v>1005.5519557434416</c:v>
                </c:pt>
                <c:pt idx="501">
                  <c:v>1014.8562134341227</c:v>
                </c:pt>
                <c:pt idx="502">
                  <c:v>1024.2465623612443</c:v>
                </c:pt>
                <c:pt idx="503">
                  <c:v>1033.7237991172074</c:v>
                </c:pt>
                <c:pt idx="504">
                  <c:v>1043.288727665197</c:v>
                </c:pt>
                <c:pt idx="505">
                  <c:v>1052.942159407371</c:v>
                </c:pt>
                <c:pt idx="506">
                  <c:v>1062.6849132537063</c:v>
                </c:pt>
                <c:pt idx="507">
                  <c:v>1072.5178156914544</c:v>
                </c:pt>
                <c:pt idx="508">
                  <c:v>1082.4417008552614</c:v>
                </c:pt>
                <c:pt idx="509">
                  <c:v>1092.4574105979284</c:v>
                </c:pt>
                <c:pt idx="510">
                  <c:v>1102.5657945618211</c:v>
                </c:pt>
                <c:pt idx="511">
                  <c:v>1112.7677102509501</c:v>
                </c:pt>
                <c:pt idx="512">
                  <c:v>1123.0640231037155</c:v>
                </c:pt>
                <c:pt idx="513">
                  <c:v>1133.4556065663173</c:v>
                </c:pt>
                <c:pt idx="514">
                  <c:v>1143.943342166853</c:v>
                </c:pt>
                <c:pt idx="515">
                  <c:v>1154.5281195901059</c:v>
                </c:pt>
                <c:pt idx="516">
                  <c:v>1165.2108367530013</c:v>
                </c:pt>
                <c:pt idx="517">
                  <c:v>1175.9923998807947</c:v>
                </c:pt>
                <c:pt idx="518">
                  <c:v>1186.873723583939</c:v>
                </c:pt>
                <c:pt idx="519">
                  <c:v>1197.8557309356706</c:v>
                </c:pt>
                <c:pt idx="520">
                  <c:v>1208.939353550322</c:v>
                </c:pt>
                <c:pt idx="521">
                  <c:v>1220.125531662344</c:v>
                </c:pt>
                <c:pt idx="522">
                  <c:v>1231.4152142060698</c:v>
                </c:pt>
                <c:pt idx="523">
                  <c:v>1242.8093588962151</c:v>
                </c:pt>
                <c:pt idx="524">
                  <c:v>1254.308932309119</c:v>
                </c:pt>
                <c:pt idx="525">
                  <c:v>1265.9149099647427</c:v>
                </c:pt>
                <c:pt idx="526">
                  <c:v>1277.6282764094219</c:v>
                </c:pt>
                <c:pt idx="527">
                  <c:v>1289.4500252993896</c:v>
                </c:pt>
                <c:pt idx="528">
                  <c:v>1301.3811594850627</c:v>
                </c:pt>
                <c:pt idx="529">
                  <c:v>1313.4226910961211</c:v>
                </c:pt>
                <c:pt idx="530">
                  <c:v>1325.5756416273662</c:v>
                </c:pt>
                <c:pt idx="531">
                  <c:v>1337.8410420253713</c:v>
                </c:pt>
                <c:pt idx="532">
                  <c:v>1350.2199327759456</c:v>
                </c:pt>
                <c:pt idx="533">
                  <c:v>1362.7133639923898</c:v>
                </c:pt>
                <c:pt idx="534">
                  <c:v>1375.3223955045864</c:v>
                </c:pt>
                <c:pt idx="535">
                  <c:v>1388.0480969489024</c:v>
                </c:pt>
                <c:pt idx="536">
                  <c:v>1400.8915478589306</c:v>
                </c:pt>
                <c:pt idx="537">
                  <c:v>1413.8538377570583</c:v>
                </c:pt>
                <c:pt idx="538">
                  <c:v>1426.936066246908</c:v>
                </c:pt>
                <c:pt idx="539">
                  <c:v>1440.1393431066033</c:v>
                </c:pt>
                <c:pt idx="540">
                  <c:v>1453.4647883829184</c:v>
                </c:pt>
                <c:pt idx="541">
                  <c:v>1466.9135324862991</c:v>
                </c:pt>
                <c:pt idx="542">
                  <c:v>1480.4867162867404</c:v>
                </c:pt>
                <c:pt idx="543">
                  <c:v>1494.1854912105864</c:v>
                </c:pt>
                <c:pt idx="544">
                  <c:v>1508.0110193381936</c:v>
                </c:pt>
                <c:pt idx="545">
                  <c:v>1521.9644735025138</c:v>
                </c:pt>
                <c:pt idx="546">
                  <c:v>1536.0470373885946</c:v>
                </c:pt>
                <c:pt idx="547">
                  <c:v>1550.2599056339791</c:v>
                </c:pt>
                <c:pt idx="548">
                  <c:v>1564.6042839300615</c:v>
                </c:pt>
                <c:pt idx="549">
                  <c:v>1579.0813891243583</c:v>
                </c:pt>
                <c:pt idx="550">
                  <c:v>1593.6924493237445</c:v>
                </c:pt>
                <c:pt idx="551">
                  <c:v>1608.4387039986032</c:v>
                </c:pt>
                <c:pt idx="552">
                  <c:v>1623.3214040880384</c:v>
                </c:pt>
                <c:pt idx="553">
                  <c:v>1638.3418121059049</c:v>
                </c:pt>
                <c:pt idx="554">
                  <c:v>1653.5012022479816</c:v>
                </c:pt>
                <c:pt idx="555">
                  <c:v>1668.8008605000555</c:v>
                </c:pt>
                <c:pt idx="556">
                  <c:v>1684.2420847469259</c:v>
                </c:pt>
                <c:pt idx="557">
                  <c:v>1699.8261848826505</c:v>
                </c:pt>
                <c:pt idx="558">
                  <c:v>1715.554482921541</c:v>
                </c:pt>
                <c:pt idx="559">
                  <c:v>1731.4283131103518</c:v>
                </c:pt>
                <c:pt idx="560">
                  <c:v>1747.4490220415016</c:v>
                </c:pt>
                <c:pt idx="561">
                  <c:v>1763.6179687672673</c:v>
                </c:pt>
                <c:pt idx="562">
                  <c:v>1779.9365249150608</c:v>
                </c:pt>
                <c:pt idx="563">
                  <c:v>1796.4060748038335</c:v>
                </c:pt>
                <c:pt idx="564">
                  <c:v>1813.0280155614555</c:v>
                </c:pt>
                <c:pt idx="565">
                  <c:v>1829.8037572432834</c:v>
                </c:pt>
                <c:pt idx="566">
                  <c:v>1846.7347229517502</c:v>
                </c:pt>
                <c:pt idx="567">
                  <c:v>1863.8223489570851</c:v>
                </c:pt>
                <c:pt idx="568">
                  <c:v>1881.0680848191616</c:v>
                </c:pt>
                <c:pt idx="569">
                  <c:v>1898.4733935104773</c:v>
                </c:pt>
                <c:pt idx="570">
                  <c:v>1916.0397515402462</c:v>
                </c:pt>
                <c:pt idx="571">
                  <c:v>1933.768649079638</c:v>
                </c:pt>
                <c:pt idx="572">
                  <c:v>1951.6615900882437</c:v>
                </c:pt>
                <c:pt idx="573">
                  <c:v>1969.7200924415718</c:v>
                </c:pt>
                <c:pt idx="574">
                  <c:v>1987.9456880598877</c:v>
                </c:pt>
                <c:pt idx="575">
                  <c:v>2006.339923038146</c:v>
                </c:pt>
                <c:pt idx="576">
                  <c:v>2024.9043577771172</c:v>
                </c:pt>
                <c:pt idx="577">
                  <c:v>2043.6405671158079</c:v>
                </c:pt>
                <c:pt idx="578">
                  <c:v>2062.550140465019</c:v>
                </c:pt>
                <c:pt idx="579">
                  <c:v>2081.6346819422029</c:v>
                </c:pt>
                <c:pt idx="580">
                  <c:v>2100.8958105074885</c:v>
                </c:pt>
                <c:pt idx="581">
                  <c:v>2120.3351601010986</c:v>
                </c:pt>
                <c:pt idx="582">
                  <c:v>2139.9543797818937</c:v>
                </c:pt>
                <c:pt idx="583">
                  <c:v>2159.7551338673161</c:v>
                </c:pt>
                <c:pt idx="584">
                  <c:v>2179.7391020745281</c:v>
                </c:pt>
                <c:pt idx="585">
                  <c:v>2199.9079796629221</c:v>
                </c:pt>
                <c:pt idx="586">
                  <c:v>2220.2634775779293</c:v>
                </c:pt>
                <c:pt idx="587">
                  <c:v>2240.8073225961725</c:v>
                </c:pt>
                <c:pt idx="588">
                  <c:v>2261.5412574719658</c:v>
                </c:pt>
                <c:pt idx="589">
                  <c:v>2282.4670410850736</c:v>
                </c:pt>
                <c:pt idx="590">
                  <c:v>2303.586448590017</c:v>
                </c:pt>
                <c:pt idx="591">
                  <c:v>2324.9012715666163</c:v>
                </c:pt>
                <c:pt idx="592">
                  <c:v>2346.4133181719667</c:v>
                </c:pt>
                <c:pt idx="593">
                  <c:v>2368.1244132938186</c:v>
                </c:pt>
                <c:pt idx="594">
                  <c:v>2390.0363987054507</c:v>
                </c:pt>
                <c:pt idx="595">
                  <c:v>2412.1511332217997</c:v>
                </c:pt>
                <c:pt idx="596">
                  <c:v>2434.4704928572469</c:v>
                </c:pt>
                <c:pt idx="597">
                  <c:v>2456.9963709846952</c:v>
                </c:pt>
                <c:pt idx="598">
                  <c:v>2479.7306784962493</c:v>
                </c:pt>
                <c:pt idx="599">
                  <c:v>2502.675343965238</c:v>
                </c:pt>
                <c:pt idx="600">
                  <c:v>2525.8323138098713</c:v>
                </c:pt>
                <c:pt idx="601">
                  <c:v>2549.2035524583644</c:v>
                </c:pt>
                <c:pt idx="602">
                  <c:v>2572.7910425155414</c:v>
                </c:pt>
                <c:pt idx="603">
                  <c:v>2596.5967849310459</c:v>
                </c:pt>
                <c:pt idx="604">
                  <c:v>2620.6227991690957</c:v>
                </c:pt>
                <c:pt idx="605">
                  <c:v>2644.8711233797799</c:v>
                </c:pt>
                <c:pt idx="606">
                  <c:v>2669.3438145719206</c:v>
                </c:pt>
                <c:pt idx="607">
                  <c:v>2694.0429487876613</c:v>
                </c:pt>
                <c:pt idx="608">
                  <c:v>2718.9706212784804</c:v>
                </c:pt>
                <c:pt idx="609">
                  <c:v>2744.1289466830285</c:v>
                </c:pt>
                <c:pt idx="610">
                  <c:v>2769.5200592064175</c:v>
                </c:pt>
                <c:pt idx="611">
                  <c:v>2795.1461128013379</c:v>
                </c:pt>
                <c:pt idx="612">
                  <c:v>2821.0092813507854</c:v>
                </c:pt>
                <c:pt idx="613">
                  <c:v>2847.1117588523957</c:v>
                </c:pt>
                <c:pt idx="614">
                  <c:v>2873.4557596046352</c:v>
                </c:pt>
                <c:pt idx="615">
                  <c:v>2900.0435183946565</c:v>
                </c:pt>
                <c:pt idx="616">
                  <c:v>2926.8772906877871</c:v>
                </c:pt>
                <c:pt idx="617">
                  <c:v>2953.9593528189589</c:v>
                </c:pt>
                <c:pt idx="618">
                  <c:v>2981.2920021857476</c:v>
                </c:pt>
                <c:pt idx="619">
                  <c:v>3008.8775574433089</c:v>
                </c:pt>
                <c:pt idx="620">
                  <c:v>3036.7183587010109</c:v>
                </c:pt>
                <c:pt idx="621">
                  <c:v>3064.8167677210613</c:v>
                </c:pt>
                <c:pt idx="622">
                  <c:v>3093.1751681186902</c:v>
                </c:pt>
                <c:pt idx="623">
                  <c:v>3121.79596556452</c:v>
                </c:pt>
                <c:pt idx="624">
                  <c:v>3150.6815879885494</c:v>
                </c:pt>
                <c:pt idx="625">
                  <c:v>3179.8344857861039</c:v>
                </c:pt>
                <c:pt idx="626">
                  <c:v>3209.2571320257989</c:v>
                </c:pt>
                <c:pt idx="627">
                  <c:v>3238.9520226592176</c:v>
                </c:pt>
                <c:pt idx="628">
                  <c:v>3268.9216767327389</c:v>
                </c:pt>
                <c:pt idx="629">
                  <c:v>3299.1686366011413</c:v>
                </c:pt>
                <c:pt idx="630">
                  <c:v>3329.6954681433899</c:v>
                </c:pt>
                <c:pt idx="631">
                  <c:v>3360.5047609801618</c:v>
                </c:pt>
                <c:pt idx="632">
                  <c:v>3391.5991286936774</c:v>
                </c:pt>
                <c:pt idx="633">
                  <c:v>3422.981209049256</c:v>
                </c:pt>
                <c:pt idx="634">
                  <c:v>3454.6536642192159</c:v>
                </c:pt>
                <c:pt idx="635">
                  <c:v>3486.6191810086389</c:v>
                </c:pt>
                <c:pt idx="636">
                  <c:v>3518.8804710833047</c:v>
                </c:pt>
                <c:pt idx="637">
                  <c:v>3551.4402711997095</c:v>
                </c:pt>
                <c:pt idx="638">
                  <c:v>3584.3013434372688</c:v>
                </c:pt>
                <c:pt idx="639">
                  <c:v>3617.4664754325941</c:v>
                </c:pt>
                <c:pt idx="640">
                  <c:v>3650.9384806159983</c:v>
                </c:pt>
                <c:pt idx="641">
                  <c:v>3684.7201984501135</c:v>
                </c:pt>
                <c:pt idx="642">
                  <c:v>3718.8144946708398</c:v>
                </c:pt>
                <c:pt idx="643">
                  <c:v>3753.2242615303426</c:v>
                </c:pt>
                <c:pt idx="644">
                  <c:v>3787.9524180425442</c:v>
                </c:pt>
                <c:pt idx="645">
                  <c:v>3823.0019102305846</c:v>
                </c:pt>
                <c:pt idx="646">
                  <c:v>3858.3757113768966</c:v>
                </c:pt>
                <c:pt idx="647">
                  <c:v>3894.07682227531</c:v>
                </c:pt>
                <c:pt idx="648">
                  <c:v>3930.1082714856825</c:v>
                </c:pt>
                <c:pt idx="649">
                  <c:v>3966.4731155907762</c:v>
                </c:pt>
                <c:pt idx="650">
                  <c:v>4003.1744394555681</c:v>
                </c:pt>
                <c:pt idx="651">
                  <c:v>4040.2153564889491</c:v>
                </c:pt>
                <c:pt idx="652">
                  <c:v>4077.5990089078105</c:v>
                </c:pt>
                <c:pt idx="653">
                  <c:v>4115.3285680036433</c:v>
                </c:pt>
                <c:pt idx="654">
                  <c:v>4153.4072344114938</c:v>
                </c:pt>
                <c:pt idx="655">
                  <c:v>4191.8382383815788</c:v>
                </c:pt>
                <c:pt idx="656">
                  <c:v>4230.6248400532231</c:v>
                </c:pt>
                <c:pt idx="657">
                  <c:v>4269.7703297314201</c:v>
                </c:pt>
                <c:pt idx="658">
                  <c:v>4309.2780281660271</c:v>
                </c:pt>
                <c:pt idx="659">
                  <c:v>4349.1512868334148</c:v>
                </c:pt>
                <c:pt idx="660">
                  <c:v>4389.393488220755</c:v>
                </c:pt>
                <c:pt idx="661">
                  <c:v>4430.0080461129928</c:v>
                </c:pt>
                <c:pt idx="662">
                  <c:v>4470.9984058824721</c:v>
                </c:pt>
                <c:pt idx="663">
                  <c:v>4512.3680447811503</c:v>
                </c:pt>
                <c:pt idx="664">
                  <c:v>4554.1204722355706</c:v>
                </c:pt>
                <c:pt idx="665">
                  <c:v>4596.2592301446621</c:v>
                </c:pt>
                <c:pt idx="666">
                  <c:v>4638.7878931801069</c:v>
                </c:pt>
                <c:pt idx="667">
                  <c:v>4681.7100690896004</c:v>
                </c:pt>
                <c:pt idx="668">
                  <c:v>4725.0293990029622</c:v>
                </c:pt>
                <c:pt idx="669">
                  <c:v>4768.74955774092</c:v>
                </c:pt>
                <c:pt idx="670">
                  <c:v>4812.8742541269239</c:v>
                </c:pt>
                <c:pt idx="671">
                  <c:v>4857.4072313017768</c:v>
                </c:pt>
                <c:pt idx="672">
                  <c:v>4902.3522670410721</c:v>
                </c:pt>
                <c:pt idx="673">
                  <c:v>4947.7131740757777</c:v>
                </c:pt>
                <c:pt idx="674">
                  <c:v>4993.4938004156074</c:v>
                </c:pt>
                <c:pt idx="675">
                  <c:v>5039.6980296754828</c:v>
                </c:pt>
                <c:pt idx="676">
                  <c:v>5086.3297814049602</c:v>
                </c:pt>
                <c:pt idx="677">
                  <c:v>5133.3930114207615</c:v>
                </c:pt>
                <c:pt idx="678">
                  <c:v>5180.8917121422855</c:v>
                </c:pt>
                <c:pt idx="679">
                  <c:v>5228.8299129303678</c:v>
                </c:pt>
                <c:pt idx="680">
                  <c:v>5277.2116804290808</c:v>
                </c:pt>
                <c:pt idx="681">
                  <c:v>5326.0411189106308</c:v>
                </c:pt>
                <c:pt idx="682">
                  <c:v>5375.3223706236558</c:v>
                </c:pt>
                <c:pt idx="683">
                  <c:v>5425.0596161444764</c:v>
                </c:pt>
                <c:pt idx="684">
                  <c:v>5475.2570747318914</c:v>
                </c:pt>
                <c:pt idx="685">
                  <c:v>5525.9190046849462</c:v>
                </c:pt>
                <c:pt idx="686">
                  <c:v>5577.0497037042805</c:v>
                </c:pt>
                <c:pt idx="687">
                  <c:v>5628.6535092566501</c:v>
                </c:pt>
                <c:pt idx="688">
                  <c:v>5680.73479894293</c:v>
                </c:pt>
                <c:pt idx="689">
                  <c:v>5733.2979908694078</c:v>
                </c:pt>
                <c:pt idx="690">
                  <c:v>5786.3475440226175</c:v>
                </c:pt>
                <c:pt idx="691">
                  <c:v>5839.887958647555</c:v>
                </c:pt>
                <c:pt idx="692">
                  <c:v>5893.9237766295173</c:v>
                </c:pt>
                <c:pt idx="693">
                  <c:v>5948.4595818793414</c:v>
                </c:pt>
                <c:pt idx="694">
                  <c:v>6003.5000007222216</c:v>
                </c:pt>
                <c:pt idx="695">
                  <c:v>6059.04970229029</c:v>
                </c:pt>
                <c:pt idx="696">
                  <c:v>6115.113398918541</c:v>
                </c:pt>
                <c:pt idx="697">
                  <c:v>6171.6958465447424</c:v>
                </c:pt>
                <c:pt idx="698">
                  <c:v>6228.8018451127782</c:v>
                </c:pt>
                <c:pt idx="699">
                  <c:v>6286.4362389798362</c:v>
                </c:pt>
                <c:pt idx="700">
                  <c:v>6344.6039173274694</c:v>
                </c:pt>
                <c:pt idx="701">
                  <c:v>6403.3098145761805</c:v>
                </c:pt>
                <c:pt idx="702">
                  <c:v>6462.558910804174</c:v>
                </c:pt>
                <c:pt idx="703">
                  <c:v>6522.35623216969</c:v>
                </c:pt>
                <c:pt idx="704">
                  <c:v>6582.7068513375189</c:v>
                </c:pt>
                <c:pt idx="705">
                  <c:v>6643.6158879091599</c:v>
                </c:pt>
                <c:pt idx="706">
                  <c:v>6705.088508857225</c:v>
                </c:pt>
                <c:pt idx="707">
                  <c:v>6767.12992896377</c:v>
                </c:pt>
                <c:pt idx="708">
                  <c:v>6829.7454112625892</c:v>
                </c:pt>
                <c:pt idx="709">
                  <c:v>6892.9402674857674</c:v>
                </c:pt>
                <c:pt idx="710">
                  <c:v>6956.719858514205</c:v>
                </c:pt>
                <c:pt idx="711">
                  <c:v>7021.0895948324469</c:v>
                </c:pt>
                <c:pt idx="712">
                  <c:v>7086.0549369876226</c:v>
                </c:pt>
                <c:pt idx="713">
                  <c:v>7151.6213960527029</c:v>
                </c:pt>
                <c:pt idx="714">
                  <c:v>7217.794534093945</c:v>
                </c:pt>
                <c:pt idx="715">
                  <c:v>7284.5799646428422</c:v>
                </c:pt>
                <c:pt idx="716">
                  <c:v>7351.9833531721724</c:v>
                </c:pt>
                <c:pt idx="717">
                  <c:v>7420.0104175767501</c:v>
                </c:pt>
                <c:pt idx="718">
                  <c:v>7488.6669286584101</c:v>
                </c:pt>
                <c:pt idx="719">
                  <c:v>7557.9587106155186</c:v>
                </c:pt>
                <c:pt idx="720">
                  <c:v>7627.8916415371341</c:v>
                </c:pt>
                <c:pt idx="721">
                  <c:v>7698.4716539015581</c:v>
                </c:pt>
                <c:pt idx="722">
                  <c:v>7769.7047350796956</c:v>
                </c:pt>
                <c:pt idx="723">
                  <c:v>7841.5969278428693</c:v>
                </c:pt>
                <c:pt idx="724">
                  <c:v>7914.154330875479</c:v>
                </c:pt>
                <c:pt idx="725">
                  <c:v>7987.3830992923604</c:v>
                </c:pt>
                <c:pt idx="726">
                  <c:v>8061.2894451609563</c:v>
                </c:pt>
                <c:pt idx="727">
                  <c:v>8135.8796380282065</c:v>
                </c:pt>
                <c:pt idx="728">
                  <c:v>8211.1600054525006</c:v>
                </c:pt>
                <c:pt idx="729">
                  <c:v>8287.1369335403797</c:v>
                </c:pt>
                <c:pt idx="730">
                  <c:v>8363.8168674883036</c:v>
                </c:pt>
                <c:pt idx="731">
                  <c:v>8441.2063121294268</c:v>
                </c:pt>
                <c:pt idx="732">
                  <c:v>8519.3118324853585</c:v>
                </c:pt>
                <c:pt idx="733">
                  <c:v>8598.1400543230848</c:v>
                </c:pt>
                <c:pt idx="734">
                  <c:v>8677.6976647171177</c:v>
                </c:pt>
                <c:pt idx="735">
                  <c:v>8757.9914126166623</c:v>
                </c:pt>
                <c:pt idx="736">
                  <c:v>8839.0281094181846</c:v>
                </c:pt>
                <c:pt idx="737">
                  <c:v>8920.8146295432416</c:v>
                </c:pt>
                <c:pt idx="738">
                  <c:v>9003.3579110216142</c:v>
                </c:pt>
                <c:pt idx="739">
                  <c:v>9086.6649560799215</c:v>
                </c:pt>
                <c:pt idx="740">
                  <c:v>9170.7428317355316</c:v>
                </c:pt>
                <c:pt idx="741">
                  <c:v>9255.5986703961498</c:v>
                </c:pt>
                <c:pt idx="742">
                  <c:v>9341.239670464829</c:v>
                </c:pt>
                <c:pt idx="743">
                  <c:v>9427.6730969506352</c:v>
                </c:pt>
                <c:pt idx="744">
                  <c:v>9514.9062820849504</c:v>
                </c:pt>
                <c:pt idx="745">
                  <c:v>9602.9466259434066</c:v>
                </c:pt>
                <c:pt idx="746">
                  <c:v>9691.8015970737451</c:v>
                </c:pt>
                <c:pt idx="747">
                  <c:v>9781.4787331292991</c:v>
                </c:pt>
                <c:pt idx="748">
                  <c:v>9871.9856415084596</c:v>
                </c:pt>
                <c:pt idx="749">
                  <c:v>9963.3300000000017</c:v>
                </c:pt>
                <c:pt idx="750">
                  <c:v>10055.519557434416</c:v>
                </c:pt>
                <c:pt idx="751">
                  <c:v>10148.562134341228</c:v>
                </c:pt>
                <c:pt idx="752">
                  <c:v>10242.465623612443</c:v>
                </c:pt>
                <c:pt idx="753">
                  <c:v>10337.237991172075</c:v>
                </c:pt>
                <c:pt idx="754">
                  <c:v>10432.887276651969</c:v>
                </c:pt>
                <c:pt idx="755">
                  <c:v>10529.421594073727</c:v>
                </c:pt>
                <c:pt idx="756">
                  <c:v>10626.849132537063</c:v>
                </c:pt>
                <c:pt idx="757">
                  <c:v>10725.178156914544</c:v>
                </c:pt>
                <c:pt idx="758">
                  <c:v>10824.417008552615</c:v>
                </c:pt>
                <c:pt idx="759">
                  <c:v>10924.574105979285</c:v>
                </c:pt>
                <c:pt idx="760">
                  <c:v>11025.65794561821</c:v>
                </c:pt>
                <c:pt idx="761">
                  <c:v>11127.677102509499</c:v>
                </c:pt>
                <c:pt idx="762">
                  <c:v>11230.640231037154</c:v>
                </c:pt>
                <c:pt idx="763">
                  <c:v>11334.556065663173</c:v>
                </c:pt>
                <c:pt idx="764">
                  <c:v>11439.433421668546</c:v>
                </c:pt>
                <c:pt idx="765">
                  <c:v>11545.28119590106</c:v>
                </c:pt>
                <c:pt idx="766">
                  <c:v>11652.108367530016</c:v>
                </c:pt>
                <c:pt idx="767">
                  <c:v>11759.923998807946</c:v>
                </c:pt>
                <c:pt idx="768">
                  <c:v>11868.73723583939</c:v>
                </c:pt>
                <c:pt idx="769">
                  <c:v>11978.557309356707</c:v>
                </c:pt>
                <c:pt idx="770">
                  <c:v>12089.393535503219</c:v>
                </c:pt>
                <c:pt idx="771">
                  <c:v>12201.255316623437</c:v>
                </c:pt>
                <c:pt idx="772">
                  <c:v>12314.152142060697</c:v>
                </c:pt>
                <c:pt idx="773">
                  <c:v>12428.093588962152</c:v>
                </c:pt>
                <c:pt idx="774">
                  <c:v>12543.089323091188</c:v>
                </c:pt>
                <c:pt idx="775">
                  <c:v>12659.149099647426</c:v>
                </c:pt>
                <c:pt idx="776">
                  <c:v>12776.282764094221</c:v>
                </c:pt>
                <c:pt idx="777">
                  <c:v>12894.500252993896</c:v>
                </c:pt>
                <c:pt idx="778">
                  <c:v>13013.811594850627</c:v>
                </c:pt>
                <c:pt idx="779">
                  <c:v>13134.22691096121</c:v>
                </c:pt>
                <c:pt idx="780">
                  <c:v>13255.756416273662</c:v>
                </c:pt>
                <c:pt idx="781">
                  <c:v>13378.410420253727</c:v>
                </c:pt>
                <c:pt idx="782">
                  <c:v>13502.199327759456</c:v>
                </c:pt>
                <c:pt idx="783">
                  <c:v>13627.133639923895</c:v>
                </c:pt>
                <c:pt idx="784">
                  <c:v>13753.223955045867</c:v>
                </c:pt>
                <c:pt idx="785">
                  <c:v>13880.480969489025</c:v>
                </c:pt>
                <c:pt idx="786">
                  <c:v>14008.915478589304</c:v>
                </c:pt>
                <c:pt idx="787">
                  <c:v>14138.538377570585</c:v>
                </c:pt>
                <c:pt idx="788">
                  <c:v>14269.36066246908</c:v>
                </c:pt>
                <c:pt idx="789">
                  <c:v>14401.393431066032</c:v>
                </c:pt>
                <c:pt idx="790">
                  <c:v>14534.647883829201</c:v>
                </c:pt>
                <c:pt idx="791">
                  <c:v>14669.135324862993</c:v>
                </c:pt>
                <c:pt idx="792">
                  <c:v>14804.867162867404</c:v>
                </c:pt>
                <c:pt idx="793">
                  <c:v>14941.854912105866</c:v>
                </c:pt>
                <c:pt idx="794">
                  <c:v>15080.110193381937</c:v>
                </c:pt>
                <c:pt idx="795">
                  <c:v>15219.644735025138</c:v>
                </c:pt>
                <c:pt idx="796">
                  <c:v>15360.470373885946</c:v>
                </c:pt>
                <c:pt idx="797">
                  <c:v>15502.599056339792</c:v>
                </c:pt>
                <c:pt idx="798">
                  <c:v>15646.042839300631</c:v>
                </c:pt>
                <c:pt idx="799">
                  <c:v>15790.813891243586</c:v>
                </c:pt>
                <c:pt idx="800">
                  <c:v>15936.924493237448</c:v>
                </c:pt>
                <c:pt idx="801">
                  <c:v>16084.387039986033</c:v>
                </c:pt>
                <c:pt idx="802">
                  <c:v>16233.214040880386</c:v>
                </c:pt>
                <c:pt idx="803">
                  <c:v>16383.418121059049</c:v>
                </c:pt>
                <c:pt idx="804">
                  <c:v>16535.012022479816</c:v>
                </c:pt>
                <c:pt idx="805">
                  <c:v>16688.008605000556</c:v>
                </c:pt>
                <c:pt idx="806">
                  <c:v>16842.42084746926</c:v>
                </c:pt>
                <c:pt idx="807">
                  <c:v>16998.261848826503</c:v>
                </c:pt>
                <c:pt idx="808">
                  <c:v>17155.544829215414</c:v>
                </c:pt>
                <c:pt idx="809">
                  <c:v>17314.283131103519</c:v>
                </c:pt>
                <c:pt idx="810">
                  <c:v>17474.490220415017</c:v>
                </c:pt>
                <c:pt idx="811">
                  <c:v>17636.179687672673</c:v>
                </c:pt>
                <c:pt idx="812">
                  <c:v>17799.365249150604</c:v>
                </c:pt>
                <c:pt idx="813">
                  <c:v>17964.060748038337</c:v>
                </c:pt>
                <c:pt idx="814">
                  <c:v>18130.280155614557</c:v>
                </c:pt>
                <c:pt idx="815">
                  <c:v>18298.037572432833</c:v>
                </c:pt>
                <c:pt idx="816">
                  <c:v>18467.347229517502</c:v>
                </c:pt>
                <c:pt idx="817">
                  <c:v>18638.22348957085</c:v>
                </c:pt>
                <c:pt idx="818">
                  <c:v>18810.680848191616</c:v>
                </c:pt>
                <c:pt idx="819">
                  <c:v>18984.733935104774</c:v>
                </c:pt>
                <c:pt idx="820">
                  <c:v>19160.397515402463</c:v>
                </c:pt>
                <c:pt idx="821">
                  <c:v>19337.686490796383</c:v>
                </c:pt>
                <c:pt idx="822">
                  <c:v>19516.615900882436</c:v>
                </c:pt>
                <c:pt idx="823">
                  <c:v>19697.200924415716</c:v>
                </c:pt>
                <c:pt idx="824">
                  <c:v>19879.456880598878</c:v>
                </c:pt>
                <c:pt idx="825">
                  <c:v>20063.399230381459</c:v>
                </c:pt>
                <c:pt idx="826">
                  <c:v>20249.043577771172</c:v>
                </c:pt>
                <c:pt idx="827">
                  <c:v>20436.405671158078</c:v>
                </c:pt>
                <c:pt idx="828">
                  <c:v>20625.501404650189</c:v>
                </c:pt>
                <c:pt idx="829">
                  <c:v>20816.34681942203</c:v>
                </c:pt>
                <c:pt idx="830">
                  <c:v>21008.958105074886</c:v>
                </c:pt>
                <c:pt idx="831">
                  <c:v>21203.351601010989</c:v>
                </c:pt>
                <c:pt idx="832">
                  <c:v>21399.54379781894</c:v>
                </c:pt>
                <c:pt idx="833">
                  <c:v>21597.551338673158</c:v>
                </c:pt>
                <c:pt idx="834">
                  <c:v>21797.391020745279</c:v>
                </c:pt>
                <c:pt idx="835">
                  <c:v>21999.079796629219</c:v>
                </c:pt>
                <c:pt idx="836">
                  <c:v>22202.634775779297</c:v>
                </c:pt>
                <c:pt idx="837">
                  <c:v>22408.073225961885</c:v>
                </c:pt>
                <c:pt idx="838">
                  <c:v>22615.412574719656</c:v>
                </c:pt>
                <c:pt idx="839">
                  <c:v>22824.670410850737</c:v>
                </c:pt>
                <c:pt idx="840">
                  <c:v>23035.864485900172</c:v>
                </c:pt>
                <c:pt idx="841">
                  <c:v>23249.012715666162</c:v>
                </c:pt>
                <c:pt idx="842">
                  <c:v>23464.133181719666</c:v>
                </c:pt>
                <c:pt idx="843">
                  <c:v>23681.244132938187</c:v>
                </c:pt>
                <c:pt idx="844">
                  <c:v>23900.363987054508</c:v>
                </c:pt>
                <c:pt idx="845">
                  <c:v>24121.511332217997</c:v>
                </c:pt>
                <c:pt idx="846">
                  <c:v>24344.704928572472</c:v>
                </c:pt>
                <c:pt idx="847">
                  <c:v>24569.963709846954</c:v>
                </c:pt>
                <c:pt idx="848">
                  <c:v>24797.306784962489</c:v>
                </c:pt>
                <c:pt idx="849">
                  <c:v>25026.753439652381</c:v>
                </c:pt>
                <c:pt idx="850">
                  <c:v>25258.323138098709</c:v>
                </c:pt>
                <c:pt idx="851">
                  <c:v>25492.035524583644</c:v>
                </c:pt>
                <c:pt idx="852">
                  <c:v>25727.910425155416</c:v>
                </c:pt>
                <c:pt idx="853">
                  <c:v>25965.967849310462</c:v>
                </c:pt>
                <c:pt idx="854">
                  <c:v>26206.227991690954</c:v>
                </c:pt>
                <c:pt idx="855">
                  <c:v>26448.711233797803</c:v>
                </c:pt>
                <c:pt idx="856">
                  <c:v>26693.438145719203</c:v>
                </c:pt>
                <c:pt idx="857">
                  <c:v>26940.429487876612</c:v>
                </c:pt>
                <c:pt idx="858">
                  <c:v>27189.706212784804</c:v>
                </c:pt>
                <c:pt idx="859">
                  <c:v>27441.289466830287</c:v>
                </c:pt>
                <c:pt idx="860">
                  <c:v>27695.200592064175</c:v>
                </c:pt>
                <c:pt idx="861">
                  <c:v>27951.461128013379</c:v>
                </c:pt>
                <c:pt idx="862">
                  <c:v>28210.092813507854</c:v>
                </c:pt>
                <c:pt idx="863">
                  <c:v>28471.117588523954</c:v>
                </c:pt>
                <c:pt idx="864">
                  <c:v>28734.557596046354</c:v>
                </c:pt>
                <c:pt idx="865">
                  <c:v>29000.435183946571</c:v>
                </c:pt>
                <c:pt idx="866">
                  <c:v>29268.772906877875</c:v>
                </c:pt>
                <c:pt idx="867">
                  <c:v>29539.593528189587</c:v>
                </c:pt>
                <c:pt idx="868">
                  <c:v>29812.920021857477</c:v>
                </c:pt>
                <c:pt idx="869">
                  <c:v>30088.77557443309</c:v>
                </c:pt>
                <c:pt idx="870">
                  <c:v>30367.183587010106</c:v>
                </c:pt>
                <c:pt idx="871">
                  <c:v>30648.167677210608</c:v>
                </c:pt>
                <c:pt idx="872">
                  <c:v>30931.751681186903</c:v>
                </c:pt>
                <c:pt idx="873">
                  <c:v>31217.959655645198</c:v>
                </c:pt>
                <c:pt idx="874">
                  <c:v>31506.815879885497</c:v>
                </c:pt>
                <c:pt idx="875">
                  <c:v>31798.344857861033</c:v>
                </c:pt>
                <c:pt idx="876">
                  <c:v>32092.571320257994</c:v>
                </c:pt>
                <c:pt idx="877">
                  <c:v>32389.52022659218</c:v>
                </c:pt>
                <c:pt idx="878">
                  <c:v>32689.216767327387</c:v>
                </c:pt>
                <c:pt idx="879">
                  <c:v>32991.686366011418</c:v>
                </c:pt>
                <c:pt idx="880">
                  <c:v>33296.954681433897</c:v>
                </c:pt>
                <c:pt idx="881">
                  <c:v>33605.047609801615</c:v>
                </c:pt>
                <c:pt idx="882">
                  <c:v>33915.991286936769</c:v>
                </c:pt>
                <c:pt idx="883">
                  <c:v>34229.81209049256</c:v>
                </c:pt>
                <c:pt idx="884">
                  <c:v>34546.536642192164</c:v>
                </c:pt>
                <c:pt idx="885">
                  <c:v>34866.191810086384</c:v>
                </c:pt>
                <c:pt idx="886">
                  <c:v>35188.804710833043</c:v>
                </c:pt>
                <c:pt idx="887">
                  <c:v>35514.402711997092</c:v>
                </c:pt>
                <c:pt idx="888">
                  <c:v>35843.01343437269</c:v>
                </c:pt>
                <c:pt idx="889">
                  <c:v>36174.664754325946</c:v>
                </c:pt>
                <c:pt idx="890">
                  <c:v>36509.384806159978</c:v>
                </c:pt>
                <c:pt idx="891">
                  <c:v>36847.201984501131</c:v>
                </c:pt>
                <c:pt idx="892">
                  <c:v>37188.144946708402</c:v>
                </c:pt>
                <c:pt idx="893">
                  <c:v>37532.242615303425</c:v>
                </c:pt>
                <c:pt idx="894">
                  <c:v>37879.52418042544</c:v>
                </c:pt>
                <c:pt idx="895">
                  <c:v>38230.019102305843</c:v>
                </c:pt>
                <c:pt idx="896">
                  <c:v>38583.757113768967</c:v>
                </c:pt>
                <c:pt idx="897">
                  <c:v>38940.768222753097</c:v>
                </c:pt>
                <c:pt idx="898">
                  <c:v>39301.082714856821</c:v>
                </c:pt>
                <c:pt idx="899">
                  <c:v>39664.731155907757</c:v>
                </c:pt>
                <c:pt idx="900">
                  <c:v>40031.744394555681</c:v>
                </c:pt>
                <c:pt idx="901">
                  <c:v>40402.153564889493</c:v>
                </c:pt>
                <c:pt idx="902">
                  <c:v>40775.990089078106</c:v>
                </c:pt>
                <c:pt idx="903">
                  <c:v>41153.285680036439</c:v>
                </c:pt>
                <c:pt idx="904">
                  <c:v>41534.072344114938</c:v>
                </c:pt>
                <c:pt idx="905">
                  <c:v>41918.382383815799</c:v>
                </c:pt>
                <c:pt idx="906">
                  <c:v>42306.248400532233</c:v>
                </c:pt>
                <c:pt idx="907">
                  <c:v>42697.703297314212</c:v>
                </c:pt>
                <c:pt idx="908">
                  <c:v>43092.780281660431</c:v>
                </c:pt>
                <c:pt idx="909">
                  <c:v>43491.512868334139</c:v>
                </c:pt>
                <c:pt idx="910">
                  <c:v>43893.934882207555</c:v>
                </c:pt>
                <c:pt idx="911">
                  <c:v>44300.080461129925</c:v>
                </c:pt>
                <c:pt idx="912">
                  <c:v>44709.984058824724</c:v>
                </c:pt>
                <c:pt idx="913">
                  <c:v>45123.680447811501</c:v>
                </c:pt>
                <c:pt idx="914">
                  <c:v>45541.204722355717</c:v>
                </c:pt>
                <c:pt idx="915">
                  <c:v>45962.592301446624</c:v>
                </c:pt>
                <c:pt idx="916">
                  <c:v>46387.878931801075</c:v>
                </c:pt>
                <c:pt idx="917">
                  <c:v>46817.100690895997</c:v>
                </c:pt>
                <c:pt idx="918">
                  <c:v>47250.293990029619</c:v>
                </c:pt>
                <c:pt idx="919">
                  <c:v>47687.495577409201</c:v>
                </c:pt>
                <c:pt idx="920">
                  <c:v>48128.742541269239</c:v>
                </c:pt>
                <c:pt idx="921">
                  <c:v>48574.072313017772</c:v>
                </c:pt>
                <c:pt idx="922">
                  <c:v>49023.522670410726</c:v>
                </c:pt>
                <c:pt idx="923">
                  <c:v>49477.131740757774</c:v>
                </c:pt>
                <c:pt idx="924">
                  <c:v>49934.938004156073</c:v>
                </c:pt>
                <c:pt idx="925">
                  <c:v>50396.980296754824</c:v>
                </c:pt>
                <c:pt idx="926">
                  <c:v>50863.297814049758</c:v>
                </c:pt>
                <c:pt idx="927">
                  <c:v>51333.930114207615</c:v>
                </c:pt>
                <c:pt idx="928">
                  <c:v>51808.917121422863</c:v>
                </c:pt>
                <c:pt idx="929">
                  <c:v>52288.299129303668</c:v>
                </c:pt>
                <c:pt idx="930">
                  <c:v>52772.116804290818</c:v>
                </c:pt>
                <c:pt idx="931">
                  <c:v>53260.411189106315</c:v>
                </c:pt>
                <c:pt idx="932">
                  <c:v>53753.22370623656</c:v>
                </c:pt>
                <c:pt idx="933">
                  <c:v>54250.596161444926</c:v>
                </c:pt>
                <c:pt idx="934">
                  <c:v>54752.57074731891</c:v>
                </c:pt>
                <c:pt idx="935">
                  <c:v>55259.190046849471</c:v>
                </c:pt>
                <c:pt idx="936">
                  <c:v>55770.497037042805</c:v>
                </c:pt>
                <c:pt idx="937">
                  <c:v>56286.535092566497</c:v>
                </c:pt>
                <c:pt idx="938">
                  <c:v>56807.347989429458</c:v>
                </c:pt>
                <c:pt idx="939">
                  <c:v>57332.979908694229</c:v>
                </c:pt>
                <c:pt idx="940">
                  <c:v>57863.47544022619</c:v>
                </c:pt>
                <c:pt idx="941">
                  <c:v>58398.879586475545</c:v>
                </c:pt>
                <c:pt idx="942">
                  <c:v>58939.237766295169</c:v>
                </c:pt>
                <c:pt idx="943">
                  <c:v>59484.595818793408</c:v>
                </c:pt>
                <c:pt idx="944">
                  <c:v>60035.000007222217</c:v>
                </c:pt>
                <c:pt idx="945">
                  <c:v>60590.497022902906</c:v>
                </c:pt>
                <c:pt idx="946">
                  <c:v>61151.133989185575</c:v>
                </c:pt>
                <c:pt idx="947">
                  <c:v>61716.958465447577</c:v>
                </c:pt>
                <c:pt idx="948">
                  <c:v>62288.018451127777</c:v>
                </c:pt>
                <c:pt idx="949">
                  <c:v>62864.362389798356</c:v>
                </c:pt>
                <c:pt idx="950">
                  <c:v>63446.039173274687</c:v>
                </c:pt>
                <c:pt idx="951">
                  <c:v>64033.098145761804</c:v>
                </c:pt>
                <c:pt idx="952">
                  <c:v>64625.589108041742</c:v>
                </c:pt>
                <c:pt idx="953">
                  <c:v>65223.562321697049</c:v>
                </c:pt>
                <c:pt idx="954">
                  <c:v>65827.068513375198</c:v>
                </c:pt>
                <c:pt idx="955">
                  <c:v>66436.158879091614</c:v>
                </c:pt>
                <c:pt idx="956">
                  <c:v>67050.88508857225</c:v>
                </c:pt>
                <c:pt idx="957">
                  <c:v>67671.299289637711</c:v>
                </c:pt>
                <c:pt idx="958">
                  <c:v>68297.454112625885</c:v>
                </c:pt>
                <c:pt idx="959">
                  <c:v>68929.402674857673</c:v>
                </c:pt>
                <c:pt idx="960">
                  <c:v>69567.198585142047</c:v>
                </c:pt>
                <c:pt idx="961">
                  <c:v>70210.895948324454</c:v>
                </c:pt>
                <c:pt idx="962">
                  <c:v>70860.549369876229</c:v>
                </c:pt>
                <c:pt idx="963">
                  <c:v>71516.21396052702</c:v>
                </c:pt>
                <c:pt idx="964">
                  <c:v>72177.945340939448</c:v>
                </c:pt>
                <c:pt idx="965">
                  <c:v>72845.799646428422</c:v>
                </c:pt>
                <c:pt idx="966">
                  <c:v>73519.833531721728</c:v>
                </c:pt>
                <c:pt idx="967">
                  <c:v>74200.104175767658</c:v>
                </c:pt>
                <c:pt idx="968">
                  <c:v>74886.669286584103</c:v>
                </c:pt>
                <c:pt idx="969">
                  <c:v>75579.587106155188</c:v>
                </c:pt>
                <c:pt idx="970">
                  <c:v>76278.91641537119</c:v>
                </c:pt>
                <c:pt idx="971">
                  <c:v>76984.716539015586</c:v>
                </c:pt>
                <c:pt idx="972">
                  <c:v>77697.047350796958</c:v>
                </c:pt>
                <c:pt idx="973">
                  <c:v>78415.969278428689</c:v>
                </c:pt>
                <c:pt idx="974">
                  <c:v>79141.543308754786</c:v>
                </c:pt>
                <c:pt idx="975">
                  <c:v>79873.830992923758</c:v>
                </c:pt>
                <c:pt idx="976">
                  <c:v>80612.894451609565</c:v>
                </c:pt>
                <c:pt idx="977">
                  <c:v>81358.796380282074</c:v>
                </c:pt>
                <c:pt idx="978">
                  <c:v>82111.600054524999</c:v>
                </c:pt>
                <c:pt idx="979">
                  <c:v>82871.369335403782</c:v>
                </c:pt>
                <c:pt idx="980">
                  <c:v>83638.16867488304</c:v>
                </c:pt>
                <c:pt idx="981">
                  <c:v>84412.063121294283</c:v>
                </c:pt>
                <c:pt idx="982">
                  <c:v>85193.118324853422</c:v>
                </c:pt>
                <c:pt idx="983">
                  <c:v>85981.400543230862</c:v>
                </c:pt>
                <c:pt idx="984">
                  <c:v>86776.976647171163</c:v>
                </c:pt>
                <c:pt idx="985">
                  <c:v>87579.914126166623</c:v>
                </c:pt>
                <c:pt idx="986">
                  <c:v>88390.281094181861</c:v>
                </c:pt>
                <c:pt idx="987">
                  <c:v>89208.146295432409</c:v>
                </c:pt>
                <c:pt idx="988">
                  <c:v>90033.579110216306</c:v>
                </c:pt>
                <c:pt idx="989">
                  <c:v>90866.649560799196</c:v>
                </c:pt>
                <c:pt idx="990">
                  <c:v>91707.428317355312</c:v>
                </c:pt>
                <c:pt idx="991">
                  <c:v>92555.986703961491</c:v>
                </c:pt>
                <c:pt idx="992">
                  <c:v>93412.396704648287</c:v>
                </c:pt>
                <c:pt idx="993">
                  <c:v>94276.730969506505</c:v>
                </c:pt>
                <c:pt idx="994">
                  <c:v>95149.062820849649</c:v>
                </c:pt>
                <c:pt idx="995">
                  <c:v>96029.466259434223</c:v>
                </c:pt>
                <c:pt idx="996">
                  <c:v>96918.015970737441</c:v>
                </c:pt>
                <c:pt idx="997">
                  <c:v>97814.787331292988</c:v>
                </c:pt>
                <c:pt idx="998">
                  <c:v>98719.856415084607</c:v>
                </c:pt>
                <c:pt idx="999">
                  <c:v>99633.300000000032</c:v>
                </c:pt>
              </c:numCache>
            </c:numRef>
          </c:xVal>
          <c:yVal>
            <c:numRef>
              <c:f>'Noise vs. Frequency Calcs'!$L$5:$L$1005</c:f>
              <c:numCache>
                <c:formatCode>0.000000E+00</c:formatCode>
                <c:ptCount val="1001"/>
                <c:pt idx="0">
                  <c:v>1.0044055988255797E-13</c:v>
                </c:pt>
                <c:pt idx="1">
                  <c:v>1.0044876136375082E-13</c:v>
                </c:pt>
                <c:pt idx="2">
                  <c:v>1.0045711469607098E-13</c:v>
                </c:pt>
                <c:pt idx="3">
                  <c:v>1.0046562267931907E-13</c:v>
                </c:pt>
                <c:pt idx="4">
                  <c:v>1.0047428816448205E-13</c:v>
                </c:pt>
                <c:pt idx="5">
                  <c:v>1.0048311405465255E-13</c:v>
                </c:pt>
                <c:pt idx="6">
                  <c:v>1.0049210330596446E-13</c:v>
                </c:pt>
                <c:pt idx="7">
                  <c:v>1.0050125892854446E-13</c:v>
                </c:pt>
                <c:pt idx="8">
                  <c:v>1.0051058398748084E-13</c:v>
                </c:pt>
                <c:pt idx="9">
                  <c:v>1.0052008160380762E-13</c:v>
                </c:pt>
                <c:pt idx="10">
                  <c:v>1.0052975495550686E-13</c:v>
                </c:pt>
                <c:pt idx="11">
                  <c:v>1.0053960727852747E-13</c:v>
                </c:pt>
                <c:pt idx="12">
                  <c:v>1.0054964186782211E-13</c:v>
                </c:pt>
                <c:pt idx="13">
                  <c:v>1.0055986207840109E-13</c:v>
                </c:pt>
                <c:pt idx="14">
                  <c:v>1.0057027132640481E-13</c:v>
                </c:pt>
                <c:pt idx="15">
                  <c:v>1.0058087309019464E-13</c:v>
                </c:pt>
                <c:pt idx="16">
                  <c:v>1.005916709114623E-13</c:v>
                </c:pt>
                <c:pt idx="17">
                  <c:v>1.0060266839635778E-13</c:v>
                </c:pt>
                <c:pt idx="18">
                  <c:v>1.0061386921663683E-13</c:v>
                </c:pt>
                <c:pt idx="19">
                  <c:v>1.0062527711082787E-13</c:v>
                </c:pt>
                <c:pt idx="20">
                  <c:v>1.0063689588541848E-13</c:v>
                </c:pt>
                <c:pt idx="21">
                  <c:v>1.0064872941606219E-13</c:v>
                </c:pt>
                <c:pt idx="22">
                  <c:v>1.0066078164880586E-13</c:v>
                </c:pt>
                <c:pt idx="23">
                  <c:v>1.006730566013368E-13</c:v>
                </c:pt>
                <c:pt idx="24">
                  <c:v>1.0068555836425186E-13</c:v>
                </c:pt>
                <c:pt idx="25">
                  <c:v>1.0069829110234771E-13</c:v>
                </c:pt>
                <c:pt idx="26">
                  <c:v>1.0071125905593174E-13</c:v>
                </c:pt>
                <c:pt idx="27">
                  <c:v>1.0072446654215671E-13</c:v>
                </c:pt>
                <c:pt idx="28">
                  <c:v>1.0073791795637543E-13</c:v>
                </c:pt>
                <c:pt idx="29">
                  <c:v>1.0075161777352009E-13</c:v>
                </c:pt>
                <c:pt idx="30">
                  <c:v>1.0076557054950299E-13</c:v>
                </c:pt>
                <c:pt idx="31">
                  <c:v>1.0077978092264132E-13</c:v>
                </c:pt>
                <c:pt idx="32">
                  <c:v>1.0079425361510519E-13</c:v>
                </c:pt>
                <c:pt idx="33">
                  <c:v>1.0080899343438964E-13</c:v>
                </c:pt>
                <c:pt idx="34">
                  <c:v>1.0082400527481073E-13</c:v>
                </c:pt>
                <c:pt idx="35">
                  <c:v>1.0083929411902659E-13</c:v>
                </c:pt>
                <c:pt idx="36">
                  <c:v>1.0085486503958293E-13</c:v>
                </c:pt>
                <c:pt idx="37">
                  <c:v>1.0087072320048406E-13</c:v>
                </c:pt>
                <c:pt idx="38">
                  <c:v>1.0088687385878945E-13</c:v>
                </c:pt>
                <c:pt idx="39">
                  <c:v>1.0090332236623644E-13</c:v>
                </c:pt>
                <c:pt idx="40">
                  <c:v>1.0092007417088886E-13</c:v>
                </c:pt>
                <c:pt idx="41">
                  <c:v>1.0093713481881267E-13</c:v>
                </c:pt>
                <c:pt idx="42">
                  <c:v>1.0095450995577859E-13</c:v>
                </c:pt>
                <c:pt idx="43">
                  <c:v>1.0097220532899174E-13</c:v>
                </c:pt>
                <c:pt idx="44">
                  <c:v>1.0099022678884973E-13</c:v>
                </c:pt>
                <c:pt idx="45">
                  <c:v>1.0100858029072802E-13</c:v>
                </c:pt>
                <c:pt idx="46">
                  <c:v>1.010272718967945E-13</c:v>
                </c:pt>
                <c:pt idx="47">
                  <c:v>1.0104630777785228E-13</c:v>
                </c:pt>
                <c:pt idx="48">
                  <c:v>1.0106569421521215E-13</c:v>
                </c:pt>
                <c:pt idx="49">
                  <c:v>1.0108543760259438E-13</c:v>
                </c:pt>
                <c:pt idx="50">
                  <c:v>1.0110554444806045E-13</c:v>
                </c:pt>
                <c:pt idx="51">
                  <c:v>1.0112602137597521E-13</c:v>
                </c:pt>
                <c:pt idx="52">
                  <c:v>1.011468751289996E-13</c:v>
                </c:pt>
                <c:pt idx="53">
                  <c:v>1.0116811257011432E-13</c:v>
                </c:pt>
                <c:pt idx="54">
                  <c:v>1.0118974068467548E-13</c:v>
                </c:pt>
                <c:pt idx="55">
                  <c:v>1.0121176658250097E-13</c:v>
                </c:pt>
                <c:pt idx="56">
                  <c:v>1.0123419749999021E-13</c:v>
                </c:pt>
                <c:pt idx="57">
                  <c:v>1.0125704080227572E-13</c:v>
                </c:pt>
                <c:pt idx="58">
                  <c:v>1.0128030398540761E-13</c:v>
                </c:pt>
                <c:pt idx="59">
                  <c:v>1.0130399467857147E-13</c:v>
                </c:pt>
                <c:pt idx="60">
                  <c:v>1.0132812064634004E-13</c:v>
                </c:pt>
                <c:pt idx="61">
                  <c:v>1.013526897909589E-13</c:v>
                </c:pt>
                <c:pt idx="62">
                  <c:v>1.0137771015466606E-13</c:v>
                </c:pt>
                <c:pt idx="63">
                  <c:v>1.0140318992204688E-13</c:v>
                </c:pt>
                <c:pt idx="64">
                  <c:v>1.0142913742242401E-13</c:v>
                </c:pt>
                <c:pt idx="65">
                  <c:v>1.0145556113228223E-13</c:v>
                </c:pt>
                <c:pt idx="66">
                  <c:v>1.0148246967773022E-13</c:v>
                </c:pt>
                <c:pt idx="67">
                  <c:v>1.0150987183699713E-13</c:v>
                </c:pt>
                <c:pt idx="68">
                  <c:v>1.0153777654296728E-13</c:v>
                </c:pt>
                <c:pt idx="69">
                  <c:v>1.0156619288575007E-13</c:v>
                </c:pt>
                <c:pt idx="70">
                  <c:v>1.0159513011528869E-13</c:v>
                </c:pt>
                <c:pt idx="71">
                  <c:v>1.0162459764400523E-13</c:v>
                </c:pt>
                <c:pt idx="72">
                  <c:v>1.0165460504948464E-13</c:v>
                </c:pt>
                <c:pt idx="73">
                  <c:v>1.0168516207719616E-13</c:v>
                </c:pt>
                <c:pt idx="74">
                  <c:v>1.0171627864325394E-13</c:v>
                </c:pt>
                <c:pt idx="75">
                  <c:v>1.0174796483721612E-13</c:v>
                </c:pt>
                <c:pt idx="76">
                  <c:v>1.0178023092492377E-13</c:v>
                </c:pt>
                <c:pt idx="77">
                  <c:v>1.0181308735137849E-13</c:v>
                </c:pt>
                <c:pt idx="78">
                  <c:v>1.0184654474366076E-13</c:v>
                </c:pt>
                <c:pt idx="79">
                  <c:v>1.0188061391388793E-13</c:v>
                </c:pt>
                <c:pt idx="80">
                  <c:v>1.019153058622126E-13</c:v>
                </c:pt>
                <c:pt idx="81">
                  <c:v>1.0195063177986225E-13</c:v>
                </c:pt>
                <c:pt idx="82">
                  <c:v>1.0198660305221917E-13</c:v>
                </c:pt>
                <c:pt idx="83">
                  <c:v>1.0202323126194237E-13</c:v>
                </c:pt>
                <c:pt idx="84">
                  <c:v>1.0206052819213024E-13</c:v>
                </c:pt>
                <c:pt idx="85">
                  <c:v>1.0209850582952604E-13</c:v>
                </c:pt>
                <c:pt idx="86">
                  <c:v>1.0213717636776412E-13</c:v>
                </c:pt>
                <c:pt idx="87">
                  <c:v>1.0217655221065953E-13</c:v>
                </c:pt>
                <c:pt idx="88">
                  <c:v>1.0221664597553948E-13</c:v>
                </c:pt>
                <c:pt idx="89">
                  <c:v>1.0225747049661752E-13</c:v>
                </c:pt>
                <c:pt idx="90">
                  <c:v>1.0229903882841069E-13</c:v>
                </c:pt>
                <c:pt idx="91">
                  <c:v>1.0234136424919977E-13</c:v>
                </c:pt>
                <c:pt idx="92">
                  <c:v>1.0238446026453249E-13</c:v>
                </c:pt>
                <c:pt idx="93">
                  <c:v>1.0242834061077019E-13</c:v>
                </c:pt>
                <c:pt idx="94">
                  <c:v>1.0247301925867805E-13</c:v>
                </c:pt>
                <c:pt idx="95">
                  <c:v>1.0251851041705908E-13</c:v>
                </c:pt>
                <c:pt idx="96">
                  <c:v>1.0256482853643143E-13</c:v>
                </c:pt>
                <c:pt idx="97">
                  <c:v>1.0261198831274931E-13</c:v>
                </c:pt>
                <c:pt idx="98">
                  <c:v>1.0266000469116889E-13</c:v>
                </c:pt>
                <c:pt idx="99">
                  <c:v>1.0270889286985706E-13</c:v>
                </c:pt>
                <c:pt idx="100">
                  <c:v>1.0275866830384444E-13</c:v>
                </c:pt>
                <c:pt idx="101">
                  <c:v>1.0280934670892222E-13</c:v>
                </c:pt>
                <c:pt idx="102">
                  <c:v>1.0286094406558361E-13</c:v>
                </c:pt>
                <c:pt idx="103">
                  <c:v>1.0291347662300891E-13</c:v>
                </c:pt>
                <c:pt idx="104">
                  <c:v>1.0296696090309389E-13</c:v>
                </c:pt>
                <c:pt idx="105">
                  <c:v>1.0302141370452275E-13</c:v>
                </c:pt>
                <c:pt idx="106">
                  <c:v>1.0307685210688472E-13</c:v>
                </c:pt>
                <c:pt idx="107">
                  <c:v>1.0313329347483437E-13</c:v>
                </c:pt>
                <c:pt idx="108">
                  <c:v>1.0319075546229498E-13</c:v>
                </c:pt>
                <c:pt idx="109">
                  <c:v>1.0324925601670569E-13</c:v>
                </c:pt>
                <c:pt idx="110">
                  <c:v>1.0330881338331178E-13</c:v>
                </c:pt>
                <c:pt idx="111">
                  <c:v>1.0336944610949811E-13</c:v>
                </c:pt>
                <c:pt idx="112">
                  <c:v>1.0343117304916444E-13</c:v>
                </c:pt>
                <c:pt idx="113">
                  <c:v>1.0349401336714465E-13</c:v>
                </c:pt>
                <c:pt idx="114">
                  <c:v>1.035579865436665E-13</c:v>
                </c:pt>
                <c:pt idx="115">
                  <c:v>1.0362311237885512E-13</c:v>
                </c:pt>
                <c:pt idx="116">
                  <c:v>1.0368941099727631E-13</c:v>
                </c:pt>
                <c:pt idx="117">
                  <c:v>1.03756902852522E-13</c:v>
                </c:pt>
                <c:pt idx="118">
                  <c:v>1.038256087318362E-13</c:v>
                </c:pt>
                <c:pt idx="119">
                  <c:v>1.0389554976078146E-13</c:v>
                </c:pt>
                <c:pt idx="120">
                  <c:v>1.0396674740794482E-13</c:v>
                </c:pt>
                <c:pt idx="121">
                  <c:v>1.0403922348968375E-13</c:v>
                </c:pt>
                <c:pt idx="122">
                  <c:v>1.0411300017490994E-13</c:v>
                </c:pt>
                <c:pt idx="123">
                  <c:v>1.0418809998991294E-13</c:v>
                </c:pt>
                <c:pt idx="124">
                  <c:v>1.0426454582321952E-13</c:v>
                </c:pt>
                <c:pt idx="125">
                  <c:v>1.0434236093049213E-13</c:v>
                </c:pt>
                <c:pt idx="126">
                  <c:v>1.0442156893946235E-13</c:v>
                </c:pt>
                <c:pt idx="127">
                  <c:v>1.0450219385490065E-13</c:v>
                </c:pt>
                <c:pt idx="128">
                  <c:v>1.0458426006362104E-13</c:v>
                </c:pt>
                <c:pt idx="129">
                  <c:v>1.0466779233952044E-13</c:v>
                </c:pt>
                <c:pt idx="130">
                  <c:v>1.0475281584865072E-13</c:v>
                </c:pt>
                <c:pt idx="131">
                  <c:v>1.0483935615432396E-13</c:v>
                </c:pt>
                <c:pt idx="132">
                  <c:v>1.0492743922224927E-13</c:v>
                </c:pt>
                <c:pt idx="133">
                  <c:v>1.0501709142570122E-13</c:v>
                </c:pt>
                <c:pt idx="134">
                  <c:v>1.0510833955071623E-13</c:v>
                </c:pt>
                <c:pt idx="135">
                  <c:v>1.0520121080132101E-13</c:v>
                </c:pt>
                <c:pt idx="136">
                  <c:v>1.0529573280478617E-13</c:v>
                </c:pt>
                <c:pt idx="137">
                  <c:v>1.053919336169087E-13</c:v>
                </c:pt>
                <c:pt idx="138">
                  <c:v>1.0548984172731934E-13</c:v>
                </c:pt>
                <c:pt idx="139">
                  <c:v>1.0558948606481546E-13</c:v>
                </c:pt>
                <c:pt idx="140">
                  <c:v>1.0569089600271689E-13</c:v>
                </c:pt>
                <c:pt idx="141">
                  <c:v>1.0579410136424524E-13</c:v>
                </c:pt>
                <c:pt idx="142">
                  <c:v>1.0589913242792352E-13</c:v>
                </c:pt>
                <c:pt idx="143">
                  <c:v>1.0600601993299724E-13</c:v>
                </c:pt>
                <c:pt idx="144">
                  <c:v>1.0611479508487263E-13</c:v>
                </c:pt>
                <c:pt idx="145">
                  <c:v>1.0622548956057413E-13</c:v>
                </c:pt>
                <c:pt idx="146">
                  <c:v>1.0633813551421724E-13</c:v>
                </c:pt>
                <c:pt idx="147">
                  <c:v>1.0645276558249664E-13</c:v>
                </c:pt>
                <c:pt idx="148">
                  <c:v>1.0656941289018761E-13</c:v>
                </c:pt>
                <c:pt idx="149">
                  <c:v>1.0668811105565995E-13</c:v>
                </c:pt>
                <c:pt idx="150">
                  <c:v>1.0680889419640334E-13</c:v>
                </c:pt>
                <c:pt idx="151">
                  <c:v>1.0693179693455999E-13</c:v>
                </c:pt>
                <c:pt idx="152">
                  <c:v>1.0705685440246806E-13</c:v>
                </c:pt>
                <c:pt idx="153">
                  <c:v>1.0718410224820944E-13</c:v>
                </c:pt>
                <c:pt idx="154">
                  <c:v>1.073135766411635E-13</c:v>
                </c:pt>
                <c:pt idx="155">
                  <c:v>1.0744531427756385E-13</c:v>
                </c:pt>
                <c:pt idx="156">
                  <c:v>1.0757935238605739E-13</c:v>
                </c:pt>
                <c:pt idx="157">
                  <c:v>1.0771572873326459E-13</c:v>
                </c:pt>
                <c:pt idx="158">
                  <c:v>1.0785448162933674E-13</c:v>
                </c:pt>
                <c:pt idx="159">
                  <c:v>1.0799564993351318E-13</c:v>
                </c:pt>
                <c:pt idx="160">
                  <c:v>1.0813927305967298E-13</c:v>
                </c:pt>
                <c:pt idx="161">
                  <c:v>1.0828539098188098E-13</c:v>
                </c:pt>
                <c:pt idx="162">
                  <c:v>1.0843404423992772E-13</c:v>
                </c:pt>
                <c:pt idx="163">
                  <c:v>1.0858527394486026E-13</c:v>
                </c:pt>
                <c:pt idx="164">
                  <c:v>1.0873912178450297E-13</c:v>
                </c:pt>
                <c:pt idx="165">
                  <c:v>1.0889563002896748E-13</c:v>
                </c:pt>
                <c:pt idx="166">
                  <c:v>1.0905484153614807E-13</c:v>
                </c:pt>
                <c:pt idx="167">
                  <c:v>1.0921679975720579E-13</c:v>
                </c:pt>
                <c:pt idx="168">
                  <c:v>1.0938154874203286E-13</c:v>
                </c:pt>
                <c:pt idx="169">
                  <c:v>1.0954913314470379E-13</c:v>
                </c:pt>
                <c:pt idx="170">
                  <c:v>1.0971959822890607E-13</c:v>
                </c:pt>
                <c:pt idx="171">
                  <c:v>1.0989298987335159E-13</c:v>
                </c:pt>
                <c:pt idx="172">
                  <c:v>1.1006935457716767E-13</c:v>
                </c:pt>
                <c:pt idx="173">
                  <c:v>1.1024873946526514E-13</c:v>
                </c:pt>
                <c:pt idx="174">
                  <c:v>1.1043119229368532E-13</c:v>
                </c:pt>
                <c:pt idx="175">
                  <c:v>1.1061676145492032E-13</c:v>
                </c:pt>
                <c:pt idx="176">
                  <c:v>1.1080549598321086E-13</c:v>
                </c:pt>
                <c:pt idx="177">
                  <c:v>1.1099744555981573E-13</c:v>
                </c:pt>
                <c:pt idx="178">
                  <c:v>1.1119266051825605E-13</c:v>
                </c:pt>
                <c:pt idx="179">
                  <c:v>1.113911918495324E-13</c:v>
                </c:pt>
                <c:pt idx="180">
                  <c:v>1.1159309120731217E-13</c:v>
                </c:pt>
                <c:pt idx="181">
                  <c:v>1.1179841091308973E-13</c:v>
                </c:pt>
                <c:pt idx="182">
                  <c:v>1.1200720396131759E-13</c:v>
                </c:pt>
                <c:pt idx="183">
                  <c:v>1.1221952402450743E-13</c:v>
                </c:pt>
                <c:pt idx="184">
                  <c:v>1.1243542545830218E-13</c:v>
                </c:pt>
                <c:pt idx="185">
                  <c:v>1.1265496330651934E-13</c:v>
                </c:pt>
                <c:pt idx="186">
                  <c:v>1.1287819330616338E-13</c:v>
                </c:pt>
                <c:pt idx="187">
                  <c:v>1.1310517189241027E-13</c:v>
                </c:pt>
                <c:pt idx="188">
                  <c:v>1.1333595620356312E-13</c:v>
                </c:pt>
                <c:pt idx="189">
                  <c:v>1.1357060408597922E-13</c:v>
                </c:pt>
                <c:pt idx="190">
                  <c:v>1.1380917409896981E-13</c:v>
                </c:pt>
                <c:pt idx="191">
                  <c:v>1.140517255196729E-13</c:v>
                </c:pt>
                <c:pt idx="192">
                  <c:v>1.1429831834790206E-13</c:v>
                </c:pt>
                <c:pt idx="193">
                  <c:v>1.1454901331096904E-13</c:v>
                </c:pt>
                <c:pt idx="194">
                  <c:v>1.1480387186848506E-13</c:v>
                </c:pt>
                <c:pt idx="195">
                  <c:v>1.1506295621714015E-13</c:v>
                </c:pt>
                <c:pt idx="196">
                  <c:v>1.1532632929546433E-13</c:v>
                </c:pt>
                <c:pt idx="197">
                  <c:v>1.1559405478856962E-13</c:v>
                </c:pt>
                <c:pt idx="198">
                  <c:v>1.1586619713288019E-13</c:v>
                </c:pt>
                <c:pt idx="199">
                  <c:v>1.1614282152084791E-13</c:v>
                </c:pt>
                <c:pt idx="200">
                  <c:v>1.164239939056587E-13</c:v>
                </c:pt>
                <c:pt idx="201">
                  <c:v>1.1670978100593463E-13</c:v>
                </c:pt>
                <c:pt idx="202">
                  <c:v>1.1700025031042961E-13</c:v>
                </c:pt>
                <c:pt idx="203">
                  <c:v>1.1729547008272852E-13</c:v>
                </c:pt>
                <c:pt idx="204">
                  <c:v>1.1759550936594916E-13</c:v>
                </c:pt>
                <c:pt idx="205">
                  <c:v>1.1790043798745299E-13</c:v>
                </c:pt>
                <c:pt idx="206">
                  <c:v>1.1821032656356863E-13</c:v>
                </c:pt>
                <c:pt idx="207">
                  <c:v>1.1852524650433343E-13</c:v>
                </c:pt>
                <c:pt idx="208">
                  <c:v>1.1884527001825717E-13</c:v>
                </c:pt>
                <c:pt idx="209">
                  <c:v>1.1917047011711367E-13</c:v>
                </c:pt>
                <c:pt idx="210">
                  <c:v>1.1950092062076667E-13</c:v>
                </c:pt>
                <c:pt idx="211">
                  <c:v>1.1983669616203323E-13</c:v>
                </c:pt>
                <c:pt idx="212">
                  <c:v>1.2017787219159614E-13</c:v>
                </c:pt>
                <c:pt idx="213">
                  <c:v>1.2052452498296516E-13</c:v>
                </c:pt>
                <c:pt idx="214">
                  <c:v>1.2087673163750018E-13</c:v>
                </c:pt>
                <c:pt idx="215">
                  <c:v>1.2123457008949934E-13</c:v>
                </c:pt>
                <c:pt idx="216">
                  <c:v>1.2159811911136224E-13</c:v>
                </c:pt>
                <c:pt idx="217">
                  <c:v>1.2196745831883519E-13</c:v>
                </c:pt>
                <c:pt idx="218">
                  <c:v>1.223426681763466E-13</c:v>
                </c:pt>
                <c:pt idx="219">
                  <c:v>1.2272383000244205E-13</c:v>
                </c:pt>
                <c:pt idx="220">
                  <c:v>1.2311102597532708E-13</c:v>
                </c:pt>
                <c:pt idx="221">
                  <c:v>1.2350433913852853E-13</c:v>
                </c:pt>
                <c:pt idx="222">
                  <c:v>1.2390385340668321E-13</c:v>
                </c:pt>
                <c:pt idx="223">
                  <c:v>1.2430965357146284E-13</c:v>
                </c:pt>
                <c:pt idx="224">
                  <c:v>1.2472182530764943E-13</c:v>
                </c:pt>
                <c:pt idx="225">
                  <c:v>1.2514045517936941E-13</c:v>
                </c:pt>
                <c:pt idx="226">
                  <c:v>1.2556563064649701E-13</c:v>
                </c:pt>
                <c:pt idx="227">
                  <c:v>1.2599744007124103E-13</c:v>
                </c:pt>
                <c:pt idx="228">
                  <c:v>1.2643597272492632E-13</c:v>
                </c:pt>
                <c:pt idx="229">
                  <c:v>1.2688131879498144E-13</c:v>
                </c:pt>
                <c:pt idx="230">
                  <c:v>1.273335693921468E-13</c:v>
                </c:pt>
                <c:pt idx="231">
                  <c:v>1.2779281655791482E-13</c:v>
                </c:pt>
                <c:pt idx="232">
                  <c:v>1.2825915327221938E-13</c:v>
                </c:pt>
                <c:pt idx="233">
                  <c:v>1.287326734613833E-13</c:v>
                </c:pt>
                <c:pt idx="234">
                  <c:v>1.2921347200634372E-13</c:v>
                </c:pt>
                <c:pt idx="235">
                  <c:v>1.2970164475116575E-13</c:v>
                </c:pt>
                <c:pt idx="236">
                  <c:v>1.3019728851186463E-13</c:v>
                </c:pt>
                <c:pt idx="237">
                  <c:v>1.3070050108554609E-13</c:v>
                </c:pt>
                <c:pt idx="238">
                  <c:v>1.3121138125988729E-13</c:v>
                </c:pt>
                <c:pt idx="239">
                  <c:v>1.3173002882296972E-13</c:v>
                </c:pt>
                <c:pt idx="240">
                  <c:v>1.3225654457348481E-13</c:v>
                </c:pt>
                <c:pt idx="241">
                  <c:v>1.3279103033132715E-13</c:v>
                </c:pt>
                <c:pt idx="242">
                  <c:v>1.3333358894859409E-13</c:v>
                </c:pt>
                <c:pt idx="243">
                  <c:v>1.3388432432100995E-13</c:v>
                </c:pt>
                <c:pt idx="244">
                  <c:v>1.344433413997938E-13</c:v>
                </c:pt>
                <c:pt idx="245">
                  <c:v>1.3501074620398908E-13</c:v>
                </c:pt>
                <c:pt idx="246">
                  <c:v>1.3558664583327508E-13</c:v>
                </c:pt>
                <c:pt idx="247">
                  <c:v>1.3617114848127988E-13</c:v>
                </c:pt>
                <c:pt idx="248">
                  <c:v>1.3676436344941486E-13</c:v>
                </c:pt>
                <c:pt idx="249">
                  <c:v>1.3736640116125381E-13</c:v>
                </c:pt>
                <c:pt idx="250">
                  <c:v>1.3797737317747363E-13</c:v>
                </c:pt>
                <c:pt idx="251">
                  <c:v>1.3859739221138329E-13</c:v>
                </c:pt>
                <c:pt idx="252">
                  <c:v>1.3922657214505826E-13</c:v>
                </c:pt>
                <c:pt idx="253">
                  <c:v>1.398650280461077E-13</c:v>
                </c:pt>
                <c:pt idx="254">
                  <c:v>1.4051287618509336E-13</c:v>
                </c:pt>
                <c:pt idx="255">
                  <c:v>1.4117023405362809E-13</c:v>
                </c:pt>
                <c:pt idx="256">
                  <c:v>1.4183722038317208E-13</c:v>
                </c:pt>
                <c:pt idx="257">
                  <c:v>1.4251395516456059E-13</c:v>
                </c:pt>
                <c:pt idx="258">
                  <c:v>1.4320055966827463E-13</c:v>
                </c:pt>
                <c:pt idx="259">
                  <c:v>1.438971564654989E-13</c:v>
                </c:pt>
                <c:pt idx="260">
                  <c:v>1.4460386944997092E-13</c:v>
                </c:pt>
                <c:pt idx="261">
                  <c:v>1.4532082386067034E-13</c:v>
                </c:pt>
                <c:pt idx="262">
                  <c:v>1.460481463053563E-13</c:v>
                </c:pt>
                <c:pt idx="263">
                  <c:v>1.4678596478499836E-13</c:v>
                </c:pt>
                <c:pt idx="264">
                  <c:v>1.4753440871911168E-13</c:v>
                </c:pt>
                <c:pt idx="265">
                  <c:v>1.4829360897204246E-13</c:v>
                </c:pt>
                <c:pt idx="266">
                  <c:v>1.4906369788022168E-13</c:v>
                </c:pt>
                <c:pt idx="267">
                  <c:v>1.4984480928042378E-13</c:v>
                </c:pt>
                <c:pt idx="268">
                  <c:v>1.5063707853905868E-13</c:v>
                </c:pt>
                <c:pt idx="269">
                  <c:v>1.5144064258252789E-13</c:v>
                </c:pt>
                <c:pt idx="270">
                  <c:v>1.5225563992868463E-13</c:v>
                </c:pt>
                <c:pt idx="271">
                  <c:v>1.530822107194255E-13</c:v>
                </c:pt>
                <c:pt idx="272">
                  <c:v>1.5392049675444234E-13</c:v>
                </c:pt>
                <c:pt idx="273">
                  <c:v>1.5477064152618566E-13</c:v>
                </c:pt>
                <c:pt idx="274">
                  <c:v>1.5563279025606415E-13</c:v>
                </c:pt>
                <c:pt idx="275">
                  <c:v>1.5650708993191743E-13</c:v>
                </c:pt>
                <c:pt idx="276">
                  <c:v>1.5739368934680217E-13</c:v>
                </c:pt>
                <c:pt idx="277">
                  <c:v>1.5829273913913827E-13</c:v>
                </c:pt>
                <c:pt idx="278">
                  <c:v>1.5920439183424292E-13</c:v>
                </c:pt>
                <c:pt idx="279">
                  <c:v>1.6012880188729939E-13</c:v>
                </c:pt>
                <c:pt idx="280">
                  <c:v>1.6106612572781105E-13</c:v>
                </c:pt>
                <c:pt idx="281">
                  <c:v>1.6201652180556869E-13</c:v>
                </c:pt>
                <c:pt idx="282">
                  <c:v>1.629801506381929E-13</c:v>
                </c:pt>
                <c:pt idx="283">
                  <c:v>1.6395717486028574E-13</c:v>
                </c:pt>
                <c:pt idx="284">
                  <c:v>1.6494775927424763E-13</c:v>
                </c:pt>
                <c:pt idx="285">
                  <c:v>1.6595207090280891E-13</c:v>
                </c:pt>
                <c:pt idx="286">
                  <c:v>1.6697027904332111E-13</c:v>
                </c:pt>
                <c:pt idx="287">
                  <c:v>1.6800255532386387E-13</c:v>
                </c:pt>
                <c:pt idx="288">
                  <c:v>1.6904907376123657E-13</c:v>
                </c:pt>
                <c:pt idx="289">
                  <c:v>1.7011001082086097E-13</c:v>
                </c:pt>
                <c:pt idx="290">
                  <c:v>1.7118554547868944E-13</c:v>
                </c:pt>
                <c:pt idx="291">
                  <c:v>1.7227585928514413E-13</c:v>
                </c:pt>
                <c:pt idx="292">
                  <c:v>1.7338113643118671E-13</c:v>
                </c:pt>
                <c:pt idx="293">
                  <c:v>1.7450156381654782E-13</c:v>
                </c:pt>
                <c:pt idx="294">
                  <c:v>1.7563733112021907E-13</c:v>
                </c:pt>
                <c:pt idx="295">
                  <c:v>1.7678863087324042E-13</c:v>
                </c:pt>
                <c:pt idx="296">
                  <c:v>1.7795565853389595E-13</c:v>
                </c:pt>
                <c:pt idx="297">
                  <c:v>1.7913861256535781E-13</c:v>
                </c:pt>
                <c:pt idx="298">
                  <c:v>1.8033769451588344E-13</c:v>
                </c:pt>
                <c:pt idx="299">
                  <c:v>1.8155310910162713E-13</c:v>
                </c:pt>
                <c:pt idx="300">
                  <c:v>1.8278506429217237E-13</c:v>
                </c:pt>
                <c:pt idx="301">
                  <c:v>1.8403377139884798E-13</c:v>
                </c:pt>
                <c:pt idx="302">
                  <c:v>1.8529944516594657E-13</c:v>
                </c:pt>
                <c:pt idx="303">
                  <c:v>1.8658230386491845E-13</c:v>
                </c:pt>
                <c:pt idx="304">
                  <c:v>1.8788256939165032E-13</c:v>
                </c:pt>
                <c:pt idx="305">
                  <c:v>1.8920046736693456E-13</c:v>
                </c:pt>
                <c:pt idx="306">
                  <c:v>1.9053622724023684E-13</c:v>
                </c:pt>
                <c:pt idx="307">
                  <c:v>1.9189008239685257E-13</c:v>
                </c:pt>
                <c:pt idx="308">
                  <c:v>1.9326227026861793E-13</c:v>
                </c:pt>
                <c:pt idx="309">
                  <c:v>1.9465303244823278E-13</c:v>
                </c:pt>
                <c:pt idx="310">
                  <c:v>1.9606261480738691E-13</c:v>
                </c:pt>
                <c:pt idx="311">
                  <c:v>1.9749126761876384E-13</c:v>
                </c:pt>
                <c:pt idx="312">
                  <c:v>1.9893924568211602E-13</c:v>
                </c:pt>
                <c:pt idx="313">
                  <c:v>2.0040680845450462E-13</c:v>
                </c:pt>
                <c:pt idx="314">
                  <c:v>2.01894220184888E-13</c:v>
                </c:pt>
                <c:pt idx="315">
                  <c:v>2.0340175005320383E-13</c:v>
                </c:pt>
                <c:pt idx="316">
                  <c:v>2.0492967231411341E-13</c:v>
                </c:pt>
                <c:pt idx="317">
                  <c:v>2.0647826644557246E-13</c:v>
                </c:pt>
                <c:pt idx="318">
                  <c:v>2.0804781730240832E-13</c:v>
                </c:pt>
                <c:pt idx="319">
                  <c:v>2.0963861527510342E-13</c:v>
                </c:pt>
                <c:pt idx="320">
                  <c:v>2.1125095645396526E-13</c:v>
                </c:pt>
                <c:pt idx="321">
                  <c:v>2.1288514279889001E-13</c:v>
                </c:pt>
                <c:pt idx="322">
                  <c:v>2.1454148231494189E-13</c:v>
                </c:pt>
                <c:pt idx="323">
                  <c:v>2.1622028923396158E-13</c:v>
                </c:pt>
                <c:pt idx="324">
                  <c:v>2.1792188420244562E-13</c:v>
                </c:pt>
                <c:pt idx="325">
                  <c:v>2.1964659447593336E-13</c:v>
                </c:pt>
                <c:pt idx="326">
                  <c:v>2.2139475412016966E-13</c:v>
                </c:pt>
                <c:pt idx="327">
                  <c:v>2.2316670421929145E-13</c:v>
                </c:pt>
                <c:pt idx="328">
                  <c:v>2.249627930913483E-13</c:v>
                </c:pt>
                <c:pt idx="329">
                  <c:v>2.2678337651141672E-13</c:v>
                </c:pt>
                <c:pt idx="330">
                  <c:v>2.2862881794264227E-13</c:v>
                </c:pt>
                <c:pt idx="331">
                  <c:v>2.3049948877552006E-13</c:v>
                </c:pt>
                <c:pt idx="332">
                  <c:v>2.3239576857576189E-13</c:v>
                </c:pt>
                <c:pt idx="333">
                  <c:v>2.3431804534108528E-13</c:v>
                </c:pt>
                <c:pt idx="334">
                  <c:v>2.3626671576732321E-13</c:v>
                </c:pt>
                <c:pt idx="335">
                  <c:v>2.3824218552421651E-13</c:v>
                </c:pt>
                <c:pt idx="336">
                  <c:v>2.4024486954132178E-13</c:v>
                </c:pt>
                <c:pt idx="337">
                  <c:v>2.4227519230444277E-13</c:v>
                </c:pt>
                <c:pt idx="338">
                  <c:v>2.443335881630739E-13</c:v>
                </c:pt>
                <c:pt idx="339">
                  <c:v>2.4642050164925578E-13</c:v>
                </c:pt>
                <c:pt idx="340">
                  <c:v>2.4853638780843715E-13</c:v>
                </c:pt>
                <c:pt idx="341">
                  <c:v>2.506817125427836E-13</c:v>
                </c:pt>
                <c:pt idx="342">
                  <c:v>2.5285695296752186E-13</c:v>
                </c:pt>
                <c:pt idx="343">
                  <c:v>2.5506259778088981E-13</c:v>
                </c:pt>
                <c:pt idx="344">
                  <c:v>2.5729914764828587E-13</c:v>
                </c:pt>
                <c:pt idx="345">
                  <c:v>2.5956711560129199E-13</c:v>
                </c:pt>
                <c:pt idx="346">
                  <c:v>2.6186702745217846E-13</c:v>
                </c:pt>
                <c:pt idx="347">
                  <c:v>2.6419942222466374E-13</c:v>
                </c:pt>
                <c:pt idx="348">
                  <c:v>2.6656485260162924E-13</c:v>
                </c:pt>
                <c:pt idx="349">
                  <c:v>2.6896388539059101E-13</c:v>
                </c:pt>
                <c:pt idx="350">
                  <c:v>2.7139710200773454E-13</c:v>
                </c:pt>
                <c:pt idx="351">
                  <c:v>2.7386509898140712E-13</c:v>
                </c:pt>
                <c:pt idx="352">
                  <c:v>2.7636848847596417E-13</c:v>
                </c:pt>
                <c:pt idx="353">
                  <c:v>2.7890789883693748E-13</c:v>
                </c:pt>
                <c:pt idx="354">
                  <c:v>2.8148397515855105E-13</c:v>
                </c:pt>
                <c:pt idx="355">
                  <c:v>2.8409737987464959E-13</c:v>
                </c:pt>
                <c:pt idx="356">
                  <c:v>2.8674879337418008E-13</c:v>
                </c:pt>
                <c:pt idx="357">
                  <c:v>2.8943891464241844E-13</c:v>
                </c:pt>
                <c:pt idx="358">
                  <c:v>2.9216846192921446E-13</c:v>
                </c:pt>
                <c:pt idx="359">
                  <c:v>2.9493817344557103E-13</c:v>
                </c:pt>
                <c:pt idx="360">
                  <c:v>2.9774880809000025E-13</c:v>
                </c:pt>
                <c:pt idx="361">
                  <c:v>3.0060114620611629E-13</c:v>
                </c:pt>
                <c:pt idx="362">
                  <c:v>3.0349599037306224E-13</c:v>
                </c:pt>
                <c:pt idx="363">
                  <c:v>3.0643416623044862E-13</c:v>
                </c:pt>
                <c:pt idx="364">
                  <c:v>3.0941652333954273E-13</c:v>
                </c:pt>
                <c:pt idx="365">
                  <c:v>3.1244393608262343E-13</c:v>
                </c:pt>
                <c:pt idx="366">
                  <c:v>3.1551730460245086E-13</c:v>
                </c:pt>
                <c:pt idx="367">
                  <c:v>3.1863755578395173E-13</c:v>
                </c:pt>
                <c:pt idx="368">
                  <c:v>3.2180564428040642E-13</c:v>
                </c:pt>
                <c:pt idx="369">
                  <c:v>3.2502255358641307E-13</c:v>
                </c:pt>
                <c:pt idx="370">
                  <c:v>3.2828929716021768E-13</c:v>
                </c:pt>
                <c:pt idx="371">
                  <c:v>3.3160691959803787E-13</c:v>
                </c:pt>
                <c:pt idx="372">
                  <c:v>3.3497649786321148E-13</c:v>
                </c:pt>
                <c:pt idx="373">
                  <c:v>3.3839914257319211E-13</c:v>
                </c:pt>
                <c:pt idx="374">
                  <c:v>3.4187599934756525E-13</c:v>
                </c:pt>
                <c:pt idx="375">
                  <c:v>3.4540825022052718E-13</c:v>
                </c:pt>
                <c:pt idx="376">
                  <c:v>3.4899711512139042E-13</c:v>
                </c:pt>
                <c:pt idx="377">
                  <c:v>3.5264385342702554E-13</c:v>
                </c:pt>
                <c:pt idx="378">
                  <c:v>3.5634976559028952E-13</c:v>
                </c:pt>
                <c:pt idx="379">
                  <c:v>3.601161948488677E-13</c:v>
                </c:pt>
                <c:pt idx="380">
                  <c:v>3.6394452901914094E-13</c:v>
                </c:pt>
                <c:pt idx="381">
                  <c:v>3.6783620238010236E-13</c:v>
                </c:pt>
                <c:pt idx="382">
                  <c:v>3.7179269765257049E-13</c:v>
                </c:pt>
                <c:pt idx="383">
                  <c:v>3.7581554807946127E-13</c:v>
                </c:pt>
                <c:pt idx="384">
                  <c:v>3.7990633961305883E-13</c:v>
                </c:pt>
                <c:pt idx="385">
                  <c:v>3.8406671321588132E-13</c:v>
                </c:pt>
                <c:pt idx="386">
                  <c:v>3.8829836728197316E-13</c:v>
                </c:pt>
                <c:pt idx="387">
                  <c:v>3.9260306018610175E-13</c:v>
                </c:pt>
                <c:pt idx="388">
                  <c:v>3.9698261296874926E-13</c:v>
                </c:pt>
                <c:pt idx="389">
                  <c:v>4.0143891216547651E-13</c:v>
                </c:pt>
                <c:pt idx="390">
                  <c:v>4.0597391278967278E-13</c:v>
                </c:pt>
                <c:pt idx="391">
                  <c:v>4.105896414786032E-13</c:v>
                </c:pt>
                <c:pt idx="392">
                  <c:v>4.152881998131509E-13</c:v>
                </c:pt>
                <c:pt idx="393">
                  <c:v>4.200717678226071E-13</c:v>
                </c:pt>
                <c:pt idx="394">
                  <c:v>4.2494260768657361E-13</c:v>
                </c:pt>
                <c:pt idx="395">
                  <c:v>4.2990306764711886E-13</c:v>
                </c:pt>
                <c:pt idx="396">
                  <c:v>4.3495558614508782E-13</c:v>
                </c:pt>
                <c:pt idx="397">
                  <c:v>4.4010269619581101E-13</c:v>
                </c:pt>
                <c:pt idx="398">
                  <c:v>4.4534703002043436E-13</c:v>
                </c:pt>
                <c:pt idx="399">
                  <c:v>4.5069132395044157E-13</c:v>
                </c:pt>
                <c:pt idx="400">
                  <c:v>4.5613842362437321E-13</c:v>
                </c:pt>
                <c:pt idx="401">
                  <c:v>4.6169128949715667E-13</c:v>
                </c:pt>
                <c:pt idx="402">
                  <c:v>4.6735300268426918E-13</c:v>
                </c:pt>
                <c:pt idx="403">
                  <c:v>4.7312677116456775E-13</c:v>
                </c:pt>
                <c:pt idx="404">
                  <c:v>4.7901593636779027E-13</c:v>
                </c:pt>
                <c:pt idx="405">
                  <c:v>4.8502398017476422E-13</c:v>
                </c:pt>
                <c:pt idx="406">
                  <c:v>4.9115453236073329E-13</c:v>
                </c:pt>
                <c:pt idx="407">
                  <c:v>4.9741137851488539E-13</c:v>
                </c:pt>
                <c:pt idx="408">
                  <c:v>5.0379846847190107E-13</c:v>
                </c:pt>
                <c:pt idx="409">
                  <c:v>5.1031992529449917E-13</c:v>
                </c:pt>
                <c:pt idx="410">
                  <c:v>5.1698005484942007E-13</c:v>
                </c:pt>
                <c:pt idx="411">
                  <c:v>5.2378335602295016E-13</c:v>
                </c:pt>
                <c:pt idx="412">
                  <c:v>5.3073453162637909E-13</c:v>
                </c:pt>
                <c:pt idx="413">
                  <c:v>5.3783850004618277E-13</c:v>
                </c:pt>
                <c:pt idx="414">
                  <c:v>5.451004076988951E-13</c:v>
                </c:pt>
                <c:pt idx="415">
                  <c:v>5.5252564235612209E-13</c:v>
                </c:pt>
                <c:pt idx="416">
                  <c:v>5.6011984741135368E-13</c:v>
                </c:pt>
                <c:pt idx="417">
                  <c:v>5.6788893716694218E-13</c:v>
                </c:pt>
                <c:pt idx="418">
                  <c:v>5.7583911322728178E-13</c:v>
                </c:pt>
                <c:pt idx="419">
                  <c:v>5.8397688209248095E-13</c:v>
                </c:pt>
                <c:pt idx="420">
                  <c:v>5.9230907405615047E-13</c:v>
                </c:pt>
                <c:pt idx="421">
                  <c:v>6.008428635212591E-13</c:v>
                </c:pt>
                <c:pt idx="422">
                  <c:v>6.0958579085953491E-13</c:v>
                </c:pt>
                <c:pt idx="423">
                  <c:v>6.1854578595256633E-13</c:v>
                </c:pt>
                <c:pt idx="424">
                  <c:v>6.2773119356733584E-13</c:v>
                </c:pt>
                <c:pt idx="425">
                  <c:v>6.3715080073455357E-13</c:v>
                </c:pt>
                <c:pt idx="426">
                  <c:v>6.4681386631637028E-13</c:v>
                </c:pt>
                <c:pt idx="427">
                  <c:v>6.5673015296987653E-13</c:v>
                </c:pt>
                <c:pt idx="428">
                  <c:v>6.6690996173547197E-13</c:v>
                </c:pt>
                <c:pt idx="429">
                  <c:v>6.7736416950427324E-13</c:v>
                </c:pt>
                <c:pt idx="430">
                  <c:v>6.8810426964745916E-13</c:v>
                </c:pt>
                <c:pt idx="431">
                  <c:v>6.9914241612230414E-13</c:v>
                </c:pt>
                <c:pt idx="432">
                  <c:v>7.1049147140607147E-13</c:v>
                </c:pt>
                <c:pt idx="433">
                  <c:v>7.2216505864977063E-13</c:v>
                </c:pt>
                <c:pt idx="434">
                  <c:v>7.3417761849045991E-13</c:v>
                </c:pt>
                <c:pt idx="435">
                  <c:v>7.4654447101310408E-13</c:v>
                </c:pt>
                <c:pt idx="436">
                  <c:v>7.5928188341330111E-13</c:v>
                </c:pt>
                <c:pt idx="437">
                  <c:v>7.7240714398007688E-13</c:v>
                </c:pt>
                <c:pt idx="438">
                  <c:v>7.8593864309594894E-13</c:v>
                </c:pt>
                <c:pt idx="439">
                  <c:v>7.9989596204042468E-13</c:v>
                </c:pt>
                <c:pt idx="440">
                  <c:v>8.1429997048475936E-13</c:v>
                </c:pt>
                <c:pt idx="441">
                  <c:v>8.2917293368316002E-13</c:v>
                </c:pt>
                <c:pt idx="442">
                  <c:v>8.4453863049954642E-13</c:v>
                </c:pt>
                <c:pt idx="443">
                  <c:v>8.6042248356428182E-13</c:v>
                </c:pt>
                <c:pt idx="444">
                  <c:v>8.7685170303408204E-13</c:v>
                </c:pt>
                <c:pt idx="445">
                  <c:v>8.9385544563551144E-13</c:v>
                </c:pt>
                <c:pt idx="446">
                  <c:v>9.114649909125226E-13</c:v>
                </c:pt>
                <c:pt idx="447">
                  <c:v>9.2971393687831554E-13</c:v>
                </c:pt>
                <c:pt idx="448">
                  <c:v>9.4863841759701986E-13</c:v>
                </c:pt>
                <c:pt idx="449">
                  <c:v>9.6827734560185471E-13</c:v>
                </c:pt>
                <c:pt idx="450">
                  <c:v>9.8867268250228177E-13</c:v>
                </c:pt>
                <c:pt idx="451">
                  <c:v>1.0098697416565917E-12</c:v>
                </c:pt>
                <c:pt idx="452">
                  <c:v>1.0319175274040273E-12</c:v>
                </c:pt>
                <c:pt idx="453">
                  <c:v>1.0548691160799521E-12</c:v>
                </c:pt>
                <c:pt idx="454">
                  <c:v>1.0787820849017445E-12</c:v>
                </c:pt>
                <c:pt idx="455">
                  <c:v>1.1037189958408528E-12</c:v>
                </c:pt>
                <c:pt idx="456">
                  <c:v>1.1297479428208136E-12</c:v>
                </c:pt>
                <c:pt idx="457">
                  <c:v>1.1569431720467725E-12</c:v>
                </c:pt>
                <c:pt idx="458">
                  <c:v>1.1853857870298202E-12</c:v>
                </c:pt>
                <c:pt idx="459">
                  <c:v>1.21516455198709E-12</c:v>
                </c:pt>
                <c:pt idx="460">
                  <c:v>1.246376809857397E-12</c:v>
                </c:pt>
                <c:pt idx="461">
                  <c:v>1.2791295342758743E-12</c:v>
                </c:pt>
                <c:pt idx="462">
                  <c:v>1.3135405386294166E-12</c:v>
                </c:pt>
                <c:pt idx="463">
                  <c:v>1.349739869933108E-12</c:v>
                </c:pt>
                <c:pt idx="464">
                  <c:v>1.3878714209342742E-12</c:v>
                </c:pt>
                <c:pt idx="465">
                  <c:v>1.428094800832133E-12</c:v>
                </c:pt>
                <c:pt idx="466">
                  <c:v>1.4705875136390262E-12</c:v>
                </c:pt>
                <c:pt idx="467">
                  <c:v>1.5155475039407635E-12</c:v>
                </c:pt>
                <c:pt idx="468">
                  <c:v>1.5631961432071696E-12</c:v>
                </c:pt>
                <c:pt idx="469">
                  <c:v>1.6137817465896018E-12</c:v>
                </c:pt>
                <c:pt idx="470">
                  <c:v>1.6675837312771584E-12</c:v>
                </c:pt>
                <c:pt idx="471">
                  <c:v>1.7249175542082604E-12</c:v>
                </c:pt>
                <c:pt idx="472">
                  <c:v>1.7861406008784808E-12</c:v>
                </c:pt>
                <c:pt idx="473">
                  <c:v>1.8516592402803723E-12</c:v>
                </c:pt>
                <c:pt idx="474">
                  <c:v>1.9219373164537487E-12</c:v>
                </c:pt>
                <c:pt idx="475">
                  <c:v>1.9975064183774454E-12</c:v>
                </c:pt>
                <c:pt idx="476">
                  <c:v>2.0789783617785995E-12</c:v>
                </c:pt>
                <c:pt idx="477">
                  <c:v>2.1670604350625153E-12</c:v>
                </c:pt>
                <c:pt idx="478">
                  <c:v>2.2625741148771011E-12</c:v>
                </c:pt>
                <c:pt idx="479">
                  <c:v>2.3664781546453429E-12</c:v>
                </c:pt>
                <c:pt idx="480">
                  <c:v>2.4798972033688893E-12</c:v>
                </c:pt>
                <c:pt idx="481">
                  <c:v>2.6041574346412705E-12</c:v>
                </c:pt>
                <c:pt idx="482">
                  <c:v>2.7408310675508342E-12</c:v>
                </c:pt>
                <c:pt idx="483">
                  <c:v>2.8917921429664341E-12</c:v>
                </c:pt>
                <c:pt idx="484">
                  <c:v>3.0592864548805235E-12</c:v>
                </c:pt>
                <c:pt idx="485">
                  <c:v>3.2460190364024923E-12</c:v>
                </c:pt>
                <c:pt idx="486">
                  <c:v>3.4552628245922399E-12</c:v>
                </c:pt>
                <c:pt idx="487">
                  <c:v>3.6909915097952647E-12</c:v>
                </c:pt>
                <c:pt idx="488">
                  <c:v>3.9580368301364557E-12</c:v>
                </c:pt>
                <c:pt idx="489">
                  <c:v>4.2622628775665162E-12</c:v>
                </c:pt>
                <c:pt idx="490">
                  <c:v>4.6107312457588289E-12</c:v>
                </c:pt>
                <c:pt idx="491">
                  <c:v>5.0117881880915926E-12</c:v>
                </c:pt>
                <c:pt idx="492">
                  <c:v>5.4749120218360528E-12</c:v>
                </c:pt>
                <c:pt idx="493">
                  <c:v>6.0099655518694556E-12</c:v>
                </c:pt>
                <c:pt idx="494">
                  <c:v>6.625123207273386E-12</c:v>
                </c:pt>
                <c:pt idx="495">
                  <c:v>7.3221158638948009E-12</c:v>
                </c:pt>
                <c:pt idx="496">
                  <c:v>8.0867619720006549E-12</c:v>
                </c:pt>
                <c:pt idx="497">
                  <c:v>8.8734042584153524E-12</c:v>
                </c:pt>
                <c:pt idx="498">
                  <c:v>9.5878902042424118E-12</c:v>
                </c:pt>
                <c:pt idx="499">
                  <c:v>1.0089193725392697E-11</c:v>
                </c:pt>
                <c:pt idx="500">
                  <c:v>1.0239484719934608E-11</c:v>
                </c:pt>
                <c:pt idx="501">
                  <c:v>9.9903962583572935E-12</c:v>
                </c:pt>
                <c:pt idx="502">
                  <c:v>9.4202597207410994E-12</c:v>
                </c:pt>
                <c:pt idx="503">
                  <c:v>8.6755039013784401E-12</c:v>
                </c:pt>
                <c:pt idx="504">
                  <c:v>7.8876729527246382E-12</c:v>
                </c:pt>
                <c:pt idx="505">
                  <c:v>7.1374667107766298E-12</c:v>
                </c:pt>
                <c:pt idx="506">
                  <c:v>6.4607883902314783E-12</c:v>
                </c:pt>
                <c:pt idx="507">
                  <c:v>5.8665363129480234E-12</c:v>
                </c:pt>
                <c:pt idx="508">
                  <c:v>5.3506687571500017E-12</c:v>
                </c:pt>
                <c:pt idx="509">
                  <c:v>4.9042681265652606E-12</c:v>
                </c:pt>
                <c:pt idx="510">
                  <c:v>4.5174429439050779E-12</c:v>
                </c:pt>
                <c:pt idx="511">
                  <c:v>4.1809642666568185E-12</c:v>
                </c:pt>
                <c:pt idx="512">
                  <c:v>3.8868116409722504E-12</c:v>
                </c:pt>
                <c:pt idx="513">
                  <c:v>3.6282411197631738E-12</c:v>
                </c:pt>
                <c:pt idx="514">
                  <c:v>3.3996678538339157E-12</c:v>
                </c:pt>
                <c:pt idx="515">
                  <c:v>3.1964943759172629E-12</c:v>
                </c:pt>
                <c:pt idx="516">
                  <c:v>3.0149391593273609E-12</c:v>
                </c:pt>
                <c:pt idx="517">
                  <c:v>2.8518852652563625E-12</c:v>
                </c:pt>
                <c:pt idx="518">
                  <c:v>2.7047538315058534E-12</c:v>
                </c:pt>
                <c:pt idx="519">
                  <c:v>2.5714011250377768E-12</c:v>
                </c:pt>
                <c:pt idx="520">
                  <c:v>2.4500358625549477E-12</c:v>
                </c:pt>
                <c:pt idx="521">
                  <c:v>2.3391531828590705E-12</c:v>
                </c:pt>
                <c:pt idx="522">
                  <c:v>2.2374819856316795E-12</c:v>
                </c:pt>
                <c:pt idx="523">
                  <c:v>2.14394287511834E-12</c:v>
                </c:pt>
                <c:pt idx="524">
                  <c:v>2.0576144746137865E-12</c:v>
                </c:pt>
                <c:pt idx="525">
                  <c:v>1.977706340041247E-12</c:v>
                </c:pt>
                <c:pt idx="526">
                  <c:v>1.9035370818882578E-12</c:v>
                </c:pt>
                <c:pt idx="527">
                  <c:v>1.8345166087877316E-12</c:v>
                </c:pt>
                <c:pt idx="528">
                  <c:v>1.7701316445430162E-12</c:v>
                </c:pt>
                <c:pt idx="529">
                  <c:v>1.709933855860557E-12</c:v>
                </c:pt>
                <c:pt idx="530">
                  <c:v>1.6535300716930009E-12</c:v>
                </c:pt>
                <c:pt idx="531">
                  <c:v>1.6005741862359326E-12</c:v>
                </c:pt>
                <c:pt idx="532">
                  <c:v>1.5507604237051227E-12</c:v>
                </c:pt>
                <c:pt idx="533">
                  <c:v>1.503817709849963E-12</c:v>
                </c:pt>
                <c:pt idx="534">
                  <c:v>1.4595049472028403E-12</c:v>
                </c:pt>
                <c:pt idx="535">
                  <c:v>1.4176070317469707E-12</c:v>
                </c:pt>
                <c:pt idx="536">
                  <c:v>1.3779314806133399E-12</c:v>
                </c:pt>
                <c:pt idx="537">
                  <c:v>1.3403055655838485E-12</c:v>
                </c:pt>
                <c:pt idx="538">
                  <c:v>1.3045738671021253E-12</c:v>
                </c:pt>
                <c:pt idx="539">
                  <c:v>1.2705961793358981E-12</c:v>
                </c:pt>
                <c:pt idx="540">
                  <c:v>1.2382457094890505E-12</c:v>
                </c:pt>
                <c:pt idx="541">
                  <c:v>1.2074075247135241E-12</c:v>
                </c:pt>
                <c:pt idx="542">
                  <c:v>1.1779772081496766E-12</c:v>
                </c:pt>
                <c:pt idx="543">
                  <c:v>1.1498596922427872E-12</c:v>
                </c:pt>
                <c:pt idx="544">
                  <c:v>1.1229682428596348E-12</c:v>
                </c:pt>
                <c:pt idx="545">
                  <c:v>1.0972235721167463E-12</c:v>
                </c:pt>
                <c:pt idx="546">
                  <c:v>1.0725530614242295E-12</c:v>
                </c:pt>
                <c:pt idx="547">
                  <c:v>1.0488900792031143E-12</c:v>
                </c:pt>
                <c:pt idx="548">
                  <c:v>1.0261733801721873E-12</c:v>
                </c:pt>
                <c:pt idx="549">
                  <c:v>1.0043465751188607E-12</c:v>
                </c:pt>
                <c:pt idx="550">
                  <c:v>9.833576617470096E-13</c:v>
                </c:pt>
                <c:pt idx="551">
                  <c:v>9.6315860859394603E-13</c:v>
                </c:pt>
                <c:pt idx="552">
                  <c:v>9.4370498517996332E-13</c:v>
                </c:pt>
                <c:pt idx="553">
                  <c:v>9.2495563253636746E-13</c:v>
                </c:pt>
                <c:pt idx="554">
                  <c:v>9.0687236908609827E-13</c:v>
                </c:pt>
                <c:pt idx="555">
                  <c:v>8.8941972754956038E-13</c:v>
                </c:pt>
                <c:pt idx="556">
                  <c:v>8.7256471914063167E-13</c:v>
                </c:pt>
                <c:pt idx="557">
                  <c:v>8.5627662182054546E-13</c:v>
                </c:pt>
                <c:pt idx="558">
                  <c:v>8.4052678980565117E-13</c:v>
                </c:pt>
                <c:pt idx="559">
                  <c:v>8.2528848189124748E-13</c:v>
                </c:pt>
                <c:pt idx="560">
                  <c:v>8.1053670646617234E-13</c:v>
                </c:pt>
                <c:pt idx="561">
                  <c:v>7.9624808136241747E-13</c:v>
                </c:pt>
                <c:pt idx="562">
                  <c:v>7.824007069147951E-13</c:v>
                </c:pt>
                <c:pt idx="563">
                  <c:v>7.6897405080561194E-13</c:v>
                </c:pt>
                <c:pt idx="564">
                  <c:v>7.559488434413685E-13</c:v>
                </c:pt>
                <c:pt idx="565">
                  <c:v>7.4330698275828616E-13</c:v>
                </c:pt>
                <c:pt idx="566">
                  <c:v>7.3103144748292958E-13</c:v>
                </c:pt>
                <c:pt idx="567">
                  <c:v>7.1910621798727939E-13</c:v>
                </c:pt>
                <c:pt idx="568">
                  <c:v>7.0751620397575095E-13</c:v>
                </c:pt>
                <c:pt idx="569">
                  <c:v>6.9624717832795346E-13</c:v>
                </c:pt>
                <c:pt idx="570">
                  <c:v>6.852857164959237E-13</c:v>
                </c:pt>
                <c:pt idx="571">
                  <c:v>6.7461914092078181E-13</c:v>
                </c:pt>
                <c:pt idx="572">
                  <c:v>6.6423546999160145E-13</c:v>
                </c:pt>
                <c:pt idx="573">
                  <c:v>6.5412337112026542E-13</c:v>
                </c:pt>
                <c:pt idx="574">
                  <c:v>6.4427211755132134E-13</c:v>
                </c:pt>
                <c:pt idx="575">
                  <c:v>6.3467154856507544E-13</c:v>
                </c:pt>
                <c:pt idx="576">
                  <c:v>6.2531203276790889E-13</c:v>
                </c:pt>
                <c:pt idx="577">
                  <c:v>6.1618443419441224E-13</c:v>
                </c:pt>
                <c:pt idx="578">
                  <c:v>6.0728008097383422E-13</c:v>
                </c:pt>
                <c:pt idx="579">
                  <c:v>5.9859073633782719E-13</c:v>
                </c:pt>
                <c:pt idx="580">
                  <c:v>5.9010857176830085E-13</c:v>
                </c:pt>
                <c:pt idx="581">
                  <c:v>5.8182614210369596E-13</c:v>
                </c:pt>
                <c:pt idx="582">
                  <c:v>5.7373636243933476E-13</c:v>
                </c:pt>
                <c:pt idx="583">
                  <c:v>5.6583248667309913E-13</c:v>
                </c:pt>
                <c:pt idx="584">
                  <c:v>5.5810808756157663E-13</c:v>
                </c:pt>
                <c:pt idx="585">
                  <c:v>5.5055703816427262E-13</c:v>
                </c:pt>
                <c:pt idx="586">
                  <c:v>5.4317349456462436E-13</c:v>
                </c:pt>
                <c:pt idx="587">
                  <c:v>5.3595187976671242E-13</c:v>
                </c:pt>
                <c:pt idx="588">
                  <c:v>5.2888686867552849E-13</c:v>
                </c:pt>
                <c:pt idx="589">
                  <c:v>5.2197337407679724E-13</c:v>
                </c:pt>
                <c:pt idx="590">
                  <c:v>5.1520653353978255E-13</c:v>
                </c:pt>
                <c:pt idx="591">
                  <c:v>5.0858169717300738E-13</c:v>
                </c:pt>
                <c:pt idx="592">
                  <c:v>5.020944161688905E-13</c:v>
                </c:pt>
                <c:pt idx="593">
                  <c:v>4.9574043207879621E-13</c:v>
                </c:pt>
                <c:pt idx="594">
                  <c:v>4.8951566676470447E-13</c:v>
                </c:pt>
                <c:pt idx="595">
                  <c:v>4.8341621297835819E-13</c:v>
                </c:pt>
                <c:pt idx="596">
                  <c:v>4.7743832552273521E-13</c:v>
                </c:pt>
                <c:pt idx="597">
                  <c:v>4.7157841295423705E-13</c:v>
                </c:pt>
                <c:pt idx="598">
                  <c:v>4.6583302978758313E-13</c:v>
                </c:pt>
                <c:pt idx="599">
                  <c:v>4.6019886916816156E-13</c:v>
                </c:pt>
                <c:pt idx="600">
                  <c:v>4.5467275597957792E-13</c:v>
                </c:pt>
                <c:pt idx="601">
                  <c:v>4.4925164035655739E-13</c:v>
                </c:pt>
                <c:pt idx="602">
                  <c:v>4.4393259157567623E-13</c:v>
                </c:pt>
                <c:pt idx="603">
                  <c:v>4.3871279229859121E-13</c:v>
                </c:pt>
                <c:pt idx="604">
                  <c:v>4.3358953314420029E-13</c:v>
                </c:pt>
                <c:pt idx="605">
                  <c:v>4.2856020756814347E-13</c:v>
                </c:pt>
                <c:pt idx="606">
                  <c:v>4.2362230702948155E-13</c:v>
                </c:pt>
                <c:pt idx="607">
                  <c:v>4.1877341642601632E-13</c:v>
                </c:pt>
                <c:pt idx="608">
                  <c:v>4.1401120978093769E-13</c:v>
                </c:pt>
                <c:pt idx="609">
                  <c:v>4.0933344616492982E-13</c:v>
                </c:pt>
                <c:pt idx="610">
                  <c:v>4.0473796583878028E-13</c:v>
                </c:pt>
                <c:pt idx="611">
                  <c:v>4.0022268660282273E-13</c:v>
                </c:pt>
                <c:pt idx="612">
                  <c:v>3.9578560034031061E-13</c:v>
                </c:pt>
                <c:pt idx="613">
                  <c:v>3.9142476974289339E-13</c:v>
                </c:pt>
                <c:pt idx="614">
                  <c:v>3.8713832520711085E-13</c:v>
                </c:pt>
                <c:pt idx="615">
                  <c:v>3.8292446189151349E-13</c:v>
                </c:pt>
                <c:pt idx="616">
                  <c:v>3.7878143692489541E-13</c:v>
                </c:pt>
                <c:pt idx="617">
                  <c:v>3.7470756675662986E-13</c:v>
                </c:pt>
                <c:pt idx="618">
                  <c:v>3.7070122464072273E-13</c:v>
                </c:pt>
                <c:pt idx="619">
                  <c:v>3.6676083824586622E-13</c:v>
                </c:pt>
                <c:pt idx="620">
                  <c:v>3.6288488738409516E-13</c:v>
                </c:pt>
                <c:pt idx="621">
                  <c:v>3.5907190185134723E-13</c:v>
                </c:pt>
                <c:pt idx="622">
                  <c:v>3.5532045937345268E-13</c:v>
                </c:pt>
                <c:pt idx="623">
                  <c:v>3.5162918365170969E-13</c:v>
                </c:pt>
                <c:pt idx="624">
                  <c:v>3.4799674250235569E-13</c:v>
                </c:pt>
                <c:pt idx="625">
                  <c:v>3.444218460847955E-13</c:v>
                </c:pt>
                <c:pt idx="626">
                  <c:v>3.4090324521366862E-13</c:v>
                </c:pt>
                <c:pt idx="627">
                  <c:v>3.37439729750159E-13</c:v>
                </c:pt>
                <c:pt idx="628">
                  <c:v>3.3403012706821897E-13</c:v>
                </c:pt>
                <c:pt idx="629">
                  <c:v>3.3067330059177162E-13</c:v>
                </c:pt>
                <c:pt idx="630">
                  <c:v>3.2736814839895041E-13</c:v>
                </c:pt>
                <c:pt idx="631">
                  <c:v>3.2411360188992532E-13</c:v>
                </c:pt>
                <c:pt idx="632">
                  <c:v>3.2090862451495193E-13</c:v>
                </c:pt>
                <c:pt idx="633">
                  <c:v>3.1775221055944074E-13</c:v>
                </c:pt>
                <c:pt idx="634">
                  <c:v>3.1464338398314014E-13</c:v>
                </c:pt>
                <c:pt idx="635">
                  <c:v>3.1158119731062096E-13</c:v>
                </c:pt>
                <c:pt idx="636">
                  <c:v>3.0856473057044932E-13</c:v>
                </c:pt>
                <c:pt idx="637">
                  <c:v>3.0559309028056761E-13</c:v>
                </c:pt>
                <c:pt idx="638">
                  <c:v>3.0266540847755093E-13</c:v>
                </c:pt>
                <c:pt idx="639">
                  <c:v>2.997808417875514E-13</c:v>
                </c:pt>
                <c:pt idx="640">
                  <c:v>2.9693857053685268E-13</c:v>
                </c:pt>
                <c:pt idx="641">
                  <c:v>2.941377979000875E-13</c:v>
                </c:pt>
                <c:pt idx="642">
                  <c:v>2.9137774908425409E-13</c:v>
                </c:pt>
                <c:pt idx="643">
                  <c:v>2.8865767054679908E-13</c:v>
                </c:pt>
                <c:pt idx="644">
                  <c:v>2.8597682924615224E-13</c:v>
                </c:pt>
                <c:pt idx="645">
                  <c:v>2.8333451192306626E-13</c:v>
                </c:pt>
                <c:pt idx="646">
                  <c:v>2.8073002441141194E-13</c:v>
                </c:pt>
                <c:pt idx="647">
                  <c:v>2.7816269097693146E-13</c:v>
                </c:pt>
                <c:pt idx="648">
                  <c:v>2.756318536826854E-13</c:v>
                </c:pt>
                <c:pt idx="649">
                  <c:v>2.7313687177995233E-13</c:v>
                </c:pt>
                <c:pt idx="650">
                  <c:v>2.7067712112335957E-13</c:v>
                </c:pt>
                <c:pt idx="651">
                  <c:v>2.6825199360917067E-13</c:v>
                </c:pt>
                <c:pt idx="652">
                  <c:v>2.6586089663564294E-13</c:v>
                </c:pt>
                <c:pt idx="653">
                  <c:v>2.6350325258445448E-13</c:v>
                </c:pt>
                <c:pt idx="654">
                  <c:v>2.611784983222688E-13</c:v>
                </c:pt>
                <c:pt idx="655">
                  <c:v>2.5888608472149819E-13</c:v>
                </c:pt>
                <c:pt idx="656">
                  <c:v>2.5662547619943511E-13</c:v>
                </c:pt>
                <c:pt idx="657">
                  <c:v>2.5439615027494552E-13</c:v>
                </c:pt>
                <c:pt idx="658">
                  <c:v>2.5219759714190721E-13</c:v>
                </c:pt>
                <c:pt idx="659">
                  <c:v>2.5002931925872032E-13</c:v>
                </c:pt>
                <c:pt idx="660">
                  <c:v>2.4789083095313803E-13</c:v>
                </c:pt>
                <c:pt idx="661">
                  <c:v>2.4578165804179259E-13</c:v>
                </c:pt>
                <c:pt idx="662">
                  <c:v>2.43701337463772E-13</c:v>
                </c:pt>
                <c:pt idx="663">
                  <c:v>2.4164941692764165E-13</c:v>
                </c:pt>
                <c:pt idx="664">
                  <c:v>2.396254545713659E-13</c:v>
                </c:pt>
                <c:pt idx="665">
                  <c:v>2.3762901863455232E-13</c:v>
                </c:pt>
                <c:pt idx="666">
                  <c:v>2.3565968714253802E-13</c:v>
                </c:pt>
                <c:pt idx="667">
                  <c:v>2.3371704760180277E-13</c:v>
                </c:pt>
                <c:pt idx="668">
                  <c:v>2.3180069670625453E-13</c:v>
                </c:pt>
                <c:pt idx="669">
                  <c:v>2.2991024005393353E-13</c:v>
                </c:pt>
                <c:pt idx="670">
                  <c:v>2.2804529187372373E-13</c:v>
                </c:pt>
                <c:pt idx="671">
                  <c:v>2.2620547476164235E-13</c:v>
                </c:pt>
                <c:pt idx="672">
                  <c:v>2.2439041942635789E-13</c:v>
                </c:pt>
                <c:pt idx="673">
                  <c:v>2.2259976444353392E-13</c:v>
                </c:pt>
                <c:pt idx="674">
                  <c:v>2.208331560186755E-13</c:v>
                </c:pt>
                <c:pt idx="675">
                  <c:v>2.1909024775812369E-13</c:v>
                </c:pt>
                <c:pt idx="676">
                  <c:v>2.1737070044789506E-13</c:v>
                </c:pt>
                <c:pt idx="677">
                  <c:v>2.156741818400472E-13</c:v>
                </c:pt>
                <c:pt idx="678">
                  <c:v>2.1400036644629862E-13</c:v>
                </c:pt>
                <c:pt idx="679">
                  <c:v>2.1234893533860139E-13</c:v>
                </c:pt>
                <c:pt idx="680">
                  <c:v>2.1071957595642811E-13</c:v>
                </c:pt>
                <c:pt idx="681">
                  <c:v>2.0911198192048826E-13</c:v>
                </c:pt>
                <c:pt idx="682">
                  <c:v>2.0752585285267426E-13</c:v>
                </c:pt>
                <c:pt idx="683">
                  <c:v>2.05960894201958E-13</c:v>
                </c:pt>
                <c:pt idx="684">
                  <c:v>2.0441681707606057E-13</c:v>
                </c:pt>
                <c:pt idx="685">
                  <c:v>2.0289333807864913E-13</c:v>
                </c:pt>
                <c:pt idx="686">
                  <c:v>2.0139017915188684E-13</c:v>
                </c:pt>
                <c:pt idx="687">
                  <c:v>1.9990706742411869E-13</c:v>
                </c:pt>
                <c:pt idx="688">
                  <c:v>1.9844373506252948E-13</c:v>
                </c:pt>
                <c:pt idx="689">
                  <c:v>1.9699991913057661E-13</c:v>
                </c:pt>
                <c:pt idx="690">
                  <c:v>1.9557536145004929E-13</c:v>
                </c:pt>
                <c:pt idx="691">
                  <c:v>1.9416980846757167E-13</c:v>
                </c:pt>
                <c:pt idx="692">
                  <c:v>1.9278301112541039E-13</c:v>
                </c:pt>
                <c:pt idx="693">
                  <c:v>1.914147247364275E-13</c:v>
                </c:pt>
                <c:pt idx="694">
                  <c:v>1.9006470886304176E-13</c:v>
                </c:pt>
                <c:pt idx="695">
                  <c:v>1.8873272720006261E-13</c:v>
                </c:pt>
                <c:pt idx="696">
                  <c:v>1.8741854746125138E-13</c:v>
                </c:pt>
                <c:pt idx="697">
                  <c:v>1.8612194126951572E-13</c:v>
                </c:pt>
                <c:pt idx="698">
                  <c:v>1.8484268405057502E-13</c:v>
                </c:pt>
                <c:pt idx="699">
                  <c:v>1.835805549300171E-13</c:v>
                </c:pt>
                <c:pt idx="700">
                  <c:v>1.8233533663361865E-13</c:v>
                </c:pt>
                <c:pt idx="701">
                  <c:v>1.8110681539081547E-13</c:v>
                </c:pt>
                <c:pt idx="702">
                  <c:v>1.7989478084124705E-13</c:v>
                </c:pt>
                <c:pt idx="703">
                  <c:v>1.7869902594424025E-13</c:v>
                </c:pt>
                <c:pt idx="704">
                  <c:v>1.7751934689117583E-13</c:v>
                </c:pt>
                <c:pt idx="705">
                  <c:v>1.7635554302061044E-13</c:v>
                </c:pt>
                <c:pt idx="706">
                  <c:v>1.7520741673610227E-13</c:v>
                </c:pt>
                <c:pt idx="707">
                  <c:v>1.7407477342662572E-13</c:v>
                </c:pt>
                <c:pt idx="708">
                  <c:v>1.7295742138951188E-13</c:v>
                </c:pt>
                <c:pt idx="709">
                  <c:v>1.7185517175583505E-13</c:v>
                </c:pt>
                <c:pt idx="710">
                  <c:v>1.7076783841816339E-13</c:v>
                </c:pt>
                <c:pt idx="711">
                  <c:v>1.6969523796060776E-13</c:v>
                </c:pt>
                <c:pt idx="712">
                  <c:v>1.6863718959109993E-13</c:v>
                </c:pt>
                <c:pt idx="713">
                  <c:v>1.6759351507582523E-13</c:v>
                </c:pt>
                <c:pt idx="714">
                  <c:v>1.6656403867575346E-13</c:v>
                </c:pt>
                <c:pt idx="715">
                  <c:v>1.6554858708520323E-13</c:v>
                </c:pt>
                <c:pt idx="716">
                  <c:v>1.6454698937237415E-13</c:v>
                </c:pt>
                <c:pt idx="717">
                  <c:v>1.6355907692179944E-13</c:v>
                </c:pt>
                <c:pt idx="718">
                  <c:v>1.6258468337864821E-13</c:v>
                </c:pt>
                <c:pt idx="719">
                  <c:v>1.6162364459483795E-13</c:v>
                </c:pt>
                <c:pt idx="720">
                  <c:v>1.6067579857689422E-13</c:v>
                </c:pt>
                <c:pt idx="721">
                  <c:v>1.5974098543550794E-13</c:v>
                </c:pt>
                <c:pt idx="722">
                  <c:v>1.5881904733674763E-13</c:v>
                </c:pt>
                <c:pt idx="723">
                  <c:v>1.5790982845486902E-13</c:v>
                </c:pt>
                <c:pt idx="724">
                  <c:v>1.5701317492668508E-13</c:v>
                </c:pt>
                <c:pt idx="725">
                  <c:v>1.5612893480744143E-13</c:v>
                </c:pt>
                <c:pt idx="726">
                  <c:v>1.5525695802816467E-13</c:v>
                </c:pt>
                <c:pt idx="727">
                  <c:v>1.5439709635443035E-13</c:v>
                </c:pt>
                <c:pt idx="728">
                  <c:v>1.5354920334651891E-13</c:v>
                </c:pt>
                <c:pt idx="729">
                  <c:v>1.5271313432091227E-13</c:v>
                </c:pt>
                <c:pt idx="730">
                  <c:v>1.5188874631309537E-13</c:v>
                </c:pt>
                <c:pt idx="731">
                  <c:v>1.5107589804162547E-13</c:v>
                </c:pt>
                <c:pt idx="732">
                  <c:v>1.5027444987343005E-13</c:v>
                </c:pt>
                <c:pt idx="733">
                  <c:v>1.4948426379029899E-13</c:v>
                </c:pt>
                <c:pt idx="734">
                  <c:v>1.4870520335653591E-13</c:v>
                </c:pt>
                <c:pt idx="735">
                  <c:v>1.4793713368773343E-13</c:v>
                </c:pt>
                <c:pt idx="736">
                  <c:v>1.4717992142063878E-13</c:v>
                </c:pt>
                <c:pt idx="737">
                  <c:v>1.4643343468408151E-13</c:v>
                </c:pt>
                <c:pt idx="738">
                  <c:v>1.4569754307092341E-13</c:v>
                </c:pt>
                <c:pt idx="739">
                  <c:v>1.4497211761100948E-13</c:v>
                </c:pt>
                <c:pt idx="740">
                  <c:v>1.442570307450786E-13</c:v>
                </c:pt>
                <c:pt idx="741">
                  <c:v>1.4355215629961755E-13</c:v>
                </c:pt>
                <c:pt idx="742">
                  <c:v>1.4285736946261507E-13</c:v>
                </c:pt>
                <c:pt idx="743">
                  <c:v>1.4217254676019912E-13</c:v>
                </c:pt>
                <c:pt idx="744">
                  <c:v>1.4149756603412302E-13</c:v>
                </c:pt>
                <c:pt idx="745">
                  <c:v>1.408323064200763E-13</c:v>
                </c:pt>
                <c:pt idx="746">
                  <c:v>1.4017664832679315E-13</c:v>
                </c:pt>
                <c:pt idx="747">
                  <c:v>1.3953047341593141E-13</c:v>
                </c:pt>
                <c:pt idx="748">
                  <c:v>1.3889366458269704E-13</c:v>
                </c:pt>
                <c:pt idx="749">
                  <c:v>1.3826610593719138E-13</c:v>
                </c:pt>
                <c:pt idx="750">
                  <c:v>1.3764768278645302E-13</c:v>
                </c:pt>
                <c:pt idx="751">
                  <c:v>1.3703828161717255E-13</c:v>
                </c:pt>
                <c:pt idx="752">
                  <c:v>1.3643779007905826E-13</c:v>
                </c:pt>
                <c:pt idx="753">
                  <c:v>1.3584609696882329E-13</c:v>
                </c:pt>
                <c:pt idx="754">
                  <c:v>1.3526309221478483E-13</c:v>
                </c:pt>
                <c:pt idx="755">
                  <c:v>1.3468866686203454E-13</c:v>
                </c:pt>
                <c:pt idx="756">
                  <c:v>1.3412271305818007E-13</c:v>
                </c:pt>
                <c:pt idx="757">
                  <c:v>1.3356512403961397E-13</c:v>
                </c:pt>
                <c:pt idx="758">
                  <c:v>1.3301579411831135E-13</c:v>
                </c:pt>
                <c:pt idx="759">
                  <c:v>1.3247461866912253E-13</c:v>
                </c:pt>
                <c:pt idx="760">
                  <c:v>1.3194149411753597E-13</c:v>
                </c:pt>
                <c:pt idx="761">
                  <c:v>1.3141631792791458E-13</c:v>
                </c:pt>
                <c:pt idx="762">
                  <c:v>1.3089898859216007E-13</c:v>
                </c:pt>
                <c:pt idx="763">
                  <c:v>1.3038940561880424E-13</c:v>
                </c:pt>
                <c:pt idx="764">
                  <c:v>1.2988746952250219E-13</c:v>
                </c:pt>
                <c:pt idx="765">
                  <c:v>1.2939308181391241E-13</c:v>
                </c:pt>
                <c:pt idx="766">
                  <c:v>1.289061449899428E-13</c:v>
                </c:pt>
                <c:pt idx="767">
                  <c:v>1.284265625243502E-13</c:v>
                </c:pt>
                <c:pt idx="768">
                  <c:v>1.2795423885867677E-13</c:v>
                </c:pt>
                <c:pt idx="769">
                  <c:v>1.2748907939349858E-13</c:v>
                </c:pt>
                <c:pt idx="770">
                  <c:v>1.2703099047998551E-13</c:v>
                </c:pt>
                <c:pt idx="771">
                  <c:v>1.2657987941174642E-13</c:v>
                </c:pt>
                <c:pt idx="772">
                  <c:v>1.2613565441694413E-13</c:v>
                </c:pt>
                <c:pt idx="773">
                  <c:v>1.2569822465067315E-13</c:v>
                </c:pt>
                <c:pt idx="774">
                  <c:v>1.252675001875833E-13</c:v>
                </c:pt>
                <c:pt idx="775">
                  <c:v>1.2484339201473148E-13</c:v>
                </c:pt>
                <c:pt idx="776">
                  <c:v>1.2442581202465131E-13</c:v>
                </c:pt>
                <c:pt idx="777">
                  <c:v>1.2401467300863009E-13</c:v>
                </c:pt>
                <c:pt idx="778">
                  <c:v>1.2360988865017801E-13</c:v>
                </c:pt>
                <c:pt idx="779">
                  <c:v>1.2321137351867583E-13</c:v>
                </c:pt>
                <c:pt idx="780">
                  <c:v>1.2281904306319493E-13</c:v>
                </c:pt>
                <c:pt idx="781">
                  <c:v>1.2243281360647314E-13</c:v>
                </c:pt>
                <c:pt idx="782">
                  <c:v>1.2205260233903605E-13</c:v>
                </c:pt>
                <c:pt idx="783">
                  <c:v>1.216783273134575E-13</c:v>
                </c:pt>
                <c:pt idx="784">
                  <c:v>1.2130990743874448E-13</c:v>
                </c:pt>
                <c:pt idx="785">
                  <c:v>1.2094726247483878E-13</c:v>
                </c:pt>
                <c:pt idx="786">
                  <c:v>1.2059031302722666E-13</c:v>
                </c:pt>
                <c:pt idx="787">
                  <c:v>1.2023898054164258E-13</c:v>
                </c:pt>
                <c:pt idx="788">
                  <c:v>1.1989318729886958E-13</c:v>
                </c:pt>
                <c:pt idx="789">
                  <c:v>1.1955285640961381E-13</c:v>
                </c:pt>
                <c:pt idx="790">
                  <c:v>1.1921791180945464E-13</c:v>
                </c:pt>
                <c:pt idx="791">
                  <c:v>1.1888827825386219E-13</c:v>
                </c:pt>
                <c:pt idx="792">
                  <c:v>1.1856388131327088E-13</c:v>
                </c:pt>
                <c:pt idx="793">
                  <c:v>1.182446473682033E-13</c:v>
                </c:pt>
                <c:pt idx="794">
                  <c:v>1.1793050360444408E-13</c:v>
                </c:pt>
                <c:pt idx="795">
                  <c:v>1.1762137800824522E-13</c:v>
                </c:pt>
                <c:pt idx="796">
                  <c:v>1.1731719936157103E-13</c:v>
                </c:pt>
                <c:pt idx="797">
                  <c:v>1.1701789723736497E-13</c:v>
                </c:pt>
                <c:pt idx="798">
                  <c:v>1.1672340199484137E-13</c:v>
                </c:pt>
                <c:pt idx="799">
                  <c:v>1.1643364477479191E-13</c:v>
                </c:pt>
                <c:pt idx="800">
                  <c:v>1.1614855749490792E-13</c:v>
                </c:pt>
                <c:pt idx="801">
                  <c:v>1.158680728451041E-13</c:v>
                </c:pt>
                <c:pt idx="802">
                  <c:v>1.1559212428285362E-13</c:v>
                </c:pt>
                <c:pt idx="803">
                  <c:v>1.1532064602851673E-13</c:v>
                </c:pt>
                <c:pt idx="804">
                  <c:v>1.1505357306066942E-13</c:v>
                </c:pt>
                <c:pt idx="805">
                  <c:v>1.1479084111142301E-13</c:v>
                </c:pt>
                <c:pt idx="806">
                  <c:v>1.1453238666173634E-13</c:v>
                </c:pt>
                <c:pt idx="807">
                  <c:v>1.1427814693671211E-13</c:v>
                </c:pt>
                <c:pt idx="808">
                  <c:v>1.1402805990088024E-13</c:v>
                </c:pt>
                <c:pt idx="809">
                  <c:v>1.1378206425346205E-13</c:v>
                </c:pt>
                <c:pt idx="810">
                  <c:v>1.1354009942361673E-13</c:v>
                </c:pt>
                <c:pt idx="811">
                  <c:v>1.1330210556566331E-13</c:v>
                </c:pt>
                <c:pt idx="812">
                  <c:v>1.1306802355428303E-13</c:v>
                </c:pt>
                <c:pt idx="813">
                  <c:v>1.1283779497969423E-13</c:v>
                </c:pt>
                <c:pt idx="814">
                  <c:v>1.1261136214280223E-13</c:v>
                </c:pt>
                <c:pt idx="815">
                  <c:v>1.1238866805032323E-13</c:v>
                </c:pt>
                <c:pt idx="816">
                  <c:v>1.1216965640987877E-13</c:v>
                </c:pt>
                <c:pt idx="817">
                  <c:v>1.1195427162506333E-13</c:v>
                </c:pt>
                <c:pt idx="818">
                  <c:v>1.1174245879048106E-13</c:v>
                </c:pt>
                <c:pt idx="819">
                  <c:v>1.1153416368675486E-13</c:v>
                </c:pt>
                <c:pt idx="820">
                  <c:v>1.1132933277550426E-13</c:v>
                </c:pt>
                <c:pt idx="821">
                  <c:v>1.1112791319429464E-13</c:v>
                </c:pt>
                <c:pt idx="822">
                  <c:v>1.1092985275155631E-13</c:v>
                </c:pt>
                <c:pt idx="823">
                  <c:v>1.107350999214728E-13</c:v>
                </c:pt>
                <c:pt idx="824">
                  <c:v>1.1054360383884331E-13</c:v>
                </c:pt>
                <c:pt idx="825">
                  <c:v>1.1035531429391197E-13</c:v>
                </c:pt>
                <c:pt idx="826">
                  <c:v>1.1017018172717153E-13</c:v>
                </c:pt>
                <c:pt idx="827">
                  <c:v>1.0998815722413888E-13</c:v>
                </c:pt>
                <c:pt idx="828">
                  <c:v>1.0980919251010351E-13</c:v>
                </c:pt>
                <c:pt idx="829">
                  <c:v>1.0963323994484864E-13</c:v>
                </c:pt>
                <c:pt idx="830">
                  <c:v>1.094602525173488E-13</c:v>
                </c:pt>
                <c:pt idx="831">
                  <c:v>1.0929018384044258E-13</c:v>
                </c:pt>
                <c:pt idx="832">
                  <c:v>1.0912298814548041E-13</c:v>
                </c:pt>
                <c:pt idx="833">
                  <c:v>1.0895862027695277E-13</c:v>
                </c:pt>
                <c:pt idx="834">
                  <c:v>1.0879703568709526E-13</c:v>
                </c:pt>
                <c:pt idx="835">
                  <c:v>1.0863819043047489E-13</c:v>
                </c:pt>
                <c:pt idx="836">
                  <c:v>1.0848204115855786E-13</c:v>
                </c:pt>
                <c:pt idx="837">
                  <c:v>1.0832854511425914E-13</c:v>
                </c:pt>
                <c:pt idx="838">
                  <c:v>1.0817766012647721E-13</c:v>
                </c:pt>
                <c:pt idx="839">
                  <c:v>1.0802934460461353E-13</c:v>
                </c:pt>
                <c:pt idx="840">
                  <c:v>1.0788355753307878E-13</c:v>
                </c:pt>
                <c:pt idx="841">
                  <c:v>1.0774025846578894E-13</c:v>
                </c:pt>
                <c:pt idx="842">
                  <c:v>1.0759940752064869E-13</c:v>
                </c:pt>
                <c:pt idx="843">
                  <c:v>1.0746096537402812E-13</c:v>
                </c:pt>
                <c:pt idx="844">
                  <c:v>1.0732489325523145E-13</c:v>
                </c:pt>
                <c:pt idx="845">
                  <c:v>1.0719115294095936E-13</c:v>
                </c:pt>
                <c:pt idx="846">
                  <c:v>1.0705970674976847E-13</c:v>
                </c:pt>
                <c:pt idx="847">
                  <c:v>1.069305175365266E-13</c:v>
                </c:pt>
                <c:pt idx="848">
                  <c:v>1.0680354868686811E-13</c:v>
                </c:pt>
                <c:pt idx="849">
                  <c:v>1.0667876411164868E-13</c:v>
                </c:pt>
                <c:pt idx="850">
                  <c:v>1.0655612824140191E-13</c:v>
                </c:pt>
                <c:pt idx="851">
                  <c:v>1.0643560602080005E-13</c:v>
                </c:pt>
                <c:pt idx="852">
                  <c:v>1.0631716290311836E-13</c:v>
                </c:pt>
                <c:pt idx="853">
                  <c:v>1.062007648447069E-13</c:v>
                </c:pt>
                <c:pt idx="854">
                  <c:v>1.060863782994687E-13</c:v>
                </c:pt>
                <c:pt idx="855">
                  <c:v>1.0597397021334855E-13</c:v>
                </c:pt>
                <c:pt idx="856">
                  <c:v>1.0586350801883092E-13</c:v>
                </c:pt>
                <c:pt idx="857">
                  <c:v>1.0575495962945172E-13</c:v>
                </c:pt>
                <c:pt idx="858">
                  <c:v>1.0564829343432105E-13</c:v>
                </c:pt>
                <c:pt idx="859">
                  <c:v>1.0554347829266298E-13</c:v>
                </c:pt>
                <c:pt idx="860">
                  <c:v>1.0544048352836953E-13</c:v>
                </c:pt>
                <c:pt idx="861">
                  <c:v>1.0533927892457386E-13</c:v>
                </c:pt>
                <c:pt idx="862">
                  <c:v>1.0523983471824015E-13</c:v>
                </c:pt>
                <c:pt idx="863">
                  <c:v>1.0514212159477477E-13</c:v>
                </c:pt>
                <c:pt idx="864">
                  <c:v>1.0504611068265817E-13</c:v>
                </c:pt>
                <c:pt idx="865">
                  <c:v>1.0495177354809908E-13</c:v>
                </c:pt>
                <c:pt idx="866">
                  <c:v>1.0485908218971177E-13</c:v>
                </c:pt>
                <c:pt idx="867">
                  <c:v>1.0476800903321866E-13</c:v>
                </c:pt>
                <c:pt idx="868">
                  <c:v>1.046785269261781E-13</c:v>
                </c:pt>
                <c:pt idx="869">
                  <c:v>1.0459060913273876E-13</c:v>
                </c:pt>
                <c:pt idx="870">
                  <c:v>1.0450422932842227E-13</c:v>
                </c:pt>
                <c:pt idx="871">
                  <c:v>1.0441936159493445E-13</c:v>
                </c:pt>
                <c:pt idx="872">
                  <c:v>1.0433598041500599E-13</c:v>
                </c:pt>
                <c:pt idx="873">
                  <c:v>1.0425406066726423E-13</c:v>
                </c:pt>
                <c:pt idx="874">
                  <c:v>1.0417357762113555E-13</c:v>
                </c:pt>
                <c:pt idx="875">
                  <c:v>1.0409450693178177E-13</c:v>
                </c:pt>
                <c:pt idx="876">
                  <c:v>1.0401682463506855E-13</c:v>
                </c:pt>
                <c:pt idx="877">
                  <c:v>1.039405071425673E-13</c:v>
                </c:pt>
                <c:pt idx="878">
                  <c:v>1.0386553123659355E-13</c:v>
                </c:pt>
                <c:pt idx="879">
                  <c:v>1.0379187406527949E-13</c:v>
                </c:pt>
                <c:pt idx="880">
                  <c:v>1.0371951313768317E-13</c:v>
                </c:pt>
                <c:pt idx="881">
                  <c:v>1.0364842631893398E-13</c:v>
                </c:pt>
                <c:pt idx="882">
                  <c:v>1.0357859182541632E-13</c:v>
                </c:pt>
                <c:pt idx="883">
                  <c:v>1.0350998821999121E-13</c:v>
                </c:pt>
                <c:pt idx="884">
                  <c:v>1.0344259440725534E-13</c:v>
                </c:pt>
                <c:pt idx="885">
                  <c:v>1.0337638962884105E-13</c:v>
                </c:pt>
                <c:pt idx="886">
                  <c:v>1.0331135345875413E-13</c:v>
                </c:pt>
                <c:pt idx="887">
                  <c:v>1.0324746579875308E-13</c:v>
                </c:pt>
                <c:pt idx="888">
                  <c:v>1.0318470687376789E-13</c:v>
                </c:pt>
                <c:pt idx="889">
                  <c:v>1.0312305722735998E-13</c:v>
                </c:pt>
                <c:pt idx="890">
                  <c:v>1.0306249771722388E-13</c:v>
                </c:pt>
                <c:pt idx="891">
                  <c:v>1.0300300951072951E-13</c:v>
                </c:pt>
                <c:pt idx="892">
                  <c:v>1.0294457408050723E-13</c:v>
                </c:pt>
                <c:pt idx="893">
                  <c:v>1.0288717320007464E-13</c:v>
                </c:pt>
                <c:pt idx="894">
                  <c:v>1.0283078893950612E-13</c:v>
                </c:pt>
                <c:pt idx="895">
                  <c:v>1.0277540366114462E-13</c:v>
                </c:pt>
                <c:pt idx="896">
                  <c:v>1.0272100001535656E-13</c:v>
                </c:pt>
                <c:pt idx="897">
                  <c:v>1.0266756093632988E-13</c:v>
                </c:pt>
                <c:pt idx="898">
                  <c:v>1.0261506963791541E-13</c:v>
                </c:pt>
                <c:pt idx="899">
                  <c:v>1.0256350960951074E-13</c:v>
                </c:pt>
                <c:pt idx="900">
                  <c:v>1.0251286461198873E-13</c:v>
                </c:pt>
                <c:pt idx="901">
                  <c:v>1.0246311867366875E-13</c:v>
                </c:pt>
                <c:pt idx="902">
                  <c:v>1.0241425608633193E-13</c:v>
                </c:pt>
                <c:pt idx="903">
                  <c:v>1.0236626140127944E-13</c:v>
                </c:pt>
                <c:pt idx="904">
                  <c:v>1.0231911942543521E-13</c:v>
                </c:pt>
                <c:pt idx="905">
                  <c:v>1.0227281521749182E-13</c:v>
                </c:pt>
                <c:pt idx="906">
                  <c:v>1.0222733408409979E-13</c:v>
                </c:pt>
                <c:pt idx="907">
                  <c:v>1.0218266157610145E-13</c:v>
                </c:pt>
                <c:pt idx="908">
                  <c:v>1.0213878348480729E-13</c:v>
                </c:pt>
                <c:pt idx="909">
                  <c:v>1.0209568583831585E-13</c:v>
                </c:pt>
                <c:pt idx="910">
                  <c:v>1.0205335489787784E-13</c:v>
                </c:pt>
                <c:pt idx="911">
                  <c:v>1.0201177715430289E-13</c:v>
                </c:pt>
                <c:pt idx="912">
                  <c:v>1.01970939324409E-13</c:v>
                </c:pt>
                <c:pt idx="913">
                  <c:v>1.019308283475161E-13</c:v>
                </c:pt>
                <c:pt idx="914">
                  <c:v>1.0189143138198154E-13</c:v>
                </c:pt>
                <c:pt idx="915">
                  <c:v>1.0185273580177839E-13</c:v>
                </c:pt>
                <c:pt idx="916">
                  <c:v>1.0181472919311678E-13</c:v>
                </c:pt>
                <c:pt idx="917">
                  <c:v>1.0177739935110702E-13</c:v>
                </c:pt>
                <c:pt idx="918">
                  <c:v>1.0174073427646435E-13</c:v>
                </c:pt>
                <c:pt idx="919">
                  <c:v>1.0170472217225721E-13</c:v>
                </c:pt>
                <c:pt idx="920">
                  <c:v>1.0166935144069491E-13</c:v>
                </c:pt>
                <c:pt idx="921">
                  <c:v>1.0163461067995872E-13</c:v>
                </c:pt>
                <c:pt idx="922">
                  <c:v>1.016004886810728E-13</c:v>
                </c:pt>
                <c:pt idx="923">
                  <c:v>1.0156697442481651E-13</c:v>
                </c:pt>
                <c:pt idx="924">
                  <c:v>1.0153405707867721E-13</c:v>
                </c:pt>
                <c:pt idx="925">
                  <c:v>1.0150172599384349E-13</c:v>
                </c:pt>
                <c:pt idx="926">
                  <c:v>1.014699707022386E-13</c:v>
                </c:pt>
                <c:pt idx="927">
                  <c:v>1.0143878091359285E-13</c:v>
                </c:pt>
                <c:pt idx="928">
                  <c:v>1.0140814651255668E-13</c:v>
                </c:pt>
                <c:pt idx="929">
                  <c:v>1.0137805755585163E-13</c:v>
                </c:pt>
                <c:pt idx="930">
                  <c:v>1.013485042694611E-13</c:v>
                </c:pt>
                <c:pt idx="931">
                  <c:v>1.0131947704585894E-13</c:v>
                </c:pt>
                <c:pt idx="932">
                  <c:v>1.0129096644127665E-13</c:v>
                </c:pt>
                <c:pt idx="933">
                  <c:v>1.0126296317300779E-13</c:v>
                </c:pt>
                <c:pt idx="934">
                  <c:v>1.0123545811675096E-13</c:v>
                </c:pt>
                <c:pt idx="935">
                  <c:v>1.0120844230398854E-13</c:v>
                </c:pt>
                <c:pt idx="936">
                  <c:v>1.0118190691940376E-13</c:v>
                </c:pt>
                <c:pt idx="937">
                  <c:v>1.0115584329833229E-13</c:v>
                </c:pt>
                <c:pt idx="938">
                  <c:v>1.0113024292425228E-13</c:v>
                </c:pt>
                <c:pt idx="939">
                  <c:v>1.011050974263078E-13</c:v>
                </c:pt>
                <c:pt idx="940">
                  <c:v>1.0108039857686919E-13</c:v>
                </c:pt>
                <c:pt idx="941">
                  <c:v>1.0105613828912806E-13</c:v>
                </c:pt>
                <c:pt idx="942">
                  <c:v>1.0103230861472621E-13</c:v>
                </c:pt>
                <c:pt idx="943">
                  <c:v>1.0100890174141995E-13</c:v>
                </c:pt>
                <c:pt idx="944">
                  <c:v>1.0098590999077731E-13</c:v>
                </c:pt>
                <c:pt idx="945">
                  <c:v>1.0096332581590959E-13</c:v>
                </c:pt>
                <c:pt idx="946">
                  <c:v>1.0094114179923511E-13</c:v>
                </c:pt>
                <c:pt idx="947">
                  <c:v>1.0091935065027654E-13</c:v>
                </c:pt>
                <c:pt idx="948">
                  <c:v>1.0089794520349041E-13</c:v>
                </c:pt>
                <c:pt idx="949">
                  <c:v>1.008769184161281E-13</c:v>
                </c:pt>
                <c:pt idx="950">
                  <c:v>1.0085626336612931E-13</c:v>
                </c:pt>
                <c:pt idx="951">
                  <c:v>1.0083597325004604E-13</c:v>
                </c:pt>
                <c:pt idx="952">
                  <c:v>1.0081604138099784E-13</c:v>
                </c:pt>
                <c:pt idx="953">
                  <c:v>1.0079646118665735E-13</c:v>
                </c:pt>
                <c:pt idx="954">
                  <c:v>1.0077722620726621E-13</c:v>
                </c:pt>
                <c:pt idx="955">
                  <c:v>1.0075833009368011E-13</c:v>
                </c:pt>
                <c:pt idx="956">
                  <c:v>1.0073976660544405E-13</c:v>
                </c:pt>
                <c:pt idx="957">
                  <c:v>1.0072152960889585E-13</c:v>
                </c:pt>
                <c:pt idx="958">
                  <c:v>1.0070361307529858E-13</c:v>
                </c:pt>
                <c:pt idx="959">
                  <c:v>1.0068601107900103E-13</c:v>
                </c:pt>
                <c:pt idx="960">
                  <c:v>1.0066871779562639E-13</c:v>
                </c:pt>
                <c:pt idx="961">
                  <c:v>1.0065172750028792E-13</c:v>
                </c:pt>
                <c:pt idx="962">
                  <c:v>1.0063503456583212E-13</c:v>
                </c:pt>
                <c:pt idx="963">
                  <c:v>1.0061863346110828E-13</c:v>
                </c:pt>
                <c:pt idx="964">
                  <c:v>1.0060251874926473E-13</c:v>
                </c:pt>
                <c:pt idx="965">
                  <c:v>1.0058668508607097E-13</c:v>
                </c:pt>
                <c:pt idx="966">
                  <c:v>1.0057112721826543E-13</c:v>
                </c:pt>
                <c:pt idx="967">
                  <c:v>1.0055583998192816E-13</c:v>
                </c:pt>
                <c:pt idx="968">
                  <c:v>1.0054081830087913E-13</c:v>
                </c:pt>
                <c:pt idx="969">
                  <c:v>1.0052605718510057E-13</c:v>
                </c:pt>
                <c:pt idx="970">
                  <c:v>1.0051155172918355E-13</c:v>
                </c:pt>
                <c:pt idx="971">
                  <c:v>1.0049729711079858E-13</c:v>
                </c:pt>
                <c:pt idx="972">
                  <c:v>1.0048328858918954E-13</c:v>
                </c:pt>
                <c:pt idx="973">
                  <c:v>1.0046952150369092E-13</c:v>
                </c:pt>
                <c:pt idx="974">
                  <c:v>1.0045599127226761E-13</c:v>
                </c:pt>
                <c:pt idx="975">
                  <c:v>1.0044269339007749E-13</c:v>
                </c:pt>
                <c:pt idx="976">
                  <c:v>1.0042962342805556E-13</c:v>
                </c:pt>
                <c:pt idx="977">
                  <c:v>1.004167770315208E-13</c:v>
                </c:pt>
                <c:pt idx="978">
                  <c:v>1.0040414991880313E-13</c:v>
                </c:pt>
                <c:pt idx="979">
                  <c:v>1.0039173787989292E-13</c:v>
                </c:pt>
                <c:pt idx="980">
                  <c:v>1.0037953677511011E-13</c:v>
                </c:pt>
                <c:pt idx="981">
                  <c:v>1.0036754253379417E-13</c:v>
                </c:pt>
                <c:pt idx="982">
                  <c:v>1.0035575115301453E-13</c:v>
                </c:pt>
                <c:pt idx="983">
                  <c:v>1.003441586963006E-13</c:v>
                </c:pt>
                <c:pt idx="984">
                  <c:v>1.0033276129239043E-13</c:v>
                </c:pt>
                <c:pt idx="985">
                  <c:v>1.0032155513400028E-13</c:v>
                </c:pt>
                <c:pt idx="986">
                  <c:v>1.0031053647661116E-13</c:v>
                </c:pt>
                <c:pt idx="987">
                  <c:v>1.0029970163727537E-13</c:v>
                </c:pt>
                <c:pt idx="988">
                  <c:v>1.0028904699344007E-13</c:v>
                </c:pt>
                <c:pt idx="989">
                  <c:v>1.0027856898179002E-13</c:v>
                </c:pt>
                <c:pt idx="990">
                  <c:v>1.0026826409710683E-13</c:v>
                </c:pt>
                <c:pt idx="991">
                  <c:v>1.0025812889114593E-13</c:v>
                </c:pt>
                <c:pt idx="992">
                  <c:v>1.0024815997153095E-13</c:v>
                </c:pt>
                <c:pt idx="993">
                  <c:v>1.0023835400066422E-13</c:v>
                </c:pt>
                <c:pt idx="994">
                  <c:v>1.0022870769465424E-13</c:v>
                </c:pt>
                <c:pt idx="995">
                  <c:v>1.0021921782225846E-13</c:v>
                </c:pt>
                <c:pt idx="996">
                  <c:v>1.002098812038434E-13</c:v>
                </c:pt>
                <c:pt idx="997">
                  <c:v>1.0020069471035862E-13</c:v>
                </c:pt>
                <c:pt idx="998">
                  <c:v>1.0019165526232727E-13</c:v>
                </c:pt>
                <c:pt idx="999">
                  <c:v>1.0018275982885106E-13</c:v>
                </c:pt>
                <c:pt idx="1000">
                  <c:v>1.0017400542663049E-13</c:v>
                </c:pt>
              </c:numCache>
            </c:numRef>
          </c:yVal>
          <c:smooth val="1"/>
          <c:extLst>
            <c:ext xmlns:c16="http://schemas.microsoft.com/office/drawing/2014/chart" uri="{C3380CC4-5D6E-409C-BE32-E72D297353CC}">
              <c16:uniqueId val="{00000001-3E19-48BF-945F-A48184087793}"/>
            </c:ext>
          </c:extLst>
        </c:ser>
        <c:ser>
          <c:idx val="2"/>
          <c:order val="2"/>
          <c:tx>
            <c:strRef>
              <c:f>'Noise vs. Frequency Calcs'!$D$3</c:f>
              <c:strCache>
                <c:ptCount val="1"/>
                <c:pt idx="0">
                  <c:v>noise from ip, uncorr</c:v>
                </c:pt>
              </c:strCache>
            </c:strRef>
          </c:tx>
          <c:spPr>
            <a:ln w="38100" cap="rnd">
              <a:solidFill>
                <a:schemeClr val="tx1"/>
              </a:solidFill>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Calcs'!$I$5:$I$1005</c:f>
              <c:numCache>
                <c:formatCode>0.000000E+00</c:formatCode>
                <c:ptCount val="1001"/>
                <c:pt idx="0">
                  <c:v>3.6265969961877366E-11</c:v>
                </c:pt>
                <c:pt idx="1">
                  <c:v>3.626702969003393E-11</c:v>
                </c:pt>
                <c:pt idx="2">
                  <c:v>3.6268109096131966E-11</c:v>
                </c:pt>
                <c:pt idx="3">
                  <c:v>3.6269208545118256E-11</c:v>
                </c:pt>
                <c:pt idx="4">
                  <c:v>3.6270328408690621E-11</c:v>
                </c:pt>
                <c:pt idx="5">
                  <c:v>3.6271469065422939E-11</c:v>
                </c:pt>
                <c:pt idx="6">
                  <c:v>3.6272630900890956E-11</c:v>
                </c:pt>
                <c:pt idx="7">
                  <c:v>3.6273814307801834E-11</c:v>
                </c:pt>
                <c:pt idx="8">
                  <c:v>3.6275019686124776E-11</c:v>
                </c:pt>
                <c:pt idx="9">
                  <c:v>3.6276247443225339E-11</c:v>
                </c:pt>
                <c:pt idx="10">
                  <c:v>3.6277497994000142E-11</c:v>
                </c:pt>
                <c:pt idx="11">
                  <c:v>3.627877176101663E-11</c:v>
                </c:pt>
                <c:pt idx="12">
                  <c:v>3.6280069174653827E-11</c:v>
                </c:pt>
                <c:pt idx="13">
                  <c:v>3.6281390673245232E-11</c:v>
                </c:pt>
                <c:pt idx="14">
                  <c:v>3.6282736703225296E-11</c:v>
                </c:pt>
                <c:pt idx="15">
                  <c:v>3.6284107719278813E-11</c:v>
                </c:pt>
                <c:pt idx="16">
                  <c:v>3.6285504184491456E-11</c:v>
                </c:pt>
                <c:pt idx="17">
                  <c:v>3.6286926570505022E-11</c:v>
                </c:pt>
                <c:pt idx="18">
                  <c:v>3.6288375357673476E-11</c:v>
                </c:pt>
                <c:pt idx="19">
                  <c:v>3.6289851035223777E-11</c:v>
                </c:pt>
                <c:pt idx="20">
                  <c:v>3.6291354101418177E-11</c:v>
                </c:pt>
                <c:pt idx="21">
                  <c:v>3.6292885063719981E-11</c:v>
                </c:pt>
                <c:pt idx="22">
                  <c:v>3.629444443896257E-11</c:v>
                </c:pt>
                <c:pt idx="23">
                  <c:v>3.6296032753520764E-11</c:v>
                </c:pt>
                <c:pt idx="24">
                  <c:v>3.6297650543486194E-11</c:v>
                </c:pt>
                <c:pt idx="25">
                  <c:v>3.6299298354844859E-11</c:v>
                </c:pt>
                <c:pt idx="26">
                  <c:v>3.6300976743659024E-11</c:v>
                </c:pt>
                <c:pt idx="27">
                  <c:v>3.6302686276251538E-11</c:v>
                </c:pt>
                <c:pt idx="28">
                  <c:v>3.6304427529392848E-11</c:v>
                </c:pt>
                <c:pt idx="29">
                  <c:v>3.6306201090493694E-11</c:v>
                </c:pt>
                <c:pt idx="30">
                  <c:v>3.6308007557798914E-11</c:v>
                </c:pt>
                <c:pt idx="31">
                  <c:v>3.6309847540585786E-11</c:v>
                </c:pt>
                <c:pt idx="32">
                  <c:v>3.6311721659365893E-11</c:v>
                </c:pt>
                <c:pt idx="33">
                  <c:v>3.6313630546090737E-11</c:v>
                </c:pt>
                <c:pt idx="34">
                  <c:v>3.6315574844360315E-11</c:v>
                </c:pt>
                <c:pt idx="35">
                  <c:v>3.6317555209636578E-11</c:v>
                </c:pt>
                <c:pt idx="36">
                  <c:v>3.6319572309459456E-11</c:v>
                </c:pt>
                <c:pt idx="37">
                  <c:v>3.6321626823667853E-11</c:v>
                </c:pt>
                <c:pt idx="38">
                  <c:v>3.6323719444624325E-11</c:v>
                </c:pt>
                <c:pt idx="39">
                  <c:v>3.6325850877442841E-11</c:v>
                </c:pt>
                <c:pt idx="40">
                  <c:v>3.6328021840222602E-11</c:v>
                </c:pt>
                <c:pt idx="41">
                  <c:v>3.6330233064283247E-11</c:v>
                </c:pt>
                <c:pt idx="42">
                  <c:v>3.6332485294407389E-11</c:v>
                </c:pt>
                <c:pt idx="43">
                  <c:v>3.6334779289084998E-11</c:v>
                </c:pt>
                <c:pt idx="44">
                  <c:v>3.6337115820763568E-11</c:v>
                </c:pt>
                <c:pt idx="45">
                  <c:v>3.6339495676101799E-11</c:v>
                </c:pt>
                <c:pt idx="46">
                  <c:v>3.6341919656228704E-11</c:v>
                </c:pt>
                <c:pt idx="47">
                  <c:v>3.6344388577006745E-11</c:v>
                </c:pt>
                <c:pt idx="48">
                  <c:v>3.6346903269299568E-11</c:v>
                </c:pt>
                <c:pt idx="49">
                  <c:v>3.6349464579245396E-11</c:v>
                </c:pt>
                <c:pt idx="50">
                  <c:v>3.635207336853362E-11</c:v>
                </c:pt>
                <c:pt idx="51">
                  <c:v>3.6354730514688159E-11</c:v>
                </c:pt>
                <c:pt idx="52">
                  <c:v>3.6357436911354335E-11</c:v>
                </c:pt>
                <c:pt idx="53">
                  <c:v>3.6360193468591877E-11</c:v>
                </c:pt>
                <c:pt idx="54">
                  <c:v>3.6363001113172724E-11</c:v>
                </c:pt>
                <c:pt idx="55">
                  <c:v>3.6365860788883728E-11</c:v>
                </c:pt>
                <c:pt idx="56">
                  <c:v>3.6368773456835007E-11</c:v>
                </c:pt>
                <c:pt idx="57">
                  <c:v>3.6371740095774496E-11</c:v>
                </c:pt>
                <c:pt idx="58">
                  <c:v>3.6374761702406286E-11</c:v>
                </c:pt>
                <c:pt idx="59">
                  <c:v>3.6377839291716573E-11</c:v>
                </c:pt>
                <c:pt idx="60">
                  <c:v>3.6380973897303454E-11</c:v>
                </c:pt>
                <c:pt idx="61">
                  <c:v>3.6384166571714361E-11</c:v>
                </c:pt>
                <c:pt idx="62">
                  <c:v>3.6387418386787663E-11</c:v>
                </c:pt>
                <c:pt idx="63">
                  <c:v>3.6390730434001755E-11</c:v>
                </c:pt>
                <c:pt idx="64">
                  <c:v>3.6394103824828951E-11</c:v>
                </c:pt>
                <c:pt idx="65">
                  <c:v>3.6397539691097168E-11</c:v>
                </c:pt>
                <c:pt idx="66">
                  <c:v>3.6401039185355876E-11</c:v>
                </c:pt>
                <c:pt idx="67">
                  <c:v>3.6404603481250223E-11</c:v>
                </c:pt>
                <c:pt idx="68">
                  <c:v>3.6408233773900754E-11</c:v>
                </c:pt>
                <c:pt idx="69">
                  <c:v>3.6411931280290322E-11</c:v>
                </c:pt>
                <c:pt idx="70">
                  <c:v>3.6415697239656996E-11</c:v>
                </c:pt>
                <c:pt idx="71">
                  <c:v>3.6419532913894425E-11</c:v>
                </c:pt>
                <c:pt idx="72">
                  <c:v>3.6423439587958871E-11</c:v>
                </c:pt>
                <c:pt idx="73">
                  <c:v>3.642741857028309E-11</c:v>
                </c:pt>
                <c:pt idx="74">
                  <c:v>3.6431471193198662E-11</c:v>
                </c:pt>
                <c:pt idx="75">
                  <c:v>3.6435598813362829E-11</c:v>
                </c:pt>
                <c:pt idx="76">
                  <c:v>3.643980281219623E-11</c:v>
                </c:pt>
                <c:pt idx="77">
                  <c:v>3.6444084596325371E-11</c:v>
                </c:pt>
                <c:pt idx="78">
                  <c:v>3.644844559803411E-11</c:v>
                </c:pt>
                <c:pt idx="79">
                  <c:v>3.6452887275722414E-11</c:v>
                </c:pt>
                <c:pt idx="80">
                  <c:v>3.645741111437325E-11</c:v>
                </c:pt>
                <c:pt idx="81">
                  <c:v>3.6462018626027346E-11</c:v>
                </c:pt>
                <c:pt idx="82">
                  <c:v>3.6466711350266114E-11</c:v>
                </c:pt>
                <c:pt idx="83">
                  <c:v>3.6471490854702299E-11</c:v>
                </c:pt>
                <c:pt idx="84">
                  <c:v>3.6476358735480459E-11</c:v>
                </c:pt>
                <c:pt idx="85">
                  <c:v>3.6481316617783954E-11</c:v>
                </c:pt>
                <c:pt idx="86">
                  <c:v>3.6486366156352417E-11</c:v>
                </c:pt>
                <c:pt idx="87">
                  <c:v>3.6491509036006442E-11</c:v>
                </c:pt>
                <c:pt idx="88">
                  <c:v>3.649674697218284E-11</c:v>
                </c:pt>
                <c:pt idx="89">
                  <c:v>3.6502081711476879E-11</c:v>
                </c:pt>
                <c:pt idx="90">
                  <c:v>3.6507515032195762E-11</c:v>
                </c:pt>
                <c:pt idx="91">
                  <c:v>3.6513048744919711E-11</c:v>
                </c:pt>
                <c:pt idx="92">
                  <c:v>3.6518684693074276E-11</c:v>
                </c:pt>
                <c:pt idx="93">
                  <c:v>3.6524424753509983E-11</c:v>
                </c:pt>
                <c:pt idx="94">
                  <c:v>3.6530270837093561E-11</c:v>
                </c:pt>
                <c:pt idx="95">
                  <c:v>3.6536224889308871E-11</c:v>
                </c:pt>
                <c:pt idx="96">
                  <c:v>3.6542288890866585E-11</c:v>
                </c:pt>
                <c:pt idx="97">
                  <c:v>3.6548464858325402E-11</c:v>
                </c:pt>
                <c:pt idx="98">
                  <c:v>3.655475484472268E-11</c:v>
                </c:pt>
                <c:pt idx="99">
                  <c:v>3.6561160940216386E-11</c:v>
                </c:pt>
                <c:pt idx="100">
                  <c:v>3.65676852727368E-11</c:v>
                </c:pt>
                <c:pt idx="101">
                  <c:v>3.6574330008649306E-11</c:v>
                </c:pt>
                <c:pt idx="102">
                  <c:v>3.6581097353428618E-11</c:v>
                </c:pt>
                <c:pt idx="103">
                  <c:v>3.6587989552342799E-11</c:v>
                </c:pt>
                <c:pt idx="104">
                  <c:v>3.6595008891150382E-11</c:v>
                </c:pt>
                <c:pt idx="105">
                  <c:v>3.6602157696807008E-11</c:v>
                </c:pt>
                <c:pt idx="106">
                  <c:v>3.6609438338184666E-11</c:v>
                </c:pt>
                <c:pt idx="107">
                  <c:v>3.6616853226802569E-11</c:v>
                </c:pt>
                <c:pt idx="108">
                  <c:v>3.6624404817569764E-11</c:v>
                </c:pt>
                <c:pt idx="109">
                  <c:v>3.6632095609539326E-11</c:v>
                </c:pt>
                <c:pt idx="110">
                  <c:v>3.6639928146675523E-11</c:v>
                </c:pt>
                <c:pt idx="111">
                  <c:v>3.6647905018632918E-11</c:v>
                </c:pt>
                <c:pt idx="112">
                  <c:v>3.6656028861548055E-11</c:v>
                </c:pt>
                <c:pt idx="113">
                  <c:v>3.6664302358843824E-11</c:v>
                </c:pt>
                <c:pt idx="114">
                  <c:v>3.6672728242046275E-11</c:v>
                </c:pt>
                <c:pt idx="115">
                  <c:v>3.6681309291615645E-11</c:v>
                </c:pt>
                <c:pt idx="116">
                  <c:v>3.6690048337789491E-11</c:v>
                </c:pt>
                <c:pt idx="117">
                  <c:v>3.6698948261438885E-11</c:v>
                </c:pt>
                <c:pt idx="118">
                  <c:v>3.6708011994939578E-11</c:v>
                </c:pt>
                <c:pt idx="119">
                  <c:v>3.6717242523055383E-11</c:v>
                </c:pt>
                <c:pt idx="120">
                  <c:v>3.6726642883836635E-11</c:v>
                </c:pt>
                <c:pt idx="121">
                  <c:v>3.6736216169531753E-11</c:v>
                </c:pt>
                <c:pt idx="122">
                  <c:v>3.6745965527513588E-11</c:v>
                </c:pt>
                <c:pt idx="123">
                  <c:v>3.6755894161219808E-11</c:v>
                </c:pt>
                <c:pt idx="124">
                  <c:v>3.6766005331108283E-11</c:v>
                </c:pt>
                <c:pt idx="125">
                  <c:v>3.6776302355626748E-11</c:v>
                </c:pt>
                <c:pt idx="126">
                  <c:v>3.6786788612197635E-11</c:v>
                </c:pt>
                <c:pt idx="127">
                  <c:v>3.6797467538218E-11</c:v>
                </c:pt>
                <c:pt idx="128">
                  <c:v>3.6808342632074426E-11</c:v>
                </c:pt>
                <c:pt idx="129">
                  <c:v>3.6819417454174212E-11</c:v>
                </c:pt>
                <c:pt idx="130">
                  <c:v>3.6830695627990956E-11</c:v>
                </c:pt>
                <c:pt idx="131">
                  <c:v>3.684218084112672E-11</c:v>
                </c:pt>
                <c:pt idx="132">
                  <c:v>3.6853876846390088E-11</c:v>
                </c:pt>
                <c:pt idx="133">
                  <c:v>3.6865787462890241E-11</c:v>
                </c:pt>
                <c:pt idx="134">
                  <c:v>3.6877916577147584E-11</c:v>
                </c:pt>
                <c:pt idx="135">
                  <c:v>3.6890268144219813E-11</c:v>
                </c:pt>
                <c:pt idx="136">
                  <c:v>3.6902846188846702E-11</c:v>
                </c:pt>
                <c:pt idx="137">
                  <c:v>3.6915654806609353E-11</c:v>
                </c:pt>
                <c:pt idx="138">
                  <c:v>3.6928698165108992E-11</c:v>
                </c:pt>
                <c:pt idx="139">
                  <c:v>3.6941980505159714E-11</c:v>
                </c:pt>
                <c:pt idx="140">
                  <c:v>3.6955506142002061E-11</c:v>
                </c:pt>
                <c:pt idx="141">
                  <c:v>3.6969279466531875E-11</c:v>
                </c:pt>
                <c:pt idx="142">
                  <c:v>3.6983304946546987E-11</c:v>
                </c:pt>
                <c:pt idx="143">
                  <c:v>3.6997587128013274E-11</c:v>
                </c:pt>
                <c:pt idx="144">
                  <c:v>3.7012130636346593E-11</c:v>
                </c:pt>
                <c:pt idx="145">
                  <c:v>3.7026940177714835E-11</c:v>
                </c:pt>
                <c:pt idx="146">
                  <c:v>3.7042020540357058E-11</c:v>
                </c:pt>
                <c:pt idx="147">
                  <c:v>3.7057376595921706E-11</c:v>
                </c:pt>
                <c:pt idx="148">
                  <c:v>3.7073013300823289E-11</c:v>
                </c:pt>
                <c:pt idx="149">
                  <c:v>3.7088935697617934E-11</c:v>
                </c:pt>
                <c:pt idx="150">
                  <c:v>3.7105148916398135E-11</c:v>
                </c:pt>
                <c:pt idx="151">
                  <c:v>3.7121658176206496E-11</c:v>
                </c:pt>
                <c:pt idx="152">
                  <c:v>3.7138468786468342E-11</c:v>
                </c:pt>
                <c:pt idx="153">
                  <c:v>3.7155586148444536E-11</c:v>
                </c:pt>
                <c:pt idx="154">
                  <c:v>3.7173015756703243E-11</c:v>
                </c:pt>
                <c:pt idx="155">
                  <c:v>3.7190763200612176E-11</c:v>
                </c:pt>
                <c:pt idx="156">
                  <c:v>3.720883416584924E-11</c:v>
                </c:pt>
                <c:pt idx="157">
                  <c:v>3.7227234435935521E-11</c:v>
                </c:pt>
                <c:pt idx="158">
                  <c:v>3.7245969893785719E-11</c:v>
                </c:pt>
                <c:pt idx="159">
                  <c:v>3.7265046523281332E-11</c:v>
                </c:pt>
                <c:pt idx="160">
                  <c:v>3.7284470410862537E-11</c:v>
                </c:pt>
                <c:pt idx="161">
                  <c:v>3.730424774714122E-11</c:v>
                </c:pt>
                <c:pt idx="162">
                  <c:v>3.7324384828534957E-11</c:v>
                </c:pt>
                <c:pt idx="163">
                  <c:v>3.7344888058921265E-11</c:v>
                </c:pt>
                <c:pt idx="164">
                  <c:v>3.7365763951312886E-11</c:v>
                </c:pt>
                <c:pt idx="165">
                  <c:v>3.738701912955479E-11</c:v>
                </c:pt>
                <c:pt idx="166">
                  <c:v>3.7408660330040598E-11</c:v>
                </c:pt>
                <c:pt idx="167">
                  <c:v>3.7430694403452161E-11</c:v>
                </c:pt>
                <c:pt idx="168">
                  <c:v>3.7453128316519278E-11</c:v>
                </c:pt>
                <c:pt idx="169">
                  <c:v>3.747596915380128E-11</c:v>
                </c:pt>
                <c:pt idx="170">
                  <c:v>3.749922411949016E-11</c:v>
                </c:pt>
                <c:pt idx="171">
                  <c:v>3.7522900539234463E-11</c:v>
                </c:pt>
                <c:pt idx="172">
                  <c:v>3.7547005861986943E-11</c:v>
                </c:pt>
                <c:pt idx="173">
                  <c:v>3.7571547661870972E-11</c:v>
                </c:pt>
                <c:pt idx="174">
                  <c:v>3.7596533640071621E-11</c:v>
                </c:pt>
                <c:pt idx="175">
                  <c:v>3.7621971626747405E-11</c:v>
                </c:pt>
                <c:pt idx="176">
                  <c:v>3.7647869582963736E-11</c:v>
                </c:pt>
                <c:pt idx="177">
                  <c:v>3.7674235602648768E-11</c:v>
                </c:pt>
                <c:pt idx="178">
                  <c:v>3.7701077914571796E-11</c:v>
                </c:pt>
                <c:pt idx="179">
                  <c:v>3.7728404884343379E-11</c:v>
                </c:pt>
                <c:pt idx="180">
                  <c:v>3.7756225016437422E-11</c:v>
                </c:pt>
                <c:pt idx="181">
                  <c:v>3.7784546956236225E-11</c:v>
                </c:pt>
                <c:pt idx="182">
                  <c:v>3.781337949209729E-11</c:v>
                </c:pt>
                <c:pt idx="183">
                  <c:v>3.7842731557442923E-11</c:v>
                </c:pt>
                <c:pt idx="184">
                  <c:v>3.7872612232871372E-11</c:v>
                </c:pt>
                <c:pt idx="185">
                  <c:v>3.7903030748291981E-11</c:v>
                </c:pt>
                <c:pt idx="186">
                  <c:v>3.7933996485080985E-11</c:v>
                </c:pt>
                <c:pt idx="187">
                  <c:v>3.7965518978261303E-11</c:v>
                </c:pt>
                <c:pt idx="188">
                  <c:v>3.7997607918703442E-11</c:v>
                </c:pt>
                <c:pt idx="189">
                  <c:v>3.8030273155350399E-11</c:v>
                </c:pt>
                <c:pt idx="190">
                  <c:v>3.8063524697464063E-11</c:v>
                </c:pt>
                <c:pt idx="191">
                  <c:v>3.8097372716894209E-11</c:v>
                </c:pt>
                <c:pt idx="192">
                  <c:v>3.8131827550370983E-11</c:v>
                </c:pt>
                <c:pt idx="193">
                  <c:v>3.8166899701819086E-11</c:v>
                </c:pt>
                <c:pt idx="194">
                  <c:v>3.8202599844694226E-11</c:v>
                </c:pt>
                <c:pt idx="195">
                  <c:v>3.8238938824344032E-11</c:v>
                </c:pt>
                <c:pt idx="196">
                  <c:v>3.8275927660389443E-11</c:v>
                </c:pt>
                <c:pt idx="197">
                  <c:v>3.8313577549129755E-11</c:v>
                </c:pt>
                <c:pt idx="198">
                  <c:v>3.835189986597064E-11</c:v>
                </c:pt>
                <c:pt idx="199">
                  <c:v>3.8390906167873807E-11</c:v>
                </c:pt>
                <c:pt idx="200">
                  <c:v>3.8430608195830401E-11</c:v>
                </c:pt>
                <c:pt idx="201">
                  <c:v>3.8471017877356933E-11</c:v>
                </c:pt>
                <c:pt idx="202">
                  <c:v>3.851214732901263E-11</c:v>
                </c:pt>
                <c:pt idx="203">
                  <c:v>3.8554008858941833E-11</c:v>
                </c:pt>
                <c:pt idx="204">
                  <c:v>3.859661496943711E-11</c:v>
                </c:pt>
                <c:pt idx="205">
                  <c:v>3.8639978359525945E-11</c:v>
                </c:pt>
                <c:pt idx="206">
                  <c:v>3.8684111927581363E-11</c:v>
                </c:pt>
                <c:pt idx="207">
                  <c:v>3.8729028773953297E-11</c:v>
                </c:pt>
                <c:pt idx="208">
                  <c:v>3.8774742203625167E-11</c:v>
                </c:pt>
                <c:pt idx="209">
                  <c:v>3.8821265728891524E-11</c:v>
                </c:pt>
                <c:pt idx="210">
                  <c:v>3.886861307206142E-11</c:v>
                </c:pt>
                <c:pt idx="211">
                  <c:v>3.8916798168181367E-11</c:v>
                </c:pt>
                <c:pt idx="212">
                  <c:v>3.8965835167785873E-11</c:v>
                </c:pt>
                <c:pt idx="213">
                  <c:v>3.90157384396683E-11</c:v>
                </c:pt>
                <c:pt idx="214">
                  <c:v>3.9066522573676718E-11</c:v>
                </c:pt>
                <c:pt idx="215">
                  <c:v>3.9118202383533489E-11</c:v>
                </c:pt>
                <c:pt idx="216">
                  <c:v>3.9170792909678693E-11</c:v>
                </c:pt>
                <c:pt idx="217">
                  <c:v>3.9224309422137946E-11</c:v>
                </c:pt>
                <c:pt idx="218">
                  <c:v>3.9278767423414199E-11</c:v>
                </c:pt>
                <c:pt idx="219">
                  <c:v>3.9334182651405423E-11</c:v>
                </c:pt>
                <c:pt idx="220">
                  <c:v>3.9390571082345887E-11</c:v>
                </c:pt>
                <c:pt idx="221">
                  <c:v>3.9447948933773492E-11</c:v>
                </c:pt>
                <c:pt idx="222">
                  <c:v>3.9506332667523474E-11</c:v>
                </c:pt>
                <c:pt idx="223">
                  <c:v>3.9565738992746293E-11</c:v>
                </c:pt>
                <c:pt idx="224">
                  <c:v>3.9626184868954291E-11</c:v>
                </c:pt>
                <c:pt idx="225">
                  <c:v>3.9687687509093229E-11</c:v>
                </c:pt>
                <c:pt idx="226">
                  <c:v>3.9750264382643291E-11</c:v>
                </c:pt>
                <c:pt idx="227">
                  <c:v>3.9813933218746444E-11</c:v>
                </c:pt>
                <c:pt idx="228">
                  <c:v>3.987871200936337E-11</c:v>
                </c:pt>
                <c:pt idx="229">
                  <c:v>3.9944619012459625E-11</c:v>
                </c:pt>
                <c:pt idx="230">
                  <c:v>4.0011672755220858E-11</c:v>
                </c:pt>
                <c:pt idx="231">
                  <c:v>4.0079892037300677E-11</c:v>
                </c:pt>
                <c:pt idx="232">
                  <c:v>4.014929593409799E-11</c:v>
                </c:pt>
                <c:pt idx="233">
                  <c:v>4.0219903800068456E-11</c:v>
                </c:pt>
                <c:pt idx="234">
                  <c:v>4.0291735272068024E-11</c:v>
                </c:pt>
                <c:pt idx="235">
                  <c:v>4.0364810272732041E-11</c:v>
                </c:pt>
                <c:pt idx="236">
                  <c:v>4.0439149013889588E-11</c:v>
                </c:pt>
                <c:pt idx="237">
                  <c:v>4.0514772000013525E-11</c:v>
                </c:pt>
                <c:pt idx="238">
                  <c:v>4.0591700031710587E-11</c:v>
                </c:pt>
                <c:pt idx="239">
                  <c:v>4.0669954209248376E-11</c:v>
                </c:pt>
                <c:pt idx="240">
                  <c:v>4.0749555936125414E-11</c:v>
                </c:pt>
                <c:pt idx="241">
                  <c:v>4.083052692268126E-11</c:v>
                </c:pt>
                <c:pt idx="242">
                  <c:v>4.0912889189753111E-11</c:v>
                </c:pt>
                <c:pt idx="243">
                  <c:v>4.0996665072374925E-11</c:v>
                </c:pt>
                <c:pt idx="244">
                  <c:v>4.1081877223527175E-11</c:v>
                </c:pt>
                <c:pt idx="245">
                  <c:v>4.1168548617933994E-11</c:v>
                </c:pt>
                <c:pt idx="246">
                  <c:v>4.1256702555912299E-11</c:v>
                </c:pt>
                <c:pt idx="247">
                  <c:v>4.1346362667275212E-11</c:v>
                </c:pt>
                <c:pt idx="248">
                  <c:v>4.1437552915290344E-11</c:v>
                </c:pt>
                <c:pt idx="249">
                  <c:v>4.1530297600698394E-11</c:v>
                </c:pt>
                <c:pt idx="250">
                  <c:v>4.1624621365790498E-11</c:v>
                </c:pt>
                <c:pt idx="251">
                  <c:v>4.1720549198551664E-11</c:v>
                </c:pt>
                <c:pt idx="252">
                  <c:v>4.1818106436868968E-11</c:v>
                </c:pt>
                <c:pt idx="253">
                  <c:v>4.191731877281149E-11</c:v>
                </c:pt>
                <c:pt idx="254">
                  <c:v>4.2018212256980714E-11</c:v>
                </c:pt>
                <c:pt idx="255">
                  <c:v>4.2120813302940356E-11</c:v>
                </c:pt>
                <c:pt idx="256">
                  <c:v>4.2225148691722759E-11</c:v>
                </c:pt>
                <c:pt idx="257">
                  <c:v>4.2331245576421791E-11</c:v>
                </c:pt>
                <c:pt idx="258">
                  <c:v>4.2439131486870754E-11</c:v>
                </c:pt>
                <c:pt idx="259">
                  <c:v>4.254883433441474E-11</c:v>
                </c:pt>
                <c:pt idx="260">
                  <c:v>4.2660382416776159E-11</c:v>
                </c:pt>
                <c:pt idx="261">
                  <c:v>4.277380442302223E-11</c:v>
                </c:pt>
                <c:pt idx="262">
                  <c:v>4.2889129438637252E-11</c:v>
                </c:pt>
                <c:pt idx="263">
                  <c:v>4.3006386950706152E-11</c:v>
                </c:pt>
                <c:pt idx="264">
                  <c:v>4.3125606853210552E-11</c:v>
                </c:pt>
                <c:pt idx="265">
                  <c:v>4.32468194524486E-11</c:v>
                </c:pt>
                <c:pt idx="266">
                  <c:v>4.337005547258033E-11</c:v>
                </c:pt>
                <c:pt idx="267">
                  <c:v>4.3495346061303241E-11</c:v>
                </c:pt>
                <c:pt idx="268">
                  <c:v>4.3622722795670558E-11</c:v>
                </c:pt>
                <c:pt idx="269">
                  <c:v>4.3752217688049542E-11</c:v>
                </c:pt>
                <c:pt idx="270">
                  <c:v>4.3883863192235632E-11</c:v>
                </c:pt>
                <c:pt idx="271">
                  <c:v>4.401769220972332E-11</c:v>
                </c:pt>
                <c:pt idx="272">
                  <c:v>4.4153738096142243E-11</c:v>
                </c:pt>
                <c:pt idx="273">
                  <c:v>4.4292034667868988E-11</c:v>
                </c:pt>
                <c:pt idx="274">
                  <c:v>4.4432616208818831E-11</c:v>
                </c:pt>
                <c:pt idx="275">
                  <c:v>4.4575517477427828E-11</c:v>
                </c:pt>
                <c:pt idx="276">
                  <c:v>4.4720773713832275E-11</c:v>
                </c:pt>
                <c:pt idx="277">
                  <c:v>4.4868420647258259E-11</c:v>
                </c:pt>
                <c:pt idx="278">
                  <c:v>4.5018494503623203E-11</c:v>
                </c:pt>
                <c:pt idx="279">
                  <c:v>4.5171032013368019E-11</c:v>
                </c:pt>
                <c:pt idx="280">
                  <c:v>4.5326070419522451E-11</c:v>
                </c:pt>
                <c:pt idx="281">
                  <c:v>4.5483647486018861E-11</c:v>
                </c:pt>
                <c:pt idx="282">
                  <c:v>4.5643801506262433E-11</c:v>
                </c:pt>
                <c:pt idx="283">
                  <c:v>4.580657131197023E-11</c:v>
                </c:pt>
                <c:pt idx="284">
                  <c:v>4.597199628229046E-11</c:v>
                </c:pt>
                <c:pt idx="285">
                  <c:v>4.6140116353214863E-11</c:v>
                </c:pt>
                <c:pt idx="286">
                  <c:v>4.6310972027295362E-11</c:v>
                </c:pt>
                <c:pt idx="287">
                  <c:v>4.6484604383677826E-11</c:v>
                </c:pt>
                <c:pt idx="288">
                  <c:v>4.6661055088469544E-11</c:v>
                </c:pt>
                <c:pt idx="289">
                  <c:v>4.6840366405450049E-11</c:v>
                </c:pt>
                <c:pt idx="290">
                  <c:v>4.7022581207143247E-11</c:v>
                </c:pt>
                <c:pt idx="291">
                  <c:v>4.7207742986263089E-11</c:v>
                </c:pt>
                <c:pt idx="292">
                  <c:v>4.7395895867552217E-11</c:v>
                </c:pt>
                <c:pt idx="293">
                  <c:v>4.7587084620024263E-11</c:v>
                </c:pt>
                <c:pt idx="294">
                  <c:v>4.7781354669633688E-11</c:v>
                </c:pt>
                <c:pt idx="295">
                  <c:v>4.7978752112382104E-11</c:v>
                </c:pt>
                <c:pt idx="296">
                  <c:v>4.8179323727887932E-11</c:v>
                </c:pt>
                <c:pt idx="297">
                  <c:v>4.8383116993429228E-11</c:v>
                </c:pt>
                <c:pt idx="298">
                  <c:v>4.8590180098489291E-11</c:v>
                </c:pt>
                <c:pt idx="299">
                  <c:v>4.8800561959812803E-11</c:v>
                </c:pt>
                <c:pt idx="300">
                  <c:v>4.9014312237004928E-11</c:v>
                </c:pt>
                <c:pt idx="301">
                  <c:v>4.9231481348687644E-11</c:v>
                </c:pt>
                <c:pt idx="302">
                  <c:v>4.9452120489238452E-11</c:v>
                </c:pt>
                <c:pt idx="303">
                  <c:v>4.9676281646134237E-11</c:v>
                </c:pt>
                <c:pt idx="304">
                  <c:v>4.9904017617922861E-11</c:v>
                </c:pt>
                <c:pt idx="305">
                  <c:v>5.0135382032851075E-11</c:v>
                </c:pt>
                <c:pt idx="306">
                  <c:v>5.0370429368172157E-11</c:v>
                </c:pt>
                <c:pt idx="307">
                  <c:v>5.0609214970155956E-11</c:v>
                </c:pt>
                <c:pt idx="308">
                  <c:v>5.0851795074841033E-11</c:v>
                </c:pt>
                <c:pt idx="309">
                  <c:v>5.1098226829542814E-11</c:v>
                </c:pt>
                <c:pt idx="310">
                  <c:v>5.134856831516182E-11</c:v>
                </c:pt>
                <c:pt idx="311">
                  <c:v>5.1602878569310296E-11</c:v>
                </c:pt>
                <c:pt idx="312">
                  <c:v>5.1861217610302335E-11</c:v>
                </c:pt>
                <c:pt idx="313">
                  <c:v>5.2123646462030082E-11</c:v>
                </c:pt>
                <c:pt idx="314">
                  <c:v>5.2390227179766711E-11</c:v>
                </c:pt>
                <c:pt idx="315">
                  <c:v>5.2661022876933288E-11</c:v>
                </c:pt>
                <c:pt idx="316">
                  <c:v>5.2936097752863426E-11</c:v>
                </c:pt>
                <c:pt idx="317">
                  <c:v>5.3215517121607895E-11</c:v>
                </c:pt>
                <c:pt idx="318">
                  <c:v>5.3499347441819028E-11</c:v>
                </c:pt>
                <c:pt idx="319">
                  <c:v>5.3787656347757832E-11</c:v>
                </c:pt>
                <c:pt idx="320">
                  <c:v>5.4080512681467701E-11</c:v>
                </c:pt>
                <c:pt idx="321">
                  <c:v>5.4377986526161016E-11</c:v>
                </c:pt>
                <c:pt idx="322">
                  <c:v>5.4680149240868229E-11</c:v>
                </c:pt>
                <c:pt idx="323">
                  <c:v>5.4987073496394096E-11</c:v>
                </c:pt>
                <c:pt idx="324">
                  <c:v>5.5298833312642358E-11</c:v>
                </c:pt>
                <c:pt idx="325">
                  <c:v>5.5615504097353368E-11</c:v>
                </c:pt>
                <c:pt idx="326">
                  <c:v>5.593716268631998E-11</c:v>
                </c:pt>
                <c:pt idx="327">
                  <c:v>5.6263887385133066E-11</c:v>
                </c:pt>
                <c:pt idx="328">
                  <c:v>5.6595758012528275E-11</c:v>
                </c:pt>
                <c:pt idx="329">
                  <c:v>5.6932855945385799E-11</c:v>
                </c:pt>
                <c:pt idx="330">
                  <c:v>5.7275264165463698E-11</c:v>
                </c:pt>
                <c:pt idx="331">
                  <c:v>5.7623067307925153E-11</c:v>
                </c:pt>
                <c:pt idx="332">
                  <c:v>5.7976351711742333E-11</c:v>
                </c:pt>
                <c:pt idx="333">
                  <c:v>5.8335205472043005E-11</c:v>
                </c:pt>
                <c:pt idx="334">
                  <c:v>5.8699718494491937E-11</c:v>
                </c:pt>
                <c:pt idx="335">
                  <c:v>5.9069982551784811E-11</c:v>
                </c:pt>
                <c:pt idx="336">
                  <c:v>5.9446091342343209E-11</c:v>
                </c:pt>
                <c:pt idx="337">
                  <c:v>5.9828140551305022E-11</c:v>
                </c:pt>
                <c:pt idx="338">
                  <c:v>6.0216227913912089E-11</c:v>
                </c:pt>
                <c:pt idx="339">
                  <c:v>6.0610453281381985E-11</c:v>
                </c:pt>
                <c:pt idx="340">
                  <c:v>6.1010918689389724E-11</c:v>
                </c:pt>
                <c:pt idx="341">
                  <c:v>6.1417728429258076E-11</c:v>
                </c:pt>
                <c:pt idx="342">
                  <c:v>6.183098912197691E-11</c:v>
                </c:pt>
                <c:pt idx="343">
                  <c:v>6.2250809795178274E-11</c:v>
                </c:pt>
                <c:pt idx="344">
                  <c:v>6.2677301963193064E-11</c:v>
                </c:pt>
                <c:pt idx="345">
                  <c:v>6.3110579710328058E-11</c:v>
                </c:pt>
                <c:pt idx="346">
                  <c:v>6.3550759777502092E-11</c:v>
                </c:pt>
                <c:pt idx="347">
                  <c:v>6.3997961652399111E-11</c:v>
                </c:pt>
                <c:pt idx="348">
                  <c:v>6.4452307663288825E-11</c:v>
                </c:pt>
                <c:pt idx="349">
                  <c:v>6.4913923076686643E-11</c:v>
                </c:pt>
                <c:pt idx="350">
                  <c:v>6.5382936199023326E-11</c:v>
                </c:pt>
                <c:pt idx="351">
                  <c:v>6.5859478482516283E-11</c:v>
                </c:pt>
                <c:pt idx="352">
                  <c:v>6.634368463542816E-11</c:v>
                </c:pt>
                <c:pt idx="353">
                  <c:v>6.6835692736926374E-11</c:v>
                </c:pt>
                <c:pt idx="354">
                  <c:v>6.7335644356751744E-11</c:v>
                </c:pt>
                <c:pt idx="355">
                  <c:v>6.7843684679930562E-11</c:v>
                </c:pt>
                <c:pt idx="356">
                  <c:v>6.835996263676626E-11</c:v>
                </c:pt>
                <c:pt idx="357">
                  <c:v>6.8884631038367509E-11</c:v>
                </c:pt>
                <c:pt idx="358">
                  <c:v>6.9417846717979836E-11</c:v>
                </c:pt>
                <c:pt idx="359">
                  <c:v>6.9959770678401264E-11</c:v>
                </c:pt>
                <c:pt idx="360">
                  <c:v>7.0510568245789005E-11</c:v>
                </c:pt>
                <c:pt idx="361">
                  <c:v>7.1070409230163358E-11</c:v>
                </c:pt>
                <c:pt idx="362">
                  <c:v>7.1639468092949898E-11</c:v>
                </c:pt>
                <c:pt idx="363">
                  <c:v>7.2217924121916329E-11</c:v>
                </c:pt>
                <c:pt idx="364">
                  <c:v>7.2805961613871044E-11</c:v>
                </c:pt>
                <c:pt idx="365">
                  <c:v>7.3403770065527767E-11</c:v>
                </c:pt>
                <c:pt idx="366">
                  <c:v>7.4011544372955392E-11</c:v>
                </c:pt>
                <c:pt idx="367">
                  <c:v>7.4629485040049395E-11</c:v>
                </c:pt>
                <c:pt idx="368">
                  <c:v>7.5257798396520648E-11</c:v>
                </c:pt>
                <c:pt idx="369">
                  <c:v>7.5896696825873095E-11</c:v>
                </c:pt>
                <c:pt idx="370">
                  <c:v>7.6546399003924939E-11</c:v>
                </c:pt>
                <c:pt idx="371">
                  <c:v>7.7207130148433226E-11</c:v>
                </c:pt>
                <c:pt idx="372">
                  <c:v>7.787912228041387E-11</c:v>
                </c:pt>
                <c:pt idx="373">
                  <c:v>7.8562614497807847E-11</c:v>
                </c:pt>
                <c:pt idx="374">
                  <c:v>7.9257853262156246E-11</c:v>
                </c:pt>
                <c:pt idx="375">
                  <c:v>7.996509269902541E-11</c:v>
                </c:pt>
                <c:pt idx="376">
                  <c:v>8.0684594912929789E-11</c:v>
                </c:pt>
                <c:pt idx="377">
                  <c:v>8.14166303175837E-11</c:v>
                </c:pt>
                <c:pt idx="378">
                  <c:v>8.2161477982346367E-11</c:v>
                </c:pt>
                <c:pt idx="379">
                  <c:v>8.2919425995790401E-11</c:v>
                </c:pt>
                <c:pt idx="380">
                  <c:v>8.36907718473835E-11</c:v>
                </c:pt>
                <c:pt idx="381">
                  <c:v>8.4475822828337897E-11</c:v>
                </c:pt>
                <c:pt idx="382">
                  <c:v>8.5274896452752671E-11</c:v>
                </c:pt>
                <c:pt idx="383">
                  <c:v>8.608832090026221E-11</c:v>
                </c:pt>
                <c:pt idx="384">
                  <c:v>8.691643548145639E-11</c:v>
                </c:pt>
                <c:pt idx="385">
                  <c:v>8.7759591127476021E-11</c:v>
                </c:pt>
                <c:pt idx="386">
                  <c:v>8.8618150905224501E-11</c:v>
                </c:pt>
                <c:pt idx="387">
                  <c:v>8.9492490559792834E-11</c:v>
                </c:pt>
                <c:pt idx="388">
                  <c:v>9.0382999085768931E-11</c:v>
                </c:pt>
                <c:pt idx="389">
                  <c:v>9.1290079329251594E-11</c:v>
                </c:pt>
                <c:pt idx="390">
                  <c:v>9.2214148622487507E-11</c:v>
                </c:pt>
                <c:pt idx="391">
                  <c:v>9.3155639453227277E-11</c:v>
                </c:pt>
                <c:pt idx="392">
                  <c:v>9.4115000171024906E-11</c:v>
                </c:pt>
                <c:pt idx="393">
                  <c:v>9.5092695732869915E-11</c:v>
                </c:pt>
                <c:pt idx="394">
                  <c:v>9.6089208490735002E-11</c:v>
                </c:pt>
                <c:pt idx="395">
                  <c:v>9.7105039023817748E-11</c:v>
                </c:pt>
                <c:pt idx="396">
                  <c:v>9.8140707018432761E-11</c:v>
                </c:pt>
                <c:pt idx="397">
                  <c:v>9.9196752198793657E-11</c:v>
                </c:pt>
                <c:pt idx="398">
                  <c:v>1.0027373531212874E-10</c:v>
                </c:pt>
                <c:pt idx="399">
                  <c:v>1.0137223917186386E-10</c:v>
                </c:pt>
                <c:pt idx="400">
                  <c:v>1.0249286976291167E-10</c:v>
                </c:pt>
                <c:pt idx="401">
                  <c:v>1.036362574133989E-10</c:v>
                </c:pt>
                <c:pt idx="402">
                  <c:v>1.0480305803755502E-10</c:v>
                </c:pt>
                <c:pt idx="403">
                  <c:v>1.0599395445483217E-10</c:v>
                </c:pt>
                <c:pt idx="404">
                  <c:v>1.0720965779076927E-10</c:v>
                </c:pt>
                <c:pt idx="405">
                  <c:v>1.0845090896556254E-10</c:v>
                </c:pt>
                <c:pt idx="406">
                  <c:v>1.0971848027680942E-10</c:v>
                </c:pt>
                <c:pt idx="407">
                  <c:v>1.1101317708343761E-10</c:v>
                </c:pt>
                <c:pt idx="408">
                  <c:v>1.1233583959845318E-10</c:v>
                </c:pt>
                <c:pt idx="409">
                  <c:v>1.1368734479876936E-10</c:v>
                </c:pt>
                <c:pt idx="410">
                  <c:v>1.1506860846113672E-10</c:v>
                </c:pt>
                <c:pt idx="411">
                  <c:v>1.1648058733397712E-10</c:v>
                </c:pt>
                <c:pt idx="412">
                  <c:v>1.1792428145583E-10</c:v>
                </c:pt>
                <c:pt idx="413">
                  <c:v>1.1940073663203654E-10</c:v>
                </c:pt>
                <c:pt idx="414">
                  <c:v>1.2091104708241463E-10</c:v>
                </c:pt>
                <c:pt idx="415">
                  <c:v>1.2245635827383635E-10</c:v>
                </c:pt>
                <c:pt idx="416">
                  <c:v>1.2403786995292121E-10</c:v>
                </c:pt>
                <c:pt idx="417">
                  <c:v>1.2565683939549736E-10</c:v>
                </c:pt>
                <c:pt idx="418">
                  <c:v>1.2731458489111951E-10</c:v>
                </c:pt>
                <c:pt idx="419">
                  <c:v>1.2901248948267029E-10</c:v>
                </c:pt>
                <c:pt idx="420">
                  <c:v>1.3075200498306319E-10</c:v>
                </c:pt>
                <c:pt idx="421">
                  <c:v>1.3253465629325944E-10</c:v>
                </c:pt>
                <c:pt idx="422">
                  <c:v>1.3436204604826097E-10</c:v>
                </c:pt>
                <c:pt idx="423">
                  <c:v>1.3623585962042977E-10</c:v>
                </c:pt>
                <c:pt idx="424">
                  <c:v>1.3815787051258146E-10</c:v>
                </c:pt>
                <c:pt idx="425">
                  <c:v>1.4012994617664294E-10</c:v>
                </c:pt>
                <c:pt idx="426">
                  <c:v>1.4215405429748762E-10</c:v>
                </c:pt>
                <c:pt idx="427">
                  <c:v>1.4423226958582961E-10</c:v>
                </c:pt>
                <c:pt idx="428">
                  <c:v>1.4636678112883943E-10</c:v>
                </c:pt>
                <c:pt idx="429">
                  <c:v>1.4855990035247592E-10</c:v>
                </c:pt>
                <c:pt idx="430">
                  <c:v>1.5081406965564823E-10</c:v>
                </c:pt>
                <c:pt idx="431">
                  <c:v>1.5313187178308606E-10</c:v>
                </c:pt>
                <c:pt idx="432">
                  <c:v>1.555160400115178E-10</c:v>
                </c:pt>
                <c:pt idx="433">
                  <c:v>1.579694692324371E-10</c:v>
                </c:pt>
                <c:pt idx="434">
                  <c:v>1.6049522802468886E-10</c:v>
                </c:pt>
                <c:pt idx="435">
                  <c:v>1.6309657182115241E-10</c:v>
                </c:pt>
                <c:pt idx="436">
                  <c:v>1.6577695728669146E-10</c:v>
                </c:pt>
                <c:pt idx="437">
                  <c:v>1.6854005803888606E-10</c:v>
                </c:pt>
                <c:pt idx="438">
                  <c:v>1.7138978185970485E-10</c:v>
                </c:pt>
                <c:pt idx="439">
                  <c:v>1.743302895651061E-10</c:v>
                </c:pt>
                <c:pt idx="440">
                  <c:v>1.7736601572121915E-10</c:v>
                </c:pt>
                <c:pt idx="441">
                  <c:v>1.8050169142061638E-10</c:v>
                </c:pt>
                <c:pt idx="442">
                  <c:v>1.8374236936072232E-10</c:v>
                </c:pt>
                <c:pt idx="443">
                  <c:v>1.8709345149930437E-10</c:v>
                </c:pt>
                <c:pt idx="444">
                  <c:v>1.905607196000541E-10</c:v>
                </c:pt>
                <c:pt idx="445">
                  <c:v>1.9415036902521461E-10</c:v>
                </c:pt>
                <c:pt idx="446">
                  <c:v>1.9786904618326061E-10</c:v>
                </c:pt>
                <c:pt idx="447">
                  <c:v>2.0172389009901997E-10</c:v>
                </c:pt>
                <c:pt idx="448">
                  <c:v>2.0572257864275751E-10</c:v>
                </c:pt>
                <c:pt idx="449">
                  <c:v>2.0987338003567065E-10</c:v>
                </c:pt>
                <c:pt idx="450">
                  <c:v>2.1418521034397745E-10</c:v>
                </c:pt>
                <c:pt idx="451">
                  <c:v>2.1866769778503474E-10</c:v>
                </c:pt>
                <c:pt idx="452">
                  <c:v>2.2333125480014443E-10</c:v>
                </c:pt>
                <c:pt idx="453">
                  <c:v>2.2818715900362107E-10</c:v>
                </c:pt>
                <c:pt idx="454">
                  <c:v>2.3324764430123282E-10</c:v>
                </c:pt>
                <c:pt idx="455">
                  <c:v>2.3852600368943783E-10</c:v>
                </c:pt>
                <c:pt idx="456">
                  <c:v>2.4403670550685665E-10</c:v>
                </c:pt>
                <c:pt idx="457">
                  <c:v>2.4979552522073074E-10</c:v>
                </c:pt>
                <c:pt idx="458">
                  <c:v>2.5581969520444098E-10</c:v>
                </c:pt>
                <c:pt idx="459">
                  <c:v>2.6212807541186957E-10</c:v>
                </c:pt>
                <c:pt idx="460">
                  <c:v>2.6874134839783032E-10</c:v>
                </c:pt>
                <c:pt idx="461">
                  <c:v>2.7568224279289564E-10</c:v>
                </c:pt>
                <c:pt idx="462">
                  <c:v>2.8297579014329348E-10</c:v>
                </c:pt>
                <c:pt idx="463">
                  <c:v>2.9064962100728139E-10</c:v>
                </c:pt>
                <c:pt idx="464">
                  <c:v>2.9873430740265291E-10</c:v>
                </c:pt>
                <c:pt idx="465">
                  <c:v>3.0726376018240876E-10</c:v>
                </c:pt>
                <c:pt idx="466">
                  <c:v>3.1627569174973008E-10</c:v>
                </c:pt>
                <c:pt idx="467">
                  <c:v>3.2581215680193063E-10</c:v>
                </c:pt>
                <c:pt idx="468">
                  <c:v>3.3592018663662395E-10</c:v>
                </c:pt>
                <c:pt idx="469">
                  <c:v>3.4665253611698547E-10</c:v>
                </c:pt>
                <c:pt idx="470">
                  <c:v>3.5806856687963182E-10</c:v>
                </c:pt>
                <c:pt idx="471">
                  <c:v>3.7023529604175052E-10</c:v>
                </c:pt>
                <c:pt idx="472">
                  <c:v>3.8322864686907993E-10</c:v>
                </c:pt>
                <c:pt idx="473">
                  <c:v>3.9713494705545553E-10</c:v>
                </c:pt>
                <c:pt idx="474">
                  <c:v>4.120527320309596E-10</c:v>
                </c:pt>
                <c:pt idx="475">
                  <c:v>4.280949258358161E-10</c:v>
                </c:pt>
                <c:pt idx="476">
                  <c:v>4.4539149158467469E-10</c:v>
                </c:pt>
                <c:pt idx="477">
                  <c:v>4.6409266871242115E-10</c:v>
                </c:pt>
                <c:pt idx="478">
                  <c:v>4.8437294671168364E-10</c:v>
                </c:pt>
                <c:pt idx="479">
                  <c:v>5.064359670229779E-10</c:v>
                </c:pt>
                <c:pt idx="480">
                  <c:v>5.3052059858167996E-10</c:v>
                </c:pt>
                <c:pt idx="481">
                  <c:v>5.569085009015327E-10</c:v>
                </c:pt>
                <c:pt idx="482">
                  <c:v>5.8593357366918671E-10</c:v>
                </c:pt>
                <c:pt idx="483">
                  <c:v>6.1799379379417416E-10</c:v>
                </c:pt>
                <c:pt idx="484">
                  <c:v>6.5356605416382882E-10</c:v>
                </c:pt>
                <c:pt idx="485">
                  <c:v>6.9322472360784476E-10</c:v>
                </c:pt>
                <c:pt idx="486">
                  <c:v>7.3766469378223436E-10</c:v>
                </c:pt>
                <c:pt idx="487">
                  <c:v>7.8772954485832885E-10</c:v>
                </c:pt>
                <c:pt idx="488">
                  <c:v>8.4444487483582216E-10</c:v>
                </c:pt>
                <c:pt idx="489">
                  <c:v>9.0905519639878988E-10</c:v>
                </c:pt>
                <c:pt idx="490">
                  <c:v>9.8305881482816864E-10</c:v>
                </c:pt>
                <c:pt idx="491">
                  <c:v>1.0682260217700333E-9</c:v>
                </c:pt>
                <c:pt idx="492">
                  <c:v>1.1665661751719277E-9</c:v>
                </c:pt>
                <c:pt idx="493">
                  <c:v>1.2801681124646595E-9</c:v>
                </c:pt>
                <c:pt idx="494">
                  <c:v>1.4107586607671089E-9</c:v>
                </c:pt>
                <c:pt idx="495">
                  <c:v>1.5586909752014663E-9</c:v>
                </c:pt>
                <c:pt idx="496">
                  <c:v>1.7209316277995364E-9</c:v>
                </c:pt>
                <c:pt idx="497">
                  <c:v>1.8877548249619461E-9</c:v>
                </c:pt>
                <c:pt idx="498">
                  <c:v>2.0391328957279635E-9</c:v>
                </c:pt>
                <c:pt idx="499">
                  <c:v>2.1450965744970958E-9</c:v>
                </c:pt>
                <c:pt idx="500">
                  <c:v>2.1763919531261591E-9</c:v>
                </c:pt>
                <c:pt idx="501">
                  <c:v>2.1228094679235512E-9</c:v>
                </c:pt>
                <c:pt idx="502">
                  <c:v>2.0010645658179978E-9</c:v>
                </c:pt>
                <c:pt idx="503">
                  <c:v>1.8423131376334811E-9</c:v>
                </c:pt>
                <c:pt idx="504">
                  <c:v>1.6745136828401512E-9</c:v>
                </c:pt>
                <c:pt idx="505">
                  <c:v>1.5148006346487709E-9</c:v>
                </c:pt>
                <c:pt idx="506">
                  <c:v>1.3707837529707446E-9</c:v>
                </c:pt>
                <c:pt idx="507">
                  <c:v>1.2443360274332604E-9</c:v>
                </c:pt>
                <c:pt idx="508">
                  <c:v>1.1345845134052195E-9</c:v>
                </c:pt>
                <c:pt idx="509">
                  <c:v>1.0396238092137741E-9</c:v>
                </c:pt>
                <c:pt idx="510">
                  <c:v>9.5734445499101684E-10</c:v>
                </c:pt>
                <c:pt idx="511">
                  <c:v>8.8577989496236035E-10</c:v>
                </c:pt>
                <c:pt idx="512">
                  <c:v>8.2322187964803917E-10</c:v>
                </c:pt>
                <c:pt idx="513">
                  <c:v>7.6823447528542262E-10</c:v>
                </c:pt>
                <c:pt idx="514">
                  <c:v>7.1962880308199892E-10</c:v>
                </c:pt>
                <c:pt idx="515">
                  <c:v>6.7642633389083085E-10</c:v>
                </c:pt>
                <c:pt idx="516">
                  <c:v>6.3782230750671585E-10</c:v>
                </c:pt>
                <c:pt idx="517">
                  <c:v>6.0315346607440676E-10</c:v>
                </c:pt>
                <c:pt idx="518">
                  <c:v>5.7187109718657836E-10</c:v>
                </c:pt>
                <c:pt idx="519">
                  <c:v>5.4351910546092835E-10</c:v>
                </c:pt>
                <c:pt idx="520">
                  <c:v>5.1771640569898784E-10</c:v>
                </c:pt>
                <c:pt idx="521">
                  <c:v>4.9414286475327969E-10</c:v>
                </c:pt>
                <c:pt idx="522">
                  <c:v>4.7252809095756929E-10</c:v>
                </c:pt>
                <c:pt idx="523">
                  <c:v>4.5264248223249294E-10</c:v>
                </c:pt>
                <c:pt idx="524">
                  <c:v>4.3429005668774457E-10</c:v>
                </c:pt>
                <c:pt idx="525">
                  <c:v>4.1730268822944842E-10</c:v>
                </c:pt>
                <c:pt idx="526">
                  <c:v>4.0153545093011501E-10</c:v>
                </c:pt>
                <c:pt idx="527">
                  <c:v>3.868628407261896E-10</c:v>
                </c:pt>
                <c:pt idx="528">
                  <c:v>3.731756938325116E-10</c:v>
                </c:pt>
                <c:pt idx="529">
                  <c:v>3.6037866077354382E-10</c:v>
                </c:pt>
                <c:pt idx="530">
                  <c:v>3.4838812552515432E-10</c:v>
                </c:pt>
                <c:pt idx="531">
                  <c:v>3.3713048292875783E-10</c:v>
                </c:pt>
                <c:pt idx="532">
                  <c:v>3.2654070586923487E-10</c:v>
                </c:pt>
                <c:pt idx="533">
                  <c:v>3.1656114793597338E-10</c:v>
                </c:pt>
                <c:pt idx="534">
                  <c:v>3.0714053836570815E-10</c:v>
                </c:pt>
                <c:pt idx="535">
                  <c:v>2.9823313472560033E-10</c:v>
                </c:pt>
                <c:pt idx="536">
                  <c:v>2.8979800559085969E-10</c:v>
                </c:pt>
                <c:pt idx="537">
                  <c:v>2.8179842082744323E-10</c:v>
                </c:pt>
                <c:pt idx="538">
                  <c:v>2.7420133133066133E-10</c:v>
                </c:pt>
                <c:pt idx="539">
                  <c:v>2.6697692344194058E-10</c:v>
                </c:pt>
                <c:pt idx="540">
                  <c:v>2.600982359587834E-10</c:v>
                </c:pt>
                <c:pt idx="541">
                  <c:v>2.5354082981318241E-10</c:v>
                </c:pt>
                <c:pt idx="542">
                  <c:v>2.4728250223400056E-10</c:v>
                </c:pt>
                <c:pt idx="543">
                  <c:v>2.4130303861714058E-10</c:v>
                </c:pt>
                <c:pt idx="544">
                  <c:v>2.3558399647122436E-10</c:v>
                </c:pt>
                <c:pt idx="545">
                  <c:v>2.3010851674000282E-10</c:v>
                </c:pt>
                <c:pt idx="546">
                  <c:v>2.2486115856699082E-10</c:v>
                </c:pt>
                <c:pt idx="547">
                  <c:v>2.1982775419627322E-10</c:v>
                </c:pt>
                <c:pt idx="548">
                  <c:v>2.1499528122210414E-10</c:v>
                </c:pt>
                <c:pt idx="549">
                  <c:v>2.1035174982932451E-10</c:v>
                </c:pt>
                <c:pt idx="550">
                  <c:v>2.0588610302369123E-10</c:v>
                </c:pt>
                <c:pt idx="551">
                  <c:v>2.0158812814884234E-10</c:v>
                </c:pt>
                <c:pt idx="552">
                  <c:v>1.9744837823578138E-10</c:v>
                </c:pt>
                <c:pt idx="553">
                  <c:v>1.9345810193975021E-10</c:v>
                </c:pt>
                <c:pt idx="554">
                  <c:v>1.8960918099554808E-10</c:v>
                </c:pt>
                <c:pt idx="555">
                  <c:v>1.8589407427090509E-10</c:v>
                </c:pt>
                <c:pt idx="556">
                  <c:v>1.8230576762351909E-10</c:v>
                </c:pt>
                <c:pt idx="557">
                  <c:v>1.7883772887433201E-10</c:v>
                </c:pt>
                <c:pt idx="558">
                  <c:v>1.754838673006501E-10</c:v>
                </c:pt>
                <c:pt idx="559">
                  <c:v>1.7223849713070345E-10</c:v>
                </c:pt>
                <c:pt idx="560">
                  <c:v>1.6909630458757883E-10</c:v>
                </c:pt>
                <c:pt idx="561">
                  <c:v>1.6605231808792337E-10</c:v>
                </c:pt>
                <c:pt idx="562">
                  <c:v>1.6310188124979371E-10</c:v>
                </c:pt>
                <c:pt idx="563">
                  <c:v>1.6024062840661111E-10</c:v>
                </c:pt>
                <c:pt idx="564">
                  <c:v>1.5746446236075866E-10</c:v>
                </c:pt>
                <c:pt idx="565">
                  <c:v>1.5476953414219315E-10</c:v>
                </c:pt>
                <c:pt idx="566">
                  <c:v>1.5215222456501591E-10</c:v>
                </c:pt>
                <c:pt idx="567">
                  <c:v>1.4960912739896212E-10</c:v>
                </c:pt>
                <c:pt idx="568">
                  <c:v>1.4713703399367489E-10</c:v>
                </c:pt>
                <c:pt idx="569">
                  <c:v>1.4473291921193801E-10</c:v>
                </c:pt>
                <c:pt idx="570">
                  <c:v>1.4239392854403354E-10</c:v>
                </c:pt>
                <c:pt idx="571">
                  <c:v>1.4011736628942274E-10</c:v>
                </c:pt>
                <c:pt idx="572">
                  <c:v>1.3790068470428791E-10</c:v>
                </c:pt>
                <c:pt idx="573">
                  <c:v>1.3574147402427493E-10</c:v>
                </c:pt>
                <c:pt idx="574">
                  <c:v>1.3363745328145659E-10</c:v>
                </c:pt>
                <c:pt idx="575">
                  <c:v>1.3158646184280068E-10</c:v>
                </c:pt>
                <c:pt idx="576">
                  <c:v>1.295864516051006E-10</c:v>
                </c:pt>
                <c:pt idx="577">
                  <c:v>1.276354797877891E-10</c:v>
                </c:pt>
                <c:pt idx="578">
                  <c:v>1.2573170227101909E-10</c:v>
                </c:pt>
                <c:pt idx="579">
                  <c:v>1.238733674315699E-10</c:v>
                </c:pt>
                <c:pt idx="580">
                  <c:v>1.220588104338152E-10</c:v>
                </c:pt>
                <c:pt idx="581">
                  <c:v>1.2028644793711478E-10</c:v>
                </c:pt>
                <c:pt idx="582">
                  <c:v>1.185547731846688E-10</c:v>
                </c:pt>
                <c:pt idx="583">
                  <c:v>1.1686235144223652E-10</c:v>
                </c:pt>
                <c:pt idx="584">
                  <c:v>1.1520781575800989E-10</c:v>
                </c:pt>
                <c:pt idx="585">
                  <c:v>1.1358986301763748E-10</c:v>
                </c:pt>
                <c:pt idx="586">
                  <c:v>1.1200725027073411E-10</c:v>
                </c:pt>
                <c:pt idx="587">
                  <c:v>1.1045879130736994E-10</c:v>
                </c:pt>
                <c:pt idx="588">
                  <c:v>1.0894335346496508E-10</c:v>
                </c:pt>
                <c:pt idx="589">
                  <c:v>1.0745985464770575E-10</c:v>
                </c:pt>
                <c:pt idx="590">
                  <c:v>1.060072605422248E-10</c:v>
                </c:pt>
                <c:pt idx="591">
                  <c:v>1.0458458201462096E-10</c:v>
                </c:pt>
                <c:pt idx="592">
                  <c:v>1.0319087267523942E-10</c:v>
                </c:pt>
                <c:pt idx="593">
                  <c:v>1.0182522659874743E-10</c:v>
                </c:pt>
                <c:pt idx="594">
                  <c:v>1.0048677618808421E-10</c:v>
                </c:pt>
                <c:pt idx="595">
                  <c:v>9.9174690171827345E-11</c:v>
                </c:pt>
                <c:pt idx="596">
                  <c:v>9.788817172538117E-11</c:v>
                </c:pt>
                <c:pt idx="597">
                  <c:v>9.6626456707135745E-11</c:v>
                </c:pt>
                <c:pt idx="598">
                  <c:v>9.5388812001517972E-11</c:v>
                </c:pt>
                <c:pt idx="599">
                  <c:v>9.4174533961435654E-11</c:v>
                </c:pt>
                <c:pt idx="600">
                  <c:v>9.2982946943261304E-11</c:v>
                </c:pt>
                <c:pt idx="601">
                  <c:v>9.1813401928007709E-11</c:v>
                </c:pt>
                <c:pt idx="602">
                  <c:v>9.0665275222838168E-11</c:v>
                </c:pt>
                <c:pt idx="603">
                  <c:v>8.9537967237536885E-11</c:v>
                </c:pt>
                <c:pt idx="604">
                  <c:v>8.8430901330919247E-11</c:v>
                </c:pt>
                <c:pt idx="605">
                  <c:v>8.7343522722590251E-11</c:v>
                </c:pt>
                <c:pt idx="606">
                  <c:v>8.6275297465776398E-11</c:v>
                </c:pt>
                <c:pt idx="607">
                  <c:v>8.5225711477276284E-11</c:v>
                </c:pt>
                <c:pt idx="608">
                  <c:v>8.4194269620855257E-11</c:v>
                </c:pt>
                <c:pt idx="609">
                  <c:v>8.31804948407105E-11</c:v>
                </c:pt>
                <c:pt idx="610">
                  <c:v>8.2183927341826229E-11</c:v>
                </c:pt>
                <c:pt idx="611">
                  <c:v>8.1204123814308025E-11</c:v>
                </c:pt>
                <c:pt idx="612">
                  <c:v>8.0240656698964363E-11</c:v>
                </c:pt>
                <c:pt idx="613">
                  <c:v>7.9293113491606543E-11</c:v>
                </c:pt>
                <c:pt idx="614">
                  <c:v>7.8361096083720618E-11</c:v>
                </c:pt>
                <c:pt idx="615">
                  <c:v>7.744422013729779E-11</c:v>
                </c:pt>
                <c:pt idx="616">
                  <c:v>7.6542114491801119E-11</c:v>
                </c:pt>
                <c:pt idx="617">
                  <c:v>7.565442060135397E-11</c:v>
                </c:pt>
                <c:pt idx="618">
                  <c:v>7.4780792000364765E-11</c:v>
                </c:pt>
                <c:pt idx="619">
                  <c:v>7.3920893795951126E-11</c:v>
                </c:pt>
                <c:pt idx="620">
                  <c:v>7.3074402185587141E-11</c:v>
                </c:pt>
                <c:pt idx="621">
                  <c:v>7.2241003998551463E-11</c:v>
                </c:pt>
                <c:pt idx="622">
                  <c:v>7.1420396259800647E-11</c:v>
                </c:pt>
                <c:pt idx="623">
                  <c:v>7.0612285775021029E-11</c:v>
                </c:pt>
                <c:pt idx="624">
                  <c:v>6.9816388735653692E-11</c:v>
                </c:pt>
                <c:pt idx="625">
                  <c:v>6.9032430342800125E-11</c:v>
                </c:pt>
                <c:pt idx="626">
                  <c:v>6.8260144448958079E-11</c:v>
                </c:pt>
                <c:pt idx="627">
                  <c:v>6.7499273216615984E-11</c:v>
                </c:pt>
                <c:pt idx="628">
                  <c:v>6.6749566792782924E-11</c:v>
                </c:pt>
                <c:pt idx="629">
                  <c:v>6.601078299861453E-11</c:v>
                </c:pt>
                <c:pt idx="630">
                  <c:v>6.5282687033305639E-11</c:v>
                </c:pt>
                <c:pt idx="631">
                  <c:v>6.4565051191505452E-11</c:v>
                </c:pt>
                <c:pt idx="632">
                  <c:v>6.3857654593545338E-11</c:v>
                </c:pt>
                <c:pt idx="633">
                  <c:v>6.3160282927800348E-11</c:v>
                </c:pt>
                <c:pt idx="634">
                  <c:v>6.2472728204560644E-11</c:v>
                </c:pt>
                <c:pt idx="635">
                  <c:v>6.1794788520819214E-11</c:v>
                </c:pt>
                <c:pt idx="636">
                  <c:v>6.1126267835419561E-11</c:v>
                </c:pt>
                <c:pt idx="637">
                  <c:v>6.0466975754033526E-11</c:v>
                </c:pt>
                <c:pt idx="638">
                  <c:v>5.9816727323475968E-11</c:v>
                </c:pt>
                <c:pt idx="639">
                  <c:v>5.9175342834888626E-11</c:v>
                </c:pt>
                <c:pt idx="640">
                  <c:v>5.8542647635354942E-11</c:v>
                </c:pt>
                <c:pt idx="641">
                  <c:v>5.7918471947524969E-11</c:v>
                </c:pt>
                <c:pt idx="642">
                  <c:v>5.7302650696862524E-11</c:v>
                </c:pt>
                <c:pt idx="643">
                  <c:v>5.669502334613865E-11</c:v>
                </c:pt>
                <c:pt idx="644">
                  <c:v>5.6095433736831208E-11</c:v>
                </c:pt>
                <c:pt idx="645">
                  <c:v>5.5503729937080601E-11</c:v>
                </c:pt>
                <c:pt idx="646">
                  <c:v>5.4919764095912324E-11</c:v>
                </c:pt>
                <c:pt idx="647">
                  <c:v>5.4343392303410265E-11</c:v>
                </c:pt>
                <c:pt idx="648">
                  <c:v>5.3774474456567958E-11</c:v>
                </c:pt>
                <c:pt idx="649">
                  <c:v>5.3212874130559178E-11</c:v>
                </c:pt>
                <c:pt idx="650">
                  <c:v>5.2658458455161228E-11</c:v>
                </c:pt>
                <c:pt idx="651">
                  <c:v>5.2111097996107646E-11</c:v>
                </c:pt>
                <c:pt idx="652">
                  <c:v>5.1570666641136099E-11</c:v>
                </c:pt>
                <c:pt idx="653">
                  <c:v>5.1037041490518307E-11</c:v>
                </c:pt>
                <c:pt idx="654">
                  <c:v>5.0510102751874816E-11</c:v>
                </c:pt>
                <c:pt idx="655">
                  <c:v>4.9989733639073112E-11</c:v>
                </c:pt>
                <c:pt idx="656">
                  <c:v>4.9475820275034436E-11</c:v>
                </c:pt>
                <c:pt idx="657">
                  <c:v>4.8968251598272781E-11</c:v>
                </c:pt>
                <c:pt idx="658">
                  <c:v>4.846691927299803E-11</c:v>
                </c:pt>
                <c:pt idx="659">
                  <c:v>4.7971717602633639E-11</c:v>
                </c:pt>
                <c:pt idx="660">
                  <c:v>4.74825434465942E-11</c:v>
                </c:pt>
                <c:pt idx="661">
                  <c:v>4.6999296140183772E-11</c:v>
                </c:pt>
                <c:pt idx="662">
                  <c:v>4.6521877417481819E-11</c:v>
                </c:pt>
                <c:pt idx="663">
                  <c:v>4.6050191337086206E-11</c:v>
                </c:pt>
                <c:pt idx="664">
                  <c:v>4.5584144210593851E-11</c:v>
                </c:pt>
                <c:pt idx="665">
                  <c:v>4.5123644533701744E-11</c:v>
                </c:pt>
                <c:pt idx="666">
                  <c:v>4.4668602919818618E-11</c:v>
                </c:pt>
                <c:pt idx="667">
                  <c:v>4.4218932036082918E-11</c:v>
                </c:pt>
                <c:pt idx="668">
                  <c:v>4.377454654168468E-11</c:v>
                </c:pt>
                <c:pt idx="669">
                  <c:v>4.3335363028400052E-11</c:v>
                </c:pt>
                <c:pt idx="670">
                  <c:v>4.2901299963244058E-11</c:v>
                </c:pt>
                <c:pt idx="671">
                  <c:v>4.2472277633153502E-11</c:v>
                </c:pt>
                <c:pt idx="672">
                  <c:v>4.2048218091625115E-11</c:v>
                </c:pt>
                <c:pt idx="673">
                  <c:v>4.1629045107220224E-11</c:v>
                </c:pt>
                <c:pt idx="674">
                  <c:v>4.1214684113868147E-11</c:v>
                </c:pt>
                <c:pt idx="675">
                  <c:v>4.080506216289194E-11</c:v>
                </c:pt>
                <c:pt idx="676">
                  <c:v>4.0400107876691083E-11</c:v>
                </c:pt>
                <c:pt idx="677">
                  <c:v>3.9999751404012481E-11</c:v>
                </c:pt>
                <c:pt idx="678">
                  <c:v>3.9603924376751334E-11</c:v>
                </c:pt>
                <c:pt idx="679">
                  <c:v>3.9212559868217298E-11</c:v>
                </c:pt>
                <c:pt idx="680">
                  <c:v>3.882559235281264E-11</c:v>
                </c:pt>
                <c:pt idx="681">
                  <c:v>3.844295766706478E-11</c:v>
                </c:pt>
                <c:pt idx="682">
                  <c:v>3.8064592971964966E-11</c:v>
                </c:pt>
                <c:pt idx="683">
                  <c:v>3.769043671655753E-11</c:v>
                </c:pt>
                <c:pt idx="684">
                  <c:v>3.7320428602737446E-11</c:v>
                </c:pt>
                <c:pt idx="685">
                  <c:v>3.6954509551206236E-11</c:v>
                </c:pt>
                <c:pt idx="686">
                  <c:v>3.659262166854568E-11</c:v>
                </c:pt>
                <c:pt idx="687">
                  <c:v>3.6234708215364257E-11</c:v>
                </c:pt>
                <c:pt idx="688">
                  <c:v>3.5880713575479331E-11</c:v>
                </c:pt>
                <c:pt idx="689">
                  <c:v>3.5530583226093057E-11</c:v>
                </c:pt>
                <c:pt idx="690">
                  <c:v>3.5184263708929832E-11</c:v>
                </c:pt>
                <c:pt idx="691">
                  <c:v>3.4841702602294134E-11</c:v>
                </c:pt>
                <c:pt idx="692">
                  <c:v>3.4502848494021232E-11</c:v>
                </c:pt>
                <c:pt idx="693">
                  <c:v>3.4167650955282052E-11</c:v>
                </c:pt>
                <c:pt idx="694">
                  <c:v>3.3836060515216278E-11</c:v>
                </c:pt>
                <c:pt idx="695">
                  <c:v>3.3508028636361879E-11</c:v>
                </c:pt>
                <c:pt idx="696">
                  <c:v>3.3183507690848398E-11</c:v>
                </c:pt>
                <c:pt idx="697">
                  <c:v>3.286245093733702E-11</c:v>
                </c:pt>
                <c:pt idx="698">
                  <c:v>3.25448124986676E-11</c:v>
                </c:pt>
                <c:pt idx="699">
                  <c:v>3.2230547340198836E-11</c:v>
                </c:pt>
                <c:pt idx="700">
                  <c:v>3.1919611248810273E-11</c:v>
                </c:pt>
                <c:pt idx="701">
                  <c:v>3.1611960812544823E-11</c:v>
                </c:pt>
                <c:pt idx="702">
                  <c:v>3.1307553400871941E-11</c:v>
                </c:pt>
                <c:pt idx="703">
                  <c:v>3.1006347145544564E-11</c:v>
                </c:pt>
                <c:pt idx="704">
                  <c:v>3.0708300922034942E-11</c:v>
                </c:pt>
                <c:pt idx="705">
                  <c:v>3.0413374331523693E-11</c:v>
                </c:pt>
                <c:pt idx="706">
                  <c:v>3.0121527683429454E-11</c:v>
                </c:pt>
                <c:pt idx="707">
                  <c:v>2.9832721978453783E-11</c:v>
                </c:pt>
                <c:pt idx="708">
                  <c:v>2.9546918892129246E-11</c:v>
                </c:pt>
                <c:pt idx="709">
                  <c:v>2.9264080758850984E-11</c:v>
                </c:pt>
                <c:pt idx="710">
                  <c:v>2.8984170556375784E-11</c:v>
                </c:pt>
                <c:pt idx="711">
                  <c:v>2.8707151890772207E-11</c:v>
                </c:pt>
                <c:pt idx="712">
                  <c:v>2.8432988981809868E-11</c:v>
                </c:pt>
                <c:pt idx="713">
                  <c:v>2.8161646648768369E-11</c:v>
                </c:pt>
                <c:pt idx="714">
                  <c:v>2.789309029665505E-11</c:v>
                </c:pt>
                <c:pt idx="715">
                  <c:v>2.762728590281916E-11</c:v>
                </c:pt>
                <c:pt idx="716">
                  <c:v>2.736420000394437E-11</c:v>
                </c:pt>
                <c:pt idx="717">
                  <c:v>2.7103799683414E-11</c:v>
                </c:pt>
                <c:pt idx="718">
                  <c:v>2.6846052559030173E-11</c:v>
                </c:pt>
                <c:pt idx="719">
                  <c:v>2.6590926771080577E-11</c:v>
                </c:pt>
                <c:pt idx="720">
                  <c:v>2.6338390970738258E-11</c:v>
                </c:pt>
                <c:pt idx="721">
                  <c:v>2.6088414308784774E-11</c:v>
                </c:pt>
                <c:pt idx="722">
                  <c:v>2.5840966424647798E-11</c:v>
                </c:pt>
                <c:pt idx="723">
                  <c:v>2.5596017435739065E-11</c:v>
                </c:pt>
                <c:pt idx="724">
                  <c:v>2.5353537927088984E-11</c:v>
                </c:pt>
                <c:pt idx="725">
                  <c:v>2.5113498941261444E-11</c:v>
                </c:pt>
                <c:pt idx="726">
                  <c:v>2.4875871968546813E-11</c:v>
                </c:pt>
                <c:pt idx="727">
                  <c:v>2.4640628937419776E-11</c:v>
                </c:pt>
                <c:pt idx="728">
                  <c:v>2.4407742205254469E-11</c:v>
                </c:pt>
                <c:pt idx="729">
                  <c:v>2.4177184549290989E-11</c:v>
                </c:pt>
                <c:pt idx="730">
                  <c:v>2.3948929157843064E-11</c:v>
                </c:pt>
                <c:pt idx="731">
                  <c:v>2.372294962173977E-11</c:v>
                </c:pt>
                <c:pt idx="732">
                  <c:v>2.3499219925995387E-11</c:v>
                </c:pt>
                <c:pt idx="733">
                  <c:v>2.3277714441699317E-11</c:v>
                </c:pt>
                <c:pt idx="734">
                  <c:v>2.3058407918119053E-11</c:v>
                </c:pt>
                <c:pt idx="735">
                  <c:v>2.2841275475009961E-11</c:v>
                </c:pt>
                <c:pt idx="736">
                  <c:v>2.2626292595126532E-11</c:v>
                </c:pt>
                <c:pt idx="737">
                  <c:v>2.2413435116927585E-11</c:v>
                </c:pt>
                <c:pt idx="738">
                  <c:v>2.2202679227469641E-11</c:v>
                </c:pt>
                <c:pt idx="739">
                  <c:v>2.1994001455484099E-11</c:v>
                </c:pt>
                <c:pt idx="740">
                  <c:v>2.1787378664630583E-11</c:v>
                </c:pt>
                <c:pt idx="741">
                  <c:v>2.1582788046924488E-11</c:v>
                </c:pt>
                <c:pt idx="742">
                  <c:v>2.1380207116328957E-11</c:v>
                </c:pt>
                <c:pt idx="743">
                  <c:v>2.1179613702510963E-11</c:v>
                </c:pt>
                <c:pt idx="744">
                  <c:v>2.0980985944752515E-11</c:v>
                </c:pt>
                <c:pt idx="745">
                  <c:v>2.0784302286016577E-11</c:v>
                </c:pt>
                <c:pt idx="746">
                  <c:v>2.0589541467159589E-11</c:v>
                </c:pt>
                <c:pt idx="747">
                  <c:v>2.0396682521288055E-11</c:v>
                </c:pt>
                <c:pt idx="748">
                  <c:v>2.0205704768254488E-11</c:v>
                </c:pt>
                <c:pt idx="749">
                  <c:v>2.0016587809289193E-11</c:v>
                </c:pt>
                <c:pt idx="750">
                  <c:v>1.9829311521763003E-11</c:v>
                </c:pt>
                <c:pt idx="751">
                  <c:v>1.9643856054078185E-11</c:v>
                </c:pt>
                <c:pt idx="752">
                  <c:v>1.9460201820683083E-11</c:v>
                </c:pt>
                <c:pt idx="753">
                  <c:v>1.9278329497206668E-11</c:v>
                </c:pt>
                <c:pt idx="754">
                  <c:v>1.9098220015712038E-11</c:v>
                </c:pt>
                <c:pt idx="755">
                  <c:v>1.8919854560060277E-11</c:v>
                </c:pt>
                <c:pt idx="756">
                  <c:v>1.874321456138874E-11</c:v>
                </c:pt>
                <c:pt idx="757">
                  <c:v>1.8568281693692393E-11</c:v>
                </c:pt>
                <c:pt idx="758">
                  <c:v>1.8395037869513022E-11</c:v>
                </c:pt>
                <c:pt idx="759">
                  <c:v>1.8223465235727717E-11</c:v>
                </c:pt>
                <c:pt idx="760">
                  <c:v>1.8053546169436358E-11</c:v>
                </c:pt>
                <c:pt idx="761">
                  <c:v>1.7885263273944791E-11</c:v>
                </c:pt>
                <c:pt idx="762">
                  <c:v>1.7718599374841163E-11</c:v>
                </c:pt>
                <c:pt idx="763">
                  <c:v>1.7553537516162851E-11</c:v>
                </c:pt>
                <c:pt idx="764">
                  <c:v>1.7390060956650466E-11</c:v>
                </c:pt>
                <c:pt idx="765">
                  <c:v>1.7228153166089144E-11</c:v>
                </c:pt>
                <c:pt idx="766">
                  <c:v>1.7067797821730733E-11</c:v>
                </c:pt>
                <c:pt idx="767">
                  <c:v>1.6908978804798822E-11</c:v>
                </c:pt>
                <c:pt idx="768">
                  <c:v>1.6751680197071943E-11</c:v>
                </c:pt>
                <c:pt idx="769">
                  <c:v>1.6595886277542269E-11</c:v>
                </c:pt>
                <c:pt idx="770">
                  <c:v>1.6441581519150332E-11</c:v>
                </c:pt>
                <c:pt idx="771">
                  <c:v>1.6288750585591359E-11</c:v>
                </c:pt>
                <c:pt idx="772">
                  <c:v>1.6137378328192009E-11</c:v>
                </c:pt>
                <c:pt idx="773">
                  <c:v>1.5987449782855883E-11</c:v>
                </c:pt>
                <c:pt idx="774">
                  <c:v>1.5838950167076714E-11</c:v>
                </c:pt>
                <c:pt idx="775">
                  <c:v>1.5691864877014596E-11</c:v>
                </c:pt>
                <c:pt idx="776">
                  <c:v>1.5546179484637248E-11</c:v>
                </c:pt>
                <c:pt idx="777">
                  <c:v>1.5401879734922615E-11</c:v>
                </c:pt>
                <c:pt idx="778">
                  <c:v>1.5258951543119852E-11</c:v>
                </c:pt>
                <c:pt idx="779">
                  <c:v>1.5117380992071188E-11</c:v>
                </c:pt>
                <c:pt idx="780">
                  <c:v>1.4977154329588766E-11</c:v>
                </c:pt>
                <c:pt idx="781">
                  <c:v>1.4838257965887508E-11</c:v>
                </c:pt>
                <c:pt idx="782">
                  <c:v>1.4700678471071974E-11</c:v>
                </c:pt>
                <c:pt idx="783">
                  <c:v>1.4564402572675395E-11</c:v>
                </c:pt>
                <c:pt idx="784">
                  <c:v>1.4429417153250587E-11</c:v>
                </c:pt>
                <c:pt idx="785">
                  <c:v>1.4295709248009892E-11</c:v>
                </c:pt>
                <c:pt idx="786">
                  <c:v>1.4163266042514251E-11</c:v>
                </c:pt>
                <c:pt idx="787">
                  <c:v>1.4032074870409284E-11</c:v>
                </c:pt>
                <c:pt idx="788">
                  <c:v>1.3902123211208016E-11</c:v>
                </c:pt>
                <c:pt idx="789">
                  <c:v>1.377339868811783E-11</c:v>
                </c:pt>
                <c:pt idx="790">
                  <c:v>1.3645889065911483E-11</c:v>
                </c:pt>
                <c:pt idx="791">
                  <c:v>1.3519582248841477E-11</c:v>
                </c:pt>
                <c:pt idx="792">
                  <c:v>1.3394466278595207E-11</c:v>
                </c:pt>
                <c:pt idx="793">
                  <c:v>1.327052933229117E-11</c:v>
                </c:pt>
                <c:pt idx="794">
                  <c:v>1.3147759720514319E-11</c:v>
                </c:pt>
                <c:pt idx="795">
                  <c:v>1.3026145885390747E-11</c:v>
                </c:pt>
                <c:pt idx="796">
                  <c:v>1.2905676398699626E-11</c:v>
                </c:pt>
                <c:pt idx="797">
                  <c:v>1.2786339960021224E-11</c:v>
                </c:pt>
                <c:pt idx="798">
                  <c:v>1.2668125394922064E-11</c:v>
                </c:pt>
                <c:pt idx="799">
                  <c:v>1.2551021653174013E-11</c:v>
                </c:pt>
                <c:pt idx="800">
                  <c:v>1.2435017807007513E-11</c:v>
                </c:pt>
                <c:pt idx="801">
                  <c:v>1.2320103049398561E-11</c:v>
                </c:pt>
                <c:pt idx="802">
                  <c:v>1.2206266692388204E-11</c:v>
                </c:pt>
                <c:pt idx="803">
                  <c:v>1.2093498165432218E-11</c:v>
                </c:pt>
                <c:pt idx="804">
                  <c:v>1.1981787013784381E-11</c:v>
                </c:pt>
                <c:pt idx="805">
                  <c:v>1.1871122896906815E-11</c:v>
                </c:pt>
                <c:pt idx="806">
                  <c:v>1.1761495586912237E-11</c:v>
                </c:pt>
                <c:pt idx="807">
                  <c:v>1.1652894967034279E-11</c:v>
                </c:pt>
                <c:pt idx="808">
                  <c:v>1.1545311030124623E-11</c:v>
                </c:pt>
                <c:pt idx="809">
                  <c:v>1.1438733877179406E-11</c:v>
                </c:pt>
                <c:pt idx="810">
                  <c:v>1.133315371589096E-11</c:v>
                </c:pt>
                <c:pt idx="811">
                  <c:v>1.1228560859226614E-11</c:v>
                </c:pt>
                <c:pt idx="812">
                  <c:v>1.1124945724032135E-11</c:v>
                </c:pt>
                <c:pt idx="813">
                  <c:v>1.1022298829661278E-11</c:v>
                </c:pt>
                <c:pt idx="814">
                  <c:v>1.0920610796628412E-11</c:v>
                </c:pt>
                <c:pt idx="815">
                  <c:v>1.0819872345285754E-11</c:v>
                </c:pt>
                <c:pt idx="816">
                  <c:v>1.0720074294523627E-11</c:v>
                </c:pt>
                <c:pt idx="817">
                  <c:v>1.0621207560493292E-11</c:v>
                </c:pt>
                <c:pt idx="818">
                  <c:v>1.0523263155352304E-11</c:v>
                </c:pt>
                <c:pt idx="819">
                  <c:v>1.0426232186031226E-11</c:v>
                </c:pt>
                <c:pt idx="820">
                  <c:v>1.0330105853021526E-11</c:v>
                </c:pt>
                <c:pt idx="821">
                  <c:v>1.0234875449184623E-11</c:v>
                </c:pt>
                <c:pt idx="822">
                  <c:v>1.014053235858083E-11</c:v>
                </c:pt>
                <c:pt idx="823">
                  <c:v>1.0047068055318056E-11</c:v>
                </c:pt>
                <c:pt idx="824">
                  <c:v>9.9544741024203592E-12</c:v>
                </c:pt>
                <c:pt idx="825">
                  <c:v>9.8627421507145629E-12</c:v>
                </c:pt>
                <c:pt idx="826">
                  <c:v>9.7718639377365213E-12</c:v>
                </c:pt>
                <c:pt idx="827">
                  <c:v>9.6818312866543792E-12</c:v>
                </c:pt>
                <c:pt idx="828">
                  <c:v>9.5926361052105536E-12</c:v>
                </c:pt>
                <c:pt idx="829">
                  <c:v>9.5042703846803171E-12</c:v>
                </c:pt>
                <c:pt idx="830">
                  <c:v>9.4167261988475955E-12</c:v>
                </c:pt>
                <c:pt idx="831">
                  <c:v>9.3299957029976823E-12</c:v>
                </c:pt>
                <c:pt idx="832">
                  <c:v>9.2440711329254409E-12</c:v>
                </c:pt>
                <c:pt idx="833">
                  <c:v>9.1589448039602585E-12</c:v>
                </c:pt>
                <c:pt idx="834">
                  <c:v>9.0746091100057194E-12</c:v>
                </c:pt>
                <c:pt idx="835">
                  <c:v>8.9910565225954824E-12</c:v>
                </c:pt>
                <c:pt idx="836">
                  <c:v>8.9082795899630876E-12</c:v>
                </c:pt>
                <c:pt idx="837">
                  <c:v>8.8262709361269333E-12</c:v>
                </c:pt>
                <c:pt idx="838">
                  <c:v>8.7450232599892852E-12</c:v>
                </c:pt>
                <c:pt idx="839">
                  <c:v>8.6645293344495858E-12</c:v>
                </c:pt>
                <c:pt idx="840">
                  <c:v>8.5847820055310389E-12</c:v>
                </c:pt>
                <c:pt idx="841">
                  <c:v>8.5057741915209948E-12</c:v>
                </c:pt>
                <c:pt idx="842">
                  <c:v>8.4274988821240736E-12</c:v>
                </c:pt>
                <c:pt idx="843">
                  <c:v>8.3499491376287484E-12</c:v>
                </c:pt>
                <c:pt idx="844">
                  <c:v>8.2731180880859895E-12</c:v>
                </c:pt>
                <c:pt idx="845">
                  <c:v>8.196998932500268E-12</c:v>
                </c:pt>
                <c:pt idx="846">
                  <c:v>8.1215849380334405E-12</c:v>
                </c:pt>
                <c:pt idx="847">
                  <c:v>8.0468694392193499E-12</c:v>
                </c:pt>
                <c:pt idx="848">
                  <c:v>7.9728458371909232E-12</c:v>
                </c:pt>
                <c:pt idx="849">
                  <c:v>7.89950759891824E-12</c:v>
                </c:pt>
                <c:pt idx="850">
                  <c:v>7.8268482564582192E-12</c:v>
                </c:pt>
                <c:pt idx="851">
                  <c:v>7.7548614062145538E-12</c:v>
                </c:pt>
                <c:pt idx="852">
                  <c:v>7.6835407082089984E-12</c:v>
                </c:pt>
                <c:pt idx="853">
                  <c:v>7.6128798853629923E-12</c:v>
                </c:pt>
                <c:pt idx="854">
                  <c:v>7.5428727227894766E-12</c:v>
                </c:pt>
                <c:pt idx="855">
                  <c:v>7.473513067095117E-12</c:v>
                </c:pt>
                <c:pt idx="856">
                  <c:v>7.4047948256919491E-12</c:v>
                </c:pt>
                <c:pt idx="857">
                  <c:v>7.3367119661196637E-12</c:v>
                </c:pt>
                <c:pt idx="858">
                  <c:v>7.2692585153763138E-12</c:v>
                </c:pt>
                <c:pt idx="859">
                  <c:v>7.2024285592594004E-12</c:v>
                </c:pt>
                <c:pt idx="860">
                  <c:v>7.1362162417155155E-12</c:v>
                </c:pt>
                <c:pt idx="861">
                  <c:v>7.0706157641993311E-12</c:v>
                </c:pt>
                <c:pt idx="862">
                  <c:v>7.0056213850412862E-12</c:v>
                </c:pt>
                <c:pt idx="863">
                  <c:v>6.9412274188239675E-12</c:v>
                </c:pt>
                <c:pt idx="864">
                  <c:v>6.8774282357674164E-12</c:v>
                </c:pt>
                <c:pt idx="865">
                  <c:v>6.8142182611221871E-12</c:v>
                </c:pt>
                <c:pt idx="866">
                  <c:v>6.7515919745707779E-12</c:v>
                </c:pt>
                <c:pt idx="867">
                  <c:v>6.6895439096378578E-12</c:v>
                </c:pt>
                <c:pt idx="868">
                  <c:v>6.6280686531072624E-12</c:v>
                </c:pt>
                <c:pt idx="869">
                  <c:v>6.567160844447768E-12</c:v>
                </c:pt>
                <c:pt idx="870">
                  <c:v>6.5068151752458734E-12</c:v>
                </c:pt>
                <c:pt idx="871">
                  <c:v>6.4470263886465804E-12</c:v>
                </c:pt>
                <c:pt idx="872">
                  <c:v>6.3877892788009524E-12</c:v>
                </c:pt>
                <c:pt idx="873">
                  <c:v>6.3290986903217185E-12</c:v>
                </c:pt>
                <c:pt idx="874">
                  <c:v>6.2709495177451496E-12</c:v>
                </c:pt>
                <c:pt idx="875">
                  <c:v>6.2133367050005305E-12</c:v>
                </c:pt>
                <c:pt idx="876">
                  <c:v>6.1562552448864845E-12</c:v>
                </c:pt>
                <c:pt idx="877">
                  <c:v>6.0997001785534226E-12</c:v>
                </c:pt>
                <c:pt idx="878">
                  <c:v>6.0436665949935672E-12</c:v>
                </c:pt>
                <c:pt idx="879">
                  <c:v>5.988149630536718E-12</c:v>
                </c:pt>
                <c:pt idx="880">
                  <c:v>5.9331444683529964E-12</c:v>
                </c:pt>
                <c:pt idx="881">
                  <c:v>5.8786463379613245E-12</c:v>
                </c:pt>
                <c:pt idx="882">
                  <c:v>5.8246505147449081E-12</c:v>
                </c:pt>
                <c:pt idx="883">
                  <c:v>5.7711523194716977E-12</c:v>
                </c:pt>
                <c:pt idx="884">
                  <c:v>5.7181471178221134E-12</c:v>
                </c:pt>
                <c:pt idx="885">
                  <c:v>5.6656303199216443E-12</c:v>
                </c:pt>
                <c:pt idx="886">
                  <c:v>5.6135973798797674E-12</c:v>
                </c:pt>
                <c:pt idx="887">
                  <c:v>5.5620437953344115E-12</c:v>
                </c:pt>
                <c:pt idx="888">
                  <c:v>5.51096510700219E-12</c:v>
                </c:pt>
                <c:pt idx="889">
                  <c:v>5.4603568982338383E-12</c:v>
                </c:pt>
                <c:pt idx="890">
                  <c:v>5.4102147945754071E-12</c:v>
                </c:pt>
                <c:pt idx="891">
                  <c:v>5.3605344633345729E-12</c:v>
                </c:pt>
                <c:pt idx="892">
                  <c:v>5.3113116131523503E-12</c:v>
                </c:pt>
                <c:pt idx="893">
                  <c:v>5.2625419935799502E-12</c:v>
                </c:pt>
                <c:pt idx="894">
                  <c:v>5.2142213946607103E-12</c:v>
                </c:pt>
                <c:pt idx="895">
                  <c:v>5.1663456465168834E-12</c:v>
                </c:pt>
                <c:pt idx="896">
                  <c:v>5.1189106189417595E-12</c:v>
                </c:pt>
                <c:pt idx="897">
                  <c:v>5.0719122209961797E-12</c:v>
                </c:pt>
                <c:pt idx="898">
                  <c:v>5.0253464006102062E-12</c:v>
                </c:pt>
                <c:pt idx="899">
                  <c:v>4.9792091441891815E-12</c:v>
                </c:pt>
                <c:pt idx="900">
                  <c:v>4.9334964762247442E-12</c:v>
                </c:pt>
                <c:pt idx="901">
                  <c:v>4.8882044589101313E-12</c:v>
                </c:pt>
                <c:pt idx="902">
                  <c:v>4.8433291917602532E-12</c:v>
                </c:pt>
                <c:pt idx="903">
                  <c:v>4.7988668112357622E-12</c:v>
                </c:pt>
                <c:pt idx="904">
                  <c:v>4.7548134903720527E-12</c:v>
                </c:pt>
                <c:pt idx="905">
                  <c:v>4.711165438412109E-12</c:v>
                </c:pt>
                <c:pt idx="906">
                  <c:v>4.6679189004437226E-12</c:v>
                </c:pt>
                <c:pt idx="907">
                  <c:v>4.6250701570409972E-12</c:v>
                </c:pt>
                <c:pt idx="908">
                  <c:v>4.582615523909761E-12</c:v>
                </c:pt>
                <c:pt idx="909">
                  <c:v>4.540551351537167E-12</c:v>
                </c:pt>
                <c:pt idx="910">
                  <c:v>4.4988740248453012E-12</c:v>
                </c:pt>
                <c:pt idx="911">
                  <c:v>4.457579962848521E-12</c:v>
                </c:pt>
                <c:pt idx="912">
                  <c:v>4.416665618314914E-12</c:v>
                </c:pt>
                <c:pt idx="913">
                  <c:v>4.3761274774314336E-12</c:v>
                </c:pt>
                <c:pt idx="914">
                  <c:v>4.335962059472853E-12</c:v>
                </c:pt>
                <c:pt idx="915">
                  <c:v>4.2961659164744085E-12</c:v>
                </c:pt>
                <c:pt idx="916">
                  <c:v>4.2567356329080383E-12</c:v>
                </c:pt>
                <c:pt idx="917">
                  <c:v>4.2176678253623331E-12</c:v>
                </c:pt>
                <c:pt idx="918">
                  <c:v>4.1789591422261006E-12</c:v>
                </c:pt>
                <c:pt idx="919">
                  <c:v>4.1406062633750791E-12</c:v>
                </c:pt>
                <c:pt idx="920">
                  <c:v>4.1026058998626614E-12</c:v>
                </c:pt>
                <c:pt idx="921">
                  <c:v>4.0649547936134765E-12</c:v>
                </c:pt>
                <c:pt idx="922">
                  <c:v>4.0276497171207726E-12</c:v>
                </c:pt>
                <c:pt idx="923">
                  <c:v>3.9906874731467802E-12</c:v>
                </c:pt>
                <c:pt idx="924">
                  <c:v>3.9540648944265974E-12</c:v>
                </c:pt>
                <c:pt idx="925">
                  <c:v>3.9177788433751404E-12</c:v>
                </c:pt>
                <c:pt idx="926">
                  <c:v>3.8818262117974079E-12</c:v>
                </c:pt>
                <c:pt idx="927">
                  <c:v>3.8462039206016854E-12</c:v>
                </c:pt>
                <c:pt idx="928">
                  <c:v>3.8109089195161421E-12</c:v>
                </c:pt>
                <c:pt idx="929">
                  <c:v>3.7759381868081389E-12</c:v>
                </c:pt>
                <c:pt idx="930">
                  <c:v>3.7412887290068546E-12</c:v>
                </c:pt>
                <c:pt idx="931">
                  <c:v>3.706957580628708E-12</c:v>
                </c:pt>
                <c:pt idx="932">
                  <c:v>3.6729418039058618E-12</c:v>
                </c:pt>
                <c:pt idx="933">
                  <c:v>3.6392384885173676E-12</c:v>
                </c:pt>
                <c:pt idx="934">
                  <c:v>3.6058447513234743E-12</c:v>
                </c:pt>
                <c:pt idx="935">
                  <c:v>3.572757736102613E-12</c:v>
                </c:pt>
                <c:pt idx="936">
                  <c:v>3.5399746132911083E-12</c:v>
                </c:pt>
                <c:pt idx="937">
                  <c:v>3.5074925797258496E-12</c:v>
                </c:pt>
                <c:pt idx="938">
                  <c:v>3.4753088583893859E-12</c:v>
                </c:pt>
                <c:pt idx="939">
                  <c:v>3.4434206981579147E-12</c:v>
                </c:pt>
                <c:pt idx="940">
                  <c:v>3.4118253735519708E-12</c:v>
                </c:pt>
                <c:pt idx="941">
                  <c:v>3.3805201844894644E-12</c:v>
                </c:pt>
                <c:pt idx="942">
                  <c:v>3.3495024560415309E-12</c:v>
                </c:pt>
                <c:pt idx="943">
                  <c:v>3.3187695381908708E-12</c:v>
                </c:pt>
                <c:pt idx="944">
                  <c:v>3.2883188055925398E-12</c:v>
                </c:pt>
                <c:pt idx="945">
                  <c:v>3.2581476573373441E-12</c:v>
                </c:pt>
                <c:pt idx="946">
                  <c:v>3.2282535167175493E-12</c:v>
                </c:pt>
                <c:pt idx="947">
                  <c:v>3.1986338309950798E-12</c:v>
                </c:pt>
                <c:pt idx="948">
                  <c:v>3.1692860711722684E-12</c:v>
                </c:pt>
                <c:pt idx="949">
                  <c:v>3.1402077317645917E-12</c:v>
                </c:pt>
                <c:pt idx="950">
                  <c:v>3.1113963305761398E-12</c:v>
                </c:pt>
                <c:pt idx="951">
                  <c:v>3.0828494084771367E-12</c:v>
                </c:pt>
                <c:pt idx="952">
                  <c:v>3.0545645291839046E-12</c:v>
                </c:pt>
                <c:pt idx="953">
                  <c:v>3.0265392790409305E-12</c:v>
                </c:pt>
                <c:pt idx="954">
                  <c:v>2.998771266805268E-12</c:v>
                </c:pt>
                <c:pt idx="955">
                  <c:v>2.9712581234331019E-12</c:v>
                </c:pt>
                <c:pt idx="956">
                  <c:v>2.9439975018684541E-12</c:v>
                </c:pt>
                <c:pt idx="957">
                  <c:v>2.9169870768340997E-12</c:v>
                </c:pt>
                <c:pt idx="958">
                  <c:v>2.8902245446245987E-12</c:v>
                </c:pt>
                <c:pt idx="959">
                  <c:v>2.8637076229012848E-12</c:v>
                </c:pt>
                <c:pt idx="960">
                  <c:v>2.8374340504895575E-12</c:v>
                </c:pt>
                <c:pt idx="961">
                  <c:v>2.811401587178043E-12</c:v>
                </c:pt>
                <c:pt idx="962">
                  <c:v>2.7856080135198498E-12</c:v>
                </c:pt>
                <c:pt idx="963">
                  <c:v>2.7600511306357895E-12</c:v>
                </c:pt>
                <c:pt idx="964">
                  <c:v>2.7347287600195956E-12</c:v>
                </c:pt>
                <c:pt idx="965">
                  <c:v>2.7096387433451541E-12</c:v>
                </c:pt>
                <c:pt idx="966">
                  <c:v>2.684778942275497E-12</c:v>
                </c:pt>
                <c:pt idx="967">
                  <c:v>2.6601472382739387E-12</c:v>
                </c:pt>
                <c:pt idx="968">
                  <c:v>2.6357415324168519E-12</c:v>
                </c:pt>
                <c:pt idx="969">
                  <c:v>2.6115597452085524E-12</c:v>
                </c:pt>
                <c:pt idx="970">
                  <c:v>2.5875998163977682E-12</c:v>
                </c:pt>
                <c:pt idx="971">
                  <c:v>2.5638597047962115E-12</c:v>
                </c:pt>
                <c:pt idx="972">
                  <c:v>2.5403373880987125E-12</c:v>
                </c:pt>
                <c:pt idx="973">
                  <c:v>2.5170308627052728E-12</c:v>
                </c:pt>
                <c:pt idx="974">
                  <c:v>2.4939381435448347E-12</c:v>
                </c:pt>
                <c:pt idx="975">
                  <c:v>2.4710572639008423E-12</c:v>
                </c:pt>
                <c:pt idx="976">
                  <c:v>2.4483862752384188E-12</c:v>
                </c:pt>
                <c:pt idx="977">
                  <c:v>2.4259232470333604E-12</c:v>
                </c:pt>
                <c:pt idx="978">
                  <c:v>2.4036662666027434E-12</c:v>
                </c:pt>
                <c:pt idx="979">
                  <c:v>2.381613438937257E-12</c:v>
                </c:pt>
                <c:pt idx="980">
                  <c:v>2.3597628865351101E-12</c:v>
                </c:pt>
                <c:pt idx="981">
                  <c:v>2.3381127492376472E-12</c:v>
                </c:pt>
                <c:pt idx="982">
                  <c:v>2.3166611840665322E-12</c:v>
                </c:pt>
                <c:pt idx="983">
                  <c:v>2.2954063650624841E-12</c:v>
                </c:pt>
                <c:pt idx="984">
                  <c:v>2.2743464831256984E-12</c:v>
                </c:pt>
                <c:pt idx="985">
                  <c:v>2.2534797458577502E-12</c:v>
                </c:pt>
                <c:pt idx="986">
                  <c:v>2.2328043774050402E-12</c:v>
                </c:pt>
                <c:pt idx="987">
                  <c:v>2.2123186183037892E-12</c:v>
                </c:pt>
                <c:pt idx="988">
                  <c:v>2.1920207253265604E-12</c:v>
                </c:pt>
                <c:pt idx="989">
                  <c:v>2.1719089713302156E-12</c:v>
                </c:pt>
                <c:pt idx="990">
                  <c:v>2.1519816451054128E-12</c:v>
                </c:pt>
                <c:pt idx="991">
                  <c:v>2.1322370512275172E-12</c:v>
                </c:pt>
                <c:pt idx="992">
                  <c:v>2.1126735099089946E-12</c:v>
                </c:pt>
                <c:pt idx="993">
                  <c:v>2.0932893568532236E-12</c:v>
                </c:pt>
                <c:pt idx="994">
                  <c:v>2.074082943109676E-12</c:v>
                </c:pt>
                <c:pt idx="995">
                  <c:v>2.055052634930595E-12</c:v>
                </c:pt>
                <c:pt idx="996">
                  <c:v>2.0361968136289763E-12</c:v>
                </c:pt>
                <c:pt idx="997">
                  <c:v>2.0175138754379144E-12</c:v>
                </c:pt>
                <c:pt idx="998">
                  <c:v>1.9990022313713861E-12</c:v>
                </c:pt>
                <c:pt idx="999">
                  <c:v>1.9806603070863246E-12</c:v>
                </c:pt>
                <c:pt idx="1000">
                  <c:v>1.9624865427459795E-12</c:v>
                </c:pt>
              </c:numCache>
            </c:numRef>
          </c:yVal>
          <c:smooth val="1"/>
          <c:extLst>
            <c:ext xmlns:c16="http://schemas.microsoft.com/office/drawing/2014/chart" uri="{C3380CC4-5D6E-409C-BE32-E72D297353CC}">
              <c16:uniqueId val="{00000002-3E19-48BF-945F-A48184087793}"/>
            </c:ext>
          </c:extLst>
        </c:ser>
        <c:ser>
          <c:idx val="3"/>
          <c:order val="3"/>
          <c:tx>
            <c:strRef>
              <c:f>'Noise vs. Frequency Calcs'!$R$3</c:f>
              <c:strCache>
                <c:ptCount val="1"/>
                <c:pt idx="0">
                  <c:v>noise from eoa</c:v>
                </c:pt>
              </c:strCache>
            </c:strRef>
          </c:tx>
          <c:spPr>
            <a:ln w="38100" cap="rnd">
              <a:solidFill>
                <a:schemeClr val="accent4"/>
              </a:solidFill>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Calcs'!$R$5:$R$1005</c:f>
              <c:numCache>
                <c:formatCode>0.000000E+00</c:formatCode>
                <c:ptCount val="1001"/>
                <c:pt idx="0">
                  <c:v>1.0144496548138354E-8</c:v>
                </c:pt>
                <c:pt idx="1">
                  <c:v>1.0145324897738834E-8</c:v>
                </c:pt>
                <c:pt idx="2">
                  <c:v>1.014616858430317E-8</c:v>
                </c:pt>
                <c:pt idx="3">
                  <c:v>1.0147027890611226E-8</c:v>
                </c:pt>
                <c:pt idx="4">
                  <c:v>1.0147903104612688E-8</c:v>
                </c:pt>
                <c:pt idx="5">
                  <c:v>1.0148794519519907E-8</c:v>
                </c:pt>
                <c:pt idx="6">
                  <c:v>1.0149702433902412E-8</c:v>
                </c:pt>
                <c:pt idx="7">
                  <c:v>1.015062715178299E-8</c:v>
                </c:pt>
                <c:pt idx="8">
                  <c:v>1.0151568982735565E-8</c:v>
                </c:pt>
                <c:pt idx="9">
                  <c:v>1.015252824198457E-8</c:v>
                </c:pt>
                <c:pt idx="10">
                  <c:v>1.0153505250506193E-8</c:v>
                </c:pt>
                <c:pt idx="11">
                  <c:v>1.0154500335131274E-8</c:v>
                </c:pt>
                <c:pt idx="12">
                  <c:v>1.0155513828650033E-8</c:v>
                </c:pt>
                <c:pt idx="13">
                  <c:v>1.0156546069918509E-8</c:v>
                </c:pt>
                <c:pt idx="14">
                  <c:v>1.0157597403966885E-8</c:v>
                </c:pt>
                <c:pt idx="15">
                  <c:v>1.0158668182109659E-8</c:v>
                </c:pt>
                <c:pt idx="16">
                  <c:v>1.0159758762057692E-8</c:v>
                </c:pt>
                <c:pt idx="17">
                  <c:v>1.0160869508032136E-8</c:v>
                </c:pt>
                <c:pt idx="18">
                  <c:v>1.0162000790880319E-8</c:v>
                </c:pt>
                <c:pt idx="19">
                  <c:v>1.0163152988193615E-8</c:v>
                </c:pt>
                <c:pt idx="20">
                  <c:v>1.0164326484427265E-8</c:v>
                </c:pt>
                <c:pt idx="21">
                  <c:v>1.0165521671022281E-8</c:v>
                </c:pt>
                <c:pt idx="22">
                  <c:v>1.0166738946529391E-8</c:v>
                </c:pt>
                <c:pt idx="23">
                  <c:v>1.0167978716735017E-8</c:v>
                </c:pt>
                <c:pt idx="24">
                  <c:v>1.0169241394789438E-8</c:v>
                </c:pt>
                <c:pt idx="25">
                  <c:v>1.0170527401337118E-8</c:v>
                </c:pt>
                <c:pt idx="26">
                  <c:v>1.0171837164649106E-8</c:v>
                </c:pt>
                <c:pt idx="27">
                  <c:v>1.0173171120757827E-8</c:v>
                </c:pt>
                <c:pt idx="28">
                  <c:v>1.0174529713593918E-8</c:v>
                </c:pt>
                <c:pt idx="29">
                  <c:v>1.0175913395125529E-8</c:v>
                </c:pt>
                <c:pt idx="30">
                  <c:v>1.0177322625499802E-8</c:v>
                </c:pt>
                <c:pt idx="31">
                  <c:v>1.0178757873186774E-8</c:v>
                </c:pt>
                <c:pt idx="32">
                  <c:v>1.0180219615125624E-8</c:v>
                </c:pt>
                <c:pt idx="33">
                  <c:v>1.0181708336873354E-8</c:v>
                </c:pt>
                <c:pt idx="34">
                  <c:v>1.0183224532755882E-8</c:v>
                </c:pt>
                <c:pt idx="35">
                  <c:v>1.0184768706021687E-8</c:v>
                </c:pt>
                <c:pt idx="36">
                  <c:v>1.0186341368997875E-8</c:v>
                </c:pt>
                <c:pt idx="37">
                  <c:v>1.018794304324889E-8</c:v>
                </c:pt>
                <c:pt idx="38">
                  <c:v>1.0189574259737735E-8</c:v>
                </c:pt>
                <c:pt idx="39">
                  <c:v>1.019123555898988E-8</c:v>
                </c:pt>
                <c:pt idx="40">
                  <c:v>1.0192927491259774E-8</c:v>
                </c:pt>
                <c:pt idx="41">
                  <c:v>1.0194650616700081E-8</c:v>
                </c:pt>
                <c:pt idx="42">
                  <c:v>1.0196405505533637E-8</c:v>
                </c:pt>
                <c:pt idx="43">
                  <c:v>1.0198192738228167E-8</c:v>
                </c:pt>
                <c:pt idx="44">
                  <c:v>1.0200012905673822E-8</c:v>
                </c:pt>
                <c:pt idx="45">
                  <c:v>1.020186660936353E-8</c:v>
                </c:pt>
                <c:pt idx="46">
                  <c:v>1.0203754461576244E-8</c:v>
                </c:pt>
                <c:pt idx="47">
                  <c:v>1.020567708556308E-8</c:v>
                </c:pt>
                <c:pt idx="48">
                  <c:v>1.0207635115736427E-8</c:v>
                </c:pt>
                <c:pt idx="49">
                  <c:v>1.0209629197862032E-8</c:v>
                </c:pt>
                <c:pt idx="50">
                  <c:v>1.0211659989254106E-8</c:v>
                </c:pt>
                <c:pt idx="51">
                  <c:v>1.0213728158973497E-8</c:v>
                </c:pt>
                <c:pt idx="52">
                  <c:v>1.021583438802896E-8</c:v>
                </c:pt>
                <c:pt idx="53">
                  <c:v>1.0217979369581547E-8</c:v>
                </c:pt>
                <c:pt idx="54">
                  <c:v>1.0220163809152223E-8</c:v>
                </c:pt>
                <c:pt idx="55">
                  <c:v>1.0222388424832597E-8</c:v>
                </c:pt>
                <c:pt idx="56">
                  <c:v>1.0224653947499011E-8</c:v>
                </c:pt>
                <c:pt idx="57">
                  <c:v>1.0226961121029848E-8</c:v>
                </c:pt>
                <c:pt idx="58">
                  <c:v>1.0229310702526168E-8</c:v>
                </c:pt>
                <c:pt idx="59">
                  <c:v>1.0231703462535718E-8</c:v>
                </c:pt>
                <c:pt idx="60">
                  <c:v>1.0234140185280343E-8</c:v>
                </c:pt>
                <c:pt idx="61">
                  <c:v>1.0236621668886848E-8</c:v>
                </c:pt>
                <c:pt idx="62">
                  <c:v>1.0239148725621272E-8</c:v>
                </c:pt>
                <c:pt idx="63">
                  <c:v>1.0241722182126735E-8</c:v>
                </c:pt>
                <c:pt idx="64">
                  <c:v>1.0244342879664824E-8</c:v>
                </c:pt>
                <c:pt idx="65">
                  <c:v>1.0247011674360506E-8</c:v>
                </c:pt>
                <c:pt idx="66">
                  <c:v>1.0249729437450752E-8</c:v>
                </c:pt>
                <c:pt idx="67">
                  <c:v>1.025249705553671E-8</c:v>
                </c:pt>
                <c:pt idx="68">
                  <c:v>1.0255315430839696E-8</c:v>
                </c:pt>
                <c:pt idx="69">
                  <c:v>1.0258185481460758E-8</c:v>
                </c:pt>
                <c:pt idx="70">
                  <c:v>1.0261108141644158E-8</c:v>
                </c:pt>
                <c:pt idx="71">
                  <c:v>1.0264084362044527E-8</c:v>
                </c:pt>
                <c:pt idx="72">
                  <c:v>1.0267115109997947E-8</c:v>
                </c:pt>
                <c:pt idx="73">
                  <c:v>1.0270201369796812E-8</c:v>
                </c:pt>
                <c:pt idx="74">
                  <c:v>1.0273344142968647E-8</c:v>
                </c:pt>
                <c:pt idx="75">
                  <c:v>1.0276544448558829E-8</c:v>
                </c:pt>
                <c:pt idx="76">
                  <c:v>1.02798033234173E-8</c:v>
                </c:pt>
                <c:pt idx="77">
                  <c:v>1.0283121822489229E-8</c:v>
                </c:pt>
                <c:pt idx="78">
                  <c:v>1.0286501019109736E-8</c:v>
                </c:pt>
                <c:pt idx="79">
                  <c:v>1.0289942005302681E-8</c:v>
                </c:pt>
                <c:pt idx="80">
                  <c:v>1.0293445892083473E-8</c:v>
                </c:pt>
                <c:pt idx="81">
                  <c:v>1.0297013809766087E-8</c:v>
                </c:pt>
                <c:pt idx="82">
                  <c:v>1.0300646908274136E-8</c:v>
                </c:pt>
                <c:pt idx="83">
                  <c:v>1.0304346357456181E-8</c:v>
                </c:pt>
                <c:pt idx="84">
                  <c:v>1.0308113347405155E-8</c:v>
                </c:pt>
                <c:pt idx="85">
                  <c:v>1.0311949088782131E-8</c:v>
                </c:pt>
                <c:pt idx="86">
                  <c:v>1.0315854813144177E-8</c:v>
                </c:pt>
                <c:pt idx="87">
                  <c:v>1.0319831773276612E-8</c:v>
                </c:pt>
                <c:pt idx="88">
                  <c:v>1.0323881243529487E-8</c:v>
                </c:pt>
                <c:pt idx="89">
                  <c:v>1.032800452015837E-8</c:v>
                </c:pt>
                <c:pt idx="90">
                  <c:v>1.033220292166948E-8</c:v>
                </c:pt>
                <c:pt idx="91">
                  <c:v>1.0336477789169177E-8</c:v>
                </c:pt>
                <c:pt idx="92">
                  <c:v>1.0340830486717783E-8</c:v>
                </c:pt>
                <c:pt idx="93">
                  <c:v>1.034526240168779E-8</c:v>
                </c:pt>
                <c:pt idx="94">
                  <c:v>1.0349774945126484E-8</c:v>
                </c:pt>
                <c:pt idx="95">
                  <c:v>1.0354369552122966E-8</c:v>
                </c:pt>
                <c:pt idx="96">
                  <c:v>1.0359047682179574E-8</c:v>
                </c:pt>
                <c:pt idx="97">
                  <c:v>1.036381081958768E-8</c:v>
                </c:pt>
                <c:pt idx="98">
                  <c:v>1.0368660473808058E-8</c:v>
                </c:pt>
                <c:pt idx="99">
                  <c:v>1.0373598179855563E-8</c:v>
                </c:pt>
                <c:pt idx="100">
                  <c:v>1.0378625498688288E-8</c:v>
                </c:pt>
                <c:pt idx="101">
                  <c:v>1.0383744017601144E-8</c:v>
                </c:pt>
                <c:pt idx="102">
                  <c:v>1.0388955350623945E-8</c:v>
                </c:pt>
                <c:pt idx="103">
                  <c:v>1.0394261138923901E-8</c:v>
                </c:pt>
                <c:pt idx="104">
                  <c:v>1.0399663051212483E-8</c:v>
                </c:pt>
                <c:pt idx="105">
                  <c:v>1.0405162784156798E-8</c:v>
                </c:pt>
                <c:pt idx="106">
                  <c:v>1.0410762062795357E-8</c:v>
                </c:pt>
                <c:pt idx="107">
                  <c:v>1.0416462640958271E-8</c:v>
                </c:pt>
                <c:pt idx="108">
                  <c:v>1.0422266301691792E-8</c:v>
                </c:pt>
                <c:pt idx="109">
                  <c:v>1.0428174857687273E-8</c:v>
                </c:pt>
                <c:pt idx="110">
                  <c:v>1.043419015171449E-8</c:v>
                </c:pt>
                <c:pt idx="111">
                  <c:v>1.0440314057059309E-8</c:v>
                </c:pt>
                <c:pt idx="112">
                  <c:v>1.0446548477965608E-8</c:v>
                </c:pt>
                <c:pt idx="113">
                  <c:v>1.045289535008161E-8</c:v>
                </c:pt>
                <c:pt idx="114">
                  <c:v>1.0459356640910317E-8</c:v>
                </c:pt>
                <c:pt idx="115">
                  <c:v>1.0465934350264368E-8</c:v>
                </c:pt>
                <c:pt idx="116">
                  <c:v>1.0472630510724906E-8</c:v>
                </c:pt>
                <c:pt idx="117">
                  <c:v>1.0479447188104722E-8</c:v>
                </c:pt>
                <c:pt idx="118">
                  <c:v>1.0486386481915457E-8</c:v>
                </c:pt>
                <c:pt idx="119">
                  <c:v>1.0493450525838927E-8</c:v>
                </c:pt>
                <c:pt idx="120">
                  <c:v>1.0500641488202427E-8</c:v>
                </c:pt>
                <c:pt idx="121">
                  <c:v>1.0507961572458059E-8</c:v>
                </c:pt>
                <c:pt idx="122">
                  <c:v>1.0515413017665904E-8</c:v>
                </c:pt>
                <c:pt idx="123">
                  <c:v>1.0522998098981207E-8</c:v>
                </c:pt>
                <c:pt idx="124">
                  <c:v>1.0530719128145173E-8</c:v>
                </c:pt>
                <c:pt idx="125">
                  <c:v>1.0538578453979705E-8</c:v>
                </c:pt>
                <c:pt idx="126">
                  <c:v>1.0546578462885696E-8</c:v>
                </c:pt>
                <c:pt idx="127">
                  <c:v>1.0554721579344967E-8</c:v>
                </c:pt>
                <c:pt idx="128">
                  <c:v>1.0563010266425725E-8</c:v>
                </c:pt>
                <c:pt idx="129">
                  <c:v>1.0571447026291565E-8</c:v>
                </c:pt>
                <c:pt idx="130">
                  <c:v>1.0580034400713723E-8</c:v>
                </c:pt>
                <c:pt idx="131">
                  <c:v>1.0588774971586721E-8</c:v>
                </c:pt>
                <c:pt idx="132">
                  <c:v>1.0597671361447177E-8</c:v>
                </c:pt>
                <c:pt idx="133">
                  <c:v>1.0606726233995824E-8</c:v>
                </c:pt>
                <c:pt idx="134">
                  <c:v>1.0615942294622339E-8</c:v>
                </c:pt>
                <c:pt idx="135">
                  <c:v>1.0625322290933422E-8</c:v>
                </c:pt>
                <c:pt idx="136">
                  <c:v>1.0634869013283402E-8</c:v>
                </c:pt>
                <c:pt idx="137">
                  <c:v>1.0644585295307779E-8</c:v>
                </c:pt>
                <c:pt idx="138">
                  <c:v>1.0654474014459254E-8</c:v>
                </c:pt>
                <c:pt idx="139">
                  <c:v>1.0664538092546361E-8</c:v>
                </c:pt>
                <c:pt idx="140">
                  <c:v>1.0674780496274406E-8</c:v>
                </c:pt>
                <c:pt idx="141">
                  <c:v>1.0685204237788769E-8</c:v>
                </c:pt>
                <c:pt idx="142">
                  <c:v>1.0695812375220275E-8</c:v>
                </c:pt>
                <c:pt idx="143">
                  <c:v>1.0706608013232721E-8</c:v>
                </c:pt>
                <c:pt idx="144">
                  <c:v>1.0717594303572135E-8</c:v>
                </c:pt>
                <c:pt idx="145">
                  <c:v>1.0728774445617987E-8</c:v>
                </c:pt>
                <c:pt idx="146">
                  <c:v>1.0740151686935942E-8</c:v>
                </c:pt>
                <c:pt idx="147">
                  <c:v>1.0751729323832161E-8</c:v>
                </c:pt>
                <c:pt idx="148">
                  <c:v>1.0763510701908948E-8</c:v>
                </c:pt>
                <c:pt idx="149">
                  <c:v>1.0775499216621654E-8</c:v>
                </c:pt>
                <c:pt idx="150">
                  <c:v>1.0787698313836738E-8</c:v>
                </c:pt>
                <c:pt idx="151">
                  <c:v>1.0800111490390558E-8</c:v>
                </c:pt>
                <c:pt idx="152">
                  <c:v>1.0812742294649274E-8</c:v>
                </c:pt>
                <c:pt idx="153">
                  <c:v>1.0825594327069153E-8</c:v>
                </c:pt>
                <c:pt idx="154">
                  <c:v>1.0838671240757513E-8</c:v>
                </c:pt>
                <c:pt idx="155">
                  <c:v>1.0851976742033948E-8</c:v>
                </c:pt>
                <c:pt idx="156">
                  <c:v>1.0865514590991797E-8</c:v>
                </c:pt>
                <c:pt idx="157">
                  <c:v>1.0879288602059723E-8</c:v>
                </c:pt>
                <c:pt idx="158">
                  <c:v>1.0893302644563011E-8</c:v>
                </c:pt>
                <c:pt idx="159">
                  <c:v>1.0907560643284831E-8</c:v>
                </c:pt>
                <c:pt idx="160">
                  <c:v>1.0922066579026971E-8</c:v>
                </c:pt>
                <c:pt idx="161">
                  <c:v>1.0936824489169978E-8</c:v>
                </c:pt>
                <c:pt idx="162">
                  <c:v>1.09518384682327E-8</c:v>
                </c:pt>
                <c:pt idx="163">
                  <c:v>1.0967112668430886E-8</c:v>
                </c:pt>
                <c:pt idx="164">
                  <c:v>1.0982651300234801E-8</c:v>
                </c:pt>
                <c:pt idx="165">
                  <c:v>1.0998458632925715E-8</c:v>
                </c:pt>
                <c:pt idx="166">
                  <c:v>1.1014538995150955E-8</c:v>
                </c:pt>
                <c:pt idx="167">
                  <c:v>1.1030896775477784E-8</c:v>
                </c:pt>
                <c:pt idx="168">
                  <c:v>1.1047536422945319E-8</c:v>
                </c:pt>
                <c:pt idx="169">
                  <c:v>1.1064462447615083E-8</c:v>
                </c:pt>
                <c:pt idx="170">
                  <c:v>1.1081679421119514E-8</c:v>
                </c:pt>
                <c:pt idx="171">
                  <c:v>1.1099191977208511E-8</c:v>
                </c:pt>
                <c:pt idx="172">
                  <c:v>1.1117004812293935E-8</c:v>
                </c:pt>
                <c:pt idx="173">
                  <c:v>1.1135122685991779E-8</c:v>
                </c:pt>
                <c:pt idx="174">
                  <c:v>1.1153550421662218E-8</c:v>
                </c:pt>
                <c:pt idx="175">
                  <c:v>1.1172292906946952E-8</c:v>
                </c:pt>
                <c:pt idx="176">
                  <c:v>1.1191355094304295E-8</c:v>
                </c:pt>
                <c:pt idx="177">
                  <c:v>1.1210742001541389E-8</c:v>
                </c:pt>
                <c:pt idx="178">
                  <c:v>1.123045871234386E-8</c:v>
                </c:pt>
                <c:pt idx="179">
                  <c:v>1.1250510376802772E-8</c:v>
                </c:pt>
                <c:pt idx="180">
                  <c:v>1.1270902211938528E-8</c:v>
                </c:pt>
                <c:pt idx="181">
                  <c:v>1.1291639502222064E-8</c:v>
                </c:pt>
                <c:pt idx="182">
                  <c:v>1.1312727600093077E-8</c:v>
                </c:pt>
                <c:pt idx="183">
                  <c:v>1.1334171926475252E-8</c:v>
                </c:pt>
                <c:pt idx="184">
                  <c:v>1.135597797128852E-8</c:v>
                </c:pt>
                <c:pt idx="185">
                  <c:v>1.1378151293958453E-8</c:v>
                </c:pt>
                <c:pt idx="186">
                  <c:v>1.1400697523922502E-8</c:v>
                </c:pt>
                <c:pt idx="187">
                  <c:v>1.1423622361133437E-8</c:v>
                </c:pt>
                <c:pt idx="188">
                  <c:v>1.1446931576559875E-8</c:v>
                </c:pt>
                <c:pt idx="189">
                  <c:v>1.1470631012683902E-8</c:v>
                </c:pt>
                <c:pt idx="190">
                  <c:v>1.1494726583995951E-8</c:v>
                </c:pt>
                <c:pt idx="191">
                  <c:v>1.1519224277486964E-8</c:v>
                </c:pt>
                <c:pt idx="192">
                  <c:v>1.1544130153138108E-8</c:v>
                </c:pt>
                <c:pt idx="193">
                  <c:v>1.1569450344407875E-8</c:v>
                </c:pt>
                <c:pt idx="194">
                  <c:v>1.1595191058716991E-8</c:v>
                </c:pt>
                <c:pt idx="195">
                  <c:v>1.1621358577931154E-8</c:v>
                </c:pt>
                <c:pt idx="196">
                  <c:v>1.1647959258841896E-8</c:v>
                </c:pt>
                <c:pt idx="197">
                  <c:v>1.1674999533645534E-8</c:v>
                </c:pt>
                <c:pt idx="198">
                  <c:v>1.17024859104209E-8</c:v>
                </c:pt>
                <c:pt idx="199">
                  <c:v>1.1730424973605641E-8</c:v>
                </c:pt>
                <c:pt idx="200">
                  <c:v>1.1758823384471528E-8</c:v>
                </c:pt>
                <c:pt idx="201">
                  <c:v>1.1787687881599398E-8</c:v>
                </c:pt>
                <c:pt idx="202">
                  <c:v>1.1817025281353391E-8</c:v>
                </c:pt>
                <c:pt idx="203">
                  <c:v>1.184684247835558E-8</c:v>
                </c:pt>
                <c:pt idx="204">
                  <c:v>1.1877146445960866E-8</c:v>
                </c:pt>
                <c:pt idx="205">
                  <c:v>1.1907944236732752E-8</c:v>
                </c:pt>
                <c:pt idx="206">
                  <c:v>1.1939242982920431E-8</c:v>
                </c:pt>
                <c:pt idx="207">
                  <c:v>1.1971049896937676E-8</c:v>
                </c:pt>
                <c:pt idx="208">
                  <c:v>1.2003372271843973E-8</c:v>
                </c:pt>
                <c:pt idx="209">
                  <c:v>1.2036217481828481E-8</c:v>
                </c:pt>
                <c:pt idx="210">
                  <c:v>1.2069592982697435E-8</c:v>
                </c:pt>
                <c:pt idx="211">
                  <c:v>1.2103506312365356E-8</c:v>
                </c:pt>
                <c:pt idx="212">
                  <c:v>1.2137965091351211E-8</c:v>
                </c:pt>
                <c:pt idx="213">
                  <c:v>1.2172977023279481E-8</c:v>
                </c:pt>
                <c:pt idx="214">
                  <c:v>1.2208549895387519E-8</c:v>
                </c:pt>
                <c:pt idx="215">
                  <c:v>1.2244691579039433E-8</c:v>
                </c:pt>
                <c:pt idx="216">
                  <c:v>1.2281410030247587E-8</c:v>
                </c:pt>
                <c:pt idx="217">
                  <c:v>1.2318713290202354E-8</c:v>
                </c:pt>
                <c:pt idx="218">
                  <c:v>1.2356609485811008E-8</c:v>
                </c:pt>
                <c:pt idx="219">
                  <c:v>1.2395106830246647E-8</c:v>
                </c:pt>
                <c:pt idx="220">
                  <c:v>1.2434213623508036E-8</c:v>
                </c:pt>
                <c:pt idx="221">
                  <c:v>1.247393825299138E-8</c:v>
                </c:pt>
                <c:pt idx="222">
                  <c:v>1.2514289194075004E-8</c:v>
                </c:pt>
                <c:pt idx="223">
                  <c:v>1.2555275010717745E-8</c:v>
                </c:pt>
                <c:pt idx="224">
                  <c:v>1.2596904356072595E-8</c:v>
                </c:pt>
                <c:pt idx="225">
                  <c:v>1.263918597311631E-8</c:v>
                </c:pt>
                <c:pt idx="226">
                  <c:v>1.2682128695296198E-8</c:v>
                </c:pt>
                <c:pt idx="227">
                  <c:v>1.2725741447195344E-8</c:v>
                </c:pt>
                <c:pt idx="228">
                  <c:v>1.2770033245217557E-8</c:v>
                </c:pt>
                <c:pt idx="229">
                  <c:v>1.2815013198293126E-8</c:v>
                </c:pt>
                <c:pt idx="230">
                  <c:v>1.2860690508606827E-8</c:v>
                </c:pt>
                <c:pt idx="231">
                  <c:v>1.2907074472349395E-8</c:v>
                </c:pt>
                <c:pt idx="232">
                  <c:v>1.2954174480494159E-8</c:v>
                </c:pt>
                <c:pt idx="233">
                  <c:v>1.3002000019599713E-8</c:v>
                </c:pt>
                <c:pt idx="234">
                  <c:v>1.3050560672640716E-8</c:v>
                </c:pt>
                <c:pt idx="235">
                  <c:v>1.309986611986774E-8</c:v>
                </c:pt>
                <c:pt idx="236">
                  <c:v>1.3149926139698326E-8</c:v>
                </c:pt>
                <c:pt idx="237">
                  <c:v>1.3200750609640155E-8</c:v>
                </c:pt>
                <c:pt idx="238">
                  <c:v>1.3252349507248616E-8</c:v>
                </c:pt>
                <c:pt idx="239">
                  <c:v>1.3304732911119941E-8</c:v>
                </c:pt>
                <c:pt idx="240">
                  <c:v>1.3357911001921967E-8</c:v>
                </c:pt>
                <c:pt idx="241">
                  <c:v>1.3411894063464042E-8</c:v>
                </c:pt>
                <c:pt idx="242">
                  <c:v>1.3466692483808003E-8</c:v>
                </c:pt>
                <c:pt idx="243">
                  <c:v>1.3522316756422005E-8</c:v>
                </c:pt>
                <c:pt idx="244">
                  <c:v>1.3578777481379174E-8</c:v>
                </c:pt>
                <c:pt idx="245">
                  <c:v>1.3636085366602898E-8</c:v>
                </c:pt>
                <c:pt idx="246">
                  <c:v>1.3694251229160784E-8</c:v>
                </c:pt>
                <c:pt idx="247">
                  <c:v>1.3753285996609269E-8</c:v>
                </c:pt>
                <c:pt idx="248">
                  <c:v>1.3813200708390899E-8</c:v>
                </c:pt>
                <c:pt idx="249">
                  <c:v>1.3874006517286633E-8</c:v>
                </c:pt>
                <c:pt idx="250">
                  <c:v>1.3935714690924838E-8</c:v>
                </c:pt>
                <c:pt idx="251">
                  <c:v>1.3998336613349713E-8</c:v>
                </c:pt>
                <c:pt idx="252">
                  <c:v>1.4061883786650885E-8</c:v>
                </c:pt>
                <c:pt idx="253">
                  <c:v>1.4126367832656877E-8</c:v>
                </c:pt>
                <c:pt idx="254">
                  <c:v>1.419180049469443E-8</c:v>
                </c:pt>
                <c:pt idx="255">
                  <c:v>1.4258193639416438E-8</c:v>
                </c:pt>
                <c:pt idx="256">
                  <c:v>1.432555925870038E-8</c:v>
                </c:pt>
                <c:pt idx="257">
                  <c:v>1.4393909471620622E-8</c:v>
                </c:pt>
                <c:pt idx="258">
                  <c:v>1.4463256526495739E-8</c:v>
                </c:pt>
                <c:pt idx="259">
                  <c:v>1.4533612803015388E-8</c:v>
                </c:pt>
                <c:pt idx="260">
                  <c:v>1.4604990814447061E-8</c:v>
                </c:pt>
                <c:pt idx="261">
                  <c:v>1.4677403209927705E-8</c:v>
                </c:pt>
                <c:pt idx="262">
                  <c:v>1.4750862776840986E-8</c:v>
                </c:pt>
                <c:pt idx="263">
                  <c:v>1.4825382443284834E-8</c:v>
                </c:pt>
                <c:pt idx="264">
                  <c:v>1.490097528063028E-8</c:v>
                </c:pt>
                <c:pt idx="265">
                  <c:v>1.4977654506176287E-8</c:v>
                </c:pt>
                <c:pt idx="266">
                  <c:v>1.505543348590239E-8</c:v>
                </c:pt>
                <c:pt idx="267">
                  <c:v>1.5134325737322801E-8</c:v>
                </c:pt>
                <c:pt idx="268">
                  <c:v>1.5214344932444928E-8</c:v>
                </c:pt>
                <c:pt idx="269">
                  <c:v>1.529550490083532E-8</c:v>
                </c:pt>
                <c:pt idx="270">
                  <c:v>1.5377819632797148E-8</c:v>
                </c:pt>
                <c:pt idx="271">
                  <c:v>1.5461303282661978E-8</c:v>
                </c:pt>
                <c:pt idx="272">
                  <c:v>1.5545970172198677E-8</c:v>
                </c:pt>
                <c:pt idx="273">
                  <c:v>1.5631834794144753E-8</c:v>
                </c:pt>
                <c:pt idx="274">
                  <c:v>1.571891181586248E-8</c:v>
                </c:pt>
                <c:pt idx="275">
                  <c:v>1.5807216083123661E-8</c:v>
                </c:pt>
                <c:pt idx="276">
                  <c:v>1.589676262402702E-8</c:v>
                </c:pt>
                <c:pt idx="277">
                  <c:v>1.5987566653052964E-8</c:v>
                </c:pt>
                <c:pt idx="278">
                  <c:v>1.6079643575258533E-8</c:v>
                </c:pt>
                <c:pt idx="279">
                  <c:v>1.6173008990617239E-8</c:v>
                </c:pt>
                <c:pt idx="280">
                  <c:v>1.6267678698508917E-8</c:v>
                </c:pt>
                <c:pt idx="281">
                  <c:v>1.6363668702362437E-8</c:v>
                </c:pt>
                <c:pt idx="282">
                  <c:v>1.6460995214457485E-8</c:v>
                </c:pt>
                <c:pt idx="283">
                  <c:v>1.655967466088886E-8</c:v>
                </c:pt>
                <c:pt idx="284">
                  <c:v>1.665972368669901E-8</c:v>
                </c:pt>
                <c:pt idx="285">
                  <c:v>1.6761159161183701E-8</c:v>
                </c:pt>
                <c:pt idx="286">
                  <c:v>1.6863998183375434E-8</c:v>
                </c:pt>
                <c:pt idx="287">
                  <c:v>1.6968258087710251E-8</c:v>
                </c:pt>
                <c:pt idx="288">
                  <c:v>1.7073956449884894E-8</c:v>
                </c:pt>
                <c:pt idx="289">
                  <c:v>1.718111109290696E-8</c:v>
                </c:pt>
                <c:pt idx="290">
                  <c:v>1.7289740093347634E-8</c:v>
                </c:pt>
                <c:pt idx="291">
                  <c:v>1.7399861787799558E-8</c:v>
                </c:pt>
                <c:pt idx="292">
                  <c:v>1.7511494779549858E-8</c:v>
                </c:pt>
                <c:pt idx="293">
                  <c:v>1.7624657945471328E-8</c:v>
                </c:pt>
                <c:pt idx="294">
                  <c:v>1.7739370443142124E-8</c:v>
                </c:pt>
                <c:pt idx="295">
                  <c:v>1.7855651718197283E-8</c:v>
                </c:pt>
                <c:pt idx="296">
                  <c:v>1.7973521511923492E-8</c:v>
                </c:pt>
                <c:pt idx="297">
                  <c:v>1.8092999869101138E-8</c:v>
                </c:pt>
                <c:pt idx="298">
                  <c:v>1.8214107146104228E-8</c:v>
                </c:pt>
                <c:pt idx="299">
                  <c:v>1.8336864019264342E-8</c:v>
                </c:pt>
                <c:pt idx="300">
                  <c:v>1.8461291493509409E-8</c:v>
                </c:pt>
                <c:pt idx="301">
                  <c:v>1.8587410911283647E-8</c:v>
                </c:pt>
                <c:pt idx="302">
                  <c:v>1.8715243961760602E-8</c:v>
                </c:pt>
                <c:pt idx="303">
                  <c:v>1.8844812690356764E-8</c:v>
                </c:pt>
                <c:pt idx="304">
                  <c:v>1.8976139508556681E-8</c:v>
                </c:pt>
                <c:pt idx="305">
                  <c:v>1.9109247204060393E-8</c:v>
                </c:pt>
                <c:pt idx="306">
                  <c:v>1.9244158951263919E-8</c:v>
                </c:pt>
                <c:pt idx="307">
                  <c:v>1.9380898322082108E-8</c:v>
                </c:pt>
                <c:pt idx="308">
                  <c:v>1.9519489297130411E-8</c:v>
                </c:pt>
                <c:pt idx="309">
                  <c:v>1.9659956277271512E-8</c:v>
                </c:pt>
                <c:pt idx="310">
                  <c:v>1.9802324095546079E-8</c:v>
                </c:pt>
                <c:pt idx="311">
                  <c:v>1.9946618029495147E-8</c:v>
                </c:pt>
                <c:pt idx="312">
                  <c:v>2.0092863813893719E-8</c:v>
                </c:pt>
                <c:pt idx="313">
                  <c:v>2.0241087653904966E-8</c:v>
                </c:pt>
                <c:pt idx="314">
                  <c:v>2.039131623867369E-8</c:v>
                </c:pt>
                <c:pt idx="315">
                  <c:v>2.0543576755373589E-8</c:v>
                </c:pt>
                <c:pt idx="316">
                  <c:v>2.0697896903725456E-8</c:v>
                </c:pt>
                <c:pt idx="317">
                  <c:v>2.0854304911002818E-8</c:v>
                </c:pt>
                <c:pt idx="318">
                  <c:v>2.1012829547543243E-8</c:v>
                </c:pt>
                <c:pt idx="319">
                  <c:v>2.1173500142785447E-8</c:v>
                </c:pt>
                <c:pt idx="320">
                  <c:v>2.1336346601850494E-8</c:v>
                </c:pt>
                <c:pt idx="321">
                  <c:v>2.150139942268789E-8</c:v>
                </c:pt>
                <c:pt idx="322">
                  <c:v>2.1668689713809131E-8</c:v>
                </c:pt>
                <c:pt idx="323">
                  <c:v>2.1838249212630122E-8</c:v>
                </c:pt>
                <c:pt idx="324">
                  <c:v>2.2010110304447006E-8</c:v>
                </c:pt>
                <c:pt idx="325">
                  <c:v>2.2184306042069271E-8</c:v>
                </c:pt>
                <c:pt idx="326">
                  <c:v>2.2360870166137137E-8</c:v>
                </c:pt>
                <c:pt idx="327">
                  <c:v>2.2539837126148438E-8</c:v>
                </c:pt>
                <c:pt idx="328">
                  <c:v>2.2721242102226176E-8</c:v>
                </c:pt>
                <c:pt idx="329">
                  <c:v>2.2905121027653089E-8</c:v>
                </c:pt>
                <c:pt idx="330">
                  <c:v>2.3091510612206868E-8</c:v>
                </c:pt>
                <c:pt idx="331">
                  <c:v>2.3280448366327527E-8</c:v>
                </c:pt>
                <c:pt idx="332">
                  <c:v>2.3471972626151952E-8</c:v>
                </c:pt>
                <c:pt idx="333">
                  <c:v>2.3666122579449615E-8</c:v>
                </c:pt>
                <c:pt idx="334">
                  <c:v>2.3862938292499648E-8</c:v>
                </c:pt>
                <c:pt idx="335">
                  <c:v>2.4062460737945865E-8</c:v>
                </c:pt>
                <c:pt idx="336">
                  <c:v>2.4264731823673502E-8</c:v>
                </c:pt>
                <c:pt idx="337">
                  <c:v>2.4469794422748718E-8</c:v>
                </c:pt>
                <c:pt idx="338">
                  <c:v>2.4677692404470467E-8</c:v>
                </c:pt>
                <c:pt idx="339">
                  <c:v>2.4888470666574833E-8</c:v>
                </c:pt>
                <c:pt idx="340">
                  <c:v>2.5102175168652153E-8</c:v>
                </c:pt>
                <c:pt idx="341">
                  <c:v>2.5318852966821143E-8</c:v>
                </c:pt>
                <c:pt idx="342">
                  <c:v>2.5538552249719707E-8</c:v>
                </c:pt>
                <c:pt idx="343">
                  <c:v>2.5761322375869869E-8</c:v>
                </c:pt>
                <c:pt idx="344">
                  <c:v>2.5987213912476875E-8</c:v>
                </c:pt>
                <c:pt idx="345">
                  <c:v>2.621627867573049E-8</c:v>
                </c:pt>
                <c:pt idx="346">
                  <c:v>2.6448569772670021E-8</c:v>
                </c:pt>
                <c:pt idx="347">
                  <c:v>2.6684141644691038E-8</c:v>
                </c:pt>
                <c:pt idx="348">
                  <c:v>2.6923050112764552E-8</c:v>
                </c:pt>
                <c:pt idx="349">
                  <c:v>2.7165352424449691E-8</c:v>
                </c:pt>
                <c:pt idx="350">
                  <c:v>2.7411107302781186E-8</c:v>
                </c:pt>
                <c:pt idx="351">
                  <c:v>2.7660374997122118E-8</c:v>
                </c:pt>
                <c:pt idx="352">
                  <c:v>2.7913217336072382E-8</c:v>
                </c:pt>
                <c:pt idx="353">
                  <c:v>2.8169697782530686E-8</c:v>
                </c:pt>
                <c:pt idx="354">
                  <c:v>2.8429881491013659E-8</c:v>
                </c:pt>
                <c:pt idx="355">
                  <c:v>2.8693835367339607E-8</c:v>
                </c:pt>
                <c:pt idx="356">
                  <c:v>2.8961628130792189E-8</c:v>
                </c:pt>
                <c:pt idx="357">
                  <c:v>2.923333037888426E-8</c:v>
                </c:pt>
                <c:pt idx="358">
                  <c:v>2.9509014654850662E-8</c:v>
                </c:pt>
                <c:pt idx="359">
                  <c:v>2.9788755518002676E-8</c:v>
                </c:pt>
                <c:pt idx="360">
                  <c:v>3.0072629617090023E-8</c:v>
                </c:pt>
                <c:pt idx="361">
                  <c:v>3.0360715766817744E-8</c:v>
                </c:pt>
                <c:pt idx="362">
                  <c:v>3.0653095027679287E-8</c:v>
                </c:pt>
                <c:pt idx="363">
                  <c:v>3.0949850789275307E-8</c:v>
                </c:pt>
                <c:pt idx="364">
                  <c:v>3.125106885729382E-8</c:v>
                </c:pt>
                <c:pt idx="365">
                  <c:v>3.1556837544344969E-8</c:v>
                </c:pt>
                <c:pt idx="366">
                  <c:v>3.1867247764847537E-8</c:v>
                </c:pt>
                <c:pt idx="367">
                  <c:v>3.2182393134179124E-8</c:v>
                </c:pt>
                <c:pt idx="368">
                  <c:v>3.250237007232105E-8</c:v>
                </c:pt>
                <c:pt idx="369">
                  <c:v>3.2827277912227722E-8</c:v>
                </c:pt>
                <c:pt idx="370">
                  <c:v>3.3157219013181987E-8</c:v>
                </c:pt>
                <c:pt idx="371">
                  <c:v>3.3492298879401824E-8</c:v>
                </c:pt>
                <c:pt idx="372">
                  <c:v>3.3832626284184361E-8</c:v>
                </c:pt>
                <c:pt idx="373">
                  <c:v>3.4178313399892401E-8</c:v>
                </c:pt>
                <c:pt idx="374">
                  <c:v>3.452947593410409E-8</c:v>
                </c:pt>
                <c:pt idx="375">
                  <c:v>3.4886233272273245E-8</c:v>
                </c:pt>
                <c:pt idx="376">
                  <c:v>3.5248708627260435E-8</c:v>
                </c:pt>
                <c:pt idx="377">
                  <c:v>3.5617029196129579E-8</c:v>
                </c:pt>
                <c:pt idx="378">
                  <c:v>3.5991326324619242E-8</c:v>
                </c:pt>
                <c:pt idx="379">
                  <c:v>3.6371735679735637E-8</c:v>
                </c:pt>
                <c:pt idx="380">
                  <c:v>3.6758397430933241E-8</c:v>
                </c:pt>
                <c:pt idx="381">
                  <c:v>3.7151456440390342E-8</c:v>
                </c:pt>
                <c:pt idx="382">
                  <c:v>3.7551062462909617E-8</c:v>
                </c:pt>
                <c:pt idx="383">
                  <c:v>3.7957370356025589E-8</c:v>
                </c:pt>
                <c:pt idx="384">
                  <c:v>3.8370540300918942E-8</c:v>
                </c:pt>
                <c:pt idx="385">
                  <c:v>3.8790738034804017E-8</c:v>
                </c:pt>
                <c:pt idx="386">
                  <c:v>3.9218135095479288E-8</c:v>
                </c:pt>
                <c:pt idx="387">
                  <c:v>3.9652909078796277E-8</c:v>
                </c:pt>
                <c:pt idx="388">
                  <c:v>4.0095243909843674E-8</c:v>
                </c:pt>
                <c:pt idx="389">
                  <c:v>4.0545330128713124E-8</c:v>
                </c:pt>
                <c:pt idx="390">
                  <c:v>4.1003365191756951E-8</c:v>
                </c:pt>
                <c:pt idx="391">
                  <c:v>4.1469553789338919E-8</c:v>
                </c:pt>
                <c:pt idx="392">
                  <c:v>4.1944108181128238E-8</c:v>
                </c:pt>
                <c:pt idx="393">
                  <c:v>4.2427248550083313E-8</c:v>
                </c:pt>
                <c:pt idx="394">
                  <c:v>4.2919203376343935E-8</c:v>
                </c:pt>
                <c:pt idx="395">
                  <c:v>4.3420209832359006E-8</c:v>
                </c:pt>
                <c:pt idx="396">
                  <c:v>4.3930514200653869E-8</c:v>
                </c:pt>
                <c:pt idx="397">
                  <c:v>4.4450372315776911E-8</c:v>
                </c:pt>
                <c:pt idx="398">
                  <c:v>4.4980050032063869E-8</c:v>
                </c:pt>
                <c:pt idx="399">
                  <c:v>4.55198237189946E-8</c:v>
                </c:pt>
                <c:pt idx="400">
                  <c:v>4.6069980786061698E-8</c:v>
                </c:pt>
                <c:pt idx="401">
                  <c:v>4.6630820239212823E-8</c:v>
                </c:pt>
                <c:pt idx="402">
                  <c:v>4.7202653271111186E-8</c:v>
                </c:pt>
                <c:pt idx="403">
                  <c:v>4.7785803887621339E-8</c:v>
                </c:pt>
                <c:pt idx="404">
                  <c:v>4.8380609573146815E-8</c:v>
                </c:pt>
                <c:pt idx="405">
                  <c:v>4.8987421997651187E-8</c:v>
                </c:pt>
                <c:pt idx="406">
                  <c:v>4.9606607768434066E-8</c:v>
                </c:pt>
                <c:pt idx="407">
                  <c:v>5.0238549230003428E-8</c:v>
                </c:pt>
                <c:pt idx="408">
                  <c:v>5.0883645315662005E-8</c:v>
                </c:pt>
                <c:pt idx="409">
                  <c:v>5.1542312454744414E-8</c:v>
                </c:pt>
                <c:pt idx="410">
                  <c:v>5.2214985539791426E-8</c:v>
                </c:pt>
                <c:pt idx="411">
                  <c:v>5.2902118958317973E-8</c:v>
                </c:pt>
                <c:pt idx="412">
                  <c:v>5.3604187694264293E-8</c:v>
                </c:pt>
                <c:pt idx="413">
                  <c:v>5.4321688504664461E-8</c:v>
                </c:pt>
                <c:pt idx="414">
                  <c:v>5.5055141177588399E-8</c:v>
                </c:pt>
                <c:pt idx="415">
                  <c:v>5.5805089877968325E-8</c:v>
                </c:pt>
                <c:pt idx="416">
                  <c:v>5.6572104588546714E-8</c:v>
                </c:pt>
                <c:pt idx="417">
                  <c:v>5.735678265386116E-8</c:v>
                </c:pt>
                <c:pt idx="418">
                  <c:v>5.8159750435955456E-8</c:v>
                </c:pt>
                <c:pt idx="419">
                  <c:v>5.8981665091340573E-8</c:v>
                </c:pt>
                <c:pt idx="420">
                  <c:v>5.9823216479671193E-8</c:v>
                </c:pt>
                <c:pt idx="421">
                  <c:v>6.0685129215647172E-8</c:v>
                </c:pt>
                <c:pt idx="422">
                  <c:v>6.1568164876813023E-8</c:v>
                </c:pt>
                <c:pt idx="423">
                  <c:v>6.2473124381209196E-8</c:v>
                </c:pt>
                <c:pt idx="424">
                  <c:v>6.3400850550300919E-8</c:v>
                </c:pt>
                <c:pt idx="425">
                  <c:v>6.4352230874189915E-8</c:v>
                </c:pt>
                <c:pt idx="426">
                  <c:v>6.5328200497953397E-8</c:v>
                </c:pt>
                <c:pt idx="427">
                  <c:v>6.6329745449957534E-8</c:v>
                </c:pt>
                <c:pt idx="428">
                  <c:v>6.7357906135282666E-8</c:v>
                </c:pt>
                <c:pt idx="429">
                  <c:v>6.84137811199316E-8</c:v>
                </c:pt>
                <c:pt idx="430">
                  <c:v>6.9498531234393378E-8</c:v>
                </c:pt>
                <c:pt idx="431">
                  <c:v>7.0613384028352722E-8</c:v>
                </c:pt>
                <c:pt idx="432">
                  <c:v>7.1759638612013226E-8</c:v>
                </c:pt>
                <c:pt idx="433">
                  <c:v>7.2938670923626824E-8</c:v>
                </c:pt>
                <c:pt idx="434">
                  <c:v>7.415193946753645E-8</c:v>
                </c:pt>
                <c:pt idx="435">
                  <c:v>7.5400991572323508E-8</c:v>
                </c:pt>
                <c:pt idx="436">
                  <c:v>7.6687470224743412E-8</c:v>
                </c:pt>
                <c:pt idx="437">
                  <c:v>7.801312154198777E-8</c:v>
                </c:pt>
                <c:pt idx="438">
                  <c:v>7.9379802952690841E-8</c:v>
                </c:pt>
                <c:pt idx="439">
                  <c:v>8.0789492166082893E-8</c:v>
                </c:pt>
                <c:pt idx="440">
                  <c:v>8.2244297018960697E-8</c:v>
                </c:pt>
                <c:pt idx="441">
                  <c:v>8.3746466301999166E-8</c:v>
                </c:pt>
                <c:pt idx="442">
                  <c:v>8.529840168045419E-8</c:v>
                </c:pt>
                <c:pt idx="443">
                  <c:v>8.6902670839992464E-8</c:v>
                </c:pt>
                <c:pt idx="444">
                  <c:v>8.8562022006442291E-8</c:v>
                </c:pt>
                <c:pt idx="445">
                  <c:v>9.027940000918666E-8</c:v>
                </c:pt>
                <c:pt idx="446">
                  <c:v>9.2057964082164795E-8</c:v>
                </c:pt>
                <c:pt idx="447">
                  <c:v>9.3901107624709873E-8</c:v>
                </c:pt>
                <c:pt idx="448">
                  <c:v>9.5812480177299023E-8</c:v>
                </c:pt>
                <c:pt idx="449">
                  <c:v>9.7796011905787319E-8</c:v>
                </c:pt>
                <c:pt idx="450">
                  <c:v>9.9855940932730458E-8</c:v>
                </c:pt>
                <c:pt idx="451">
                  <c:v>1.0199684390731578E-7</c:v>
                </c:pt>
                <c:pt idx="452">
                  <c:v>1.0422367026780677E-7</c:v>
                </c:pt>
                <c:pt idx="453">
                  <c:v>1.0654178072407517E-7</c:v>
                </c:pt>
                <c:pt idx="454">
                  <c:v>1.0895699057507619E-7</c:v>
                </c:pt>
                <c:pt idx="455">
                  <c:v>1.1147561857992614E-7</c:v>
                </c:pt>
                <c:pt idx="456">
                  <c:v>1.1410454222490216E-7</c:v>
                </c:pt>
                <c:pt idx="457">
                  <c:v>1.1685126037672401E-7</c:v>
                </c:pt>
                <c:pt idx="458">
                  <c:v>1.1972396449001184E-7</c:v>
                </c:pt>
                <c:pt idx="459">
                  <c:v>1.2273161975069609E-7</c:v>
                </c:pt>
                <c:pt idx="460">
                  <c:v>1.258840577955971E-7</c:v>
                </c:pt>
                <c:pt idx="461">
                  <c:v>1.2919208296186331E-7</c:v>
                </c:pt>
                <c:pt idx="462">
                  <c:v>1.3266759440157108E-7</c:v>
                </c:pt>
                <c:pt idx="463">
                  <c:v>1.3632372686324392E-7</c:v>
                </c:pt>
                <c:pt idx="464">
                  <c:v>1.401750135143617E-7</c:v>
                </c:pt>
                <c:pt idx="465">
                  <c:v>1.4423757488404544E-7</c:v>
                </c:pt>
                <c:pt idx="466">
                  <c:v>1.4852933887754165E-7</c:v>
                </c:pt>
                <c:pt idx="467">
                  <c:v>1.530702978980171E-7</c:v>
                </c:pt>
                <c:pt idx="468">
                  <c:v>1.5788281046392414E-7</c:v>
                </c:pt>
                <c:pt idx="469">
                  <c:v>1.6299195640554977E-7</c:v>
                </c:pt>
                <c:pt idx="470">
                  <c:v>1.68425956858993E-7</c:v>
                </c:pt>
                <c:pt idx="471">
                  <c:v>1.742166729750343E-7</c:v>
                </c:pt>
                <c:pt idx="472">
                  <c:v>1.8040020068872655E-7</c:v>
                </c:pt>
                <c:pt idx="473">
                  <c:v>1.870175832683176E-7</c:v>
                </c:pt>
                <c:pt idx="474">
                  <c:v>1.941156689618286E-7</c:v>
                </c:pt>
                <c:pt idx="475">
                  <c:v>2.0174814825612201E-7</c:v>
                </c:pt>
                <c:pt idx="476">
                  <c:v>2.0997681453963856E-7</c:v>
                </c:pt>
                <c:pt idx="477">
                  <c:v>2.1887310394131407E-7</c:v>
                </c:pt>
                <c:pt idx="478">
                  <c:v>2.2851998560258719E-7</c:v>
                </c:pt>
                <c:pt idx="479">
                  <c:v>2.3901429361917963E-7</c:v>
                </c:pt>
                <c:pt idx="480">
                  <c:v>2.5046961754025782E-7</c:v>
                </c:pt>
                <c:pt idx="481">
                  <c:v>2.6301990089876833E-7</c:v>
                </c:pt>
                <c:pt idx="482">
                  <c:v>2.7682393782263427E-7</c:v>
                </c:pt>
                <c:pt idx="483">
                  <c:v>2.9207100643960983E-7</c:v>
                </c:pt>
                <c:pt idx="484">
                  <c:v>3.0898793194293288E-7</c:v>
                </c:pt>
                <c:pt idx="485">
                  <c:v>3.2784792267665173E-7</c:v>
                </c:pt>
                <c:pt idx="486">
                  <c:v>3.4898154528381627E-7</c:v>
                </c:pt>
                <c:pt idx="487">
                  <c:v>3.7279014248932175E-7</c:v>
                </c:pt>
                <c:pt idx="488">
                  <c:v>3.9976171984378205E-7</c:v>
                </c:pt>
                <c:pt idx="489">
                  <c:v>4.3048855063421816E-7</c:v>
                </c:pt>
                <c:pt idx="490">
                  <c:v>4.6568385582164174E-7</c:v>
                </c:pt>
                <c:pt idx="491">
                  <c:v>5.0619060699725078E-7</c:v>
                </c:pt>
                <c:pt idx="492">
                  <c:v>5.5296611420544132E-7</c:v>
                </c:pt>
                <c:pt idx="493">
                  <c:v>6.0700652073881507E-7</c:v>
                </c:pt>
                <c:pt idx="494">
                  <c:v>6.6913744393461198E-7</c:v>
                </c:pt>
                <c:pt idx="495">
                  <c:v>7.3953370225337491E-7</c:v>
                </c:pt>
                <c:pt idx="496">
                  <c:v>8.1676295917206612E-7</c:v>
                </c:pt>
                <c:pt idx="497">
                  <c:v>8.962138300999506E-7</c:v>
                </c:pt>
                <c:pt idx="498">
                  <c:v>9.6837691062848363E-7</c:v>
                </c:pt>
                <c:pt idx="499">
                  <c:v>1.0190085662646625E-6</c:v>
                </c:pt>
                <c:pt idx="500">
                  <c:v>1.0341879567133954E-6</c:v>
                </c:pt>
                <c:pt idx="501">
                  <c:v>1.0090300220940868E-6</c:v>
                </c:pt>
                <c:pt idx="502">
                  <c:v>9.5144623179485095E-7</c:v>
                </c:pt>
                <c:pt idx="503">
                  <c:v>8.7622589403922248E-7</c:v>
                </c:pt>
                <c:pt idx="504">
                  <c:v>7.9665496822518853E-7</c:v>
                </c:pt>
                <c:pt idx="505">
                  <c:v>7.2088413778843955E-7</c:v>
                </c:pt>
                <c:pt idx="506">
                  <c:v>6.5253962741337936E-7</c:v>
                </c:pt>
                <c:pt idx="507">
                  <c:v>5.9252016760775031E-7</c:v>
                </c:pt>
                <c:pt idx="508">
                  <c:v>5.404175444721502E-7</c:v>
                </c:pt>
                <c:pt idx="509">
                  <c:v>4.9533108078309131E-7</c:v>
                </c:pt>
                <c:pt idx="510">
                  <c:v>4.5626173733441288E-7</c:v>
                </c:pt>
                <c:pt idx="511">
                  <c:v>4.222773909323387E-7</c:v>
                </c:pt>
                <c:pt idx="512">
                  <c:v>3.925679757381973E-7</c:v>
                </c:pt>
                <c:pt idx="513">
                  <c:v>3.6645235309608055E-7</c:v>
                </c:pt>
                <c:pt idx="514">
                  <c:v>3.4336645323722548E-7</c:v>
                </c:pt>
                <c:pt idx="515">
                  <c:v>3.2284593196764358E-7</c:v>
                </c:pt>
                <c:pt idx="516">
                  <c:v>3.0450885509206348E-7</c:v>
                </c:pt>
                <c:pt idx="517">
                  <c:v>2.880404117908926E-7</c:v>
                </c:pt>
                <c:pt idx="518">
                  <c:v>2.7318013698209122E-7</c:v>
                </c:pt>
                <c:pt idx="519">
                  <c:v>2.5971151362881547E-7</c:v>
                </c:pt>
                <c:pt idx="520">
                  <c:v>2.4745362211804973E-7</c:v>
                </c:pt>
                <c:pt idx="521">
                  <c:v>2.3625447146876615E-7</c:v>
                </c:pt>
                <c:pt idx="522">
                  <c:v>2.2598568054879963E-7</c:v>
                </c:pt>
                <c:pt idx="523">
                  <c:v>2.1653823038695235E-7</c:v>
                </c:pt>
                <c:pt idx="524">
                  <c:v>2.0781906193599245E-7</c:v>
                </c:pt>
                <c:pt idx="525">
                  <c:v>1.9974834034416594E-7</c:v>
                </c:pt>
                <c:pt idx="526">
                  <c:v>1.9225724527071405E-7</c:v>
                </c:pt>
                <c:pt idx="527">
                  <c:v>1.8528617748756092E-7</c:v>
                </c:pt>
                <c:pt idx="528">
                  <c:v>1.7878329609884465E-7</c:v>
                </c:pt>
                <c:pt idx="529">
                  <c:v>1.7270331944191628E-7</c:v>
                </c:pt>
                <c:pt idx="530">
                  <c:v>1.670065372409931E-7</c:v>
                </c:pt>
                <c:pt idx="531">
                  <c:v>1.616579928098292E-7</c:v>
                </c:pt>
                <c:pt idx="532">
                  <c:v>1.5662680279421739E-7</c:v>
                </c:pt>
                <c:pt idx="533">
                  <c:v>1.5188558869484627E-7</c:v>
                </c:pt>
                <c:pt idx="534">
                  <c:v>1.4740999966748686E-7</c:v>
                </c:pt>
                <c:pt idx="535">
                  <c:v>1.4317831020644403E-7</c:v>
                </c:pt>
                <c:pt idx="536">
                  <c:v>1.3917107954194734E-7</c:v>
                </c:pt>
                <c:pt idx="537">
                  <c:v>1.353708621239687E-7</c:v>
                </c:pt>
                <c:pt idx="538">
                  <c:v>1.3176196057731468E-7</c:v>
                </c:pt>
                <c:pt idx="539">
                  <c:v>1.2833021411292571E-7</c:v>
                </c:pt>
                <c:pt idx="540">
                  <c:v>1.2506281665839411E-7</c:v>
                </c:pt>
                <c:pt idx="541">
                  <c:v>1.2194815999606595E-7</c:v>
                </c:pt>
                <c:pt idx="542">
                  <c:v>1.1897569802311732E-7</c:v>
                </c:pt>
                <c:pt idx="543">
                  <c:v>1.1613582891652151E-7</c:v>
                </c:pt>
                <c:pt idx="544">
                  <c:v>1.1341979252882311E-7</c:v>
                </c:pt>
                <c:pt idx="545">
                  <c:v>1.1081958078379138E-7</c:v>
                </c:pt>
                <c:pt idx="546">
                  <c:v>1.0832785920384718E-7</c:v>
                </c:pt>
                <c:pt idx="547">
                  <c:v>1.0593789799951455E-7</c:v>
                </c:pt>
                <c:pt idx="548">
                  <c:v>1.0364351139739093E-7</c:v>
                </c:pt>
                <c:pt idx="549">
                  <c:v>1.0143900408700492E-7</c:v>
                </c:pt>
                <c:pt idx="550">
                  <c:v>9.9319123836447974E-8</c:v>
                </c:pt>
                <c:pt idx="551">
                  <c:v>9.7279019467988559E-8</c:v>
                </c:pt>
                <c:pt idx="552">
                  <c:v>9.5314203503176294E-8</c:v>
                </c:pt>
                <c:pt idx="553">
                  <c:v>9.3420518886173107E-8</c:v>
                </c:pt>
                <c:pt idx="554">
                  <c:v>9.1594109277695931E-8</c:v>
                </c:pt>
                <c:pt idx="555">
                  <c:v>8.9831392482505593E-8</c:v>
                </c:pt>
                <c:pt idx="556">
                  <c:v>8.81290366332038E-8</c:v>
                </c:pt>
                <c:pt idx="557">
                  <c:v>8.6483938803875092E-8</c:v>
                </c:pt>
                <c:pt idx="558">
                  <c:v>8.4893205770370768E-8</c:v>
                </c:pt>
                <c:pt idx="559">
                  <c:v>8.335413667101599E-8</c:v>
                </c:pt>
                <c:pt idx="560">
                  <c:v>8.1864207353083415E-8</c:v>
                </c:pt>
                <c:pt idx="561">
                  <c:v>8.0421056217604161E-8</c:v>
                </c:pt>
                <c:pt idx="562">
                  <c:v>7.9022471398394303E-8</c:v>
                </c:pt>
                <c:pt idx="563">
                  <c:v>7.7666379131366803E-8</c:v>
                </c:pt>
                <c:pt idx="564">
                  <c:v>7.6350833187578222E-8</c:v>
                </c:pt>
                <c:pt idx="565">
                  <c:v>7.5074005258586896E-8</c:v>
                </c:pt>
                <c:pt idx="566">
                  <c:v>7.3834176195775891E-8</c:v>
                </c:pt>
                <c:pt idx="567">
                  <c:v>7.2629728016715218E-8</c:v>
                </c:pt>
                <c:pt idx="568">
                  <c:v>7.1459136601550843E-8</c:v>
                </c:pt>
                <c:pt idx="569">
                  <c:v>7.0320965011123306E-8</c:v>
                </c:pt>
                <c:pt idx="570">
                  <c:v>6.9213857366088286E-8</c:v>
                </c:pt>
                <c:pt idx="571">
                  <c:v>6.8136533232998961E-8</c:v>
                </c:pt>
                <c:pt idx="572">
                  <c:v>6.7087782469151752E-8</c:v>
                </c:pt>
                <c:pt idx="573">
                  <c:v>6.6066460483146804E-8</c:v>
                </c:pt>
                <c:pt idx="574">
                  <c:v>6.5071483872683467E-8</c:v>
                </c:pt>
                <c:pt idx="575">
                  <c:v>6.4101826405072614E-8</c:v>
                </c:pt>
                <c:pt idx="576">
                  <c:v>6.3156515309558807E-8</c:v>
                </c:pt>
                <c:pt idx="577">
                  <c:v>6.2234627853635633E-8</c:v>
                </c:pt>
                <c:pt idx="578">
                  <c:v>6.1335288178357265E-8</c:v>
                </c:pt>
                <c:pt idx="579">
                  <c:v>6.0457664370120546E-8</c:v>
                </c:pt>
                <c:pt idx="580">
                  <c:v>5.9600965748598386E-8</c:v>
                </c:pt>
                <c:pt idx="581">
                  <c:v>5.876444035247329E-8</c:v>
                </c:pt>
                <c:pt idx="582">
                  <c:v>5.794737260637281E-8</c:v>
                </c:pt>
                <c:pt idx="583">
                  <c:v>5.7149081153983013E-8</c:v>
                </c:pt>
                <c:pt idx="584">
                  <c:v>5.6368916843719242E-8</c:v>
                </c:pt>
                <c:pt idx="585">
                  <c:v>5.560626085459153E-8</c:v>
                </c:pt>
                <c:pt idx="586">
                  <c:v>5.4860522951027064E-8</c:v>
                </c:pt>
                <c:pt idx="587">
                  <c:v>5.4131139856437956E-8</c:v>
                </c:pt>
                <c:pt idx="588">
                  <c:v>5.341757373622838E-8</c:v>
                </c:pt>
                <c:pt idx="589">
                  <c:v>5.2719310781756522E-8</c:v>
                </c:pt>
                <c:pt idx="590">
                  <c:v>5.203585988751804E-8</c:v>
                </c:pt>
                <c:pt idx="591">
                  <c:v>5.1366751414473744E-8</c:v>
                </c:pt>
                <c:pt idx="592">
                  <c:v>5.0711536033057938E-8</c:v>
                </c:pt>
                <c:pt idx="593">
                  <c:v>5.0069783639958423E-8</c:v>
                </c:pt>
                <c:pt idx="594">
                  <c:v>4.9441082343235146E-8</c:v>
                </c:pt>
                <c:pt idx="595">
                  <c:v>4.8825037510814175E-8</c:v>
                </c:pt>
                <c:pt idx="596">
                  <c:v>4.8221270877796256E-8</c:v>
                </c:pt>
                <c:pt idx="597">
                  <c:v>4.7629419708377949E-8</c:v>
                </c:pt>
                <c:pt idx="598">
                  <c:v>4.7049136008545898E-8</c:v>
                </c:pt>
                <c:pt idx="599">
                  <c:v>4.6480085785984325E-8</c:v>
                </c:pt>
                <c:pt idx="600">
                  <c:v>4.5921948353937365E-8</c:v>
                </c:pt>
                <c:pt idx="601">
                  <c:v>4.53744156760123E-8</c:v>
                </c:pt>
                <c:pt idx="602">
                  <c:v>4.4837191749143299E-8</c:v>
                </c:pt>
                <c:pt idx="603">
                  <c:v>4.4309992022157715E-8</c:v>
                </c:pt>
                <c:pt idx="604">
                  <c:v>4.3792542847564229E-8</c:v>
                </c:pt>
                <c:pt idx="605">
                  <c:v>4.3284580964382485E-8</c:v>
                </c:pt>
                <c:pt idx="606">
                  <c:v>4.2785853009977637E-8</c:v>
                </c:pt>
                <c:pt idx="607">
                  <c:v>4.2296115059027646E-8</c:v>
                </c:pt>
                <c:pt idx="608">
                  <c:v>4.1815132187874704E-8</c:v>
                </c:pt>
                <c:pt idx="609">
                  <c:v>4.1342678062657911E-8</c:v>
                </c:pt>
                <c:pt idx="610">
                  <c:v>4.0878534549716808E-8</c:v>
                </c:pt>
                <c:pt idx="611">
                  <c:v>4.0422491346885096E-8</c:v>
                </c:pt>
                <c:pt idx="612">
                  <c:v>3.9974345634371375E-8</c:v>
                </c:pt>
                <c:pt idx="613">
                  <c:v>3.9533901744032232E-8</c:v>
                </c:pt>
                <c:pt idx="614">
                  <c:v>3.9100970845918197E-8</c:v>
                </c:pt>
                <c:pt idx="615">
                  <c:v>3.8675370651042863E-8</c:v>
                </c:pt>
                <c:pt idx="616">
                  <c:v>3.8256925129414434E-8</c:v>
                </c:pt>
                <c:pt idx="617">
                  <c:v>3.7845464242419613E-8</c:v>
                </c:pt>
                <c:pt idx="618">
                  <c:v>3.7440823688712997E-8</c:v>
                </c:pt>
                <c:pt idx="619">
                  <c:v>3.704284466283249E-8</c:v>
                </c:pt>
                <c:pt idx="620">
                  <c:v>3.6651373625793611E-8</c:v>
                </c:pt>
                <c:pt idx="621">
                  <c:v>3.6266262086986068E-8</c:v>
                </c:pt>
                <c:pt idx="622">
                  <c:v>3.588736639671872E-8</c:v>
                </c:pt>
                <c:pt idx="623">
                  <c:v>3.5514547548822678E-8</c:v>
                </c:pt>
                <c:pt idx="624">
                  <c:v>3.5147670992737926E-8</c:v>
                </c:pt>
                <c:pt idx="625">
                  <c:v>3.4786606454564346E-8</c:v>
                </c:pt>
                <c:pt idx="626">
                  <c:v>3.4431227766580536E-8</c:v>
                </c:pt>
                <c:pt idx="627">
                  <c:v>3.4081412704766059E-8</c:v>
                </c:pt>
                <c:pt idx="628">
                  <c:v>3.3737042833890119E-8</c:v>
                </c:pt>
                <c:pt idx="629">
                  <c:v>3.3398003359768936E-8</c:v>
                </c:pt>
                <c:pt idx="630">
                  <c:v>3.3064182988293991E-8</c:v>
                </c:pt>
                <c:pt idx="631">
                  <c:v>3.2735473790882462E-8</c:v>
                </c:pt>
                <c:pt idx="632">
                  <c:v>3.2411771076010145E-8</c:v>
                </c:pt>
                <c:pt idx="633">
                  <c:v>3.2092973266503514E-8</c:v>
                </c:pt>
                <c:pt idx="634">
                  <c:v>3.1778981782297151E-8</c:v>
                </c:pt>
                <c:pt idx="635">
                  <c:v>3.1469700928372714E-8</c:v>
                </c:pt>
                <c:pt idx="636">
                  <c:v>3.1165037787615383E-8</c:v>
                </c:pt>
                <c:pt idx="637">
                  <c:v>3.0864902118337326E-8</c:v>
                </c:pt>
                <c:pt idx="638">
                  <c:v>3.0569206256232642E-8</c:v>
                </c:pt>
                <c:pt idx="639">
                  <c:v>3.0277865020542695E-8</c:v>
                </c:pt>
                <c:pt idx="640">
                  <c:v>2.9990795624222119E-8</c:v>
                </c:pt>
                <c:pt idx="641">
                  <c:v>2.9707917587908837E-8</c:v>
                </c:pt>
                <c:pt idx="642">
                  <c:v>2.9429152657509663E-8</c:v>
                </c:pt>
                <c:pt idx="643">
                  <c:v>2.9154424725226708E-8</c:v>
                </c:pt>
                <c:pt idx="644">
                  <c:v>2.8883659753861377E-8</c:v>
                </c:pt>
                <c:pt idx="645">
                  <c:v>2.8616785704229689E-8</c:v>
                </c:pt>
                <c:pt idx="646">
                  <c:v>2.8353732465552605E-8</c:v>
                </c:pt>
                <c:pt idx="647">
                  <c:v>2.8094431788670076E-8</c:v>
                </c:pt>
                <c:pt idx="648">
                  <c:v>2.7838817221951223E-8</c:v>
                </c:pt>
                <c:pt idx="649">
                  <c:v>2.7586824049775184E-8</c:v>
                </c:pt>
                <c:pt idx="650">
                  <c:v>2.7338389233459318E-8</c:v>
                </c:pt>
                <c:pt idx="651">
                  <c:v>2.709345135452624E-8</c:v>
                </c:pt>
                <c:pt idx="652">
                  <c:v>2.6851950560199935E-8</c:v>
                </c:pt>
                <c:pt idx="653">
                  <c:v>2.6613828511029903E-8</c:v>
                </c:pt>
                <c:pt idx="654">
                  <c:v>2.6379028330549148E-8</c:v>
                </c:pt>
                <c:pt idx="655">
                  <c:v>2.6147494556871317E-8</c:v>
                </c:pt>
                <c:pt idx="656">
                  <c:v>2.5919173096142949E-8</c:v>
                </c:pt>
                <c:pt idx="657">
                  <c:v>2.56940111777695E-8</c:v>
                </c:pt>
                <c:pt idx="658">
                  <c:v>2.5471957311332629E-8</c:v>
                </c:pt>
                <c:pt idx="659">
                  <c:v>2.5252961245130751E-8</c:v>
                </c:pt>
                <c:pt idx="660">
                  <c:v>2.5036973926266939E-8</c:v>
                </c:pt>
                <c:pt idx="661">
                  <c:v>2.4823947462221053E-8</c:v>
                </c:pt>
                <c:pt idx="662">
                  <c:v>2.4613835083840974E-8</c:v>
                </c:pt>
                <c:pt idx="663">
                  <c:v>2.4406591109691809E-8</c:v>
                </c:pt>
                <c:pt idx="664">
                  <c:v>2.4202170911707955E-8</c:v>
                </c:pt>
                <c:pt idx="665">
                  <c:v>2.4000530882089785E-8</c:v>
                </c:pt>
                <c:pt idx="666">
                  <c:v>2.3801628401396338E-8</c:v>
                </c:pt>
                <c:pt idx="667">
                  <c:v>2.360542180778208E-8</c:v>
                </c:pt>
                <c:pt idx="668">
                  <c:v>2.3411870367331706E-8</c:v>
                </c:pt>
                <c:pt idx="669">
                  <c:v>2.322093424544729E-8</c:v>
                </c:pt>
                <c:pt idx="670">
                  <c:v>2.3032574479246098E-8</c:v>
                </c:pt>
                <c:pt idx="671">
                  <c:v>2.2846752950925879E-8</c:v>
                </c:pt>
                <c:pt idx="672">
                  <c:v>2.2663432362062147E-8</c:v>
                </c:pt>
                <c:pt idx="673">
                  <c:v>2.2482576208796928E-8</c:v>
                </c:pt>
                <c:pt idx="674">
                  <c:v>2.2304148757886227E-8</c:v>
                </c:pt>
                <c:pt idx="675">
                  <c:v>2.2128115023570493E-8</c:v>
                </c:pt>
                <c:pt idx="676">
                  <c:v>2.1954440745237402E-8</c:v>
                </c:pt>
                <c:pt idx="677">
                  <c:v>2.1783092365844766E-8</c:v>
                </c:pt>
                <c:pt idx="678">
                  <c:v>2.161403701107616E-8</c:v>
                </c:pt>
                <c:pt idx="679">
                  <c:v>2.1447242469198738E-8</c:v>
                </c:pt>
                <c:pt idx="680">
                  <c:v>2.1282677171599239E-8</c:v>
                </c:pt>
                <c:pt idx="681">
                  <c:v>2.1120310173969314E-8</c:v>
                </c:pt>
                <c:pt idx="682">
                  <c:v>2.09601111381201E-8</c:v>
                </c:pt>
                <c:pt idx="683">
                  <c:v>2.0802050314397758E-8</c:v>
                </c:pt>
                <c:pt idx="684">
                  <c:v>2.0646098524682118E-8</c:v>
                </c:pt>
                <c:pt idx="685">
                  <c:v>2.0492227145943564E-8</c:v>
                </c:pt>
                <c:pt idx="686">
                  <c:v>2.0340408094340571E-8</c:v>
                </c:pt>
                <c:pt idx="687">
                  <c:v>2.0190613809835986E-8</c:v>
                </c:pt>
                <c:pt idx="688">
                  <c:v>2.0042817241315479E-8</c:v>
                </c:pt>
                <c:pt idx="689">
                  <c:v>1.9896991832188238E-8</c:v>
                </c:pt>
                <c:pt idx="690">
                  <c:v>1.9753111506454979E-8</c:v>
                </c:pt>
                <c:pt idx="691">
                  <c:v>1.9611150655224739E-8</c:v>
                </c:pt>
                <c:pt idx="692">
                  <c:v>1.9471084123666449E-8</c:v>
                </c:pt>
                <c:pt idx="693">
                  <c:v>1.9332887198379178E-8</c:v>
                </c:pt>
                <c:pt idx="694">
                  <c:v>1.9196535595167218E-8</c:v>
                </c:pt>
                <c:pt idx="695">
                  <c:v>1.9062005447206325E-8</c:v>
                </c:pt>
                <c:pt idx="696">
                  <c:v>1.8929273293586389E-8</c:v>
                </c:pt>
                <c:pt idx="697">
                  <c:v>1.8798316068221088E-8</c:v>
                </c:pt>
                <c:pt idx="698">
                  <c:v>1.8669111089108077E-8</c:v>
                </c:pt>
                <c:pt idx="699">
                  <c:v>1.8541636047931726E-8</c:v>
                </c:pt>
                <c:pt idx="700">
                  <c:v>1.8415868999995486E-8</c:v>
                </c:pt>
                <c:pt idx="701">
                  <c:v>1.8291788354472361E-8</c:v>
                </c:pt>
                <c:pt idx="702">
                  <c:v>1.8169372864965953E-8</c:v>
                </c:pt>
                <c:pt idx="703">
                  <c:v>1.8048601620368268E-8</c:v>
                </c:pt>
                <c:pt idx="704">
                  <c:v>1.7929454036008761E-8</c:v>
                </c:pt>
                <c:pt idx="705">
                  <c:v>1.7811909845081656E-8</c:v>
                </c:pt>
                <c:pt idx="706">
                  <c:v>1.769594909034633E-8</c:v>
                </c:pt>
                <c:pt idx="707">
                  <c:v>1.7581552116089198E-8</c:v>
                </c:pt>
                <c:pt idx="708">
                  <c:v>1.7468699560340702E-8</c:v>
                </c:pt>
                <c:pt idx="709">
                  <c:v>1.735737234733934E-8</c:v>
                </c:pt>
                <c:pt idx="710">
                  <c:v>1.7247551680234504E-8</c:v>
                </c:pt>
                <c:pt idx="711">
                  <c:v>1.7139219034021382E-8</c:v>
                </c:pt>
                <c:pt idx="712">
                  <c:v>1.7032356148701095E-8</c:v>
                </c:pt>
                <c:pt idx="713">
                  <c:v>1.6926945022658349E-8</c:v>
                </c:pt>
                <c:pt idx="714">
                  <c:v>1.6822967906251099E-8</c:v>
                </c:pt>
                <c:pt idx="715">
                  <c:v>1.6720407295605526E-8</c:v>
                </c:pt>
                <c:pt idx="716">
                  <c:v>1.661924592660979E-8</c:v>
                </c:pt>
                <c:pt idx="717">
                  <c:v>1.6519466769101744E-8</c:v>
                </c:pt>
                <c:pt idx="718">
                  <c:v>1.6421053021243469E-8</c:v>
                </c:pt>
                <c:pt idx="719">
                  <c:v>1.6323988104078635E-8</c:v>
                </c:pt>
                <c:pt idx="720">
                  <c:v>1.6228255656266318E-8</c:v>
                </c:pt>
                <c:pt idx="721">
                  <c:v>1.6133839528986302E-8</c:v>
                </c:pt>
                <c:pt idx="722">
                  <c:v>1.6040723781011512E-8</c:v>
                </c:pt>
                <c:pt idx="723">
                  <c:v>1.5948892673941769E-8</c:v>
                </c:pt>
                <c:pt idx="724">
                  <c:v>1.5858330667595193E-8</c:v>
                </c:pt>
                <c:pt idx="725">
                  <c:v>1.5769022415551585E-8</c:v>
                </c:pt>
                <c:pt idx="726">
                  <c:v>1.5680952760844633E-8</c:v>
                </c:pt>
                <c:pt idx="727">
                  <c:v>1.5594106731797468E-8</c:v>
                </c:pt>
                <c:pt idx="728">
                  <c:v>1.5508469537998409E-8</c:v>
                </c:pt>
                <c:pt idx="729">
                  <c:v>1.5424026566412141E-8</c:v>
                </c:pt>
                <c:pt idx="730">
                  <c:v>1.5340763377622632E-8</c:v>
                </c:pt>
                <c:pt idx="731">
                  <c:v>1.5258665702204174E-8</c:v>
                </c:pt>
                <c:pt idx="732">
                  <c:v>1.5177719437216436E-8</c:v>
                </c:pt>
                <c:pt idx="733">
                  <c:v>1.5097910642820197E-8</c:v>
                </c:pt>
                <c:pt idx="734">
                  <c:v>1.501922553901013E-8</c:v>
                </c:pt>
                <c:pt idx="735">
                  <c:v>1.4941650502461079E-8</c:v>
                </c:pt>
                <c:pt idx="736">
                  <c:v>1.4865172063484517E-8</c:v>
                </c:pt>
                <c:pt idx="737">
                  <c:v>1.4789776903092233E-8</c:v>
                </c:pt>
                <c:pt idx="738">
                  <c:v>1.4715451850163263E-8</c:v>
                </c:pt>
                <c:pt idx="739">
                  <c:v>1.4642183878711958E-8</c:v>
                </c:pt>
                <c:pt idx="740">
                  <c:v>1.4569960105252937E-8</c:v>
                </c:pt>
                <c:pt idx="741">
                  <c:v>1.4498767786261372E-8</c:v>
                </c:pt>
                <c:pt idx="742">
                  <c:v>1.4428594315724122E-8</c:v>
                </c:pt>
                <c:pt idx="743">
                  <c:v>1.4359427222780113E-8</c:v>
                </c:pt>
                <c:pt idx="744">
                  <c:v>1.4291254169446423E-8</c:v>
                </c:pt>
                <c:pt idx="745">
                  <c:v>1.4224062948427708E-8</c:v>
                </c:pt>
                <c:pt idx="746">
                  <c:v>1.4157841481006109E-8</c:v>
                </c:pt>
                <c:pt idx="747">
                  <c:v>1.4092577815009073E-8</c:v>
                </c:pt>
                <c:pt idx="748">
                  <c:v>1.4028260122852403E-8</c:v>
                </c:pt>
                <c:pt idx="749">
                  <c:v>1.396487669965633E-8</c:v>
                </c:pt>
                <c:pt idx="750">
                  <c:v>1.3902415961431756E-8</c:v>
                </c:pt>
                <c:pt idx="751">
                  <c:v>1.3840866443334429E-8</c:v>
                </c:pt>
                <c:pt idx="752">
                  <c:v>1.3780216797984883E-8</c:v>
                </c:pt>
                <c:pt idx="753">
                  <c:v>1.3720455793851154E-8</c:v>
                </c:pt>
                <c:pt idx="754">
                  <c:v>1.3661572313693266E-8</c:v>
                </c:pt>
                <c:pt idx="755">
                  <c:v>1.3603555353065489E-8</c:v>
                </c:pt>
                <c:pt idx="756">
                  <c:v>1.3546394018876186E-8</c:v>
                </c:pt>
                <c:pt idx="757">
                  <c:v>1.349007752800101E-8</c:v>
                </c:pt>
                <c:pt idx="758">
                  <c:v>1.3434595205949448E-8</c:v>
                </c:pt>
                <c:pt idx="759">
                  <c:v>1.3379936485581374E-8</c:v>
                </c:pt>
                <c:pt idx="760">
                  <c:v>1.3326090905871133E-8</c:v>
                </c:pt>
                <c:pt idx="761">
                  <c:v>1.3273048110719372E-8</c:v>
                </c:pt>
                <c:pt idx="762">
                  <c:v>1.3220797847808169E-8</c:v>
                </c:pt>
                <c:pt idx="763">
                  <c:v>1.316932996749923E-8</c:v>
                </c:pt>
                <c:pt idx="764">
                  <c:v>1.3118634421772721E-8</c:v>
                </c:pt>
                <c:pt idx="765">
                  <c:v>1.3068701263205154E-8</c:v>
                </c:pt>
                <c:pt idx="766">
                  <c:v>1.3019520643984223E-8</c:v>
                </c:pt>
                <c:pt idx="767">
                  <c:v>1.297108281495937E-8</c:v>
                </c:pt>
                <c:pt idx="768">
                  <c:v>1.2923378124726353E-8</c:v>
                </c:pt>
                <c:pt idx="769">
                  <c:v>1.2876397018743355E-8</c:v>
                </c:pt>
                <c:pt idx="770">
                  <c:v>1.2830130038478536E-8</c:v>
                </c:pt>
                <c:pt idx="771">
                  <c:v>1.2784567820586388E-8</c:v>
                </c:pt>
                <c:pt idx="772">
                  <c:v>1.2739701096111357E-8</c:v>
                </c:pt>
                <c:pt idx="773">
                  <c:v>1.2695520689717989E-8</c:v>
                </c:pt>
                <c:pt idx="774">
                  <c:v>1.2652017518945912E-8</c:v>
                </c:pt>
                <c:pt idx="775">
                  <c:v>1.2609182593487879E-8</c:v>
                </c:pt>
                <c:pt idx="776">
                  <c:v>1.2567007014489782E-8</c:v>
                </c:pt>
                <c:pt idx="777">
                  <c:v>1.2525481973871639E-8</c:v>
                </c:pt>
                <c:pt idx="778">
                  <c:v>1.248459875366798E-8</c:v>
                </c:pt>
                <c:pt idx="779">
                  <c:v>1.244434872538626E-8</c:v>
                </c:pt>
                <c:pt idx="780">
                  <c:v>1.2404723349382688E-8</c:v>
                </c:pt>
                <c:pt idx="781">
                  <c:v>1.2365714174253788E-8</c:v>
                </c:pt>
                <c:pt idx="782">
                  <c:v>1.2327312836242641E-8</c:v>
                </c:pt>
                <c:pt idx="783">
                  <c:v>1.228951105865921E-8</c:v>
                </c:pt>
                <c:pt idx="784">
                  <c:v>1.2252300651313192E-8</c:v>
                </c:pt>
                <c:pt idx="785">
                  <c:v>1.2215673509958717E-8</c:v>
                </c:pt>
                <c:pt idx="786">
                  <c:v>1.2179621615749893E-8</c:v>
                </c:pt>
                <c:pt idx="787">
                  <c:v>1.2144137034705901E-8</c:v>
                </c:pt>
                <c:pt idx="788">
                  <c:v>1.2109211917185828E-8</c:v>
                </c:pt>
                <c:pt idx="789">
                  <c:v>1.2074838497370995E-8</c:v>
                </c:pt>
                <c:pt idx="790">
                  <c:v>1.204100909275492E-8</c:v>
                </c:pt>
                <c:pt idx="791">
                  <c:v>1.2007716103640082E-8</c:v>
                </c:pt>
                <c:pt idx="792">
                  <c:v>1.1974952012640358E-8</c:v>
                </c:pt>
                <c:pt idx="793">
                  <c:v>1.1942709384188533E-8</c:v>
                </c:pt>
                <c:pt idx="794">
                  <c:v>1.1910980864048853E-8</c:v>
                </c:pt>
                <c:pt idx="795">
                  <c:v>1.1879759178832766E-8</c:v>
                </c:pt>
                <c:pt idx="796">
                  <c:v>1.1849037135518675E-8</c:v>
                </c:pt>
                <c:pt idx="797">
                  <c:v>1.1818807620973864E-8</c:v>
                </c:pt>
                <c:pt idx="798">
                  <c:v>1.178906360147898E-8</c:v>
                </c:pt>
                <c:pt idx="799">
                  <c:v>1.1759798122253983E-8</c:v>
                </c:pt>
                <c:pt idx="800">
                  <c:v>1.17310043069857E-8</c:v>
                </c:pt>
                <c:pt idx="801">
                  <c:v>1.1702675357355514E-8</c:v>
                </c:pt>
                <c:pt idx="802">
                  <c:v>1.1674804552568216E-8</c:v>
                </c:pt>
                <c:pt idx="803">
                  <c:v>1.1647385248880191E-8</c:v>
                </c:pt>
                <c:pt idx="804">
                  <c:v>1.162041087912761E-8</c:v>
                </c:pt>
                <c:pt idx="805">
                  <c:v>1.1593874952253725E-8</c:v>
                </c:pt>
                <c:pt idx="806">
                  <c:v>1.156777105283537E-8</c:v>
                </c:pt>
                <c:pt idx="807">
                  <c:v>1.1542092840607922E-8</c:v>
                </c:pt>
                <c:pt idx="808">
                  <c:v>1.1516834049988903E-8</c:v>
                </c:pt>
                <c:pt idx="809">
                  <c:v>1.1491988489599667E-8</c:v>
                </c:pt>
                <c:pt idx="810">
                  <c:v>1.1467550041785291E-8</c:v>
                </c:pt>
                <c:pt idx="811">
                  <c:v>1.1443512662131996E-8</c:v>
                </c:pt>
                <c:pt idx="812">
                  <c:v>1.1419870378982587E-8</c:v>
                </c:pt>
                <c:pt idx="813">
                  <c:v>1.1396617292949117E-8</c:v>
                </c:pt>
                <c:pt idx="814">
                  <c:v>1.1373747576423025E-8</c:v>
                </c:pt>
                <c:pt idx="815">
                  <c:v>1.1351255473082647E-8</c:v>
                </c:pt>
                <c:pt idx="816">
                  <c:v>1.1329135297397756E-8</c:v>
                </c:pt>
                <c:pt idx="817">
                  <c:v>1.1307381434131397E-8</c:v>
                </c:pt>
                <c:pt idx="818">
                  <c:v>1.1285988337838587E-8</c:v>
                </c:pt>
                <c:pt idx="819">
                  <c:v>1.1264950532362241E-8</c:v>
                </c:pt>
                <c:pt idx="820">
                  <c:v>1.1244262610325931E-8</c:v>
                </c:pt>
                <c:pt idx="821">
                  <c:v>1.1223919232623759E-8</c:v>
                </c:pt>
                <c:pt idx="822">
                  <c:v>1.1203915127907188E-8</c:v>
                </c:pt>
                <c:pt idx="823">
                  <c:v>1.1184245092068752E-8</c:v>
                </c:pt>
                <c:pt idx="824">
                  <c:v>1.1164903987723174E-8</c:v>
                </c:pt>
                <c:pt idx="825">
                  <c:v>1.1145886743685108E-8</c:v>
                </c:pt>
                <c:pt idx="826">
                  <c:v>1.1127188354444325E-8</c:v>
                </c:pt>
                <c:pt idx="827">
                  <c:v>1.1108803879638025E-8</c:v>
                </c:pt>
                <c:pt idx="828">
                  <c:v>1.1090728443520455E-8</c:v>
                </c:pt>
                <c:pt idx="829">
                  <c:v>1.1072957234429713E-8</c:v>
                </c:pt>
                <c:pt idx="830">
                  <c:v>1.1055485504252229E-8</c:v>
                </c:pt>
                <c:pt idx="831">
                  <c:v>1.10383085678847E-8</c:v>
                </c:pt>
                <c:pt idx="832">
                  <c:v>1.1021421802693522E-8</c:v>
                </c:pt>
                <c:pt idx="833">
                  <c:v>1.1004820647972231E-8</c:v>
                </c:pt>
                <c:pt idx="834">
                  <c:v>1.0988500604396622E-8</c:v>
                </c:pt>
                <c:pt idx="835">
                  <c:v>1.0972457233477964E-8</c:v>
                </c:pt>
                <c:pt idx="836">
                  <c:v>1.0956686157014345E-8</c:v>
                </c:pt>
                <c:pt idx="837">
                  <c:v>1.0941183056540173E-8</c:v>
                </c:pt>
                <c:pt idx="838">
                  <c:v>1.0925943672774199E-8</c:v>
                </c:pt>
                <c:pt idx="839">
                  <c:v>1.0910963805065966E-8</c:v>
                </c:pt>
                <c:pt idx="840">
                  <c:v>1.0896239310840957E-8</c:v>
                </c:pt>
                <c:pt idx="841">
                  <c:v>1.0881766105044683E-8</c:v>
                </c:pt>
                <c:pt idx="842">
                  <c:v>1.0867540159585518E-8</c:v>
                </c:pt>
                <c:pt idx="843">
                  <c:v>1.0853557502776841E-8</c:v>
                </c:pt>
                <c:pt idx="844">
                  <c:v>1.0839814218778376E-8</c:v>
                </c:pt>
                <c:pt idx="845">
                  <c:v>1.0826306447036895E-8</c:v>
                </c:pt>
                <c:pt idx="846">
                  <c:v>1.0813030381726614E-8</c:v>
                </c:pt>
                <c:pt idx="847">
                  <c:v>1.0799982271189187E-8</c:v>
                </c:pt>
                <c:pt idx="848">
                  <c:v>1.078715841737368E-8</c:v>
                </c:pt>
                <c:pt idx="849">
                  <c:v>1.0774555175276517E-8</c:v>
                </c:pt>
                <c:pt idx="850">
                  <c:v>1.0762168952381593E-8</c:v>
                </c:pt>
                <c:pt idx="851">
                  <c:v>1.0749996208100805E-8</c:v>
                </c:pt>
                <c:pt idx="852">
                  <c:v>1.0738033453214955E-8</c:v>
                </c:pt>
                <c:pt idx="853">
                  <c:v>1.0726277249315397E-8</c:v>
                </c:pt>
                <c:pt idx="854">
                  <c:v>1.0714724208246339E-8</c:v>
                </c:pt>
                <c:pt idx="855">
                  <c:v>1.0703370991548203E-8</c:v>
                </c:pt>
                <c:pt idx="856">
                  <c:v>1.0692214309901922E-8</c:v>
                </c:pt>
                <c:pt idx="857">
                  <c:v>1.0681250922574623E-8</c:v>
                </c:pt>
                <c:pt idx="858">
                  <c:v>1.0670477636866426E-8</c:v>
                </c:pt>
                <c:pt idx="859">
                  <c:v>1.0659891307558961E-8</c:v>
                </c:pt>
                <c:pt idx="860">
                  <c:v>1.0649488836365323E-8</c:v>
                </c:pt>
                <c:pt idx="861">
                  <c:v>1.0639267171381959E-8</c:v>
                </c:pt>
                <c:pt idx="862">
                  <c:v>1.0629223306542256E-8</c:v>
                </c:pt>
                <c:pt idx="863">
                  <c:v>1.0619354281072252E-8</c:v>
                </c:pt>
                <c:pt idx="864">
                  <c:v>1.0609657178948475E-8</c:v>
                </c:pt>
                <c:pt idx="865">
                  <c:v>1.0600129128358007E-8</c:v>
                </c:pt>
                <c:pt idx="866">
                  <c:v>1.0590767301160889E-8</c:v>
                </c:pt>
                <c:pt idx="867">
                  <c:v>1.0581568912355084E-8</c:v>
                </c:pt>
                <c:pt idx="868">
                  <c:v>1.0572531219543989E-8</c:v>
                </c:pt>
                <c:pt idx="869">
                  <c:v>1.0563651522406615E-8</c:v>
                </c:pt>
                <c:pt idx="870">
                  <c:v>1.0554927162170649E-8</c:v>
                </c:pt>
                <c:pt idx="871">
                  <c:v>1.0546355521088381E-8</c:v>
                </c:pt>
                <c:pt idx="872">
                  <c:v>1.0537934021915606E-8</c:v>
                </c:pt>
                <c:pt idx="873">
                  <c:v>1.0529660127393687E-8</c:v>
                </c:pt>
                <c:pt idx="874">
                  <c:v>1.0521531339734692E-8</c:v>
                </c:pt>
                <c:pt idx="875">
                  <c:v>1.0513545200109958E-8</c:v>
                </c:pt>
                <c:pt idx="876">
                  <c:v>1.0505699288141923E-8</c:v>
                </c:pt>
                <c:pt idx="877">
                  <c:v>1.0497991221399296E-8</c:v>
                </c:pt>
                <c:pt idx="878">
                  <c:v>1.049041865489595E-8</c:v>
                </c:pt>
                <c:pt idx="879">
                  <c:v>1.0482979280593228E-8</c:v>
                </c:pt>
                <c:pt idx="880">
                  <c:v>1.0475670826906E-8</c:v>
                </c:pt>
                <c:pt idx="881">
                  <c:v>1.0468491058212332E-8</c:v>
                </c:pt>
                <c:pt idx="882">
                  <c:v>1.0461437774367048E-8</c:v>
                </c:pt>
                <c:pt idx="883">
                  <c:v>1.0454508810219112E-8</c:v>
                </c:pt>
                <c:pt idx="884">
                  <c:v>1.0447702035132789E-8</c:v>
                </c:pt>
                <c:pt idx="885">
                  <c:v>1.0441015352512946E-8</c:v>
                </c:pt>
                <c:pt idx="886">
                  <c:v>1.0434446699334167E-8</c:v>
                </c:pt>
                <c:pt idx="887">
                  <c:v>1.0427994045674062E-8</c:v>
                </c:pt>
                <c:pt idx="888">
                  <c:v>1.0421655394250557E-8</c:v>
                </c:pt>
                <c:pt idx="889">
                  <c:v>1.0415428779963358E-8</c:v>
                </c:pt>
                <c:pt idx="890">
                  <c:v>1.0409312269439613E-8</c:v>
                </c:pt>
                <c:pt idx="891">
                  <c:v>1.0403303960583681E-8</c:v>
                </c:pt>
                <c:pt idx="892">
                  <c:v>1.0397401982131231E-8</c:v>
                </c:pt>
                <c:pt idx="893">
                  <c:v>1.039160449320754E-8</c:v>
                </c:pt>
                <c:pt idx="894">
                  <c:v>1.0385909682890119E-8</c:v>
                </c:pt>
                <c:pt idx="895">
                  <c:v>1.0380315769775607E-8</c:v>
                </c:pt>
                <c:pt idx="896">
                  <c:v>1.0374821001551013E-8</c:v>
                </c:pt>
                <c:pt idx="897">
                  <c:v>1.036942365456932E-8</c:v>
                </c:pt>
                <c:pt idx="898">
                  <c:v>1.0364122033429457E-8</c:v>
                </c:pt>
                <c:pt idx="899">
                  <c:v>1.0358914470560585E-8</c:v>
                </c:pt>
                <c:pt idx="900">
                  <c:v>1.0353799325810863E-8</c:v>
                </c:pt>
                <c:pt idx="901">
                  <c:v>1.0348774986040545E-8</c:v>
                </c:pt>
                <c:pt idx="902">
                  <c:v>1.0343839864719524E-8</c:v>
                </c:pt>
                <c:pt idx="903">
                  <c:v>1.0338992401529224E-8</c:v>
                </c:pt>
                <c:pt idx="904">
                  <c:v>1.0334231061968956E-8</c:v>
                </c:pt>
                <c:pt idx="905">
                  <c:v>1.0329554336966674E-8</c:v>
                </c:pt>
                <c:pt idx="906">
                  <c:v>1.0324960742494078E-8</c:v>
                </c:pt>
                <c:pt idx="907">
                  <c:v>1.0320448819186247E-8</c:v>
                </c:pt>
                <c:pt idx="908">
                  <c:v>1.0316017131965536E-8</c:v>
                </c:pt>
                <c:pt idx="909">
                  <c:v>1.0311664269669901E-8</c:v>
                </c:pt>
                <c:pt idx="910">
                  <c:v>1.0307388844685662E-8</c:v>
                </c:pt>
                <c:pt idx="911">
                  <c:v>1.0303189492584591E-8</c:v>
                </c:pt>
                <c:pt idx="912">
                  <c:v>1.0299064871765309E-8</c:v>
                </c:pt>
                <c:pt idx="913">
                  <c:v>1.0295013663099127E-8</c:v>
                </c:pt>
                <c:pt idx="914">
                  <c:v>1.0291034569580136E-8</c:v>
                </c:pt>
                <c:pt idx="915">
                  <c:v>1.0287126315979618E-8</c:v>
                </c:pt>
                <c:pt idx="916">
                  <c:v>1.0283287648504795E-8</c:v>
                </c:pt>
                <c:pt idx="917">
                  <c:v>1.027951733446181E-8</c:v>
                </c:pt>
                <c:pt idx="918">
                  <c:v>1.0275814161922899E-8</c:v>
                </c:pt>
                <c:pt idx="919">
                  <c:v>1.0272176939397978E-8</c:v>
                </c:pt>
                <c:pt idx="920">
                  <c:v>1.0268604495510185E-8</c:v>
                </c:pt>
                <c:pt idx="921">
                  <c:v>1.026509567867583E-8</c:v>
                </c:pt>
                <c:pt idx="922">
                  <c:v>1.0261649356788353E-8</c:v>
                </c:pt>
                <c:pt idx="923">
                  <c:v>1.0258264416906468E-8</c:v>
                </c:pt>
                <c:pt idx="924">
                  <c:v>1.0254939764946397E-8</c:v>
                </c:pt>
                <c:pt idx="925">
                  <c:v>1.0251674325378193E-8</c:v>
                </c:pt>
                <c:pt idx="926">
                  <c:v>1.0248467040926098E-8</c:v>
                </c:pt>
                <c:pt idx="927">
                  <c:v>1.0245316872272878E-8</c:v>
                </c:pt>
                <c:pt idx="928">
                  <c:v>1.0242222797768225E-8</c:v>
                </c:pt>
                <c:pt idx="929">
                  <c:v>1.0239183813141015E-8</c:v>
                </c:pt>
                <c:pt idx="930">
                  <c:v>1.023619893121557E-8</c:v>
                </c:pt>
                <c:pt idx="931">
                  <c:v>1.0233267181631752E-8</c:v>
                </c:pt>
                <c:pt idx="932">
                  <c:v>1.0230387610568942E-8</c:v>
                </c:pt>
                <c:pt idx="933">
                  <c:v>1.0227559280473787E-8</c:v>
                </c:pt>
                <c:pt idx="934">
                  <c:v>1.0224781269791847E-8</c:v>
                </c:pt>
                <c:pt idx="935">
                  <c:v>1.0222052672702844E-8</c:v>
                </c:pt>
                <c:pt idx="936">
                  <c:v>1.021937259885978E-8</c:v>
                </c:pt>
                <c:pt idx="937">
                  <c:v>1.0216740173131562E-8</c:v>
                </c:pt>
                <c:pt idx="938">
                  <c:v>1.0214154535349482E-8</c:v>
                </c:pt>
                <c:pt idx="939">
                  <c:v>1.0211614840057088E-8</c:v>
                </c:pt>
                <c:pt idx="940">
                  <c:v>1.0209120256263789E-8</c:v>
                </c:pt>
                <c:pt idx="941">
                  <c:v>1.0206669967201935E-8</c:v>
                </c:pt>
                <c:pt idx="942">
                  <c:v>1.0204263170087347E-8</c:v>
                </c:pt>
                <c:pt idx="943">
                  <c:v>1.0201899075883415E-8</c:v>
                </c:pt>
                <c:pt idx="944">
                  <c:v>1.0199576909068508E-8</c:v>
                </c:pt>
                <c:pt idx="945">
                  <c:v>1.0197295907406868E-8</c:v>
                </c:pt>
                <c:pt idx="946">
                  <c:v>1.0195055321722746E-8</c:v>
                </c:pt>
                <c:pt idx="947">
                  <c:v>1.019285441567793E-8</c:v>
                </c:pt>
                <c:pt idx="948">
                  <c:v>1.0190692465552531E-8</c:v>
                </c:pt>
                <c:pt idx="949">
                  <c:v>1.0188568760028938E-8</c:v>
                </c:pt>
                <c:pt idx="950">
                  <c:v>1.0186482599979062E-8</c:v>
                </c:pt>
                <c:pt idx="951">
                  <c:v>1.018443329825465E-8</c:v>
                </c:pt>
                <c:pt idx="952">
                  <c:v>1.0182420179480782E-8</c:v>
                </c:pt>
                <c:pt idx="953">
                  <c:v>1.0180442579852393E-8</c:v>
                </c:pt>
                <c:pt idx="954">
                  <c:v>1.0178499846933886E-8</c:v>
                </c:pt>
                <c:pt idx="955">
                  <c:v>1.0176591339461691E-8</c:v>
                </c:pt>
                <c:pt idx="956">
                  <c:v>1.017471642714985E-8</c:v>
                </c:pt>
                <c:pt idx="957">
                  <c:v>1.0172874490498482E-8</c:v>
                </c:pt>
                <c:pt idx="958">
                  <c:v>1.0171064920605156E-8</c:v>
                </c:pt>
                <c:pt idx="959">
                  <c:v>1.0169287118979104E-8</c:v>
                </c:pt>
                <c:pt idx="960">
                  <c:v>1.0167540497358266E-8</c:v>
                </c:pt>
                <c:pt idx="961">
                  <c:v>1.016582447752908E-8</c:v>
                </c:pt>
                <c:pt idx="962">
                  <c:v>1.0164138491149044E-8</c:v>
                </c:pt>
                <c:pt idx="963">
                  <c:v>1.0162481979571936E-8</c:v>
                </c:pt>
                <c:pt idx="964">
                  <c:v>1.0160854393675738E-8</c:v>
                </c:pt>
                <c:pt idx="965">
                  <c:v>1.0159255193693169E-8</c:v>
                </c:pt>
                <c:pt idx="966">
                  <c:v>1.0157683849044808E-8</c:v>
                </c:pt>
                <c:pt idx="967">
                  <c:v>1.0156139838174744E-8</c:v>
                </c:pt>
                <c:pt idx="968">
                  <c:v>1.0154622648388793E-8</c:v>
                </c:pt>
                <c:pt idx="969">
                  <c:v>1.0153131775695158E-8</c:v>
                </c:pt>
                <c:pt idx="970">
                  <c:v>1.0151666724647539E-8</c:v>
                </c:pt>
                <c:pt idx="971">
                  <c:v>1.0150227008190658E-8</c:v>
                </c:pt>
                <c:pt idx="972">
                  <c:v>1.0148812147508144E-8</c:v>
                </c:pt>
                <c:pt idx="973">
                  <c:v>1.0147421671872784E-8</c:v>
                </c:pt>
                <c:pt idx="974">
                  <c:v>1.0146055118499027E-8</c:v>
                </c:pt>
                <c:pt idx="975">
                  <c:v>1.0144712032397826E-8</c:v>
                </c:pt>
                <c:pt idx="976">
                  <c:v>1.0143391966233612E-8</c:v>
                </c:pt>
                <c:pt idx="977">
                  <c:v>1.0142094480183601E-8</c:v>
                </c:pt>
                <c:pt idx="978">
                  <c:v>1.0140819141799115E-8</c:v>
                </c:pt>
                <c:pt idx="979">
                  <c:v>1.0139565525869184E-8</c:v>
                </c:pt>
                <c:pt idx="980">
                  <c:v>1.013833321428612E-8</c:v>
                </c:pt>
                <c:pt idx="981">
                  <c:v>1.0137121795913211E-8</c:v>
                </c:pt>
                <c:pt idx="982">
                  <c:v>1.0135930866454468E-8</c:v>
                </c:pt>
                <c:pt idx="983">
                  <c:v>1.0134760028326361E-8</c:v>
                </c:pt>
                <c:pt idx="984">
                  <c:v>1.0133608890531433E-8</c:v>
                </c:pt>
                <c:pt idx="985">
                  <c:v>1.0132477068534029E-8</c:v>
                </c:pt>
                <c:pt idx="986">
                  <c:v>1.0131364184137728E-8</c:v>
                </c:pt>
                <c:pt idx="987">
                  <c:v>1.0130269865364812E-8</c:v>
                </c:pt>
                <c:pt idx="988">
                  <c:v>1.0129193746337447E-8</c:v>
                </c:pt>
                <c:pt idx="989">
                  <c:v>1.0128135467160792E-8</c:v>
                </c:pt>
                <c:pt idx="990">
                  <c:v>1.012709467380779E-8</c:v>
                </c:pt>
                <c:pt idx="991">
                  <c:v>1.0126071018005739E-8</c:v>
                </c:pt>
                <c:pt idx="992">
                  <c:v>1.0125064157124625E-8</c:v>
                </c:pt>
                <c:pt idx="993">
                  <c:v>1.0124073754067086E-8</c:v>
                </c:pt>
                <c:pt idx="994">
                  <c:v>1.0123099477160079E-8</c:v>
                </c:pt>
                <c:pt idx="995">
                  <c:v>1.0122141000048104E-8</c:v>
                </c:pt>
                <c:pt idx="996">
                  <c:v>1.0121198001588182E-8</c:v>
                </c:pt>
                <c:pt idx="997">
                  <c:v>1.012027016574622E-8</c:v>
                </c:pt>
                <c:pt idx="998">
                  <c:v>1.0119357181495056E-8</c:v>
                </c:pt>
                <c:pt idx="999">
                  <c:v>1.0118458742713956E-8</c:v>
                </c:pt>
                <c:pt idx="1000">
                  <c:v>1.011757454808968E-8</c:v>
                </c:pt>
              </c:numCache>
            </c:numRef>
          </c:yVal>
          <c:smooth val="1"/>
          <c:extLst>
            <c:ext xmlns:c16="http://schemas.microsoft.com/office/drawing/2014/chart" uri="{C3380CC4-5D6E-409C-BE32-E72D297353CC}">
              <c16:uniqueId val="{00000003-3E19-48BF-945F-A48184087793}"/>
            </c:ext>
          </c:extLst>
        </c:ser>
        <c:ser>
          <c:idx val="4"/>
          <c:order val="4"/>
          <c:tx>
            <c:strRef>
              <c:f>'Noise vs. Frequency Calcs'!$T$3</c:f>
              <c:strCache>
                <c:ptCount val="1"/>
                <c:pt idx="0">
                  <c:v>noise of R1</c:v>
                </c:pt>
              </c:strCache>
            </c:strRef>
          </c:tx>
          <c:spPr>
            <a:ln w="38100" cap="rnd">
              <a:solidFill>
                <a:schemeClr val="accent5"/>
              </a:solidFill>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Calcs'!$U$5:$U$1005</c:f>
              <c:numCache>
                <c:formatCode>0.000000E+00</c:formatCode>
                <c:ptCount val="1001"/>
                <c:pt idx="0">
                  <c:v>1.5604259806094722E-8</c:v>
                </c:pt>
                <c:pt idx="1">
                  <c:v>1.5604288765041466E-8</c:v>
                </c:pt>
                <c:pt idx="2">
                  <c:v>1.5604318262485267E-8</c:v>
                </c:pt>
                <c:pt idx="3">
                  <c:v>1.5604348308441658E-8</c:v>
                </c:pt>
                <c:pt idx="4">
                  <c:v>1.5604378913112542E-8</c:v>
                </c:pt>
                <c:pt idx="5">
                  <c:v>1.5604410086889679E-8</c:v>
                </c:pt>
                <c:pt idx="6">
                  <c:v>1.5604441840358073E-8</c:v>
                </c:pt>
                <c:pt idx="7">
                  <c:v>1.5604474184299769E-8</c:v>
                </c:pt>
                <c:pt idx="8">
                  <c:v>1.5604507129697551E-8</c:v>
                </c:pt>
                <c:pt idx="9">
                  <c:v>1.5604540687738428E-8</c:v>
                </c:pt>
                <c:pt idx="10">
                  <c:v>1.5604574869817591E-8</c:v>
                </c:pt>
                <c:pt idx="11">
                  <c:v>1.5604609687542355E-8</c:v>
                </c:pt>
                <c:pt idx="12">
                  <c:v>1.5604645152736037E-8</c:v>
                </c:pt>
                <c:pt idx="13">
                  <c:v>1.5604681277441924E-8</c:v>
                </c:pt>
                <c:pt idx="14">
                  <c:v>1.560471807392743E-8</c:v>
                </c:pt>
                <c:pt idx="15">
                  <c:v>1.5604755554688285E-8</c:v>
                </c:pt>
                <c:pt idx="16">
                  <c:v>1.5604793732452871E-8</c:v>
                </c:pt>
                <c:pt idx="17">
                  <c:v>1.5604832620186313E-8</c:v>
                </c:pt>
                <c:pt idx="18">
                  <c:v>1.5604872231095214E-8</c:v>
                </c:pt>
                <c:pt idx="19">
                  <c:v>1.560491257863169E-8</c:v>
                </c:pt>
                <c:pt idx="20">
                  <c:v>1.5604953676498389E-8</c:v>
                </c:pt>
                <c:pt idx="21">
                  <c:v>1.5604995538653144E-8</c:v>
                </c:pt>
                <c:pt idx="22">
                  <c:v>1.5605038179313399E-8</c:v>
                </c:pt>
                <c:pt idx="23">
                  <c:v>1.5605081612961281E-8</c:v>
                </c:pt>
                <c:pt idx="24">
                  <c:v>1.560512585434845E-8</c:v>
                </c:pt>
                <c:pt idx="25">
                  <c:v>1.5605170918501161E-8</c:v>
                </c:pt>
                <c:pt idx="26">
                  <c:v>1.5605216820725493E-8</c:v>
                </c:pt>
                <c:pt idx="27">
                  <c:v>1.5605263576612416E-8</c:v>
                </c:pt>
                <c:pt idx="28">
                  <c:v>1.5605311202042937E-8</c:v>
                </c:pt>
                <c:pt idx="29">
                  <c:v>1.5605359713193849E-8</c:v>
                </c:pt>
                <c:pt idx="30">
                  <c:v>1.5605409126543223E-8</c:v>
                </c:pt>
                <c:pt idx="31">
                  <c:v>1.5605459458875702E-8</c:v>
                </c:pt>
                <c:pt idx="32">
                  <c:v>1.5605510727288426E-8</c:v>
                </c:pt>
                <c:pt idx="33">
                  <c:v>1.5605562949196897E-8</c:v>
                </c:pt>
                <c:pt idx="34">
                  <c:v>1.5605616142341095E-8</c:v>
                </c:pt>
                <c:pt idx="35">
                  <c:v>1.5605670324790745E-8</c:v>
                </c:pt>
                <c:pt idx="36">
                  <c:v>1.5605725514952634E-8</c:v>
                </c:pt>
                <c:pt idx="37">
                  <c:v>1.5605781731575806E-8</c:v>
                </c:pt>
                <c:pt idx="38">
                  <c:v>1.5605838993758637E-8</c:v>
                </c:pt>
                <c:pt idx="39">
                  <c:v>1.5605897320955049E-8</c:v>
                </c:pt>
                <c:pt idx="40">
                  <c:v>1.5605956732981394E-8</c:v>
                </c:pt>
                <c:pt idx="41">
                  <c:v>1.5606017250022943E-8</c:v>
                </c:pt>
                <c:pt idx="42">
                  <c:v>1.5606078892640688E-8</c:v>
                </c:pt>
                <c:pt idx="43">
                  <c:v>1.5606141681778738E-8</c:v>
                </c:pt>
                <c:pt idx="44">
                  <c:v>1.5606205638771292E-8</c:v>
                </c:pt>
                <c:pt idx="45">
                  <c:v>1.5606270785349802E-8</c:v>
                </c:pt>
                <c:pt idx="46">
                  <c:v>1.5606337143650418E-8</c:v>
                </c:pt>
                <c:pt idx="47">
                  <c:v>1.5606404736221567E-8</c:v>
                </c:pt>
                <c:pt idx="48">
                  <c:v>1.5606473586031801E-8</c:v>
                </c:pt>
                <c:pt idx="49">
                  <c:v>1.5606543716477538E-8</c:v>
                </c:pt>
                <c:pt idx="50">
                  <c:v>1.5606615151390779E-8</c:v>
                </c:pt>
                <c:pt idx="51">
                  <c:v>1.5606687915047709E-8</c:v>
                </c:pt>
                <c:pt idx="52">
                  <c:v>1.560676203217658E-8</c:v>
                </c:pt>
                <c:pt idx="53">
                  <c:v>1.5606837527966412E-8</c:v>
                </c:pt>
                <c:pt idx="54">
                  <c:v>1.5606914428075467E-8</c:v>
                </c:pt>
                <c:pt idx="55">
                  <c:v>1.5606992758640178E-8</c:v>
                </c:pt>
                <c:pt idx="56">
                  <c:v>1.5607072546283664E-8</c:v>
                </c:pt>
                <c:pt idx="57">
                  <c:v>1.5607153818125266E-8</c:v>
                </c:pt>
                <c:pt idx="58">
                  <c:v>1.5607236601789742E-8</c:v>
                </c:pt>
                <c:pt idx="59">
                  <c:v>1.5607320925416488E-8</c:v>
                </c:pt>
                <c:pt idx="60">
                  <c:v>1.5607406817669315E-8</c:v>
                </c:pt>
                <c:pt idx="61">
                  <c:v>1.5607494307746069E-8</c:v>
                </c:pt>
                <c:pt idx="62">
                  <c:v>1.5607583425388998E-8</c:v>
                </c:pt>
                <c:pt idx="63">
                  <c:v>1.5607674200894363E-8</c:v>
                </c:pt>
                <c:pt idx="64">
                  <c:v>1.5607766665123382E-8</c:v>
                </c:pt>
                <c:pt idx="65">
                  <c:v>1.5607860849512294E-8</c:v>
                </c:pt>
                <c:pt idx="66">
                  <c:v>1.560795678608343E-8</c:v>
                </c:pt>
                <c:pt idx="67">
                  <c:v>1.5608054507455841E-8</c:v>
                </c:pt>
                <c:pt idx="68">
                  <c:v>1.5608154046856889E-8</c:v>
                </c:pt>
                <c:pt idx="69">
                  <c:v>1.560825543813328E-8</c:v>
                </c:pt>
                <c:pt idx="70">
                  <c:v>1.5608358715762764E-8</c:v>
                </c:pt>
                <c:pt idx="71">
                  <c:v>1.5608463914865955E-8</c:v>
                </c:pt>
                <c:pt idx="72">
                  <c:v>1.5608571071218146E-8</c:v>
                </c:pt>
                <c:pt idx="73">
                  <c:v>1.560868022126175E-8</c:v>
                </c:pt>
                <c:pt idx="74">
                  <c:v>1.5608791402119012E-8</c:v>
                </c:pt>
                <c:pt idx="75">
                  <c:v>1.5608904651604206E-8</c:v>
                </c:pt>
                <c:pt idx="76">
                  <c:v>1.5609020008236787E-8</c:v>
                </c:pt>
                <c:pt idx="77">
                  <c:v>1.5609137511254785E-8</c:v>
                </c:pt>
                <c:pt idx="78">
                  <c:v>1.5609257200628032E-8</c:v>
                </c:pt>
                <c:pt idx="79">
                  <c:v>1.5609379117071867E-8</c:v>
                </c:pt>
                <c:pt idx="80">
                  <c:v>1.5609503302061275E-8</c:v>
                </c:pt>
                <c:pt idx="81">
                  <c:v>1.5609629797844837E-8</c:v>
                </c:pt>
                <c:pt idx="82">
                  <c:v>1.5609758647459446E-8</c:v>
                </c:pt>
                <c:pt idx="83">
                  <c:v>1.5609889894744741E-8</c:v>
                </c:pt>
                <c:pt idx="84">
                  <c:v>1.561002358435865E-8</c:v>
                </c:pt>
                <c:pt idx="85">
                  <c:v>1.5610159761792389E-8</c:v>
                </c:pt>
                <c:pt idx="86">
                  <c:v>1.5610298473385738E-8</c:v>
                </c:pt>
                <c:pt idx="87">
                  <c:v>1.5610439766343877E-8</c:v>
                </c:pt>
                <c:pt idx="88">
                  <c:v>1.5610583688752661E-8</c:v>
                </c:pt>
                <c:pt idx="89">
                  <c:v>1.5610730289595489E-8</c:v>
                </c:pt>
                <c:pt idx="90">
                  <c:v>1.5610879618770198E-8</c:v>
                </c:pt>
                <c:pt idx="91">
                  <c:v>1.5611031727106241E-8</c:v>
                </c:pt>
                <c:pt idx="92">
                  <c:v>1.5611186666381916E-8</c:v>
                </c:pt>
                <c:pt idx="93">
                  <c:v>1.5611344489342131E-8</c:v>
                </c:pt>
                <c:pt idx="94">
                  <c:v>1.5611505249716985E-8</c:v>
                </c:pt>
                <c:pt idx="95">
                  <c:v>1.5611669002239788E-8</c:v>
                </c:pt>
                <c:pt idx="96">
                  <c:v>1.5611835802666018E-8</c:v>
                </c:pt>
                <c:pt idx="97">
                  <c:v>1.5612005707792433E-8</c:v>
                </c:pt>
                <c:pt idx="98">
                  <c:v>1.5612178775476869E-8</c:v>
                </c:pt>
                <c:pt idx="99">
                  <c:v>1.5612355064657954E-8</c:v>
                </c:pt>
                <c:pt idx="100">
                  <c:v>1.5612534635375186E-8</c:v>
                </c:pt>
                <c:pt idx="101">
                  <c:v>1.5612717548789971E-8</c:v>
                </c:pt>
                <c:pt idx="102">
                  <c:v>1.5612903867206633E-8</c:v>
                </c:pt>
                <c:pt idx="103">
                  <c:v>1.5613093654093687E-8</c:v>
                </c:pt>
                <c:pt idx="104">
                  <c:v>1.5613286974105813E-8</c:v>
                </c:pt>
                <c:pt idx="105">
                  <c:v>1.5613483893106068E-8</c:v>
                </c:pt>
                <c:pt idx="106">
                  <c:v>1.5613684478188955E-8</c:v>
                </c:pt>
                <c:pt idx="107">
                  <c:v>1.5613888797702901E-8</c:v>
                </c:pt>
                <c:pt idx="108">
                  <c:v>1.561409692127442E-8</c:v>
                </c:pt>
                <c:pt idx="109">
                  <c:v>1.5614308919831901E-8</c:v>
                </c:pt>
                <c:pt idx="110">
                  <c:v>1.5614524865629997E-8</c:v>
                </c:pt>
                <c:pt idx="111">
                  <c:v>1.5614744832275015E-8</c:v>
                </c:pt>
                <c:pt idx="112">
                  <c:v>1.5614968894749706E-8</c:v>
                </c:pt>
                <c:pt idx="113">
                  <c:v>1.5615197129439503E-8</c:v>
                </c:pt>
                <c:pt idx="114">
                  <c:v>1.5615429614159286E-8</c:v>
                </c:pt>
                <c:pt idx="115">
                  <c:v>1.5615666428179292E-8</c:v>
                </c:pt>
                <c:pt idx="116">
                  <c:v>1.5615907652253826E-8</c:v>
                </c:pt>
                <c:pt idx="117">
                  <c:v>1.561615336864803E-8</c:v>
                </c:pt>
                <c:pt idx="118">
                  <c:v>1.5616403661167173E-8</c:v>
                </c:pt>
                <c:pt idx="119">
                  <c:v>1.561665861518521E-8</c:v>
                </c:pt>
                <c:pt idx="120">
                  <c:v>1.5616918317674456E-8</c:v>
                </c:pt>
                <c:pt idx="121">
                  <c:v>1.5617182857235888E-8</c:v>
                </c:pt>
                <c:pt idx="122">
                  <c:v>1.5617452324129696E-8</c:v>
                </c:pt>
                <c:pt idx="123">
                  <c:v>1.5617726810306614E-8</c:v>
                </c:pt>
                <c:pt idx="124">
                  <c:v>1.5618006409439825E-8</c:v>
                </c:pt>
                <c:pt idx="125">
                  <c:v>1.5618291216957591E-8</c:v>
                </c:pt>
                <c:pt idx="126">
                  <c:v>1.561858133007624E-8</c:v>
                </c:pt>
                <c:pt idx="127">
                  <c:v>1.5618876847833793E-8</c:v>
                </c:pt>
                <c:pt idx="128">
                  <c:v>1.5619177871124711E-8</c:v>
                </c:pt>
                <c:pt idx="129">
                  <c:v>1.5619484502734973E-8</c:v>
                </c:pt>
                <c:pt idx="130">
                  <c:v>1.5619796847377337E-8</c:v>
                </c:pt>
                <c:pt idx="131">
                  <c:v>1.5620115011728267E-8</c:v>
                </c:pt>
                <c:pt idx="132">
                  <c:v>1.5620439104465203E-8</c:v>
                </c:pt>
                <c:pt idx="133">
                  <c:v>1.5620769236303687E-8</c:v>
                </c:pt>
                <c:pt idx="134">
                  <c:v>1.5621105520036598E-8</c:v>
                </c:pt>
                <c:pt idx="135">
                  <c:v>1.5621448070573252E-8</c:v>
                </c:pt>
                <c:pt idx="136">
                  <c:v>1.5621797004979443E-8</c:v>
                </c:pt>
                <c:pt idx="137">
                  <c:v>1.5622152442518574E-8</c:v>
                </c:pt>
                <c:pt idx="138">
                  <c:v>1.5622514504692668E-8</c:v>
                </c:pt>
                <c:pt idx="139">
                  <c:v>1.5622883315285756E-8</c:v>
                </c:pt>
                <c:pt idx="140">
                  <c:v>1.562325900040606E-8</c:v>
                </c:pt>
                <c:pt idx="141">
                  <c:v>1.5623641688530983E-8</c:v>
                </c:pt>
                <c:pt idx="142">
                  <c:v>1.5624031510551734E-8</c:v>
                </c:pt>
                <c:pt idx="143">
                  <c:v>1.5624428599818933E-8</c:v>
                </c:pt>
                <c:pt idx="144">
                  <c:v>1.5624833092189755E-8</c:v>
                </c:pt>
                <c:pt idx="145">
                  <c:v>1.5625245126075363E-8</c:v>
                </c:pt>
                <c:pt idx="146">
                  <c:v>1.562566484248928E-8</c:v>
                </c:pt>
                <c:pt idx="147">
                  <c:v>1.5626092385096968E-8</c:v>
                </c:pt>
                <c:pt idx="148">
                  <c:v>1.5626527900266569E-8</c:v>
                </c:pt>
                <c:pt idx="149">
                  <c:v>1.5626971537119962E-8</c:v>
                </c:pt>
                <c:pt idx="150">
                  <c:v>1.5627423447585415E-8</c:v>
                </c:pt>
                <c:pt idx="151">
                  <c:v>1.5627883786450883E-8</c:v>
                </c:pt>
                <c:pt idx="152">
                  <c:v>1.5628352711418667E-8</c:v>
                </c:pt>
                <c:pt idx="153">
                  <c:v>1.5628830383160601E-8</c:v>
                </c:pt>
                <c:pt idx="154">
                  <c:v>1.5629316965375572E-8</c:v>
                </c:pt>
                <c:pt idx="155">
                  <c:v>1.5629812624845966E-8</c:v>
                </c:pt>
                <c:pt idx="156">
                  <c:v>1.5630317531497772E-8</c:v>
                </c:pt>
                <c:pt idx="157">
                  <c:v>1.563083185845994E-8</c:v>
                </c:pt>
                <c:pt idx="158">
                  <c:v>1.5631355782125779E-8</c:v>
                </c:pt>
                <c:pt idx="159">
                  <c:v>1.5631889482215309E-8</c:v>
                </c:pt>
                <c:pt idx="160">
                  <c:v>1.5632433141839005E-8</c:v>
                </c:pt>
                <c:pt idx="161">
                  <c:v>1.5632986947562415E-8</c:v>
                </c:pt>
                <c:pt idx="162">
                  <c:v>1.5633551089472873E-8</c:v>
                </c:pt>
                <c:pt idx="163">
                  <c:v>1.5634125761246314E-8</c:v>
                </c:pt>
                <c:pt idx="164">
                  <c:v>1.5634711160216482E-8</c:v>
                </c:pt>
                <c:pt idx="165">
                  <c:v>1.5635307487445074E-8</c:v>
                </c:pt>
                <c:pt idx="166">
                  <c:v>1.5635914947792937E-8</c:v>
                </c:pt>
                <c:pt idx="167">
                  <c:v>1.5636533749993646E-8</c:v>
                </c:pt>
                <c:pt idx="168">
                  <c:v>1.5637164106727272E-8</c:v>
                </c:pt>
                <c:pt idx="169">
                  <c:v>1.5637806234696476E-8</c:v>
                </c:pt>
                <c:pt idx="170">
                  <c:v>1.5638460354704028E-8</c:v>
                </c:pt>
                <c:pt idx="171">
                  <c:v>1.5639126691731795E-8</c:v>
                </c:pt>
                <c:pt idx="172">
                  <c:v>1.56398054750207E-8</c:v>
                </c:pt>
                <c:pt idx="173">
                  <c:v>1.5640496938153445E-8</c:v>
                </c:pt>
                <c:pt idx="174">
                  <c:v>1.5641201319137856E-8</c:v>
                </c:pt>
                <c:pt idx="175">
                  <c:v>1.5641918860492482E-8</c:v>
                </c:pt>
                <c:pt idx="176">
                  <c:v>1.5642649809333556E-8</c:v>
                </c:pt>
                <c:pt idx="177">
                  <c:v>1.5643394417463827E-8</c:v>
                </c:pt>
                <c:pt idx="178">
                  <c:v>1.5644152941463085E-8</c:v>
                </c:pt>
                <c:pt idx="179">
                  <c:v>1.5644925642781366E-8</c:v>
                </c:pt>
                <c:pt idx="180">
                  <c:v>1.5645712787831893E-8</c:v>
                </c:pt>
                <c:pt idx="181">
                  <c:v>1.5646514648088709E-8</c:v>
                </c:pt>
                <c:pt idx="182">
                  <c:v>1.5647331500183527E-8</c:v>
                </c:pt>
                <c:pt idx="183">
                  <c:v>1.5648163626006881E-8</c:v>
                </c:pt>
                <c:pt idx="184">
                  <c:v>1.5649011312809658E-8</c:v>
                </c:pt>
                <c:pt idx="185">
                  <c:v>1.5649874853307536E-8</c:v>
                </c:pt>
                <c:pt idx="186">
                  <c:v>1.5650754545787059E-8</c:v>
                </c:pt>
                <c:pt idx="187">
                  <c:v>1.5651650694214536E-8</c:v>
                </c:pt>
                <c:pt idx="188">
                  <c:v>1.5652563608346187E-8</c:v>
                </c:pt>
                <c:pt idx="189">
                  <c:v>1.565349360384144E-8</c:v>
                </c:pt>
                <c:pt idx="190">
                  <c:v>1.5654441002377963E-8</c:v>
                </c:pt>
                <c:pt idx="191">
                  <c:v>1.565540613176931E-8</c:v>
                </c:pt>
                <c:pt idx="192">
                  <c:v>1.5656389326085049E-8</c:v>
                </c:pt>
                <c:pt idx="193">
                  <c:v>1.5657390925772744E-8</c:v>
                </c:pt>
                <c:pt idx="194">
                  <c:v>1.5658411277783193E-8</c:v>
                </c:pt>
                <c:pt idx="195">
                  <c:v>1.5659450735698221E-8</c:v>
                </c:pt>
                <c:pt idx="196">
                  <c:v>1.5660509659860222E-8</c:v>
                </c:pt>
                <c:pt idx="197">
                  <c:v>1.5661588417505282E-8</c:v>
                </c:pt>
                <c:pt idx="198">
                  <c:v>1.5662687382898705E-8</c:v>
                </c:pt>
                <c:pt idx="199">
                  <c:v>1.5663806937473393E-8</c:v>
                </c:pt>
                <c:pt idx="200">
                  <c:v>1.5664947469970892E-8</c:v>
                </c:pt>
                <c:pt idx="201">
                  <c:v>1.5666109376585734E-8</c:v>
                </c:pt>
                <c:pt idx="202">
                  <c:v>1.5667293061112568E-8</c:v>
                </c:pt>
                <c:pt idx="203">
                  <c:v>1.5668498935096225E-8</c:v>
                </c:pt>
                <c:pt idx="204">
                  <c:v>1.5669727417985107E-8</c:v>
                </c:pt>
                <c:pt idx="205">
                  <c:v>1.5670978937287932E-8</c:v>
                </c:pt>
                <c:pt idx="206">
                  <c:v>1.5672253928733097E-8</c:v>
                </c:pt>
                <c:pt idx="207">
                  <c:v>1.5673552836432447E-8</c:v>
                </c:pt>
                <c:pt idx="208">
                  <c:v>1.5674876113047426E-8</c:v>
                </c:pt>
                <c:pt idx="209">
                  <c:v>1.5676224219959361E-8</c:v>
                </c:pt>
                <c:pt idx="210">
                  <c:v>1.567759762744322E-8</c:v>
                </c:pt>
                <c:pt idx="211">
                  <c:v>1.5678996814845007E-8</c:v>
                </c:pt>
                <c:pt idx="212">
                  <c:v>1.5680422270762738E-8</c:v>
                </c:pt>
                <c:pt idx="213">
                  <c:v>1.5681874493231577E-8</c:v>
                </c:pt>
                <c:pt idx="214">
                  <c:v>1.5683353989912674E-8</c:v>
                </c:pt>
                <c:pt idx="215">
                  <c:v>1.5684861278286544E-8</c:v>
                </c:pt>
                <c:pt idx="216">
                  <c:v>1.5686396885849343E-8</c:v>
                </c:pt>
                <c:pt idx="217">
                  <c:v>1.5687961350314906E-8</c:v>
                </c:pt>
                <c:pt idx="218">
                  <c:v>1.5689555219820284E-8</c:v>
                </c:pt>
                <c:pt idx="219">
                  <c:v>1.5691179053135322E-8</c:v>
                </c:pt>
                <c:pt idx="220">
                  <c:v>1.5692833419877825E-8</c:v>
                </c:pt>
                <c:pt idx="221">
                  <c:v>1.5694518900732627E-8</c:v>
                </c:pt>
                <c:pt idx="222">
                  <c:v>1.5696236087675371E-8</c:v>
                </c:pt>
                <c:pt idx="223">
                  <c:v>1.5697985584201884E-8</c:v>
                </c:pt>
                <c:pt idx="224">
                  <c:v>1.5699768005561225E-8</c:v>
                </c:pt>
                <c:pt idx="225">
                  <c:v>1.5701583978995572E-8</c:v>
                </c:pt>
                <c:pt idx="226">
                  <c:v>1.5703434143983833E-8</c:v>
                </c:pt>
                <c:pt idx="227">
                  <c:v>1.5705319152491398E-8</c:v>
                </c:pt>
                <c:pt idx="228">
                  <c:v>1.5707239669224982E-8</c:v>
                </c:pt>
                <c:pt idx="229">
                  <c:v>1.5709196371893735E-8</c:v>
                </c:pt>
                <c:pt idx="230">
                  <c:v>1.5711189951475198E-8</c:v>
                </c:pt>
                <c:pt idx="231">
                  <c:v>1.5713221112488253E-8</c:v>
                </c:pt>
                <c:pt idx="232">
                  <c:v>1.5715290573270964E-8</c:v>
                </c:pt>
                <c:pt idx="233">
                  <c:v>1.5717399066265613E-8</c:v>
                </c:pt>
                <c:pt idx="234">
                  <c:v>1.5719547338309521E-8</c:v>
                </c:pt>
                <c:pt idx="235">
                  <c:v>1.5721736150932535E-8</c:v>
                </c:pt>
                <c:pt idx="236">
                  <c:v>1.5723966280661599E-8</c:v>
                </c:pt>
                <c:pt idx="237">
                  <c:v>1.5726238519331522E-8</c:v>
                </c:pt>
                <c:pt idx="238">
                  <c:v>1.5728553674403405E-8</c:v>
                </c:pt>
                <c:pt idx="239">
                  <c:v>1.5730912569289645E-8</c:v>
                </c:pt>
                <c:pt idx="240">
                  <c:v>1.5733316043686886E-8</c:v>
                </c:pt>
                <c:pt idx="241">
                  <c:v>1.5735764953916915E-8</c:v>
                </c:pt>
                <c:pt idx="242">
                  <c:v>1.5738260173273843E-8</c:v>
                </c:pt>
                <c:pt idx="243">
                  <c:v>1.5740802592380947E-8</c:v>
                </c:pt>
                <c:pt idx="244">
                  <c:v>1.5743393119555227E-8</c:v>
                </c:pt>
                <c:pt idx="245">
                  <c:v>1.5746032681179589E-8</c:v>
                </c:pt>
                <c:pt idx="246">
                  <c:v>1.574872222208492E-8</c:v>
                </c:pt>
                <c:pt idx="247">
                  <c:v>1.5751462705940153E-8</c:v>
                </c:pt>
                <c:pt idx="248">
                  <c:v>1.575425511565168E-8</c:v>
                </c:pt>
                <c:pt idx="249">
                  <c:v>1.5757100453772685E-8</c:v>
                </c:pt>
                <c:pt idx="250">
                  <c:v>1.5759999742920749E-8</c:v>
                </c:pt>
                <c:pt idx="251">
                  <c:v>1.5762954026207086E-8</c:v>
                </c:pt>
                <c:pt idx="252">
                  <c:v>1.5765964367674161E-8</c:v>
                </c:pt>
                <c:pt idx="253">
                  <c:v>1.576903185274555E-8</c:v>
                </c:pt>
                <c:pt idx="254">
                  <c:v>1.5772157588684564E-8</c:v>
                </c:pt>
                <c:pt idx="255">
                  <c:v>1.5775342705065388E-8</c:v>
                </c:pt>
                <c:pt idx="256">
                  <c:v>1.5778588354254877E-8</c:v>
                </c:pt>
                <c:pt idx="257">
                  <c:v>1.5781895711906216E-8</c:v>
                </c:pt>
                <c:pt idx="258">
                  <c:v>1.5785265977463634E-8</c:v>
                </c:pt>
                <c:pt idx="259">
                  <c:v>1.5788700374681408E-8</c:v>
                </c:pt>
                <c:pt idx="260">
                  <c:v>1.5792200152152811E-8</c:v>
                </c:pt>
                <c:pt idx="261">
                  <c:v>1.5795766583854662E-8</c:v>
                </c:pt>
                <c:pt idx="262">
                  <c:v>1.5799400969702856E-8</c:v>
                </c:pt>
                <c:pt idx="263">
                  <c:v>1.5803104636123556E-8</c:v>
                </c:pt>
                <c:pt idx="264">
                  <c:v>1.5806878936637543E-8</c:v>
                </c:pt>
                <c:pt idx="265">
                  <c:v>1.5810725252458868E-8</c:v>
                </c:pt>
                <c:pt idx="266">
                  <c:v>1.5814644993109055E-8</c:v>
                </c:pt>
                <c:pt idx="267">
                  <c:v>1.5818639597046408E-8</c:v>
                </c:pt>
                <c:pt idx="268">
                  <c:v>1.5822710532311343E-8</c:v>
                </c:pt>
                <c:pt idx="269">
                  <c:v>1.5826859297187516E-8</c:v>
                </c:pt>
                <c:pt idx="270">
                  <c:v>1.5831087420880556E-8</c:v>
                </c:pt>
                <c:pt idx="271">
                  <c:v>1.5835396464212634E-8</c:v>
                </c:pt>
                <c:pt idx="272">
                  <c:v>1.5839788020336907E-8</c:v>
                </c:pt>
                <c:pt idx="273">
                  <c:v>1.5844263715468144E-8</c:v>
                </c:pt>
                <c:pt idx="274">
                  <c:v>1.5848825209633923E-8</c:v>
                </c:pt>
                <c:pt idx="275">
                  <c:v>1.5853474197443607E-8</c:v>
                </c:pt>
                <c:pt idx="276">
                  <c:v>1.5858212408879533E-8</c:v>
                </c:pt>
                <c:pt idx="277">
                  <c:v>1.586304161010619E-8</c:v>
                </c:pt>
                <c:pt idx="278">
                  <c:v>1.5867963604303081E-8</c:v>
                </c:pt>
                <c:pt idx="279">
                  <c:v>1.5872980232517958E-8</c:v>
                </c:pt>
                <c:pt idx="280">
                  <c:v>1.587809337454328E-8</c:v>
                </c:pt>
                <c:pt idx="281">
                  <c:v>1.5883304949815943E-8</c:v>
                </c:pt>
                <c:pt idx="282">
                  <c:v>1.5888616918340804E-8</c:v>
                </c:pt>
                <c:pt idx="283">
                  <c:v>1.5894031281639361E-8</c:v>
                </c:pt>
                <c:pt idx="284">
                  <c:v>1.5899550083723723E-8</c:v>
                </c:pt>
                <c:pt idx="285">
                  <c:v>1.5905175412097039E-8</c:v>
                </c:pt>
                <c:pt idx="286">
                  <c:v>1.5910909398781252E-8</c:v>
                </c:pt>
                <c:pt idx="287">
                  <c:v>1.5916754221372766E-8</c:v>
                </c:pt>
                <c:pt idx="288">
                  <c:v>1.5922712104127488E-8</c:v>
                </c:pt>
                <c:pt idx="289">
                  <c:v>1.592878531907533E-8</c:v>
                </c:pt>
                <c:pt idx="290">
                  <c:v>1.5934976187166044E-8</c:v>
                </c:pt>
                <c:pt idx="291">
                  <c:v>1.5941287079446938E-8</c:v>
                </c:pt>
                <c:pt idx="292">
                  <c:v>1.5947720418273308E-8</c:v>
                </c:pt>
                <c:pt idx="293">
                  <c:v>1.5954278678553476E-8</c:v>
                </c:pt>
                <c:pt idx="294">
                  <c:v>1.59609643890284E-8</c:v>
                </c:pt>
                <c:pt idx="295">
                  <c:v>1.5967780133588359E-8</c:v>
                </c:pt>
                <c:pt idx="296">
                  <c:v>1.5974728552626879E-8</c:v>
                </c:pt>
                <c:pt idx="297">
                  <c:v>1.5981812344433527E-8</c:v>
                </c:pt>
                <c:pt idx="298">
                  <c:v>1.59890342666273E-8</c:v>
                </c:pt>
                <c:pt idx="299">
                  <c:v>1.5996397137631152E-8</c:v>
                </c:pt>
                <c:pt idx="300">
                  <c:v>1.6003903838190116E-8</c:v>
                </c:pt>
                <c:pt idx="301">
                  <c:v>1.6011557312933301E-8</c:v>
                </c:pt>
                <c:pt idx="302">
                  <c:v>1.6019360571982577E-8</c:v>
                </c:pt>
                <c:pt idx="303">
                  <c:v>1.6027316692608524E-8</c:v>
                </c:pt>
                <c:pt idx="304">
                  <c:v>1.6035428820936115E-8</c:v>
                </c:pt>
                <c:pt idx="305">
                  <c:v>1.6043700173701121E-8</c:v>
                </c:pt>
                <c:pt idx="306">
                  <c:v>1.6052134040059828E-8</c:v>
                </c:pt>
                <c:pt idx="307">
                  <c:v>1.6060733783453253E-8</c:v>
                </c:pt>
                <c:pt idx="308">
                  <c:v>1.606950284352831E-8</c:v>
                </c:pt>
                <c:pt idx="309">
                  <c:v>1.6078444738118009E-8</c:v>
                </c:pt>
                <c:pt idx="310">
                  <c:v>1.6087563065282313E-8</c:v>
                </c:pt>
                <c:pt idx="311">
                  <c:v>1.6096861505412252E-8</c:v>
                </c:pt>
                <c:pt idx="312">
                  <c:v>1.610634382339993E-8</c:v>
                </c:pt>
                <c:pt idx="313">
                  <c:v>1.6116013870876264E-8</c:v>
                </c:pt>
                <c:pt idx="314">
                  <c:v>1.61258755885189E-8</c:v>
                </c:pt>
                <c:pt idx="315">
                  <c:v>1.6135933008434024E-8</c:v>
                </c:pt>
                <c:pt idx="316">
                  <c:v>1.6146190256613299E-8</c:v>
                </c:pt>
                <c:pt idx="317">
                  <c:v>1.6156651555470097E-8</c:v>
                </c:pt>
                <c:pt idx="318">
                  <c:v>1.6167321226457198E-8</c:v>
                </c:pt>
                <c:pt idx="319">
                  <c:v>1.617820369276946E-8</c:v>
                </c:pt>
                <c:pt idx="320">
                  <c:v>1.6189303482134612E-8</c:v>
                </c:pt>
                <c:pt idx="321">
                  <c:v>1.620062522969585E-8</c:v>
                </c:pt>
                <c:pt idx="322">
                  <c:v>1.621217368098912E-8</c:v>
                </c:pt>
                <c:pt idx="323">
                  <c:v>1.6223953695019619E-8</c:v>
                </c:pt>
                <c:pt idx="324">
                  <c:v>1.6235970247441125E-8</c:v>
                </c:pt>
                <c:pt idx="325">
                  <c:v>1.6248228433841717E-8</c:v>
                </c:pt>
                <c:pt idx="326">
                  <c:v>1.6260733473141206E-8</c:v>
                </c:pt>
                <c:pt idx="327">
                  <c:v>1.6273490711103506E-8</c:v>
                </c:pt>
                <c:pt idx="328">
                  <c:v>1.6286505623969908E-8</c:v>
                </c:pt>
                <c:pt idx="329">
                  <c:v>1.6299783822216722E-8</c:v>
                </c:pt>
                <c:pt idx="330">
                  <c:v>1.6313331054443766E-8</c:v>
                </c:pt>
                <c:pt idx="331">
                  <c:v>1.6327153211398076E-8</c:v>
                </c:pt>
                <c:pt idx="332">
                  <c:v>1.6341256330139118E-8</c:v>
                </c:pt>
                <c:pt idx="333">
                  <c:v>1.6355646598350752E-8</c:v>
                </c:pt>
                <c:pt idx="334">
                  <c:v>1.6370330358806323E-8</c:v>
                </c:pt>
                <c:pt idx="335">
                  <c:v>1.6385314113994162E-8</c:v>
                </c:pt>
                <c:pt idx="336">
                  <c:v>1.6400604530908616E-8</c:v>
                </c:pt>
                <c:pt idx="337">
                  <c:v>1.6416208446015247E-8</c:v>
                </c:pt>
                <c:pt idx="338">
                  <c:v>1.6432132870397101E-8</c:v>
                </c:pt>
                <c:pt idx="339">
                  <c:v>1.6448384995088886E-8</c:v>
                </c:pt>
                <c:pt idx="340">
                  <c:v>1.646497219660977E-8</c:v>
                </c:pt>
                <c:pt idx="341">
                  <c:v>1.648190204270038E-8</c:v>
                </c:pt>
                <c:pt idx="342">
                  <c:v>1.649918229827535E-8</c:v>
                </c:pt>
                <c:pt idx="343">
                  <c:v>1.6516820931600128E-8</c:v>
                </c:pt>
                <c:pt idx="344">
                  <c:v>1.6534826120701232E-8</c:v>
                </c:pt>
                <c:pt idx="345">
                  <c:v>1.655320626002263E-8</c:v>
                </c:pt>
                <c:pt idx="346">
                  <c:v>1.6571969967336763E-8</c:v>
                </c:pt>
                <c:pt idx="347">
                  <c:v>1.6591126090923713E-8</c:v>
                </c:pt>
                <c:pt idx="348">
                  <c:v>1.6610683717029937E-8</c:v>
                </c:pt>
                <c:pt idx="349">
                  <c:v>1.6630652177619656E-8</c:v>
                </c:pt>
                <c:pt idx="350">
                  <c:v>1.6651041058432619E-8</c:v>
                </c:pt>
                <c:pt idx="351">
                  <c:v>1.6671860207362163E-8</c:v>
                </c:pt>
                <c:pt idx="352">
                  <c:v>1.6693119743169027E-8</c:v>
                </c:pt>
                <c:pt idx="353">
                  <c:v>1.67148300645471E-8</c:v>
                </c:pt>
                <c:pt idx="354">
                  <c:v>1.6737001859556644E-8</c:v>
                </c:pt>
                <c:pt idx="355">
                  <c:v>1.6759646115444336E-8</c:v>
                </c:pt>
                <c:pt idx="356">
                  <c:v>1.6782774128867605E-8</c:v>
                </c:pt>
                <c:pt idx="357">
                  <c:v>1.6806397516543134E-8</c:v>
                </c:pt>
                <c:pt idx="358">
                  <c:v>1.6830528226341443E-8</c:v>
                </c:pt>
                <c:pt idx="359">
                  <c:v>1.685517854884754E-8</c:v>
                </c:pt>
                <c:pt idx="360">
                  <c:v>1.688036112941268E-8</c:v>
                </c:pt>
                <c:pt idx="361">
                  <c:v>1.6906088980721164E-8</c:v>
                </c:pt>
                <c:pt idx="362">
                  <c:v>1.6932375495897748E-8</c:v>
                </c:pt>
                <c:pt idx="363">
                  <c:v>1.6959234462184125E-8</c:v>
                </c:pt>
                <c:pt idx="364">
                  <c:v>1.6986680075212316E-8</c:v>
                </c:pt>
                <c:pt idx="365">
                  <c:v>1.701472695390719E-8</c:v>
                </c:pt>
                <c:pt idx="366">
                  <c:v>1.7043390156049758E-8</c:v>
                </c:pt>
                <c:pt idx="367">
                  <c:v>1.7072685194536024E-8</c:v>
                </c:pt>
                <c:pt idx="368">
                  <c:v>1.7102628054368959E-8</c:v>
                </c:pt>
                <c:pt idx="369">
                  <c:v>1.7133235210420842E-8</c:v>
                </c:pt>
                <c:pt idx="370">
                  <c:v>1.716452364600882E-8</c:v>
                </c:pt>
                <c:pt idx="371">
                  <c:v>1.7196510872327397E-8</c:v>
                </c:pt>
                <c:pt idx="372">
                  <c:v>1.7229214948782886E-8</c:v>
                </c:pt>
                <c:pt idx="373">
                  <c:v>1.726265450428167E-8</c:v>
                </c:pt>
                <c:pt idx="374">
                  <c:v>1.7296848759522645E-8</c:v>
                </c:pt>
                <c:pt idx="375">
                  <c:v>1.7331817550351813E-8</c:v>
                </c:pt>
                <c:pt idx="376">
                  <c:v>1.7367581352236606E-8</c:v>
                </c:pt>
                <c:pt idx="377">
                  <c:v>1.7404161305925067E-8</c:v>
                </c:pt>
                <c:pt idx="378">
                  <c:v>1.7441579244356495E-8</c:v>
                </c:pt>
                <c:pt idx="379">
                  <c:v>1.7479857720895599E-8</c:v>
                </c:pt>
                <c:pt idx="380">
                  <c:v>1.7519020038966896E-8</c:v>
                </c:pt>
                <c:pt idx="381">
                  <c:v>1.7559090283171877E-8</c:v>
                </c:pt>
                <c:pt idx="382">
                  <c:v>1.7600093351974528E-8</c:v>
                </c:pt>
                <c:pt idx="383">
                  <c:v>1.7642054992051288E-8</c:v>
                </c:pt>
                <c:pt idx="384">
                  <c:v>1.7685001834401988E-8</c:v>
                </c:pt>
                <c:pt idx="385">
                  <c:v>1.7728961432330679E-8</c:v>
                </c:pt>
                <c:pt idx="386">
                  <c:v>1.7773962301409205E-8</c:v>
                </c:pt>
                <c:pt idx="387">
                  <c:v>1.7820033961545539E-8</c:v>
                </c:pt>
                <c:pt idx="388">
                  <c:v>1.7867206981287937E-8</c:v>
                </c:pt>
                <c:pt idx="389">
                  <c:v>1.7915513024504266E-8</c:v>
                </c:pt>
                <c:pt idx="390">
                  <c:v>1.7964984899587186E-8</c:v>
                </c:pt>
                <c:pt idx="391">
                  <c:v>1.8015656611345024E-8</c:v>
                </c:pt>
                <c:pt idx="392">
                  <c:v>1.8067563415753039E-8</c:v>
                </c:pt>
                <c:pt idx="393">
                  <c:v>1.8120741877747822E-8</c:v>
                </c:pt>
                <c:pt idx="394">
                  <c:v>1.8175229932266348E-8</c:v>
                </c:pt>
                <c:pt idx="395">
                  <c:v>1.8231066948744787E-8</c:v>
                </c:pt>
                <c:pt idx="396">
                  <c:v>1.8288293799304651E-8</c:v>
                </c:pt>
                <c:pt idx="397">
                  <c:v>1.8346952930877351E-8</c:v>
                </c:pt>
                <c:pt idx="398">
                  <c:v>1.8407088441536099E-8</c:v>
                </c:pt>
                <c:pt idx="399">
                  <c:v>1.8468746161319258E-8</c:v>
                </c:pt>
                <c:pt idx="400">
                  <c:v>1.853197373786223E-8</c:v>
                </c:pt>
                <c:pt idx="401">
                  <c:v>1.8596820727171151E-8</c:v>
                </c:pt>
                <c:pt idx="402">
                  <c:v>1.8663338689903033E-8</c:v>
                </c:pt>
                <c:pt idx="403">
                  <c:v>1.8731581293545621E-8</c:v>
                </c:pt>
                <c:pt idx="404">
                  <c:v>1.8801604420922791E-8</c:v>
                </c:pt>
                <c:pt idx="405">
                  <c:v>1.8873466285487571E-8</c:v>
                </c:pt>
                <c:pt idx="406">
                  <c:v>1.8947227553900768E-8</c:v>
                </c:pt>
                <c:pt idx="407">
                  <c:v>1.9022951476439531E-8</c:v>
                </c:pt>
                <c:pt idx="408">
                  <c:v>1.9100704025824981E-8</c:v>
                </c:pt>
                <c:pt idx="409">
                  <c:v>1.9180554045106313E-8</c:v>
                </c:pt>
                <c:pt idx="410">
                  <c:v>1.9262573405302299E-8</c:v>
                </c:pt>
                <c:pt idx="411">
                  <c:v>1.9346837173552642E-8</c:v>
                </c:pt>
                <c:pt idx="412">
                  <c:v>1.943342379261089E-8</c:v>
                </c:pt>
                <c:pt idx="413">
                  <c:v>1.9522415272575395E-8</c:v>
                </c:pt>
                <c:pt idx="414">
                  <c:v>1.9613897395843202E-8</c:v>
                </c:pt>
                <c:pt idx="415">
                  <c:v>1.9707959936361826E-8</c:v>
                </c:pt>
                <c:pt idx="416">
                  <c:v>1.9804696894354931E-8</c:v>
                </c:pt>
                <c:pt idx="417">
                  <c:v>1.9904206747805321E-8</c:v>
                </c:pt>
                <c:pt idx="418">
                  <c:v>2.0006592722111473E-8</c:v>
                </c:pt>
                <c:pt idx="419">
                  <c:v>2.0111963079458467E-8</c:v>
                </c:pt>
                <c:pt idx="420">
                  <c:v>2.0220431429607703E-8</c:v>
                </c:pt>
                <c:pt idx="421">
                  <c:v>2.0332117063971836E-8</c:v>
                </c:pt>
                <c:pt idx="422">
                  <c:v>2.0447145315032614E-8</c:v>
                </c:pt>
                <c:pt idx="423">
                  <c:v>2.0565647943366292E-8</c:v>
                </c:pt>
                <c:pt idx="424">
                  <c:v>2.0687763554781461E-8</c:v>
                </c:pt>
                <c:pt idx="425">
                  <c:v>2.0813638050326953E-8</c:v>
                </c:pt>
                <c:pt idx="426">
                  <c:v>2.0943425112227823E-8</c:v>
                </c:pt>
                <c:pt idx="427">
                  <c:v>2.107728672913181E-8</c:v>
                </c:pt>
                <c:pt idx="428">
                  <c:v>2.1215393764417524E-8</c:v>
                </c:pt>
                <c:pt idx="429">
                  <c:v>2.1357926571728053E-8</c:v>
                </c:pt>
                <c:pt idx="430">
                  <c:v>2.1505075662361309E-8</c:v>
                </c:pt>
                <c:pt idx="431">
                  <c:v>2.1657042429671644E-8</c:v>
                </c:pt>
                <c:pt idx="432">
                  <c:v>2.1814039936228804E-8</c:v>
                </c:pt>
                <c:pt idx="433">
                  <c:v>2.1976293770150697E-8</c:v>
                </c:pt>
                <c:pt idx="434">
                  <c:v>2.2144042977787335E-8</c:v>
                </c:pt>
                <c:pt idx="435">
                  <c:v>2.231754108078688E-8</c:v>
                </c:pt>
                <c:pt idx="436">
                  <c:v>2.2497057186561182E-8</c:v>
                </c:pt>
                <c:pt idx="437">
                  <c:v>2.2682877202274068E-8</c:v>
                </c:pt>
                <c:pt idx="438">
                  <c:v>2.2875305163749633E-8</c:v>
                </c:pt>
                <c:pt idx="439">
                  <c:v>2.3074664692148855E-8</c:v>
                </c:pt>
                <c:pt idx="440">
                  <c:v>2.3281300592917158E-8</c:v>
                </c:pt>
                <c:pt idx="441">
                  <c:v>2.3495580613426087E-8</c:v>
                </c:pt>
                <c:pt idx="442">
                  <c:v>2.3717897377905941E-8</c:v>
                </c:pt>
                <c:pt idx="443">
                  <c:v>2.3948670520799894E-8</c:v>
                </c:pt>
                <c:pt idx="444">
                  <c:v>2.4188349042585753E-8</c:v>
                </c:pt>
                <c:pt idx="445">
                  <c:v>2.4437413915475388E-8</c:v>
                </c:pt>
                <c:pt idx="446">
                  <c:v>2.4696380970316174E-8</c:v>
                </c:pt>
                <c:pt idx="447">
                  <c:v>2.4965804100565718E-8</c:v>
                </c:pt>
                <c:pt idx="448">
                  <c:v>2.524627882450047E-8</c:v>
                </c:pt>
                <c:pt idx="449">
                  <c:v>2.5538446253011941E-8</c:v>
                </c:pt>
                <c:pt idx="450">
                  <c:v>2.5842997517591368E-8</c:v>
                </c:pt>
                <c:pt idx="451">
                  <c:v>2.6160678721603943E-8</c:v>
                </c:pt>
                <c:pt idx="452">
                  <c:v>2.6492296487982714E-8</c:v>
                </c:pt>
                <c:pt idx="453">
                  <c:v>2.6838724188303403E-8</c:v>
                </c:pt>
                <c:pt idx="454">
                  <c:v>2.7200908952207457E-8</c:v>
                </c:pt>
                <c:pt idx="455">
                  <c:v>2.7579879572797908E-8</c:v>
                </c:pt>
                <c:pt idx="456">
                  <c:v>2.7976755443452493E-8</c:v>
                </c:pt>
                <c:pt idx="457">
                  <c:v>2.8392756685220256E-8</c:v>
                </c:pt>
                <c:pt idx="458">
                  <c:v>2.882921565239431E-8</c:v>
                </c:pt>
                <c:pt idx="459">
                  <c:v>2.9287590038066156E-8</c:v>
                </c:pt>
                <c:pt idx="460">
                  <c:v>2.9769477842790159E-8</c:v>
                </c:pt>
                <c:pt idx="461">
                  <c:v>3.027663451955646E-8</c:v>
                </c:pt>
                <c:pt idx="462">
                  <c:v>3.0810992669170839E-8</c:v>
                </c:pt>
                <c:pt idx="463">
                  <c:v>3.1374684734519549E-8</c:v>
                </c:pt>
                <c:pt idx="464">
                  <c:v>3.1970069233348061E-8</c:v>
                </c:pt>
                <c:pt idx="465">
                  <c:v>3.2599761181371526E-8</c:v>
                </c:pt>
                <c:pt idx="466">
                  <c:v>3.3266667496179704E-8</c:v>
                </c:pt>
                <c:pt idx="467">
                  <c:v>3.3974028344410782E-8</c:v>
                </c:pt>
                <c:pt idx="468">
                  <c:v>3.4725465609056891E-8</c:v>
                </c:pt>
                <c:pt idx="469">
                  <c:v>3.5525039922019025E-8</c:v>
                </c:pt>
                <c:pt idx="470">
                  <c:v>3.6377318044203457E-8</c:v>
                </c:pt>
                <c:pt idx="471">
                  <c:v>3.7287452800979501E-8</c:v>
                </c:pt>
                <c:pt idx="472">
                  <c:v>3.826127832013418E-8</c:v>
                </c:pt>
                <c:pt idx="473">
                  <c:v>3.9305424005620285E-8</c:v>
                </c:pt>
                <c:pt idx="474">
                  <c:v>4.0427451556640437E-8</c:v>
                </c:pt>
                <c:pt idx="475">
                  <c:v>4.1636020464032359E-8</c:v>
                </c:pt>
                <c:pt idx="476">
                  <c:v>4.2941088857196465E-8</c:v>
                </c:pt>
                <c:pt idx="477">
                  <c:v>4.4354158427870533E-8</c:v>
                </c:pt>
                <c:pt idx="478">
                  <c:v>4.5888574538522244E-8</c:v>
                </c:pt>
                <c:pt idx="479">
                  <c:v>4.7559895674550814E-8</c:v>
                </c:pt>
                <c:pt idx="480">
                  <c:v>4.938635028150579E-8</c:v>
                </c:pt>
                <c:pt idx="481">
                  <c:v>5.1389403899574061E-8</c:v>
                </c:pt>
                <c:pt idx="482">
                  <c:v>5.3594465465053874E-8</c:v>
                </c:pt>
                <c:pt idx="483">
                  <c:v>5.6031768591388981E-8</c:v>
                </c:pt>
                <c:pt idx="484">
                  <c:v>5.8737470961492287E-8</c:v>
                </c:pt>
                <c:pt idx="485">
                  <c:v>6.1755020869785304E-8</c:v>
                </c:pt>
                <c:pt idx="486">
                  <c:v>6.5136840036166571E-8</c:v>
                </c:pt>
                <c:pt idx="487">
                  <c:v>6.8946355971541594E-8</c:v>
                </c:pt>
                <c:pt idx="488">
                  <c:v>7.3260363098520323E-8</c:v>
                </c:pt>
                <c:pt idx="489">
                  <c:v>7.8171551295403951E-8</c:v>
                </c:pt>
                <c:pt idx="490">
                  <c:v>8.3790710916438317E-8</c:v>
                </c:pt>
                <c:pt idx="491">
                  <c:v>9.0247390460929256E-8</c:v>
                </c:pt>
                <c:pt idx="492">
                  <c:v>9.7686215024630399E-8</c:v>
                </c:pt>
                <c:pt idx="493">
                  <c:v>1.0625286114821411E-7</c:v>
                </c:pt>
                <c:pt idx="494">
                  <c:v>1.1605756287672752E-7</c:v>
                </c:pt>
                <c:pt idx="495">
                  <c:v>1.2709405828842622E-7</c:v>
                </c:pt>
                <c:pt idx="496">
                  <c:v>1.3908196066275869E-7</c:v>
                </c:pt>
                <c:pt idx="497">
                  <c:v>1.5121408218017105E-7</c:v>
                </c:pt>
                <c:pt idx="498">
                  <c:v>1.6189341419939995E-7</c:v>
                </c:pt>
                <c:pt idx="499">
                  <c:v>1.6879714103876622E-7</c:v>
                </c:pt>
                <c:pt idx="500">
                  <c:v>1.6974131386136925E-7</c:v>
                </c:pt>
                <c:pt idx="501">
                  <c:v>1.6409348547300217E-7</c:v>
                </c:pt>
                <c:pt idx="502">
                  <c:v>1.5330947861253743E-7</c:v>
                </c:pt>
                <c:pt idx="503">
                  <c:v>1.3989322411475683E-7</c:v>
                </c:pt>
                <c:pt idx="504">
                  <c:v>1.2602161454426766E-7</c:v>
                </c:pt>
                <c:pt idx="505">
                  <c:v>1.1298811061652866E-7</c:v>
                </c:pt>
                <c:pt idx="506">
                  <c:v>1.0133629085813488E-7</c:v>
                </c:pt>
                <c:pt idx="507">
                  <c:v>9.1169676539255086E-8</c:v>
                </c:pt>
                <c:pt idx="508">
                  <c:v>8.2388046210843909E-8</c:v>
                </c:pt>
                <c:pt idx="509">
                  <c:v>7.4819732417777069E-8</c:v>
                </c:pt>
                <c:pt idx="510">
                  <c:v>6.8283966844933193E-8</c:v>
                </c:pt>
                <c:pt idx="511">
                  <c:v>6.261594721909962E-8</c:v>
                </c:pt>
                <c:pt idx="512">
                  <c:v>5.7674352904835432E-8</c:v>
                </c:pt>
                <c:pt idx="513">
                  <c:v>5.3341400254855607E-8</c:v>
                </c:pt>
                <c:pt idx="514">
                  <c:v>4.9520165457319466E-8</c:v>
                </c:pt>
                <c:pt idx="515">
                  <c:v>4.6131242815721457E-8</c:v>
                </c:pt>
                <c:pt idx="516">
                  <c:v>4.3109566140724228E-8</c:v>
                </c:pt>
                <c:pt idx="517">
                  <c:v>4.0401669043701934E-8</c:v>
                </c:pt>
                <c:pt idx="518">
                  <c:v>3.7963427897065782E-8</c:v>
                </c:pt>
                <c:pt idx="519">
                  <c:v>3.5758243184833345E-8</c:v>
                </c:pt>
                <c:pt idx="520">
                  <c:v>3.3755589357759856E-8</c:v>
                </c:pt>
                <c:pt idx="521">
                  <c:v>3.1929863112599876E-8</c:v>
                </c:pt>
                <c:pt idx="522">
                  <c:v>3.0259468839747819E-8</c:v>
                </c:pt>
                <c:pt idx="523">
                  <c:v>2.8726090858182085E-8</c:v>
                </c:pt>
                <c:pt idx="524">
                  <c:v>2.7314112249247437E-8</c:v>
                </c:pt>
                <c:pt idx="525">
                  <c:v>2.6010148734435475E-8</c:v>
                </c:pt>
                <c:pt idx="526">
                  <c:v>2.4802673011601247E-8</c:v>
                </c:pt>
                <c:pt idx="527">
                  <c:v>2.368171045025693E-8</c:v>
                </c:pt>
                <c:pt idx="528">
                  <c:v>2.2638591308399194E-8</c:v>
                </c:pt>
                <c:pt idx="529">
                  <c:v>2.1665747922593278E-8</c:v>
                </c:pt>
                <c:pt idx="530">
                  <c:v>2.0756547855557705E-8</c:v>
                </c:pt>
                <c:pt idx="531">
                  <c:v>1.9905155935656967E-8</c:v>
                </c:pt>
                <c:pt idx="532">
                  <c:v>1.9106419627206742E-8</c:v>
                </c:pt>
                <c:pt idx="533">
                  <c:v>1.8355773334529865E-8</c:v>
                </c:pt>
                <c:pt idx="534">
                  <c:v>1.7649158146613127E-8</c:v>
                </c:pt>
                <c:pt idx="535">
                  <c:v>1.6982954233990518E-8</c:v>
                </c:pt>
                <c:pt idx="536">
                  <c:v>1.6353923661387877E-8</c:v>
                </c:pt>
                <c:pt idx="537">
                  <c:v>1.5759161813816204E-8</c:v>
                </c:pt>
                <c:pt idx="538">
                  <c:v>1.5196055976920718E-8</c:v>
                </c:pt>
                <c:pt idx="539">
                  <c:v>1.4662249884780847E-8</c:v>
                </c:pt>
                <c:pt idx="540">
                  <c:v>1.4155613265613267E-8</c:v>
                </c:pt>
                <c:pt idx="541">
                  <c:v>1.3674215589893093E-8</c:v>
                </c:pt>
                <c:pt idx="542">
                  <c:v>1.3216303365471117E-8</c:v>
                </c:pt>
                <c:pt idx="543">
                  <c:v>1.2780280437487512E-8</c:v>
                </c:pt>
                <c:pt idx="544">
                  <c:v>1.23646908427557E-8</c:v>
                </c:pt>
                <c:pt idx="545">
                  <c:v>1.1968203843199382E-8</c:v>
                </c:pt>
                <c:pt idx="546">
                  <c:v>1.1589600824191655E-8</c:v>
                </c:pt>
                <c:pt idx="547">
                  <c:v>1.1227763793999809E-8</c:v>
                </c:pt>
                <c:pt idx="548">
                  <c:v>1.0881665262050649E-8</c:v>
                </c:pt>
                <c:pt idx="549">
                  <c:v>1.0550359308081932E-8</c:v>
                </c:pt>
                <c:pt idx="550">
                  <c:v>1.0232973682789857E-8</c:v>
                </c:pt>
                <c:pt idx="551">
                  <c:v>9.9287028043599519E-9</c:v>
                </c:pt>
                <c:pt idx="552">
                  <c:v>9.6368015351584319E-9</c:v>
                </c:pt>
                <c:pt idx="553">
                  <c:v>9.3565796395432292E-9</c:v>
                </c:pt>
                <c:pt idx="554">
                  <c:v>9.0873968377986597E-9</c:v>
                </c:pt>
                <c:pt idx="555">
                  <c:v>8.8286583830438326E-9</c:v>
                </c:pt>
                <c:pt idx="556">
                  <c:v>8.5798110980040718E-9</c:v>
                </c:pt>
                <c:pt idx="557">
                  <c:v>8.3403398170492708E-9</c:v>
                </c:pt>
                <c:pt idx="558">
                  <c:v>8.1097641861552122E-9</c:v>
                </c:pt>
                <c:pt idx="559">
                  <c:v>7.8876357796424008E-9</c:v>
                </c:pt>
                <c:pt idx="560">
                  <c:v>7.6735354978322878E-9</c:v>
                </c:pt>
                <c:pt idx="561">
                  <c:v>7.4670712143195729E-9</c:v>
                </c:pt>
                <c:pt idx="562">
                  <c:v>7.2678756454623289E-9</c:v>
                </c:pt>
                <c:pt idx="563">
                  <c:v>7.0756044180661635E-9</c:v>
                </c:pt>
                <c:pt idx="564">
                  <c:v>6.8899343141491177E-9</c:v>
                </c:pt>
                <c:pt idx="565">
                  <c:v>6.7105616742007253E-9</c:v>
                </c:pt>
                <c:pt idx="566">
                  <c:v>6.537200942535291E-9</c:v>
                </c:pt>
                <c:pt idx="567">
                  <c:v>6.3695833402474021E-9</c:v>
                </c:pt>
                <c:pt idx="568">
                  <c:v>6.2074556529348271E-9</c:v>
                </c:pt>
                <c:pt idx="569">
                  <c:v>6.050579121806451E-9</c:v>
                </c:pt>
                <c:pt idx="570">
                  <c:v>5.8987284280600615E-9</c:v>
                </c:pt>
                <c:pt idx="571">
                  <c:v>5.7516907615285426E-9</c:v>
                </c:pt>
                <c:pt idx="572">
                  <c:v>5.6092649655682456E-9</c:v>
                </c:pt>
                <c:pt idx="573">
                  <c:v>5.4712607510237347E-9</c:v>
                </c:pt>
                <c:pt idx="574">
                  <c:v>5.3374979728620785E-9</c:v>
                </c:pt>
                <c:pt idx="575">
                  <c:v>5.2078059637348894E-9</c:v>
                </c:pt>
                <c:pt idx="576">
                  <c:v>5.0820229193228782E-9</c:v>
                </c:pt>
                <c:pt idx="577">
                  <c:v>4.9599953308377949E-9</c:v>
                </c:pt>
                <c:pt idx="578">
                  <c:v>4.8415774605228158E-9</c:v>
                </c:pt>
                <c:pt idx="579">
                  <c:v>4.7266308564063233E-9</c:v>
                </c:pt>
                <c:pt idx="580">
                  <c:v>4.6150239029301356E-9</c:v>
                </c:pt>
                <c:pt idx="581">
                  <c:v>4.506631404401937E-9</c:v>
                </c:pt>
                <c:pt idx="582">
                  <c:v>4.4013341985129078E-9</c:v>
                </c:pt>
                <c:pt idx="583">
                  <c:v>4.2990187974242377E-9</c:v>
                </c:pt>
                <c:pt idx="584">
                  <c:v>4.1995770541585641E-9</c:v>
                </c:pt>
                <c:pt idx="585">
                  <c:v>4.1029058522433272E-9</c:v>
                </c:pt>
                <c:pt idx="586">
                  <c:v>4.0089068167389755E-9</c:v>
                </c:pt>
                <c:pt idx="587">
                  <c:v>3.9174860449562727E-9</c:v>
                </c:pt>
                <c:pt idx="588">
                  <c:v>3.8285538553167563E-9</c:v>
                </c:pt>
                <c:pt idx="589">
                  <c:v>3.7420245529486723E-9</c:v>
                </c:pt>
                <c:pt idx="590">
                  <c:v>3.6578162107334776E-9</c:v>
                </c:pt>
                <c:pt idx="591">
                  <c:v>3.5758504646284459E-9</c:v>
                </c:pt>
                <c:pt idx="592">
                  <c:v>3.4960523221934494E-9</c:v>
                </c:pt>
                <c:pt idx="593">
                  <c:v>3.4183499833397858E-9</c:v>
                </c:pt>
                <c:pt idx="594">
                  <c:v>3.3426746724010256E-9</c:v>
                </c:pt>
                <c:pt idx="595">
                  <c:v>3.2689604807013775E-9</c:v>
                </c:pt>
                <c:pt idx="596">
                  <c:v>3.1971442188655174E-9</c:v>
                </c:pt>
                <c:pt idx="597">
                  <c:v>3.127165278173087E-9</c:v>
                </c:pt>
                <c:pt idx="598">
                  <c:v>3.0589655003201657E-9</c:v>
                </c:pt>
                <c:pt idx="599">
                  <c:v>2.9924890549984638E-9</c:v>
                </c:pt>
                <c:pt idx="600">
                  <c:v>2.9276823247514809E-9</c:v>
                </c:pt>
                <c:pt idx="601">
                  <c:v>2.864493796607582E-9</c:v>
                </c:pt>
                <c:pt idx="602">
                  <c:v>2.8028739600298837E-9</c:v>
                </c:pt>
                <c:pt idx="603">
                  <c:v>2.7427752107579802E-9</c:v>
                </c:pt>
                <c:pt idx="604">
                  <c:v>2.6841517601480253E-9</c:v>
                </c:pt>
                <c:pt idx="605">
                  <c:v>2.6269595496487312E-9</c:v>
                </c:pt>
                <c:pt idx="606">
                  <c:v>2.5711561700766798E-9</c:v>
                </c:pt>
                <c:pt idx="607">
                  <c:v>2.5167007853800679E-9</c:v>
                </c:pt>
                <c:pt idx="608">
                  <c:v>2.4635540606020822E-9</c:v>
                </c:pt>
                <c:pt idx="609">
                  <c:v>2.4116780937771735E-9</c:v>
                </c:pt>
                <c:pt idx="610">
                  <c:v>2.3610363515112015E-9</c:v>
                </c:pt>
                <c:pt idx="611">
                  <c:v>2.3115936080158804E-9</c:v>
                </c:pt>
                <c:pt idx="612">
                  <c:v>2.2633158873826468E-9</c:v>
                </c:pt>
                <c:pt idx="613">
                  <c:v>2.216170408897167E-9</c:v>
                </c:pt>
                <c:pt idx="614">
                  <c:v>2.1701255352095529E-9</c:v>
                </c:pt>
                <c:pt idx="615">
                  <c:v>2.1251507231869273E-9</c:v>
                </c:pt>
                <c:pt idx="616">
                  <c:v>2.0812164772884581E-9</c:v>
                </c:pt>
                <c:pt idx="617">
                  <c:v>2.0382943053128228E-9</c:v>
                </c:pt>
                <c:pt idx="618">
                  <c:v>1.9963566763779817E-9</c:v>
                </c:pt>
                <c:pt idx="619">
                  <c:v>1.9553769810035559E-9</c:v>
                </c:pt>
                <c:pt idx="620">
                  <c:v>1.915329493173293E-9</c:v>
                </c:pt>
                <c:pt idx="621">
                  <c:v>1.8761893342644763E-9</c:v>
                </c:pt>
                <c:pt idx="622">
                  <c:v>1.8379324387372383E-9</c:v>
                </c:pt>
                <c:pt idx="623">
                  <c:v>1.8005355214850071E-9</c:v>
                </c:pt>
                <c:pt idx="624">
                  <c:v>1.7639760467521158E-9</c:v>
                </c:pt>
                <c:pt idx="625">
                  <c:v>1.7282321985319718E-9</c:v>
                </c:pt>
                <c:pt idx="626">
                  <c:v>1.6932828523638221E-9</c:v>
                </c:pt>
                <c:pt idx="627">
                  <c:v>1.6591075484514384E-9</c:v>
                </c:pt>
                <c:pt idx="628">
                  <c:v>1.6256864660318645E-9</c:v>
                </c:pt>
                <c:pt idx="629">
                  <c:v>1.5930003989270712E-9</c:v>
                </c:pt>
                <c:pt idx="630">
                  <c:v>1.5610307322147152E-9</c:v>
                </c:pt>
                <c:pt idx="631">
                  <c:v>1.5297594199588718E-9</c:v>
                </c:pt>
                <c:pt idx="632">
                  <c:v>1.4991689639449586E-9</c:v>
                </c:pt>
                <c:pt idx="633">
                  <c:v>1.4692423933658092E-9</c:v>
                </c:pt>
                <c:pt idx="634">
                  <c:v>1.4399632454100098E-9</c:v>
                </c:pt>
                <c:pt idx="635">
                  <c:v>1.4113155467055835E-9</c:v>
                </c:pt>
                <c:pt idx="636">
                  <c:v>1.3832837955754981E-9</c:v>
                </c:pt>
                <c:pt idx="637">
                  <c:v>1.355852945063549E-9</c:v>
                </c:pt>
                <c:pt idx="638">
                  <c:v>1.3290083866918402E-9</c:v>
                </c:pt>
                <c:pt idx="639">
                  <c:v>1.3027359349131708E-9</c:v>
                </c:pt>
                <c:pt idx="640">
                  <c:v>1.2770218122237744E-9</c:v>
                </c:pt>
                <c:pt idx="641">
                  <c:v>1.2518526349038163E-9</c:v>
                </c:pt>
                <c:pt idx="642">
                  <c:v>1.227215399354825E-9</c:v>
                </c:pt>
                <c:pt idx="643">
                  <c:v>1.2030974690049019E-9</c:v>
                </c:pt>
                <c:pt idx="644">
                  <c:v>1.1794865617545644E-9</c:v>
                </c:pt>
                <c:pt idx="645">
                  <c:v>1.1563707379366877E-9</c:v>
                </c:pt>
                <c:pt idx="646">
                  <c:v>1.1337383887666984E-9</c:v>
                </c:pt>
                <c:pt idx="647">
                  <c:v>1.1115782252591528E-9</c:v>
                </c:pt>
                <c:pt idx="648">
                  <c:v>1.0898792675892193E-9</c:v>
                </c:pt>
                <c:pt idx="649">
                  <c:v>1.0686308348780082E-9</c:v>
                </c:pt>
                <c:pt idx="650">
                  <c:v>1.0478225353821597E-9</c:v>
                </c:pt>
                <c:pt idx="651">
                  <c:v>1.0274442570689979E-9</c:v>
                </c:pt>
                <c:pt idx="652">
                  <c:v>1.007486158559635E-9</c:v>
                </c:pt>
                <c:pt idx="653">
                  <c:v>9.8793866042319783E-10</c:v>
                </c:pt>
                <c:pt idx="654">
                  <c:v>9.6879243680640313E-10</c:v>
                </c:pt>
                <c:pt idx="655">
                  <c:v>9.5003840738329738E-10</c:v>
                </c:pt>
                <c:pt idx="656">
                  <c:v>9.3166772961090579E-10</c:v>
                </c:pt>
                <c:pt idx="657">
                  <c:v>9.136717912772889E-10</c:v>
                </c:pt>
                <c:pt idx="658">
                  <c:v>8.9604220332900835E-10</c:v>
                </c:pt>
                <c:pt idx="659">
                  <c:v>8.7877079296584157E-10</c:v>
                </c:pt>
                <c:pt idx="660">
                  <c:v>8.6184959699105551E-10</c:v>
                </c:pt>
                <c:pt idx="661">
                  <c:v>8.452708554062405E-10</c:v>
                </c:pt>
                <c:pt idx="662">
                  <c:v>8.290270052401973E-10</c:v>
                </c:pt>
                <c:pt idx="663">
                  <c:v>8.1311067460176093E-10</c:v>
                </c:pt>
                <c:pt idx="664">
                  <c:v>7.9751467694725783E-10</c:v>
                </c:pt>
                <c:pt idx="665">
                  <c:v>7.8223200555335977E-10</c:v>
                </c:pt>
                <c:pt idx="666">
                  <c:v>7.6725582818679676E-10</c:v>
                </c:pt>
                <c:pt idx="667">
                  <c:v>7.5257948196274859E-10</c:v>
                </c:pt>
                <c:pt idx="668">
                  <c:v>7.3819646838406585E-10</c:v>
                </c:pt>
                <c:pt idx="669">
                  <c:v>7.2410044855384567E-10</c:v>
                </c:pt>
                <c:pt idx="670">
                  <c:v>7.102852385543617E-10</c:v>
                </c:pt>
                <c:pt idx="671">
                  <c:v>6.9674480498547193E-10</c:v>
                </c:pt>
                <c:pt idx="672">
                  <c:v>6.8347326065612583E-10</c:v>
                </c:pt>
                <c:pt idx="673">
                  <c:v>6.7046486042282362E-10</c:v>
                </c:pt>
                <c:pt idx="674">
                  <c:v>6.577139971690754E-10</c:v>
                </c:pt>
                <c:pt idx="675">
                  <c:v>6.4521519792036795E-10</c:v>
                </c:pt>
                <c:pt idx="676">
                  <c:v>6.3296312008919922E-10</c:v>
                </c:pt>
                <c:pt idx="677">
                  <c:v>6.2095254784511085E-10</c:v>
                </c:pt>
                <c:pt idx="678">
                  <c:v>6.0917838860486025E-10</c:v>
                </c:pt>
                <c:pt idx="679">
                  <c:v>5.9763566963802366E-10</c:v>
                </c:pt>
                <c:pt idx="680">
                  <c:v>5.8631953478361461E-10</c:v>
                </c:pt>
                <c:pt idx="681">
                  <c:v>5.7522524127341496E-10</c:v>
                </c:pt>
                <c:pt idx="682">
                  <c:v>5.6434815665802881E-10</c:v>
                </c:pt>
                <c:pt idx="683">
                  <c:v>5.536837558316669E-10</c:v>
                </c:pt>
                <c:pt idx="684">
                  <c:v>5.432276181520068E-10</c:v>
                </c:pt>
                <c:pt idx="685">
                  <c:v>5.3297542465152219E-10</c:v>
                </c:pt>
                <c:pt idx="686">
                  <c:v>5.2292295533691999E-10</c:v>
                </c:pt>
                <c:pt idx="687">
                  <c:v>5.1306608657335636E-10</c:v>
                </c:pt>
                <c:pt idx="688">
                  <c:v>5.0340078855036974E-10</c:v>
                </c:pt>
                <c:pt idx="689">
                  <c:v>4.9392312282645509E-10</c:v>
                </c:pt>
                <c:pt idx="690">
                  <c:v>4.8462923994952796E-10</c:v>
                </c:pt>
                <c:pt idx="691">
                  <c:v>4.7551537715039063E-10</c:v>
                </c:pt>
                <c:pt idx="692">
                  <c:v>4.6657785610669664E-10</c:v>
                </c:pt>
                <c:pt idx="693">
                  <c:v>4.5781308077477248E-10</c:v>
                </c:pt>
                <c:pt idx="694">
                  <c:v>4.4921753528696721E-10</c:v>
                </c:pt>
                <c:pt idx="695">
                  <c:v>4.4078778191216584E-10</c:v>
                </c:pt>
                <c:pt idx="696">
                  <c:v>4.3252045907720745E-10</c:v>
                </c:pt>
                <c:pt idx="697">
                  <c:v>4.2441227944715778E-10</c:v>
                </c:pt>
                <c:pt idx="698">
                  <c:v>4.164600280622816E-10</c:v>
                </c:pt>
                <c:pt idx="699">
                  <c:v>4.0866056052981976E-10</c:v>
                </c:pt>
                <c:pt idx="700">
                  <c:v>4.0101080126866163E-10</c:v>
                </c:pt>
                <c:pt idx="701">
                  <c:v>3.9350774180506328E-10</c:v>
                </c:pt>
                <c:pt idx="702">
                  <c:v>3.8614843911773147E-10</c:v>
                </c:pt>
                <c:pt idx="703">
                  <c:v>3.7893001403050138E-10</c:v>
                </c:pt>
                <c:pt idx="704">
                  <c:v>3.7184964965114961E-10</c:v>
                </c:pt>
                <c:pt idx="705">
                  <c:v>3.6490458985459744E-10</c:v>
                </c:pt>
                <c:pt idx="706">
                  <c:v>3.5809213780920292E-10</c:v>
                </c:pt>
                <c:pt idx="707">
                  <c:v>3.5140965454458774E-10</c:v>
                </c:pt>
                <c:pt idx="708">
                  <c:v>3.4485455755967931E-10</c:v>
                </c:pt>
                <c:pt idx="709">
                  <c:v>3.38424319469642E-10</c:v>
                </c:pt>
                <c:pt idx="710">
                  <c:v>3.3211646669037368E-10</c:v>
                </c:pt>
                <c:pt idx="711">
                  <c:v>3.2592857815944328E-10</c:v>
                </c:pt>
                <c:pt idx="712">
                  <c:v>3.1985828409218053E-10</c:v>
                </c:pt>
                <c:pt idx="713">
                  <c:v>3.1390326477185313E-10</c:v>
                </c:pt>
                <c:pt idx="714">
                  <c:v>3.0806124937281776E-10</c:v>
                </c:pt>
                <c:pt idx="715">
                  <c:v>3.0233001481559197E-10</c:v>
                </c:pt>
                <c:pt idx="716">
                  <c:v>2.9670738465283807E-10</c:v>
                </c:pt>
                <c:pt idx="717">
                  <c:v>2.9119122798527698E-10</c:v>
                </c:pt>
                <c:pt idx="718">
                  <c:v>2.8577945840658419E-10</c:v>
                </c:pt>
                <c:pt idx="719">
                  <c:v>2.8047003297639664E-10</c:v>
                </c:pt>
                <c:pt idx="720">
                  <c:v>2.7526095122051371E-10</c:v>
                </c:pt>
                <c:pt idx="721">
                  <c:v>2.7015025415745977E-10</c:v>
                </c:pt>
                <c:pt idx="722">
                  <c:v>2.6513602335063965E-10</c:v>
                </c:pt>
                <c:pt idx="723">
                  <c:v>2.6021637998521411E-10</c:v>
                </c:pt>
                <c:pt idx="724">
                  <c:v>2.5538948396906016E-10</c:v>
                </c:pt>
                <c:pt idx="725">
                  <c:v>2.506535330569564E-10</c:v>
                </c:pt>
                <c:pt idx="726">
                  <c:v>2.460067619974121E-10</c:v>
                </c:pt>
                <c:pt idx="727">
                  <c:v>2.4144744170135367E-10</c:v>
                </c:pt>
                <c:pt idx="728">
                  <c:v>2.3697387843211278E-10</c:v>
                </c:pt>
                <c:pt idx="729">
                  <c:v>2.3258441301599914E-10</c:v>
                </c:pt>
                <c:pt idx="730">
                  <c:v>2.2827742007289904E-10</c:v>
                </c:pt>
                <c:pt idx="731">
                  <c:v>2.2405130726629527E-10</c:v>
                </c:pt>
                <c:pt idx="732">
                  <c:v>2.1990451457212851E-10</c:v>
                </c:pt>
                <c:pt idx="733">
                  <c:v>2.1583551356597987E-10</c:v>
                </c:pt>
                <c:pt idx="734">
                  <c:v>2.1184280672799545E-10</c:v>
                </c:pt>
                <c:pt idx="735">
                  <c:v>2.0792492676509104E-10</c:v>
                </c:pt>
                <c:pt idx="736">
                  <c:v>2.040804359498993E-10</c:v>
                </c:pt>
                <c:pt idx="737">
                  <c:v>2.0030792547600844E-10</c:v>
                </c:pt>
                <c:pt idx="738">
                  <c:v>1.9660601482900552E-10</c:v>
                </c:pt>
                <c:pt idx="739">
                  <c:v>1.929733511728974E-10</c:v>
                </c:pt>
                <c:pt idx="740">
                  <c:v>1.8940860875144821E-10</c:v>
                </c:pt>
                <c:pt idx="741">
                  <c:v>1.8591048830405467E-10</c:v>
                </c:pt>
                <c:pt idx="742">
                  <c:v>1.8247771649570181E-10</c:v>
                </c:pt>
                <c:pt idx="743">
                  <c:v>1.7910904536064625E-10</c:v>
                </c:pt>
                <c:pt idx="744">
                  <c:v>1.7580325175943452E-10</c:v>
                </c:pt>
                <c:pt idx="745">
                  <c:v>1.7255913684887959E-10</c:v>
                </c:pt>
                <c:pt idx="746">
                  <c:v>1.6937552556465805E-10</c:v>
                </c:pt>
                <c:pt idx="747">
                  <c:v>1.6625126611615453E-10</c:v>
                </c:pt>
                <c:pt idx="748">
                  <c:v>1.6318522949325544E-10</c:v>
                </c:pt>
                <c:pt idx="749">
                  <c:v>1.6017630898473352E-10</c:v>
                </c:pt>
                <c:pt idx="750">
                  <c:v>1.5722341970794265E-10</c:v>
                </c:pt>
                <c:pt idx="751">
                  <c:v>1.5432549814948658E-10</c:v>
                </c:pt>
                <c:pt idx="752">
                  <c:v>1.5148150171659609E-10</c:v>
                </c:pt>
                <c:pt idx="753">
                  <c:v>1.4869040829890441E-10</c:v>
                </c:pt>
                <c:pt idx="754">
                  <c:v>1.459512158403833E-10</c:v>
                </c:pt>
                <c:pt idx="755">
                  <c:v>1.4326294192110603E-10</c:v>
                </c:pt>
                <c:pt idx="756">
                  <c:v>1.4062462334866535E-10</c:v>
                </c:pt>
                <c:pt idx="757">
                  <c:v>1.3803531575890599E-10</c:v>
                </c:pt>
                <c:pt idx="758">
                  <c:v>1.3549409322579486E-10</c:v>
                </c:pt>
                <c:pt idx="759">
                  <c:v>1.3300004788016121E-10</c:v>
                </c:pt>
                <c:pt idx="760">
                  <c:v>1.305522895370779E-10</c:v>
                </c:pt>
                <c:pt idx="761">
                  <c:v>1.2814994533167001E-10</c:v>
                </c:pt>
                <c:pt idx="762">
                  <c:v>1.2579215936313355E-10</c:v>
                </c:pt>
                <c:pt idx="763">
                  <c:v>1.2347809234674388E-10</c:v>
                </c:pt>
                <c:pt idx="764">
                  <c:v>1.2120692127366719E-10</c:v>
                </c:pt>
                <c:pt idx="765">
                  <c:v>1.1897783907836478E-10</c:v>
                </c:pt>
                <c:pt idx="766">
                  <c:v>1.1679005431339923E-10</c:v>
                </c:pt>
                <c:pt idx="767">
                  <c:v>1.1464279083146742E-10</c:v>
                </c:pt>
                <c:pt idx="768">
                  <c:v>1.1253528747446225E-10</c:v>
                </c:pt>
                <c:pt idx="769">
                  <c:v>1.1046679776940559E-10</c:v>
                </c:pt>
                <c:pt idx="770">
                  <c:v>1.0843658963106789E-10</c:v>
                </c:pt>
                <c:pt idx="771">
                  <c:v>1.0644394507111718E-10</c:v>
                </c:pt>
                <c:pt idx="772">
                  <c:v>1.0448815991363038E-10</c:v>
                </c:pt>
                <c:pt idx="773">
                  <c:v>1.0256854351681624E-10</c:v>
                </c:pt>
                <c:pt idx="774">
                  <c:v>1.006844185007968E-10</c:v>
                </c:pt>
                <c:pt idx="775">
                  <c:v>9.8835120481296453E-11</c:v>
                </c:pt>
                <c:pt idx="776">
                  <c:v>9.7019997809096321E-11</c:v>
                </c:pt>
                <c:pt idx="777">
                  <c:v>9.5238411315116334E-11</c:v>
                </c:pt>
                <c:pt idx="778">
                  <c:v>9.3489734060988705E-11</c:v>
                </c:pt>
                <c:pt idx="779">
                  <c:v>9.1773351094991055E-11</c:v>
                </c:pt>
                <c:pt idx="780">
                  <c:v>9.0088659213208017E-11</c:v>
                </c:pt>
                <c:pt idx="781">
                  <c:v>8.8435066725799317E-11</c:v>
                </c:pt>
                <c:pt idx="782">
                  <c:v>8.681199322825328E-11</c:v>
                </c:pt>
                <c:pt idx="783">
                  <c:v>8.5218869377507735E-11</c:v>
                </c:pt>
                <c:pt idx="784">
                  <c:v>8.3655136672820511E-11</c:v>
                </c:pt>
                <c:pt idx="785">
                  <c:v>8.2120247241280058E-11</c:v>
                </c:pt>
                <c:pt idx="786">
                  <c:v>8.0613663627848653E-11</c:v>
                </c:pt>
                <c:pt idx="787">
                  <c:v>7.9134858589829746E-11</c:v>
                </c:pt>
                <c:pt idx="788">
                  <c:v>7.7683314895657335E-11</c:v>
                </c:pt>
                <c:pt idx="789">
                  <c:v>7.6258525127908436E-11</c:v>
                </c:pt>
                <c:pt idx="790">
                  <c:v>7.4859991490438269E-11</c:v>
                </c:pt>
                <c:pt idx="791">
                  <c:v>7.3487225619544156E-11</c:v>
                </c:pt>
                <c:pt idx="792">
                  <c:v>7.2139748399069324E-11</c:v>
                </c:pt>
                <c:pt idx="793">
                  <c:v>7.0817089779348636E-11</c:v>
                </c:pt>
                <c:pt idx="794">
                  <c:v>6.951878859991528E-11</c:v>
                </c:pt>
                <c:pt idx="795">
                  <c:v>6.8244392415879468E-11</c:v>
                </c:pt>
                <c:pt idx="796">
                  <c:v>6.6993457327898548E-11</c:v>
                </c:pt>
                <c:pt idx="797">
                  <c:v>6.5765547815651089E-11</c:v>
                </c:pt>
                <c:pt idx="798">
                  <c:v>6.4560236574745874E-11</c:v>
                </c:pt>
                <c:pt idx="799">
                  <c:v>6.3377104356976967E-11</c:v>
                </c:pt>
                <c:pt idx="800">
                  <c:v>6.2215739813861359E-11</c:v>
                </c:pt>
                <c:pt idx="801">
                  <c:v>6.1075739343373413E-11</c:v>
                </c:pt>
                <c:pt idx="802">
                  <c:v>5.995670693982173E-11</c:v>
                </c:pt>
                <c:pt idx="803">
                  <c:v>5.8858254046774044E-11</c:v>
                </c:pt>
                <c:pt idx="804">
                  <c:v>5.7779999412992196E-11</c:v>
                </c:pt>
                <c:pt idx="805">
                  <c:v>5.6721568951283385E-11</c:v>
                </c:pt>
                <c:pt idx="806">
                  <c:v>5.5682595600220212E-11</c:v>
                </c:pt>
                <c:pt idx="807">
                  <c:v>5.4662719188667504E-11</c:v>
                </c:pt>
                <c:pt idx="808">
                  <c:v>5.366158630303267E-11</c:v>
                </c:pt>
                <c:pt idx="809">
                  <c:v>5.2678850157213709E-11</c:v>
                </c:pt>
                <c:pt idx="810">
                  <c:v>5.1714170465157746E-11</c:v>
                </c:pt>
                <c:pt idx="811">
                  <c:v>5.076721331598323E-11</c:v>
                </c:pt>
                <c:pt idx="812">
                  <c:v>4.9837651051617234E-11</c:v>
                </c:pt>
                <c:pt idx="813">
                  <c:v>4.8925162146882569E-11</c:v>
                </c:pt>
                <c:pt idx="814">
                  <c:v>4.8029431091985045E-11</c:v>
                </c:pt>
                <c:pt idx="815">
                  <c:v>4.7150148277355115E-11</c:v>
                </c:pt>
                <c:pt idx="816">
                  <c:v>4.6287009880782008E-11</c:v>
                </c:pt>
                <c:pt idx="817">
                  <c:v>4.5439717756804065E-11</c:v>
                </c:pt>
                <c:pt idx="818">
                  <c:v>4.4607979328296997E-11</c:v>
                </c:pt>
                <c:pt idx="819">
                  <c:v>4.3791507480219054E-11</c:v>
                </c:pt>
                <c:pt idx="820">
                  <c:v>4.299002045546141E-11</c:v>
                </c:pt>
                <c:pt idx="821">
                  <c:v>4.2203241752768153E-11</c:v>
                </c:pt>
                <c:pt idx="822">
                  <c:v>4.1430900026673778E-11</c:v>
                </c:pt>
                <c:pt idx="823">
                  <c:v>4.0672728989416371E-11</c:v>
                </c:pt>
                <c:pt idx="824">
                  <c:v>3.9928467314793455E-11</c:v>
                </c:pt>
                <c:pt idx="825">
                  <c:v>3.919785854390557E-11</c:v>
                </c:pt>
                <c:pt idx="826">
                  <c:v>3.8480650992760593E-11</c:v>
                </c:pt>
                <c:pt idx="827">
                  <c:v>3.7776597661693481E-11</c:v>
                </c:pt>
                <c:pt idx="828">
                  <c:v>3.708545614656448E-11</c:v>
                </c:pt>
                <c:pt idx="829">
                  <c:v>3.6406988551698307E-11</c:v>
                </c:pt>
                <c:pt idx="830">
                  <c:v>3.5740961404531215E-11</c:v>
                </c:pt>
                <c:pt idx="831">
                  <c:v>3.5087145571926988E-11</c:v>
                </c:pt>
                <c:pt idx="832">
                  <c:v>3.4445316178126015E-11</c:v>
                </c:pt>
                <c:pt idx="833">
                  <c:v>3.3815252524300365E-11</c:v>
                </c:pt>
                <c:pt idx="834">
                  <c:v>3.3196738009672943E-11</c:v>
                </c:pt>
                <c:pt idx="835">
                  <c:v>3.2589560054177298E-11</c:v>
                </c:pt>
                <c:pt idx="836">
                  <c:v>3.1993510022618757E-11</c:v>
                </c:pt>
                <c:pt idx="837">
                  <c:v>3.1408383150311333E-11</c:v>
                </c:pt>
                <c:pt idx="838">
                  <c:v>3.0833978470155509E-11</c:v>
                </c:pt>
                <c:pt idx="839">
                  <c:v>3.0270098741135257E-11</c:v>
                </c:pt>
                <c:pt idx="840">
                  <c:v>2.9716550378193394E-11</c:v>
                </c:pt>
                <c:pt idx="841">
                  <c:v>2.917314338347076E-11</c:v>
                </c:pt>
                <c:pt idx="842">
                  <c:v>2.8639691278869474E-11</c:v>
                </c:pt>
                <c:pt idx="843">
                  <c:v>2.8116011039921859E-11</c:v>
                </c:pt>
                <c:pt idx="844">
                  <c:v>2.7601923030934376E-11</c:v>
                </c:pt>
                <c:pt idx="845">
                  <c:v>2.7097250941380571E-11</c:v>
                </c:pt>
                <c:pt idx="846">
                  <c:v>2.6601821723521568E-11</c:v>
                </c:pt>
                <c:pt idx="847">
                  <c:v>2.6115465531223725E-11</c:v>
                </c:pt>
                <c:pt idx="848">
                  <c:v>2.5638015659955191E-11</c:v>
                </c:pt>
                <c:pt idx="849">
                  <c:v>2.5169308487932343E-11</c:v>
                </c:pt>
                <c:pt idx="850">
                  <c:v>2.4709183418398621E-11</c:v>
                </c:pt>
                <c:pt idx="851">
                  <c:v>2.4257482823006704E-11</c:v>
                </c:pt>
                <c:pt idx="852">
                  <c:v>2.3814051986286602E-11</c:v>
                </c:pt>
                <c:pt idx="853">
                  <c:v>2.3378739051178072E-11</c:v>
                </c:pt>
                <c:pt idx="854">
                  <c:v>2.2951394965602534E-11</c:v>
                </c:pt>
                <c:pt idx="855">
                  <c:v>2.2531873430056213E-11</c:v>
                </c:pt>
                <c:pt idx="856">
                  <c:v>2.2120030846205073E-11</c:v>
                </c:pt>
                <c:pt idx="857">
                  <c:v>2.1715726266460348E-11</c:v>
                </c:pt>
                <c:pt idx="858">
                  <c:v>2.1318821344513292E-11</c:v>
                </c:pt>
                <c:pt idx="859">
                  <c:v>2.0929180286814723E-11</c:v>
                </c:pt>
                <c:pt idx="860">
                  <c:v>2.0546669804976515E-11</c:v>
                </c:pt>
                <c:pt idx="861">
                  <c:v>2.0171159069080154E-11</c:v>
                </c:pt>
                <c:pt idx="862">
                  <c:v>1.9802519661869842E-11</c:v>
                </c:pt>
                <c:pt idx="863">
                  <c:v>1.9440625533818722E-11</c:v>
                </c:pt>
                <c:pt idx="864">
                  <c:v>1.9085352959046499E-11</c:v>
                </c:pt>
                <c:pt idx="865">
                  <c:v>1.8736580492073236E-11</c:v>
                </c:pt>
                <c:pt idx="866">
                  <c:v>1.8394188925392505E-11</c:v>
                </c:pt>
                <c:pt idx="867">
                  <c:v>1.8058061247849573E-11</c:v>
                </c:pt>
                <c:pt idx="868">
                  <c:v>1.7728082603805413E-11</c:v>
                </c:pt>
                <c:pt idx="869">
                  <c:v>1.740414025307569E-11</c:v>
                </c:pt>
                <c:pt idx="870">
                  <c:v>1.7086123531624812E-11</c:v>
                </c:pt>
                <c:pt idx="871">
                  <c:v>1.6773923813004243E-11</c:v>
                </c:pt>
                <c:pt idx="872">
                  <c:v>1.6467434470517116E-11</c:v>
                </c:pt>
                <c:pt idx="873">
                  <c:v>1.6166550840100362E-11</c:v>
                </c:pt>
                <c:pt idx="874">
                  <c:v>1.5871170183902131E-11</c:v>
                </c:pt>
                <c:pt idx="875">
                  <c:v>1.558119165454942E-11</c:v>
                </c:pt>
                <c:pt idx="876">
                  <c:v>1.5296516260088164E-11</c:v>
                </c:pt>
                <c:pt idx="877">
                  <c:v>1.5017046829580849E-11</c:v>
                </c:pt>
                <c:pt idx="878">
                  <c:v>1.4742687979355901E-11</c:v>
                </c:pt>
                <c:pt idx="879">
                  <c:v>1.4473346079887786E-11</c:v>
                </c:pt>
                <c:pt idx="880">
                  <c:v>1.4208929223302433E-11</c:v>
                </c:pt>
                <c:pt idx="881">
                  <c:v>1.3949347191490697E-11</c:v>
                </c:pt>
                <c:pt idx="882">
                  <c:v>1.369451142482359E-11</c:v>
                </c:pt>
                <c:pt idx="883">
                  <c:v>1.3444334991451936E-11</c:v>
                </c:pt>
                <c:pt idx="884">
                  <c:v>1.3198732557183289E-11</c:v>
                </c:pt>
                <c:pt idx="885">
                  <c:v>1.295762035592363E-11</c:v>
                </c:pt>
                <c:pt idx="886">
                  <c:v>1.2720916160672583E-11</c:v>
                </c:pt>
                <c:pt idx="887">
                  <c:v>1.2488539255062187E-11</c:v>
                </c:pt>
                <c:pt idx="888">
                  <c:v>1.2260410405429089E-11</c:v>
                </c:pt>
                <c:pt idx="889">
                  <c:v>1.203645183340786E-11</c:v>
                </c:pt>
                <c:pt idx="890">
                  <c:v>1.1816587189038943E-11</c:v>
                </c:pt>
                <c:pt idx="891">
                  <c:v>1.1600741524378191E-11</c:v>
                </c:pt>
                <c:pt idx="892">
                  <c:v>1.1388841267600058E-11</c:v>
                </c:pt>
                <c:pt idx="893">
                  <c:v>1.118081419758425E-11</c:v>
                </c:pt>
                <c:pt idx="894">
                  <c:v>1.0976589418978324E-11</c:v>
                </c:pt>
                <c:pt idx="895">
                  <c:v>1.0776097337722967E-11</c:v>
                </c:pt>
                <c:pt idx="896">
                  <c:v>1.0579269637037678E-11</c:v>
                </c:pt>
                <c:pt idx="897">
                  <c:v>1.0386039253851126E-11</c:v>
                </c:pt>
                <c:pt idx="898">
                  <c:v>1.0196340355672798E-11</c:v>
                </c:pt>
                <c:pt idx="899">
                  <c:v>1.0010108317895273E-11</c:v>
                </c:pt>
                <c:pt idx="900">
                  <c:v>9.8272797015192238E-12</c:v>
                </c:pt>
                <c:pt idx="901">
                  <c:v>9.6477922312933546E-12</c:v>
                </c:pt>
                <c:pt idx="902">
                  <c:v>9.4715847742615622E-12</c:v>
                </c:pt>
                <c:pt idx="903">
                  <c:v>9.2985973187087228E-12</c:v>
                </c:pt>
                <c:pt idx="904">
                  <c:v>9.1287709534990675E-12</c:v>
                </c:pt>
                <c:pt idx="905">
                  <c:v>8.962047847798194E-12</c:v>
                </c:pt>
                <c:pt idx="906">
                  <c:v>8.798371231171978E-12</c:v>
                </c:pt>
                <c:pt idx="907">
                  <c:v>8.6376853740561605E-12</c:v>
                </c:pt>
                <c:pt idx="908">
                  <c:v>8.4799355685879303E-12</c:v>
                </c:pt>
                <c:pt idx="909">
                  <c:v>8.3250681097939347E-12</c:v>
                </c:pt>
                <c:pt idx="910">
                  <c:v>8.1730302771277134E-12</c:v>
                </c:pt>
                <c:pt idx="911">
                  <c:v>8.0237703163493965E-12</c:v>
                </c:pt>
                <c:pt idx="912">
                  <c:v>7.8772374217422915E-12</c:v>
                </c:pt>
                <c:pt idx="913">
                  <c:v>7.7333817186586138E-12</c:v>
                </c:pt>
                <c:pt idx="914">
                  <c:v>7.5921542463897227E-12</c:v>
                </c:pt>
                <c:pt idx="915">
                  <c:v>7.4535069413532961E-12</c:v>
                </c:pt>
                <c:pt idx="916">
                  <c:v>7.3173926205924231E-12</c:v>
                </c:pt>
                <c:pt idx="917">
                  <c:v>7.1837649655804882E-12</c:v>
                </c:pt>
                <c:pt idx="918">
                  <c:v>7.0525785063260533E-12</c:v>
                </c:pt>
                <c:pt idx="919">
                  <c:v>6.9237886057718845E-12</c:v>
                </c:pt>
                <c:pt idx="920">
                  <c:v>6.7973514444833099E-12</c:v>
                </c:pt>
                <c:pt idx="921">
                  <c:v>6.6732240056194382E-12</c:v>
                </c:pt>
                <c:pt idx="922">
                  <c:v>6.551364060182893E-12</c:v>
                </c:pt>
                <c:pt idx="923">
                  <c:v>6.4317301525424707E-12</c:v>
                </c:pt>
                <c:pt idx="924">
                  <c:v>6.314281586223219E-12</c:v>
                </c:pt>
                <c:pt idx="925">
                  <c:v>6.1989784099596215E-12</c:v>
                </c:pt>
                <c:pt idx="926">
                  <c:v>6.0857814040065765E-12</c:v>
                </c:pt>
                <c:pt idx="927">
                  <c:v>5.9746520667031145E-12</c:v>
                </c:pt>
                <c:pt idx="928">
                  <c:v>5.8655526012850668E-12</c:v>
                </c:pt>
                <c:pt idx="929">
                  <c:v>5.7584459029404599E-12</c:v>
                </c:pt>
                <c:pt idx="930">
                  <c:v>5.6532955461047932E-12</c:v>
                </c:pt>
                <c:pt idx="931">
                  <c:v>5.5500657719906058E-12</c:v>
                </c:pt>
                <c:pt idx="932">
                  <c:v>5.4487214763473123E-12</c:v>
                </c:pt>
                <c:pt idx="933">
                  <c:v>5.34922819744692E-12</c:v>
                </c:pt>
                <c:pt idx="934">
                  <c:v>5.2515521042917375E-12</c:v>
                </c:pt>
                <c:pt idx="935">
                  <c:v>5.1556599850393686E-12</c:v>
                </c:pt>
                <c:pt idx="936">
                  <c:v>5.0615192356413332E-12</c:v>
                </c:pt>
                <c:pt idx="937">
                  <c:v>4.9690978486915564E-12</c:v>
                </c:pt>
                <c:pt idx="938">
                  <c:v>4.8783644024799444E-12</c:v>
                </c:pt>
                <c:pt idx="939">
                  <c:v>4.7892880502481709E-12</c:v>
                </c:pt>
                <c:pt idx="940">
                  <c:v>4.7018385096436549E-12</c:v>
                </c:pt>
                <c:pt idx="941">
                  <c:v>4.6159860523674819E-12</c:v>
                </c:pt>
                <c:pt idx="942">
                  <c:v>4.5317014940133557E-12</c:v>
                </c:pt>
                <c:pt idx="943">
                  <c:v>4.4489561840938151E-12</c:v>
                </c:pt>
                <c:pt idx="944">
                  <c:v>4.3677219962500076E-12</c:v>
                </c:pt>
                <c:pt idx="945">
                  <c:v>4.2879713186419916E-12</c:v>
                </c:pt>
                <c:pt idx="946">
                  <c:v>4.2096770445157863E-12</c:v>
                </c:pt>
                <c:pt idx="947">
                  <c:v>4.1328125629442993E-12</c:v>
                </c:pt>
                <c:pt idx="948">
                  <c:v>4.0573517497385775E-12</c:v>
                </c:pt>
                <c:pt idx="949">
                  <c:v>3.983268958526373E-12</c:v>
                </c:pt>
                <c:pt idx="950">
                  <c:v>3.9105390119950489E-12</c:v>
                </c:pt>
                <c:pt idx="951">
                  <c:v>3.8391371932952869E-12</c:v>
                </c:pt>
                <c:pt idx="952">
                  <c:v>3.7690392376034923E-12</c:v>
                </c:pt>
                <c:pt idx="953">
                  <c:v>3.7002213238387888E-12</c:v>
                </c:pt>
                <c:pt idx="954">
                  <c:v>3.6326600665328525E-12</c:v>
                </c:pt>
                <c:pt idx="955">
                  <c:v>3.5663325078490684E-12</c:v>
                </c:pt>
                <c:pt idx="956">
                  <c:v>3.5012161097483337E-12</c:v>
                </c:pt>
                <c:pt idx="957">
                  <c:v>3.4372887462992294E-12</c:v>
                </c:pt>
                <c:pt idx="958">
                  <c:v>3.3745286961291694E-12</c:v>
                </c:pt>
                <c:pt idx="959">
                  <c:v>3.3129146350145587E-12</c:v>
                </c:pt>
                <c:pt idx="960">
                  <c:v>3.2524256286070592E-12</c:v>
                </c:pt>
                <c:pt idx="961">
                  <c:v>3.1930411252935628E-12</c:v>
                </c:pt>
                <c:pt idx="962">
                  <c:v>3.134740949187193E-12</c:v>
                </c:pt>
                <c:pt idx="963">
                  <c:v>3.0775052932473046E-12</c:v>
                </c:pt>
                <c:pt idx="964">
                  <c:v>3.0213147125257117E-12</c:v>
                </c:pt>
                <c:pt idx="965">
                  <c:v>2.9661501175370282E-12</c:v>
                </c:pt>
                <c:pt idx="966">
                  <c:v>2.9119927677506945E-12</c:v>
                </c:pt>
                <c:pt idx="967">
                  <c:v>2.8588242652026351E-12</c:v>
                </c:pt>
                <c:pt idx="968">
                  <c:v>2.8066265482240672E-12</c:v>
                </c:pt>
                <c:pt idx="969">
                  <c:v>2.7553818852856292E-12</c:v>
                </c:pt>
                <c:pt idx="970">
                  <c:v>2.7050728689542415E-12</c:v>
                </c:pt>
                <c:pt idx="971">
                  <c:v>2.6556824099612272E-12</c:v>
                </c:pt>
                <c:pt idx="972">
                  <c:v>2.6071937313790049E-12</c:v>
                </c:pt>
                <c:pt idx="973">
                  <c:v>2.5595903629048179E-12</c:v>
                </c:pt>
                <c:pt idx="974">
                  <c:v>2.5128561352493171E-12</c:v>
                </c:pt>
                <c:pt idx="975">
                  <c:v>2.4669751746281449E-12</c:v>
                </c:pt>
                <c:pt idx="976">
                  <c:v>2.4219318973544077E-12</c:v>
                </c:pt>
                <c:pt idx="977">
                  <c:v>2.3777110045306295E-12</c:v>
                </c:pt>
                <c:pt idx="978">
                  <c:v>2.3342974768377893E-12</c:v>
                </c:pt>
                <c:pt idx="979">
                  <c:v>2.2916765694200898E-12</c:v>
                </c:pt>
                <c:pt idx="980">
                  <c:v>2.2498338068635761E-12</c:v>
                </c:pt>
                <c:pt idx="981">
                  <c:v>2.2087549782666561E-12</c:v>
                </c:pt>
                <c:pt idx="982">
                  <c:v>2.1684261324012091E-12</c:v>
                </c:pt>
                <c:pt idx="983">
                  <c:v>2.1288335729623096E-12</c:v>
                </c:pt>
                <c:pt idx="984">
                  <c:v>2.0899638539050142E-12</c:v>
                </c:pt>
                <c:pt idx="985">
                  <c:v>2.0518037748667213E-12</c:v>
                </c:pt>
                <c:pt idx="986">
                  <c:v>2.0143403766733867E-12</c:v>
                </c:pt>
                <c:pt idx="987">
                  <c:v>1.97756093692814E-12</c:v>
                </c:pt>
                <c:pt idx="988">
                  <c:v>1.9414529656807171E-12</c:v>
                </c:pt>
                <c:pt idx="989">
                  <c:v>1.906004201176209E-12</c:v>
                </c:pt>
                <c:pt idx="990">
                  <c:v>1.8712026056818905E-12</c:v>
                </c:pt>
                <c:pt idx="991">
                  <c:v>1.8370363613902931E-12</c:v>
                </c:pt>
                <c:pt idx="992">
                  <c:v>1.803493866397523E-12</c:v>
                </c:pt>
                <c:pt idx="993">
                  <c:v>1.7705637307551394E-12</c:v>
                </c:pt>
                <c:pt idx="994">
                  <c:v>1.7382347725944577E-12</c:v>
                </c:pt>
                <c:pt idx="995">
                  <c:v>1.7064960143217621E-12</c:v>
                </c:pt>
                <c:pt idx="996">
                  <c:v>1.67533667888325E-12</c:v>
                </c:pt>
                <c:pt idx="997">
                  <c:v>1.6447461860984556E-12</c:v>
                </c:pt>
                <c:pt idx="998">
                  <c:v>1.6147141490606723E-12</c:v>
                </c:pt>
                <c:pt idx="999">
                  <c:v>1.5852303706034223E-12</c:v>
                </c:pt>
                <c:pt idx="1000">
                  <c:v>1.5562848398316546E-12</c:v>
                </c:pt>
              </c:numCache>
            </c:numRef>
          </c:yVal>
          <c:smooth val="1"/>
          <c:extLst>
            <c:ext xmlns:c16="http://schemas.microsoft.com/office/drawing/2014/chart" uri="{C3380CC4-5D6E-409C-BE32-E72D297353CC}">
              <c16:uniqueId val="{00000004-3E19-48BF-945F-A48184087793}"/>
            </c:ext>
          </c:extLst>
        </c:ser>
        <c:ser>
          <c:idx val="5"/>
          <c:order val="5"/>
          <c:tx>
            <c:strRef>
              <c:f>'Noise vs. Frequency Calcs'!$W$3</c:f>
              <c:strCache>
                <c:ptCount val="1"/>
                <c:pt idx="0">
                  <c:v>noise of R2</c:v>
                </c:pt>
              </c:strCache>
            </c:strRef>
          </c:tx>
          <c:spPr>
            <a:ln w="38100" cap="rnd">
              <a:solidFill>
                <a:schemeClr val="accent6"/>
              </a:solidFill>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Calcs'!$X$5:$X$1005</c:f>
              <c:numCache>
                <c:formatCode>0.000000E+00</c:formatCode>
                <c:ptCount val="1001"/>
                <c:pt idx="0">
                  <c:v>1.8752384989612747E-8</c:v>
                </c:pt>
                <c:pt idx="1">
                  <c:v>1.8753891702009322E-8</c:v>
                </c:pt>
                <c:pt idx="2">
                  <c:v>1.8755426313273523E-8</c:v>
                </c:pt>
                <c:pt idx="3">
                  <c:v>1.8756989337871566E-8</c:v>
                </c:pt>
                <c:pt idx="4">
                  <c:v>1.8758581299678558E-8</c:v>
                </c:pt>
                <c:pt idx="5">
                  <c:v>1.876020273214632E-8</c:v>
                </c:pt>
                <c:pt idx="6">
                  <c:v>1.8761854178476532E-8</c:v>
                </c:pt>
                <c:pt idx="7">
                  <c:v>1.876353619179501E-8</c:v>
                </c:pt>
                <c:pt idx="8">
                  <c:v>1.8765249335330368E-8</c:v>
                </c:pt>
                <c:pt idx="9">
                  <c:v>1.8766994182594684E-8</c:v>
                </c:pt>
                <c:pt idx="10">
                  <c:v>1.876877131756783E-8</c:v>
                </c:pt>
                <c:pt idx="11">
                  <c:v>1.8770581334885393E-8</c:v>
                </c:pt>
                <c:pt idx="12">
                  <c:v>1.8772424840028793E-8</c:v>
                </c:pt>
                <c:pt idx="13">
                  <c:v>1.8774302449519525E-8</c:v>
                </c:pt>
                <c:pt idx="14">
                  <c:v>1.8776214791116174E-8</c:v>
                </c:pt>
                <c:pt idx="15">
                  <c:v>1.8778162504015322E-8</c:v>
                </c:pt>
                <c:pt idx="16">
                  <c:v>1.8780146239055594E-8</c:v>
                </c:pt>
                <c:pt idx="17">
                  <c:v>1.8782166658924783E-8</c:v>
                </c:pt>
                <c:pt idx="18">
                  <c:v>1.8784224438371612E-8</c:v>
                </c:pt>
                <c:pt idx="19">
                  <c:v>1.8786320264419929E-8</c:v>
                </c:pt>
                <c:pt idx="20">
                  <c:v>1.8788454836587041E-8</c:v>
                </c:pt>
                <c:pt idx="21">
                  <c:v>1.879062886710599E-8</c:v>
                </c:pt>
                <c:pt idx="22">
                  <c:v>1.8792843081151134E-8</c:v>
                </c:pt>
                <c:pt idx="23">
                  <c:v>1.8795098217067868E-8</c:v>
                </c:pt>
                <c:pt idx="24">
                  <c:v>1.8797395026605718E-8</c:v>
                </c:pt>
                <c:pt idx="25">
                  <c:v>1.8799734275156106E-8</c:v>
                </c:pt>
                <c:pt idx="26">
                  <c:v>1.8802116741993595E-8</c:v>
                </c:pt>
                <c:pt idx="27">
                  <c:v>1.8804543220521387E-8</c:v>
                </c:pt>
                <c:pt idx="28">
                  <c:v>1.8807014518520472E-8</c:v>
                </c:pt>
                <c:pt idx="29">
                  <c:v>1.8809531458403696E-8</c:v>
                </c:pt>
                <c:pt idx="30">
                  <c:v>1.8812094877473459E-8</c:v>
                </c:pt>
                <c:pt idx="31">
                  <c:v>1.8814705628183932E-8</c:v>
                </c:pt>
                <c:pt idx="32">
                  <c:v>1.8817364578407634E-8</c:v>
                </c:pt>
                <c:pt idx="33">
                  <c:v>1.8820072611706163E-8</c:v>
                </c:pt>
                <c:pt idx="34">
                  <c:v>1.8822830627605881E-8</c:v>
                </c:pt>
                <c:pt idx="35">
                  <c:v>1.8825639541877483E-8</c:v>
                </c:pt>
                <c:pt idx="36">
                  <c:v>1.8828500286821094E-8</c:v>
                </c:pt>
                <c:pt idx="37">
                  <c:v>1.8831413811554656E-8</c:v>
                </c:pt>
                <c:pt idx="38">
                  <c:v>1.883438108230869E-8</c:v>
                </c:pt>
                <c:pt idx="39">
                  <c:v>1.8837403082724478E-8</c:v>
                </c:pt>
                <c:pt idx="40">
                  <c:v>1.8840480814157616E-8</c:v>
                </c:pt>
                <c:pt idx="41">
                  <c:v>1.8843615295986766E-8</c:v>
                </c:pt>
                <c:pt idx="42">
                  <c:v>1.8846807565927138E-8</c:v>
                </c:pt>
                <c:pt idx="43">
                  <c:v>1.8850058680348512E-8</c:v>
                </c:pt>
                <c:pt idx="44">
                  <c:v>1.8853369714599652E-8</c:v>
                </c:pt>
                <c:pt idx="45">
                  <c:v>1.8856741763336412E-8</c:v>
                </c:pt>
                <c:pt idx="46">
                  <c:v>1.8860175940856554E-8</c:v>
                </c:pt>
                <c:pt idx="47">
                  <c:v>1.8863673381438478E-8</c:v>
                </c:pt>
                <c:pt idx="48">
                  <c:v>1.886723523968648E-8</c:v>
                </c:pt>
                <c:pt idx="49">
                  <c:v>1.8870862690880825E-8</c:v>
                </c:pt>
                <c:pt idx="50">
                  <c:v>1.8874556931333815E-8</c:v>
                </c:pt>
                <c:pt idx="51">
                  <c:v>1.8878319178750833E-8</c:v>
                </c:pt>
                <c:pt idx="52">
                  <c:v>1.8882150672597664E-8</c:v>
                </c:pt>
                <c:pt idx="53">
                  <c:v>1.8886052674473199E-8</c:v>
                </c:pt>
                <c:pt idx="54">
                  <c:v>1.8890026468488196E-8</c:v>
                </c:pt>
                <c:pt idx="55">
                  <c:v>1.88940733616498E-8</c:v>
                </c:pt>
                <c:pt idx="56">
                  <c:v>1.8898194684251569E-8</c:v>
                </c:pt>
                <c:pt idx="57">
                  <c:v>1.8902391790270561E-8</c:v>
                </c:pt>
                <c:pt idx="58">
                  <c:v>1.8906666057769412E-8</c:v>
                </c:pt>
                <c:pt idx="59">
                  <c:v>1.8911018889305221E-8</c:v>
                </c:pt>
                <c:pt idx="60">
                  <c:v>1.8915451712344497E-8</c:v>
                </c:pt>
                <c:pt idx="61">
                  <c:v>1.8919965979684337E-8</c:v>
                </c:pt>
                <c:pt idx="62">
                  <c:v>1.8924563169880139E-8</c:v>
                </c:pt>
                <c:pt idx="63">
                  <c:v>1.8929244787679207E-8</c:v>
                </c:pt>
                <c:pt idx="64">
                  <c:v>1.893401236446173E-8</c:v>
                </c:pt>
                <c:pt idx="65">
                  <c:v>1.8938867458687921E-8</c:v>
                </c:pt>
                <c:pt idx="66">
                  <c:v>1.8943811656351074E-8</c:v>
                </c:pt>
                <c:pt idx="67">
                  <c:v>1.8948846571438632E-8</c:v>
                </c:pt>
                <c:pt idx="68">
                  <c:v>1.895397384639935E-8</c:v>
                </c:pt>
                <c:pt idx="69">
                  <c:v>1.8959195152616703E-8</c:v>
                </c:pt>
                <c:pt idx="70">
                  <c:v>1.8964512190890794E-8</c:v>
                </c:pt>
                <c:pt idx="71">
                  <c:v>1.8969926691925174E-8</c:v>
                </c:pt>
                <c:pt idx="72">
                  <c:v>1.8975440416822707E-8</c:v>
                </c:pt>
                <c:pt idx="73">
                  <c:v>1.898105515758703E-8</c:v>
                </c:pt>
                <c:pt idx="74">
                  <c:v>1.8986772737631727E-8</c:v>
                </c:pt>
                <c:pt idx="75">
                  <c:v>1.8992595012297277E-8</c:v>
                </c:pt>
                <c:pt idx="76">
                  <c:v>1.8998523869373852E-8</c:v>
                </c:pt>
                <c:pt idx="77">
                  <c:v>1.9004561229633232E-8</c:v>
                </c:pt>
                <c:pt idx="78">
                  <c:v>1.9010709047366569E-8</c:v>
                </c:pt>
                <c:pt idx="79">
                  <c:v>1.901696931093041E-8</c:v>
                </c:pt>
                <c:pt idx="80">
                  <c:v>1.9023344043300382E-8</c:v>
                </c:pt>
                <c:pt idx="81">
                  <c:v>1.9029835302631782E-8</c:v>
                </c:pt>
                <c:pt idx="82">
                  <c:v>1.9036445182827951E-8</c:v>
                </c:pt>
                <c:pt idx="83">
                  <c:v>1.9043175814117359E-8</c:v>
                </c:pt>
                <c:pt idx="84">
                  <c:v>1.9050029363636308E-8</c:v>
                </c:pt>
                <c:pt idx="85">
                  <c:v>1.9057008036021948E-8</c:v>
                </c:pt>
                <c:pt idx="86">
                  <c:v>1.90641140740106E-8</c:v>
                </c:pt>
                <c:pt idx="87">
                  <c:v>1.9071349759046104E-8</c:v>
                </c:pt>
                <c:pt idx="88">
                  <c:v>1.9078717411894408E-8</c:v>
                </c:pt>
                <c:pt idx="89">
                  <c:v>1.9086219393267322E-8</c:v>
                </c:pt>
                <c:pt idx="90">
                  <c:v>1.9093858104453281E-8</c:v>
                </c:pt>
                <c:pt idx="91">
                  <c:v>1.9101635987956787E-8</c:v>
                </c:pt>
                <c:pt idx="92">
                  <c:v>1.9109555528145716E-8</c:v>
                </c:pt>
                <c:pt idx="93">
                  <c:v>1.9117619251906593E-8</c:v>
                </c:pt>
                <c:pt idx="94">
                  <c:v>1.9125829729307792E-8</c:v>
                </c:pt>
                <c:pt idx="95">
                  <c:v>1.9134189574271657E-8</c:v>
                </c:pt>
                <c:pt idx="96">
                  <c:v>1.914270144525371E-8</c:v>
                </c:pt>
                <c:pt idx="97">
                  <c:v>1.9151368045930956E-8</c:v>
                </c:pt>
                <c:pt idx="98">
                  <c:v>1.9160192125897553E-8</c:v>
                </c:pt>
                <c:pt idx="99">
                  <c:v>1.9169176481369559E-8</c:v>
                </c:pt>
                <c:pt idx="100">
                  <c:v>1.9178323955897342E-8</c:v>
                </c:pt>
                <c:pt idx="101">
                  <c:v>1.9187637441086048E-8</c:v>
                </c:pt>
                <c:pt idx="102">
                  <c:v>1.919711987732467E-8</c:v>
                </c:pt>
                <c:pt idx="103">
                  <c:v>1.9206774254523612E-8</c:v>
                </c:pt>
                <c:pt idx="104">
                  <c:v>1.9216603612859712E-8</c:v>
                </c:pt>
                <c:pt idx="105">
                  <c:v>1.9226611043529892E-8</c:v>
                </c:pt>
                <c:pt idx="106">
                  <c:v>1.923679968951302E-8</c:v>
                </c:pt>
                <c:pt idx="107">
                  <c:v>1.924717274634024E-8</c:v>
                </c:pt>
                <c:pt idx="108">
                  <c:v>1.9257733462872421E-8</c:v>
                </c:pt>
                <c:pt idx="109">
                  <c:v>1.9268485142087203E-8</c:v>
                </c:pt>
                <c:pt idx="110">
                  <c:v>1.9279431141872998E-8</c:v>
                </c:pt>
                <c:pt idx="111">
                  <c:v>1.9290574875831605E-8</c:v>
                </c:pt>
                <c:pt idx="112">
                  <c:v>1.9301919814088809E-8</c:v>
                </c:pt>
                <c:pt idx="113">
                  <c:v>1.9313469484112568E-8</c:v>
                </c:pt>
                <c:pt idx="114">
                  <c:v>1.9325227471540104E-8</c:v>
                </c:pt>
                <c:pt idx="115">
                  <c:v>1.9337197421011565E-8</c:v>
                </c:pt>
                <c:pt idx="116">
                  <c:v>1.934938303701258E-8</c:v>
                </c:pt>
                <c:pt idx="117">
                  <c:v>1.9361788084724398E-8</c:v>
                </c:pt>
                <c:pt idx="118">
                  <c:v>1.9374416390881183E-8</c:v>
                </c:pt>
                <c:pt idx="119">
                  <c:v>1.9387271844635222E-8</c:v>
                </c:pt>
                <c:pt idx="120">
                  <c:v>1.9400358398430382E-8</c:v>
                </c:pt>
                <c:pt idx="121">
                  <c:v>1.9413680068881574E-8</c:v>
                </c:pt>
                <c:pt idx="122">
                  <c:v>1.942724093766312E-8</c:v>
                </c:pt>
                <c:pt idx="123">
                  <c:v>1.9441045152403061E-8</c:v>
                </c:pt>
                <c:pt idx="124">
                  <c:v>1.945509692758571E-8</c:v>
                </c:pt>
                <c:pt idx="125">
                  <c:v>1.946940054546062E-8</c:v>
                </c:pt>
                <c:pt idx="126">
                  <c:v>1.948396035695839E-8</c:v>
                </c:pt>
                <c:pt idx="127">
                  <c:v>1.9498780782614087E-8</c:v>
                </c:pt>
                <c:pt idx="128">
                  <c:v>1.9513866313496131E-8</c:v>
                </c:pt>
                <c:pt idx="129">
                  <c:v>1.9529221512143288E-8</c:v>
                </c:pt>
                <c:pt idx="130">
                  <c:v>1.9544851013506363E-8</c:v>
                </c:pt>
                <c:pt idx="131">
                  <c:v>1.9560759525897559E-8</c:v>
                </c:pt>
                <c:pt idx="132">
                  <c:v>1.9576951831945016E-8</c:v>
                </c:pt>
                <c:pt idx="133">
                  <c:v>1.9593432789553967E-8</c:v>
                </c:pt>
                <c:pt idx="134">
                  <c:v>1.9610207332873305E-8</c:v>
                </c:pt>
                <c:pt idx="135">
                  <c:v>1.9627280473267702E-8</c:v>
                </c:pt>
                <c:pt idx="136">
                  <c:v>1.9644657300295389E-8</c:v>
                </c:pt>
                <c:pt idx="137">
                  <c:v>1.9662342982691134E-8</c:v>
                </c:pt>
                <c:pt idx="138">
                  <c:v>1.9680342769354283E-8</c:v>
                </c:pt>
                <c:pt idx="139">
                  <c:v>1.9698661990341496E-8</c:v>
                </c:pt>
                <c:pt idx="140">
                  <c:v>1.9717306057864098E-8</c:v>
                </c:pt>
                <c:pt idx="141">
                  <c:v>1.9736280467290367E-8</c:v>
                </c:pt>
                <c:pt idx="142">
                  <c:v>1.9755590798151589E-8</c:v>
                </c:pt>
                <c:pt idx="143">
                  <c:v>1.9775242715152092E-8</c:v>
                </c:pt>
                <c:pt idx="144">
                  <c:v>1.9795241969183304E-8</c:v>
                </c:pt>
                <c:pt idx="145">
                  <c:v>1.9815594398341281E-8</c:v>
                </c:pt>
                <c:pt idx="146">
                  <c:v>1.9836305928947549E-8</c:v>
                </c:pt>
                <c:pt idx="147">
                  <c:v>1.9857382576572819E-8</c:v>
                </c:pt>
                <c:pt idx="148">
                  <c:v>1.9878830447063987E-8</c:v>
                </c:pt>
                <c:pt idx="149">
                  <c:v>1.9900655737572669E-8</c:v>
                </c:pt>
                <c:pt idx="150">
                  <c:v>1.9922864737587978E-8</c:v>
                </c:pt>
                <c:pt idx="151">
                  <c:v>1.9945463829968767E-8</c:v>
                </c:pt>
                <c:pt idx="152">
                  <c:v>1.9968459491980186E-8</c:v>
                </c:pt>
                <c:pt idx="153">
                  <c:v>1.9991858296329589E-8</c:v>
                </c:pt>
                <c:pt idx="154">
                  <c:v>2.0015666912205477E-8</c:v>
                </c:pt>
                <c:pt idx="155">
                  <c:v>2.0039892106316152E-8</c:v>
                </c:pt>
                <c:pt idx="156">
                  <c:v>2.0064540743929639E-8</c:v>
                </c:pt>
                <c:pt idx="157">
                  <c:v>2.0089619789913761E-8</c:v>
                </c:pt>
                <c:pt idx="158">
                  <c:v>2.0115136309776739E-8</c:v>
                </c:pt>
                <c:pt idx="159">
                  <c:v>2.0141097470707077E-8</c:v>
                </c:pt>
                <c:pt idx="160">
                  <c:v>2.0167510542613536E-8</c:v>
                </c:pt>
                <c:pt idx="161">
                  <c:v>2.0194382899164194E-8</c:v>
                </c:pt>
                <c:pt idx="162">
                  <c:v>2.0221722018824273E-8</c:v>
                </c:pt>
                <c:pt idx="163">
                  <c:v>2.024953548589337E-8</c:v>
                </c:pt>
                <c:pt idx="164">
                  <c:v>2.0277830991540007E-8</c:v>
                </c:pt>
                <c:pt idx="165">
                  <c:v>2.0306616334835953E-8</c:v>
                </c:pt>
                <c:pt idx="166">
                  <c:v>2.0335899423786758E-8</c:v>
                </c:pt>
                <c:pt idx="167">
                  <c:v>2.0365688276361435E-8</c:v>
                </c:pt>
                <c:pt idx="168">
                  <c:v>2.0395991021518319E-8</c:v>
                </c:pt>
                <c:pt idx="169">
                  <c:v>2.0426815900228931E-8</c:v>
                </c:pt>
                <c:pt idx="170">
                  <c:v>2.0458171266498266E-8</c:v>
                </c:pt>
                <c:pt idx="171">
                  <c:v>2.0490065588381846E-8</c:v>
                </c:pt>
                <c:pt idx="172">
                  <c:v>2.052250744899932E-8</c:v>
                </c:pt>
                <c:pt idx="173">
                  <c:v>2.0555505547543935E-8</c:v>
                </c:pt>
                <c:pt idx="174">
                  <c:v>2.0589068700288326E-8</c:v>
                </c:pt>
                <c:pt idx="175">
                  <c:v>2.0623205841585984E-8</c:v>
                </c:pt>
                <c:pt idx="176">
                  <c:v>2.0657926024868178E-8</c:v>
                </c:pt>
                <c:pt idx="177">
                  <c:v>2.0693238423636688E-8</c:v>
                </c:pt>
                <c:pt idx="178">
                  <c:v>2.0729152332450872E-8</c:v>
                </c:pt>
                <c:pt idx="179">
                  <c:v>2.0765677167911284E-8</c:v>
                </c:pt>
                <c:pt idx="180">
                  <c:v>2.0802822469636971E-8</c:v>
                </c:pt>
                <c:pt idx="181">
                  <c:v>2.084059790123825E-8</c:v>
                </c:pt>
                <c:pt idx="182">
                  <c:v>2.0879013251284502E-8</c:v>
                </c:pt>
                <c:pt idx="183">
                  <c:v>2.0918078434265855E-8</c:v>
                </c:pt>
                <c:pt idx="184">
                  <c:v>2.0957803491550545E-8</c:v>
                </c:pt>
                <c:pt idx="185">
                  <c:v>2.0998198592336232E-8</c:v>
                </c:pt>
                <c:pt idx="186">
                  <c:v>2.1039274034596153E-8</c:v>
                </c:pt>
                <c:pt idx="187">
                  <c:v>2.1081040246020202E-8</c:v>
                </c:pt>
                <c:pt idx="188">
                  <c:v>2.112350778495016E-8</c:v>
                </c:pt>
                <c:pt idx="189">
                  <c:v>2.1166687341310427E-8</c:v>
                </c:pt>
                <c:pt idx="190">
                  <c:v>2.1210589737533377E-8</c:v>
                </c:pt>
                <c:pt idx="191">
                  <c:v>2.1255225929479375E-8</c:v>
                </c:pt>
                <c:pt idx="192">
                  <c:v>2.1300607007352756E-8</c:v>
                </c:pt>
                <c:pt idx="193">
                  <c:v>2.1346744196613129E-8</c:v>
                </c:pt>
                <c:pt idx="194">
                  <c:v>2.1393648858881479E-8</c:v>
                </c:pt>
                <c:pt idx="195">
                  <c:v>2.1441332492843609E-8</c:v>
                </c:pt>
                <c:pt idx="196">
                  <c:v>2.1489806735149044E-8</c:v>
                </c:pt>
                <c:pt idx="197">
                  <c:v>2.1539083361306574E-8</c:v>
                </c:pt>
                <c:pt idx="198">
                  <c:v>2.1589174286577291E-8</c:v>
                </c:pt>
                <c:pt idx="199">
                  <c:v>2.1640091566864938E-8</c:v>
                </c:pt>
                <c:pt idx="200">
                  <c:v>2.1691847399603977E-8</c:v>
                </c:pt>
                <c:pt idx="201">
                  <c:v>2.1744454124647005E-8</c:v>
                </c:pt>
                <c:pt idx="202">
                  <c:v>2.179792422514995E-8</c:v>
                </c:pt>
                <c:pt idx="203">
                  <c:v>2.1852270328458621E-8</c:v>
                </c:pt>
                <c:pt idx="204">
                  <c:v>2.1907505206994448E-8</c:v>
                </c:pt>
                <c:pt idx="205">
                  <c:v>2.1963641779141809E-8</c:v>
                </c:pt>
                <c:pt idx="206">
                  <c:v>2.2020693110137524E-8</c:v>
                </c:pt>
                <c:pt idx="207">
                  <c:v>2.2078672412962575E-8</c:v>
                </c:pt>
                <c:pt idx="208">
                  <c:v>2.2137593049238391E-8</c:v>
                </c:pt>
                <c:pt idx="209">
                  <c:v>2.2197468530126708E-8</c:v>
                </c:pt>
                <c:pt idx="210">
                  <c:v>2.2258312517236126E-8</c:v>
                </c:pt>
                <c:pt idx="211">
                  <c:v>2.2320138823533979E-8</c:v>
                </c:pt>
                <c:pt idx="212">
                  <c:v>2.2382961414267867E-8</c:v>
                </c:pt>
                <c:pt idx="213">
                  <c:v>2.2446794407894744E-8</c:v>
                </c:pt>
                <c:pt idx="214">
                  <c:v>2.2511652077020476E-8</c:v>
                </c:pt>
                <c:pt idx="215">
                  <c:v>2.2577548849351895E-8</c:v>
                </c:pt>
                <c:pt idx="216">
                  <c:v>2.2644499308660964E-8</c:v>
                </c:pt>
                <c:pt idx="217">
                  <c:v>2.271251819576303E-8</c:v>
                </c:pt>
                <c:pt idx="218">
                  <c:v>2.2781620409512431E-8</c:v>
                </c:pt>
                <c:pt idx="219">
                  <c:v>2.2851821007814012E-8</c:v>
                </c:pt>
                <c:pt idx="220">
                  <c:v>2.2923135208654777E-8</c:v>
                </c:pt>
                <c:pt idx="221">
                  <c:v>2.2995578391156014E-8</c:v>
                </c:pt>
                <c:pt idx="222">
                  <c:v>2.3069166096648262E-8</c:v>
                </c:pt>
                <c:pt idx="223">
                  <c:v>2.314391402977001E-8</c:v>
                </c:pt>
                <c:pt idx="224">
                  <c:v>2.3219838059594442E-8</c:v>
                </c:pt>
                <c:pt idx="225">
                  <c:v>2.3296954220782852E-8</c:v>
                </c:pt>
                <c:pt idx="226">
                  <c:v>2.3375278714769525E-8</c:v>
                </c:pt>
                <c:pt idx="227">
                  <c:v>2.3454827910978788E-8</c:v>
                </c:pt>
                <c:pt idx="228">
                  <c:v>2.3535618348077526E-8</c:v>
                </c:pt>
                <c:pt idx="229">
                  <c:v>2.3617666735263995E-8</c:v>
                </c:pt>
                <c:pt idx="230">
                  <c:v>2.3700989953596949E-8</c:v>
                </c:pt>
                <c:pt idx="231">
                  <c:v>2.378560505736598E-8</c:v>
                </c:pt>
                <c:pt idx="232">
                  <c:v>2.387152927550663E-8</c:v>
                </c:pt>
                <c:pt idx="233">
                  <c:v>2.3958780013062819E-8</c:v>
                </c:pt>
                <c:pt idx="234">
                  <c:v>2.4047374852698433E-8</c:v>
                </c:pt>
                <c:pt idx="235">
                  <c:v>2.4137331556261683E-8</c:v>
                </c:pt>
                <c:pt idx="236">
                  <c:v>2.4228668066404933E-8</c:v>
                </c:pt>
                <c:pt idx="237">
                  <c:v>2.4321402508261742E-8</c:v>
                </c:pt>
                <c:pt idx="238">
                  <c:v>2.4415553191186561E-8</c:v>
                </c:pt>
                <c:pt idx="239">
                  <c:v>2.4511138610556934E-8</c:v>
                </c:pt>
                <c:pt idx="240">
                  <c:v>2.4608177449644305E-8</c:v>
                </c:pt>
                <c:pt idx="241">
                  <c:v>2.4706688581554677E-8</c:v>
                </c:pt>
                <c:pt idx="242">
                  <c:v>2.4806691071243209E-8</c:v>
                </c:pt>
                <c:pt idx="243">
                  <c:v>2.4908204177606013E-8</c:v>
                </c:pt>
                <c:pt idx="244">
                  <c:v>2.5011247355652267E-8</c:v>
                </c:pt>
                <c:pt idx="245">
                  <c:v>2.5115840258761227E-8</c:v>
                </c:pt>
                <c:pt idx="246">
                  <c:v>2.5222002741025897E-8</c:v>
                </c:pt>
                <c:pt idx="247">
                  <c:v>2.5329754859688841E-8</c:v>
                </c:pt>
                <c:pt idx="248">
                  <c:v>2.5439116877672664E-8</c:v>
                </c:pt>
                <c:pt idx="249">
                  <c:v>2.5550109266210371E-8</c:v>
                </c:pt>
                <c:pt idx="250">
                  <c:v>2.5662752707577499E-8</c:v>
                </c:pt>
                <c:pt idx="251">
                  <c:v>2.5777068097932201E-8</c:v>
                </c:pt>
                <c:pt idx="252">
                  <c:v>2.5893076550265915E-8</c:v>
                </c:pt>
                <c:pt idx="253">
                  <c:v>2.6010799397469359E-8</c:v>
                </c:pt>
                <c:pt idx="254">
                  <c:v>2.6130258195518173E-8</c:v>
                </c:pt>
                <c:pt idx="255">
                  <c:v>2.625147472678284E-8</c:v>
                </c:pt>
                <c:pt idx="256">
                  <c:v>2.6374471003465718E-8</c:v>
                </c:pt>
                <c:pt idx="257">
                  <c:v>2.6499269271172831E-8</c:v>
                </c:pt>
                <c:pt idx="258">
                  <c:v>2.6625892012621934E-8</c:v>
                </c:pt>
                <c:pt idx="259">
                  <c:v>2.6754361951493469E-8</c:v>
                </c:pt>
                <c:pt idx="260">
                  <c:v>2.6884702056428604E-8</c:v>
                </c:pt>
                <c:pt idx="261">
                  <c:v>2.7016935545179603E-8</c:v>
                </c:pt>
                <c:pt idx="262">
                  <c:v>2.7151085888916966E-8</c:v>
                </c:pt>
                <c:pt idx="263">
                  <c:v>2.7287176816700278E-8</c:v>
                </c:pt>
                <c:pt idx="264">
                  <c:v>2.7425232320114808E-8</c:v>
                </c:pt>
                <c:pt idx="265">
                  <c:v>2.7565276658083148E-8</c:v>
                </c:pt>
                <c:pt idx="266">
                  <c:v>2.7707334361854363E-8</c:v>
                </c:pt>
                <c:pt idx="267">
                  <c:v>2.7851430240178668E-8</c:v>
                </c:pt>
                <c:pt idx="268">
                  <c:v>2.7997589384670313E-8</c:v>
                </c:pt>
                <c:pt idx="269">
                  <c:v>2.814583717536854E-8</c:v>
                </c:pt>
                <c:pt idx="270">
                  <c:v>2.8296199286499989E-8</c:v>
                </c:pt>
                <c:pt idx="271">
                  <c:v>2.8448701692448971E-8</c:v>
                </c:pt>
                <c:pt idx="272">
                  <c:v>2.8603370673943889E-8</c:v>
                </c:pt>
                <c:pt idx="273">
                  <c:v>2.8760232824463065E-8</c:v>
                </c:pt>
                <c:pt idx="274">
                  <c:v>2.891931505687051E-8</c:v>
                </c:pt>
                <c:pt idx="275">
                  <c:v>2.9080644610286464E-8</c:v>
                </c:pt>
                <c:pt idx="276">
                  <c:v>2.9244249057197306E-8</c:v>
                </c:pt>
                <c:pt idx="277">
                  <c:v>2.9410156310819498E-8</c:v>
                </c:pt>
                <c:pt idx="278">
                  <c:v>2.9578394632716246E-8</c:v>
                </c:pt>
                <c:pt idx="279">
                  <c:v>2.9748992640680754E-8</c:v>
                </c:pt>
                <c:pt idx="280">
                  <c:v>2.9921979316890912E-8</c:v>
                </c:pt>
                <c:pt idx="281">
                  <c:v>3.0097384016345563E-8</c:v>
                </c:pt>
                <c:pt idx="282">
                  <c:v>3.0275236475589062E-8</c:v>
                </c:pt>
                <c:pt idx="283">
                  <c:v>3.0455566821733945E-8</c:v>
                </c:pt>
                <c:pt idx="284">
                  <c:v>3.0638405581789245E-8</c:v>
                </c:pt>
                <c:pt idx="285">
                  <c:v>3.0823783692306444E-8</c:v>
                </c:pt>
                <c:pt idx="286">
                  <c:v>3.1011732509348632E-8</c:v>
                </c:pt>
                <c:pt idx="287">
                  <c:v>3.1202283818796255E-8</c:v>
                </c:pt>
                <c:pt idx="288">
                  <c:v>3.139546984699778E-8</c:v>
                </c:pt>
                <c:pt idx="289">
                  <c:v>3.1591323271776287E-8</c:v>
                </c:pt>
                <c:pt idx="290">
                  <c:v>3.1789877233802249E-8</c:v>
                </c:pt>
                <c:pt idx="291">
                  <c:v>3.1991165348345166E-8</c:v>
                </c:pt>
                <c:pt idx="292">
                  <c:v>3.2195221717413619E-8</c:v>
                </c:pt>
                <c:pt idx="293">
                  <c:v>3.2402080942298161E-8</c:v>
                </c:pt>
                <c:pt idx="294">
                  <c:v>3.2611778136527301E-8</c:v>
                </c:pt>
                <c:pt idx="295">
                  <c:v>3.2824348939251577E-8</c:v>
                </c:pt>
                <c:pt idx="296">
                  <c:v>3.303982952906763E-8</c:v>
                </c:pt>
                <c:pt idx="297">
                  <c:v>3.3258256638296541E-8</c:v>
                </c:pt>
                <c:pt idx="298">
                  <c:v>3.3479667567732094E-8</c:v>
                </c:pt>
                <c:pt idx="299">
                  <c:v>3.3704100201872304E-8</c:v>
                </c:pt>
                <c:pt idx="300">
                  <c:v>3.3931593024651215E-8</c:v>
                </c:pt>
                <c:pt idx="301">
                  <c:v>3.4162185135685838E-8</c:v>
                </c:pt>
                <c:pt idx="302">
                  <c:v>3.4395916267058012E-8</c:v>
                </c:pt>
                <c:pt idx="303">
                  <c:v>3.4632826800643607E-8</c:v>
                </c:pt>
                <c:pt idx="304">
                  <c:v>3.4872957786013766E-8</c:v>
                </c:pt>
                <c:pt idx="305">
                  <c:v>3.5116350958921606E-8</c:v>
                </c:pt>
                <c:pt idx="306">
                  <c:v>3.5363048760398853E-8</c:v>
                </c:pt>
                <c:pt idx="307">
                  <c:v>3.561309435647725E-8</c:v>
                </c:pt>
                <c:pt idx="308">
                  <c:v>3.5866531658564893E-8</c:v>
                </c:pt>
                <c:pt idx="309">
                  <c:v>3.6123405344489933E-8</c:v>
                </c:pt>
                <c:pt idx="310">
                  <c:v>3.6383760880244037E-8</c:v>
                </c:pt>
                <c:pt idx="311">
                  <c:v>3.6647644542442213E-8</c:v>
                </c:pt>
                <c:pt idx="312">
                  <c:v>3.6915103441532057E-8</c:v>
                </c:pt>
                <c:pt idx="313">
                  <c:v>3.7186185545772401E-8</c:v>
                </c:pt>
                <c:pt idx="314">
                  <c:v>3.7460939706012077E-8</c:v>
                </c:pt>
                <c:pt idx="315">
                  <c:v>3.7739415681298644E-8</c:v>
                </c:pt>
                <c:pt idx="316">
                  <c:v>3.8021664165345761E-8</c:v>
                </c:pt>
                <c:pt idx="317">
                  <c:v>3.8307736813889603E-8</c:v>
                </c:pt>
                <c:pt idx="318">
                  <c:v>3.8597686272970017E-8</c:v>
                </c:pt>
                <c:pt idx="319">
                  <c:v>3.8891566208169672E-8</c:v>
                </c:pt>
                <c:pt idx="320">
                  <c:v>3.9189431334846652E-8</c:v>
                </c:pt>
                <c:pt idx="321">
                  <c:v>3.9491337449397848E-8</c:v>
                </c:pt>
                <c:pt idx="322">
                  <c:v>3.9797341461594352E-8</c:v>
                </c:pt>
                <c:pt idx="323">
                  <c:v>4.0107501428028506E-8</c:v>
                </c:pt>
                <c:pt idx="324">
                  <c:v>4.0421876586714586E-8</c:v>
                </c:pt>
                <c:pt idx="325">
                  <c:v>4.0740527392891434E-8</c:v>
                </c:pt>
                <c:pt idx="326">
                  <c:v>4.1063515556071046E-8</c:v>
                </c:pt>
                <c:pt idx="327">
                  <c:v>4.1390904078383826E-8</c:v>
                </c:pt>
                <c:pt idx="328">
                  <c:v>4.1722757294272555E-8</c:v>
                </c:pt>
                <c:pt idx="329">
                  <c:v>4.2059140911587662E-8</c:v>
                </c:pt>
                <c:pt idx="330">
                  <c:v>4.2400122054142467E-8</c:v>
                </c:pt>
                <c:pt idx="331">
                  <c:v>4.2745769305785121E-8</c:v>
                </c:pt>
                <c:pt idx="332">
                  <c:v>4.3096152756053985E-8</c:v>
                </c:pt>
                <c:pt idx="333">
                  <c:v>4.3451344047476303E-8</c:v>
                </c:pt>
                <c:pt idx="334">
                  <c:v>4.3811416424581725E-8</c:v>
                </c:pt>
                <c:pt idx="335">
                  <c:v>4.417644478470375E-8</c:v>
                </c:pt>
                <c:pt idx="336">
                  <c:v>4.4546505730640131E-8</c:v>
                </c:pt>
                <c:pt idx="337">
                  <c:v>4.4921677625255095E-8</c:v>
                </c:pt>
                <c:pt idx="338">
                  <c:v>4.5302040648106621E-8</c:v>
                </c:pt>
                <c:pt idx="339">
                  <c:v>4.5687676854179074E-8</c:v>
                </c:pt>
                <c:pt idx="340">
                  <c:v>4.607867023482516E-8</c:v>
                </c:pt>
                <c:pt idx="341">
                  <c:v>4.6475106781000586E-8</c:v>
                </c:pt>
                <c:pt idx="342">
                  <c:v>4.68770745489003E-8</c:v>
                </c:pt>
                <c:pt idx="343">
                  <c:v>4.7284663728100295E-8</c:v>
                </c:pt>
                <c:pt idx="344">
                  <c:v>4.7697966712313942E-8</c:v>
                </c:pt>
                <c:pt idx="345">
                  <c:v>4.8117078172888343E-8</c:v>
                </c:pt>
                <c:pt idx="346">
                  <c:v>4.8542095135150783E-8</c:v>
                </c:pt>
                <c:pt idx="347">
                  <c:v>4.8973117057751473E-8</c:v>
                </c:pt>
                <c:pt idx="348">
                  <c:v>4.9410245915124648E-8</c:v>
                </c:pt>
                <c:pt idx="349">
                  <c:v>4.985358628322255E-8</c:v>
                </c:pt>
                <c:pt idx="350">
                  <c:v>5.0303245428668008E-8</c:v>
                </c:pt>
                <c:pt idx="351">
                  <c:v>5.0759333401488384E-8</c:v>
                </c:pt>
                <c:pt idx="352">
                  <c:v>5.1221963131598538E-8</c:v>
                </c:pt>
                <c:pt idx="353">
                  <c:v>5.169125052921167E-8</c:v>
                </c:pt>
                <c:pt idx="354">
                  <c:v>5.2167314589362574E-8</c:v>
                </c:pt>
                <c:pt idx="355">
                  <c:v>5.2650277500744865E-8</c:v>
                </c:pt>
                <c:pt idx="356">
                  <c:v>5.314026475906748E-8</c:v>
                </c:pt>
                <c:pt idx="357">
                  <c:v>5.3637405285152807E-8</c:v>
                </c:pt>
                <c:pt idx="358">
                  <c:v>5.414183154801133E-8</c:v>
                </c:pt>
                <c:pt idx="359">
                  <c:v>5.4653679693130271E-8</c:v>
                </c:pt>
                <c:pt idx="360">
                  <c:v>5.5173089676249736E-8</c:v>
                </c:pt>
                <c:pt idx="361">
                  <c:v>5.5700205402886012E-8</c:v>
                </c:pt>
                <c:pt idx="362">
                  <c:v>5.6235174873904409E-8</c:v>
                </c:pt>
                <c:pt idx="363">
                  <c:v>5.6778150337446698E-8</c:v>
                </c:pt>
                <c:pt idx="364">
                  <c:v>5.7329288447530006E-8</c:v>
                </c:pt>
                <c:pt idx="365">
                  <c:v>5.7888750429677781E-8</c:v>
                </c:pt>
                <c:pt idx="366">
                  <c:v>5.8456702253935266E-8</c:v>
                </c:pt>
                <c:pt idx="367">
                  <c:v>5.903331481565633E-8</c:v>
                </c:pt>
                <c:pt idx="368">
                  <c:v>5.9618764124488886E-8</c:v>
                </c:pt>
                <c:pt idx="369">
                  <c:v>6.0213231501968866E-8</c:v>
                </c:pt>
                <c:pt idx="370">
                  <c:v>6.0816903788207462E-8</c:v>
                </c:pt>
                <c:pt idx="371">
                  <c:v>6.1429973558149405E-8</c:v>
                </c:pt>
                <c:pt idx="372">
                  <c:v>6.2052639347927856E-8</c:v>
                </c:pt>
                <c:pt idx="373">
                  <c:v>6.2685105891869596E-8</c:v>
                </c:pt>
                <c:pt idx="374">
                  <c:v>6.3327584370737026E-8</c:v>
                </c:pt>
                <c:pt idx="375">
                  <c:v>6.398029267183806E-8</c:v>
                </c:pt>
                <c:pt idx="376">
                  <c:v>6.464345566166225E-8</c:v>
                </c:pt>
                <c:pt idx="377">
                  <c:v>6.5317305471763864E-8</c:v>
                </c:pt>
                <c:pt idx="378">
                  <c:v>6.6002081798632453E-8</c:v>
                </c:pt>
                <c:pt idx="379">
                  <c:v>6.6698032218375248E-8</c:v>
                </c:pt>
                <c:pt idx="380">
                  <c:v>6.7405412517048829E-8</c:v>
                </c:pt>
                <c:pt idx="381">
                  <c:v>6.8124487037576104E-8</c:v>
                </c:pt>
                <c:pt idx="382">
                  <c:v>6.8855529044208307E-8</c:v>
                </c:pt>
                <c:pt idx="383">
                  <c:v>6.9598821105593456E-8</c:v>
                </c:pt>
                <c:pt idx="384">
                  <c:v>7.0354655497547169E-8</c:v>
                </c:pt>
                <c:pt idx="385">
                  <c:v>7.1123334626740537E-8</c:v>
                </c:pt>
                <c:pt idx="386">
                  <c:v>7.1905171476558252E-8</c:v>
                </c:pt>
                <c:pt idx="387">
                  <c:v>7.2700490076510236E-8</c:v>
                </c:pt>
                <c:pt idx="388">
                  <c:v>7.3509625996646075E-8</c:v>
                </c:pt>
                <c:pt idx="389">
                  <c:v>7.4332926868548978E-8</c:v>
                </c:pt>
                <c:pt idx="390">
                  <c:v>7.5170752934577712E-8</c:v>
                </c:pt>
                <c:pt idx="391">
                  <c:v>7.6023477627169626E-8</c:v>
                </c:pt>
                <c:pt idx="392">
                  <c:v>7.6891488180128816E-8</c:v>
                </c:pt>
                <c:pt idx="393">
                  <c:v>7.7775186273986366E-8</c:v>
                </c:pt>
                <c:pt idx="394">
                  <c:v>7.8674988717648444E-8</c:v>
                </c:pt>
                <c:pt idx="395">
                  <c:v>7.9591328168767172E-8</c:v>
                </c:pt>
                <c:pt idx="396">
                  <c:v>8.0524653895372694E-8</c:v>
                </c:pt>
                <c:pt idx="397">
                  <c:v>8.1475432581591177E-8</c:v>
                </c:pt>
                <c:pt idx="398">
                  <c:v>8.2444149180428002E-8</c:v>
                </c:pt>
                <c:pt idx="399">
                  <c:v>8.3431307816848336E-8</c:v>
                </c:pt>
                <c:pt idx="400">
                  <c:v>8.4437432744661256E-8</c:v>
                </c:pt>
                <c:pt idx="401">
                  <c:v>8.5463069360964045E-8</c:v>
                </c:pt>
                <c:pt idx="402">
                  <c:v>8.6508785282231231E-8</c:v>
                </c:pt>
                <c:pt idx="403">
                  <c:v>8.7575171486449275E-8</c:v>
                </c:pt>
                <c:pt idx="404">
                  <c:v>8.8662843526071627E-8</c:v>
                </c:pt>
                <c:pt idx="405">
                  <c:v>8.9772442816967811E-8</c:v>
                </c:pt>
                <c:pt idx="406">
                  <c:v>9.0904638008957773E-8</c:v>
                </c:pt>
                <c:pt idx="407">
                  <c:v>9.206012644402318E-8</c:v>
                </c:pt>
                <c:pt idx="408">
                  <c:v>9.3239635708798089E-8</c:v>
                </c:pt>
                <c:pt idx="409">
                  <c:v>9.4443925288505154E-8</c:v>
                </c:pt>
                <c:pt idx="410">
                  <c:v>9.5673788330161676E-8</c:v>
                </c:pt>
                <c:pt idx="411">
                  <c:v>9.6930053523531492E-8</c:v>
                </c:pt>
                <c:pt idx="412">
                  <c:v>9.8213587109114287E-8</c:v>
                </c:pt>
                <c:pt idx="413">
                  <c:v>9.9525295023253752E-8</c:v>
                </c:pt>
                <c:pt idx="414">
                  <c:v>1.0086612519139919E-7</c:v>
                </c:pt>
                <c:pt idx="415">
                  <c:v>1.0223706998158795E-7</c:v>
                </c:pt>
                <c:pt idx="416">
                  <c:v>1.0363916883132376E-7</c:v>
                </c:pt>
                <c:pt idx="417">
                  <c:v>1.0507351106229024E-7</c:v>
                </c:pt>
                <c:pt idx="418">
                  <c:v>1.065412388987405E-7</c:v>
                </c:pt>
                <c:pt idx="419">
                  <c:v>1.0804355070691657E-7</c:v>
                </c:pt>
                <c:pt idx="420">
                  <c:v>1.0958170447458253E-7</c:v>
                </c:pt>
                <c:pt idx="421">
                  <c:v>1.1115702155165522E-7</c:v>
                </c:pt>
                <c:pt idx="422">
                  <c:v>1.1277089067502011E-7</c:v>
                </c:pt>
                <c:pt idx="423">
                  <c:v>1.1442477230299138E-7</c:v>
                </c:pt>
                <c:pt idx="424">
                  <c:v>1.1612020328751417E-7</c:v>
                </c:pt>
                <c:pt idx="425">
                  <c:v>1.1785880191512135E-7</c:v>
                </c:pt>
                <c:pt idx="426">
                  <c:v>1.1964227335099472E-7</c:v>
                </c:pt>
                <c:pt idx="427">
                  <c:v>1.2147241552412722E-7</c:v>
                </c:pt>
                <c:pt idx="428">
                  <c:v>1.2335112549577167E-7</c:v>
                </c:pt>
                <c:pt idx="429">
                  <c:v>1.252804063579667E-7</c:v>
                </c:pt>
                <c:pt idx="430">
                  <c:v>1.2726237471422308E-7</c:v>
                </c:pt>
                <c:pt idx="431">
                  <c:v>1.292992688003264E-7</c:v>
                </c:pt>
                <c:pt idx="432">
                  <c:v>1.3139345730990811E-7</c:v>
                </c:pt>
                <c:pt idx="433">
                  <c:v>1.3354744899695196E-7</c:v>
                </c:pt>
                <c:pt idx="434">
                  <c:v>1.3576390313601286E-7</c:v>
                </c:pt>
                <c:pt idx="435">
                  <c:v>1.3804564093053513E-7</c:v>
                </c:pt>
                <c:pt idx="436">
                  <c:v>1.4039565797078492E-7</c:v>
                </c:pt>
                <c:pt idx="437">
                  <c:v>1.4281713785539067E-7</c:v>
                </c:pt>
                <c:pt idx="438">
                  <c:v>1.4531346710484764E-7</c:v>
                </c:pt>
                <c:pt idx="439">
                  <c:v>1.478882515117382E-7</c:v>
                </c:pt>
                <c:pt idx="440">
                  <c:v>1.5054533409111843E-7</c:v>
                </c:pt>
                <c:pt idx="441">
                  <c:v>1.5328881481612297E-7</c:v>
                </c:pt>
                <c:pt idx="442">
                  <c:v>1.5612307234852179E-7</c:v>
                </c:pt>
                <c:pt idx="443">
                  <c:v>1.5905278800253283E-7</c:v>
                </c:pt>
                <c:pt idx="444">
                  <c:v>1.620829722131076E-7</c:v>
                </c:pt>
                <c:pt idx="445">
                  <c:v>1.6521899381807595E-7</c:v>
                </c:pt>
                <c:pt idx="446">
                  <c:v>1.684666125076947E-7</c:v>
                </c:pt>
                <c:pt idx="447">
                  <c:v>1.718320148467058E-7</c:v>
                </c:pt>
                <c:pt idx="448">
                  <c:v>1.7532185433382155E-7</c:v>
                </c:pt>
                <c:pt idx="449">
                  <c:v>1.789432960337891E-7</c:v>
                </c:pt>
                <c:pt idx="450">
                  <c:v>1.8270406639921538E-7</c:v>
                </c:pt>
                <c:pt idx="451">
                  <c:v>1.8661250899581113E-7</c:v>
                </c:pt>
                <c:pt idx="452">
                  <c:v>1.9067764695842021E-7</c:v>
                </c:pt>
                <c:pt idx="453">
                  <c:v>1.9490925313946554E-7</c:v>
                </c:pt>
                <c:pt idx="454">
                  <c:v>1.9931792907054161E-7</c:v>
                </c:pt>
                <c:pt idx="455">
                  <c:v>2.0391519404708455E-7</c:v>
                </c:pt>
                <c:pt idx="456">
                  <c:v>2.0871358587141463E-7</c:v>
                </c:pt>
                <c:pt idx="457">
                  <c:v>2.1372677505932804E-7</c:v>
                </c:pt>
                <c:pt idx="458">
                  <c:v>2.1896969463893295E-7</c:v>
                </c:pt>
                <c:pt idx="459">
                  <c:v>2.2445868806028063E-7</c:v>
                </c:pt>
                <c:pt idx="460">
                  <c:v>2.3021167820538629E-7</c:v>
                </c:pt>
                <c:pt idx="461">
                  <c:v>2.3624836105954893E-7</c:v>
                </c:pt>
                <c:pt idx="462">
                  <c:v>2.4259042830038766E-7</c:v>
                </c:pt>
                <c:pt idx="463">
                  <c:v>2.4926182391117017E-7</c:v>
                </c:pt>
                <c:pt idx="464">
                  <c:v>2.5628904096805589E-7</c:v>
                </c:pt>
                <c:pt idx="465">
                  <c:v>2.6370146603594017E-7</c:v>
                </c:pt>
                <c:pt idx="466">
                  <c:v>2.7153178019759092E-7</c:v>
                </c:pt>
                <c:pt idx="467">
                  <c:v>2.7981642771611324E-7</c:v>
                </c:pt>
                <c:pt idx="468">
                  <c:v>2.8859616579603663E-7</c:v>
                </c:pt>
                <c:pt idx="469">
                  <c:v>2.9791671199791947E-7</c:v>
                </c:pt>
                <c:pt idx="470">
                  <c:v>3.0782950975141202E-7</c:v>
                </c:pt>
                <c:pt idx="471">
                  <c:v>3.1839263733055833E-7</c:v>
                </c:pt>
                <c:pt idx="472">
                  <c:v>3.296718919024749E-7</c:v>
                </c:pt>
                <c:pt idx="473">
                  <c:v>3.4174208822873759E-7</c:v>
                </c:pt>
                <c:pt idx="474">
                  <c:v>3.5468862180234919E-7</c:v>
                </c:pt>
                <c:pt idx="475">
                  <c:v>3.6860935931585204E-7</c:v>
                </c:pt>
                <c:pt idx="476">
                  <c:v>3.8361693625780199E-7</c:v>
                </c:pt>
                <c:pt idx="477">
                  <c:v>3.9984156326375152E-7</c:v>
                </c:pt>
                <c:pt idx="478">
                  <c:v>4.1743447105756814E-7</c:v>
                </c:pt>
                <c:pt idx="479">
                  <c:v>4.3657216021517601E-7</c:v>
                </c:pt>
                <c:pt idx="480">
                  <c:v>4.5746166870561279E-7</c:v>
                </c:pt>
                <c:pt idx="481">
                  <c:v>4.8034712951125061E-7</c:v>
                </c:pt>
                <c:pt idx="482">
                  <c:v>5.055179645130538E-7</c:v>
                </c:pt>
                <c:pt idx="483">
                  <c:v>5.3331914940974578E-7</c:v>
                </c:pt>
                <c:pt idx="484">
                  <c:v>5.6416408296482471E-7</c:v>
                </c:pt>
                <c:pt idx="485">
                  <c:v>5.985506856151668E-7</c:v>
                </c:pt>
                <c:pt idx="486">
                  <c:v>6.3708139335001927E-7</c:v>
                </c:pt>
                <c:pt idx="487">
                  <c:v>6.8048759813124616E-7</c:v>
                </c:pt>
                <c:pt idx="488">
                  <c:v>7.2965857951948898E-7</c:v>
                </c:pt>
                <c:pt idx="489">
                  <c:v>7.8567355361364323E-7</c:v>
                </c:pt>
                <c:pt idx="490">
                  <c:v>8.4983201278656303E-7</c:v>
                </c:pt>
                <c:pt idx="491">
                  <c:v>9.2366967041058496E-7</c:v>
                </c:pt>
                <c:pt idx="492">
                  <c:v>1.008930208370329E-6</c:v>
                </c:pt>
                <c:pt idx="493">
                  <c:v>1.1074273996407721E-6</c:v>
                </c:pt>
                <c:pt idx="494">
                  <c:v>1.220663122556056E-6</c:v>
                </c:pt>
                <c:pt idx="495">
                  <c:v>1.3489514325312558E-6</c:v>
                </c:pt>
                <c:pt idx="496">
                  <c:v>1.4896748426492663E-6</c:v>
                </c:pt>
                <c:pt idx="497">
                  <c:v>1.6344191353828625E-6</c:v>
                </c:pt>
                <c:pt idx="498">
                  <c:v>1.7658418123127088E-6</c:v>
                </c:pt>
                <c:pt idx="499">
                  <c:v>1.8579755311127324E-6</c:v>
                </c:pt>
                <c:pt idx="500">
                  <c:v>1.8854525763477103E-6</c:v>
                </c:pt>
                <c:pt idx="501">
                  <c:v>1.8393881712242876E-6</c:v>
                </c:pt>
                <c:pt idx="502">
                  <c:v>1.7342267540223461E-6</c:v>
                </c:pt>
                <c:pt idx="503">
                  <c:v>1.5969421935786872E-6</c:v>
                </c:pt>
                <c:pt idx="504">
                  <c:v>1.4517572300046156E-6</c:v>
                </c:pt>
                <c:pt idx="505">
                  <c:v>1.3135267848292797E-6</c:v>
                </c:pt>
                <c:pt idx="506">
                  <c:v>1.1888558295990549E-6</c:v>
                </c:pt>
                <c:pt idx="507">
                  <c:v>1.0793775010132069E-6</c:v>
                </c:pt>
                <c:pt idx="508">
                  <c:v>9.8434345022324814E-7</c:v>
                </c:pt>
                <c:pt idx="509">
                  <c:v>9.0210863330789011E-7</c:v>
                </c:pt>
                <c:pt idx="510">
                  <c:v>8.3084954504127432E-7</c:v>
                </c:pt>
                <c:pt idx="511">
                  <c:v>7.6886529697585963E-7</c:v>
                </c:pt>
                <c:pt idx="512">
                  <c:v>7.1467796029181916E-7</c:v>
                </c:pt>
                <c:pt idx="513">
                  <c:v>6.6704495788832565E-7</c:v>
                </c:pt>
                <c:pt idx="514">
                  <c:v>6.2493735394889122E-7</c:v>
                </c:pt>
                <c:pt idx="515">
                  <c:v>5.875081725508146E-7</c:v>
                </c:pt>
                <c:pt idx="516">
                  <c:v>5.5406078651973959E-7</c:v>
                </c:pt>
                <c:pt idx="517">
                  <c:v>5.2402101857612343E-7</c:v>
                </c:pt>
                <c:pt idx="518">
                  <c:v>4.9691382560959577E-7</c:v>
                </c:pt>
                <c:pt idx="519">
                  <c:v>4.7234432795053395E-7</c:v>
                </c:pt>
                <c:pt idx="520">
                  <c:v>4.4998257485331007E-7</c:v>
                </c:pt>
                <c:pt idx="521">
                  <c:v>4.2955137903171075E-7</c:v>
                </c:pt>
                <c:pt idx="522">
                  <c:v>4.1081661443388757E-7</c:v>
                </c:pt>
                <c:pt idx="523">
                  <c:v>3.935794681760876E-7</c:v>
                </c:pt>
                <c:pt idx="524">
                  <c:v>3.7767023485391755E-7</c:v>
                </c:pt>
                <c:pt idx="525">
                  <c:v>3.6294332671616169E-7</c:v>
                </c:pt>
                <c:pt idx="526">
                  <c:v>3.4927324341949425E-7</c:v>
                </c:pt>
                <c:pt idx="527">
                  <c:v>3.3655130112157786E-7</c:v>
                </c:pt>
                <c:pt idx="528">
                  <c:v>3.2468296462778342E-7</c:v>
                </c:pt>
                <c:pt idx="529">
                  <c:v>3.1358566048500595E-7</c:v>
                </c:pt>
                <c:pt idx="530">
                  <c:v>3.0318697538483178E-7</c:v>
                </c:pt>
                <c:pt idx="531">
                  <c:v>2.9342316471703126E-7</c:v>
                </c:pt>
                <c:pt idx="532">
                  <c:v>2.8423791197555305E-7</c:v>
                </c:pt>
                <c:pt idx="533">
                  <c:v>2.7558129203205783E-7</c:v>
                </c:pt>
                <c:pt idx="534">
                  <c:v>2.6740890088054238E-7</c:v>
                </c:pt>
                <c:pt idx="535">
                  <c:v>2.5968112195175618E-7</c:v>
                </c:pt>
                <c:pt idx="536">
                  <c:v>2.5236250497818435E-7</c:v>
                </c:pt>
                <c:pt idx="537">
                  <c:v>2.4542123802657352E-7</c:v>
                </c:pt>
                <c:pt idx="538">
                  <c:v>2.3882869698555027E-7</c:v>
                </c:pt>
                <c:pt idx="539">
                  <c:v>2.3255905971425406E-7</c:v>
                </c:pt>
                <c:pt idx="540">
                  <c:v>2.2658897438899769E-7</c:v>
                </c:pt>
                <c:pt idx="541">
                  <c:v>2.2089727345513561E-7</c:v>
                </c:pt>
                <c:pt idx="542">
                  <c:v>2.1546472609775572E-7</c:v>
                </c:pt>
                <c:pt idx="543">
                  <c:v>2.1027382336423419E-7</c:v>
                </c:pt>
                <c:pt idx="544">
                  <c:v>2.0530859106184174E-7</c:v>
                </c:pt>
                <c:pt idx="545">
                  <c:v>2.0055442636196899E-7</c:v>
                </c:pt>
                <c:pt idx="546">
                  <c:v>1.9599795470410384E-7</c:v>
                </c:pt>
                <c:pt idx="547">
                  <c:v>1.9162690413692761E-7</c:v>
                </c:pt>
                <c:pt idx="548">
                  <c:v>1.8742999468289716E-7</c:v>
                </c:pt>
                <c:pt idx="549">
                  <c:v>1.8339684068454666E-7</c:v>
                </c:pt>
                <c:pt idx="550">
                  <c:v>1.7951786439983302E-7</c:v>
                </c:pt>
                <c:pt idx="551">
                  <c:v>1.7578421937164625E-7</c:v>
                </c:pt>
                <c:pt idx="552">
                  <c:v>1.7218772231226495E-7</c:v>
                </c:pt>
                <c:pt idx="553">
                  <c:v>1.6872079242456855E-7</c:v>
                </c:pt>
                <c:pt idx="554">
                  <c:v>1.653763972343167E-7</c:v>
                </c:pt>
                <c:pt idx="555">
                  <c:v>1.6214800413647974E-7</c:v>
                </c:pt>
                <c:pt idx="556">
                  <c:v>1.5902953696770192E-7</c:v>
                </c:pt>
                <c:pt idx="557">
                  <c:v>1.5601533700957938E-7</c:v>
                </c:pt>
                <c:pt idx="558">
                  <c:v>1.5310012790631623E-7</c:v>
                </c:pt>
                <c:pt idx="559">
                  <c:v>1.5027898404777659E-7</c:v>
                </c:pt>
                <c:pt idx="560">
                  <c:v>1.4754730202648773E-7</c:v>
                </c:pt>
                <c:pt idx="561">
                  <c:v>1.449007748268299E-7</c:v>
                </c:pt>
                <c:pt idx="562">
                  <c:v>1.4233536844711272E-7</c:v>
                </c:pt>
                <c:pt idx="563">
                  <c:v>1.3984730069210736E-7</c:v>
                </c:pt>
                <c:pt idx="564">
                  <c:v>1.3743302190524095E-7</c:v>
                </c:pt>
                <c:pt idx="565">
                  <c:v>1.3508919743730156E-7</c:v>
                </c:pt>
                <c:pt idx="566">
                  <c:v>1.3281269167228632E-7</c:v>
                </c:pt>
                <c:pt idx="567">
                  <c:v>1.3060055345192189E-7</c:v>
                </c:pt>
                <c:pt idx="568">
                  <c:v>1.2845000275839867E-7</c:v>
                </c:pt>
                <c:pt idx="569">
                  <c:v>1.2635841853079389E-7</c:v>
                </c:pt>
                <c:pt idx="570">
                  <c:v>1.2432332750444106E-7</c:v>
                </c:pt>
                <c:pt idx="571">
                  <c:v>1.2234239397471741E-7</c:v>
                </c:pt>
                <c:pt idx="572">
                  <c:v>1.2041341039734687E-7</c:v>
                </c:pt>
                <c:pt idx="573">
                  <c:v>1.1853428874673329E-7</c:v>
                </c:pt>
                <c:pt idx="574">
                  <c:v>1.1670305256214991E-7</c:v>
                </c:pt>
                <c:pt idx="575">
                  <c:v>1.1491782961884665E-7</c:v>
                </c:pt>
                <c:pt idx="576">
                  <c:v>1.1317684516772077E-7</c:v>
                </c:pt>
                <c:pt idx="577">
                  <c:v>1.1147841569282128E-7</c:v>
                </c:pt>
                <c:pt idx="578">
                  <c:v>1.0982094314111685E-7</c:v>
                </c:pt>
                <c:pt idx="579">
                  <c:v>1.0820290958344306E-7</c:v>
                </c:pt>
                <c:pt idx="580">
                  <c:v>1.0662287226958927E-7</c:v>
                </c:pt>
                <c:pt idx="581">
                  <c:v>1.0507945904404759E-7</c:v>
                </c:pt>
                <c:pt idx="582">
                  <c:v>1.0357136409218369E-7</c:v>
                </c:pt>
                <c:pt idx="583">
                  <c:v>1.0209734398940123E-7</c:v>
                </c:pt>
                <c:pt idx="584">
                  <c:v>1.0065621402849635E-7</c:v>
                </c:pt>
                <c:pt idx="585">
                  <c:v>9.9246844802637269E-8</c:v>
                </c:pt>
                <c:pt idx="586">
                  <c:v>9.7868159023490944E-8</c:v>
                </c:pt>
                <c:pt idx="587">
                  <c:v>9.6519128555871943E-8</c:v>
                </c:pt>
                <c:pt idx="588">
                  <c:v>9.5198771651939853E-8</c:v>
                </c:pt>
                <c:pt idx="589">
                  <c:v>9.3906150369490961E-8</c:v>
                </c:pt>
                <c:pt idx="590">
                  <c:v>9.2640368160224818E-8</c:v>
                </c:pt>
                <c:pt idx="591">
                  <c:v>9.1400567615090964E-8</c:v>
                </c:pt>
                <c:pt idx="592">
                  <c:v>9.0185928354930311E-8</c:v>
                </c:pt>
                <c:pt idx="593">
                  <c:v>8.8995665055633297E-8</c:v>
                </c:pt>
                <c:pt idx="594">
                  <c:v>8.782902559790994E-8</c:v>
                </c:pt>
                <c:pt idx="595">
                  <c:v>8.6685289332625498E-8</c:v>
                </c:pt>
                <c:pt idx="596">
                  <c:v>8.5563765453376905E-8</c:v>
                </c:pt>
                <c:pt idx="597">
                  <c:v>8.4463791468659456E-8</c:v>
                </c:pt>
                <c:pt idx="598">
                  <c:v>8.3384731766612707E-8</c:v>
                </c:pt>
                <c:pt idx="599">
                  <c:v>8.2325976265861842E-8</c:v>
                </c:pt>
                <c:pt idx="600">
                  <c:v>8.1286939146511999E-8</c:v>
                </c:pt>
                <c:pt idx="601">
                  <c:v>8.0267057655795826E-8</c:v>
                </c:pt>
                <c:pt idx="602">
                  <c:v>7.9265790983308143E-8</c:v>
                </c:pt>
                <c:pt idx="603">
                  <c:v>7.8282619201168123E-8</c:v>
                </c:pt>
                <c:pt idx="604">
                  <c:v>7.7317042264755537E-8</c:v>
                </c:pt>
                <c:pt idx="605">
                  <c:v>7.6368579070061359E-8</c:v>
                </c:pt>
                <c:pt idx="606">
                  <c:v>7.5436766563925725E-8</c:v>
                </c:pt>
                <c:pt idx="607">
                  <c:v>7.4521158903758506E-8</c:v>
                </c:pt>
                <c:pt idx="608">
                  <c:v>7.3621326663549358E-8</c:v>
                </c:pt>
                <c:pt idx="609">
                  <c:v>7.273685608324864E-8</c:v>
                </c:pt>
                <c:pt idx="610">
                  <c:v>7.1867348358759649E-8</c:v>
                </c:pt>
                <c:pt idx="611">
                  <c:v>7.1012418970032714E-8</c:v>
                </c:pt>
                <c:pt idx="612">
                  <c:v>7.0171697044876839E-8</c:v>
                </c:pt>
                <c:pt idx="613">
                  <c:v>6.9344824756317267E-8</c:v>
                </c:pt>
                <c:pt idx="614">
                  <c:v>6.8531456751451665E-8</c:v>
                </c:pt>
                <c:pt idx="615">
                  <c:v>6.7731259609897669E-8</c:v>
                </c:pt>
                <c:pt idx="616">
                  <c:v>6.6943911330074964E-8</c:v>
                </c:pt>
                <c:pt idx="617">
                  <c:v>6.6169100841664513E-8</c:v>
                </c:pt>
                <c:pt idx="618">
                  <c:v>6.5406527542701318E-8</c:v>
                </c:pt>
                <c:pt idx="619">
                  <c:v>6.4655900859876549E-8</c:v>
                </c:pt>
                <c:pt idx="620">
                  <c:v>6.391693983069296E-8</c:v>
                </c:pt>
                <c:pt idx="621">
                  <c:v>6.3189372706231822E-8</c:v>
                </c:pt>
                <c:pt idx="622">
                  <c:v>6.24729365733469E-8</c:v>
                </c:pt>
                <c:pt idx="623">
                  <c:v>6.1767376995201576E-8</c:v>
                </c:pt>
                <c:pt idx="624">
                  <c:v>6.107244766911132E-8</c:v>
                </c:pt>
                <c:pt idx="625">
                  <c:v>6.0387910100731847E-8</c:v>
                </c:pt>
                <c:pt idx="626">
                  <c:v>5.9713533293700073E-8</c:v>
                </c:pt>
                <c:pt idx="627">
                  <c:v>5.9049093453874645E-8</c:v>
                </c:pt>
                <c:pt idx="628">
                  <c:v>5.8394373707378473E-8</c:v>
                </c:pt>
                <c:pt idx="629">
                  <c:v>5.7749163831722713E-8</c:v>
                </c:pt>
                <c:pt idx="630">
                  <c:v>5.7113259999279784E-8</c:v>
                </c:pt>
                <c:pt idx="631">
                  <c:v>5.6486464532479317E-8</c:v>
                </c:pt>
                <c:pt idx="632">
                  <c:v>5.5868585670095943E-8</c:v>
                </c:pt>
                <c:pt idx="633">
                  <c:v>5.5259437344051041E-8</c:v>
                </c:pt>
                <c:pt idx="634">
                  <c:v>5.4658838966181903E-8</c:v>
                </c:pt>
                <c:pt idx="635">
                  <c:v>5.4066615224469697E-8</c:v>
                </c:pt>
                <c:pt idx="636">
                  <c:v>5.3482595888237709E-8</c:v>
                </c:pt>
                <c:pt idx="637">
                  <c:v>5.2906615621867123E-8</c:v>
                </c:pt>
                <c:pt idx="638">
                  <c:v>5.2338513806602136E-8</c:v>
                </c:pt>
                <c:pt idx="639">
                  <c:v>5.1778134370033528E-8</c:v>
                </c:pt>
                <c:pt idx="640">
                  <c:v>5.12253256228867E-8</c:v>
                </c:pt>
                <c:pt idx="641">
                  <c:v>5.0679940102752689E-8</c:v>
                </c:pt>
                <c:pt idx="642">
                  <c:v>5.0141834424415248E-8</c:v>
                </c:pt>
                <c:pt idx="643">
                  <c:v>4.9610869136457386E-8</c:v>
                </c:pt>
                <c:pt idx="644">
                  <c:v>4.9086908583852881E-8</c:v>
                </c:pt>
                <c:pt idx="645">
                  <c:v>4.8569820776233308E-8</c:v>
                </c:pt>
                <c:pt idx="646">
                  <c:v>4.8059477261584735E-8</c:v>
                </c:pt>
                <c:pt idx="647">
                  <c:v>4.7555753005099062E-8</c:v>
                </c:pt>
                <c:pt idx="648">
                  <c:v>4.7058526272946692E-8</c:v>
                </c:pt>
                <c:pt idx="649">
                  <c:v>4.6567678520737771E-8</c:v>
                </c:pt>
                <c:pt idx="650">
                  <c:v>4.6083094286452057E-8</c:v>
                </c:pt>
                <c:pt idx="651">
                  <c:v>4.5604661087637428E-8</c:v>
                </c:pt>
                <c:pt idx="652">
                  <c:v>4.5132269322673972E-8</c:v>
                </c:pt>
                <c:pt idx="653">
                  <c:v>4.4665812175922454E-8</c:v>
                </c:pt>
                <c:pt idx="654">
                  <c:v>4.4205185526584482E-8</c:v>
                </c:pt>
                <c:pt idx="655">
                  <c:v>4.3750287861099081E-8</c:v>
                </c:pt>
                <c:pt idx="656">
                  <c:v>4.3301020188924953E-8</c:v>
                </c:pt>
                <c:pt idx="657">
                  <c:v>4.2857285961557261E-8</c:v>
                </c:pt>
                <c:pt idx="658">
                  <c:v>4.2418990994630219E-8</c:v>
                </c:pt>
                <c:pt idx="659">
                  <c:v>4.1986043392979381E-8</c:v>
                </c:pt>
                <c:pt idx="660">
                  <c:v>4.1558353478525153E-8</c:v>
                </c:pt>
                <c:pt idx="661">
                  <c:v>4.1135833720863143E-8</c:v>
                </c:pt>
                <c:pt idx="662">
                  <c:v>4.0718398670440265E-8</c:v>
                </c:pt>
                <c:pt idx="663">
                  <c:v>4.030596489420566E-8</c:v>
                </c:pt>
                <c:pt idx="664">
                  <c:v>3.9898450913635501E-8</c:v>
                </c:pt>
                <c:pt idx="665">
                  <c:v>3.9495777145025127E-8</c:v>
                </c:pt>
                <c:pt idx="666">
                  <c:v>3.9097865841957172E-8</c:v>
                </c:pt>
                <c:pt idx="667">
                  <c:v>3.8704641039854849E-8</c:v>
                </c:pt>
                <c:pt idx="668">
                  <c:v>3.8316028502531492E-8</c:v>
                </c:pt>
                <c:pt idx="669">
                  <c:v>3.7931955670653894E-8</c:v>
                </c:pt>
                <c:pt idx="670">
                  <c:v>3.7552351612043879E-8</c:v>
                </c:pt>
                <c:pt idx="671">
                  <c:v>3.7177146973738319E-8</c:v>
                </c:pt>
                <c:pt idx="672">
                  <c:v>3.6806273935740368E-8</c:v>
                </c:pt>
                <c:pt idx="673">
                  <c:v>3.6439666166391218E-8</c:v>
                </c:pt>
                <c:pt idx="674">
                  <c:v>3.6077258779297214E-8</c:v>
                </c:pt>
                <c:pt idx="675">
                  <c:v>3.5718988291751115E-8</c:v>
                </c:pt>
                <c:pt idx="676">
                  <c:v>3.5364792584586855E-8</c:v>
                </c:pt>
                <c:pt idx="677">
                  <c:v>3.5014610863412779E-8</c:v>
                </c:pt>
                <c:pt idx="678">
                  <c:v>3.4668383621167485E-8</c:v>
                </c:pt>
                <c:pt idx="679">
                  <c:v>3.4326052601947414E-8</c:v>
                </c:pt>
                <c:pt idx="680">
                  <c:v>3.3987560766056655E-8</c:v>
                </c:pt>
                <c:pt idx="681">
                  <c:v>3.3652852256229898E-8</c:v>
                </c:pt>
                <c:pt idx="682">
                  <c:v>3.3321872364987355E-8</c:v>
                </c:pt>
                <c:pt idx="683">
                  <c:v>3.2994567503073351E-8</c:v>
                </c:pt>
                <c:pt idx="684">
                  <c:v>3.2670885168941431E-8</c:v>
                </c:pt>
                <c:pt idx="685">
                  <c:v>3.2350773919242837E-8</c:v>
                </c:pt>
                <c:pt idx="686">
                  <c:v>3.2034183340284074E-8</c:v>
                </c:pt>
                <c:pt idx="687">
                  <c:v>3.1721064020412207E-8</c:v>
                </c:pt>
                <c:pt idx="688">
                  <c:v>3.1411367523300777E-8</c:v>
                </c:pt>
                <c:pt idx="689">
                  <c:v>3.1105046362092689E-8</c:v>
                </c:pt>
                <c:pt idx="690">
                  <c:v>3.0802053974379223E-8</c:v>
                </c:pt>
                <c:pt idx="691">
                  <c:v>3.0502344697975015E-8</c:v>
                </c:pt>
                <c:pt idx="692">
                  <c:v>3.0205873747466774E-8</c:v>
                </c:pt>
                <c:pt idx="693">
                  <c:v>2.9912597191502561E-8</c:v>
                </c:pt>
                <c:pt idx="694">
                  <c:v>2.9622471930798643E-8</c:v>
                </c:pt>
                <c:pt idx="695">
                  <c:v>2.9335455676834905E-8</c:v>
                </c:pt>
                <c:pt idx="696">
                  <c:v>2.9051506931214492E-8</c:v>
                </c:pt>
                <c:pt idx="697">
                  <c:v>2.8770584965668574E-8</c:v>
                </c:pt>
                <c:pt idx="698">
                  <c:v>2.8492649802674447E-8</c:v>
                </c:pt>
                <c:pt idx="699">
                  <c:v>2.8217662196673483E-8</c:v>
                </c:pt>
                <c:pt idx="700">
                  <c:v>2.7945583615864418E-8</c:v>
                </c:pt>
                <c:pt idx="701">
                  <c:v>2.7676376224548583E-8</c:v>
                </c:pt>
                <c:pt idx="702">
                  <c:v>2.7410002866016077E-8</c:v>
                </c:pt>
                <c:pt idx="703">
                  <c:v>2.7146427045944011E-8</c:v>
                </c:pt>
                <c:pt idx="704">
                  <c:v>2.6885612916297824E-8</c:v>
                </c:pt>
                <c:pt idx="705">
                  <c:v>2.6627525259711623E-8</c:v>
                </c:pt>
                <c:pt idx="706">
                  <c:v>2.6372129474335702E-8</c:v>
                </c:pt>
                <c:pt idx="707">
                  <c:v>2.6119391559133284E-8</c:v>
                </c:pt>
                <c:pt idx="708">
                  <c:v>2.5869278099609891E-8</c:v>
                </c:pt>
                <c:pt idx="709">
                  <c:v>2.5621756253965119E-8</c:v>
                </c:pt>
                <c:pt idx="710">
                  <c:v>2.5376793739646054E-8</c:v>
                </c:pt>
                <c:pt idx="711">
                  <c:v>2.5134358820295069E-8</c:v>
                </c:pt>
                <c:pt idx="712">
                  <c:v>2.4894420293074557E-8</c:v>
                </c:pt>
                <c:pt idx="713">
                  <c:v>2.4656947476358651E-8</c:v>
                </c:pt>
                <c:pt idx="714">
                  <c:v>2.4421910197777121E-8</c:v>
                </c:pt>
                <c:pt idx="715">
                  <c:v>2.4189278782603338E-8</c:v>
                </c:pt>
                <c:pt idx="716">
                  <c:v>2.3959024042470348E-8</c:v>
                </c:pt>
                <c:pt idx="717">
                  <c:v>2.3731117264409646E-8</c:v>
                </c:pt>
                <c:pt idx="718">
                  <c:v>2.3505530200197075E-8</c:v>
                </c:pt>
                <c:pt idx="719">
                  <c:v>2.3282235055999239E-8</c:v>
                </c:pt>
                <c:pt idx="720">
                  <c:v>2.3061204482309374E-8</c:v>
                </c:pt>
                <c:pt idx="721">
                  <c:v>2.2842411564163011E-8</c:v>
                </c:pt>
                <c:pt idx="722">
                  <c:v>2.2625829811625979E-8</c:v>
                </c:pt>
                <c:pt idx="723">
                  <c:v>2.2411433150543229E-8</c:v>
                </c:pt>
                <c:pt idx="724">
                  <c:v>2.2199195913544242E-8</c:v>
                </c:pt>
                <c:pt idx="725">
                  <c:v>2.1989092831291768E-8</c:v>
                </c:pt>
                <c:pt idx="726">
                  <c:v>2.1781099023971664E-8</c:v>
                </c:pt>
                <c:pt idx="727">
                  <c:v>2.1575189993011079E-8</c:v>
                </c:pt>
                <c:pt idx="728">
                  <c:v>2.1371341613021619E-8</c:v>
                </c:pt>
                <c:pt idx="729">
                  <c:v>2.1169530123959072E-8</c:v>
                </c:pt>
                <c:pt idx="730">
                  <c:v>2.0969732123492235E-8</c:v>
                </c:pt>
                <c:pt idx="731">
                  <c:v>2.0771924559575311E-8</c:v>
                </c:pt>
                <c:pt idx="732">
                  <c:v>2.0576084723216886E-8</c:v>
                </c:pt>
                <c:pt idx="733">
                  <c:v>2.0382190241441273E-8</c:v>
                </c:pt>
                <c:pt idx="734">
                  <c:v>2.0190219070432551E-8</c:v>
                </c:pt>
                <c:pt idx="735">
                  <c:v>2.0000149488860058E-8</c:v>
                </c:pt>
                <c:pt idx="736">
                  <c:v>1.9811960091376564E-8</c:v>
                </c:pt>
                <c:pt idx="737">
                  <c:v>1.9625629782285687E-8</c:v>
                </c:pt>
                <c:pt idx="738">
                  <c:v>1.9441137769372238E-8</c:v>
                </c:pt>
                <c:pt idx="739">
                  <c:v>1.9258463557891559E-8</c:v>
                </c:pt>
                <c:pt idx="740">
                  <c:v>1.9077586944712318E-8</c:v>
                </c:pt>
                <c:pt idx="741">
                  <c:v>1.8898488012609364E-8</c:v>
                </c:pt>
                <c:pt idx="742">
                  <c:v>1.8721147124699704E-8</c:v>
                </c:pt>
                <c:pt idx="743">
                  <c:v>1.8545544919020484E-8</c:v>
                </c:pt>
                <c:pt idx="744">
                  <c:v>1.8371662303242744E-8</c:v>
                </c:pt>
                <c:pt idx="745">
                  <c:v>1.8199480449516366E-8</c:v>
                </c:pt>
                <c:pt idx="746">
                  <c:v>1.802898078944532E-8</c:v>
                </c:pt>
                <c:pt idx="747">
                  <c:v>1.7860145009186118E-8</c:v>
                </c:pt>
                <c:pt idx="748">
                  <c:v>1.7692955044666953E-8</c:v>
                </c:pt>
                <c:pt idx="749">
                  <c:v>1.7527393076925704E-8</c:v>
                </c:pt>
                <c:pt idx="750">
                  <c:v>1.736344152756066E-8</c:v>
                </c:pt>
                <c:pt idx="751">
                  <c:v>1.7201083054292145E-8</c:v>
                </c:pt>
                <c:pt idx="752">
                  <c:v>1.704030054663284E-8</c:v>
                </c:pt>
                <c:pt idx="753">
                  <c:v>1.6881077121660095E-8</c:v>
                </c:pt>
                <c:pt idx="754">
                  <c:v>1.6723396119892922E-8</c:v>
                </c:pt>
                <c:pt idx="755">
                  <c:v>1.6567241101264132E-8</c:v>
                </c:pt>
                <c:pt idx="756">
                  <c:v>1.6412595841191718E-8</c:v>
                </c:pt>
                <c:pt idx="757">
                  <c:v>1.6259444326739369E-8</c:v>
                </c:pt>
                <c:pt idx="758">
                  <c:v>1.6107770752871409E-8</c:v>
                </c:pt>
                <c:pt idx="759">
                  <c:v>1.5957559518792385E-8</c:v>
                </c:pt>
                <c:pt idx="760">
                  <c:v>1.5808795224374148E-8</c:v>
                </c:pt>
                <c:pt idx="761">
                  <c:v>1.5661462666664278E-8</c:v>
                </c:pt>
                <c:pt idx="762">
                  <c:v>1.5515546836476964E-8</c:v>
                </c:pt>
                <c:pt idx="763">
                  <c:v>1.5371032915060906E-8</c:v>
                </c:pt>
                <c:pt idx="764">
                  <c:v>1.522790627084426E-8</c:v>
                </c:pt>
                <c:pt idx="765">
                  <c:v>1.5086152456253595E-8</c:v>
                </c:pt>
                <c:pt idx="766">
                  <c:v>1.4945757204604566E-8</c:v>
                </c:pt>
                <c:pt idx="767">
                  <c:v>1.4806706427063901E-8</c:v>
                </c:pt>
                <c:pt idx="768">
                  <c:v>1.4668986209678327E-8</c:v>
                </c:pt>
                <c:pt idx="769">
                  <c:v>1.4532582810470665E-8</c:v>
                </c:pt>
                <c:pt idx="770">
                  <c:v>1.4397482656600296E-8</c:v>
                </c:pt>
                <c:pt idx="771">
                  <c:v>1.4263672341586953E-8</c:v>
                </c:pt>
                <c:pt idx="772">
                  <c:v>1.4131138622594487E-8</c:v>
                </c:pt>
                <c:pt idx="773">
                  <c:v>1.3999868417775424E-8</c:v>
                </c:pt>
                <c:pt idx="774">
                  <c:v>1.3869848803672906E-8</c:v>
                </c:pt>
                <c:pt idx="775">
                  <c:v>1.3741067012679557E-8</c:v>
                </c:pt>
                <c:pt idx="776">
                  <c:v>1.3613510430549942E-8</c:v>
                </c:pt>
                <c:pt idx="777">
                  <c:v>1.3487166593967612E-8</c:v>
                </c:pt>
                <c:pt idx="778">
                  <c:v>1.3362023188164332E-8</c:v>
                </c:pt>
                <c:pt idx="779">
                  <c:v>1.3238068044588565E-8</c:v>
                </c:pt>
                <c:pt idx="780">
                  <c:v>1.3115289138625404E-8</c:v>
                </c:pt>
                <c:pt idx="781">
                  <c:v>1.2993674587362448E-8</c:v>
                </c:pt>
                <c:pt idx="782">
                  <c:v>1.2873212647403979E-8</c:v>
                </c:pt>
                <c:pt idx="783">
                  <c:v>1.2753891712729985E-8</c:v>
                </c:pt>
                <c:pt idx="784">
                  <c:v>1.2635700312599713E-8</c:v>
                </c:pt>
                <c:pt idx="785">
                  <c:v>1.2518627109498769E-8</c:v>
                </c:pt>
                <c:pt idx="786">
                  <c:v>1.2402660897128277E-8</c:v>
                </c:pt>
                <c:pt idx="787">
                  <c:v>1.2287790598434408E-8</c:v>
                </c:pt>
                <c:pt idx="788">
                  <c:v>1.2174005263679254E-8</c:v>
                </c:pt>
                <c:pt idx="789">
                  <c:v>1.2061294068549757E-8</c:v>
                </c:pt>
                <c:pt idx="790">
                  <c:v>1.1949646312304976E-8</c:v>
                </c:pt>
                <c:pt idx="791">
                  <c:v>1.1839051415960421E-8</c:v>
                </c:pt>
                <c:pt idx="792">
                  <c:v>1.1729498920508432E-8</c:v>
                </c:pt>
                <c:pt idx="793">
                  <c:v>1.1620978485173937E-8</c:v>
                </c:pt>
                <c:pt idx="794">
                  <c:v>1.1513479885704601E-8</c:v>
                </c:pt>
                <c:pt idx="795">
                  <c:v>1.1406993012694222E-8</c:v>
                </c:pt>
                <c:pt idx="796">
                  <c:v>1.1301507869939303E-8</c:v>
                </c:pt>
                <c:pt idx="797">
                  <c:v>1.1197014572827E-8</c:v>
                </c:pt>
                <c:pt idx="798">
                  <c:v>1.1093503346754158E-8</c:v>
                </c:pt>
                <c:pt idx="799">
                  <c:v>1.0990964525577234E-8</c:v>
                </c:pt>
                <c:pt idx="800">
                  <c:v>1.0889388550091537E-8</c:v>
                </c:pt>
                <c:pt idx="801">
                  <c:v>1.0788765966538595E-8</c:v>
                </c:pt>
                <c:pt idx="802">
                  <c:v>1.0689087425143391E-8</c:v>
                </c:pt>
                <c:pt idx="803">
                  <c:v>1.0590343678677088E-8</c:v>
                </c:pt>
                <c:pt idx="804">
                  <c:v>1.0492525581048358E-8</c:v>
                </c:pt>
                <c:pt idx="805">
                  <c:v>1.0395624085919457E-8</c:v>
                </c:pt>
                <c:pt idx="806">
                  <c:v>1.0299630245349131E-8</c:v>
                </c:pt>
                <c:pt idx="807">
                  <c:v>1.0204535208459796E-8</c:v>
                </c:pt>
                <c:pt idx="808">
                  <c:v>1.011033022012878E-8</c:v>
                </c:pt>
                <c:pt idx="809">
                  <c:v>1.0017006619704289E-8</c:v>
                </c:pt>
                <c:pt idx="810">
                  <c:v>9.9245558397438763E-9</c:v>
                </c:pt>
                <c:pt idx="811">
                  <c:v>9.8329694047758758E-9</c:v>
                </c:pt>
                <c:pt idx="812">
                  <c:v>9.7422389300829067E-9</c:v>
                </c:pt>
                <c:pt idx="813">
                  <c:v>9.6523561205073992E-9</c:v>
                </c:pt>
                <c:pt idx="814">
                  <c:v>9.5633127692775275E-9</c:v>
                </c:pt>
                <c:pt idx="815">
                  <c:v>9.4751007568547766E-9</c:v>
                </c:pt>
                <c:pt idx="816">
                  <c:v>9.3877120498007432E-9</c:v>
                </c:pt>
                <c:pt idx="817">
                  <c:v>9.3011386996644835E-9</c:v>
                </c:pt>
                <c:pt idx="818">
                  <c:v>9.2153728418886031E-9</c:v>
                </c:pt>
                <c:pt idx="819">
                  <c:v>9.1304066947345275E-9</c:v>
                </c:pt>
                <c:pt idx="820">
                  <c:v>9.0462325582257728E-9</c:v>
                </c:pt>
                <c:pt idx="821">
                  <c:v>8.9628428131098897E-9</c:v>
                </c:pt>
                <c:pt idx="822">
                  <c:v>8.8802299198374963E-9</c:v>
                </c:pt>
                <c:pt idx="823">
                  <c:v>8.7983864175584201E-9</c:v>
                </c:pt>
                <c:pt idx="824">
                  <c:v>8.7173049231356073E-9</c:v>
                </c:pt>
                <c:pt idx="825">
                  <c:v>8.6369781301740577E-9</c:v>
                </c:pt>
                <c:pt idx="826">
                  <c:v>8.5573988080671086E-9</c:v>
                </c:pt>
                <c:pt idx="827">
                  <c:v>8.4785598010578809E-9</c:v>
                </c:pt>
                <c:pt idx="828">
                  <c:v>8.4004540273161755E-9</c:v>
                </c:pt>
                <c:pt idx="829">
                  <c:v>8.3230744780305925E-9</c:v>
                </c:pt>
                <c:pt idx="830">
                  <c:v>8.2464142165152974E-9</c:v>
                </c:pt>
                <c:pt idx="831">
                  <c:v>8.170466377331315E-9</c:v>
                </c:pt>
                <c:pt idx="832">
                  <c:v>8.0952241654217504E-9</c:v>
                </c:pt>
                <c:pt idx="833">
                  <c:v>8.0206808552609774E-9</c:v>
                </c:pt>
                <c:pt idx="834">
                  <c:v>7.9468297900173183E-9</c:v>
                </c:pt>
                <c:pt idx="835">
                  <c:v>7.8736643807290596E-9</c:v>
                </c:pt>
                <c:pt idx="836">
                  <c:v>7.8011781054933498E-9</c:v>
                </c:pt>
                <c:pt idx="837">
                  <c:v>7.7293645086677192E-9</c:v>
                </c:pt>
                <c:pt idx="838">
                  <c:v>7.658217200084051E-9</c:v>
                </c:pt>
                <c:pt idx="839">
                  <c:v>7.5877298542749693E-9</c:v>
                </c:pt>
                <c:pt idx="840">
                  <c:v>7.51789620971158E-9</c:v>
                </c:pt>
                <c:pt idx="841">
                  <c:v>7.4487100680537211E-9</c:v>
                </c:pt>
                <c:pt idx="842">
                  <c:v>7.3801652934107184E-9</c:v>
                </c:pt>
                <c:pt idx="843">
                  <c:v>7.3122558116141229E-9</c:v>
                </c:pt>
                <c:pt idx="844">
                  <c:v>7.2449756095009942E-9</c:v>
                </c:pt>
                <c:pt idx="845">
                  <c:v>7.1783187342078728E-9</c:v>
                </c:pt>
                <c:pt idx="846">
                  <c:v>7.1122792924757964E-9</c:v>
                </c:pt>
                <c:pt idx="847">
                  <c:v>7.0468514499650235E-9</c:v>
                </c:pt>
                <c:pt idx="848">
                  <c:v>6.9820294305801595E-9</c:v>
                </c:pt>
                <c:pt idx="849">
                  <c:v>6.9178075158054017E-9</c:v>
                </c:pt>
                <c:pt idx="850">
                  <c:v>6.8541800440491502E-9</c:v>
                </c:pt>
                <c:pt idx="851">
                  <c:v>6.7911414099983304E-9</c:v>
                </c:pt>
                <c:pt idx="852">
                  <c:v>6.728686063982031E-9</c:v>
                </c:pt>
                <c:pt idx="853">
                  <c:v>6.6668085113444434E-9</c:v>
                </c:pt>
                <c:pt idx="854">
                  <c:v>6.6055033118264521E-9</c:v>
                </c:pt>
                <c:pt idx="855">
                  <c:v>6.5447650789564024E-9</c:v>
                </c:pt>
                <c:pt idx="856">
                  <c:v>6.484588479449267E-9</c:v>
                </c:pt>
                <c:pt idx="857">
                  <c:v>6.4249682326147036E-9</c:v>
                </c:pt>
                <c:pt idx="858">
                  <c:v>6.3658991097725614E-9</c:v>
                </c:pt>
                <c:pt idx="859">
                  <c:v>6.3073759336776997E-9</c:v>
                </c:pt>
                <c:pt idx="860">
                  <c:v>6.2493935779517357E-9</c:v>
                </c:pt>
                <c:pt idx="861">
                  <c:v>6.1919469665236687E-9</c:v>
                </c:pt>
                <c:pt idx="862">
                  <c:v>6.1350310730772116E-9</c:v>
                </c:pt>
                <c:pt idx="863">
                  <c:v>6.0786409205064715E-9</c:v>
                </c:pt>
                <c:pt idx="864">
                  <c:v>6.022771580378727E-9</c:v>
                </c:pt>
                <c:pt idx="865">
                  <c:v>5.9674181724046078E-9</c:v>
                </c:pt>
                <c:pt idx="866">
                  <c:v>5.9125758639152072E-9</c:v>
                </c:pt>
                <c:pt idx="867">
                  <c:v>5.8582398693466707E-9</c:v>
                </c:pt>
                <c:pt idx="868">
                  <c:v>5.8044054497311775E-9</c:v>
                </c:pt>
                <c:pt idx="869">
                  <c:v>5.7510679121951559E-9</c:v>
                </c:pt>
                <c:pt idx="870">
                  <c:v>5.6982226094638857E-9</c:v>
                </c:pt>
                <c:pt idx="871">
                  <c:v>5.645864939372743E-9</c:v>
                </c:pt>
                <c:pt idx="872">
                  <c:v>5.5939903443847569E-9</c:v>
                </c:pt>
                <c:pt idx="873">
                  <c:v>5.5425943111148922E-9</c:v>
                </c:pt>
                <c:pt idx="874">
                  <c:v>5.4916723698597705E-9</c:v>
                </c:pt>
                <c:pt idx="875">
                  <c:v>5.4412200941343204E-9</c:v>
                </c:pt>
                <c:pt idx="876">
                  <c:v>5.3912331002140635E-9</c:v>
                </c:pt>
                <c:pt idx="877">
                  <c:v>5.341707046682775E-9</c:v>
                </c:pt>
                <c:pt idx="878">
                  <c:v>5.2926376339870863E-9</c:v>
                </c:pt>
                <c:pt idx="879">
                  <c:v>5.2440206039957146E-9</c:v>
                </c:pt>
                <c:pt idx="880">
                  <c:v>5.1958517395648756E-9</c:v>
                </c:pt>
                <c:pt idx="881">
                  <c:v>5.1481268641087845E-9</c:v>
                </c:pt>
                <c:pt idx="882">
                  <c:v>5.1008418411760365E-9</c:v>
                </c:pt>
                <c:pt idx="883">
                  <c:v>5.0539925740309842E-9</c:v>
                </c:pt>
                <c:pt idx="884">
                  <c:v>5.0075750052403582E-9</c:v>
                </c:pt>
                <c:pt idx="885">
                  <c:v>4.9615851162651205E-9</c:v>
                </c:pt>
                <c:pt idx="886">
                  <c:v>4.9160189270572625E-9</c:v>
                </c:pt>
                <c:pt idx="887">
                  <c:v>4.8708724956618737E-9</c:v>
                </c:pt>
                <c:pt idx="888">
                  <c:v>4.8261419178236629E-9</c:v>
                </c:pt>
                <c:pt idx="889">
                  <c:v>4.7818233265985991E-9</c:v>
                </c:pt>
                <c:pt idx="890">
                  <c:v>4.7379128919701842E-9</c:v>
                </c:pt>
                <c:pt idx="891">
                  <c:v>4.6944068204704466E-9</c:v>
                </c:pt>
                <c:pt idx="892">
                  <c:v>4.6513013548054337E-9</c:v>
                </c:pt>
                <c:pt idx="893">
                  <c:v>4.6085927734852492E-9</c:v>
                </c:pt>
                <c:pt idx="894">
                  <c:v>4.5662773904587339E-9</c:v>
                </c:pt>
                <c:pt idx="895">
                  <c:v>4.5243515547520402E-9</c:v>
                </c:pt>
                <c:pt idx="896">
                  <c:v>4.4828116501119703E-9</c:v>
                </c:pt>
                <c:pt idx="897">
                  <c:v>4.4416540946534428E-9</c:v>
                </c:pt>
                <c:pt idx="898">
                  <c:v>4.4008753405109347E-9</c:v>
                </c:pt>
                <c:pt idx="899">
                  <c:v>4.3604718734942568E-9</c:v>
                </c:pt>
                <c:pt idx="900">
                  <c:v>4.3204402127482566E-9</c:v>
                </c:pt>
                <c:pt idx="901">
                  <c:v>4.2807769104165626E-9</c:v>
                </c:pt>
                <c:pt idx="902">
                  <c:v>4.2414785513092425E-9</c:v>
                </c:pt>
                <c:pt idx="903">
                  <c:v>4.2025417525742117E-9</c:v>
                </c:pt>
                <c:pt idx="904">
                  <c:v>4.163963163372655E-9</c:v>
                </c:pt>
                <c:pt idx="905">
                  <c:v>4.1257394645580617E-9</c:v>
                </c:pt>
                <c:pt idx="906">
                  <c:v>4.0878673683588831E-9</c:v>
                </c:pt>
                <c:pt idx="907">
                  <c:v>4.0503436180650764E-9</c:v>
                </c:pt>
                <c:pt idx="908">
                  <c:v>4.0131649877180237E-9</c:v>
                </c:pt>
                <c:pt idx="909">
                  <c:v>3.9763282818039621E-9</c:v>
                </c:pt>
                <c:pt idx="910">
                  <c:v>3.9398303349511161E-9</c:v>
                </c:pt>
                <c:pt idx="911">
                  <c:v>3.9036680116300302E-9</c:v>
                </c:pt>
                <c:pt idx="912">
                  <c:v>3.8678382058574256E-9</c:v>
                </c:pt>
                <c:pt idx="913">
                  <c:v>3.8323378409032534E-9</c:v>
                </c:pt>
                <c:pt idx="914">
                  <c:v>3.7971638690012462E-9</c:v>
                </c:pt>
                <c:pt idx="915">
                  <c:v>3.7623132710625055E-9</c:v>
                </c:pt>
                <c:pt idx="916">
                  <c:v>3.7277830563923929E-9</c:v>
                </c:pt>
                <c:pt idx="917">
                  <c:v>3.6935702624104949E-9</c:v>
                </c:pt>
                <c:pt idx="918">
                  <c:v>3.6596719543737947E-9</c:v>
                </c:pt>
                <c:pt idx="919">
                  <c:v>3.6260852251028181E-9</c:v>
                </c:pt>
                <c:pt idx="920">
                  <c:v>3.5928071947107814E-9</c:v>
                </c:pt>
                <c:pt idx="921">
                  <c:v>3.5598350103358762E-9</c:v>
                </c:pt>
                <c:pt idx="922">
                  <c:v>3.5271658458762026E-9</c:v>
                </c:pt>
                <c:pt idx="923">
                  <c:v>3.4947969017280177E-9</c:v>
                </c:pt>
                <c:pt idx="924">
                  <c:v>3.4627254045262987E-9</c:v>
                </c:pt>
                <c:pt idx="925">
                  <c:v>3.4309486068886617E-9</c:v>
                </c:pt>
                <c:pt idx="926">
                  <c:v>3.399463787161724E-9</c:v>
                </c:pt>
                <c:pt idx="927">
                  <c:v>3.3682682491702546E-9</c:v>
                </c:pt>
                <c:pt idx="928">
                  <c:v>3.3373593219692048E-9</c:v>
                </c:pt>
                <c:pt idx="929">
                  <c:v>3.3067343595981827E-9</c:v>
                </c:pt>
                <c:pt idx="930">
                  <c:v>3.2763907408386636E-9</c:v>
                </c:pt>
                <c:pt idx="931">
                  <c:v>3.2463258689738774E-9</c:v>
                </c:pt>
                <c:pt idx="932">
                  <c:v>3.2165371715511785E-9</c:v>
                </c:pt>
                <c:pt idx="933">
                  <c:v>3.1870221001468104E-9</c:v>
                </c:pt>
                <c:pt idx="934">
                  <c:v>3.1577781301335193E-9</c:v>
                </c:pt>
                <c:pt idx="935">
                  <c:v>3.128802760450318E-9</c:v>
                </c:pt>
                <c:pt idx="936">
                  <c:v>3.1000935133747856E-9</c:v>
                </c:pt>
                <c:pt idx="937">
                  <c:v>3.0716479342978447E-9</c:v>
                </c:pt>
                <c:pt idx="938">
                  <c:v>3.0434635915008243E-9</c:v>
                </c:pt>
                <c:pt idx="939">
                  <c:v>3.0155380759348538E-9</c:v>
                </c:pt>
                <c:pt idx="940">
                  <c:v>2.9878690010026881E-9</c:v>
                </c:pt>
                <c:pt idx="941">
                  <c:v>2.9604540023426699E-9</c:v>
                </c:pt>
                <c:pt idx="942">
                  <c:v>2.9332907376150657E-9</c:v>
                </c:pt>
                <c:pt idx="943">
                  <c:v>2.9063768862905355E-9</c:v>
                </c:pt>
                <c:pt idx="944">
                  <c:v>2.8797101494408311E-9</c:v>
                </c:pt>
                <c:pt idx="945">
                  <c:v>2.8532882495317997E-9</c:v>
                </c:pt>
                <c:pt idx="946">
                  <c:v>2.8271089302182522E-9</c:v>
                </c:pt>
                <c:pt idx="947">
                  <c:v>2.8011699561412653E-9</c:v>
                </c:pt>
                <c:pt idx="948">
                  <c:v>2.7754691127272787E-9</c:v>
                </c:pt>
                <c:pt idx="949">
                  <c:v>2.750004205989501E-9</c:v>
                </c:pt>
                <c:pt idx="950">
                  <c:v>2.7247730623312827E-9</c:v>
                </c:pt>
                <c:pt idx="951">
                  <c:v>2.6997735283513462E-9</c:v>
                </c:pt>
                <c:pt idx="952">
                  <c:v>2.6750034706513761E-9</c:v>
                </c:pt>
                <c:pt idx="953">
                  <c:v>2.6504607756450563E-9</c:v>
                </c:pt>
                <c:pt idx="954">
                  <c:v>2.626143349369669E-9</c:v>
                </c:pt>
                <c:pt idx="955">
                  <c:v>2.6020491172989947E-9</c:v>
                </c:pt>
                <c:pt idx="956">
                  <c:v>2.5781760241586319E-9</c:v>
                </c:pt>
                <c:pt idx="957">
                  <c:v>2.554522033742865E-9</c:v>
                </c:pt>
                <c:pt idx="958">
                  <c:v>2.5310851287335325E-9</c:v>
                </c:pt>
                <c:pt idx="959">
                  <c:v>2.5078633105206429E-9</c:v>
                </c:pt>
                <c:pt idx="960">
                  <c:v>2.4848545990249079E-9</c:v>
                </c:pt>
                <c:pt idx="961">
                  <c:v>2.4620570325219702E-9</c:v>
                </c:pt>
                <c:pt idx="962">
                  <c:v>2.4394686674684441E-9</c:v>
                </c:pt>
                <c:pt idx="963">
                  <c:v>2.4170875783297031E-9</c:v>
                </c:pt>
                <c:pt idx="964">
                  <c:v>2.3949118574093509E-9</c:v>
                </c:pt>
                <c:pt idx="965">
                  <c:v>2.3729396146805486E-9</c:v>
                </c:pt>
                <c:pt idx="966">
                  <c:v>2.3511689776187487E-9</c:v>
                </c:pt>
                <c:pt idx="967">
                  <c:v>2.3295980910364245E-9</c:v>
                </c:pt>
                <c:pt idx="968">
                  <c:v>2.3082251169192574E-9</c:v>
                </c:pt>
                <c:pt idx="969">
                  <c:v>2.2870482342639329E-9</c:v>
                </c:pt>
                <c:pt idx="970">
                  <c:v>2.2660656389176588E-9</c:v>
                </c:pt>
                <c:pt idx="971">
                  <c:v>2.2452755434192436E-9</c:v>
                </c:pt>
                <c:pt idx="972">
                  <c:v>2.2246761768417522E-9</c:v>
                </c:pt>
                <c:pt idx="973">
                  <c:v>2.2042657846366188E-9</c:v>
                </c:pt>
                <c:pt idx="974">
                  <c:v>2.1840426284794619E-9</c:v>
                </c:pt>
                <c:pt idx="975">
                  <c:v>2.1640049861174083E-9</c:v>
                </c:pt>
                <c:pt idx="976">
                  <c:v>2.1441511512176957E-9</c:v>
                </c:pt>
                <c:pt idx="977">
                  <c:v>2.1244794332181055E-9</c:v>
                </c:pt>
                <c:pt idx="978">
                  <c:v>2.1049881571786183E-9</c:v>
                </c:pt>
                <c:pt idx="979">
                  <c:v>2.0856756636346484E-9</c:v>
                </c:pt>
                <c:pt idx="980">
                  <c:v>2.0665403084516053E-9</c:v>
                </c:pt>
                <c:pt idx="981">
                  <c:v>2.0475804626810976E-9</c:v>
                </c:pt>
                <c:pt idx="982">
                  <c:v>2.0287945124182228E-9</c:v>
                </c:pt>
                <c:pt idx="983">
                  <c:v>2.0101808586606212E-9</c:v>
                </c:pt>
                <c:pt idx="984">
                  <c:v>1.9917379171686206E-9</c:v>
                </c:pt>
                <c:pt idx="985">
                  <c:v>1.973464118326842E-9</c:v>
                </c:pt>
                <c:pt idx="986">
                  <c:v>1.9553579070071912E-9</c:v>
                </c:pt>
                <c:pt idx="987">
                  <c:v>1.937417742433215E-9</c:v>
                </c:pt>
                <c:pt idx="988">
                  <c:v>1.9196420980455509E-9</c:v>
                </c:pt>
                <c:pt idx="989">
                  <c:v>1.9020294613690811E-9</c:v>
                </c:pt>
                <c:pt idx="990">
                  <c:v>1.8845783338809237E-9</c:v>
                </c:pt>
                <c:pt idx="991">
                  <c:v>1.8672872308801164E-9</c:v>
                </c:pt>
                <c:pt idx="992">
                  <c:v>1.8501546813582124E-9</c:v>
                </c:pt>
                <c:pt idx="993">
                  <c:v>1.8331792278714459E-9</c:v>
                </c:pt>
                <c:pt idx="994">
                  <c:v>1.8163594264138749E-9</c:v>
                </c:pt>
                <c:pt idx="995">
                  <c:v>1.7996938462918997E-9</c:v>
                </c:pt>
                <c:pt idx="996">
                  <c:v>1.7831810699999628E-9</c:v>
                </c:pt>
                <c:pt idx="997">
                  <c:v>1.7668196930973918E-9</c:v>
                </c:pt>
                <c:pt idx="998">
                  <c:v>1.75060832408651E-9</c:v>
                </c:pt>
                <c:pt idx="999">
                  <c:v>1.7345455842918743E-9</c:v>
                </c:pt>
                <c:pt idx="1000">
                  <c:v>1.7186301077406765E-9</c:v>
                </c:pt>
              </c:numCache>
            </c:numRef>
          </c:yVal>
          <c:smooth val="1"/>
          <c:extLst>
            <c:ext xmlns:c16="http://schemas.microsoft.com/office/drawing/2014/chart" uri="{C3380CC4-5D6E-409C-BE32-E72D297353CC}">
              <c16:uniqueId val="{00000005-3E19-48BF-945F-A48184087793}"/>
            </c:ext>
          </c:extLst>
        </c:ser>
        <c:ser>
          <c:idx val="6"/>
          <c:order val="6"/>
          <c:tx>
            <c:strRef>
              <c:f>'Noise vs. Frequency Calcs'!$Z$3</c:f>
              <c:strCache>
                <c:ptCount val="1"/>
                <c:pt idx="0">
                  <c:v>noise of rf</c:v>
                </c:pt>
              </c:strCache>
            </c:strRef>
          </c:tx>
          <c:spPr>
            <a:ln w="38100" cap="rnd">
              <a:solidFill>
                <a:schemeClr val="accent1">
                  <a:lumMod val="60000"/>
                </a:schemeClr>
              </a:solidFill>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Calcs'!$AA$5:$AA$1005</c:f>
              <c:numCache>
                <c:formatCode>0.000000E+00</c:formatCode>
                <c:ptCount val="1001"/>
                <c:pt idx="0">
                  <c:v>1.277984644676912E-9</c:v>
                </c:pt>
                <c:pt idx="1">
                  <c:v>1.278088998605647E-9</c:v>
                </c:pt>
                <c:pt idx="2">
                  <c:v>1.2781952846563174E-9</c:v>
                </c:pt>
                <c:pt idx="3">
                  <c:v>1.2783035384530001E-9</c:v>
                </c:pt>
                <c:pt idx="4">
                  <c:v>1.2784137962710561E-9</c:v>
                </c:pt>
                <c:pt idx="5">
                  <c:v>1.2785260950488276E-9</c:v>
                </c:pt>
                <c:pt idx="6">
                  <c:v>1.2786404723995433E-9</c:v>
                </c:pt>
                <c:pt idx="7">
                  <c:v>1.2787569666234243E-9</c:v>
                </c:pt>
                <c:pt idx="8">
                  <c:v>1.2788756167200121E-9</c:v>
                </c:pt>
                <c:pt idx="9">
                  <c:v>1.2789964624006899E-9</c:v>
                </c:pt>
                <c:pt idx="10">
                  <c:v>1.2791195441014353E-9</c:v>
                </c:pt>
                <c:pt idx="11">
                  <c:v>1.2792449029957851E-9</c:v>
                </c:pt>
                <c:pt idx="12">
                  <c:v>1.2793725810080263E-9</c:v>
                </c:pt>
                <c:pt idx="13">
                  <c:v>1.279502620826607E-9</c:v>
                </c:pt>
                <c:pt idx="14">
                  <c:v>1.2796350659177829E-9</c:v>
                </c:pt>
                <c:pt idx="15">
                  <c:v>1.2797699605394949E-9</c:v>
                </c:pt>
                <c:pt idx="16">
                  <c:v>1.2799073497554866E-9</c:v>
                </c:pt>
                <c:pt idx="17">
                  <c:v>1.2800472794496553E-9</c:v>
                </c:pt>
                <c:pt idx="18">
                  <c:v>1.2801897963406517E-9</c:v>
                </c:pt>
                <c:pt idx="19">
                  <c:v>1.2803349479967286E-9</c:v>
                </c:pt>
                <c:pt idx="20">
                  <c:v>1.2804827828508365E-9</c:v>
                </c:pt>
                <c:pt idx="21">
                  <c:v>1.2806333502159793E-9</c:v>
                </c:pt>
                <c:pt idx="22">
                  <c:v>1.2807867003008304E-9</c:v>
                </c:pt>
                <c:pt idx="23">
                  <c:v>1.2809428842256016E-9</c:v>
                </c:pt>
                <c:pt idx="24">
                  <c:v>1.2811019540381905E-9</c:v>
                </c:pt>
                <c:pt idx="25">
                  <c:v>1.2812639627305975E-9</c:v>
                </c:pt>
                <c:pt idx="26">
                  <c:v>1.2814289642556053E-9</c:v>
                </c:pt>
                <c:pt idx="27">
                  <c:v>1.2815970135437618E-9</c:v>
                </c:pt>
                <c:pt idx="28">
                  <c:v>1.281768166520615E-9</c:v>
                </c:pt>
                <c:pt idx="29">
                  <c:v>1.2819424801242652E-9</c:v>
                </c:pt>
                <c:pt idx="30">
                  <c:v>1.2821200123231857E-9</c:v>
                </c:pt>
                <c:pt idx="31">
                  <c:v>1.282300822134353E-9</c:v>
                </c:pt>
                <c:pt idx="32">
                  <c:v>1.2824849696416709E-9</c:v>
                </c:pt>
                <c:pt idx="33">
                  <c:v>1.2826725160146983E-9</c:v>
                </c:pt>
                <c:pt idx="34">
                  <c:v>1.2828635235276883E-9</c:v>
                </c:pt>
                <c:pt idx="35">
                  <c:v>1.2830580555789392E-9</c:v>
                </c:pt>
                <c:pt idx="36">
                  <c:v>1.2832561767104596E-9</c:v>
                </c:pt>
                <c:pt idx="37">
                  <c:v>1.283457952627959E-9</c:v>
                </c:pt>
                <c:pt idx="38">
                  <c:v>1.283663450221161E-9</c:v>
                </c:pt>
                <c:pt idx="39">
                  <c:v>1.2838727375844501E-9</c:v>
                </c:pt>
                <c:pt idx="40">
                  <c:v>1.2840858840378494E-9</c:v>
                </c:pt>
                <c:pt idx="41">
                  <c:v>1.2843029601483407E-9</c:v>
                </c:pt>
                <c:pt idx="42">
                  <c:v>1.2845240377515279E-9</c:v>
                </c:pt>
                <c:pt idx="43">
                  <c:v>1.2847491899736448E-9</c:v>
                </c:pt>
                <c:pt idx="44">
                  <c:v>1.2849784912539253E-9</c:v>
                </c:pt>
                <c:pt idx="45">
                  <c:v>1.2852120173673195E-9</c:v>
                </c:pt>
                <c:pt idx="46">
                  <c:v>1.2854498454475816E-9</c:v>
                </c:pt>
                <c:pt idx="47">
                  <c:v>1.2856920540107177E-9</c:v>
                </c:pt>
                <c:pt idx="48">
                  <c:v>1.2859387229788107E-9</c:v>
                </c:pt>
                <c:pt idx="49">
                  <c:v>1.2861899337042177E-9</c:v>
                </c:pt>
                <c:pt idx="50">
                  <c:v>1.2864457689941503E-9</c:v>
                </c:pt>
                <c:pt idx="51">
                  <c:v>1.2867063131356385E-9</c:v>
                </c:pt>
                <c:pt idx="52">
                  <c:v>1.2869716519208886E-9</c:v>
                </c:pt>
                <c:pt idx="53">
                  <c:v>1.2872418726730286E-9</c:v>
                </c:pt>
                <c:pt idx="54">
                  <c:v>1.2875170642722669E-9</c:v>
                </c:pt>
                <c:pt idx="55">
                  <c:v>1.287797317182437E-9</c:v>
                </c:pt>
                <c:pt idx="56">
                  <c:v>1.2880827234779693E-9</c:v>
                </c:pt>
                <c:pt idx="57">
                  <c:v>1.288373376871267E-9</c:v>
                </c:pt>
                <c:pt idx="58">
                  <c:v>1.2886693727405018E-9</c:v>
                </c:pt>
                <c:pt idx="59">
                  <c:v>1.2889708081578328E-9</c:v>
                </c:pt>
                <c:pt idx="60">
                  <c:v>1.2892777819180573E-9</c:v>
                </c:pt>
                <c:pt idx="61">
                  <c:v>1.2895903945676928E-9</c:v>
                </c:pt>
                <c:pt idx="62">
                  <c:v>1.289908748434491E-9</c:v>
                </c:pt>
                <c:pt idx="63">
                  <c:v>1.2902329476574015E-9</c:v>
                </c:pt>
                <c:pt idx="64">
                  <c:v>1.2905630982169811E-9</c:v>
                </c:pt>
                <c:pt idx="65">
                  <c:v>1.2908993079662466E-9</c:v>
                </c:pt>
                <c:pt idx="66">
                  <c:v>1.2912416866619979E-9</c:v>
                </c:pt>
                <c:pt idx="67">
                  <c:v>1.291590345996584E-9</c:v>
                </c:pt>
                <c:pt idx="68">
                  <c:v>1.2919453996301537E-9</c:v>
                </c:pt>
                <c:pt idx="69">
                  <c:v>1.2923069632233549E-9</c:v>
                </c:pt>
                <c:pt idx="70">
                  <c:v>1.2926751544705272E-9</c:v>
                </c:pt>
                <c:pt idx="71">
                  <c:v>1.2930500931333577E-9</c:v>
                </c:pt>
                <c:pt idx="72">
                  <c:v>1.2934319010750309E-9</c:v>
                </c:pt>
                <c:pt idx="73">
                  <c:v>1.2938207022948565E-9</c:v>
                </c:pt>
                <c:pt idx="74">
                  <c:v>1.2942166229633933E-9</c:v>
                </c:pt>
                <c:pt idx="75">
                  <c:v>1.294619791458066E-9</c:v>
                </c:pt>
                <c:pt idx="76">
                  <c:v>1.2950303383992855E-9</c:v>
                </c:pt>
                <c:pt idx="77">
                  <c:v>1.2954483966870649E-9</c:v>
                </c:pt>
                <c:pt idx="78">
                  <c:v>1.2958741015381496E-9</c:v>
                </c:pt>
                <c:pt idx="79">
                  <c:v>1.2963075905236561E-9</c:v>
                </c:pt>
                <c:pt idx="80">
                  <c:v>1.2967490036072223E-9</c:v>
                </c:pt>
                <c:pt idx="81">
                  <c:v>1.2971984831836818E-9</c:v>
                </c:pt>
                <c:pt idx="82">
                  <c:v>1.2976561741182543E-9</c:v>
                </c:pt>
                <c:pt idx="83">
                  <c:v>1.2981222237862669E-9</c:v>
                </c:pt>
                <c:pt idx="84">
                  <c:v>1.2985967821133949E-9</c:v>
                </c:pt>
                <c:pt idx="85">
                  <c:v>1.2990800016164493E-9</c:v>
                </c:pt>
                <c:pt idx="86">
                  <c:v>1.2995720374446789E-9</c:v>
                </c:pt>
                <c:pt idx="87">
                  <c:v>1.3000730474216282E-9</c:v>
                </c:pt>
                <c:pt idx="88">
                  <c:v>1.3005831920875259E-9</c:v>
                </c:pt>
                <c:pt idx="89">
                  <c:v>1.3011026347422169E-9</c:v>
                </c:pt>
                <c:pt idx="90">
                  <c:v>1.301631541488641E-9</c:v>
                </c:pt>
                <c:pt idx="91">
                  <c:v>1.3021700812768616E-9</c:v>
                </c:pt>
                <c:pt idx="92">
                  <c:v>1.3027184259486394E-9</c:v>
                </c:pt>
                <c:pt idx="93">
                  <c:v>1.3032767502825586E-9</c:v>
                </c:pt>
                <c:pt idx="94">
                  <c:v>1.3038452320397085E-9</c:v>
                </c:pt>
                <c:pt idx="95">
                  <c:v>1.3044240520099227E-9</c:v>
                </c:pt>
                <c:pt idx="96">
                  <c:v>1.3050133940585671E-9</c:v>
                </c:pt>
                <c:pt idx="97">
                  <c:v>1.3056134451738847E-9</c:v>
                </c:pt>
                <c:pt idx="98">
                  <c:v>1.306224395514912E-9</c:v>
                </c:pt>
                <c:pt idx="99">
                  <c:v>1.3068464384599408E-9</c:v>
                </c:pt>
                <c:pt idx="100">
                  <c:v>1.3074797706555439E-9</c:v>
                </c:pt>
                <c:pt idx="101">
                  <c:v>1.3081245920661557E-9</c:v>
                </c:pt>
                <c:pt idx="102">
                  <c:v>1.3087811060242247E-9</c:v>
                </c:pt>
                <c:pt idx="103">
                  <c:v>1.3094495192809176E-9</c:v>
                </c:pt>
                <c:pt idx="104">
                  <c:v>1.3101300420573749E-9</c:v>
                </c:pt>
                <c:pt idx="105">
                  <c:v>1.3108228880965357E-9</c:v>
                </c:pt>
                <c:pt idx="106">
                  <c:v>1.3115282747155156E-9</c:v>
                </c:pt>
                <c:pt idx="107">
                  <c:v>1.3122464228585423E-9</c:v>
                </c:pt>
                <c:pt idx="108">
                  <c:v>1.3129775571504373E-9</c:v>
                </c:pt>
                <c:pt idx="109">
                  <c:v>1.313721905950657E-9</c:v>
                </c:pt>
                <c:pt idx="110">
                  <c:v>1.3144797014078803E-9</c:v>
                </c:pt>
                <c:pt idx="111">
                  <c:v>1.3152511795151473E-9</c:v>
                </c:pt>
                <c:pt idx="112">
                  <c:v>1.316036580165529E-9</c:v>
                </c:pt>
                <c:pt idx="113">
                  <c:v>1.3168361472083574E-9</c:v>
                </c:pt>
                <c:pt idx="114">
                  <c:v>1.31765012850597E-9</c:v>
                </c:pt>
                <c:pt idx="115">
                  <c:v>1.3184787759910112E-9</c:v>
                </c:pt>
                <c:pt idx="116">
                  <c:v>1.3193223457242408E-9</c:v>
                </c:pt>
                <c:pt idx="117">
                  <c:v>1.3201810979528783E-9</c:v>
                </c:pt>
                <c:pt idx="118">
                  <c:v>1.3210552971694623E-9</c:v>
                </c:pt>
                <c:pt idx="119">
                  <c:v>1.3219452121712252E-9</c:v>
                </c:pt>
                <c:pt idx="120">
                  <c:v>1.3228511161199713E-9</c:v>
                </c:pt>
                <c:pt idx="121">
                  <c:v>1.3237732866024638E-9</c:v>
                </c:pt>
                <c:pt idx="122">
                  <c:v>1.3247120056912908E-9</c:v>
                </c:pt>
                <c:pt idx="123">
                  <c:v>1.3256675600062422E-9</c:v>
                </c:pt>
                <c:pt idx="124">
                  <c:v>1.3266402407761381E-9</c:v>
                </c:pt>
                <c:pt idx="125">
                  <c:v>1.327630343901156E-9</c:v>
                </c:pt>
                <c:pt idx="126">
                  <c:v>1.3286381700156035E-9</c:v>
                </c:pt>
                <c:pt idx="127">
                  <c:v>1.3296640245511519E-9</c:v>
                </c:pt>
                <c:pt idx="128">
                  <c:v>1.3307082178005139E-9</c:v>
                </c:pt>
                <c:pt idx="129">
                  <c:v>1.3317710649815648E-9</c:v>
                </c:pt>
                <c:pt idx="130">
                  <c:v>1.332852886301877E-9</c:v>
                </c:pt>
                <c:pt idx="131">
                  <c:v>1.3339540070236786E-9</c:v>
                </c:pt>
                <c:pt idx="132">
                  <c:v>1.3350747575292135E-9</c:v>
                </c:pt>
                <c:pt idx="133">
                  <c:v>1.3362154733865027E-9</c:v>
                </c:pt>
                <c:pt idx="134">
                  <c:v>1.3373764954154628E-9</c:v>
                </c:pt>
                <c:pt idx="135">
                  <c:v>1.3385581697544315E-9</c:v>
                </c:pt>
                <c:pt idx="136">
                  <c:v>1.3397608479270124E-9</c:v>
                </c:pt>
                <c:pt idx="137">
                  <c:v>1.34098488690929E-9</c:v>
                </c:pt>
                <c:pt idx="138">
                  <c:v>1.3422306491973581E-9</c:v>
                </c:pt>
                <c:pt idx="139">
                  <c:v>1.3434985028751747E-9</c:v>
                </c:pt>
                <c:pt idx="140">
                  <c:v>1.3447888216827081E-9</c:v>
                </c:pt>
                <c:pt idx="141">
                  <c:v>1.3461019850843834E-9</c:v>
                </c:pt>
                <c:pt idx="142">
                  <c:v>1.347438378337785E-9</c:v>
                </c:pt>
                <c:pt idx="143">
                  <c:v>1.3487983925626337E-9</c:v>
                </c:pt>
                <c:pt idx="144">
                  <c:v>1.3501824248099814E-9</c:v>
                </c:pt>
                <c:pt idx="145">
                  <c:v>1.3515908781316526E-9</c:v>
                </c:pt>
                <c:pt idx="146">
                  <c:v>1.3530241616498767E-9</c:v>
                </c:pt>
                <c:pt idx="147">
                  <c:v>1.354482690627121E-9</c:v>
                </c:pt>
                <c:pt idx="148">
                  <c:v>1.3559668865360871E-9</c:v>
                </c:pt>
                <c:pt idx="149">
                  <c:v>1.3574771771298704E-9</c:v>
                </c:pt>
                <c:pt idx="150">
                  <c:v>1.3590139965122635E-9</c:v>
                </c:pt>
                <c:pt idx="151">
                  <c:v>1.3605777852081507E-9</c:v>
                </c:pt>
                <c:pt idx="152">
                  <c:v>1.3621689902340445E-9</c:v>
                </c:pt>
                <c:pt idx="153">
                  <c:v>1.3637880651686709E-9</c:v>
                </c:pt>
                <c:pt idx="154">
                  <c:v>1.365435470223637E-9</c:v>
                </c:pt>
                <c:pt idx="155">
                  <c:v>1.3671116723141323E-9</c:v>
                </c:pt>
                <c:pt idx="156">
                  <c:v>1.368817145129662E-9</c:v>
                </c:pt>
                <c:pt idx="157">
                  <c:v>1.3705523692047938E-9</c:v>
                </c:pt>
                <c:pt idx="158">
                  <c:v>1.3723178319898679E-9</c:v>
                </c:pt>
                <c:pt idx="159">
                  <c:v>1.3741140279217057E-9</c:v>
                </c:pt>
                <c:pt idx="160">
                  <c:v>1.3759414584942488E-9</c:v>
                </c:pt>
                <c:pt idx="161">
                  <c:v>1.3778006323291244E-9</c:v>
                </c:pt>
                <c:pt idx="162">
                  <c:v>1.3796920652461359E-9</c:v>
                </c:pt>
                <c:pt idx="163">
                  <c:v>1.3816162803336344E-9</c:v>
                </c:pt>
                <c:pt idx="164">
                  <c:v>1.3835738080187647E-9</c:v>
                </c:pt>
                <c:pt idx="165">
                  <c:v>1.3855651861375731E-9</c:v>
                </c:pt>
                <c:pt idx="166">
                  <c:v>1.3875909600049287E-9</c:v>
                </c:pt>
                <c:pt idx="167">
                  <c:v>1.3896516824843033E-9</c:v>
                </c:pt>
                <c:pt idx="168">
                  <c:v>1.391747914057298E-9</c:v>
                </c:pt>
                <c:pt idx="169">
                  <c:v>1.3938802228930039E-9</c:v>
                </c:pt>
                <c:pt idx="170">
                  <c:v>1.3960491849170987E-9</c:v>
                </c:pt>
                <c:pt idx="171">
                  <c:v>1.3982553838807021E-9</c:v>
                </c:pt>
                <c:pt idx="172">
                  <c:v>1.4004994114289702E-9</c:v>
                </c:pt>
                <c:pt idx="173">
                  <c:v>1.4027818671693973E-9</c:v>
                </c:pt>
                <c:pt idx="174">
                  <c:v>1.4051033587398496E-9</c:v>
                </c:pt>
                <c:pt idx="175">
                  <c:v>1.4074645018762597E-9</c:v>
                </c:pt>
                <c:pt idx="176">
                  <c:v>1.4098659204800357E-9</c:v>
                </c:pt>
                <c:pt idx="177">
                  <c:v>1.4123082466851075E-9</c:v>
                </c:pt>
                <c:pt idx="178">
                  <c:v>1.4147921209246545E-9</c:v>
                </c:pt>
                <c:pt idx="179">
                  <c:v>1.4173181919974871E-9</c:v>
                </c:pt>
                <c:pt idx="180">
                  <c:v>1.4198871171340493E-9</c:v>
                </c:pt>
                <c:pt idx="181">
                  <c:v>1.4224995620620758E-9</c:v>
                </c:pt>
                <c:pt idx="182">
                  <c:v>1.4251562010718789E-9</c:v>
                </c:pt>
                <c:pt idx="183">
                  <c:v>1.4278577170812552E-9</c:v>
                </c:pt>
                <c:pt idx="184">
                  <c:v>1.4306048017000192E-9</c:v>
                </c:pt>
                <c:pt idx="185">
                  <c:v>1.4333981552941748E-9</c:v>
                </c:pt>
                <c:pt idx="186">
                  <c:v>1.4362384870496915E-9</c:v>
                </c:pt>
                <c:pt idx="187">
                  <c:v>1.4391265150359272E-9</c:v>
                </c:pt>
                <c:pt idx="188">
                  <c:v>1.4420629662686814E-9</c:v>
                </c:pt>
                <c:pt idx="189">
                  <c:v>1.445048576772888E-9</c:v>
                </c:pt>
                <c:pt idx="190">
                  <c:v>1.448084091644956E-9</c:v>
                </c:pt>
                <c:pt idx="191">
                  <c:v>1.4511702651147731E-9</c:v>
                </c:pt>
                <c:pt idx="192">
                  <c:v>1.4543078606073988E-9</c:v>
                </c:pt>
                <c:pt idx="193">
                  <c:v>1.4574976508044274E-9</c:v>
                </c:pt>
                <c:pt idx="194">
                  <c:v>1.4607404177050778E-9</c:v>
                </c:pt>
                <c:pt idx="195">
                  <c:v>1.4640369526870064E-9</c:v>
                </c:pt>
                <c:pt idx="196">
                  <c:v>1.4673880565668846E-9</c:v>
                </c:pt>
                <c:pt idx="197">
                  <c:v>1.4707945396607383E-9</c:v>
                </c:pt>
                <c:pt idx="198">
                  <c:v>1.4742572218441306E-9</c:v>
                </c:pt>
                <c:pt idx="199">
                  <c:v>1.4777769326121636E-9</c:v>
                </c:pt>
                <c:pt idx="200">
                  <c:v>1.4813545111393593E-9</c:v>
                </c:pt>
                <c:pt idx="201">
                  <c:v>1.4849908063394902E-9</c:v>
                </c:pt>
                <c:pt idx="202">
                  <c:v>1.4886866769253232E-9</c:v>
                </c:pt>
                <c:pt idx="203">
                  <c:v>1.4924429914684139E-9</c:v>
                </c:pt>
                <c:pt idx="204">
                  <c:v>1.4962606284589305E-9</c:v>
                </c:pt>
                <c:pt idx="205">
                  <c:v>1.5001404763655932E-9</c:v>
                </c:pt>
                <c:pt idx="206">
                  <c:v>1.504083433695776E-9</c:v>
                </c:pt>
                <c:pt idx="207">
                  <c:v>1.5080904090558352E-9</c:v>
                </c:pt>
                <c:pt idx="208">
                  <c:v>1.5121623212117243E-9</c:v>
                </c:pt>
                <c:pt idx="209">
                  <c:v>1.5163000991499593E-9</c:v>
                </c:pt>
                <c:pt idx="210">
                  <c:v>1.5205046821390238E-9</c:v>
                </c:pt>
                <c:pt idx="211">
                  <c:v>1.5247770197912479E-9</c:v>
                </c:pt>
                <c:pt idx="212">
                  <c:v>1.5291180721253155E-9</c:v>
                </c:pt>
                <c:pt idx="213">
                  <c:v>1.5335288096293876E-9</c:v>
                </c:pt>
                <c:pt idx="214">
                  <c:v>1.5380102133250171E-9</c:v>
                </c:pt>
                <c:pt idx="215">
                  <c:v>1.5425632748318883E-9</c:v>
                </c:pt>
                <c:pt idx="216">
                  <c:v>1.5471889964335138E-9</c:v>
                </c:pt>
                <c:pt idx="217">
                  <c:v>1.5518883911439721E-9</c:v>
                </c:pt>
                <c:pt idx="218">
                  <c:v>1.5566624827757958E-9</c:v>
                </c:pt>
                <c:pt idx="219">
                  <c:v>1.5615123060091247E-9</c:v>
                </c:pt>
                <c:pt idx="220">
                  <c:v>1.5664389064622324E-9</c:v>
                </c:pt>
                <c:pt idx="221">
                  <c:v>1.5714433407635591E-9</c:v>
                </c:pt>
                <c:pt idx="222">
                  <c:v>1.5765266766253668E-9</c:v>
                </c:pt>
                <c:pt idx="223">
                  <c:v>1.581689992919124E-9</c:v>
                </c:pt>
                <c:pt idx="224">
                  <c:v>1.5869343797528116E-9</c:v>
                </c:pt>
                <c:pt idx="225">
                  <c:v>1.5922609385502412E-9</c:v>
                </c:pt>
                <c:pt idx="226">
                  <c:v>1.5976707821325325E-9</c:v>
                </c:pt>
                <c:pt idx="227">
                  <c:v>1.6031650348019211E-9</c:v>
                </c:pt>
                <c:pt idx="228">
                  <c:v>1.6087448324280445E-9</c:v>
                </c:pt>
                <c:pt idx="229">
                  <c:v>1.6144113225368528E-9</c:v>
                </c:pt>
                <c:pt idx="230">
                  <c:v>1.6201656644023211E-9</c:v>
                </c:pt>
                <c:pt idx="231">
                  <c:v>1.6260090291411196E-9</c:v>
                </c:pt>
                <c:pt idx="232">
                  <c:v>1.6319425998104506E-9</c:v>
                </c:pt>
                <c:pt idx="233">
                  <c:v>1.6379675715091706E-9</c:v>
                </c:pt>
                <c:pt idx="234">
                  <c:v>1.6440851514824491E-9</c:v>
                </c:pt>
                <c:pt idx="235">
                  <c:v>1.6502965592300942E-9</c:v>
                </c:pt>
                <c:pt idx="236">
                  <c:v>1.6566030266188036E-9</c:v>
                </c:pt>
                <c:pt idx="237">
                  <c:v>1.6630057979984654E-9</c:v>
                </c:pt>
                <c:pt idx="238">
                  <c:v>1.6695061303227908E-9</c:v>
                </c:pt>
                <c:pt idx="239">
                  <c:v>1.6761052932744255E-9</c:v>
                </c:pt>
                <c:pt idx="240">
                  <c:v>1.682804569394806E-9</c:v>
                </c:pt>
                <c:pt idx="241">
                  <c:v>1.6896052542189415E-9</c:v>
                </c:pt>
                <c:pt idx="242">
                  <c:v>1.6965086564153754E-9</c:v>
                </c:pt>
                <c:pt idx="243">
                  <c:v>1.7035160979315403E-9</c:v>
                </c:pt>
                <c:pt idx="244">
                  <c:v>1.7106289141447638E-9</c:v>
                </c:pt>
                <c:pt idx="245">
                  <c:v>1.7178484540191469E-9</c:v>
                </c:pt>
                <c:pt idx="246">
                  <c:v>1.7251760802685745E-9</c:v>
                </c:pt>
                <c:pt idx="247">
                  <c:v>1.7326131695261069E-9</c:v>
                </c:pt>
                <c:pt idx="248">
                  <c:v>1.7401611125200073E-9</c:v>
                </c:pt>
                <c:pt idx="249">
                  <c:v>1.7478213142566984E-9</c:v>
                </c:pt>
                <c:pt idx="250">
                  <c:v>1.7555951942108647E-9</c:v>
                </c:pt>
                <c:pt idx="251">
                  <c:v>1.7634841865230386E-9</c:v>
                </c:pt>
                <c:pt idx="252">
                  <c:v>1.7714897402048944E-9</c:v>
                </c:pt>
                <c:pt idx="253">
                  <c:v>1.7796133193525872E-9</c:v>
                </c:pt>
                <c:pt idx="254">
                  <c:v>1.78785640336839E-9</c:v>
                </c:pt>
                <c:pt idx="255">
                  <c:v>1.7962204871909734E-9</c:v>
                </c:pt>
                <c:pt idx="256">
                  <c:v>1.8047070815345663E-9</c:v>
                </c:pt>
                <c:pt idx="257">
                  <c:v>1.8133177131374225E-9</c:v>
                </c:pt>
                <c:pt idx="258">
                  <c:v>1.8220539250197394E-9</c:v>
                </c:pt>
                <c:pt idx="259">
                  <c:v>1.8309172767515958E-9</c:v>
                </c:pt>
                <c:pt idx="260">
                  <c:v>1.8399093447309568E-9</c:v>
                </c:pt>
                <c:pt idx="261">
                  <c:v>1.8490317224723653E-9</c:v>
                </c:pt>
                <c:pt idx="262">
                  <c:v>1.8582860209064279E-9</c:v>
                </c:pt>
                <c:pt idx="263">
                  <c:v>1.8676738686906691E-9</c:v>
                </c:pt>
                <c:pt idx="264">
                  <c:v>1.8771969125318904E-9</c:v>
                </c:pt>
                <c:pt idx="265">
                  <c:v>1.8868568175206201E-9</c:v>
                </c:pt>
                <c:pt idx="266">
                  <c:v>1.8966552674778868E-9</c:v>
                </c:pt>
                <c:pt idx="267">
                  <c:v>1.9065939653147723E-9</c:v>
                </c:pt>
                <c:pt idx="268">
                  <c:v>1.916674633405122E-9</c:v>
                </c:pt>
                <c:pt idx="269">
                  <c:v>1.9268990139717867E-9</c:v>
                </c:pt>
                <c:pt idx="270">
                  <c:v>1.9372688694869156E-9</c:v>
                </c:pt>
                <c:pt idx="271">
                  <c:v>1.947785983086645E-9</c:v>
                </c:pt>
                <c:pt idx="272">
                  <c:v>1.9584521590005509E-9</c:v>
                </c:pt>
                <c:pt idx="273">
                  <c:v>1.9692692229965176E-9</c:v>
                </c:pt>
                <c:pt idx="274">
                  <c:v>1.9802390228413285E-9</c:v>
                </c:pt>
                <c:pt idx="275">
                  <c:v>1.9913634287774657E-9</c:v>
                </c:pt>
                <c:pt idx="276">
                  <c:v>2.002644334016615E-9</c:v>
                </c:pt>
                <c:pt idx="277">
                  <c:v>2.0140836552504769E-9</c:v>
                </c:pt>
                <c:pt idx="278">
                  <c:v>2.0256833331792374E-9</c:v>
                </c:pt>
                <c:pt idx="279">
                  <c:v>2.0374453330582951E-9</c:v>
                </c:pt>
                <c:pt idx="280">
                  <c:v>2.0493716452638836E-9</c:v>
                </c:pt>
                <c:pt idx="281">
                  <c:v>2.0614642858779505E-9</c:v>
                </c:pt>
                <c:pt idx="282">
                  <c:v>2.0737252972930765E-9</c:v>
                </c:pt>
                <c:pt idx="283">
                  <c:v>2.0861567488378712E-9</c:v>
                </c:pt>
                <c:pt idx="284">
                  <c:v>2.098760737423556E-9</c:v>
                </c:pt>
                <c:pt idx="285">
                  <c:v>2.1115393882123658E-9</c:v>
                </c:pt>
                <c:pt idx="286">
                  <c:v>2.1244948553083396E-9</c:v>
                </c:pt>
                <c:pt idx="287">
                  <c:v>2.1376293224712104E-9</c:v>
                </c:pt>
                <c:pt idx="288">
                  <c:v>2.1509450038542832E-9</c:v>
                </c:pt>
                <c:pt idx="289">
                  <c:v>2.1644441447666203E-9</c:v>
                </c:pt>
                <c:pt idx="290">
                  <c:v>2.178129022460749E-9</c:v>
                </c:pt>
                <c:pt idx="291">
                  <c:v>2.1920019469462118E-9</c:v>
                </c:pt>
                <c:pt idx="292">
                  <c:v>2.2060652618302223E-9</c:v>
                </c:pt>
                <c:pt idx="293">
                  <c:v>2.2203213451858035E-9</c:v>
                </c:pt>
                <c:pt idx="294">
                  <c:v>2.2347726104487128E-9</c:v>
                </c:pt>
                <c:pt idx="295">
                  <c:v>2.2494215073435725E-9</c:v>
                </c:pt>
                <c:pt idx="296">
                  <c:v>2.2642705228406477E-9</c:v>
                </c:pt>
                <c:pt idx="297">
                  <c:v>2.2793221821437677E-9</c:v>
                </c:pt>
                <c:pt idx="298">
                  <c:v>2.2945790497107427E-9</c:v>
                </c:pt>
                <c:pt idx="299">
                  <c:v>2.3100437303070377E-9</c:v>
                </c:pt>
                <c:pt idx="300">
                  <c:v>2.3257188700940693E-9</c:v>
                </c:pt>
                <c:pt idx="301">
                  <c:v>2.3416071577529228E-9</c:v>
                </c:pt>
                <c:pt idx="302">
                  <c:v>2.3577113256449942E-9</c:v>
                </c:pt>
                <c:pt idx="303">
                  <c:v>2.3740341510104967E-9</c:v>
                </c:pt>
                <c:pt idx="304">
                  <c:v>2.3905784572062111E-9</c:v>
                </c:pt>
                <c:pt idx="305">
                  <c:v>2.4073471149838402E-9</c:v>
                </c:pt>
                <c:pt idx="306">
                  <c:v>2.4243430438103213E-9</c:v>
                </c:pt>
                <c:pt idx="307">
                  <c:v>2.4415692132312668E-9</c:v>
                </c:pt>
                <c:pt idx="308">
                  <c:v>2.4590286442796254E-9</c:v>
                </c:pt>
                <c:pt idx="309">
                  <c:v>2.4767244109303028E-9</c:v>
                </c:pt>
                <c:pt idx="310">
                  <c:v>2.4946596416031784E-9</c:v>
                </c:pt>
                <c:pt idx="311">
                  <c:v>2.512837520715452E-9</c:v>
                </c:pt>
                <c:pt idx="312">
                  <c:v>2.5312612902858012E-9</c:v>
                </c:pt>
                <c:pt idx="313">
                  <c:v>2.5499342515915234E-9</c:v>
                </c:pt>
                <c:pt idx="314">
                  <c:v>2.5688597668810135E-9</c:v>
                </c:pt>
                <c:pt idx="315">
                  <c:v>2.5880412611434129E-9</c:v>
                </c:pt>
                <c:pt idx="316">
                  <c:v>2.6074822239375833E-9</c:v>
                </c:pt>
                <c:pt idx="317">
                  <c:v>2.6271862112824916E-9</c:v>
                </c:pt>
                <c:pt idx="318">
                  <c:v>2.6471568476112927E-9</c:v>
                </c:pt>
                <c:pt idx="319">
                  <c:v>2.6673978277916562E-9</c:v>
                </c:pt>
                <c:pt idx="320">
                  <c:v>2.6879129192146336E-9</c:v>
                </c:pt>
                <c:pt idx="321">
                  <c:v>2.7087059639546918E-9</c:v>
                </c:pt>
                <c:pt idx="322">
                  <c:v>2.72978088100375E-9</c:v>
                </c:pt>
                <c:pt idx="323">
                  <c:v>2.7511416685819277E-9</c:v>
                </c:pt>
                <c:pt idx="324">
                  <c:v>2.7727924065280799E-9</c:v>
                </c:pt>
                <c:pt idx="325">
                  <c:v>2.7947372587731402E-9</c:v>
                </c:pt>
                <c:pt idx="326">
                  <c:v>2.816980475899669E-9</c:v>
                </c:pt>
                <c:pt idx="327">
                  <c:v>2.8395263977907777E-9</c:v>
                </c:pt>
                <c:pt idx="328">
                  <c:v>2.862379456372367E-9</c:v>
                </c:pt>
                <c:pt idx="329">
                  <c:v>2.8855441784519864E-9</c:v>
                </c:pt>
                <c:pt idx="330">
                  <c:v>2.909025188658565E-9</c:v>
                </c:pt>
                <c:pt idx="331">
                  <c:v>2.9328272124869684E-9</c:v>
                </c:pt>
                <c:pt idx="332">
                  <c:v>2.9569550794518048E-9</c:v>
                </c:pt>
                <c:pt idx="333">
                  <c:v>2.9814137263547588E-9</c:v>
                </c:pt>
                <c:pt idx="334">
                  <c:v>3.0062082006705138E-9</c:v>
                </c:pt>
                <c:pt idx="335">
                  <c:v>3.0313436640558748E-9</c:v>
                </c:pt>
                <c:pt idx="336">
                  <c:v>3.0568253959876073E-9</c:v>
                </c:pt>
                <c:pt idx="337">
                  <c:v>3.0826587975341587E-9</c:v>
                </c:pt>
                <c:pt idx="338">
                  <c:v>3.1088493952675151E-9</c:v>
                </c:pt>
                <c:pt idx="339">
                  <c:v>3.1354028453202437E-9</c:v>
                </c:pt>
                <c:pt idx="340">
                  <c:v>3.1623249375953165E-9</c:v>
                </c:pt>
                <c:pt idx="341">
                  <c:v>3.1896216001342958E-9</c:v>
                </c:pt>
                <c:pt idx="342">
                  <c:v>3.2172989036513854E-9</c:v>
                </c:pt>
                <c:pt idx="343">
                  <c:v>3.2453630662405967E-9</c:v>
                </c:pt>
                <c:pt idx="344">
                  <c:v>3.2738204582635851E-9</c:v>
                </c:pt>
                <c:pt idx="345">
                  <c:v>3.3026776074267337E-9</c:v>
                </c:pt>
                <c:pt idx="346">
                  <c:v>3.3319412040552281E-9</c:v>
                </c:pt>
                <c:pt idx="347">
                  <c:v>3.3616181065739538E-9</c:v>
                </c:pt>
                <c:pt idx="348">
                  <c:v>3.3917153472041226E-9</c:v>
                </c:pt>
                <c:pt idx="349">
                  <c:v>3.4222401378858398E-9</c:v>
                </c:pt>
                <c:pt idx="350">
                  <c:v>3.4531998764368603E-9</c:v>
                </c:pt>
                <c:pt idx="351">
                  <c:v>3.484602152958921E-9</c:v>
                </c:pt>
                <c:pt idx="352">
                  <c:v>3.5164547565030496E-9</c:v>
                </c:pt>
                <c:pt idx="353">
                  <c:v>3.5487656820061733E-9</c:v>
                </c:pt>
                <c:pt idx="354">
                  <c:v>3.5815431375120702E-9</c:v>
                </c:pt>
                <c:pt idx="355">
                  <c:v>3.6147955516902201E-9</c:v>
                </c:pt>
                <c:pt idx="356">
                  <c:v>3.6485315816670655E-9</c:v>
                </c:pt>
                <c:pt idx="357">
                  <c:v>3.6827601211848381E-9</c:v>
                </c:pt>
                <c:pt idx="358">
                  <c:v>3.7174903091041771E-9</c:v>
                </c:pt>
                <c:pt idx="359">
                  <c:v>3.7527315382672497E-9</c:v>
                </c:pt>
                <c:pt idx="360">
                  <c:v>3.7884934647397562E-9</c:v>
                </c:pt>
                <c:pt idx="361">
                  <c:v>3.8247860174503874E-9</c:v>
                </c:pt>
                <c:pt idx="362">
                  <c:v>3.8616194082480416E-9</c:v>
                </c:pt>
                <c:pt idx="363">
                  <c:v>3.8990041423981766E-9</c:v>
                </c:pt>
                <c:pt idx="364">
                  <c:v>3.9369510295404023E-9</c:v>
                </c:pt>
                <c:pt idx="365">
                  <c:v>3.9754711951316753E-9</c:v>
                </c:pt>
                <c:pt idx="366">
                  <c:v>4.0145760923999245E-9</c:v>
                </c:pt>
                <c:pt idx="367">
                  <c:v>4.0542775148348029E-9</c:v>
                </c:pt>
                <c:pt idx="368">
                  <c:v>4.0945876092446786E-9</c:v>
                </c:pt>
                <c:pt idx="369">
                  <c:v>4.1355188894088054E-9</c:v>
                </c:pt>
                <c:pt idx="370">
                  <c:v>4.177084250357617E-9</c:v>
                </c:pt>
                <c:pt idx="371">
                  <c:v>4.2192969833145751E-9</c:v>
                </c:pt>
                <c:pt idx="372">
                  <c:v>4.2621707913355993E-9</c:v>
                </c:pt>
                <c:pt idx="373">
                  <c:v>4.3057198056845273E-9</c:v>
                </c:pt>
                <c:pt idx="374">
                  <c:v>4.349958602984993E-9</c:v>
                </c:pt>
                <c:pt idx="375">
                  <c:v>4.3949022231925091E-9</c:v>
                </c:pt>
                <c:pt idx="376">
                  <c:v>4.4405661884321096E-9</c:v>
                </c:pt>
                <c:pt idx="377">
                  <c:v>4.4869665227512942E-9</c:v>
                </c:pt>
                <c:pt idx="378">
                  <c:v>4.5341197728398104E-9</c:v>
                </c:pt>
                <c:pt idx="379">
                  <c:v>4.5820430297725966E-9</c:v>
                </c:pt>
                <c:pt idx="380">
                  <c:v>4.6307539518345786E-9</c:v>
                </c:pt>
                <c:pt idx="381">
                  <c:v>4.6802707884912267E-9</c:v>
                </c:pt>
                <c:pt idx="382">
                  <c:v>4.7306124055716496E-9</c:v>
                </c:pt>
                <c:pt idx="383">
                  <c:v>4.7817983117375428E-9</c:v>
                </c:pt>
                <c:pt idx="384">
                  <c:v>4.8338486863135591E-9</c:v>
                </c:pt>
                <c:pt idx="385">
                  <c:v>4.8867844085630491E-9</c:v>
                </c:pt>
                <c:pt idx="386">
                  <c:v>4.9406270884960696E-9</c:v>
                </c:pt>
                <c:pt idx="387">
                  <c:v>4.9953990993048358E-9</c:v>
                </c:pt>
                <c:pt idx="388">
                  <c:v>5.0511236115269899E-9</c:v>
                </c:pt>
                <c:pt idx="389">
                  <c:v>5.1078246290458348E-9</c:v>
                </c:pt>
                <c:pt idx="390">
                  <c:v>5.1655270270422187E-9</c:v>
                </c:pt>
                <c:pt idx="391">
                  <c:v>5.2242565920241856E-9</c:v>
                </c:pt>
                <c:pt idx="392">
                  <c:v>5.2840400640666727E-9</c:v>
                </c:pt>
                <c:pt idx="393">
                  <c:v>5.3449051814057322E-9</c:v>
                </c:pt>
                <c:pt idx="394">
                  <c:v>5.4068807275407594E-9</c:v>
                </c:pt>
                <c:pt idx="395">
                  <c:v>5.4699965810119459E-9</c:v>
                </c:pt>
                <c:pt idx="396">
                  <c:v>5.5342837680298238E-9</c:v>
                </c:pt>
                <c:pt idx="397">
                  <c:v>5.5997745181508686E-9</c:v>
                </c:pt>
                <c:pt idx="398">
                  <c:v>5.6665023232055699E-9</c:v>
                </c:pt>
                <c:pt idx="399">
                  <c:v>5.7345019997025481E-9</c:v>
                </c:pt>
                <c:pt idx="400">
                  <c:v>5.8038097549505163E-9</c:v>
                </c:pt>
                <c:pt idx="401">
                  <c:v>5.8744632571578459E-9</c:v>
                </c:pt>
                <c:pt idx="402">
                  <c:v>5.9465017097924671E-9</c:v>
                </c:pt>
                <c:pt idx="403">
                  <c:v>6.0199659305053831E-9</c:v>
                </c:pt>
                <c:pt idx="404">
                  <c:v>6.0948984349486497E-9</c:v>
                </c:pt>
                <c:pt idx="405">
                  <c:v>6.1713435258445673E-9</c:v>
                </c:pt>
                <c:pt idx="406">
                  <c:v>6.2493473876930068E-9</c:v>
                </c:pt>
                <c:pt idx="407">
                  <c:v>6.3289581875378291E-9</c:v>
                </c:pt>
                <c:pt idx="408">
                  <c:v>6.4102261822481367E-9</c:v>
                </c:pt>
                <c:pt idx="409">
                  <c:v>6.4932038328103095E-9</c:v>
                </c:pt>
                <c:pt idx="410">
                  <c:v>6.5779459261708005E-9</c:v>
                </c:pt>
                <c:pt idx="411">
                  <c:v>6.6645097052163404E-9</c:v>
                </c:pt>
                <c:pt idx="412">
                  <c:v>6.7529550075326763E-9</c:v>
                </c:pt>
                <c:pt idx="413">
                  <c:v>6.8433444136390769E-9</c:v>
                </c:pt>
                <c:pt idx="414">
                  <c:v>6.9357434054614998E-9</c:v>
                </c:pt>
                <c:pt idx="415">
                  <c:v>7.0302205358772848E-9</c:v>
                </c:pt>
                <c:pt idx="416">
                  <c:v>7.1268476102430777E-9</c:v>
                </c:pt>
                <c:pt idx="417">
                  <c:v>7.2256998809031401E-9</c:v>
                </c:pt>
                <c:pt idx="418">
                  <c:v>7.3268562557727344E-9</c:v>
                </c:pt>
                <c:pt idx="419">
                  <c:v>7.4303995221963265E-9</c:v>
                </c:pt>
                <c:pt idx="420">
                  <c:v>7.5364165873990772E-9</c:v>
                </c:pt>
                <c:pt idx="421">
                  <c:v>7.6449987369815441E-9</c:v>
                </c:pt>
                <c:pt idx="422">
                  <c:v>7.7562419130541089E-9</c:v>
                </c:pt>
                <c:pt idx="423">
                  <c:v>7.8702470137690347E-9</c:v>
                </c:pt>
                <c:pt idx="424">
                  <c:v>7.9871202161934312E-9</c:v>
                </c:pt>
                <c:pt idx="425">
                  <c:v>8.1069733246654332E-9</c:v>
                </c:pt>
                <c:pt idx="426">
                  <c:v>8.2299241470075944E-9</c:v>
                </c:pt>
                <c:pt idx="427">
                  <c:v>8.3560969012237558E-9</c:v>
                </c:pt>
                <c:pt idx="428">
                  <c:v>8.4856226555942046E-9</c:v>
                </c:pt>
                <c:pt idx="429">
                  <c:v>8.6186398054031242E-9</c:v>
                </c:pt>
                <c:pt idx="430">
                  <c:v>8.755294589897884E-9</c:v>
                </c:pt>
                <c:pt idx="431">
                  <c:v>8.8957416534849519E-9</c:v>
                </c:pt>
                <c:pt idx="432">
                  <c:v>9.0401446556307301E-9</c:v>
                </c:pt>
                <c:pt idx="433">
                  <c:v>9.1886769344550189E-9</c:v>
                </c:pt>
                <c:pt idx="434">
                  <c:v>9.3415222295988716E-9</c:v>
                </c:pt>
                <c:pt idx="435">
                  <c:v>9.4988754706142842E-9</c:v>
                </c:pt>
                <c:pt idx="436">
                  <c:v>9.6609436378905596E-9</c:v>
                </c:pt>
                <c:pt idx="437">
                  <c:v>9.8279467039958861E-9</c:v>
                </c:pt>
                <c:pt idx="438">
                  <c:v>1.0000118664305186E-8</c:v>
                </c:pt>
                <c:pt idx="439">
                  <c:v>1.0177708666917226E-8</c:v>
                </c:pt>
                <c:pt idx="440">
                  <c:v>1.036098225315749E-8</c:v>
                </c:pt>
                <c:pt idx="441">
                  <c:v>1.0550222721456607E-8</c:v>
                </c:pt>
                <c:pt idx="442">
                  <c:v>1.0745732629098139E-8</c:v>
                </c:pt>
                <c:pt idx="443">
                  <c:v>1.0947835448305555E-8</c:v>
                </c:pt>
                <c:pt idx="444">
                  <c:v>1.1156877395413197E-8</c:v>
                </c:pt>
                <c:pt idx="445">
                  <c:v>1.1373229454502415E-8</c:v>
                </c:pt>
                <c:pt idx="446">
                  <c:v>1.1597289619938344E-8</c:v>
                </c:pt>
                <c:pt idx="447">
                  <c:v>1.1829485385803164E-8</c:v>
                </c:pt>
                <c:pt idx="448">
                  <c:v>1.2070276514359871E-8</c:v>
                </c:pt>
                <c:pt idx="449">
                  <c:v>1.2320158120530134E-8</c:v>
                </c:pt>
                <c:pt idx="450">
                  <c:v>1.257966411504306E-8</c:v>
                </c:pt>
                <c:pt idx="451">
                  <c:v>1.2849371055577753E-8</c:v>
                </c:pt>
                <c:pt idx="452">
                  <c:v>1.3129902463081807E-8</c:v>
                </c:pt>
                <c:pt idx="453">
                  <c:v>1.3421933669728495E-8</c:v>
                </c:pt>
                <c:pt idx="454">
                  <c:v>1.3726197275971048E-8</c:v>
                </c:pt>
                <c:pt idx="455">
                  <c:v>1.4043489307229334E-8</c:v>
                </c:pt>
                <c:pt idx="456">
                  <c:v>1.4374676176322801E-8</c:v>
                </c:pt>
                <c:pt idx="457">
                  <c:v>1.4720702576413384E-8</c:v>
                </c:pt>
                <c:pt idx="458">
                  <c:v>1.5082600451587465E-8</c:v>
                </c:pt>
                <c:pt idx="459">
                  <c:v>1.5461499219150411E-8</c:v>
                </c:pt>
                <c:pt idx="460">
                  <c:v>1.5858637450265304E-8</c:v>
                </c:pt>
                <c:pt idx="461">
                  <c:v>1.6275376255057822E-8</c:v>
                </c:pt>
                <c:pt idx="462">
                  <c:v>1.6713214666384461E-8</c:v>
                </c:pt>
                <c:pt idx="463">
                  <c:v>1.7173807375224227E-8</c:v>
                </c:pt>
                <c:pt idx="464">
                  <c:v>1.7658985242752894E-8</c:v>
                </c:pt>
                <c:pt idx="465">
                  <c:v>1.8170779102988E-8</c:v>
                </c:pt>
                <c:pt idx="466">
                  <c:v>1.8711447479800838E-8</c:v>
                </c:pt>
                <c:pt idx="467">
                  <c:v>1.9283508978637834E-8</c:v>
                </c:pt>
                <c:pt idx="468">
                  <c:v>1.9889780283710388E-8</c:v>
                </c:pt>
                <c:pt idx="469">
                  <c:v>2.0533420904989831E-8</c:v>
                </c:pt>
                <c:pt idx="470">
                  <c:v>2.1217986088260777E-8</c:v>
                </c:pt>
                <c:pt idx="471">
                  <c:v>2.1947489641528975E-8</c:v>
                </c:pt>
                <c:pt idx="472">
                  <c:v>2.2726478862978615E-8</c:v>
                </c:pt>
                <c:pt idx="473">
                  <c:v>2.356012430654888E-8</c:v>
                </c:pt>
                <c:pt idx="474">
                  <c:v>2.4454327826641026E-8</c:v>
                </c:pt>
                <c:pt idx="475">
                  <c:v>2.5415853250069898E-8</c:v>
                </c:pt>
                <c:pt idx="476">
                  <c:v>2.6452485191990625E-8</c:v>
                </c:pt>
                <c:pt idx="477">
                  <c:v>2.7573223041916719E-8</c:v>
                </c:pt>
                <c:pt idx="478">
                  <c:v>2.8788519096641565E-8</c:v>
                </c:pt>
                <c:pt idx="479">
                  <c:v>3.0110572333889317E-8</c:v>
                </c:pt>
                <c:pt idx="480">
                  <c:v>3.1553692551976888E-8</c:v>
                </c:pt>
                <c:pt idx="481">
                  <c:v>3.3134753705914978E-8</c:v>
                </c:pt>
                <c:pt idx="482">
                  <c:v>3.4873760382051234E-8</c:v>
                </c:pt>
                <c:pt idx="483">
                  <c:v>3.6794557483845886E-8</c:v>
                </c:pt>
                <c:pt idx="484">
                  <c:v>3.8925720023632799E-8</c:v>
                </c:pt>
                <c:pt idx="485">
                  <c:v>4.1301666276072966E-8</c:v>
                </c:pt>
                <c:pt idx="486">
                  <c:v>4.3964040406734926E-8</c:v>
                </c:pt>
                <c:pt idx="487">
                  <c:v>4.6963402819206483E-8</c:v>
                </c:pt>
                <c:pt idx="488">
                  <c:v>5.0361231537285295E-8</c:v>
                </c:pt>
                <c:pt idx="489">
                  <c:v>5.4232140038601638E-8</c:v>
                </c:pt>
                <c:pt idx="490">
                  <c:v>5.8665978561864698E-8</c:v>
                </c:pt>
                <c:pt idx="491">
                  <c:v>6.3768943086770252E-8</c:v>
                </c:pt>
                <c:pt idx="492">
                  <c:v>6.9661633736855968E-8</c:v>
                </c:pt>
                <c:pt idx="493">
                  <c:v>7.6469542775419675E-8</c:v>
                </c:pt>
                <c:pt idx="494">
                  <c:v>8.4296679925799061E-8</c:v>
                </c:pt>
                <c:pt idx="495">
                  <c:v>9.3165068489704498E-8</c:v>
                </c:pt>
                <c:pt idx="496">
                  <c:v>1.0289426539893976E-7</c:v>
                </c:pt>
                <c:pt idx="497">
                  <c:v>1.1290333707344065E-7</c:v>
                </c:pt>
                <c:pt idx="498">
                  <c:v>1.219943065848821E-7</c:v>
                </c:pt>
                <c:pt idx="499">
                  <c:v>1.2837278758002622E-7</c:v>
                </c:pt>
                <c:pt idx="500">
                  <c:v>1.3028505871314579E-7</c:v>
                </c:pt>
                <c:pt idx="501">
                  <c:v>1.271157093045581E-7</c:v>
                </c:pt>
                <c:pt idx="502">
                  <c:v>1.1986141142634318E-7</c:v>
                </c:pt>
                <c:pt idx="503">
                  <c:v>1.1038529438466057E-7</c:v>
                </c:pt>
                <c:pt idx="504">
                  <c:v>1.0036109842081823E-7</c:v>
                </c:pt>
                <c:pt idx="505">
                  <c:v>9.0815631343858804E-8</c:v>
                </c:pt>
                <c:pt idx="506">
                  <c:v>8.2205718136946882E-8</c:v>
                </c:pt>
                <c:pt idx="507">
                  <c:v>7.4644579183484157E-8</c:v>
                </c:pt>
                <c:pt idx="508">
                  <c:v>6.8080788462208354E-8</c:v>
                </c:pt>
                <c:pt idx="509">
                  <c:v>6.2400880346120088E-8</c:v>
                </c:pt>
                <c:pt idx="510">
                  <c:v>5.7478997750163927E-8</c:v>
                </c:pt>
                <c:pt idx="511">
                  <c:v>5.3197713542994265E-8</c:v>
                </c:pt>
                <c:pt idx="512">
                  <c:v>4.9454977149889446E-8</c:v>
                </c:pt>
                <c:pt idx="513">
                  <c:v>4.6164980000752791E-8</c:v>
                </c:pt>
                <c:pt idx="514">
                  <c:v>4.3256661644276053E-8</c:v>
                </c:pt>
                <c:pt idx="515">
                  <c:v>4.0671524869981984E-8</c:v>
                </c:pt>
                <c:pt idx="516">
                  <c:v>3.836145432443559E-8</c:v>
                </c:pt>
                <c:pt idx="517">
                  <c:v>3.628679073115052E-8</c:v>
                </c:pt>
                <c:pt idx="518">
                  <c:v>3.4414721187708028E-8</c:v>
                </c:pt>
                <c:pt idx="519">
                  <c:v>3.2717969283979299E-8</c:v>
                </c:pt>
                <c:pt idx="520">
                  <c:v>3.1173743106510799E-8</c:v>
                </c:pt>
                <c:pt idx="521">
                  <c:v>2.9762895116638458E-8</c:v>
                </c:pt>
                <c:pt idx="522">
                  <c:v>2.8469252100167307E-8</c:v>
                </c:pt>
                <c:pt idx="523">
                  <c:v>2.7279080051618785E-8</c:v>
                </c:pt>
                <c:pt idx="524">
                  <c:v>2.618065556679573E-8</c:v>
                </c:pt>
                <c:pt idx="525">
                  <c:v>2.5163921200839493E-8</c:v>
                </c:pt>
                <c:pt idx="526">
                  <c:v>2.4220207096324052E-8</c:v>
                </c:pt>
                <c:pt idx="527">
                  <c:v>2.3342005054300926E-8</c:v>
                </c:pt>
                <c:pt idx="528">
                  <c:v>2.2522784255959804E-8</c:v>
                </c:pt>
                <c:pt idx="529">
                  <c:v>2.1756840202385807E-8</c:v>
                </c:pt>
                <c:pt idx="530">
                  <c:v>2.1039170267529886E-8</c:v>
                </c:pt>
                <c:pt idx="531">
                  <c:v>2.0365370673635396E-8</c:v>
                </c:pt>
                <c:pt idx="532">
                  <c:v>1.9731550793674609E-8</c:v>
                </c:pt>
                <c:pt idx="533">
                  <c:v>1.913426153566467E-8</c:v>
                </c:pt>
                <c:pt idx="534">
                  <c:v>1.8570435225930309E-8</c:v>
                </c:pt>
                <c:pt idx="535">
                  <c:v>1.8037334926019784E-8</c:v>
                </c:pt>
                <c:pt idx="536">
                  <c:v>1.7532511524227108E-8</c:v>
                </c:pt>
                <c:pt idx="537">
                  <c:v>1.7053767262886542E-8</c:v>
                </c:pt>
                <c:pt idx="538">
                  <c:v>1.6599124616118526E-8</c:v>
                </c:pt>
                <c:pt idx="539">
                  <c:v>1.6166799634282121E-8</c:v>
                </c:pt>
                <c:pt idx="540">
                  <c:v>1.5755179032398817E-8</c:v>
                </c:pt>
                <c:pt idx="541">
                  <c:v>1.5362800428984881E-8</c:v>
                </c:pt>
                <c:pt idx="542">
                  <c:v>1.4988335245790405E-8</c:v>
                </c:pt>
                <c:pt idx="543">
                  <c:v>1.4630573863162911E-8</c:v>
                </c:pt>
                <c:pt idx="544">
                  <c:v>1.4288412694159479E-8</c:v>
                </c:pt>
                <c:pt idx="545">
                  <c:v>1.3960842896359222E-8</c:v>
                </c:pt>
                <c:pt idx="546">
                  <c:v>1.3646940486035748E-8</c:v>
                </c:pt>
                <c:pt idx="547">
                  <c:v>1.3345857656935553E-8</c:v>
                </c:pt>
                <c:pt idx="548">
                  <c:v>1.3056815136929519E-8</c:v>
                </c:pt>
                <c:pt idx="549">
                  <c:v>1.2779095441488515E-8</c:v>
                </c:pt>
                <c:pt idx="550">
                  <c:v>1.2512036904289565E-8</c:v>
                </c:pt>
                <c:pt idx="551">
                  <c:v>1.2255028383062566E-8</c:v>
                </c:pt>
                <c:pt idx="552">
                  <c:v>1.2007504553690578E-8</c:v>
                </c:pt>
                <c:pt idx="553">
                  <c:v>1.1768941718077502E-8</c:v>
                </c:pt>
                <c:pt idx="554">
                  <c:v>1.1538854061834713E-8</c:v>
                </c:pt>
                <c:pt idx="555">
                  <c:v>1.1316790306725965E-8</c:v>
                </c:pt>
                <c:pt idx="556">
                  <c:v>1.1102330710346796E-8</c:v>
                </c:pt>
                <c:pt idx="557">
                  <c:v>1.089508437191128E-8</c:v>
                </c:pt>
                <c:pt idx="558">
                  <c:v>1.0694686808468675E-8</c:v>
                </c:pt>
                <c:pt idx="559">
                  <c:v>1.0500797770531836E-8</c:v>
                </c:pt>
                <c:pt idx="560">
                  <c:v>1.0313099270075328E-8</c:v>
                </c:pt>
                <c:pt idx="561">
                  <c:v>1.0131293797291271E-8</c:v>
                </c:pt>
                <c:pt idx="562">
                  <c:v>9.9551027054271371E-9</c:v>
                </c:pt>
                <c:pt idx="563">
                  <c:v>9.7842647455734978E-9</c:v>
                </c:pt>
                <c:pt idx="564">
                  <c:v>9.6185347354590645E-9</c:v>
                </c:pt>
                <c:pt idx="565">
                  <c:v>9.4576823482161518E-9</c:v>
                </c:pt>
                <c:pt idx="566">
                  <c:v>9.3014910087270179E-9</c:v>
                </c:pt>
                <c:pt idx="567">
                  <c:v>9.1497568866003667E-9</c:v>
                </c:pt>
                <c:pt idx="568">
                  <c:v>9.002287976076146E-9</c:v>
                </c:pt>
                <c:pt idx="569">
                  <c:v>8.8589032542546546E-9</c:v>
                </c:pt>
                <c:pt idx="570">
                  <c:v>8.7194319099996447E-9</c:v>
                </c:pt>
                <c:pt idx="571">
                  <c:v>8.5837126367074983E-9</c:v>
                </c:pt>
                <c:pt idx="572">
                  <c:v>8.451592982870573E-9</c:v>
                </c:pt>
                <c:pt idx="573">
                  <c:v>8.322928755011501E-9</c:v>
                </c:pt>
                <c:pt idx="574">
                  <c:v>8.1975834681408389E-9</c:v>
                </c:pt>
                <c:pt idx="575">
                  <c:v>8.0754278393895668E-9</c:v>
                </c:pt>
                <c:pt idx="576">
                  <c:v>7.9563393209227652E-9</c:v>
                </c:pt>
                <c:pt idx="577">
                  <c:v>7.8402016686302746E-9</c:v>
                </c:pt>
                <c:pt idx="578">
                  <c:v>7.7269045434451516E-9</c:v>
                </c:pt>
                <c:pt idx="579">
                  <c:v>7.6163431424522924E-9</c:v>
                </c:pt>
                <c:pt idx="580">
                  <c:v>7.5084178572273584E-9</c:v>
                </c:pt>
                <c:pt idx="581">
                  <c:v>7.4030339570942031E-9</c:v>
                </c:pt>
                <c:pt idx="582">
                  <c:v>7.3001012952097839E-9</c:v>
                </c:pt>
                <c:pt idx="583">
                  <c:v>7.1995340355838528E-9</c:v>
                </c:pt>
                <c:pt idx="584">
                  <c:v>7.1012503993175435E-9</c:v>
                </c:pt>
                <c:pt idx="585">
                  <c:v>7.0051724285034123E-9</c:v>
                </c:pt>
                <c:pt idx="586">
                  <c:v>6.91122576637124E-9</c:v>
                </c:pt>
                <c:pt idx="587">
                  <c:v>6.819339452393158E-9</c:v>
                </c:pt>
                <c:pt idx="588">
                  <c:v>6.7294457311757293E-9</c:v>
                </c:pt>
                <c:pt idx="589">
                  <c:v>6.6414798740701316E-9</c:v>
                </c:pt>
                <c:pt idx="590">
                  <c:v>6.5553800125262121E-9</c:v>
                </c:pt>
                <c:pt idx="591">
                  <c:v>6.4710869822988272E-9</c:v>
                </c:pt>
                <c:pt idx="592">
                  <c:v>6.3885441776922066E-9</c:v>
                </c:pt>
                <c:pt idx="593">
                  <c:v>6.307697415097926E-9</c:v>
                </c:pt>
                <c:pt idx="594">
                  <c:v>6.2284948051420617E-9</c:v>
                </c:pt>
                <c:pt idx="595">
                  <c:v>6.1508866328162461E-9</c:v>
                </c:pt>
                <c:pt idx="596">
                  <c:v>6.0748252450180727E-9</c:v>
                </c:pt>
                <c:pt idx="597">
                  <c:v>6.0002649449714947E-9</c:v>
                </c:pt>
                <c:pt idx="598">
                  <c:v>5.9271618930435254E-9</c:v>
                </c:pt>
                <c:pt idx="599">
                  <c:v>5.8554740135087708E-9</c:v>
                </c:pt>
                <c:pt idx="600">
                  <c:v>5.7851609068513188E-9</c:v>
                </c:pt>
                <c:pt idx="601">
                  <c:v>5.7161837672242681E-9</c:v>
                </c:pt>
                <c:pt idx="602">
                  <c:v>5.6485053047166733E-9</c:v>
                </c:pt>
                <c:pt idx="603">
                  <c:v>5.5820896721056016E-9</c:v>
                </c:pt>
                <c:pt idx="604">
                  <c:v>5.5169023957934452E-9</c:v>
                </c:pt>
                <c:pt idx="605">
                  <c:v>5.4529103106557585E-9</c:v>
                </c:pt>
                <c:pt idx="606">
                  <c:v>5.3900814985430968E-9</c:v>
                </c:pt>
                <c:pt idx="607">
                  <c:v>5.3283852302009806E-9</c:v>
                </c:pt>
                <c:pt idx="608">
                  <c:v>5.2677919103876996E-9</c:v>
                </c:pt>
                <c:pt idx="609">
                  <c:v>5.2082730259880465E-9</c:v>
                </c:pt>
                <c:pt idx="610">
                  <c:v>5.1498010969326828E-9</c:v>
                </c:pt>
                <c:pt idx="611">
                  <c:v>5.0923496297492107E-9</c:v>
                </c:pt>
                <c:pt idx="612">
                  <c:v>5.0358930735807895E-9</c:v>
                </c:pt>
                <c:pt idx="613">
                  <c:v>4.9804067785217727E-9</c:v>
                </c:pt>
                <c:pt idx="614">
                  <c:v>4.9258669561293582E-9</c:v>
                </c:pt>
                <c:pt idx="615">
                  <c:v>4.8722506419790035E-9</c:v>
                </c:pt>
                <c:pt idx="616">
                  <c:v>4.8195356601425631E-9</c:v>
                </c:pt>
                <c:pt idx="617">
                  <c:v>4.7677005894745144E-9</c:v>
                </c:pt>
                <c:pt idx="618">
                  <c:v>4.7167247315995849E-9</c:v>
                </c:pt>
                <c:pt idx="619">
                  <c:v>4.6665880805035671E-9</c:v>
                </c:pt>
                <c:pt idx="620">
                  <c:v>4.6172712936332278E-9</c:v>
                </c:pt>
                <c:pt idx="621">
                  <c:v>4.5687556644200412E-9</c:v>
                </c:pt>
                <c:pt idx="622">
                  <c:v>4.5210230961453941E-9</c:v>
                </c:pt>
                <c:pt idx="623">
                  <c:v>4.474056077072899E-9</c:v>
                </c:pt>
                <c:pt idx="624">
                  <c:v>4.427837656775412E-9</c:v>
                </c:pt>
                <c:pt idx="625">
                  <c:v>4.3823514235913833E-9</c:v>
                </c:pt>
                <c:pt idx="626">
                  <c:v>4.3375814831479523E-9</c:v>
                </c:pt>
                <c:pt idx="627">
                  <c:v>4.2935124378923121E-9</c:v>
                </c:pt>
                <c:pt idx="628">
                  <c:v>4.2501293675762603E-9</c:v>
                </c:pt>
                <c:pt idx="629">
                  <c:v>4.2074178106438748E-9</c:v>
                </c:pt>
                <c:pt idx="630">
                  <c:v>4.1653637464721431E-9</c:v>
                </c:pt>
                <c:pt idx="631">
                  <c:v>4.123953578420668E-9</c:v>
                </c:pt>
                <c:pt idx="632">
                  <c:v>4.083174117647628E-9</c:v>
                </c:pt>
                <c:pt idx="633">
                  <c:v>4.0430125676512543E-9</c:v>
                </c:pt>
                <c:pt idx="634">
                  <c:v>4.0034565094998338E-9</c:v>
                </c:pt>
                <c:pt idx="635">
                  <c:v>3.9644938877144747E-9</c:v>
                </c:pt>
                <c:pt idx="636">
                  <c:v>3.9261129967713589E-9</c:v>
                </c:pt>
                <c:pt idx="637">
                  <c:v>3.8883024681919419E-9</c:v>
                </c:pt>
                <c:pt idx="638">
                  <c:v>3.8510512581914181E-9</c:v>
                </c:pt>
                <c:pt idx="639">
                  <c:v>3.8143486358576093E-9</c:v>
                </c:pt>
                <c:pt idx="640">
                  <c:v>3.7781841718338442E-9</c:v>
                </c:pt>
                <c:pt idx="641">
                  <c:v>3.7425477274810606E-9</c:v>
                </c:pt>
                <c:pt idx="642">
                  <c:v>3.7074294444954006E-9</c:v>
                </c:pt>
                <c:pt idx="643">
                  <c:v>3.6728197349592592E-9</c:v>
                </c:pt>
                <c:pt idx="644">
                  <c:v>3.6387092718052472E-9</c:v>
                </c:pt>
                <c:pt idx="645">
                  <c:v>3.6050889796721073E-9</c:v>
                </c:pt>
                <c:pt idx="646">
                  <c:v>3.5719500261354198E-9</c:v>
                </c:pt>
                <c:pt idx="647">
                  <c:v>3.539283813294033E-9</c:v>
                </c:pt>
                <c:pt idx="648">
                  <c:v>3.5070819696961478E-9</c:v>
                </c:pt>
                <c:pt idx="649">
                  <c:v>3.475336342589251E-9</c:v>
                </c:pt>
                <c:pt idx="650">
                  <c:v>3.4440389904783597E-9</c:v>
                </c:pt>
                <c:pt idx="651">
                  <c:v>3.4131821759789106E-9</c:v>
                </c:pt>
                <c:pt idx="652">
                  <c:v>3.3827583589504618E-9</c:v>
                </c:pt>
                <c:pt idx="653">
                  <c:v>3.3527601898984794E-9</c:v>
                </c:pt>
                <c:pt idx="654">
                  <c:v>3.3231805036323497E-9</c:v>
                </c:pt>
                <c:pt idx="655">
                  <c:v>3.2940123131676716E-9</c:v>
                </c:pt>
                <c:pt idx="656">
                  <c:v>3.2652488038622635E-9</c:v>
                </c:pt>
                <c:pt idx="657">
                  <c:v>3.2368833277756194E-9</c:v>
                </c:pt>
                <c:pt idx="658">
                  <c:v>3.208909398241429E-9</c:v>
                </c:pt>
                <c:pt idx="659">
                  <c:v>3.1813206846445965E-9</c:v>
                </c:pt>
                <c:pt idx="660">
                  <c:v>3.1541110073931863E-9</c:v>
                </c:pt>
                <c:pt idx="661">
                  <c:v>3.1272743330773552E-9</c:v>
                </c:pt>
                <c:pt idx="662">
                  <c:v>3.1008047698070554E-9</c:v>
                </c:pt>
                <c:pt idx="663">
                  <c:v>3.0746965627208143E-9</c:v>
                </c:pt>
                <c:pt idx="664">
                  <c:v>3.0489440896586472E-9</c:v>
                </c:pt>
                <c:pt idx="665">
                  <c:v>3.023541856991763E-9</c:v>
                </c:pt>
                <c:pt idx="666">
                  <c:v>2.9984844956029398E-9</c:v>
                </c:pt>
                <c:pt idx="667">
                  <c:v>2.9737667570110327E-9</c:v>
                </c:pt>
                <c:pt idx="668">
                  <c:v>2.9493835096338069E-9</c:v>
                </c:pt>
                <c:pt idx="669">
                  <c:v>2.9253297351833413E-9</c:v>
                </c:pt>
                <c:pt idx="670">
                  <c:v>2.9016005251887624E-9</c:v>
                </c:pt>
                <c:pt idx="671">
                  <c:v>2.8781910776408484E-9</c:v>
                </c:pt>
                <c:pt idx="672">
                  <c:v>2.8550966937540531E-9</c:v>
                </c:pt>
                <c:pt idx="673">
                  <c:v>2.8323127748408271E-9</c:v>
                </c:pt>
                <c:pt idx="674">
                  <c:v>2.8098348192941258E-9</c:v>
                </c:pt>
                <c:pt idx="675">
                  <c:v>2.7876584196735923E-9</c:v>
                </c:pt>
                <c:pt idx="676">
                  <c:v>2.7657792598915557E-9</c:v>
                </c:pt>
                <c:pt idx="677">
                  <c:v>2.7441931124947935E-9</c:v>
                </c:pt>
                <c:pt idx="678">
                  <c:v>2.7228958360385918E-9</c:v>
                </c:pt>
                <c:pt idx="679">
                  <c:v>2.7018833725492744E-9</c:v>
                </c:pt>
                <c:pt idx="680">
                  <c:v>2.6811517450721626E-9</c:v>
                </c:pt>
                <c:pt idx="681">
                  <c:v>2.6606970553013418E-9</c:v>
                </c:pt>
                <c:pt idx="682">
                  <c:v>2.6405154812886903E-9</c:v>
                </c:pt>
                <c:pt idx="683">
                  <c:v>2.6206032752286261E-9</c:v>
                </c:pt>
                <c:pt idx="684">
                  <c:v>2.6009567613163071E-9</c:v>
                </c:pt>
                <c:pt idx="685">
                  <c:v>2.5815723336761574E-9</c:v>
                </c:pt>
                <c:pt idx="686">
                  <c:v>2.5624464543585049E-9</c:v>
                </c:pt>
                <c:pt idx="687">
                  <c:v>2.5435756514015702E-9</c:v>
                </c:pt>
                <c:pt idx="688">
                  <c:v>2.5249565169567158E-9</c:v>
                </c:pt>
                <c:pt idx="689">
                  <c:v>2.5065857054744505E-9</c:v>
                </c:pt>
                <c:pt idx="690">
                  <c:v>2.488459931949301E-9</c:v>
                </c:pt>
                <c:pt idx="691">
                  <c:v>2.4705759702212245E-9</c:v>
                </c:pt>
                <c:pt idx="692">
                  <c:v>2.4529306513317917E-9</c:v>
                </c:pt>
                <c:pt idx="693">
                  <c:v>2.4355208619331153E-9</c:v>
                </c:pt>
                <c:pt idx="694">
                  <c:v>2.4183435427477738E-9</c:v>
                </c:pt>
                <c:pt idx="695">
                  <c:v>2.401395687078023E-9</c:v>
                </c:pt>
                <c:pt idx="696">
                  <c:v>2.384674339362418E-9</c:v>
                </c:pt>
                <c:pt idx="697">
                  <c:v>2.3681765937786751E-9</c:v>
                </c:pt>
                <c:pt idx="698">
                  <c:v>2.3518995928906879E-9</c:v>
                </c:pt>
                <c:pt idx="699">
                  <c:v>2.3358405263387031E-9</c:v>
                </c:pt>
                <c:pt idx="700">
                  <c:v>2.3199966295710162E-9</c:v>
                </c:pt>
                <c:pt idx="701">
                  <c:v>2.3043651826157453E-9</c:v>
                </c:pt>
                <c:pt idx="702">
                  <c:v>2.2889435088917292E-9</c:v>
                </c:pt>
                <c:pt idx="703">
                  <c:v>2.2737289740568105E-9</c:v>
                </c:pt>
                <c:pt idx="704">
                  <c:v>2.25871898489281E-9</c:v>
                </c:pt>
                <c:pt idx="705">
                  <c:v>2.2439109882255553E-9</c:v>
                </c:pt>
                <c:pt idx="706">
                  <c:v>2.2293024698793112E-9</c:v>
                </c:pt>
                <c:pt idx="707">
                  <c:v>2.2148909536641527E-9</c:v>
                </c:pt>
                <c:pt idx="708">
                  <c:v>2.2006740003954772E-9</c:v>
                </c:pt>
                <c:pt idx="709">
                  <c:v>2.1866492069446356E-9</c:v>
                </c:pt>
                <c:pt idx="710">
                  <c:v>2.1728142053196496E-9</c:v>
                </c:pt>
                <c:pt idx="711">
                  <c:v>2.1591666617751657E-9</c:v>
                </c:pt>
                <c:pt idx="712">
                  <c:v>2.145704275950779E-9</c:v>
                </c:pt>
                <c:pt idx="713">
                  <c:v>2.132424780036765E-9</c:v>
                </c:pt>
                <c:pt idx="714">
                  <c:v>2.1193259379665163E-9</c:v>
                </c:pt>
                <c:pt idx="715">
                  <c:v>2.1064055446348451E-9</c:v>
                </c:pt>
                <c:pt idx="716">
                  <c:v>2.093661425141328E-9</c:v>
                </c:pt>
                <c:pt idx="717">
                  <c:v>2.0810914340580855E-9</c:v>
                </c:pt>
                <c:pt idx="718">
                  <c:v>2.0686934547210962E-9</c:v>
                </c:pt>
                <c:pt idx="719">
                  <c:v>2.056465398544542E-9</c:v>
                </c:pt>
                <c:pt idx="720">
                  <c:v>2.044405204357387E-9</c:v>
                </c:pt>
                <c:pt idx="721">
                  <c:v>2.0325108377615538E-9</c:v>
                </c:pt>
                <c:pt idx="722">
                  <c:v>2.0207802905111608E-9</c:v>
                </c:pt>
                <c:pt idx="723">
                  <c:v>2.0092115799120773E-9</c:v>
                </c:pt>
                <c:pt idx="724">
                  <c:v>1.9978027482413428E-9</c:v>
                </c:pt>
                <c:pt idx="725">
                  <c:v>1.9865518621857296E-9</c:v>
                </c:pt>
                <c:pt idx="726">
                  <c:v>1.9754570122990553E-9</c:v>
                </c:pt>
                <c:pt idx="727">
                  <c:v>1.9645163124775532E-9</c:v>
                </c:pt>
                <c:pt idx="728">
                  <c:v>1.9537278994529071E-9</c:v>
                </c:pt>
                <c:pt idx="729">
                  <c:v>1.9430899323023394E-9</c:v>
                </c:pt>
                <c:pt idx="730">
                  <c:v>1.9326005919753074E-9</c:v>
                </c:pt>
                <c:pt idx="731">
                  <c:v>1.9222580808363276E-9</c:v>
                </c:pt>
                <c:pt idx="732">
                  <c:v>1.9120606222234346E-9</c:v>
                </c:pt>
                <c:pt idx="733">
                  <c:v>1.9020064600218331E-9</c:v>
                </c:pt>
                <c:pt idx="734">
                  <c:v>1.8920938582523023E-9</c:v>
                </c:pt>
                <c:pt idx="735">
                  <c:v>1.8823211006738959E-9</c:v>
                </c:pt>
                <c:pt idx="736">
                  <c:v>1.8726864904005212E-9</c:v>
                </c:pt>
                <c:pt idx="737">
                  <c:v>1.8631883495310299E-9</c:v>
                </c:pt>
                <c:pt idx="738">
                  <c:v>1.8538250187923096E-9</c:v>
                </c:pt>
                <c:pt idx="739">
                  <c:v>1.8445948571951255E-9</c:v>
                </c:pt>
                <c:pt idx="740">
                  <c:v>1.8354962417021575E-9</c:v>
                </c:pt>
                <c:pt idx="741">
                  <c:v>1.8265275669080537E-9</c:v>
                </c:pt>
                <c:pt idx="742">
                  <c:v>1.8176872447309268E-9</c:v>
                </c:pt>
                <c:pt idx="743">
                  <c:v>1.8089737041150936E-9</c:v>
                </c:pt>
                <c:pt idx="744">
                  <c:v>1.8003853907446108E-9</c:v>
                </c:pt>
                <c:pt idx="745">
                  <c:v>1.7919207667673104E-9</c:v>
                </c:pt>
                <c:pt idx="746">
                  <c:v>1.7835783105289763E-9</c:v>
                </c:pt>
                <c:pt idx="747">
                  <c:v>1.7753565163173315E-9</c:v>
                </c:pt>
                <c:pt idx="748">
                  <c:v>1.7672538941155067E-9</c:v>
                </c:pt>
                <c:pt idx="749">
                  <c:v>1.7592689693647061E-9</c:v>
                </c:pt>
                <c:pt idx="750">
                  <c:v>1.7514002827357144E-9</c:v>
                </c:pt>
                <c:pt idx="751">
                  <c:v>1.7436463899089596E-9</c:v>
                </c:pt>
                <c:pt idx="752">
                  <c:v>1.7360058613628643E-9</c:v>
                </c:pt>
                <c:pt idx="753">
                  <c:v>1.7284772821701002E-9</c:v>
                </c:pt>
                <c:pt idx="754">
                  <c:v>1.7210592518016314E-9</c:v>
                </c:pt>
                <c:pt idx="755">
                  <c:v>1.7137503839380276E-9</c:v>
                </c:pt>
                <c:pt idx="756">
                  <c:v>1.7065493062880403E-9</c:v>
                </c:pt>
                <c:pt idx="757">
                  <c:v>1.6994546604138921E-9</c:v>
                </c:pt>
                <c:pt idx="758">
                  <c:v>1.6924651015632925E-9</c:v>
                </c:pt>
                <c:pt idx="759">
                  <c:v>1.6855792985077524E-9</c:v>
                </c:pt>
                <c:pt idx="760">
                  <c:v>1.6787959333868837E-9</c:v>
                </c:pt>
                <c:pt idx="761">
                  <c:v>1.6721137015587175E-9</c:v>
                </c:pt>
                <c:pt idx="762">
                  <c:v>1.6655313114554743E-9</c:v>
                </c:pt>
                <c:pt idx="763">
                  <c:v>1.6590474844447623E-9</c:v>
                </c:pt>
                <c:pt idx="764">
                  <c:v>1.6526609546958926E-9</c:v>
                </c:pt>
                <c:pt idx="765">
                  <c:v>1.646370469051114E-9</c:v>
                </c:pt>
                <c:pt idx="766">
                  <c:v>1.6401747869015069E-9</c:v>
                </c:pt>
                <c:pt idx="767">
                  <c:v>1.6340726800673725E-9</c:v>
                </c:pt>
                <c:pt idx="768">
                  <c:v>1.6280629326829099E-9</c:v>
                </c:pt>
                <c:pt idx="769">
                  <c:v>1.6221443410848648E-9</c:v>
                </c:pt>
                <c:pt idx="770">
                  <c:v>1.6163157137051394E-9</c:v>
                </c:pt>
                <c:pt idx="771">
                  <c:v>1.6105758709670319E-9</c:v>
                </c:pt>
                <c:pt idx="772">
                  <c:v>1.6049236451849095E-9</c:v>
                </c:pt>
                <c:pt idx="773">
                  <c:v>1.5993578804672239E-9</c:v>
                </c:pt>
                <c:pt idx="774">
                  <c:v>1.5938774326226562E-9</c:v>
                </c:pt>
                <c:pt idx="775">
                  <c:v>1.5884811690691641E-9</c:v>
                </c:pt>
                <c:pt idx="776">
                  <c:v>1.5831679687458007E-9</c:v>
                </c:pt>
                <c:pt idx="777">
                  <c:v>1.5779367220271735E-9</c:v>
                </c:pt>
                <c:pt idx="778">
                  <c:v>1.5727863306403473E-9</c:v>
                </c:pt>
                <c:pt idx="779">
                  <c:v>1.5677157075840174E-9</c:v>
                </c:pt>
                <c:pt idx="780">
                  <c:v>1.562723777049879E-9</c:v>
                </c:pt>
                <c:pt idx="781">
                  <c:v>1.5578094743459763E-9</c:v>
                </c:pt>
                <c:pt idx="782">
                  <c:v>1.5529717458219031E-9</c:v>
                </c:pt>
                <c:pt idx="783">
                  <c:v>1.5482095487957742E-9</c:v>
                </c:pt>
                <c:pt idx="784">
                  <c:v>1.5435218514827804E-9</c:v>
                </c:pt>
                <c:pt idx="785">
                  <c:v>1.5389076329252295E-9</c:v>
                </c:pt>
                <c:pt idx="786">
                  <c:v>1.5343658829239594E-9</c:v>
                </c:pt>
                <c:pt idx="787">
                  <c:v>1.5298956019709496E-9</c:v>
                </c:pt>
                <c:pt idx="788">
                  <c:v>1.5254958011831638E-9</c:v>
                </c:pt>
                <c:pt idx="789">
                  <c:v>1.5211655022373329E-9</c:v>
                </c:pt>
                <c:pt idx="790">
                  <c:v>1.5169037373057021E-9</c:v>
                </c:pt>
                <c:pt idx="791">
                  <c:v>1.5127095489926341E-9</c:v>
                </c:pt>
                <c:pt idx="792">
                  <c:v>1.5085819902719279E-9</c:v>
                </c:pt>
                <c:pt idx="793">
                  <c:v>1.504520124424774E-9</c:v>
                </c:pt>
                <c:pt idx="794">
                  <c:v>1.500523024978348E-9</c:v>
                </c:pt>
                <c:pt idx="795">
                  <c:v>1.4965897756448049E-9</c:v>
                </c:pt>
                <c:pt idx="796">
                  <c:v>1.4927194702607773E-9</c:v>
                </c:pt>
                <c:pt idx="797">
                  <c:v>1.4889112127271497E-9</c:v>
                </c:pt>
                <c:pt idx="798">
                  <c:v>1.485164116949153E-9</c:v>
                </c:pt>
                <c:pt idx="799">
                  <c:v>1.4814773067766442E-9</c:v>
                </c:pt>
                <c:pt idx="800">
                  <c:v>1.4778499159445893E-9</c:v>
                </c:pt>
                <c:pt idx="801">
                  <c:v>1.4742810880135623E-9</c:v>
                </c:pt>
                <c:pt idx="802">
                  <c:v>1.4707699763103904E-9</c:v>
                </c:pt>
                <c:pt idx="803">
                  <c:v>1.4673157438687166E-9</c:v>
                </c:pt>
                <c:pt idx="804">
                  <c:v>1.4639175633695611E-9</c:v>
                </c:pt>
                <c:pt idx="805">
                  <c:v>1.4605746170817713E-9</c:v>
                </c:pt>
                <c:pt idx="806">
                  <c:v>1.4572860968023721E-9</c:v>
                </c:pt>
                <c:pt idx="807">
                  <c:v>1.4540512037967201E-9</c:v>
                </c:pt>
                <c:pt idx="808">
                  <c:v>1.4508691487384885E-9</c:v>
                </c:pt>
                <c:pt idx="809">
                  <c:v>1.4477391516494105E-9</c:v>
                </c:pt>
                <c:pt idx="810">
                  <c:v>1.4446604418387945E-9</c:v>
                </c:pt>
                <c:pt idx="811">
                  <c:v>1.4416322578427325E-9</c:v>
                </c:pt>
                <c:pt idx="812">
                  <c:v>1.438653847363053E-9</c:v>
                </c:pt>
                <c:pt idx="813">
                  <c:v>1.4357244672059294E-9</c:v>
                </c:pt>
                <c:pt idx="814">
                  <c:v>1.4328433832201673E-9</c:v>
                </c:pt>
                <c:pt idx="815">
                  <c:v>1.4300098702351622E-9</c:v>
                </c:pt>
                <c:pt idx="816">
                  <c:v>1.4272232119984818E-9</c:v>
                </c:pt>
                <c:pt idx="817">
                  <c:v>1.4244827011131081E-9</c:v>
                </c:pt>
                <c:pt idx="818">
                  <c:v>1.4217876389742854E-9</c:v>
                </c:pt>
                <c:pt idx="819">
                  <c:v>1.419137335706017E-9</c:v>
                </c:pt>
                <c:pt idx="820">
                  <c:v>1.416531110097164E-9</c:v>
                </c:pt>
                <c:pt idx="821">
                  <c:v>1.4139682895371818E-9</c:v>
                </c:pt>
                <c:pt idx="822">
                  <c:v>1.4114482099514699E-9</c:v>
                </c:pt>
                <c:pt idx="823">
                  <c:v>1.408970215736333E-9</c:v>
                </c:pt>
                <c:pt idx="824">
                  <c:v>1.4065336596936105E-9</c:v>
                </c:pt>
                <c:pt idx="825">
                  <c:v>1.4041379029648864E-9</c:v>
                </c:pt>
                <c:pt idx="826">
                  <c:v>1.4017823149653715E-9</c:v>
                </c:pt>
                <c:pt idx="827">
                  <c:v>1.3994662733174288E-9</c:v>
                </c:pt>
                <c:pt idx="828">
                  <c:v>1.3971891637837543E-9</c:v>
                </c:pt>
                <c:pt idx="829">
                  <c:v>1.3949503802002084E-9</c:v>
                </c:pt>
                <c:pt idx="830">
                  <c:v>1.3927493244083506E-9</c:v>
                </c:pt>
                <c:pt idx="831">
                  <c:v>1.3905854061876555E-9</c:v>
                </c:pt>
                <c:pt idx="832">
                  <c:v>1.3884580431874137E-9</c:v>
                </c:pt>
                <c:pt idx="833">
                  <c:v>1.3863666608583803E-9</c:v>
                </c:pt>
                <c:pt idx="834">
                  <c:v>1.3843106923841326E-9</c:v>
                </c:pt>
                <c:pt idx="835">
                  <c:v>1.3822895786121867E-9</c:v>
                </c:pt>
                <c:pt idx="836">
                  <c:v>1.3803027679848786E-9</c:v>
                </c:pt>
                <c:pt idx="837">
                  <c:v>1.3783497164700147E-9</c:v>
                </c:pt>
                <c:pt idx="838">
                  <c:v>1.3764298874913327E-9</c:v>
                </c:pt>
                <c:pt idx="839">
                  <c:v>1.3745427518587691E-9</c:v>
                </c:pt>
                <c:pt idx="840">
                  <c:v>1.3726877876985565E-9</c:v>
                </c:pt>
                <c:pt idx="841">
                  <c:v>1.3708644803831942E-9</c:v>
                </c:pt>
                <c:pt idx="842">
                  <c:v>1.3690723224612558E-9</c:v>
                </c:pt>
                <c:pt idx="843">
                  <c:v>1.3673108135871111E-9</c:v>
                </c:pt>
                <c:pt idx="844">
                  <c:v>1.3655794604505481E-9</c:v>
                </c:pt>
                <c:pt idx="845">
                  <c:v>1.3638777767063133E-9</c:v>
                </c:pt>
                <c:pt idx="846">
                  <c:v>1.3622052829036139E-9</c:v>
                </c:pt>
                <c:pt idx="847">
                  <c:v>1.3605615064155692E-9</c:v>
                </c:pt>
                <c:pt idx="848">
                  <c:v>1.3589459813686603E-9</c:v>
                </c:pt>
                <c:pt idx="849">
                  <c:v>1.3573582485721742E-9</c:v>
                </c:pt>
                <c:pt idx="850">
                  <c:v>1.3557978554476713E-9</c:v>
                </c:pt>
                <c:pt idx="851">
                  <c:v>1.3542643559585043E-9</c:v>
                </c:pt>
                <c:pt idx="852">
                  <c:v>1.3527573105393842E-9</c:v>
                </c:pt>
                <c:pt idx="853">
                  <c:v>1.3512762860260404E-9</c:v>
                </c:pt>
                <c:pt idx="854">
                  <c:v>1.3498208555849618E-9</c:v>
                </c:pt>
                <c:pt idx="855">
                  <c:v>1.3483905986432736E-9</c:v>
                </c:pt>
                <c:pt idx="856">
                  <c:v>1.3469851008187304E-9</c:v>
                </c:pt>
                <c:pt idx="857">
                  <c:v>1.3456039538498839E-9</c:v>
                </c:pt>
                <c:pt idx="858">
                  <c:v>1.3442467555263928E-9</c:v>
                </c:pt>
                <c:pt idx="859">
                  <c:v>1.3429131096195474E-9</c:v>
                </c:pt>
                <c:pt idx="860">
                  <c:v>1.341602625812975E-9</c:v>
                </c:pt>
                <c:pt idx="861">
                  <c:v>1.3403149196335918E-9</c:v>
                </c:pt>
                <c:pt idx="862">
                  <c:v>1.3390496123827644E-9</c:v>
                </c:pt>
                <c:pt idx="863">
                  <c:v>1.3378063310677441E-9</c:v>
                </c:pt>
                <c:pt idx="864">
                  <c:v>1.3365847083333637E-9</c:v>
                </c:pt>
                <c:pt idx="865">
                  <c:v>1.3353843823940188E-9</c:v>
                </c:pt>
                <c:pt idx="866">
                  <c:v>1.3342049969659434E-9</c:v>
                </c:pt>
                <c:pt idx="867">
                  <c:v>1.3330462011998053E-9</c:v>
                </c:pt>
                <c:pt idx="868">
                  <c:v>1.3319076496136246E-9</c:v>
                </c:pt>
                <c:pt idx="869">
                  <c:v>1.3307890020260292E-9</c:v>
                </c:pt>
                <c:pt idx="870">
                  <c:v>1.3296899234898707E-9</c:v>
                </c:pt>
                <c:pt idx="871">
                  <c:v>1.3286100842262028E-9</c:v>
                </c:pt>
                <c:pt idx="872">
                  <c:v>1.3275491595586361E-9</c:v>
                </c:pt>
                <c:pt idx="873">
                  <c:v>1.326506829848087E-9</c:v>
                </c:pt>
                <c:pt idx="874">
                  <c:v>1.3254827804279171E-9</c:v>
                </c:pt>
                <c:pt idx="875">
                  <c:v>1.3244767015395049E-9</c:v>
                </c:pt>
                <c:pt idx="876">
                  <c:v>1.3234882882682244E-9</c:v>
                </c:pt>
                <c:pt idx="877">
                  <c:v>1.322517240479852E-9</c:v>
                </c:pt>
                <c:pt idx="878">
                  <c:v>1.3215632627574338E-9</c:v>
                </c:pt>
                <c:pt idx="879">
                  <c:v>1.3206260643385901E-9</c:v>
                </c:pt>
                <c:pt idx="880">
                  <c:v>1.319705359053287E-9</c:v>
                </c:pt>
                <c:pt idx="881">
                  <c:v>1.3188008652620674E-9</c:v>
                </c:pt>
                <c:pt idx="882">
                  <c:v>1.3179123057947695E-9</c:v>
                </c:pt>
                <c:pt idx="883">
                  <c:v>1.3170394078897271E-9</c:v>
                </c:pt>
                <c:pt idx="884">
                  <c:v>1.3161819031334473E-9</c:v>
                </c:pt>
                <c:pt idx="885">
                  <c:v>1.315339527400809E-9</c:v>
                </c:pt>
                <c:pt idx="886">
                  <c:v>1.3145120207957396E-9</c:v>
                </c:pt>
                <c:pt idx="887">
                  <c:v>1.3136991275924246E-9</c:v>
                </c:pt>
                <c:pt idx="888">
                  <c:v>1.3129005961770155E-9</c:v>
                </c:pt>
                <c:pt idx="889">
                  <c:v>1.3121161789898633E-9</c:v>
                </c:pt>
                <c:pt idx="890">
                  <c:v>1.311345632468283E-9</c:v>
                </c:pt>
                <c:pt idx="891">
                  <c:v>1.3105887169898341E-9</c:v>
                </c:pt>
                <c:pt idx="892">
                  <c:v>1.3098451968161466E-9</c:v>
                </c:pt>
                <c:pt idx="893">
                  <c:v>1.309114840037276E-9</c:v>
                </c:pt>
                <c:pt idx="894">
                  <c:v>1.3083974185166046E-9</c:v>
                </c:pt>
                <c:pt idx="895">
                  <c:v>1.3076927078362785E-9</c:v>
                </c:pt>
                <c:pt idx="896">
                  <c:v>1.3070004872431946E-9</c:v>
                </c:pt>
                <c:pt idx="897">
                  <c:v>1.306320539595535E-9</c:v>
                </c:pt>
                <c:pt idx="898">
                  <c:v>1.3056526513098535E-9</c:v>
                </c:pt>
                <c:pt idx="899">
                  <c:v>1.3049966123087038E-9</c:v>
                </c:pt>
                <c:pt idx="900">
                  <c:v>1.3043522159688336E-9</c:v>
                </c:pt>
                <c:pt idx="901">
                  <c:v>1.3037192590699243E-9</c:v>
                </c:pt>
                <c:pt idx="902">
                  <c:v>1.3030975417438892E-9</c:v>
                </c:pt>
                <c:pt idx="903">
                  <c:v>1.3024868674247206E-9</c:v>
                </c:pt>
                <c:pt idx="904">
                  <c:v>1.3018870427989012E-9</c:v>
                </c:pt>
                <c:pt idx="905">
                  <c:v>1.3012978777563649E-9</c:v>
                </c:pt>
                <c:pt idx="906">
                  <c:v>1.3007191853420109E-9</c:v>
                </c:pt>
                <c:pt idx="907">
                  <c:v>1.3001507817077833E-9</c:v>
                </c:pt>
                <c:pt idx="908">
                  <c:v>1.2995924860652935E-9</c:v>
                </c:pt>
                <c:pt idx="909">
                  <c:v>1.299044120638994E-9</c:v>
                </c:pt>
                <c:pt idx="910">
                  <c:v>1.2985055106199164E-9</c:v>
                </c:pt>
                <c:pt idx="911">
                  <c:v>1.2979764841199523E-9</c:v>
                </c:pt>
                <c:pt idx="912">
                  <c:v>1.2974568721266763E-9</c:v>
                </c:pt>
                <c:pt idx="913">
                  <c:v>1.2969465084587314E-9</c:v>
                </c:pt>
                <c:pt idx="914">
                  <c:v>1.296445229721746E-9</c:v>
                </c:pt>
                <c:pt idx="915">
                  <c:v>1.2959528752647984E-9</c:v>
                </c:pt>
                <c:pt idx="916">
                  <c:v>1.2954692871374265E-9</c:v>
                </c:pt>
                <c:pt idx="917">
                  <c:v>1.2949943100471707E-9</c:v>
                </c:pt>
                <c:pt idx="918">
                  <c:v>1.2945277913176449E-9</c:v>
                </c:pt>
                <c:pt idx="919">
                  <c:v>1.2940695808471633E-9</c:v>
                </c:pt>
                <c:pt idx="920">
                  <c:v>1.2936195310678661E-9</c:v>
                </c:pt>
                <c:pt idx="921">
                  <c:v>1.2931774969054008E-9</c:v>
                </c:pt>
                <c:pt idx="922">
                  <c:v>1.2927433357391064E-9</c:v>
                </c:pt>
                <c:pt idx="923">
                  <c:v>1.2923169073627274E-9</c:v>
                </c:pt>
                <c:pt idx="924">
                  <c:v>1.2918980739456424E-9</c:v>
                </c:pt>
                <c:pt idx="925">
                  <c:v>1.2914866999946056E-9</c:v>
                </c:pt>
                <c:pt idx="926">
                  <c:v>1.2910826523160011E-9</c:v>
                </c:pt>
                <c:pt idx="927">
                  <c:v>1.2906857999785929E-9</c:v>
                </c:pt>
                <c:pt idx="928">
                  <c:v>1.290296014276792E-9</c:v>
                </c:pt>
                <c:pt idx="929">
                  <c:v>1.2899131686944062E-9</c:v>
                </c:pt>
                <c:pt idx="930">
                  <c:v>1.2895371388688952E-9</c:v>
                </c:pt>
                <c:pt idx="931">
                  <c:v>1.2891678025561094E-9</c:v>
                </c:pt>
                <c:pt idx="932">
                  <c:v>1.2888050395955164E-9</c:v>
                </c:pt>
                <c:pt idx="933">
                  <c:v>1.2884487318759037E-9</c:v>
                </c:pt>
                <c:pt idx="934">
                  <c:v>1.2880987633015719E-9</c:v>
                </c:pt>
                <c:pt idx="935">
                  <c:v>1.2877550197589811E-9</c:v>
                </c:pt>
                <c:pt idx="936">
                  <c:v>1.2874173890838872E-9</c:v>
                </c:pt>
                <c:pt idx="937">
                  <c:v>1.2870857610289166E-9</c:v>
                </c:pt>
                <c:pt idx="938">
                  <c:v>1.2867600272316291E-9</c:v>
                </c:pt>
                <c:pt idx="939">
                  <c:v>1.2864400811830069E-9</c:v>
                </c:pt>
                <c:pt idx="940">
                  <c:v>1.2861258181964145E-9</c:v>
                </c:pt>
                <c:pt idx="941">
                  <c:v>1.285817135376995E-9</c:v>
                </c:pt>
                <c:pt idx="942">
                  <c:v>1.2855139315915042E-9</c:v>
                </c:pt>
                <c:pt idx="943">
                  <c:v>1.2852161074385894E-9</c:v>
                </c:pt>
                <c:pt idx="944">
                  <c:v>1.2849235652194909E-9</c:v>
                </c:pt>
                <c:pt idx="945">
                  <c:v>1.2846362089091778E-9</c:v>
                </c:pt>
                <c:pt idx="946">
                  <c:v>1.2843539441278943E-9</c:v>
                </c:pt>
                <c:pt idx="947">
                  <c:v>1.2840766781131341E-9</c:v>
                </c:pt>
                <c:pt idx="948">
                  <c:v>1.2838043196920229E-9</c:v>
                </c:pt>
                <c:pt idx="949">
                  <c:v>1.2835367792541029E-9</c:v>
                </c:pt>
                <c:pt idx="950">
                  <c:v>1.2832739687245286E-9</c:v>
                </c:pt>
                <c:pt idx="951">
                  <c:v>1.2830158015376525E-9</c:v>
                </c:pt>
                <c:pt idx="952">
                  <c:v>1.2827621926110089E-9</c:v>
                </c:pt>
                <c:pt idx="953">
                  <c:v>1.2825130583196807E-9</c:v>
                </c:pt>
                <c:pt idx="954">
                  <c:v>1.2822683164710559E-9</c:v>
                </c:pt>
                <c:pt idx="955">
                  <c:v>1.2820278862799526E-9</c:v>
                </c:pt>
                <c:pt idx="956">
                  <c:v>1.281791688344128E-9</c:v>
                </c:pt>
                <c:pt idx="957">
                  <c:v>1.2815596446201496E-9</c:v>
                </c:pt>
                <c:pt idx="958">
                  <c:v>1.2813316783996313E-9</c:v>
                </c:pt>
                <c:pt idx="959">
                  <c:v>1.2811077142858288E-9</c:v>
                </c:pt>
                <c:pt idx="960">
                  <c:v>1.2808876781705913E-9</c:v>
                </c:pt>
                <c:pt idx="961">
                  <c:v>1.2806714972116593E-9</c:v>
                </c:pt>
                <c:pt idx="962">
                  <c:v>1.2804590998103102E-9</c:v>
                </c:pt>
                <c:pt idx="963">
                  <c:v>1.2802504155893408E-9</c:v>
                </c:pt>
                <c:pt idx="964">
                  <c:v>1.2800453753713897E-9</c:v>
                </c:pt>
                <c:pt idx="965">
                  <c:v>1.2798439111575876E-9</c:v>
                </c:pt>
                <c:pt idx="966">
                  <c:v>1.2796459561065339E-9</c:v>
                </c:pt>
                <c:pt idx="967">
                  <c:v>1.2794514445135935E-9</c:v>
                </c:pt>
                <c:pt idx="968">
                  <c:v>1.2792603117905151E-9</c:v>
                </c:pt>
                <c:pt idx="969">
                  <c:v>1.2790724944453573E-9</c:v>
                </c:pt>
                <c:pt idx="970">
                  <c:v>1.2788879300627247E-9</c:v>
                </c:pt>
                <c:pt idx="971">
                  <c:v>1.2787065572843071E-9</c:v>
                </c:pt>
                <c:pt idx="972">
                  <c:v>1.2785283157897165E-9</c:v>
                </c:pt>
                <c:pt idx="973">
                  <c:v>1.2783531462776215E-9</c:v>
                </c:pt>
                <c:pt idx="974">
                  <c:v>1.2781809904471667E-9</c:v>
                </c:pt>
                <c:pt idx="975">
                  <c:v>1.2780117909796849E-9</c:v>
                </c:pt>
                <c:pt idx="976">
                  <c:v>1.2778454915206808E-9</c:v>
                </c:pt>
                <c:pt idx="977">
                  <c:v>1.2776820366621052E-9</c:v>
                </c:pt>
                <c:pt idx="978">
                  <c:v>1.2775213719248851E-9</c:v>
                </c:pt>
                <c:pt idx="979">
                  <c:v>1.2773634437417393E-9</c:v>
                </c:pt>
                <c:pt idx="980">
                  <c:v>1.2772081994402465E-9</c:v>
                </c:pt>
                <c:pt idx="981">
                  <c:v>1.2770555872261744E-9</c:v>
                </c:pt>
                <c:pt idx="982">
                  <c:v>1.2769055561670731E-9</c:v>
                </c:pt>
                <c:pt idx="983">
                  <c:v>1.2767580561761151E-9</c:v>
                </c:pt>
                <c:pt idx="984">
                  <c:v>1.2766130379961745E-9</c:v>
                </c:pt>
                <c:pt idx="985">
                  <c:v>1.2764704531841705E-9</c:v>
                </c:pt>
                <c:pt idx="986">
                  <c:v>1.276330254095628E-9</c:v>
                </c:pt>
                <c:pt idx="987">
                  <c:v>1.2761923938694914E-9</c:v>
                </c:pt>
                <c:pt idx="988">
                  <c:v>1.2760568264131577E-9</c:v>
                </c:pt>
                <c:pt idx="989">
                  <c:v>1.27592350638775E-9</c:v>
                </c:pt>
                <c:pt idx="990">
                  <c:v>1.2757923891936036E-9</c:v>
                </c:pt>
                <c:pt idx="991">
                  <c:v>1.2756634309559771E-9</c:v>
                </c:pt>
                <c:pt idx="992">
                  <c:v>1.2755365885109841E-9</c:v>
                </c:pt>
                <c:pt idx="993">
                  <c:v>1.2754118193917312E-9</c:v>
                </c:pt>
                <c:pt idx="994">
                  <c:v>1.2752890818146706E-9</c:v>
                </c:pt>
                <c:pt idx="995">
                  <c:v>1.2751683346661486E-9</c:v>
                </c:pt>
                <c:pt idx="996">
                  <c:v>1.2750495374891754E-9</c:v>
                </c:pt>
                <c:pt idx="997">
                  <c:v>1.2749326504703685E-9</c:v>
                </c:pt>
                <c:pt idx="998">
                  <c:v>1.2748176344271097E-9</c:v>
                </c:pt>
                <c:pt idx="999">
                  <c:v>1.2747044507948833E-9</c:v>
                </c:pt>
                <c:pt idx="1000">
                  <c:v>1.2745930616148121E-9</c:v>
                </c:pt>
              </c:numCache>
            </c:numRef>
          </c:yVal>
          <c:smooth val="1"/>
          <c:extLst>
            <c:ext xmlns:c16="http://schemas.microsoft.com/office/drawing/2014/chart" uri="{C3380CC4-5D6E-409C-BE32-E72D297353CC}">
              <c16:uniqueId val="{00000006-3E19-48BF-945F-A48184087793}"/>
            </c:ext>
          </c:extLst>
        </c:ser>
        <c:ser>
          <c:idx val="7"/>
          <c:order val="7"/>
          <c:tx>
            <c:strRef>
              <c:f>'Noise vs. Frequency Calcs'!$AC$3</c:f>
              <c:strCache>
                <c:ptCount val="1"/>
                <c:pt idx="0">
                  <c:v>noise of rg</c:v>
                </c:pt>
              </c:strCache>
            </c:strRef>
          </c:tx>
          <c:spPr>
            <a:ln w="38100" cap="rnd">
              <a:solidFill>
                <a:schemeClr val="accent2">
                  <a:lumMod val="60000"/>
                </a:schemeClr>
              </a:solidFill>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Calcs'!$AD$5:$AD$1005</c:f>
              <c:numCache>
                <c:formatCode>0.000000E+00</c:formatCode>
                <c:ptCount val="1001"/>
                <c:pt idx="0">
                  <c:v>1.2779846446769123E-10</c:v>
                </c:pt>
                <c:pt idx="1">
                  <c:v>1.2780889986056473E-10</c:v>
                </c:pt>
                <c:pt idx="2">
                  <c:v>1.2781952846563177E-10</c:v>
                </c:pt>
                <c:pt idx="3">
                  <c:v>1.2783035384530003E-10</c:v>
                </c:pt>
                <c:pt idx="4">
                  <c:v>1.2784137962710563E-10</c:v>
                </c:pt>
                <c:pt idx="5">
                  <c:v>1.2785260950488277E-10</c:v>
                </c:pt>
                <c:pt idx="6">
                  <c:v>1.2786404723995434E-10</c:v>
                </c:pt>
                <c:pt idx="7">
                  <c:v>1.2787569666234244E-10</c:v>
                </c:pt>
                <c:pt idx="8">
                  <c:v>1.2788756167200121E-10</c:v>
                </c:pt>
                <c:pt idx="9">
                  <c:v>1.2789964624006899E-10</c:v>
                </c:pt>
                <c:pt idx="10">
                  <c:v>1.2791195441014355E-10</c:v>
                </c:pt>
                <c:pt idx="11">
                  <c:v>1.2792449029957851E-10</c:v>
                </c:pt>
                <c:pt idx="12">
                  <c:v>1.2793725810080264E-10</c:v>
                </c:pt>
                <c:pt idx="13">
                  <c:v>1.2795026208266072E-10</c:v>
                </c:pt>
                <c:pt idx="14">
                  <c:v>1.2796350659177831E-10</c:v>
                </c:pt>
                <c:pt idx="15">
                  <c:v>1.279769960539495E-10</c:v>
                </c:pt>
                <c:pt idx="16">
                  <c:v>1.2799073497554868E-10</c:v>
                </c:pt>
                <c:pt idx="17">
                  <c:v>1.2800472794496554E-10</c:v>
                </c:pt>
                <c:pt idx="18">
                  <c:v>1.2801897963406519E-10</c:v>
                </c:pt>
                <c:pt idx="19">
                  <c:v>1.2803349479967289E-10</c:v>
                </c:pt>
                <c:pt idx="20">
                  <c:v>1.2804827828508368E-10</c:v>
                </c:pt>
                <c:pt idx="21">
                  <c:v>1.2806333502159796E-10</c:v>
                </c:pt>
                <c:pt idx="22">
                  <c:v>1.2807867003008307E-10</c:v>
                </c:pt>
                <c:pt idx="23">
                  <c:v>1.2809428842256019E-10</c:v>
                </c:pt>
                <c:pt idx="24">
                  <c:v>1.2811019540381908E-10</c:v>
                </c:pt>
                <c:pt idx="25">
                  <c:v>1.2812639627305975E-10</c:v>
                </c:pt>
                <c:pt idx="26">
                  <c:v>1.2814289642556054E-10</c:v>
                </c:pt>
                <c:pt idx="27">
                  <c:v>1.281597013543762E-10</c:v>
                </c:pt>
                <c:pt idx="28">
                  <c:v>1.2817681665206153E-10</c:v>
                </c:pt>
                <c:pt idx="29">
                  <c:v>1.2819424801242652E-10</c:v>
                </c:pt>
                <c:pt idx="30">
                  <c:v>1.2821200123231859E-10</c:v>
                </c:pt>
                <c:pt idx="31">
                  <c:v>1.2823008221343533E-10</c:v>
                </c:pt>
                <c:pt idx="32">
                  <c:v>1.2824849696416711E-10</c:v>
                </c:pt>
                <c:pt idx="33">
                  <c:v>1.2826725160146984E-10</c:v>
                </c:pt>
                <c:pt idx="34">
                  <c:v>1.2828635235276884E-10</c:v>
                </c:pt>
                <c:pt idx="35">
                  <c:v>1.2830580555789395E-10</c:v>
                </c:pt>
                <c:pt idx="36">
                  <c:v>1.2832561767104599E-10</c:v>
                </c:pt>
                <c:pt idx="37">
                  <c:v>1.2834579526279594E-10</c:v>
                </c:pt>
                <c:pt idx="38">
                  <c:v>1.2836634502211612E-10</c:v>
                </c:pt>
                <c:pt idx="39">
                  <c:v>1.2838727375844501E-10</c:v>
                </c:pt>
                <c:pt idx="40">
                  <c:v>1.2840858840378497E-10</c:v>
                </c:pt>
                <c:pt idx="41">
                  <c:v>1.2843029601483409E-10</c:v>
                </c:pt>
                <c:pt idx="42">
                  <c:v>1.2845240377515279E-10</c:v>
                </c:pt>
                <c:pt idx="43">
                  <c:v>1.284749189973645E-10</c:v>
                </c:pt>
                <c:pt idx="44">
                  <c:v>1.2849784912539256E-10</c:v>
                </c:pt>
                <c:pt idx="45">
                  <c:v>1.2852120173673198E-10</c:v>
                </c:pt>
                <c:pt idx="46">
                  <c:v>1.2854498454475816E-10</c:v>
                </c:pt>
                <c:pt idx="47">
                  <c:v>1.2856920540107178E-10</c:v>
                </c:pt>
                <c:pt idx="48">
                  <c:v>1.2859387229788108E-10</c:v>
                </c:pt>
                <c:pt idx="49">
                  <c:v>1.2861899337042179E-10</c:v>
                </c:pt>
                <c:pt idx="50">
                  <c:v>1.2864457689941505E-10</c:v>
                </c:pt>
                <c:pt idx="51">
                  <c:v>1.2867063131356387E-10</c:v>
                </c:pt>
                <c:pt idx="52">
                  <c:v>1.2869716519208885E-10</c:v>
                </c:pt>
                <c:pt idx="53">
                  <c:v>1.2872418726730289E-10</c:v>
                </c:pt>
                <c:pt idx="54">
                  <c:v>1.287517064272267E-10</c:v>
                </c:pt>
                <c:pt idx="55">
                  <c:v>1.2877973171824372E-10</c:v>
                </c:pt>
                <c:pt idx="56">
                  <c:v>1.2880827234779693E-10</c:v>
                </c:pt>
                <c:pt idx="57">
                  <c:v>1.2883733768712671E-10</c:v>
                </c:pt>
                <c:pt idx="58">
                  <c:v>1.2886693727405018E-10</c:v>
                </c:pt>
                <c:pt idx="59">
                  <c:v>1.2889708081578329E-10</c:v>
                </c:pt>
                <c:pt idx="60">
                  <c:v>1.2892777819180575E-10</c:v>
                </c:pt>
                <c:pt idx="61">
                  <c:v>1.289590394567693E-10</c:v>
                </c:pt>
                <c:pt idx="62">
                  <c:v>1.2899087484344912E-10</c:v>
                </c:pt>
                <c:pt idx="63">
                  <c:v>1.2902329476574016E-10</c:v>
                </c:pt>
                <c:pt idx="64">
                  <c:v>1.2905630982169814E-10</c:v>
                </c:pt>
                <c:pt idx="65">
                  <c:v>1.2908993079662468E-10</c:v>
                </c:pt>
                <c:pt idx="66">
                  <c:v>1.2912416866619981E-10</c:v>
                </c:pt>
                <c:pt idx="67">
                  <c:v>1.2915903459965843E-10</c:v>
                </c:pt>
                <c:pt idx="68">
                  <c:v>1.2919453996301539E-10</c:v>
                </c:pt>
                <c:pt idx="69">
                  <c:v>1.2923069632233552E-10</c:v>
                </c:pt>
                <c:pt idx="70">
                  <c:v>1.2926751544705274E-10</c:v>
                </c:pt>
                <c:pt idx="71">
                  <c:v>1.2930500931333578E-10</c:v>
                </c:pt>
                <c:pt idx="72">
                  <c:v>1.2934319010750312E-10</c:v>
                </c:pt>
                <c:pt idx="73">
                  <c:v>1.2938207022948566E-10</c:v>
                </c:pt>
                <c:pt idx="74">
                  <c:v>1.2942166229633936E-10</c:v>
                </c:pt>
                <c:pt idx="75">
                  <c:v>1.2946197914580661E-10</c:v>
                </c:pt>
                <c:pt idx="76">
                  <c:v>1.2950303383992858E-10</c:v>
                </c:pt>
                <c:pt idx="77">
                  <c:v>1.2954483966870651E-10</c:v>
                </c:pt>
                <c:pt idx="78">
                  <c:v>1.2958741015381496E-10</c:v>
                </c:pt>
                <c:pt idx="79">
                  <c:v>1.2963075905236563E-10</c:v>
                </c:pt>
                <c:pt idx="80">
                  <c:v>1.2967490036072226E-10</c:v>
                </c:pt>
                <c:pt idx="81">
                  <c:v>1.297198483183682E-10</c:v>
                </c:pt>
                <c:pt idx="82">
                  <c:v>1.2976561741182544E-10</c:v>
                </c:pt>
                <c:pt idx="83">
                  <c:v>1.2981222237862669E-10</c:v>
                </c:pt>
                <c:pt idx="84">
                  <c:v>1.2985967821133951E-10</c:v>
                </c:pt>
                <c:pt idx="85">
                  <c:v>1.2990800016164495E-10</c:v>
                </c:pt>
                <c:pt idx="86">
                  <c:v>1.2995720374446791E-10</c:v>
                </c:pt>
                <c:pt idx="87">
                  <c:v>1.3000730474216283E-10</c:v>
                </c:pt>
                <c:pt idx="88">
                  <c:v>1.3005831920875261E-10</c:v>
                </c:pt>
                <c:pt idx="89">
                  <c:v>1.301102634742217E-10</c:v>
                </c:pt>
                <c:pt idx="90">
                  <c:v>1.3016315414886412E-10</c:v>
                </c:pt>
                <c:pt idx="91">
                  <c:v>1.3021700812768618E-10</c:v>
                </c:pt>
                <c:pt idx="92">
                  <c:v>1.3027184259486396E-10</c:v>
                </c:pt>
                <c:pt idx="93">
                  <c:v>1.3032767502825586E-10</c:v>
                </c:pt>
                <c:pt idx="94">
                  <c:v>1.3038452320397087E-10</c:v>
                </c:pt>
                <c:pt idx="95">
                  <c:v>1.3044240520099228E-10</c:v>
                </c:pt>
                <c:pt idx="96">
                  <c:v>1.3050133940585673E-10</c:v>
                </c:pt>
                <c:pt idx="97">
                  <c:v>1.3056134451738848E-10</c:v>
                </c:pt>
                <c:pt idx="98">
                  <c:v>1.3062243955149122E-10</c:v>
                </c:pt>
                <c:pt idx="99">
                  <c:v>1.3068464384599412E-10</c:v>
                </c:pt>
                <c:pt idx="100">
                  <c:v>1.307479770655544E-10</c:v>
                </c:pt>
                <c:pt idx="101">
                  <c:v>1.3081245920661559E-10</c:v>
                </c:pt>
                <c:pt idx="102">
                  <c:v>1.3087811060242251E-10</c:v>
                </c:pt>
                <c:pt idx="103">
                  <c:v>1.3094495192809177E-10</c:v>
                </c:pt>
                <c:pt idx="104">
                  <c:v>1.310130042057375E-10</c:v>
                </c:pt>
                <c:pt idx="105">
                  <c:v>1.3108228880965359E-10</c:v>
                </c:pt>
                <c:pt idx="106">
                  <c:v>1.3115282747155159E-10</c:v>
                </c:pt>
                <c:pt idx="107">
                  <c:v>1.3122464228585422E-10</c:v>
                </c:pt>
                <c:pt idx="108">
                  <c:v>1.3129775571504375E-10</c:v>
                </c:pt>
                <c:pt idx="109">
                  <c:v>1.3137219059506571E-10</c:v>
                </c:pt>
                <c:pt idx="110">
                  <c:v>1.3144797014078805E-10</c:v>
                </c:pt>
                <c:pt idx="111">
                  <c:v>1.3152511795151475E-10</c:v>
                </c:pt>
                <c:pt idx="112">
                  <c:v>1.3160365801655291E-10</c:v>
                </c:pt>
                <c:pt idx="113">
                  <c:v>1.3168361472083575E-10</c:v>
                </c:pt>
                <c:pt idx="114">
                  <c:v>1.31765012850597E-10</c:v>
                </c:pt>
                <c:pt idx="115">
                  <c:v>1.3184787759910112E-10</c:v>
                </c:pt>
                <c:pt idx="116">
                  <c:v>1.3193223457242409E-10</c:v>
                </c:pt>
                <c:pt idx="117">
                  <c:v>1.3201810979528785E-10</c:v>
                </c:pt>
                <c:pt idx="118">
                  <c:v>1.3210552971694625E-10</c:v>
                </c:pt>
                <c:pt idx="119">
                  <c:v>1.3219452121712253E-10</c:v>
                </c:pt>
                <c:pt idx="120">
                  <c:v>1.3228511161199714E-10</c:v>
                </c:pt>
                <c:pt idx="121">
                  <c:v>1.3237732866024638E-10</c:v>
                </c:pt>
                <c:pt idx="122">
                  <c:v>1.3247120056912909E-10</c:v>
                </c:pt>
                <c:pt idx="123">
                  <c:v>1.3256675600062424E-10</c:v>
                </c:pt>
                <c:pt idx="124">
                  <c:v>1.3266402407761382E-10</c:v>
                </c:pt>
                <c:pt idx="125">
                  <c:v>1.3276303439011561E-10</c:v>
                </c:pt>
                <c:pt idx="126">
                  <c:v>1.3286381700156037E-10</c:v>
                </c:pt>
                <c:pt idx="127">
                  <c:v>1.329664024551152E-10</c:v>
                </c:pt>
                <c:pt idx="128">
                  <c:v>1.3307082178005139E-10</c:v>
                </c:pt>
                <c:pt idx="129">
                  <c:v>1.3317710649815649E-10</c:v>
                </c:pt>
                <c:pt idx="130">
                  <c:v>1.3328528863018771E-10</c:v>
                </c:pt>
                <c:pt idx="131">
                  <c:v>1.3339540070236788E-10</c:v>
                </c:pt>
                <c:pt idx="132">
                  <c:v>1.3350747575292136E-10</c:v>
                </c:pt>
                <c:pt idx="133">
                  <c:v>1.3362154733865027E-10</c:v>
                </c:pt>
                <c:pt idx="134">
                  <c:v>1.3373764954154631E-10</c:v>
                </c:pt>
                <c:pt idx="135">
                  <c:v>1.3385581697544315E-10</c:v>
                </c:pt>
                <c:pt idx="136">
                  <c:v>1.3397608479270124E-10</c:v>
                </c:pt>
                <c:pt idx="137">
                  <c:v>1.3409848869092901E-10</c:v>
                </c:pt>
                <c:pt idx="138">
                  <c:v>1.3422306491973583E-10</c:v>
                </c:pt>
                <c:pt idx="139">
                  <c:v>1.3434985028751747E-10</c:v>
                </c:pt>
                <c:pt idx="140">
                  <c:v>1.3447888216827082E-10</c:v>
                </c:pt>
                <c:pt idx="141">
                  <c:v>1.3461019850843836E-10</c:v>
                </c:pt>
                <c:pt idx="142">
                  <c:v>1.3474383783377852E-10</c:v>
                </c:pt>
                <c:pt idx="143">
                  <c:v>1.3487983925626339E-10</c:v>
                </c:pt>
                <c:pt idx="144">
                  <c:v>1.3501824248099818E-10</c:v>
                </c:pt>
                <c:pt idx="145">
                  <c:v>1.3515908781316528E-10</c:v>
                </c:pt>
                <c:pt idx="146">
                  <c:v>1.353024161649877E-10</c:v>
                </c:pt>
                <c:pt idx="147">
                  <c:v>1.3544826906271211E-10</c:v>
                </c:pt>
                <c:pt idx="148">
                  <c:v>1.3559668865360873E-10</c:v>
                </c:pt>
                <c:pt idx="149">
                  <c:v>1.3574771771298708E-10</c:v>
                </c:pt>
                <c:pt idx="150">
                  <c:v>1.3590139965122638E-10</c:v>
                </c:pt>
                <c:pt idx="151">
                  <c:v>1.3605777852081508E-10</c:v>
                </c:pt>
                <c:pt idx="152">
                  <c:v>1.3621689902340445E-10</c:v>
                </c:pt>
                <c:pt idx="153">
                  <c:v>1.3637880651686711E-10</c:v>
                </c:pt>
                <c:pt idx="154">
                  <c:v>1.3654354702236372E-10</c:v>
                </c:pt>
                <c:pt idx="155">
                  <c:v>1.3671116723141326E-10</c:v>
                </c:pt>
                <c:pt idx="156">
                  <c:v>1.3688171451296623E-10</c:v>
                </c:pt>
                <c:pt idx="157">
                  <c:v>1.3705523692047941E-10</c:v>
                </c:pt>
                <c:pt idx="158">
                  <c:v>1.372317831989868E-10</c:v>
                </c:pt>
                <c:pt idx="159">
                  <c:v>1.374114027921706E-10</c:v>
                </c:pt>
                <c:pt idx="160">
                  <c:v>1.3759414584942489E-10</c:v>
                </c:pt>
                <c:pt idx="161">
                  <c:v>1.3778006323291246E-10</c:v>
                </c:pt>
                <c:pt idx="162">
                  <c:v>1.3796920652461362E-10</c:v>
                </c:pt>
                <c:pt idx="163">
                  <c:v>1.3816162803336345E-10</c:v>
                </c:pt>
                <c:pt idx="164">
                  <c:v>1.383573808018765E-10</c:v>
                </c:pt>
                <c:pt idx="165">
                  <c:v>1.3855651861375732E-10</c:v>
                </c:pt>
                <c:pt idx="166">
                  <c:v>1.3875909600049289E-10</c:v>
                </c:pt>
                <c:pt idx="167">
                  <c:v>1.3896516824843035E-10</c:v>
                </c:pt>
                <c:pt idx="168">
                  <c:v>1.3917479140572982E-10</c:v>
                </c:pt>
                <c:pt idx="169">
                  <c:v>1.393880222893004E-10</c:v>
                </c:pt>
                <c:pt idx="170">
                  <c:v>1.3960491849170989E-10</c:v>
                </c:pt>
                <c:pt idx="171">
                  <c:v>1.3982553838807023E-10</c:v>
                </c:pt>
                <c:pt idx="172">
                  <c:v>1.4004994114289704E-10</c:v>
                </c:pt>
                <c:pt idx="173">
                  <c:v>1.4027818671693975E-10</c:v>
                </c:pt>
                <c:pt idx="174">
                  <c:v>1.4051033587398498E-10</c:v>
                </c:pt>
                <c:pt idx="175">
                  <c:v>1.4074645018762598E-10</c:v>
                </c:pt>
                <c:pt idx="176">
                  <c:v>1.4098659204800358E-10</c:v>
                </c:pt>
                <c:pt idx="177">
                  <c:v>1.4123082466851077E-10</c:v>
                </c:pt>
                <c:pt idx="178">
                  <c:v>1.4147921209246548E-10</c:v>
                </c:pt>
                <c:pt idx="179">
                  <c:v>1.4173181919974875E-10</c:v>
                </c:pt>
                <c:pt idx="180">
                  <c:v>1.4198871171340495E-10</c:v>
                </c:pt>
                <c:pt idx="181">
                  <c:v>1.422499562062076E-10</c:v>
                </c:pt>
                <c:pt idx="182">
                  <c:v>1.4251562010718789E-10</c:v>
                </c:pt>
                <c:pt idx="183">
                  <c:v>1.4278577170812554E-10</c:v>
                </c:pt>
                <c:pt idx="184">
                  <c:v>1.4306048017000194E-10</c:v>
                </c:pt>
                <c:pt idx="185">
                  <c:v>1.4333981552941748E-10</c:v>
                </c:pt>
                <c:pt idx="186">
                  <c:v>1.4362384870496916E-10</c:v>
                </c:pt>
                <c:pt idx="187">
                  <c:v>1.4391265150359274E-10</c:v>
                </c:pt>
                <c:pt idx="188">
                  <c:v>1.4420629662686817E-10</c:v>
                </c:pt>
                <c:pt idx="189">
                  <c:v>1.4450485767728881E-10</c:v>
                </c:pt>
                <c:pt idx="190">
                  <c:v>1.4480840916449561E-10</c:v>
                </c:pt>
                <c:pt idx="191">
                  <c:v>1.4511702651147732E-10</c:v>
                </c:pt>
                <c:pt idx="192">
                  <c:v>1.4543078606073988E-10</c:v>
                </c:pt>
                <c:pt idx="193">
                  <c:v>1.4574976508044275E-10</c:v>
                </c:pt>
                <c:pt idx="194">
                  <c:v>1.460740417705078E-10</c:v>
                </c:pt>
                <c:pt idx="195">
                  <c:v>1.4640369526870065E-10</c:v>
                </c:pt>
                <c:pt idx="196">
                  <c:v>1.4673880565668848E-10</c:v>
                </c:pt>
                <c:pt idx="197">
                  <c:v>1.4707945396607386E-10</c:v>
                </c:pt>
                <c:pt idx="198">
                  <c:v>1.4742572218441307E-10</c:v>
                </c:pt>
                <c:pt idx="199">
                  <c:v>1.4777769326121639E-10</c:v>
                </c:pt>
                <c:pt idx="200">
                  <c:v>1.4813545111393594E-10</c:v>
                </c:pt>
                <c:pt idx="201">
                  <c:v>1.4849908063394904E-10</c:v>
                </c:pt>
                <c:pt idx="202">
                  <c:v>1.4886866769253234E-10</c:v>
                </c:pt>
                <c:pt idx="203">
                  <c:v>1.4924429914684141E-10</c:v>
                </c:pt>
                <c:pt idx="204">
                  <c:v>1.4962606284589309E-10</c:v>
                </c:pt>
                <c:pt idx="205">
                  <c:v>1.5001404763655935E-10</c:v>
                </c:pt>
                <c:pt idx="206">
                  <c:v>1.5040834336957761E-10</c:v>
                </c:pt>
                <c:pt idx="207">
                  <c:v>1.5080904090558354E-10</c:v>
                </c:pt>
                <c:pt idx="208">
                  <c:v>1.5121623212117244E-10</c:v>
                </c:pt>
                <c:pt idx="209">
                  <c:v>1.5163000991499594E-10</c:v>
                </c:pt>
                <c:pt idx="210">
                  <c:v>1.5205046821390239E-10</c:v>
                </c:pt>
                <c:pt idx="211">
                  <c:v>1.5247770197912481E-10</c:v>
                </c:pt>
                <c:pt idx="212">
                  <c:v>1.5291180721253158E-10</c:v>
                </c:pt>
                <c:pt idx="213">
                  <c:v>1.5335288096293876E-10</c:v>
                </c:pt>
                <c:pt idx="214">
                  <c:v>1.5380102133250173E-10</c:v>
                </c:pt>
                <c:pt idx="215">
                  <c:v>1.5425632748318884E-10</c:v>
                </c:pt>
                <c:pt idx="216">
                  <c:v>1.5471889964335141E-10</c:v>
                </c:pt>
                <c:pt idx="217">
                  <c:v>1.5518883911439723E-10</c:v>
                </c:pt>
                <c:pt idx="218">
                  <c:v>1.5566624827757961E-10</c:v>
                </c:pt>
                <c:pt idx="219">
                  <c:v>1.5615123060091249E-10</c:v>
                </c:pt>
                <c:pt idx="220">
                  <c:v>1.5664389064622325E-10</c:v>
                </c:pt>
                <c:pt idx="221">
                  <c:v>1.5714433407635595E-10</c:v>
                </c:pt>
                <c:pt idx="222">
                  <c:v>1.5765266766253668E-10</c:v>
                </c:pt>
                <c:pt idx="223">
                  <c:v>1.5816899929191241E-10</c:v>
                </c:pt>
                <c:pt idx="224">
                  <c:v>1.5869343797528118E-10</c:v>
                </c:pt>
                <c:pt idx="225">
                  <c:v>1.5922609385502415E-10</c:v>
                </c:pt>
                <c:pt idx="226">
                  <c:v>1.5976707821325328E-10</c:v>
                </c:pt>
                <c:pt idx="227">
                  <c:v>1.6031650348019215E-10</c:v>
                </c:pt>
                <c:pt idx="228">
                  <c:v>1.6087448324280449E-10</c:v>
                </c:pt>
                <c:pt idx="229">
                  <c:v>1.614411322536853E-10</c:v>
                </c:pt>
                <c:pt idx="230">
                  <c:v>1.6201656644023213E-10</c:v>
                </c:pt>
                <c:pt idx="231">
                  <c:v>1.6260090291411197E-10</c:v>
                </c:pt>
                <c:pt idx="232">
                  <c:v>1.6319425998104509E-10</c:v>
                </c:pt>
                <c:pt idx="233">
                  <c:v>1.6379675715091706E-10</c:v>
                </c:pt>
                <c:pt idx="234">
                  <c:v>1.6440851514824491E-10</c:v>
                </c:pt>
                <c:pt idx="235">
                  <c:v>1.6502965592300942E-10</c:v>
                </c:pt>
                <c:pt idx="236">
                  <c:v>1.6566030266188039E-10</c:v>
                </c:pt>
                <c:pt idx="237">
                  <c:v>1.6630057979984657E-10</c:v>
                </c:pt>
                <c:pt idx="238">
                  <c:v>1.6695061303227908E-10</c:v>
                </c:pt>
                <c:pt idx="239">
                  <c:v>1.6761052932744257E-10</c:v>
                </c:pt>
                <c:pt idx="240">
                  <c:v>1.6828045693948061E-10</c:v>
                </c:pt>
                <c:pt idx="241">
                  <c:v>1.6896052542189416E-10</c:v>
                </c:pt>
                <c:pt idx="242">
                  <c:v>1.6965086564153756E-10</c:v>
                </c:pt>
                <c:pt idx="243">
                  <c:v>1.7035160979315405E-10</c:v>
                </c:pt>
                <c:pt idx="244">
                  <c:v>1.7106289141447642E-10</c:v>
                </c:pt>
                <c:pt idx="245">
                  <c:v>1.717848454019147E-10</c:v>
                </c:pt>
                <c:pt idx="246">
                  <c:v>1.7251760802685747E-10</c:v>
                </c:pt>
                <c:pt idx="247">
                  <c:v>1.7326131695261073E-10</c:v>
                </c:pt>
                <c:pt idx="248">
                  <c:v>1.7401611125200075E-10</c:v>
                </c:pt>
                <c:pt idx="249">
                  <c:v>1.7478213142566987E-10</c:v>
                </c:pt>
                <c:pt idx="250">
                  <c:v>1.755595194210865E-10</c:v>
                </c:pt>
                <c:pt idx="251">
                  <c:v>1.763484186523039E-10</c:v>
                </c:pt>
                <c:pt idx="252">
                  <c:v>1.7714897402048946E-10</c:v>
                </c:pt>
                <c:pt idx="253">
                  <c:v>1.7796133193525874E-10</c:v>
                </c:pt>
                <c:pt idx="254">
                  <c:v>1.7878564033683901E-10</c:v>
                </c:pt>
                <c:pt idx="255">
                  <c:v>1.7962204871909736E-10</c:v>
                </c:pt>
                <c:pt idx="256">
                  <c:v>1.8047070815345665E-10</c:v>
                </c:pt>
                <c:pt idx="257">
                  <c:v>1.8133177131374227E-10</c:v>
                </c:pt>
                <c:pt idx="258">
                  <c:v>1.8220539250197395E-10</c:v>
                </c:pt>
                <c:pt idx="259">
                  <c:v>1.8309172767515961E-10</c:v>
                </c:pt>
                <c:pt idx="260">
                  <c:v>1.839909344730957E-10</c:v>
                </c:pt>
                <c:pt idx="261">
                  <c:v>1.8490317224723655E-10</c:v>
                </c:pt>
                <c:pt idx="262">
                  <c:v>1.8582860209064281E-10</c:v>
                </c:pt>
                <c:pt idx="263">
                  <c:v>1.8676738686906694E-10</c:v>
                </c:pt>
                <c:pt idx="264">
                  <c:v>1.8771969125318906E-10</c:v>
                </c:pt>
                <c:pt idx="265">
                  <c:v>1.8868568175206204E-10</c:v>
                </c:pt>
                <c:pt idx="266">
                  <c:v>1.8966552674778869E-10</c:v>
                </c:pt>
                <c:pt idx="267">
                  <c:v>1.9065939653147725E-10</c:v>
                </c:pt>
                <c:pt idx="268">
                  <c:v>1.9166746334051224E-10</c:v>
                </c:pt>
                <c:pt idx="269">
                  <c:v>1.926899013971787E-10</c:v>
                </c:pt>
                <c:pt idx="270">
                  <c:v>1.9372688694869157E-10</c:v>
                </c:pt>
                <c:pt idx="271">
                  <c:v>1.9477859830866452E-10</c:v>
                </c:pt>
                <c:pt idx="272">
                  <c:v>1.9584521590005513E-10</c:v>
                </c:pt>
                <c:pt idx="273">
                  <c:v>1.9692692229965177E-10</c:v>
                </c:pt>
                <c:pt idx="274">
                  <c:v>1.9802390228413287E-10</c:v>
                </c:pt>
                <c:pt idx="275">
                  <c:v>1.9913634287774659E-10</c:v>
                </c:pt>
                <c:pt idx="276">
                  <c:v>2.0026443340166154E-10</c:v>
                </c:pt>
                <c:pt idx="277">
                  <c:v>2.0140836552504768E-10</c:v>
                </c:pt>
                <c:pt idx="278">
                  <c:v>2.0256833331792376E-10</c:v>
                </c:pt>
                <c:pt idx="279">
                  <c:v>2.0374453330582954E-10</c:v>
                </c:pt>
                <c:pt idx="280">
                  <c:v>2.0493716452638839E-10</c:v>
                </c:pt>
                <c:pt idx="281">
                  <c:v>2.0614642858779505E-10</c:v>
                </c:pt>
                <c:pt idx="282">
                  <c:v>2.0737252972930768E-10</c:v>
                </c:pt>
                <c:pt idx="283">
                  <c:v>2.0861567488378714E-10</c:v>
                </c:pt>
                <c:pt idx="284">
                  <c:v>2.0987607374235562E-10</c:v>
                </c:pt>
                <c:pt idx="285">
                  <c:v>2.1115393882123662E-10</c:v>
                </c:pt>
                <c:pt idx="286">
                  <c:v>2.1244948553083396E-10</c:v>
                </c:pt>
                <c:pt idx="287">
                  <c:v>2.1376293224712107E-10</c:v>
                </c:pt>
                <c:pt idx="288">
                  <c:v>2.1509450038542834E-10</c:v>
                </c:pt>
                <c:pt idx="289">
                  <c:v>2.1644441447666206E-10</c:v>
                </c:pt>
                <c:pt idx="290">
                  <c:v>2.1781290224607491E-10</c:v>
                </c:pt>
                <c:pt idx="291">
                  <c:v>2.192001946946212E-10</c:v>
                </c:pt>
                <c:pt idx="292">
                  <c:v>2.2060652618302227E-10</c:v>
                </c:pt>
                <c:pt idx="293">
                  <c:v>2.2203213451858037E-10</c:v>
                </c:pt>
                <c:pt idx="294">
                  <c:v>2.2347726104487129E-10</c:v>
                </c:pt>
                <c:pt idx="295">
                  <c:v>2.2494215073435729E-10</c:v>
                </c:pt>
                <c:pt idx="296">
                  <c:v>2.2642705228406477E-10</c:v>
                </c:pt>
                <c:pt idx="297">
                  <c:v>2.2793221821437679E-10</c:v>
                </c:pt>
                <c:pt idx="298">
                  <c:v>2.294579049710743E-10</c:v>
                </c:pt>
                <c:pt idx="299">
                  <c:v>2.310043730307038E-10</c:v>
                </c:pt>
                <c:pt idx="300">
                  <c:v>2.3257188700940697E-10</c:v>
                </c:pt>
                <c:pt idx="301">
                  <c:v>2.3416071577529232E-10</c:v>
                </c:pt>
                <c:pt idx="302">
                  <c:v>2.3577113256449944E-10</c:v>
                </c:pt>
                <c:pt idx="303">
                  <c:v>2.3740341510104967E-10</c:v>
                </c:pt>
                <c:pt idx="304">
                  <c:v>2.3905784572062115E-10</c:v>
                </c:pt>
                <c:pt idx="305">
                  <c:v>2.4073471149838406E-10</c:v>
                </c:pt>
                <c:pt idx="306">
                  <c:v>2.4243430438103218E-10</c:v>
                </c:pt>
                <c:pt idx="307">
                  <c:v>2.4415692132312672E-10</c:v>
                </c:pt>
                <c:pt idx="308">
                  <c:v>2.4590286442796257E-10</c:v>
                </c:pt>
                <c:pt idx="309">
                  <c:v>2.4767244109303031E-10</c:v>
                </c:pt>
                <c:pt idx="310">
                  <c:v>2.4946596416031788E-10</c:v>
                </c:pt>
                <c:pt idx="311">
                  <c:v>2.5128375207154526E-10</c:v>
                </c:pt>
                <c:pt idx="312">
                  <c:v>2.5312612902858014E-10</c:v>
                </c:pt>
                <c:pt idx="313">
                  <c:v>2.5499342515915236E-10</c:v>
                </c:pt>
                <c:pt idx="314">
                  <c:v>2.5688597668810139E-10</c:v>
                </c:pt>
                <c:pt idx="315">
                  <c:v>2.5880412611434132E-10</c:v>
                </c:pt>
                <c:pt idx="316">
                  <c:v>2.6074822239375837E-10</c:v>
                </c:pt>
                <c:pt idx="317">
                  <c:v>2.6271862112824918E-10</c:v>
                </c:pt>
                <c:pt idx="318">
                  <c:v>2.6471568476112932E-10</c:v>
                </c:pt>
                <c:pt idx="319">
                  <c:v>2.6673978277916566E-10</c:v>
                </c:pt>
                <c:pt idx="320">
                  <c:v>2.6879129192146339E-10</c:v>
                </c:pt>
                <c:pt idx="321">
                  <c:v>2.7087059639546923E-10</c:v>
                </c:pt>
                <c:pt idx="322">
                  <c:v>2.7297808810037506E-10</c:v>
                </c:pt>
                <c:pt idx="323">
                  <c:v>2.7511416685819284E-10</c:v>
                </c:pt>
                <c:pt idx="324">
                  <c:v>2.7727924065280802E-10</c:v>
                </c:pt>
                <c:pt idx="325">
                  <c:v>2.7947372587731408E-10</c:v>
                </c:pt>
                <c:pt idx="326">
                  <c:v>2.8169804758996691E-10</c:v>
                </c:pt>
                <c:pt idx="327">
                  <c:v>2.839526397790778E-10</c:v>
                </c:pt>
                <c:pt idx="328">
                  <c:v>2.8623794563723671E-10</c:v>
                </c:pt>
                <c:pt idx="329">
                  <c:v>2.8855441784519869E-10</c:v>
                </c:pt>
                <c:pt idx="330">
                  <c:v>2.9090251886585655E-10</c:v>
                </c:pt>
                <c:pt idx="331">
                  <c:v>2.9328272124869687E-10</c:v>
                </c:pt>
                <c:pt idx="332">
                  <c:v>2.9569550794518051E-10</c:v>
                </c:pt>
                <c:pt idx="333">
                  <c:v>2.9814137263547593E-10</c:v>
                </c:pt>
                <c:pt idx="334">
                  <c:v>3.0062082006705139E-10</c:v>
                </c:pt>
                <c:pt idx="335">
                  <c:v>3.0313436640558751E-10</c:v>
                </c:pt>
                <c:pt idx="336">
                  <c:v>3.0568253959876076E-10</c:v>
                </c:pt>
                <c:pt idx="337">
                  <c:v>3.0826587975341592E-10</c:v>
                </c:pt>
                <c:pt idx="338">
                  <c:v>3.1088493952675157E-10</c:v>
                </c:pt>
                <c:pt idx="339">
                  <c:v>3.1354028453202439E-10</c:v>
                </c:pt>
                <c:pt idx="340">
                  <c:v>3.1623249375953168E-10</c:v>
                </c:pt>
                <c:pt idx="341">
                  <c:v>3.189621600134296E-10</c:v>
                </c:pt>
                <c:pt idx="342">
                  <c:v>3.2172989036513857E-10</c:v>
                </c:pt>
                <c:pt idx="343">
                  <c:v>3.2453630662405972E-10</c:v>
                </c:pt>
                <c:pt idx="344">
                  <c:v>3.2738204582635852E-10</c:v>
                </c:pt>
                <c:pt idx="345">
                  <c:v>3.302677607426734E-10</c:v>
                </c:pt>
                <c:pt idx="346">
                  <c:v>3.3319412040552288E-10</c:v>
                </c:pt>
                <c:pt idx="347">
                  <c:v>3.3616181065739544E-10</c:v>
                </c:pt>
                <c:pt idx="348">
                  <c:v>3.3917153472041232E-10</c:v>
                </c:pt>
                <c:pt idx="349">
                  <c:v>3.4222401378858405E-10</c:v>
                </c:pt>
                <c:pt idx="350">
                  <c:v>3.4531998764368608E-10</c:v>
                </c:pt>
                <c:pt idx="351">
                  <c:v>3.4846021529589215E-10</c:v>
                </c:pt>
                <c:pt idx="352">
                  <c:v>3.5164547565030502E-10</c:v>
                </c:pt>
                <c:pt idx="353">
                  <c:v>3.5487656820061736E-10</c:v>
                </c:pt>
                <c:pt idx="354">
                  <c:v>3.5815431375120707E-10</c:v>
                </c:pt>
                <c:pt idx="355">
                  <c:v>3.6147955516902206E-10</c:v>
                </c:pt>
                <c:pt idx="356">
                  <c:v>3.6485315816670658E-10</c:v>
                </c:pt>
                <c:pt idx="357">
                  <c:v>3.682760121184839E-10</c:v>
                </c:pt>
                <c:pt idx="358">
                  <c:v>3.7174903091041779E-10</c:v>
                </c:pt>
                <c:pt idx="359">
                  <c:v>3.7527315382672498E-10</c:v>
                </c:pt>
                <c:pt idx="360">
                  <c:v>3.7884934647397569E-10</c:v>
                </c:pt>
                <c:pt idx="361">
                  <c:v>3.8247860174503875E-10</c:v>
                </c:pt>
                <c:pt idx="362">
                  <c:v>3.8616194082480422E-10</c:v>
                </c:pt>
                <c:pt idx="363">
                  <c:v>3.8990041423981771E-10</c:v>
                </c:pt>
                <c:pt idx="364">
                  <c:v>3.9369510295404026E-10</c:v>
                </c:pt>
                <c:pt idx="365">
                  <c:v>3.9754711951316759E-10</c:v>
                </c:pt>
                <c:pt idx="366">
                  <c:v>4.0145760923999253E-10</c:v>
                </c:pt>
                <c:pt idx="367">
                  <c:v>4.0542775148348031E-10</c:v>
                </c:pt>
                <c:pt idx="368">
                  <c:v>4.0945876092446787E-10</c:v>
                </c:pt>
                <c:pt idx="369">
                  <c:v>4.1355188894088061E-10</c:v>
                </c:pt>
                <c:pt idx="370">
                  <c:v>4.1770842503576177E-10</c:v>
                </c:pt>
                <c:pt idx="371">
                  <c:v>4.2192969833145756E-10</c:v>
                </c:pt>
                <c:pt idx="372">
                  <c:v>4.2621707913355997E-10</c:v>
                </c:pt>
                <c:pt idx="373">
                  <c:v>4.3057198056845276E-10</c:v>
                </c:pt>
                <c:pt idx="374">
                  <c:v>4.3499586029849935E-10</c:v>
                </c:pt>
                <c:pt idx="375">
                  <c:v>4.3949022231925096E-10</c:v>
                </c:pt>
                <c:pt idx="376">
                  <c:v>4.4405661884321103E-10</c:v>
                </c:pt>
                <c:pt idx="377">
                  <c:v>4.4869665227512949E-10</c:v>
                </c:pt>
                <c:pt idx="378">
                  <c:v>4.5341197728398107E-10</c:v>
                </c:pt>
                <c:pt idx="379">
                  <c:v>4.5820430297725971E-10</c:v>
                </c:pt>
                <c:pt idx="380">
                  <c:v>4.6307539518345794E-10</c:v>
                </c:pt>
                <c:pt idx="381">
                  <c:v>4.6802707884912273E-10</c:v>
                </c:pt>
                <c:pt idx="382">
                  <c:v>4.7306124055716504E-10</c:v>
                </c:pt>
                <c:pt idx="383">
                  <c:v>4.7817983117375436E-10</c:v>
                </c:pt>
                <c:pt idx="384">
                  <c:v>4.8338486863135598E-10</c:v>
                </c:pt>
                <c:pt idx="385">
                  <c:v>4.8867844085630501E-10</c:v>
                </c:pt>
                <c:pt idx="386">
                  <c:v>4.9406270884960707E-10</c:v>
                </c:pt>
                <c:pt idx="387">
                  <c:v>4.9953990993048366E-10</c:v>
                </c:pt>
                <c:pt idx="388">
                  <c:v>5.0511236115269903E-10</c:v>
                </c:pt>
                <c:pt idx="389">
                  <c:v>5.1078246290458348E-10</c:v>
                </c:pt>
                <c:pt idx="390">
                  <c:v>5.1655270270422193E-10</c:v>
                </c:pt>
                <c:pt idx="391">
                  <c:v>5.2242565920241863E-10</c:v>
                </c:pt>
                <c:pt idx="392">
                  <c:v>5.2840400640666738E-10</c:v>
                </c:pt>
                <c:pt idx="393">
                  <c:v>5.3449051814057328E-10</c:v>
                </c:pt>
                <c:pt idx="394">
                  <c:v>5.4068807275407594E-10</c:v>
                </c:pt>
                <c:pt idx="395">
                  <c:v>5.4699965810119461E-10</c:v>
                </c:pt>
                <c:pt idx="396">
                  <c:v>5.5342837680298244E-10</c:v>
                </c:pt>
                <c:pt idx="397">
                  <c:v>5.5997745181508694E-10</c:v>
                </c:pt>
                <c:pt idx="398">
                  <c:v>5.6665023232055708E-10</c:v>
                </c:pt>
                <c:pt idx="399">
                  <c:v>5.7345019997025488E-10</c:v>
                </c:pt>
                <c:pt idx="400">
                  <c:v>5.8038097549505169E-10</c:v>
                </c:pt>
                <c:pt idx="401">
                  <c:v>5.8744632571578465E-10</c:v>
                </c:pt>
                <c:pt idx="402">
                  <c:v>5.9465017097924675E-10</c:v>
                </c:pt>
                <c:pt idx="403">
                  <c:v>6.0199659305053839E-10</c:v>
                </c:pt>
                <c:pt idx="404">
                  <c:v>6.0948984349486512E-10</c:v>
                </c:pt>
                <c:pt idx="405">
                  <c:v>6.1713435258445682E-10</c:v>
                </c:pt>
                <c:pt idx="406">
                  <c:v>6.2493473876930078E-10</c:v>
                </c:pt>
                <c:pt idx="407">
                  <c:v>6.3289581875378297E-10</c:v>
                </c:pt>
                <c:pt idx="408">
                  <c:v>6.4102261822481376E-10</c:v>
                </c:pt>
                <c:pt idx="409">
                  <c:v>6.4932038328103105E-10</c:v>
                </c:pt>
                <c:pt idx="410">
                  <c:v>6.5779459261708017E-10</c:v>
                </c:pt>
                <c:pt idx="411">
                  <c:v>6.6645097052163404E-10</c:v>
                </c:pt>
                <c:pt idx="412">
                  <c:v>6.7529550075326773E-10</c:v>
                </c:pt>
                <c:pt idx="413">
                  <c:v>6.843344413639078E-10</c:v>
                </c:pt>
                <c:pt idx="414">
                  <c:v>6.9357434054615005E-10</c:v>
                </c:pt>
                <c:pt idx="415">
                  <c:v>7.0302205358772856E-10</c:v>
                </c:pt>
                <c:pt idx="416">
                  <c:v>7.1268476102430786E-10</c:v>
                </c:pt>
                <c:pt idx="417">
                  <c:v>7.2256998809031405E-10</c:v>
                </c:pt>
                <c:pt idx="418">
                  <c:v>7.3268562557727356E-10</c:v>
                </c:pt>
                <c:pt idx="419">
                  <c:v>7.4303995221963271E-10</c:v>
                </c:pt>
                <c:pt idx="420">
                  <c:v>7.5364165873990784E-10</c:v>
                </c:pt>
                <c:pt idx="421">
                  <c:v>7.6449987369815447E-10</c:v>
                </c:pt>
                <c:pt idx="422">
                  <c:v>7.7562419130541096E-10</c:v>
                </c:pt>
                <c:pt idx="423">
                  <c:v>7.8702470137690353E-10</c:v>
                </c:pt>
                <c:pt idx="424">
                  <c:v>7.9871202161934318E-10</c:v>
                </c:pt>
                <c:pt idx="425">
                  <c:v>8.106973324665434E-10</c:v>
                </c:pt>
                <c:pt idx="426">
                  <c:v>8.2299241470075963E-10</c:v>
                </c:pt>
                <c:pt idx="427">
                  <c:v>8.3560969012237572E-10</c:v>
                </c:pt>
                <c:pt idx="428">
                  <c:v>8.4856226555942046E-10</c:v>
                </c:pt>
                <c:pt idx="429">
                  <c:v>8.6186398054031252E-10</c:v>
                </c:pt>
                <c:pt idx="430">
                  <c:v>8.7552945898978846E-10</c:v>
                </c:pt>
                <c:pt idx="431">
                  <c:v>8.8957416534849533E-10</c:v>
                </c:pt>
                <c:pt idx="432">
                  <c:v>9.0401446556307311E-10</c:v>
                </c:pt>
                <c:pt idx="433">
                  <c:v>9.1886769344550193E-10</c:v>
                </c:pt>
                <c:pt idx="434">
                  <c:v>9.3415222295988724E-10</c:v>
                </c:pt>
                <c:pt idx="435">
                  <c:v>9.4988754706142863E-10</c:v>
                </c:pt>
                <c:pt idx="436">
                  <c:v>9.6609436378905621E-10</c:v>
                </c:pt>
                <c:pt idx="437">
                  <c:v>9.8279467039958882E-10</c:v>
                </c:pt>
                <c:pt idx="438">
                  <c:v>1.0000118664305188E-9</c:v>
                </c:pt>
                <c:pt idx="439">
                  <c:v>1.0177708666917228E-9</c:v>
                </c:pt>
                <c:pt idx="440">
                  <c:v>1.0360982253157491E-9</c:v>
                </c:pt>
                <c:pt idx="441">
                  <c:v>1.0550222721456609E-9</c:v>
                </c:pt>
                <c:pt idx="442">
                  <c:v>1.0745732629098142E-9</c:v>
                </c:pt>
                <c:pt idx="443">
                  <c:v>1.0947835448305556E-9</c:v>
                </c:pt>
                <c:pt idx="444">
                  <c:v>1.1156877395413198E-9</c:v>
                </c:pt>
                <c:pt idx="445">
                  <c:v>1.1373229454502418E-9</c:v>
                </c:pt>
                <c:pt idx="446">
                  <c:v>1.1597289619938345E-9</c:v>
                </c:pt>
                <c:pt idx="447">
                  <c:v>1.1829485385803166E-9</c:v>
                </c:pt>
                <c:pt idx="448">
                  <c:v>1.2070276514359872E-9</c:v>
                </c:pt>
                <c:pt idx="449">
                  <c:v>1.2320158120530137E-9</c:v>
                </c:pt>
                <c:pt idx="450">
                  <c:v>1.2579664115043062E-9</c:v>
                </c:pt>
                <c:pt idx="451">
                  <c:v>1.2849371055577755E-9</c:v>
                </c:pt>
                <c:pt idx="452">
                  <c:v>1.312990246308181E-9</c:v>
                </c:pt>
                <c:pt idx="453">
                  <c:v>1.3421933669728496E-9</c:v>
                </c:pt>
                <c:pt idx="454">
                  <c:v>1.372619727597105E-9</c:v>
                </c:pt>
                <c:pt idx="455">
                  <c:v>1.4043489307229335E-9</c:v>
                </c:pt>
                <c:pt idx="456">
                  <c:v>1.4374676176322802E-9</c:v>
                </c:pt>
                <c:pt idx="457">
                  <c:v>1.4720702576413387E-9</c:v>
                </c:pt>
                <c:pt idx="458">
                  <c:v>1.5082600451587467E-9</c:v>
                </c:pt>
                <c:pt idx="459">
                  <c:v>1.5461499219150413E-9</c:v>
                </c:pt>
                <c:pt idx="460">
                  <c:v>1.5858637450265306E-9</c:v>
                </c:pt>
                <c:pt idx="461">
                  <c:v>1.6275376255057823E-9</c:v>
                </c:pt>
                <c:pt idx="462">
                  <c:v>1.6713214666384465E-9</c:v>
                </c:pt>
                <c:pt idx="463">
                  <c:v>1.7173807375224227E-9</c:v>
                </c:pt>
                <c:pt idx="464">
                  <c:v>1.7658985242752895E-9</c:v>
                </c:pt>
                <c:pt idx="465">
                  <c:v>1.8170779102988001E-9</c:v>
                </c:pt>
                <c:pt idx="466">
                  <c:v>1.8711447479800838E-9</c:v>
                </c:pt>
                <c:pt idx="467">
                  <c:v>1.9283508978637835E-9</c:v>
                </c:pt>
                <c:pt idx="468">
                  <c:v>1.988978028371039E-9</c:v>
                </c:pt>
                <c:pt idx="469">
                  <c:v>2.0533420904989833E-9</c:v>
                </c:pt>
                <c:pt idx="470">
                  <c:v>2.1217986088260777E-9</c:v>
                </c:pt>
                <c:pt idx="471">
                  <c:v>2.1947489641528979E-9</c:v>
                </c:pt>
                <c:pt idx="472">
                  <c:v>2.2726478862978617E-9</c:v>
                </c:pt>
                <c:pt idx="473">
                  <c:v>2.3560124306548883E-9</c:v>
                </c:pt>
                <c:pt idx="474">
                  <c:v>2.445432782664103E-9</c:v>
                </c:pt>
                <c:pt idx="475">
                  <c:v>2.54158532500699E-9</c:v>
                </c:pt>
                <c:pt idx="476">
                  <c:v>2.6452485191990627E-9</c:v>
                </c:pt>
                <c:pt idx="477">
                  <c:v>2.7573223041916721E-9</c:v>
                </c:pt>
                <c:pt idx="478">
                  <c:v>2.8788519096641567E-9</c:v>
                </c:pt>
                <c:pt idx="479">
                  <c:v>3.0110572333889321E-9</c:v>
                </c:pt>
                <c:pt idx="480">
                  <c:v>3.1553692551976893E-9</c:v>
                </c:pt>
                <c:pt idx="481">
                  <c:v>3.3134753705914981E-9</c:v>
                </c:pt>
                <c:pt idx="482">
                  <c:v>3.4873760382051237E-9</c:v>
                </c:pt>
                <c:pt idx="483">
                  <c:v>3.6794557483845894E-9</c:v>
                </c:pt>
                <c:pt idx="484">
                  <c:v>3.8925720023632804E-9</c:v>
                </c:pt>
                <c:pt idx="485">
                  <c:v>4.1301666276072975E-9</c:v>
                </c:pt>
                <c:pt idx="486">
                  <c:v>4.396404040673493E-9</c:v>
                </c:pt>
                <c:pt idx="487">
                  <c:v>4.6963402819206488E-9</c:v>
                </c:pt>
                <c:pt idx="488">
                  <c:v>5.0361231537285298E-9</c:v>
                </c:pt>
                <c:pt idx="489">
                  <c:v>5.4232140038601644E-9</c:v>
                </c:pt>
                <c:pt idx="490">
                  <c:v>5.8665978561864711E-9</c:v>
                </c:pt>
                <c:pt idx="491">
                  <c:v>6.3768943086770262E-9</c:v>
                </c:pt>
                <c:pt idx="492">
                  <c:v>6.9661633736855981E-9</c:v>
                </c:pt>
                <c:pt idx="493">
                  <c:v>7.6469542775419695E-9</c:v>
                </c:pt>
                <c:pt idx="494">
                  <c:v>8.4296679925799071E-9</c:v>
                </c:pt>
                <c:pt idx="495">
                  <c:v>9.3165068489704504E-9</c:v>
                </c:pt>
                <c:pt idx="496">
                  <c:v>1.0289426539893977E-8</c:v>
                </c:pt>
                <c:pt idx="497">
                  <c:v>1.1290333707344066E-8</c:v>
                </c:pt>
                <c:pt idx="498">
                  <c:v>1.219943065848821E-8</c:v>
                </c:pt>
                <c:pt idx="499">
                  <c:v>1.2837278758002623E-8</c:v>
                </c:pt>
                <c:pt idx="500">
                  <c:v>1.3028505871314581E-8</c:v>
                </c:pt>
                <c:pt idx="501">
                  <c:v>1.2711570930455811E-8</c:v>
                </c:pt>
                <c:pt idx="502">
                  <c:v>1.1986141142634319E-8</c:v>
                </c:pt>
                <c:pt idx="503">
                  <c:v>1.1038529438466058E-8</c:v>
                </c:pt>
                <c:pt idx="504">
                  <c:v>1.0036109842081824E-8</c:v>
                </c:pt>
                <c:pt idx="505">
                  <c:v>9.0815631343858827E-9</c:v>
                </c:pt>
                <c:pt idx="506">
                  <c:v>8.2205718136946885E-9</c:v>
                </c:pt>
                <c:pt idx="507">
                  <c:v>7.4644579183484164E-9</c:v>
                </c:pt>
                <c:pt idx="508">
                  <c:v>6.8080788462208367E-9</c:v>
                </c:pt>
                <c:pt idx="509">
                  <c:v>6.2400880346120094E-9</c:v>
                </c:pt>
                <c:pt idx="510">
                  <c:v>5.7478997750163934E-9</c:v>
                </c:pt>
                <c:pt idx="511">
                  <c:v>5.3197713542994273E-9</c:v>
                </c:pt>
                <c:pt idx="512">
                  <c:v>4.9454977149889449E-9</c:v>
                </c:pt>
                <c:pt idx="513">
                  <c:v>4.6164980000752798E-9</c:v>
                </c:pt>
                <c:pt idx="514">
                  <c:v>4.3256661644276061E-9</c:v>
                </c:pt>
                <c:pt idx="515">
                  <c:v>4.0671524869981989E-9</c:v>
                </c:pt>
                <c:pt idx="516">
                  <c:v>3.8361454324435601E-9</c:v>
                </c:pt>
                <c:pt idx="517">
                  <c:v>3.6286790731150527E-9</c:v>
                </c:pt>
                <c:pt idx="518">
                  <c:v>3.441472118770803E-9</c:v>
                </c:pt>
                <c:pt idx="519">
                  <c:v>3.2717969283979306E-9</c:v>
                </c:pt>
                <c:pt idx="520">
                  <c:v>3.1173743106510804E-9</c:v>
                </c:pt>
                <c:pt idx="521">
                  <c:v>2.9762895116638465E-9</c:v>
                </c:pt>
                <c:pt idx="522">
                  <c:v>2.8469252100167311E-9</c:v>
                </c:pt>
                <c:pt idx="523">
                  <c:v>2.7279080051618789E-9</c:v>
                </c:pt>
                <c:pt idx="524">
                  <c:v>2.6180655566795733E-9</c:v>
                </c:pt>
                <c:pt idx="525">
                  <c:v>2.5163921200839499E-9</c:v>
                </c:pt>
                <c:pt idx="526">
                  <c:v>2.4220207096324054E-9</c:v>
                </c:pt>
                <c:pt idx="527">
                  <c:v>2.3342005054300931E-9</c:v>
                </c:pt>
                <c:pt idx="528">
                  <c:v>2.2522784255959806E-9</c:v>
                </c:pt>
                <c:pt idx="529">
                  <c:v>2.175684020238581E-9</c:v>
                </c:pt>
                <c:pt idx="530">
                  <c:v>2.1039170267529891E-9</c:v>
                </c:pt>
                <c:pt idx="531">
                  <c:v>2.0365370673635397E-9</c:v>
                </c:pt>
                <c:pt idx="532">
                  <c:v>1.9731550793674614E-9</c:v>
                </c:pt>
                <c:pt idx="533">
                  <c:v>1.9134261535664671E-9</c:v>
                </c:pt>
                <c:pt idx="534">
                  <c:v>1.8570435225930313E-9</c:v>
                </c:pt>
                <c:pt idx="535">
                  <c:v>1.8037334926019785E-9</c:v>
                </c:pt>
                <c:pt idx="536">
                  <c:v>1.7532511524227112E-9</c:v>
                </c:pt>
                <c:pt idx="537">
                  <c:v>1.7053767262886543E-9</c:v>
                </c:pt>
                <c:pt idx="538">
                  <c:v>1.6599124616118527E-9</c:v>
                </c:pt>
                <c:pt idx="539">
                  <c:v>1.6166799634282125E-9</c:v>
                </c:pt>
                <c:pt idx="540">
                  <c:v>1.5755179032398819E-9</c:v>
                </c:pt>
                <c:pt idx="541">
                  <c:v>1.5362800428984882E-9</c:v>
                </c:pt>
                <c:pt idx="542">
                  <c:v>1.4988335245790405E-9</c:v>
                </c:pt>
                <c:pt idx="543">
                  <c:v>1.4630573863162914E-9</c:v>
                </c:pt>
                <c:pt idx="544">
                  <c:v>1.4288412694159481E-9</c:v>
                </c:pt>
                <c:pt idx="545">
                  <c:v>1.3960842896359223E-9</c:v>
                </c:pt>
                <c:pt idx="546">
                  <c:v>1.3646940486035748E-9</c:v>
                </c:pt>
                <c:pt idx="547">
                  <c:v>1.3345857656935555E-9</c:v>
                </c:pt>
                <c:pt idx="548">
                  <c:v>1.3056815136929521E-9</c:v>
                </c:pt>
                <c:pt idx="549">
                  <c:v>1.2779095441488515E-9</c:v>
                </c:pt>
                <c:pt idx="550">
                  <c:v>1.2512036904289565E-9</c:v>
                </c:pt>
                <c:pt idx="551">
                  <c:v>1.2255028383062567E-9</c:v>
                </c:pt>
                <c:pt idx="552">
                  <c:v>1.2007504553690579E-9</c:v>
                </c:pt>
                <c:pt idx="553">
                  <c:v>1.1768941718077503E-9</c:v>
                </c:pt>
                <c:pt idx="554">
                  <c:v>1.1538854061834714E-9</c:v>
                </c:pt>
                <c:pt idx="555">
                  <c:v>1.1316790306725967E-9</c:v>
                </c:pt>
                <c:pt idx="556">
                  <c:v>1.1102330710346797E-9</c:v>
                </c:pt>
                <c:pt idx="557">
                  <c:v>1.0895084371911281E-9</c:v>
                </c:pt>
                <c:pt idx="558">
                  <c:v>1.0694686808468677E-9</c:v>
                </c:pt>
                <c:pt idx="559">
                  <c:v>1.0500797770531838E-9</c:v>
                </c:pt>
                <c:pt idx="560">
                  <c:v>1.031309927007533E-9</c:v>
                </c:pt>
                <c:pt idx="561">
                  <c:v>1.0131293797291272E-9</c:v>
                </c:pt>
                <c:pt idx="562">
                  <c:v>9.9551027054271379E-10</c:v>
                </c:pt>
                <c:pt idx="563">
                  <c:v>9.7842647455734982E-10</c:v>
                </c:pt>
                <c:pt idx="564">
                  <c:v>9.6185347354590645E-10</c:v>
                </c:pt>
                <c:pt idx="565">
                  <c:v>9.4576823482161543E-10</c:v>
                </c:pt>
                <c:pt idx="566">
                  <c:v>9.3014910087270187E-10</c:v>
                </c:pt>
                <c:pt idx="567">
                  <c:v>9.149756886600368E-10</c:v>
                </c:pt>
                <c:pt idx="568">
                  <c:v>9.0022879760761462E-10</c:v>
                </c:pt>
                <c:pt idx="569">
                  <c:v>8.8589032542546555E-10</c:v>
                </c:pt>
                <c:pt idx="570">
                  <c:v>8.7194319099996461E-10</c:v>
                </c:pt>
                <c:pt idx="571">
                  <c:v>8.5837126367074987E-10</c:v>
                </c:pt>
                <c:pt idx="572">
                  <c:v>8.4515929828705742E-10</c:v>
                </c:pt>
                <c:pt idx="573">
                  <c:v>8.3229287550115008E-10</c:v>
                </c:pt>
                <c:pt idx="574">
                  <c:v>8.1975834681408405E-10</c:v>
                </c:pt>
                <c:pt idx="575">
                  <c:v>8.075427839389567E-10</c:v>
                </c:pt>
                <c:pt idx="576">
                  <c:v>7.9563393209227675E-10</c:v>
                </c:pt>
                <c:pt idx="577">
                  <c:v>7.8402016686302762E-10</c:v>
                </c:pt>
                <c:pt idx="578">
                  <c:v>7.7269045434451521E-10</c:v>
                </c:pt>
                <c:pt idx="579">
                  <c:v>7.6163431424522941E-10</c:v>
                </c:pt>
                <c:pt idx="580">
                  <c:v>7.5084178572273588E-10</c:v>
                </c:pt>
                <c:pt idx="581">
                  <c:v>7.4030339570942043E-10</c:v>
                </c:pt>
                <c:pt idx="582">
                  <c:v>7.3001012952097847E-10</c:v>
                </c:pt>
                <c:pt idx="583">
                  <c:v>7.1995340355838534E-10</c:v>
                </c:pt>
                <c:pt idx="584">
                  <c:v>7.1012503993175443E-10</c:v>
                </c:pt>
                <c:pt idx="585">
                  <c:v>7.0051724285034133E-10</c:v>
                </c:pt>
                <c:pt idx="586">
                  <c:v>6.9112257663712411E-10</c:v>
                </c:pt>
                <c:pt idx="587">
                  <c:v>6.819339452393159E-10</c:v>
                </c:pt>
                <c:pt idx="588">
                  <c:v>6.7294457311757305E-10</c:v>
                </c:pt>
                <c:pt idx="589">
                  <c:v>6.6414798740701322E-10</c:v>
                </c:pt>
                <c:pt idx="590">
                  <c:v>6.5553800125262129E-10</c:v>
                </c:pt>
                <c:pt idx="591">
                  <c:v>6.4710869822988276E-10</c:v>
                </c:pt>
                <c:pt idx="592">
                  <c:v>6.3885441776922072E-10</c:v>
                </c:pt>
                <c:pt idx="593">
                  <c:v>6.3076974150979266E-10</c:v>
                </c:pt>
                <c:pt idx="594">
                  <c:v>6.2284948051420632E-10</c:v>
                </c:pt>
                <c:pt idx="595">
                  <c:v>6.1508866328162476E-10</c:v>
                </c:pt>
                <c:pt idx="596">
                  <c:v>6.0748252450180735E-10</c:v>
                </c:pt>
                <c:pt idx="597">
                  <c:v>6.0002649449714951E-10</c:v>
                </c:pt>
                <c:pt idx="598">
                  <c:v>5.9271618930435256E-10</c:v>
                </c:pt>
                <c:pt idx="599">
                  <c:v>5.8554740135087715E-10</c:v>
                </c:pt>
                <c:pt idx="600">
                  <c:v>5.7851609068513192E-10</c:v>
                </c:pt>
                <c:pt idx="601">
                  <c:v>5.7161837672242685E-10</c:v>
                </c:pt>
                <c:pt idx="602">
                  <c:v>5.6485053047166733E-10</c:v>
                </c:pt>
                <c:pt idx="603">
                  <c:v>5.5820896721056018E-10</c:v>
                </c:pt>
                <c:pt idx="604">
                  <c:v>5.5169023957934456E-10</c:v>
                </c:pt>
                <c:pt idx="605">
                  <c:v>5.4529103106557595E-10</c:v>
                </c:pt>
                <c:pt idx="606">
                  <c:v>5.3900814985430973E-10</c:v>
                </c:pt>
                <c:pt idx="607">
                  <c:v>5.3283852302009806E-10</c:v>
                </c:pt>
                <c:pt idx="608">
                  <c:v>5.2677919103877003E-10</c:v>
                </c:pt>
                <c:pt idx="609">
                  <c:v>5.2082730259880474E-10</c:v>
                </c:pt>
                <c:pt idx="610">
                  <c:v>5.1498010969326828E-10</c:v>
                </c:pt>
                <c:pt idx="611">
                  <c:v>5.0923496297492114E-10</c:v>
                </c:pt>
                <c:pt idx="612">
                  <c:v>5.0358930735807905E-10</c:v>
                </c:pt>
                <c:pt idx="613">
                  <c:v>4.9804067785217735E-10</c:v>
                </c:pt>
                <c:pt idx="614">
                  <c:v>4.9258669561293588E-10</c:v>
                </c:pt>
                <c:pt idx="615">
                  <c:v>4.8722506419790046E-10</c:v>
                </c:pt>
                <c:pt idx="616">
                  <c:v>4.8195356601425633E-10</c:v>
                </c:pt>
                <c:pt idx="617">
                  <c:v>4.767700589474515E-10</c:v>
                </c:pt>
                <c:pt idx="618">
                  <c:v>4.7167247315995849E-10</c:v>
                </c:pt>
                <c:pt idx="619">
                  <c:v>4.666588080503568E-10</c:v>
                </c:pt>
                <c:pt idx="620">
                  <c:v>4.6172712936332281E-10</c:v>
                </c:pt>
                <c:pt idx="621">
                  <c:v>4.5687556644200413E-10</c:v>
                </c:pt>
                <c:pt idx="622">
                  <c:v>4.5210230961453944E-10</c:v>
                </c:pt>
                <c:pt idx="623">
                  <c:v>4.4740560770728995E-10</c:v>
                </c:pt>
                <c:pt idx="624">
                  <c:v>4.4278376567754123E-10</c:v>
                </c:pt>
                <c:pt idx="625">
                  <c:v>4.3823514235913838E-10</c:v>
                </c:pt>
                <c:pt idx="626">
                  <c:v>4.3375814831479532E-10</c:v>
                </c:pt>
                <c:pt idx="627">
                  <c:v>4.2935124378923127E-10</c:v>
                </c:pt>
                <c:pt idx="628">
                  <c:v>4.250129367576261E-10</c:v>
                </c:pt>
                <c:pt idx="629">
                  <c:v>4.2074178106438748E-10</c:v>
                </c:pt>
                <c:pt idx="630">
                  <c:v>4.1653637464721437E-10</c:v>
                </c:pt>
                <c:pt idx="631">
                  <c:v>4.1239535784206688E-10</c:v>
                </c:pt>
                <c:pt idx="632">
                  <c:v>4.0831741176476289E-10</c:v>
                </c:pt>
                <c:pt idx="633">
                  <c:v>4.0430125676512546E-10</c:v>
                </c:pt>
                <c:pt idx="634">
                  <c:v>4.0034565094998341E-10</c:v>
                </c:pt>
                <c:pt idx="635">
                  <c:v>3.964493887714475E-10</c:v>
                </c:pt>
                <c:pt idx="636">
                  <c:v>3.926112996771359E-10</c:v>
                </c:pt>
                <c:pt idx="637">
                  <c:v>3.8883024681919423E-10</c:v>
                </c:pt>
                <c:pt idx="638">
                  <c:v>3.8510512581914189E-10</c:v>
                </c:pt>
                <c:pt idx="639">
                  <c:v>3.8143486358576094E-10</c:v>
                </c:pt>
                <c:pt idx="640">
                  <c:v>3.7781841718338445E-10</c:v>
                </c:pt>
                <c:pt idx="641">
                  <c:v>3.7425477274810609E-10</c:v>
                </c:pt>
                <c:pt idx="642">
                  <c:v>3.7074294444954014E-10</c:v>
                </c:pt>
                <c:pt idx="643">
                  <c:v>3.6728197349592597E-10</c:v>
                </c:pt>
                <c:pt idx="644">
                  <c:v>3.6387092718052481E-10</c:v>
                </c:pt>
                <c:pt idx="645">
                  <c:v>3.6050889796721077E-10</c:v>
                </c:pt>
                <c:pt idx="646">
                  <c:v>3.5719500261354205E-10</c:v>
                </c:pt>
                <c:pt idx="647">
                  <c:v>3.5392838132940333E-10</c:v>
                </c:pt>
                <c:pt idx="648">
                  <c:v>3.5070819696961485E-10</c:v>
                </c:pt>
                <c:pt idx="649">
                  <c:v>3.4753363425892517E-10</c:v>
                </c:pt>
                <c:pt idx="650">
                  <c:v>3.4440389904783604E-10</c:v>
                </c:pt>
                <c:pt idx="651">
                  <c:v>3.4131821759789112E-10</c:v>
                </c:pt>
                <c:pt idx="652">
                  <c:v>3.3827583589504623E-10</c:v>
                </c:pt>
                <c:pt idx="653">
                  <c:v>3.3527601898984797E-10</c:v>
                </c:pt>
                <c:pt idx="654">
                  <c:v>3.3231805036323501E-10</c:v>
                </c:pt>
                <c:pt idx="655">
                  <c:v>3.2940123131676718E-10</c:v>
                </c:pt>
                <c:pt idx="656">
                  <c:v>3.265248803862264E-10</c:v>
                </c:pt>
                <c:pt idx="657">
                  <c:v>3.2368833277756197E-10</c:v>
                </c:pt>
                <c:pt idx="658">
                  <c:v>3.2089093982414292E-10</c:v>
                </c:pt>
                <c:pt idx="659">
                  <c:v>3.1813206846445969E-10</c:v>
                </c:pt>
                <c:pt idx="660">
                  <c:v>3.1541110073931867E-10</c:v>
                </c:pt>
                <c:pt idx="661">
                  <c:v>3.1272743330773556E-10</c:v>
                </c:pt>
                <c:pt idx="662">
                  <c:v>3.1008047698070556E-10</c:v>
                </c:pt>
                <c:pt idx="663">
                  <c:v>3.074696562720815E-10</c:v>
                </c:pt>
                <c:pt idx="664">
                  <c:v>3.0489440896586476E-10</c:v>
                </c:pt>
                <c:pt idx="665">
                  <c:v>3.0235418569917635E-10</c:v>
                </c:pt>
                <c:pt idx="666">
                  <c:v>2.9984844956029403E-10</c:v>
                </c:pt>
                <c:pt idx="667">
                  <c:v>2.9737667570110333E-10</c:v>
                </c:pt>
                <c:pt idx="668">
                  <c:v>2.9493835096338072E-10</c:v>
                </c:pt>
                <c:pt idx="669">
                  <c:v>2.9253297351833417E-10</c:v>
                </c:pt>
                <c:pt idx="670">
                  <c:v>2.9016005251887625E-10</c:v>
                </c:pt>
                <c:pt idx="671">
                  <c:v>2.8781910776408491E-10</c:v>
                </c:pt>
                <c:pt idx="672">
                  <c:v>2.8550966937540534E-10</c:v>
                </c:pt>
                <c:pt idx="673">
                  <c:v>2.8323127748408274E-10</c:v>
                </c:pt>
                <c:pt idx="674">
                  <c:v>2.8098348192941262E-10</c:v>
                </c:pt>
                <c:pt idx="675">
                  <c:v>2.7876584196735922E-10</c:v>
                </c:pt>
                <c:pt idx="676">
                  <c:v>2.7657792598915561E-10</c:v>
                </c:pt>
                <c:pt idx="677">
                  <c:v>2.7441931124947937E-10</c:v>
                </c:pt>
                <c:pt idx="678">
                  <c:v>2.7228958360385919E-10</c:v>
                </c:pt>
                <c:pt idx="679">
                  <c:v>2.7018833725492749E-10</c:v>
                </c:pt>
                <c:pt idx="680">
                  <c:v>2.6811517450721631E-10</c:v>
                </c:pt>
                <c:pt idx="681">
                  <c:v>2.6606970553013418E-10</c:v>
                </c:pt>
                <c:pt idx="682">
                  <c:v>2.6405154812886908E-10</c:v>
                </c:pt>
                <c:pt idx="683">
                  <c:v>2.6206032752286269E-10</c:v>
                </c:pt>
                <c:pt idx="684">
                  <c:v>2.6009567613163077E-10</c:v>
                </c:pt>
                <c:pt idx="685">
                  <c:v>2.5815723336761578E-10</c:v>
                </c:pt>
                <c:pt idx="686">
                  <c:v>2.5624464543585056E-10</c:v>
                </c:pt>
                <c:pt idx="687">
                  <c:v>2.5435756514015707E-10</c:v>
                </c:pt>
                <c:pt idx="688">
                  <c:v>2.5249565169567162E-10</c:v>
                </c:pt>
                <c:pt idx="689">
                  <c:v>2.5065857054744507E-10</c:v>
                </c:pt>
                <c:pt idx="690">
                  <c:v>2.4884599319493011E-10</c:v>
                </c:pt>
                <c:pt idx="691">
                  <c:v>2.4705759702212248E-10</c:v>
                </c:pt>
                <c:pt idx="692">
                  <c:v>2.4529306513317922E-10</c:v>
                </c:pt>
                <c:pt idx="693">
                  <c:v>2.4355208619331152E-10</c:v>
                </c:pt>
                <c:pt idx="694">
                  <c:v>2.4183435427477741E-10</c:v>
                </c:pt>
                <c:pt idx="695">
                  <c:v>2.4013956870780234E-10</c:v>
                </c:pt>
                <c:pt idx="696">
                  <c:v>2.3846743393624186E-10</c:v>
                </c:pt>
                <c:pt idx="697">
                  <c:v>2.3681765937786752E-10</c:v>
                </c:pt>
                <c:pt idx="698">
                  <c:v>2.3518995928906884E-10</c:v>
                </c:pt>
                <c:pt idx="699">
                  <c:v>2.3358405263387033E-10</c:v>
                </c:pt>
                <c:pt idx="700">
                  <c:v>2.3199966295710163E-10</c:v>
                </c:pt>
                <c:pt idx="701">
                  <c:v>2.3043651826157457E-10</c:v>
                </c:pt>
                <c:pt idx="702">
                  <c:v>2.2889435088917295E-10</c:v>
                </c:pt>
                <c:pt idx="703">
                  <c:v>2.2737289740568109E-10</c:v>
                </c:pt>
                <c:pt idx="704">
                  <c:v>2.2587189848928104E-10</c:v>
                </c:pt>
                <c:pt idx="705">
                  <c:v>2.2439109882255555E-10</c:v>
                </c:pt>
                <c:pt idx="706">
                  <c:v>2.2293024698793112E-10</c:v>
                </c:pt>
                <c:pt idx="707">
                  <c:v>2.2148909536641529E-10</c:v>
                </c:pt>
                <c:pt idx="708">
                  <c:v>2.2006740003954773E-10</c:v>
                </c:pt>
                <c:pt idx="709">
                  <c:v>2.1866492069446359E-10</c:v>
                </c:pt>
                <c:pt idx="710">
                  <c:v>2.1728142053196499E-10</c:v>
                </c:pt>
                <c:pt idx="711">
                  <c:v>2.1591666617751662E-10</c:v>
                </c:pt>
                <c:pt idx="712">
                  <c:v>2.1457042759507793E-10</c:v>
                </c:pt>
                <c:pt idx="713">
                  <c:v>2.1324247800367653E-10</c:v>
                </c:pt>
                <c:pt idx="714">
                  <c:v>2.1193259379665165E-10</c:v>
                </c:pt>
                <c:pt idx="715">
                  <c:v>2.1064055446348453E-10</c:v>
                </c:pt>
                <c:pt idx="716">
                  <c:v>2.0936614251413282E-10</c:v>
                </c:pt>
                <c:pt idx="717">
                  <c:v>2.081091434058086E-10</c:v>
                </c:pt>
                <c:pt idx="718">
                  <c:v>2.0686934547210965E-10</c:v>
                </c:pt>
                <c:pt idx="719">
                  <c:v>2.0564653985445421E-10</c:v>
                </c:pt>
                <c:pt idx="720">
                  <c:v>2.044405204357387E-10</c:v>
                </c:pt>
                <c:pt idx="721">
                  <c:v>2.0325108377615542E-10</c:v>
                </c:pt>
                <c:pt idx="722">
                  <c:v>2.0207802905111607E-10</c:v>
                </c:pt>
                <c:pt idx="723">
                  <c:v>2.0092115799120777E-10</c:v>
                </c:pt>
                <c:pt idx="724">
                  <c:v>1.9978027482413428E-10</c:v>
                </c:pt>
                <c:pt idx="725">
                  <c:v>1.9865518621857298E-10</c:v>
                </c:pt>
                <c:pt idx="726">
                  <c:v>1.9754570122990554E-10</c:v>
                </c:pt>
                <c:pt idx="727">
                  <c:v>1.9645163124775535E-10</c:v>
                </c:pt>
                <c:pt idx="728">
                  <c:v>1.953727899452907E-10</c:v>
                </c:pt>
                <c:pt idx="729">
                  <c:v>1.9430899323023397E-10</c:v>
                </c:pt>
                <c:pt idx="730">
                  <c:v>1.9326005919753076E-10</c:v>
                </c:pt>
                <c:pt idx="731">
                  <c:v>1.922258080836328E-10</c:v>
                </c:pt>
                <c:pt idx="732">
                  <c:v>1.9120606222234351E-10</c:v>
                </c:pt>
                <c:pt idx="733">
                  <c:v>1.9020064600218334E-10</c:v>
                </c:pt>
                <c:pt idx="734">
                  <c:v>1.8920938582523026E-10</c:v>
                </c:pt>
                <c:pt idx="735">
                  <c:v>1.882321100673896E-10</c:v>
                </c:pt>
                <c:pt idx="736">
                  <c:v>1.8726864904005217E-10</c:v>
                </c:pt>
                <c:pt idx="737">
                  <c:v>1.8631883495310298E-10</c:v>
                </c:pt>
                <c:pt idx="738">
                  <c:v>1.85382501879231E-10</c:v>
                </c:pt>
                <c:pt idx="739">
                  <c:v>1.8445948571951257E-10</c:v>
                </c:pt>
                <c:pt idx="740">
                  <c:v>1.8354962417021577E-10</c:v>
                </c:pt>
                <c:pt idx="741">
                  <c:v>1.8265275669080539E-10</c:v>
                </c:pt>
                <c:pt idx="742">
                  <c:v>1.8176872447309271E-10</c:v>
                </c:pt>
                <c:pt idx="743">
                  <c:v>1.8089737041150939E-10</c:v>
                </c:pt>
                <c:pt idx="744">
                  <c:v>1.8003853907446109E-10</c:v>
                </c:pt>
                <c:pt idx="745">
                  <c:v>1.7919207667673105E-10</c:v>
                </c:pt>
                <c:pt idx="746">
                  <c:v>1.7835783105289764E-10</c:v>
                </c:pt>
                <c:pt idx="747">
                  <c:v>1.7753565163173318E-10</c:v>
                </c:pt>
                <c:pt idx="748">
                  <c:v>1.7672538941155067E-10</c:v>
                </c:pt>
                <c:pt idx="749">
                  <c:v>1.7592689693647063E-10</c:v>
                </c:pt>
                <c:pt idx="750">
                  <c:v>1.7514002827357145E-10</c:v>
                </c:pt>
                <c:pt idx="751">
                  <c:v>1.7436463899089597E-10</c:v>
                </c:pt>
                <c:pt idx="752">
                  <c:v>1.7360058613628645E-10</c:v>
                </c:pt>
                <c:pt idx="753">
                  <c:v>1.7284772821701004E-10</c:v>
                </c:pt>
                <c:pt idx="754">
                  <c:v>1.7210592518016318E-10</c:v>
                </c:pt>
                <c:pt idx="755">
                  <c:v>1.713750383938028E-10</c:v>
                </c:pt>
                <c:pt idx="756">
                  <c:v>1.7065493062880405E-10</c:v>
                </c:pt>
                <c:pt idx="757">
                  <c:v>1.6994546604138922E-10</c:v>
                </c:pt>
                <c:pt idx="758">
                  <c:v>1.6924651015632928E-10</c:v>
                </c:pt>
                <c:pt idx="759">
                  <c:v>1.6855792985077526E-10</c:v>
                </c:pt>
                <c:pt idx="760">
                  <c:v>1.6787959333868839E-10</c:v>
                </c:pt>
                <c:pt idx="761">
                  <c:v>1.6721137015587176E-10</c:v>
                </c:pt>
                <c:pt idx="762">
                  <c:v>1.6655313114554746E-10</c:v>
                </c:pt>
                <c:pt idx="763">
                  <c:v>1.6590474844447627E-10</c:v>
                </c:pt>
                <c:pt idx="764">
                  <c:v>1.6526609546958929E-10</c:v>
                </c:pt>
                <c:pt idx="765">
                  <c:v>1.6463704690511142E-10</c:v>
                </c:pt>
                <c:pt idx="766">
                  <c:v>1.6401747869015072E-10</c:v>
                </c:pt>
                <c:pt idx="767">
                  <c:v>1.6340726800673726E-10</c:v>
                </c:pt>
                <c:pt idx="768">
                  <c:v>1.6280629326829102E-10</c:v>
                </c:pt>
                <c:pt idx="769">
                  <c:v>1.6221443410848651E-10</c:v>
                </c:pt>
                <c:pt idx="770">
                  <c:v>1.6163157137051397E-10</c:v>
                </c:pt>
                <c:pt idx="771">
                  <c:v>1.610575870967032E-10</c:v>
                </c:pt>
                <c:pt idx="772">
                  <c:v>1.6049236451849095E-10</c:v>
                </c:pt>
                <c:pt idx="773">
                  <c:v>1.5993578804672241E-10</c:v>
                </c:pt>
                <c:pt idx="774">
                  <c:v>1.5938774326226563E-10</c:v>
                </c:pt>
                <c:pt idx="775">
                  <c:v>1.5884811690691643E-10</c:v>
                </c:pt>
                <c:pt idx="776">
                  <c:v>1.5831679687458009E-10</c:v>
                </c:pt>
                <c:pt idx="777">
                  <c:v>1.5779367220271736E-10</c:v>
                </c:pt>
                <c:pt idx="778">
                  <c:v>1.5727863306403474E-10</c:v>
                </c:pt>
                <c:pt idx="779">
                  <c:v>1.5677157075840177E-10</c:v>
                </c:pt>
                <c:pt idx="780">
                  <c:v>1.5627237770498791E-10</c:v>
                </c:pt>
                <c:pt idx="781">
                  <c:v>1.5578094743459766E-10</c:v>
                </c:pt>
                <c:pt idx="782">
                  <c:v>1.5529717458219032E-10</c:v>
                </c:pt>
                <c:pt idx="783">
                  <c:v>1.5482095487957742E-10</c:v>
                </c:pt>
                <c:pt idx="784">
                  <c:v>1.5435218514827807E-10</c:v>
                </c:pt>
                <c:pt idx="785">
                  <c:v>1.5389076329252297E-10</c:v>
                </c:pt>
                <c:pt idx="786">
                  <c:v>1.5343658829239595E-10</c:v>
                </c:pt>
                <c:pt idx="787">
                  <c:v>1.52989560197095E-10</c:v>
                </c:pt>
                <c:pt idx="788">
                  <c:v>1.5254958011831642E-10</c:v>
                </c:pt>
                <c:pt idx="789">
                  <c:v>1.521165502237333E-10</c:v>
                </c:pt>
                <c:pt idx="790">
                  <c:v>1.5169037373057021E-10</c:v>
                </c:pt>
                <c:pt idx="791">
                  <c:v>1.5127095489926344E-10</c:v>
                </c:pt>
                <c:pt idx="792">
                  <c:v>1.508581990271928E-10</c:v>
                </c:pt>
                <c:pt idx="793">
                  <c:v>1.504520124424774E-10</c:v>
                </c:pt>
                <c:pt idx="794">
                  <c:v>1.5005230249783481E-10</c:v>
                </c:pt>
                <c:pt idx="795">
                  <c:v>1.4965897756448051E-10</c:v>
                </c:pt>
                <c:pt idx="796">
                  <c:v>1.4927194702607776E-10</c:v>
                </c:pt>
                <c:pt idx="797">
                  <c:v>1.48891121272715E-10</c:v>
                </c:pt>
                <c:pt idx="798">
                  <c:v>1.4851641169491531E-10</c:v>
                </c:pt>
                <c:pt idx="799">
                  <c:v>1.4814773067766446E-10</c:v>
                </c:pt>
                <c:pt idx="800">
                  <c:v>1.4778499159445895E-10</c:v>
                </c:pt>
                <c:pt idx="801">
                  <c:v>1.4742810880135626E-10</c:v>
                </c:pt>
                <c:pt idx="802">
                  <c:v>1.4707699763103907E-10</c:v>
                </c:pt>
                <c:pt idx="803">
                  <c:v>1.4673157438687169E-10</c:v>
                </c:pt>
                <c:pt idx="804">
                  <c:v>1.4639175633695611E-10</c:v>
                </c:pt>
                <c:pt idx="805">
                  <c:v>1.4605746170817715E-10</c:v>
                </c:pt>
                <c:pt idx="806">
                  <c:v>1.4572860968023721E-10</c:v>
                </c:pt>
                <c:pt idx="807">
                  <c:v>1.4540512037967202E-10</c:v>
                </c:pt>
                <c:pt idx="808">
                  <c:v>1.4508691487384888E-10</c:v>
                </c:pt>
                <c:pt idx="809">
                  <c:v>1.4477391516494105E-10</c:v>
                </c:pt>
                <c:pt idx="810">
                  <c:v>1.4446604418387947E-10</c:v>
                </c:pt>
                <c:pt idx="811">
                  <c:v>1.4416322578427327E-10</c:v>
                </c:pt>
                <c:pt idx="812">
                  <c:v>1.4386538473630532E-10</c:v>
                </c:pt>
                <c:pt idx="813">
                  <c:v>1.4357244672059294E-10</c:v>
                </c:pt>
                <c:pt idx="814">
                  <c:v>1.4328433832201676E-10</c:v>
                </c:pt>
                <c:pt idx="815">
                  <c:v>1.4300098702351623E-10</c:v>
                </c:pt>
                <c:pt idx="816">
                  <c:v>1.4272232119984819E-10</c:v>
                </c:pt>
                <c:pt idx="817">
                  <c:v>1.4244827011131083E-10</c:v>
                </c:pt>
                <c:pt idx="818">
                  <c:v>1.4217876389742857E-10</c:v>
                </c:pt>
                <c:pt idx="819">
                  <c:v>1.419137335706017E-10</c:v>
                </c:pt>
                <c:pt idx="820">
                  <c:v>1.4165311100971642E-10</c:v>
                </c:pt>
                <c:pt idx="821">
                  <c:v>1.4139682895371818E-10</c:v>
                </c:pt>
                <c:pt idx="822">
                  <c:v>1.4114482099514701E-10</c:v>
                </c:pt>
                <c:pt idx="823">
                  <c:v>1.4089702157363332E-10</c:v>
                </c:pt>
                <c:pt idx="824">
                  <c:v>1.4065336596936107E-10</c:v>
                </c:pt>
                <c:pt idx="825">
                  <c:v>1.4041379029648866E-10</c:v>
                </c:pt>
                <c:pt idx="826">
                  <c:v>1.4017823149653715E-10</c:v>
                </c:pt>
                <c:pt idx="827">
                  <c:v>1.3994662733174289E-10</c:v>
                </c:pt>
                <c:pt idx="828">
                  <c:v>1.3971891637837545E-10</c:v>
                </c:pt>
                <c:pt idx="829">
                  <c:v>1.3949503802002085E-10</c:v>
                </c:pt>
                <c:pt idx="830">
                  <c:v>1.3927493244083506E-10</c:v>
                </c:pt>
                <c:pt idx="831">
                  <c:v>1.3905854061876557E-10</c:v>
                </c:pt>
                <c:pt idx="832">
                  <c:v>1.3884580431874138E-10</c:v>
                </c:pt>
                <c:pt idx="833">
                  <c:v>1.3863666608583806E-10</c:v>
                </c:pt>
                <c:pt idx="834">
                  <c:v>1.3843106923841328E-10</c:v>
                </c:pt>
                <c:pt idx="835">
                  <c:v>1.3822895786121869E-10</c:v>
                </c:pt>
                <c:pt idx="836">
                  <c:v>1.3803027679848788E-10</c:v>
                </c:pt>
                <c:pt idx="837">
                  <c:v>1.3783497164700148E-10</c:v>
                </c:pt>
                <c:pt idx="838">
                  <c:v>1.376429887491333E-10</c:v>
                </c:pt>
                <c:pt idx="839">
                  <c:v>1.3745427518587691E-10</c:v>
                </c:pt>
                <c:pt idx="840">
                  <c:v>1.3726877876985567E-10</c:v>
                </c:pt>
                <c:pt idx="841">
                  <c:v>1.3708644803831943E-10</c:v>
                </c:pt>
                <c:pt idx="842">
                  <c:v>1.369072322461256E-10</c:v>
                </c:pt>
                <c:pt idx="843">
                  <c:v>1.3673108135871111E-10</c:v>
                </c:pt>
                <c:pt idx="844">
                  <c:v>1.3655794604505483E-10</c:v>
                </c:pt>
                <c:pt idx="845">
                  <c:v>1.3638777767063134E-10</c:v>
                </c:pt>
                <c:pt idx="846">
                  <c:v>1.362205282903614E-10</c:v>
                </c:pt>
                <c:pt idx="847">
                  <c:v>1.3605615064155695E-10</c:v>
                </c:pt>
                <c:pt idx="848">
                  <c:v>1.3589459813686604E-10</c:v>
                </c:pt>
                <c:pt idx="849">
                  <c:v>1.3573582485721744E-10</c:v>
                </c:pt>
                <c:pt idx="850">
                  <c:v>1.3557978554476713E-10</c:v>
                </c:pt>
                <c:pt idx="851">
                  <c:v>1.3542643559585046E-10</c:v>
                </c:pt>
                <c:pt idx="852">
                  <c:v>1.3527573105393845E-10</c:v>
                </c:pt>
                <c:pt idx="853">
                  <c:v>1.3512762860260405E-10</c:v>
                </c:pt>
                <c:pt idx="854">
                  <c:v>1.3498208555849618E-10</c:v>
                </c:pt>
                <c:pt idx="855">
                  <c:v>1.3483905986432738E-10</c:v>
                </c:pt>
                <c:pt idx="856">
                  <c:v>1.3469851008187304E-10</c:v>
                </c:pt>
                <c:pt idx="857">
                  <c:v>1.3456039538498839E-10</c:v>
                </c:pt>
                <c:pt idx="858">
                  <c:v>1.3442467555263932E-10</c:v>
                </c:pt>
                <c:pt idx="859">
                  <c:v>1.3429131096195475E-10</c:v>
                </c:pt>
                <c:pt idx="860">
                  <c:v>1.3416026258129752E-10</c:v>
                </c:pt>
                <c:pt idx="861">
                  <c:v>1.3403149196335919E-10</c:v>
                </c:pt>
                <c:pt idx="862">
                  <c:v>1.3390496123827647E-10</c:v>
                </c:pt>
                <c:pt idx="863">
                  <c:v>1.3378063310677441E-10</c:v>
                </c:pt>
                <c:pt idx="864">
                  <c:v>1.3365847083333638E-10</c:v>
                </c:pt>
                <c:pt idx="865">
                  <c:v>1.3353843823940189E-10</c:v>
                </c:pt>
                <c:pt idx="866">
                  <c:v>1.3342049969659436E-10</c:v>
                </c:pt>
                <c:pt idx="867">
                  <c:v>1.3330462011998056E-10</c:v>
                </c:pt>
                <c:pt idx="868">
                  <c:v>1.3319076496136247E-10</c:v>
                </c:pt>
                <c:pt idx="869">
                  <c:v>1.3307890020260293E-10</c:v>
                </c:pt>
                <c:pt idx="870">
                  <c:v>1.3296899234898708E-10</c:v>
                </c:pt>
                <c:pt idx="871">
                  <c:v>1.3286100842262031E-10</c:v>
                </c:pt>
                <c:pt idx="872">
                  <c:v>1.3275491595586363E-10</c:v>
                </c:pt>
                <c:pt idx="873">
                  <c:v>1.3265068298480871E-10</c:v>
                </c:pt>
                <c:pt idx="874">
                  <c:v>1.3254827804279173E-10</c:v>
                </c:pt>
                <c:pt idx="875">
                  <c:v>1.3244767015395049E-10</c:v>
                </c:pt>
                <c:pt idx="876">
                  <c:v>1.3234882882682245E-10</c:v>
                </c:pt>
                <c:pt idx="877">
                  <c:v>1.3225172404798523E-10</c:v>
                </c:pt>
                <c:pt idx="878">
                  <c:v>1.321563262757434E-10</c:v>
                </c:pt>
                <c:pt idx="879">
                  <c:v>1.3206260643385902E-10</c:v>
                </c:pt>
                <c:pt idx="880">
                  <c:v>1.3197053590532872E-10</c:v>
                </c:pt>
                <c:pt idx="881">
                  <c:v>1.3188008652620676E-10</c:v>
                </c:pt>
                <c:pt idx="882">
                  <c:v>1.3179123057947695E-10</c:v>
                </c:pt>
                <c:pt idx="883">
                  <c:v>1.3170394078897272E-10</c:v>
                </c:pt>
                <c:pt idx="884">
                  <c:v>1.3161819031334476E-10</c:v>
                </c:pt>
                <c:pt idx="885">
                  <c:v>1.3153395274008091E-10</c:v>
                </c:pt>
                <c:pt idx="886">
                  <c:v>1.3145120207957398E-10</c:v>
                </c:pt>
                <c:pt idx="887">
                  <c:v>1.3136991275924249E-10</c:v>
                </c:pt>
                <c:pt idx="888">
                  <c:v>1.3129005961770158E-10</c:v>
                </c:pt>
                <c:pt idx="889">
                  <c:v>1.3121161789898635E-10</c:v>
                </c:pt>
                <c:pt idx="890">
                  <c:v>1.3113456324682831E-10</c:v>
                </c:pt>
                <c:pt idx="891">
                  <c:v>1.3105887169898342E-10</c:v>
                </c:pt>
                <c:pt idx="892">
                  <c:v>1.3098451968161466E-10</c:v>
                </c:pt>
                <c:pt idx="893">
                  <c:v>1.3091148400372761E-10</c:v>
                </c:pt>
                <c:pt idx="894">
                  <c:v>1.3083974185166046E-10</c:v>
                </c:pt>
                <c:pt idx="895">
                  <c:v>1.3076927078362786E-10</c:v>
                </c:pt>
                <c:pt idx="896">
                  <c:v>1.3070004872431946E-10</c:v>
                </c:pt>
                <c:pt idx="897">
                  <c:v>1.3063205395955351E-10</c:v>
                </c:pt>
                <c:pt idx="898">
                  <c:v>1.3056526513098536E-10</c:v>
                </c:pt>
                <c:pt idx="899">
                  <c:v>1.3049966123087039E-10</c:v>
                </c:pt>
                <c:pt idx="900">
                  <c:v>1.3043522159688339E-10</c:v>
                </c:pt>
                <c:pt idx="901">
                  <c:v>1.3037192590699246E-10</c:v>
                </c:pt>
                <c:pt idx="902">
                  <c:v>1.3030975417438894E-10</c:v>
                </c:pt>
                <c:pt idx="903">
                  <c:v>1.3024868674247209E-10</c:v>
                </c:pt>
                <c:pt idx="904">
                  <c:v>1.3018870427989015E-10</c:v>
                </c:pt>
                <c:pt idx="905">
                  <c:v>1.3012978777563651E-10</c:v>
                </c:pt>
                <c:pt idx="906">
                  <c:v>1.300719185342011E-10</c:v>
                </c:pt>
                <c:pt idx="907">
                  <c:v>1.3001507817077836E-10</c:v>
                </c:pt>
                <c:pt idx="908">
                  <c:v>1.2995924860652937E-10</c:v>
                </c:pt>
                <c:pt idx="909">
                  <c:v>1.2990441206389939E-10</c:v>
                </c:pt>
                <c:pt idx="910">
                  <c:v>1.2985055106199164E-10</c:v>
                </c:pt>
                <c:pt idx="911">
                  <c:v>1.2979764841199524E-10</c:v>
                </c:pt>
                <c:pt idx="912">
                  <c:v>1.2974568721266766E-10</c:v>
                </c:pt>
                <c:pt idx="913">
                  <c:v>1.2969465084587317E-10</c:v>
                </c:pt>
                <c:pt idx="914">
                  <c:v>1.2964452297217461E-10</c:v>
                </c:pt>
                <c:pt idx="915">
                  <c:v>1.2959528752647985E-10</c:v>
                </c:pt>
                <c:pt idx="916">
                  <c:v>1.2954692871374268E-10</c:v>
                </c:pt>
                <c:pt idx="917">
                  <c:v>1.2949943100471708E-10</c:v>
                </c:pt>
                <c:pt idx="918">
                  <c:v>1.2945277913176451E-10</c:v>
                </c:pt>
                <c:pt idx="919">
                  <c:v>1.2940695808471636E-10</c:v>
                </c:pt>
                <c:pt idx="920">
                  <c:v>1.2936195310678663E-10</c:v>
                </c:pt>
                <c:pt idx="921">
                  <c:v>1.2931774969054011E-10</c:v>
                </c:pt>
                <c:pt idx="922">
                  <c:v>1.2927433357391065E-10</c:v>
                </c:pt>
                <c:pt idx="923">
                  <c:v>1.2923169073627275E-10</c:v>
                </c:pt>
                <c:pt idx="924">
                  <c:v>1.2918980739456427E-10</c:v>
                </c:pt>
                <c:pt idx="925">
                  <c:v>1.2914866999946056E-10</c:v>
                </c:pt>
                <c:pt idx="926">
                  <c:v>1.2910826523160011E-10</c:v>
                </c:pt>
                <c:pt idx="927">
                  <c:v>1.2906857999785929E-10</c:v>
                </c:pt>
                <c:pt idx="928">
                  <c:v>1.290296014276792E-10</c:v>
                </c:pt>
                <c:pt idx="929">
                  <c:v>1.2899131686944065E-10</c:v>
                </c:pt>
                <c:pt idx="930">
                  <c:v>1.2895371388688953E-10</c:v>
                </c:pt>
                <c:pt idx="931">
                  <c:v>1.2891678025561097E-10</c:v>
                </c:pt>
                <c:pt idx="932">
                  <c:v>1.2888050395955167E-10</c:v>
                </c:pt>
                <c:pt idx="933">
                  <c:v>1.288448731875904E-10</c:v>
                </c:pt>
                <c:pt idx="934">
                  <c:v>1.288098763301572E-10</c:v>
                </c:pt>
                <c:pt idx="935">
                  <c:v>1.2877550197589812E-10</c:v>
                </c:pt>
                <c:pt idx="936">
                  <c:v>1.2874173890838873E-10</c:v>
                </c:pt>
                <c:pt idx="937">
                  <c:v>1.2870857610289167E-10</c:v>
                </c:pt>
                <c:pt idx="938">
                  <c:v>1.2867600272316293E-10</c:v>
                </c:pt>
                <c:pt idx="939">
                  <c:v>1.2864400811830073E-10</c:v>
                </c:pt>
                <c:pt idx="940">
                  <c:v>1.2861258181964147E-10</c:v>
                </c:pt>
                <c:pt idx="941">
                  <c:v>1.2858171353769951E-10</c:v>
                </c:pt>
                <c:pt idx="942">
                  <c:v>1.2855139315915044E-10</c:v>
                </c:pt>
                <c:pt idx="943">
                  <c:v>1.2852161074385897E-10</c:v>
                </c:pt>
                <c:pt idx="944">
                  <c:v>1.2849235652194911E-10</c:v>
                </c:pt>
                <c:pt idx="945">
                  <c:v>1.2846362089091781E-10</c:v>
                </c:pt>
                <c:pt idx="946">
                  <c:v>1.2843539441278945E-10</c:v>
                </c:pt>
                <c:pt idx="947">
                  <c:v>1.2840766781131343E-10</c:v>
                </c:pt>
                <c:pt idx="948">
                  <c:v>1.2838043196920233E-10</c:v>
                </c:pt>
                <c:pt idx="949">
                  <c:v>1.283536779254103E-10</c:v>
                </c:pt>
                <c:pt idx="950">
                  <c:v>1.2832739687245289E-10</c:v>
                </c:pt>
                <c:pt idx="951">
                  <c:v>1.2830158015376527E-10</c:v>
                </c:pt>
                <c:pt idx="952">
                  <c:v>1.282762192611009E-10</c:v>
                </c:pt>
                <c:pt idx="953">
                  <c:v>1.282513058319681E-10</c:v>
                </c:pt>
                <c:pt idx="954">
                  <c:v>1.2822683164710561E-10</c:v>
                </c:pt>
                <c:pt idx="955">
                  <c:v>1.2820278862799528E-10</c:v>
                </c:pt>
                <c:pt idx="956">
                  <c:v>1.2817916883441284E-10</c:v>
                </c:pt>
                <c:pt idx="957">
                  <c:v>1.2815596446201498E-10</c:v>
                </c:pt>
                <c:pt idx="958">
                  <c:v>1.2813316783996316E-10</c:v>
                </c:pt>
                <c:pt idx="959">
                  <c:v>1.281107714285829E-10</c:v>
                </c:pt>
                <c:pt idx="960">
                  <c:v>1.2808876781705917E-10</c:v>
                </c:pt>
                <c:pt idx="961">
                  <c:v>1.2806714972116595E-10</c:v>
                </c:pt>
                <c:pt idx="962">
                  <c:v>1.2804590998103103E-10</c:v>
                </c:pt>
                <c:pt idx="963">
                  <c:v>1.280250415589341E-10</c:v>
                </c:pt>
                <c:pt idx="964">
                  <c:v>1.2800453753713901E-10</c:v>
                </c:pt>
                <c:pt idx="965">
                  <c:v>1.2798439111575877E-10</c:v>
                </c:pt>
                <c:pt idx="966">
                  <c:v>1.2796459561065341E-10</c:v>
                </c:pt>
                <c:pt idx="967">
                  <c:v>1.2794514445135937E-10</c:v>
                </c:pt>
                <c:pt idx="968">
                  <c:v>1.2792603117905152E-10</c:v>
                </c:pt>
                <c:pt idx="969">
                  <c:v>1.2790724944453574E-10</c:v>
                </c:pt>
                <c:pt idx="970">
                  <c:v>1.2788879300627249E-10</c:v>
                </c:pt>
                <c:pt idx="971">
                  <c:v>1.2787065572843072E-10</c:v>
                </c:pt>
                <c:pt idx="972">
                  <c:v>1.2785283157897167E-10</c:v>
                </c:pt>
                <c:pt idx="973">
                  <c:v>1.2783531462776217E-10</c:v>
                </c:pt>
                <c:pt idx="974">
                  <c:v>1.2781809904471668E-10</c:v>
                </c:pt>
                <c:pt idx="975">
                  <c:v>1.2780117909796851E-10</c:v>
                </c:pt>
                <c:pt idx="976">
                  <c:v>1.2778454915206809E-10</c:v>
                </c:pt>
                <c:pt idx="977">
                  <c:v>1.2776820366621056E-10</c:v>
                </c:pt>
                <c:pt idx="978">
                  <c:v>1.2775213719248851E-10</c:v>
                </c:pt>
                <c:pt idx="979">
                  <c:v>1.2773634437417396E-10</c:v>
                </c:pt>
                <c:pt idx="980">
                  <c:v>1.2772081994402467E-10</c:v>
                </c:pt>
                <c:pt idx="981">
                  <c:v>1.2770555872261746E-10</c:v>
                </c:pt>
                <c:pt idx="982">
                  <c:v>1.2769055561670731E-10</c:v>
                </c:pt>
                <c:pt idx="983">
                  <c:v>1.2767580561761153E-10</c:v>
                </c:pt>
                <c:pt idx="984">
                  <c:v>1.2766130379961747E-10</c:v>
                </c:pt>
                <c:pt idx="985">
                  <c:v>1.2764704531841709E-10</c:v>
                </c:pt>
                <c:pt idx="986">
                  <c:v>1.276330254095628E-10</c:v>
                </c:pt>
                <c:pt idx="987">
                  <c:v>1.2761923938694915E-10</c:v>
                </c:pt>
                <c:pt idx="988">
                  <c:v>1.2760568264131578E-10</c:v>
                </c:pt>
                <c:pt idx="989">
                  <c:v>1.2759235063877502E-10</c:v>
                </c:pt>
                <c:pt idx="990">
                  <c:v>1.2757923891936038E-10</c:v>
                </c:pt>
                <c:pt idx="991">
                  <c:v>1.2756634309559772E-10</c:v>
                </c:pt>
                <c:pt idx="992">
                  <c:v>1.2755365885109843E-10</c:v>
                </c:pt>
                <c:pt idx="993">
                  <c:v>1.2754118193917315E-10</c:v>
                </c:pt>
                <c:pt idx="994">
                  <c:v>1.2752890818146708E-10</c:v>
                </c:pt>
                <c:pt idx="995">
                  <c:v>1.2751683346661487E-10</c:v>
                </c:pt>
                <c:pt idx="996">
                  <c:v>1.2750495374891757E-10</c:v>
                </c:pt>
                <c:pt idx="997">
                  <c:v>1.2749326504703688E-10</c:v>
                </c:pt>
                <c:pt idx="998">
                  <c:v>1.2748176344271097E-10</c:v>
                </c:pt>
                <c:pt idx="999">
                  <c:v>1.2747044507948835E-10</c:v>
                </c:pt>
                <c:pt idx="1000">
                  <c:v>1.2745930616148121E-10</c:v>
                </c:pt>
              </c:numCache>
            </c:numRef>
          </c:yVal>
          <c:smooth val="1"/>
          <c:extLst>
            <c:ext xmlns:c16="http://schemas.microsoft.com/office/drawing/2014/chart" uri="{C3380CC4-5D6E-409C-BE32-E72D297353CC}">
              <c16:uniqueId val="{00000007-3E19-48BF-945F-A48184087793}"/>
            </c:ext>
          </c:extLst>
        </c:ser>
        <c:ser>
          <c:idx val="0"/>
          <c:order val="8"/>
          <c:tx>
            <c:strRef>
              <c:f>'Noise vs. Frequency Calcs'!$AI$3</c:f>
              <c:strCache>
                <c:ptCount val="1"/>
                <c:pt idx="0">
                  <c:v>total noise</c:v>
                </c:pt>
              </c:strCache>
            </c:strRef>
          </c:tx>
          <c:spPr>
            <a:ln w="38100" cap="rnd">
              <a:solidFill>
                <a:schemeClr val="tx1"/>
              </a:solidFill>
              <a:prstDash val="dash"/>
              <a:round/>
            </a:ln>
            <a:effectLst/>
          </c:spPr>
          <c:marker>
            <c:symbol val="none"/>
          </c:marker>
          <c:xVal>
            <c:numRef>
              <c:f>'Noise vs. Frequency Calcs'!$B$5:$B$1005</c:f>
              <c:numCache>
                <c:formatCode>General</c:formatCode>
                <c:ptCount val="1001"/>
                <c:pt idx="0">
                  <c:v>9.9633300000000009</c:v>
                </c:pt>
                <c:pt idx="1">
                  <c:v>10.055519557434415</c:v>
                </c:pt>
                <c:pt idx="2">
                  <c:v>10.148562134341228</c:v>
                </c:pt>
                <c:pt idx="3">
                  <c:v>10.242465623612443</c:v>
                </c:pt>
                <c:pt idx="4">
                  <c:v>10.337237991172076</c:v>
                </c:pt>
                <c:pt idx="5">
                  <c:v>10.432887276651954</c:v>
                </c:pt>
                <c:pt idx="6">
                  <c:v>10.529421594073712</c:v>
                </c:pt>
                <c:pt idx="7">
                  <c:v>10.626849132537062</c:v>
                </c:pt>
                <c:pt idx="8">
                  <c:v>10.725178156914545</c:v>
                </c:pt>
                <c:pt idx="9">
                  <c:v>10.824417008552615</c:v>
                </c:pt>
                <c:pt idx="10">
                  <c:v>10.924574105979284</c:v>
                </c:pt>
                <c:pt idx="11">
                  <c:v>11.025657945618194</c:v>
                </c:pt>
                <c:pt idx="12">
                  <c:v>11.127677102509484</c:v>
                </c:pt>
                <c:pt idx="13">
                  <c:v>11.230640231037137</c:v>
                </c:pt>
                <c:pt idx="14">
                  <c:v>11.334556065663156</c:v>
                </c:pt>
                <c:pt idx="15">
                  <c:v>11.439433421668529</c:v>
                </c:pt>
                <c:pt idx="16">
                  <c:v>11.54528119590106</c:v>
                </c:pt>
                <c:pt idx="17">
                  <c:v>11.652108367530015</c:v>
                </c:pt>
                <c:pt idx="18">
                  <c:v>11.759923998807947</c:v>
                </c:pt>
                <c:pt idx="19">
                  <c:v>11.868737235839372</c:v>
                </c:pt>
                <c:pt idx="20">
                  <c:v>11.978557309356706</c:v>
                </c:pt>
                <c:pt idx="21">
                  <c:v>12.08939353550322</c:v>
                </c:pt>
                <c:pt idx="22">
                  <c:v>12.201255316623438</c:v>
                </c:pt>
                <c:pt idx="23">
                  <c:v>12.314152142060697</c:v>
                </c:pt>
                <c:pt idx="24">
                  <c:v>12.428093588962135</c:v>
                </c:pt>
                <c:pt idx="25">
                  <c:v>12.543089323091174</c:v>
                </c:pt>
                <c:pt idx="26">
                  <c:v>12.65914909964741</c:v>
                </c:pt>
                <c:pt idx="27">
                  <c:v>12.776282764094221</c:v>
                </c:pt>
                <c:pt idx="28">
                  <c:v>12.894500252993895</c:v>
                </c:pt>
                <c:pt idx="29">
                  <c:v>13.013811594850626</c:v>
                </c:pt>
                <c:pt idx="30">
                  <c:v>13.13422691096121</c:v>
                </c:pt>
                <c:pt idx="31">
                  <c:v>13.255756416273645</c:v>
                </c:pt>
                <c:pt idx="32">
                  <c:v>13.378410420253696</c:v>
                </c:pt>
                <c:pt idx="33">
                  <c:v>13.502199327759438</c:v>
                </c:pt>
                <c:pt idx="34">
                  <c:v>13.627133639923896</c:v>
                </c:pt>
                <c:pt idx="35">
                  <c:v>13.753223955045851</c:v>
                </c:pt>
                <c:pt idx="36">
                  <c:v>13.88048096948901</c:v>
                </c:pt>
                <c:pt idx="37">
                  <c:v>14.008915478589289</c:v>
                </c:pt>
                <c:pt idx="38">
                  <c:v>14.138538377570567</c:v>
                </c:pt>
                <c:pt idx="39">
                  <c:v>14.269360662469065</c:v>
                </c:pt>
                <c:pt idx="40">
                  <c:v>14.401393431066017</c:v>
                </c:pt>
                <c:pt idx="41">
                  <c:v>14.534647883829168</c:v>
                </c:pt>
                <c:pt idx="42">
                  <c:v>14.669135324862962</c:v>
                </c:pt>
                <c:pt idx="43">
                  <c:v>14.804867162867387</c:v>
                </c:pt>
                <c:pt idx="44">
                  <c:v>14.94185491210585</c:v>
                </c:pt>
                <c:pt idx="45">
                  <c:v>15.080110193381923</c:v>
                </c:pt>
                <c:pt idx="46">
                  <c:v>15.21964473502514</c:v>
                </c:pt>
                <c:pt idx="47">
                  <c:v>15.36047037388593</c:v>
                </c:pt>
                <c:pt idx="48">
                  <c:v>15.502599056339776</c:v>
                </c:pt>
                <c:pt idx="49">
                  <c:v>15.6460428393006</c:v>
                </c:pt>
                <c:pt idx="50">
                  <c:v>15.79081389124357</c:v>
                </c:pt>
                <c:pt idx="51">
                  <c:v>15.936924493237447</c:v>
                </c:pt>
                <c:pt idx="52">
                  <c:v>16.084387039986034</c:v>
                </c:pt>
                <c:pt idx="53">
                  <c:v>16.233214040880387</c:v>
                </c:pt>
                <c:pt idx="54">
                  <c:v>16.383418121059048</c:v>
                </c:pt>
                <c:pt idx="55">
                  <c:v>16.535012022479815</c:v>
                </c:pt>
                <c:pt idx="56">
                  <c:v>16.688008605000398</c:v>
                </c:pt>
                <c:pt idx="57">
                  <c:v>16.842420847469256</c:v>
                </c:pt>
                <c:pt idx="58">
                  <c:v>16.998261848826505</c:v>
                </c:pt>
                <c:pt idx="59">
                  <c:v>17.155544829215252</c:v>
                </c:pt>
                <c:pt idx="60">
                  <c:v>17.314283131103522</c:v>
                </c:pt>
                <c:pt idx="61">
                  <c:v>17.474490220415017</c:v>
                </c:pt>
                <c:pt idx="62">
                  <c:v>17.636179687672673</c:v>
                </c:pt>
                <c:pt idx="63">
                  <c:v>17.799365249150608</c:v>
                </c:pt>
                <c:pt idx="64">
                  <c:v>17.964060748038335</c:v>
                </c:pt>
                <c:pt idx="65">
                  <c:v>18.130280155614553</c:v>
                </c:pt>
                <c:pt idx="66">
                  <c:v>18.298037572432833</c:v>
                </c:pt>
                <c:pt idx="67">
                  <c:v>18.4673472295175</c:v>
                </c:pt>
                <c:pt idx="68">
                  <c:v>18.638223489570851</c:v>
                </c:pt>
                <c:pt idx="69">
                  <c:v>18.810680848191616</c:v>
                </c:pt>
                <c:pt idx="70">
                  <c:v>18.984733935104774</c:v>
                </c:pt>
                <c:pt idx="71">
                  <c:v>19.160397515402462</c:v>
                </c:pt>
                <c:pt idx="72">
                  <c:v>19.337686490796383</c:v>
                </c:pt>
                <c:pt idx="73">
                  <c:v>19.516615900882435</c:v>
                </c:pt>
                <c:pt idx="74">
                  <c:v>19.697200924415718</c:v>
                </c:pt>
                <c:pt idx="75">
                  <c:v>19.879456880598877</c:v>
                </c:pt>
                <c:pt idx="76">
                  <c:v>20.06339923038146</c:v>
                </c:pt>
                <c:pt idx="77">
                  <c:v>20.249043577771175</c:v>
                </c:pt>
                <c:pt idx="78">
                  <c:v>20.436405671158081</c:v>
                </c:pt>
                <c:pt idx="79">
                  <c:v>20.625501404650191</c:v>
                </c:pt>
                <c:pt idx="80">
                  <c:v>20.816346819422026</c:v>
                </c:pt>
                <c:pt idx="81">
                  <c:v>21.008958105074885</c:v>
                </c:pt>
                <c:pt idx="82">
                  <c:v>21.20335160101099</c:v>
                </c:pt>
                <c:pt idx="83">
                  <c:v>21.399543797818939</c:v>
                </c:pt>
                <c:pt idx="84">
                  <c:v>21.59755133867316</c:v>
                </c:pt>
                <c:pt idx="85">
                  <c:v>21.797391020745284</c:v>
                </c:pt>
                <c:pt idx="86">
                  <c:v>21.999079796629221</c:v>
                </c:pt>
                <c:pt idx="87">
                  <c:v>22.202634775779298</c:v>
                </c:pt>
                <c:pt idx="88">
                  <c:v>22.408073225961726</c:v>
                </c:pt>
                <c:pt idx="89">
                  <c:v>22.615412574719652</c:v>
                </c:pt>
                <c:pt idx="90">
                  <c:v>22.824670410850736</c:v>
                </c:pt>
                <c:pt idx="91">
                  <c:v>23.035864485900174</c:v>
                </c:pt>
                <c:pt idx="92">
                  <c:v>23.249012715666165</c:v>
                </c:pt>
                <c:pt idx="93">
                  <c:v>23.464133181719664</c:v>
                </c:pt>
                <c:pt idx="94">
                  <c:v>23.681244132938186</c:v>
                </c:pt>
                <c:pt idx="95">
                  <c:v>23.900363987054504</c:v>
                </c:pt>
                <c:pt idx="96">
                  <c:v>24.121511332217995</c:v>
                </c:pt>
                <c:pt idx="97">
                  <c:v>24.344704928572469</c:v>
                </c:pt>
                <c:pt idx="98">
                  <c:v>24.569963709846949</c:v>
                </c:pt>
                <c:pt idx="99">
                  <c:v>24.79730678496249</c:v>
                </c:pt>
                <c:pt idx="100">
                  <c:v>25.026753439652381</c:v>
                </c:pt>
                <c:pt idx="101">
                  <c:v>25.25832313809871</c:v>
                </c:pt>
                <c:pt idx="102">
                  <c:v>25.492035524583642</c:v>
                </c:pt>
                <c:pt idx="103">
                  <c:v>25.727910425155414</c:v>
                </c:pt>
                <c:pt idx="104">
                  <c:v>25.965967849310459</c:v>
                </c:pt>
                <c:pt idx="105">
                  <c:v>26.206227991690955</c:v>
                </c:pt>
                <c:pt idx="106">
                  <c:v>26.448711233797802</c:v>
                </c:pt>
                <c:pt idx="107">
                  <c:v>26.693438145719202</c:v>
                </c:pt>
                <c:pt idx="108">
                  <c:v>26.940429487876614</c:v>
                </c:pt>
                <c:pt idx="109">
                  <c:v>27.189706212784802</c:v>
                </c:pt>
                <c:pt idx="110">
                  <c:v>27.441289466830288</c:v>
                </c:pt>
                <c:pt idx="111">
                  <c:v>27.695200592064175</c:v>
                </c:pt>
                <c:pt idx="112">
                  <c:v>27.951461128013378</c:v>
                </c:pt>
                <c:pt idx="113">
                  <c:v>28.210092813507856</c:v>
                </c:pt>
                <c:pt idx="114">
                  <c:v>28.471117588523956</c:v>
                </c:pt>
                <c:pt idx="115">
                  <c:v>28.734557596046347</c:v>
                </c:pt>
                <c:pt idx="116">
                  <c:v>29.000435183946568</c:v>
                </c:pt>
                <c:pt idx="117">
                  <c:v>29.268772906877871</c:v>
                </c:pt>
                <c:pt idx="118">
                  <c:v>29.539593528189588</c:v>
                </c:pt>
                <c:pt idx="119">
                  <c:v>29.812920021857476</c:v>
                </c:pt>
                <c:pt idx="120">
                  <c:v>30.08877557443293</c:v>
                </c:pt>
                <c:pt idx="121">
                  <c:v>30.367183587010111</c:v>
                </c:pt>
                <c:pt idx="122">
                  <c:v>30.648167677210605</c:v>
                </c:pt>
                <c:pt idx="123">
                  <c:v>30.931751681186899</c:v>
                </c:pt>
                <c:pt idx="124">
                  <c:v>31.217959655645199</c:v>
                </c:pt>
                <c:pt idx="125">
                  <c:v>31.506815879885334</c:v>
                </c:pt>
                <c:pt idx="126">
                  <c:v>31.798344857861032</c:v>
                </c:pt>
                <c:pt idx="127">
                  <c:v>32.092571320257996</c:v>
                </c:pt>
                <c:pt idx="128">
                  <c:v>32.389520226592175</c:v>
                </c:pt>
                <c:pt idx="129">
                  <c:v>32.689216767327387</c:v>
                </c:pt>
                <c:pt idx="130">
                  <c:v>32.991686366011415</c:v>
                </c:pt>
                <c:pt idx="131">
                  <c:v>33.296954681433895</c:v>
                </c:pt>
                <c:pt idx="132">
                  <c:v>33.605047609801623</c:v>
                </c:pt>
                <c:pt idx="133">
                  <c:v>33.915991286936773</c:v>
                </c:pt>
                <c:pt idx="134">
                  <c:v>34.229812090492558</c:v>
                </c:pt>
                <c:pt idx="135">
                  <c:v>34.546536642192166</c:v>
                </c:pt>
                <c:pt idx="136">
                  <c:v>34.866191810086384</c:v>
                </c:pt>
                <c:pt idx="137">
                  <c:v>35.188804710833047</c:v>
                </c:pt>
                <c:pt idx="138">
                  <c:v>35.514402711996937</c:v>
                </c:pt>
                <c:pt idx="139">
                  <c:v>35.84301343437253</c:v>
                </c:pt>
                <c:pt idx="140">
                  <c:v>36.174664754325939</c:v>
                </c:pt>
                <c:pt idx="141">
                  <c:v>36.509384806159979</c:v>
                </c:pt>
                <c:pt idx="142">
                  <c:v>36.847201984501133</c:v>
                </c:pt>
                <c:pt idx="143">
                  <c:v>37.188144946708405</c:v>
                </c:pt>
                <c:pt idx="144">
                  <c:v>37.532242615303424</c:v>
                </c:pt>
                <c:pt idx="145">
                  <c:v>37.879524180425285</c:v>
                </c:pt>
                <c:pt idx="146">
                  <c:v>38.230019102305846</c:v>
                </c:pt>
                <c:pt idx="147">
                  <c:v>38.583757113768961</c:v>
                </c:pt>
                <c:pt idx="148">
                  <c:v>38.9407682227531</c:v>
                </c:pt>
                <c:pt idx="149">
                  <c:v>39.301082714856825</c:v>
                </c:pt>
                <c:pt idx="150">
                  <c:v>39.664731155907759</c:v>
                </c:pt>
                <c:pt idx="151">
                  <c:v>40.03174439455568</c:v>
                </c:pt>
                <c:pt idx="152">
                  <c:v>40.402153564889495</c:v>
                </c:pt>
                <c:pt idx="153">
                  <c:v>40.775990089078114</c:v>
                </c:pt>
                <c:pt idx="154">
                  <c:v>41.153285680036277</c:v>
                </c:pt>
                <c:pt idx="155">
                  <c:v>41.534072344114946</c:v>
                </c:pt>
                <c:pt idx="156">
                  <c:v>41.918382383815796</c:v>
                </c:pt>
                <c:pt idx="157">
                  <c:v>42.306248400532233</c:v>
                </c:pt>
                <c:pt idx="158">
                  <c:v>42.697703297314206</c:v>
                </c:pt>
                <c:pt idx="159">
                  <c:v>43.092780281660268</c:v>
                </c:pt>
                <c:pt idx="160">
                  <c:v>43.491512868334148</c:v>
                </c:pt>
                <c:pt idx="161">
                  <c:v>43.893934882207397</c:v>
                </c:pt>
                <c:pt idx="162">
                  <c:v>44.300080461129923</c:v>
                </c:pt>
                <c:pt idx="163">
                  <c:v>44.709984058824716</c:v>
                </c:pt>
                <c:pt idx="164">
                  <c:v>45.123680447811495</c:v>
                </c:pt>
                <c:pt idx="165">
                  <c:v>45.541204722355708</c:v>
                </c:pt>
                <c:pt idx="166">
                  <c:v>45.962592301446627</c:v>
                </c:pt>
                <c:pt idx="167">
                  <c:v>46.387878931801076</c:v>
                </c:pt>
                <c:pt idx="168">
                  <c:v>46.817100690895998</c:v>
                </c:pt>
                <c:pt idx="169">
                  <c:v>47.250293990029462</c:v>
                </c:pt>
                <c:pt idx="170">
                  <c:v>47.687495577409045</c:v>
                </c:pt>
                <c:pt idx="171">
                  <c:v>48.12874254126924</c:v>
                </c:pt>
                <c:pt idx="172">
                  <c:v>48.574072313017766</c:v>
                </c:pt>
                <c:pt idx="173">
                  <c:v>49.023522670410721</c:v>
                </c:pt>
                <c:pt idx="174">
                  <c:v>49.477131740757777</c:v>
                </c:pt>
                <c:pt idx="175">
                  <c:v>49.934938004156074</c:v>
                </c:pt>
                <c:pt idx="176">
                  <c:v>50.396980296754819</c:v>
                </c:pt>
                <c:pt idx="177">
                  <c:v>50.863297814049595</c:v>
                </c:pt>
                <c:pt idx="178">
                  <c:v>51.333930114207462</c:v>
                </c:pt>
                <c:pt idx="179">
                  <c:v>51.808917121422702</c:v>
                </c:pt>
                <c:pt idx="180">
                  <c:v>52.288299129303674</c:v>
                </c:pt>
                <c:pt idx="181">
                  <c:v>52.772116804290661</c:v>
                </c:pt>
                <c:pt idx="182">
                  <c:v>53.260411189106314</c:v>
                </c:pt>
                <c:pt idx="183">
                  <c:v>53.753223706236405</c:v>
                </c:pt>
                <c:pt idx="184">
                  <c:v>54.250596161444761</c:v>
                </c:pt>
                <c:pt idx="185">
                  <c:v>54.752570747318913</c:v>
                </c:pt>
                <c:pt idx="186">
                  <c:v>55.259190046849461</c:v>
                </c:pt>
                <c:pt idx="187">
                  <c:v>55.770497037042801</c:v>
                </c:pt>
                <c:pt idx="188">
                  <c:v>56.286535092566496</c:v>
                </c:pt>
                <c:pt idx="189">
                  <c:v>56.807347989429303</c:v>
                </c:pt>
                <c:pt idx="190">
                  <c:v>57.332979908694234</c:v>
                </c:pt>
                <c:pt idx="191">
                  <c:v>57.863475440226182</c:v>
                </c:pt>
                <c:pt idx="192">
                  <c:v>58.398879586475545</c:v>
                </c:pt>
                <c:pt idx="193">
                  <c:v>58.939237766295172</c:v>
                </c:pt>
                <c:pt idx="194">
                  <c:v>59.484595818793409</c:v>
                </c:pt>
                <c:pt idx="195">
                  <c:v>60.035000007222223</c:v>
                </c:pt>
                <c:pt idx="196">
                  <c:v>60.590497022902909</c:v>
                </c:pt>
                <c:pt idx="197">
                  <c:v>61.151133989185418</c:v>
                </c:pt>
                <c:pt idx="198">
                  <c:v>61.716958465447419</c:v>
                </c:pt>
                <c:pt idx="199">
                  <c:v>62.288018451127776</c:v>
                </c:pt>
                <c:pt idx="200">
                  <c:v>62.864362389798352</c:v>
                </c:pt>
                <c:pt idx="201">
                  <c:v>63.446039173274691</c:v>
                </c:pt>
                <c:pt idx="202">
                  <c:v>64.033098145761812</c:v>
                </c:pt>
                <c:pt idx="203">
                  <c:v>64.625589108041751</c:v>
                </c:pt>
                <c:pt idx="204">
                  <c:v>65.223562321697059</c:v>
                </c:pt>
                <c:pt idx="205">
                  <c:v>65.827068513375195</c:v>
                </c:pt>
                <c:pt idx="206">
                  <c:v>66.436158879091607</c:v>
                </c:pt>
                <c:pt idx="207">
                  <c:v>67.050885088572258</c:v>
                </c:pt>
                <c:pt idx="208">
                  <c:v>67.671299289637702</c:v>
                </c:pt>
                <c:pt idx="209">
                  <c:v>68.297454112625886</c:v>
                </c:pt>
                <c:pt idx="210">
                  <c:v>68.92940267485767</c:v>
                </c:pt>
                <c:pt idx="211">
                  <c:v>69.567198585142052</c:v>
                </c:pt>
                <c:pt idx="212">
                  <c:v>70.210895948324463</c:v>
                </c:pt>
                <c:pt idx="213">
                  <c:v>70.860549369876225</c:v>
                </c:pt>
                <c:pt idx="214">
                  <c:v>71.516213960526869</c:v>
                </c:pt>
                <c:pt idx="215">
                  <c:v>72.177945340939445</c:v>
                </c:pt>
                <c:pt idx="216">
                  <c:v>72.845799646428276</c:v>
                </c:pt>
                <c:pt idx="217">
                  <c:v>73.519833531721716</c:v>
                </c:pt>
                <c:pt idx="218">
                  <c:v>74.200104175767493</c:v>
                </c:pt>
                <c:pt idx="219">
                  <c:v>74.886669286584095</c:v>
                </c:pt>
                <c:pt idx="220">
                  <c:v>75.579587106155188</c:v>
                </c:pt>
                <c:pt idx="221">
                  <c:v>76.278916415371185</c:v>
                </c:pt>
                <c:pt idx="222">
                  <c:v>76.984716539015579</c:v>
                </c:pt>
                <c:pt idx="223">
                  <c:v>77.69704735079695</c:v>
                </c:pt>
                <c:pt idx="224">
                  <c:v>78.41596927842869</c:v>
                </c:pt>
                <c:pt idx="225">
                  <c:v>79.141543308754635</c:v>
                </c:pt>
                <c:pt idx="226">
                  <c:v>79.873830992923601</c:v>
                </c:pt>
                <c:pt idx="227">
                  <c:v>80.612894451609407</c:v>
                </c:pt>
                <c:pt idx="228">
                  <c:v>81.358796380282058</c:v>
                </c:pt>
                <c:pt idx="229">
                  <c:v>82.111600054524843</c:v>
                </c:pt>
                <c:pt idx="230">
                  <c:v>82.871369335403784</c:v>
                </c:pt>
                <c:pt idx="231">
                  <c:v>83.638168674883033</c:v>
                </c:pt>
                <c:pt idx="232">
                  <c:v>84.412063121294267</c:v>
                </c:pt>
                <c:pt idx="233">
                  <c:v>85.19311832485343</c:v>
                </c:pt>
                <c:pt idx="234">
                  <c:v>85.981400543230848</c:v>
                </c:pt>
                <c:pt idx="235">
                  <c:v>86.776976647171168</c:v>
                </c:pt>
                <c:pt idx="236">
                  <c:v>87.579914126166457</c:v>
                </c:pt>
                <c:pt idx="237">
                  <c:v>88.390281094181688</c:v>
                </c:pt>
                <c:pt idx="238">
                  <c:v>89.208146295432257</c:v>
                </c:pt>
                <c:pt idx="239">
                  <c:v>90.033579110216138</c:v>
                </c:pt>
                <c:pt idx="240">
                  <c:v>90.866649560799047</c:v>
                </c:pt>
                <c:pt idx="241">
                  <c:v>91.707428317355152</c:v>
                </c:pt>
                <c:pt idx="242">
                  <c:v>92.555986703961324</c:v>
                </c:pt>
                <c:pt idx="243">
                  <c:v>93.412396704648302</c:v>
                </c:pt>
                <c:pt idx="244">
                  <c:v>94.276730969506517</c:v>
                </c:pt>
                <c:pt idx="245">
                  <c:v>95.149062820849508</c:v>
                </c:pt>
                <c:pt idx="246">
                  <c:v>96.029466259434074</c:v>
                </c:pt>
                <c:pt idx="247">
                  <c:v>96.918015970737443</c:v>
                </c:pt>
                <c:pt idx="248">
                  <c:v>97.81478733129299</c:v>
                </c:pt>
                <c:pt idx="249">
                  <c:v>98.719856415084593</c:v>
                </c:pt>
                <c:pt idx="250">
                  <c:v>99.63330000000002</c:v>
                </c:pt>
                <c:pt idx="251">
                  <c:v>100.55519557434417</c:v>
                </c:pt>
                <c:pt idx="252">
                  <c:v>101.48562134341228</c:v>
                </c:pt>
                <c:pt idx="253">
                  <c:v>102.42465623612442</c:v>
                </c:pt>
                <c:pt idx="254">
                  <c:v>103.37237991172074</c:v>
                </c:pt>
                <c:pt idx="255">
                  <c:v>104.32887276651969</c:v>
                </c:pt>
                <c:pt idx="256">
                  <c:v>105.29421594073712</c:v>
                </c:pt>
                <c:pt idx="257">
                  <c:v>106.26849132537062</c:v>
                </c:pt>
                <c:pt idx="258">
                  <c:v>107.25178156914545</c:v>
                </c:pt>
                <c:pt idx="259">
                  <c:v>108.24417008552615</c:v>
                </c:pt>
                <c:pt idx="260">
                  <c:v>109.24574105979283</c:v>
                </c:pt>
                <c:pt idx="261">
                  <c:v>110.25657945618194</c:v>
                </c:pt>
                <c:pt idx="262">
                  <c:v>111.276771025095</c:v>
                </c:pt>
                <c:pt idx="263">
                  <c:v>112.30640231037138</c:v>
                </c:pt>
                <c:pt idx="264">
                  <c:v>113.34556065663156</c:v>
                </c:pt>
                <c:pt idx="265">
                  <c:v>114.39433421668544</c:v>
                </c:pt>
                <c:pt idx="266">
                  <c:v>115.45281195901043</c:v>
                </c:pt>
                <c:pt idx="267">
                  <c:v>116.52108367530015</c:v>
                </c:pt>
                <c:pt idx="268">
                  <c:v>117.59923998807947</c:v>
                </c:pt>
                <c:pt idx="269">
                  <c:v>118.68737235839389</c:v>
                </c:pt>
                <c:pt idx="270">
                  <c:v>119.78557309356708</c:v>
                </c:pt>
                <c:pt idx="271">
                  <c:v>120.89393535503218</c:v>
                </c:pt>
                <c:pt idx="272">
                  <c:v>122.0125531662344</c:v>
                </c:pt>
                <c:pt idx="273">
                  <c:v>123.14152142060696</c:v>
                </c:pt>
                <c:pt idx="274">
                  <c:v>124.28093588962135</c:v>
                </c:pt>
                <c:pt idx="275">
                  <c:v>125.43089323091174</c:v>
                </c:pt>
                <c:pt idx="276">
                  <c:v>126.59149099647411</c:v>
                </c:pt>
                <c:pt idx="277">
                  <c:v>127.76282764094221</c:v>
                </c:pt>
                <c:pt idx="278">
                  <c:v>128.94500252993896</c:v>
                </c:pt>
                <c:pt idx="279">
                  <c:v>130.13811594850611</c:v>
                </c:pt>
                <c:pt idx="280">
                  <c:v>131.34226910961209</c:v>
                </c:pt>
                <c:pt idx="281">
                  <c:v>132.55756416273644</c:v>
                </c:pt>
                <c:pt idx="282">
                  <c:v>133.78410420253698</c:v>
                </c:pt>
                <c:pt idx="283">
                  <c:v>135.02199327759439</c:v>
                </c:pt>
                <c:pt idx="284">
                  <c:v>136.27133639923881</c:v>
                </c:pt>
                <c:pt idx="285">
                  <c:v>137.53223955045851</c:v>
                </c:pt>
                <c:pt idx="286">
                  <c:v>138.80480969489025</c:v>
                </c:pt>
                <c:pt idx="287">
                  <c:v>140.08915478589287</c:v>
                </c:pt>
                <c:pt idx="288">
                  <c:v>141.38538377570583</c:v>
                </c:pt>
                <c:pt idx="289">
                  <c:v>142.69360662469066</c:v>
                </c:pt>
                <c:pt idx="290">
                  <c:v>144.01393431066015</c:v>
                </c:pt>
                <c:pt idx="291">
                  <c:v>145.34647883829183</c:v>
                </c:pt>
                <c:pt idx="292">
                  <c:v>146.69135324862975</c:v>
                </c:pt>
                <c:pt idx="293">
                  <c:v>148.04867162867404</c:v>
                </c:pt>
                <c:pt idx="294">
                  <c:v>149.41854912105865</c:v>
                </c:pt>
                <c:pt idx="295">
                  <c:v>150.80110193381921</c:v>
                </c:pt>
                <c:pt idx="296">
                  <c:v>152.19644735025122</c:v>
                </c:pt>
                <c:pt idx="297">
                  <c:v>153.60470373885931</c:v>
                </c:pt>
                <c:pt idx="298">
                  <c:v>155.02599056339776</c:v>
                </c:pt>
                <c:pt idx="299">
                  <c:v>156.46042839300614</c:v>
                </c:pt>
                <c:pt idx="300">
                  <c:v>157.90813891243585</c:v>
                </c:pt>
                <c:pt idx="301">
                  <c:v>159.36924493237447</c:v>
                </c:pt>
                <c:pt idx="302">
                  <c:v>160.84387039986035</c:v>
                </c:pt>
                <c:pt idx="303">
                  <c:v>162.33214040880387</c:v>
                </c:pt>
                <c:pt idx="304">
                  <c:v>163.83418121059049</c:v>
                </c:pt>
                <c:pt idx="305">
                  <c:v>165.35012022479819</c:v>
                </c:pt>
                <c:pt idx="306">
                  <c:v>166.88008605000556</c:v>
                </c:pt>
                <c:pt idx="307">
                  <c:v>168.42420847469256</c:v>
                </c:pt>
                <c:pt idx="308">
                  <c:v>169.98261848826505</c:v>
                </c:pt>
                <c:pt idx="309">
                  <c:v>171.55544829215251</c:v>
                </c:pt>
                <c:pt idx="310">
                  <c:v>173.14283131103522</c:v>
                </c:pt>
                <c:pt idx="311">
                  <c:v>174.74490220415015</c:v>
                </c:pt>
                <c:pt idx="312">
                  <c:v>176.36179687672671</c:v>
                </c:pt>
                <c:pt idx="313">
                  <c:v>177.99365249150608</c:v>
                </c:pt>
                <c:pt idx="314">
                  <c:v>179.64060748038335</c:v>
                </c:pt>
                <c:pt idx="315">
                  <c:v>181.30280155614557</c:v>
                </c:pt>
                <c:pt idx="316">
                  <c:v>182.98037572432835</c:v>
                </c:pt>
                <c:pt idx="317">
                  <c:v>184.673472295175</c:v>
                </c:pt>
                <c:pt idx="318">
                  <c:v>186.38223489570848</c:v>
                </c:pt>
                <c:pt idx="319">
                  <c:v>188.10680848191615</c:v>
                </c:pt>
                <c:pt idx="320">
                  <c:v>189.84733935104771</c:v>
                </c:pt>
                <c:pt idx="321">
                  <c:v>191.60397515402462</c:v>
                </c:pt>
                <c:pt idx="322">
                  <c:v>193.37686490796381</c:v>
                </c:pt>
                <c:pt idx="323">
                  <c:v>195.16615900882437</c:v>
                </c:pt>
                <c:pt idx="324">
                  <c:v>196.97200924415719</c:v>
                </c:pt>
                <c:pt idx="325">
                  <c:v>198.79456880598877</c:v>
                </c:pt>
                <c:pt idx="326">
                  <c:v>200.63399230381461</c:v>
                </c:pt>
                <c:pt idx="327">
                  <c:v>202.49043577771175</c:v>
                </c:pt>
                <c:pt idx="328">
                  <c:v>204.36405671158079</c:v>
                </c:pt>
                <c:pt idx="329">
                  <c:v>206.25501404650191</c:v>
                </c:pt>
                <c:pt idx="330">
                  <c:v>208.16346819422026</c:v>
                </c:pt>
                <c:pt idx="331">
                  <c:v>210.08958105074885</c:v>
                </c:pt>
                <c:pt idx="332">
                  <c:v>212.03351601010988</c:v>
                </c:pt>
                <c:pt idx="333">
                  <c:v>213.99543797818939</c:v>
                </c:pt>
                <c:pt idx="334">
                  <c:v>215.97551338673159</c:v>
                </c:pt>
                <c:pt idx="335">
                  <c:v>217.97391020745283</c:v>
                </c:pt>
                <c:pt idx="336">
                  <c:v>219.99079796629221</c:v>
                </c:pt>
                <c:pt idx="337">
                  <c:v>222.02634775779296</c:v>
                </c:pt>
                <c:pt idx="338">
                  <c:v>224.08073225961888</c:v>
                </c:pt>
                <c:pt idx="339">
                  <c:v>226.15412574719659</c:v>
                </c:pt>
                <c:pt idx="340">
                  <c:v>228.24670410850737</c:v>
                </c:pt>
                <c:pt idx="341">
                  <c:v>230.35864485900171</c:v>
                </c:pt>
                <c:pt idx="342">
                  <c:v>232.49012715666163</c:v>
                </c:pt>
                <c:pt idx="343">
                  <c:v>234.64133181719666</c:v>
                </c:pt>
                <c:pt idx="344">
                  <c:v>236.81244132938187</c:v>
                </c:pt>
                <c:pt idx="345">
                  <c:v>239.00363987054507</c:v>
                </c:pt>
                <c:pt idx="346">
                  <c:v>241.21511332217995</c:v>
                </c:pt>
                <c:pt idx="347">
                  <c:v>243.44704928572472</c:v>
                </c:pt>
                <c:pt idx="348">
                  <c:v>245.69963709846951</c:v>
                </c:pt>
                <c:pt idx="349">
                  <c:v>247.97306784962493</c:v>
                </c:pt>
                <c:pt idx="350">
                  <c:v>250.26753439652379</c:v>
                </c:pt>
                <c:pt idx="351">
                  <c:v>252.58323138098709</c:v>
                </c:pt>
                <c:pt idx="352">
                  <c:v>254.92035524583642</c:v>
                </c:pt>
                <c:pt idx="353">
                  <c:v>257.27910425155414</c:v>
                </c:pt>
                <c:pt idx="354">
                  <c:v>259.65967849310459</c:v>
                </c:pt>
                <c:pt idx="355">
                  <c:v>262.06227991690952</c:v>
                </c:pt>
                <c:pt idx="356">
                  <c:v>264.48711233797798</c:v>
                </c:pt>
                <c:pt idx="357">
                  <c:v>266.93438145719205</c:v>
                </c:pt>
                <c:pt idx="358">
                  <c:v>269.40429487876611</c:v>
                </c:pt>
                <c:pt idx="359">
                  <c:v>271.89706212784802</c:v>
                </c:pt>
                <c:pt idx="360">
                  <c:v>274.4128946683029</c:v>
                </c:pt>
                <c:pt idx="361">
                  <c:v>276.95200592064174</c:v>
                </c:pt>
                <c:pt idx="362">
                  <c:v>279.51461128013381</c:v>
                </c:pt>
                <c:pt idx="363">
                  <c:v>282.10092813507856</c:v>
                </c:pt>
                <c:pt idx="364">
                  <c:v>284.71117588523958</c:v>
                </c:pt>
                <c:pt idx="365">
                  <c:v>287.34557596046352</c:v>
                </c:pt>
                <c:pt idx="366">
                  <c:v>290.0043518394657</c:v>
                </c:pt>
                <c:pt idx="367">
                  <c:v>292.68772906877871</c:v>
                </c:pt>
                <c:pt idx="368">
                  <c:v>295.39593528189585</c:v>
                </c:pt>
                <c:pt idx="369">
                  <c:v>298.12920021857474</c:v>
                </c:pt>
                <c:pt idx="370">
                  <c:v>300.88775574433089</c:v>
                </c:pt>
                <c:pt idx="371">
                  <c:v>303.67183587010106</c:v>
                </c:pt>
                <c:pt idx="372">
                  <c:v>306.48167677210608</c:v>
                </c:pt>
                <c:pt idx="373">
                  <c:v>309.31751681186898</c:v>
                </c:pt>
                <c:pt idx="374">
                  <c:v>312.179596556452</c:v>
                </c:pt>
                <c:pt idx="375">
                  <c:v>315.06815879885494</c:v>
                </c:pt>
                <c:pt idx="376">
                  <c:v>317.98344857861036</c:v>
                </c:pt>
                <c:pt idx="377">
                  <c:v>320.92571320257991</c:v>
                </c:pt>
                <c:pt idx="378">
                  <c:v>323.8952022659218</c:v>
                </c:pt>
                <c:pt idx="379">
                  <c:v>326.89216767327389</c:v>
                </c:pt>
                <c:pt idx="380">
                  <c:v>329.91686366011413</c:v>
                </c:pt>
                <c:pt idx="381">
                  <c:v>332.96954681433897</c:v>
                </c:pt>
                <c:pt idx="382">
                  <c:v>336.05047609801619</c:v>
                </c:pt>
                <c:pt idx="383">
                  <c:v>339.1599128693677</c:v>
                </c:pt>
                <c:pt idx="384">
                  <c:v>342.29812090492555</c:v>
                </c:pt>
                <c:pt idx="385">
                  <c:v>345.46536642192166</c:v>
                </c:pt>
                <c:pt idx="386">
                  <c:v>348.66191810086383</c:v>
                </c:pt>
                <c:pt idx="387">
                  <c:v>351.88804710833045</c:v>
                </c:pt>
                <c:pt idx="388">
                  <c:v>355.14402711996939</c:v>
                </c:pt>
                <c:pt idx="389">
                  <c:v>358.43013434372693</c:v>
                </c:pt>
                <c:pt idx="390">
                  <c:v>361.74664754325943</c:v>
                </c:pt>
                <c:pt idx="391">
                  <c:v>365.09384806159983</c:v>
                </c:pt>
                <c:pt idx="392">
                  <c:v>368.47201984501129</c:v>
                </c:pt>
                <c:pt idx="393">
                  <c:v>371.881449467084</c:v>
                </c:pt>
                <c:pt idx="394">
                  <c:v>375.32242615303426</c:v>
                </c:pt>
                <c:pt idx="395">
                  <c:v>378.79524180425443</c:v>
                </c:pt>
                <c:pt idx="396">
                  <c:v>382.30019102305846</c:v>
                </c:pt>
                <c:pt idx="397">
                  <c:v>385.83757113768968</c:v>
                </c:pt>
                <c:pt idx="398">
                  <c:v>389.40768222753098</c:v>
                </c:pt>
                <c:pt idx="399">
                  <c:v>393.01082714856824</c:v>
                </c:pt>
                <c:pt idx="400">
                  <c:v>396.64731155907754</c:v>
                </c:pt>
                <c:pt idx="401">
                  <c:v>400.31744394555676</c:v>
                </c:pt>
                <c:pt idx="402">
                  <c:v>404.02153564889488</c:v>
                </c:pt>
                <c:pt idx="403">
                  <c:v>407.75990089078107</c:v>
                </c:pt>
                <c:pt idx="404">
                  <c:v>411.53285680036277</c:v>
                </c:pt>
                <c:pt idx="405">
                  <c:v>415.34072344114941</c:v>
                </c:pt>
                <c:pt idx="406">
                  <c:v>419.18382383815793</c:v>
                </c:pt>
                <c:pt idx="407">
                  <c:v>423.06248400532235</c:v>
                </c:pt>
                <c:pt idx="408">
                  <c:v>426.97703297314206</c:v>
                </c:pt>
                <c:pt idx="409">
                  <c:v>430.92780281660271</c:v>
                </c:pt>
                <c:pt idx="410">
                  <c:v>434.91512868334149</c:v>
                </c:pt>
                <c:pt idx="411">
                  <c:v>438.93934882207395</c:v>
                </c:pt>
                <c:pt idx="412">
                  <c:v>443.00080461129926</c:v>
                </c:pt>
                <c:pt idx="413">
                  <c:v>447.09984058824716</c:v>
                </c:pt>
                <c:pt idx="414">
                  <c:v>451.23680447811347</c:v>
                </c:pt>
                <c:pt idx="415">
                  <c:v>455.41204722355712</c:v>
                </c:pt>
                <c:pt idx="416">
                  <c:v>459.62592301446625</c:v>
                </c:pt>
                <c:pt idx="417">
                  <c:v>463.87878931801077</c:v>
                </c:pt>
                <c:pt idx="418">
                  <c:v>468.17100690896001</c:v>
                </c:pt>
                <c:pt idx="419">
                  <c:v>472.50293990029456</c:v>
                </c:pt>
                <c:pt idx="420">
                  <c:v>476.87495577409044</c:v>
                </c:pt>
                <c:pt idx="421">
                  <c:v>481.28742541269241</c:v>
                </c:pt>
                <c:pt idx="422">
                  <c:v>485.74072313017768</c:v>
                </c:pt>
                <c:pt idx="423">
                  <c:v>490.23522670410722</c:v>
                </c:pt>
                <c:pt idx="424">
                  <c:v>494.77131740757773</c:v>
                </c:pt>
                <c:pt idx="425">
                  <c:v>499.34938004156078</c:v>
                </c:pt>
                <c:pt idx="426">
                  <c:v>503.96980296754828</c:v>
                </c:pt>
                <c:pt idx="427">
                  <c:v>508.63297814049599</c:v>
                </c:pt>
                <c:pt idx="428">
                  <c:v>513.33930114207453</c:v>
                </c:pt>
                <c:pt idx="429">
                  <c:v>518.08917121422701</c:v>
                </c:pt>
                <c:pt idx="430">
                  <c:v>522.88299129303675</c:v>
                </c:pt>
                <c:pt idx="431">
                  <c:v>527.72116804290658</c:v>
                </c:pt>
                <c:pt idx="432">
                  <c:v>532.6041118910631</c:v>
                </c:pt>
                <c:pt idx="433">
                  <c:v>537.53223706236406</c:v>
                </c:pt>
                <c:pt idx="434">
                  <c:v>542.50596161444764</c:v>
                </c:pt>
                <c:pt idx="435">
                  <c:v>547.52570747318907</c:v>
                </c:pt>
                <c:pt idx="436">
                  <c:v>552.59190046849471</c:v>
                </c:pt>
                <c:pt idx="437">
                  <c:v>557.70497037042799</c:v>
                </c:pt>
                <c:pt idx="438">
                  <c:v>562.86535092566498</c:v>
                </c:pt>
                <c:pt idx="439">
                  <c:v>568.07347989429456</c:v>
                </c:pt>
                <c:pt idx="440">
                  <c:v>573.32979908694222</c:v>
                </c:pt>
                <c:pt idx="441">
                  <c:v>578.63475440226182</c:v>
                </c:pt>
                <c:pt idx="442">
                  <c:v>583.9887958647555</c:v>
                </c:pt>
                <c:pt idx="443">
                  <c:v>589.39237766295332</c:v>
                </c:pt>
                <c:pt idx="444">
                  <c:v>594.84595818793412</c:v>
                </c:pt>
                <c:pt idx="445">
                  <c:v>600.35000007222379</c:v>
                </c:pt>
                <c:pt idx="446">
                  <c:v>605.904970229029</c:v>
                </c:pt>
                <c:pt idx="447">
                  <c:v>611.51133989185416</c:v>
                </c:pt>
                <c:pt idx="448">
                  <c:v>617.16958465447419</c:v>
                </c:pt>
                <c:pt idx="449">
                  <c:v>622.88018451127778</c:v>
                </c:pt>
                <c:pt idx="450">
                  <c:v>628.6436238979835</c:v>
                </c:pt>
                <c:pt idx="451">
                  <c:v>634.46039173274687</c:v>
                </c:pt>
                <c:pt idx="452">
                  <c:v>640.33098145761812</c:v>
                </c:pt>
                <c:pt idx="453">
                  <c:v>646.25589108041743</c:v>
                </c:pt>
                <c:pt idx="454">
                  <c:v>652.23562321696897</c:v>
                </c:pt>
                <c:pt idx="455">
                  <c:v>658.27068513375207</c:v>
                </c:pt>
                <c:pt idx="456">
                  <c:v>664.36158879091613</c:v>
                </c:pt>
                <c:pt idx="457">
                  <c:v>670.5088508857225</c:v>
                </c:pt>
                <c:pt idx="458">
                  <c:v>676.71299289637705</c:v>
                </c:pt>
                <c:pt idx="459">
                  <c:v>682.97454112626042</c:v>
                </c:pt>
                <c:pt idx="460">
                  <c:v>689.29402674857681</c:v>
                </c:pt>
                <c:pt idx="461">
                  <c:v>695.67198585142046</c:v>
                </c:pt>
                <c:pt idx="462">
                  <c:v>702.10895948324469</c:v>
                </c:pt>
                <c:pt idx="463">
                  <c:v>708.6054936987623</c:v>
                </c:pt>
                <c:pt idx="464">
                  <c:v>715.16213960527023</c:v>
                </c:pt>
                <c:pt idx="465">
                  <c:v>721.77945340939448</c:v>
                </c:pt>
                <c:pt idx="466">
                  <c:v>728.45799646428418</c:v>
                </c:pt>
                <c:pt idx="467">
                  <c:v>735.19833531721713</c:v>
                </c:pt>
                <c:pt idx="468">
                  <c:v>742.0010417576766</c:v>
                </c:pt>
                <c:pt idx="469">
                  <c:v>748.86669286584095</c:v>
                </c:pt>
                <c:pt idx="470">
                  <c:v>755.79587106155191</c:v>
                </c:pt>
                <c:pt idx="471">
                  <c:v>762.78916415371179</c:v>
                </c:pt>
                <c:pt idx="472">
                  <c:v>769.84716539015585</c:v>
                </c:pt>
                <c:pt idx="473">
                  <c:v>776.97047350796959</c:v>
                </c:pt>
                <c:pt idx="474">
                  <c:v>784.15969278428702</c:v>
                </c:pt>
                <c:pt idx="475">
                  <c:v>791.41543308754785</c:v>
                </c:pt>
                <c:pt idx="476">
                  <c:v>798.73830992923604</c:v>
                </c:pt>
                <c:pt idx="477">
                  <c:v>806.12894451609566</c:v>
                </c:pt>
                <c:pt idx="478">
                  <c:v>813.58796380282058</c:v>
                </c:pt>
                <c:pt idx="479">
                  <c:v>821.11600054525002</c:v>
                </c:pt>
                <c:pt idx="480">
                  <c:v>828.71369335403779</c:v>
                </c:pt>
                <c:pt idx="481">
                  <c:v>836.38168674883036</c:v>
                </c:pt>
                <c:pt idx="482">
                  <c:v>844.12063121294273</c:v>
                </c:pt>
                <c:pt idx="483">
                  <c:v>851.93118324853424</c:v>
                </c:pt>
                <c:pt idx="484">
                  <c:v>859.81400543230848</c:v>
                </c:pt>
                <c:pt idx="485">
                  <c:v>867.76976647171182</c:v>
                </c:pt>
                <c:pt idx="486">
                  <c:v>875.79914126166466</c:v>
                </c:pt>
                <c:pt idx="487">
                  <c:v>883.90281094181694</c:v>
                </c:pt>
                <c:pt idx="488">
                  <c:v>892.08146295432414</c:v>
                </c:pt>
                <c:pt idx="489">
                  <c:v>900.33579110216135</c:v>
                </c:pt>
                <c:pt idx="490">
                  <c:v>908.66649560799215</c:v>
                </c:pt>
                <c:pt idx="491">
                  <c:v>917.07428317355311</c:v>
                </c:pt>
                <c:pt idx="492">
                  <c:v>925.55986703961491</c:v>
                </c:pt>
                <c:pt idx="493">
                  <c:v>934.12396704648302</c:v>
                </c:pt>
                <c:pt idx="494">
                  <c:v>942.76730969506514</c:v>
                </c:pt>
                <c:pt idx="495">
                  <c:v>951.49062820849497</c:v>
                </c:pt>
                <c:pt idx="496">
                  <c:v>960.29466259434071</c:v>
                </c:pt>
                <c:pt idx="497">
                  <c:v>969.18015970737451</c:v>
                </c:pt>
                <c:pt idx="498">
                  <c:v>978.14787331292985</c:v>
                </c:pt>
                <c:pt idx="499">
                  <c:v>987.19856415084598</c:v>
                </c:pt>
                <c:pt idx="500">
                  <c:v>996.3330000000002</c:v>
                </c:pt>
                <c:pt idx="501">
                  <c:v>1005.5519557434416</c:v>
                </c:pt>
                <c:pt idx="502">
                  <c:v>1014.8562134341227</c:v>
                </c:pt>
                <c:pt idx="503">
                  <c:v>1024.2465623612443</c:v>
                </c:pt>
                <c:pt idx="504">
                  <c:v>1033.7237991172074</c:v>
                </c:pt>
                <c:pt idx="505">
                  <c:v>1043.288727665197</c:v>
                </c:pt>
                <c:pt idx="506">
                  <c:v>1052.942159407371</c:v>
                </c:pt>
                <c:pt idx="507">
                  <c:v>1062.6849132537063</c:v>
                </c:pt>
                <c:pt idx="508">
                  <c:v>1072.5178156914544</c:v>
                </c:pt>
                <c:pt idx="509">
                  <c:v>1082.4417008552614</c:v>
                </c:pt>
                <c:pt idx="510">
                  <c:v>1092.4574105979284</c:v>
                </c:pt>
                <c:pt idx="511">
                  <c:v>1102.5657945618211</c:v>
                </c:pt>
                <c:pt idx="512">
                  <c:v>1112.7677102509501</c:v>
                </c:pt>
                <c:pt idx="513">
                  <c:v>1123.0640231037155</c:v>
                </c:pt>
                <c:pt idx="514">
                  <c:v>1133.4556065663173</c:v>
                </c:pt>
                <c:pt idx="515">
                  <c:v>1143.943342166853</c:v>
                </c:pt>
                <c:pt idx="516">
                  <c:v>1154.5281195901059</c:v>
                </c:pt>
                <c:pt idx="517">
                  <c:v>1165.2108367530013</c:v>
                </c:pt>
                <c:pt idx="518">
                  <c:v>1175.9923998807947</c:v>
                </c:pt>
                <c:pt idx="519">
                  <c:v>1186.873723583939</c:v>
                </c:pt>
                <c:pt idx="520">
                  <c:v>1197.8557309356706</c:v>
                </c:pt>
                <c:pt idx="521">
                  <c:v>1208.939353550322</c:v>
                </c:pt>
                <c:pt idx="522">
                  <c:v>1220.125531662344</c:v>
                </c:pt>
                <c:pt idx="523">
                  <c:v>1231.4152142060698</c:v>
                </c:pt>
                <c:pt idx="524">
                  <c:v>1242.8093588962151</c:v>
                </c:pt>
                <c:pt idx="525">
                  <c:v>1254.308932309119</c:v>
                </c:pt>
                <c:pt idx="526">
                  <c:v>1265.9149099647427</c:v>
                </c:pt>
                <c:pt idx="527">
                  <c:v>1277.6282764094219</c:v>
                </c:pt>
                <c:pt idx="528">
                  <c:v>1289.4500252993896</c:v>
                </c:pt>
                <c:pt idx="529">
                  <c:v>1301.3811594850627</c:v>
                </c:pt>
                <c:pt idx="530">
                  <c:v>1313.4226910961211</c:v>
                </c:pt>
                <c:pt idx="531">
                  <c:v>1325.5756416273662</c:v>
                </c:pt>
                <c:pt idx="532">
                  <c:v>1337.8410420253713</c:v>
                </c:pt>
                <c:pt idx="533">
                  <c:v>1350.2199327759456</c:v>
                </c:pt>
                <c:pt idx="534">
                  <c:v>1362.7133639923898</c:v>
                </c:pt>
                <c:pt idx="535">
                  <c:v>1375.3223955045864</c:v>
                </c:pt>
                <c:pt idx="536">
                  <c:v>1388.0480969489024</c:v>
                </c:pt>
                <c:pt idx="537">
                  <c:v>1400.8915478589306</c:v>
                </c:pt>
                <c:pt idx="538">
                  <c:v>1413.8538377570583</c:v>
                </c:pt>
                <c:pt idx="539">
                  <c:v>1426.936066246908</c:v>
                </c:pt>
                <c:pt idx="540">
                  <c:v>1440.1393431066033</c:v>
                </c:pt>
                <c:pt idx="541">
                  <c:v>1453.4647883829184</c:v>
                </c:pt>
                <c:pt idx="542">
                  <c:v>1466.9135324862991</c:v>
                </c:pt>
                <c:pt idx="543">
                  <c:v>1480.4867162867404</c:v>
                </c:pt>
                <c:pt idx="544">
                  <c:v>1494.1854912105864</c:v>
                </c:pt>
                <c:pt idx="545">
                  <c:v>1508.0110193381936</c:v>
                </c:pt>
                <c:pt idx="546">
                  <c:v>1521.9644735025138</c:v>
                </c:pt>
                <c:pt idx="547">
                  <c:v>1536.0470373885946</c:v>
                </c:pt>
                <c:pt idx="548">
                  <c:v>1550.2599056339791</c:v>
                </c:pt>
                <c:pt idx="549">
                  <c:v>1564.6042839300615</c:v>
                </c:pt>
                <c:pt idx="550">
                  <c:v>1579.0813891243583</c:v>
                </c:pt>
                <c:pt idx="551">
                  <c:v>1593.6924493237445</c:v>
                </c:pt>
                <c:pt idx="552">
                  <c:v>1608.4387039986032</c:v>
                </c:pt>
                <c:pt idx="553">
                  <c:v>1623.3214040880384</c:v>
                </c:pt>
                <c:pt idx="554">
                  <c:v>1638.3418121059049</c:v>
                </c:pt>
                <c:pt idx="555">
                  <c:v>1653.5012022479816</c:v>
                </c:pt>
                <c:pt idx="556">
                  <c:v>1668.8008605000555</c:v>
                </c:pt>
                <c:pt idx="557">
                  <c:v>1684.2420847469259</c:v>
                </c:pt>
                <c:pt idx="558">
                  <c:v>1699.8261848826505</c:v>
                </c:pt>
                <c:pt idx="559">
                  <c:v>1715.554482921541</c:v>
                </c:pt>
                <c:pt idx="560">
                  <c:v>1731.4283131103518</c:v>
                </c:pt>
                <c:pt idx="561">
                  <c:v>1747.4490220415016</c:v>
                </c:pt>
                <c:pt idx="562">
                  <c:v>1763.6179687672673</c:v>
                </c:pt>
                <c:pt idx="563">
                  <c:v>1779.9365249150608</c:v>
                </c:pt>
                <c:pt idx="564">
                  <c:v>1796.4060748038335</c:v>
                </c:pt>
                <c:pt idx="565">
                  <c:v>1813.0280155614555</c:v>
                </c:pt>
                <c:pt idx="566">
                  <c:v>1829.8037572432834</c:v>
                </c:pt>
                <c:pt idx="567">
                  <c:v>1846.7347229517502</c:v>
                </c:pt>
                <c:pt idx="568">
                  <c:v>1863.8223489570851</c:v>
                </c:pt>
                <c:pt idx="569">
                  <c:v>1881.0680848191616</c:v>
                </c:pt>
                <c:pt idx="570">
                  <c:v>1898.4733935104773</c:v>
                </c:pt>
                <c:pt idx="571">
                  <c:v>1916.0397515402462</c:v>
                </c:pt>
                <c:pt idx="572">
                  <c:v>1933.768649079638</c:v>
                </c:pt>
                <c:pt idx="573">
                  <c:v>1951.6615900882437</c:v>
                </c:pt>
                <c:pt idx="574">
                  <c:v>1969.7200924415718</c:v>
                </c:pt>
                <c:pt idx="575">
                  <c:v>1987.9456880598877</c:v>
                </c:pt>
                <c:pt idx="576">
                  <c:v>2006.339923038146</c:v>
                </c:pt>
                <c:pt idx="577">
                  <c:v>2024.9043577771172</c:v>
                </c:pt>
                <c:pt idx="578">
                  <c:v>2043.6405671158079</c:v>
                </c:pt>
                <c:pt idx="579">
                  <c:v>2062.550140465019</c:v>
                </c:pt>
                <c:pt idx="580">
                  <c:v>2081.6346819422029</c:v>
                </c:pt>
                <c:pt idx="581">
                  <c:v>2100.8958105074885</c:v>
                </c:pt>
                <c:pt idx="582">
                  <c:v>2120.3351601010986</c:v>
                </c:pt>
                <c:pt idx="583">
                  <c:v>2139.9543797818937</c:v>
                </c:pt>
                <c:pt idx="584">
                  <c:v>2159.7551338673161</c:v>
                </c:pt>
                <c:pt idx="585">
                  <c:v>2179.7391020745281</c:v>
                </c:pt>
                <c:pt idx="586">
                  <c:v>2199.9079796629221</c:v>
                </c:pt>
                <c:pt idx="587">
                  <c:v>2220.2634775779293</c:v>
                </c:pt>
                <c:pt idx="588">
                  <c:v>2240.8073225961725</c:v>
                </c:pt>
                <c:pt idx="589">
                  <c:v>2261.5412574719658</c:v>
                </c:pt>
                <c:pt idx="590">
                  <c:v>2282.4670410850736</c:v>
                </c:pt>
                <c:pt idx="591">
                  <c:v>2303.586448590017</c:v>
                </c:pt>
                <c:pt idx="592">
                  <c:v>2324.9012715666163</c:v>
                </c:pt>
                <c:pt idx="593">
                  <c:v>2346.4133181719667</c:v>
                </c:pt>
                <c:pt idx="594">
                  <c:v>2368.1244132938186</c:v>
                </c:pt>
                <c:pt idx="595">
                  <c:v>2390.0363987054507</c:v>
                </c:pt>
                <c:pt idx="596">
                  <c:v>2412.1511332217997</c:v>
                </c:pt>
                <c:pt idx="597">
                  <c:v>2434.4704928572469</c:v>
                </c:pt>
                <c:pt idx="598">
                  <c:v>2456.9963709846952</c:v>
                </c:pt>
                <c:pt idx="599">
                  <c:v>2479.7306784962493</c:v>
                </c:pt>
                <c:pt idx="600">
                  <c:v>2502.675343965238</c:v>
                </c:pt>
                <c:pt idx="601">
                  <c:v>2525.8323138098713</c:v>
                </c:pt>
                <c:pt idx="602">
                  <c:v>2549.2035524583644</c:v>
                </c:pt>
                <c:pt idx="603">
                  <c:v>2572.7910425155414</c:v>
                </c:pt>
                <c:pt idx="604">
                  <c:v>2596.5967849310459</c:v>
                </c:pt>
                <c:pt idx="605">
                  <c:v>2620.6227991690957</c:v>
                </c:pt>
                <c:pt idx="606">
                  <c:v>2644.8711233797799</c:v>
                </c:pt>
                <c:pt idx="607">
                  <c:v>2669.3438145719206</c:v>
                </c:pt>
                <c:pt idx="608">
                  <c:v>2694.0429487876613</c:v>
                </c:pt>
                <c:pt idx="609">
                  <c:v>2718.9706212784804</c:v>
                </c:pt>
                <c:pt idx="610">
                  <c:v>2744.1289466830285</c:v>
                </c:pt>
                <c:pt idx="611">
                  <c:v>2769.5200592064175</c:v>
                </c:pt>
                <c:pt idx="612">
                  <c:v>2795.1461128013379</c:v>
                </c:pt>
                <c:pt idx="613">
                  <c:v>2821.0092813507854</c:v>
                </c:pt>
                <c:pt idx="614">
                  <c:v>2847.1117588523957</c:v>
                </c:pt>
                <c:pt idx="615">
                  <c:v>2873.4557596046352</c:v>
                </c:pt>
                <c:pt idx="616">
                  <c:v>2900.0435183946565</c:v>
                </c:pt>
                <c:pt idx="617">
                  <c:v>2926.8772906877871</c:v>
                </c:pt>
                <c:pt idx="618">
                  <c:v>2953.9593528189589</c:v>
                </c:pt>
                <c:pt idx="619">
                  <c:v>2981.2920021857476</c:v>
                </c:pt>
                <c:pt idx="620">
                  <c:v>3008.8775574433089</c:v>
                </c:pt>
                <c:pt idx="621">
                  <c:v>3036.7183587010109</c:v>
                </c:pt>
                <c:pt idx="622">
                  <c:v>3064.8167677210613</c:v>
                </c:pt>
                <c:pt idx="623">
                  <c:v>3093.1751681186902</c:v>
                </c:pt>
                <c:pt idx="624">
                  <c:v>3121.79596556452</c:v>
                </c:pt>
                <c:pt idx="625">
                  <c:v>3150.6815879885494</c:v>
                </c:pt>
                <c:pt idx="626">
                  <c:v>3179.8344857861039</c:v>
                </c:pt>
                <c:pt idx="627">
                  <c:v>3209.2571320257989</c:v>
                </c:pt>
                <c:pt idx="628">
                  <c:v>3238.9520226592176</c:v>
                </c:pt>
                <c:pt idx="629">
                  <c:v>3268.9216767327389</c:v>
                </c:pt>
                <c:pt idx="630">
                  <c:v>3299.1686366011413</c:v>
                </c:pt>
                <c:pt idx="631">
                  <c:v>3329.6954681433899</c:v>
                </c:pt>
                <c:pt idx="632">
                  <c:v>3360.5047609801618</c:v>
                </c:pt>
                <c:pt idx="633">
                  <c:v>3391.5991286936774</c:v>
                </c:pt>
                <c:pt idx="634">
                  <c:v>3422.981209049256</c:v>
                </c:pt>
                <c:pt idx="635">
                  <c:v>3454.6536642192159</c:v>
                </c:pt>
                <c:pt idx="636">
                  <c:v>3486.6191810086389</c:v>
                </c:pt>
                <c:pt idx="637">
                  <c:v>3518.8804710833047</c:v>
                </c:pt>
                <c:pt idx="638">
                  <c:v>3551.4402711997095</c:v>
                </c:pt>
                <c:pt idx="639">
                  <c:v>3584.3013434372688</c:v>
                </c:pt>
                <c:pt idx="640">
                  <c:v>3617.4664754325941</c:v>
                </c:pt>
                <c:pt idx="641">
                  <c:v>3650.9384806159983</c:v>
                </c:pt>
                <c:pt idx="642">
                  <c:v>3684.7201984501135</c:v>
                </c:pt>
                <c:pt idx="643">
                  <c:v>3718.8144946708398</c:v>
                </c:pt>
                <c:pt idx="644">
                  <c:v>3753.2242615303426</c:v>
                </c:pt>
                <c:pt idx="645">
                  <c:v>3787.9524180425442</c:v>
                </c:pt>
                <c:pt idx="646">
                  <c:v>3823.0019102305846</c:v>
                </c:pt>
                <c:pt idx="647">
                  <c:v>3858.3757113768966</c:v>
                </c:pt>
                <c:pt idx="648">
                  <c:v>3894.07682227531</c:v>
                </c:pt>
                <c:pt idx="649">
                  <c:v>3930.1082714856825</c:v>
                </c:pt>
                <c:pt idx="650">
                  <c:v>3966.4731155907762</c:v>
                </c:pt>
                <c:pt idx="651">
                  <c:v>4003.1744394555681</c:v>
                </c:pt>
                <c:pt idx="652">
                  <c:v>4040.2153564889491</c:v>
                </c:pt>
                <c:pt idx="653">
                  <c:v>4077.5990089078105</c:v>
                </c:pt>
                <c:pt idx="654">
                  <c:v>4115.3285680036433</c:v>
                </c:pt>
                <c:pt idx="655">
                  <c:v>4153.4072344114938</c:v>
                </c:pt>
                <c:pt idx="656">
                  <c:v>4191.8382383815788</c:v>
                </c:pt>
                <c:pt idx="657">
                  <c:v>4230.6248400532231</c:v>
                </c:pt>
                <c:pt idx="658">
                  <c:v>4269.7703297314201</c:v>
                </c:pt>
                <c:pt idx="659">
                  <c:v>4309.2780281660271</c:v>
                </c:pt>
                <c:pt idx="660">
                  <c:v>4349.1512868334148</c:v>
                </c:pt>
                <c:pt idx="661">
                  <c:v>4389.393488220755</c:v>
                </c:pt>
                <c:pt idx="662">
                  <c:v>4430.0080461129928</c:v>
                </c:pt>
                <c:pt idx="663">
                  <c:v>4470.9984058824721</c:v>
                </c:pt>
                <c:pt idx="664">
                  <c:v>4512.3680447811503</c:v>
                </c:pt>
                <c:pt idx="665">
                  <c:v>4554.1204722355706</c:v>
                </c:pt>
                <c:pt idx="666">
                  <c:v>4596.2592301446621</c:v>
                </c:pt>
                <c:pt idx="667">
                  <c:v>4638.7878931801069</c:v>
                </c:pt>
                <c:pt idx="668">
                  <c:v>4681.7100690896004</c:v>
                </c:pt>
                <c:pt idx="669">
                  <c:v>4725.0293990029622</c:v>
                </c:pt>
                <c:pt idx="670">
                  <c:v>4768.74955774092</c:v>
                </c:pt>
                <c:pt idx="671">
                  <c:v>4812.8742541269239</c:v>
                </c:pt>
                <c:pt idx="672">
                  <c:v>4857.4072313017768</c:v>
                </c:pt>
                <c:pt idx="673">
                  <c:v>4902.3522670410721</c:v>
                </c:pt>
                <c:pt idx="674">
                  <c:v>4947.7131740757777</c:v>
                </c:pt>
                <c:pt idx="675">
                  <c:v>4993.4938004156074</c:v>
                </c:pt>
                <c:pt idx="676">
                  <c:v>5039.6980296754828</c:v>
                </c:pt>
                <c:pt idx="677">
                  <c:v>5086.3297814049602</c:v>
                </c:pt>
                <c:pt idx="678">
                  <c:v>5133.3930114207615</c:v>
                </c:pt>
                <c:pt idx="679">
                  <c:v>5180.8917121422855</c:v>
                </c:pt>
                <c:pt idx="680">
                  <c:v>5228.8299129303678</c:v>
                </c:pt>
                <c:pt idx="681">
                  <c:v>5277.2116804290808</c:v>
                </c:pt>
                <c:pt idx="682">
                  <c:v>5326.0411189106308</c:v>
                </c:pt>
                <c:pt idx="683">
                  <c:v>5375.3223706236558</c:v>
                </c:pt>
                <c:pt idx="684">
                  <c:v>5425.0596161444764</c:v>
                </c:pt>
                <c:pt idx="685">
                  <c:v>5475.2570747318914</c:v>
                </c:pt>
                <c:pt idx="686">
                  <c:v>5525.9190046849462</c:v>
                </c:pt>
                <c:pt idx="687">
                  <c:v>5577.0497037042805</c:v>
                </c:pt>
                <c:pt idx="688">
                  <c:v>5628.6535092566501</c:v>
                </c:pt>
                <c:pt idx="689">
                  <c:v>5680.73479894293</c:v>
                </c:pt>
                <c:pt idx="690">
                  <c:v>5733.2979908694078</c:v>
                </c:pt>
                <c:pt idx="691">
                  <c:v>5786.3475440226175</c:v>
                </c:pt>
                <c:pt idx="692">
                  <c:v>5839.887958647555</c:v>
                </c:pt>
                <c:pt idx="693">
                  <c:v>5893.9237766295173</c:v>
                </c:pt>
                <c:pt idx="694">
                  <c:v>5948.4595818793414</c:v>
                </c:pt>
                <c:pt idx="695">
                  <c:v>6003.5000007222216</c:v>
                </c:pt>
                <c:pt idx="696">
                  <c:v>6059.04970229029</c:v>
                </c:pt>
                <c:pt idx="697">
                  <c:v>6115.113398918541</c:v>
                </c:pt>
                <c:pt idx="698">
                  <c:v>6171.6958465447424</c:v>
                </c:pt>
                <c:pt idx="699">
                  <c:v>6228.8018451127782</c:v>
                </c:pt>
                <c:pt idx="700">
                  <c:v>6286.4362389798362</c:v>
                </c:pt>
                <c:pt idx="701">
                  <c:v>6344.6039173274694</c:v>
                </c:pt>
                <c:pt idx="702">
                  <c:v>6403.3098145761805</c:v>
                </c:pt>
                <c:pt idx="703">
                  <c:v>6462.558910804174</c:v>
                </c:pt>
                <c:pt idx="704">
                  <c:v>6522.35623216969</c:v>
                </c:pt>
                <c:pt idx="705">
                  <c:v>6582.7068513375189</c:v>
                </c:pt>
                <c:pt idx="706">
                  <c:v>6643.6158879091599</c:v>
                </c:pt>
                <c:pt idx="707">
                  <c:v>6705.088508857225</c:v>
                </c:pt>
                <c:pt idx="708">
                  <c:v>6767.12992896377</c:v>
                </c:pt>
                <c:pt idx="709">
                  <c:v>6829.7454112625892</c:v>
                </c:pt>
                <c:pt idx="710">
                  <c:v>6892.9402674857674</c:v>
                </c:pt>
                <c:pt idx="711">
                  <c:v>6956.719858514205</c:v>
                </c:pt>
                <c:pt idx="712">
                  <c:v>7021.0895948324469</c:v>
                </c:pt>
                <c:pt idx="713">
                  <c:v>7086.0549369876226</c:v>
                </c:pt>
                <c:pt idx="714">
                  <c:v>7151.6213960527029</c:v>
                </c:pt>
                <c:pt idx="715">
                  <c:v>7217.794534093945</c:v>
                </c:pt>
                <c:pt idx="716">
                  <c:v>7284.5799646428422</c:v>
                </c:pt>
                <c:pt idx="717">
                  <c:v>7351.9833531721724</c:v>
                </c:pt>
                <c:pt idx="718">
                  <c:v>7420.0104175767501</c:v>
                </c:pt>
                <c:pt idx="719">
                  <c:v>7488.6669286584101</c:v>
                </c:pt>
                <c:pt idx="720">
                  <c:v>7557.9587106155186</c:v>
                </c:pt>
                <c:pt idx="721">
                  <c:v>7627.8916415371341</c:v>
                </c:pt>
                <c:pt idx="722">
                  <c:v>7698.4716539015581</c:v>
                </c:pt>
                <c:pt idx="723">
                  <c:v>7769.7047350796956</c:v>
                </c:pt>
                <c:pt idx="724">
                  <c:v>7841.5969278428693</c:v>
                </c:pt>
                <c:pt idx="725">
                  <c:v>7914.154330875479</c:v>
                </c:pt>
                <c:pt idx="726">
                  <c:v>7987.3830992923604</c:v>
                </c:pt>
                <c:pt idx="727">
                  <c:v>8061.2894451609563</c:v>
                </c:pt>
                <c:pt idx="728">
                  <c:v>8135.8796380282065</c:v>
                </c:pt>
                <c:pt idx="729">
                  <c:v>8211.1600054525006</c:v>
                </c:pt>
                <c:pt idx="730">
                  <c:v>8287.1369335403797</c:v>
                </c:pt>
                <c:pt idx="731">
                  <c:v>8363.8168674883036</c:v>
                </c:pt>
                <c:pt idx="732">
                  <c:v>8441.2063121294268</c:v>
                </c:pt>
                <c:pt idx="733">
                  <c:v>8519.3118324853585</c:v>
                </c:pt>
                <c:pt idx="734">
                  <c:v>8598.1400543230848</c:v>
                </c:pt>
                <c:pt idx="735">
                  <c:v>8677.6976647171177</c:v>
                </c:pt>
                <c:pt idx="736">
                  <c:v>8757.9914126166623</c:v>
                </c:pt>
                <c:pt idx="737">
                  <c:v>8839.0281094181846</c:v>
                </c:pt>
                <c:pt idx="738">
                  <c:v>8920.8146295432416</c:v>
                </c:pt>
                <c:pt idx="739">
                  <c:v>9003.3579110216142</c:v>
                </c:pt>
                <c:pt idx="740">
                  <c:v>9086.6649560799215</c:v>
                </c:pt>
                <c:pt idx="741">
                  <c:v>9170.7428317355316</c:v>
                </c:pt>
                <c:pt idx="742">
                  <c:v>9255.5986703961498</c:v>
                </c:pt>
                <c:pt idx="743">
                  <c:v>9341.239670464829</c:v>
                </c:pt>
                <c:pt idx="744">
                  <c:v>9427.6730969506352</c:v>
                </c:pt>
                <c:pt idx="745">
                  <c:v>9514.9062820849504</c:v>
                </c:pt>
                <c:pt idx="746">
                  <c:v>9602.9466259434066</c:v>
                </c:pt>
                <c:pt idx="747">
                  <c:v>9691.8015970737451</c:v>
                </c:pt>
                <c:pt idx="748">
                  <c:v>9781.4787331292991</c:v>
                </c:pt>
                <c:pt idx="749">
                  <c:v>9871.9856415084596</c:v>
                </c:pt>
                <c:pt idx="750">
                  <c:v>9963.3300000000017</c:v>
                </c:pt>
                <c:pt idx="751">
                  <c:v>10055.519557434416</c:v>
                </c:pt>
                <c:pt idx="752">
                  <c:v>10148.562134341228</c:v>
                </c:pt>
                <c:pt idx="753">
                  <c:v>10242.465623612443</c:v>
                </c:pt>
                <c:pt idx="754">
                  <c:v>10337.237991172075</c:v>
                </c:pt>
                <c:pt idx="755">
                  <c:v>10432.887276651969</c:v>
                </c:pt>
                <c:pt idx="756">
                  <c:v>10529.421594073727</c:v>
                </c:pt>
                <c:pt idx="757">
                  <c:v>10626.849132537063</c:v>
                </c:pt>
                <c:pt idx="758">
                  <c:v>10725.178156914544</c:v>
                </c:pt>
                <c:pt idx="759">
                  <c:v>10824.417008552615</c:v>
                </c:pt>
                <c:pt idx="760">
                  <c:v>10924.574105979285</c:v>
                </c:pt>
                <c:pt idx="761">
                  <c:v>11025.65794561821</c:v>
                </c:pt>
                <c:pt idx="762">
                  <c:v>11127.677102509499</c:v>
                </c:pt>
                <c:pt idx="763">
                  <c:v>11230.640231037154</c:v>
                </c:pt>
                <c:pt idx="764">
                  <c:v>11334.556065663173</c:v>
                </c:pt>
                <c:pt idx="765">
                  <c:v>11439.433421668546</c:v>
                </c:pt>
                <c:pt idx="766">
                  <c:v>11545.28119590106</c:v>
                </c:pt>
                <c:pt idx="767">
                  <c:v>11652.108367530016</c:v>
                </c:pt>
                <c:pt idx="768">
                  <c:v>11759.923998807946</c:v>
                </c:pt>
                <c:pt idx="769">
                  <c:v>11868.73723583939</c:v>
                </c:pt>
                <c:pt idx="770">
                  <c:v>11978.557309356707</c:v>
                </c:pt>
                <c:pt idx="771">
                  <c:v>12089.393535503219</c:v>
                </c:pt>
                <c:pt idx="772">
                  <c:v>12201.255316623437</c:v>
                </c:pt>
                <c:pt idx="773">
                  <c:v>12314.152142060697</c:v>
                </c:pt>
                <c:pt idx="774">
                  <c:v>12428.093588962152</c:v>
                </c:pt>
                <c:pt idx="775">
                  <c:v>12543.089323091188</c:v>
                </c:pt>
                <c:pt idx="776">
                  <c:v>12659.149099647426</c:v>
                </c:pt>
                <c:pt idx="777">
                  <c:v>12776.282764094221</c:v>
                </c:pt>
                <c:pt idx="778">
                  <c:v>12894.500252993896</c:v>
                </c:pt>
                <c:pt idx="779">
                  <c:v>13013.811594850627</c:v>
                </c:pt>
                <c:pt idx="780">
                  <c:v>13134.22691096121</c:v>
                </c:pt>
                <c:pt idx="781">
                  <c:v>13255.756416273662</c:v>
                </c:pt>
                <c:pt idx="782">
                  <c:v>13378.410420253727</c:v>
                </c:pt>
                <c:pt idx="783">
                  <c:v>13502.199327759456</c:v>
                </c:pt>
                <c:pt idx="784">
                  <c:v>13627.133639923895</c:v>
                </c:pt>
                <c:pt idx="785">
                  <c:v>13753.223955045867</c:v>
                </c:pt>
                <c:pt idx="786">
                  <c:v>13880.480969489025</c:v>
                </c:pt>
                <c:pt idx="787">
                  <c:v>14008.915478589304</c:v>
                </c:pt>
                <c:pt idx="788">
                  <c:v>14138.538377570585</c:v>
                </c:pt>
                <c:pt idx="789">
                  <c:v>14269.36066246908</c:v>
                </c:pt>
                <c:pt idx="790">
                  <c:v>14401.393431066032</c:v>
                </c:pt>
                <c:pt idx="791">
                  <c:v>14534.647883829201</c:v>
                </c:pt>
                <c:pt idx="792">
                  <c:v>14669.135324862993</c:v>
                </c:pt>
                <c:pt idx="793">
                  <c:v>14804.867162867404</c:v>
                </c:pt>
                <c:pt idx="794">
                  <c:v>14941.854912105866</c:v>
                </c:pt>
                <c:pt idx="795">
                  <c:v>15080.110193381937</c:v>
                </c:pt>
                <c:pt idx="796">
                  <c:v>15219.644735025138</c:v>
                </c:pt>
                <c:pt idx="797">
                  <c:v>15360.470373885946</c:v>
                </c:pt>
                <c:pt idx="798">
                  <c:v>15502.599056339792</c:v>
                </c:pt>
                <c:pt idx="799">
                  <c:v>15646.042839300631</c:v>
                </c:pt>
                <c:pt idx="800">
                  <c:v>15790.813891243586</c:v>
                </c:pt>
                <c:pt idx="801">
                  <c:v>15936.924493237448</c:v>
                </c:pt>
                <c:pt idx="802">
                  <c:v>16084.387039986033</c:v>
                </c:pt>
                <c:pt idx="803">
                  <c:v>16233.214040880386</c:v>
                </c:pt>
                <c:pt idx="804">
                  <c:v>16383.418121059049</c:v>
                </c:pt>
                <c:pt idx="805">
                  <c:v>16535.012022479816</c:v>
                </c:pt>
                <c:pt idx="806">
                  <c:v>16688.008605000556</c:v>
                </c:pt>
                <c:pt idx="807">
                  <c:v>16842.42084746926</c:v>
                </c:pt>
                <c:pt idx="808">
                  <c:v>16998.261848826503</c:v>
                </c:pt>
                <c:pt idx="809">
                  <c:v>17155.544829215414</c:v>
                </c:pt>
                <c:pt idx="810">
                  <c:v>17314.283131103519</c:v>
                </c:pt>
                <c:pt idx="811">
                  <c:v>17474.490220415017</c:v>
                </c:pt>
                <c:pt idx="812">
                  <c:v>17636.179687672673</c:v>
                </c:pt>
                <c:pt idx="813">
                  <c:v>17799.365249150604</c:v>
                </c:pt>
                <c:pt idx="814">
                  <c:v>17964.060748038337</c:v>
                </c:pt>
                <c:pt idx="815">
                  <c:v>18130.280155614557</c:v>
                </c:pt>
                <c:pt idx="816">
                  <c:v>18298.037572432833</c:v>
                </c:pt>
                <c:pt idx="817">
                  <c:v>18467.347229517502</c:v>
                </c:pt>
                <c:pt idx="818">
                  <c:v>18638.22348957085</c:v>
                </c:pt>
                <c:pt idx="819">
                  <c:v>18810.680848191616</c:v>
                </c:pt>
                <c:pt idx="820">
                  <c:v>18984.733935104774</c:v>
                </c:pt>
                <c:pt idx="821">
                  <c:v>19160.397515402463</c:v>
                </c:pt>
                <c:pt idx="822">
                  <c:v>19337.686490796383</c:v>
                </c:pt>
                <c:pt idx="823">
                  <c:v>19516.615900882436</c:v>
                </c:pt>
                <c:pt idx="824">
                  <c:v>19697.200924415716</c:v>
                </c:pt>
                <c:pt idx="825">
                  <c:v>19879.456880598878</c:v>
                </c:pt>
                <c:pt idx="826">
                  <c:v>20063.399230381459</c:v>
                </c:pt>
                <c:pt idx="827">
                  <c:v>20249.043577771172</c:v>
                </c:pt>
                <c:pt idx="828">
                  <c:v>20436.405671158078</c:v>
                </c:pt>
                <c:pt idx="829">
                  <c:v>20625.501404650189</c:v>
                </c:pt>
                <c:pt idx="830">
                  <c:v>20816.34681942203</c:v>
                </c:pt>
                <c:pt idx="831">
                  <c:v>21008.958105074886</c:v>
                </c:pt>
                <c:pt idx="832">
                  <c:v>21203.351601010989</c:v>
                </c:pt>
                <c:pt idx="833">
                  <c:v>21399.54379781894</c:v>
                </c:pt>
                <c:pt idx="834">
                  <c:v>21597.551338673158</c:v>
                </c:pt>
                <c:pt idx="835">
                  <c:v>21797.391020745279</c:v>
                </c:pt>
                <c:pt idx="836">
                  <c:v>21999.079796629219</c:v>
                </c:pt>
                <c:pt idx="837">
                  <c:v>22202.634775779297</c:v>
                </c:pt>
                <c:pt idx="838">
                  <c:v>22408.073225961885</c:v>
                </c:pt>
                <c:pt idx="839">
                  <c:v>22615.412574719656</c:v>
                </c:pt>
                <c:pt idx="840">
                  <c:v>22824.670410850737</c:v>
                </c:pt>
                <c:pt idx="841">
                  <c:v>23035.864485900172</c:v>
                </c:pt>
                <c:pt idx="842">
                  <c:v>23249.012715666162</c:v>
                </c:pt>
                <c:pt idx="843">
                  <c:v>23464.133181719666</c:v>
                </c:pt>
                <c:pt idx="844">
                  <c:v>23681.244132938187</c:v>
                </c:pt>
                <c:pt idx="845">
                  <c:v>23900.363987054508</c:v>
                </c:pt>
                <c:pt idx="846">
                  <c:v>24121.511332217997</c:v>
                </c:pt>
                <c:pt idx="847">
                  <c:v>24344.704928572472</c:v>
                </c:pt>
                <c:pt idx="848">
                  <c:v>24569.963709846954</c:v>
                </c:pt>
                <c:pt idx="849">
                  <c:v>24797.306784962489</c:v>
                </c:pt>
                <c:pt idx="850">
                  <c:v>25026.753439652381</c:v>
                </c:pt>
                <c:pt idx="851">
                  <c:v>25258.323138098709</c:v>
                </c:pt>
                <c:pt idx="852">
                  <c:v>25492.035524583644</c:v>
                </c:pt>
                <c:pt idx="853">
                  <c:v>25727.910425155416</c:v>
                </c:pt>
                <c:pt idx="854">
                  <c:v>25965.967849310462</c:v>
                </c:pt>
                <c:pt idx="855">
                  <c:v>26206.227991690954</c:v>
                </c:pt>
                <c:pt idx="856">
                  <c:v>26448.711233797803</c:v>
                </c:pt>
                <c:pt idx="857">
                  <c:v>26693.438145719203</c:v>
                </c:pt>
                <c:pt idx="858">
                  <c:v>26940.429487876612</c:v>
                </c:pt>
                <c:pt idx="859">
                  <c:v>27189.706212784804</c:v>
                </c:pt>
                <c:pt idx="860">
                  <c:v>27441.289466830287</c:v>
                </c:pt>
                <c:pt idx="861">
                  <c:v>27695.200592064175</c:v>
                </c:pt>
                <c:pt idx="862">
                  <c:v>27951.461128013379</c:v>
                </c:pt>
                <c:pt idx="863">
                  <c:v>28210.092813507854</c:v>
                </c:pt>
                <c:pt idx="864">
                  <c:v>28471.117588523954</c:v>
                </c:pt>
                <c:pt idx="865">
                  <c:v>28734.557596046354</c:v>
                </c:pt>
                <c:pt idx="866">
                  <c:v>29000.435183946571</c:v>
                </c:pt>
                <c:pt idx="867">
                  <c:v>29268.772906877875</c:v>
                </c:pt>
                <c:pt idx="868">
                  <c:v>29539.593528189587</c:v>
                </c:pt>
                <c:pt idx="869">
                  <c:v>29812.920021857477</c:v>
                </c:pt>
                <c:pt idx="870">
                  <c:v>30088.77557443309</c:v>
                </c:pt>
                <c:pt idx="871">
                  <c:v>30367.183587010106</c:v>
                </c:pt>
                <c:pt idx="872">
                  <c:v>30648.167677210608</c:v>
                </c:pt>
                <c:pt idx="873">
                  <c:v>30931.751681186903</c:v>
                </c:pt>
                <c:pt idx="874">
                  <c:v>31217.959655645198</c:v>
                </c:pt>
                <c:pt idx="875">
                  <c:v>31506.815879885497</c:v>
                </c:pt>
                <c:pt idx="876">
                  <c:v>31798.344857861033</c:v>
                </c:pt>
                <c:pt idx="877">
                  <c:v>32092.571320257994</c:v>
                </c:pt>
                <c:pt idx="878">
                  <c:v>32389.52022659218</c:v>
                </c:pt>
                <c:pt idx="879">
                  <c:v>32689.216767327387</c:v>
                </c:pt>
                <c:pt idx="880">
                  <c:v>32991.686366011418</c:v>
                </c:pt>
                <c:pt idx="881">
                  <c:v>33296.954681433897</c:v>
                </c:pt>
                <c:pt idx="882">
                  <c:v>33605.047609801615</c:v>
                </c:pt>
                <c:pt idx="883">
                  <c:v>33915.991286936769</c:v>
                </c:pt>
                <c:pt idx="884">
                  <c:v>34229.81209049256</c:v>
                </c:pt>
                <c:pt idx="885">
                  <c:v>34546.536642192164</c:v>
                </c:pt>
                <c:pt idx="886">
                  <c:v>34866.191810086384</c:v>
                </c:pt>
                <c:pt idx="887">
                  <c:v>35188.804710833043</c:v>
                </c:pt>
                <c:pt idx="888">
                  <c:v>35514.402711997092</c:v>
                </c:pt>
                <c:pt idx="889">
                  <c:v>35843.01343437269</c:v>
                </c:pt>
                <c:pt idx="890">
                  <c:v>36174.664754325946</c:v>
                </c:pt>
                <c:pt idx="891">
                  <c:v>36509.384806159978</c:v>
                </c:pt>
                <c:pt idx="892">
                  <c:v>36847.201984501131</c:v>
                </c:pt>
                <c:pt idx="893">
                  <c:v>37188.144946708402</c:v>
                </c:pt>
                <c:pt idx="894">
                  <c:v>37532.242615303425</c:v>
                </c:pt>
                <c:pt idx="895">
                  <c:v>37879.52418042544</c:v>
                </c:pt>
                <c:pt idx="896">
                  <c:v>38230.019102305843</c:v>
                </c:pt>
                <c:pt idx="897">
                  <c:v>38583.757113768967</c:v>
                </c:pt>
                <c:pt idx="898">
                  <c:v>38940.768222753097</c:v>
                </c:pt>
                <c:pt idx="899">
                  <c:v>39301.082714856821</c:v>
                </c:pt>
                <c:pt idx="900">
                  <c:v>39664.731155907757</c:v>
                </c:pt>
                <c:pt idx="901">
                  <c:v>40031.744394555681</c:v>
                </c:pt>
                <c:pt idx="902">
                  <c:v>40402.153564889493</c:v>
                </c:pt>
                <c:pt idx="903">
                  <c:v>40775.990089078106</c:v>
                </c:pt>
                <c:pt idx="904">
                  <c:v>41153.285680036439</c:v>
                </c:pt>
                <c:pt idx="905">
                  <c:v>41534.072344114938</c:v>
                </c:pt>
                <c:pt idx="906">
                  <c:v>41918.382383815799</c:v>
                </c:pt>
                <c:pt idx="907">
                  <c:v>42306.248400532233</c:v>
                </c:pt>
                <c:pt idx="908">
                  <c:v>42697.703297314212</c:v>
                </c:pt>
                <c:pt idx="909">
                  <c:v>43092.780281660431</c:v>
                </c:pt>
                <c:pt idx="910">
                  <c:v>43491.512868334139</c:v>
                </c:pt>
                <c:pt idx="911">
                  <c:v>43893.934882207555</c:v>
                </c:pt>
                <c:pt idx="912">
                  <c:v>44300.080461129925</c:v>
                </c:pt>
                <c:pt idx="913">
                  <c:v>44709.984058824724</c:v>
                </c:pt>
                <c:pt idx="914">
                  <c:v>45123.680447811501</c:v>
                </c:pt>
                <c:pt idx="915">
                  <c:v>45541.204722355717</c:v>
                </c:pt>
                <c:pt idx="916">
                  <c:v>45962.592301446624</c:v>
                </c:pt>
                <c:pt idx="917">
                  <c:v>46387.878931801075</c:v>
                </c:pt>
                <c:pt idx="918">
                  <c:v>46817.100690895997</c:v>
                </c:pt>
                <c:pt idx="919">
                  <c:v>47250.293990029619</c:v>
                </c:pt>
                <c:pt idx="920">
                  <c:v>47687.495577409201</c:v>
                </c:pt>
                <c:pt idx="921">
                  <c:v>48128.742541269239</c:v>
                </c:pt>
                <c:pt idx="922">
                  <c:v>48574.072313017772</c:v>
                </c:pt>
                <c:pt idx="923">
                  <c:v>49023.522670410726</c:v>
                </c:pt>
                <c:pt idx="924">
                  <c:v>49477.131740757774</c:v>
                </c:pt>
                <c:pt idx="925">
                  <c:v>49934.938004156073</c:v>
                </c:pt>
                <c:pt idx="926">
                  <c:v>50396.980296754824</c:v>
                </c:pt>
                <c:pt idx="927">
                  <c:v>50863.297814049758</c:v>
                </c:pt>
                <c:pt idx="928">
                  <c:v>51333.930114207615</c:v>
                </c:pt>
                <c:pt idx="929">
                  <c:v>51808.917121422863</c:v>
                </c:pt>
                <c:pt idx="930">
                  <c:v>52288.299129303668</c:v>
                </c:pt>
                <c:pt idx="931">
                  <c:v>52772.116804290818</c:v>
                </c:pt>
                <c:pt idx="932">
                  <c:v>53260.411189106315</c:v>
                </c:pt>
                <c:pt idx="933">
                  <c:v>53753.22370623656</c:v>
                </c:pt>
                <c:pt idx="934">
                  <c:v>54250.596161444926</c:v>
                </c:pt>
                <c:pt idx="935">
                  <c:v>54752.57074731891</c:v>
                </c:pt>
                <c:pt idx="936">
                  <c:v>55259.190046849471</c:v>
                </c:pt>
                <c:pt idx="937">
                  <c:v>55770.497037042805</c:v>
                </c:pt>
                <c:pt idx="938">
                  <c:v>56286.535092566497</c:v>
                </c:pt>
                <c:pt idx="939">
                  <c:v>56807.347989429458</c:v>
                </c:pt>
                <c:pt idx="940">
                  <c:v>57332.979908694229</c:v>
                </c:pt>
                <c:pt idx="941">
                  <c:v>57863.47544022619</c:v>
                </c:pt>
                <c:pt idx="942">
                  <c:v>58398.879586475545</c:v>
                </c:pt>
                <c:pt idx="943">
                  <c:v>58939.237766295169</c:v>
                </c:pt>
                <c:pt idx="944">
                  <c:v>59484.595818793408</c:v>
                </c:pt>
                <c:pt idx="945">
                  <c:v>60035.000007222217</c:v>
                </c:pt>
                <c:pt idx="946">
                  <c:v>60590.497022902906</c:v>
                </c:pt>
                <c:pt idx="947">
                  <c:v>61151.133989185575</c:v>
                </c:pt>
                <c:pt idx="948">
                  <c:v>61716.958465447577</c:v>
                </c:pt>
                <c:pt idx="949">
                  <c:v>62288.018451127777</c:v>
                </c:pt>
                <c:pt idx="950">
                  <c:v>62864.362389798356</c:v>
                </c:pt>
                <c:pt idx="951">
                  <c:v>63446.039173274687</c:v>
                </c:pt>
                <c:pt idx="952">
                  <c:v>64033.098145761804</c:v>
                </c:pt>
                <c:pt idx="953">
                  <c:v>64625.589108041742</c:v>
                </c:pt>
                <c:pt idx="954">
                  <c:v>65223.562321697049</c:v>
                </c:pt>
                <c:pt idx="955">
                  <c:v>65827.068513375198</c:v>
                </c:pt>
                <c:pt idx="956">
                  <c:v>66436.158879091614</c:v>
                </c:pt>
                <c:pt idx="957">
                  <c:v>67050.88508857225</c:v>
                </c:pt>
                <c:pt idx="958">
                  <c:v>67671.299289637711</c:v>
                </c:pt>
                <c:pt idx="959">
                  <c:v>68297.454112625885</c:v>
                </c:pt>
                <c:pt idx="960">
                  <c:v>68929.402674857673</c:v>
                </c:pt>
                <c:pt idx="961">
                  <c:v>69567.198585142047</c:v>
                </c:pt>
                <c:pt idx="962">
                  <c:v>70210.895948324454</c:v>
                </c:pt>
                <c:pt idx="963">
                  <c:v>70860.549369876229</c:v>
                </c:pt>
                <c:pt idx="964">
                  <c:v>71516.21396052702</c:v>
                </c:pt>
                <c:pt idx="965">
                  <c:v>72177.945340939448</c:v>
                </c:pt>
                <c:pt idx="966">
                  <c:v>72845.799646428422</c:v>
                </c:pt>
                <c:pt idx="967">
                  <c:v>73519.833531721728</c:v>
                </c:pt>
                <c:pt idx="968">
                  <c:v>74200.104175767658</c:v>
                </c:pt>
                <c:pt idx="969">
                  <c:v>74886.669286584103</c:v>
                </c:pt>
                <c:pt idx="970">
                  <c:v>75579.587106155188</c:v>
                </c:pt>
                <c:pt idx="971">
                  <c:v>76278.91641537119</c:v>
                </c:pt>
                <c:pt idx="972">
                  <c:v>76984.716539015586</c:v>
                </c:pt>
                <c:pt idx="973">
                  <c:v>77697.047350796958</c:v>
                </c:pt>
                <c:pt idx="974">
                  <c:v>78415.969278428689</c:v>
                </c:pt>
                <c:pt idx="975">
                  <c:v>79141.543308754786</c:v>
                </c:pt>
                <c:pt idx="976">
                  <c:v>79873.830992923758</c:v>
                </c:pt>
                <c:pt idx="977">
                  <c:v>80612.894451609565</c:v>
                </c:pt>
                <c:pt idx="978">
                  <c:v>81358.796380282074</c:v>
                </c:pt>
                <c:pt idx="979">
                  <c:v>82111.600054524999</c:v>
                </c:pt>
                <c:pt idx="980">
                  <c:v>82871.369335403782</c:v>
                </c:pt>
                <c:pt idx="981">
                  <c:v>83638.16867488304</c:v>
                </c:pt>
                <c:pt idx="982">
                  <c:v>84412.063121294283</c:v>
                </c:pt>
                <c:pt idx="983">
                  <c:v>85193.118324853422</c:v>
                </c:pt>
                <c:pt idx="984">
                  <c:v>85981.400543230862</c:v>
                </c:pt>
                <c:pt idx="985">
                  <c:v>86776.976647171163</c:v>
                </c:pt>
                <c:pt idx="986">
                  <c:v>87579.914126166623</c:v>
                </c:pt>
                <c:pt idx="987">
                  <c:v>88390.281094181861</c:v>
                </c:pt>
                <c:pt idx="988">
                  <c:v>89208.146295432409</c:v>
                </c:pt>
                <c:pt idx="989">
                  <c:v>90033.579110216306</c:v>
                </c:pt>
                <c:pt idx="990">
                  <c:v>90866.649560799196</c:v>
                </c:pt>
                <c:pt idx="991">
                  <c:v>91707.428317355312</c:v>
                </c:pt>
                <c:pt idx="992">
                  <c:v>92555.986703961491</c:v>
                </c:pt>
                <c:pt idx="993">
                  <c:v>93412.396704648287</c:v>
                </c:pt>
                <c:pt idx="994">
                  <c:v>94276.730969506505</c:v>
                </c:pt>
                <c:pt idx="995">
                  <c:v>95149.062820849649</c:v>
                </c:pt>
                <c:pt idx="996">
                  <c:v>96029.466259434223</c:v>
                </c:pt>
                <c:pt idx="997">
                  <c:v>96918.015970737441</c:v>
                </c:pt>
                <c:pt idx="998">
                  <c:v>97814.787331292988</c:v>
                </c:pt>
                <c:pt idx="999">
                  <c:v>98719.856415084607</c:v>
                </c:pt>
                <c:pt idx="1000">
                  <c:v>99633.300000000032</c:v>
                </c:pt>
              </c:numCache>
            </c:numRef>
          </c:xVal>
          <c:yVal>
            <c:numRef>
              <c:f>'Noise vs. Frequency Calcs'!$AI$5:$AI$1005</c:f>
              <c:numCache>
                <c:formatCode>0.0000E+00</c:formatCode>
                <c:ptCount val="1001"/>
                <c:pt idx="0">
                  <c:v>2.6451991938063636E-8</c:v>
                </c:pt>
                <c:pt idx="1">
                  <c:v>2.6453399952602134E-8</c:v>
                </c:pt>
                <c:pt idx="2">
                  <c:v>2.6454834077707508E-8</c:v>
                </c:pt>
                <c:pt idx="3">
                  <c:v>2.6456294796331428E-8</c:v>
                </c:pt>
                <c:pt idx="4">
                  <c:v>2.6457782600312378E-8</c:v>
                </c:pt>
                <c:pt idx="5">
                  <c:v>2.6459297990536526E-8</c:v>
                </c:pt>
                <c:pt idx="6">
                  <c:v>2.646084147710304E-8</c:v>
                </c:pt>
                <c:pt idx="7">
                  <c:v>2.6462413579491263E-8</c:v>
                </c:pt>
                <c:pt idx="8">
                  <c:v>2.6464014826731727E-8</c:v>
                </c:pt>
                <c:pt idx="9">
                  <c:v>2.6465645757579237E-8</c:v>
                </c:pt>
                <c:pt idx="10">
                  <c:v>2.6467306920689675E-8</c:v>
                </c:pt>
                <c:pt idx="11">
                  <c:v>2.6468998874800232E-8</c:v>
                </c:pt>
                <c:pt idx="12">
                  <c:v>2.6470722188911932E-8</c:v>
                </c:pt>
                <c:pt idx="13">
                  <c:v>2.6472477442476062E-8</c:v>
                </c:pt>
                <c:pt idx="14">
                  <c:v>2.6474265225583559E-8</c:v>
                </c:pt>
                <c:pt idx="15">
                  <c:v>2.6476086139158079E-8</c:v>
                </c:pt>
                <c:pt idx="16">
                  <c:v>2.6477940795152326E-8</c:v>
                </c:pt>
                <c:pt idx="17">
                  <c:v>2.6479829816747338E-8</c:v>
                </c:pt>
                <c:pt idx="18">
                  <c:v>2.6481753838556433E-8</c:v>
                </c:pt>
                <c:pt idx="19">
                  <c:v>2.6483713506831417E-8</c:v>
                </c:pt>
                <c:pt idx="20">
                  <c:v>2.6485709479673338E-8</c:v>
                </c:pt>
                <c:pt idx="21">
                  <c:v>2.6487742427246839E-8</c:v>
                </c:pt>
                <c:pt idx="22">
                  <c:v>2.6489813031997752E-8</c:v>
                </c:pt>
                <c:pt idx="23">
                  <c:v>2.6491921988875081E-8</c:v>
                </c:pt>
                <c:pt idx="24">
                  <c:v>2.6494070005556309E-8</c:v>
                </c:pt>
                <c:pt idx="25">
                  <c:v>2.6496257802677303E-8</c:v>
                </c:pt>
                <c:pt idx="26">
                  <c:v>2.6498486114065834E-8</c:v>
                </c:pt>
                <c:pt idx="27">
                  <c:v>2.6500755686979257E-8</c:v>
                </c:pt>
                <c:pt idx="28">
                  <c:v>2.6503067282345903E-8</c:v>
                </c:pt>
                <c:pt idx="29">
                  <c:v>2.6505421675011594E-8</c:v>
                </c:pt>
                <c:pt idx="30">
                  <c:v>2.6507819653989758E-8</c:v>
                </c:pt>
                <c:pt idx="31">
                  <c:v>2.651026202271589E-8</c:v>
                </c:pt>
                <c:pt idx="32">
                  <c:v>2.6512749599306727E-8</c:v>
                </c:pt>
                <c:pt idx="33">
                  <c:v>2.6515283216823666E-8</c:v>
                </c:pt>
                <c:pt idx="34">
                  <c:v>2.6517863723541114E-8</c:v>
                </c:pt>
                <c:pt idx="35">
                  <c:v>2.6520491983218487E-8</c:v>
                </c:pt>
                <c:pt idx="36">
                  <c:v>2.6523168875378669E-8</c:v>
                </c:pt>
                <c:pt idx="37">
                  <c:v>2.652589529558898E-8</c:v>
                </c:pt>
                <c:pt idx="38">
                  <c:v>2.6528672155749199E-8</c:v>
                </c:pt>
                <c:pt idx="39">
                  <c:v>2.6531500384382941E-8</c:v>
                </c:pt>
                <c:pt idx="40">
                  <c:v>2.6534380926934766E-8</c:v>
                </c:pt>
                <c:pt idx="41">
                  <c:v>2.6537314746072194E-8</c:v>
                </c:pt>
                <c:pt idx="42">
                  <c:v>2.6540302821992868E-8</c:v>
                </c:pt>
                <c:pt idx="43">
                  <c:v>2.6543346152736825E-8</c:v>
                </c:pt>
                <c:pt idx="44">
                  <c:v>2.6546445754504691E-8</c:v>
                </c:pt>
                <c:pt idx="45">
                  <c:v>2.6549602661980182E-8</c:v>
                </c:pt>
                <c:pt idx="46">
                  <c:v>2.6552817928659296E-8</c:v>
                </c:pt>
                <c:pt idx="47">
                  <c:v>2.655609262718399E-8</c:v>
                </c:pt>
                <c:pt idx="48">
                  <c:v>2.6559427849682404E-8</c:v>
                </c:pt>
                <c:pt idx="49">
                  <c:v>2.6562824708114251E-8</c:v>
                </c:pt>
                <c:pt idx="50">
                  <c:v>2.6566284334622198E-8</c:v>
                </c:pt>
                <c:pt idx="51">
                  <c:v>2.6569807881889161E-8</c:v>
                </c:pt>
                <c:pt idx="52">
                  <c:v>2.6573396523501556E-8</c:v>
                </c:pt>
                <c:pt idx="53">
                  <c:v>2.6577051454318698E-8</c:v>
                </c:pt>
                <c:pt idx="54">
                  <c:v>2.6580773890848382E-8</c:v>
                </c:pt>
                <c:pt idx="55">
                  <c:v>2.6584565071628772E-8</c:v>
                </c:pt>
                <c:pt idx="56">
                  <c:v>2.6588426257616025E-8</c:v>
                </c:pt>
                <c:pt idx="57">
                  <c:v>2.6592358732579578E-8</c:v>
                </c:pt>
                <c:pt idx="58">
                  <c:v>2.6596363803502907E-8</c:v>
                </c:pt>
                <c:pt idx="59">
                  <c:v>2.6600442800991279E-8</c:v>
                </c:pt>
                <c:pt idx="60">
                  <c:v>2.6604597079686351E-8</c:v>
                </c:pt>
                <c:pt idx="61">
                  <c:v>2.6608828018687355E-8</c:v>
                </c:pt>
                <c:pt idx="62">
                  <c:v>2.6613137021979601E-8</c:v>
                </c:pt>
                <c:pt idx="63">
                  <c:v>2.6617525518869118E-8</c:v>
                </c:pt>
                <c:pt idx="64">
                  <c:v>2.6621994964425665E-8</c:v>
                </c:pt>
                <c:pt idx="65">
                  <c:v>2.6626546839932027E-8</c:v>
                </c:pt>
                <c:pt idx="66">
                  <c:v>2.663118265334058E-8</c:v>
                </c:pt>
                <c:pt idx="67">
                  <c:v>2.6635903939737828E-8</c:v>
                </c:pt>
                <c:pt idx="68">
                  <c:v>2.6640712261816389E-8</c:v>
                </c:pt>
                <c:pt idx="69">
                  <c:v>2.6645609210353721E-8</c:v>
                </c:pt>
                <c:pt idx="70">
                  <c:v>2.6650596404699976E-8</c:v>
                </c:pt>
                <c:pt idx="71">
                  <c:v>2.6655675493272118E-8</c:v>
                </c:pt>
                <c:pt idx="72">
                  <c:v>2.6660848154057245E-8</c:v>
                </c:pt>
                <c:pt idx="73">
                  <c:v>2.6666116095123119E-8</c:v>
                </c:pt>
                <c:pt idx="74">
                  <c:v>2.6671481055137228E-8</c:v>
                </c:pt>
                <c:pt idx="75">
                  <c:v>2.6676944803893966E-8</c:v>
                </c:pt>
                <c:pt idx="76">
                  <c:v>2.6682509142849629E-8</c:v>
                </c:pt>
                <c:pt idx="77">
                  <c:v>2.6688175905667033E-8</c:v>
                </c:pt>
                <c:pt idx="78">
                  <c:v>2.669394695876732E-8</c:v>
                </c:pt>
                <c:pt idx="79">
                  <c:v>2.6699824201891168E-8</c:v>
                </c:pt>
                <c:pt idx="80">
                  <c:v>2.6705809568668837E-8</c:v>
                </c:pt>
                <c:pt idx="81">
                  <c:v>2.6711905027198464E-8</c:v>
                </c:pt>
                <c:pt idx="82">
                  <c:v>2.6718112580633595E-8</c:v>
                </c:pt>
                <c:pt idx="83">
                  <c:v>2.6724434267780266E-8</c:v>
                </c:pt>
                <c:pt idx="84">
                  <c:v>2.6730872163702175E-8</c:v>
                </c:pt>
                <c:pt idx="85">
                  <c:v>2.6737428380336541E-8</c:v>
                </c:pt>
                <c:pt idx="86">
                  <c:v>2.6744105067117413E-8</c:v>
                </c:pt>
                <c:pt idx="87">
                  <c:v>2.6750904411610832E-8</c:v>
                </c:pt>
                <c:pt idx="88">
                  <c:v>2.6757828640157305E-8</c:v>
                </c:pt>
                <c:pt idx="89">
                  <c:v>2.6764880018525487E-8</c:v>
                </c:pt>
                <c:pt idx="90">
                  <c:v>2.6772060852574934E-8</c:v>
                </c:pt>
                <c:pt idx="91">
                  <c:v>2.6779373488929084E-8</c:v>
                </c:pt>
                <c:pt idx="92">
                  <c:v>2.6786820315657987E-8</c:v>
                </c:pt>
                <c:pt idx="93">
                  <c:v>2.6794403762971202E-8</c:v>
                </c:pt>
                <c:pt idx="94">
                  <c:v>2.6802126303920981E-8</c:v>
                </c:pt>
                <c:pt idx="95">
                  <c:v>2.6809990455115838E-8</c:v>
                </c:pt>
                <c:pt idx="96">
                  <c:v>2.6817998777444084E-8</c:v>
                </c:pt>
                <c:pt idx="97">
                  <c:v>2.6826153876808363E-8</c:v>
                </c:pt>
                <c:pt idx="98">
                  <c:v>2.6834458404870451E-8</c:v>
                </c:pt>
                <c:pt idx="99">
                  <c:v>2.6842915059807064E-8</c:v>
                </c:pt>
                <c:pt idx="100">
                  <c:v>2.685152658707606E-8</c:v>
                </c:pt>
                <c:pt idx="101">
                  <c:v>2.6860295780193748E-8</c:v>
                </c:pt>
                <c:pt idx="102">
                  <c:v>2.6869225481523202E-8</c:v>
                </c:pt>
                <c:pt idx="103">
                  <c:v>2.6878318583073774E-8</c:v>
                </c:pt>
                <c:pt idx="104">
                  <c:v>2.6887578027311347E-8</c:v>
                </c:pt>
                <c:pt idx="105">
                  <c:v>2.6897006807980097E-8</c:v>
                </c:pt>
                <c:pt idx="106">
                  <c:v>2.6906607970935803E-8</c:v>
                </c:pt>
                <c:pt idx="107">
                  <c:v>2.6916384614990224E-8</c:v>
                </c:pt>
                <c:pt idx="108">
                  <c:v>2.6926339892766918E-8</c:v>
                </c:pt>
                <c:pt idx="109">
                  <c:v>2.6936477011569259E-8</c:v>
                </c:pt>
                <c:pt idx="110">
                  <c:v>2.6946799234259348E-8</c:v>
                </c:pt>
                <c:pt idx="111">
                  <c:v>2.6957309880149385E-8</c:v>
                </c:pt>
                <c:pt idx="112">
                  <c:v>2.6968012325904149E-8</c:v>
                </c:pt>
                <c:pt idx="113">
                  <c:v>2.6978910006455719E-8</c:v>
                </c:pt>
                <c:pt idx="114">
                  <c:v>2.6990006415930765E-8</c:v>
                </c:pt>
                <c:pt idx="115">
                  <c:v>2.7001305108588207E-8</c:v>
                </c:pt>
                <c:pt idx="116">
                  <c:v>2.7012809699771009E-8</c:v>
                </c:pt>
                <c:pt idx="117">
                  <c:v>2.7024523866868562E-8</c:v>
                </c:pt>
                <c:pt idx="118">
                  <c:v>2.7036451350292017E-8</c:v>
                </c:pt>
                <c:pt idx="119">
                  <c:v>2.7048595954461401E-8</c:v>
                </c:pt>
                <c:pt idx="120">
                  <c:v>2.7060961548805806E-8</c:v>
                </c:pt>
                <c:pt idx="121">
                  <c:v>2.707355206877497E-8</c:v>
                </c:pt>
                <c:pt idx="122">
                  <c:v>2.7086371516864124E-8</c:v>
                </c:pt>
                <c:pt idx="123">
                  <c:v>2.7099423963650517E-8</c:v>
                </c:pt>
                <c:pt idx="124">
                  <c:v>2.7112713548843032E-8</c:v>
                </c:pt>
                <c:pt idx="125">
                  <c:v>2.7126244482344066E-8</c:v>
                </c:pt>
                <c:pt idx="126">
                  <c:v>2.7140021045323592E-8</c:v>
                </c:pt>
                <c:pt idx="127">
                  <c:v>2.7154047591306396E-8</c:v>
                </c:pt>
                <c:pt idx="128">
                  <c:v>2.7168328547271254E-8</c:v>
                </c:pt>
                <c:pt idx="129">
                  <c:v>2.7182868414763642E-8</c:v>
                </c:pt>
                <c:pt idx="130">
                  <c:v>2.7197671771019457E-8</c:v>
                </c:pt>
                <c:pt idx="131">
                  <c:v>2.7212743270102936E-8</c:v>
                </c:pt>
                <c:pt idx="132">
                  <c:v>2.722808764405628E-8</c:v>
                </c:pt>
                <c:pt idx="133">
                  <c:v>2.7243709704061831E-8</c:v>
                </c:pt>
                <c:pt idx="134">
                  <c:v>2.7259614341617278E-8</c:v>
                </c:pt>
                <c:pt idx="135">
                  <c:v>2.727580652972296E-8</c:v>
                </c:pt>
                <c:pt idx="136">
                  <c:v>2.7292291324081847E-8</c:v>
                </c:pt>
                <c:pt idx="137">
                  <c:v>2.7309073864312221E-8</c:v>
                </c:pt>
                <c:pt idx="138">
                  <c:v>2.7326159375172214E-8</c:v>
                </c:pt>
                <c:pt idx="139">
                  <c:v>2.734355316779762E-8</c:v>
                </c:pt>
                <c:pt idx="140">
                  <c:v>2.7361260640950764E-8</c:v>
                </c:pt>
                <c:pt idx="141">
                  <c:v>2.7379287282283241E-8</c:v>
                </c:pt>
                <c:pt idx="142">
                  <c:v>2.7397638669609788E-8</c:v>
                </c:pt>
                <c:pt idx="143">
                  <c:v>2.7416320472194406E-8</c:v>
                </c:pt>
                <c:pt idx="144">
                  <c:v>2.7435338452049069E-8</c:v>
                </c:pt>
                <c:pt idx="145">
                  <c:v>2.7454698465244069E-8</c:v>
                </c:pt>
                <c:pt idx="146">
                  <c:v>2.7474406463230261E-8</c:v>
                </c:pt>
                <c:pt idx="147">
                  <c:v>2.7494468494173141E-8</c:v>
                </c:pt>
                <c:pt idx="148">
                  <c:v>2.7514890704299098E-8</c:v>
                </c:pt>
                <c:pt idx="149">
                  <c:v>2.7535679339252087E-8</c:v>
                </c:pt>
                <c:pt idx="150">
                  <c:v>2.755684074546364E-8</c:v>
                </c:pt>
                <c:pt idx="151">
                  <c:v>2.7578381371532E-8</c:v>
                </c:pt>
                <c:pt idx="152">
                  <c:v>2.7600307769614617E-8</c:v>
                </c:pt>
                <c:pt idx="153">
                  <c:v>2.7622626596829806E-8</c:v>
                </c:pt>
                <c:pt idx="154">
                  <c:v>2.764534461667135E-8</c:v>
                </c:pt>
                <c:pt idx="155">
                  <c:v>2.7668468700431754E-8</c:v>
                </c:pt>
                <c:pt idx="156">
                  <c:v>2.7692005828637952E-8</c:v>
                </c:pt>
                <c:pt idx="157">
                  <c:v>2.7715963092496252E-8</c:v>
                </c:pt>
                <c:pt idx="158">
                  <c:v>2.7740347695348266E-8</c:v>
                </c:pt>
                <c:pt idx="159">
                  <c:v>2.7765166954136449E-8</c:v>
                </c:pt>
                <c:pt idx="160">
                  <c:v>2.779042830088E-8</c:v>
                </c:pt>
                <c:pt idx="161">
                  <c:v>2.7816139284160062E-8</c:v>
                </c:pt>
                <c:pt idx="162">
                  <c:v>2.7842307570614827E-8</c:v>
                </c:pt>
                <c:pt idx="163">
                  <c:v>2.7868940946443636E-8</c:v>
                </c:pt>
                <c:pt idx="164">
                  <c:v>2.7896047318920047E-8</c:v>
                </c:pt>
                <c:pt idx="165">
                  <c:v>2.7923634717914618E-8</c:v>
                </c:pt>
                <c:pt idx="166">
                  <c:v>2.7951711297424927E-8</c:v>
                </c:pt>
                <c:pt idx="167">
                  <c:v>2.7980285337115693E-8</c:v>
                </c:pt>
                <c:pt idx="168">
                  <c:v>2.8009365243865371E-8</c:v>
                </c:pt>
                <c:pt idx="169">
                  <c:v>2.8038959553321937E-8</c:v>
                </c:pt>
                <c:pt idx="170">
                  <c:v>2.8069076931465885E-8</c:v>
                </c:pt>
                <c:pt idx="171">
                  <c:v>2.8099726176180774E-8</c:v>
                </c:pt>
                <c:pt idx="172">
                  <c:v>2.8130916218830669E-8</c:v>
                </c:pt>
                <c:pt idx="173">
                  <c:v>2.8162656125844987E-8</c:v>
                </c:pt>
                <c:pt idx="174">
                  <c:v>2.8194955100309706E-8</c:v>
                </c:pt>
                <c:pt idx="175">
                  <c:v>2.8227822483565173E-8</c:v>
                </c:pt>
                <c:pt idx="176">
                  <c:v>2.8261267756809889E-8</c:v>
                </c:pt>
                <c:pt idx="177">
                  <c:v>2.8295300542710446E-8</c:v>
                </c:pt>
                <c:pt idx="178">
                  <c:v>2.8329930607016398E-8</c:v>
                </c:pt>
                <c:pt idx="179">
                  <c:v>2.8365167860182121E-8</c:v>
                </c:pt>
                <c:pt idx="180">
                  <c:v>2.840102235899152E-8</c:v>
                </c:pt>
                <c:pt idx="181">
                  <c:v>2.8437504308189649E-8</c:v>
                </c:pt>
                <c:pt idx="182">
                  <c:v>2.8474624062117622E-8</c:v>
                </c:pt>
                <c:pt idx="183">
                  <c:v>2.851239212635249E-8</c:v>
                </c:pt>
                <c:pt idx="184">
                  <c:v>2.8550819159351055E-8</c:v>
                </c:pt>
                <c:pt idx="185">
                  <c:v>2.8589915974097543E-8</c:v>
                </c:pt>
                <c:pt idx="186">
                  <c:v>2.8629693539754756E-8</c:v>
                </c:pt>
                <c:pt idx="187">
                  <c:v>2.8670162983319129E-8</c:v>
                </c:pt>
                <c:pt idx="188">
                  <c:v>2.8711335591278137E-8</c:v>
                </c:pt>
                <c:pt idx="189">
                  <c:v>2.8753222811271561E-8</c:v>
                </c:pt>
                <c:pt idx="190">
                  <c:v>2.8795836253755049E-8</c:v>
                </c:pt>
                <c:pt idx="191">
                  <c:v>2.8839187693666119E-8</c:v>
                </c:pt>
                <c:pt idx="192">
                  <c:v>2.8883289072093202E-8</c:v>
                </c:pt>
                <c:pt idx="193">
                  <c:v>2.8928152497946451E-8</c:v>
                </c:pt>
                <c:pt idx="194">
                  <c:v>2.8973790249630487E-8</c:v>
                </c:pt>
                <c:pt idx="195">
                  <c:v>2.9020214776720147E-8</c:v>
                </c:pt>
                <c:pt idx="196">
                  <c:v>2.9067438701637047E-8</c:v>
                </c:pt>
                <c:pt idx="197">
                  <c:v>2.9115474821328427E-8</c:v>
                </c:pt>
                <c:pt idx="198">
                  <c:v>2.9164336108947959E-8</c:v>
                </c:pt>
                <c:pt idx="199">
                  <c:v>2.9214035715538157E-8</c:v>
                </c:pt>
                <c:pt idx="200">
                  <c:v>2.9264586971714177E-8</c:v>
                </c:pt>
                <c:pt idx="201">
                  <c:v>2.9316003389350295E-8</c:v>
                </c:pt>
                <c:pt idx="202">
                  <c:v>2.9368298663266934E-8</c:v>
                </c:pt>
                <c:pt idx="203">
                  <c:v>2.9421486672920887E-8</c:v>
                </c:pt>
                <c:pt idx="204">
                  <c:v>2.9475581484096641E-8</c:v>
                </c:pt>
                <c:pt idx="205">
                  <c:v>2.9530597350600283E-8</c:v>
                </c:pt>
                <c:pt idx="206">
                  <c:v>2.9586548715955635E-8</c:v>
                </c:pt>
                <c:pt idx="207">
                  <c:v>2.9643450215103108E-8</c:v>
                </c:pt>
                <c:pt idx="208">
                  <c:v>2.9701316676101507E-8</c:v>
                </c:pt>
                <c:pt idx="209">
                  <c:v>2.9760163121832642E-8</c:v>
                </c:pt>
                <c:pt idx="210">
                  <c:v>2.9820004771710185E-8</c:v>
                </c:pt>
                <c:pt idx="211">
                  <c:v>2.9880857043391399E-8</c:v>
                </c:pt>
                <c:pt idx="212">
                  <c:v>2.994273555449473E-8</c:v>
                </c:pt>
                <c:pt idx="213">
                  <c:v>3.000565612432121E-8</c:v>
                </c:pt>
                <c:pt idx="214">
                  <c:v>3.0069634775581642E-8</c:v>
                </c:pt>
                <c:pt idx="215">
                  <c:v>3.013468773613068E-8</c:v>
                </c:pt>
                <c:pt idx="216">
                  <c:v>3.0200831440706659E-8</c:v>
                </c:pt>
                <c:pt idx="217">
                  <c:v>3.0268082532679509E-8</c:v>
                </c:pt>
                <c:pt idx="218">
                  <c:v>3.0336457865807755E-8</c:v>
                </c:pt>
                <c:pt idx="219">
                  <c:v>3.0405974506003453E-8</c:v>
                </c:pt>
                <c:pt idx="220">
                  <c:v>3.0476649733108703E-8</c:v>
                </c:pt>
                <c:pt idx="221">
                  <c:v>3.0548501042682805E-8</c:v>
                </c:pt>
                <c:pt idx="222">
                  <c:v>3.0621546147801944E-8</c:v>
                </c:pt>
                <c:pt idx="223">
                  <c:v>3.0695802980872288E-8</c:v>
                </c:pt>
                <c:pt idx="224">
                  <c:v>3.0771289695458493E-8</c:v>
                </c:pt>
                <c:pt idx="225">
                  <c:v>3.0848024668128062E-8</c:v>
                </c:pt>
                <c:pt idx="226">
                  <c:v>3.0926026500313216E-8</c:v>
                </c:pt>
                <c:pt idx="227">
                  <c:v>3.100531402019208E-8</c:v>
                </c:pt>
                <c:pt idx="228">
                  <c:v>3.1085906284590922E-8</c:v>
                </c:pt>
                <c:pt idx="229">
                  <c:v>3.1167822580908544E-8</c:v>
                </c:pt>
                <c:pt idx="230">
                  <c:v>3.1251082429065167E-8</c:v>
                </c:pt>
                <c:pt idx="231">
                  <c:v>3.1335705583477513E-8</c:v>
                </c:pt>
                <c:pt idx="232">
                  <c:v>3.142171203506182E-8</c:v>
                </c:pt>
                <c:pt idx="233">
                  <c:v>3.1509122013267766E-8</c:v>
                </c:pt>
                <c:pt idx="234">
                  <c:v>3.1597955988144419E-8</c:v>
                </c:pt>
                <c:pt idx="235">
                  <c:v>3.168823467244116E-8</c:v>
                </c:pt>
                <c:pt idx="236">
                  <c:v>3.1779979023746523E-8</c:v>
                </c:pt>
                <c:pt idx="237">
                  <c:v>3.1873210246665587E-8</c:v>
                </c:pt>
                <c:pt idx="238">
                  <c:v>3.1967949795041614E-8</c:v>
                </c:pt>
                <c:pt idx="239">
                  <c:v>3.2064219374221236E-8</c:v>
                </c:pt>
                <c:pt idx="240">
                  <c:v>3.2162040943369273E-8</c:v>
                </c:pt>
                <c:pt idx="241">
                  <c:v>3.226143671783439E-8</c:v>
                </c:pt>
                <c:pt idx="242">
                  <c:v>3.2362429171568598E-8</c:v>
                </c:pt>
                <c:pt idx="243">
                  <c:v>3.2465041039605345E-8</c:v>
                </c:pt>
                <c:pt idx="244">
                  <c:v>3.2569295320598255E-8</c:v>
                </c:pt>
                <c:pt idx="245">
                  <c:v>3.2675215279424832E-8</c:v>
                </c:pt>
                <c:pt idx="246">
                  <c:v>3.2782824449858298E-8</c:v>
                </c:pt>
                <c:pt idx="247">
                  <c:v>3.2892146637311806E-8</c:v>
                </c:pt>
                <c:pt idx="248">
                  <c:v>3.3003205921658598E-8</c:v>
                </c:pt>
                <c:pt idx="249">
                  <c:v>3.3116026660133399E-8</c:v>
                </c:pt>
                <c:pt idx="250">
                  <c:v>3.3230633490316841E-8</c:v>
                </c:pt>
                <c:pt idx="251">
                  <c:v>3.3347051333210467E-8</c:v>
                </c:pt>
                <c:pt idx="252">
                  <c:v>3.3465305396404111E-8</c:v>
                </c:pt>
                <c:pt idx="253">
                  <c:v>3.3585421177342419E-8</c:v>
                </c:pt>
                <c:pt idx="254">
                  <c:v>3.3707424466693649E-8</c:v>
                </c:pt>
                <c:pt idx="255">
                  <c:v>3.38313413518278E-8</c:v>
                </c:pt>
                <c:pt idx="256">
                  <c:v>3.3957198220406544E-8</c:v>
                </c:pt>
                <c:pt idx="257">
                  <c:v>3.4085021764093738E-8</c:v>
                </c:pt>
                <c:pt idx="258">
                  <c:v>3.4214838982388389E-8</c:v>
                </c:pt>
                <c:pt idx="259">
                  <c:v>3.4346677186589357E-8</c:v>
                </c:pt>
                <c:pt idx="260">
                  <c:v>3.4480564003894005E-8</c:v>
                </c:pt>
                <c:pt idx="261">
                  <c:v>3.4616527381640577E-8</c:v>
                </c:pt>
                <c:pt idx="262">
                  <c:v>3.4754595591696721E-8</c:v>
                </c:pt>
                <c:pt idx="263">
                  <c:v>3.4894797235004838E-8</c:v>
                </c:pt>
                <c:pt idx="264">
                  <c:v>3.5037161246286105E-8</c:v>
                </c:pt>
                <c:pt idx="265">
                  <c:v>3.5181716898914092E-8</c:v>
                </c:pt>
                <c:pt idx="266">
                  <c:v>3.532849380996241E-8</c:v>
                </c:pt>
                <c:pt idx="267">
                  <c:v>3.5477521945435224E-8</c:v>
                </c:pt>
                <c:pt idx="268">
                  <c:v>3.5628831625685758E-8</c:v>
                </c:pt>
                <c:pt idx="269">
                  <c:v>3.5782453531032991E-8</c:v>
                </c:pt>
                <c:pt idx="270">
                  <c:v>3.5938418707583188E-8</c:v>
                </c:pt>
                <c:pt idx="271">
                  <c:v>3.6096758573263109E-8</c:v>
                </c:pt>
                <c:pt idx="272">
                  <c:v>3.6257504924075987E-8</c:v>
                </c:pt>
                <c:pt idx="273">
                  <c:v>3.6420689940584966E-8</c:v>
                </c:pt>
                <c:pt idx="274">
                  <c:v>3.6586346194636841E-8</c:v>
                </c:pt>
                <c:pt idx="275">
                  <c:v>3.6754506656332077E-8</c:v>
                </c:pt>
                <c:pt idx="276">
                  <c:v>3.6925204701249922E-8</c:v>
                </c:pt>
                <c:pt idx="277">
                  <c:v>3.7098474117942255E-8</c:v>
                </c:pt>
                <c:pt idx="278">
                  <c:v>3.7274349115700587E-8</c:v>
                </c:pt>
                <c:pt idx="279">
                  <c:v>3.7452864332609458E-8</c:v>
                </c:pt>
                <c:pt idx="280">
                  <c:v>3.7634054843895572E-8</c:v>
                </c:pt>
                <c:pt idx="281">
                  <c:v>3.7817956170583662E-8</c:v>
                </c:pt>
                <c:pt idx="282">
                  <c:v>3.8004604288469301E-8</c:v>
                </c:pt>
                <c:pt idx="283">
                  <c:v>3.8194035637420509E-8</c:v>
                </c:pt>
                <c:pt idx="284">
                  <c:v>3.8386287131018632E-8</c:v>
                </c:pt>
                <c:pt idx="285">
                  <c:v>3.8581396166552539E-8</c:v>
                </c:pt>
                <c:pt idx="286">
                  <c:v>3.8779400635375204E-8</c:v>
                </c:pt>
                <c:pt idx="287">
                  <c:v>3.8980338933637802E-8</c:v>
                </c:pt>
                <c:pt idx="288">
                  <c:v>3.9184249973413928E-8</c:v>
                </c:pt>
                <c:pt idx="289">
                  <c:v>3.9391173194225691E-8</c:v>
                </c:pt>
                <c:pt idx="290">
                  <c:v>3.9601148574987318E-8</c:v>
                </c:pt>
                <c:pt idx="291">
                  <c:v>3.9814216646379409E-8</c:v>
                </c:pt>
                <c:pt idx="292">
                  <c:v>4.0030418503668756E-8</c:v>
                </c:pt>
                <c:pt idx="293">
                  <c:v>4.0249795819989141E-8</c:v>
                </c:pt>
                <c:pt idx="294">
                  <c:v>4.0472390860098244E-8</c:v>
                </c:pt>
                <c:pt idx="295">
                  <c:v>4.069824649462711E-8</c:v>
                </c:pt>
                <c:pt idx="296">
                  <c:v>4.0927406214839164E-8</c:v>
                </c:pt>
                <c:pt idx="297">
                  <c:v>4.1159914147914543E-8</c:v>
                </c:pt>
                <c:pt idx="298">
                  <c:v>4.1395815072780181E-8</c:v>
                </c:pt>
                <c:pt idx="299">
                  <c:v>4.1635154436501096E-8</c:v>
                </c:pt>
                <c:pt idx="300">
                  <c:v>4.1877978371254772E-8</c:v>
                </c:pt>
                <c:pt idx="301">
                  <c:v>4.2124333711905441E-8</c:v>
                </c:pt>
                <c:pt idx="302">
                  <c:v>4.2374268014202915E-8</c:v>
                </c:pt>
                <c:pt idx="303">
                  <c:v>4.2627829573621596E-8</c:v>
                </c:pt>
                <c:pt idx="304">
                  <c:v>4.2885067444867496E-8</c:v>
                </c:pt>
                <c:pt idx="305">
                  <c:v>4.3146031462071535E-8</c:v>
                </c:pt>
                <c:pt idx="306">
                  <c:v>4.3410772259696825E-8</c:v>
                </c:pt>
                <c:pt idx="307">
                  <c:v>4.3679341294178443E-8</c:v>
                </c:pt>
                <c:pt idx="308">
                  <c:v>4.3951790866330907E-8</c:v>
                </c:pt>
                <c:pt idx="309">
                  <c:v>4.4228174144538681E-8</c:v>
                </c:pt>
                <c:pt idx="310">
                  <c:v>4.4508545188767449E-8</c:v>
                </c:pt>
                <c:pt idx="311">
                  <c:v>4.4792958975416086E-8</c:v>
                </c:pt>
                <c:pt idx="312">
                  <c:v>4.5081471423047978E-8</c:v>
                </c:pt>
                <c:pt idx="313">
                  <c:v>4.5374139419024977E-8</c:v>
                </c:pt>
                <c:pt idx="314">
                  <c:v>4.5671020847080287E-8</c:v>
                </c:pt>
                <c:pt idx="315">
                  <c:v>4.5972174615864625E-8</c:v>
                </c:pt>
                <c:pt idx="316">
                  <c:v>4.6277660688499339E-8</c:v>
                </c:pt>
                <c:pt idx="317">
                  <c:v>4.6587540113172137E-8</c:v>
                </c:pt>
                <c:pt idx="318">
                  <c:v>4.6901875054815852E-8</c:v>
                </c:pt>
                <c:pt idx="319">
                  <c:v>4.7220728827909804E-8</c:v>
                </c:pt>
                <c:pt idx="320">
                  <c:v>4.7544165930444062E-8</c:v>
                </c:pt>
                <c:pt idx="321">
                  <c:v>4.7872252079090313E-8</c:v>
                </c:pt>
                <c:pt idx="322">
                  <c:v>4.8205054245626172E-8</c:v>
                </c:pt>
                <c:pt idx="323">
                  <c:v>4.8542640694658937E-8</c:v>
                </c:pt>
                <c:pt idx="324">
                  <c:v>4.8885081022697849E-8</c:v>
                </c:pt>
                <c:pt idx="325">
                  <c:v>4.9232446198628621E-8</c:v>
                </c:pt>
                <c:pt idx="326">
                  <c:v>4.9584808605642747E-8</c:v>
                </c:pt>
                <c:pt idx="327">
                  <c:v>4.9942242084678158E-8</c:v>
                </c:pt>
                <c:pt idx="328">
                  <c:v>5.0304821979432289E-8</c:v>
                </c:pt>
                <c:pt idx="329">
                  <c:v>5.067262518300658E-8</c:v>
                </c:pt>
                <c:pt idx="330">
                  <c:v>5.1045730186250368E-8</c:v>
                </c:pt>
                <c:pt idx="331">
                  <c:v>5.1424217127869256E-8</c:v>
                </c:pt>
                <c:pt idx="332">
                  <c:v>5.1808167846373519E-8</c:v>
                </c:pt>
                <c:pt idx="333">
                  <c:v>5.2197665933935574E-8</c:v>
                </c:pt>
                <c:pt idx="334">
                  <c:v>5.2592796792238797E-8</c:v>
                </c:pt>
                <c:pt idx="335">
                  <c:v>5.2993647690399675E-8</c:v>
                </c:pt>
                <c:pt idx="336">
                  <c:v>5.340030782504647E-8</c:v>
                </c:pt>
                <c:pt idx="337">
                  <c:v>5.3812868382647257E-8</c:v>
                </c:pt>
                <c:pt idx="338">
                  <c:v>5.4231422604184148E-8</c:v>
                </c:pt>
                <c:pt idx="339">
                  <c:v>5.4656065852263615E-8</c:v>
                </c:pt>
                <c:pt idx="340">
                  <c:v>5.5086895680783248E-8</c:v>
                </c:pt>
                <c:pt idx="341">
                  <c:v>5.5524011907249355E-8</c:v>
                </c:pt>
                <c:pt idx="342">
                  <c:v>5.5967516687869891E-8</c:v>
                </c:pt>
                <c:pt idx="343">
                  <c:v>5.6417514595541639E-8</c:v>
                </c:pt>
                <c:pt idx="344">
                  <c:v>5.6874112700855984E-8</c:v>
                </c:pt>
                <c:pt idx="345">
                  <c:v>5.7337420656266729E-8</c:v>
                </c:pt>
                <c:pt idx="346">
                  <c:v>5.7807550783545822E-8</c:v>
                </c:pt>
                <c:pt idx="347">
                  <c:v>5.8284618164692996E-8</c:v>
                </c:pt>
                <c:pt idx="348">
                  <c:v>5.8768740736440903E-8</c:v>
                </c:pt>
                <c:pt idx="349">
                  <c:v>5.9260039388530034E-8</c:v>
                </c:pt>
                <c:pt idx="350">
                  <c:v>5.9758638065921156E-8</c:v>
                </c:pt>
                <c:pt idx="351">
                  <c:v>6.0264663875131332E-8</c:v>
                </c:pt>
                <c:pt idx="352">
                  <c:v>6.0778247194884585E-8</c:v>
                </c:pt>
                <c:pt idx="353">
                  <c:v>6.129952179128191E-8</c:v>
                </c:pt>
                <c:pt idx="354">
                  <c:v>6.1828624937701859E-8</c:v>
                </c:pt>
                <c:pt idx="355">
                  <c:v>6.2365697539661635E-8</c:v>
                </c:pt>
                <c:pt idx="356">
                  <c:v>6.2910884264874101E-8</c:v>
                </c:pt>
                <c:pt idx="357">
                  <c:v>6.346433367875435E-8</c:v>
                </c:pt>
                <c:pt idx="358">
                  <c:v>6.4026198385644569E-8</c:v>
                </c:pt>
                <c:pt idx="359">
                  <c:v>6.4596635176029823E-8</c:v>
                </c:pt>
                <c:pt idx="360">
                  <c:v>6.5175805180055588E-8</c:v>
                </c:pt>
                <c:pt idx="361">
                  <c:v>6.5763874027647075E-8</c:v>
                </c:pt>
                <c:pt idx="362">
                  <c:v>6.6361012015573202E-8</c:v>
                </c:pt>
                <c:pt idx="363">
                  <c:v>6.6967394281806042E-8</c:v>
                </c:pt>
                <c:pt idx="364">
                  <c:v>6.7583200987539158E-8</c:v>
                </c:pt>
                <c:pt idx="365">
                  <c:v>6.8208617507275088E-8</c:v>
                </c:pt>
                <c:pt idx="366">
                  <c:v>6.88438346273876E-8</c:v>
                </c:pt>
                <c:pt idx="367">
                  <c:v>6.9489048753601266E-8</c:v>
                </c:pt>
                <c:pt idx="368">
                  <c:v>7.0144462127875814E-8</c:v>
                </c:pt>
                <c:pt idx="369">
                  <c:v>7.0810283055167128E-8</c:v>
                </c:pt>
                <c:pt idx="370">
                  <c:v>7.1486726140617788E-8</c:v>
                </c:pt>
                <c:pt idx="371">
                  <c:v>7.2174012537725961E-8</c:v>
                </c:pt>
                <c:pt idx="372">
                  <c:v>7.2872370208092964E-8</c:v>
                </c:pt>
                <c:pt idx="373">
                  <c:v>7.3582034193385015E-8</c:v>
                </c:pt>
                <c:pt idx="374">
                  <c:v>7.4303246900179837E-8</c:v>
                </c:pt>
                <c:pt idx="375">
                  <c:v>7.5036258398421925E-8</c:v>
                </c:pt>
                <c:pt idx="376">
                  <c:v>7.5781326734240042E-8</c:v>
                </c:pt>
                <c:pt idx="377">
                  <c:v>7.653871825795203E-8</c:v>
                </c:pt>
                <c:pt idx="378">
                  <c:v>7.7308707968107351E-8</c:v>
                </c:pt>
                <c:pt idx="379">
                  <c:v>7.8091579872508353E-8</c:v>
                </c:pt>
                <c:pt idx="380">
                  <c:v>7.8887627367173769E-8</c:v>
                </c:pt>
                <c:pt idx="381">
                  <c:v>7.9697153634313184E-8</c:v>
                </c:pt>
                <c:pt idx="382">
                  <c:v>8.0520472060414401E-8</c:v>
                </c:pt>
                <c:pt idx="383">
                  <c:v>8.1357906675659371E-8</c:v>
                </c:pt>
                <c:pt idx="384">
                  <c:v>8.2209792615924103E-8</c:v>
                </c:pt>
                <c:pt idx="385">
                  <c:v>8.3076476608754044E-8</c:v>
                </c:pt>
                <c:pt idx="386">
                  <c:v>8.3958317484752696E-8</c:v>
                </c:pt>
                <c:pt idx="387">
                  <c:v>8.4855686715966406E-8</c:v>
                </c:pt>
                <c:pt idx="388">
                  <c:v>8.5768968982927401E-8</c:v>
                </c:pt>
                <c:pt idx="389">
                  <c:v>8.6698562772162435E-8</c:v>
                </c:pt>
                <c:pt idx="390">
                  <c:v>8.7644881006076912E-8</c:v>
                </c:pt>
                <c:pt idx="391">
                  <c:v>8.8608351707295246E-8</c:v>
                </c:pt>
                <c:pt idx="392">
                  <c:v>8.9589418699660229E-8</c:v>
                </c:pt>
                <c:pt idx="393">
                  <c:v>9.0588542348283574E-8</c:v>
                </c:pt>
                <c:pt idx="394">
                  <c:v>9.1606200341189097E-8</c:v>
                </c:pt>
                <c:pt idx="395">
                  <c:v>9.2642888515334457E-8</c:v>
                </c:pt>
                <c:pt idx="396">
                  <c:v>9.3699121729926764E-8</c:v>
                </c:pt>
                <c:pt idx="397">
                  <c:v>9.4775434790264203E-8</c:v>
                </c:pt>
                <c:pt idx="398">
                  <c:v>9.5872383425520818E-8</c:v>
                </c:pt>
                <c:pt idx="399">
                  <c:v>9.6990545324179151E-8</c:v>
                </c:pt>
                <c:pt idx="400">
                  <c:v>9.8130521231127567E-8</c:v>
                </c:pt>
                <c:pt idx="401">
                  <c:v>9.9292936110728522E-8</c:v>
                </c:pt>
                <c:pt idx="402">
                  <c:v>1.0047844038054063E-7</c:v>
                </c:pt>
                <c:pt idx="403">
                  <c:v>1.0168771122073553E-7</c:v>
                </c:pt>
                <c:pt idx="404">
                  <c:v>1.0292145396468553E-7</c:v>
                </c:pt>
                <c:pt idx="405">
                  <c:v>1.0418040357664836E-7</c:v>
                </c:pt>
                <c:pt idx="406">
                  <c:v>1.0546532622295984E-7</c:v>
                </c:pt>
                <c:pt idx="407">
                  <c:v>1.0677702094371613E-7</c:v>
                </c:pt>
                <c:pt idx="408">
                  <c:v>1.0811632143251105E-7</c:v>
                </c:pt>
                <c:pt idx="409">
                  <c:v>1.0948409793244437E-7</c:v>
                </c:pt>
                <c:pt idx="410">
                  <c:v>1.1088125925736659E-7</c:v>
                </c:pt>
                <c:pt idx="411">
                  <c:v>1.1230875494807811E-7</c:v>
                </c:pt>
                <c:pt idx="412">
                  <c:v>1.1376757757412869E-7</c:v>
                </c:pt>
                <c:pt idx="413">
                  <c:v>1.1525876519277412E-7</c:v>
                </c:pt>
                <c:pt idx="414">
                  <c:v>1.1678340397773883E-7</c:v>
                </c:pt>
                <c:pt idx="415">
                  <c:v>1.1834263103161115E-7</c:v>
                </c:pt>
                <c:pt idx="416">
                  <c:v>1.1993763739697692E-7</c:v>
                </c:pt>
                <c:pt idx="417">
                  <c:v>1.2156967128283817E-7</c:v>
                </c:pt>
                <c:pt idx="418">
                  <c:v>1.2324004152447298E-7</c:v>
                </c:pt>
                <c:pt idx="419">
                  <c:v>1.2495012129662851E-7</c:v>
                </c:pt>
                <c:pt idx="420">
                  <c:v>1.2670135210191884E-7</c:v>
                </c:pt>
                <c:pt idx="421">
                  <c:v>1.2849524805847739E-7</c:v>
                </c:pt>
                <c:pt idx="422">
                  <c:v>1.303334005133304E-7</c:v>
                </c:pt>
                <c:pt idx="423">
                  <c:v>1.322174830106642E-7</c:v>
                </c:pt>
                <c:pt idx="424">
                  <c:v>1.3414925664719878E-7</c:v>
                </c:pt>
                <c:pt idx="425">
                  <c:v>1.3613057585020695E-7</c:v>
                </c:pt>
                <c:pt idx="426">
                  <c:v>1.3816339461755144E-7</c:v>
                </c:pt>
                <c:pt idx="427">
                  <c:v>1.4024977326329077E-7</c:v>
                </c:pt>
                <c:pt idx="428">
                  <c:v>1.4239188571720302E-7</c:v>
                </c:pt>
                <c:pt idx="429">
                  <c:v>1.4459202743185776E-7</c:v>
                </c:pt>
                <c:pt idx="430">
                  <c:v>1.4685262395693241E-7</c:v>
                </c:pt>
                <c:pt idx="431">
                  <c:v>1.491762402471975E-7</c:v>
                </c:pt>
                <c:pt idx="432">
                  <c:v>1.5156559077827181E-7</c:v>
                </c:pt>
                <c:pt idx="433">
                  <c:v>1.5402355055286472E-7</c:v>
                </c:pt>
                <c:pt idx="434">
                  <c:v>1.5655316709008329E-7</c:v>
                </c:pt>
                <c:pt idx="435">
                  <c:v>1.5915767350140611E-7</c:v>
                </c:pt>
                <c:pt idx="436">
                  <c:v>1.6184050276967048E-7</c:v>
                </c:pt>
                <c:pt idx="437">
                  <c:v>1.646053033617291E-7</c:v>
                </c:pt>
                <c:pt idx="438">
                  <c:v>1.6745595632189138E-7</c:v>
                </c:pt>
                <c:pt idx="439">
                  <c:v>1.7039659401205365E-7</c:v>
                </c:pt>
                <c:pt idx="440">
                  <c:v>1.7343162068585638E-7</c:v>
                </c:pt>
                <c:pt idx="441">
                  <c:v>1.765657351089677E-7</c:v>
                </c:pt>
                <c:pt idx="442">
                  <c:v>1.798039554658735E-7</c:v>
                </c:pt>
                <c:pt idx="443">
                  <c:v>1.8315164682630471E-7</c:v>
                </c:pt>
                <c:pt idx="444">
                  <c:v>1.8661455148215746E-7</c:v>
                </c:pt>
                <c:pt idx="445">
                  <c:v>1.9019882250950081E-7</c:v>
                </c:pt>
                <c:pt idx="446">
                  <c:v>1.9391106096088836E-7</c:v>
                </c:pt>
                <c:pt idx="447">
                  <c:v>1.9775835715227171E-7</c:v>
                </c:pt>
                <c:pt idx="448">
                  <c:v>2.0174833657738357E-7</c:v>
                </c:pt>
                <c:pt idx="449">
                  <c:v>2.0588921106293698E-7</c:v>
                </c:pt>
                <c:pt idx="450">
                  <c:v>2.101898358720172E-7</c:v>
                </c:pt>
                <c:pt idx="451">
                  <c:v>2.1465977357361001E-7</c:v>
                </c:pt>
                <c:pt idx="452">
                  <c:v>2.193093656265329E-7</c:v>
                </c:pt>
                <c:pt idx="453">
                  <c:v>2.2414981277992278E-7</c:v>
                </c:pt>
                <c:pt idx="454">
                  <c:v>2.2919326557477484E-7</c:v>
                </c:pt>
                <c:pt idx="455">
                  <c:v>2.3445292644787387E-7</c:v>
                </c:pt>
                <c:pt idx="456">
                  <c:v>2.3994316519775722E-7</c:v>
                </c:pt>
                <c:pt idx="457">
                  <c:v>2.4567964988164744E-7</c:v>
                </c:pt>
                <c:pt idx="458">
                  <c:v>2.5167949558309633E-7</c:v>
                </c:pt>
                <c:pt idx="459">
                  <c:v>2.5796143393688517E-7</c:v>
                </c:pt>
                <c:pt idx="460">
                  <c:v>2.6454600683759111E-7</c:v>
                </c:pt>
                <c:pt idx="461">
                  <c:v>2.7145578841301077E-7</c:v>
                </c:pt>
                <c:pt idx="462">
                  <c:v>2.7871564014075539E-7</c:v>
                </c:pt>
                <c:pt idx="463">
                  <c:v>2.8635300496067963E-7</c:v>
                </c:pt>
                <c:pt idx="464">
                  <c:v>2.9439824743123176E-7</c:v>
                </c:pt>
                <c:pt idx="465">
                  <c:v>3.028850484506027E-7</c:v>
                </c:pt>
                <c:pt idx="466">
                  <c:v>3.1185086488581789E-7</c:v>
                </c:pt>
                <c:pt idx="467">
                  <c:v>3.2133746671680111E-7</c:v>
                </c:pt>
                <c:pt idx="468">
                  <c:v>3.3139156712779411E-7</c:v>
                </c:pt>
                <c:pt idx="469">
                  <c:v>3.4206556451938879E-7</c:v>
                </c:pt>
                <c:pt idx="470">
                  <c:v>3.5341841987263249E-7</c:v>
                </c:pt>
                <c:pt idx="471">
                  <c:v>3.6551669853389089E-7</c:v>
                </c:pt>
                <c:pt idx="472">
                  <c:v>3.7843581264888398E-7</c:v>
                </c:pt>
                <c:pt idx="473">
                  <c:v>3.9226150960609672E-7</c:v>
                </c:pt>
                <c:pt idx="474">
                  <c:v>4.070916635432463E-7</c:v>
                </c:pt>
                <c:pt idx="475">
                  <c:v>4.2303844199775274E-7</c:v>
                </c:pt>
                <c:pt idx="476">
                  <c:v>4.4023093915136895E-7</c:v>
                </c:pt>
                <c:pt idx="477">
                  <c:v>4.5881839213465221E-7</c:v>
                </c:pt>
                <c:pt idx="478">
                  <c:v>4.789741291840708E-7</c:v>
                </c:pt>
                <c:pt idx="479">
                  <c:v>5.0090044015233152E-7</c:v>
                </c:pt>
                <c:pt idx="480">
                  <c:v>5.2483461341228061E-7</c:v>
                </c:pt>
                <c:pt idx="481">
                  <c:v>5.510564511981172E-7</c:v>
                </c:pt>
                <c:pt idx="482">
                  <c:v>5.798976600839482E-7</c:v>
                </c:pt>
                <c:pt idx="483">
                  <c:v>6.1175361478974079E-7</c:v>
                </c:pt>
                <c:pt idx="484">
                  <c:v>6.470981063684942E-7</c:v>
                </c:pt>
                <c:pt idx="485">
                  <c:v>6.8650179088140167E-7</c:v>
                </c:pt>
                <c:pt idx="486">
                  <c:v>7.3065510136777368E-7</c:v>
                </c:pt>
                <c:pt idx="487">
                  <c:v>7.8039625428795334E-7</c:v>
                </c:pt>
                <c:pt idx="488">
                  <c:v>8.3674440059466497E-7</c:v>
                </c:pt>
                <c:pt idx="489">
                  <c:v>9.0093634511231376E-7</c:v>
                </c:pt>
                <c:pt idx="490">
                  <c:v>9.7446129974920472E-7</c:v>
                </c:pt>
                <c:pt idx="491">
                  <c:v>1.059079126763419E-6</c:v>
                </c:pt>
                <c:pt idx="492">
                  <c:v>1.1567879085295761E-6</c:v>
                </c:pt>
                <c:pt idx="493">
                  <c:v>1.2696658464624384E-6</c:v>
                </c:pt>
                <c:pt idx="494">
                  <c:v>1.399433345062049E-6</c:v>
                </c:pt>
                <c:pt idx="495">
                  <c:v>1.5464489411950125E-6</c:v>
                </c:pt>
                <c:pt idx="496">
                  <c:v>1.7077106482634612E-6</c:v>
                </c:pt>
                <c:pt idx="497">
                  <c:v>1.8735721410224805E-6</c:v>
                </c:pt>
                <c:pt idx="498">
                  <c:v>2.0241542281921592E-6</c:v>
                </c:pt>
                <c:pt idx="499">
                  <c:v>2.1296942353268273E-6</c:v>
                </c:pt>
                <c:pt idx="500">
                  <c:v>2.1611204569220975E-6</c:v>
                </c:pt>
                <c:pt idx="501">
                  <c:v>2.1082566401215302E-6</c:v>
                </c:pt>
                <c:pt idx="502">
                  <c:v>1.9876656056155279E-6</c:v>
                </c:pt>
                <c:pt idx="503">
                  <c:v>1.8302676909327493E-6</c:v>
                </c:pt>
                <c:pt idx="504">
                  <c:v>1.6638264020988978E-6</c:v>
                </c:pt>
                <c:pt idx="505">
                  <c:v>1.505366197803438E-6</c:v>
                </c:pt>
                <c:pt idx="506">
                  <c:v>1.3624552438238812E-6</c:v>
                </c:pt>
                <c:pt idx="507">
                  <c:v>1.2369634038363539E-6</c:v>
                </c:pt>
                <c:pt idx="508">
                  <c:v>1.1280314033355901E-6</c:v>
                </c:pt>
                <c:pt idx="509">
                  <c:v>1.0337726144879032E-6</c:v>
                </c:pt>
                <c:pt idx="510">
                  <c:v>9.5209618089251467E-7</c:v>
                </c:pt>
                <c:pt idx="511">
                  <c:v>8.8105201622516552E-7</c:v>
                </c:pt>
                <c:pt idx="512">
                  <c:v>8.1894574626668339E-7</c:v>
                </c:pt>
                <c:pt idx="513">
                  <c:v>7.6435286371210679E-7</c:v>
                </c:pt>
                <c:pt idx="514">
                  <c:v>7.1609381052210624E-7</c:v>
                </c:pt>
                <c:pt idx="515">
                  <c:v>6.7319764238156631E-7</c:v>
                </c:pt>
                <c:pt idx="516">
                  <c:v>6.348657808907856E-7</c:v>
                </c:pt>
                <c:pt idx="517">
                  <c:v>6.004400255770083E-7</c:v>
                </c:pt>
                <c:pt idx="518">
                  <c:v>5.6937582227899187E-7</c:v>
                </c:pt>
                <c:pt idx="519">
                  <c:v>5.4122051391089413E-7</c:v>
                </c:pt>
                <c:pt idx="520">
                  <c:v>5.1559587512670126E-7</c:v>
                </c:pt>
                <c:pt idx="521">
                  <c:v>4.9218416573102953E-7</c:v>
                </c:pt>
                <c:pt idx="522">
                  <c:v>4.7071700814915956E-7</c:v>
                </c:pt>
                <c:pt idx="523">
                  <c:v>4.5096650524208312E-7</c:v>
                </c:pt>
                <c:pt idx="524">
                  <c:v>4.3273812634216513E-7</c:v>
                </c:pt>
                <c:pt idx="525">
                  <c:v>4.1586498716065981E-7</c:v>
                </c:pt>
                <c:pt idx="526">
                  <c:v>4.0020322974897963E-7</c:v>
                </c:pt>
                <c:pt idx="527">
                  <c:v>3.8562827294761485E-7</c:v>
                </c:pt>
                <c:pt idx="528">
                  <c:v>3.7203175415467381E-7</c:v>
                </c:pt>
                <c:pt idx="529">
                  <c:v>3.5931902243069044E-7</c:v>
                </c:pt>
                <c:pt idx="530">
                  <c:v>3.4740707330154435E-7</c:v>
                </c:pt>
                <c:pt idx="531">
                  <c:v>3.3622283909886325E-7</c:v>
                </c:pt>
                <c:pt idx="532">
                  <c:v>3.2570176686079566E-7</c:v>
                </c:pt>
                <c:pt idx="533">
                  <c:v>3.1578662993153592E-7</c:v>
                </c:pt>
                <c:pt idx="534">
                  <c:v>3.0642653039016168E-7</c:v>
                </c:pt>
                <c:pt idx="535">
                  <c:v>2.9757605803161862E-7</c:v>
                </c:pt>
                <c:pt idx="536">
                  <c:v>2.8919457836571616E-7</c:v>
                </c:pt>
                <c:pt idx="537">
                  <c:v>2.8124562741477671E-7</c:v>
                </c:pt>
                <c:pt idx="538">
                  <c:v>2.7369639529833207E-7</c:v>
                </c:pt>
                <c:pt idx="539">
                  <c:v>2.6651728393874605E-7</c:v>
                </c:pt>
                <c:pt idx="540">
                  <c:v>2.5968152689386776E-7</c:v>
                </c:pt>
                <c:pt idx="541">
                  <c:v>2.5316486146664297E-7</c:v>
                </c:pt>
                <c:pt idx="542">
                  <c:v>2.469452449685146E-7</c:v>
                </c:pt>
                <c:pt idx="543">
                  <c:v>2.4100260841125857E-7</c:v>
                </c:pt>
                <c:pt idx="544">
                  <c:v>2.3531864203697684E-7</c:v>
                </c:pt>
                <c:pt idx="545">
                  <c:v>2.2987660802258621E-7</c:v>
                </c:pt>
                <c:pt idx="546">
                  <c:v>2.2466117645353932E-7</c:v>
                </c:pt>
                <c:pt idx="547">
                  <c:v>2.1965828128534606E-7</c:v>
                </c:pt>
                <c:pt idx="548">
                  <c:v>2.1485499352617689E-7</c:v>
                </c:pt>
                <c:pt idx="549">
                  <c:v>2.1023940930008745E-7</c:v>
                </c:pt>
                <c:pt idx="550">
                  <c:v>2.0580055080472883E-7</c:v>
                </c:pt>
                <c:pt idx="551">
                  <c:v>2.0152827847290205E-7</c:v>
                </c:pt>
                <c:pt idx="552">
                  <c:v>1.9741321289454617E-7</c:v>
                </c:pt>
                <c:pt idx="553">
                  <c:v>1.9344666526324487E-7</c:v>
                </c:pt>
                <c:pt idx="554">
                  <c:v>1.8962057528615647E-7</c:v>
                </c:pt>
                <c:pt idx="555">
                  <c:v>1.8592745564376548E-7</c:v>
                </c:pt>
                <c:pt idx="556">
                  <c:v>1.8236034221091289E-7</c:v>
                </c:pt>
                <c:pt idx="557">
                  <c:v>1.7891274935670545E-7</c:v>
                </c:pt>
                <c:pt idx="558">
                  <c:v>1.7557862973132877E-7</c:v>
                </c:pt>
                <c:pt idx="559">
                  <c:v>1.7235233802510657E-7</c:v>
                </c:pt>
                <c:pt idx="560">
                  <c:v>1.6922859825110857E-7</c:v>
                </c:pt>
                <c:pt idx="561">
                  <c:v>1.6620247415954807E-7</c:v>
                </c:pt>
                <c:pt idx="562">
                  <c:v>1.6326934244089799E-7</c:v>
                </c:pt>
                <c:pt idx="563">
                  <c:v>1.6042486841690184E-7</c:v>
                </c:pt>
                <c:pt idx="564">
                  <c:v>1.5766498395493734E-7</c:v>
                </c:pt>
                <c:pt idx="565">
                  <c:v>1.5498586737285935E-7</c:v>
                </c:pt>
                <c:pt idx="566">
                  <c:v>1.5238392512872893E-7</c:v>
                </c:pt>
                <c:pt idx="567">
                  <c:v>1.4985577511376981E-7</c:v>
                </c:pt>
                <c:pt idx="568">
                  <c:v>1.4739823138755767E-7</c:v>
                </c:pt>
                <c:pt idx="569">
                  <c:v>1.4500829021270071E-7</c:v>
                </c:pt>
                <c:pt idx="570">
                  <c:v>1.4268311726207407E-7</c:v>
                </c:pt>
                <c:pt idx="571">
                  <c:v>1.4042003588566594E-7</c:v>
                </c:pt>
                <c:pt idx="572">
                  <c:v>1.3821651633628054E-7</c:v>
                </c:pt>
                <c:pt idx="573">
                  <c:v>1.3607016586413067E-7</c:v>
                </c:pt>
                <c:pt idx="574">
                  <c:v>1.3397871959988424E-7</c:v>
                </c:pt>
                <c:pt idx="575">
                  <c:v>1.319400321540211E-7</c:v>
                </c:pt>
                <c:pt idx="576">
                  <c:v>1.2995206986790202E-7</c:v>
                </c:pt>
                <c:pt idx="577">
                  <c:v>1.2801290365840412E-7</c:v>
                </c:pt>
                <c:pt idx="578">
                  <c:v>1.2612070240388376E-7</c:v>
                </c:pt>
                <c:pt idx="579">
                  <c:v>1.2427372682437778E-7</c:v>
                </c:pt>
                <c:pt idx="580">
                  <c:v>1.2247032381358318E-7</c:v>
                </c:pt>
                <c:pt idx="581">
                  <c:v>1.2070892118424534E-7</c:v>
                </c:pt>
                <c:pt idx="582">
                  <c:v>1.1898802279228573E-7</c:v>
                </c:pt>
                <c:pt idx="583">
                  <c:v>1.1730620400823825E-7</c:v>
                </c:pt>
                <c:pt idx="584">
                  <c:v>1.156621075075543E-7</c:v>
                </c:pt>
                <c:pt idx="585">
                  <c:v>1.1405443935391795E-7</c:v>
                </c:pt>
                <c:pt idx="586">
                  <c:v>1.1248196535209471E-7</c:v>
                </c:pt>
                <c:pt idx="587">
                  <c:v>1.1094350764896659E-7</c:v>
                </c:pt>
                <c:pt idx="588">
                  <c:v>1.0943794156329876E-7</c:v>
                </c:pt>
                <c:pt idx="589">
                  <c:v>1.0796419262651926E-7</c:v>
                </c:pt>
                <c:pt idx="590">
                  <c:v>1.065212338183321E-7</c:v>
                </c:pt>
                <c:pt idx="591">
                  <c:v>1.0510808298238096E-7</c:v>
                </c:pt>
                <c:pt idx="592">
                  <c:v>1.0372380040845411E-7</c:v>
                </c:pt>
                <c:pt idx="593">
                  <c:v>1.0236748656887759E-7</c:v>
                </c:pt>
                <c:pt idx="594">
                  <c:v>1.0103827999774279E-7</c:v>
                </c:pt>
                <c:pt idx="595">
                  <c:v>9.9735355302598169E-8</c:v>
                </c:pt>
                <c:pt idx="596">
                  <c:v>9.8457921299065151E-8</c:v>
                </c:pt>
                <c:pt idx="597">
                  <c:v>9.7205219259606112E-8</c:v>
                </c:pt>
                <c:pt idx="598">
                  <c:v>9.5976521268410443E-8</c:v>
                </c:pt>
                <c:pt idx="599">
                  <c:v>9.4771128674965202E-8</c:v>
                </c:pt>
                <c:pt idx="600">
                  <c:v>9.3588370639498886E-8</c:v>
                </c:pt>
                <c:pt idx="601">
                  <c:v>9.2427602763995566E-8</c:v>
                </c:pt>
                <c:pt idx="602">
                  <c:v>9.1288205802971477E-8</c:v>
                </c:pt>
                <c:pt idx="603">
                  <c:v>9.0169584448671624E-8</c:v>
                </c:pt>
                <c:pt idx="604">
                  <c:v>8.9071166185700126E-8</c:v>
                </c:pt>
                <c:pt idx="605">
                  <c:v>8.7992400210540673E-8</c:v>
                </c:pt>
                <c:pt idx="606">
                  <c:v>8.6932756411699348E-8</c:v>
                </c:pt>
                <c:pt idx="607">
                  <c:v>8.5891724406564119E-8</c:v>
                </c:pt>
                <c:pt idx="608">
                  <c:v>8.4868812631322796E-8</c:v>
                </c:pt>
                <c:pt idx="609">
                  <c:v>8.3863547480592598E-8</c:v>
                </c:pt>
                <c:pt idx="610">
                  <c:v>8.2875472493599765E-8</c:v>
                </c:pt>
                <c:pt idx="611">
                  <c:v>8.1904147584030654E-8</c:v>
                </c:pt>
                <c:pt idx="612">
                  <c:v>8.0949148310823637E-8</c:v>
                </c:pt>
                <c:pt idx="613">
                  <c:v>8.0010065187410603E-8</c:v>
                </c:pt>
                <c:pt idx="614">
                  <c:v>7.9086503027063069E-8</c:v>
                </c:pt>
                <c:pt idx="615">
                  <c:v>7.8178080322155124E-8</c:v>
                </c:pt>
                <c:pt idx="616">
                  <c:v>7.728442865533029E-8</c:v>
                </c:pt>
                <c:pt idx="617">
                  <c:v>7.6405192140672701E-8</c:v>
                </c:pt>
                <c:pt idx="618">
                  <c:v>7.5540026893112388E-8</c:v>
                </c:pt>
                <c:pt idx="619">
                  <c:v>7.4688600524433639E-8</c:v>
                </c:pt>
                <c:pt idx="620">
                  <c:v>7.3850591664329809E-8</c:v>
                </c:pt>
                <c:pt idx="621">
                  <c:v>7.3025689505083753E-8</c:v>
                </c:pt>
                <c:pt idx="622">
                  <c:v>7.2213593368513933E-8</c:v>
                </c:pt>
                <c:pt idx="623">
                  <c:v>7.1414012293945695E-8</c:v>
                </c:pt>
                <c:pt idx="624">
                  <c:v>7.0626664646015789E-8</c:v>
                </c:pt>
                <c:pt idx="625">
                  <c:v>6.9851277741213287E-8</c:v>
                </c:pt>
                <c:pt idx="626">
                  <c:v>6.9087587492130166E-8</c:v>
                </c:pt>
                <c:pt idx="627">
                  <c:v>6.8335338068445362E-8</c:v>
                </c:pt>
                <c:pt idx="628">
                  <c:v>6.7594281573728003E-8</c:v>
                </c:pt>
                <c:pt idx="629">
                  <c:v>6.6864177737232903E-8</c:v>
                </c:pt>
                <c:pt idx="630">
                  <c:v>6.6144793619850417E-8</c:v>
                </c:pt>
                <c:pt idx="631">
                  <c:v>6.5435903333490434E-8</c:v>
                </c:pt>
                <c:pt idx="632">
                  <c:v>6.4737287773180159E-8</c:v>
                </c:pt>
                <c:pt idx="633">
                  <c:v>6.404873436121022E-8</c:v>
                </c:pt>
                <c:pt idx="634">
                  <c:v>6.33700368027054E-8</c:v>
                </c:pt>
                <c:pt idx="635">
                  <c:v>6.270099485203443E-8</c:v>
                </c:pt>
                <c:pt idx="636">
                  <c:v>6.2041414089501087E-8</c:v>
                </c:pt>
                <c:pt idx="637">
                  <c:v>6.1391105707795971E-8</c:v>
                </c:pt>
                <c:pt idx="638">
                  <c:v>6.0749886307718237E-8</c:v>
                </c:pt>
                <c:pt idx="639">
                  <c:v>6.0117577702698014E-8</c:v>
                </c:pt>
                <c:pt idx="640">
                  <c:v>5.9494006731688545E-8</c:v>
                </c:pt>
                <c:pt idx="641">
                  <c:v>5.8879005080014496E-8</c:v>
                </c:pt>
                <c:pt idx="642">
                  <c:v>5.8272409107779399E-8</c:v>
                </c:pt>
                <c:pt idx="643">
                  <c:v>5.7674059685468936E-8</c:v>
                </c:pt>
                <c:pt idx="644">
                  <c:v>5.708380203641126E-8</c:v>
                </c:pt>
                <c:pt idx="645">
                  <c:v>5.6501485585741517E-8</c:v>
                </c:pt>
                <c:pt idx="646">
                  <c:v>5.5926963815587722E-8</c:v>
                </c:pt>
                <c:pt idx="647">
                  <c:v>5.5360094126162557E-8</c:v>
                </c:pt>
                <c:pt idx="648">
                  <c:v>5.4800737702493526E-8</c:v>
                </c:pt>
                <c:pt idx="649">
                  <c:v>5.424875938652594E-8</c:v>
                </c:pt>
                <c:pt idx="650">
                  <c:v>5.3704027554344776E-8</c:v>
                </c:pt>
                <c:pt idx="651">
                  <c:v>5.3166413998286963E-8</c:v>
                </c:pt>
                <c:pt idx="652">
                  <c:v>5.2635793813711802E-8</c:v>
                </c:pt>
                <c:pt idx="653">
                  <c:v>5.2112045290220852E-8</c:v>
                </c:pt>
                <c:pt idx="654">
                  <c:v>5.1595049807129575E-8</c:v>
                </c:pt>
                <c:pt idx="655">
                  <c:v>5.1084691732990292E-8</c:v>
                </c:pt>
                <c:pt idx="656">
                  <c:v>5.05808583289928E-8</c:v>
                </c:pt>
                <c:pt idx="657">
                  <c:v>5.0083439656070121E-8</c:v>
                </c:pt>
                <c:pt idx="658">
                  <c:v>4.9592328485538169E-8</c:v>
                </c:pt>
                <c:pt idx="659">
                  <c:v>4.9107420213125281E-8</c:v>
                </c:pt>
                <c:pt idx="660">
                  <c:v>4.8628612776232594E-8</c:v>
                </c:pt>
                <c:pt idx="661">
                  <c:v>4.8155806574293952E-8</c:v>
                </c:pt>
                <c:pt idx="662">
                  <c:v>4.7688904392096865E-8</c:v>
                </c:pt>
                <c:pt idx="663">
                  <c:v>4.7227811325937074E-8</c:v>
                </c:pt>
                <c:pt idx="664">
                  <c:v>4.6772434712490945E-8</c:v>
                </c:pt>
                <c:pt idx="665">
                  <c:v>4.6322684060283509E-8</c:v>
                </c:pt>
                <c:pt idx="666">
                  <c:v>4.5878470983647913E-8</c:v>
                </c:pt>
                <c:pt idx="667">
                  <c:v>4.5439709139070871E-8</c:v>
                </c:pt>
                <c:pt idx="668">
                  <c:v>4.5006314163823571E-8</c:v>
                </c:pt>
                <c:pt idx="669">
                  <c:v>4.457820361678269E-8</c:v>
                </c:pt>
                <c:pt idx="670">
                  <c:v>4.4155296921355068E-8</c:v>
                </c:pt>
                <c:pt idx="671">
                  <c:v>4.3737515310414088E-8</c:v>
                </c:pt>
                <c:pt idx="672">
                  <c:v>4.33247817731717E-8</c:v>
                </c:pt>
                <c:pt idx="673">
                  <c:v>4.2917021003903502E-8</c:v>
                </c:pt>
                <c:pt idx="674">
                  <c:v>4.2514159352453785E-8</c:v>
                </c:pt>
                <c:pt idx="675">
                  <c:v>4.2116124776448902E-8</c:v>
                </c:pt>
                <c:pt idx="676">
                  <c:v>4.1722846795150478E-8</c:v>
                </c:pt>
                <c:pt idx="677">
                  <c:v>4.1334256444884263E-8</c:v>
                </c:pt>
                <c:pt idx="678">
                  <c:v>4.0950286235981875E-8</c:v>
                </c:pt>
                <c:pt idx="679">
                  <c:v>4.0570870111175607E-8</c:v>
                </c:pt>
                <c:pt idx="680">
                  <c:v>4.0195943405390885E-8</c:v>
                </c:pt>
                <c:pt idx="681">
                  <c:v>3.9825442806878804E-8</c:v>
                </c:pt>
                <c:pt idx="682">
                  <c:v>3.9459306319642826E-8</c:v>
                </c:pt>
                <c:pt idx="683">
                  <c:v>3.9097473227102667E-8</c:v>
                </c:pt>
                <c:pt idx="684">
                  <c:v>3.8739884056954394E-8</c:v>
                </c:pt>
                <c:pt idx="685">
                  <c:v>3.838648054717587E-8</c:v>
                </c:pt>
                <c:pt idx="686">
                  <c:v>3.8037205613139074E-8</c:v>
                </c:pt>
                <c:pt idx="687">
                  <c:v>3.7692003315781687E-8</c:v>
                </c:pt>
                <c:pt idx="688">
                  <c:v>3.7350818830806016E-8</c:v>
                </c:pt>
                <c:pt idx="689">
                  <c:v>3.7013598418856926E-8</c:v>
                </c:pt>
                <c:pt idx="690">
                  <c:v>3.6680289396652802E-8</c:v>
                </c:pt>
                <c:pt idx="691">
                  <c:v>3.6350840109025231E-8</c:v>
                </c:pt>
                <c:pt idx="692">
                  <c:v>3.6025199901840625E-8</c:v>
                </c:pt>
                <c:pt idx="693">
                  <c:v>3.5703319095766608E-8</c:v>
                </c:pt>
                <c:pt idx="694">
                  <c:v>3.5385148960856139E-8</c:v>
                </c:pt>
                <c:pt idx="695">
                  <c:v>3.5070641691916735E-8</c:v>
                </c:pt>
                <c:pt idx="696">
                  <c:v>3.4759750384636405E-8</c:v>
                </c:pt>
                <c:pt idx="697">
                  <c:v>3.4452429012444255E-8</c:v>
                </c:pt>
                <c:pt idx="698">
                  <c:v>3.4148632404070032E-8</c:v>
                </c:pt>
                <c:pt idx="699">
                  <c:v>3.3848316221786446E-8</c:v>
                </c:pt>
                <c:pt idx="700">
                  <c:v>3.355143694030635E-8</c:v>
                </c:pt>
                <c:pt idx="701">
                  <c:v>3.32579518263084E-8</c:v>
                </c:pt>
                <c:pt idx="702">
                  <c:v>3.296781891857772E-8</c:v>
                </c:pt>
                <c:pt idx="703">
                  <c:v>3.2680997008729332E-8</c:v>
                </c:pt>
                <c:pt idx="704">
                  <c:v>3.2397445622503613E-8</c:v>
                </c:pt>
                <c:pt idx="705">
                  <c:v>3.2117125001606179E-8</c:v>
                </c:pt>
                <c:pt idx="706">
                  <c:v>3.1839996086079205E-8</c:v>
                </c:pt>
                <c:pt idx="707">
                  <c:v>3.1566020497182545E-8</c:v>
                </c:pt>
                <c:pt idx="708">
                  <c:v>3.1295160520767021E-8</c:v>
                </c:pt>
                <c:pt idx="709">
                  <c:v>3.1027379091126692E-8</c:v>
                </c:pt>
                <c:pt idx="710">
                  <c:v>3.0762639775308066E-8</c:v>
                </c:pt>
                <c:pt idx="711">
                  <c:v>3.0500906757866205E-8</c:v>
                </c:pt>
                <c:pt idx="712">
                  <c:v>3.0242144826049307E-8</c:v>
                </c:pt>
                <c:pt idx="713">
                  <c:v>2.9986319355399084E-8</c:v>
                </c:pt>
                <c:pt idx="714">
                  <c:v>2.9733396295751334E-8</c:v>
                </c:pt>
                <c:pt idx="715">
                  <c:v>2.9483342157626214E-8</c:v>
                </c:pt>
                <c:pt idx="716">
                  <c:v>2.9236123998991211E-8</c:v>
                </c:pt>
                <c:pt idx="717">
                  <c:v>2.8991709412389517E-8</c:v>
                </c:pt>
                <c:pt idx="718">
                  <c:v>2.8750066512416946E-8</c:v>
                </c:pt>
                <c:pt idx="719">
                  <c:v>2.8511163923539576E-8</c:v>
                </c:pt>
                <c:pt idx="720">
                  <c:v>2.8274970768239399E-8</c:v>
                </c:pt>
                <c:pt idx="721">
                  <c:v>2.8041456655477243E-8</c:v>
                </c:pt>
                <c:pt idx="722">
                  <c:v>2.7810591669464377E-8</c:v>
                </c:pt>
                <c:pt idx="723">
                  <c:v>2.7582346358730063E-8</c:v>
                </c:pt>
                <c:pt idx="724">
                  <c:v>2.7356691725479556E-8</c:v>
                </c:pt>
                <c:pt idx="725">
                  <c:v>2.7133599215228621E-8</c:v>
                </c:pt>
                <c:pt idx="726">
                  <c:v>2.6913040706710912E-8</c:v>
                </c:pt>
                <c:pt idx="727">
                  <c:v>2.6694988502044933E-8</c:v>
                </c:pt>
                <c:pt idx="728">
                  <c:v>2.6479415317156077E-8</c:v>
                </c:pt>
                <c:pt idx="729">
                  <c:v>2.6266294272444385E-8</c:v>
                </c:pt>
                <c:pt idx="730">
                  <c:v>2.6055598883689962E-8</c:v>
                </c:pt>
                <c:pt idx="731">
                  <c:v>2.5847303053189765E-8</c:v>
                </c:pt>
                <c:pt idx="732">
                  <c:v>2.5641381061117911E-8</c:v>
                </c:pt>
                <c:pt idx="733">
                  <c:v>2.5437807557104439E-8</c:v>
                </c:pt>
                <c:pt idx="734">
                  <c:v>2.5236557552022867E-8</c:v>
                </c:pt>
                <c:pt idx="735">
                  <c:v>2.5037606409983828E-8</c:v>
                </c:pt>
                <c:pt idx="736">
                  <c:v>2.4840929840526074E-8</c:v>
                </c:pt>
                <c:pt idx="737">
                  <c:v>2.4646503891000677E-8</c:v>
                </c:pt>
                <c:pt idx="738">
                  <c:v>2.4454304939141503E-8</c:v>
                </c:pt>
                <c:pt idx="739">
                  <c:v>2.4264309685817869E-8</c:v>
                </c:pt>
                <c:pt idx="740">
                  <c:v>2.4076495147962864E-8</c:v>
                </c:pt>
                <c:pt idx="741">
                  <c:v>2.3890838651674231E-8</c:v>
                </c:pt>
                <c:pt idx="742">
                  <c:v>2.3707317825479959E-8</c:v>
                </c:pt>
                <c:pt idx="743">
                  <c:v>2.3525910593767359E-8</c:v>
                </c:pt>
                <c:pt idx="744">
                  <c:v>2.3346595170368925E-8</c:v>
                </c:pt>
                <c:pt idx="745">
                  <c:v>2.3169350052300605E-8</c:v>
                </c:pt>
                <c:pt idx="746">
                  <c:v>2.2994154013650452E-8</c:v>
                </c:pt>
                <c:pt idx="747">
                  <c:v>2.2820986099611199E-8</c:v>
                </c:pt>
                <c:pt idx="748">
                  <c:v>2.264982562065363E-8</c:v>
                </c:pt>
                <c:pt idx="749">
                  <c:v>2.2480652146838653E-8</c:v>
                </c:pt>
                <c:pt idx="750">
                  <c:v>2.2313445502262058E-8</c:v>
                </c:pt>
                <c:pt idx="751">
                  <c:v>2.2148185759629841E-8</c:v>
                </c:pt>
                <c:pt idx="752">
                  <c:v>2.1984853234961696E-8</c:v>
                </c:pt>
                <c:pt idx="753">
                  <c:v>2.1823428482416207E-8</c:v>
                </c:pt>
                <c:pt idx="754">
                  <c:v>2.1663892289239973E-8</c:v>
                </c:pt>
                <c:pt idx="755">
                  <c:v>2.1506225670831367E-8</c:v>
                </c:pt>
                <c:pt idx="756">
                  <c:v>2.1350409865922765E-8</c:v>
                </c:pt>
                <c:pt idx="757">
                  <c:v>2.1196426331871446E-8</c:v>
                </c:pt>
                <c:pt idx="758">
                  <c:v>2.1044256740063981E-8</c:v>
                </c:pt>
                <c:pt idx="759">
                  <c:v>2.0893882971425172E-8</c:v>
                </c:pt>
                <c:pt idx="760">
                  <c:v>2.0745287112032932E-8</c:v>
                </c:pt>
                <c:pt idx="761">
                  <c:v>2.0598451448835217E-8</c:v>
                </c:pt>
                <c:pt idx="762">
                  <c:v>2.0453358465467838E-8</c:v>
                </c:pt>
                <c:pt idx="763">
                  <c:v>2.030999083816952E-8</c:v>
                </c:pt>
                <c:pt idx="764">
                  <c:v>2.0168331431793453E-8</c:v>
                </c:pt>
                <c:pt idx="765">
                  <c:v>2.0028363295912756E-8</c:v>
                </c:pt>
                <c:pt idx="766">
                  <c:v>1.9890069661017498E-8</c:v>
                </c:pt>
                <c:pt idx="767">
                  <c:v>1.9753433934802902E-8</c:v>
                </c:pt>
                <c:pt idx="768">
                  <c:v>1.9618439698545066E-8</c:v>
                </c:pt>
                <c:pt idx="769">
                  <c:v>1.9485070703563481E-8</c:v>
                </c:pt>
                <c:pt idx="770">
                  <c:v>1.9353310867768923E-8</c:v>
                </c:pt>
                <c:pt idx="771">
                  <c:v>1.9223144272294903E-8</c:v>
                </c:pt>
                <c:pt idx="772">
                  <c:v>1.909455515820986E-8</c:v>
                </c:pt>
                <c:pt idx="773">
                  <c:v>1.8967527923310921E-8</c:v>
                </c:pt>
                <c:pt idx="774">
                  <c:v>1.8842047118996283E-8</c:v>
                </c:pt>
                <c:pt idx="775">
                  <c:v>1.8718097447215288E-8</c:v>
                </c:pt>
                <c:pt idx="776">
                  <c:v>1.8595663757493718E-8</c:v>
                </c:pt>
                <c:pt idx="777">
                  <c:v>1.8474731044035031E-8</c:v>
                </c:pt>
                <c:pt idx="778">
                  <c:v>1.835528444289524E-8</c:v>
                </c:pt>
                <c:pt idx="779">
                  <c:v>1.8237309229229048E-8</c:v>
                </c:pt>
                <c:pt idx="780">
                  <c:v>1.8120790814609006E-8</c:v>
                </c:pt>
                <c:pt idx="781">
                  <c:v>1.8005714744413017E-8</c:v>
                </c:pt>
                <c:pt idx="782">
                  <c:v>1.7892066695281833E-8</c:v>
                </c:pt>
                <c:pt idx="783">
                  <c:v>1.7779832472644067E-8</c:v>
                </c:pt>
                <c:pt idx="784">
                  <c:v>1.7668998008307944E-8</c:v>
                </c:pt>
                <c:pt idx="785">
                  <c:v>1.755954935811907E-8</c:v>
                </c:pt>
                <c:pt idx="786">
                  <c:v>1.7451472699682911E-8</c:v>
                </c:pt>
                <c:pt idx="787">
                  <c:v>1.734475433015026E-8</c:v>
                </c:pt>
                <c:pt idx="788">
                  <c:v>1.723938066406695E-8</c:v>
                </c:pt>
                <c:pt idx="789">
                  <c:v>1.7135338231284172E-8</c:v>
                </c:pt>
                <c:pt idx="790">
                  <c:v>1.7032613674930113E-8</c:v>
                </c:pt>
                <c:pt idx="791">
                  <c:v>1.6931193749441669E-8</c:v>
                </c:pt>
                <c:pt idx="792">
                  <c:v>1.6831065318654984E-8</c:v>
                </c:pt>
                <c:pt idx="793">
                  <c:v>1.6732215353954141E-8</c:v>
                </c:pt>
                <c:pt idx="794">
                  <c:v>1.6634630932477532E-8</c:v>
                </c:pt>
                <c:pt idx="795">
                  <c:v>1.653829923537989E-8</c:v>
                </c:pt>
                <c:pt idx="796">
                  <c:v>1.6443207546150662E-8</c:v>
                </c:pt>
                <c:pt idx="797">
                  <c:v>1.6349343248986294E-8</c:v>
                </c:pt>
                <c:pt idx="798">
                  <c:v>1.6256693827216512E-8</c:v>
                </c:pt>
                <c:pt idx="799">
                  <c:v>1.61652468617837E-8</c:v>
                </c:pt>
                <c:pt idx="800">
                  <c:v>1.6074990029774419E-8</c:v>
                </c:pt>
                <c:pt idx="801">
                  <c:v>1.5985911103001115E-8</c:v>
                </c:pt>
                <c:pt idx="802">
                  <c:v>1.589799794663584E-8</c:v>
                </c:pt>
                <c:pt idx="803">
                  <c:v>1.5811238517891622E-8</c:v>
                </c:pt>
                <c:pt idx="804">
                  <c:v>1.5725620864753862E-8</c:v>
                </c:pt>
                <c:pt idx="805">
                  <c:v>1.5641133124758332E-8</c:v>
                </c:pt>
                <c:pt idx="806">
                  <c:v>1.555776352381704E-8</c:v>
                </c:pt>
                <c:pt idx="807">
                  <c:v>1.5475500375089405E-8</c:v>
                </c:pt>
                <c:pt idx="808">
                  <c:v>1.5394332077898423E-8</c:v>
                </c:pt>
                <c:pt idx="809">
                  <c:v>1.5314247116691613E-8</c:v>
                </c:pt>
                <c:pt idx="810">
                  <c:v>1.5235234060044861E-8</c:v>
                </c:pt>
                <c:pt idx="811">
                  <c:v>1.5157281559708676E-8</c:v>
                </c:pt>
                <c:pt idx="812">
                  <c:v>1.5080378349696157E-8</c:v>
                </c:pt>
                <c:pt idx="813">
                  <c:v>1.5004513245411555E-8</c:v>
                </c:pt>
                <c:pt idx="814">
                  <c:v>1.492967514281815E-8</c:v>
                </c:pt>
                <c:pt idx="815">
                  <c:v>1.4855853017645531E-8</c:v>
                </c:pt>
                <c:pt idx="816">
                  <c:v>1.4783035924634012E-8</c:v>
                </c:pt>
                <c:pt idx="817">
                  <c:v>1.4711212996816564E-8</c:v>
                </c:pt>
                <c:pt idx="818">
                  <c:v>1.4640373444836239E-8</c:v>
                </c:pt>
                <c:pt idx="819">
                  <c:v>1.4570506556298923E-8</c:v>
                </c:pt>
                <c:pt idx="820">
                  <c:v>1.4501601695159779E-8</c:v>
                </c:pt>
                <c:pt idx="821">
                  <c:v>1.4433648301143274E-8</c:v>
                </c:pt>
                <c:pt idx="822">
                  <c:v>1.4366635889194975E-8</c:v>
                </c:pt>
                <c:pt idx="823">
                  <c:v>1.4300554048964348E-8</c:v>
                </c:pt>
                <c:pt idx="824">
                  <c:v>1.4235392444318574E-8</c:v>
                </c:pt>
                <c:pt idx="825">
                  <c:v>1.4171140812884361E-8</c:v>
                </c:pt>
                <c:pt idx="826">
                  <c:v>1.4107788965618933E-8</c:v>
                </c:pt>
                <c:pt idx="827">
                  <c:v>1.4045326786407905E-8</c:v>
                </c:pt>
                <c:pt idx="828">
                  <c:v>1.3983744231689413E-8</c:v>
                </c:pt>
                <c:pt idx="829">
                  <c:v>1.3923031330103513E-8</c:v>
                </c:pt>
                <c:pt idx="830">
                  <c:v>1.3863178182165957E-8</c:v>
                </c:pt>
                <c:pt idx="831">
                  <c:v>1.3804174959965278E-8</c:v>
                </c:pt>
                <c:pt idx="832">
                  <c:v>1.3746011906881939E-8</c:v>
                </c:pt>
                <c:pt idx="833">
                  <c:v>1.3688679337329111E-8</c:v>
                </c:pt>
                <c:pt idx="834">
                  <c:v>1.3632167636513613E-8</c:v>
                </c:pt>
                <c:pt idx="835">
                  <c:v>1.3576467260216367E-8</c:v>
                </c:pt>
                <c:pt idx="836">
                  <c:v>1.3521568734591206E-8</c:v>
                </c:pt>
                <c:pt idx="837">
                  <c:v>1.3467462655980999E-8</c:v>
                </c:pt>
                <c:pt idx="838">
                  <c:v>1.3414139690750366E-8</c:v>
                </c:pt>
                <c:pt idx="839">
                  <c:v>1.3361590575133959E-8</c:v>
                </c:pt>
                <c:pt idx="840">
                  <c:v>1.330980611509905E-8</c:v>
                </c:pt>
                <c:pt idx="841">
                  <c:v>1.3258777186222284E-8</c:v>
                </c:pt>
                <c:pt idx="842">
                  <c:v>1.3208494733578489E-8</c:v>
                </c:pt>
                <c:pt idx="843">
                  <c:v>1.3158949771641843E-8</c:v>
                </c:pt>
                <c:pt idx="844">
                  <c:v>1.3110133384197661E-8</c:v>
                </c:pt>
                <c:pt idx="845">
                  <c:v>1.3062036724264107E-8</c:v>
                </c:pt>
                <c:pt idx="846">
                  <c:v>1.3014651014023394E-8</c:v>
                </c:pt>
                <c:pt idx="847">
                  <c:v>1.2967967544760821E-8</c:v>
                </c:pt>
                <c:pt idx="848">
                  <c:v>1.2921977676811475E-8</c:v>
                </c:pt>
                <c:pt idx="849">
                  <c:v>1.2876672839513543E-8</c:v>
                </c:pt>
                <c:pt idx="850">
                  <c:v>1.2832044531167214E-8</c:v>
                </c:pt>
                <c:pt idx="851">
                  <c:v>1.2788084318998715E-8</c:v>
                </c:pt>
                <c:pt idx="852">
                  <c:v>1.2744783839128392E-8</c:v>
                </c:pt>
                <c:pt idx="853">
                  <c:v>1.2702134796542435E-8</c:v>
                </c:pt>
                <c:pt idx="854">
                  <c:v>1.2660128965066947E-8</c:v>
                </c:pt>
                <c:pt idx="855">
                  <c:v>1.2618758187344311E-8</c:v>
                </c:pt>
                <c:pt idx="856">
                  <c:v>1.257801437481055E-8</c:v>
                </c:pt>
                <c:pt idx="857">
                  <c:v>1.2537889507673628E-8</c:v>
                </c:pt>
                <c:pt idx="858">
                  <c:v>1.249837563489101E-8</c:v>
                </c:pt>
                <c:pt idx="859">
                  <c:v>1.2459464874147279E-8</c:v>
                </c:pt>
                <c:pt idx="860">
                  <c:v>1.2421149411829697E-8</c:v>
                </c:pt>
                <c:pt idx="861">
                  <c:v>1.2383421503002493E-8</c:v>
                </c:pt>
                <c:pt idx="862">
                  <c:v>1.2346273471377971E-8</c:v>
                </c:pt>
                <c:pt idx="863">
                  <c:v>1.2309697709285027E-8</c:v>
                </c:pt>
                <c:pt idx="864">
                  <c:v>1.2273686677633943E-8</c:v>
                </c:pt>
                <c:pt idx="865">
                  <c:v>1.2238232905877072E-8</c:v>
                </c:pt>
                <c:pt idx="866">
                  <c:v>1.2203328991964831E-8</c:v>
                </c:pt>
                <c:pt idx="867">
                  <c:v>1.2168967602296942E-8</c:v>
                </c:pt>
                <c:pt idx="868">
                  <c:v>1.2135141471667929E-8</c:v>
                </c:pt>
                <c:pt idx="869">
                  <c:v>1.2101843403206898E-8</c:v>
                </c:pt>
                <c:pt idx="870">
                  <c:v>1.2069066268311048E-8</c:v>
                </c:pt>
                <c:pt idx="871">
                  <c:v>1.2036803006572525E-8</c:v>
                </c:pt>
                <c:pt idx="872">
                  <c:v>1.2005046625698239E-8</c:v>
                </c:pt>
                <c:pt idx="873">
                  <c:v>1.1973790201422702E-8</c:v>
                </c:pt>
                <c:pt idx="874">
                  <c:v>1.1943026877412765E-8</c:v>
                </c:pt>
                <c:pt idx="875">
                  <c:v>1.19127498651651E-8</c:v>
                </c:pt>
                <c:pt idx="876">
                  <c:v>1.1882952443895311E-8</c:v>
                </c:pt>
                <c:pt idx="877">
                  <c:v>1.1853627960418424E-8</c:v>
                </c:pt>
                <c:pt idx="878">
                  <c:v>1.182476982902156E-8</c:v>
                </c:pt>
                <c:pt idx="879">
                  <c:v>1.179637153132728E-8</c:v>
                </c:pt>
                <c:pt idx="880">
                  <c:v>1.1768426616148396E-8</c:v>
                </c:pt>
                <c:pt idx="881">
                  <c:v>1.1740928699333522E-8</c:v>
                </c:pt>
                <c:pt idx="882">
                  <c:v>1.1713871463603767E-8</c:v>
                </c:pt>
                <c:pt idx="883">
                  <c:v>1.1687248658380077E-8</c:v>
                </c:pt>
                <c:pt idx="884">
                  <c:v>1.1661054099601115E-8</c:v>
                </c:pt>
                <c:pt idx="885">
                  <c:v>1.1635281669532005E-8</c:v>
                </c:pt>
                <c:pt idx="886">
                  <c:v>1.1609925316563424E-8</c:v>
                </c:pt>
                <c:pt idx="887">
                  <c:v>1.1584979055001493E-8</c:v>
                </c:pt>
                <c:pt idx="888">
                  <c:v>1.156043696484792E-8</c:v>
                </c:pt>
                <c:pt idx="889">
                  <c:v>1.153629319157085E-8</c:v>
                </c:pt>
                <c:pt idx="890">
                  <c:v>1.1512541945866261E-8</c:v>
                </c:pt>
                <c:pt idx="891">
                  <c:v>1.1489177503409895E-8</c:v>
                </c:pt>
                <c:pt idx="892">
                  <c:v>1.1466194204599878E-8</c:v>
                </c:pt>
                <c:pt idx="893">
                  <c:v>1.1443586454290024E-8</c:v>
                </c:pt>
                <c:pt idx="894">
                  <c:v>1.1421348721514043E-8</c:v>
                </c:pt>
                <c:pt idx="895">
                  <c:v>1.139947553920039E-8</c:v>
                </c:pt>
                <c:pt idx="896">
                  <c:v>1.1377961503878311E-8</c:v>
                </c:pt>
                <c:pt idx="897">
                  <c:v>1.1356801275374967E-8</c:v>
                </c:pt>
                <c:pt idx="898">
                  <c:v>1.13359895765037E-8</c:v>
                </c:pt>
                <c:pt idx="899">
                  <c:v>1.13155211927437E-8</c:v>
                </c:pt>
                <c:pt idx="900">
                  <c:v>1.1295390971911238E-8</c:v>
                </c:pt>
                <c:pt idx="901">
                  <c:v>1.1275593823822526E-8</c:v>
                </c:pt>
                <c:pt idx="902">
                  <c:v>1.1256124719948448E-8</c:v>
                </c:pt>
                <c:pt idx="903">
                  <c:v>1.1236978693061217E-8</c:v>
                </c:pt>
                <c:pt idx="904">
                  <c:v>1.1218150836873358E-8</c:v>
                </c:pt>
                <c:pt idx="905">
                  <c:v>1.1199636305668994E-8</c:v>
                </c:pt>
                <c:pt idx="906">
                  <c:v>1.1181430313927673E-8</c:v>
                </c:pt>
                <c:pt idx="907">
                  <c:v>1.1163528135941133E-8</c:v>
                </c:pt>
                <c:pt idx="908">
                  <c:v>1.1145925105422907E-8</c:v>
                </c:pt>
                <c:pt idx="909">
                  <c:v>1.1128616615111109E-8</c:v>
                </c:pt>
                <c:pt idx="910">
                  <c:v>1.1111598116364809E-8</c:v>
                </c:pt>
                <c:pt idx="911">
                  <c:v>1.1094865118753885E-8</c:v>
                </c:pt>
                <c:pt idx="912">
                  <c:v>1.107841318964278E-8</c:v>
                </c:pt>
                <c:pt idx="913">
                  <c:v>1.1062237953768363E-8</c:v>
                </c:pt>
                <c:pt idx="914">
                  <c:v>1.1046335092812109E-8</c:v>
                </c:pt>
                <c:pt idx="915">
                  <c:v>1.1030700344966792E-8</c:v>
                </c:pt>
                <c:pt idx="916">
                  <c:v>1.1015329504498007E-8</c:v>
                </c:pt>
                <c:pt idx="917">
                  <c:v>1.1000218421300661E-8</c:v>
                </c:pt>
                <c:pt idx="918">
                  <c:v>1.0985363000450691E-8</c:v>
                </c:pt>
                <c:pt idx="919">
                  <c:v>1.0970759201752411E-8</c:v>
                </c:pt>
                <c:pt idx="920">
                  <c:v>1.0956403039281332E-8</c:v>
                </c:pt>
                <c:pt idx="921">
                  <c:v>1.0942290580923205E-8</c:v>
                </c:pt>
                <c:pt idx="922">
                  <c:v>1.0928417947909028E-8</c:v>
                </c:pt>
                <c:pt idx="923">
                  <c:v>1.0914781314346657E-8</c:v>
                </c:pt>
                <c:pt idx="924">
                  <c:v>1.0901376906748889E-8</c:v>
                </c:pt>
                <c:pt idx="925">
                  <c:v>1.0888201003558615E-8</c:v>
                </c:pt>
                <c:pt idx="926">
                  <c:v>1.0875249934670988E-8</c:v>
                </c:pt>
                <c:pt idx="927">
                  <c:v>1.0862520080952883E-8</c:v>
                </c:pt>
                <c:pt idx="928">
                  <c:v>1.0850007873760094E-8</c:v>
                </c:pt>
                <c:pt idx="929">
                  <c:v>1.0837709794452119E-8</c:v>
                </c:pt>
                <c:pt idx="930">
                  <c:v>1.08256223739051E-8</c:v>
                </c:pt>
                <c:pt idx="931">
                  <c:v>1.0813742192022945E-8</c:v>
                </c:pt>
                <c:pt idx="932">
                  <c:v>1.0802065877246881E-8</c:v>
                </c:pt>
                <c:pt idx="933">
                  <c:v>1.0790590106063588E-8</c:v>
                </c:pt>
                <c:pt idx="934">
                  <c:v>1.0779311602512384E-8</c:v>
                </c:pt>
                <c:pt idx="935">
                  <c:v>1.0768227137691238E-8</c:v>
                </c:pt>
                <c:pt idx="936">
                  <c:v>1.0757333529262226E-8</c:v>
                </c:pt>
                <c:pt idx="937">
                  <c:v>1.074662764095628E-8</c:v>
                </c:pt>
                <c:pt idx="938">
                  <c:v>1.0736106382077772E-8</c:v>
                </c:pt>
                <c:pt idx="939">
                  <c:v>1.0725766707008719E-8</c:v>
                </c:pt>
                <c:pt idx="940">
                  <c:v>1.0715605614713172E-8</c:v>
                </c:pt>
                <c:pt idx="941">
                  <c:v>1.0705620148241754E-8</c:v>
                </c:pt>
                <c:pt idx="942">
                  <c:v>1.0695807394236484E-8</c:v>
                </c:pt>
                <c:pt idx="943">
                  <c:v>1.0686164482436282E-8</c:v>
                </c:pt>
                <c:pt idx="944">
                  <c:v>1.067668858518305E-8</c:v>
                </c:pt>
                <c:pt idx="945">
                  <c:v>1.0667376916928761E-8</c:v>
                </c:pt>
                <c:pt idx="946">
                  <c:v>1.0658226733743397E-8</c:v>
                </c:pt>
                <c:pt idx="947">
                  <c:v>1.0649235332824221E-8</c:v>
                </c:pt>
                <c:pt idx="948">
                  <c:v>1.0640400052006307E-8</c:v>
                </c:pt>
                <c:pt idx="949">
                  <c:v>1.0631718269274507E-8</c:v>
                </c:pt>
                <c:pt idx="950">
                  <c:v>1.0623187402277121E-8</c:v>
                </c:pt>
                <c:pt idx="951">
                  <c:v>1.0614804907841178E-8</c:v>
                </c:pt>
                <c:pt idx="952">
                  <c:v>1.0606568281489744E-8</c:v>
                </c:pt>
                <c:pt idx="953">
                  <c:v>1.0598475056961049E-8</c:v>
                </c:pt>
                <c:pt idx="954">
                  <c:v>1.0590522805729917E-8</c:v>
                </c:pt>
                <c:pt idx="955">
                  <c:v>1.0582709136531233E-8</c:v>
                </c:pt>
                <c:pt idx="956">
                  <c:v>1.0575031694885948E-8</c:v>
                </c:pt>
                <c:pt idx="957">
                  <c:v>1.0567488162629394E-8</c:v>
                </c:pt>
                <c:pt idx="958">
                  <c:v>1.0560076257442224E-8</c:v>
                </c:pt>
                <c:pt idx="959">
                  <c:v>1.0552793732383955E-8</c:v>
                </c:pt>
                <c:pt idx="960">
                  <c:v>1.0545638375429329E-8</c:v>
                </c:pt>
                <c:pt idx="961">
                  <c:v>1.0538608009007444E-8</c:v>
                </c:pt>
                <c:pt idx="962">
                  <c:v>1.0531700489543852E-8</c:v>
                </c:pt>
                <c:pt idx="963">
                  <c:v>1.052491370700562E-8</c:v>
                </c:pt>
                <c:pt idx="964">
                  <c:v>1.0518245584449523E-8</c:v>
                </c:pt>
                <c:pt idx="965">
                  <c:v>1.0511694077573383E-8</c:v>
                </c:pt>
                <c:pt idx="966">
                  <c:v>1.05052571742706E-8</c:v>
                </c:pt>
                <c:pt idx="967">
                  <c:v>1.0498932894188004E-8</c:v>
                </c:pt>
                <c:pt idx="968">
                  <c:v>1.0492719288287081E-8</c:v>
                </c:pt>
                <c:pt idx="969">
                  <c:v>1.0486614438408571E-8</c:v>
                </c:pt>
                <c:pt idx="970">
                  <c:v>1.0480616456840561E-8</c:v>
                </c:pt>
                <c:pt idx="971">
                  <c:v>1.0474723485890111E-8</c:v>
                </c:pt>
                <c:pt idx="972">
                  <c:v>1.0468933697458424E-8</c:v>
                </c:pt>
                <c:pt idx="973">
                  <c:v>1.0463245292619638E-8</c:v>
                </c:pt>
                <c:pt idx="974">
                  <c:v>1.0457656501203275E-8</c:v>
                </c:pt>
                <c:pt idx="975">
                  <c:v>1.0452165581380421E-8</c:v>
                </c:pt>
                <c:pt idx="976">
                  <c:v>1.0446770819253531E-8</c:v>
                </c:pt>
                <c:pt idx="977">
                  <c:v>1.0441470528450149E-8</c:v>
                </c:pt>
                <c:pt idx="978">
                  <c:v>1.0436263049720259E-8</c:v>
                </c:pt>
                <c:pt idx="979">
                  <c:v>1.0431146750537595E-8</c:v>
                </c:pt>
                <c:pt idx="980">
                  <c:v>1.0426120024704671E-8</c:v>
                </c:pt>
                <c:pt idx="981">
                  <c:v>1.0421181291961741E-8</c:v>
                </c:pt>
                <c:pt idx="982">
                  <c:v>1.0416328997599622E-8</c:v>
                </c:pt>
                <c:pt idx="983">
                  <c:v>1.0411561612076455E-8</c:v>
                </c:pt>
                <c:pt idx="984">
                  <c:v>1.0406877630638233E-8</c:v>
                </c:pt>
                <c:pt idx="985">
                  <c:v>1.0402275572943441E-8</c:v>
                </c:pt>
                <c:pt idx="986">
                  <c:v>1.0397753982691445E-8</c:v>
                </c:pt>
                <c:pt idx="987">
                  <c:v>1.0393311427254958E-8</c:v>
                </c:pt>
                <c:pt idx="988">
                  <c:v>1.0388946497316291E-8</c:v>
                </c:pt>
                <c:pt idx="989">
                  <c:v>1.0384657806507718E-8</c:v>
                </c:pt>
                <c:pt idx="990">
                  <c:v>1.0380443991055597E-8</c:v>
                </c:pt>
                <c:pt idx="991">
                  <c:v>1.0376303709428544E-8</c:v>
                </c:pt>
                <c:pt idx="992">
                  <c:v>1.03722356419895E-8</c:v>
                </c:pt>
                <c:pt idx="993">
                  <c:v>1.0368238490651718E-8</c:v>
                </c:pt>
                <c:pt idx="994">
                  <c:v>1.0364310978538676E-8</c:v>
                </c:pt>
                <c:pt idx="995">
                  <c:v>1.0360451849647834E-8</c:v>
                </c:pt>
                <c:pt idx="996">
                  <c:v>1.0356659868518425E-8</c:v>
                </c:pt>
                <c:pt idx="997">
                  <c:v>1.0352933819902947E-8</c:v>
                </c:pt>
                <c:pt idx="998">
                  <c:v>1.034927250844266E-8</c:v>
                </c:pt>
                <c:pt idx="999">
                  <c:v>1.0345674758346843E-8</c:v>
                </c:pt>
                <c:pt idx="1000">
                  <c:v>1.0342139413075996E-8</c:v>
                </c:pt>
              </c:numCache>
            </c:numRef>
          </c:yVal>
          <c:smooth val="1"/>
          <c:extLst>
            <c:ext xmlns:c16="http://schemas.microsoft.com/office/drawing/2014/chart" uri="{C3380CC4-5D6E-409C-BE32-E72D297353CC}">
              <c16:uniqueId val="{00000000-3E19-48BF-945F-A48184087793}"/>
            </c:ext>
          </c:extLst>
        </c:ser>
        <c:dLbls>
          <c:showLegendKey val="0"/>
          <c:showVal val="0"/>
          <c:showCatName val="0"/>
          <c:showSerName val="0"/>
          <c:showPercent val="0"/>
          <c:showBubbleSize val="0"/>
        </c:dLbls>
        <c:axId val="856333208"/>
        <c:axId val="856341408"/>
      </c:scatterChart>
      <c:valAx>
        <c:axId val="856333208"/>
        <c:scaling>
          <c:logBase val="10"/>
          <c:orientation val="minMax"/>
          <c:max val="100000"/>
          <c:min val="1"/>
        </c:scaling>
        <c:delete val="0"/>
        <c:axPos val="t"/>
        <c:majorGridlines>
          <c:spPr>
            <a:ln w="9525" cap="flat" cmpd="sng" algn="ctr">
              <a:solidFill>
                <a:schemeClr val="bg1">
                  <a:lumMod val="6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b="1" i="0" baseline="0"/>
                  <a:t>Hz</a:t>
                </a:r>
              </a:p>
            </c:rich>
          </c:tx>
          <c:layout>
            <c:manualLayout>
              <c:xMode val="edge"/>
              <c:yMode val="edge"/>
              <c:x val="0.4629990311717796"/>
              <c:y val="0.96520352961999589"/>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E+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56341408"/>
        <c:crosses val="max"/>
        <c:crossBetween val="midCat"/>
        <c:majorUnit val="10"/>
      </c:valAx>
      <c:valAx>
        <c:axId val="856341408"/>
        <c:scaling>
          <c:logBase val="10"/>
          <c:orientation val="minMax"/>
          <c:max val="1.0000000000000001E-5"/>
          <c:min val="1E-13"/>
        </c:scaling>
        <c:delete val="0"/>
        <c:axPos val="r"/>
        <c:majorGridlines>
          <c:spPr>
            <a:ln w="9525" cap="flat" cmpd="sng" algn="ctr">
              <a:solidFill>
                <a:schemeClr val="bg1">
                  <a:lumMod val="65000"/>
                </a:schemeClr>
              </a:solidFill>
              <a:round/>
            </a:ln>
            <a:effectLst/>
          </c:spPr>
        </c:majorGridlines>
        <c:minorGridlines>
          <c:spPr>
            <a:ln w="9525" cap="flat" cmpd="sng" algn="ctr">
              <a:solidFill>
                <a:schemeClr val="bg1">
                  <a:lumMod val="75000"/>
                </a:schemeClr>
              </a:solidFill>
              <a:round/>
            </a:ln>
            <a:effectLst/>
          </c:spPr>
        </c:min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sz="1200" b="1" i="0" baseline="0"/>
              </a:p>
              <a:p>
                <a:pPr>
                  <a:defRPr sz="1200" b="1"/>
                </a:pPr>
                <a:r>
                  <a:rPr lang="en-US" sz="1200" b="1" i="0" baseline="0"/>
                  <a:t>Volts / root Hz</a:t>
                </a:r>
              </a:p>
            </c:rich>
          </c:tx>
          <c:layout>
            <c:manualLayout>
              <c:xMode val="edge"/>
              <c:yMode val="edge"/>
              <c:x val="9.1208812856900703E-4"/>
              <c:y val="0.44556136922806355"/>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E+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56333208"/>
        <c:crosses val="max"/>
        <c:crossBetween val="midCat"/>
        <c:majorUnit val="10"/>
      </c:valAx>
      <c:spPr>
        <a:solidFill>
          <a:schemeClr val="bg1">
            <a:lumMod val="95000"/>
          </a:schemeClr>
        </a:solidFill>
        <a:ln>
          <a:noFill/>
        </a:ln>
        <a:effectLst/>
      </c:spPr>
    </c:plotArea>
    <c:legend>
      <c:legendPos val="r"/>
      <c:layout>
        <c:manualLayout>
          <c:xMode val="edge"/>
          <c:yMode val="edge"/>
          <c:x val="0.76897751779426038"/>
          <c:y val="0.19299877885677735"/>
          <c:w val="0.22613701623350732"/>
          <c:h val="0.6330978122433323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609598</xdr:colOff>
      <xdr:row>1</xdr:row>
      <xdr:rowOff>28575</xdr:rowOff>
    </xdr:from>
    <xdr:to>
      <xdr:col>15</xdr:col>
      <xdr:colOff>1038224</xdr:colOff>
      <xdr:row>41</xdr:row>
      <xdr:rowOff>29028</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861060</xdr:colOff>
          <xdr:row>9</xdr:row>
          <xdr:rowOff>121920</xdr:rowOff>
        </xdr:from>
        <xdr:to>
          <xdr:col>19</xdr:col>
          <xdr:colOff>464820</xdr:colOff>
          <xdr:row>11</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Rescale Ordinate Axes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123824</xdr:colOff>
      <xdr:row>1</xdr:row>
      <xdr:rowOff>38100</xdr:rowOff>
    </xdr:from>
    <xdr:to>
      <xdr:col>16</xdr:col>
      <xdr:colOff>847724</xdr:colOff>
      <xdr:row>41</xdr:row>
      <xdr:rowOff>152400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1082040</xdr:colOff>
          <xdr:row>15</xdr:row>
          <xdr:rowOff>167640</xdr:rowOff>
        </xdr:from>
        <xdr:to>
          <xdr:col>20</xdr:col>
          <xdr:colOff>274320</xdr:colOff>
          <xdr:row>17</xdr:row>
          <xdr:rowOff>30480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Rescale Ordinate Axis.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R37"/>
  <sheetViews>
    <sheetView tabSelected="1" zoomScale="70" zoomScaleNormal="70" workbookViewId="0">
      <selection activeCell="O46" sqref="O46"/>
    </sheetView>
  </sheetViews>
  <sheetFormatPr defaultRowHeight="14.4" x14ac:dyDescent="0.3"/>
  <cols>
    <col min="1" max="1" width="7.21875" customWidth="1"/>
    <col min="2" max="2" width="38.5546875" style="18" customWidth="1"/>
    <col min="3" max="3" width="6.21875" customWidth="1"/>
    <col min="4" max="4" width="55.6640625" bestFit="1" customWidth="1"/>
    <col min="5" max="5" width="15.6640625" style="2" customWidth="1"/>
    <col min="6" max="6" width="15.88671875" customWidth="1"/>
    <col min="7" max="7" width="70.77734375" bestFit="1" customWidth="1"/>
    <col min="8" max="8" width="16.21875" style="2" customWidth="1"/>
    <col min="9" max="9" width="6.77734375" customWidth="1"/>
    <col min="11" max="11" width="12" bestFit="1" customWidth="1"/>
    <col min="12" max="12" width="8.6640625" style="17" customWidth="1"/>
    <col min="13" max="14" width="9.77734375" style="2" bestFit="1" customWidth="1"/>
    <col min="15" max="18" width="10.109375" style="2" customWidth="1"/>
  </cols>
  <sheetData>
    <row r="1" spans="2:15" ht="12" customHeight="1" thickBot="1" x14ac:dyDescent="0.35"/>
    <row r="2" spans="2:15" ht="14.4" customHeight="1" x14ac:dyDescent="0.3">
      <c r="B2" s="117" t="s">
        <v>59</v>
      </c>
      <c r="C2" s="118"/>
      <c r="D2" s="118"/>
      <c r="E2" s="118"/>
      <c r="F2" s="118"/>
      <c r="G2" s="118"/>
      <c r="H2" s="119"/>
    </row>
    <row r="3" spans="2:15" ht="14.4" customHeight="1" x14ac:dyDescent="0.3">
      <c r="B3" s="120"/>
      <c r="C3" s="121"/>
      <c r="D3" s="121"/>
      <c r="E3" s="121"/>
      <c r="F3" s="121"/>
      <c r="G3" s="121"/>
      <c r="H3" s="122"/>
    </row>
    <row r="4" spans="2:15" ht="14.4" customHeight="1" x14ac:dyDescent="0.3">
      <c r="B4" s="120"/>
      <c r="C4" s="121"/>
      <c r="D4" s="121"/>
      <c r="E4" s="121"/>
      <c r="F4" s="121"/>
      <c r="G4" s="121"/>
      <c r="H4" s="122"/>
    </row>
    <row r="5" spans="2:15" ht="14.4" customHeight="1" x14ac:dyDescent="0.3">
      <c r="B5" s="120"/>
      <c r="C5" s="121"/>
      <c r="D5" s="121"/>
      <c r="E5" s="121"/>
      <c r="F5" s="121"/>
      <c r="G5" s="121"/>
      <c r="H5" s="122"/>
    </row>
    <row r="6" spans="2:15" ht="14.4" customHeight="1" x14ac:dyDescent="0.3">
      <c r="B6" s="120"/>
      <c r="C6" s="121"/>
      <c r="D6" s="121"/>
      <c r="E6" s="121"/>
      <c r="F6" s="121"/>
      <c r="G6" s="121"/>
      <c r="H6" s="122"/>
    </row>
    <row r="7" spans="2:15" ht="14.4" customHeight="1" x14ac:dyDescent="0.3">
      <c r="B7" s="120"/>
      <c r="C7" s="121"/>
      <c r="D7" s="121"/>
      <c r="E7" s="121"/>
      <c r="F7" s="121"/>
      <c r="G7" s="121"/>
      <c r="H7" s="122"/>
    </row>
    <row r="8" spans="2:15" ht="14.4" customHeight="1" x14ac:dyDescent="0.3">
      <c r="B8" s="120"/>
      <c r="C8" s="121"/>
      <c r="D8" s="121"/>
      <c r="E8" s="121"/>
      <c r="F8" s="121"/>
      <c r="G8" s="121"/>
      <c r="H8" s="122"/>
    </row>
    <row r="9" spans="2:15" ht="15" customHeight="1" thickBot="1" x14ac:dyDescent="0.35">
      <c r="B9" s="123"/>
      <c r="C9" s="124"/>
      <c r="D9" s="124"/>
      <c r="E9" s="124"/>
      <c r="F9" s="124"/>
      <c r="G9" s="124"/>
      <c r="H9" s="125"/>
    </row>
    <row r="10" spans="2:15" ht="14.4" customHeight="1" thickBot="1" x14ac:dyDescent="0.35">
      <c r="B10" s="28"/>
      <c r="C10" s="28"/>
      <c r="D10" s="28"/>
      <c r="E10" s="28"/>
      <c r="F10" s="28"/>
      <c r="G10" s="28"/>
      <c r="H10" s="28"/>
    </row>
    <row r="11" spans="2:15" ht="15" thickBot="1" x14ac:dyDescent="0.35">
      <c r="B11" s="112" t="s">
        <v>46</v>
      </c>
    </row>
    <row r="12" spans="2:15" ht="15" customHeight="1" thickBot="1" x14ac:dyDescent="0.35">
      <c r="B12" s="113"/>
      <c r="D12" s="7" t="s">
        <v>40</v>
      </c>
      <c r="E12" s="16">
        <v>996.33299999999997</v>
      </c>
      <c r="G12" s="6" t="s">
        <v>2</v>
      </c>
      <c r="H12" s="109">
        <v>10.898999999999999</v>
      </c>
      <c r="K12" s="116" t="s">
        <v>60</v>
      </c>
      <c r="L12" s="116"/>
      <c r="M12" s="116"/>
      <c r="N12" s="116"/>
      <c r="O12" s="116"/>
    </row>
    <row r="13" spans="2:15" ht="15" customHeight="1" thickBot="1" x14ac:dyDescent="0.35">
      <c r="B13" s="113"/>
      <c r="D13" s="7"/>
      <c r="E13"/>
      <c r="H13"/>
      <c r="K13" s="116"/>
      <c r="L13" s="116"/>
      <c r="M13" s="116"/>
      <c r="N13" s="116"/>
      <c r="O13" s="116"/>
    </row>
    <row r="14" spans="2:15" ht="15" customHeight="1" thickBot="1" x14ac:dyDescent="0.35">
      <c r="B14" s="113"/>
      <c r="D14" s="7" t="s">
        <v>117</v>
      </c>
      <c r="E14" s="104">
        <v>0.2</v>
      </c>
      <c r="K14" s="116"/>
      <c r="L14" s="116"/>
      <c r="M14" s="116"/>
      <c r="N14" s="116"/>
      <c r="O14" s="116"/>
    </row>
    <row r="15" spans="2:15" ht="15" thickBot="1" x14ac:dyDescent="0.35">
      <c r="B15" s="114"/>
      <c r="K15" s="116" t="s">
        <v>61</v>
      </c>
      <c r="L15" s="116"/>
      <c r="M15" s="116"/>
      <c r="N15" s="116"/>
      <c r="O15" s="116"/>
    </row>
    <row r="16" spans="2:15" ht="15" thickBot="1" x14ac:dyDescent="0.35">
      <c r="B16" s="30"/>
      <c r="K16" s="116" t="s">
        <v>62</v>
      </c>
      <c r="L16" s="116"/>
      <c r="M16" s="116"/>
      <c r="N16" s="116"/>
      <c r="O16" s="116"/>
    </row>
    <row r="17" spans="2:15" ht="15" thickBot="1" x14ac:dyDescent="0.35">
      <c r="B17" s="112" t="s">
        <v>95</v>
      </c>
      <c r="D17" s="6"/>
      <c r="K17" s="116"/>
      <c r="L17" s="116"/>
      <c r="M17" s="116"/>
      <c r="N17" s="116"/>
      <c r="O17" s="116"/>
    </row>
    <row r="18" spans="2:15" ht="15" thickBot="1" x14ac:dyDescent="0.35">
      <c r="B18" s="113"/>
      <c r="D18" t="s">
        <v>57</v>
      </c>
      <c r="E18" s="38">
        <v>4000000</v>
      </c>
      <c r="F18" s="39"/>
      <c r="G18" s="39" t="s">
        <v>77</v>
      </c>
      <c r="H18" s="38">
        <v>1.0000000000000001E-15</v>
      </c>
      <c r="K18" s="116"/>
      <c r="L18" s="116"/>
      <c r="M18" s="116"/>
      <c r="N18" s="116"/>
      <c r="O18" s="116"/>
    </row>
    <row r="19" spans="2:15" ht="15" thickBot="1" x14ac:dyDescent="0.35">
      <c r="B19" s="113"/>
      <c r="E19" s="40"/>
      <c r="F19" s="39"/>
      <c r="G19" s="39"/>
      <c r="H19" s="41" t="s">
        <v>38</v>
      </c>
      <c r="K19" s="116"/>
      <c r="L19" s="116"/>
      <c r="M19" s="116"/>
      <c r="N19" s="116"/>
      <c r="O19" s="116"/>
    </row>
    <row r="20" spans="2:15" ht="15" thickBot="1" x14ac:dyDescent="0.35">
      <c r="B20" s="113"/>
      <c r="D20" t="s">
        <v>108</v>
      </c>
      <c r="E20" s="4">
        <v>68</v>
      </c>
      <c r="F20" s="39"/>
      <c r="G20" s="39" t="s">
        <v>78</v>
      </c>
      <c r="H20" s="38">
        <v>1.0000000000000001E-15</v>
      </c>
      <c r="K20" s="116"/>
      <c r="L20" s="116"/>
      <c r="M20" s="116"/>
      <c r="N20" s="116"/>
      <c r="O20" s="116"/>
    </row>
    <row r="21" spans="2:15" ht="15" thickBot="1" x14ac:dyDescent="0.35">
      <c r="B21" s="113"/>
      <c r="E21" s="40"/>
      <c r="F21" s="39"/>
      <c r="G21" s="39"/>
      <c r="H21" s="40"/>
      <c r="K21" s="116"/>
      <c r="L21" s="116"/>
      <c r="M21" s="116"/>
      <c r="N21" s="116"/>
      <c r="O21" s="116"/>
    </row>
    <row r="22" spans="2:15" ht="15" thickBot="1" x14ac:dyDescent="0.35">
      <c r="B22" s="113"/>
      <c r="D22" t="s">
        <v>39</v>
      </c>
      <c r="E22" s="38">
        <v>1E-8</v>
      </c>
      <c r="F22" s="39"/>
      <c r="G22" s="39" t="s">
        <v>79</v>
      </c>
      <c r="H22" s="38">
        <v>1.0000000000000001E-15</v>
      </c>
      <c r="K22" s="116"/>
      <c r="L22" s="116"/>
      <c r="M22" s="116"/>
      <c r="N22" s="116"/>
      <c r="O22" s="116"/>
    </row>
    <row r="23" spans="2:15" ht="15" thickBot="1" x14ac:dyDescent="0.35">
      <c r="B23" s="114"/>
      <c r="K23" s="116"/>
      <c r="L23" s="116"/>
      <c r="M23" s="116"/>
      <c r="N23" s="116"/>
      <c r="O23" s="116"/>
    </row>
    <row r="24" spans="2:15" ht="14.4" customHeight="1" thickBot="1" x14ac:dyDescent="0.35">
      <c r="K24" s="116"/>
      <c r="L24" s="116"/>
      <c r="M24" s="116"/>
      <c r="N24" s="116"/>
      <c r="O24" s="116"/>
    </row>
    <row r="25" spans="2:15" ht="14.4" customHeight="1" thickBot="1" x14ac:dyDescent="0.35">
      <c r="B25" s="112" t="s">
        <v>96</v>
      </c>
      <c r="K25" s="116"/>
      <c r="L25" s="116"/>
      <c r="M25" s="116"/>
      <c r="N25" s="116"/>
      <c r="O25" s="116"/>
    </row>
    <row r="26" spans="2:15" ht="15" customHeight="1" thickBot="1" x14ac:dyDescent="0.35">
      <c r="B26" s="113"/>
      <c r="D26" s="6" t="s">
        <v>1</v>
      </c>
      <c r="E26" s="38">
        <v>8.1999999999999996E-10</v>
      </c>
      <c r="F26" s="97"/>
      <c r="G26" s="98" t="s">
        <v>3</v>
      </c>
      <c r="H26" s="5">
        <v>10000</v>
      </c>
      <c r="K26" s="116"/>
      <c r="L26" s="116"/>
      <c r="M26" s="116"/>
      <c r="N26" s="116"/>
      <c r="O26" s="116"/>
    </row>
    <row r="27" spans="2:15" ht="15" customHeight="1" thickBot="1" x14ac:dyDescent="0.35">
      <c r="B27" s="113"/>
      <c r="E27" s="99"/>
      <c r="F27" s="97"/>
      <c r="G27" s="97"/>
      <c r="H27" s="99"/>
      <c r="K27" s="116" t="s">
        <v>63</v>
      </c>
      <c r="L27" s="116"/>
      <c r="M27" s="116"/>
      <c r="N27" s="116"/>
      <c r="O27" s="116"/>
    </row>
    <row r="28" spans="2:15" ht="15" customHeight="1" thickBot="1" x14ac:dyDescent="0.35">
      <c r="B28" s="113"/>
      <c r="D28" s="6" t="s">
        <v>0</v>
      </c>
      <c r="E28" s="38">
        <v>9.9999999999999995E-8</v>
      </c>
      <c r="F28" s="97"/>
      <c r="G28" s="100" t="s">
        <v>58</v>
      </c>
      <c r="H28" s="5">
        <v>100</v>
      </c>
      <c r="K28" s="115" t="s">
        <v>133</v>
      </c>
      <c r="L28" s="115"/>
      <c r="M28" s="115"/>
      <c r="N28" s="115"/>
      <c r="O28" s="115"/>
    </row>
    <row r="29" spans="2:15" ht="15" customHeight="1" thickBot="1" x14ac:dyDescent="0.35">
      <c r="B29" s="114"/>
      <c r="E29" s="99"/>
      <c r="F29" s="97"/>
      <c r="G29" s="97"/>
      <c r="H29" s="99"/>
      <c r="K29" s="115"/>
      <c r="L29" s="115"/>
      <c r="M29" s="115"/>
      <c r="N29" s="115"/>
      <c r="O29" s="115"/>
    </row>
    <row r="30" spans="2:15" ht="14.4" customHeight="1" thickBot="1" x14ac:dyDescent="0.35">
      <c r="B30" s="25"/>
      <c r="D30" s="6"/>
      <c r="E30" s="97"/>
      <c r="F30" s="97"/>
      <c r="G30" s="98"/>
      <c r="H30" s="97"/>
      <c r="K30" s="115"/>
      <c r="L30" s="115"/>
      <c r="M30" s="115"/>
      <c r="N30" s="115"/>
      <c r="O30" s="115"/>
    </row>
    <row r="31" spans="2:15" ht="15" customHeight="1" thickBot="1" x14ac:dyDescent="0.35">
      <c r="B31" s="112" t="s">
        <v>94</v>
      </c>
      <c r="E31" s="99"/>
      <c r="F31" s="97"/>
      <c r="G31" s="97"/>
      <c r="H31" s="99"/>
    </row>
    <row r="32" spans="2:15" ht="15" thickBot="1" x14ac:dyDescent="0.35">
      <c r="B32" s="113"/>
      <c r="D32" s="6" t="s">
        <v>5</v>
      </c>
      <c r="E32" s="63">
        <f>'Noise vs. Frequency Calcs'!N2</f>
        <v>14741.333681651138</v>
      </c>
      <c r="G32" s="100" t="s">
        <v>4</v>
      </c>
      <c r="H32" s="64">
        <f>'Noise vs. Frequency Calcs'!T2</f>
        <v>21109.629158993896</v>
      </c>
    </row>
    <row r="33" spans="2:7" ht="15" thickBot="1" x14ac:dyDescent="0.35">
      <c r="B33" s="114"/>
      <c r="G33" s="1"/>
    </row>
    <row r="34" spans="2:7" x14ac:dyDescent="0.3">
      <c r="G34" s="31"/>
    </row>
    <row r="36" spans="2:7" x14ac:dyDescent="0.3">
      <c r="G36" s="1"/>
    </row>
    <row r="37" spans="2:7" x14ac:dyDescent="0.3">
      <c r="G37" s="1"/>
    </row>
  </sheetData>
  <sheetProtection selectLockedCells="1"/>
  <protectedRanges>
    <protectedRange sqref="E32 E12 E28 E26 E15:E19" name="Range1"/>
    <protectedRange sqref="H32 H28 E22 H12 H15:H22 H24:H26" name="Range2"/>
  </protectedRanges>
  <mergeCells count="23">
    <mergeCell ref="B2:H9"/>
    <mergeCell ref="K12:O12"/>
    <mergeCell ref="K16:O16"/>
    <mergeCell ref="B17:B23"/>
    <mergeCell ref="B11:B15"/>
    <mergeCell ref="K15:O15"/>
    <mergeCell ref="K17:O17"/>
    <mergeCell ref="K18:O18"/>
    <mergeCell ref="K19:O19"/>
    <mergeCell ref="K20:O20"/>
    <mergeCell ref="K21:O21"/>
    <mergeCell ref="K13:O14"/>
    <mergeCell ref="B31:B33"/>
    <mergeCell ref="B25:B29"/>
    <mergeCell ref="K28:O28"/>
    <mergeCell ref="K30:O30"/>
    <mergeCell ref="K22:O22"/>
    <mergeCell ref="K23:O23"/>
    <mergeCell ref="K24:O24"/>
    <mergeCell ref="K26:O26"/>
    <mergeCell ref="K27:O27"/>
    <mergeCell ref="K25:O25"/>
    <mergeCell ref="K29:O29"/>
  </mergeCells>
  <conditionalFormatting sqref="H28 E28 E26 H12 H26 K12:K13 K30 K15:K28">
    <cfRule type="expression" dxfId="1" priority="4">
      <formula>$H$28/$H$26+(2*$H$12)^-2-$E$26/$E$28&lt;=0</formula>
    </cfRule>
  </conditionalFormatting>
  <conditionalFormatting sqref="K29">
    <cfRule type="expression" dxfId="0" priority="1">
      <formula>$H$28/$H$26+(2*$H$12)^-2-$E$26/$E$28&lt;=0</formula>
    </cfRule>
  </conditionalFormatting>
  <pageMargins left="0.7" right="0.7" top="0.75" bottom="0.75" header="0.3" footer="0.3"/>
  <pageSetup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AA70"/>
  <sheetViews>
    <sheetView zoomScale="72" zoomScaleNormal="72" workbookViewId="0">
      <selection activeCell="T44" sqref="T44"/>
    </sheetView>
  </sheetViews>
  <sheetFormatPr defaultRowHeight="14.4" x14ac:dyDescent="0.3"/>
  <cols>
    <col min="1" max="1" width="3.33203125" customWidth="1"/>
    <col min="2" max="2" width="15.33203125" customWidth="1"/>
    <col min="3" max="3" width="15.109375" customWidth="1"/>
    <col min="4" max="4" width="3.21875" customWidth="1"/>
    <col min="5" max="5" width="2.77734375" customWidth="1"/>
    <col min="6" max="6" width="15.21875" customWidth="1"/>
    <col min="7" max="8" width="15.33203125" customWidth="1"/>
    <col min="9" max="9" width="3.33203125" customWidth="1"/>
    <col min="10" max="10" width="15.33203125" customWidth="1"/>
    <col min="11" max="11" width="15.6640625" bestFit="1" customWidth="1"/>
    <col min="12" max="12" width="15.109375" bestFit="1" customWidth="1"/>
    <col min="13" max="13" width="12.77734375" bestFit="1" customWidth="1"/>
    <col min="14" max="15" width="12.6640625" bestFit="1" customWidth="1"/>
    <col min="16" max="16" width="15.33203125" customWidth="1"/>
    <col min="17" max="17" width="8.44140625" bestFit="1" customWidth="1"/>
    <col min="18" max="18" width="18.33203125" customWidth="1"/>
    <col min="19" max="19" width="14.21875" customWidth="1"/>
    <col min="20" max="20" width="20.44140625" customWidth="1"/>
    <col min="21" max="21" width="8.109375" customWidth="1"/>
    <col min="22" max="23" width="8.88671875" style="68" customWidth="1"/>
    <col min="24" max="25" width="8.88671875" style="42"/>
    <col min="26" max="27" width="8.88671875" style="68"/>
    <col min="28" max="28" width="9.88671875" bestFit="1" customWidth="1"/>
  </cols>
  <sheetData>
    <row r="1" spans="17:22" ht="9" customHeight="1" thickBot="1" x14ac:dyDescent="0.35"/>
    <row r="2" spans="17:22" ht="14.4" customHeight="1" x14ac:dyDescent="0.3">
      <c r="R2" s="135" t="s">
        <v>67</v>
      </c>
      <c r="S2" s="144"/>
      <c r="T2" s="145"/>
      <c r="U2" s="45"/>
    </row>
    <row r="3" spans="17:22" x14ac:dyDescent="0.3">
      <c r="R3" s="146"/>
      <c r="S3" s="147"/>
      <c r="T3" s="148"/>
      <c r="U3" s="45"/>
    </row>
    <row r="4" spans="17:22" x14ac:dyDescent="0.3">
      <c r="R4" s="146"/>
      <c r="S4" s="147"/>
      <c r="T4" s="148"/>
      <c r="U4" s="45"/>
    </row>
    <row r="5" spans="17:22" x14ac:dyDescent="0.3">
      <c r="R5" s="146"/>
      <c r="S5" s="147"/>
      <c r="T5" s="148"/>
      <c r="U5" s="45"/>
    </row>
    <row r="6" spans="17:22" ht="15" thickBot="1" x14ac:dyDescent="0.35">
      <c r="R6" s="149"/>
      <c r="S6" s="150"/>
      <c r="T6" s="151"/>
      <c r="U6" s="45"/>
    </row>
    <row r="7" spans="17:22" ht="15" thickBot="1" x14ac:dyDescent="0.35">
      <c r="R7" s="25"/>
      <c r="S7" s="25"/>
      <c r="T7" s="25"/>
      <c r="U7" s="45"/>
    </row>
    <row r="8" spans="17:22" x14ac:dyDescent="0.3">
      <c r="R8" s="135" t="s">
        <v>115</v>
      </c>
      <c r="S8" s="144"/>
      <c r="T8" s="145"/>
      <c r="U8" s="45"/>
    </row>
    <row r="9" spans="17:22" ht="15" thickBot="1" x14ac:dyDescent="0.35">
      <c r="R9" s="149"/>
      <c r="S9" s="150"/>
      <c r="T9" s="151"/>
      <c r="U9" s="61"/>
    </row>
    <row r="10" spans="17:22" x14ac:dyDescent="0.3">
      <c r="R10" s="30"/>
      <c r="S10" s="30"/>
      <c r="T10" s="30"/>
      <c r="U10" s="45"/>
    </row>
    <row r="11" spans="17:22" x14ac:dyDescent="0.3">
      <c r="Q11" s="27"/>
      <c r="R11" s="33"/>
      <c r="S11" s="33"/>
      <c r="T11" s="33"/>
      <c r="U11" s="33"/>
    </row>
    <row r="12" spans="17:22" ht="15" thickBot="1" x14ac:dyDescent="0.35">
      <c r="Q12" s="27"/>
      <c r="R12" s="33"/>
      <c r="S12" s="33"/>
      <c r="T12" s="33"/>
      <c r="U12" s="33"/>
      <c r="V12" s="69"/>
    </row>
    <row r="13" spans="17:22" ht="16.2" customHeight="1" x14ac:dyDescent="0.3">
      <c r="Q13" s="27"/>
      <c r="R13" s="126" t="s">
        <v>90</v>
      </c>
      <c r="S13" s="127"/>
      <c r="T13" s="128"/>
      <c r="U13" s="47"/>
    </row>
    <row r="14" spans="17:22" ht="16.2" customHeight="1" x14ac:dyDescent="0.3">
      <c r="Q14" s="27"/>
      <c r="R14" s="129"/>
      <c r="S14" s="130"/>
      <c r="T14" s="131"/>
      <c r="U14" s="47"/>
    </row>
    <row r="15" spans="17:22" x14ac:dyDescent="0.3">
      <c r="R15" s="129"/>
      <c r="S15" s="130"/>
      <c r="T15" s="131"/>
      <c r="U15" s="47"/>
    </row>
    <row r="16" spans="17:22" ht="14.4" customHeight="1" thickBot="1" x14ac:dyDescent="0.35">
      <c r="R16" s="132"/>
      <c r="S16" s="133"/>
      <c r="T16" s="134"/>
      <c r="U16" s="47"/>
    </row>
    <row r="17" spans="18:21" ht="15" customHeight="1" thickBot="1" x14ac:dyDescent="0.35">
      <c r="R17" s="79"/>
      <c r="S17" s="79"/>
      <c r="T17" s="79"/>
      <c r="U17" s="47"/>
    </row>
    <row r="18" spans="18:21" ht="14.4" customHeight="1" x14ac:dyDescent="0.3">
      <c r="R18" s="126" t="s">
        <v>132</v>
      </c>
      <c r="S18" s="127"/>
      <c r="T18" s="128"/>
      <c r="U18" s="47"/>
    </row>
    <row r="19" spans="18:21" x14ac:dyDescent="0.3">
      <c r="R19" s="129"/>
      <c r="S19" s="130"/>
      <c r="T19" s="131"/>
      <c r="U19" s="47"/>
    </row>
    <row r="20" spans="18:21" x14ac:dyDescent="0.3">
      <c r="R20" s="129"/>
      <c r="S20" s="130"/>
      <c r="T20" s="131"/>
      <c r="U20" s="47"/>
    </row>
    <row r="21" spans="18:21" ht="14.4" customHeight="1" x14ac:dyDescent="0.3">
      <c r="R21" s="129"/>
      <c r="S21" s="130"/>
      <c r="T21" s="131"/>
      <c r="U21" s="47"/>
    </row>
    <row r="22" spans="18:21" x14ac:dyDescent="0.3">
      <c r="R22" s="129"/>
      <c r="S22" s="130"/>
      <c r="T22" s="131"/>
      <c r="U22" s="47"/>
    </row>
    <row r="23" spans="18:21" x14ac:dyDescent="0.3">
      <c r="R23" s="129"/>
      <c r="S23" s="130"/>
      <c r="T23" s="131"/>
      <c r="U23" s="47"/>
    </row>
    <row r="24" spans="18:21" x14ac:dyDescent="0.3">
      <c r="R24" s="129"/>
      <c r="S24" s="130"/>
      <c r="T24" s="131"/>
      <c r="U24" s="47"/>
    </row>
    <row r="25" spans="18:21" x14ac:dyDescent="0.3">
      <c r="R25" s="129"/>
      <c r="S25" s="130"/>
      <c r="T25" s="131"/>
      <c r="U25" s="47"/>
    </row>
    <row r="26" spans="18:21" x14ac:dyDescent="0.3">
      <c r="R26" s="129"/>
      <c r="S26" s="130"/>
      <c r="T26" s="131"/>
      <c r="U26" s="47"/>
    </row>
    <row r="27" spans="18:21" x14ac:dyDescent="0.3">
      <c r="R27" s="129"/>
      <c r="S27" s="130"/>
      <c r="T27" s="131"/>
      <c r="U27" s="47"/>
    </row>
    <row r="28" spans="18:21" x14ac:dyDescent="0.3">
      <c r="R28" s="129"/>
      <c r="S28" s="130"/>
      <c r="T28" s="131"/>
      <c r="U28" s="47"/>
    </row>
    <row r="29" spans="18:21" x14ac:dyDescent="0.3">
      <c r="R29" s="129"/>
      <c r="S29" s="130"/>
      <c r="T29" s="131"/>
      <c r="U29" s="47"/>
    </row>
    <row r="30" spans="18:21" x14ac:dyDescent="0.3">
      <c r="R30" s="129"/>
      <c r="S30" s="130"/>
      <c r="T30" s="131"/>
      <c r="U30" s="47"/>
    </row>
    <row r="31" spans="18:21" ht="15" thickBot="1" x14ac:dyDescent="0.35">
      <c r="R31" s="132"/>
      <c r="S31" s="133"/>
      <c r="T31" s="134"/>
      <c r="U31" s="47"/>
    </row>
    <row r="32" spans="18:21" ht="15" thickBot="1" x14ac:dyDescent="0.35"/>
    <row r="33" spans="2:27" x14ac:dyDescent="0.3">
      <c r="R33" s="135" t="s">
        <v>107</v>
      </c>
      <c r="S33" s="136"/>
      <c r="T33" s="137"/>
      <c r="U33" s="48"/>
    </row>
    <row r="34" spans="2:27" x14ac:dyDescent="0.3">
      <c r="R34" s="138"/>
      <c r="S34" s="139"/>
      <c r="T34" s="140"/>
      <c r="U34" s="48"/>
    </row>
    <row r="35" spans="2:27" x14ac:dyDescent="0.3">
      <c r="R35" s="138"/>
      <c r="S35" s="139"/>
      <c r="T35" s="140"/>
      <c r="U35" s="48"/>
    </row>
    <row r="36" spans="2:27" ht="15" thickBot="1" x14ac:dyDescent="0.35">
      <c r="R36" s="141"/>
      <c r="S36" s="142"/>
      <c r="T36" s="143"/>
      <c r="U36" s="48"/>
    </row>
    <row r="37" spans="2:27" ht="15" thickBot="1" x14ac:dyDescent="0.35">
      <c r="R37" s="32"/>
      <c r="S37" s="32"/>
      <c r="T37" s="32"/>
      <c r="U37" s="32"/>
    </row>
    <row r="38" spans="2:27" ht="14.4" customHeight="1" x14ac:dyDescent="0.3">
      <c r="R38" s="126" t="s">
        <v>68</v>
      </c>
      <c r="S38" s="127"/>
      <c r="T38" s="128"/>
      <c r="U38" s="46"/>
    </row>
    <row r="39" spans="2:27" x14ac:dyDescent="0.3">
      <c r="R39" s="129"/>
      <c r="S39" s="130"/>
      <c r="T39" s="131"/>
      <c r="U39" s="46"/>
    </row>
    <row r="40" spans="2:27" x14ac:dyDescent="0.3">
      <c r="R40" s="129"/>
      <c r="S40" s="130"/>
      <c r="T40" s="131"/>
      <c r="U40" s="46"/>
    </row>
    <row r="41" spans="2:27" ht="15" thickBot="1" x14ac:dyDescent="0.35">
      <c r="R41" s="132"/>
      <c r="S41" s="133"/>
      <c r="T41" s="134"/>
      <c r="U41" s="46"/>
    </row>
    <row r="42" spans="2:27" ht="14.4" customHeight="1" thickBot="1" x14ac:dyDescent="0.35">
      <c r="R42" s="79"/>
      <c r="S42" s="79"/>
      <c r="T42" s="79"/>
      <c r="U42" s="46"/>
    </row>
    <row r="43" spans="2:27" s="37" customFormat="1" ht="44.4" customHeight="1" x14ac:dyDescent="0.3">
      <c r="B43" s="34" t="s">
        <v>6</v>
      </c>
      <c r="C43" s="34" t="s">
        <v>111</v>
      </c>
      <c r="F43" s="94" t="s">
        <v>131</v>
      </c>
      <c r="G43" s="34" t="s">
        <v>8</v>
      </c>
      <c r="H43" s="34" t="s">
        <v>45</v>
      </c>
      <c r="J43" s="59" t="s">
        <v>112</v>
      </c>
      <c r="K43" s="74" t="s">
        <v>113</v>
      </c>
      <c r="L43" s="74" t="s">
        <v>114</v>
      </c>
      <c r="M43" s="34" t="s">
        <v>42</v>
      </c>
      <c r="N43" s="60" t="s">
        <v>86</v>
      </c>
      <c r="O43" s="34" t="s">
        <v>87</v>
      </c>
      <c r="P43" s="34" t="s">
        <v>88</v>
      </c>
      <c r="V43" s="67"/>
      <c r="W43" s="67"/>
      <c r="X43" s="66"/>
      <c r="Y43" s="66"/>
      <c r="Z43" s="67"/>
      <c r="AA43" s="67"/>
    </row>
    <row r="44" spans="2:27" s="18" customFormat="1" ht="15" thickBot="1" x14ac:dyDescent="0.35">
      <c r="B44" s="56">
        <f>'Design Parameters'!H12</f>
        <v>10.898999999999999</v>
      </c>
      <c r="C44" s="56">
        <f>'Design Parameters'!E12</f>
        <v>996.33299999999997</v>
      </c>
      <c r="F44" s="58">
        <f>'Design Parameters'!E26</f>
        <v>8.1999999999999996E-10</v>
      </c>
      <c r="G44" s="58">
        <f>'Design Parameters'!E28</f>
        <v>9.9999999999999995E-8</v>
      </c>
      <c r="H44" s="57">
        <f>'Design Parameters'!H26</f>
        <v>10000</v>
      </c>
      <c r="I44" s="44"/>
      <c r="J44" s="77">
        <f>'Design Parameters'!E14</f>
        <v>0.2</v>
      </c>
      <c r="K44" s="75">
        <f>'Design Parameters'!E18</f>
        <v>4000000</v>
      </c>
      <c r="L44" s="76">
        <f>'Design Parameters'!E20</f>
        <v>68</v>
      </c>
      <c r="M44" s="58">
        <f>'Design Parameters'!E22</f>
        <v>1E-8</v>
      </c>
      <c r="N44" s="73">
        <f>'Design Parameters'!H20</f>
        <v>1.0000000000000001E-15</v>
      </c>
      <c r="O44" s="58">
        <f>'Design Parameters'!H18</f>
        <v>1.0000000000000001E-15</v>
      </c>
      <c r="P44" s="58">
        <f>'Design Parameters'!H22</f>
        <v>1.0000000000000001E-15</v>
      </c>
      <c r="R44" s="81"/>
      <c r="S44" s="81"/>
      <c r="T44" s="65"/>
      <c r="U44" s="65"/>
      <c r="V44" s="80"/>
      <c r="W44" s="70"/>
      <c r="X44" s="71"/>
      <c r="Y44" s="71"/>
      <c r="Z44" s="70"/>
      <c r="AA44" s="70"/>
    </row>
    <row r="47" spans="2:27" x14ac:dyDescent="0.3">
      <c r="AA47" s="72"/>
    </row>
    <row r="50" spans="12:21" x14ac:dyDescent="0.3">
      <c r="L50" s="12"/>
      <c r="M50" s="12"/>
      <c r="N50" s="12"/>
      <c r="O50" s="12"/>
      <c r="P50" s="12"/>
    </row>
    <row r="51" spans="12:21" x14ac:dyDescent="0.3">
      <c r="L51" s="12"/>
      <c r="M51" s="12"/>
      <c r="N51" s="12"/>
      <c r="O51" s="12"/>
      <c r="P51" s="12"/>
    </row>
    <row r="54" spans="12:21" x14ac:dyDescent="0.3">
      <c r="R54" s="12"/>
      <c r="S54" s="12"/>
      <c r="T54" s="12"/>
      <c r="U54" s="12"/>
    </row>
    <row r="66" spans="17:23" x14ac:dyDescent="0.3">
      <c r="Q66" s="2">
        <v>10</v>
      </c>
      <c r="R66" s="2"/>
      <c r="U66">
        <v>10</v>
      </c>
      <c r="W66" s="68">
        <v>10</v>
      </c>
    </row>
    <row r="67" spans="17:23" x14ac:dyDescent="0.3">
      <c r="Q67">
        <v>10</v>
      </c>
      <c r="U67" s="1">
        <f>'Noise and Sensitivity Calcs'!AT2027</f>
        <v>1E-3</v>
      </c>
      <c r="W67" s="68">
        <f>'Noise and Sensitivity Calcs'!AV2027</f>
        <v>100</v>
      </c>
    </row>
    <row r="68" spans="17:23" x14ac:dyDescent="0.3">
      <c r="Q68" s="1">
        <f>'Noise and Sensitivity Calcs'!D2</f>
        <v>1.0000000000000001E-5</v>
      </c>
      <c r="R68" s="1"/>
      <c r="U68" s="1">
        <f>'Noise and Sensitivity Calcs'!AT2028</f>
        <v>9.9999999999999995E-8</v>
      </c>
      <c r="W68" s="68">
        <f>'Noise and Sensitivity Calcs'!AV2028</f>
        <v>0.01</v>
      </c>
    </row>
    <row r="69" spans="17:23" x14ac:dyDescent="0.3">
      <c r="Q69" s="12"/>
      <c r="R69" s="12"/>
    </row>
    <row r="70" spans="17:23" x14ac:dyDescent="0.3">
      <c r="Q70" s="12" t="s">
        <v>51</v>
      </c>
      <c r="R70" s="12"/>
      <c r="U70" t="s">
        <v>47</v>
      </c>
      <c r="W70" s="68" t="s">
        <v>50</v>
      </c>
    </row>
  </sheetData>
  <mergeCells count="6">
    <mergeCell ref="R13:T16"/>
    <mergeCell ref="R33:T36"/>
    <mergeCell ref="R38:T41"/>
    <mergeCell ref="R18:T31"/>
    <mergeCell ref="R2:T6"/>
    <mergeCell ref="R8:T9"/>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heet8.ScaleAxes">
                <anchor moveWithCells="1">
                  <from>
                    <xdr:col>17</xdr:col>
                    <xdr:colOff>861060</xdr:colOff>
                    <xdr:row>9</xdr:row>
                    <xdr:rowOff>121920</xdr:rowOff>
                  </from>
                  <to>
                    <xdr:col>19</xdr:col>
                    <xdr:colOff>464820</xdr:colOff>
                    <xdr:row>11</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7:V70"/>
  <sheetViews>
    <sheetView zoomScale="70" zoomScaleNormal="70" workbookViewId="0">
      <selection activeCell="S43" sqref="S43"/>
    </sheetView>
  </sheetViews>
  <sheetFormatPr defaultRowHeight="14.4" x14ac:dyDescent="0.3"/>
  <cols>
    <col min="2" max="3" width="12.33203125" bestFit="1" customWidth="1"/>
    <col min="4" max="4" width="15.33203125" bestFit="1" customWidth="1"/>
    <col min="5" max="5" width="13.109375" bestFit="1" customWidth="1"/>
    <col min="6" max="6" width="16.109375" bestFit="1" customWidth="1"/>
    <col min="7" max="7" width="15.5546875" bestFit="1" customWidth="1"/>
    <col min="8" max="8" width="8.88671875" bestFit="1" customWidth="1"/>
    <col min="9" max="9" width="12.21875" customWidth="1"/>
    <col min="10" max="10" width="10.44140625" customWidth="1"/>
    <col min="11" max="11" width="8.6640625" bestFit="1" customWidth="1"/>
    <col min="12" max="12" width="8.21875" bestFit="1" customWidth="1"/>
    <col min="13" max="15" width="7.109375" bestFit="1" customWidth="1"/>
    <col min="16" max="16" width="12.21875" customWidth="1"/>
    <col min="17" max="17" width="12" bestFit="1" customWidth="1"/>
    <col min="18" max="18" width="5.6640625" customWidth="1"/>
    <col min="19" max="19" width="19.109375" customWidth="1"/>
    <col min="20" max="20" width="19.21875" customWidth="1"/>
    <col min="21" max="21" width="18.21875" customWidth="1"/>
  </cols>
  <sheetData>
    <row r="7" spans="19:21" ht="15" thickBot="1" x14ac:dyDescent="0.35"/>
    <row r="8" spans="19:21" ht="13.8" customHeight="1" x14ac:dyDescent="0.3">
      <c r="S8" s="135" t="s">
        <v>66</v>
      </c>
      <c r="T8" s="144"/>
      <c r="U8" s="145"/>
    </row>
    <row r="9" spans="19:21" x14ac:dyDescent="0.3">
      <c r="S9" s="146"/>
      <c r="T9" s="147"/>
      <c r="U9" s="148"/>
    </row>
    <row r="10" spans="19:21" ht="14.4" customHeight="1" x14ac:dyDescent="0.3">
      <c r="S10" s="146"/>
      <c r="T10" s="147"/>
      <c r="U10" s="148"/>
    </row>
    <row r="11" spans="19:21" x14ac:dyDescent="0.3">
      <c r="S11" s="146"/>
      <c r="T11" s="147"/>
      <c r="U11" s="148"/>
    </row>
    <row r="12" spans="19:21" ht="15" thickBot="1" x14ac:dyDescent="0.35">
      <c r="S12" s="149"/>
      <c r="T12" s="150"/>
      <c r="U12" s="151"/>
    </row>
    <row r="13" spans="19:21" x14ac:dyDescent="0.3">
      <c r="S13" s="30"/>
      <c r="T13" s="30"/>
      <c r="U13" s="30"/>
    </row>
    <row r="14" spans="19:21" x14ac:dyDescent="0.3">
      <c r="S14" s="30"/>
      <c r="T14" s="30"/>
      <c r="U14" s="30"/>
    </row>
    <row r="15" spans="19:21" x14ac:dyDescent="0.3">
      <c r="S15" s="25"/>
      <c r="T15" s="25"/>
      <c r="U15" s="25"/>
    </row>
    <row r="16" spans="19:21" x14ac:dyDescent="0.3">
      <c r="S16" s="25"/>
      <c r="T16" s="25"/>
      <c r="U16" s="25"/>
    </row>
    <row r="17" spans="19:22" x14ac:dyDescent="0.3">
      <c r="S17" s="25"/>
      <c r="T17" s="25"/>
      <c r="U17" s="25"/>
    </row>
    <row r="18" spans="19:22" x14ac:dyDescent="0.3">
      <c r="S18" s="25"/>
      <c r="T18" s="25"/>
      <c r="U18" s="25"/>
    </row>
    <row r="19" spans="19:22" x14ac:dyDescent="0.3">
      <c r="S19" s="25"/>
      <c r="T19" s="25"/>
      <c r="U19" s="25"/>
    </row>
    <row r="20" spans="19:22" x14ac:dyDescent="0.3">
      <c r="S20" s="25"/>
      <c r="T20" s="25"/>
      <c r="U20" s="25"/>
    </row>
    <row r="21" spans="19:22" x14ac:dyDescent="0.3">
      <c r="S21" s="25"/>
      <c r="T21" s="25"/>
      <c r="U21" s="25"/>
    </row>
    <row r="22" spans="19:22" x14ac:dyDescent="0.3">
      <c r="S22" s="25"/>
      <c r="T22" s="25"/>
      <c r="U22" s="25"/>
      <c r="V22" s="27"/>
    </row>
    <row r="23" spans="19:22" x14ac:dyDescent="0.3">
      <c r="S23" s="25"/>
      <c r="T23" s="25"/>
      <c r="U23" s="25"/>
    </row>
    <row r="24" spans="19:22" ht="15" thickBot="1" x14ac:dyDescent="0.35">
      <c r="S24" s="26"/>
      <c r="T24" s="26"/>
      <c r="U24" s="26"/>
    </row>
    <row r="25" spans="19:22" ht="14.4" customHeight="1" x14ac:dyDescent="0.3">
      <c r="S25" s="135" t="s">
        <v>116</v>
      </c>
      <c r="T25" s="144"/>
      <c r="U25" s="145"/>
    </row>
    <row r="26" spans="19:22" x14ac:dyDescent="0.3">
      <c r="S26" s="146"/>
      <c r="T26" s="147"/>
      <c r="U26" s="148"/>
    </row>
    <row r="27" spans="19:22" x14ac:dyDescent="0.3">
      <c r="S27" s="146"/>
      <c r="T27" s="147"/>
      <c r="U27" s="148"/>
    </row>
    <row r="28" spans="19:22" ht="14.4" customHeight="1" x14ac:dyDescent="0.3">
      <c r="S28" s="146"/>
      <c r="T28" s="147"/>
      <c r="U28" s="148"/>
    </row>
    <row r="29" spans="19:22" ht="14.4" customHeight="1" thickBot="1" x14ac:dyDescent="0.35">
      <c r="S29" s="149"/>
      <c r="T29" s="150"/>
      <c r="U29" s="151"/>
    </row>
    <row r="30" spans="19:22" ht="14.4" customHeight="1" x14ac:dyDescent="0.3">
      <c r="S30" s="43"/>
      <c r="T30" s="43"/>
      <c r="U30" s="43"/>
    </row>
    <row r="31" spans="19:22" ht="14.4" customHeight="1" x14ac:dyDescent="0.3">
      <c r="S31" s="43"/>
      <c r="T31" s="43"/>
      <c r="U31" s="43"/>
    </row>
    <row r="32" spans="19:22" ht="14.4" customHeight="1" x14ac:dyDescent="0.3">
      <c r="S32" s="43"/>
      <c r="T32" s="43"/>
      <c r="U32" s="43"/>
    </row>
    <row r="33" spans="1:21" ht="14.4" customHeight="1" x14ac:dyDescent="0.3">
      <c r="S33" s="43"/>
      <c r="T33" s="43"/>
      <c r="U33" s="43"/>
    </row>
    <row r="34" spans="1:21" ht="15" thickBot="1" x14ac:dyDescent="0.35"/>
    <row r="35" spans="1:21" x14ac:dyDescent="0.3">
      <c r="S35" s="126" t="s">
        <v>68</v>
      </c>
      <c r="T35" s="127"/>
      <c r="U35" s="128"/>
    </row>
    <row r="36" spans="1:21" x14ac:dyDescent="0.3">
      <c r="S36" s="129"/>
      <c r="T36" s="130"/>
      <c r="U36" s="131"/>
    </row>
    <row r="37" spans="1:21" x14ac:dyDescent="0.3">
      <c r="A37" s="27"/>
      <c r="G37" s="2"/>
      <c r="J37" s="2"/>
      <c r="M37" s="2"/>
      <c r="S37" s="129"/>
      <c r="T37" s="130"/>
      <c r="U37" s="131"/>
    </row>
    <row r="38" spans="1:21" x14ac:dyDescent="0.3">
      <c r="G38" s="2"/>
      <c r="J38" s="2"/>
      <c r="M38" s="2"/>
      <c r="S38" s="129"/>
      <c r="T38" s="130"/>
      <c r="U38" s="131"/>
    </row>
    <row r="39" spans="1:21" ht="15" thickBot="1" x14ac:dyDescent="0.35">
      <c r="G39" s="2"/>
      <c r="J39" s="2"/>
      <c r="M39" s="2"/>
      <c r="N39" s="2"/>
      <c r="O39" s="2"/>
      <c r="S39" s="132"/>
      <c r="T39" s="133"/>
      <c r="U39" s="134"/>
    </row>
    <row r="40" spans="1:21" ht="14.4" customHeight="1" x14ac:dyDescent="0.3"/>
    <row r="43" spans="1:21" ht="15" thickBot="1" x14ac:dyDescent="0.35"/>
    <row r="44" spans="1:21" x14ac:dyDescent="0.3">
      <c r="B44" s="51" t="s">
        <v>43</v>
      </c>
      <c r="C44" s="51" t="s">
        <v>41</v>
      </c>
      <c r="D44" s="51" t="s">
        <v>103</v>
      </c>
      <c r="E44" s="51" t="s">
        <v>42</v>
      </c>
      <c r="F44" s="51" t="s">
        <v>109</v>
      </c>
      <c r="G44" s="51" t="s">
        <v>110</v>
      </c>
      <c r="H44" s="52" t="s">
        <v>64</v>
      </c>
      <c r="I44" s="52" t="s">
        <v>104</v>
      </c>
      <c r="J44" s="52" t="s">
        <v>97</v>
      </c>
      <c r="K44" s="52" t="s">
        <v>98</v>
      </c>
      <c r="L44" s="52" t="s">
        <v>99</v>
      </c>
      <c r="M44" s="52" t="s">
        <v>44</v>
      </c>
      <c r="N44" s="52" t="s">
        <v>100</v>
      </c>
      <c r="O44" s="52" t="s">
        <v>101</v>
      </c>
      <c r="P44" s="2"/>
      <c r="Q44" s="52" t="s">
        <v>102</v>
      </c>
      <c r="R44" s="49"/>
      <c r="S44" s="49"/>
      <c r="T44" s="49"/>
    </row>
    <row r="45" spans="1:21" x14ac:dyDescent="0.3">
      <c r="B45" s="54" t="s">
        <v>105</v>
      </c>
      <c r="C45" s="54" t="s">
        <v>105</v>
      </c>
      <c r="D45" s="54" t="s">
        <v>106</v>
      </c>
      <c r="E45" s="152">
        <f>'Design Parameters'!E22</f>
        <v>1E-8</v>
      </c>
      <c r="F45" s="152">
        <f>'Design Parameters'!E18</f>
        <v>4000000</v>
      </c>
      <c r="G45" s="152">
        <f>'Design Parameters'!E20</f>
        <v>68</v>
      </c>
      <c r="H45" s="154">
        <f>'Design Parameters'!H12</f>
        <v>10.898999999999999</v>
      </c>
      <c r="I45" s="158">
        <f>'Design Parameters'!E12</f>
        <v>996.33299999999997</v>
      </c>
      <c r="J45" s="152">
        <f>'Design Parameters'!E28</f>
        <v>9.9999999999999995E-8</v>
      </c>
      <c r="K45" s="152">
        <f>'Design Parameters'!E26</f>
        <v>8.1999999999999996E-10</v>
      </c>
      <c r="L45" s="156">
        <f>'Design Parameters'!E32</f>
        <v>14741.333681651138</v>
      </c>
      <c r="M45" s="156">
        <f>'Design Parameters'!H32</f>
        <v>21109.629158993896</v>
      </c>
      <c r="N45" s="156">
        <f>'Design Parameters'!H28</f>
        <v>100</v>
      </c>
      <c r="O45" s="156">
        <f>'Design Parameters'!H26</f>
        <v>10000</v>
      </c>
      <c r="P45" s="18"/>
      <c r="Q45" s="152">
        <f>'Noise vs. Frequency Calcs'!AQ1006</f>
        <v>2.6144152704930731E-5</v>
      </c>
      <c r="R45" s="53"/>
    </row>
    <row r="46" spans="1:21" s="18" customFormat="1" ht="15" thickBot="1" x14ac:dyDescent="0.35">
      <c r="B46" s="55">
        <f>'Design Parameters'!H18</f>
        <v>1.0000000000000001E-15</v>
      </c>
      <c r="C46" s="55">
        <f>'Design Parameters'!H20</f>
        <v>1.0000000000000001E-15</v>
      </c>
      <c r="D46" s="55">
        <f>'Design Parameters'!H22</f>
        <v>1.0000000000000001E-15</v>
      </c>
      <c r="E46" s="153"/>
      <c r="F46" s="153"/>
      <c r="G46" s="153"/>
      <c r="H46" s="155"/>
      <c r="I46" s="159"/>
      <c r="J46" s="153"/>
      <c r="K46" s="153"/>
      <c r="L46" s="157"/>
      <c r="M46" s="157"/>
      <c r="N46" s="157"/>
      <c r="O46" s="157"/>
      <c r="Q46" s="153"/>
      <c r="R46" s="50"/>
      <c r="S46" s="78"/>
      <c r="T46" s="78"/>
    </row>
    <row r="66" spans="16:22" x14ac:dyDescent="0.3">
      <c r="P66" s="2"/>
      <c r="Q66" s="2">
        <v>10</v>
      </c>
      <c r="R66" s="2"/>
      <c r="S66" s="2"/>
      <c r="U66" s="2">
        <v>10</v>
      </c>
      <c r="V66" s="2"/>
    </row>
    <row r="67" spans="16:22" x14ac:dyDescent="0.3">
      <c r="P67" s="2"/>
      <c r="Q67" s="3">
        <f>'Noise vs. Frequency Calcs'!D1008</f>
        <v>100000</v>
      </c>
      <c r="R67" s="2"/>
      <c r="S67" s="2"/>
      <c r="U67" s="3">
        <f>'Noise vs. Frequency Calcs'!AT1009</f>
        <v>1.0000000000000001E-5</v>
      </c>
      <c r="V67" s="3"/>
    </row>
    <row r="68" spans="16:22" x14ac:dyDescent="0.3">
      <c r="P68" s="2"/>
      <c r="Q68" s="3">
        <f>'Noise vs. Frequency Calcs'!D1010</f>
        <v>1</v>
      </c>
      <c r="R68" s="3"/>
      <c r="S68" s="2"/>
      <c r="U68" s="3">
        <f>'Noise vs. Frequency Calcs'!AR1009</f>
        <v>1E-13</v>
      </c>
      <c r="V68" s="3"/>
    </row>
    <row r="69" spans="16:22" x14ac:dyDescent="0.3">
      <c r="P69" s="12"/>
      <c r="Q69" s="12"/>
      <c r="R69" s="12"/>
      <c r="S69" s="2"/>
      <c r="U69" s="2"/>
      <c r="V69" s="2"/>
    </row>
    <row r="70" spans="16:22" x14ac:dyDescent="0.3">
      <c r="P70" s="12"/>
      <c r="Q70" s="12" t="s">
        <v>51</v>
      </c>
      <c r="R70" s="12"/>
      <c r="S70" s="2"/>
      <c r="U70" s="2" t="s">
        <v>47</v>
      </c>
      <c r="V70" s="2"/>
    </row>
  </sheetData>
  <mergeCells count="15">
    <mergeCell ref="S25:U29"/>
    <mergeCell ref="E45:E46"/>
    <mergeCell ref="S8:U12"/>
    <mergeCell ref="S35:U39"/>
    <mergeCell ref="H45:H46"/>
    <mergeCell ref="J45:J46"/>
    <mergeCell ref="K45:K46"/>
    <mergeCell ref="L45:L46"/>
    <mergeCell ref="M45:M46"/>
    <mergeCell ref="N45:N46"/>
    <mergeCell ref="O45:O46"/>
    <mergeCell ref="Q45:Q46"/>
    <mergeCell ref="I45:I46"/>
    <mergeCell ref="F45:F46"/>
    <mergeCell ref="G45:G46"/>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5.ScaleAxes">
                <anchor moveWithCells="1">
                  <from>
                    <xdr:col>18</xdr:col>
                    <xdr:colOff>1082040</xdr:colOff>
                    <xdr:row>15</xdr:row>
                    <xdr:rowOff>167640</xdr:rowOff>
                  </from>
                  <to>
                    <xdr:col>20</xdr:col>
                    <xdr:colOff>274320</xdr:colOff>
                    <xdr:row>17</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B2122"/>
  <sheetViews>
    <sheetView topLeftCell="R1" zoomScale="80" zoomScaleNormal="80" workbookViewId="0">
      <pane ySplit="14" topLeftCell="A1005" activePane="bottomLeft" state="frozen"/>
      <selection pane="bottomLeft" activeCell="Z10" sqref="Z10"/>
    </sheetView>
  </sheetViews>
  <sheetFormatPr defaultRowHeight="14.4" x14ac:dyDescent="0.3"/>
  <cols>
    <col min="1" max="1" width="9.88671875" style="12" bestFit="1" customWidth="1"/>
    <col min="2" max="2" width="3.21875" style="12" customWidth="1"/>
    <col min="3" max="3" width="12.44140625" style="13" bestFit="1" customWidth="1"/>
    <col min="4" max="4" width="12.44140625" style="12" bestFit="1" customWidth="1"/>
    <col min="5" max="5" width="14.21875" style="12" bestFit="1" customWidth="1"/>
    <col min="6" max="6" width="7.77734375" style="12" customWidth="1"/>
    <col min="7" max="7" width="6.88671875" style="12" hidden="1" customWidth="1"/>
    <col min="8" max="8" width="13.6640625" style="12" bestFit="1" customWidth="1"/>
    <col min="9" max="9" width="12.44140625" style="12" bestFit="1" customWidth="1"/>
    <col min="10" max="10" width="10.5546875" style="12" bestFit="1" customWidth="1"/>
    <col min="11" max="11" width="7.77734375" style="12" customWidth="1"/>
    <col min="12" max="12" width="6.88671875" style="12" hidden="1" customWidth="1"/>
    <col min="13" max="13" width="13.6640625" style="12" bestFit="1" customWidth="1"/>
    <col min="14" max="14" width="12.44140625" style="12" bestFit="1" customWidth="1"/>
    <col min="15" max="15" width="10.5546875" style="12" bestFit="1" customWidth="1"/>
    <col min="16" max="16" width="7.77734375" style="12" customWidth="1"/>
    <col min="17" max="17" width="6.88671875" style="12" hidden="1" customWidth="1"/>
    <col min="18" max="18" width="21.44140625" style="103" bestFit="1" customWidth="1"/>
    <col min="19" max="19" width="12.44140625" style="12" bestFit="1" customWidth="1"/>
    <col min="20" max="20" width="10.5546875" style="12" bestFit="1" customWidth="1"/>
    <col min="21" max="22" width="7.77734375" style="12" customWidth="1"/>
    <col min="23" max="23" width="6.88671875" style="12" customWidth="1"/>
    <col min="24" max="24" width="13.6640625" style="12" bestFit="1" customWidth="1"/>
    <col min="25" max="25" width="17.88671875" style="12" bestFit="1" customWidth="1"/>
    <col min="26" max="26" width="10.5546875" style="12" bestFit="1" customWidth="1"/>
    <col min="27" max="27" width="7.77734375" style="12" customWidth="1"/>
    <col min="28" max="28" width="6.88671875" style="12" hidden="1" customWidth="1"/>
    <col min="29" max="29" width="16.109375" style="12" bestFit="1" customWidth="1"/>
    <col min="30" max="30" width="12.44140625" style="12" bestFit="1" customWidth="1"/>
    <col min="31" max="31" width="10.5546875" style="12" bestFit="1" customWidth="1"/>
    <col min="32" max="32" width="10.33203125" style="12" customWidth="1"/>
    <col min="33" max="33" width="8.21875" style="12" bestFit="1" customWidth="1"/>
    <col min="34" max="34" width="13.6640625" style="12" bestFit="1" customWidth="1"/>
    <col min="35" max="35" width="12.44140625" style="12" bestFit="1" customWidth="1"/>
    <col min="36" max="36" width="10.5546875" style="12" bestFit="1" customWidth="1"/>
    <col min="37" max="37" width="8.88671875" style="12" customWidth="1"/>
    <col min="38" max="38" width="6.88671875" style="12" hidden="1" customWidth="1"/>
    <col min="39" max="39" width="13.6640625" style="12" bestFit="1" customWidth="1"/>
    <col min="40" max="40" width="12.44140625" style="12" bestFit="1" customWidth="1"/>
    <col min="41" max="41" width="10.5546875" style="12" bestFit="1" customWidth="1"/>
    <col min="42" max="42" width="8.88671875" style="83"/>
    <col min="43" max="43" width="11.44140625" style="86" bestFit="1" customWidth="1"/>
    <col min="44" max="44" width="14" style="12" bestFit="1" customWidth="1"/>
    <col min="45" max="45" width="53.6640625" style="12" bestFit="1" customWidth="1"/>
    <col min="46" max="46" width="12.5546875" style="12" bestFit="1" customWidth="1"/>
    <col min="47" max="47" width="18.109375" style="12" bestFit="1" customWidth="1"/>
    <col min="48" max="48" width="13.6640625" style="12" bestFit="1" customWidth="1"/>
    <col min="49" max="49" width="9.77734375" style="12" bestFit="1" customWidth="1"/>
    <col min="50" max="50" width="10.33203125" style="12" bestFit="1" customWidth="1"/>
    <col min="51" max="53" width="8.88671875" style="12"/>
    <col min="54" max="54" width="14.88671875" style="12" bestFit="1" customWidth="1"/>
    <col min="55" max="55" width="10.33203125" style="12" bestFit="1" customWidth="1"/>
    <col min="56" max="58" width="8.88671875" style="12"/>
    <col min="59" max="59" width="9.77734375" style="12" bestFit="1" customWidth="1"/>
    <col min="60" max="60" width="10.33203125" style="12" bestFit="1" customWidth="1"/>
    <col min="61" max="63" width="8.88671875" style="12"/>
    <col min="64" max="64" width="9.77734375" style="12" bestFit="1" customWidth="1"/>
    <col min="65" max="65" width="10.33203125" style="12" bestFit="1" customWidth="1"/>
    <col min="66" max="68" width="8.88671875" style="12"/>
    <col min="69" max="69" width="9.77734375" style="12" bestFit="1" customWidth="1"/>
    <col min="70" max="70" width="10.33203125" style="12" bestFit="1" customWidth="1"/>
    <col min="71" max="73" width="8.88671875" style="12"/>
    <col min="74" max="74" width="9.77734375" style="12" bestFit="1" customWidth="1"/>
    <col min="75" max="75" width="10.33203125" style="12" bestFit="1" customWidth="1"/>
    <col min="76" max="78" width="8.88671875" style="12"/>
    <col min="79" max="79" width="9.77734375" style="12" bestFit="1" customWidth="1"/>
    <col min="80" max="80" width="10.33203125" style="12" bestFit="1" customWidth="1"/>
    <col min="81" max="16384" width="8.88671875" style="12"/>
  </cols>
  <sheetData>
    <row r="1" spans="1:48" x14ac:dyDescent="0.3">
      <c r="C1" s="13" t="s">
        <v>27</v>
      </c>
      <c r="D1" s="12" t="s">
        <v>28</v>
      </c>
      <c r="H1" s="12" t="s">
        <v>29</v>
      </c>
      <c r="I1" s="12" t="s">
        <v>17</v>
      </c>
      <c r="M1" s="12" t="s">
        <v>128</v>
      </c>
      <c r="N1" s="12" t="s">
        <v>129</v>
      </c>
      <c r="R1" s="103" t="s">
        <v>6</v>
      </c>
      <c r="X1" s="12" t="s">
        <v>7</v>
      </c>
      <c r="Y1" s="12" t="s">
        <v>36</v>
      </c>
      <c r="AC1" s="12" t="s">
        <v>37</v>
      </c>
      <c r="AD1" s="12" t="s">
        <v>9</v>
      </c>
      <c r="AF1" s="12" t="s">
        <v>8</v>
      </c>
      <c r="AH1" s="12" t="s">
        <v>30</v>
      </c>
      <c r="AI1" s="12" t="s">
        <v>35</v>
      </c>
      <c r="AM1" s="12" t="s">
        <v>33</v>
      </c>
      <c r="AN1" s="12" t="s">
        <v>34</v>
      </c>
      <c r="AQ1" s="86" t="s">
        <v>89</v>
      </c>
      <c r="AS1" s="12" t="s">
        <v>92</v>
      </c>
      <c r="AU1" s="12" t="s">
        <v>93</v>
      </c>
    </row>
    <row r="2" spans="1:48" x14ac:dyDescent="0.3">
      <c r="C2" s="13">
        <v>1000</v>
      </c>
      <c r="D2" s="13">
        <v>1.0000000000000001E-5</v>
      </c>
      <c r="E2" s="13"/>
      <c r="F2" s="13"/>
      <c r="G2" s="13"/>
      <c r="H2" s="12">
        <v>10</v>
      </c>
      <c r="I2" s="13">
        <f>'Design Parameters'!$E$18*2*PI()</f>
        <v>25132741.228718344</v>
      </c>
      <c r="J2" s="13"/>
      <c r="K2" s="13"/>
      <c r="M2" s="13">
        <f>10^-1.5*'Design Parameters'!E28/'Design Parameters'!E26</f>
        <v>3.8564361709370467</v>
      </c>
      <c r="N2" s="13">
        <f>M2*10^3.5</f>
        <v>12195.121951219513</v>
      </c>
      <c r="R2" s="103">
        <f>'Design Parameters'!H12</f>
        <v>10.898999999999999</v>
      </c>
      <c r="X2" s="13">
        <f>'Design Parameters'!E12*2*PI()</f>
        <v>6260.1448666581582</v>
      </c>
      <c r="Y2" s="12" t="str">
        <f>COMPLEX(0,X2)</f>
        <v>6260.14486665816i</v>
      </c>
      <c r="AC2" s="12">
        <f>2*PI()*'Noise and Sensitivity Calcs'!$AT$14</f>
        <v>369.59913571644626</v>
      </c>
      <c r="AD2" s="13">
        <f>'Design Parameters'!E26</f>
        <v>8.1999999999999996E-10</v>
      </c>
      <c r="AE2" s="13"/>
      <c r="AF2" s="13">
        <f>'Design Parameters'!E28</f>
        <v>9.9999999999999995E-8</v>
      </c>
      <c r="AH2" s="13">
        <f>'Design Parameters'!H26</f>
        <v>10000</v>
      </c>
      <c r="AI2" s="13">
        <f>'Design Parameters'!$E$22</f>
        <v>1E-8</v>
      </c>
      <c r="AM2" s="13">
        <f>'Design Parameters'!$H$18</f>
        <v>1.0000000000000001E-15</v>
      </c>
      <c r="AN2" s="13">
        <f>'Design Parameters'!$H$20</f>
        <v>1.0000000000000001E-15</v>
      </c>
      <c r="AQ2" s="87">
        <f>'Design Parameters'!H22</f>
        <v>1.0000000000000001E-15</v>
      </c>
      <c r="AS2" s="13">
        <f>'Noise and Sensitivity Calcs'!AT12</f>
        <v>1.0471285480508996</v>
      </c>
      <c r="AU2" s="12">
        <f>'Design Parameters'!H28/'Design Parameters'!H26</f>
        <v>0.01</v>
      </c>
      <c r="AV2" s="12">
        <f>AU2</f>
        <v>0.01</v>
      </c>
    </row>
    <row r="3" spans="1:48" x14ac:dyDescent="0.3">
      <c r="D3" s="13"/>
      <c r="E3" s="13"/>
      <c r="F3" s="13"/>
      <c r="AU3" s="13">
        <v>10000000000</v>
      </c>
      <c r="AV3" s="13">
        <v>1E-10</v>
      </c>
    </row>
    <row r="4" spans="1:48" x14ac:dyDescent="0.3">
      <c r="A4" s="12" t="s">
        <v>31</v>
      </c>
      <c r="C4" s="13" t="s">
        <v>127</v>
      </c>
      <c r="D4" s="12" t="s">
        <v>8</v>
      </c>
      <c r="E4" s="12" t="str">
        <f>TEXT(D5,"0.00E+00")</f>
        <v>3.16E-09</v>
      </c>
      <c r="H4" s="13" t="s">
        <v>127</v>
      </c>
      <c r="I4" s="12" t="s">
        <v>8</v>
      </c>
      <c r="J4" s="12" t="str">
        <f>TEXT(I5,"0.00E+00")</f>
        <v>1.00E-08</v>
      </c>
      <c r="M4" s="13" t="s">
        <v>127</v>
      </c>
      <c r="N4" s="12" t="s">
        <v>8</v>
      </c>
      <c r="O4" s="12" t="str">
        <f>TEXT(N5,"0.00E+00")</f>
        <v>3.16E-08</v>
      </c>
      <c r="R4" s="13" t="s">
        <v>127</v>
      </c>
      <c r="S4" s="106" t="s">
        <v>8</v>
      </c>
      <c r="T4" s="12" t="str">
        <f>TEXT(S5,"0.00E+00")</f>
        <v>1.00E-07</v>
      </c>
      <c r="X4" s="13" t="s">
        <v>127</v>
      </c>
      <c r="Y4" s="12" t="s">
        <v>8</v>
      </c>
      <c r="Z4" s="12" t="str">
        <f>TEXT(Y5,"0.00E+00")</f>
        <v>3.16E-07</v>
      </c>
      <c r="AC4" s="13" t="s">
        <v>127</v>
      </c>
      <c r="AD4" s="12" t="s">
        <v>8</v>
      </c>
      <c r="AE4" s="12" t="str">
        <f>TEXT(AD5,"0.00E+00")</f>
        <v>1.00E-06</v>
      </c>
      <c r="AH4" s="13" t="s">
        <v>127</v>
      </c>
      <c r="AI4" s="12" t="s">
        <v>8</v>
      </c>
      <c r="AJ4" s="12" t="str">
        <f>TEXT(AI5,"0.00E+00")</f>
        <v>3.16E-06</v>
      </c>
      <c r="AM4" s="13" t="s">
        <v>127</v>
      </c>
      <c r="AN4" s="12" t="s">
        <v>8</v>
      </c>
      <c r="AO4" s="12" t="str">
        <f>TEXT(AN5,"0.00E+00")</f>
        <v>1.00E-05</v>
      </c>
      <c r="AU4" s="42"/>
    </row>
    <row r="5" spans="1:48" s="14" customFormat="1" x14ac:dyDescent="0.3">
      <c r="C5" s="110">
        <f>$M$2*($N$2/$M$2)^(0/7)</f>
        <v>3.8564361709370467</v>
      </c>
      <c r="D5" s="15">
        <f>$AD$2*C5</f>
        <v>3.1622776601683783E-9</v>
      </c>
      <c r="E5" s="15"/>
      <c r="F5" s="15"/>
      <c r="H5" s="14">
        <f>$M$2*($N$2/$M$2)^(1/7)</f>
        <v>12.195121951219507</v>
      </c>
      <c r="I5" s="15">
        <f>$AD$2*H5</f>
        <v>9.9999999999999952E-9</v>
      </c>
      <c r="J5" s="15"/>
      <c r="K5" s="15"/>
      <c r="M5" s="14">
        <f>$M$2*($N$2/$M$2)^(2/7)</f>
        <v>38.564361709370459</v>
      </c>
      <c r="N5" s="15">
        <f>$AD$2*M5</f>
        <v>3.1622776601683772E-8</v>
      </c>
      <c r="O5" s="15"/>
      <c r="P5" s="15"/>
      <c r="R5" s="108">
        <f>$M$2*($N$2/$M$2)^(3/7)</f>
        <v>121.95121951219507</v>
      </c>
      <c r="S5" s="107">
        <f>$AD$2*R5</f>
        <v>9.9999999999999956E-8</v>
      </c>
      <c r="T5" s="15"/>
      <c r="U5" s="15"/>
      <c r="V5" s="15"/>
      <c r="X5" s="14">
        <f>$M$2*($N$2/$M$2)^(4/7)</f>
        <v>385.64361709370451</v>
      </c>
      <c r="Y5" s="15">
        <f>$AD$2*X5</f>
        <v>3.1622776601683765E-7</v>
      </c>
      <c r="Z5" s="15"/>
      <c r="AA5" s="15"/>
      <c r="AC5" s="14">
        <f>$M$2*($N$2/$M$2)^(5/7)</f>
        <v>1219.512195121951</v>
      </c>
      <c r="AD5" s="15">
        <f>$AD$2*AC5</f>
        <v>9.9999999999999974E-7</v>
      </c>
      <c r="AE5" s="15"/>
      <c r="AF5" s="15"/>
      <c r="AH5" s="14">
        <f>$M$2*($N$2/$M$2)^(6/7)</f>
        <v>3856.436170937046</v>
      </c>
      <c r="AI5" s="15">
        <f>$AD$2*AH5</f>
        <v>3.1622776601683775E-6</v>
      </c>
      <c r="AM5" s="14">
        <f>$M$2*($N$2/$M$2)^(7/7)</f>
        <v>12195.121951219513</v>
      </c>
      <c r="AN5" s="15">
        <f>$AD$2*AM5</f>
        <v>1.0000000000000001E-5</v>
      </c>
      <c r="AP5" s="85"/>
      <c r="AQ5" s="88"/>
    </row>
    <row r="6" spans="1:48" s="14" customFormat="1" x14ac:dyDescent="0.3">
      <c r="C6" s="13" t="str">
        <f>_xlfn.CONCAT(" Sens.,  C2 = ",E7)</f>
        <v xml:space="preserve"> Sens.,  C2 = 25.9E-09</v>
      </c>
      <c r="H6" s="13" t="str">
        <f>_xlfn.CONCAT(" Sens.,  C2 = ",J7)</f>
        <v xml:space="preserve"> Sens.,  C2 = 8.2E-09</v>
      </c>
      <c r="M6" s="13" t="str">
        <f>_xlfn.CONCAT(" Sens.,  C2 = ",O7)</f>
        <v xml:space="preserve"> Sens.,  C2 = 2.6E-09</v>
      </c>
      <c r="R6" s="13" t="str">
        <f>_xlfn.CONCAT(" Sens.,  C2 = ",T7)</f>
        <v xml:space="preserve"> Sens.,  C2 = 820.0E-12</v>
      </c>
      <c r="S6" s="108"/>
      <c r="X6" s="13" t="str">
        <f>_xlfn.CONCAT(" Sens.,  C2 = ",Z7)</f>
        <v xml:space="preserve"> Sens.,  C2 = 259.3E-12</v>
      </c>
      <c r="AC6" s="13" t="str">
        <f>_xlfn.CONCAT(" Sens.,  C2 = ",AE7)</f>
        <v xml:space="preserve"> Sens.,  C2 = 82.0E-12</v>
      </c>
      <c r="AH6" s="13" t="str">
        <f>_xlfn.CONCAT(" Sens.,  C2 = ",AJ7)</f>
        <v xml:space="preserve"> Sens.,  C2 = 25.9E-12</v>
      </c>
      <c r="AM6" s="13" t="str">
        <f>_xlfn.CONCAT(" Sens.,  C2 = ",AO7)</f>
        <v xml:space="preserve"> Sens.,  C2 = 8.2E-12</v>
      </c>
      <c r="AP6" s="85"/>
      <c r="AQ6" s="88"/>
    </row>
    <row r="7" spans="1:48" s="14" customFormat="1" x14ac:dyDescent="0.3">
      <c r="C7" s="13"/>
      <c r="D7" s="14" t="s">
        <v>9</v>
      </c>
      <c r="E7" s="12" t="str">
        <f>TEXT(D8,"##0.0E+00")</f>
        <v>25.9E-09</v>
      </c>
      <c r="H7" s="13"/>
      <c r="I7" s="14" t="s">
        <v>9</v>
      </c>
      <c r="J7" s="12" t="str">
        <f>TEXT(I8,"##0.0E+00")</f>
        <v>8.2E-09</v>
      </c>
      <c r="M7" s="13"/>
      <c r="N7" s="14" t="s">
        <v>9</v>
      </c>
      <c r="O7" s="12" t="str">
        <f>TEXT(N8,"##0.0E+00")</f>
        <v>2.6E-09</v>
      </c>
      <c r="R7" s="105"/>
      <c r="S7" s="108" t="s">
        <v>9</v>
      </c>
      <c r="T7" s="12" t="str">
        <f>TEXT(S8,"##0.0E+00")</f>
        <v>820.0E-12</v>
      </c>
      <c r="U7" s="12"/>
      <c r="X7" s="13"/>
      <c r="Y7" s="14" t="s">
        <v>9</v>
      </c>
      <c r="Z7" s="12" t="str">
        <f>TEXT(Y8,"##0.0E+00")</f>
        <v>259.3E-12</v>
      </c>
      <c r="AC7" s="13"/>
      <c r="AD7" s="14" t="s">
        <v>9</v>
      </c>
      <c r="AE7" s="12" t="str">
        <f>TEXT(AD8,"##0.0E+00")</f>
        <v>82.0E-12</v>
      </c>
      <c r="AH7" s="13"/>
      <c r="AI7" s="14" t="s">
        <v>9</v>
      </c>
      <c r="AJ7" s="12" t="str">
        <f>TEXT(AI8,"##0.0E+00")</f>
        <v>25.9E-12</v>
      </c>
      <c r="AM7" s="13"/>
      <c r="AN7" s="14" t="s">
        <v>9</v>
      </c>
      <c r="AO7" s="12" t="str">
        <f>TEXT(AN8,"##0.0E+00")</f>
        <v>8.2E-12</v>
      </c>
      <c r="AP7" s="85"/>
      <c r="AQ7" s="88"/>
    </row>
    <row r="8" spans="1:48" s="14" customFormat="1" x14ac:dyDescent="0.3">
      <c r="C8" s="13"/>
      <c r="D8" s="42">
        <f>$AF$2/C$5</f>
        <v>2.5930676813380717E-8</v>
      </c>
      <c r="H8" s="13"/>
      <c r="I8" s="42">
        <f>$AF$2/H$5</f>
        <v>8.2000000000000023E-9</v>
      </c>
      <c r="M8" s="13"/>
      <c r="N8" s="42">
        <f>$AF$2/M$5</f>
        <v>2.5930676813380722E-9</v>
      </c>
      <c r="R8" s="105"/>
      <c r="S8" s="71">
        <f>$AF$2/R$5</f>
        <v>8.2000000000000037E-10</v>
      </c>
      <c r="T8" s="13"/>
      <c r="X8" s="13"/>
      <c r="Y8" s="42">
        <f>$AF$2/X$5</f>
        <v>2.5930676813380727E-10</v>
      </c>
      <c r="Z8" s="13"/>
      <c r="AC8" s="13"/>
      <c r="AD8" s="42">
        <f>$AF$2/AC$5</f>
        <v>8.2000000000000014E-11</v>
      </c>
      <c r="AH8" s="13"/>
      <c r="AI8" s="42">
        <f>$AF$2/AH$5</f>
        <v>2.5930676813380723E-11</v>
      </c>
      <c r="AM8" s="13"/>
      <c r="AN8" s="42">
        <f>$AF$2/AM$5</f>
        <v>8.1999999999999998E-12</v>
      </c>
      <c r="AP8" s="85"/>
      <c r="AQ8" s="88"/>
    </row>
    <row r="9" spans="1:48" s="14" customFormat="1" x14ac:dyDescent="0.3">
      <c r="C9" s="13"/>
      <c r="H9" s="13"/>
      <c r="M9" s="13"/>
      <c r="R9" s="105"/>
      <c r="S9" s="108"/>
      <c r="X9" s="13"/>
      <c r="AC9" s="13"/>
      <c r="AH9" s="13"/>
      <c r="AM9" s="13"/>
      <c r="AP9" s="85"/>
      <c r="AQ9" s="88"/>
    </row>
    <row r="10" spans="1:48" s="14" customFormat="1" x14ac:dyDescent="0.3">
      <c r="C10" s="13"/>
      <c r="D10" s="12" t="s">
        <v>32</v>
      </c>
      <c r="E10" s="12"/>
      <c r="F10" s="12"/>
      <c r="I10" s="12" t="s">
        <v>32</v>
      </c>
      <c r="J10" s="12"/>
      <c r="K10" s="12"/>
      <c r="N10" s="12" t="s">
        <v>32</v>
      </c>
      <c r="O10" s="12"/>
      <c r="P10" s="12"/>
      <c r="R10" s="103"/>
      <c r="S10" s="12" t="s">
        <v>32</v>
      </c>
      <c r="T10" s="12"/>
      <c r="U10" s="12"/>
      <c r="V10" s="12"/>
      <c r="Y10" s="12" t="s">
        <v>32</v>
      </c>
      <c r="Z10" s="12"/>
      <c r="AA10" s="12"/>
      <c r="AD10" s="12" t="s">
        <v>32</v>
      </c>
      <c r="AE10" s="12"/>
      <c r="AF10" s="12"/>
      <c r="AI10" s="12" t="s">
        <v>32</v>
      </c>
      <c r="AN10" s="12" t="s">
        <v>32</v>
      </c>
      <c r="AP10" s="85"/>
      <c r="AQ10" s="88"/>
    </row>
    <row r="11" spans="1:48" s="14" customFormat="1" ht="15" thickBot="1" x14ac:dyDescent="0.35">
      <c r="C11" s="13"/>
      <c r="R11" s="103"/>
      <c r="X11" s="13"/>
      <c r="AF11" s="15"/>
      <c r="AH11" s="12"/>
      <c r="AM11" s="12"/>
      <c r="AP11" s="85"/>
      <c r="AQ11" s="88"/>
    </row>
    <row r="12" spans="1:48" ht="15" thickBot="1" x14ac:dyDescent="0.35">
      <c r="A12" s="13">
        <f t="shared" ref="A12:A75" si="0">D$2*10^((ROW(A12)-7)*LOG(H$2/D$2,10)/C$2)</f>
        <v>1.0715193052376065E-5</v>
      </c>
      <c r="C12" s="13" t="str">
        <f>IF(D12&gt;=0,SQRT(2*(((1/C$5+D12+$A12)/2)^2+((D12+$A12-1/C$5)/2)^2+(($A12/($A12+1))*(1/C$5+D12+1))^2)/(1/C$5+D12-$A12)^2),IF(D13&lt;0,"A",C13))</f>
        <v>A</v>
      </c>
      <c r="D12" s="12">
        <f>IF($A12+(2*$R$2)^-2-1/C$5&gt;=0,IF((     1+$AC$2*($A12+1)*    (   1+($A12+1)*2*$R$2^2/(1+SQRT(4*$A12*$R$2^2+1-4*$R$2^2/C$5))     )/$I$2   )^2    +($X$2*($A12+1)*    (   1+($A12+1)*2*$R$2^2/(1+SQRT(4*$A12*$R$2^2+1-4*$R$2^2/C$5))     )/$I$2             )^2&lt;$AS$2,(1/(2*$R$2)+SQRT($A12+(2*$R$2)^-2-1/C$5))^2,-1),-2)</f>
        <v>-2</v>
      </c>
      <c r="H12" s="13" t="str">
        <f>IF(I12&gt;=0,SQRT(2*(((1/H$5+I12+$A12)/2)^2+((I12+$A12-1/H$5)/2)^2+(($A12/($A12+1))*(1/H$5+I12+1))^2)/(1/H$5+I12-$A12)^2),IF(I13&lt;0,"A",H13))</f>
        <v>A</v>
      </c>
      <c r="I12" s="12">
        <f>IF($A12+(2*$R$2)^-2-1/H$5&gt;=0,IF((     1+$AC$2*($A12+1)*    (   1+($A12+1)*2*$R$2^2/(1+SQRT(4*$A12*$R$2^2+1-4*$R$2^2/H$5))     )/$I$2   )^2    +($X$2*($A12+1)*    (   1+($A12+1)*2*$R$2^2/(1+SQRT(4*$A12*$R$2^2+1-4*$R$2^2/H$5))     )/$I$2             )^2&lt;$AS$2,(1/(2*$R$2)+SQRT($A12+(2*$R$2)^-2-1/H$5))^2,-1),-2)</f>
        <v>-2</v>
      </c>
      <c r="M12" s="13" t="str">
        <f>IF(N12&gt;=0,SQRT(2*(((1/M$5+N12+$A12)/2)^2+((N12+$A12-1/M$5)/2)^2+(($A12/($A12+1))*(1/M$5+N12+1))^2)/(1/M$5+N12-$A12)^2),IF(N13&lt;0,"A",M13))</f>
        <v>A</v>
      </c>
      <c r="N12" s="12">
        <f>IF($A12+(2*$R$2)^-2-1/M$5&gt;=0,IF((     1+$AC$2*($A12+1)*    (   1+($A12+1)*2*$R$2^2/(1+SQRT(4*$A12*$R$2^2+1-4*$R$2^2/M$5))     )/$I$2   )^2    +($X$2*($A12+1)*    (   1+($A12+1)*2*$R$2^2/(1+SQRT(4*$A12*$R$2^2+1-4*$R$2^2/M$5))     )/$I$2             )^2&lt;$AS$2,(1/(2*$R$2)+SQRT($A12+(2*$R$2)^-2-1/M$5))^2,-1),-2)</f>
        <v>-2</v>
      </c>
      <c r="R12" s="13" t="str">
        <f>IF(S12&gt;=0,SQRT(2*(((1/R$5+S12+$A12)/2)^2+((S12+$A12-1/R$5)/2)^2+(($A12/($A12+1))*(1/R$5+S12+1))^2)/(1/R$5+S12-$A12)^2),IF(S13&lt;0,"A",R13))</f>
        <v>A</v>
      </c>
      <c r="S12" s="12">
        <f>IF($A12+(2*$R$2)^-2-1/R$5&gt;=0,IF((     1+$AC$2*($A12+1)*    (   1+($A12+1)*2*$R$2^2/(1+SQRT(4*$A12*$R$2^2+1-4*$R$2^2/R$5))     )/$I$2   )^2    +($X$2*($A12+1)*    (   1+($A12+1)*2*$R$2^2/(1+SQRT(4*$A12*$R$2^2+1-4*$R$2^2/R$5))     )/$I$2             )^2&lt;$AS$2,(1/(2*$R$2)+SQRT($A12+(2*$R$2)^-2-1/R$5))^2,-1),-2)</f>
        <v>-2</v>
      </c>
      <c r="X12" s="13" t="str">
        <f>IF(Y12&gt;=0,SQRT(2*(((1/X$5+Y12+$A12)/2)^2+((Y12+$A12-1/X$5)/2)^2+(($A12/($A12+1))*(1/X$5+Y12+1))^2)/(1/X$5+Y12-$A12)^2),IF(Y13&lt;0,"A",X13))</f>
        <v>A</v>
      </c>
      <c r="Y12" s="12">
        <f>IF($A12+(2*$R$2)^-2-1/X$5&gt;=0,IF((     1+$AC$2*($A12+1)*    (   1+($A12+1)*2*$R$2^2/(1+SQRT(4*$A12*$R$2^2+1-4*$R$2^2/X$5))     )/$I$2   )^2    +($X$2*($A12+1)*    (   1+($A12+1)*2*$R$2^2/(1+SQRT(4*$A12*$R$2^2+1-4*$R$2^2/X$5))     )/$I$2             )^2&lt;$AS$2,(1/(2*$R$2)+SQRT($A12+(2*$R$2)^-2-1/X$5))^2,-1),-2)</f>
        <v>-2</v>
      </c>
      <c r="AC12" s="13">
        <f>IF(AD12&gt;=0,SQRT(2*(((1/AC$5+AD12+$A12)/2)^2+((AD12+$A12-1/AC$5)/2)^2+(($A12/($A12+1))*(1/AC$5+AD12+1))^2)/(1/AC$5+AD12-$A12)^2),IF(AD13&lt;0,"A",AC13))</f>
        <v>0.90033010658840806</v>
      </c>
      <c r="AD12" s="12">
        <f>IF($A12+(2*$R$2)^-2-1/AC$5&gt;=0,IF((     1+$AC$2*($A12+1)*    (   1+($A12+1)*2*$R$2^2/(1+SQRT(4*$A12*$R$2^2+1-4*$R$2^2/AC$5))     )/$I$2   )^2    +($X$2*($A12+1)*    (   1+($A12+1)*2*$R$2^2/(1+SQRT(4*$A12*$R$2^2+1-4*$R$2^2/AC$5))     )/$I$2             )^2&lt;$AS$2,(1/(2*$R$2)+SQRT($A12+(2*$R$2)^-2-1/AC$5))^2,-1),-2)</f>
        <v>6.7020523099684997E-3</v>
      </c>
      <c r="AH12" s="13">
        <f>IF(AI12&gt;=0,SQRT(2*(((1/AH$5+AI12+$A12)/2)^2+((AI12+$A12-1/AH$5)/2)^2+(($A12/($A12+1))*(1/AH$5+AI12+1))^2)/(1/AH$5+AI12-$A12)^2),IF(AI13&lt;0,"A",AH13))</f>
        <v>0.97137691240305413</v>
      </c>
      <c r="AI12" s="12">
        <f>IF($A12+(2*$R$2)^-2-1/AH$5&gt;=0,IF((     1+$AC$2*($A12+1)*    (   1+($A12+1)*2*$R$2^2/(1+SQRT(4*$A12*$R$2^2+1-4*$R$2^2/AH$5))     )/$I$2   )^2    +($X$2*($A12+1)*    (   1+($A12+1)*2*$R$2^2/(1+SQRT(4*$A12*$R$2^2+1-4*$R$2^2/AH$5))     )/$I$2             )^2&lt;$AS$2,(1/(2*$R$2)+SQRT($A12+(2*$R$2)^-2-1/AH$5))^2,-1),-2)</f>
        <v>7.9133520581022646E-3</v>
      </c>
      <c r="AM12" s="13">
        <f>IF(AN12&gt;=0,SQRT(2*(((1/AM$5+AN12+$A12)/2)^2+((AN12+$A12-1/AM$5)/2)^2+(($A12/($A12+1))*(1/AM$5+AN12+1))^2)/(1/AM$5+AN12-$A12)^2),IF(AN13&lt;0,"A",AM13))</f>
        <v>0.9927933652925317</v>
      </c>
      <c r="AN12" s="12">
        <f>IF($A12+(2*$R$2)^-2-1/AM$5&gt;=0,IF((     1+$AC$2*($A12+1)*    (   1+($A12+1)*2*$R$2^2/(1+SQRT(4*$A12*$R$2^2+1-4*$R$2^2/AM$5))     )/$I$2   )^2    +($X$2*($A12+1)*    (   1+($A12+1)*2*$R$2^2/(1+SQRT(4*$A12*$R$2^2+1-4*$R$2^2/AM$5))     )/$I$2             )^2&lt;$AS$2,(1/(2*$R$2)+SQRT($A12+(2*$R$2)^-2-1/AM$5))^2,-1),-2)</f>
        <v>8.2751608288047038E-3</v>
      </c>
      <c r="AP12" s="84"/>
      <c r="AS12" t="s">
        <v>91</v>
      </c>
      <c r="AT12" s="95">
        <f>10^('Design Parameters'!E14/10)</f>
        <v>1.0471285480508996</v>
      </c>
    </row>
    <row r="13" spans="1:48" ht="15" thickBot="1" x14ac:dyDescent="0.35">
      <c r="A13" s="13">
        <f t="shared" si="0"/>
        <v>1.0864256236170656E-5</v>
      </c>
      <c r="C13" s="13" t="str">
        <f t="shared" ref="C13:C76" si="1">IF(D13&gt;=0,SQRT(2*(((1/C$5+D13+$A13)/2)^2+((D13+$A13-1/C$5)/2)^2+(($A13/($A13+1))*(1/C$5+D13+1))^2)/(1/C$5+D13-$A13)^2),IF(D14&lt;0,"A",C14))</f>
        <v>A</v>
      </c>
      <c r="D13" s="12">
        <f t="shared" ref="D13:D76" si="2">IF($A13+(2*$R$2)^-2-1/C$5&gt;=0,IF((     1+$AC$2*($A13+1)*    (   1+($A13+1)*2*$R$2^2/(1+SQRT(4*$A13*$R$2^2+1-4*$R$2^2/C$5))     )/$I$2   )^2    +($X$2*($A13+1)*    (   1+($A13+1)*2*$R$2^2/(1+SQRT(4*$A13*$R$2^2+1-4*$R$2^2/C$5))     )/$I$2             )^2&lt;$AS$2,(1/(2*$R$2)+SQRT($A13+(2*$R$2)^-2-1/C$5))^2,-1),-2)</f>
        <v>-2</v>
      </c>
      <c r="H13" s="13" t="str">
        <f t="shared" ref="H13:H76" si="3">IF(I13&gt;=0,SQRT(2*(((1/H$5+I13+$A13)/2)^2+((I13+$A13-1/H$5)/2)^2+(($A13/($A13+1))*(1/H$5+I13+1))^2)/(1/H$5+I13-$A13)^2),IF(I14&lt;0,"A",H14))</f>
        <v>A</v>
      </c>
      <c r="I13" s="12">
        <f t="shared" ref="I13:I76" si="4">IF($A13+(2*$R$2)^-2-1/H$5&gt;=0,IF((     1+$AC$2*($A13+1)*    (   1+($A13+1)*2*$R$2^2/(1+SQRT(4*$A13*$R$2^2+1-4*$R$2^2/H$5))     )/$I$2   )^2    +($X$2*($A13+1)*    (   1+($A13+1)*2*$R$2^2/(1+SQRT(4*$A13*$R$2^2+1-4*$R$2^2/H$5))     )/$I$2             )^2&lt;$AS$2,(1/(2*$R$2)+SQRT($A13+(2*$R$2)^-2-1/H$5))^2,-1),-2)</f>
        <v>-2</v>
      </c>
      <c r="M13" s="13" t="str">
        <f t="shared" ref="M13:M76" si="5">IF(N13&gt;=0,SQRT(2*(((1/M$5+N13+$A13)/2)^2+((N13+$A13-1/M$5)/2)^2+(($A13/($A13+1))*(1/M$5+N13+1))^2)/(1/M$5+N13-$A13)^2),IF(N14&lt;0,"A",M14))</f>
        <v>A</v>
      </c>
      <c r="N13" s="12">
        <f t="shared" ref="N13:N76" si="6">IF($A13+(2*$R$2)^-2-1/M$5&gt;=0,IF((     1+$AC$2*($A13+1)*    (   1+($A13+1)*2*$R$2^2/(1+SQRT(4*$A13*$R$2^2+1-4*$R$2^2/M$5))     )/$I$2   )^2    +($X$2*($A13+1)*    (   1+($A13+1)*2*$R$2^2/(1+SQRT(4*$A13*$R$2^2+1-4*$R$2^2/M$5))     )/$I$2             )^2&lt;$AS$2,(1/(2*$R$2)+SQRT($A13+(2*$R$2)^-2-1/M$5))^2,-1),-2)</f>
        <v>-2</v>
      </c>
      <c r="R13" s="13" t="str">
        <f t="shared" ref="R13:R76" si="7">IF(S13&gt;=0,SQRT(2*(((1/R$5+S13+$A13)/2)^2+((S13+$A13-1/R$5)/2)^2+(($A13/($A13+1))*(1/R$5+S13+1))^2)/(1/R$5+S13-$A13)^2),IF(S14&lt;0,"A",R14))</f>
        <v>A</v>
      </c>
      <c r="S13" s="12">
        <f t="shared" ref="S13:S76" si="8">IF($A13+(2*$R$2)^-2-1/R$5&gt;=0,IF((     1+$AC$2*($A13+1)*    (   1+($A13+1)*2*$R$2^2/(1+SQRT(4*$A13*$R$2^2+1-4*$R$2^2/R$5))     )/$I$2   )^2    +($X$2*($A13+1)*    (   1+($A13+1)*2*$R$2^2/(1+SQRT(4*$A13*$R$2^2+1-4*$R$2^2/R$5))     )/$I$2             )^2&lt;$AS$2,(1/(2*$R$2)+SQRT($A13+(2*$R$2)^-2-1/R$5))^2,-1),-2)</f>
        <v>-2</v>
      </c>
      <c r="X13" s="13" t="str">
        <f t="shared" ref="X13:X76" si="9">IF(Y13&gt;=0,SQRT(2*(((1/X$5+Y13+$A13)/2)^2+((Y13+$A13-1/X$5)/2)^2+(($A13/($A13+1))*(1/X$5+Y13+1))^2)/(1/X$5+Y13-$A13)^2),IF(Y14&lt;0,"A",X14))</f>
        <v>A</v>
      </c>
      <c r="Y13" s="12">
        <f t="shared" ref="Y13:Y76" si="10">IF($A13+(2*$R$2)^-2-1/X$5&gt;=0,IF((     1+$AC$2*($A13+1)*    (   1+($A13+1)*2*$R$2^2/(1+SQRT(4*$A13*$R$2^2+1-4*$R$2^2/X$5))     )/$I$2   )^2    +($X$2*($A13+1)*    (   1+($A13+1)*2*$R$2^2/(1+SQRT(4*$A13*$R$2^2+1-4*$R$2^2/X$5))     )/$I$2             )^2&lt;$AS$2,(1/(2*$R$2)+SQRT($A13+(2*$R$2)^-2-1/X$5))^2,-1),-2)</f>
        <v>-2</v>
      </c>
      <c r="AC13" s="13">
        <f t="shared" ref="AC13:AC76" si="11">IF(AD13&gt;=0,SQRT(2*(((1/AC$5+AD13+$A13)/2)^2+((AD13+$A13-1/AC$5)/2)^2+(($A13/($A13+1))*(1/AC$5+AD13+1))^2)/(1/AC$5+AD13-$A13)^2),IF(AD14&lt;0,"A",AC14))</f>
        <v>0.90037190154229485</v>
      </c>
      <c r="AD13" s="12">
        <f t="shared" ref="AD13:AD76" si="12">IF($A13+(2*$R$2)^-2-1/AC$5&gt;=0,IF((     1+$AC$2*($A13+1)*    (   1+($A13+1)*2*$R$2^2/(1+SQRT(4*$A13*$R$2^2+1-4*$R$2^2/AC$5))     )/$I$2   )^2    +($X$2*($A13+1)*    (   1+($A13+1)*2*$R$2^2/(1+SQRT(4*$A13*$R$2^2+1-4*$R$2^2/AC$5))     )/$I$2             )^2&lt;$AS$2,(1/(2*$R$2)+SQRT($A13+(2*$R$2)^-2-1/AC$5))^2,-1),-2)</f>
        <v>6.7023913741346471E-3</v>
      </c>
      <c r="AH13" s="13">
        <f t="shared" ref="AH13:AH76" si="13">IF(AI13&gt;=0,SQRT(2*(((1/AH$5+AI13+$A13)/2)^2+((AI13+$A13-1/AH$5)/2)^2+(($A13/($A13+1))*(1/AH$5+AI13+1))^2)/(1/AH$5+AI13-$A13)^2),IF(AI14&lt;0,"A",AH14))</f>
        <v>0.9714140151953643</v>
      </c>
      <c r="AI13" s="12">
        <f t="shared" ref="AI13:AI76" si="14">IF($A13+(2*$R$2)^-2-1/AH$5&gt;=0,IF((     1+$AC$2*($A13+1)*    (   1+($A13+1)*2*$R$2^2/(1+SQRT(4*$A13*$R$2^2+1-4*$R$2^2/AH$5))     )/$I$2   )^2    +($X$2*($A13+1)*    (   1+($A13+1)*2*$R$2^2/(1+SQRT(4*$A13*$R$2^2+1-4*$R$2^2/AH$5))     )/$I$2             )^2&lt;$AS$2,(1/(2*$R$2)+SQRT($A13+(2*$R$2)^-2-1/AH$5))^2,-1),-2)</f>
        <v>7.9136598504308299E-3</v>
      </c>
      <c r="AM13" s="13">
        <f t="shared" ref="AM13:AM76" si="15">IF(AN13&gt;=0,SQRT(2*(((1/AM$5+AN13+$A13)/2)^2+((AN13+$A13-1/AM$5)/2)^2+(($A13/($A13+1))*(1/AM$5+AN13+1))^2)/(1/AM$5+AN13-$A13)^2),IF(AN14&lt;0,"A",AM14))</f>
        <v>0.99282925910028419</v>
      </c>
      <c r="AN13" s="12">
        <f t="shared" ref="AN13:AN76" si="16">IF($A13+(2*$R$2)^-2-1/AM$5&gt;=0,IF((     1+$AC$2*($A13+1)*    (   1+($A13+1)*2*$R$2^2/(1+SQRT(4*$A13*$R$2^2+1-4*$R$2^2/AM$5))     )/$I$2   )^2    +($X$2*($A13+1)*    (   1+($A13+1)*2*$R$2^2/(1+SQRT(4*$A13*$R$2^2+1-4*$R$2^2/AM$5))     )/$I$2             )^2&lt;$AS$2,(1/(2*$R$2)+SQRT($A13+(2*$R$2)^-2-1/AM$5))^2,-1),-2)</f>
        <v>8.2754615428612018E-3</v>
      </c>
    </row>
    <row r="14" spans="1:48" ht="15" thickBot="1" x14ac:dyDescent="0.35">
      <c r="A14" s="13">
        <f t="shared" si="0"/>
        <v>1.101539309541415E-5</v>
      </c>
      <c r="C14" s="13" t="str">
        <f t="shared" si="1"/>
        <v>A</v>
      </c>
      <c r="D14" s="12">
        <f t="shared" si="2"/>
        <v>-2</v>
      </c>
      <c r="H14" s="13" t="str">
        <f t="shared" si="3"/>
        <v>A</v>
      </c>
      <c r="I14" s="12">
        <f t="shared" si="4"/>
        <v>-2</v>
      </c>
      <c r="M14" s="13" t="str">
        <f t="shared" si="5"/>
        <v>A</v>
      </c>
      <c r="N14" s="12">
        <f t="shared" si="6"/>
        <v>-2</v>
      </c>
      <c r="R14" s="13" t="str">
        <f t="shared" si="7"/>
        <v>A</v>
      </c>
      <c r="S14" s="12">
        <f t="shared" si="8"/>
        <v>-2</v>
      </c>
      <c r="X14" s="13" t="str">
        <f t="shared" si="9"/>
        <v>A</v>
      </c>
      <c r="Y14" s="12">
        <f t="shared" si="10"/>
        <v>-2</v>
      </c>
      <c r="AC14" s="13">
        <f t="shared" si="11"/>
        <v>0.90041427659381446</v>
      </c>
      <c r="AD14" s="12">
        <f t="shared" si="12"/>
        <v>6.7027351439929751E-3</v>
      </c>
      <c r="AH14" s="13">
        <f t="shared" si="13"/>
        <v>0.97145163335344009</v>
      </c>
      <c r="AI14" s="12">
        <f t="shared" si="14"/>
        <v>7.9139719180701153E-3</v>
      </c>
      <c r="AM14" s="13">
        <f t="shared" si="15"/>
        <v>0.99286565156619588</v>
      </c>
      <c r="AN14" s="12">
        <f t="shared" si="16"/>
        <v>8.2757664345920919E-3</v>
      </c>
      <c r="AS14" t="s">
        <v>56</v>
      </c>
      <c r="AT14" s="38">
        <f>0.001*'Design Parameters'!E18/'Design Parameters'!E20</f>
        <v>58.823529411764703</v>
      </c>
    </row>
    <row r="15" spans="1:48" x14ac:dyDescent="0.3">
      <c r="A15" s="13">
        <f t="shared" si="0"/>
        <v>1.1168632477805611E-5</v>
      </c>
      <c r="C15" s="13" t="str">
        <f t="shared" si="1"/>
        <v>A</v>
      </c>
      <c r="D15" s="12">
        <f t="shared" si="2"/>
        <v>-2</v>
      </c>
      <c r="H15" s="13" t="str">
        <f t="shared" si="3"/>
        <v>A</v>
      </c>
      <c r="I15" s="12">
        <f t="shared" si="4"/>
        <v>-2</v>
      </c>
      <c r="M15" s="13" t="str">
        <f t="shared" si="5"/>
        <v>A</v>
      </c>
      <c r="N15" s="12">
        <f t="shared" si="6"/>
        <v>-2</v>
      </c>
      <c r="R15" s="13" t="str">
        <f t="shared" si="7"/>
        <v>A</v>
      </c>
      <c r="S15" s="12">
        <f t="shared" si="8"/>
        <v>-2</v>
      </c>
      <c r="X15" s="13" t="str">
        <f t="shared" si="9"/>
        <v>A</v>
      </c>
      <c r="Y15" s="12">
        <f t="shared" si="10"/>
        <v>-2</v>
      </c>
      <c r="AC15" s="13">
        <f t="shared" si="11"/>
        <v>0.90045723977582359</v>
      </c>
      <c r="AD15" s="12">
        <f t="shared" si="12"/>
        <v>6.7030836846955167E-3</v>
      </c>
      <c r="AH15" s="13">
        <f t="shared" si="13"/>
        <v>0.97148977402474246</v>
      </c>
      <c r="AI15" s="12">
        <f t="shared" si="14"/>
        <v>7.9142883203141261E-3</v>
      </c>
      <c r="AM15" s="13">
        <f t="shared" si="15"/>
        <v>0.99290254960840063</v>
      </c>
      <c r="AN15" s="12">
        <f t="shared" si="16"/>
        <v>8.2760755619562809E-3</v>
      </c>
    </row>
    <row r="16" spans="1:48" x14ac:dyDescent="0.3">
      <c r="A16" s="13">
        <f t="shared" si="0"/>
        <v>1.1324003632355571E-5</v>
      </c>
      <c r="C16" s="13" t="str">
        <f t="shared" si="1"/>
        <v>A</v>
      </c>
      <c r="D16" s="12">
        <f t="shared" si="2"/>
        <v>-2</v>
      </c>
      <c r="H16" s="13" t="str">
        <f t="shared" si="3"/>
        <v>A</v>
      </c>
      <c r="I16" s="12">
        <f t="shared" si="4"/>
        <v>-2</v>
      </c>
      <c r="M16" s="13" t="str">
        <f t="shared" si="5"/>
        <v>A</v>
      </c>
      <c r="N16" s="12">
        <f t="shared" si="6"/>
        <v>-2</v>
      </c>
      <c r="R16" s="13" t="str">
        <f t="shared" si="7"/>
        <v>A</v>
      </c>
      <c r="S16" s="12">
        <f t="shared" si="8"/>
        <v>-2</v>
      </c>
      <c r="X16" s="13" t="str">
        <f t="shared" si="9"/>
        <v>A</v>
      </c>
      <c r="Y16" s="12">
        <f t="shared" si="10"/>
        <v>-2</v>
      </c>
      <c r="AC16" s="13">
        <f t="shared" si="11"/>
        <v>0.90050079923189241</v>
      </c>
      <c r="AD16" s="12">
        <f t="shared" si="12"/>
        <v>6.7034370622920522E-3</v>
      </c>
      <c r="AH16" s="13">
        <f t="shared" si="13"/>
        <v>0.97152844445554842</v>
      </c>
      <c r="AI16" s="12">
        <f t="shared" si="14"/>
        <v>7.9146091172766827E-3</v>
      </c>
      <c r="AM16" s="13">
        <f t="shared" si="15"/>
        <v>0.99293996024074438</v>
      </c>
      <c r="AN16" s="12">
        <f t="shared" si="16"/>
        <v>8.2763889837145412E-3</v>
      </c>
    </row>
    <row r="17" spans="1:40" x14ac:dyDescent="0.3">
      <c r="A17" s="13">
        <f t="shared" si="0"/>
        <v>1.1481536214968829E-5</v>
      </c>
      <c r="C17" s="13" t="str">
        <f t="shared" si="1"/>
        <v>A</v>
      </c>
      <c r="D17" s="12">
        <f t="shared" si="2"/>
        <v>-2</v>
      </c>
      <c r="H17" s="13" t="str">
        <f t="shared" si="3"/>
        <v>A</v>
      </c>
      <c r="I17" s="12">
        <f t="shared" si="4"/>
        <v>-2</v>
      </c>
      <c r="M17" s="13" t="str">
        <f t="shared" si="5"/>
        <v>A</v>
      </c>
      <c r="N17" s="12">
        <f t="shared" si="6"/>
        <v>-2</v>
      </c>
      <c r="R17" s="13" t="str">
        <f t="shared" si="7"/>
        <v>A</v>
      </c>
      <c r="S17" s="12">
        <f t="shared" si="8"/>
        <v>-2</v>
      </c>
      <c r="X17" s="13" t="str">
        <f t="shared" si="9"/>
        <v>A</v>
      </c>
      <c r="Y17" s="12">
        <f t="shared" si="10"/>
        <v>-2</v>
      </c>
      <c r="AC17" s="13">
        <f t="shared" si="11"/>
        <v>0.90054496321781541</v>
      </c>
      <c r="AD17" s="12">
        <f t="shared" si="12"/>
        <v>6.7037953437423387E-3</v>
      </c>
      <c r="AH17" s="13">
        <f t="shared" si="13"/>
        <v>0.9715676519923081</v>
      </c>
      <c r="AI17" s="12">
        <f t="shared" si="14"/>
        <v>7.9149343699026885E-3</v>
      </c>
      <c r="AM17" s="13">
        <f t="shared" si="15"/>
        <v>0.9929778905741008</v>
      </c>
      <c r="AN17" s="12">
        <f t="shared" si="16"/>
        <v>8.2767067594405764E-3</v>
      </c>
    </row>
    <row r="18" spans="1:40" x14ac:dyDescent="0.3">
      <c r="A18" s="13">
        <f t="shared" si="0"/>
        <v>1.1641260294104915E-5</v>
      </c>
      <c r="C18" s="13" t="str">
        <f t="shared" si="1"/>
        <v>A</v>
      </c>
      <c r="D18" s="12">
        <f t="shared" si="2"/>
        <v>-2</v>
      </c>
      <c r="H18" s="13" t="str">
        <f t="shared" si="3"/>
        <v>A</v>
      </c>
      <c r="I18" s="12">
        <f t="shared" si="4"/>
        <v>-2</v>
      </c>
      <c r="M18" s="13" t="str">
        <f t="shared" si="5"/>
        <v>A</v>
      </c>
      <c r="N18" s="12">
        <f t="shared" si="6"/>
        <v>-2</v>
      </c>
      <c r="R18" s="13" t="str">
        <f t="shared" si="7"/>
        <v>A</v>
      </c>
      <c r="S18" s="12">
        <f t="shared" si="8"/>
        <v>-2</v>
      </c>
      <c r="X18" s="13" t="str">
        <f t="shared" si="9"/>
        <v>A</v>
      </c>
      <c r="Y18" s="12">
        <f t="shared" si="10"/>
        <v>-2</v>
      </c>
      <c r="AC18" s="13">
        <f t="shared" si="11"/>
        <v>0.90058974010314286</v>
      </c>
      <c r="AD18" s="12">
        <f t="shared" si="12"/>
        <v>6.7041585969285413E-3</v>
      </c>
      <c r="AH18" s="13">
        <f t="shared" si="13"/>
        <v>0.97160740408302004</v>
      </c>
      <c r="AI18" s="12">
        <f t="shared" si="14"/>
        <v>7.9152641399795245E-3</v>
      </c>
      <c r="AM18" s="13">
        <f t="shared" si="15"/>
        <v>0.99301634781770731</v>
      </c>
      <c r="AN18" s="12">
        <f t="shared" si="16"/>
        <v>8.2770289495321739E-3</v>
      </c>
    </row>
    <row r="19" spans="1:40" x14ac:dyDescent="0.3">
      <c r="A19" s="13">
        <f t="shared" si="0"/>
        <v>1.1803206356517298E-5</v>
      </c>
      <c r="C19" s="13" t="str">
        <f t="shared" si="1"/>
        <v>A</v>
      </c>
      <c r="D19" s="12">
        <f t="shared" si="2"/>
        <v>-2</v>
      </c>
      <c r="H19" s="13" t="str">
        <f t="shared" si="3"/>
        <v>A</v>
      </c>
      <c r="I19" s="12">
        <f t="shared" si="4"/>
        <v>-2</v>
      </c>
      <c r="M19" s="13" t="str">
        <f t="shared" si="5"/>
        <v>A</v>
      </c>
      <c r="N19" s="12">
        <f t="shared" si="6"/>
        <v>-2</v>
      </c>
      <c r="R19" s="13" t="str">
        <f t="shared" si="7"/>
        <v>A</v>
      </c>
      <c r="S19" s="12">
        <f t="shared" si="8"/>
        <v>-2</v>
      </c>
      <c r="X19" s="13" t="str">
        <f t="shared" si="9"/>
        <v>A</v>
      </c>
      <c r="Y19" s="12">
        <f t="shared" si="10"/>
        <v>-2</v>
      </c>
      <c r="AC19" s="13">
        <f t="shared" si="11"/>
        <v>0.90063513837273323</v>
      </c>
      <c r="AD19" s="12">
        <f t="shared" si="12"/>
        <v>6.7045268906678066E-3</v>
      </c>
      <c r="AH19" s="13">
        <f t="shared" si="13"/>
        <v>0.97164770827862679</v>
      </c>
      <c r="AI19" s="12">
        <f t="shared" si="14"/>
        <v>7.9155984901486554E-3</v>
      </c>
      <c r="AM19" s="13">
        <f t="shared" si="15"/>
        <v>0.99305533928051581</v>
      </c>
      <c r="AN19" s="12">
        <f t="shared" si="16"/>
        <v>8.2773556152225571E-3</v>
      </c>
    </row>
    <row r="20" spans="1:40" x14ac:dyDescent="0.3">
      <c r="A20" s="13">
        <f t="shared" si="0"/>
        <v>1.1967405313072436E-5</v>
      </c>
      <c r="C20" s="13" t="str">
        <f t="shared" si="1"/>
        <v>A</v>
      </c>
      <c r="D20" s="12">
        <f t="shared" si="2"/>
        <v>-2</v>
      </c>
      <c r="H20" s="13" t="str">
        <f t="shared" si="3"/>
        <v>A</v>
      </c>
      <c r="I20" s="12">
        <f t="shared" si="4"/>
        <v>-2</v>
      </c>
      <c r="M20" s="13" t="str">
        <f t="shared" si="5"/>
        <v>A</v>
      </c>
      <c r="N20" s="12">
        <f t="shared" si="6"/>
        <v>-2</v>
      </c>
      <c r="R20" s="13" t="str">
        <f t="shared" si="7"/>
        <v>A</v>
      </c>
      <c r="S20" s="12">
        <f t="shared" si="8"/>
        <v>-2</v>
      </c>
      <c r="X20" s="13" t="str">
        <f t="shared" si="9"/>
        <v>A</v>
      </c>
      <c r="Y20" s="12">
        <f t="shared" si="10"/>
        <v>-2</v>
      </c>
      <c r="AC20" s="13">
        <f t="shared" si="11"/>
        <v>0.90068116662832565</v>
      </c>
      <c r="AD20" s="12">
        <f t="shared" si="12"/>
        <v>6.7049002947250054E-3</v>
      </c>
      <c r="AH20" s="13">
        <f t="shared" si="13"/>
        <v>0.97168857223442751</v>
      </c>
      <c r="AI20" s="12">
        <f t="shared" si="14"/>
        <v>7.9159374839173329E-3</v>
      </c>
      <c r="AM20" s="13">
        <f t="shared" si="15"/>
        <v>0.99309487237256622</v>
      </c>
      <c r="AN20" s="12">
        <f t="shared" si="16"/>
        <v>8.2776868185918673E-3</v>
      </c>
    </row>
    <row r="21" spans="1:40" x14ac:dyDescent="0.3">
      <c r="A21" s="13">
        <f t="shared" si="0"/>
        <v>1.2133888504649773E-5</v>
      </c>
      <c r="C21" s="13" t="str">
        <f t="shared" si="1"/>
        <v>A</v>
      </c>
      <c r="D21" s="12">
        <f t="shared" si="2"/>
        <v>-2</v>
      </c>
      <c r="H21" s="13" t="str">
        <f t="shared" si="3"/>
        <v>A</v>
      </c>
      <c r="I21" s="12">
        <f t="shared" si="4"/>
        <v>-2</v>
      </c>
      <c r="M21" s="13" t="str">
        <f t="shared" si="5"/>
        <v>A</v>
      </c>
      <c r="N21" s="12">
        <f t="shared" si="6"/>
        <v>-2</v>
      </c>
      <c r="R21" s="13" t="str">
        <f t="shared" si="7"/>
        <v>A</v>
      </c>
      <c r="S21" s="12">
        <f t="shared" si="8"/>
        <v>-2</v>
      </c>
      <c r="X21" s="13" t="str">
        <f t="shared" si="9"/>
        <v>A</v>
      </c>
      <c r="Y21" s="12">
        <f t="shared" si="10"/>
        <v>-2</v>
      </c>
      <c r="AC21" s="13">
        <f t="shared" si="11"/>
        <v>0.90072783359013386</v>
      </c>
      <c r="AD21" s="12">
        <f t="shared" si="12"/>
        <v>6.7052788798256657E-3</v>
      </c>
      <c r="AH21" s="13">
        <f t="shared" si="13"/>
        <v>0.97173000371151086</v>
      </c>
      <c r="AI21" s="12">
        <f t="shared" si="14"/>
        <v>7.9162811856704866E-3</v>
      </c>
      <c r="AM21" s="13">
        <f t="shared" si="15"/>
        <v>0.99313495460637402</v>
      </c>
      <c r="AN21" s="12">
        <f t="shared" si="16"/>
        <v>8.2780226225788144E-3</v>
      </c>
    </row>
    <row r="22" spans="1:40" x14ac:dyDescent="0.3">
      <c r="A22" s="13">
        <f t="shared" si="0"/>
        <v>1.2302687708123816E-5</v>
      </c>
      <c r="C22" s="13" t="str">
        <f t="shared" si="1"/>
        <v>A</v>
      </c>
      <c r="D22" s="12">
        <f t="shared" si="2"/>
        <v>-2</v>
      </c>
      <c r="H22" s="13" t="str">
        <f t="shared" si="3"/>
        <v>A</v>
      </c>
      <c r="I22" s="12">
        <f t="shared" si="4"/>
        <v>-2</v>
      </c>
      <c r="M22" s="13" t="str">
        <f t="shared" si="5"/>
        <v>A</v>
      </c>
      <c r="N22" s="12">
        <f t="shared" si="6"/>
        <v>-2</v>
      </c>
      <c r="R22" s="13" t="str">
        <f t="shared" si="7"/>
        <v>A</v>
      </c>
      <c r="S22" s="12">
        <f t="shared" si="8"/>
        <v>-2</v>
      </c>
      <c r="X22" s="13" t="str">
        <f t="shared" si="9"/>
        <v>A</v>
      </c>
      <c r="Y22" s="12">
        <f t="shared" si="10"/>
        <v>-2</v>
      </c>
      <c r="AC22" s="13">
        <f t="shared" si="11"/>
        <v>0.90077514809846115</v>
      </c>
      <c r="AD22" s="12">
        <f t="shared" si="12"/>
        <v>6.7056627176690555E-3</v>
      </c>
      <c r="AH22" s="13">
        <f t="shared" si="13"/>
        <v>0.97177201057820717</v>
      </c>
      <c r="AI22" s="12">
        <f t="shared" si="14"/>
        <v>7.9166296606827911E-3</v>
      </c>
      <c r="AM22" s="13">
        <f t="shared" si="15"/>
        <v>0.9931755935983404</v>
      </c>
      <c r="AN22" s="12">
        <f t="shared" si="16"/>
        <v>8.2783630909924744E-3</v>
      </c>
    </row>
    <row r="23" spans="1:40" x14ac:dyDescent="0.3">
      <c r="A23" s="13">
        <f t="shared" si="0"/>
        <v>1.2473835142429432E-5</v>
      </c>
      <c r="C23" s="13" t="str">
        <f t="shared" si="1"/>
        <v>A</v>
      </c>
      <c r="D23" s="12">
        <f t="shared" si="2"/>
        <v>-2</v>
      </c>
      <c r="H23" s="13" t="str">
        <f t="shared" si="3"/>
        <v>A</v>
      </c>
      <c r="I23" s="12">
        <f t="shared" si="4"/>
        <v>-2</v>
      </c>
      <c r="M23" s="13" t="str">
        <f t="shared" si="5"/>
        <v>A</v>
      </c>
      <c r="N23" s="12">
        <f t="shared" si="6"/>
        <v>-2</v>
      </c>
      <c r="R23" s="13" t="str">
        <f t="shared" si="7"/>
        <v>A</v>
      </c>
      <c r="S23" s="12">
        <f t="shared" si="8"/>
        <v>-2</v>
      </c>
      <c r="X23" s="13" t="str">
        <f t="shared" si="9"/>
        <v>A</v>
      </c>
      <c r="Y23" s="12">
        <f t="shared" si="10"/>
        <v>-2</v>
      </c>
      <c r="AC23" s="13">
        <f t="shared" si="11"/>
        <v>0.90082311911533819</v>
      </c>
      <c r="AD23" s="12">
        <f t="shared" si="12"/>
        <v>6.7060518809414511E-3</v>
      </c>
      <c r="AH23" s="13">
        <f t="shared" si="13"/>
        <v>0.97181460081155902</v>
      </c>
      <c r="AI23" s="12">
        <f t="shared" si="14"/>
        <v>7.9169829751308627E-3</v>
      </c>
      <c r="AM23" s="13">
        <f t="shared" si="15"/>
        <v>0.99321679707017874</v>
      </c>
      <c r="AN23" s="12">
        <f t="shared" si="16"/>
        <v>8.2787082885242558E-3</v>
      </c>
    </row>
    <row r="24" spans="1:40" x14ac:dyDescent="0.3">
      <c r="A24" s="13">
        <f t="shared" si="0"/>
        <v>1.2647363474711513E-5</v>
      </c>
      <c r="C24" s="13" t="str">
        <f t="shared" si="1"/>
        <v>A</v>
      </c>
      <c r="D24" s="12">
        <f t="shared" si="2"/>
        <v>-2</v>
      </c>
      <c r="H24" s="13" t="str">
        <f t="shared" si="3"/>
        <v>A</v>
      </c>
      <c r="I24" s="12">
        <f t="shared" si="4"/>
        <v>-2</v>
      </c>
      <c r="M24" s="13" t="str">
        <f t="shared" si="5"/>
        <v>A</v>
      </c>
      <c r="N24" s="12">
        <f t="shared" si="6"/>
        <v>-2</v>
      </c>
      <c r="R24" s="13" t="str">
        <f t="shared" si="7"/>
        <v>A</v>
      </c>
      <c r="S24" s="12">
        <f t="shared" si="8"/>
        <v>-2</v>
      </c>
      <c r="X24" s="13" t="str">
        <f t="shared" si="9"/>
        <v>A</v>
      </c>
      <c r="Y24" s="12">
        <f t="shared" si="10"/>
        <v>-2</v>
      </c>
      <c r="AC24" s="13">
        <f t="shared" si="11"/>
        <v>0.90087175572617895</v>
      </c>
      <c r="AD24" s="12">
        <f t="shared" si="12"/>
        <v>6.706446443329581E-3</v>
      </c>
      <c r="AH24" s="13">
        <f t="shared" si="13"/>
        <v>0.97185778249881338</v>
      </c>
      <c r="AI24" s="12">
        <f t="shared" si="14"/>
        <v>7.9173411961056313E-3</v>
      </c>
      <c r="AM24" s="13">
        <f t="shared" si="15"/>
        <v>0.99325857285036201</v>
      </c>
      <c r="AN24" s="12">
        <f t="shared" si="16"/>
        <v>8.2790582807600304E-3</v>
      </c>
    </row>
    <row r="25" spans="1:40" x14ac:dyDescent="0.3">
      <c r="A25" s="13">
        <f t="shared" si="0"/>
        <v>1.2823305826560215E-5</v>
      </c>
      <c r="C25" s="13" t="str">
        <f t="shared" si="1"/>
        <v>A</v>
      </c>
      <c r="D25" s="12">
        <f t="shared" si="2"/>
        <v>-2</v>
      </c>
      <c r="H25" s="13" t="str">
        <f t="shared" si="3"/>
        <v>A</v>
      </c>
      <c r="I25" s="12">
        <f t="shared" si="4"/>
        <v>-2</v>
      </c>
      <c r="M25" s="13" t="str">
        <f t="shared" si="5"/>
        <v>A</v>
      </c>
      <c r="N25" s="12">
        <f t="shared" si="6"/>
        <v>-2</v>
      </c>
      <c r="R25" s="13" t="str">
        <f t="shared" si="7"/>
        <v>A</v>
      </c>
      <c r="S25" s="12">
        <f t="shared" si="8"/>
        <v>-2</v>
      </c>
      <c r="X25" s="13" t="str">
        <f t="shared" si="9"/>
        <v>A</v>
      </c>
      <c r="Y25" s="12">
        <f t="shared" si="10"/>
        <v>-2</v>
      </c>
      <c r="AC25" s="13">
        <f t="shared" si="11"/>
        <v>0.90092106714146436</v>
      </c>
      <c r="AD25" s="12">
        <f t="shared" si="12"/>
        <v>6.7068464795342403E-3</v>
      </c>
      <c r="AH25" s="13">
        <f t="shared" si="13"/>
        <v>0.97190156383893378</v>
      </c>
      <c r="AI25" s="12">
        <f t="shared" si="14"/>
        <v>7.9177043916249159E-3</v>
      </c>
      <c r="AM25" s="13">
        <f t="shared" si="15"/>
        <v>0.99330092887559052</v>
      </c>
      <c r="AN25" s="12">
        <f t="shared" si="16"/>
        <v>8.279413134192417E-3</v>
      </c>
    </row>
    <row r="26" spans="1:40" x14ac:dyDescent="0.3">
      <c r="A26" s="13">
        <f t="shared" si="0"/>
        <v>1.3001695780332903E-5</v>
      </c>
      <c r="C26" s="13" t="str">
        <f t="shared" si="1"/>
        <v>A</v>
      </c>
      <c r="D26" s="12">
        <f t="shared" si="2"/>
        <v>-2</v>
      </c>
      <c r="H26" s="13" t="str">
        <f t="shared" si="3"/>
        <v>A</v>
      </c>
      <c r="I26" s="12">
        <f t="shared" si="4"/>
        <v>-2</v>
      </c>
      <c r="M26" s="13" t="str">
        <f t="shared" si="5"/>
        <v>A</v>
      </c>
      <c r="N26" s="12">
        <f t="shared" si="6"/>
        <v>-2</v>
      </c>
      <c r="R26" s="13" t="str">
        <f t="shared" si="7"/>
        <v>A</v>
      </c>
      <c r="S26" s="12">
        <f t="shared" si="8"/>
        <v>-2</v>
      </c>
      <c r="X26" s="13" t="str">
        <f t="shared" si="9"/>
        <v>A</v>
      </c>
      <c r="Y26" s="12">
        <f t="shared" si="10"/>
        <v>-2</v>
      </c>
      <c r="AC26" s="13">
        <f t="shared" si="11"/>
        <v>0.90097106269844274</v>
      </c>
      <c r="AD26" s="12">
        <f t="shared" si="12"/>
        <v>6.7072520652841135E-3</v>
      </c>
      <c r="AH26" s="13">
        <f t="shared" si="13"/>
        <v>0.97194595314413124</v>
      </c>
      <c r="AI26" s="12">
        <f t="shared" si="14"/>
        <v>7.9180726306460995E-3</v>
      </c>
      <c r="AM26" s="13">
        <f t="shared" si="15"/>
        <v>0.99334387319227668</v>
      </c>
      <c r="AN26" s="12">
        <f t="shared" si="16"/>
        <v>8.2797729162332485E-3</v>
      </c>
    </row>
    <row r="27" spans="1:40" x14ac:dyDescent="0.3">
      <c r="A27" s="13">
        <f t="shared" si="0"/>
        <v>1.3182567385564071E-5</v>
      </c>
      <c r="C27" s="13" t="str">
        <f t="shared" si="1"/>
        <v>A</v>
      </c>
      <c r="D27" s="12">
        <f t="shared" si="2"/>
        <v>-2</v>
      </c>
      <c r="H27" s="13" t="str">
        <f t="shared" si="3"/>
        <v>A</v>
      </c>
      <c r="I27" s="12">
        <f t="shared" si="4"/>
        <v>-2</v>
      </c>
      <c r="M27" s="13" t="str">
        <f t="shared" si="5"/>
        <v>A</v>
      </c>
      <c r="N27" s="12">
        <f t="shared" si="6"/>
        <v>-2</v>
      </c>
      <c r="R27" s="13" t="str">
        <f t="shared" si="7"/>
        <v>A</v>
      </c>
      <c r="S27" s="12">
        <f t="shared" si="8"/>
        <v>-2</v>
      </c>
      <c r="X27" s="13" t="str">
        <f t="shared" si="9"/>
        <v>A</v>
      </c>
      <c r="Y27" s="12">
        <f t="shared" si="10"/>
        <v>-2</v>
      </c>
      <c r="AC27" s="13">
        <f t="shared" si="11"/>
        <v>0.90102175186285716</v>
      </c>
      <c r="AD27" s="12">
        <f t="shared" si="12"/>
        <v>6.7076632773497404E-3</v>
      </c>
      <c r="AH27" s="13">
        <f t="shared" si="13"/>
        <v>0.97199095884141806</v>
      </c>
      <c r="AI27" s="12">
        <f t="shared" si="14"/>
        <v>7.9184459830790501E-3</v>
      </c>
      <c r="AM27" s="13">
        <f t="shared" si="15"/>
        <v>0.99338741395805374</v>
      </c>
      <c r="AN27" s="12">
        <f t="shared" si="16"/>
        <v>8.2801376952261856E-3</v>
      </c>
    </row>
    <row r="28" spans="1:40" x14ac:dyDescent="0.3">
      <c r="A28" s="13">
        <f t="shared" si="0"/>
        <v>1.3365955165464424E-5</v>
      </c>
      <c r="C28" s="13" t="str">
        <f t="shared" si="1"/>
        <v>A</v>
      </c>
      <c r="D28" s="12">
        <f t="shared" si="2"/>
        <v>-2</v>
      </c>
      <c r="H28" s="13" t="str">
        <f t="shared" si="3"/>
        <v>A</v>
      </c>
      <c r="I28" s="12">
        <f t="shared" si="4"/>
        <v>-2</v>
      </c>
      <c r="M28" s="13" t="str">
        <f t="shared" si="5"/>
        <v>A</v>
      </c>
      <c r="N28" s="12">
        <f t="shared" si="6"/>
        <v>-2</v>
      </c>
      <c r="R28" s="13" t="str">
        <f t="shared" si="7"/>
        <v>A</v>
      </c>
      <c r="S28" s="12">
        <f t="shared" si="8"/>
        <v>-2</v>
      </c>
      <c r="X28" s="13" t="str">
        <f t="shared" si="9"/>
        <v>A</v>
      </c>
      <c r="Y28" s="12">
        <f t="shared" si="10"/>
        <v>-2</v>
      </c>
      <c r="AC28" s="13">
        <f t="shared" si="11"/>
        <v>0.90107314423069296</v>
      </c>
      <c r="AD28" s="12">
        <f t="shared" si="12"/>
        <v>6.7080801935577045E-3</v>
      </c>
      <c r="AH28" s="13">
        <f t="shared" si="13"/>
        <v>0.97203658947418015</v>
      </c>
      <c r="AI28" s="12">
        <f t="shared" si="14"/>
        <v>7.9188245197991617E-3</v>
      </c>
      <c r="AM28" s="13">
        <f t="shared" si="15"/>
        <v>0.99343155944330019</v>
      </c>
      <c r="AN28" s="12">
        <f t="shared" si="16"/>
        <v>8.2805075404595273E-3</v>
      </c>
    </row>
    <row r="29" spans="1:40" x14ac:dyDescent="0.3">
      <c r="A29" s="13">
        <f t="shared" si="0"/>
        <v>1.355189412351036E-5</v>
      </c>
      <c r="C29" s="13" t="str">
        <f t="shared" si="1"/>
        <v>A</v>
      </c>
      <c r="D29" s="12">
        <f t="shared" si="2"/>
        <v>-2</v>
      </c>
      <c r="H29" s="13" t="str">
        <f t="shared" si="3"/>
        <v>A</v>
      </c>
      <c r="I29" s="12">
        <f t="shared" si="4"/>
        <v>-2</v>
      </c>
      <c r="M29" s="13" t="str">
        <f t="shared" si="5"/>
        <v>A</v>
      </c>
      <c r="N29" s="12">
        <f t="shared" si="6"/>
        <v>-2</v>
      </c>
      <c r="R29" s="13" t="str">
        <f t="shared" si="7"/>
        <v>A</v>
      </c>
      <c r="S29" s="12">
        <f t="shared" si="8"/>
        <v>-2</v>
      </c>
      <c r="X29" s="13" t="str">
        <f t="shared" si="9"/>
        <v>A</v>
      </c>
      <c r="Y29" s="12">
        <f t="shared" si="10"/>
        <v>-2</v>
      </c>
      <c r="AC29" s="13">
        <f t="shared" si="11"/>
        <v>0.90112524952995043</v>
      </c>
      <c r="AD29" s="12">
        <f t="shared" si="12"/>
        <v>6.7085028928049869E-3</v>
      </c>
      <c r="AH29" s="13">
        <f t="shared" si="13"/>
        <v>0.97208285370377467</v>
      </c>
      <c r="AI29" s="12">
        <f t="shared" si="14"/>
        <v>7.9192083126605993E-3</v>
      </c>
      <c r="AM29" s="13">
        <f t="shared" si="15"/>
        <v>0.99347631803269176</v>
      </c>
      <c r="AN29" s="12">
        <f t="shared" si="16"/>
        <v>8.2808825221791817E-3</v>
      </c>
    </row>
    <row r="30" spans="1:40" x14ac:dyDescent="0.3">
      <c r="A30" s="13">
        <f t="shared" si="0"/>
        <v>1.3740419750125153E-5</v>
      </c>
      <c r="C30" s="13" t="str">
        <f t="shared" si="1"/>
        <v>A</v>
      </c>
      <c r="D30" s="12">
        <f t="shared" si="2"/>
        <v>-2</v>
      </c>
      <c r="H30" s="13" t="str">
        <f t="shared" si="3"/>
        <v>A</v>
      </c>
      <c r="I30" s="12">
        <f t="shared" si="4"/>
        <v>-2</v>
      </c>
      <c r="M30" s="13" t="str">
        <f t="shared" si="5"/>
        <v>A</v>
      </c>
      <c r="N30" s="12">
        <f t="shared" si="6"/>
        <v>-2</v>
      </c>
      <c r="R30" s="13" t="str">
        <f t="shared" si="7"/>
        <v>A</v>
      </c>
      <c r="S30" s="12">
        <f t="shared" si="8"/>
        <v>-2</v>
      </c>
      <c r="X30" s="13" t="str">
        <f t="shared" si="9"/>
        <v>A</v>
      </c>
      <c r="Y30" s="12">
        <f t="shared" si="10"/>
        <v>-2</v>
      </c>
      <c r="AC30" s="13">
        <f t="shared" si="11"/>
        <v>0.90117807762243951</v>
      </c>
      <c r="AD30" s="12">
        <f t="shared" si="12"/>
        <v>6.7089314550735288E-3</v>
      </c>
      <c r="AH30" s="13">
        <f t="shared" si="13"/>
        <v>0.97212976031114329</v>
      </c>
      <c r="AI30" s="12">
        <f t="shared" si="14"/>
        <v>7.9195974345097186E-3</v>
      </c>
      <c r="AM30" s="13">
        <f t="shared" si="15"/>
        <v>0.99352169822676584</v>
      </c>
      <c r="AN30" s="12">
        <f t="shared" si="16"/>
        <v>8.2812627116017907E-3</v>
      </c>
    </row>
    <row r="31" spans="1:40" x14ac:dyDescent="0.3">
      <c r="A31" s="13">
        <f t="shared" si="0"/>
        <v>1.3931568029453031E-5</v>
      </c>
      <c r="C31" s="13" t="str">
        <f t="shared" si="1"/>
        <v>A</v>
      </c>
      <c r="D31" s="12">
        <f t="shared" si="2"/>
        <v>-2</v>
      </c>
      <c r="H31" s="13" t="str">
        <f t="shared" si="3"/>
        <v>A</v>
      </c>
      <c r="I31" s="12">
        <f t="shared" si="4"/>
        <v>-2</v>
      </c>
      <c r="M31" s="13" t="str">
        <f t="shared" si="5"/>
        <v>A</v>
      </c>
      <c r="N31" s="12">
        <f t="shared" si="6"/>
        <v>-2</v>
      </c>
      <c r="R31" s="13" t="str">
        <f t="shared" si="7"/>
        <v>A</v>
      </c>
      <c r="S31" s="12">
        <f t="shared" si="8"/>
        <v>-2</v>
      </c>
      <c r="X31" s="13" t="str">
        <f t="shared" si="9"/>
        <v>A</v>
      </c>
      <c r="Y31" s="12">
        <f t="shared" si="10"/>
        <v>-2</v>
      </c>
      <c r="AC31" s="13">
        <f t="shared" si="11"/>
        <v>0.90123163850559918</v>
      </c>
      <c r="AD31" s="12">
        <f t="shared" si="12"/>
        <v>6.7093659614449576E-3</v>
      </c>
      <c r="AH31" s="13">
        <f t="shared" si="13"/>
        <v>0.97217731819845243</v>
      </c>
      <c r="AI31" s="12">
        <f t="shared" si="14"/>
        <v>7.919991959198654E-3</v>
      </c>
      <c r="AM31" s="13">
        <f t="shared" si="15"/>
        <v>0.99356770864351407</v>
      </c>
      <c r="AN31" s="12">
        <f t="shared" si="16"/>
        <v>8.2816481809280997E-3</v>
      </c>
    </row>
    <row r="32" spans="1:40" x14ac:dyDescent="0.3">
      <c r="A32" s="13">
        <f t="shared" si="0"/>
        <v>1.4125375446227543E-5</v>
      </c>
      <c r="C32" s="13" t="str">
        <f t="shared" si="1"/>
        <v>A</v>
      </c>
      <c r="D32" s="12">
        <f t="shared" si="2"/>
        <v>-2</v>
      </c>
      <c r="H32" s="13" t="str">
        <f t="shared" si="3"/>
        <v>A</v>
      </c>
      <c r="I32" s="12">
        <f t="shared" si="4"/>
        <v>-2</v>
      </c>
      <c r="M32" s="13" t="str">
        <f t="shared" si="5"/>
        <v>A</v>
      </c>
      <c r="N32" s="12">
        <f t="shared" si="6"/>
        <v>-2</v>
      </c>
      <c r="R32" s="13" t="str">
        <f t="shared" si="7"/>
        <v>A</v>
      </c>
      <c r="S32" s="12">
        <f t="shared" si="8"/>
        <v>-2</v>
      </c>
      <c r="X32" s="13" t="str">
        <f t="shared" si="9"/>
        <v>A</v>
      </c>
      <c r="Y32" s="12">
        <f t="shared" si="10"/>
        <v>-2</v>
      </c>
      <c r="AC32" s="13">
        <f t="shared" si="11"/>
        <v>0.90128594231434078</v>
      </c>
      <c r="AD32" s="12">
        <f t="shared" si="12"/>
        <v>6.7098064941155536E-3</v>
      </c>
      <c r="AH32" s="13">
        <f t="shared" si="13"/>
        <v>0.97222553639075338</v>
      </c>
      <c r="AI32" s="12">
        <f t="shared" si="14"/>
        <v>7.9203919615991134E-3</v>
      </c>
      <c r="AM32" s="13">
        <f t="shared" si="15"/>
        <v>0.99361435801999287</v>
      </c>
      <c r="AN32" s="12">
        <f t="shared" si="16"/>
        <v>8.2820390033564173E-3</v>
      </c>
    </row>
    <row r="33" spans="1:40" x14ac:dyDescent="0.3">
      <c r="A33" s="13">
        <f t="shared" si="0"/>
        <v>1.4321878992735434E-5</v>
      </c>
      <c r="C33" s="13" t="str">
        <f t="shared" si="1"/>
        <v>A</v>
      </c>
      <c r="D33" s="12">
        <f t="shared" si="2"/>
        <v>-2</v>
      </c>
      <c r="H33" s="13" t="str">
        <f t="shared" si="3"/>
        <v>A</v>
      </c>
      <c r="I33" s="12">
        <f t="shared" si="4"/>
        <v>-2</v>
      </c>
      <c r="M33" s="13" t="str">
        <f t="shared" si="5"/>
        <v>A</v>
      </c>
      <c r="N33" s="12">
        <f t="shared" si="6"/>
        <v>-2</v>
      </c>
      <c r="R33" s="13" t="str">
        <f t="shared" si="7"/>
        <v>A</v>
      </c>
      <c r="S33" s="12">
        <f t="shared" si="8"/>
        <v>-2</v>
      </c>
      <c r="X33" s="13" t="str">
        <f t="shared" si="9"/>
        <v>A</v>
      </c>
      <c r="Y33" s="12">
        <f t="shared" si="10"/>
        <v>-2</v>
      </c>
      <c r="AC33" s="13">
        <f t="shared" si="11"/>
        <v>0.901340999322917</v>
      </c>
      <c r="AD33" s="12">
        <f t="shared" si="12"/>
        <v>6.7102531364113763E-3</v>
      </c>
      <c r="AH33" s="13">
        <f t="shared" si="13"/>
        <v>0.97227442403766451</v>
      </c>
      <c r="AI33" s="12">
        <f t="shared" si="14"/>
        <v>7.9207975176163355E-3</v>
      </c>
      <c r="AM33" s="13">
        <f t="shared" si="15"/>
        <v>0.99366165521395733</v>
      </c>
      <c r="AN33" s="12">
        <f t="shared" si="16"/>
        <v>8.282435253096335E-3</v>
      </c>
    </row>
    <row r="34" spans="1:40" x14ac:dyDescent="0.3">
      <c r="A34" s="13">
        <f t="shared" si="0"/>
        <v>1.4521116175877422E-5</v>
      </c>
      <c r="C34" s="13" t="str">
        <f t="shared" si="1"/>
        <v>A</v>
      </c>
      <c r="D34" s="12">
        <f t="shared" si="2"/>
        <v>-2</v>
      </c>
      <c r="H34" s="13" t="str">
        <f t="shared" si="3"/>
        <v>A</v>
      </c>
      <c r="I34" s="12">
        <f t="shared" si="4"/>
        <v>-2</v>
      </c>
      <c r="M34" s="13" t="str">
        <f t="shared" si="5"/>
        <v>A</v>
      </c>
      <c r="N34" s="12">
        <f t="shared" si="6"/>
        <v>-2</v>
      </c>
      <c r="R34" s="13" t="str">
        <f t="shared" si="7"/>
        <v>A</v>
      </c>
      <c r="S34" s="12">
        <f t="shared" si="8"/>
        <v>-2</v>
      </c>
      <c r="X34" s="13" t="str">
        <f t="shared" si="9"/>
        <v>A</v>
      </c>
      <c r="Y34" s="12">
        <f t="shared" si="10"/>
        <v>-2</v>
      </c>
      <c r="AC34" s="13">
        <f t="shared" si="11"/>
        <v>0.90139681994681198</v>
      </c>
      <c r="AD34" s="12">
        <f t="shared" si="12"/>
        <v>6.7107059728036076E-3</v>
      </c>
      <c r="AH34" s="13">
        <f t="shared" si="13"/>
        <v>0.97232399041507778</v>
      </c>
      <c r="AI34" s="12">
        <f t="shared" si="14"/>
        <v>7.9212087042032486E-3</v>
      </c>
      <c r="AM34" s="13">
        <f t="shared" si="15"/>
        <v>0.99370960920551665</v>
      </c>
      <c r="AN34" s="12">
        <f t="shared" si="16"/>
        <v>8.2828370053825862E-3</v>
      </c>
    </row>
    <row r="35" spans="1:40" x14ac:dyDescent="0.3">
      <c r="A35" s="13">
        <f t="shared" si="0"/>
        <v>1.4723125024327189E-5</v>
      </c>
      <c r="C35" s="13" t="str">
        <f t="shared" si="1"/>
        <v>A</v>
      </c>
      <c r="D35" s="12">
        <f t="shared" si="2"/>
        <v>-2</v>
      </c>
      <c r="H35" s="13" t="str">
        <f t="shared" si="3"/>
        <v>A</v>
      </c>
      <c r="I35" s="12">
        <f t="shared" si="4"/>
        <v>-2</v>
      </c>
      <c r="M35" s="13" t="str">
        <f t="shared" si="5"/>
        <v>A</v>
      </c>
      <c r="N35" s="12">
        <f t="shared" si="6"/>
        <v>-2</v>
      </c>
      <c r="R35" s="13" t="str">
        <f t="shared" si="7"/>
        <v>A</v>
      </c>
      <c r="S35" s="12">
        <f t="shared" si="8"/>
        <v>-2</v>
      </c>
      <c r="X35" s="13" t="str">
        <f t="shared" si="9"/>
        <v>A</v>
      </c>
      <c r="Y35" s="12">
        <f t="shared" si="10"/>
        <v>-2</v>
      </c>
      <c r="AC35" s="13">
        <f t="shared" si="11"/>
        <v>0.90145341474466145</v>
      </c>
      <c r="AD35" s="12">
        <f t="shared" si="12"/>
        <v>6.7111650889240902E-3</v>
      </c>
      <c r="AH35" s="13">
        <f t="shared" si="13"/>
        <v>0.97237424492688507</v>
      </c>
      <c r="AI35" s="12">
        <f t="shared" si="14"/>
        <v>7.921625599374817E-3</v>
      </c>
      <c r="AM35" s="13">
        <f t="shared" si="15"/>
        <v>0.99375822909881106</v>
      </c>
      <c r="AN35" s="12">
        <f t="shared" si="16"/>
        <v>8.2832443364891113E-3</v>
      </c>
    </row>
    <row r="36" spans="1:40" x14ac:dyDescent="0.3">
      <c r="A36" s="13">
        <f t="shared" si="0"/>
        <v>1.4927944095789962E-5</v>
      </c>
      <c r="C36" s="13" t="str">
        <f t="shared" si="1"/>
        <v>A</v>
      </c>
      <c r="D36" s="12">
        <f t="shared" si="2"/>
        <v>-2</v>
      </c>
      <c r="H36" s="13" t="str">
        <f t="shared" si="3"/>
        <v>A</v>
      </c>
      <c r="I36" s="12">
        <f t="shared" si="4"/>
        <v>-2</v>
      </c>
      <c r="M36" s="13" t="str">
        <f t="shared" si="5"/>
        <v>A</v>
      </c>
      <c r="N36" s="12">
        <f t="shared" si="6"/>
        <v>-2</v>
      </c>
      <c r="R36" s="13" t="str">
        <f t="shared" si="7"/>
        <v>A</v>
      </c>
      <c r="S36" s="12">
        <f t="shared" si="8"/>
        <v>-2</v>
      </c>
      <c r="X36" s="13" t="str">
        <f t="shared" si="9"/>
        <v>A</v>
      </c>
      <c r="Y36" s="12">
        <f t="shared" si="10"/>
        <v>-2</v>
      </c>
      <c r="AC36" s="13">
        <f t="shared" si="11"/>
        <v>0.90151079442019388</v>
      </c>
      <c r="AD36" s="12">
        <f t="shared" si="12"/>
        <v>6.7116305715810886E-3</v>
      </c>
      <c r="AH36" s="13">
        <f t="shared" si="13"/>
        <v>0.97242519710673292</v>
      </c>
      <c r="AI36" s="12">
        <f t="shared" si="14"/>
        <v>7.9220482822225779E-3</v>
      </c>
      <c r="AM36" s="13">
        <f t="shared" si="15"/>
        <v>0.99380752412371343</v>
      </c>
      <c r="AN36" s="12">
        <f t="shared" si="16"/>
        <v>8.2836573237433098E-3</v>
      </c>
    </row>
    <row r="37" spans="1:40" x14ac:dyDescent="0.3">
      <c r="A37" s="13">
        <f t="shared" si="0"/>
        <v>1.5135612484362082E-5</v>
      </c>
      <c r="C37" s="13" t="str">
        <f t="shared" si="1"/>
        <v>A</v>
      </c>
      <c r="D37" s="12">
        <f t="shared" si="2"/>
        <v>-2</v>
      </c>
      <c r="H37" s="13" t="str">
        <f t="shared" si="3"/>
        <v>A</v>
      </c>
      <c r="I37" s="12">
        <f t="shared" si="4"/>
        <v>-2</v>
      </c>
      <c r="M37" s="13" t="str">
        <f t="shared" si="5"/>
        <v>A</v>
      </c>
      <c r="N37" s="12">
        <f t="shared" si="6"/>
        <v>-2</v>
      </c>
      <c r="R37" s="13" t="str">
        <f t="shared" si="7"/>
        <v>A</v>
      </c>
      <c r="S37" s="12">
        <f t="shared" si="8"/>
        <v>-2</v>
      </c>
      <c r="X37" s="13" t="str">
        <f t="shared" si="9"/>
        <v>A</v>
      </c>
      <c r="Y37" s="12">
        <f t="shared" si="10"/>
        <v>-2</v>
      </c>
      <c r="AC37" s="13">
        <f t="shared" si="11"/>
        <v>0.90156896982420032</v>
      </c>
      <c r="AD37" s="12">
        <f t="shared" si="12"/>
        <v>6.7121025087752331E-3</v>
      </c>
      <c r="AH37" s="13">
        <f t="shared" si="13"/>
        <v>0.97247685661979377</v>
      </c>
      <c r="AI37" s="12">
        <f t="shared" si="14"/>
        <v>7.9224768329293812E-3</v>
      </c>
      <c r="AM37" s="13">
        <f t="shared" si="15"/>
        <v>0.99385750363755065</v>
      </c>
      <c r="AN37" s="12">
        <f t="shared" si="16"/>
        <v>8.2840760455404911E-3</v>
      </c>
    </row>
    <row r="38" spans="1:40" x14ac:dyDescent="0.3">
      <c r="A38" s="13">
        <f t="shared" si="0"/>
        <v>1.5346169827992945E-5</v>
      </c>
      <c r="C38" s="13" t="str">
        <f t="shared" si="1"/>
        <v>A</v>
      </c>
      <c r="D38" s="12">
        <f t="shared" si="2"/>
        <v>-2</v>
      </c>
      <c r="H38" s="13" t="str">
        <f t="shared" si="3"/>
        <v>A</v>
      </c>
      <c r="I38" s="12">
        <f t="shared" si="4"/>
        <v>-2</v>
      </c>
      <c r="M38" s="13" t="str">
        <f t="shared" si="5"/>
        <v>A</v>
      </c>
      <c r="N38" s="12">
        <f t="shared" si="6"/>
        <v>-2</v>
      </c>
      <c r="R38" s="13" t="str">
        <f t="shared" si="7"/>
        <v>A</v>
      </c>
      <c r="S38" s="12">
        <f t="shared" si="8"/>
        <v>-2</v>
      </c>
      <c r="X38" s="13" t="str">
        <f t="shared" si="9"/>
        <v>A</v>
      </c>
      <c r="Y38" s="12">
        <f t="shared" si="10"/>
        <v>-2</v>
      </c>
      <c r="AC38" s="13">
        <f t="shared" si="11"/>
        <v>0.90162795195652856</v>
      </c>
      <c r="AD38" s="12">
        <f t="shared" si="12"/>
        <v>6.7125809897157001E-3</v>
      </c>
      <c r="AH38" s="13">
        <f t="shared" si="13"/>
        <v>0.9725292332645693</v>
      </c>
      <c r="AI38" s="12">
        <f t="shared" si="14"/>
        <v>7.9229113327843291E-3</v>
      </c>
      <c r="AM38" s="13">
        <f t="shared" si="15"/>
        <v>0.99390817712685386</v>
      </c>
      <c r="AN38" s="12">
        <f t="shared" si="16"/>
        <v>8.2845005813584997E-3</v>
      </c>
    </row>
    <row r="39" spans="1:40" x14ac:dyDescent="0.3">
      <c r="A39" s="13">
        <f t="shared" si="0"/>
        <v>1.5559656316050743E-5</v>
      </c>
      <c r="C39" s="13" t="str">
        <f t="shared" si="1"/>
        <v>A</v>
      </c>
      <c r="D39" s="12">
        <f t="shared" si="2"/>
        <v>-2</v>
      </c>
      <c r="H39" s="13" t="str">
        <f t="shared" si="3"/>
        <v>A</v>
      </c>
      <c r="I39" s="12">
        <f t="shared" si="4"/>
        <v>-2</v>
      </c>
      <c r="M39" s="13" t="str">
        <f t="shared" si="5"/>
        <v>A</v>
      </c>
      <c r="N39" s="12">
        <f t="shared" si="6"/>
        <v>-2</v>
      </c>
      <c r="R39" s="13" t="str">
        <f t="shared" si="7"/>
        <v>A</v>
      </c>
      <c r="S39" s="12">
        <f t="shared" si="8"/>
        <v>-2</v>
      </c>
      <c r="X39" s="13" t="str">
        <f t="shared" si="9"/>
        <v>A</v>
      </c>
      <c r="Y39" s="12">
        <f t="shared" si="10"/>
        <v>-2</v>
      </c>
      <c r="AC39" s="13">
        <f t="shared" si="11"/>
        <v>0.90168775196810413</v>
      </c>
      <c r="AD39" s="12">
        <f t="shared" si="12"/>
        <v>6.7130661048365892E-3</v>
      </c>
      <c r="AH39" s="13">
        <f t="shared" si="13"/>
        <v>0.97258233697470964</v>
      </c>
      <c r="AI39" s="12">
        <f t="shared" si="14"/>
        <v>7.9233518641978907E-3</v>
      </c>
      <c r="AM39" s="13">
        <f t="shared" si="15"/>
        <v>0.99395955420912385</v>
      </c>
      <c r="AN39" s="12">
        <f t="shared" si="16"/>
        <v>8.2849310117725627E-3</v>
      </c>
    </row>
    <row r="40" spans="1:40" x14ac:dyDescent="0.3">
      <c r="A40" s="13">
        <f t="shared" si="0"/>
        <v>1.5776112696993487E-5</v>
      </c>
      <c r="C40" s="13" t="str">
        <f t="shared" si="1"/>
        <v>A</v>
      </c>
      <c r="D40" s="12">
        <f t="shared" si="2"/>
        <v>-2</v>
      </c>
      <c r="H40" s="13" t="str">
        <f t="shared" si="3"/>
        <v>A</v>
      </c>
      <c r="I40" s="12">
        <f t="shared" si="4"/>
        <v>-2</v>
      </c>
      <c r="M40" s="13" t="str">
        <f t="shared" si="5"/>
        <v>A</v>
      </c>
      <c r="N40" s="12">
        <f t="shared" si="6"/>
        <v>-2</v>
      </c>
      <c r="R40" s="13" t="str">
        <f t="shared" si="7"/>
        <v>A</v>
      </c>
      <c r="S40" s="12">
        <f t="shared" si="8"/>
        <v>-2</v>
      </c>
      <c r="X40" s="13" t="str">
        <f t="shared" si="9"/>
        <v>A</v>
      </c>
      <c r="Y40" s="12">
        <f t="shared" si="10"/>
        <v>-2</v>
      </c>
      <c r="AC40" s="13">
        <f t="shared" si="11"/>
        <v>0.90174838116297773</v>
      </c>
      <c r="AD40" s="12">
        <f t="shared" si="12"/>
        <v>6.7135579458135197E-3</v>
      </c>
      <c r="AH40" s="13">
        <f t="shared" si="13"/>
        <v>0.9726361778208642</v>
      </c>
      <c r="AI40" s="12">
        <f t="shared" si="14"/>
        <v>7.9237985107172681E-3</v>
      </c>
      <c r="AM40" s="13">
        <f t="shared" si="15"/>
        <v>0.99401164463462965</v>
      </c>
      <c r="AN40" s="12">
        <f t="shared" si="16"/>
        <v>8.2853674184703279E-3</v>
      </c>
    </row>
    <row r="41" spans="1:40" x14ac:dyDescent="0.3">
      <c r="A41" s="13">
        <f t="shared" si="0"/>
        <v>1.5995580286146688E-5</v>
      </c>
      <c r="C41" s="13" t="str">
        <f t="shared" si="1"/>
        <v>A</v>
      </c>
      <c r="D41" s="12">
        <f t="shared" si="2"/>
        <v>-2</v>
      </c>
      <c r="H41" s="13" t="str">
        <f t="shared" si="3"/>
        <v>A</v>
      </c>
      <c r="I41" s="12">
        <f t="shared" si="4"/>
        <v>-2</v>
      </c>
      <c r="M41" s="13" t="str">
        <f t="shared" si="5"/>
        <v>A</v>
      </c>
      <c r="N41" s="12">
        <f t="shared" si="6"/>
        <v>-2</v>
      </c>
      <c r="R41" s="13" t="str">
        <f t="shared" si="7"/>
        <v>A</v>
      </c>
      <c r="S41" s="12">
        <f t="shared" si="8"/>
        <v>-2</v>
      </c>
      <c r="X41" s="13" t="str">
        <f t="shared" si="9"/>
        <v>A</v>
      </c>
      <c r="Y41" s="12">
        <f t="shared" si="10"/>
        <v>-2</v>
      </c>
      <c r="AC41" s="13">
        <f t="shared" si="11"/>
        <v>0.90180985100040145</v>
      </c>
      <c r="AD41" s="12">
        <f t="shared" si="12"/>
        <v>6.7140566055804559E-3</v>
      </c>
      <c r="AH41" s="13">
        <f t="shared" si="13"/>
        <v>0.97269076601255222</v>
      </c>
      <c r="AI41" s="12">
        <f t="shared" si="14"/>
        <v>7.9242513570419153E-3</v>
      </c>
      <c r="AM41" s="13">
        <f t="shared" si="15"/>
        <v>0.99406445828822376</v>
      </c>
      <c r="AN41" s="12">
        <f t="shared" si="16"/>
        <v>8.2858098842670987E-3</v>
      </c>
    </row>
    <row r="42" spans="1:40" x14ac:dyDescent="0.3">
      <c r="A42" s="13">
        <f t="shared" si="0"/>
        <v>1.6218100973589298E-5</v>
      </c>
      <c r="C42" s="13" t="str">
        <f t="shared" si="1"/>
        <v>A</v>
      </c>
      <c r="D42" s="12">
        <f t="shared" si="2"/>
        <v>-2</v>
      </c>
      <c r="H42" s="13" t="str">
        <f t="shared" si="3"/>
        <v>A</v>
      </c>
      <c r="I42" s="12">
        <f t="shared" si="4"/>
        <v>-2</v>
      </c>
      <c r="M42" s="13" t="str">
        <f t="shared" si="5"/>
        <v>A</v>
      </c>
      <c r="N42" s="12">
        <f t="shared" si="6"/>
        <v>-2</v>
      </c>
      <c r="R42" s="13" t="str">
        <f t="shared" si="7"/>
        <v>A</v>
      </c>
      <c r="S42" s="12">
        <f t="shared" si="8"/>
        <v>-2</v>
      </c>
      <c r="X42" s="13" t="str">
        <f t="shared" si="9"/>
        <v>A</v>
      </c>
      <c r="Y42" s="12">
        <f t="shared" si="10"/>
        <v>-2</v>
      </c>
      <c r="AC42" s="13">
        <f t="shared" si="11"/>
        <v>0.90187217309692802</v>
      </c>
      <c r="AD42" s="12">
        <f t="shared" si="12"/>
        <v>6.7145621783467318E-3</v>
      </c>
      <c r="AH42" s="13">
        <f t="shared" si="13"/>
        <v>0.97274611190006066</v>
      </c>
      <c r="AI42" s="12">
        <f t="shared" si="14"/>
        <v>7.9247104890393105E-3</v>
      </c>
      <c r="AM42" s="13">
        <f t="shared" si="15"/>
        <v>0.99411800519118565</v>
      </c>
      <c r="AN42" s="12">
        <f t="shared" si="16"/>
        <v>8.2862584931212811E-3</v>
      </c>
    </row>
    <row r="43" spans="1:40" x14ac:dyDescent="0.3">
      <c r="A43" s="13">
        <f t="shared" si="0"/>
        <v>1.6443717232149318E-5</v>
      </c>
      <c r="C43" s="13" t="str">
        <f t="shared" si="1"/>
        <v>A</v>
      </c>
      <c r="D43" s="12">
        <f t="shared" si="2"/>
        <v>-2</v>
      </c>
      <c r="H43" s="13" t="str">
        <f t="shared" si="3"/>
        <v>A</v>
      </c>
      <c r="I43" s="12">
        <f t="shared" si="4"/>
        <v>-2</v>
      </c>
      <c r="M43" s="13" t="str">
        <f t="shared" si="5"/>
        <v>A</v>
      </c>
      <c r="N43" s="12">
        <f t="shared" si="6"/>
        <v>-2</v>
      </c>
      <c r="R43" s="13" t="str">
        <f t="shared" si="7"/>
        <v>A</v>
      </c>
      <c r="S43" s="12">
        <f t="shared" si="8"/>
        <v>-2</v>
      </c>
      <c r="X43" s="13" t="str">
        <f t="shared" si="9"/>
        <v>A</v>
      </c>
      <c r="Y43" s="12">
        <f t="shared" si="10"/>
        <v>-2</v>
      </c>
      <c r="AC43" s="13">
        <f t="shared" si="11"/>
        <v>0.90193535922854329</v>
      </c>
      <c r="AD43" s="12">
        <f t="shared" si="12"/>
        <v>6.7150747596143269E-3</v>
      </c>
      <c r="AH43" s="13">
        <f t="shared" si="13"/>
        <v>0.97280222597636878</v>
      </c>
      <c r="AI43" s="12">
        <f t="shared" si="14"/>
        <v>7.9251759937609082E-3</v>
      </c>
      <c r="AM43" s="13">
        <f t="shared" si="15"/>
        <v>0.9941722955030905</v>
      </c>
      <c r="AN43" s="12">
        <f t="shared" si="16"/>
        <v>8.2867133301500352E-3</v>
      </c>
    </row>
    <row r="44" spans="1:40" x14ac:dyDescent="0.3">
      <c r="A44" s="13">
        <f t="shared" si="0"/>
        <v>1.6672472125510628E-5</v>
      </c>
      <c r="C44" s="13" t="str">
        <f t="shared" si="1"/>
        <v>A</v>
      </c>
      <c r="D44" s="12">
        <f t="shared" si="2"/>
        <v>-2</v>
      </c>
      <c r="H44" s="13" t="str">
        <f t="shared" si="3"/>
        <v>A</v>
      </c>
      <c r="I44" s="12">
        <f t="shared" si="4"/>
        <v>-2</v>
      </c>
      <c r="M44" s="13" t="str">
        <f t="shared" si="5"/>
        <v>A</v>
      </c>
      <c r="N44" s="12">
        <f t="shared" si="6"/>
        <v>-2</v>
      </c>
      <c r="R44" s="13" t="str">
        <f t="shared" si="7"/>
        <v>A</v>
      </c>
      <c r="S44" s="12">
        <f t="shared" si="8"/>
        <v>-2</v>
      </c>
      <c r="X44" s="13" t="str">
        <f t="shared" si="9"/>
        <v>A</v>
      </c>
      <c r="Y44" s="12">
        <f t="shared" si="10"/>
        <v>-2</v>
      </c>
      <c r="AC44" s="13">
        <f t="shared" si="11"/>
        <v>0.90199942133282196</v>
      </c>
      <c r="AD44" s="12">
        <f t="shared" si="12"/>
        <v>6.7155944461953559E-3</v>
      </c>
      <c r="AH44" s="13">
        <f t="shared" si="13"/>
        <v>0.97285911887909438</v>
      </c>
      <c r="AI44" s="12">
        <f t="shared" si="14"/>
        <v>7.9256479594583366E-3</v>
      </c>
      <c r="AM44" s="13">
        <f t="shared" si="15"/>
        <v>0.99422733952369935</v>
      </c>
      <c r="AN44" s="12">
        <f t="shared" si="16"/>
        <v>8.2871744816451556E-3</v>
      </c>
    </row>
    <row r="45" spans="1:40" x14ac:dyDescent="0.3">
      <c r="A45" s="13">
        <f t="shared" si="0"/>
        <v>1.6904409316432642E-5</v>
      </c>
      <c r="C45" s="13" t="str">
        <f t="shared" si="1"/>
        <v>A</v>
      </c>
      <c r="D45" s="12">
        <f t="shared" si="2"/>
        <v>-2</v>
      </c>
      <c r="H45" s="13" t="str">
        <f t="shared" si="3"/>
        <v>A</v>
      </c>
      <c r="I45" s="12">
        <f t="shared" si="4"/>
        <v>-2</v>
      </c>
      <c r="M45" s="13" t="str">
        <f t="shared" si="5"/>
        <v>A</v>
      </c>
      <c r="N45" s="12">
        <f t="shared" si="6"/>
        <v>-2</v>
      </c>
      <c r="R45" s="13" t="str">
        <f t="shared" si="7"/>
        <v>A</v>
      </c>
      <c r="S45" s="12">
        <f t="shared" si="8"/>
        <v>-2</v>
      </c>
      <c r="X45" s="13" t="str">
        <f t="shared" si="9"/>
        <v>A</v>
      </c>
      <c r="Y45" s="12">
        <f t="shared" si="10"/>
        <v>-2</v>
      </c>
      <c r="AC45" s="13">
        <f t="shared" si="11"/>
        <v>0.90206437151111485</v>
      </c>
      <c r="AD45" s="12">
        <f t="shared" si="12"/>
        <v>6.7161213362297778E-3</v>
      </c>
      <c r="AH45" s="13">
        <f t="shared" si="13"/>
        <v>0.97291680139247128</v>
      </c>
      <c r="AI45" s="12">
        <f t="shared" si="14"/>
        <v>7.9261264755997648E-3</v>
      </c>
      <c r="AM45" s="13">
        <f t="shared" si="15"/>
        <v>0.99428314769487969</v>
      </c>
      <c r="AN45" s="12">
        <f t="shared" si="16"/>
        <v>8.2876420350891343E-3</v>
      </c>
    </row>
    <row r="46" spans="1:40" x14ac:dyDescent="0.3">
      <c r="A46" s="13">
        <f t="shared" si="0"/>
        <v>1.7139573075084254E-5</v>
      </c>
      <c r="C46" s="13" t="str">
        <f t="shared" si="1"/>
        <v>A</v>
      </c>
      <c r="D46" s="12">
        <f t="shared" si="2"/>
        <v>-2</v>
      </c>
      <c r="H46" s="13" t="str">
        <f t="shared" si="3"/>
        <v>A</v>
      </c>
      <c r="I46" s="12">
        <f t="shared" si="4"/>
        <v>-2</v>
      </c>
      <c r="M46" s="13" t="str">
        <f t="shared" si="5"/>
        <v>A</v>
      </c>
      <c r="N46" s="12">
        <f t="shared" si="6"/>
        <v>-2</v>
      </c>
      <c r="R46" s="13" t="str">
        <f t="shared" si="7"/>
        <v>A</v>
      </c>
      <c r="S46" s="12">
        <f t="shared" si="8"/>
        <v>-2</v>
      </c>
      <c r="X46" s="13" t="str">
        <f t="shared" si="9"/>
        <v>A</v>
      </c>
      <c r="Y46" s="12">
        <f t="shared" si="10"/>
        <v>-2</v>
      </c>
      <c r="AC46" s="13">
        <f t="shared" si="11"/>
        <v>0.9021302220307621</v>
      </c>
      <c r="AD46" s="12">
        <f t="shared" si="12"/>
        <v>6.7166555292033645E-3</v>
      </c>
      <c r="AH46" s="13">
        <f t="shared" si="13"/>
        <v>0.97297528444934911</v>
      </c>
      <c r="AI46" s="12">
        <f t="shared" si="14"/>
        <v>7.9266116328865557E-3</v>
      </c>
      <c r="AM46" s="13">
        <f t="shared" si="15"/>
        <v>0.99433973060254865</v>
      </c>
      <c r="AN46" s="12">
        <f t="shared" si="16"/>
        <v>8.288116079171454E-3</v>
      </c>
    </row>
    <row r="47" spans="1:40" x14ac:dyDescent="0.3">
      <c r="A47" s="13">
        <f t="shared" si="0"/>
        <v>1.7378008287493754E-5</v>
      </c>
      <c r="C47" s="13" t="str">
        <f t="shared" si="1"/>
        <v>A</v>
      </c>
      <c r="D47" s="12">
        <f t="shared" si="2"/>
        <v>-2</v>
      </c>
      <c r="H47" s="13" t="str">
        <f t="shared" si="3"/>
        <v>A</v>
      </c>
      <c r="I47" s="12">
        <f t="shared" si="4"/>
        <v>-2</v>
      </c>
      <c r="M47" s="13" t="str">
        <f t="shared" si="5"/>
        <v>A</v>
      </c>
      <c r="N47" s="12">
        <f t="shared" si="6"/>
        <v>-2</v>
      </c>
      <c r="R47" s="13" t="str">
        <f t="shared" si="7"/>
        <v>A</v>
      </c>
      <c r="S47" s="12">
        <f t="shared" si="8"/>
        <v>-2</v>
      </c>
      <c r="X47" s="13" t="str">
        <f t="shared" si="9"/>
        <v>A</v>
      </c>
      <c r="Y47" s="12">
        <f t="shared" si="10"/>
        <v>-2</v>
      </c>
      <c r="AC47" s="13">
        <f t="shared" si="11"/>
        <v>0.90219698532733916</v>
      </c>
      <c r="AD47" s="12">
        <f t="shared" si="12"/>
        <v>6.7171971259658795E-3</v>
      </c>
      <c r="AH47" s="13">
        <f t="shared" si="13"/>
        <v>0.97303457913322167</v>
      </c>
      <c r="AI47" s="12">
        <f t="shared" si="14"/>
        <v>7.927103523270071E-3</v>
      </c>
      <c r="AM47" s="13">
        <f t="shared" si="15"/>
        <v>0.99439709897864181</v>
      </c>
      <c r="AN47" s="12">
        <f t="shared" si="16"/>
        <v>8.2885967038051171E-3</v>
      </c>
    </row>
    <row r="48" spans="1:40" x14ac:dyDescent="0.3">
      <c r="A48" s="13">
        <f t="shared" si="0"/>
        <v>1.7619760464116292E-5</v>
      </c>
      <c r="C48" s="13" t="str">
        <f t="shared" si="1"/>
        <v>A</v>
      </c>
      <c r="D48" s="12">
        <f t="shared" si="2"/>
        <v>-2</v>
      </c>
      <c r="H48" s="13" t="str">
        <f t="shared" si="3"/>
        <v>A</v>
      </c>
      <c r="I48" s="12">
        <f t="shared" si="4"/>
        <v>-2</v>
      </c>
      <c r="M48" s="13" t="str">
        <f t="shared" si="5"/>
        <v>A</v>
      </c>
      <c r="N48" s="12">
        <f t="shared" si="6"/>
        <v>-2</v>
      </c>
      <c r="R48" s="13" t="str">
        <f t="shared" si="7"/>
        <v>A</v>
      </c>
      <c r="S48" s="12">
        <f t="shared" si="8"/>
        <v>-2</v>
      </c>
      <c r="X48" s="13" t="str">
        <f t="shared" si="9"/>
        <v>A</v>
      </c>
      <c r="Y48" s="12">
        <f t="shared" si="10"/>
        <v>-2</v>
      </c>
      <c r="AC48" s="13">
        <f t="shared" si="11"/>
        <v>0.90226467400692756</v>
      </c>
      <c r="AD48" s="12">
        <f t="shared" si="12"/>
        <v>6.7177462287495073E-3</v>
      </c>
      <c r="AH48" s="13">
        <f t="shared" si="13"/>
        <v>0.97309469668028281</v>
      </c>
      <c r="AI48" s="12">
        <f t="shared" si="14"/>
        <v>7.9276022399687625E-3</v>
      </c>
      <c r="AM48" s="13">
        <f t="shared" si="15"/>
        <v>0.99445526370311121</v>
      </c>
      <c r="AN48" s="12">
        <f t="shared" si="16"/>
        <v>8.2890840001433666E-3</v>
      </c>
    </row>
    <row r="49" spans="1:40" x14ac:dyDescent="0.3">
      <c r="A49" s="13">
        <f t="shared" si="0"/>
        <v>1.7864875748520506E-5</v>
      </c>
      <c r="C49" s="13" t="str">
        <f t="shared" si="1"/>
        <v>A</v>
      </c>
      <c r="D49" s="12">
        <f t="shared" si="2"/>
        <v>-2</v>
      </c>
      <c r="H49" s="13" t="str">
        <f t="shared" si="3"/>
        <v>A</v>
      </c>
      <c r="I49" s="12">
        <f t="shared" si="4"/>
        <v>-2</v>
      </c>
      <c r="M49" s="13" t="str">
        <f t="shared" si="5"/>
        <v>A</v>
      </c>
      <c r="N49" s="12">
        <f t="shared" si="6"/>
        <v>-2</v>
      </c>
      <c r="R49" s="13" t="str">
        <f t="shared" si="7"/>
        <v>A</v>
      </c>
      <c r="S49" s="12">
        <f t="shared" si="8"/>
        <v>-2</v>
      </c>
      <c r="X49" s="13" t="str">
        <f t="shared" si="9"/>
        <v>A</v>
      </c>
      <c r="Y49" s="12">
        <f t="shared" si="10"/>
        <v>-2</v>
      </c>
      <c r="AC49" s="13">
        <f t="shared" si="11"/>
        <v>0.90233330084842023</v>
      </c>
      <c r="AD49" s="12">
        <f t="shared" si="12"/>
        <v>6.7183029411875253E-3</v>
      </c>
      <c r="AH49" s="13">
        <f t="shared" si="13"/>
        <v>0.97315564848150804</v>
      </c>
      <c r="AI49" s="12">
        <f t="shared" si="14"/>
        <v>7.9281078774854526E-3</v>
      </c>
      <c r="AM49" s="13">
        <f t="shared" si="15"/>
        <v>0.99451423580594767</v>
      </c>
      <c r="AN49" s="12">
        <f t="shared" si="16"/>
        <v>8.2895780605966689E-3</v>
      </c>
    </row>
    <row r="50" spans="1:40" x14ac:dyDescent="0.3">
      <c r="A50" s="13">
        <f t="shared" si="0"/>
        <v>1.8113400926196025E-5</v>
      </c>
      <c r="C50" s="13" t="str">
        <f t="shared" si="1"/>
        <v>A</v>
      </c>
      <c r="D50" s="12">
        <f t="shared" si="2"/>
        <v>-2</v>
      </c>
      <c r="H50" s="13" t="str">
        <f t="shared" si="3"/>
        <v>A</v>
      </c>
      <c r="I50" s="12">
        <f t="shared" si="4"/>
        <v>-2</v>
      </c>
      <c r="M50" s="13" t="str">
        <f t="shared" si="5"/>
        <v>A</v>
      </c>
      <c r="N50" s="12">
        <f t="shared" si="6"/>
        <v>-2</v>
      </c>
      <c r="R50" s="13" t="str">
        <f t="shared" si="7"/>
        <v>A</v>
      </c>
      <c r="S50" s="12">
        <f t="shared" si="8"/>
        <v>-2</v>
      </c>
      <c r="X50" s="13" t="str">
        <f t="shared" si="9"/>
        <v>A</v>
      </c>
      <c r="Y50" s="12">
        <f t="shared" si="10"/>
        <v>-2</v>
      </c>
      <c r="AC50" s="13">
        <f t="shared" si="11"/>
        <v>0.90240287880585224</v>
      </c>
      <c r="AD50" s="12">
        <f t="shared" si="12"/>
        <v>6.7188673683332145E-3</v>
      </c>
      <c r="AH50" s="13">
        <f t="shared" si="13"/>
        <v>0.97321744608476679</v>
      </c>
      <c r="AI50" s="12">
        <f t="shared" si="14"/>
        <v>7.9286205316248526E-3</v>
      </c>
      <c r="AM50" s="13">
        <f t="shared" si="15"/>
        <v>0.99457402646923143</v>
      </c>
      <c r="AN50" s="12">
        <f t="shared" si="16"/>
        <v>8.2900789788498755E-3</v>
      </c>
    </row>
    <row r="51" spans="1:40" x14ac:dyDescent="0.3">
      <c r="A51" s="13">
        <f t="shared" si="0"/>
        <v>1.8365383433483465E-5</v>
      </c>
      <c r="C51" s="13" t="str">
        <f t="shared" si="1"/>
        <v>A</v>
      </c>
      <c r="D51" s="12">
        <f t="shared" si="2"/>
        <v>-2</v>
      </c>
      <c r="H51" s="13" t="str">
        <f t="shared" si="3"/>
        <v>A</v>
      </c>
      <c r="I51" s="12">
        <f t="shared" si="4"/>
        <v>-2</v>
      </c>
      <c r="M51" s="13" t="str">
        <f t="shared" si="5"/>
        <v>A</v>
      </c>
      <c r="N51" s="12">
        <f t="shared" si="6"/>
        <v>-2</v>
      </c>
      <c r="R51" s="13" t="str">
        <f t="shared" si="7"/>
        <v>A</v>
      </c>
      <c r="S51" s="12">
        <f t="shared" si="8"/>
        <v>-2</v>
      </c>
      <c r="X51" s="13" t="str">
        <f t="shared" si="9"/>
        <v>A</v>
      </c>
      <c r="Y51" s="12">
        <f t="shared" si="10"/>
        <v>-2</v>
      </c>
      <c r="AC51" s="13">
        <f t="shared" si="11"/>
        <v>0.90247342101076633</v>
      </c>
      <c r="AD51" s="12">
        <f t="shared" si="12"/>
        <v>6.7194396166790184E-3</v>
      </c>
      <c r="AH51" s="13">
        <f t="shared" si="13"/>
        <v>0.97328010119695962</v>
      </c>
      <c r="AI51" s="12">
        <f t="shared" si="14"/>
        <v>7.929140299511344E-3</v>
      </c>
      <c r="AM51" s="13">
        <f t="shared" si="15"/>
        <v>0.99463464702921123</v>
      </c>
      <c r="AN51" s="12">
        <f t="shared" si="16"/>
        <v>8.2905868498796727E-3</v>
      </c>
    </row>
    <row r="52" spans="1:40" x14ac:dyDescent="0.3">
      <c r="A52" s="13">
        <f t="shared" si="0"/>
        <v>1.8620871366628674E-5</v>
      </c>
      <c r="C52" s="13" t="str">
        <f t="shared" si="1"/>
        <v>A</v>
      </c>
      <c r="D52" s="12">
        <f t="shared" si="2"/>
        <v>-2</v>
      </c>
      <c r="H52" s="13" t="str">
        <f t="shared" si="3"/>
        <v>A</v>
      </c>
      <c r="I52" s="12">
        <f t="shared" si="4"/>
        <v>-2</v>
      </c>
      <c r="M52" s="13" t="str">
        <f t="shared" si="5"/>
        <v>A</v>
      </c>
      <c r="N52" s="12">
        <f t="shared" si="6"/>
        <v>-2</v>
      </c>
      <c r="R52" s="13" t="str">
        <f t="shared" si="7"/>
        <v>A</v>
      </c>
      <c r="S52" s="12">
        <f t="shared" si="8"/>
        <v>-2</v>
      </c>
      <c r="X52" s="13" t="str">
        <f t="shared" si="9"/>
        <v>A</v>
      </c>
      <c r="Y52" s="12">
        <f t="shared" si="10"/>
        <v>-2</v>
      </c>
      <c r="AC52" s="13">
        <f t="shared" si="11"/>
        <v>0.9025449407746069</v>
      </c>
      <c r="AD52" s="12">
        <f t="shared" si="12"/>
        <v>6.7200197941759609E-3</v>
      </c>
      <c r="AH52" s="13">
        <f t="shared" si="13"/>
        <v>0.97334362568618515</v>
      </c>
      <c r="AI52" s="12">
        <f t="shared" si="14"/>
        <v>7.9296672796069518E-3</v>
      </c>
      <c r="AM52" s="13">
        <f t="shared" si="15"/>
        <v>0.99469610897840688</v>
      </c>
      <c r="AN52" s="12">
        <f t="shared" si="16"/>
        <v>8.2911017699722096E-3</v>
      </c>
    </row>
    <row r="53" spans="1:40" x14ac:dyDescent="0.3">
      <c r="A53" s="13">
        <f t="shared" si="0"/>
        <v>1.8879913490962937E-5</v>
      </c>
      <c r="C53" s="13" t="str">
        <f t="shared" si="1"/>
        <v>A</v>
      </c>
      <c r="D53" s="12">
        <f t="shared" si="2"/>
        <v>-2</v>
      </c>
      <c r="H53" s="13" t="str">
        <f t="shared" si="3"/>
        <v>A</v>
      </c>
      <c r="I53" s="12">
        <f t="shared" si="4"/>
        <v>-2</v>
      </c>
      <c r="M53" s="13" t="str">
        <f t="shared" si="5"/>
        <v>A</v>
      </c>
      <c r="N53" s="12">
        <f t="shared" si="6"/>
        <v>-2</v>
      </c>
      <c r="R53" s="13" t="str">
        <f t="shared" si="7"/>
        <v>A</v>
      </c>
      <c r="S53" s="12">
        <f t="shared" si="8"/>
        <v>-2</v>
      </c>
      <c r="X53" s="13" t="str">
        <f t="shared" si="9"/>
        <v>A</v>
      </c>
      <c r="Y53" s="12">
        <f t="shared" si="10"/>
        <v>-2</v>
      </c>
      <c r="AC53" s="13">
        <f t="shared" si="11"/>
        <v>0.90261745159114426</v>
      </c>
      <c r="AD53" s="12">
        <f t="shared" si="12"/>
        <v>6.7206080102533098E-3</v>
      </c>
      <c r="AH53" s="13">
        <f t="shared" si="13"/>
        <v>0.97340803158393774</v>
      </c>
      <c r="AI53" s="12">
        <f t="shared" si="14"/>
        <v>7.9302015717296007E-3</v>
      </c>
      <c r="AM53" s="13">
        <f t="shared" si="15"/>
        <v>0.99475842396774727</v>
      </c>
      <c r="AN53" s="12">
        <f t="shared" si="16"/>
        <v>8.2916238367410182E-3</v>
      </c>
    </row>
    <row r="54" spans="1:40" x14ac:dyDescent="0.3">
      <c r="A54" s="13">
        <f t="shared" si="0"/>
        <v>1.9142559250210856E-5</v>
      </c>
      <c r="C54" s="13" t="str">
        <f t="shared" si="1"/>
        <v>A</v>
      </c>
      <c r="D54" s="12">
        <f t="shared" si="2"/>
        <v>-2</v>
      </c>
      <c r="H54" s="13" t="str">
        <f t="shared" si="3"/>
        <v>A</v>
      </c>
      <c r="I54" s="12">
        <f t="shared" si="4"/>
        <v>-2</v>
      </c>
      <c r="M54" s="13" t="str">
        <f t="shared" si="5"/>
        <v>A</v>
      </c>
      <c r="N54" s="12">
        <f t="shared" si="6"/>
        <v>-2</v>
      </c>
      <c r="R54" s="13" t="str">
        <f t="shared" si="7"/>
        <v>A</v>
      </c>
      <c r="S54" s="12">
        <f t="shared" si="8"/>
        <v>-2</v>
      </c>
      <c r="X54" s="13" t="str">
        <f t="shared" si="9"/>
        <v>A</v>
      </c>
      <c r="Y54" s="12">
        <f t="shared" si="10"/>
        <v>-2</v>
      </c>
      <c r="AC54" s="13">
        <f t="shared" si="11"/>
        <v>0.90269096713893404</v>
      </c>
      <c r="AD54" s="12">
        <f t="shared" si="12"/>
        <v>6.7212043758384903E-3</v>
      </c>
      <c r="AH54" s="13">
        <f t="shared" si="13"/>
        <v>0.97347333108733181</v>
      </c>
      <c r="AI54" s="12">
        <f t="shared" si="14"/>
        <v>7.9307432770715763E-3</v>
      </c>
      <c r="AM54" s="13">
        <f t="shared" si="15"/>
        <v>0.99482160380873008</v>
      </c>
      <c r="AN54" s="12">
        <f t="shared" si="16"/>
        <v>8.292153149145113E-3</v>
      </c>
    </row>
    <row r="55" spans="1:40" x14ac:dyDescent="0.3">
      <c r="A55" s="13">
        <f t="shared" si="0"/>
        <v>1.9408858775927782E-5</v>
      </c>
      <c r="C55" s="13" t="str">
        <f t="shared" si="1"/>
        <v>A</v>
      </c>
      <c r="D55" s="12">
        <f t="shared" si="2"/>
        <v>-2</v>
      </c>
      <c r="H55" s="13" t="str">
        <f t="shared" si="3"/>
        <v>A</v>
      </c>
      <c r="I55" s="12">
        <f t="shared" si="4"/>
        <v>-2</v>
      </c>
      <c r="M55" s="13" t="str">
        <f t="shared" si="5"/>
        <v>A</v>
      </c>
      <c r="N55" s="12">
        <f t="shared" si="6"/>
        <v>-2</v>
      </c>
      <c r="R55" s="13" t="str">
        <f t="shared" si="7"/>
        <v>A</v>
      </c>
      <c r="S55" s="12">
        <f t="shared" si="8"/>
        <v>-2</v>
      </c>
      <c r="X55" s="13" t="str">
        <f t="shared" si="9"/>
        <v>A</v>
      </c>
      <c r="Y55" s="12">
        <f t="shared" si="10"/>
        <v>-2</v>
      </c>
      <c r="AC55" s="13">
        <f t="shared" si="11"/>
        <v>0.90276550128380517</v>
      </c>
      <c r="AD55" s="12">
        <f t="shared" si="12"/>
        <v>6.7218090033772798E-3</v>
      </c>
      <c r="AH55" s="13">
        <f t="shared" si="13"/>
        <v>0.97353953656135728</v>
      </c>
      <c r="AI55" s="12">
        <f t="shared" si="14"/>
        <v>7.9312924982182752E-3</v>
      </c>
      <c r="AM55" s="13">
        <f t="shared" si="15"/>
        <v>0.99488566047561422</v>
      </c>
      <c r="AN55" s="12">
        <f t="shared" si="16"/>
        <v>8.2926898075073915E-3</v>
      </c>
    </row>
    <row r="56" spans="1:40" x14ac:dyDescent="0.3">
      <c r="A56" s="13">
        <f t="shared" si="0"/>
        <v>1.9678862897068449E-5</v>
      </c>
      <c r="C56" s="13" t="str">
        <f t="shared" si="1"/>
        <v>A</v>
      </c>
      <c r="D56" s="12">
        <f t="shared" si="2"/>
        <v>-2</v>
      </c>
      <c r="H56" s="13" t="str">
        <f t="shared" si="3"/>
        <v>A</v>
      </c>
      <c r="I56" s="12">
        <f t="shared" si="4"/>
        <v>-2</v>
      </c>
      <c r="M56" s="13" t="str">
        <f t="shared" si="5"/>
        <v>A</v>
      </c>
      <c r="N56" s="12">
        <f t="shared" si="6"/>
        <v>-2</v>
      </c>
      <c r="R56" s="13" t="str">
        <f t="shared" si="7"/>
        <v>A</v>
      </c>
      <c r="S56" s="12">
        <f t="shared" si="8"/>
        <v>-2</v>
      </c>
      <c r="X56" s="13" t="str">
        <f t="shared" si="9"/>
        <v>A</v>
      </c>
      <c r="Y56" s="12">
        <f t="shared" si="10"/>
        <v>-2</v>
      </c>
      <c r="AC56" s="13">
        <f t="shared" si="11"/>
        <v>0.90284106808138254</v>
      </c>
      <c r="AD56" s="12">
        <f t="shared" si="12"/>
        <v>6.7224220068542442E-3</v>
      </c>
      <c r="AH56" s="13">
        <f t="shared" si="13"/>
        <v>0.97360666054116396</v>
      </c>
      <c r="AI56" s="12">
        <f t="shared" si="14"/>
        <v>7.9318493391671661E-3</v>
      </c>
      <c r="AM56" s="13">
        <f t="shared" si="15"/>
        <v>0.99495060610764086</v>
      </c>
      <c r="AN56" s="12">
        <f t="shared" si="16"/>
        <v>8.2932339135332479E-3</v>
      </c>
    </row>
    <row r="57" spans="1:40" x14ac:dyDescent="0.3">
      <c r="A57" s="13">
        <f t="shared" si="0"/>
        <v>1.9952623149688796E-5</v>
      </c>
      <c r="C57" s="13" t="str">
        <f t="shared" si="1"/>
        <v>A</v>
      </c>
      <c r="D57" s="12">
        <f t="shared" si="2"/>
        <v>-2</v>
      </c>
      <c r="H57" s="13" t="str">
        <f t="shared" si="3"/>
        <v>A</v>
      </c>
      <c r="I57" s="12">
        <f t="shared" si="4"/>
        <v>-2</v>
      </c>
      <c r="M57" s="13" t="str">
        <f t="shared" si="5"/>
        <v>A</v>
      </c>
      <c r="N57" s="12">
        <f t="shared" si="6"/>
        <v>-2</v>
      </c>
      <c r="R57" s="13" t="str">
        <f t="shared" si="7"/>
        <v>A</v>
      </c>
      <c r="S57" s="12">
        <f t="shared" si="8"/>
        <v>-2</v>
      </c>
      <c r="X57" s="13" t="str">
        <f t="shared" si="9"/>
        <v>A</v>
      </c>
      <c r="Y57" s="12">
        <f t="shared" si="10"/>
        <v>-2</v>
      </c>
      <c r="AC57" s="13">
        <f t="shared" si="11"/>
        <v>0.90291768177964071</v>
      </c>
      <c r="AD57" s="12">
        <f t="shared" si="12"/>
        <v>6.7230435018134464E-3</v>
      </c>
      <c r="AH57" s="13">
        <f t="shared" si="13"/>
        <v>0.97367471573437714</v>
      </c>
      <c r="AI57" s="12">
        <f t="shared" si="14"/>
        <v>7.9324139053470171E-3</v>
      </c>
      <c r="AM57" s="13">
        <f t="shared" si="15"/>
        <v>0.99501645301128261</v>
      </c>
      <c r="AN57" s="12">
        <f t="shared" si="16"/>
        <v>8.2937855703294327E-3</v>
      </c>
    </row>
    <row r="58" spans="1:40" x14ac:dyDescent="0.3">
      <c r="A58" s="13">
        <f t="shared" si="0"/>
        <v>2.0230191786782715E-5</v>
      </c>
      <c r="C58" s="13" t="str">
        <f t="shared" si="1"/>
        <v>A</v>
      </c>
      <c r="D58" s="12">
        <f t="shared" si="2"/>
        <v>-2</v>
      </c>
      <c r="H58" s="13" t="str">
        <f t="shared" si="3"/>
        <v>A</v>
      </c>
      <c r="I58" s="12">
        <f t="shared" si="4"/>
        <v>-2</v>
      </c>
      <c r="M58" s="13" t="str">
        <f t="shared" si="5"/>
        <v>A</v>
      </c>
      <c r="N58" s="12">
        <f t="shared" si="6"/>
        <v>-2</v>
      </c>
      <c r="R58" s="13" t="str">
        <f t="shared" si="7"/>
        <v>A</v>
      </c>
      <c r="S58" s="12">
        <f t="shared" si="8"/>
        <v>-2</v>
      </c>
      <c r="X58" s="13" t="str">
        <f t="shared" si="9"/>
        <v>A</v>
      </c>
      <c r="Y58" s="12">
        <f t="shared" si="10"/>
        <v>-2</v>
      </c>
      <c r="AC58" s="13">
        <f t="shared" si="11"/>
        <v>0.90299535682149146</v>
      </c>
      <c r="AD58" s="12">
        <f t="shared" si="12"/>
        <v>6.7236736053794396E-3</v>
      </c>
      <c r="AH58" s="13">
        <f t="shared" si="13"/>
        <v>0.97374371502344514</v>
      </c>
      <c r="AI58" s="12">
        <f t="shared" si="14"/>
        <v>7.9329863036374047E-3</v>
      </c>
      <c r="AM58" s="13">
        <f t="shared" si="15"/>
        <v>0.99508321366252561</v>
      </c>
      <c r="AN58" s="12">
        <f t="shared" si="16"/>
        <v>8.2943448824231922E-3</v>
      </c>
    </row>
    <row r="59" spans="1:40" x14ac:dyDescent="0.3">
      <c r="A59" s="13">
        <f t="shared" si="0"/>
        <v>2.0511621788255653E-5</v>
      </c>
      <c r="C59" s="13" t="str">
        <f t="shared" si="1"/>
        <v>A</v>
      </c>
      <c r="D59" s="12">
        <f t="shared" si="2"/>
        <v>-2</v>
      </c>
      <c r="H59" s="13" t="str">
        <f t="shared" si="3"/>
        <v>A</v>
      </c>
      <c r="I59" s="12">
        <f t="shared" si="4"/>
        <v>-2</v>
      </c>
      <c r="M59" s="13" t="str">
        <f t="shared" si="5"/>
        <v>A</v>
      </c>
      <c r="N59" s="12">
        <f t="shared" si="6"/>
        <v>-2</v>
      </c>
      <c r="R59" s="13" t="str">
        <f t="shared" si="7"/>
        <v>A</v>
      </c>
      <c r="S59" s="12">
        <f t="shared" si="8"/>
        <v>-2</v>
      </c>
      <c r="X59" s="13" t="str">
        <f t="shared" si="9"/>
        <v>A</v>
      </c>
      <c r="Y59" s="12">
        <f t="shared" si="10"/>
        <v>-2</v>
      </c>
      <c r="AC59" s="13">
        <f t="shared" si="11"/>
        <v>0.90307410784740605</v>
      </c>
      <c r="AD59" s="12">
        <f t="shared" si="12"/>
        <v>6.7243124362784974E-3</v>
      </c>
      <c r="AH59" s="13">
        <f t="shared" si="13"/>
        <v>0.97381367146801456</v>
      </c>
      <c r="AI59" s="12">
        <f t="shared" si="14"/>
        <v>7.9335666423884302E-3</v>
      </c>
      <c r="AM59" s="13">
        <f t="shared" si="15"/>
        <v>0.99515090070917989</v>
      </c>
      <c r="AN59" s="12">
        <f t="shared" si="16"/>
        <v>8.2949119557816364E-3</v>
      </c>
    </row>
    <row r="60" spans="1:40" x14ac:dyDescent="0.3">
      <c r="A60" s="13">
        <f t="shared" si="0"/>
        <v>2.0796966871036958E-5</v>
      </c>
      <c r="C60" s="13" t="str">
        <f t="shared" si="1"/>
        <v>A</v>
      </c>
      <c r="D60" s="12">
        <f t="shared" si="2"/>
        <v>-2</v>
      </c>
      <c r="H60" s="13" t="str">
        <f t="shared" si="3"/>
        <v>A</v>
      </c>
      <c r="I60" s="12">
        <f t="shared" si="4"/>
        <v>-2</v>
      </c>
      <c r="M60" s="13" t="str">
        <f t="shared" si="5"/>
        <v>A</v>
      </c>
      <c r="N60" s="12">
        <f t="shared" si="6"/>
        <v>-2</v>
      </c>
      <c r="R60" s="13" t="str">
        <f t="shared" si="7"/>
        <v>A</v>
      </c>
      <c r="S60" s="12">
        <f t="shared" si="8"/>
        <v>-2</v>
      </c>
      <c r="X60" s="13" t="str">
        <f t="shared" si="9"/>
        <v>A</v>
      </c>
      <c r="Y60" s="12">
        <f t="shared" si="10"/>
        <v>-2</v>
      </c>
      <c r="AC60" s="13">
        <f t="shared" si="11"/>
        <v>0.90315394969806995</v>
      </c>
      <c r="AD60" s="12">
        <f t="shared" si="12"/>
        <v>6.7249601148601634E-3</v>
      </c>
      <c r="AH60" s="13">
        <f t="shared" si="13"/>
        <v>0.97388459830733964</v>
      </c>
      <c r="AI60" s="12">
        <f t="shared" si="14"/>
        <v>7.934155031440758E-3</v>
      </c>
      <c r="AM60" s="13">
        <f t="shared" si="15"/>
        <v>0.9952195269732208</v>
      </c>
      <c r="AN60" s="12">
        <f t="shared" si="16"/>
        <v>8.2954868978313799E-3</v>
      </c>
    </row>
    <row r="61" spans="1:40" x14ac:dyDescent="0.3">
      <c r="A61" s="13">
        <f t="shared" si="0"/>
        <v>2.1086281499332895E-5</v>
      </c>
      <c r="C61" s="13" t="str">
        <f t="shared" si="1"/>
        <v>A</v>
      </c>
      <c r="D61" s="12">
        <f t="shared" si="2"/>
        <v>-2</v>
      </c>
      <c r="H61" s="13" t="str">
        <f t="shared" si="3"/>
        <v>A</v>
      </c>
      <c r="I61" s="12">
        <f t="shared" si="4"/>
        <v>-2</v>
      </c>
      <c r="M61" s="13" t="str">
        <f t="shared" si="5"/>
        <v>A</v>
      </c>
      <c r="N61" s="12">
        <f t="shared" si="6"/>
        <v>-2</v>
      </c>
      <c r="R61" s="13" t="str">
        <f t="shared" si="7"/>
        <v>A</v>
      </c>
      <c r="S61" s="12">
        <f t="shared" si="8"/>
        <v>-2</v>
      </c>
      <c r="X61" s="13" t="str">
        <f t="shared" si="9"/>
        <v>A</v>
      </c>
      <c r="Y61" s="12">
        <f t="shared" si="10"/>
        <v>-2</v>
      </c>
      <c r="AC61" s="13">
        <f t="shared" si="11"/>
        <v>0.90323489741707153</v>
      </c>
      <c r="AD61" s="12">
        <f t="shared" si="12"/>
        <v>6.7256167631190526E-3</v>
      </c>
      <c r="AH61" s="13">
        <f t="shared" si="13"/>
        <v>0.97395650896272434</v>
      </c>
      <c r="AI61" s="12">
        <f t="shared" si="14"/>
        <v>7.9347515821458648E-3</v>
      </c>
      <c r="AM61" s="13">
        <f t="shared" si="15"/>
        <v>0.99528910545316196</v>
      </c>
      <c r="AN61" s="12">
        <f t="shared" si="16"/>
        <v>8.296069817478437E-3</v>
      </c>
    </row>
    <row r="62" spans="1:40" x14ac:dyDescent="0.3">
      <c r="A62" s="13">
        <f t="shared" si="0"/>
        <v>2.1379620895022323E-5</v>
      </c>
      <c r="C62" s="13" t="str">
        <f t="shared" si="1"/>
        <v>A</v>
      </c>
      <c r="D62" s="12">
        <f t="shared" si="2"/>
        <v>-2</v>
      </c>
      <c r="H62" s="13" t="str">
        <f t="shared" si="3"/>
        <v>A</v>
      </c>
      <c r="I62" s="12">
        <f t="shared" si="4"/>
        <v>-2</v>
      </c>
      <c r="M62" s="13" t="str">
        <f t="shared" si="5"/>
        <v>A</v>
      </c>
      <c r="N62" s="12">
        <f t="shared" si="6"/>
        <v>-2</v>
      </c>
      <c r="R62" s="13" t="str">
        <f t="shared" si="7"/>
        <v>A</v>
      </c>
      <c r="S62" s="12">
        <f t="shared" si="8"/>
        <v>-2</v>
      </c>
      <c r="X62" s="13" t="str">
        <f t="shared" si="9"/>
        <v>A</v>
      </c>
      <c r="Y62" s="12">
        <f t="shared" si="10"/>
        <v>-2</v>
      </c>
      <c r="AC62" s="13">
        <f t="shared" si="11"/>
        <v>0.90331696625362823</v>
      </c>
      <c r="AD62" s="12">
        <f t="shared" si="12"/>
        <v>6.7262825047169376E-3</v>
      </c>
      <c r="AH62" s="13">
        <f t="shared" si="13"/>
        <v>0.97402941703999446</v>
      </c>
      <c r="AI62" s="12">
        <f t="shared" si="14"/>
        <v>7.9353564073865977E-3</v>
      </c>
      <c r="AM62" s="13">
        <f t="shared" si="15"/>
        <v>0.99535964932646082</v>
      </c>
      <c r="AN62" s="12">
        <f t="shared" si="16"/>
        <v>8.2966608251284057E-3</v>
      </c>
    </row>
    <row r="63" spans="1:40" x14ac:dyDescent="0.3">
      <c r="A63" s="13">
        <f t="shared" si="0"/>
        <v>2.1677041048196949E-5</v>
      </c>
      <c r="C63" s="13" t="str">
        <f t="shared" si="1"/>
        <v>A</v>
      </c>
      <c r="D63" s="12">
        <f t="shared" si="2"/>
        <v>-2</v>
      </c>
      <c r="H63" s="13" t="str">
        <f t="shared" si="3"/>
        <v>A</v>
      </c>
      <c r="I63" s="12">
        <f t="shared" si="4"/>
        <v>-2</v>
      </c>
      <c r="M63" s="13" t="str">
        <f t="shared" si="5"/>
        <v>A</v>
      </c>
      <c r="N63" s="12">
        <f t="shared" si="6"/>
        <v>-2</v>
      </c>
      <c r="R63" s="13" t="str">
        <f t="shared" si="7"/>
        <v>A</v>
      </c>
      <c r="S63" s="12">
        <f t="shared" si="8"/>
        <v>-2</v>
      </c>
      <c r="X63" s="13" t="str">
        <f t="shared" si="9"/>
        <v>A</v>
      </c>
      <c r="Y63" s="12">
        <f t="shared" si="10"/>
        <v>-2</v>
      </c>
      <c r="AC63" s="13">
        <f t="shared" si="11"/>
        <v>0.90340017166534459</v>
      </c>
      <c r="AD63" s="12">
        <f t="shared" si="12"/>
        <v>6.7269574650051286E-3</v>
      </c>
      <c r="AH63" s="13">
        <f t="shared" si="13"/>
        <v>0.97410333633200252</v>
      </c>
      <c r="AI63" s="12">
        <f t="shared" si="14"/>
        <v>7.9359696215979911E-3</v>
      </c>
      <c r="AM63" s="13">
        <f t="shared" si="15"/>
        <v>0.9954311719519533</v>
      </c>
      <c r="AN63" s="12">
        <f t="shared" si="16"/>
        <v>8.2972600327068796E-3</v>
      </c>
    </row>
    <row r="64" spans="1:40" x14ac:dyDescent="0.3">
      <c r="A64" s="13">
        <f t="shared" si="0"/>
        <v>2.1978598727848254E-5</v>
      </c>
      <c r="C64" s="13" t="str">
        <f t="shared" si="1"/>
        <v>A</v>
      </c>
      <c r="D64" s="12">
        <f t="shared" si="2"/>
        <v>-2</v>
      </c>
      <c r="H64" s="13" t="str">
        <f t="shared" si="3"/>
        <v>A</v>
      </c>
      <c r="I64" s="12">
        <f t="shared" si="4"/>
        <v>-2</v>
      </c>
      <c r="M64" s="13" t="str">
        <f t="shared" si="5"/>
        <v>A</v>
      </c>
      <c r="N64" s="12">
        <f t="shared" si="6"/>
        <v>-2</v>
      </c>
      <c r="R64" s="13" t="str">
        <f t="shared" si="7"/>
        <v>A</v>
      </c>
      <c r="S64" s="12">
        <f t="shared" si="8"/>
        <v>-2</v>
      </c>
      <c r="X64" s="13" t="str">
        <f t="shared" si="9"/>
        <v>A</v>
      </c>
      <c r="Y64" s="12">
        <f t="shared" si="10"/>
        <v>-2</v>
      </c>
      <c r="AC64" s="13">
        <f t="shared" si="11"/>
        <v>0.90348452932100787</v>
      </c>
      <c r="AD64" s="12">
        <f t="shared" si="12"/>
        <v>6.7276417710471336E-3</v>
      </c>
      <c r="AH64" s="13">
        <f t="shared" si="13"/>
        <v>0.9741782808211692</v>
      </c>
      <c r="AI64" s="12">
        <f t="shared" si="14"/>
        <v>7.9365913407883609E-3</v>
      </c>
      <c r="AM64" s="13">
        <f t="shared" si="15"/>
        <v>0.99550368687232527</v>
      </c>
      <c r="AN64" s="12">
        <f t="shared" si="16"/>
        <v>8.2978675536801716E-3</v>
      </c>
    </row>
    <row r="65" spans="1:40" x14ac:dyDescent="0.3">
      <c r="A65" s="13">
        <f t="shared" si="0"/>
        <v>2.2284351492703035E-5</v>
      </c>
      <c r="C65" s="13" t="str">
        <f t="shared" si="1"/>
        <v>A</v>
      </c>
      <c r="D65" s="12">
        <f t="shared" si="2"/>
        <v>-2</v>
      </c>
      <c r="H65" s="13" t="str">
        <f t="shared" si="3"/>
        <v>A</v>
      </c>
      <c r="I65" s="12">
        <f t="shared" si="4"/>
        <v>-2</v>
      </c>
      <c r="M65" s="13" t="str">
        <f t="shared" si="5"/>
        <v>A</v>
      </c>
      <c r="N65" s="12">
        <f t="shared" si="6"/>
        <v>-2</v>
      </c>
      <c r="R65" s="13" t="str">
        <f t="shared" si="7"/>
        <v>A</v>
      </c>
      <c r="S65" s="12">
        <f t="shared" si="8"/>
        <v>-2</v>
      </c>
      <c r="X65" s="13" t="str">
        <f t="shared" si="9"/>
        <v>A</v>
      </c>
      <c r="Y65" s="12">
        <f t="shared" si="10"/>
        <v>-2</v>
      </c>
      <c r="AC65" s="13">
        <f t="shared" si="11"/>
        <v>0.90357005510341981</v>
      </c>
      <c r="AD65" s="12">
        <f t="shared" si="12"/>
        <v>6.7283355516416302E-3</v>
      </c>
      <c r="AH65" s="13">
        <f t="shared" si="13"/>
        <v>0.97425426468205556</v>
      </c>
      <c r="AI65" s="12">
        <f t="shared" si="14"/>
        <v>7.9372216825606742E-3</v>
      </c>
      <c r="AM65" s="13">
        <f t="shared" si="15"/>
        <v>0.99557720781661374</v>
      </c>
      <c r="AN65" s="12">
        <f t="shared" si="16"/>
        <v>8.2984835030762948E-3</v>
      </c>
    </row>
    <row r="66" spans="1:40" x14ac:dyDescent="0.3">
      <c r="A66" s="13">
        <f t="shared" si="0"/>
        <v>2.2594357702209775E-5</v>
      </c>
      <c r="C66" s="13" t="str">
        <f t="shared" si="1"/>
        <v>A</v>
      </c>
      <c r="D66" s="12">
        <f t="shared" si="2"/>
        <v>-2</v>
      </c>
      <c r="H66" s="13" t="str">
        <f t="shared" si="3"/>
        <v>A</v>
      </c>
      <c r="I66" s="12">
        <f t="shared" si="4"/>
        <v>-2</v>
      </c>
      <c r="M66" s="13" t="str">
        <f t="shared" si="5"/>
        <v>A</v>
      </c>
      <c r="N66" s="12">
        <f t="shared" si="6"/>
        <v>-2</v>
      </c>
      <c r="R66" s="13" t="str">
        <f t="shared" si="7"/>
        <v>A</v>
      </c>
      <c r="S66" s="12">
        <f t="shared" si="8"/>
        <v>-2</v>
      </c>
      <c r="X66" s="13" t="str">
        <f t="shared" si="9"/>
        <v>A</v>
      </c>
      <c r="Y66" s="12">
        <f t="shared" si="10"/>
        <v>-2</v>
      </c>
      <c r="AC66" s="13">
        <f t="shared" si="11"/>
        <v>0.90365676511226367</v>
      </c>
      <c r="AD66" s="12">
        <f t="shared" si="12"/>
        <v>6.7290389373457059E-3</v>
      </c>
      <c r="AH66" s="13">
        <f t="shared" si="13"/>
        <v>0.97433130228396558</v>
      </c>
      <c r="AI66" s="12">
        <f t="shared" si="14"/>
        <v>7.9378607661342113E-3</v>
      </c>
      <c r="AM66" s="13">
        <f t="shared" si="15"/>
        <v>0.9956517487027392</v>
      </c>
      <c r="AN66" s="12">
        <f t="shared" si="16"/>
        <v>8.2991079975062235E-3</v>
      </c>
    </row>
    <row r="67" spans="1:40" x14ac:dyDescent="0.3">
      <c r="A67" s="13">
        <f t="shared" si="0"/>
        <v>2.2908676527677729E-5</v>
      </c>
      <c r="C67" s="13" t="str">
        <f t="shared" si="1"/>
        <v>A</v>
      </c>
      <c r="D67" s="12">
        <f t="shared" si="2"/>
        <v>-2</v>
      </c>
      <c r="H67" s="13" t="str">
        <f t="shared" si="3"/>
        <v>A</v>
      </c>
      <c r="I67" s="12">
        <f t="shared" si="4"/>
        <v>-2</v>
      </c>
      <c r="M67" s="13" t="str">
        <f t="shared" si="5"/>
        <v>A</v>
      </c>
      <c r="N67" s="12">
        <f t="shared" si="6"/>
        <v>-2</v>
      </c>
      <c r="R67" s="13" t="str">
        <f t="shared" si="7"/>
        <v>A</v>
      </c>
      <c r="S67" s="12">
        <f t="shared" si="8"/>
        <v>-2</v>
      </c>
      <c r="X67" s="13" t="str">
        <f t="shared" si="9"/>
        <v>A</v>
      </c>
      <c r="Y67" s="12">
        <f t="shared" si="10"/>
        <v>-2</v>
      </c>
      <c r="AC67" s="13">
        <f t="shared" si="11"/>
        <v>0.903744675667009</v>
      </c>
      <c r="AD67" s="12">
        <f t="shared" si="12"/>
        <v>6.7297520604984191E-3</v>
      </c>
      <c r="AH67" s="13">
        <f t="shared" si="13"/>
        <v>0.97440940819359478</v>
      </c>
      <c r="AI67" s="12">
        <f t="shared" si="14"/>
        <v>7.9385087123664978E-3</v>
      </c>
      <c r="AM67" s="13">
        <f t="shared" si="15"/>
        <v>0.99572732364008021</v>
      </c>
      <c r="AN67" s="12">
        <f t="shared" si="16"/>
        <v>8.2997411551854472E-3</v>
      </c>
    </row>
    <row r="68" spans="1:40" x14ac:dyDescent="0.3">
      <c r="A68" s="13">
        <f t="shared" si="0"/>
        <v>2.3227367963571064E-5</v>
      </c>
      <c r="C68" s="13" t="str">
        <f t="shared" si="1"/>
        <v>A</v>
      </c>
      <c r="D68" s="12">
        <f t="shared" si="2"/>
        <v>-2</v>
      </c>
      <c r="H68" s="13" t="str">
        <f t="shared" si="3"/>
        <v>A</v>
      </c>
      <c r="I68" s="12">
        <f t="shared" si="4"/>
        <v>-2</v>
      </c>
      <c r="M68" s="13" t="str">
        <f t="shared" si="5"/>
        <v>A</v>
      </c>
      <c r="N68" s="12">
        <f t="shared" si="6"/>
        <v>-2</v>
      </c>
      <c r="R68" s="13" t="str">
        <f t="shared" si="7"/>
        <v>A</v>
      </c>
      <c r="S68" s="12">
        <f t="shared" si="8"/>
        <v>-2</v>
      </c>
      <c r="X68" s="13" t="str">
        <f t="shared" si="9"/>
        <v>A</v>
      </c>
      <c r="Y68" s="12">
        <f t="shared" si="10"/>
        <v>-2</v>
      </c>
      <c r="AC68" s="13">
        <f t="shared" si="11"/>
        <v>0.90383380330985352</v>
      </c>
      <c r="AD68" s="12">
        <f t="shared" si="12"/>
        <v>6.730475055244654E-3</v>
      </c>
      <c r="AH68" s="13">
        <f t="shared" si="13"/>
        <v>0.9744885971776982</v>
      </c>
      <c r="AI68" s="12">
        <f t="shared" si="14"/>
        <v>7.9391656437755621E-3</v>
      </c>
      <c r="AM68" s="13">
        <f t="shared" si="15"/>
        <v>0.99580394693206964</v>
      </c>
      <c r="AN68" s="12">
        <f t="shared" si="16"/>
        <v>8.3003830959557934E-3</v>
      </c>
    </row>
    <row r="69" spans="1:40" x14ac:dyDescent="0.3">
      <c r="A69" s="13">
        <f t="shared" si="0"/>
        <v>2.3550492838960099E-5</v>
      </c>
      <c r="C69" s="13" t="str">
        <f t="shared" si="1"/>
        <v>A</v>
      </c>
      <c r="D69" s="12">
        <f t="shared" si="2"/>
        <v>-2</v>
      </c>
      <c r="H69" s="13" t="str">
        <f t="shared" si="3"/>
        <v>A</v>
      </c>
      <c r="I69" s="12">
        <f t="shared" si="4"/>
        <v>-2</v>
      </c>
      <c r="M69" s="13" t="str">
        <f t="shared" si="5"/>
        <v>A</v>
      </c>
      <c r="N69" s="12">
        <f t="shared" si="6"/>
        <v>-2</v>
      </c>
      <c r="R69" s="13" t="str">
        <f t="shared" si="7"/>
        <v>A</v>
      </c>
      <c r="S69" s="12">
        <f t="shared" si="8"/>
        <v>-2</v>
      </c>
      <c r="X69" s="13" t="str">
        <f t="shared" si="9"/>
        <v>A</v>
      </c>
      <c r="Y69" s="12">
        <f t="shared" si="10"/>
        <v>-2</v>
      </c>
      <c r="AC69" s="13">
        <f t="shared" si="11"/>
        <v>0.90392416480870308</v>
      </c>
      <c r="AD69" s="12">
        <f t="shared" si="12"/>
        <v>6.7312080575592957E-3</v>
      </c>
      <c r="AH69" s="13">
        <f t="shared" si="13"/>
        <v>0.97456888420580656</v>
      </c>
      <c r="AI69" s="12">
        <f t="shared" si="14"/>
        <v>7.9398316845624411E-3</v>
      </c>
      <c r="AM69" s="13">
        <f t="shared" si="15"/>
        <v>0.99588163307883648</v>
      </c>
      <c r="AN69" s="12">
        <f t="shared" si="16"/>
        <v>8.3010339413075625E-3</v>
      </c>
    </row>
    <row r="70" spans="1:40" x14ac:dyDescent="0.3">
      <c r="A70" s="13">
        <f t="shared" si="0"/>
        <v>2.3878112829131777E-5</v>
      </c>
      <c r="C70" s="13" t="str">
        <f t="shared" si="1"/>
        <v>A</v>
      </c>
      <c r="D70" s="12">
        <f t="shared" si="2"/>
        <v>-2</v>
      </c>
      <c r="H70" s="13" t="str">
        <f t="shared" si="3"/>
        <v>A</v>
      </c>
      <c r="I70" s="12">
        <f t="shared" si="4"/>
        <v>-2</v>
      </c>
      <c r="M70" s="13" t="str">
        <f t="shared" si="5"/>
        <v>A</v>
      </c>
      <c r="N70" s="12">
        <f t="shared" si="6"/>
        <v>-2</v>
      </c>
      <c r="R70" s="13" t="str">
        <f t="shared" si="7"/>
        <v>A</v>
      </c>
      <c r="S70" s="12">
        <f t="shared" si="8"/>
        <v>-2</v>
      </c>
      <c r="X70" s="13" t="str">
        <f t="shared" si="9"/>
        <v>A</v>
      </c>
      <c r="Y70" s="12">
        <f t="shared" si="10"/>
        <v>-2</v>
      </c>
      <c r="AC70" s="13">
        <f t="shared" si="11"/>
        <v>0.90401577716018855</v>
      </c>
      <c r="AD70" s="12">
        <f t="shared" si="12"/>
        <v>6.7319512052716893E-3</v>
      </c>
      <c r="AH70" s="13">
        <f t="shared" si="13"/>
        <v>0.97465028445297219</v>
      </c>
      <c r="AI70" s="12">
        <f t="shared" si="14"/>
        <v>7.9405069606340167E-3</v>
      </c>
      <c r="AM70" s="13">
        <f t="shared" si="15"/>
        <v>0.99596039677987769</v>
      </c>
      <c r="AN70" s="12">
        <f t="shared" si="16"/>
        <v>8.3016938144019441E-3</v>
      </c>
    </row>
    <row r="71" spans="1:40" x14ac:dyDescent="0.3">
      <c r="A71" s="13">
        <f t="shared" si="0"/>
        <v>2.4210290467361783E-5</v>
      </c>
      <c r="C71" s="13" t="str">
        <f t="shared" si="1"/>
        <v>A</v>
      </c>
      <c r="D71" s="12">
        <f t="shared" si="2"/>
        <v>-2</v>
      </c>
      <c r="H71" s="13" t="str">
        <f t="shared" si="3"/>
        <v>A</v>
      </c>
      <c r="I71" s="12">
        <f t="shared" si="4"/>
        <v>-2</v>
      </c>
      <c r="M71" s="13" t="str">
        <f t="shared" si="5"/>
        <v>A</v>
      </c>
      <c r="N71" s="12">
        <f t="shared" si="6"/>
        <v>-2</v>
      </c>
      <c r="R71" s="13" t="str">
        <f t="shared" si="7"/>
        <v>A</v>
      </c>
      <c r="S71" s="12">
        <f t="shared" si="8"/>
        <v>-2</v>
      </c>
      <c r="X71" s="13" t="str">
        <f t="shared" si="9"/>
        <v>A</v>
      </c>
      <c r="Y71" s="12">
        <f t="shared" si="10"/>
        <v>-2</v>
      </c>
      <c r="AC71" s="13">
        <f t="shared" si="11"/>
        <v>0.9041086575927233</v>
      </c>
      <c r="AD71" s="12">
        <f t="shared" si="12"/>
        <v>6.7327046380904485E-3</v>
      </c>
      <c r="AH71" s="13">
        <f t="shared" si="13"/>
        <v>0.9747328133025509</v>
      </c>
      <c r="AI71" s="12">
        <f t="shared" si="14"/>
        <v>7.941191599626151E-3</v>
      </c>
      <c r="AM71" s="13">
        <f t="shared" si="15"/>
        <v>0.99604025293676457</v>
      </c>
      <c r="AN71" s="12">
        <f t="shared" si="16"/>
        <v>8.3023628400937331E-3</v>
      </c>
    </row>
    <row r="72" spans="1:40" x14ac:dyDescent="0.3">
      <c r="A72" s="13">
        <f t="shared" si="0"/>
        <v>2.4547089156850303E-5</v>
      </c>
      <c r="C72" s="13" t="str">
        <f t="shared" si="1"/>
        <v>A</v>
      </c>
      <c r="D72" s="12">
        <f t="shared" si="2"/>
        <v>-2</v>
      </c>
      <c r="H72" s="13" t="str">
        <f t="shared" si="3"/>
        <v>A</v>
      </c>
      <c r="I72" s="12">
        <f t="shared" si="4"/>
        <v>-2</v>
      </c>
      <c r="M72" s="13" t="str">
        <f t="shared" si="5"/>
        <v>A</v>
      </c>
      <c r="N72" s="12">
        <f t="shared" si="6"/>
        <v>-2</v>
      </c>
      <c r="R72" s="13" t="str">
        <f t="shared" si="7"/>
        <v>A</v>
      </c>
      <c r="S72" s="12">
        <f t="shared" si="8"/>
        <v>-2</v>
      </c>
      <c r="X72" s="13" t="str">
        <f t="shared" si="9"/>
        <v>A</v>
      </c>
      <c r="Y72" s="12">
        <f t="shared" si="10"/>
        <v>-2</v>
      </c>
      <c r="AC72" s="13">
        <f t="shared" si="11"/>
        <v>0.9042028235695978</v>
      </c>
      <c r="AD72" s="12">
        <f t="shared" si="12"/>
        <v>6.7334684976285385E-3</v>
      </c>
      <c r="AH72" s="13">
        <f t="shared" si="13"/>
        <v>0.97481648634902185</v>
      </c>
      <c r="AI72" s="12">
        <f t="shared" si="14"/>
        <v>7.9418857309271063E-3</v>
      </c>
      <c r="AM72" s="13">
        <f t="shared" si="15"/>
        <v>0.99612121665588593</v>
      </c>
      <c r="AN72" s="12">
        <f t="shared" si="16"/>
        <v>8.3030411449543443E-3</v>
      </c>
    </row>
    <row r="73" spans="1:40" x14ac:dyDescent="0.3">
      <c r="A73" s="13">
        <f t="shared" si="0"/>
        <v>2.4888573182823914E-5</v>
      </c>
      <c r="C73" s="13" t="str">
        <f t="shared" si="1"/>
        <v>A</v>
      </c>
      <c r="D73" s="12">
        <f t="shared" si="2"/>
        <v>-2</v>
      </c>
      <c r="H73" s="13" t="str">
        <f t="shared" si="3"/>
        <v>A</v>
      </c>
      <c r="I73" s="12">
        <f t="shared" si="4"/>
        <v>-2</v>
      </c>
      <c r="M73" s="13" t="str">
        <f t="shared" si="5"/>
        <v>A</v>
      </c>
      <c r="N73" s="12">
        <f t="shared" si="6"/>
        <v>-2</v>
      </c>
      <c r="R73" s="13" t="str">
        <f t="shared" si="7"/>
        <v>A</v>
      </c>
      <c r="S73" s="12">
        <f t="shared" si="8"/>
        <v>-2</v>
      </c>
      <c r="X73" s="13" t="str">
        <f t="shared" si="9"/>
        <v>A</v>
      </c>
      <c r="Y73" s="12">
        <f t="shared" si="10"/>
        <v>-2</v>
      </c>
      <c r="AC73" s="13">
        <f t="shared" si="11"/>
        <v>0.90429829279211593</v>
      </c>
      <c r="AD73" s="12">
        <f t="shared" si="12"/>
        <v>6.7342429274287359E-3</v>
      </c>
      <c r="AH73" s="13">
        <f t="shared" si="13"/>
        <v>0.97490131940084546</v>
      </c>
      <c r="AI73" s="12">
        <f t="shared" si="14"/>
        <v>7.9425894857013037E-3</v>
      </c>
      <c r="AM73" s="13">
        <f t="shared" si="15"/>
        <v>0.99620330325123096</v>
      </c>
      <c r="AN73" s="12">
        <f t="shared" si="16"/>
        <v>8.3037288572951409E-3</v>
      </c>
    </row>
    <row r="74" spans="1:40" x14ac:dyDescent="0.3">
      <c r="A74" s="13">
        <f t="shared" si="0"/>
        <v>2.5234807724805751E-5</v>
      </c>
      <c r="C74" s="13" t="str">
        <f t="shared" si="1"/>
        <v>A</v>
      </c>
      <c r="D74" s="12">
        <f t="shared" si="2"/>
        <v>-2</v>
      </c>
      <c r="H74" s="13" t="str">
        <f t="shared" si="3"/>
        <v>A</v>
      </c>
      <c r="I74" s="12">
        <f t="shared" si="4"/>
        <v>-2</v>
      </c>
      <c r="M74" s="13" t="str">
        <f t="shared" si="5"/>
        <v>A</v>
      </c>
      <c r="N74" s="12">
        <f t="shared" si="6"/>
        <v>-2</v>
      </c>
      <c r="R74" s="13" t="str">
        <f t="shared" si="7"/>
        <v>A</v>
      </c>
      <c r="S74" s="12">
        <f t="shared" si="8"/>
        <v>-2</v>
      </c>
      <c r="X74" s="13" t="str">
        <f t="shared" si="9"/>
        <v>A</v>
      </c>
      <c r="Y74" s="12">
        <f t="shared" si="10"/>
        <v>-2</v>
      </c>
      <c r="AC74" s="13">
        <f t="shared" si="11"/>
        <v>0.90439508320276851</v>
      </c>
      <c r="AD74" s="12">
        <f t="shared" si="12"/>
        <v>6.7350280729893582E-3</v>
      </c>
      <c r="AH74" s="13">
        <f t="shared" si="13"/>
        <v>0.9749873284833569</v>
      </c>
      <c r="AI74" s="12">
        <f t="shared" si="14"/>
        <v>7.9433029969133567E-3</v>
      </c>
      <c r="AM74" s="13">
        <f t="shared" si="15"/>
        <v>0.99628652824720265</v>
      </c>
      <c r="AN74" s="12">
        <f t="shared" si="16"/>
        <v>8.3044261071910687E-3</v>
      </c>
    </row>
    <row r="75" spans="1:40" x14ac:dyDescent="0.3">
      <c r="A75" s="13">
        <f t="shared" si="0"/>
        <v>2.5585858869056455E-5</v>
      </c>
      <c r="C75" s="13" t="str">
        <f t="shared" si="1"/>
        <v>A</v>
      </c>
      <c r="D75" s="12">
        <f t="shared" si="2"/>
        <v>-2</v>
      </c>
      <c r="H75" s="13" t="str">
        <f t="shared" si="3"/>
        <v>A</v>
      </c>
      <c r="I75" s="12">
        <f t="shared" si="4"/>
        <v>-2</v>
      </c>
      <c r="M75" s="13" t="str">
        <f t="shared" si="5"/>
        <v>A</v>
      </c>
      <c r="N75" s="12">
        <f t="shared" si="6"/>
        <v>-2</v>
      </c>
      <c r="R75" s="13" t="str">
        <f t="shared" si="7"/>
        <v>A</v>
      </c>
      <c r="S75" s="12">
        <f t="shared" si="8"/>
        <v>-2</v>
      </c>
      <c r="X75" s="13" t="str">
        <f t="shared" si="9"/>
        <v>A</v>
      </c>
      <c r="Y75" s="12">
        <f t="shared" si="10"/>
        <v>-2</v>
      </c>
      <c r="AC75" s="13">
        <f t="shared" si="11"/>
        <v>0.90449321298844942</v>
      </c>
      <c r="AD75" s="12">
        <f t="shared" si="12"/>
        <v>6.7358240817903554E-3</v>
      </c>
      <c r="AH75" s="13">
        <f t="shared" si="13"/>
        <v>0.97507452984169662</v>
      </c>
      <c r="AI75" s="12">
        <f t="shared" si="14"/>
        <v>7.9440263993524763E-3</v>
      </c>
      <c r="AM75" s="13">
        <f t="shared" si="15"/>
        <v>0.99637090738147316</v>
      </c>
      <c r="AN75" s="12">
        <f t="shared" si="16"/>
        <v>8.3051330265045981E-3</v>
      </c>
    </row>
    <row r="76" spans="1:40" x14ac:dyDescent="0.3">
      <c r="A76" s="13">
        <f t="shared" ref="A76:A139" si="17">D$2*10^((ROW(A76)-7)*LOG(H$2/D$2,10)/C$2)</f>
        <v>2.5941793621188143E-5</v>
      </c>
      <c r="C76" s="13" t="str">
        <f t="shared" si="1"/>
        <v>A</v>
      </c>
      <c r="D76" s="12">
        <f t="shared" si="2"/>
        <v>-2</v>
      </c>
      <c r="H76" s="13" t="str">
        <f t="shared" si="3"/>
        <v>A</v>
      </c>
      <c r="I76" s="12">
        <f t="shared" si="4"/>
        <v>-2</v>
      </c>
      <c r="M76" s="13" t="str">
        <f t="shared" si="5"/>
        <v>A</v>
      </c>
      <c r="N76" s="12">
        <f t="shared" si="6"/>
        <v>-2</v>
      </c>
      <c r="R76" s="13" t="str">
        <f t="shared" si="7"/>
        <v>A</v>
      </c>
      <c r="S76" s="12">
        <f t="shared" si="8"/>
        <v>-2</v>
      </c>
      <c r="X76" s="13" t="str">
        <f t="shared" si="9"/>
        <v>A</v>
      </c>
      <c r="Y76" s="12">
        <f t="shared" si="10"/>
        <v>-2</v>
      </c>
      <c r="AC76" s="13">
        <f t="shared" si="11"/>
        <v>0.90459270058371255</v>
      </c>
      <c r="AD76" s="12">
        <f t="shared" si="12"/>
        <v>6.7366311033197363E-3</v>
      </c>
      <c r="AH76" s="13">
        <f t="shared" si="13"/>
        <v>0.97516293994378367</v>
      </c>
      <c r="AI76" s="12">
        <f t="shared" si="14"/>
        <v>7.9447598296571373E-3</v>
      </c>
      <c r="AM76" s="13">
        <f t="shared" si="15"/>
        <v>0.99645645660787374</v>
      </c>
      <c r="AN76" s="12">
        <f t="shared" si="16"/>
        <v>8.3058497489099867E-3</v>
      </c>
    </row>
    <row r="77" spans="1:40" x14ac:dyDescent="0.3">
      <c r="A77" s="13">
        <f t="shared" si="17"/>
        <v>2.6302679918953821E-5</v>
      </c>
      <c r="C77" s="13" t="str">
        <f t="shared" ref="C77:C140" si="18">IF(D77&gt;=0,SQRT(2*(((1/C$5+D77+$A77)/2)^2+((D77+$A77-1/C$5)/2)^2+(($A77/($A77+1))*(1/C$5+D77+1))^2)/(1/C$5+D77-$A77)^2),IF(D78&lt;0,"A",C78))</f>
        <v>A</v>
      </c>
      <c r="D77" s="12">
        <f t="shared" ref="D77:D140" si="19">IF($A77+(2*$R$2)^-2-1/C$5&gt;=0,IF((     1+$AC$2*($A77+1)*    (   1+($A77+1)*2*$R$2^2/(1+SQRT(4*$A77*$R$2^2+1-4*$R$2^2/C$5))     )/$I$2   )^2    +($X$2*($A77+1)*    (   1+($A77+1)*2*$R$2^2/(1+SQRT(4*$A77*$R$2^2+1-4*$R$2^2/C$5))     )/$I$2             )^2&lt;$AS$2,(1/(2*$R$2)+SQRT($A77+(2*$R$2)^-2-1/C$5))^2,-1),-2)</f>
        <v>-2</v>
      </c>
      <c r="H77" s="13" t="str">
        <f t="shared" ref="H77:H140" si="20">IF(I77&gt;=0,SQRT(2*(((1/H$5+I77+$A77)/2)^2+((I77+$A77-1/H$5)/2)^2+(($A77/($A77+1))*(1/H$5+I77+1))^2)/(1/H$5+I77-$A77)^2),IF(I78&lt;0,"A",H78))</f>
        <v>A</v>
      </c>
      <c r="I77" s="12">
        <f t="shared" ref="I77:I140" si="21">IF($A77+(2*$R$2)^-2-1/H$5&gt;=0,IF((     1+$AC$2*($A77+1)*    (   1+($A77+1)*2*$R$2^2/(1+SQRT(4*$A77*$R$2^2+1-4*$R$2^2/H$5))     )/$I$2   )^2    +($X$2*($A77+1)*    (   1+($A77+1)*2*$R$2^2/(1+SQRT(4*$A77*$R$2^2+1-4*$R$2^2/H$5))     )/$I$2             )^2&lt;$AS$2,(1/(2*$R$2)+SQRT($A77+(2*$R$2)^-2-1/H$5))^2,-1),-2)</f>
        <v>-2</v>
      </c>
      <c r="M77" s="13" t="str">
        <f t="shared" ref="M77:M140" si="22">IF(N77&gt;=0,SQRT(2*(((1/M$5+N77+$A77)/2)^2+((N77+$A77-1/M$5)/2)^2+(($A77/($A77+1))*(1/M$5+N77+1))^2)/(1/M$5+N77-$A77)^2),IF(N78&lt;0,"A",M78))</f>
        <v>A</v>
      </c>
      <c r="N77" s="12">
        <f t="shared" ref="N77:N140" si="23">IF($A77+(2*$R$2)^-2-1/M$5&gt;=0,IF((     1+$AC$2*($A77+1)*    (   1+($A77+1)*2*$R$2^2/(1+SQRT(4*$A77*$R$2^2+1-4*$R$2^2/M$5))     )/$I$2   )^2    +($X$2*($A77+1)*    (   1+($A77+1)*2*$R$2^2/(1+SQRT(4*$A77*$R$2^2+1-4*$R$2^2/M$5))     )/$I$2             )^2&lt;$AS$2,(1/(2*$R$2)+SQRT($A77+(2*$R$2)^-2-1/M$5))^2,-1),-2)</f>
        <v>-2</v>
      </c>
      <c r="R77" s="13" t="str">
        <f t="shared" ref="R77:R140" si="24">IF(S77&gt;=0,SQRT(2*(((1/R$5+S77+$A77)/2)^2+((S77+$A77-1/R$5)/2)^2+(($A77/($A77+1))*(1/R$5+S77+1))^2)/(1/R$5+S77-$A77)^2),IF(S78&lt;0,"A",R78))</f>
        <v>A</v>
      </c>
      <c r="S77" s="12">
        <f t="shared" ref="S77:S140" si="25">IF($A77+(2*$R$2)^-2-1/R$5&gt;=0,IF((     1+$AC$2*($A77+1)*    (   1+($A77+1)*2*$R$2^2/(1+SQRT(4*$A77*$R$2^2+1-4*$R$2^2/R$5))     )/$I$2   )^2    +($X$2*($A77+1)*    (   1+($A77+1)*2*$R$2^2/(1+SQRT(4*$A77*$R$2^2+1-4*$R$2^2/R$5))     )/$I$2             )^2&lt;$AS$2,(1/(2*$R$2)+SQRT($A77+(2*$R$2)^-2-1/R$5))^2,-1),-2)</f>
        <v>-2</v>
      </c>
      <c r="X77" s="13" t="str">
        <f t="shared" ref="X77:X140" si="26">IF(Y77&gt;=0,SQRT(2*(((1/X$5+Y77+$A77)/2)^2+((Y77+$A77-1/X$5)/2)^2+(($A77/($A77+1))*(1/X$5+Y77+1))^2)/(1/X$5+Y77-$A77)^2),IF(Y78&lt;0,"A",X78))</f>
        <v>A</v>
      </c>
      <c r="Y77" s="12">
        <f t="shared" ref="Y77:Y140" si="27">IF($A77+(2*$R$2)^-2-1/X$5&gt;=0,IF((     1+$AC$2*($A77+1)*    (   1+($A77+1)*2*$R$2^2/(1+SQRT(4*$A77*$R$2^2+1-4*$R$2^2/X$5))     )/$I$2   )^2    +($X$2*($A77+1)*    (   1+($A77+1)*2*$R$2^2/(1+SQRT(4*$A77*$R$2^2+1-4*$R$2^2/X$5))     )/$I$2             )^2&lt;$AS$2,(1/(2*$R$2)+SQRT($A77+(2*$R$2)^-2-1/X$5))^2,-1),-2)</f>
        <v>-2</v>
      </c>
      <c r="AC77" s="13">
        <f t="shared" ref="AC77:AC140" si="28">IF(AD77&gt;=0,SQRT(2*(((1/AC$5+AD77+$A77)/2)^2+((AD77+$A77-1/AC$5)/2)^2+(($A77/($A77+1))*(1/AC$5+AD77+1))^2)/(1/AC$5+AD77-$A77)^2),IF(AD78&lt;0,"A",AC78))</f>
        <v>0.90469356467406858</v>
      </c>
      <c r="AD77" s="12">
        <f t="shared" ref="AD77:AD140" si="29">IF($A77+(2*$R$2)^-2-1/AC$5&gt;=0,IF((     1+$AC$2*($A77+1)*    (   1+($A77+1)*2*$R$2^2/(1+SQRT(4*$A77*$R$2^2+1-4*$R$2^2/AC$5))     )/$I$2   )^2    +($X$2*($A77+1)*    (   1+($A77+1)*2*$R$2^2/(1+SQRT(4*$A77*$R$2^2+1-4*$R$2^2/AC$5))     )/$I$2             )^2&lt;$AS$2,(1/(2*$R$2)+SQRT($A77+(2*$R$2)^-2-1/AC$5))^2,-1),-2)</f>
        <v>6.7374492891003083E-3</v>
      </c>
      <c r="AH77" s="13">
        <f t="shared" ref="AH77:AH140" si="30">IF(AI77&gt;=0,SQRT(2*(((1/AH$5+AI77+$A77)/2)^2+((AI77+$A77-1/AH$5)/2)^2+(($A77/($A77+1))*(1/AH$5+AI77+1))^2)/(1/AH$5+AI77-$A77)^2),IF(AI78&lt;0,"A",AH78))</f>
        <v>0.97525257548332334</v>
      </c>
      <c r="AI77" s="12">
        <f t="shared" ref="AI77:AI140" si="31">IF($A77+(2*$R$2)^-2-1/AH$5&gt;=0,IF((     1+$AC$2*($A77+1)*    (   1+($A77+1)*2*$R$2^2/(1+SQRT(4*$A77*$R$2^2+1-4*$R$2^2/AH$5))     )/$I$2   )^2    +($X$2*($A77+1)*    (   1+($A77+1)*2*$R$2^2/(1+SQRT(4*$A77*$R$2^2+1-4*$R$2^2/AH$5))     )/$I$2             )^2&lt;$AS$2,(1/(2*$R$2)+SQRT($A77+(2*$R$2)^-2-1/AH$5))^2,-1),-2)</f>
        <v>7.9455034263401086E-3</v>
      </c>
      <c r="AM77" s="13">
        <f t="shared" ref="AM77:AM140" si="32">IF(AN77&gt;=0,SQRT(2*(((1/AM$5+AN77+$A77)/2)^2+((AN77+$A77-1/AM$5)/2)^2+(($A77/($A77+1))*(1/AM$5+AN77+1))^2)/(1/AM$5+AN77-$A77)^2),IF(AN78&lt;0,"A",AM78))</f>
        <v>0.99654319209932718</v>
      </c>
      <c r="AN77" s="12">
        <f t="shared" ref="AN77:AN140" si="33">IF($A77+(2*$R$2)^-2-1/AM$5&gt;=0,IF((     1+$AC$2*($A77+1)*    (   1+($A77+1)*2*$R$2^2/(1+SQRT(4*$A77*$R$2^2+1-4*$R$2^2/AM$5))     )/$I$2   )^2    +($X$2*($A77+1)*    (   1+($A77+1)*2*$R$2^2/(1+SQRT(4*$A77*$R$2^2+1-4*$R$2^2/AM$5))     )/$I$2             )^2&lt;$AS$2,(1/(2*$R$2)+SQRT($A77+(2*$R$2)^-2-1/AM$5))^2,-1),-2)</f>
        <v>8.3065764099178735E-3</v>
      </c>
    </row>
    <row r="78" spans="1:40" x14ac:dyDescent="0.3">
      <c r="A78" s="13">
        <f t="shared" si="17"/>
        <v>2.6668586645214797E-5</v>
      </c>
      <c r="C78" s="13" t="str">
        <f t="shared" si="18"/>
        <v>A</v>
      </c>
      <c r="D78" s="12">
        <f t="shared" si="19"/>
        <v>-2</v>
      </c>
      <c r="H78" s="13" t="str">
        <f t="shared" si="20"/>
        <v>A</v>
      </c>
      <c r="I78" s="12">
        <f t="shared" si="21"/>
        <v>-2</v>
      </c>
      <c r="M78" s="13" t="str">
        <f t="shared" si="22"/>
        <v>A</v>
      </c>
      <c r="N78" s="12">
        <f t="shared" si="23"/>
        <v>-2</v>
      </c>
      <c r="R78" s="13" t="str">
        <f t="shared" si="24"/>
        <v>A</v>
      </c>
      <c r="S78" s="12">
        <f t="shared" si="25"/>
        <v>-2</v>
      </c>
      <c r="X78" s="13" t="str">
        <f t="shared" si="26"/>
        <v>A</v>
      </c>
      <c r="Y78" s="12">
        <f t="shared" si="27"/>
        <v>-2</v>
      </c>
      <c r="AC78" s="13">
        <f t="shared" si="28"/>
        <v>0.90479582419932481</v>
      </c>
      <c r="AD78" s="12">
        <f t="shared" si="29"/>
        <v>6.7382787927167823E-3</v>
      </c>
      <c r="AH78" s="13">
        <f t="shared" si="30"/>
        <v>0.975343453382857</v>
      </c>
      <c r="AI78" s="12">
        <f t="shared" si="31"/>
        <v>7.9462573298138012E-3</v>
      </c>
      <c r="AM78" s="13">
        <f t="shared" si="32"/>
        <v>0.99663113025081351</v>
      </c>
      <c r="AN78" s="12">
        <f t="shared" si="33"/>
        <v>8.3073131469001815E-3</v>
      </c>
    </row>
    <row r="79" spans="1:40" x14ac:dyDescent="0.3">
      <c r="A79" s="13">
        <f t="shared" si="17"/>
        <v>2.7039583641088438E-5</v>
      </c>
      <c r="C79" s="13" t="str">
        <f t="shared" si="18"/>
        <v>A</v>
      </c>
      <c r="D79" s="12">
        <f t="shared" si="19"/>
        <v>-2</v>
      </c>
      <c r="H79" s="13" t="str">
        <f t="shared" si="20"/>
        <v>A</v>
      </c>
      <c r="I79" s="12">
        <f t="shared" si="21"/>
        <v>-2</v>
      </c>
      <c r="M79" s="13" t="str">
        <f t="shared" si="22"/>
        <v>A</v>
      </c>
      <c r="N79" s="12">
        <f t="shared" si="23"/>
        <v>-2</v>
      </c>
      <c r="R79" s="13" t="str">
        <f t="shared" si="24"/>
        <v>A</v>
      </c>
      <c r="S79" s="12">
        <f t="shared" si="25"/>
        <v>-2</v>
      </c>
      <c r="X79" s="13" t="str">
        <f t="shared" si="26"/>
        <v>A</v>
      </c>
      <c r="Y79" s="12">
        <f t="shared" si="27"/>
        <v>-2</v>
      </c>
      <c r="AC79" s="13">
        <f t="shared" si="28"/>
        <v>0.90489949835696792</v>
      </c>
      <c r="AD79" s="12">
        <f t="shared" si="29"/>
        <v>6.7391197698432022E-3</v>
      </c>
      <c r="AH79" s="13">
        <f t="shared" si="30"/>
        <v>0.97543559079684861</v>
      </c>
      <c r="AI79" s="12">
        <f t="shared" si="31"/>
        <v>7.9470216824159556E-3</v>
      </c>
      <c r="AM79" s="13">
        <f t="shared" si="32"/>
        <v>0.99672028768237608</v>
      </c>
      <c r="AN79" s="12">
        <f t="shared" si="33"/>
        <v>8.3080600991153556E-3</v>
      </c>
    </row>
    <row r="80" spans="1:40" x14ac:dyDescent="0.3">
      <c r="A80" s="13">
        <f t="shared" si="17"/>
        <v>2.7415741719278828E-5</v>
      </c>
      <c r="C80" s="13" t="str">
        <f t="shared" si="18"/>
        <v>A</v>
      </c>
      <c r="D80" s="12">
        <f t="shared" si="19"/>
        <v>-2</v>
      </c>
      <c r="H80" s="13" t="str">
        <f t="shared" si="20"/>
        <v>A</v>
      </c>
      <c r="I80" s="12">
        <f t="shared" si="21"/>
        <v>-2</v>
      </c>
      <c r="M80" s="13" t="str">
        <f t="shared" si="22"/>
        <v>A</v>
      </c>
      <c r="N80" s="12">
        <f t="shared" si="23"/>
        <v>-2</v>
      </c>
      <c r="R80" s="13" t="str">
        <f t="shared" si="24"/>
        <v>A</v>
      </c>
      <c r="S80" s="12">
        <f t="shared" si="25"/>
        <v>-2</v>
      </c>
      <c r="X80" s="13" t="str">
        <f t="shared" si="26"/>
        <v>A</v>
      </c>
      <c r="Y80" s="12">
        <f t="shared" si="27"/>
        <v>-2</v>
      </c>
      <c r="AC80" s="13">
        <f t="shared" si="28"/>
        <v>0.90500460660558746</v>
      </c>
      <c r="AD80" s="12">
        <f t="shared" si="29"/>
        <v>6.739972378270738E-3</v>
      </c>
      <c r="AH80" s="13">
        <f t="shared" si="30"/>
        <v>0.97552900511481766</v>
      </c>
      <c r="AI80" s="12">
        <f t="shared" si="31"/>
        <v>7.9477966284356352E-3</v>
      </c>
      <c r="AM80" s="13">
        <f t="shared" si="32"/>
        <v>0.99681068124217287</v>
      </c>
      <c r="AN80" s="12">
        <f t="shared" si="33"/>
        <v>8.308817407733933E-3</v>
      </c>
    </row>
    <row r="81" spans="1:40" x14ac:dyDescent="0.3">
      <c r="A81" s="13">
        <f t="shared" si="17"/>
        <v>2.7797132677592889E-5</v>
      </c>
      <c r="C81" s="13" t="str">
        <f t="shared" si="18"/>
        <v>A</v>
      </c>
      <c r="D81" s="12">
        <f t="shared" si="19"/>
        <v>-2</v>
      </c>
      <c r="H81" s="13" t="str">
        <f t="shared" si="20"/>
        <v>A</v>
      </c>
      <c r="I81" s="12">
        <f t="shared" si="21"/>
        <v>-2</v>
      </c>
      <c r="M81" s="13" t="str">
        <f t="shared" si="22"/>
        <v>A</v>
      </c>
      <c r="N81" s="12">
        <f t="shared" si="23"/>
        <v>-2</v>
      </c>
      <c r="R81" s="13" t="str">
        <f t="shared" si="24"/>
        <v>A</v>
      </c>
      <c r="S81" s="12">
        <f t="shared" si="25"/>
        <v>-2</v>
      </c>
      <c r="X81" s="13" t="str">
        <f t="shared" si="26"/>
        <v>A</v>
      </c>
      <c r="Y81" s="12">
        <f t="shared" si="27"/>
        <v>-2</v>
      </c>
      <c r="AC81" s="13">
        <f t="shared" si="28"/>
        <v>0.9051111686683434</v>
      </c>
      <c r="AD81" s="12">
        <f t="shared" si="29"/>
        <v>6.7408367779358382E-3</v>
      </c>
      <c r="AH81" s="13">
        <f t="shared" si="30"/>
        <v>0.97562371396450498</v>
      </c>
      <c r="AI81" s="12">
        <f t="shared" si="31"/>
        <v>7.9485823141396232E-3</v>
      </c>
      <c r="AM81" s="13">
        <f t="shared" si="32"/>
        <v>0.99690232800955791</v>
      </c>
      <c r="AN81" s="12">
        <f t="shared" si="33"/>
        <v>8.3095852158644665E-3</v>
      </c>
    </row>
    <row r="82" spans="1:40" x14ac:dyDescent="0.3">
      <c r="A82" s="13">
        <f t="shared" si="17"/>
        <v>2.8183829312644539E-5</v>
      </c>
      <c r="C82" s="13" t="str">
        <f t="shared" si="18"/>
        <v>A</v>
      </c>
      <c r="D82" s="12">
        <f t="shared" si="19"/>
        <v>-2</v>
      </c>
      <c r="H82" s="13" t="str">
        <f t="shared" si="20"/>
        <v>A</v>
      </c>
      <c r="I82" s="12">
        <f t="shared" si="21"/>
        <v>-2</v>
      </c>
      <c r="M82" s="13" t="str">
        <f t="shared" si="22"/>
        <v>A</v>
      </c>
      <c r="N82" s="12">
        <f t="shared" si="23"/>
        <v>-2</v>
      </c>
      <c r="R82" s="13" t="str">
        <f t="shared" si="24"/>
        <v>A</v>
      </c>
      <c r="S82" s="12">
        <f t="shared" si="25"/>
        <v>-2</v>
      </c>
      <c r="X82" s="13" t="str">
        <f t="shared" si="26"/>
        <v>A</v>
      </c>
      <c r="Y82" s="12">
        <f t="shared" si="27"/>
        <v>-2</v>
      </c>
      <c r="AC82" s="13">
        <f t="shared" si="28"/>
        <v>0.90521920453648008</v>
      </c>
      <c r="AD82" s="12">
        <f t="shared" si="29"/>
        <v>6.7417131309486979E-3</v>
      </c>
      <c r="AH82" s="13">
        <f t="shared" si="30"/>
        <v>0.97571973521508593</v>
      </c>
      <c r="AI82" s="12">
        <f t="shared" si="31"/>
        <v>7.9493788877990981E-3</v>
      </c>
      <c r="AM82" s="13">
        <f t="shared" si="32"/>
        <v>0.9969952452982126</v>
      </c>
      <c r="AN82" s="12">
        <f t="shared" si="33"/>
        <v>8.3103636685797674E-3</v>
      </c>
    </row>
    <row r="83" spans="1:40" x14ac:dyDescent="0.3">
      <c r="A83" s="13">
        <f t="shared" si="17"/>
        <v>2.8575905433749467E-5</v>
      </c>
      <c r="C83" s="13" t="str">
        <f t="shared" si="18"/>
        <v>A</v>
      </c>
      <c r="D83" s="12">
        <f t="shared" si="19"/>
        <v>-2</v>
      </c>
      <c r="H83" s="13" t="str">
        <f t="shared" si="20"/>
        <v>A</v>
      </c>
      <c r="I83" s="12">
        <f t="shared" si="21"/>
        <v>-2</v>
      </c>
      <c r="M83" s="13" t="str">
        <f t="shared" si="22"/>
        <v>A</v>
      </c>
      <c r="N83" s="12">
        <f t="shared" si="23"/>
        <v>-2</v>
      </c>
      <c r="R83" s="13" t="str">
        <f t="shared" si="24"/>
        <v>A</v>
      </c>
      <c r="S83" s="12">
        <f t="shared" si="25"/>
        <v>-2</v>
      </c>
      <c r="X83" s="13" t="str">
        <f t="shared" si="26"/>
        <v>A</v>
      </c>
      <c r="Y83" s="12">
        <f t="shared" si="27"/>
        <v>-2</v>
      </c>
      <c r="AC83" s="13">
        <f t="shared" si="28"/>
        <v>0.90532873447287954</v>
      </c>
      <c r="AD83" s="12">
        <f t="shared" si="29"/>
        <v>6.7426016016221496E-3</v>
      </c>
      <c r="AH83" s="13">
        <f t="shared" si="30"/>
        <v>0.9758170869804238</v>
      </c>
      <c r="AI83" s="12">
        <f t="shared" si="31"/>
        <v>7.9501864997166966E-3</v>
      </c>
      <c r="AM83" s="13">
        <f t="shared" si="32"/>
        <v>0.99708945065931209</v>
      </c>
      <c r="AN83" s="12">
        <f t="shared" si="33"/>
        <v>8.311152912943506E-3</v>
      </c>
    </row>
    <row r="84" spans="1:40" x14ac:dyDescent="0.3">
      <c r="A84" s="13">
        <f t="shared" si="17"/>
        <v>2.8973435877013236E-5</v>
      </c>
      <c r="C84" s="13" t="str">
        <f t="shared" si="18"/>
        <v>A</v>
      </c>
      <c r="D84" s="12">
        <f t="shared" si="19"/>
        <v>-2</v>
      </c>
      <c r="H84" s="13" t="str">
        <f t="shared" si="20"/>
        <v>A</v>
      </c>
      <c r="I84" s="12">
        <f t="shared" si="21"/>
        <v>-2</v>
      </c>
      <c r="M84" s="13" t="str">
        <f t="shared" si="22"/>
        <v>A</v>
      </c>
      <c r="N84" s="12">
        <f t="shared" si="23"/>
        <v>-2</v>
      </c>
      <c r="R84" s="13" t="str">
        <f t="shared" si="24"/>
        <v>A</v>
      </c>
      <c r="S84" s="12">
        <f t="shared" si="25"/>
        <v>-2</v>
      </c>
      <c r="X84" s="13" t="str">
        <f t="shared" si="26"/>
        <v>A</v>
      </c>
      <c r="Y84" s="12">
        <f t="shared" si="27"/>
        <v>-2</v>
      </c>
      <c r="AC84" s="13">
        <f t="shared" si="28"/>
        <v>0.90543977901566408</v>
      </c>
      <c r="AD84" s="12">
        <f t="shared" si="29"/>
        <v>6.7435023565008516E-3</v>
      </c>
      <c r="AH84" s="13">
        <f t="shared" si="30"/>
        <v>0.97591578762236286</v>
      </c>
      <c r="AI84" s="12">
        <f t="shared" si="31"/>
        <v>7.9510053022539291E-3</v>
      </c>
      <c r="AM84" s="13">
        <f t="shared" si="32"/>
        <v>0.99718496188473471</v>
      </c>
      <c r="AN84" s="12">
        <f t="shared" si="33"/>
        <v>8.3119530980371448E-3</v>
      </c>
    </row>
    <row r="85" spans="1:40" x14ac:dyDescent="0.3">
      <c r="A85" s="13">
        <f t="shared" si="17"/>
        <v>2.9376496519615307E-5</v>
      </c>
      <c r="C85" s="13" t="str">
        <f t="shared" si="18"/>
        <v>A</v>
      </c>
      <c r="D85" s="12">
        <f t="shared" si="19"/>
        <v>-2</v>
      </c>
      <c r="H85" s="13" t="str">
        <f t="shared" si="20"/>
        <v>A</v>
      </c>
      <c r="I85" s="12">
        <f t="shared" si="21"/>
        <v>-2</v>
      </c>
      <c r="M85" s="13" t="str">
        <f t="shared" si="22"/>
        <v>A</v>
      </c>
      <c r="N85" s="12">
        <f t="shared" si="23"/>
        <v>-2</v>
      </c>
      <c r="R85" s="13" t="str">
        <f t="shared" si="24"/>
        <v>A</v>
      </c>
      <c r="S85" s="12">
        <f t="shared" si="25"/>
        <v>-2</v>
      </c>
      <c r="X85" s="13" t="str">
        <f t="shared" si="26"/>
        <v>A</v>
      </c>
      <c r="Y85" s="12">
        <f t="shared" si="27"/>
        <v>-2</v>
      </c>
      <c r="AC85" s="13">
        <f t="shared" si="28"/>
        <v>0.9055523589818405</v>
      </c>
      <c r="AD85" s="12">
        <f t="shared" si="29"/>
        <v>6.7444155643909213E-3</v>
      </c>
      <c r="AH85" s="13">
        <f t="shared" si="30"/>
        <v>0.97601585575406913</v>
      </c>
      <c r="AI85" s="12">
        <f t="shared" si="31"/>
        <v>7.9518354498589339E-3</v>
      </c>
      <c r="AM85" s="13">
        <f t="shared" si="32"/>
        <v>0.99728179701031527</v>
      </c>
      <c r="AN85" s="12">
        <f t="shared" si="33"/>
        <v>8.3127643749872707E-3</v>
      </c>
    </row>
    <row r="86" spans="1:40" x14ac:dyDescent="0.3">
      <c r="A86" s="13">
        <f t="shared" si="17"/>
        <v>2.9785164294291896E-5</v>
      </c>
      <c r="C86" s="13" t="str">
        <f t="shared" si="18"/>
        <v>A</v>
      </c>
      <c r="D86" s="12">
        <f t="shared" si="19"/>
        <v>-2</v>
      </c>
      <c r="H86" s="13" t="str">
        <f t="shared" si="20"/>
        <v>A</v>
      </c>
      <c r="I86" s="12">
        <f t="shared" si="21"/>
        <v>-2</v>
      </c>
      <c r="M86" s="13" t="str">
        <f t="shared" si="22"/>
        <v>A</v>
      </c>
      <c r="N86" s="12">
        <f t="shared" si="23"/>
        <v>-2</v>
      </c>
      <c r="R86" s="13" t="str">
        <f t="shared" si="24"/>
        <v>A</v>
      </c>
      <c r="S86" s="12">
        <f t="shared" si="25"/>
        <v>-2</v>
      </c>
      <c r="X86" s="13" t="str">
        <f t="shared" si="26"/>
        <v>A</v>
      </c>
      <c r="Y86" s="12">
        <f t="shared" si="27"/>
        <v>-2</v>
      </c>
      <c r="AC86" s="13">
        <f t="shared" si="28"/>
        <v>0.90566649547099276</v>
      </c>
      <c r="AD86" s="12">
        <f t="shared" si="29"/>
        <v>6.7453413963898595E-3</v>
      </c>
      <c r="AH86" s="13">
        <f t="shared" si="30"/>
        <v>0.97611731024341053</v>
      </c>
      <c r="AI86" s="12">
        <f t="shared" si="31"/>
        <v>7.9526770990946249E-3</v>
      </c>
      <c r="AM86" s="13">
        <f t="shared" si="32"/>
        <v>0.99737997431913961</v>
      </c>
      <c r="AN86" s="12">
        <f t="shared" si="33"/>
        <v>8.3135868969932327E-3</v>
      </c>
    </row>
    <row r="87" spans="1:40" x14ac:dyDescent="0.3">
      <c r="A87" s="13">
        <f t="shared" si="17"/>
        <v>3.0199517204020158E-5</v>
      </c>
      <c r="C87" s="13" t="str">
        <f t="shared" si="18"/>
        <v>A</v>
      </c>
      <c r="D87" s="12">
        <f t="shared" si="19"/>
        <v>-2</v>
      </c>
      <c r="H87" s="13" t="str">
        <f t="shared" si="20"/>
        <v>A</v>
      </c>
      <c r="I87" s="12">
        <f t="shared" si="21"/>
        <v>-2</v>
      </c>
      <c r="M87" s="13" t="str">
        <f t="shared" si="22"/>
        <v>A</v>
      </c>
      <c r="N87" s="12">
        <f t="shared" si="23"/>
        <v>-2</v>
      </c>
      <c r="R87" s="13" t="str">
        <f t="shared" si="24"/>
        <v>A</v>
      </c>
      <c r="S87" s="12">
        <f t="shared" si="25"/>
        <v>-2</v>
      </c>
      <c r="X87" s="13" t="str">
        <f t="shared" si="26"/>
        <v>A</v>
      </c>
      <c r="Y87" s="12">
        <f t="shared" si="27"/>
        <v>-2</v>
      </c>
      <c r="AC87" s="13">
        <f t="shared" si="28"/>
        <v>0.90578220986901992</v>
      </c>
      <c r="AD87" s="12">
        <f t="shared" si="29"/>
        <v>6.7462800259169139E-3</v>
      </c>
      <c r="AH87" s="13">
        <f t="shared" si="30"/>
        <v>0.97622017021638052</v>
      </c>
      <c r="AI87" s="12">
        <f t="shared" si="31"/>
        <v>7.9535304086671699E-3</v>
      </c>
      <c r="AM87" s="13">
        <f t="shared" si="32"/>
        <v>0.9974795123448793</v>
      </c>
      <c r="AN87" s="12">
        <f t="shared" si="33"/>
        <v>8.3144208193551856E-3</v>
      </c>
    </row>
    <row r="88" spans="1:40" x14ac:dyDescent="0.3">
      <c r="A88" s="13">
        <f t="shared" si="17"/>
        <v>3.0619634336906772E-5</v>
      </c>
      <c r="C88" s="13" t="str">
        <f t="shared" si="18"/>
        <v>A</v>
      </c>
      <c r="D88" s="12">
        <f t="shared" si="19"/>
        <v>-2</v>
      </c>
      <c r="H88" s="13" t="str">
        <f t="shared" si="20"/>
        <v>A</v>
      </c>
      <c r="I88" s="12">
        <f t="shared" si="21"/>
        <v>-2</v>
      </c>
      <c r="M88" s="13" t="str">
        <f t="shared" si="22"/>
        <v>A</v>
      </c>
      <c r="N88" s="12">
        <f t="shared" si="23"/>
        <v>-2</v>
      </c>
      <c r="R88" s="13" t="str">
        <f t="shared" si="24"/>
        <v>A</v>
      </c>
      <c r="S88" s="12">
        <f t="shared" si="25"/>
        <v>-2</v>
      </c>
      <c r="X88" s="13" t="str">
        <f t="shared" si="26"/>
        <v>A</v>
      </c>
      <c r="Y88" s="12">
        <f t="shared" si="27"/>
        <v>-2</v>
      </c>
      <c r="AC88" s="13">
        <f t="shared" si="28"/>
        <v>0.90589952385191952</v>
      </c>
      <c r="AD88" s="12">
        <f t="shared" si="29"/>
        <v>6.7472316287438055E-3</v>
      </c>
      <c r="AH88" s="13">
        <f t="shared" si="30"/>
        <v>0.97632445506057108</v>
      </c>
      <c r="AI88" s="12">
        <f t="shared" si="31"/>
        <v>7.9543955394548657E-3</v>
      </c>
      <c r="AM88" s="13">
        <f t="shared" si="32"/>
        <v>0.99758042987517581</v>
      </c>
      <c r="AN88" s="12">
        <f t="shared" si="33"/>
        <v>8.3152662995024627E-3</v>
      </c>
    </row>
    <row r="89" spans="1:40" x14ac:dyDescent="0.3">
      <c r="A89" s="13">
        <f t="shared" si="17"/>
        <v>3.1045595881283564E-5</v>
      </c>
      <c r="C89" s="13" t="str">
        <f t="shared" si="18"/>
        <v>A</v>
      </c>
      <c r="D89" s="12">
        <f t="shared" si="19"/>
        <v>-2</v>
      </c>
      <c r="H89" s="13" t="str">
        <f t="shared" si="20"/>
        <v>A</v>
      </c>
      <c r="I89" s="12">
        <f t="shared" si="21"/>
        <v>-2</v>
      </c>
      <c r="M89" s="13" t="str">
        <f t="shared" si="22"/>
        <v>A</v>
      </c>
      <c r="N89" s="12">
        <f t="shared" si="23"/>
        <v>-2</v>
      </c>
      <c r="R89" s="13" t="str">
        <f t="shared" si="24"/>
        <v>A</v>
      </c>
      <c r="S89" s="12">
        <f t="shared" si="25"/>
        <v>-2</v>
      </c>
      <c r="X89" s="13" t="str">
        <f t="shared" si="26"/>
        <v>A</v>
      </c>
      <c r="Y89" s="12">
        <f t="shared" si="27"/>
        <v>-2</v>
      </c>
      <c r="AC89" s="13">
        <f t="shared" si="28"/>
        <v>0.90601845938962056</v>
      </c>
      <c r="AD89" s="12">
        <f t="shared" si="29"/>
        <v>6.7481963830258217E-3</v>
      </c>
      <c r="AH89" s="13">
        <f t="shared" si="30"/>
        <v>0.97643018442868501</v>
      </c>
      <c r="AI89" s="12">
        <f t="shared" si="31"/>
        <v>7.9552726545373924E-3</v>
      </c>
      <c r="AM89" s="13">
        <f t="shared" si="32"/>
        <v>0.99768274595506468</v>
      </c>
      <c r="AN89" s="12">
        <f t="shared" si="33"/>
        <v>8.3161234970223659E-3</v>
      </c>
    </row>
    <row r="90" spans="1:40" x14ac:dyDescent="0.3">
      <c r="A90" s="13">
        <f t="shared" si="17"/>
        <v>3.1477483141013162E-5</v>
      </c>
      <c r="C90" s="13" t="str">
        <f t="shared" si="18"/>
        <v>A</v>
      </c>
      <c r="D90" s="12">
        <f t="shared" si="19"/>
        <v>-2</v>
      </c>
      <c r="H90" s="13" t="str">
        <f t="shared" si="20"/>
        <v>A</v>
      </c>
      <c r="I90" s="12">
        <f t="shared" si="21"/>
        <v>-2</v>
      </c>
      <c r="M90" s="13" t="str">
        <f t="shared" si="22"/>
        <v>A</v>
      </c>
      <c r="N90" s="12">
        <f t="shared" si="23"/>
        <v>-2</v>
      </c>
      <c r="R90" s="13" t="str">
        <f t="shared" si="24"/>
        <v>A</v>
      </c>
      <c r="S90" s="12">
        <f t="shared" si="25"/>
        <v>-2</v>
      </c>
      <c r="X90" s="13" t="str">
        <f t="shared" si="26"/>
        <v>A</v>
      </c>
      <c r="Y90" s="12">
        <f t="shared" si="27"/>
        <v>-2</v>
      </c>
      <c r="AC90" s="13">
        <f t="shared" si="28"/>
        <v>0.9061390387498619</v>
      </c>
      <c r="AD90" s="12">
        <f t="shared" si="29"/>
        <v>6.7491744693333388E-3</v>
      </c>
      <c r="AH90" s="13">
        <f t="shared" si="30"/>
        <v>0.97653737824209641</v>
      </c>
      <c r="AI90" s="12">
        <f t="shared" si="31"/>
        <v>7.9561619192254282E-3</v>
      </c>
      <c r="AM90" s="13">
        <f t="shared" si="32"/>
        <v>0.99778647989044422</v>
      </c>
      <c r="AN90" s="12">
        <f t="shared" si="33"/>
        <v>8.3169925736892893E-3</v>
      </c>
    </row>
    <row r="91" spans="1:40" x14ac:dyDescent="0.3">
      <c r="A91" s="13">
        <f t="shared" si="17"/>
        <v>3.1915378551007606E-5</v>
      </c>
      <c r="C91" s="13" t="str">
        <f t="shared" si="18"/>
        <v>A</v>
      </c>
      <c r="D91" s="12">
        <f t="shared" si="19"/>
        <v>-2</v>
      </c>
      <c r="H91" s="13" t="str">
        <f t="shared" si="20"/>
        <v>A</v>
      </c>
      <c r="I91" s="12">
        <f t="shared" si="21"/>
        <v>-2</v>
      </c>
      <c r="M91" s="13" t="str">
        <f t="shared" si="22"/>
        <v>A</v>
      </c>
      <c r="N91" s="12">
        <f t="shared" si="23"/>
        <v>-2</v>
      </c>
      <c r="R91" s="13" t="str">
        <f t="shared" si="24"/>
        <v>A</v>
      </c>
      <c r="S91" s="12">
        <f t="shared" si="25"/>
        <v>-2</v>
      </c>
      <c r="X91" s="13" t="str">
        <f t="shared" si="26"/>
        <v>A</v>
      </c>
      <c r="Y91" s="12">
        <f t="shared" si="27"/>
        <v>-2</v>
      </c>
      <c r="AC91" s="13">
        <f t="shared" si="28"/>
        <v>0.90626128450212096</v>
      </c>
      <c r="AD91" s="12">
        <f t="shared" si="29"/>
        <v>6.7501660706836891E-3</v>
      </c>
      <c r="AH91" s="13">
        <f t="shared" si="30"/>
        <v>0.97664605669445592</v>
      </c>
      <c r="AI91" s="12">
        <f t="shared" si="31"/>
        <v>7.9570635010906571E-3</v>
      </c>
      <c r="AM91" s="13">
        <f t="shared" si="32"/>
        <v>0.99789165125159163</v>
      </c>
      <c r="AN91" s="12">
        <f t="shared" si="33"/>
        <v>8.3178736934942533E-3</v>
      </c>
    </row>
    <row r="92" spans="1:40" x14ac:dyDescent="0.3">
      <c r="A92" s="13">
        <f t="shared" si="17"/>
        <v>3.2359365692962823E-5</v>
      </c>
      <c r="C92" s="13" t="str">
        <f t="shared" si="18"/>
        <v>A</v>
      </c>
      <c r="D92" s="12">
        <f t="shared" si="19"/>
        <v>-2</v>
      </c>
      <c r="H92" s="13" t="str">
        <f t="shared" si="20"/>
        <v>A</v>
      </c>
      <c r="I92" s="12">
        <f t="shared" si="21"/>
        <v>-2</v>
      </c>
      <c r="M92" s="13" t="str">
        <f t="shared" si="22"/>
        <v>A</v>
      </c>
      <c r="N92" s="12">
        <f t="shared" si="23"/>
        <v>-2</v>
      </c>
      <c r="R92" s="13" t="str">
        <f t="shared" si="24"/>
        <v>A</v>
      </c>
      <c r="S92" s="12">
        <f t="shared" si="25"/>
        <v>-2</v>
      </c>
      <c r="X92" s="13" t="str">
        <f t="shared" si="26"/>
        <v>A</v>
      </c>
      <c r="Y92" s="12">
        <f t="shared" si="27"/>
        <v>-2</v>
      </c>
      <c r="AC92" s="13">
        <f t="shared" si="28"/>
        <v>0.90638521952158968</v>
      </c>
      <c r="AD92" s="12">
        <f t="shared" si="29"/>
        <v>6.7511713725734827E-3</v>
      </c>
      <c r="AH92" s="13">
        <f t="shared" si="30"/>
        <v>0.97675624025534546</v>
      </c>
      <c r="AI92" s="12">
        <f t="shared" si="31"/>
        <v>7.9579775699961785E-3</v>
      </c>
      <c r="AM92" s="13">
        <f t="shared" si="32"/>
        <v>0.99799827987672374</v>
      </c>
      <c r="AN92" s="12">
        <f t="shared" si="33"/>
        <v>8.3187670226748216E-3</v>
      </c>
    </row>
    <row r="93" spans="1:40" x14ac:dyDescent="0.3">
      <c r="A93" s="13">
        <f t="shared" si="17"/>
        <v>3.28095293113119E-5</v>
      </c>
      <c r="C93" s="13" t="str">
        <f t="shared" si="18"/>
        <v>A</v>
      </c>
      <c r="D93" s="12">
        <f t="shared" si="19"/>
        <v>-2</v>
      </c>
      <c r="H93" s="13" t="str">
        <f t="shared" si="20"/>
        <v>A</v>
      </c>
      <c r="I93" s="12">
        <f t="shared" si="21"/>
        <v>-2</v>
      </c>
      <c r="M93" s="13" t="str">
        <f t="shared" si="22"/>
        <v>A</v>
      </c>
      <c r="N93" s="12">
        <f t="shared" si="23"/>
        <v>-2</v>
      </c>
      <c r="R93" s="13" t="str">
        <f t="shared" si="24"/>
        <v>A</v>
      </c>
      <c r="S93" s="12">
        <f t="shared" si="25"/>
        <v>-2</v>
      </c>
      <c r="X93" s="13" t="str">
        <f t="shared" si="26"/>
        <v>A</v>
      </c>
      <c r="Y93" s="12">
        <f t="shared" si="27"/>
        <v>-2</v>
      </c>
      <c r="AC93" s="13">
        <f t="shared" si="28"/>
        <v>0.9065108669932006</v>
      </c>
      <c r="AD93" s="12">
        <f t="shared" si="29"/>
        <v>6.7521905630112755E-3</v>
      </c>
      <c r="AH93" s="13">
        <f t="shared" si="30"/>
        <v>0.97686794967397406</v>
      </c>
      <c r="AI93" s="12">
        <f t="shared" si="31"/>
        <v>7.9589042981273016E-3</v>
      </c>
      <c r="AM93" s="13">
        <f t="shared" si="32"/>
        <v>0.99810638587560252</v>
      </c>
      <c r="AN93" s="12">
        <f t="shared" si="33"/>
        <v>8.3196727297453962E-3</v>
      </c>
    </row>
    <row r="94" spans="1:40" x14ac:dyDescent="0.3">
      <c r="A94" s="13">
        <f t="shared" si="17"/>
        <v>3.3265955329400454E-5</v>
      </c>
      <c r="C94" s="13" t="str">
        <f t="shared" si="18"/>
        <v>A</v>
      </c>
      <c r="D94" s="12">
        <f t="shared" si="19"/>
        <v>-2</v>
      </c>
      <c r="H94" s="13" t="str">
        <f t="shared" si="20"/>
        <v>A</v>
      </c>
      <c r="I94" s="12">
        <f t="shared" si="21"/>
        <v>-2</v>
      </c>
      <c r="M94" s="13" t="str">
        <f t="shared" si="22"/>
        <v>A</v>
      </c>
      <c r="N94" s="12">
        <f t="shared" si="23"/>
        <v>-2</v>
      </c>
      <c r="R94" s="13" t="str">
        <f t="shared" si="24"/>
        <v>A</v>
      </c>
      <c r="S94" s="12">
        <f t="shared" si="25"/>
        <v>-2</v>
      </c>
      <c r="X94" s="13" t="str">
        <f t="shared" si="26"/>
        <v>A</v>
      </c>
      <c r="Y94" s="12">
        <f t="shared" si="27"/>
        <v>-2</v>
      </c>
      <c r="AC94" s="13">
        <f t="shared" si="28"/>
        <v>0.90663825041570245</v>
      </c>
      <c r="AD94" s="12">
        <f t="shared" si="29"/>
        <v>6.7532238325507055E-3</v>
      </c>
      <c r="AH94" s="13">
        <f t="shared" si="30"/>
        <v>0.97698120598292881</v>
      </c>
      <c r="AI94" s="12">
        <f t="shared" si="31"/>
        <v>7.9598438600227417E-3</v>
      </c>
      <c r="AM94" s="13">
        <f t="shared" si="32"/>
        <v>0.99821598963319069</v>
      </c>
      <c r="AN94" s="12">
        <f t="shared" si="33"/>
        <v>8.3205909855279155E-3</v>
      </c>
    </row>
    <row r="95" spans="1:40" x14ac:dyDescent="0.3">
      <c r="A95" s="13">
        <f t="shared" si="17"/>
        <v>3.3728730865886894E-5</v>
      </c>
      <c r="C95" s="13" t="str">
        <f t="shared" si="18"/>
        <v>A</v>
      </c>
      <c r="D95" s="12">
        <f t="shared" si="19"/>
        <v>-2</v>
      </c>
      <c r="H95" s="13" t="str">
        <f t="shared" si="20"/>
        <v>A</v>
      </c>
      <c r="I95" s="12">
        <f t="shared" si="21"/>
        <v>-2</v>
      </c>
      <c r="M95" s="13" t="str">
        <f t="shared" si="22"/>
        <v>A</v>
      </c>
      <c r="N95" s="12">
        <f t="shared" si="23"/>
        <v>-2</v>
      </c>
      <c r="R95" s="13" t="str">
        <f t="shared" si="24"/>
        <v>A</v>
      </c>
      <c r="S95" s="12">
        <f t="shared" si="25"/>
        <v>-2</v>
      </c>
      <c r="X95" s="13" t="str">
        <f t="shared" si="26"/>
        <v>A</v>
      </c>
      <c r="Y95" s="12">
        <f t="shared" si="27"/>
        <v>-2</v>
      </c>
      <c r="AC95" s="13">
        <f t="shared" si="28"/>
        <v>0.9067673936057854</v>
      </c>
      <c r="AD95" s="12">
        <f t="shared" si="29"/>
        <v>6.7542713743239738E-3</v>
      </c>
      <c r="AH95" s="13">
        <f t="shared" si="30"/>
        <v>0.97709603050196769</v>
      </c>
      <c r="AI95" s="12">
        <f t="shared" si="31"/>
        <v>7.960796432606207E-3</v>
      </c>
      <c r="AM95" s="13">
        <f t="shared" si="32"/>
        <v>0.99832711181335121</v>
      </c>
      <c r="AN95" s="12">
        <f t="shared" si="33"/>
        <v>8.3215219631829623E-3</v>
      </c>
    </row>
    <row r="96" spans="1:40" x14ac:dyDescent="0.3">
      <c r="A96" s="13">
        <f t="shared" si="17"/>
        <v>3.4197944251370885E-5</v>
      </c>
      <c r="C96" s="13" t="str">
        <f t="shared" si="18"/>
        <v>A</v>
      </c>
      <c r="D96" s="12">
        <f t="shared" si="19"/>
        <v>-2</v>
      </c>
      <c r="H96" s="13" t="str">
        <f t="shared" si="20"/>
        <v>A</v>
      </c>
      <c r="I96" s="12">
        <f t="shared" si="21"/>
        <v>-2</v>
      </c>
      <c r="M96" s="13" t="str">
        <f t="shared" si="22"/>
        <v>A</v>
      </c>
      <c r="N96" s="12">
        <f t="shared" si="23"/>
        <v>-2</v>
      </c>
      <c r="R96" s="13" t="str">
        <f t="shared" si="24"/>
        <v>A</v>
      </c>
      <c r="S96" s="12">
        <f t="shared" si="25"/>
        <v>-2</v>
      </c>
      <c r="X96" s="13" t="str">
        <f t="shared" si="26"/>
        <v>A</v>
      </c>
      <c r="Y96" s="12">
        <f t="shared" si="27"/>
        <v>-2</v>
      </c>
      <c r="AC96" s="13">
        <f t="shared" si="28"/>
        <v>0.90689832070225984</v>
      </c>
      <c r="AD96" s="12">
        <f t="shared" si="29"/>
        <v>6.7553333840758064E-3</v>
      </c>
      <c r="AH96" s="13">
        <f t="shared" si="30"/>
        <v>0.97721244484186343</v>
      </c>
      <c r="AI96" s="12">
        <f t="shared" si="31"/>
        <v>7.9617621952184203E-3</v>
      </c>
      <c r="AM96" s="13">
        <f t="shared" si="32"/>
        <v>0.9984397733625977</v>
      </c>
      <c r="AN96" s="12">
        <f t="shared" si="33"/>
        <v>8.3224658382412553E-3</v>
      </c>
    </row>
    <row r="97" spans="1:40" x14ac:dyDescent="0.3">
      <c r="A97" s="13">
        <f t="shared" si="17"/>
        <v>3.4673685045253168E-5</v>
      </c>
      <c r="C97" s="13" t="str">
        <f t="shared" si="18"/>
        <v>A</v>
      </c>
      <c r="D97" s="12">
        <f t="shared" si="19"/>
        <v>-2</v>
      </c>
      <c r="H97" s="13" t="str">
        <f t="shared" si="20"/>
        <v>A</v>
      </c>
      <c r="I97" s="12">
        <f t="shared" si="21"/>
        <v>-2</v>
      </c>
      <c r="M97" s="13" t="str">
        <f t="shared" si="22"/>
        <v>A</v>
      </c>
      <c r="N97" s="12">
        <f t="shared" si="23"/>
        <v>-2</v>
      </c>
      <c r="R97" s="13" t="str">
        <f t="shared" si="24"/>
        <v>A</v>
      </c>
      <c r="S97" s="12">
        <f t="shared" si="25"/>
        <v>-2</v>
      </c>
      <c r="X97" s="13" t="str">
        <f t="shared" si="26"/>
        <v>A</v>
      </c>
      <c r="Y97" s="12">
        <f t="shared" si="27"/>
        <v>-2</v>
      </c>
      <c r="AC97" s="13">
        <f t="shared" si="28"/>
        <v>0.90703105617028246</v>
      </c>
      <c r="AD97" s="12">
        <f t="shared" si="29"/>
        <v>6.7564100601977982E-3</v>
      </c>
      <c r="AH97" s="13">
        <f t="shared" si="30"/>
        <v>0.9773304709082985</v>
      </c>
      <c r="AI97" s="12">
        <f t="shared" si="31"/>
        <v>7.962741329649534E-3</v>
      </c>
      <c r="AM97" s="13">
        <f t="shared" si="32"/>
        <v>0.99855399551389057</v>
      </c>
      <c r="AN97" s="12">
        <f t="shared" si="33"/>
        <v>8.3234227886355913E-3</v>
      </c>
    </row>
    <row r="98" spans="1:40" x14ac:dyDescent="0.3">
      <c r="A98" s="13">
        <f t="shared" si="17"/>
        <v>3.5156044052829811E-5</v>
      </c>
      <c r="C98" s="13" t="str">
        <f t="shared" si="18"/>
        <v>A</v>
      </c>
      <c r="D98" s="12">
        <f t="shared" si="19"/>
        <v>-2</v>
      </c>
      <c r="H98" s="13" t="str">
        <f t="shared" si="20"/>
        <v>A</v>
      </c>
      <c r="I98" s="12">
        <f t="shared" si="21"/>
        <v>-2</v>
      </c>
      <c r="M98" s="13" t="str">
        <f t="shared" si="22"/>
        <v>A</v>
      </c>
      <c r="N98" s="12">
        <f t="shared" si="23"/>
        <v>-2</v>
      </c>
      <c r="R98" s="13" t="str">
        <f t="shared" si="24"/>
        <v>A</v>
      </c>
      <c r="S98" s="12">
        <f t="shared" si="25"/>
        <v>-2</v>
      </c>
      <c r="X98" s="13" t="str">
        <f t="shared" si="26"/>
        <v>A</v>
      </c>
      <c r="Y98" s="12">
        <f t="shared" si="27"/>
        <v>-2</v>
      </c>
      <c r="AC98" s="13">
        <f t="shared" si="28"/>
        <v>0.90716562480563778</v>
      </c>
      <c r="AD98" s="12">
        <f t="shared" si="29"/>
        <v>6.7575016037631887E-3</v>
      </c>
      <c r="AH98" s="13">
        <f t="shared" si="30"/>
        <v>0.97745013090580679</v>
      </c>
      <c r="AI98" s="12">
        <f t="shared" si="31"/>
        <v>7.9637340201719753E-3</v>
      </c>
      <c r="AM98" s="13">
        <f t="shared" si="32"/>
        <v>0.99866979979048509</v>
      </c>
      <c r="AN98" s="12">
        <f t="shared" si="33"/>
        <v>8.3243929947331465E-3</v>
      </c>
    </row>
    <row r="99" spans="1:40" x14ac:dyDescent="0.3">
      <c r="A99" s="13">
        <f t="shared" si="17"/>
        <v>3.5645113342624425E-5</v>
      </c>
      <c r="C99" s="13" t="str">
        <f t="shared" si="18"/>
        <v>A</v>
      </c>
      <c r="D99" s="12">
        <f t="shared" si="19"/>
        <v>-2</v>
      </c>
      <c r="H99" s="13" t="str">
        <f t="shared" si="20"/>
        <v>A</v>
      </c>
      <c r="I99" s="12">
        <f t="shared" si="21"/>
        <v>-2</v>
      </c>
      <c r="M99" s="13" t="str">
        <f t="shared" si="22"/>
        <v>A</v>
      </c>
      <c r="N99" s="12">
        <f t="shared" si="23"/>
        <v>-2</v>
      </c>
      <c r="R99" s="13" t="str">
        <f t="shared" si="24"/>
        <v>A</v>
      </c>
      <c r="S99" s="12">
        <f t="shared" si="25"/>
        <v>-2</v>
      </c>
      <c r="X99" s="13" t="str">
        <f t="shared" si="26"/>
        <v>A</v>
      </c>
      <c r="Y99" s="12">
        <f t="shared" si="27"/>
        <v>-2</v>
      </c>
      <c r="AC99" s="13">
        <f t="shared" si="28"/>
        <v>0.90730205173907086</v>
      </c>
      <c r="AD99" s="12">
        <f t="shared" si="29"/>
        <v>6.7586082185620783E-3</v>
      </c>
      <c r="AH99" s="13">
        <f t="shared" si="30"/>
        <v>0.97757144734176749</v>
      </c>
      <c r="AI99" s="12">
        <f t="shared" si="31"/>
        <v>7.9647404535737078E-3</v>
      </c>
      <c r="AM99" s="13">
        <f t="shared" si="32"/>
        <v>0.99878720800982645</v>
      </c>
      <c r="AN99" s="12">
        <f t="shared" si="33"/>
        <v>8.3253766393682482E-3</v>
      </c>
    </row>
    <row r="100" spans="1:40" x14ac:dyDescent="0.3">
      <c r="A100" s="13">
        <f t="shared" si="17"/>
        <v>3.6140986263961331E-5</v>
      </c>
      <c r="C100" s="13" t="str">
        <f t="shared" si="18"/>
        <v>A</v>
      </c>
      <c r="D100" s="12">
        <f t="shared" si="19"/>
        <v>-2</v>
      </c>
      <c r="H100" s="13" t="str">
        <f t="shared" si="20"/>
        <v>A</v>
      </c>
      <c r="I100" s="12">
        <f t="shared" si="21"/>
        <v>-2</v>
      </c>
      <c r="M100" s="13" t="str">
        <f t="shared" si="22"/>
        <v>A</v>
      </c>
      <c r="N100" s="12">
        <f t="shared" si="23"/>
        <v>-2</v>
      </c>
      <c r="R100" s="13" t="str">
        <f t="shared" si="24"/>
        <v>A</v>
      </c>
      <c r="S100" s="12">
        <f t="shared" si="25"/>
        <v>-2</v>
      </c>
      <c r="X100" s="13" t="str">
        <f t="shared" si="26"/>
        <v>A</v>
      </c>
      <c r="Y100" s="12">
        <f t="shared" si="27"/>
        <v>-2</v>
      </c>
      <c r="AC100" s="13">
        <f t="shared" si="28"/>
        <v>0.90744036244067217</v>
      </c>
      <c r="AD100" s="12">
        <f t="shared" si="29"/>
        <v>6.7597301111370694E-3</v>
      </c>
      <c r="AH100" s="13">
        <f t="shared" si="30"/>
        <v>0.9776944430304505</v>
      </c>
      <c r="AI100" s="12">
        <f t="shared" si="31"/>
        <v>7.9657608191919319E-3</v>
      </c>
      <c r="AM100" s="13">
        <f t="shared" si="32"/>
        <v>0.99890624228749758</v>
      </c>
      <c r="AN100" s="12">
        <f t="shared" si="33"/>
        <v>8.3263739078755523E-3</v>
      </c>
    </row>
    <row r="101" spans="1:40" x14ac:dyDescent="0.3">
      <c r="A101" s="13">
        <f t="shared" si="17"/>
        <v>3.6643757464783321E-5</v>
      </c>
      <c r="C101" s="13" t="str">
        <f t="shared" si="18"/>
        <v>A</v>
      </c>
      <c r="D101" s="12">
        <f t="shared" si="19"/>
        <v>-2</v>
      </c>
      <c r="H101" s="13" t="str">
        <f t="shared" si="20"/>
        <v>A</v>
      </c>
      <c r="I101" s="12">
        <f t="shared" si="21"/>
        <v>-2</v>
      </c>
      <c r="M101" s="13" t="str">
        <f t="shared" si="22"/>
        <v>A</v>
      </c>
      <c r="N101" s="12">
        <f t="shared" si="23"/>
        <v>-2</v>
      </c>
      <c r="R101" s="13" t="str">
        <f t="shared" si="24"/>
        <v>A</v>
      </c>
      <c r="S101" s="12">
        <f t="shared" si="25"/>
        <v>-2</v>
      </c>
      <c r="X101" s="13" t="str">
        <f t="shared" si="26"/>
        <v>A</v>
      </c>
      <c r="Y101" s="12">
        <f t="shared" si="27"/>
        <v>-2</v>
      </c>
      <c r="AC101" s="13">
        <f t="shared" si="28"/>
        <v>0.90758058272431807</v>
      </c>
      <c r="AD101" s="12">
        <f t="shared" si="29"/>
        <v>6.7608674908193672E-3</v>
      </c>
      <c r="AH101" s="13">
        <f t="shared" si="30"/>
        <v>0.97781914109711121</v>
      </c>
      <c r="AI101" s="12">
        <f t="shared" si="31"/>
        <v>7.9667953089471964E-3</v>
      </c>
      <c r="AM101" s="13">
        <f t="shared" si="32"/>
        <v>0.99902692504121493</v>
      </c>
      <c r="AN101" s="12">
        <f t="shared" si="33"/>
        <v>8.3273849881236456E-3</v>
      </c>
    </row>
    <row r="102" spans="1:40" x14ac:dyDescent="0.3">
      <c r="A102" s="13">
        <f t="shared" si="17"/>
        <v>3.7153522909717244E-5</v>
      </c>
      <c r="C102" s="13" t="str">
        <f t="shared" si="18"/>
        <v>A</v>
      </c>
      <c r="D102" s="12">
        <f t="shared" si="19"/>
        <v>-2</v>
      </c>
      <c r="H102" s="13" t="str">
        <f t="shared" si="20"/>
        <v>A</v>
      </c>
      <c r="I102" s="12">
        <f t="shared" si="21"/>
        <v>-2</v>
      </c>
      <c r="M102" s="13" t="str">
        <f t="shared" si="22"/>
        <v>A</v>
      </c>
      <c r="N102" s="12">
        <f t="shared" si="23"/>
        <v>-2</v>
      </c>
      <c r="R102" s="13" t="str">
        <f t="shared" si="24"/>
        <v>A</v>
      </c>
      <c r="S102" s="12">
        <f t="shared" si="25"/>
        <v>-2</v>
      </c>
      <c r="X102" s="13" t="str">
        <f t="shared" si="26"/>
        <v>A</v>
      </c>
      <c r="Y102" s="12">
        <f t="shared" si="27"/>
        <v>-2</v>
      </c>
      <c r="AC102" s="13">
        <f t="shared" si="28"/>
        <v>0.90772273875216336</v>
      </c>
      <c r="AD102" s="12">
        <f t="shared" si="29"/>
        <v>6.7620205697652841E-3</v>
      </c>
      <c r="AH102" s="13">
        <f t="shared" si="30"/>
        <v>0.97794556498213958</v>
      </c>
      <c r="AI102" s="12">
        <f t="shared" si="31"/>
        <v>7.967844117377991E-3</v>
      </c>
      <c r="AM102" s="13">
        <f t="shared" si="32"/>
        <v>0.99914927899487882</v>
      </c>
      <c r="AN102" s="12">
        <f t="shared" si="33"/>
        <v>8.3284100705490922E-3</v>
      </c>
    </row>
    <row r="103" spans="1:40" x14ac:dyDescent="0.3">
      <c r="A103" s="13">
        <f t="shared" si="17"/>
        <v>3.7670379898390886E-5</v>
      </c>
      <c r="C103" s="13" t="str">
        <f t="shared" si="18"/>
        <v>A</v>
      </c>
      <c r="D103" s="12">
        <f t="shared" si="19"/>
        <v>-2</v>
      </c>
      <c r="H103" s="13" t="str">
        <f t="shared" si="20"/>
        <v>A</v>
      </c>
      <c r="I103" s="12">
        <f t="shared" si="21"/>
        <v>-2</v>
      </c>
      <c r="M103" s="13" t="str">
        <f t="shared" si="22"/>
        <v>A</v>
      </c>
      <c r="N103" s="12">
        <f t="shared" si="23"/>
        <v>-2</v>
      </c>
      <c r="R103" s="13" t="str">
        <f t="shared" si="24"/>
        <v>A</v>
      </c>
      <c r="S103" s="12">
        <f t="shared" si="25"/>
        <v>-2</v>
      </c>
      <c r="X103" s="13" t="str">
        <f t="shared" si="26"/>
        <v>A</v>
      </c>
      <c r="Y103" s="12">
        <f t="shared" si="27"/>
        <v>-2</v>
      </c>
      <c r="AC103" s="13">
        <f t="shared" si="28"/>
        <v>0.90786685703918979</v>
      </c>
      <c r="AD103" s="12">
        <f t="shared" si="29"/>
        <v>6.7631895629932425E-3</v>
      </c>
      <c r="AH103" s="13">
        <f t="shared" si="30"/>
        <v>0.97807373844526124</v>
      </c>
      <c r="AI103" s="12">
        <f t="shared" si="31"/>
        <v>7.9689074416757332E-3</v>
      </c>
      <c r="AM103" s="13">
        <f t="shared" si="32"/>
        <v>0.99927332718267281</v>
      </c>
      <c r="AN103" s="12">
        <f t="shared" si="33"/>
        <v>8.3294493481909319E-3</v>
      </c>
    </row>
    <row r="104" spans="1:40" x14ac:dyDescent="0.3">
      <c r="A104" s="13">
        <f t="shared" si="17"/>
        <v>3.819442708400465E-5</v>
      </c>
      <c r="C104" s="13" t="str">
        <f t="shared" si="18"/>
        <v>A</v>
      </c>
      <c r="D104" s="12">
        <f t="shared" si="19"/>
        <v>-2</v>
      </c>
      <c r="H104" s="13" t="str">
        <f t="shared" si="20"/>
        <v>A</v>
      </c>
      <c r="I104" s="12">
        <f t="shared" si="21"/>
        <v>-2</v>
      </c>
      <c r="M104" s="13" t="str">
        <f t="shared" si="22"/>
        <v>A</v>
      </c>
      <c r="N104" s="12">
        <f t="shared" si="23"/>
        <v>-2</v>
      </c>
      <c r="R104" s="13" t="str">
        <f t="shared" si="24"/>
        <v>A</v>
      </c>
      <c r="S104" s="12">
        <f t="shared" si="25"/>
        <v>-2</v>
      </c>
      <c r="X104" s="13" t="str">
        <f t="shared" si="26"/>
        <v>A</v>
      </c>
      <c r="Y104" s="12">
        <f t="shared" si="27"/>
        <v>-2</v>
      </c>
      <c r="AC104" s="13">
        <f t="shared" si="28"/>
        <v>0.90801296445780955</v>
      </c>
      <c r="AD104" s="12">
        <f t="shared" si="29"/>
        <v>6.7643746884211969E-3</v>
      </c>
      <c r="AH104" s="13">
        <f t="shared" si="30"/>
        <v>0.97820368556979231</v>
      </c>
      <c r="AI104" s="12">
        <f t="shared" si="31"/>
        <v>7.9699854817202459E-3</v>
      </c>
      <c r="AM104" s="13">
        <f t="shared" si="32"/>
        <v>0.9993990929532186</v>
      </c>
      <c r="AN104" s="12">
        <f t="shared" si="33"/>
        <v>8.3305030167255927E-3</v>
      </c>
    </row>
    <row r="105" spans="1:40" x14ac:dyDescent="0.3">
      <c r="A105" s="13">
        <f t="shared" si="17"/>
        <v>3.872576449216172E-5</v>
      </c>
      <c r="C105" s="13" t="str">
        <f t="shared" si="18"/>
        <v>A</v>
      </c>
      <c r="D105" s="12">
        <f t="shared" si="19"/>
        <v>-2</v>
      </c>
      <c r="H105" s="13" t="str">
        <f t="shared" si="20"/>
        <v>A</v>
      </c>
      <c r="I105" s="12">
        <f t="shared" si="21"/>
        <v>-2</v>
      </c>
      <c r="M105" s="13" t="str">
        <f t="shared" si="22"/>
        <v>A</v>
      </c>
      <c r="N105" s="12">
        <f t="shared" si="23"/>
        <v>-2</v>
      </c>
      <c r="R105" s="13" t="str">
        <f t="shared" si="24"/>
        <v>A</v>
      </c>
      <c r="S105" s="12">
        <f t="shared" si="25"/>
        <v>-2</v>
      </c>
      <c r="X105" s="13" t="str">
        <f t="shared" si="26"/>
        <v>A</v>
      </c>
      <c r="Y105" s="12">
        <f t="shared" si="27"/>
        <v>-2</v>
      </c>
      <c r="AC105" s="13">
        <f t="shared" si="28"/>
        <v>0.90816108824252395</v>
      </c>
      <c r="AD105" s="12">
        <f t="shared" si="29"/>
        <v>6.7655761669045298E-3</v>
      </c>
      <c r="AH105" s="13">
        <f t="shared" si="30"/>
        <v>0.97833543076694607</v>
      </c>
      <c r="AI105" s="12">
        <f t="shared" si="31"/>
        <v>7.9710784401156674E-3</v>
      </c>
      <c r="AM105" s="13">
        <f t="shared" si="32"/>
        <v>0.99952659997378057</v>
      </c>
      <c r="AN105" s="12">
        <f t="shared" si="33"/>
        <v>8.3315712745023075E-3</v>
      </c>
    </row>
    <row r="106" spans="1:40" x14ac:dyDescent="0.3">
      <c r="A106" s="13">
        <f t="shared" si="17"/>
        <v>3.9264493539959981E-5</v>
      </c>
      <c r="C106" s="13" t="str">
        <f t="shared" si="18"/>
        <v>A</v>
      </c>
      <c r="D106" s="12">
        <f t="shared" si="19"/>
        <v>-2</v>
      </c>
      <c r="H106" s="13" t="str">
        <f t="shared" si="20"/>
        <v>A</v>
      </c>
      <c r="I106" s="12">
        <f t="shared" si="21"/>
        <v>-2</v>
      </c>
      <c r="M106" s="13" t="str">
        <f t="shared" si="22"/>
        <v>A</v>
      </c>
      <c r="N106" s="12">
        <f t="shared" si="23"/>
        <v>-2</v>
      </c>
      <c r="R106" s="13" t="str">
        <f t="shared" si="24"/>
        <v>A</v>
      </c>
      <c r="S106" s="12">
        <f t="shared" si="25"/>
        <v>-2</v>
      </c>
      <c r="X106" s="13" t="str">
        <f t="shared" si="26"/>
        <v>A</v>
      </c>
      <c r="Y106" s="12">
        <f t="shared" si="27"/>
        <v>-2</v>
      </c>
      <c r="AC106" s="13">
        <f t="shared" si="28"/>
        <v>0.90831125599463902</v>
      </c>
      <c r="AD106" s="12">
        <f t="shared" si="29"/>
        <v>6.7667942222744042E-3</v>
      </c>
      <c r="AH106" s="13">
        <f t="shared" si="30"/>
        <v>0.97846899878019911</v>
      </c>
      <c r="AI106" s="12">
        <f t="shared" si="31"/>
        <v>7.9721865222268234E-3</v>
      </c>
      <c r="AM106" s="13">
        <f t="shared" si="32"/>
        <v>0.99965587223452912</v>
      </c>
      <c r="AN106" s="12">
        <f t="shared" si="33"/>
        <v>8.3326543225789203E-3</v>
      </c>
    </row>
    <row r="107" spans="1:40" x14ac:dyDescent="0.3">
      <c r="A107" s="13">
        <f t="shared" si="17"/>
        <v>3.9810717055349722E-5</v>
      </c>
      <c r="C107" s="13" t="str">
        <f t="shared" si="18"/>
        <v>A</v>
      </c>
      <c r="D107" s="12">
        <f t="shared" si="19"/>
        <v>-2</v>
      </c>
      <c r="H107" s="13" t="str">
        <f t="shared" si="20"/>
        <v>A</v>
      </c>
      <c r="I107" s="12">
        <f t="shared" si="21"/>
        <v>-2</v>
      </c>
      <c r="M107" s="13" t="str">
        <f t="shared" si="22"/>
        <v>A</v>
      </c>
      <c r="N107" s="12">
        <f t="shared" si="23"/>
        <v>-2</v>
      </c>
      <c r="R107" s="13" t="str">
        <f t="shared" si="24"/>
        <v>A</v>
      </c>
      <c r="S107" s="12">
        <f t="shared" si="25"/>
        <v>-2</v>
      </c>
      <c r="X107" s="13" t="str">
        <f t="shared" si="26"/>
        <v>A</v>
      </c>
      <c r="Y107" s="12">
        <f t="shared" si="27"/>
        <v>-2</v>
      </c>
      <c r="AC107" s="13">
        <f t="shared" si="28"/>
        <v>0.90846349568703855</v>
      </c>
      <c r="AD107" s="12">
        <f t="shared" si="29"/>
        <v>6.7680290813765939E-3</v>
      </c>
      <c r="AH107" s="13">
        <f t="shared" si="30"/>
        <v>0.97860441468970738</v>
      </c>
      <c r="AI107" s="12">
        <f t="shared" si="31"/>
        <v>7.97330993621608E-3</v>
      </c>
      <c r="AM107" s="13">
        <f t="shared" si="32"/>
        <v>0.99978693405285401</v>
      </c>
      <c r="AN107" s="12">
        <f t="shared" si="33"/>
        <v>8.3337523647582269E-3</v>
      </c>
    </row>
    <row r="108" spans="1:40" x14ac:dyDescent="0.3">
      <c r="A108" s="13">
        <f t="shared" si="17"/>
        <v>4.036453929676049E-5</v>
      </c>
      <c r="C108" s="13" t="str">
        <f t="shared" si="18"/>
        <v>A</v>
      </c>
      <c r="D108" s="12">
        <f t="shared" si="19"/>
        <v>-2</v>
      </c>
      <c r="H108" s="13" t="str">
        <f t="shared" si="20"/>
        <v>A</v>
      </c>
      <c r="I108" s="12">
        <f t="shared" si="21"/>
        <v>-2</v>
      </c>
      <c r="M108" s="13" t="str">
        <f t="shared" si="22"/>
        <v>A</v>
      </c>
      <c r="N108" s="12">
        <f t="shared" si="23"/>
        <v>-2</v>
      </c>
      <c r="R108" s="13" t="str">
        <f t="shared" si="24"/>
        <v>A</v>
      </c>
      <c r="S108" s="12">
        <f t="shared" si="25"/>
        <v>-2</v>
      </c>
      <c r="X108" s="13" t="str">
        <f t="shared" si="26"/>
        <v>A</v>
      </c>
      <c r="Y108" s="12">
        <f t="shared" si="27"/>
        <v>-2</v>
      </c>
      <c r="AC108" s="13">
        <f t="shared" si="28"/>
        <v>0.90861783566901244</v>
      </c>
      <c r="AD108" s="12">
        <f t="shared" si="29"/>
        <v>6.7692809741107703E-3</v>
      </c>
      <c r="AH108" s="13">
        <f t="shared" si="30"/>
        <v>0.97874170391678006</v>
      </c>
      <c r="AI108" s="12">
        <f t="shared" si="31"/>
        <v>7.9744488930806445E-3</v>
      </c>
      <c r="AM108" s="13">
        <f t="shared" si="32"/>
        <v>0.99991981007773345</v>
      </c>
      <c r="AN108" s="12">
        <f t="shared" si="33"/>
        <v>8.33486560762472E-3</v>
      </c>
    </row>
    <row r="109" spans="1:40" x14ac:dyDescent="0.3">
      <c r="A109" s="13">
        <f t="shared" si="17"/>
        <v>4.0926065973001084E-5</v>
      </c>
      <c r="C109" s="13" t="str">
        <f t="shared" si="18"/>
        <v>A</v>
      </c>
      <c r="D109" s="12">
        <f t="shared" si="19"/>
        <v>-2</v>
      </c>
      <c r="H109" s="13" t="str">
        <f t="shared" si="20"/>
        <v>A</v>
      </c>
      <c r="I109" s="12">
        <f t="shared" si="21"/>
        <v>-2</v>
      </c>
      <c r="M109" s="13" t="str">
        <f t="shared" si="22"/>
        <v>A</v>
      </c>
      <c r="N109" s="12">
        <f t="shared" si="23"/>
        <v>-2</v>
      </c>
      <c r="R109" s="13" t="str">
        <f t="shared" si="24"/>
        <v>A</v>
      </c>
      <c r="S109" s="12">
        <f t="shared" si="25"/>
        <v>-2</v>
      </c>
      <c r="X109" s="13" t="str">
        <f t="shared" si="26"/>
        <v>A</v>
      </c>
      <c r="Y109" s="12">
        <f t="shared" si="27"/>
        <v>-2</v>
      </c>
      <c r="AC109" s="13">
        <f t="shared" si="28"/>
        <v>0.90877430467114606</v>
      </c>
      <c r="AD109" s="12">
        <f t="shared" si="29"/>
        <v>6.7705501334702958E-3</v>
      </c>
      <c r="AH109" s="13">
        <f t="shared" si="30"/>
        <v>0.97888089222841146</v>
      </c>
      <c r="AI109" s="12">
        <f t="shared" si="31"/>
        <v>7.9756036066903607E-3</v>
      </c>
      <c r="AM109" s="13">
        <f t="shared" si="32"/>
        <v>1.0000545252941619</v>
      </c>
      <c r="AN109" s="12">
        <f t="shared" si="33"/>
        <v>8.3359942605818593E-3</v>
      </c>
    </row>
    <row r="110" spans="1:40" x14ac:dyDescent="0.3">
      <c r="A110" s="13">
        <f t="shared" si="17"/>
        <v>4.1495404263436293E-5</v>
      </c>
      <c r="C110" s="13" t="str">
        <f t="shared" si="18"/>
        <v>A</v>
      </c>
      <c r="D110" s="12">
        <f t="shared" si="19"/>
        <v>-2</v>
      </c>
      <c r="H110" s="13" t="str">
        <f t="shared" si="20"/>
        <v>A</v>
      </c>
      <c r="I110" s="12">
        <f t="shared" si="21"/>
        <v>-2</v>
      </c>
      <c r="M110" s="13" t="str">
        <f t="shared" si="22"/>
        <v>A</v>
      </c>
      <c r="N110" s="12">
        <f t="shared" si="23"/>
        <v>-2</v>
      </c>
      <c r="R110" s="13" t="str">
        <f t="shared" si="24"/>
        <v>A</v>
      </c>
      <c r="S110" s="12">
        <f t="shared" si="25"/>
        <v>-2</v>
      </c>
      <c r="X110" s="13" t="str">
        <f t="shared" si="26"/>
        <v>A</v>
      </c>
      <c r="Y110" s="12">
        <f t="shared" si="27"/>
        <v>-2</v>
      </c>
      <c r="AC110" s="13">
        <f t="shared" si="28"/>
        <v>0.90893293181026558</v>
      </c>
      <c r="AD110" s="12">
        <f t="shared" si="29"/>
        <v>6.7718367955824721E-3</v>
      </c>
      <c r="AH110" s="13">
        <f t="shared" si="30"/>
        <v>0.97902200574186804</v>
      </c>
      <c r="AI110" s="12">
        <f t="shared" si="31"/>
        <v>7.9767742938259816E-3</v>
      </c>
      <c r="AM110" s="13">
        <f t="shared" si="32"/>
        <v>1.000191105027632</v>
      </c>
      <c r="AN110" s="12">
        <f t="shared" si="33"/>
        <v>8.3371385358897952E-3</v>
      </c>
    </row>
    <row r="111" spans="1:40" x14ac:dyDescent="0.3">
      <c r="A111" s="13">
        <f t="shared" si="17"/>
        <v>4.2072662838444403E-5</v>
      </c>
      <c r="C111" s="13" t="str">
        <f t="shared" si="18"/>
        <v>A</v>
      </c>
      <c r="D111" s="12">
        <f t="shared" si="19"/>
        <v>-2</v>
      </c>
      <c r="H111" s="13" t="str">
        <f t="shared" si="20"/>
        <v>A</v>
      </c>
      <c r="I111" s="12">
        <f t="shared" si="21"/>
        <v>-2</v>
      </c>
      <c r="M111" s="13" t="str">
        <f t="shared" si="22"/>
        <v>A</v>
      </c>
      <c r="N111" s="12">
        <f t="shared" si="23"/>
        <v>-2</v>
      </c>
      <c r="R111" s="13" t="str">
        <f t="shared" si="24"/>
        <v>A</v>
      </c>
      <c r="S111" s="12">
        <f t="shared" si="25"/>
        <v>-2</v>
      </c>
      <c r="X111" s="13" t="str">
        <f t="shared" si="26"/>
        <v>A</v>
      </c>
      <c r="Y111" s="12">
        <f t="shared" si="27"/>
        <v>-2</v>
      </c>
      <c r="AC111" s="13">
        <f t="shared" si="28"/>
        <v>0.90909374659444386</v>
      </c>
      <c r="AD111" s="12">
        <f t="shared" si="29"/>
        <v>6.7731411997492864E-3</v>
      </c>
      <c r="AH111" s="13">
        <f t="shared" si="30"/>
        <v>0.97916507092933303</v>
      </c>
      <c r="AI111" s="12">
        <f t="shared" si="31"/>
        <v>7.977961174217927E-3</v>
      </c>
      <c r="AM111" s="13">
        <f t="shared" si="32"/>
        <v>1.000329574948672</v>
      </c>
      <c r="AN111" s="12">
        <f t="shared" si="33"/>
        <v>8.338298648703571E-3</v>
      </c>
    </row>
    <row r="112" spans="1:40" x14ac:dyDescent="0.3">
      <c r="A112" s="13">
        <f t="shared" si="17"/>
        <v>4.2657951880159264E-5</v>
      </c>
      <c r="C112" s="13" t="str">
        <f t="shared" si="18"/>
        <v>A</v>
      </c>
      <c r="D112" s="12">
        <f t="shared" si="19"/>
        <v>-2</v>
      </c>
      <c r="H112" s="13" t="str">
        <f t="shared" si="20"/>
        <v>A</v>
      </c>
      <c r="I112" s="12">
        <f t="shared" si="21"/>
        <v>-2</v>
      </c>
      <c r="M112" s="13" t="str">
        <f t="shared" si="22"/>
        <v>A</v>
      </c>
      <c r="N112" s="12">
        <f t="shared" si="23"/>
        <v>-2</v>
      </c>
      <c r="R112" s="13" t="str">
        <f t="shared" si="24"/>
        <v>A</v>
      </c>
      <c r="S112" s="12">
        <f t="shared" si="25"/>
        <v>-2</v>
      </c>
      <c r="X112" s="13" t="str">
        <f t="shared" si="26"/>
        <v>A</v>
      </c>
      <c r="Y112" s="12">
        <f t="shared" si="27"/>
        <v>-2</v>
      </c>
      <c r="AC112" s="13">
        <f t="shared" si="28"/>
        <v>0.90925677892806578</v>
      </c>
      <c r="AD112" s="12">
        <f t="shared" si="29"/>
        <v>6.7744635884886576E-3</v>
      </c>
      <c r="AH112" s="13">
        <f t="shared" si="30"/>
        <v>0.97931011462261108</v>
      </c>
      <c r="AI112" s="12">
        <f t="shared" si="31"/>
        <v>7.9791644705855327E-3</v>
      </c>
      <c r="AM112" s="13">
        <f t="shared" si="32"/>
        <v>1.0004699610774441</v>
      </c>
      <c r="AN112" s="12">
        <f t="shared" si="33"/>
        <v>8.3394748171118378E-3</v>
      </c>
    </row>
    <row r="113" spans="1:40" x14ac:dyDescent="0.3">
      <c r="A113" s="13">
        <f t="shared" si="17"/>
        <v>4.3251383103500871E-5</v>
      </c>
      <c r="C113" s="13" t="str">
        <f t="shared" si="18"/>
        <v>A</v>
      </c>
      <c r="D113" s="12">
        <f t="shared" si="19"/>
        <v>-2</v>
      </c>
      <c r="H113" s="13" t="str">
        <f t="shared" si="20"/>
        <v>A</v>
      </c>
      <c r="I113" s="12">
        <f t="shared" si="21"/>
        <v>-2</v>
      </c>
      <c r="M113" s="13" t="str">
        <f t="shared" si="22"/>
        <v>A</v>
      </c>
      <c r="N113" s="12">
        <f t="shared" si="23"/>
        <v>-2</v>
      </c>
      <c r="R113" s="13" t="str">
        <f t="shared" si="24"/>
        <v>A</v>
      </c>
      <c r="S113" s="12">
        <f t="shared" si="25"/>
        <v>-2</v>
      </c>
      <c r="X113" s="13" t="str">
        <f t="shared" si="26"/>
        <v>A</v>
      </c>
      <c r="Y113" s="12">
        <f t="shared" si="27"/>
        <v>-2</v>
      </c>
      <c r="AC113" s="13">
        <f t="shared" si="28"/>
        <v>0.90942205911695329</v>
      </c>
      <c r="AD113" s="12">
        <f t="shared" si="29"/>
        <v>6.7758042075761818E-3</v>
      </c>
      <c r="AH113" s="13">
        <f t="shared" si="30"/>
        <v>0.97945716401788985</v>
      </c>
      <c r="AI113" s="12">
        <f t="shared" si="31"/>
        <v>7.9803844086768112E-3</v>
      </c>
      <c r="AM113" s="13">
        <f t="shared" si="32"/>
        <v>1.0006122897883998</v>
      </c>
      <c r="AN113" s="12">
        <f t="shared" si="33"/>
        <v>8.3406672621760495E-3</v>
      </c>
    </row>
    <row r="114" spans="1:40" x14ac:dyDescent="0.3">
      <c r="A114" s="13">
        <f t="shared" si="17"/>
        <v>4.3853069777498573E-5</v>
      </c>
      <c r="C114" s="13" t="str">
        <f t="shared" si="18"/>
        <v>A</v>
      </c>
      <c r="D114" s="12">
        <f t="shared" si="19"/>
        <v>-2</v>
      </c>
      <c r="H114" s="13" t="str">
        <f t="shared" si="20"/>
        <v>A</v>
      </c>
      <c r="I114" s="12">
        <f t="shared" si="21"/>
        <v>-2</v>
      </c>
      <c r="M114" s="13" t="str">
        <f t="shared" si="22"/>
        <v>A</v>
      </c>
      <c r="N114" s="12">
        <f t="shared" si="23"/>
        <v>-2</v>
      </c>
      <c r="R114" s="13" t="str">
        <f t="shared" si="24"/>
        <v>A</v>
      </c>
      <c r="S114" s="12">
        <f t="shared" si="25"/>
        <v>-2</v>
      </c>
      <c r="X114" s="13" t="str">
        <f t="shared" si="26"/>
        <v>A</v>
      </c>
      <c r="Y114" s="12">
        <f t="shared" si="27"/>
        <v>-2</v>
      </c>
      <c r="AC114" s="13">
        <f t="shared" si="28"/>
        <v>0.90958961787355297</v>
      </c>
      <c r="AD114" s="12">
        <f t="shared" si="29"/>
        <v>6.7771633060873622E-3</v>
      </c>
      <c r="AH114" s="13">
        <f t="shared" si="30"/>
        <v>0.97960624668056251</v>
      </c>
      <c r="AI114" s="12">
        <f t="shared" si="31"/>
        <v>7.9816212173086931E-3</v>
      </c>
      <c r="AM114" s="13">
        <f t="shared" si="32"/>
        <v>1.000756587814992</v>
      </c>
      <c r="AN114" s="12">
        <f t="shared" si="33"/>
        <v>8.3418762079701825E-3</v>
      </c>
    </row>
    <row r="115" spans="1:40" x14ac:dyDescent="0.3">
      <c r="A115" s="13">
        <f t="shared" si="17"/>
        <v>4.446312674691087E-5</v>
      </c>
      <c r="C115" s="13" t="str">
        <f t="shared" si="18"/>
        <v>A</v>
      </c>
      <c r="D115" s="12">
        <f t="shared" si="19"/>
        <v>-2</v>
      </c>
      <c r="H115" s="13" t="str">
        <f t="shared" si="20"/>
        <v>A</v>
      </c>
      <c r="I115" s="12">
        <f t="shared" si="21"/>
        <v>-2</v>
      </c>
      <c r="M115" s="13" t="str">
        <f t="shared" si="22"/>
        <v>A</v>
      </c>
      <c r="N115" s="12">
        <f t="shared" si="23"/>
        <v>-2</v>
      </c>
      <c r="R115" s="13" t="str">
        <f t="shared" si="24"/>
        <v>A</v>
      </c>
      <c r="S115" s="12">
        <f t="shared" si="25"/>
        <v>-2</v>
      </c>
      <c r="X115" s="13" t="str">
        <f t="shared" si="26"/>
        <v>A</v>
      </c>
      <c r="Y115" s="12">
        <f t="shared" si="27"/>
        <v>-2</v>
      </c>
      <c r="AC115" s="13">
        <f t="shared" si="28"/>
        <v>0.90975948632218206</v>
      </c>
      <c r="AD115" s="12">
        <f t="shared" si="29"/>
        <v>6.7785411364403771E-3</v>
      </c>
      <c r="AH115" s="13">
        <f t="shared" si="30"/>
        <v>0.97975739055011157</v>
      </c>
      <c r="AI115" s="12">
        <f t="shared" si="31"/>
        <v>7.9828751284078073E-3</v>
      </c>
      <c r="AM115" s="13">
        <f t="shared" si="32"/>
        <v>1.0009028822544519</v>
      </c>
      <c r="AN115" s="12">
        <f t="shared" si="33"/>
        <v>8.343101881620919E-3</v>
      </c>
    </row>
    <row r="116" spans="1:40" x14ac:dyDescent="0.3">
      <c r="A116" s="13">
        <f t="shared" si="17"/>
        <v>4.5081670454146015E-5</v>
      </c>
      <c r="C116" s="13" t="str">
        <f t="shared" si="18"/>
        <v>A</v>
      </c>
      <c r="D116" s="12">
        <f t="shared" si="19"/>
        <v>-2</v>
      </c>
      <c r="H116" s="13" t="str">
        <f t="shared" si="20"/>
        <v>A</v>
      </c>
      <c r="I116" s="12">
        <f t="shared" si="21"/>
        <v>-2</v>
      </c>
      <c r="M116" s="13" t="str">
        <f t="shared" si="22"/>
        <v>A</v>
      </c>
      <c r="N116" s="12">
        <f t="shared" si="23"/>
        <v>-2</v>
      </c>
      <c r="R116" s="13" t="str">
        <f t="shared" si="24"/>
        <v>A</v>
      </c>
      <c r="S116" s="12">
        <f t="shared" si="25"/>
        <v>-2</v>
      </c>
      <c r="X116" s="13" t="str">
        <f t="shared" si="26"/>
        <v>A</v>
      </c>
      <c r="Y116" s="12">
        <f t="shared" si="27"/>
        <v>-2</v>
      </c>
      <c r="AC116" s="13">
        <f t="shared" si="28"/>
        <v>0.90993169600433976</v>
      </c>
      <c r="AD116" s="12">
        <f t="shared" si="29"/>
        <v>6.779937954439326E-3</v>
      </c>
      <c r="AH116" s="13">
        <f t="shared" si="30"/>
        <v>0.97991062394504913</v>
      </c>
      <c r="AI116" s="12">
        <f t="shared" si="31"/>
        <v>7.9841463770517554E-3</v>
      </c>
      <c r="AM116" s="13">
        <f t="shared" si="32"/>
        <v>1.0010512005726191</v>
      </c>
      <c r="AN116" s="12">
        <f t="shared" si="33"/>
        <v>8.3443445133483968E-3</v>
      </c>
    </row>
    <row r="117" spans="1:40" x14ac:dyDescent="0.3">
      <c r="A117" s="13">
        <f t="shared" si="17"/>
        <v>4.5708818961487503E-5</v>
      </c>
      <c r="C117" s="13" t="str">
        <f t="shared" si="18"/>
        <v>A</v>
      </c>
      <c r="D117" s="12">
        <f t="shared" si="19"/>
        <v>-2</v>
      </c>
      <c r="H117" s="13" t="str">
        <f t="shared" si="20"/>
        <v>A</v>
      </c>
      <c r="I117" s="12">
        <f t="shared" si="21"/>
        <v>-2</v>
      </c>
      <c r="M117" s="13" t="str">
        <f t="shared" si="22"/>
        <v>A</v>
      </c>
      <c r="N117" s="12">
        <f t="shared" si="23"/>
        <v>-2</v>
      </c>
      <c r="R117" s="13" t="str">
        <f t="shared" si="24"/>
        <v>A</v>
      </c>
      <c r="S117" s="12">
        <f t="shared" si="25"/>
        <v>-2</v>
      </c>
      <c r="X117" s="13" t="str">
        <f t="shared" si="26"/>
        <v>A</v>
      </c>
      <c r="Y117" s="12">
        <f t="shared" si="27"/>
        <v>-2</v>
      </c>
      <c r="AC117" s="13">
        <f t="shared" si="28"/>
        <v>0.91010627888407869</v>
      </c>
      <c r="AD117" s="12">
        <f t="shared" si="29"/>
        <v>6.7813540193180349E-3</v>
      </c>
      <c r="AH117" s="13">
        <f t="shared" si="30"/>
        <v>0.9800659755679243</v>
      </c>
      <c r="AI117" s="12">
        <f t="shared" si="31"/>
        <v>7.9854352015109233E-3</v>
      </c>
      <c r="AM117" s="13">
        <f t="shared" si="32"/>
        <v>1.0012015706088393</v>
      </c>
      <c r="AN117" s="12">
        <f t="shared" si="33"/>
        <v>8.3456043365074568E-3</v>
      </c>
    </row>
    <row r="118" spans="1:40" x14ac:dyDescent="0.3">
      <c r="A118" s="13">
        <f t="shared" si="17"/>
        <v>4.6344691973628803E-5</v>
      </c>
      <c r="C118" s="13" t="str">
        <f t="shared" si="18"/>
        <v>A</v>
      </c>
      <c r="D118" s="12">
        <f t="shared" si="19"/>
        <v>-2</v>
      </c>
      <c r="H118" s="13" t="str">
        <f t="shared" si="20"/>
        <v>A</v>
      </c>
      <c r="I118" s="12">
        <f t="shared" si="21"/>
        <v>-2</v>
      </c>
      <c r="M118" s="13" t="str">
        <f t="shared" si="22"/>
        <v>A</v>
      </c>
      <c r="N118" s="12">
        <f t="shared" si="23"/>
        <v>-2</v>
      </c>
      <c r="R118" s="13" t="str">
        <f t="shared" si="24"/>
        <v>A</v>
      </c>
      <c r="S118" s="12">
        <f t="shared" si="25"/>
        <v>-2</v>
      </c>
      <c r="X118" s="13" t="str">
        <f t="shared" si="26"/>
        <v>A</v>
      </c>
      <c r="Y118" s="12">
        <f t="shared" si="27"/>
        <v>-2</v>
      </c>
      <c r="AC118" s="13">
        <f t="shared" si="28"/>
        <v>0.91028326735344067</v>
      </c>
      <c r="AD118" s="12">
        <f t="shared" si="29"/>
        <v>6.7827895937843542E-3</v>
      </c>
      <c r="AH118" s="13">
        <f t="shared" si="30"/>
        <v>0.98022347451039005</v>
      </c>
      <c r="AI118" s="12">
        <f t="shared" si="31"/>
        <v>7.9867418432908073E-3</v>
      </c>
      <c r="AM118" s="13">
        <f t="shared" si="32"/>
        <v>1.0013540205809197</v>
      </c>
      <c r="AN118" s="12">
        <f t="shared" si="33"/>
        <v>8.3468815876294004E-3</v>
      </c>
    </row>
    <row r="119" spans="1:40" x14ac:dyDescent="0.3">
      <c r="A119" s="13">
        <f t="shared" si="17"/>
        <v>4.6989410860521535E-5</v>
      </c>
      <c r="C119" s="13" t="str">
        <f t="shared" si="18"/>
        <v>A</v>
      </c>
      <c r="D119" s="12">
        <f t="shared" si="19"/>
        <v>-2</v>
      </c>
      <c r="H119" s="13" t="str">
        <f t="shared" si="20"/>
        <v>A</v>
      </c>
      <c r="I119" s="12">
        <f t="shared" si="21"/>
        <v>-2</v>
      </c>
      <c r="M119" s="13" t="str">
        <f t="shared" si="22"/>
        <v>A</v>
      </c>
      <c r="N119" s="12">
        <f t="shared" si="23"/>
        <v>-2</v>
      </c>
      <c r="R119" s="13" t="str">
        <f t="shared" si="24"/>
        <v>A</v>
      </c>
      <c r="S119" s="12">
        <f t="shared" si="25"/>
        <v>-2</v>
      </c>
      <c r="X119" s="13" t="str">
        <f t="shared" si="26"/>
        <v>A</v>
      </c>
      <c r="Y119" s="12">
        <f t="shared" si="27"/>
        <v>-2</v>
      </c>
      <c r="AC119" s="13">
        <f t="shared" si="28"/>
        <v>0.91046269423795601</v>
      </c>
      <c r="AD119" s="12">
        <f t="shared" si="29"/>
        <v>6.7842449440649955E-3</v>
      </c>
      <c r="AH119" s="13">
        <f t="shared" si="30"/>
        <v>0.98038315025833267</v>
      </c>
      <c r="AI119" s="12">
        <f t="shared" si="31"/>
        <v>7.9880665471748873E-3</v>
      </c>
      <c r="AM119" s="13">
        <f t="shared" si="32"/>
        <v>1.0015085790901486</v>
      </c>
      <c r="AN119" s="12">
        <f t="shared" si="33"/>
        <v>8.3481765064643085E-3</v>
      </c>
    </row>
    <row r="120" spans="1:40" x14ac:dyDescent="0.3">
      <c r="A120" s="13">
        <f t="shared" si="17"/>
        <v>4.764309868054158E-5</v>
      </c>
      <c r="C120" s="13" t="str">
        <f t="shared" si="18"/>
        <v>A</v>
      </c>
      <c r="D120" s="12">
        <f t="shared" si="19"/>
        <v>-2</v>
      </c>
      <c r="H120" s="13" t="str">
        <f t="shared" si="20"/>
        <v>A</v>
      </c>
      <c r="I120" s="12">
        <f t="shared" si="21"/>
        <v>-2</v>
      </c>
      <c r="M120" s="13" t="str">
        <f t="shared" si="22"/>
        <v>A</v>
      </c>
      <c r="N120" s="12">
        <f t="shared" si="23"/>
        <v>-2</v>
      </c>
      <c r="R120" s="13" t="str">
        <f t="shared" si="24"/>
        <v>A</v>
      </c>
      <c r="S120" s="12">
        <f t="shared" si="25"/>
        <v>-2</v>
      </c>
      <c r="X120" s="13" t="str">
        <f t="shared" si="26"/>
        <v>A</v>
      </c>
      <c r="Y120" s="12">
        <f t="shared" si="27"/>
        <v>-2</v>
      </c>
      <c r="AC120" s="13">
        <f t="shared" si="28"/>
        <v>0.91064459280220633</v>
      </c>
      <c r="AD120" s="12">
        <f t="shared" si="29"/>
        <v>6.7857203399509106E-3</v>
      </c>
      <c r="AH120" s="13">
        <f t="shared" si="30"/>
        <v>0.98054503269706439</v>
      </c>
      <c r="AI120" s="12">
        <f t="shared" si="31"/>
        <v>7.9894095612680332E-3</v>
      </c>
      <c r="AM120" s="13">
        <f t="shared" si="32"/>
        <v>1.0016652751263753</v>
      </c>
      <c r="AN120" s="12">
        <f t="shared" si="33"/>
        <v>8.3494893360238874E-3</v>
      </c>
    </row>
    <row r="121" spans="1:40" x14ac:dyDescent="0.3">
      <c r="A121" s="13">
        <f t="shared" si="17"/>
        <v>4.830588020397727E-5</v>
      </c>
      <c r="C121" s="13" t="str">
        <f t="shared" si="18"/>
        <v>A</v>
      </c>
      <c r="D121" s="12">
        <f t="shared" si="19"/>
        <v>-2</v>
      </c>
      <c r="H121" s="13" t="str">
        <f t="shared" si="20"/>
        <v>A</v>
      </c>
      <c r="I121" s="12">
        <f t="shared" si="21"/>
        <v>-2</v>
      </c>
      <c r="M121" s="13" t="str">
        <f t="shared" si="22"/>
        <v>A</v>
      </c>
      <c r="N121" s="12">
        <f t="shared" si="23"/>
        <v>-2</v>
      </c>
      <c r="R121" s="13" t="str">
        <f t="shared" si="24"/>
        <v>A</v>
      </c>
      <c r="S121" s="12">
        <f t="shared" si="25"/>
        <v>-2</v>
      </c>
      <c r="X121" s="13" t="str">
        <f t="shared" si="26"/>
        <v>A</v>
      </c>
      <c r="Y121" s="12">
        <f t="shared" si="27"/>
        <v>-2</v>
      </c>
      <c r="AC121" s="13">
        <f t="shared" si="28"/>
        <v>0.9108289967554547</v>
      </c>
      <c r="AD121" s="12">
        <f t="shared" si="29"/>
        <v>6.7872160548432059E-3</v>
      </c>
      <c r="AH121" s="13">
        <f t="shared" si="30"/>
        <v>0.9807091521165836</v>
      </c>
      <c r="AI121" s="12">
        <f t="shared" si="31"/>
        <v>7.9907711370404543E-3</v>
      </c>
      <c r="AM121" s="13">
        <f t="shared" si="32"/>
        <v>1.0018241380731578</v>
      </c>
      <c r="AN121" s="12">
        <f t="shared" si="33"/>
        <v>8.3508203226248471E-3</v>
      </c>
    </row>
    <row r="122" spans="1:40" x14ac:dyDescent="0.3">
      <c r="A122" s="13">
        <f t="shared" si="17"/>
        <v>4.8977881936844622E-5</v>
      </c>
      <c r="C122" s="13" t="str">
        <f t="shared" si="18"/>
        <v>A</v>
      </c>
      <c r="D122" s="12">
        <f t="shared" si="19"/>
        <v>-2</v>
      </c>
      <c r="H122" s="13" t="str">
        <f t="shared" si="20"/>
        <v>A</v>
      </c>
      <c r="I122" s="12">
        <f t="shared" si="21"/>
        <v>-2</v>
      </c>
      <c r="M122" s="13" t="str">
        <f t="shared" si="22"/>
        <v>A</v>
      </c>
      <c r="N122" s="12">
        <f t="shared" si="23"/>
        <v>-2</v>
      </c>
      <c r="R122" s="13" t="str">
        <f t="shared" si="24"/>
        <v>A</v>
      </c>
      <c r="S122" s="12">
        <f t="shared" si="25"/>
        <v>-2</v>
      </c>
      <c r="X122" s="13" t="str">
        <f t="shared" si="26"/>
        <v>A</v>
      </c>
      <c r="Y122" s="12">
        <f t="shared" si="27"/>
        <v>-2</v>
      </c>
      <c r="AC122" s="13">
        <f t="shared" si="28"/>
        <v>0.9110159402573359</v>
      </c>
      <c r="AD122" s="12">
        <f t="shared" si="29"/>
        <v>6.7887323657995916E-3</v>
      </c>
      <c r="AH122" s="13">
        <f t="shared" si="30"/>
        <v>0.98087553921689485</v>
      </c>
      <c r="AI122" s="12">
        <f t="shared" si="31"/>
        <v>7.9921515293722122E-3</v>
      </c>
      <c r="AM122" s="13">
        <f t="shared" si="32"/>
        <v>1.0019851977129703</v>
      </c>
      <c r="AN122" s="12">
        <f t="shared" si="33"/>
        <v>8.3521697159328577E-3</v>
      </c>
    </row>
    <row r="123" spans="1:40" x14ac:dyDescent="0.3">
      <c r="A123" s="13">
        <f t="shared" si="17"/>
        <v>4.9659232145033604E-5</v>
      </c>
      <c r="C123" s="13" t="str">
        <f t="shared" si="18"/>
        <v>A</v>
      </c>
      <c r="D123" s="12">
        <f t="shared" si="19"/>
        <v>-2</v>
      </c>
      <c r="H123" s="13" t="str">
        <f t="shared" si="20"/>
        <v>A</v>
      </c>
      <c r="I123" s="12">
        <f t="shared" si="21"/>
        <v>-2</v>
      </c>
      <c r="M123" s="13" t="str">
        <f t="shared" si="22"/>
        <v>A</v>
      </c>
      <c r="N123" s="12">
        <f t="shared" si="23"/>
        <v>-2</v>
      </c>
      <c r="R123" s="13" t="str">
        <f t="shared" si="24"/>
        <v>A</v>
      </c>
      <c r="S123" s="12">
        <f t="shared" si="25"/>
        <v>-2</v>
      </c>
      <c r="X123" s="13" t="str">
        <f t="shared" si="26"/>
        <v>A</v>
      </c>
      <c r="Y123" s="12">
        <f t="shared" si="27"/>
        <v>-2</v>
      </c>
      <c r="AC123" s="13">
        <f t="shared" si="28"/>
        <v>0.91120545792362062</v>
      </c>
      <c r="AD123" s="12">
        <f t="shared" si="29"/>
        <v>6.7902695535813941E-3</v>
      </c>
      <c r="AH123" s="13">
        <f t="shared" si="30"/>
        <v>0.98104422511339873</v>
      </c>
      <c r="AI123" s="12">
        <f t="shared" si="31"/>
        <v>7.9935509965982834E-3</v>
      </c>
      <c r="AM123" s="13">
        <f t="shared" si="32"/>
        <v>1.0021484842324804</v>
      </c>
      <c r="AN123" s="12">
        <f t="shared" si="33"/>
        <v>8.3535377690070328E-3</v>
      </c>
    </row>
    <row r="124" spans="1:40" x14ac:dyDescent="0.3">
      <c r="A124" s="13">
        <f t="shared" si="17"/>
        <v>5.0350060878790477E-5</v>
      </c>
      <c r="C124" s="13" t="str">
        <f t="shared" si="18"/>
        <v>A</v>
      </c>
      <c r="D124" s="12">
        <f t="shared" si="19"/>
        <v>-2</v>
      </c>
      <c r="H124" s="13" t="str">
        <f t="shared" si="20"/>
        <v>A</v>
      </c>
      <c r="I124" s="12">
        <f t="shared" si="21"/>
        <v>-2</v>
      </c>
      <c r="M124" s="13" t="str">
        <f t="shared" si="22"/>
        <v>A</v>
      </c>
      <c r="N124" s="12">
        <f t="shared" si="23"/>
        <v>-2</v>
      </c>
      <c r="R124" s="13" t="str">
        <f t="shared" si="24"/>
        <v>A</v>
      </c>
      <c r="S124" s="12">
        <f t="shared" si="25"/>
        <v>-2</v>
      </c>
      <c r="X124" s="13" t="str">
        <f t="shared" si="26"/>
        <v>A</v>
      </c>
      <c r="Y124" s="12">
        <f t="shared" si="27"/>
        <v>-2</v>
      </c>
      <c r="AC124" s="13">
        <f t="shared" si="28"/>
        <v>0.91139758483203748</v>
      </c>
      <c r="AD124" s="12">
        <f t="shared" si="29"/>
        <v>6.7918279027011277E-3</v>
      </c>
      <c r="AH124" s="13">
        <f t="shared" si="30"/>
        <v>0.98121524134234706</v>
      </c>
      <c r="AI124" s="12">
        <f t="shared" si="31"/>
        <v>7.9949698005541813E-3</v>
      </c>
      <c r="AM124" s="13">
        <f t="shared" si="32"/>
        <v>1.002314028227888</v>
      </c>
      <c r="AN124" s="12">
        <f t="shared" si="33"/>
        <v>8.354924738345015E-3</v>
      </c>
    </row>
    <row r="125" spans="1:40" x14ac:dyDescent="0.3">
      <c r="A125" s="13">
        <f t="shared" si="17"/>
        <v>5.1050499997540625E-5</v>
      </c>
      <c r="C125" s="13" t="str">
        <f t="shared" si="18"/>
        <v>A</v>
      </c>
      <c r="D125" s="12">
        <f t="shared" si="19"/>
        <v>-2</v>
      </c>
      <c r="H125" s="13" t="str">
        <f t="shared" si="20"/>
        <v>A</v>
      </c>
      <c r="I125" s="12">
        <f t="shared" si="21"/>
        <v>-2</v>
      </c>
      <c r="M125" s="13" t="str">
        <f t="shared" si="22"/>
        <v>A</v>
      </c>
      <c r="N125" s="12">
        <f t="shared" si="23"/>
        <v>-2</v>
      </c>
      <c r="R125" s="13" t="str">
        <f t="shared" si="24"/>
        <v>A</v>
      </c>
      <c r="S125" s="12">
        <f t="shared" si="25"/>
        <v>-2</v>
      </c>
      <c r="X125" s="13" t="str">
        <f t="shared" si="26"/>
        <v>A</v>
      </c>
      <c r="Y125" s="12">
        <f t="shared" si="27"/>
        <v>-2</v>
      </c>
      <c r="AC125" s="13">
        <f t="shared" si="28"/>
        <v>0.91159235652817017</v>
      </c>
      <c r="AD125" s="12">
        <f t="shared" si="29"/>
        <v>6.7934077014706147E-3</v>
      </c>
      <c r="AH125" s="13">
        <f t="shared" si="30"/>
        <v>0.98138861986636128</v>
      </c>
      <c r="AI125" s="12">
        <f t="shared" si="31"/>
        <v>7.9964082066221742E-3</v>
      </c>
      <c r="AM125" s="13">
        <f t="shared" si="32"/>
        <v>1.0024818607103319</v>
      </c>
      <c r="AN125" s="12">
        <f t="shared" si="33"/>
        <v>8.3563308839285869E-3</v>
      </c>
    </row>
    <row r="126" spans="1:40" x14ac:dyDescent="0.3">
      <c r="A126" s="13">
        <f t="shared" si="17"/>
        <v>5.1760683195056754E-5</v>
      </c>
      <c r="C126" s="13" t="str">
        <f t="shared" si="18"/>
        <v>A</v>
      </c>
      <c r="D126" s="12">
        <f t="shared" si="19"/>
        <v>-2</v>
      </c>
      <c r="H126" s="13" t="str">
        <f t="shared" si="20"/>
        <v>A</v>
      </c>
      <c r="I126" s="12">
        <f t="shared" si="21"/>
        <v>-2</v>
      </c>
      <c r="M126" s="13" t="str">
        <f t="shared" si="22"/>
        <v>A</v>
      </c>
      <c r="N126" s="12">
        <f t="shared" si="23"/>
        <v>-2</v>
      </c>
      <c r="R126" s="13" t="str">
        <f t="shared" si="24"/>
        <v>A</v>
      </c>
      <c r="S126" s="12">
        <f t="shared" si="25"/>
        <v>-2</v>
      </c>
      <c r="X126" s="13" t="str">
        <f t="shared" si="26"/>
        <v>A</v>
      </c>
      <c r="Y126" s="12">
        <f t="shared" si="27"/>
        <v>-2</v>
      </c>
      <c r="AC126" s="13">
        <f t="shared" si="28"/>
        <v>0.91178980903141604</v>
      </c>
      <c r="AD126" s="12">
        <f t="shared" si="29"/>
        <v>6.7950092420496697E-3</v>
      </c>
      <c r="AH126" s="13">
        <f t="shared" si="30"/>
        <v>0.9815643930800253</v>
      </c>
      <c r="AI126" s="12">
        <f t="shared" si="31"/>
        <v>7.9978664837780447E-3</v>
      </c>
      <c r="AM126" s="13">
        <f t="shared" si="32"/>
        <v>1.0026520131113665</v>
      </c>
      <c r="AN126" s="12">
        <f t="shared" si="33"/>
        <v>8.357756469269886E-3</v>
      </c>
    </row>
    <row r="127" spans="1:40" x14ac:dyDescent="0.3">
      <c r="A127" s="13">
        <f t="shared" si="17"/>
        <v>5.2480746024977246E-5</v>
      </c>
      <c r="C127" s="13" t="str">
        <f t="shared" si="18"/>
        <v>A</v>
      </c>
      <c r="D127" s="12">
        <f t="shared" si="19"/>
        <v>-2</v>
      </c>
      <c r="H127" s="13" t="str">
        <f t="shared" si="20"/>
        <v>A</v>
      </c>
      <c r="I127" s="12">
        <f t="shared" si="21"/>
        <v>-2</v>
      </c>
      <c r="M127" s="13" t="str">
        <f t="shared" si="22"/>
        <v>A</v>
      </c>
      <c r="N127" s="12">
        <f t="shared" si="23"/>
        <v>-2</v>
      </c>
      <c r="R127" s="13" t="str">
        <f t="shared" si="24"/>
        <v>A</v>
      </c>
      <c r="S127" s="12">
        <f t="shared" si="25"/>
        <v>-2</v>
      </c>
      <c r="X127" s="13" t="str">
        <f t="shared" si="26"/>
        <v>A</v>
      </c>
      <c r="Y127" s="12">
        <f t="shared" si="27"/>
        <v>-2</v>
      </c>
      <c r="AC127" s="13">
        <f t="shared" si="28"/>
        <v>0.91198997884101685</v>
      </c>
      <c r="AD127" s="12">
        <f t="shared" si="29"/>
        <v>6.7966328204953821E-3</v>
      </c>
      <c r="AH127" s="13">
        <f t="shared" si="30"/>
        <v>0.98174259381553919</v>
      </c>
      <c r="AI127" s="12">
        <f t="shared" si="31"/>
        <v>7.9993449046384651E-3</v>
      </c>
      <c r="AM127" s="13">
        <f t="shared" si="32"/>
        <v>1.0028245172885002</v>
      </c>
      <c r="AN127" s="12">
        <f t="shared" si="33"/>
        <v>8.3592017614582091E-3</v>
      </c>
    </row>
    <row r="128" spans="1:40" x14ac:dyDescent="0.3">
      <c r="A128" s="13">
        <f t="shared" si="17"/>
        <v>5.3210825926679412E-5</v>
      </c>
      <c r="C128" s="13" t="str">
        <f t="shared" si="18"/>
        <v>A</v>
      </c>
      <c r="D128" s="12">
        <f t="shared" si="19"/>
        <v>-2</v>
      </c>
      <c r="H128" s="13" t="str">
        <f t="shared" si="20"/>
        <v>A</v>
      </c>
      <c r="I128" s="12">
        <f t="shared" si="21"/>
        <v>-2</v>
      </c>
      <c r="M128" s="13" t="str">
        <f t="shared" si="22"/>
        <v>A</v>
      </c>
      <c r="N128" s="12">
        <f t="shared" si="23"/>
        <v>-2</v>
      </c>
      <c r="R128" s="13" t="str">
        <f t="shared" si="24"/>
        <v>A</v>
      </c>
      <c r="S128" s="12">
        <f t="shared" si="25"/>
        <v>-2</v>
      </c>
      <c r="X128" s="13" t="str">
        <f t="shared" si="26"/>
        <v>A</v>
      </c>
      <c r="Y128" s="12">
        <f t="shared" si="27"/>
        <v>-2</v>
      </c>
      <c r="AC128" s="13">
        <f t="shared" si="28"/>
        <v>0.91219290294215638</v>
      </c>
      <c r="AD128" s="12">
        <f t="shared" si="29"/>
        <v>6.7982787368119479E-3</v>
      </c>
      <c r="AH128" s="13">
        <f t="shared" si="30"/>
        <v>0.98192325534844971</v>
      </c>
      <c r="AI128" s="12">
        <f t="shared" si="31"/>
        <v>8.0008437455089485E-3</v>
      </c>
      <c r="AM128" s="13">
        <f t="shared" si="32"/>
        <v>1.00299940553081</v>
      </c>
      <c r="AN128" s="12">
        <f t="shared" si="33"/>
        <v>8.3606670312073895E-3</v>
      </c>
    </row>
    <row r="129" spans="1:40" x14ac:dyDescent="0.3">
      <c r="A129" s="13">
        <f t="shared" si="17"/>
        <v>5.3951062251512754E-5</v>
      </c>
      <c r="C129" s="13" t="str">
        <f t="shared" si="18"/>
        <v>A</v>
      </c>
      <c r="D129" s="12">
        <f t="shared" si="19"/>
        <v>-2</v>
      </c>
      <c r="H129" s="13" t="str">
        <f t="shared" si="20"/>
        <v>A</v>
      </c>
      <c r="I129" s="12">
        <f t="shared" si="21"/>
        <v>-2</v>
      </c>
      <c r="M129" s="13" t="str">
        <f t="shared" si="22"/>
        <v>A</v>
      </c>
      <c r="N129" s="12">
        <f t="shared" si="23"/>
        <v>-2</v>
      </c>
      <c r="R129" s="13" t="str">
        <f t="shared" si="24"/>
        <v>A</v>
      </c>
      <c r="S129" s="12">
        <f t="shared" si="25"/>
        <v>-2</v>
      </c>
      <c r="X129" s="13" t="str">
        <f t="shared" si="26"/>
        <v>A</v>
      </c>
      <c r="Y129" s="12">
        <f t="shared" si="27"/>
        <v>-2</v>
      </c>
      <c r="AC129" s="13">
        <f t="shared" si="28"/>
        <v>0.91239861881212903</v>
      </c>
      <c r="AD129" s="12">
        <f t="shared" si="29"/>
        <v>6.799947295001091E-3</v>
      </c>
      <c r="AH129" s="13">
        <f t="shared" si="30"/>
        <v>0.98210641140344235</v>
      </c>
      <c r="AI129" s="12">
        <f t="shared" si="31"/>
        <v>8.0023632864323849E-3</v>
      </c>
      <c r="AM129" s="13">
        <f t="shared" si="32"/>
        <v>1.0031767105646179</v>
      </c>
      <c r="AN129" s="12">
        <f t="shared" si="33"/>
        <v>8.362152552903783E-3</v>
      </c>
    </row>
    <row r="130" spans="1:40" x14ac:dyDescent="0.3">
      <c r="A130" s="13">
        <f t="shared" si="17"/>
        <v>5.4701596289397162E-5</v>
      </c>
      <c r="C130" s="13" t="str">
        <f t="shared" si="18"/>
        <v>A</v>
      </c>
      <c r="D130" s="12">
        <f t="shared" si="19"/>
        <v>-2</v>
      </c>
      <c r="H130" s="13" t="str">
        <f t="shared" si="20"/>
        <v>A</v>
      </c>
      <c r="I130" s="12">
        <f t="shared" si="21"/>
        <v>-2</v>
      </c>
      <c r="M130" s="13" t="str">
        <f t="shared" si="22"/>
        <v>A</v>
      </c>
      <c r="N130" s="12">
        <f t="shared" si="23"/>
        <v>-2</v>
      </c>
      <c r="R130" s="13" t="str">
        <f t="shared" si="24"/>
        <v>A</v>
      </c>
      <c r="S130" s="12">
        <f t="shared" si="25"/>
        <v>-2</v>
      </c>
      <c r="X130" s="13" t="str">
        <f t="shared" si="26"/>
        <v>A</v>
      </c>
      <c r="Y130" s="12">
        <f t="shared" si="27"/>
        <v>-2</v>
      </c>
      <c r="AC130" s="13">
        <f t="shared" si="28"/>
        <v>0.91260716442657697</v>
      </c>
      <c r="AD130" s="12">
        <f t="shared" si="29"/>
        <v>6.8016388031130947E-3</v>
      </c>
      <c r="AH130" s="13">
        <f t="shared" si="30"/>
        <v>0.98229209616020985</v>
      </c>
      <c r="AI130" s="12">
        <f t="shared" si="31"/>
        <v>8.00390381123821E-3</v>
      </c>
      <c r="AM130" s="13">
        <f t="shared" si="32"/>
        <v>1.0033564655592428</v>
      </c>
      <c r="AN130" s="12">
        <f t="shared" si="33"/>
        <v>8.3636586046548396E-3</v>
      </c>
    </row>
    <row r="131" spans="1:40" x14ac:dyDescent="0.3">
      <c r="A131" s="13">
        <f t="shared" si="17"/>
        <v>5.5462571295791075E-5</v>
      </c>
      <c r="C131" s="13" t="str">
        <f t="shared" si="18"/>
        <v>A</v>
      </c>
      <c r="D131" s="12">
        <f t="shared" si="19"/>
        <v>-2</v>
      </c>
      <c r="H131" s="13" t="str">
        <f t="shared" si="20"/>
        <v>A</v>
      </c>
      <c r="I131" s="12">
        <f t="shared" si="21"/>
        <v>-2</v>
      </c>
      <c r="M131" s="13" t="str">
        <f t="shared" si="22"/>
        <v>A</v>
      </c>
      <c r="N131" s="12">
        <f t="shared" si="23"/>
        <v>-2</v>
      </c>
      <c r="R131" s="13" t="str">
        <f t="shared" si="24"/>
        <v>A</v>
      </c>
      <c r="S131" s="12">
        <f t="shared" si="25"/>
        <v>-2</v>
      </c>
      <c r="X131" s="13" t="str">
        <f t="shared" si="26"/>
        <v>A</v>
      </c>
      <c r="Y131" s="12">
        <f t="shared" si="27"/>
        <v>-2</v>
      </c>
      <c r="AC131" s="13">
        <f t="shared" si="28"/>
        <v>0.9128185782657986</v>
      </c>
      <c r="AD131" s="12">
        <f t="shared" si="29"/>
        <v>6.8033535732983817E-3</v>
      </c>
      <c r="AH131" s="13">
        <f t="shared" si="30"/>
        <v>0.98248034425939035</v>
      </c>
      <c r="AI131" s="12">
        <f t="shared" si="31"/>
        <v>8.0054656075921708E-3</v>
      </c>
      <c r="AM131" s="13">
        <f t="shared" si="32"/>
        <v>1.0035387041328212</v>
      </c>
      <c r="AN131" s="12">
        <f t="shared" si="33"/>
        <v>8.3651854683383133E-3</v>
      </c>
    </row>
    <row r="132" spans="1:40" x14ac:dyDescent="0.3">
      <c r="A132" s="13">
        <f t="shared" si="17"/>
        <v>5.6234132519034907E-5</v>
      </c>
      <c r="C132" s="13" t="str">
        <f t="shared" si="18"/>
        <v>A</v>
      </c>
      <c r="D132" s="12">
        <f t="shared" si="19"/>
        <v>-2</v>
      </c>
      <c r="H132" s="13" t="str">
        <f t="shared" si="20"/>
        <v>A</v>
      </c>
      <c r="I132" s="12">
        <f t="shared" si="21"/>
        <v>-2</v>
      </c>
      <c r="M132" s="13" t="str">
        <f t="shared" si="22"/>
        <v>A</v>
      </c>
      <c r="N132" s="12">
        <f t="shared" si="23"/>
        <v>-2</v>
      </c>
      <c r="R132" s="13" t="str">
        <f t="shared" si="24"/>
        <v>A</v>
      </c>
      <c r="S132" s="12">
        <f t="shared" si="25"/>
        <v>-2</v>
      </c>
      <c r="X132" s="13" t="str">
        <f t="shared" si="26"/>
        <v>A</v>
      </c>
      <c r="Y132" s="12">
        <f t="shared" si="27"/>
        <v>-2</v>
      </c>
      <c r="AC132" s="13">
        <f t="shared" si="28"/>
        <v>0.91303289932112808</v>
      </c>
      <c r="AD132" s="12">
        <f t="shared" si="29"/>
        <v>6.8050919218597501E-3</v>
      </c>
      <c r="AH132" s="13">
        <f t="shared" si="30"/>
        <v>0.9826711908085749</v>
      </c>
      <c r="AI132" s="12">
        <f t="shared" si="31"/>
        <v>8.0070489670466798E-3</v>
      </c>
      <c r="AM132" s="13">
        <f t="shared" si="32"/>
        <v>1.0037234603581984</v>
      </c>
      <c r="AN132" s="12">
        <f t="shared" si="33"/>
        <v>8.3667334296520703E-3</v>
      </c>
    </row>
    <row r="133" spans="1:40" x14ac:dyDescent="0.3">
      <c r="A133" s="13">
        <f t="shared" si="17"/>
        <v>5.7016427228074753E-5</v>
      </c>
      <c r="C133" s="13" t="str">
        <f t="shared" si="18"/>
        <v>A</v>
      </c>
      <c r="D133" s="12">
        <f t="shared" si="19"/>
        <v>-2</v>
      </c>
      <c r="H133" s="13" t="str">
        <f t="shared" si="20"/>
        <v>A</v>
      </c>
      <c r="I133" s="12">
        <f t="shared" si="21"/>
        <v>-2</v>
      </c>
      <c r="M133" s="13" t="str">
        <f t="shared" si="22"/>
        <v>A</v>
      </c>
      <c r="N133" s="12">
        <f t="shared" si="23"/>
        <v>-2</v>
      </c>
      <c r="R133" s="13" t="str">
        <f t="shared" si="24"/>
        <v>A</v>
      </c>
      <c r="S133" s="12">
        <f t="shared" si="25"/>
        <v>-2</v>
      </c>
      <c r="X133" s="13" t="str">
        <f t="shared" si="26"/>
        <v>A</v>
      </c>
      <c r="Y133" s="12">
        <f t="shared" si="27"/>
        <v>-2</v>
      </c>
      <c r="AC133" s="13">
        <f t="shared" si="28"/>
        <v>0.91325016710138562</v>
      </c>
      <c r="AD133" s="12">
        <f t="shared" si="29"/>
        <v>6.8068541693051734E-3</v>
      </c>
      <c r="AH133" s="13">
        <f t="shared" si="30"/>
        <v>0.98286467138839129</v>
      </c>
      <c r="AI133" s="12">
        <f t="shared" si="31"/>
        <v>8.0086541850918486E-3</v>
      </c>
      <c r="AM133" s="13">
        <f t="shared" si="32"/>
        <v>1.0039107687688942</v>
      </c>
      <c r="AN133" s="12">
        <f t="shared" si="33"/>
        <v>8.3683027781645148E-3</v>
      </c>
    </row>
    <row r="134" spans="1:40" x14ac:dyDescent="0.3">
      <c r="A134" s="13">
        <f t="shared" si="17"/>
        <v>5.7809604740571809E-5</v>
      </c>
      <c r="C134" s="13" t="str">
        <f t="shared" si="18"/>
        <v>A</v>
      </c>
      <c r="D134" s="12">
        <f t="shared" si="19"/>
        <v>-2</v>
      </c>
      <c r="H134" s="13" t="str">
        <f t="shared" si="20"/>
        <v>A</v>
      </c>
      <c r="I134" s="12">
        <f t="shared" si="21"/>
        <v>-2</v>
      </c>
      <c r="M134" s="13" t="str">
        <f t="shared" si="22"/>
        <v>A</v>
      </c>
      <c r="N134" s="12">
        <f t="shared" si="23"/>
        <v>-2</v>
      </c>
      <c r="R134" s="13" t="str">
        <f t="shared" si="24"/>
        <v>A</v>
      </c>
      <c r="S134" s="12">
        <f t="shared" si="25"/>
        <v>-2</v>
      </c>
      <c r="X134" s="13" t="str">
        <f t="shared" si="26"/>
        <v>A</v>
      </c>
      <c r="Y134" s="12">
        <f t="shared" si="27"/>
        <v>-2</v>
      </c>
      <c r="AC134" s="13">
        <f t="shared" si="28"/>
        <v>0.9134704216394024</v>
      </c>
      <c r="AD134" s="12">
        <f t="shared" si="29"/>
        <v>6.8086406404012185E-3</v>
      </c>
      <c r="AH134" s="13">
        <f t="shared" si="30"/>
        <v>0.98306082205865875</v>
      </c>
      <c r="AI134" s="12">
        <f t="shared" si="31"/>
        <v>8.0102815612071009E-3</v>
      </c>
      <c r="AM134" s="13">
        <f t="shared" si="32"/>
        <v>1.0041006643651393</v>
      </c>
      <c r="AN134" s="12">
        <f t="shared" si="33"/>
        <v>8.3698938073656637E-3</v>
      </c>
    </row>
    <row r="135" spans="1:40" x14ac:dyDescent="0.3">
      <c r="A135" s="13">
        <f t="shared" si="17"/>
        <v>5.8613816451402873E-5</v>
      </c>
      <c r="C135" s="13" t="str">
        <f t="shared" si="18"/>
        <v>A</v>
      </c>
      <c r="D135" s="12">
        <f t="shared" si="19"/>
        <v>-2</v>
      </c>
      <c r="H135" s="13" t="str">
        <f t="shared" si="20"/>
        <v>A</v>
      </c>
      <c r="I135" s="12">
        <f t="shared" si="21"/>
        <v>-2</v>
      </c>
      <c r="M135" s="13" t="str">
        <f t="shared" si="22"/>
        <v>A</v>
      </c>
      <c r="N135" s="12">
        <f t="shared" si="23"/>
        <v>-2</v>
      </c>
      <c r="R135" s="13" t="str">
        <f t="shared" si="24"/>
        <v>A</v>
      </c>
      <c r="S135" s="12">
        <f t="shared" si="25"/>
        <v>-2</v>
      </c>
      <c r="X135" s="13" t="str">
        <f t="shared" si="26"/>
        <v>A</v>
      </c>
      <c r="Y135" s="12">
        <f t="shared" si="27"/>
        <v>-2</v>
      </c>
      <c r="AC135" s="13">
        <f t="shared" si="28"/>
        <v>0.91369370349861523</v>
      </c>
      <c r="AD135" s="12">
        <f t="shared" si="29"/>
        <v>6.810451664227099E-3</v>
      </c>
      <c r="AH135" s="13">
        <f t="shared" si="30"/>
        <v>0.98325967936461478</v>
      </c>
      <c r="AI135" s="12">
        <f t="shared" si="31"/>
        <v>8.0119313989134491E-3</v>
      </c>
      <c r="AM135" s="13">
        <f t="shared" si="32"/>
        <v>1.0042931826199863</v>
      </c>
      <c r="AN135" s="12">
        <f t="shared" si="33"/>
        <v>8.3715068147188661E-3</v>
      </c>
    </row>
    <row r="136" spans="1:40" x14ac:dyDescent="0.3">
      <c r="A136" s="13">
        <f t="shared" si="17"/>
        <v>5.9429215861557263E-5</v>
      </c>
      <c r="C136" s="13" t="str">
        <f t="shared" si="18"/>
        <v>A</v>
      </c>
      <c r="D136" s="12">
        <f t="shared" si="19"/>
        <v>-2</v>
      </c>
      <c r="H136" s="13" t="str">
        <f t="shared" si="20"/>
        <v>A</v>
      </c>
      <c r="I136" s="12">
        <f t="shared" si="21"/>
        <v>-2</v>
      </c>
      <c r="M136" s="13" t="str">
        <f t="shared" si="22"/>
        <v>A</v>
      </c>
      <c r="N136" s="12">
        <f t="shared" si="23"/>
        <v>-2</v>
      </c>
      <c r="R136" s="13" t="str">
        <f t="shared" si="24"/>
        <v>A</v>
      </c>
      <c r="S136" s="12">
        <f t="shared" si="25"/>
        <v>-2</v>
      </c>
      <c r="X136" s="13" t="str">
        <f t="shared" si="26"/>
        <v>A</v>
      </c>
      <c r="Y136" s="12">
        <f t="shared" si="27"/>
        <v>-2</v>
      </c>
      <c r="AC136" s="13">
        <f t="shared" si="28"/>
        <v>0.91392005377973651</v>
      </c>
      <c r="AD136" s="12">
        <f t="shared" si="29"/>
        <v>6.8122875742293284E-3</v>
      </c>
      <c r="AH136" s="13">
        <f t="shared" si="30"/>
        <v>0.98346128034322333</v>
      </c>
      <c r="AI136" s="12">
        <f t="shared" si="31"/>
        <v>8.0136040058264007E-3</v>
      </c>
      <c r="AM136" s="13">
        <f t="shared" si="32"/>
        <v>1.0044883594854974</v>
      </c>
      <c r="AN136" s="12">
        <f t="shared" si="33"/>
        <v>8.3731421017131206E-3</v>
      </c>
    </row>
    <row r="137" spans="1:40" x14ac:dyDescent="0.3">
      <c r="A137" s="13">
        <f t="shared" si="17"/>
        <v>6.0255958607435772E-5</v>
      </c>
      <c r="C137" s="13" t="str">
        <f t="shared" si="18"/>
        <v>A</v>
      </c>
      <c r="D137" s="12">
        <f t="shared" si="19"/>
        <v>-2</v>
      </c>
      <c r="H137" s="13" t="str">
        <f t="shared" si="20"/>
        <v>A</v>
      </c>
      <c r="I137" s="12">
        <f t="shared" si="21"/>
        <v>-2</v>
      </c>
      <c r="M137" s="13" t="str">
        <f t="shared" si="22"/>
        <v>A</v>
      </c>
      <c r="N137" s="12">
        <f t="shared" si="23"/>
        <v>-2</v>
      </c>
      <c r="R137" s="13" t="str">
        <f t="shared" si="24"/>
        <v>A</v>
      </c>
      <c r="S137" s="12">
        <f t="shared" si="25"/>
        <v>-2</v>
      </c>
      <c r="X137" s="13" t="str">
        <f t="shared" si="26"/>
        <v>A</v>
      </c>
      <c r="Y137" s="12">
        <f t="shared" si="27"/>
        <v>-2</v>
      </c>
      <c r="AC137" s="13">
        <f t="shared" si="28"/>
        <v>0.91414951412749734</v>
      </c>
      <c r="AD137" s="12">
        <f t="shared" si="29"/>
        <v>6.8141487082770081E-3</v>
      </c>
      <c r="AH137" s="13">
        <f t="shared" si="30"/>
        <v>0.98366566252954868</v>
      </c>
      <c r="AI137" s="12">
        <f t="shared" si="31"/>
        <v>8.015299693709536E-3</v>
      </c>
      <c r="AM137" s="13">
        <f t="shared" si="32"/>
        <v>1.004686231399001</v>
      </c>
      <c r="AN137" s="12">
        <f t="shared" si="33"/>
        <v>8.3747999739161114E-3</v>
      </c>
    </row>
    <row r="138" spans="1:40" x14ac:dyDescent="0.3">
      <c r="A138" s="13">
        <f t="shared" si="17"/>
        <v>6.1094202490557221E-5</v>
      </c>
      <c r="C138" s="13" t="str">
        <f t="shared" si="18"/>
        <v>A</v>
      </c>
      <c r="D138" s="12">
        <f t="shared" si="19"/>
        <v>-2</v>
      </c>
      <c r="H138" s="13" t="str">
        <f t="shared" si="20"/>
        <v>A</v>
      </c>
      <c r="I138" s="12">
        <f t="shared" si="21"/>
        <v>-2</v>
      </c>
      <c r="M138" s="13" t="str">
        <f t="shared" si="22"/>
        <v>A</v>
      </c>
      <c r="N138" s="12">
        <f t="shared" si="23"/>
        <v>-2</v>
      </c>
      <c r="R138" s="13" t="str">
        <f t="shared" si="24"/>
        <v>A</v>
      </c>
      <c r="S138" s="12">
        <f t="shared" si="25"/>
        <v>-2</v>
      </c>
      <c r="X138" s="13" t="str">
        <f t="shared" si="26"/>
        <v>A</v>
      </c>
      <c r="Y138" s="12">
        <f t="shared" si="27"/>
        <v>-2</v>
      </c>
      <c r="AC138" s="13">
        <f t="shared" si="28"/>
        <v>0.91438212673746566</v>
      </c>
      <c r="AD138" s="12">
        <f t="shared" si="29"/>
        <v>6.8160354087177652E-3</v>
      </c>
      <c r="AH138" s="13">
        <f t="shared" si="30"/>
        <v>0.98387286396321516</v>
      </c>
      <c r="AI138" s="12">
        <f t="shared" si="31"/>
        <v>8.0170187785287145E-3</v>
      </c>
      <c r="AM138" s="13">
        <f t="shared" si="32"/>
        <v>1.0048868352894331</v>
      </c>
      <c r="AN138" s="12">
        <f t="shared" si="33"/>
        <v>8.3764807410278436E-3</v>
      </c>
    </row>
    <row r="139" spans="1:40" x14ac:dyDescent="0.3">
      <c r="A139" s="13">
        <f t="shared" si="17"/>
        <v>6.194410750767815E-5</v>
      </c>
      <c r="C139" s="13" t="str">
        <f t="shared" si="18"/>
        <v>A</v>
      </c>
      <c r="D139" s="12">
        <f t="shared" si="19"/>
        <v>-2</v>
      </c>
      <c r="H139" s="13" t="str">
        <f t="shared" si="20"/>
        <v>A</v>
      </c>
      <c r="I139" s="12">
        <f t="shared" si="21"/>
        <v>-2</v>
      </c>
      <c r="M139" s="13" t="str">
        <f t="shared" si="22"/>
        <v>A</v>
      </c>
      <c r="N139" s="12">
        <f t="shared" si="23"/>
        <v>-2</v>
      </c>
      <c r="R139" s="13" t="str">
        <f t="shared" si="24"/>
        <v>A</v>
      </c>
      <c r="S139" s="12">
        <f t="shared" si="25"/>
        <v>-2</v>
      </c>
      <c r="X139" s="13" t="str">
        <f t="shared" si="26"/>
        <v>A</v>
      </c>
      <c r="Y139" s="12">
        <f t="shared" si="27"/>
        <v>-2</v>
      </c>
      <c r="AC139" s="13">
        <f t="shared" si="28"/>
        <v>0.91461793436293848</v>
      </c>
      <c r="AD139" s="12">
        <f t="shared" si="29"/>
        <v>6.817948022434287E-3</v>
      </c>
      <c r="AH139" s="13">
        <f t="shared" si="30"/>
        <v>0.98408292319493629</v>
      </c>
      <c r="AI139" s="12">
        <f t="shared" si="31"/>
        <v>8.0187615805069716E-3</v>
      </c>
      <c r="AM139" s="13">
        <f t="shared" si="32"/>
        <v>1.0050902085837463</v>
      </c>
      <c r="AN139" s="12">
        <f t="shared" si="33"/>
        <v>8.3781847169349909E-3</v>
      </c>
    </row>
    <row r="140" spans="1:40" x14ac:dyDescent="0.3">
      <c r="A140" s="13">
        <f t="shared" ref="A140:A203" si="34">D$2*10^((ROW(A140)-7)*LOG(H$2/D$2,10)/C$2)</f>
        <v>6.2805835881331795E-5</v>
      </c>
      <c r="C140" s="13" t="str">
        <f t="shared" si="18"/>
        <v>A</v>
      </c>
      <c r="D140" s="12">
        <f t="shared" si="19"/>
        <v>-2</v>
      </c>
      <c r="H140" s="13" t="str">
        <f t="shared" si="20"/>
        <v>A</v>
      </c>
      <c r="I140" s="12">
        <f t="shared" si="21"/>
        <v>-2</v>
      </c>
      <c r="M140" s="13" t="str">
        <f t="shared" si="22"/>
        <v>A</v>
      </c>
      <c r="N140" s="12">
        <f t="shared" si="23"/>
        <v>-2</v>
      </c>
      <c r="R140" s="13" t="str">
        <f t="shared" si="24"/>
        <v>A</v>
      </c>
      <c r="S140" s="12">
        <f t="shared" si="25"/>
        <v>-2</v>
      </c>
      <c r="X140" s="13" t="str">
        <f t="shared" si="26"/>
        <v>A</v>
      </c>
      <c r="Y140" s="12">
        <f t="shared" si="27"/>
        <v>-2</v>
      </c>
      <c r="AC140" s="13">
        <f t="shared" si="28"/>
        <v>0.91485698032190976</v>
      </c>
      <c r="AD140" s="12">
        <f t="shared" si="29"/>
        <v>6.8198869009015563E-3</v>
      </c>
      <c r="AH140" s="13">
        <f t="shared" si="30"/>
        <v>0.98429587929312512</v>
      </c>
      <c r="AI140" s="12">
        <f t="shared" si="31"/>
        <v>8.0205284241800737E-3</v>
      </c>
      <c r="AM140" s="13">
        <f t="shared" si="32"/>
        <v>1.0052963892134044</v>
      </c>
      <c r="AN140" s="12">
        <f t="shared" si="33"/>
        <v>8.3799122197658893E-3</v>
      </c>
    </row>
    <row r="141" spans="1:40" x14ac:dyDescent="0.3">
      <c r="A141" s="13">
        <f t="shared" si="34"/>
        <v>6.3679552090791593E-5</v>
      </c>
      <c r="C141" s="13" t="str">
        <f t="shared" ref="C141:C204" si="35">IF(D141&gt;=0,SQRT(2*(((1/C$5+D141+$A141)/2)^2+((D141+$A141-1/C$5)/2)^2+(($A141/($A141+1))*(1/C$5+D141+1))^2)/(1/C$5+D141-$A141)^2),IF(D142&lt;0,"A",C142))</f>
        <v>A</v>
      </c>
      <c r="D141" s="12">
        <f t="shared" ref="D141:D204" si="36">IF($A141+(2*$R$2)^-2-1/C$5&gt;=0,IF((     1+$AC$2*($A141+1)*    (   1+($A141+1)*2*$R$2^2/(1+SQRT(4*$A141*$R$2^2+1-4*$R$2^2/C$5))     )/$I$2   )^2    +($X$2*($A141+1)*    (   1+($A141+1)*2*$R$2^2/(1+SQRT(4*$A141*$R$2^2+1-4*$R$2^2/C$5))     )/$I$2             )^2&lt;$AS$2,(1/(2*$R$2)+SQRT($A141+(2*$R$2)^-2-1/C$5))^2,-1),-2)</f>
        <v>-2</v>
      </c>
      <c r="H141" s="13" t="str">
        <f t="shared" ref="H141:H204" si="37">IF(I141&gt;=0,SQRT(2*(((1/H$5+I141+$A141)/2)^2+((I141+$A141-1/H$5)/2)^2+(($A141/($A141+1))*(1/H$5+I141+1))^2)/(1/H$5+I141-$A141)^2),IF(I142&lt;0,"A",H142))</f>
        <v>A</v>
      </c>
      <c r="I141" s="12">
        <f t="shared" ref="I141:I204" si="38">IF($A141+(2*$R$2)^-2-1/H$5&gt;=0,IF((     1+$AC$2*($A141+1)*    (   1+($A141+1)*2*$R$2^2/(1+SQRT(4*$A141*$R$2^2+1-4*$R$2^2/H$5))     )/$I$2   )^2    +($X$2*($A141+1)*    (   1+($A141+1)*2*$R$2^2/(1+SQRT(4*$A141*$R$2^2+1-4*$R$2^2/H$5))     )/$I$2             )^2&lt;$AS$2,(1/(2*$R$2)+SQRT($A141+(2*$R$2)^-2-1/H$5))^2,-1),-2)</f>
        <v>-2</v>
      </c>
      <c r="M141" s="13" t="str">
        <f t="shared" ref="M141:M204" si="39">IF(N141&gt;=0,SQRT(2*(((1/M$5+N141+$A141)/2)^2+((N141+$A141-1/M$5)/2)^2+(($A141/($A141+1))*(1/M$5+N141+1))^2)/(1/M$5+N141-$A141)^2),IF(N142&lt;0,"A",M142))</f>
        <v>A</v>
      </c>
      <c r="N141" s="12">
        <f t="shared" ref="N141:N204" si="40">IF($A141+(2*$R$2)^-2-1/M$5&gt;=0,IF((     1+$AC$2*($A141+1)*    (   1+($A141+1)*2*$R$2^2/(1+SQRT(4*$A141*$R$2^2+1-4*$R$2^2/M$5))     )/$I$2   )^2    +($X$2*($A141+1)*    (   1+($A141+1)*2*$R$2^2/(1+SQRT(4*$A141*$R$2^2+1-4*$R$2^2/M$5))     )/$I$2             )^2&lt;$AS$2,(1/(2*$R$2)+SQRT($A141+(2*$R$2)^-2-1/M$5))^2,-1),-2)</f>
        <v>-2</v>
      </c>
      <c r="R141" s="13" t="str">
        <f t="shared" ref="R141:R204" si="41">IF(S141&gt;=0,SQRT(2*(((1/R$5+S141+$A141)/2)^2+((S141+$A141-1/R$5)/2)^2+(($A141/($A141+1))*(1/R$5+S141+1))^2)/(1/R$5+S141-$A141)^2),IF(S142&lt;0,"A",R142))</f>
        <v>A</v>
      </c>
      <c r="S141" s="12">
        <f t="shared" ref="S141:S204" si="42">IF($A141+(2*$R$2)^-2-1/R$5&gt;=0,IF((     1+$AC$2*($A141+1)*    (   1+($A141+1)*2*$R$2^2/(1+SQRT(4*$A141*$R$2^2+1-4*$R$2^2/R$5))     )/$I$2   )^2    +($X$2*($A141+1)*    (   1+($A141+1)*2*$R$2^2/(1+SQRT(4*$A141*$R$2^2+1-4*$R$2^2/R$5))     )/$I$2             )^2&lt;$AS$2,(1/(2*$R$2)+SQRT($A141+(2*$R$2)^-2-1/R$5))^2,-1),-2)</f>
        <v>-2</v>
      </c>
      <c r="X141" s="13" t="str">
        <f t="shared" ref="X141:X204" si="43">IF(Y141&gt;=0,SQRT(2*(((1/X$5+Y141+$A141)/2)^2+((Y141+$A141-1/X$5)/2)^2+(($A141/($A141+1))*(1/X$5+Y141+1))^2)/(1/X$5+Y141-$A141)^2),IF(Y142&lt;0,"A",X142))</f>
        <v>A</v>
      </c>
      <c r="Y141" s="12">
        <f t="shared" ref="Y141:Y204" si="44">IF($A141+(2*$R$2)^-2-1/X$5&gt;=0,IF((     1+$AC$2*($A141+1)*    (   1+($A141+1)*2*$R$2^2/(1+SQRT(4*$A141*$R$2^2+1-4*$R$2^2/X$5))     )/$I$2   )^2    +($X$2*($A141+1)*    (   1+($A141+1)*2*$R$2^2/(1+SQRT(4*$A141*$R$2^2+1-4*$R$2^2/X$5))     )/$I$2             )^2&lt;$AS$2,(1/(2*$R$2)+SQRT($A141+(2*$R$2)^-2-1/X$5))^2,-1),-2)</f>
        <v>-2</v>
      </c>
      <c r="AC141" s="13">
        <f t="shared" ref="AC141:AC204" si="45">IF(AD141&gt;=0,SQRT(2*(((1/AC$5+AD141+$A141)/2)^2+((AD141+$A141-1/AC$5)/2)^2+(($A141/($A141+1))*(1/AC$5+AD141+1))^2)/(1/AC$5+AD141-$A141)^2),IF(AD142&lt;0,"A",AC142))</f>
        <v>0.9150993085041158</v>
      </c>
      <c r="AD141" s="12">
        <f t="shared" ref="AD141:AD204" si="46">IF($A141+(2*$R$2)^-2-1/AC$5&gt;=0,IF((     1+$AC$2*($A141+1)*    (   1+($A141+1)*2*$R$2^2/(1+SQRT(4*$A141*$R$2^2+1-4*$R$2^2/AC$5))     )/$I$2   )^2    +($X$2*($A141+1)*    (   1+($A141+1)*2*$R$2^2/(1+SQRT(4*$A141*$R$2^2+1-4*$R$2^2/AC$5))     )/$I$2             )^2&lt;$AS$2,(1/(2*$R$2)+SQRT($A141+(2*$R$2)^-2-1/AC$5))^2,-1),-2)</f>
        <v>6.8218524002446905E-3</v>
      </c>
      <c r="AH141" s="13">
        <f t="shared" ref="AH141:AH204" si="47">IF(AI141&gt;=0,SQRT(2*(((1/AH$5+AI141+$A141)/2)^2+((AI141+$A141-1/AH$5)/2)^2+(($A141/($A141+1))*(1/AH$5+AI141+1))^2)/(1/AH$5+AI141-$A141)^2),IF(AI142&lt;0,"A",AH142))</f>
        <v>0.98451177185058147</v>
      </c>
      <c r="AI141" s="12">
        <f t="shared" ref="AI141:AI204" si="48">IF($A141+(2*$R$2)^-2-1/AH$5&gt;=0,IF((     1+$AC$2*($A141+1)*    (   1+($A141+1)*2*$R$2^2/(1+SQRT(4*$A141*$R$2^2+1-4*$R$2^2/AH$5))     )/$I$2   )^2    +($X$2*($A141+1)*    (   1+($A141+1)*2*$R$2^2/(1+SQRT(4*$A141*$R$2^2+1-4*$R$2^2/AH$5))     )/$I$2             )^2&lt;$AS$2,(1/(2*$R$2)+SQRT($A141+(2*$R$2)^-2-1/AH$5))^2,-1),-2)</f>
        <v>8.0223196384527472E-3</v>
      </c>
      <c r="AM141" s="13">
        <f t="shared" ref="AM141:AM204" si="49">IF(AN141&gt;=0,SQRT(2*(((1/AM$5+AN141+$A141)/2)^2+((AN141+$A141-1/AM$5)/2)^2+(($A141/($A141+1))*(1/AM$5+AN141+1))^2)/(1/AM$5+AN141-$A141)^2),IF(AN142&lt;0,"A",AM142))</f>
        <v>1.0055054156209478</v>
      </c>
      <c r="AN141" s="12">
        <f t="shared" ref="AN141:AN204" si="50">IF($A141+(2*$R$2)^-2-1/AM$5&gt;=0,IF((     1+$AC$2*($A141+1)*    (   1+($A141+1)*2*$R$2^2/(1+SQRT(4*$A141*$R$2^2+1-4*$R$2^2/AM$5))     )/$I$2   )^2    +($X$2*($A141+1)*    (   1+($A141+1)*2*$R$2^2/(1+SQRT(4*$A141*$R$2^2+1-4*$R$2^2/AM$5))     )/$I$2             )^2&lt;$AS$2,(1/(2*$R$2)+SQRT($A141+(2*$R$2)^-2-1/AM$5))^2,-1),-2)</f>
        <v>8.3816635719462136E-3</v>
      </c>
    </row>
    <row r="142" spans="1:40" x14ac:dyDescent="0.3">
      <c r="A142" s="13">
        <f t="shared" si="34"/>
        <v>6.4565422903465545E-5</v>
      </c>
      <c r="C142" s="13" t="str">
        <f t="shared" si="35"/>
        <v>A</v>
      </c>
      <c r="D142" s="12">
        <f t="shared" si="36"/>
        <v>-2</v>
      </c>
      <c r="H142" s="13" t="str">
        <f t="shared" si="37"/>
        <v>A</v>
      </c>
      <c r="I142" s="12">
        <f t="shared" si="38"/>
        <v>-2</v>
      </c>
      <c r="M142" s="13" t="str">
        <f t="shared" si="39"/>
        <v>A</v>
      </c>
      <c r="N142" s="12">
        <f t="shared" si="40"/>
        <v>-2</v>
      </c>
      <c r="R142" s="13" t="str">
        <f t="shared" si="41"/>
        <v>A</v>
      </c>
      <c r="S142" s="12">
        <f t="shared" si="42"/>
        <v>-2</v>
      </c>
      <c r="X142" s="13" t="str">
        <f t="shared" si="43"/>
        <v>A</v>
      </c>
      <c r="Y142" s="12">
        <f t="shared" si="44"/>
        <v>-2</v>
      </c>
      <c r="AC142" s="13">
        <f t="shared" si="45"/>
        <v>0.91534496337815408</v>
      </c>
      <c r="AD142" s="12">
        <f t="shared" si="46"/>
        <v>6.8238448812974629E-3</v>
      </c>
      <c r="AH142" s="13">
        <f t="shared" si="47"/>
        <v>0.98473064099125884</v>
      </c>
      <c r="AI142" s="12">
        <f t="shared" si="48"/>
        <v>8.0241355566556139E-3</v>
      </c>
      <c r="AM142" s="13">
        <f t="shared" si="49"/>
        <v>1.0057173267666442</v>
      </c>
      <c r="AN142" s="12">
        <f t="shared" si="50"/>
        <v>8.3834391002553642E-3</v>
      </c>
    </row>
    <row r="143" spans="1:40" x14ac:dyDescent="0.3">
      <c r="A143" s="13">
        <f t="shared" si="34"/>
        <v>6.5463617406727489E-5</v>
      </c>
      <c r="C143" s="13" t="str">
        <f t="shared" si="35"/>
        <v>A</v>
      </c>
      <c r="D143" s="12">
        <f t="shared" si="36"/>
        <v>-2</v>
      </c>
      <c r="H143" s="13" t="str">
        <f t="shared" si="37"/>
        <v>A</v>
      </c>
      <c r="I143" s="12">
        <f t="shared" si="38"/>
        <v>-2</v>
      </c>
      <c r="M143" s="13" t="str">
        <f t="shared" si="39"/>
        <v>A</v>
      </c>
      <c r="N143" s="12">
        <f t="shared" si="40"/>
        <v>-2</v>
      </c>
      <c r="R143" s="13" t="str">
        <f t="shared" si="41"/>
        <v>A</v>
      </c>
      <c r="S143" s="12">
        <f t="shared" si="42"/>
        <v>-2</v>
      </c>
      <c r="X143" s="13" t="str">
        <f t="shared" si="43"/>
        <v>A</v>
      </c>
      <c r="Y143" s="12">
        <f t="shared" si="44"/>
        <v>-2</v>
      </c>
      <c r="AC143" s="13">
        <f t="shared" si="45"/>
        <v>0.91559398999868269</v>
      </c>
      <c r="AD143" s="12">
        <f t="shared" si="46"/>
        <v>6.8258647096614694E-3</v>
      </c>
      <c r="AH143" s="13">
        <f t="shared" si="47"/>
        <v>0.9849525273771117</v>
      </c>
      <c r="AI143" s="12">
        <f t="shared" si="48"/>
        <v>8.025976516602789E-3</v>
      </c>
      <c r="AM143" s="13">
        <f t="shared" si="49"/>
        <v>1.005932162135216</v>
      </c>
      <c r="AN143" s="12">
        <f t="shared" si="50"/>
        <v>8.3852391358835258E-3</v>
      </c>
    </row>
    <row r="144" spans="1:40" x14ac:dyDescent="0.3">
      <c r="A144" s="13">
        <f t="shared" si="34"/>
        <v>6.6374307040190878E-5</v>
      </c>
      <c r="C144" s="13" t="str">
        <f t="shared" si="35"/>
        <v>A</v>
      </c>
      <c r="D144" s="12">
        <f t="shared" si="36"/>
        <v>-2</v>
      </c>
      <c r="H144" s="13" t="str">
        <f t="shared" si="37"/>
        <v>A</v>
      </c>
      <c r="I144" s="12">
        <f t="shared" si="38"/>
        <v>-2</v>
      </c>
      <c r="M144" s="13" t="str">
        <f t="shared" si="39"/>
        <v>A</v>
      </c>
      <c r="N144" s="12">
        <f t="shared" si="40"/>
        <v>-2</v>
      </c>
      <c r="R144" s="13" t="str">
        <f t="shared" si="41"/>
        <v>A</v>
      </c>
      <c r="S144" s="12">
        <f t="shared" si="42"/>
        <v>-2</v>
      </c>
      <c r="X144" s="13" t="str">
        <f t="shared" si="43"/>
        <v>A</v>
      </c>
      <c r="Y144" s="12">
        <f t="shared" si="44"/>
        <v>-2</v>
      </c>
      <c r="AC144" s="13">
        <f t="shared" si="45"/>
        <v>0.91584643401369514</v>
      </c>
      <c r="AD144" s="12">
        <f t="shared" si="46"/>
        <v>6.8279122557659781E-3</v>
      </c>
      <c r="AH144" s="13">
        <f t="shared" si="47"/>
        <v>0.98517747221501861</v>
      </c>
      <c r="AI144" s="12">
        <f t="shared" si="48"/>
        <v>8.0278428606502163E-3</v>
      </c>
      <c r="AM144" s="13">
        <f t="shared" si="49"/>
        <v>1.0061499617426455</v>
      </c>
      <c r="AN144" s="12">
        <f t="shared" si="50"/>
        <v>8.3870640144894405E-3</v>
      </c>
    </row>
    <row r="145" spans="1:40" x14ac:dyDescent="0.3">
      <c r="A145" s="13">
        <f t="shared" si="34"/>
        <v>6.729766562843177E-5</v>
      </c>
      <c r="C145" s="13" t="str">
        <f t="shared" si="35"/>
        <v>A</v>
      </c>
      <c r="D145" s="12">
        <f t="shared" si="36"/>
        <v>-2</v>
      </c>
      <c r="H145" s="13" t="str">
        <f t="shared" si="37"/>
        <v>A</v>
      </c>
      <c r="I145" s="12">
        <f t="shared" si="38"/>
        <v>-2</v>
      </c>
      <c r="M145" s="13" t="str">
        <f t="shared" si="39"/>
        <v>A</v>
      </c>
      <c r="N145" s="12">
        <f t="shared" si="40"/>
        <v>-2</v>
      </c>
      <c r="R145" s="13" t="str">
        <f t="shared" si="41"/>
        <v>A</v>
      </c>
      <c r="S145" s="12">
        <f t="shared" si="42"/>
        <v>-2</v>
      </c>
      <c r="X145" s="13" t="str">
        <f t="shared" si="43"/>
        <v>A</v>
      </c>
      <c r="Y145" s="12">
        <f t="shared" si="44"/>
        <v>-2</v>
      </c>
      <c r="AC145" s="13">
        <f t="shared" si="45"/>
        <v>0.91610234167187254</v>
      </c>
      <c r="AD145" s="12">
        <f t="shared" si="46"/>
        <v>6.8299878949284361E-3</v>
      </c>
      <c r="AH145" s="13">
        <f t="shared" si="47"/>
        <v>0.98540551726379466</v>
      </c>
      <c r="AI145" s="12">
        <f t="shared" si="48"/>
        <v>8.0297349357546718E-3</v>
      </c>
      <c r="AM145" s="13">
        <f t="shared" si="49"/>
        <v>1.0063707661430681</v>
      </c>
      <c r="AN145" s="12">
        <f t="shared" si="50"/>
        <v>8.3889140762588958E-3</v>
      </c>
    </row>
    <row r="146" spans="1:40" x14ac:dyDescent="0.3">
      <c r="A146" s="13">
        <f t="shared" si="34"/>
        <v>6.8233869414166944E-5</v>
      </c>
      <c r="C146" s="13" t="str">
        <f t="shared" si="35"/>
        <v>A</v>
      </c>
      <c r="D146" s="12">
        <f t="shared" si="36"/>
        <v>-2</v>
      </c>
      <c r="H146" s="13" t="str">
        <f t="shared" si="37"/>
        <v>A</v>
      </c>
      <c r="I146" s="12">
        <f t="shared" si="38"/>
        <v>-2</v>
      </c>
      <c r="M146" s="13" t="str">
        <f t="shared" si="39"/>
        <v>A</v>
      </c>
      <c r="N146" s="12">
        <f t="shared" si="40"/>
        <v>-2</v>
      </c>
      <c r="R146" s="13" t="str">
        <f t="shared" si="41"/>
        <v>A</v>
      </c>
      <c r="S146" s="12">
        <f t="shared" si="42"/>
        <v>-2</v>
      </c>
      <c r="X146" s="13" t="str">
        <f t="shared" si="43"/>
        <v>A</v>
      </c>
      <c r="Y146" s="12">
        <f t="shared" si="44"/>
        <v>-2</v>
      </c>
      <c r="AC146" s="13">
        <f t="shared" si="45"/>
        <v>0.91636175983001722</v>
      </c>
      <c r="AD146" s="12">
        <f t="shared" si="46"/>
        <v>6.8320920074156789E-3</v>
      </c>
      <c r="AH146" s="13">
        <f t="shared" si="47"/>
        <v>0.98563670484127741</v>
      </c>
      <c r="AI146" s="12">
        <f t="shared" si="48"/>
        <v>8.0316530935335192E-3</v>
      </c>
      <c r="AM146" s="13">
        <f t="shared" si="49"/>
        <v>1.0065946164357416</v>
      </c>
      <c r="AN146" s="12">
        <f t="shared" si="50"/>
        <v>8.3907896659639186E-3</v>
      </c>
    </row>
    <row r="147" spans="1:40" x14ac:dyDescent="0.3">
      <c r="A147" s="13">
        <f t="shared" si="34"/>
        <v>6.9183097091893639E-5</v>
      </c>
      <c r="C147" s="13" t="str">
        <f t="shared" si="35"/>
        <v>A</v>
      </c>
      <c r="D147" s="12">
        <f t="shared" si="36"/>
        <v>-2</v>
      </c>
      <c r="H147" s="13" t="str">
        <f t="shared" si="37"/>
        <v>A</v>
      </c>
      <c r="I147" s="12">
        <f t="shared" si="38"/>
        <v>-2</v>
      </c>
      <c r="M147" s="13" t="str">
        <f t="shared" si="39"/>
        <v>A</v>
      </c>
      <c r="N147" s="12">
        <f t="shared" si="40"/>
        <v>-2</v>
      </c>
      <c r="R147" s="13" t="str">
        <f t="shared" si="41"/>
        <v>A</v>
      </c>
      <c r="S147" s="12">
        <f t="shared" si="42"/>
        <v>-2</v>
      </c>
      <c r="X147" s="13" t="str">
        <f t="shared" si="43"/>
        <v>A</v>
      </c>
      <c r="Y147" s="12">
        <f t="shared" si="44"/>
        <v>-2</v>
      </c>
      <c r="AC147" s="13">
        <f t="shared" si="45"/>
        <v>0.91662473596056293</v>
      </c>
      <c r="AD147" s="12">
        <f t="shared" si="46"/>
        <v>6.8342249785057849E-3</v>
      </c>
      <c r="AH147" s="13">
        <f t="shared" si="47"/>
        <v>0.98587107783150019</v>
      </c>
      <c r="AI147" s="12">
        <f t="shared" si="48"/>
        <v>8.0335976903251477E-3</v>
      </c>
      <c r="AM147" s="13">
        <f t="shared" si="49"/>
        <v>1.0068215542720995</v>
      </c>
      <c r="AN147" s="12">
        <f t="shared" si="50"/>
        <v>8.3926911330227064E-3</v>
      </c>
    </row>
    <row r="148" spans="1:40" x14ac:dyDescent="0.3">
      <c r="A148" s="13">
        <f t="shared" si="34"/>
        <v>7.0145529841997127E-5</v>
      </c>
      <c r="C148" s="13" t="str">
        <f t="shared" si="35"/>
        <v>A</v>
      </c>
      <c r="D148" s="12">
        <f t="shared" si="36"/>
        <v>-2</v>
      </c>
      <c r="H148" s="13" t="str">
        <f t="shared" si="37"/>
        <v>A</v>
      </c>
      <c r="I148" s="12">
        <f t="shared" si="38"/>
        <v>-2</v>
      </c>
      <c r="M148" s="13" t="str">
        <f t="shared" si="39"/>
        <v>A</v>
      </c>
      <c r="N148" s="12">
        <f t="shared" si="40"/>
        <v>-2</v>
      </c>
      <c r="R148" s="13" t="str">
        <f t="shared" si="41"/>
        <v>A</v>
      </c>
      <c r="S148" s="12">
        <f t="shared" si="42"/>
        <v>-2</v>
      </c>
      <c r="X148" s="13" t="str">
        <f t="shared" si="43"/>
        <v>A</v>
      </c>
      <c r="Y148" s="12">
        <f t="shared" si="44"/>
        <v>-2</v>
      </c>
      <c r="AC148" s="13">
        <f t="shared" si="45"/>
        <v>0.9168913181591648</v>
      </c>
      <c r="AD148" s="12">
        <f t="shared" si="46"/>
        <v>6.8363871985506726E-3</v>
      </c>
      <c r="AH148" s="13">
        <f t="shared" si="47"/>
        <v>0.98610867969194649</v>
      </c>
      <c r="AI148" s="12">
        <f t="shared" si="48"/>
        <v>8.0355690872501839E-3</v>
      </c>
      <c r="AM148" s="13">
        <f t="shared" si="49"/>
        <v>1.0070516218628904</v>
      </c>
      <c r="AN148" s="12">
        <f t="shared" si="50"/>
        <v>8.3946188315602924E-3</v>
      </c>
    </row>
    <row r="149" spans="1:40" x14ac:dyDescent="0.3">
      <c r="A149" s="13">
        <f t="shared" si="34"/>
        <v>7.1121351365332905E-5</v>
      </c>
      <c r="C149" s="13" t="str">
        <f t="shared" si="35"/>
        <v>A</v>
      </c>
      <c r="D149" s="12">
        <f t="shared" si="36"/>
        <v>-2</v>
      </c>
      <c r="H149" s="13" t="str">
        <f t="shared" si="37"/>
        <v>A</v>
      </c>
      <c r="I149" s="12">
        <f t="shared" si="38"/>
        <v>-2</v>
      </c>
      <c r="M149" s="13" t="str">
        <f t="shared" si="39"/>
        <v>A</v>
      </c>
      <c r="N149" s="12">
        <f t="shared" si="40"/>
        <v>-2</v>
      </c>
      <c r="R149" s="13" t="str">
        <f t="shared" si="41"/>
        <v>A</v>
      </c>
      <c r="S149" s="12">
        <f t="shared" si="42"/>
        <v>-2</v>
      </c>
      <c r="X149" s="13" t="str">
        <f t="shared" si="43"/>
        <v>A</v>
      </c>
      <c r="Y149" s="12">
        <f t="shared" si="44"/>
        <v>-2</v>
      </c>
      <c r="AC149" s="13">
        <f t="shared" si="45"/>
        <v>0.91716155515237097</v>
      </c>
      <c r="AD149" s="12">
        <f t="shared" si="46"/>
        <v>6.8385790630393472E-3</v>
      </c>
      <c r="AH149" s="13">
        <f t="shared" si="47"/>
        <v>0.98634955446089101</v>
      </c>
      <c r="AI149" s="12">
        <f t="shared" si="48"/>
        <v>8.0375676502734052E-3</v>
      </c>
      <c r="AM149" s="13">
        <f t="shared" si="49"/>
        <v>1.0072848619853987</v>
      </c>
      <c r="AN149" s="12">
        <f t="shared" si="50"/>
        <v>8.3965731204699474E-3</v>
      </c>
    </row>
    <row r="150" spans="1:40" x14ac:dyDescent="0.3">
      <c r="A150" s="13">
        <f t="shared" si="34"/>
        <v>7.2110747918289962E-5</v>
      </c>
      <c r="C150" s="13" t="str">
        <f t="shared" si="35"/>
        <v>A</v>
      </c>
      <c r="D150" s="12">
        <f t="shared" si="36"/>
        <v>-2</v>
      </c>
      <c r="H150" s="13" t="str">
        <f t="shared" si="37"/>
        <v>A</v>
      </c>
      <c r="I150" s="12">
        <f t="shared" si="38"/>
        <v>-2</v>
      </c>
      <c r="M150" s="13" t="str">
        <f t="shared" si="39"/>
        <v>A</v>
      </c>
      <c r="N150" s="12">
        <f t="shared" si="40"/>
        <v>-2</v>
      </c>
      <c r="R150" s="13" t="str">
        <f t="shared" si="41"/>
        <v>A</v>
      </c>
      <c r="S150" s="12">
        <f t="shared" si="42"/>
        <v>-2</v>
      </c>
      <c r="X150" s="13" t="str">
        <f t="shared" si="43"/>
        <v>A</v>
      </c>
      <c r="Y150" s="12">
        <f t="shared" si="44"/>
        <v>-2</v>
      </c>
      <c r="AC150" s="13">
        <f t="shared" si="45"/>
        <v>0.9174354963053728</v>
      </c>
      <c r="AD150" s="12">
        <f t="shared" si="46"/>
        <v>6.8408009726618722E-3</v>
      </c>
      <c r="AH150" s="13">
        <f t="shared" si="47"/>
        <v>0.98659374676482192</v>
      </c>
      <c r="AI150" s="12">
        <f t="shared" si="48"/>
        <v>8.0395937502664144E-3</v>
      </c>
      <c r="AM150" s="13">
        <f t="shared" si="49"/>
        <v>1.0075213179907521</v>
      </c>
      <c r="AN150" s="12">
        <f t="shared" si="50"/>
        <v>8.3985543634753305E-3</v>
      </c>
    </row>
    <row r="151" spans="1:40" x14ac:dyDescent="0.3">
      <c r="A151" s="13">
        <f t="shared" si="34"/>
        <v>7.3113908348341737E-5</v>
      </c>
      <c r="C151" s="13" t="str">
        <f t="shared" si="35"/>
        <v>A</v>
      </c>
      <c r="D151" s="12">
        <f t="shared" si="36"/>
        <v>-2</v>
      </c>
      <c r="H151" s="13" t="str">
        <f t="shared" si="37"/>
        <v>A</v>
      </c>
      <c r="I151" s="12">
        <f t="shared" si="38"/>
        <v>-2</v>
      </c>
      <c r="M151" s="13" t="str">
        <f t="shared" si="39"/>
        <v>A</v>
      </c>
      <c r="N151" s="12">
        <f t="shared" si="40"/>
        <v>-2</v>
      </c>
      <c r="R151" s="13" t="str">
        <f t="shared" si="41"/>
        <v>A</v>
      </c>
      <c r="S151" s="12">
        <f t="shared" si="42"/>
        <v>-2</v>
      </c>
      <c r="X151" s="13" t="str">
        <f t="shared" si="43"/>
        <v>A</v>
      </c>
      <c r="Y151" s="12">
        <f t="shared" si="44"/>
        <v>-2</v>
      </c>
      <c r="AC151" s="13">
        <f t="shared" si="45"/>
        <v>0.917713191629837</v>
      </c>
      <c r="AD151" s="12">
        <f t="shared" si="46"/>
        <v>6.8430533333740549E-3</v>
      </c>
      <c r="AH151" s="13">
        <f t="shared" si="47"/>
        <v>0.98684130182594965</v>
      </c>
      <c r="AI151" s="12">
        <f t="shared" si="48"/>
        <v>8.0416477630710671E-3</v>
      </c>
      <c r="AM151" s="13">
        <f t="shared" si="49"/>
        <v>1.0077610338113134</v>
      </c>
      <c r="AN151" s="12">
        <f t="shared" si="50"/>
        <v>8.4005629291934118E-3</v>
      </c>
    </row>
    <row r="152" spans="1:40" x14ac:dyDescent="0.3">
      <c r="A152" s="13">
        <f t="shared" si="34"/>
        <v>7.4131024130091777E-5</v>
      </c>
      <c r="C152" s="13" t="str">
        <f t="shared" si="35"/>
        <v>A</v>
      </c>
      <c r="D152" s="12">
        <f t="shared" si="36"/>
        <v>-2</v>
      </c>
      <c r="H152" s="13" t="str">
        <f t="shared" si="37"/>
        <v>A</v>
      </c>
      <c r="I152" s="12">
        <f t="shared" si="38"/>
        <v>-2</v>
      </c>
      <c r="M152" s="13" t="str">
        <f t="shared" si="39"/>
        <v>A</v>
      </c>
      <c r="N152" s="12">
        <f t="shared" si="40"/>
        <v>-2</v>
      </c>
      <c r="R152" s="13" t="str">
        <f t="shared" si="41"/>
        <v>A</v>
      </c>
      <c r="S152" s="12">
        <f t="shared" si="42"/>
        <v>-2</v>
      </c>
      <c r="X152" s="13" t="str">
        <f t="shared" si="43"/>
        <v>A</v>
      </c>
      <c r="Y152" s="12">
        <f t="shared" si="44"/>
        <v>-2</v>
      </c>
      <c r="AC152" s="13">
        <f t="shared" si="45"/>
        <v>0.91799469179181903</v>
      </c>
      <c r="AD152" s="12">
        <f t="shared" si="46"/>
        <v>6.8453365564628225E-3</v>
      </c>
      <c r="AH152" s="13">
        <f t="shared" si="47"/>
        <v>0.98709226546980344</v>
      </c>
      <c r="AI152" s="12">
        <f t="shared" si="48"/>
        <v>8.0437300695636368E-3</v>
      </c>
      <c r="AM152" s="13">
        <f t="shared" si="49"/>
        <v>1.0080040539681607</v>
      </c>
      <c r="AN152" s="12">
        <f t="shared" si="50"/>
        <v>8.4025991911981408E-3</v>
      </c>
    </row>
    <row r="153" spans="1:40" x14ac:dyDescent="0.3">
      <c r="A153" s="13">
        <f t="shared" si="34"/>
        <v>7.5162289401820552E-5</v>
      </c>
      <c r="C153" s="13" t="str">
        <f t="shared" si="35"/>
        <v>A</v>
      </c>
      <c r="D153" s="12">
        <f t="shared" si="36"/>
        <v>-2</v>
      </c>
      <c r="H153" s="13" t="str">
        <f t="shared" si="37"/>
        <v>A</v>
      </c>
      <c r="I153" s="12">
        <f t="shared" si="38"/>
        <v>-2</v>
      </c>
      <c r="M153" s="13" t="str">
        <f t="shared" si="39"/>
        <v>A</v>
      </c>
      <c r="N153" s="12">
        <f t="shared" si="40"/>
        <v>-2</v>
      </c>
      <c r="R153" s="13" t="str">
        <f t="shared" si="41"/>
        <v>A</v>
      </c>
      <c r="S153" s="12">
        <f t="shared" si="42"/>
        <v>-2</v>
      </c>
      <c r="X153" s="13" t="str">
        <f t="shared" si="43"/>
        <v>A</v>
      </c>
      <c r="Y153" s="12">
        <f t="shared" si="44"/>
        <v>-2</v>
      </c>
      <c r="AC153" s="13">
        <f t="shared" si="45"/>
        <v>0.91828004811975716</v>
      </c>
      <c r="AD153" s="12">
        <f t="shared" si="46"/>
        <v>6.8476510586123421E-3</v>
      </c>
      <c r="AH153" s="13">
        <f t="shared" si="47"/>
        <v>0.98734668413291315</v>
      </c>
      <c r="AI153" s="12">
        <f t="shared" si="48"/>
        <v>8.0458410557197897E-3</v>
      </c>
      <c r="AM153" s="13">
        <f t="shared" si="49"/>
        <v>1.0082504235786538</v>
      </c>
      <c r="AN153" s="12">
        <f t="shared" si="50"/>
        <v>8.4046635280848932E-3</v>
      </c>
    </row>
    <row r="154" spans="1:40" x14ac:dyDescent="0.3">
      <c r="A154" s="13">
        <f t="shared" si="34"/>
        <v>7.6207901002541209E-5</v>
      </c>
      <c r="C154" s="13" t="str">
        <f t="shared" si="35"/>
        <v>A</v>
      </c>
      <c r="D154" s="12">
        <f t="shared" si="36"/>
        <v>-2</v>
      </c>
      <c r="H154" s="13" t="str">
        <f t="shared" si="37"/>
        <v>A</v>
      </c>
      <c r="I154" s="12">
        <f t="shared" si="38"/>
        <v>-2</v>
      </c>
      <c r="M154" s="13" t="str">
        <f t="shared" si="39"/>
        <v>A</v>
      </c>
      <c r="N154" s="12">
        <f t="shared" si="40"/>
        <v>-2</v>
      </c>
      <c r="R154" s="13" t="str">
        <f t="shared" si="41"/>
        <v>A</v>
      </c>
      <c r="S154" s="12">
        <f t="shared" si="42"/>
        <v>-2</v>
      </c>
      <c r="X154" s="13" t="str">
        <f t="shared" si="43"/>
        <v>A</v>
      </c>
      <c r="Y154" s="12">
        <f t="shared" si="44"/>
        <v>-2</v>
      </c>
      <c r="AC154" s="13">
        <f t="shared" si="45"/>
        <v>0.91856931261255215</v>
      </c>
      <c r="AD154" s="12">
        <f t="shared" si="46"/>
        <v>6.8499972619708461E-3</v>
      </c>
      <c r="AH154" s="13">
        <f t="shared" si="47"/>
        <v>0.98760460487057833</v>
      </c>
      <c r="AI154" s="12">
        <f t="shared" si="48"/>
        <v>8.0479811126802966E-3</v>
      </c>
      <c r="AM154" s="13">
        <f t="shared" si="49"/>
        <v>1.0085001883640883</v>
      </c>
      <c r="AN154" s="12">
        <f t="shared" si="50"/>
        <v>8.4067563235357152E-3</v>
      </c>
    </row>
    <row r="155" spans="1:40" x14ac:dyDescent="0.3">
      <c r="A155" s="13">
        <f t="shared" si="34"/>
        <v>7.7268058509570228E-5</v>
      </c>
      <c r="C155" s="13" t="str">
        <f t="shared" si="35"/>
        <v>A</v>
      </c>
      <c r="D155" s="12">
        <f t="shared" si="36"/>
        <v>-2</v>
      </c>
      <c r="H155" s="13" t="str">
        <f t="shared" si="37"/>
        <v>A</v>
      </c>
      <c r="I155" s="12">
        <f t="shared" si="38"/>
        <v>-2</v>
      </c>
      <c r="M155" s="13" t="str">
        <f t="shared" si="39"/>
        <v>A</v>
      </c>
      <c r="N155" s="12">
        <f t="shared" si="40"/>
        <v>-2</v>
      </c>
      <c r="R155" s="13" t="str">
        <f t="shared" si="41"/>
        <v>A</v>
      </c>
      <c r="S155" s="12">
        <f t="shared" si="42"/>
        <v>-2</v>
      </c>
      <c r="X155" s="13" t="str">
        <f t="shared" si="43"/>
        <v>A</v>
      </c>
      <c r="Y155" s="12">
        <f t="shared" si="44"/>
        <v>-2</v>
      </c>
      <c r="AC155" s="13">
        <f t="shared" si="45"/>
        <v>0.91886253794772488</v>
      </c>
      <c r="AD155" s="12">
        <f t="shared" si="46"/>
        <v>6.8523755942182076E-3</v>
      </c>
      <c r="AH155" s="13">
        <f t="shared" si="47"/>
        <v>0.98786607536472582</v>
      </c>
      <c r="AI155" s="12">
        <f t="shared" si="48"/>
        <v>8.0501506368175456E-3</v>
      </c>
      <c r="AM155" s="13">
        <f t="shared" si="49"/>
        <v>1.008753394657439</v>
      </c>
      <c r="AN155" s="12">
        <f t="shared" si="50"/>
        <v>8.4088779663853419E-3</v>
      </c>
    </row>
    <row r="156" spans="1:40" x14ac:dyDescent="0.3">
      <c r="A156" s="13">
        <f t="shared" si="34"/>
        <v>7.8342964276621188E-5</v>
      </c>
      <c r="C156" s="13" t="str">
        <f t="shared" si="35"/>
        <v>A</v>
      </c>
      <c r="D156" s="12">
        <f t="shared" si="36"/>
        <v>-2</v>
      </c>
      <c r="H156" s="13" t="str">
        <f t="shared" si="37"/>
        <v>A</v>
      </c>
      <c r="I156" s="12">
        <f t="shared" si="38"/>
        <v>-2</v>
      </c>
      <c r="M156" s="13" t="str">
        <f t="shared" si="39"/>
        <v>A</v>
      </c>
      <c r="N156" s="12">
        <f t="shared" si="40"/>
        <v>-2</v>
      </c>
      <c r="R156" s="13" t="str">
        <f t="shared" si="41"/>
        <v>A</v>
      </c>
      <c r="S156" s="12">
        <f t="shared" si="42"/>
        <v>-2</v>
      </c>
      <c r="X156" s="13" t="str">
        <f t="shared" si="43"/>
        <v>A</v>
      </c>
      <c r="Y156" s="12">
        <f t="shared" si="44"/>
        <v>-2</v>
      </c>
      <c r="AC156" s="13">
        <f t="shared" si="45"/>
        <v>0.91915977748966027</v>
      </c>
      <c r="AD156" s="12">
        <f t="shared" si="46"/>
        <v>6.8547864886342362E-3</v>
      </c>
      <c r="AH156" s="13">
        <f t="shared" si="47"/>
        <v>0.98813114393185664</v>
      </c>
      <c r="AI156" s="12">
        <f t="shared" si="48"/>
        <v>8.0523500298028284E-3</v>
      </c>
      <c r="AM156" s="13">
        <f t="shared" si="49"/>
        <v>1.0090100894111944</v>
      </c>
      <c r="AN156" s="12">
        <f t="shared" si="50"/>
        <v>8.4110288506880158E-3</v>
      </c>
    </row>
    <row r="157" spans="1:40" x14ac:dyDescent="0.3">
      <c r="A157" s="13">
        <f t="shared" si="34"/>
        <v>7.9432823472428153E-5</v>
      </c>
      <c r="C157" s="13" t="str">
        <f t="shared" si="35"/>
        <v>A</v>
      </c>
      <c r="D157" s="12">
        <f t="shared" si="36"/>
        <v>-2</v>
      </c>
      <c r="H157" s="13" t="str">
        <f t="shared" si="37"/>
        <v>A</v>
      </c>
      <c r="I157" s="12">
        <f t="shared" si="38"/>
        <v>-2</v>
      </c>
      <c r="M157" s="13" t="str">
        <f t="shared" si="39"/>
        <v>A</v>
      </c>
      <c r="N157" s="12">
        <f t="shared" si="40"/>
        <v>-2</v>
      </c>
      <c r="R157" s="13" t="str">
        <f t="shared" si="41"/>
        <v>A</v>
      </c>
      <c r="S157" s="12">
        <f t="shared" si="42"/>
        <v>-2</v>
      </c>
      <c r="X157" s="13" t="str">
        <f t="shared" si="43"/>
        <v>A</v>
      </c>
      <c r="Y157" s="12">
        <f t="shared" si="44"/>
        <v>-2</v>
      </c>
      <c r="AC157" s="13">
        <f t="shared" si="45"/>
        <v>0.91946108529793402</v>
      </c>
      <c r="AD157" s="12">
        <f t="shared" si="46"/>
        <v>6.8572303841677312E-3</v>
      </c>
      <c r="AH157" s="13">
        <f t="shared" si="47"/>
        <v>0.988399859531083</v>
      </c>
      <c r="AI157" s="12">
        <f t="shared" si="48"/>
        <v>8.0545796986744578E-3</v>
      </c>
      <c r="AM157" s="13">
        <f t="shared" si="49"/>
        <v>1.0092703202052791</v>
      </c>
      <c r="AN157" s="12">
        <f t="shared" si="50"/>
        <v>8.4132093757851092E-3</v>
      </c>
    </row>
    <row r="158" spans="1:40" x14ac:dyDescent="0.3">
      <c r="A158" s="13">
        <f t="shared" si="34"/>
        <v>8.0537844119906669E-5</v>
      </c>
      <c r="C158" s="13" t="str">
        <f t="shared" si="35"/>
        <v>A</v>
      </c>
      <c r="D158" s="12">
        <f t="shared" si="36"/>
        <v>-2</v>
      </c>
      <c r="H158" s="13" t="str">
        <f t="shared" si="37"/>
        <v>A</v>
      </c>
      <c r="I158" s="12">
        <f t="shared" si="38"/>
        <v>-2</v>
      </c>
      <c r="M158" s="13" t="str">
        <f t="shared" si="39"/>
        <v>A</v>
      </c>
      <c r="N158" s="12">
        <f t="shared" si="40"/>
        <v>-2</v>
      </c>
      <c r="R158" s="13" t="str">
        <f t="shared" si="41"/>
        <v>A</v>
      </c>
      <c r="S158" s="12">
        <f t="shared" si="42"/>
        <v>-2</v>
      </c>
      <c r="X158" s="13" t="str">
        <f t="shared" si="43"/>
        <v>A</v>
      </c>
      <c r="Y158" s="12">
        <f t="shared" si="44"/>
        <v>-2</v>
      </c>
      <c r="AC158" s="13">
        <f t="shared" si="45"/>
        <v>0.91976651613572302</v>
      </c>
      <c r="AD158" s="12">
        <f t="shared" si="46"/>
        <v>6.8597077255062597E-3</v>
      </c>
      <c r="AH158" s="13">
        <f t="shared" si="47"/>
        <v>0.9886722717722527</v>
      </c>
      <c r="AI158" s="12">
        <f t="shared" si="48"/>
        <v>8.0568400559066517E-3</v>
      </c>
      <c r="AM158" s="13">
        <f t="shared" si="49"/>
        <v>1.0095341352550677</v>
      </c>
      <c r="AN158" s="12">
        <f t="shared" si="50"/>
        <v>8.4154199463735702E-3</v>
      </c>
    </row>
    <row r="159" spans="1:40" x14ac:dyDescent="0.3">
      <c r="A159" s="13">
        <f t="shared" si="34"/>
        <v>8.1658237135859231E-5</v>
      </c>
      <c r="C159" s="13" t="str">
        <f t="shared" si="35"/>
        <v>A</v>
      </c>
      <c r="D159" s="12">
        <f t="shared" si="36"/>
        <v>-2</v>
      </c>
      <c r="H159" s="13" t="str">
        <f t="shared" si="37"/>
        <v>A</v>
      </c>
      <c r="I159" s="12">
        <f t="shared" si="38"/>
        <v>-2</v>
      </c>
      <c r="M159" s="13" t="str">
        <f t="shared" si="39"/>
        <v>A</v>
      </c>
      <c r="N159" s="12">
        <f t="shared" si="40"/>
        <v>-2</v>
      </c>
      <c r="R159" s="13" t="str">
        <f t="shared" si="41"/>
        <v>A</v>
      </c>
      <c r="S159" s="12">
        <f t="shared" si="42"/>
        <v>-2</v>
      </c>
      <c r="X159" s="13" t="str">
        <f t="shared" si="43"/>
        <v>A</v>
      </c>
      <c r="Y159" s="12">
        <f t="shared" si="44"/>
        <v>-2</v>
      </c>
      <c r="AC159" s="13">
        <f t="shared" si="45"/>
        <v>0.92007612547829998</v>
      </c>
      <c r="AD159" s="12">
        <f t="shared" si="46"/>
        <v>6.8622189631467306E-3</v>
      </c>
      <c r="AH159" s="13">
        <f t="shared" si="47"/>
        <v>0.98894843092416795</v>
      </c>
      <c r="AI159" s="12">
        <f t="shared" si="48"/>
        <v>8.0591315194792658E-3</v>
      </c>
      <c r="AM159" s="13">
        <f t="shared" si="49"/>
        <v>1.0098015834194933</v>
      </c>
      <c r="AN159" s="12">
        <f t="shared" si="50"/>
        <v>8.4176609725751961E-3</v>
      </c>
    </row>
    <row r="160" spans="1:40" x14ac:dyDescent="0.3">
      <c r="A160" s="13">
        <f t="shared" si="34"/>
        <v>8.2794216371233424E-5</v>
      </c>
      <c r="C160" s="13" t="str">
        <f t="shared" si="35"/>
        <v>A</v>
      </c>
      <c r="D160" s="12">
        <f t="shared" si="36"/>
        <v>-2</v>
      </c>
      <c r="H160" s="13" t="str">
        <f t="shared" si="37"/>
        <v>A</v>
      </c>
      <c r="I160" s="12">
        <f t="shared" si="38"/>
        <v>-2</v>
      </c>
      <c r="M160" s="13" t="str">
        <f t="shared" si="39"/>
        <v>A</v>
      </c>
      <c r="N160" s="12">
        <f t="shared" si="40"/>
        <v>-2</v>
      </c>
      <c r="R160" s="13" t="str">
        <f t="shared" si="41"/>
        <v>A</v>
      </c>
      <c r="S160" s="12">
        <f t="shared" si="42"/>
        <v>-2</v>
      </c>
      <c r="X160" s="13" t="str">
        <f t="shared" si="43"/>
        <v>A</v>
      </c>
      <c r="Y160" s="12">
        <f t="shared" si="44"/>
        <v>-2</v>
      </c>
      <c r="AC160" s="13">
        <f t="shared" si="45"/>
        <v>0.92038996952161134</v>
      </c>
      <c r="AD160" s="12">
        <f t="shared" si="46"/>
        <v>6.8647645534666906E-3</v>
      </c>
      <c r="AH160" s="13">
        <f t="shared" si="47"/>
        <v>0.98922838792289414</v>
      </c>
      <c r="AI160" s="12">
        <f t="shared" si="48"/>
        <v>8.0614545129483236E-3</v>
      </c>
      <c r="AM160" s="13">
        <f t="shared" si="49"/>
        <v>1.0100727142092443</v>
      </c>
      <c r="AN160" s="12">
        <f t="shared" si="50"/>
        <v>8.4199328700067123E-3</v>
      </c>
    </row>
    <row r="161" spans="1:40" x14ac:dyDescent="0.3">
      <c r="A161" s="13">
        <f t="shared" si="34"/>
        <v>8.3945998651939772E-5</v>
      </c>
      <c r="C161" s="13" t="str">
        <f t="shared" si="35"/>
        <v>A</v>
      </c>
      <c r="D161" s="12">
        <f t="shared" si="36"/>
        <v>-2</v>
      </c>
      <c r="H161" s="13" t="str">
        <f t="shared" si="37"/>
        <v>A</v>
      </c>
      <c r="I161" s="12">
        <f t="shared" si="38"/>
        <v>-2</v>
      </c>
      <c r="M161" s="13" t="str">
        <f t="shared" si="39"/>
        <v>A</v>
      </c>
      <c r="N161" s="12">
        <f t="shared" si="40"/>
        <v>-2</v>
      </c>
      <c r="R161" s="13" t="str">
        <f t="shared" si="41"/>
        <v>A</v>
      </c>
      <c r="S161" s="12">
        <f t="shared" si="42"/>
        <v>-2</v>
      </c>
      <c r="X161" s="13" t="str">
        <f t="shared" si="43"/>
        <v>A</v>
      </c>
      <c r="Y161" s="12">
        <f t="shared" si="44"/>
        <v>-2</v>
      </c>
      <c r="AC161" s="13">
        <f t="shared" si="45"/>
        <v>0.92070810519094359</v>
      </c>
      <c r="AD161" s="12">
        <f t="shared" si="46"/>
        <v>6.8673449587963878E-3</v>
      </c>
      <c r="AH161" s="13">
        <f t="shared" si="47"/>
        <v>0.98951219438016025</v>
      </c>
      <c r="AI161" s="12">
        <f t="shared" si="48"/>
        <v>8.0638094655173884E-3</v>
      </c>
      <c r="AM161" s="13">
        <f t="shared" si="49"/>
        <v>1.0103475777950575</v>
      </c>
      <c r="AN161" s="12">
        <f t="shared" si="50"/>
        <v>8.4222360598507021E-3</v>
      </c>
    </row>
    <row r="162" spans="1:40" x14ac:dyDescent="0.3">
      <c r="A162" s="13">
        <f t="shared" si="34"/>
        <v>8.5113803820237649E-5</v>
      </c>
      <c r="C162" s="13" t="str">
        <f t="shared" si="35"/>
        <v>A</v>
      </c>
      <c r="D162" s="12">
        <f t="shared" si="36"/>
        <v>-2</v>
      </c>
      <c r="H162" s="13" t="str">
        <f t="shared" si="37"/>
        <v>A</v>
      </c>
      <c r="I162" s="12">
        <f t="shared" si="38"/>
        <v>-2</v>
      </c>
      <c r="M162" s="13" t="str">
        <f t="shared" si="39"/>
        <v>A</v>
      </c>
      <c r="N162" s="12">
        <f t="shared" si="40"/>
        <v>-2</v>
      </c>
      <c r="R162" s="13" t="str">
        <f t="shared" si="41"/>
        <v>A</v>
      </c>
      <c r="S162" s="12">
        <f t="shared" si="42"/>
        <v>-2</v>
      </c>
      <c r="X162" s="13" t="str">
        <f t="shared" si="43"/>
        <v>A</v>
      </c>
      <c r="Y162" s="12">
        <f t="shared" si="44"/>
        <v>-2</v>
      </c>
      <c r="AC162" s="13">
        <f t="shared" si="45"/>
        <v>0.92103059014967037</v>
      </c>
      <c r="AD162" s="12">
        <f t="shared" si="46"/>
        <v>6.8699606474916441E-3</v>
      </c>
      <c r="AH162" s="13">
        <f t="shared" si="47"/>
        <v>0.98979990259185491</v>
      </c>
      <c r="AI162" s="12">
        <f t="shared" si="48"/>
        <v>8.0661968121097747E-3</v>
      </c>
      <c r="AM162" s="13">
        <f t="shared" si="49"/>
        <v>1.0106262250161064</v>
      </c>
      <c r="AN162" s="12">
        <f t="shared" si="50"/>
        <v>8.4245709689274185E-3</v>
      </c>
    </row>
    <row r="163" spans="1:40" x14ac:dyDescent="0.3">
      <c r="A163" s="13">
        <f t="shared" si="34"/>
        <v>8.6297854776697019E-5</v>
      </c>
      <c r="C163" s="13" t="str">
        <f t="shared" si="35"/>
        <v>A</v>
      </c>
      <c r="D163" s="12">
        <f t="shared" si="36"/>
        <v>-2</v>
      </c>
      <c r="H163" s="13" t="str">
        <f t="shared" si="37"/>
        <v>A</v>
      </c>
      <c r="I163" s="12">
        <f t="shared" si="38"/>
        <v>-2</v>
      </c>
      <c r="M163" s="13" t="str">
        <f t="shared" si="39"/>
        <v>A</v>
      </c>
      <c r="N163" s="12">
        <f t="shared" si="40"/>
        <v>-2</v>
      </c>
      <c r="R163" s="13" t="str">
        <f t="shared" si="41"/>
        <v>A</v>
      </c>
      <c r="S163" s="12">
        <f t="shared" si="42"/>
        <v>-2</v>
      </c>
      <c r="X163" s="13" t="str">
        <f t="shared" si="43"/>
        <v>A</v>
      </c>
      <c r="Y163" s="12">
        <f t="shared" si="44"/>
        <v>-2</v>
      </c>
      <c r="AC163" s="13">
        <f t="shared" si="45"/>
        <v>0.92135748280808927</v>
      </c>
      <c r="AD163" s="12">
        <f t="shared" si="46"/>
        <v>6.8726120940074669E-3</v>
      </c>
      <c r="AH163" s="13">
        <f t="shared" si="47"/>
        <v>0.99009156554661104</v>
      </c>
      <c r="AI163" s="12">
        <f t="shared" si="48"/>
        <v>8.068616993441597E-3</v>
      </c>
      <c r="AM163" s="13">
        <f t="shared" si="49"/>
        <v>1.0109087073884795</v>
      </c>
      <c r="AN163" s="12">
        <f t="shared" si="50"/>
        <v>8.4269380297673883E-3</v>
      </c>
    </row>
    <row r="164" spans="1:40" x14ac:dyDescent="0.3">
      <c r="A164" s="13">
        <f t="shared" si="34"/>
        <v>8.7498377522743598E-5</v>
      </c>
      <c r="C164" s="13" t="str">
        <f t="shared" si="35"/>
        <v>A</v>
      </c>
      <c r="D164" s="12">
        <f t="shared" si="36"/>
        <v>-2</v>
      </c>
      <c r="H164" s="13" t="str">
        <f t="shared" si="37"/>
        <v>A</v>
      </c>
      <c r="I164" s="12">
        <f t="shared" si="38"/>
        <v>-2</v>
      </c>
      <c r="M164" s="13" t="str">
        <f t="shared" si="39"/>
        <v>A</v>
      </c>
      <c r="N164" s="12">
        <f t="shared" si="40"/>
        <v>-2</v>
      </c>
      <c r="R164" s="13" t="str">
        <f t="shared" si="41"/>
        <v>A</v>
      </c>
      <c r="S164" s="12">
        <f t="shared" si="42"/>
        <v>-2</v>
      </c>
      <c r="X164" s="13" t="str">
        <f t="shared" si="43"/>
        <v>A</v>
      </c>
      <c r="Y164" s="12">
        <f t="shared" si="44"/>
        <v>-2</v>
      </c>
      <c r="AC164" s="13">
        <f t="shared" si="45"/>
        <v>0.9216888423323405</v>
      </c>
      <c r="AD164" s="12">
        <f t="shared" si="46"/>
        <v>6.8752997789724608E-3</v>
      </c>
      <c r="AH164" s="13">
        <f t="shared" si="47"/>
        <v>0.99038723693449193</v>
      </c>
      <c r="AI164" s="12">
        <f t="shared" si="48"/>
        <v>8.0710704560956747E-3</v>
      </c>
      <c r="AM164" s="13">
        <f t="shared" si="49"/>
        <v>1.0111950771137594</v>
      </c>
      <c r="AN164" s="12">
        <f t="shared" si="50"/>
        <v>8.4293376806849375E-3</v>
      </c>
    </row>
    <row r="165" spans="1:40" x14ac:dyDescent="0.3">
      <c r="A165" s="13">
        <f t="shared" si="34"/>
        <v>8.8715601203796077E-5</v>
      </c>
      <c r="C165" s="13" t="str">
        <f t="shared" si="35"/>
        <v>A</v>
      </c>
      <c r="D165" s="12">
        <f t="shared" si="36"/>
        <v>-2</v>
      </c>
      <c r="H165" s="13" t="str">
        <f t="shared" si="37"/>
        <v>A</v>
      </c>
      <c r="I165" s="12">
        <f t="shared" si="38"/>
        <v>-2</v>
      </c>
      <c r="M165" s="13" t="str">
        <f t="shared" si="39"/>
        <v>A</v>
      </c>
      <c r="N165" s="12">
        <f t="shared" si="40"/>
        <v>-2</v>
      </c>
      <c r="R165" s="13" t="str">
        <f t="shared" si="41"/>
        <v>A</v>
      </c>
      <c r="S165" s="12">
        <f t="shared" si="42"/>
        <v>-2</v>
      </c>
      <c r="X165" s="13" t="str">
        <f t="shared" si="43"/>
        <v>A</v>
      </c>
      <c r="Y165" s="12">
        <f t="shared" si="44"/>
        <v>-2</v>
      </c>
      <c r="AC165" s="13">
        <f t="shared" si="45"/>
        <v>0.92202472865341623</v>
      </c>
      <c r="AD165" s="12">
        <f t="shared" si="46"/>
        <v>6.8780241892640289E-3</v>
      </c>
      <c r="AH165" s="13">
        <f t="shared" si="47"/>
        <v>0.99068697115576332</v>
      </c>
      <c r="AI165" s="12">
        <f t="shared" si="48"/>
        <v>8.0735576525963106E-3</v>
      </c>
      <c r="AM165" s="13">
        <f t="shared" si="49"/>
        <v>1.0114853870876948</v>
      </c>
      <c r="AN165" s="12">
        <f t="shared" si="50"/>
        <v>8.4317703658525582E-3</v>
      </c>
    </row>
    <row r="166" spans="1:40" x14ac:dyDescent="0.3">
      <c r="A166" s="13">
        <f t="shared" si="34"/>
        <v>8.9949758153003528E-5</v>
      </c>
      <c r="C166" s="13" t="str">
        <f t="shared" si="35"/>
        <v>A</v>
      </c>
      <c r="D166" s="12">
        <f t="shared" si="36"/>
        <v>-2</v>
      </c>
      <c r="H166" s="13" t="str">
        <f t="shared" si="37"/>
        <v>A</v>
      </c>
      <c r="I166" s="12">
        <f t="shared" si="38"/>
        <v>-2</v>
      </c>
      <c r="M166" s="13" t="str">
        <f t="shared" si="39"/>
        <v>A</v>
      </c>
      <c r="N166" s="12">
        <f t="shared" si="40"/>
        <v>-2</v>
      </c>
      <c r="R166" s="13" t="str">
        <f t="shared" si="41"/>
        <v>A</v>
      </c>
      <c r="S166" s="12">
        <f t="shared" si="42"/>
        <v>-2</v>
      </c>
      <c r="X166" s="13" t="str">
        <f t="shared" si="43"/>
        <v>A</v>
      </c>
      <c r="Y166" s="12">
        <f t="shared" si="44"/>
        <v>-2</v>
      </c>
      <c r="AC166" s="13">
        <f t="shared" si="45"/>
        <v>0.92236520247625131</v>
      </c>
      <c r="AD166" s="12">
        <f t="shared" si="46"/>
        <v>6.8807858180843741E-3</v>
      </c>
      <c r="AH166" s="13">
        <f t="shared" si="47"/>
        <v>0.99099082332977029</v>
      </c>
      <c r="AI166" s="12">
        <f t="shared" si="48"/>
        <v>8.07607904148493E-3</v>
      </c>
      <c r="AM166" s="13">
        <f t="shared" si="49"/>
        <v>1.0117796909089709</v>
      </c>
      <c r="AN166" s="12">
        <f t="shared" si="50"/>
        <v>8.4342365353761752E-3</v>
      </c>
    </row>
    <row r="167" spans="1:40" x14ac:dyDescent="0.3">
      <c r="A167" s="13">
        <f t="shared" si="34"/>
        <v>9.120108393559095E-5</v>
      </c>
      <c r="C167" s="13" t="str">
        <f t="shared" si="35"/>
        <v>A</v>
      </c>
      <c r="D167" s="12">
        <f t="shared" si="36"/>
        <v>-2</v>
      </c>
      <c r="H167" s="13" t="str">
        <f t="shared" si="37"/>
        <v>A</v>
      </c>
      <c r="I167" s="12">
        <f t="shared" si="38"/>
        <v>-2</v>
      </c>
      <c r="M167" s="13" t="str">
        <f t="shared" si="39"/>
        <v>A</v>
      </c>
      <c r="N167" s="12">
        <f t="shared" si="40"/>
        <v>-2</v>
      </c>
      <c r="R167" s="13" t="str">
        <f t="shared" si="41"/>
        <v>A</v>
      </c>
      <c r="S167" s="12">
        <f t="shared" si="42"/>
        <v>-2</v>
      </c>
      <c r="X167" s="13" t="str">
        <f t="shared" si="43"/>
        <v>A</v>
      </c>
      <c r="Y167" s="12">
        <f t="shared" si="44"/>
        <v>-2</v>
      </c>
      <c r="AC167" s="13">
        <f t="shared" si="45"/>
        <v>0.92271032528890495</v>
      </c>
      <c r="AD167" s="12">
        <f t="shared" si="46"/>
        <v>6.8835851650372688E-3</v>
      </c>
      <c r="AH167" s="13">
        <f t="shared" si="47"/>
        <v>0.99129884930390355</v>
      </c>
      <c r="AI167" s="12">
        <f t="shared" si="48"/>
        <v>8.0786350873965924E-3</v>
      </c>
      <c r="AM167" s="13">
        <f t="shared" si="49"/>
        <v>1.0120780428880782</v>
      </c>
      <c r="AN167" s="12">
        <f t="shared" si="50"/>
        <v>8.4367366453712844E-3</v>
      </c>
    </row>
    <row r="168" spans="1:40" x14ac:dyDescent="0.3">
      <c r="A168" s="13">
        <f t="shared" si="34"/>
        <v>9.246981739382225E-5</v>
      </c>
      <c r="C168" s="13" t="str">
        <f t="shared" si="35"/>
        <v>A</v>
      </c>
      <c r="D168" s="12">
        <f t="shared" si="36"/>
        <v>-2</v>
      </c>
      <c r="H168" s="13" t="str">
        <f t="shared" si="37"/>
        <v>A</v>
      </c>
      <c r="I168" s="12">
        <f t="shared" si="38"/>
        <v>-2</v>
      </c>
      <c r="M168" s="13" t="str">
        <f t="shared" si="39"/>
        <v>A</v>
      </c>
      <c r="N168" s="12">
        <f t="shared" si="40"/>
        <v>-2</v>
      </c>
      <c r="R168" s="13" t="str">
        <f t="shared" si="41"/>
        <v>A</v>
      </c>
      <c r="S168" s="12">
        <f t="shared" si="42"/>
        <v>-2</v>
      </c>
      <c r="X168" s="13" t="str">
        <f t="shared" si="43"/>
        <v>A</v>
      </c>
      <c r="Y168" s="12">
        <f t="shared" si="44"/>
        <v>-2</v>
      </c>
      <c r="AC168" s="13">
        <f t="shared" si="45"/>
        <v>0.92306015937182728</v>
      </c>
      <c r="AD168" s="12">
        <f t="shared" si="46"/>
        <v>6.8864227362057029E-3</v>
      </c>
      <c r="AH168" s="13">
        <f t="shared" si="47"/>
        <v>0.99161110566266575</v>
      </c>
      <c r="AI168" s="12">
        <f t="shared" si="48"/>
        <v>8.0812262611374124E-3</v>
      </c>
      <c r="AM168" s="13">
        <f t="shared" si="49"/>
        <v>1.0123804980562774</v>
      </c>
      <c r="AN168" s="12">
        <f t="shared" si="50"/>
        <v>8.439271158040022E-3</v>
      </c>
    </row>
    <row r="169" spans="1:40" x14ac:dyDescent="0.3">
      <c r="A169" s="13">
        <f t="shared" si="34"/>
        <v>9.3756200692587997E-5</v>
      </c>
      <c r="C169" s="13" t="str">
        <f t="shared" si="35"/>
        <v>A</v>
      </c>
      <c r="D169" s="12">
        <f t="shared" si="36"/>
        <v>-2</v>
      </c>
      <c r="H169" s="13" t="str">
        <f t="shared" si="37"/>
        <v>A</v>
      </c>
      <c r="I169" s="12">
        <f t="shared" si="38"/>
        <v>-2</v>
      </c>
      <c r="M169" s="13" t="str">
        <f t="shared" si="39"/>
        <v>A</v>
      </c>
      <c r="N169" s="12">
        <f t="shared" si="40"/>
        <v>-2</v>
      </c>
      <c r="R169" s="13" t="str">
        <f t="shared" si="41"/>
        <v>A</v>
      </c>
      <c r="S169" s="12">
        <f t="shared" si="42"/>
        <v>-2</v>
      </c>
      <c r="X169" s="13" t="str">
        <f t="shared" si="43"/>
        <v>A</v>
      </c>
      <c r="Y169" s="12">
        <f t="shared" si="44"/>
        <v>-2</v>
      </c>
      <c r="AC169" s="13">
        <f t="shared" si="45"/>
        <v>0.92341476780721277</v>
      </c>
      <c r="AD169" s="12">
        <f t="shared" si="46"/>
        <v>6.8892990442302546E-3</v>
      </c>
      <c r="AH169" s="13">
        <f t="shared" si="47"/>
        <v>0.99192764973683234</v>
      </c>
      <c r="AI169" s="12">
        <f t="shared" si="48"/>
        <v>8.0838530397628425E-3</v>
      </c>
      <c r="AM169" s="13">
        <f t="shared" si="49"/>
        <v>1.0126871121746646</v>
      </c>
      <c r="AN169" s="12">
        <f t="shared" si="50"/>
        <v>8.4418405417490926E-3</v>
      </c>
    </row>
    <row r="170" spans="1:40" x14ac:dyDescent="0.3">
      <c r="A170" s="13">
        <f t="shared" si="34"/>
        <v>9.506047936562814E-5</v>
      </c>
      <c r="C170" s="13" t="str">
        <f t="shared" si="35"/>
        <v>A</v>
      </c>
      <c r="D170" s="12">
        <f t="shared" si="36"/>
        <v>-2</v>
      </c>
      <c r="H170" s="13" t="str">
        <f t="shared" si="37"/>
        <v>A</v>
      </c>
      <c r="I170" s="12">
        <f t="shared" si="38"/>
        <v>-2</v>
      </c>
      <c r="M170" s="13" t="str">
        <f t="shared" si="39"/>
        <v>A</v>
      </c>
      <c r="N170" s="12">
        <f t="shared" si="40"/>
        <v>-2</v>
      </c>
      <c r="R170" s="13" t="str">
        <f t="shared" si="41"/>
        <v>A</v>
      </c>
      <c r="S170" s="12">
        <f t="shared" si="42"/>
        <v>-2</v>
      </c>
      <c r="X170" s="13" t="str">
        <f t="shared" si="43"/>
        <v>A</v>
      </c>
      <c r="Y170" s="12">
        <f t="shared" si="44"/>
        <v>-2</v>
      </c>
      <c r="AC170" s="13">
        <f t="shared" si="45"/>
        <v>0.92377421448844144</v>
      </c>
      <c r="AD170" s="12">
        <f t="shared" si="46"/>
        <v>6.8922146083883612E-3</v>
      </c>
      <c r="AH170" s="13">
        <f t="shared" si="47"/>
        <v>0.99224853961271542</v>
      </c>
      <c r="AI170" s="12">
        <f t="shared" si="48"/>
        <v>8.0865159066568944E-3</v>
      </c>
      <c r="AM170" s="13">
        <f t="shared" si="49"/>
        <v>1.0129979417433381</v>
      </c>
      <c r="AN170" s="12">
        <f t="shared" si="50"/>
        <v>8.4444452711086877E-3</v>
      </c>
    </row>
    <row r="171" spans="1:40" x14ac:dyDescent="0.3">
      <c r="A171" s="13">
        <f t="shared" si="34"/>
        <v>9.638290236239707E-5</v>
      </c>
      <c r="C171" s="13" t="str">
        <f t="shared" si="35"/>
        <v>A</v>
      </c>
      <c r="D171" s="12">
        <f t="shared" si="36"/>
        <v>-2</v>
      </c>
      <c r="H171" s="13" t="str">
        <f t="shared" si="37"/>
        <v>A</v>
      </c>
      <c r="I171" s="12">
        <f t="shared" si="38"/>
        <v>-2</v>
      </c>
      <c r="M171" s="13" t="str">
        <f t="shared" si="39"/>
        <v>A</v>
      </c>
      <c r="N171" s="12">
        <f t="shared" si="40"/>
        <v>-2</v>
      </c>
      <c r="R171" s="13" t="str">
        <f t="shared" si="41"/>
        <v>A</v>
      </c>
      <c r="S171" s="12">
        <f t="shared" si="42"/>
        <v>-2</v>
      </c>
      <c r="X171" s="13" t="str">
        <f t="shared" si="43"/>
        <v>A</v>
      </c>
      <c r="Y171" s="12">
        <f t="shared" si="44"/>
        <v>-2</v>
      </c>
      <c r="AC171" s="13">
        <f t="shared" si="45"/>
        <v>0.92413856412960838</v>
      </c>
      <c r="AD171" s="12">
        <f t="shared" si="46"/>
        <v>6.8951699546743591E-3</v>
      </c>
      <c r="AH171" s="13">
        <f t="shared" si="47"/>
        <v>0.99257383414152045</v>
      </c>
      <c r="AI171" s="12">
        <f t="shared" si="48"/>
        <v>8.0892153516122535E-3</v>
      </c>
      <c r="AM171" s="13">
        <f t="shared" si="49"/>
        <v>1.0133130440106632</v>
      </c>
      <c r="AN171" s="12">
        <f t="shared" si="50"/>
        <v>8.4470858270522427E-3</v>
      </c>
    </row>
    <row r="172" spans="1:40" x14ac:dyDescent="0.3">
      <c r="A172" s="13">
        <f t="shared" si="34"/>
        <v>9.7723722095581056E-5</v>
      </c>
      <c r="C172" s="13" t="str">
        <f t="shared" si="35"/>
        <v>A</v>
      </c>
      <c r="D172" s="12">
        <f t="shared" si="36"/>
        <v>-2</v>
      </c>
      <c r="H172" s="13" t="str">
        <f t="shared" si="37"/>
        <v>A</v>
      </c>
      <c r="I172" s="12">
        <f t="shared" si="38"/>
        <v>-2</v>
      </c>
      <c r="M172" s="13" t="str">
        <f t="shared" si="39"/>
        <v>A</v>
      </c>
      <c r="N172" s="12">
        <f t="shared" si="40"/>
        <v>-2</v>
      </c>
      <c r="R172" s="13" t="str">
        <f t="shared" si="41"/>
        <v>A</v>
      </c>
      <c r="S172" s="12">
        <f t="shared" si="42"/>
        <v>-2</v>
      </c>
      <c r="X172" s="13" t="str">
        <f t="shared" si="43"/>
        <v>A</v>
      </c>
      <c r="Y172" s="12">
        <f t="shared" si="44"/>
        <v>-2</v>
      </c>
      <c r="AC172" s="13">
        <f t="shared" si="45"/>
        <v>0.92450788227513847</v>
      </c>
      <c r="AD172" s="12">
        <f t="shared" si="46"/>
        <v>6.8981656158803775E-3</v>
      </c>
      <c r="AH172" s="13">
        <f t="shared" si="47"/>
        <v>0.99290359294880615</v>
      </c>
      <c r="AI172" s="12">
        <f t="shared" si="48"/>
        <v>8.0919518709113049E-3</v>
      </c>
      <c r="AM172" s="13">
        <f t="shared" si="49"/>
        <v>1.0136324769826384</v>
      </c>
      <c r="AN172" s="12">
        <f t="shared" si="50"/>
        <v>8.4497626969172075E-3</v>
      </c>
    </row>
    <row r="173" spans="1:40" x14ac:dyDescent="0.3">
      <c r="A173" s="13">
        <f t="shared" si="34"/>
        <v>9.9083194489276775E-5</v>
      </c>
      <c r="C173" s="13" t="str">
        <f t="shared" si="35"/>
        <v>A</v>
      </c>
      <c r="D173" s="12">
        <f t="shared" si="36"/>
        <v>-2</v>
      </c>
      <c r="H173" s="13" t="str">
        <f t="shared" si="37"/>
        <v>A</v>
      </c>
      <c r="I173" s="12">
        <f t="shared" si="38"/>
        <v>-2</v>
      </c>
      <c r="M173" s="13" t="str">
        <f t="shared" si="39"/>
        <v>A</v>
      </c>
      <c r="N173" s="12">
        <f t="shared" si="40"/>
        <v>-2</v>
      </c>
      <c r="R173" s="13" t="str">
        <f t="shared" si="41"/>
        <v>A</v>
      </c>
      <c r="S173" s="12">
        <f t="shared" si="42"/>
        <v>-2</v>
      </c>
      <c r="X173" s="13" t="str">
        <f t="shared" si="43"/>
        <v>A</v>
      </c>
      <c r="Y173" s="12">
        <f t="shared" si="44"/>
        <v>-2</v>
      </c>
      <c r="AC173" s="13">
        <f t="shared" si="45"/>
        <v>0.92488223530949276</v>
      </c>
      <c r="AD173" s="12">
        <f t="shared" si="46"/>
        <v>6.9012021316780803E-3</v>
      </c>
      <c r="AH173" s="13">
        <f t="shared" si="47"/>
        <v>0.99323787644404249</v>
      </c>
      <c r="AI173" s="12">
        <f t="shared" si="48"/>
        <v>8.0947259674081142E-3</v>
      </c>
      <c r="AM173" s="13">
        <f t="shared" si="49"/>
        <v>1.0139562994323656</v>
      </c>
      <c r="AN173" s="12">
        <f t="shared" si="50"/>
        <v>8.4524763745267087E-3</v>
      </c>
    </row>
    <row r="174" spans="1:40" x14ac:dyDescent="0.3">
      <c r="A174" s="13">
        <f t="shared" si="34"/>
        <v>1.0046157902783951E-4</v>
      </c>
      <c r="C174" s="13" t="str">
        <f t="shared" si="35"/>
        <v>A</v>
      </c>
      <c r="D174" s="12">
        <f t="shared" si="36"/>
        <v>-2</v>
      </c>
      <c r="H174" s="13" t="str">
        <f t="shared" si="37"/>
        <v>A</v>
      </c>
      <c r="I174" s="12">
        <f t="shared" si="38"/>
        <v>-2</v>
      </c>
      <c r="M174" s="13" t="str">
        <f t="shared" si="39"/>
        <v>A</v>
      </c>
      <c r="N174" s="12">
        <f t="shared" si="40"/>
        <v>-2</v>
      </c>
      <c r="R174" s="13" t="str">
        <f t="shared" si="41"/>
        <v>A</v>
      </c>
      <c r="S174" s="12">
        <f t="shared" si="42"/>
        <v>-2</v>
      </c>
      <c r="X174" s="13" t="str">
        <f t="shared" si="43"/>
        <v>A</v>
      </c>
      <c r="Y174" s="12">
        <f t="shared" si="44"/>
        <v>-2</v>
      </c>
      <c r="AC174" s="13">
        <f t="shared" si="45"/>
        <v>0.92526169046695805</v>
      </c>
      <c r="AD174" s="12">
        <f t="shared" si="46"/>
        <v>6.9042800487012024E-3</v>
      </c>
      <c r="AH174" s="13">
        <f t="shared" si="47"/>
        <v>0.99357674583026823</v>
      </c>
      <c r="AI174" s="12">
        <f t="shared" si="48"/>
        <v>8.0975381506113251E-3</v>
      </c>
      <c r="AM174" s="13">
        <f t="shared" si="49"/>
        <v>1.0142845709096198</v>
      </c>
      <c r="AN174" s="12">
        <f t="shared" si="50"/>
        <v>8.4552273602721863E-3</v>
      </c>
    </row>
    <row r="175" spans="1:40" x14ac:dyDescent="0.3">
      <c r="A175" s="13">
        <f t="shared" si="34"/>
        <v>1.0185913880541165E-4</v>
      </c>
      <c r="C175" s="13" t="str">
        <f t="shared" si="35"/>
        <v>A</v>
      </c>
      <c r="D175" s="12">
        <f t="shared" si="36"/>
        <v>-2</v>
      </c>
      <c r="H175" s="13" t="str">
        <f t="shared" si="37"/>
        <v>A</v>
      </c>
      <c r="I175" s="12">
        <f t="shared" si="38"/>
        <v>-2</v>
      </c>
      <c r="M175" s="13" t="str">
        <f t="shared" si="39"/>
        <v>A</v>
      </c>
      <c r="N175" s="12">
        <f t="shared" si="40"/>
        <v>-2</v>
      </c>
      <c r="R175" s="13" t="str">
        <f t="shared" si="41"/>
        <v>A</v>
      </c>
      <c r="S175" s="12">
        <f t="shared" si="42"/>
        <v>-2</v>
      </c>
      <c r="X175" s="13" t="str">
        <f t="shared" si="43"/>
        <v>A</v>
      </c>
      <c r="Y175" s="12">
        <f t="shared" si="44"/>
        <v>-2</v>
      </c>
      <c r="AC175" s="13">
        <f t="shared" si="45"/>
        <v>0.92564631584152879</v>
      </c>
      <c r="AD175" s="12">
        <f t="shared" si="46"/>
        <v>6.9073999206290121E-3</v>
      </c>
      <c r="AH175" s="13">
        <f t="shared" si="47"/>
        <v>0.99392026311385173</v>
      </c>
      <c r="AI175" s="12">
        <f t="shared" si="48"/>
        <v>8.100388936768E-3</v>
      </c>
      <c r="AM175" s="13">
        <f t="shared" si="49"/>
        <v>1.0146173517505237</v>
      </c>
      <c r="AN175" s="12">
        <f t="shared" si="50"/>
        <v>8.4580161611970024E-3</v>
      </c>
    </row>
    <row r="176" spans="1:40" x14ac:dyDescent="0.3">
      <c r="A176" s="13">
        <f t="shared" si="34"/>
        <v>1.0327614057613974E-4</v>
      </c>
      <c r="C176" s="13" t="str">
        <f t="shared" si="35"/>
        <v>A</v>
      </c>
      <c r="D176" s="12">
        <f t="shared" si="36"/>
        <v>-2</v>
      </c>
      <c r="H176" s="13" t="str">
        <f t="shared" si="37"/>
        <v>A</v>
      </c>
      <c r="I176" s="12">
        <f t="shared" si="38"/>
        <v>-2</v>
      </c>
      <c r="M176" s="13" t="str">
        <f t="shared" si="39"/>
        <v>A</v>
      </c>
      <c r="N176" s="12">
        <f t="shared" si="40"/>
        <v>-2</v>
      </c>
      <c r="R176" s="13" t="str">
        <f t="shared" si="41"/>
        <v>A</v>
      </c>
      <c r="S176" s="12">
        <f t="shared" si="42"/>
        <v>-2</v>
      </c>
      <c r="X176" s="13" t="str">
        <f t="shared" si="43"/>
        <v>A</v>
      </c>
      <c r="Y176" s="12">
        <f t="shared" si="44"/>
        <v>-2</v>
      </c>
      <c r="AC176" s="13">
        <f t="shared" si="45"/>
        <v>0.92603618039687308</v>
      </c>
      <c r="AD176" s="12">
        <f t="shared" si="46"/>
        <v>6.9105623082705387E-3</v>
      </c>
      <c r="AH176" s="13">
        <f t="shared" si="47"/>
        <v>0.99426849111435078</v>
      </c>
      <c r="AI176" s="12">
        <f t="shared" si="48"/>
        <v>8.1032788489484413E-3</v>
      </c>
      <c r="AM176" s="13">
        <f t="shared" si="49"/>
        <v>1.0149547030873276</v>
      </c>
      <c r="AN176" s="12">
        <f t="shared" si="50"/>
        <v>8.460843291080997E-3</v>
      </c>
    </row>
    <row r="177" spans="1:40" x14ac:dyDescent="0.3">
      <c r="A177" s="13">
        <f t="shared" si="34"/>
        <v>1.0471285480508992E-4</v>
      </c>
      <c r="C177" s="13" t="str">
        <f t="shared" si="35"/>
        <v>A</v>
      </c>
      <c r="D177" s="12">
        <f t="shared" si="36"/>
        <v>-2</v>
      </c>
      <c r="H177" s="13" t="str">
        <f t="shared" si="37"/>
        <v>A</v>
      </c>
      <c r="I177" s="12">
        <f t="shared" si="38"/>
        <v>-2</v>
      </c>
      <c r="M177" s="13" t="str">
        <f t="shared" si="39"/>
        <v>A</v>
      </c>
      <c r="N177" s="12">
        <f t="shared" si="40"/>
        <v>-2</v>
      </c>
      <c r="R177" s="13" t="str">
        <f t="shared" si="41"/>
        <v>A</v>
      </c>
      <c r="S177" s="12">
        <f t="shared" si="42"/>
        <v>-2</v>
      </c>
      <c r="X177" s="13" t="str">
        <f t="shared" si="43"/>
        <v>A</v>
      </c>
      <c r="Y177" s="12">
        <f t="shared" si="44"/>
        <v>-2</v>
      </c>
      <c r="AC177" s="13">
        <f t="shared" si="45"/>
        <v>0.9264313539763902</v>
      </c>
      <c r="AD177" s="12">
        <f t="shared" si="46"/>
        <v>6.9137677796497323E-3</v>
      </c>
      <c r="AH177" s="13">
        <f t="shared" si="47"/>
        <v>0.99462149347447382</v>
      </c>
      <c r="AI177" s="12">
        <f t="shared" si="48"/>
        <v>8.1062084171319385E-3</v>
      </c>
      <c r="AM177" s="13">
        <f t="shared" si="49"/>
        <v>1.0152966868582884</v>
      </c>
      <c r="AN177" s="12">
        <f t="shared" si="50"/>
        <v>8.4637092705260319E-3</v>
      </c>
    </row>
    <row r="178" spans="1:40" x14ac:dyDescent="0.3">
      <c r="A178" s="13">
        <f t="shared" si="34"/>
        <v>1.0616955571987246E-4</v>
      </c>
      <c r="C178" s="13" t="str">
        <f t="shared" si="35"/>
        <v>A</v>
      </c>
      <c r="D178" s="12">
        <f t="shared" si="36"/>
        <v>-2</v>
      </c>
      <c r="H178" s="13" t="str">
        <f t="shared" si="37"/>
        <v>A</v>
      </c>
      <c r="I178" s="12">
        <f t="shared" si="38"/>
        <v>-2</v>
      </c>
      <c r="M178" s="13" t="str">
        <f t="shared" si="39"/>
        <v>A</v>
      </c>
      <c r="N178" s="12">
        <f t="shared" si="40"/>
        <v>-2</v>
      </c>
      <c r="R178" s="13" t="str">
        <f t="shared" si="41"/>
        <v>A</v>
      </c>
      <c r="S178" s="12">
        <f t="shared" si="42"/>
        <v>-2</v>
      </c>
      <c r="X178" s="13" t="str">
        <f t="shared" si="43"/>
        <v>A</v>
      </c>
      <c r="Y178" s="12">
        <f t="shared" si="44"/>
        <v>-2</v>
      </c>
      <c r="AC178" s="13">
        <f t="shared" si="45"/>
        <v>0.92683190731335374</v>
      </c>
      <c r="AD178" s="12">
        <f t="shared" si="46"/>
        <v>6.9170169100914482E-3</v>
      </c>
      <c r="AH178" s="13">
        <f t="shared" si="47"/>
        <v>0.99497933467014799</v>
      </c>
      <c r="AI178" s="12">
        <f t="shared" si="48"/>
        <v>8.1091781782935204E-3</v>
      </c>
      <c r="AM178" s="13">
        <f t="shared" si="49"/>
        <v>1.0156433658176613</v>
      </c>
      <c r="AN178" s="12">
        <f t="shared" si="50"/>
        <v>8.4666146270425471E-3</v>
      </c>
    </row>
    <row r="179" spans="1:40" x14ac:dyDescent="0.3">
      <c r="A179" s="13">
        <f t="shared" si="34"/>
        <v>1.0764652136298344E-4</v>
      </c>
      <c r="C179" s="13" t="str">
        <f t="shared" si="35"/>
        <v>A</v>
      </c>
      <c r="D179" s="12">
        <f t="shared" si="36"/>
        <v>-2</v>
      </c>
      <c r="H179" s="13" t="str">
        <f t="shared" si="37"/>
        <v>A</v>
      </c>
      <c r="I179" s="12">
        <f t="shared" si="38"/>
        <v>-2</v>
      </c>
      <c r="M179" s="13" t="str">
        <f t="shared" si="39"/>
        <v>A</v>
      </c>
      <c r="N179" s="12">
        <f t="shared" si="40"/>
        <v>-2</v>
      </c>
      <c r="R179" s="13" t="str">
        <f t="shared" si="41"/>
        <v>A</v>
      </c>
      <c r="S179" s="12">
        <f t="shared" si="42"/>
        <v>-2</v>
      </c>
      <c r="X179" s="13" t="str">
        <f t="shared" si="43"/>
        <v>A</v>
      </c>
      <c r="Y179" s="12">
        <f t="shared" si="44"/>
        <v>-2</v>
      </c>
      <c r="AC179" s="13">
        <f t="shared" si="45"/>
        <v>0.92723791204114459</v>
      </c>
      <c r="AD179" s="12">
        <f t="shared" si="46"/>
        <v>6.9203102823083111E-3</v>
      </c>
      <c r="AH179" s="13">
        <f t="shared" si="47"/>
        <v>0.99534208002068292</v>
      </c>
      <c r="AI179" s="12">
        <f t="shared" si="48"/>
        <v>8.1121886764916606E-3</v>
      </c>
      <c r="AM179" s="13">
        <f t="shared" si="49"/>
        <v>1.0159948035457893</v>
      </c>
      <c r="AN179" s="12">
        <f t="shared" si="50"/>
        <v>8.4695598951370771E-3</v>
      </c>
    </row>
    <row r="180" spans="1:40" x14ac:dyDescent="0.3">
      <c r="A180" s="13">
        <f t="shared" si="34"/>
        <v>1.0914403364487563E-4</v>
      </c>
      <c r="C180" s="13" t="str">
        <f t="shared" si="35"/>
        <v>A</v>
      </c>
      <c r="D180" s="12">
        <f t="shared" si="36"/>
        <v>-2</v>
      </c>
      <c r="H180" s="13" t="str">
        <f t="shared" si="37"/>
        <v>A</v>
      </c>
      <c r="I180" s="12">
        <f t="shared" si="38"/>
        <v>-2</v>
      </c>
      <c r="M180" s="13" t="str">
        <f t="shared" si="39"/>
        <v>A</v>
      </c>
      <c r="N180" s="12">
        <f t="shared" si="40"/>
        <v>-2</v>
      </c>
      <c r="R180" s="13" t="str">
        <f t="shared" si="41"/>
        <v>A</v>
      </c>
      <c r="S180" s="12">
        <f t="shared" si="42"/>
        <v>-2</v>
      </c>
      <c r="X180" s="13" t="str">
        <f t="shared" si="43"/>
        <v>A</v>
      </c>
      <c r="Y180" s="12">
        <f t="shared" si="44"/>
        <v>-2</v>
      </c>
      <c r="AC180" s="13">
        <f t="shared" si="45"/>
        <v>0.92764944070357014</v>
      </c>
      <c r="AD180" s="12">
        <f t="shared" si="46"/>
        <v>6.9236484864884651E-3</v>
      </c>
      <c r="AH180" s="13">
        <f t="shared" si="47"/>
        <v>0.99570979569904494</v>
      </c>
      <c r="AI180" s="12">
        <f t="shared" si="48"/>
        <v>8.1152404629569932E-3</v>
      </c>
      <c r="AM180" s="13">
        <f t="shared" si="49"/>
        <v>1.0163510644593041</v>
      </c>
      <c r="AN180" s="12">
        <f t="shared" si="50"/>
        <v>8.4725456164008086E-3</v>
      </c>
    </row>
    <row r="181" spans="1:40" x14ac:dyDescent="0.3">
      <c r="A181" s="13">
        <f t="shared" si="34"/>
        <v>1.1066237839776664E-4</v>
      </c>
      <c r="C181" s="13" t="str">
        <f t="shared" si="35"/>
        <v>A</v>
      </c>
      <c r="D181" s="12">
        <f t="shared" si="36"/>
        <v>-2</v>
      </c>
      <c r="H181" s="13" t="str">
        <f t="shared" si="37"/>
        <v>A</v>
      </c>
      <c r="I181" s="12">
        <f t="shared" si="38"/>
        <v>-2</v>
      </c>
      <c r="M181" s="13" t="str">
        <f t="shared" si="39"/>
        <v>A</v>
      </c>
      <c r="N181" s="12">
        <f t="shared" si="40"/>
        <v>-2</v>
      </c>
      <c r="R181" s="13" t="str">
        <f t="shared" si="41"/>
        <v>A</v>
      </c>
      <c r="S181" s="12">
        <f t="shared" si="42"/>
        <v>-2</v>
      </c>
      <c r="X181" s="13" t="str">
        <f t="shared" si="43"/>
        <v>A</v>
      </c>
      <c r="Y181" s="12">
        <f t="shared" si="44"/>
        <v>-2</v>
      </c>
      <c r="AC181" s="13">
        <f t="shared" si="45"/>
        <v>0.92806656676527333</v>
      </c>
      <c r="AD181" s="12">
        <f t="shared" si="46"/>
        <v>6.927032120384204E-3</v>
      </c>
      <c r="AH181" s="13">
        <f t="shared" si="47"/>
        <v>0.99608254874223034</v>
      </c>
      <c r="AI181" s="12">
        <f t="shared" si="48"/>
        <v>8.1183340961820012E-3</v>
      </c>
      <c r="AM181" s="13">
        <f t="shared" si="49"/>
        <v>1.0167122138214331</v>
      </c>
      <c r="AN181" s="12">
        <f t="shared" si="50"/>
        <v>8.4755723395991394E-3</v>
      </c>
    </row>
    <row r="182" spans="1:40" x14ac:dyDescent="0.3">
      <c r="A182" s="13">
        <f t="shared" si="34"/>
        <v>1.1220184543019631E-4</v>
      </c>
      <c r="C182" s="13" t="str">
        <f t="shared" si="35"/>
        <v>A</v>
      </c>
      <c r="D182" s="12">
        <f t="shared" si="36"/>
        <v>-2</v>
      </c>
      <c r="H182" s="13" t="str">
        <f t="shared" si="37"/>
        <v>A</v>
      </c>
      <c r="I182" s="12">
        <f t="shared" si="38"/>
        <v>-2</v>
      </c>
      <c r="M182" s="13" t="str">
        <f t="shared" si="39"/>
        <v>A</v>
      </c>
      <c r="N182" s="12">
        <f t="shared" si="40"/>
        <v>-2</v>
      </c>
      <c r="R182" s="13" t="str">
        <f t="shared" si="41"/>
        <v>A</v>
      </c>
      <c r="S182" s="12">
        <f t="shared" si="42"/>
        <v>-2</v>
      </c>
      <c r="X182" s="13" t="str">
        <f t="shared" si="43"/>
        <v>A</v>
      </c>
      <c r="Y182" s="12">
        <f t="shared" si="44"/>
        <v>-2</v>
      </c>
      <c r="AC182" s="13">
        <f t="shared" si="45"/>
        <v>0.9284893646222282</v>
      </c>
      <c r="AD182" s="12">
        <f t="shared" si="46"/>
        <v>6.9304617894014797E-3</v>
      </c>
      <c r="AH182" s="13">
        <f t="shared" si="47"/>
        <v>0.99646040706174255</v>
      </c>
      <c r="AI182" s="12">
        <f t="shared" si="48"/>
        <v>8.1214701420117396E-3</v>
      </c>
      <c r="AM182" s="13">
        <f t="shared" si="49"/>
        <v>1.0170783177524101</v>
      </c>
      <c r="AN182" s="12">
        <f t="shared" si="50"/>
        <v>8.4786406207622636E-3</v>
      </c>
    </row>
    <row r="183" spans="1:40" x14ac:dyDescent="0.3">
      <c r="A183" s="13">
        <f t="shared" si="34"/>
        <v>1.137627285823431E-4</v>
      </c>
      <c r="C183" s="13" t="str">
        <f t="shared" si="35"/>
        <v>A</v>
      </c>
      <c r="D183" s="12">
        <f t="shared" si="36"/>
        <v>-2</v>
      </c>
      <c r="H183" s="13" t="str">
        <f t="shared" si="37"/>
        <v>A</v>
      </c>
      <c r="I183" s="12">
        <f t="shared" si="38"/>
        <v>-2</v>
      </c>
      <c r="M183" s="13" t="str">
        <f t="shared" si="39"/>
        <v>A</v>
      </c>
      <c r="N183" s="12">
        <f t="shared" si="40"/>
        <v>-2</v>
      </c>
      <c r="R183" s="13" t="str">
        <f t="shared" si="41"/>
        <v>A</v>
      </c>
      <c r="S183" s="12">
        <f t="shared" si="42"/>
        <v>-2</v>
      </c>
      <c r="X183" s="13" t="str">
        <f t="shared" si="43"/>
        <v>A</v>
      </c>
      <c r="Y183" s="12">
        <f t="shared" si="44"/>
        <v>-2</v>
      </c>
      <c r="AC183" s="13">
        <f t="shared" si="45"/>
        <v>0.9289179096123239</v>
      </c>
      <c r="AD183" s="12">
        <f t="shared" si="46"/>
        <v>6.9339381066903091E-3</v>
      </c>
      <c r="AH183" s="13">
        <f t="shared" si="47"/>
        <v>0.99684343945418008</v>
      </c>
      <c r="AI183" s="12">
        <f t="shared" si="48"/>
        <v>8.1246491737355583E-3</v>
      </c>
      <c r="AM183" s="13">
        <f t="shared" si="49"/>
        <v>1.0174494432400001</v>
      </c>
      <c r="AN183" s="12">
        <f t="shared" si="50"/>
        <v>8.4817510232767963E-3</v>
      </c>
    </row>
    <row r="184" spans="1:40" x14ac:dyDescent="0.3">
      <c r="A184" s="13">
        <f t="shared" si="34"/>
        <v>1.153453257821092E-4</v>
      </c>
      <c r="C184" s="13" t="str">
        <f t="shared" si="35"/>
        <v>A</v>
      </c>
      <c r="D184" s="12">
        <f t="shared" si="36"/>
        <v>-2</v>
      </c>
      <c r="H184" s="13" t="str">
        <f t="shared" si="37"/>
        <v>A</v>
      </c>
      <c r="I184" s="12">
        <f t="shared" si="38"/>
        <v>-2</v>
      </c>
      <c r="M184" s="13" t="str">
        <f t="shared" si="39"/>
        <v>A</v>
      </c>
      <c r="N184" s="12">
        <f t="shared" si="40"/>
        <v>-2</v>
      </c>
      <c r="R184" s="13" t="str">
        <f t="shared" si="41"/>
        <v>A</v>
      </c>
      <c r="S184" s="12">
        <f t="shared" si="42"/>
        <v>-2</v>
      </c>
      <c r="X184" s="13" t="str">
        <f t="shared" si="43"/>
        <v>A</v>
      </c>
      <c r="Y184" s="12">
        <f t="shared" si="44"/>
        <v>-2</v>
      </c>
      <c r="AC184" s="13">
        <f t="shared" si="45"/>
        <v>0.92935227802603571</v>
      </c>
      <c r="AD184" s="12">
        <f t="shared" si="46"/>
        <v>6.9374616932360951E-3</v>
      </c>
      <c r="AH184" s="13">
        <f t="shared" si="47"/>
        <v>0.99723171561191959</v>
      </c>
      <c r="AI184" s="12">
        <f t="shared" si="48"/>
        <v>8.127871772179834E-3</v>
      </c>
      <c r="AM184" s="13">
        <f t="shared" si="49"/>
        <v>1.0178256581501253</v>
      </c>
      <c r="AN184" s="12">
        <f t="shared" si="50"/>
        <v>8.4849041179784583E-3</v>
      </c>
    </row>
    <row r="185" spans="1:40" x14ac:dyDescent="0.3">
      <c r="A185" s="13">
        <f t="shared" si="34"/>
        <v>1.169499391019871E-4</v>
      </c>
      <c r="C185" s="13" t="str">
        <f t="shared" si="35"/>
        <v>A</v>
      </c>
      <c r="D185" s="12">
        <f t="shared" si="36"/>
        <v>-2</v>
      </c>
      <c r="H185" s="13" t="str">
        <f t="shared" si="37"/>
        <v>A</v>
      </c>
      <c r="I185" s="12">
        <f t="shared" si="38"/>
        <v>-2</v>
      </c>
      <c r="M185" s="13" t="str">
        <f t="shared" si="39"/>
        <v>A</v>
      </c>
      <c r="N185" s="12">
        <f t="shared" si="40"/>
        <v>-2</v>
      </c>
      <c r="R185" s="13" t="str">
        <f t="shared" si="41"/>
        <v>A</v>
      </c>
      <c r="S185" s="12">
        <f t="shared" si="42"/>
        <v>-2</v>
      </c>
      <c r="X185" s="13" t="str">
        <f t="shared" si="43"/>
        <v>A</v>
      </c>
      <c r="Y185" s="12">
        <f t="shared" si="44"/>
        <v>-2</v>
      </c>
      <c r="AC185" s="13">
        <f t="shared" si="45"/>
        <v>0.9297925471171854</v>
      </c>
      <c r="AD185" s="12">
        <f t="shared" si="46"/>
        <v>6.9410331779518348E-3</v>
      </c>
      <c r="AH185" s="13">
        <f t="shared" si="47"/>
        <v>0.99762530613391376</v>
      </c>
      <c r="AI185" s="12">
        <f t="shared" si="48"/>
        <v>8.1311385258017593E-3</v>
      </c>
      <c r="AM185" s="13">
        <f t="shared" si="49"/>
        <v>1.0182070312376075</v>
      </c>
      <c r="AN185" s="12">
        <f t="shared" si="50"/>
        <v>8.4881004832457752E-3</v>
      </c>
    </row>
    <row r="186" spans="1:40" x14ac:dyDescent="0.3">
      <c r="A186" s="13">
        <f t="shared" si="34"/>
        <v>1.1857687481671599E-4</v>
      </c>
      <c r="C186" s="13" t="str">
        <f t="shared" si="35"/>
        <v>A</v>
      </c>
      <c r="D186" s="12">
        <f t="shared" si="36"/>
        <v>-2</v>
      </c>
      <c r="H186" s="13" t="str">
        <f t="shared" si="37"/>
        <v>A</v>
      </c>
      <c r="I186" s="12">
        <f t="shared" si="38"/>
        <v>-2</v>
      </c>
      <c r="M186" s="13" t="str">
        <f t="shared" si="39"/>
        <v>A</v>
      </c>
      <c r="N186" s="12">
        <f t="shared" si="40"/>
        <v>-2</v>
      </c>
      <c r="R186" s="13" t="str">
        <f t="shared" si="41"/>
        <v>A</v>
      </c>
      <c r="S186" s="12">
        <f t="shared" si="42"/>
        <v>-2</v>
      </c>
      <c r="X186" s="13" t="str">
        <f t="shared" si="43"/>
        <v>A</v>
      </c>
      <c r="Y186" s="12">
        <f t="shared" si="44"/>
        <v>-2</v>
      </c>
      <c r="AC186" s="13">
        <f t="shared" si="45"/>
        <v>0.93023879511378516</v>
      </c>
      <c r="AD186" s="12">
        <f t="shared" si="46"/>
        <v>6.9446531977712519E-3</v>
      </c>
      <c r="AH186" s="13">
        <f t="shared" si="47"/>
        <v>0.99802428253658904</v>
      </c>
      <c r="AI186" s="12">
        <f t="shared" si="48"/>
        <v>8.1344500307841718E-3</v>
      </c>
      <c r="AM186" s="13">
        <f t="shared" si="49"/>
        <v>1.0185936321570117</v>
      </c>
      <c r="AN186" s="12">
        <f t="shared" si="50"/>
        <v>8.4913407050949026E-3</v>
      </c>
    </row>
    <row r="187" spans="1:40" x14ac:dyDescent="0.3">
      <c r="A187" s="13">
        <f t="shared" si="34"/>
        <v>1.2022644346174128E-4</v>
      </c>
      <c r="C187" s="13" t="str">
        <f t="shared" si="35"/>
        <v>A</v>
      </c>
      <c r="D187" s="12">
        <f t="shared" si="36"/>
        <v>-2</v>
      </c>
      <c r="H187" s="13" t="str">
        <f t="shared" si="37"/>
        <v>A</v>
      </c>
      <c r="I187" s="12">
        <f t="shared" si="38"/>
        <v>-2</v>
      </c>
      <c r="M187" s="13" t="str">
        <f t="shared" si="39"/>
        <v>A</v>
      </c>
      <c r="N187" s="12">
        <f t="shared" si="40"/>
        <v>-2</v>
      </c>
      <c r="R187" s="13" t="str">
        <f t="shared" si="41"/>
        <v>A</v>
      </c>
      <c r="S187" s="12">
        <f t="shared" si="42"/>
        <v>-2</v>
      </c>
      <c r="X187" s="13" t="str">
        <f t="shared" si="43"/>
        <v>A</v>
      </c>
      <c r="Y187" s="12">
        <f t="shared" si="44"/>
        <v>-2</v>
      </c>
      <c r="AC187" s="13">
        <f t="shared" si="45"/>
        <v>0.93069110122897303</v>
      </c>
      <c r="AD187" s="12">
        <f t="shared" si="46"/>
        <v>6.9483223977428333E-3</v>
      </c>
      <c r="AH187" s="13">
        <f t="shared" si="47"/>
        <v>0.99842871726485083</v>
      </c>
      <c r="AI187" s="12">
        <f t="shared" si="48"/>
        <v>8.1378068911313953E-3</v>
      </c>
      <c r="AM187" s="13">
        <f t="shared" si="49"/>
        <v>1.018985531473608</v>
      </c>
      <c r="AN187" s="12">
        <f t="shared" si="50"/>
        <v>8.4946253772754578E-3</v>
      </c>
    </row>
    <row r="188" spans="1:40" x14ac:dyDescent="0.3">
      <c r="A188" s="13">
        <f t="shared" si="34"/>
        <v>1.2189895989248668E-4</v>
      </c>
      <c r="C188" s="13" t="str">
        <f t="shared" si="35"/>
        <v>A</v>
      </c>
      <c r="D188" s="12">
        <f t="shared" si="36"/>
        <v>-2</v>
      </c>
      <c r="H188" s="13" t="str">
        <f t="shared" si="37"/>
        <v>A</v>
      </c>
      <c r="I188" s="12">
        <f t="shared" si="38"/>
        <v>-2</v>
      </c>
      <c r="M188" s="13" t="str">
        <f t="shared" si="39"/>
        <v>A</v>
      </c>
      <c r="N188" s="12">
        <f t="shared" si="40"/>
        <v>-2</v>
      </c>
      <c r="R188" s="13" t="str">
        <f t="shared" si="41"/>
        <v>A</v>
      </c>
      <c r="S188" s="12">
        <f t="shared" si="42"/>
        <v>-2</v>
      </c>
      <c r="X188" s="13" t="str">
        <f t="shared" si="43"/>
        <v>A</v>
      </c>
      <c r="Y188" s="12">
        <f t="shared" si="44"/>
        <v>-2</v>
      </c>
      <c r="AC188" s="13">
        <f t="shared" si="45"/>
        <v>0.93114954567203123</v>
      </c>
      <c r="AD188" s="12">
        <f t="shared" si="46"/>
        <v>6.9520414311248085E-3</v>
      </c>
      <c r="AH188" s="13">
        <f t="shared" si="47"/>
        <v>0.99883868370319684</v>
      </c>
      <c r="AI188" s="12">
        <f t="shared" si="48"/>
        <v>8.1412097187661993E-3</v>
      </c>
      <c r="AM188" s="13">
        <f t="shared" si="49"/>
        <v>1.0193828006744372</v>
      </c>
      <c r="AN188" s="12">
        <f t="shared" si="50"/>
        <v>8.4979551013674871E-3</v>
      </c>
    </row>
    <row r="189" spans="1:40" x14ac:dyDescent="0.3">
      <c r="A189" s="13">
        <f t="shared" si="34"/>
        <v>1.2359474334445105E-4</v>
      </c>
      <c r="C189" s="13" t="str">
        <f t="shared" si="35"/>
        <v>A</v>
      </c>
      <c r="D189" s="12">
        <f t="shared" si="36"/>
        <v>-2</v>
      </c>
      <c r="H189" s="13" t="str">
        <f t="shared" si="37"/>
        <v>A</v>
      </c>
      <c r="I189" s="12">
        <f t="shared" si="38"/>
        <v>-2</v>
      </c>
      <c r="M189" s="13" t="str">
        <f t="shared" si="39"/>
        <v>A</v>
      </c>
      <c r="N189" s="12">
        <f t="shared" si="40"/>
        <v>-2</v>
      </c>
      <c r="R189" s="13" t="str">
        <f t="shared" si="41"/>
        <v>A</v>
      </c>
      <c r="S189" s="12">
        <f t="shared" si="42"/>
        <v>-2</v>
      </c>
      <c r="X189" s="13" t="str">
        <f t="shared" si="43"/>
        <v>A</v>
      </c>
      <c r="Y189" s="12">
        <f t="shared" si="44"/>
        <v>-2</v>
      </c>
      <c r="AC189" s="13">
        <f t="shared" si="45"/>
        <v>0.93161420965949404</v>
      </c>
      <c r="AD189" s="12">
        <f t="shared" si="46"/>
        <v>6.9558109594810361E-3</v>
      </c>
      <c r="AH189" s="13">
        <f t="shared" si="47"/>
        <v>0.9992542561869332</v>
      </c>
      <c r="AI189" s="12">
        <f t="shared" si="48"/>
        <v>8.1446591336277775E-3</v>
      </c>
      <c r="AM189" s="13">
        <f t="shared" si="49"/>
        <v>1.0197855121794903</v>
      </c>
      <c r="AN189" s="12">
        <f t="shared" si="50"/>
        <v>8.5013304868794999E-3</v>
      </c>
    </row>
    <row r="190" spans="1:40" x14ac:dyDescent="0.3">
      <c r="A190" s="13">
        <f t="shared" si="34"/>
        <v>1.2531411749414163E-4</v>
      </c>
      <c r="C190" s="13" t="str">
        <f t="shared" si="35"/>
        <v>A</v>
      </c>
      <c r="D190" s="12">
        <f t="shared" si="36"/>
        <v>-2</v>
      </c>
      <c r="H190" s="13" t="str">
        <f t="shared" si="37"/>
        <v>A</v>
      </c>
      <c r="I190" s="12">
        <f t="shared" si="38"/>
        <v>-2</v>
      </c>
      <c r="M190" s="13" t="str">
        <f t="shared" si="39"/>
        <v>A</v>
      </c>
      <c r="N190" s="12">
        <f t="shared" si="40"/>
        <v>-2</v>
      </c>
      <c r="R190" s="13" t="str">
        <f t="shared" si="41"/>
        <v>A</v>
      </c>
      <c r="S190" s="12">
        <f t="shared" si="42"/>
        <v>-2</v>
      </c>
      <c r="X190" s="13" t="str">
        <f t="shared" si="43"/>
        <v>A</v>
      </c>
      <c r="Y190" s="12">
        <f t="shared" si="44"/>
        <v>-2</v>
      </c>
      <c r="AC190" s="13">
        <f t="shared" si="45"/>
        <v>0.93208517542633829</v>
      </c>
      <c r="AD190" s="12">
        <f t="shared" si="46"/>
        <v>6.9596316527778517E-3</v>
      </c>
      <c r="AH190" s="13">
        <f t="shared" si="47"/>
        <v>0.99967551001350241</v>
      </c>
      <c r="AI190" s="12">
        <f t="shared" si="48"/>
        <v>8.1481557637708198E-3</v>
      </c>
      <c r="AM190" s="13">
        <f t="shared" si="49"/>
        <v>1.020193739352999</v>
      </c>
      <c r="AN190" s="12">
        <f t="shared" si="50"/>
        <v>8.504752151347621E-3</v>
      </c>
    </row>
    <row r="191" spans="1:40" x14ac:dyDescent="0.3">
      <c r="A191" s="13">
        <f t="shared" si="34"/>
        <v>1.2705741052085415E-4</v>
      </c>
      <c r="C191" s="13" t="str">
        <f t="shared" si="35"/>
        <v>A</v>
      </c>
      <c r="D191" s="12">
        <f t="shared" si="36"/>
        <v>-2</v>
      </c>
      <c r="H191" s="13" t="str">
        <f t="shared" si="37"/>
        <v>A</v>
      </c>
      <c r="I191" s="12">
        <f t="shared" si="38"/>
        <v>-2</v>
      </c>
      <c r="M191" s="13" t="str">
        <f t="shared" si="39"/>
        <v>A</v>
      </c>
      <c r="N191" s="12">
        <f t="shared" si="40"/>
        <v>-2</v>
      </c>
      <c r="R191" s="13" t="str">
        <f t="shared" si="41"/>
        <v>A</v>
      </c>
      <c r="S191" s="12">
        <f t="shared" si="42"/>
        <v>-2</v>
      </c>
      <c r="X191" s="13" t="str">
        <f t="shared" si="43"/>
        <v>A</v>
      </c>
      <c r="Y191" s="12">
        <f t="shared" si="44"/>
        <v>-2</v>
      </c>
      <c r="AC191" s="13">
        <f t="shared" si="45"/>
        <v>0.93256252623726332</v>
      </c>
      <c r="AD191" s="12">
        <f t="shared" si="46"/>
        <v>6.9635041894818197E-3</v>
      </c>
      <c r="AH191" s="13">
        <f t="shared" si="47"/>
        <v>1.0001025214539143</v>
      </c>
      <c r="AI191" s="12">
        <f t="shared" si="48"/>
        <v>8.1517002454656699E-3</v>
      </c>
      <c r="AM191" s="13">
        <f t="shared" si="49"/>
        <v>1.0206075565148367</v>
      </c>
      <c r="AN191" s="12">
        <f t="shared" si="50"/>
        <v>8.5082207204358381E-3</v>
      </c>
    </row>
    <row r="192" spans="1:40" x14ac:dyDescent="0.3">
      <c r="A192" s="13">
        <f t="shared" si="34"/>
        <v>1.2882495516931342E-4</v>
      </c>
      <c r="C192" s="13" t="str">
        <f t="shared" si="35"/>
        <v>A</v>
      </c>
      <c r="D192" s="12">
        <f t="shared" si="36"/>
        <v>-2</v>
      </c>
      <c r="H192" s="13" t="str">
        <f t="shared" si="37"/>
        <v>A</v>
      </c>
      <c r="I192" s="12">
        <f t="shared" si="38"/>
        <v>-2</v>
      </c>
      <c r="M192" s="13" t="str">
        <f t="shared" si="39"/>
        <v>A</v>
      </c>
      <c r="N192" s="12">
        <f t="shared" si="40"/>
        <v>-2</v>
      </c>
      <c r="R192" s="13" t="str">
        <f t="shared" si="41"/>
        <v>A</v>
      </c>
      <c r="S192" s="12">
        <f t="shared" si="42"/>
        <v>-2</v>
      </c>
      <c r="X192" s="13" t="str">
        <f t="shared" si="43"/>
        <v>A</v>
      </c>
      <c r="Y192" s="12">
        <f t="shared" si="44"/>
        <v>-2</v>
      </c>
      <c r="AC192" s="13">
        <f t="shared" si="45"/>
        <v>0.93304634639805439</v>
      </c>
      <c r="AD192" s="12">
        <f t="shared" si="46"/>
        <v>6.9674292566584747E-3</v>
      </c>
      <c r="AH192" s="13">
        <f t="shared" si="47"/>
        <v>1.0005353677642865</v>
      </c>
      <c r="AI192" s="12">
        <f t="shared" si="48"/>
        <v>8.1552932232995846E-3</v>
      </c>
      <c r="AM192" s="13">
        <f t="shared" si="49"/>
        <v>1.0210270389520326</v>
      </c>
      <c r="AN192" s="12">
        <f t="shared" si="50"/>
        <v>8.5117368280373876E-3</v>
      </c>
    </row>
    <row r="193" spans="1:40" x14ac:dyDescent="0.3">
      <c r="A193" s="13">
        <f t="shared" si="34"/>
        <v>1.3061708881318416E-4</v>
      </c>
      <c r="C193" s="13" t="str">
        <f t="shared" si="35"/>
        <v>A</v>
      </c>
      <c r="D193" s="12">
        <f t="shared" si="36"/>
        <v>-2</v>
      </c>
      <c r="H193" s="13" t="str">
        <f t="shared" si="37"/>
        <v>A</v>
      </c>
      <c r="I193" s="12">
        <f t="shared" si="38"/>
        <v>-2</v>
      </c>
      <c r="M193" s="13" t="str">
        <f t="shared" si="39"/>
        <v>A</v>
      </c>
      <c r="N193" s="12">
        <f t="shared" si="40"/>
        <v>-2</v>
      </c>
      <c r="R193" s="13" t="str">
        <f t="shared" si="41"/>
        <v>A</v>
      </c>
      <c r="S193" s="12">
        <f t="shared" si="42"/>
        <v>-2</v>
      </c>
      <c r="X193" s="13" t="str">
        <f t="shared" si="43"/>
        <v>A</v>
      </c>
      <c r="Y193" s="12">
        <f t="shared" si="44"/>
        <v>-2</v>
      </c>
      <c r="AC193" s="13">
        <f t="shared" si="45"/>
        <v>0.93353672126702958</v>
      </c>
      <c r="AD193" s="12">
        <f t="shared" si="46"/>
        <v>6.9714075500719721E-3</v>
      </c>
      <c r="AH193" s="13">
        <f t="shared" si="47"/>
        <v>1.0009741271974901</v>
      </c>
      <c r="AI193" s="12">
        <f t="shared" si="48"/>
        <v>8.1589353502790809E-3</v>
      </c>
      <c r="AM193" s="13">
        <f t="shared" si="49"/>
        <v>1.0214522629303961</v>
      </c>
      <c r="AN193" s="12">
        <f t="shared" si="50"/>
        <v>8.5153011163772649E-3</v>
      </c>
    </row>
    <row r="194" spans="1:40" x14ac:dyDescent="0.3">
      <c r="A194" s="13">
        <f t="shared" si="34"/>
        <v>1.3243415351946641E-4</v>
      </c>
      <c r="C194" s="13" t="str">
        <f t="shared" si="35"/>
        <v>A</v>
      </c>
      <c r="D194" s="12">
        <f t="shared" si="36"/>
        <v>-2</v>
      </c>
      <c r="H194" s="13" t="str">
        <f t="shared" si="37"/>
        <v>A</v>
      </c>
      <c r="I194" s="12">
        <f t="shared" si="38"/>
        <v>-2</v>
      </c>
      <c r="M194" s="13" t="str">
        <f t="shared" si="39"/>
        <v>A</v>
      </c>
      <c r="N194" s="12">
        <f t="shared" si="40"/>
        <v>-2</v>
      </c>
      <c r="R194" s="13" t="str">
        <f t="shared" si="41"/>
        <v>A</v>
      </c>
      <c r="S194" s="12">
        <f t="shared" si="42"/>
        <v>-2</v>
      </c>
      <c r="X194" s="13" t="str">
        <f t="shared" si="43"/>
        <v>A</v>
      </c>
      <c r="Y194" s="12">
        <f t="shared" si="44"/>
        <v>-2</v>
      </c>
      <c r="AC194" s="13">
        <f t="shared" si="45"/>
        <v>0.93403373726657479</v>
      </c>
      <c r="AD194" s="12">
        <f t="shared" si="46"/>
        <v>6.9754397742857388E-3</v>
      </c>
      <c r="AH194" s="13">
        <f t="shared" si="47"/>
        <v>1.0014188790149083</v>
      </c>
      <c r="AI194" s="12">
        <f t="shared" si="48"/>
        <v>8.162627287933405E-3</v>
      </c>
      <c r="AM194" s="13">
        <f t="shared" si="49"/>
        <v>1.0218833057062575</v>
      </c>
      <c r="AN194" s="12">
        <f t="shared" si="50"/>
        <v>8.5189142361158758E-3</v>
      </c>
    </row>
    <row r="195" spans="1:40" x14ac:dyDescent="0.3">
      <c r="A195" s="13">
        <f t="shared" si="34"/>
        <v>1.3427649611378632E-4</v>
      </c>
      <c r="C195" s="13" t="str">
        <f t="shared" si="35"/>
        <v>A</v>
      </c>
      <c r="D195" s="12">
        <f t="shared" si="36"/>
        <v>-2</v>
      </c>
      <c r="H195" s="13" t="str">
        <f t="shared" si="37"/>
        <v>A</v>
      </c>
      <c r="I195" s="12">
        <f t="shared" si="38"/>
        <v>-2</v>
      </c>
      <c r="M195" s="13" t="str">
        <f t="shared" si="39"/>
        <v>A</v>
      </c>
      <c r="N195" s="12">
        <f t="shared" si="40"/>
        <v>-2</v>
      </c>
      <c r="R195" s="13" t="str">
        <f t="shared" si="41"/>
        <v>A</v>
      </c>
      <c r="S195" s="12">
        <f t="shared" si="42"/>
        <v>-2</v>
      </c>
      <c r="X195" s="13" t="str">
        <f t="shared" si="43"/>
        <v>A</v>
      </c>
      <c r="Y195" s="12">
        <f t="shared" si="44"/>
        <v>-2</v>
      </c>
      <c r="AC195" s="13">
        <f t="shared" si="45"/>
        <v>0.93453748189475838</v>
      </c>
      <c r="AD195" s="12">
        <f t="shared" si="46"/>
        <v>6.9795266427640458E-3</v>
      </c>
      <c r="AH195" s="13">
        <f t="shared" si="47"/>
        <v>1.0018697034982944</v>
      </c>
      <c r="AI195" s="12">
        <f t="shared" si="48"/>
        <v>8.1663697064191191E-3</v>
      </c>
      <c r="AM195" s="13">
        <f t="shared" si="49"/>
        <v>1.0223202455383162</v>
      </c>
      <c r="AN195" s="12">
        <f t="shared" si="50"/>
        <v>8.5225768464538536E-3</v>
      </c>
    </row>
    <row r="196" spans="1:40" x14ac:dyDescent="0.3">
      <c r="A196" s="13">
        <f t="shared" si="34"/>
        <v>1.3614446824659494E-4</v>
      </c>
      <c r="C196" s="13" t="str">
        <f t="shared" si="35"/>
        <v>A</v>
      </c>
      <c r="D196" s="12">
        <f t="shared" si="36"/>
        <v>-2</v>
      </c>
      <c r="H196" s="13" t="str">
        <f t="shared" si="37"/>
        <v>A</v>
      </c>
      <c r="I196" s="12">
        <f t="shared" si="38"/>
        <v>-2</v>
      </c>
      <c r="M196" s="13" t="str">
        <f t="shared" si="39"/>
        <v>A</v>
      </c>
      <c r="N196" s="12">
        <f t="shared" si="40"/>
        <v>-2</v>
      </c>
      <c r="R196" s="13" t="str">
        <f t="shared" si="41"/>
        <v>A</v>
      </c>
      <c r="S196" s="12">
        <f t="shared" si="42"/>
        <v>-2</v>
      </c>
      <c r="X196" s="13" t="str">
        <f t="shared" si="43"/>
        <v>A</v>
      </c>
      <c r="Y196" s="12">
        <f t="shared" si="44"/>
        <v>-2</v>
      </c>
      <c r="AC196" s="13">
        <f t="shared" si="45"/>
        <v>0.93504804373703254</v>
      </c>
      <c r="AD196" s="12">
        <f t="shared" si="46"/>
        <v>6.9836688779745934E-3</v>
      </c>
      <c r="AH196" s="13">
        <f t="shared" si="47"/>
        <v>1.0023266819617465</v>
      </c>
      <c r="AI196" s="12">
        <f t="shared" si="48"/>
        <v>8.1701632846258258E-3</v>
      </c>
      <c r="AM196" s="13">
        <f t="shared" si="49"/>
        <v>1.022763161699608</v>
      </c>
      <c r="AN196" s="12">
        <f t="shared" si="50"/>
        <v>8.526289615238004E-3</v>
      </c>
    </row>
    <row r="197" spans="1:40" x14ac:dyDescent="0.3">
      <c r="A197" s="13">
        <f t="shared" si="34"/>
        <v>1.3803842646028841E-4</v>
      </c>
      <c r="C197" s="13" t="str">
        <f t="shared" si="35"/>
        <v>A</v>
      </c>
      <c r="D197" s="12">
        <f t="shared" si="36"/>
        <v>-2</v>
      </c>
      <c r="H197" s="13" t="str">
        <f t="shared" si="37"/>
        <v>A</v>
      </c>
      <c r="I197" s="12">
        <f t="shared" si="38"/>
        <v>-2</v>
      </c>
      <c r="M197" s="13" t="str">
        <f t="shared" si="39"/>
        <v>A</v>
      </c>
      <c r="N197" s="12">
        <f t="shared" si="40"/>
        <v>-2</v>
      </c>
      <c r="R197" s="13" t="str">
        <f t="shared" si="41"/>
        <v>A</v>
      </c>
      <c r="S197" s="12">
        <f t="shared" si="42"/>
        <v>-2</v>
      </c>
      <c r="X197" s="13" t="str">
        <f t="shared" si="43"/>
        <v>A</v>
      </c>
      <c r="Y197" s="12">
        <f t="shared" si="44"/>
        <v>-2</v>
      </c>
      <c r="AC197" s="13">
        <f t="shared" si="45"/>
        <v>0.93556551247801556</v>
      </c>
      <c r="AD197" s="12">
        <f t="shared" si="46"/>
        <v>6.9878672114920349E-3</v>
      </c>
      <c r="AH197" s="13">
        <f t="shared" si="47"/>
        <v>1.0027898967637834</v>
      </c>
      <c r="AI197" s="12">
        <f t="shared" si="48"/>
        <v>8.1740087102830199E-3</v>
      </c>
      <c r="AM197" s="13">
        <f t="shared" si="49"/>
        <v>1.0232121344895801</v>
      </c>
      <c r="AN197" s="12">
        <f t="shared" si="50"/>
        <v>8.5300532190684744E-3</v>
      </c>
    </row>
    <row r="198" spans="1:40" x14ac:dyDescent="0.3">
      <c r="A198" s="13">
        <f t="shared" si="34"/>
        <v>1.3995873225726177E-4</v>
      </c>
      <c r="C198" s="13" t="str">
        <f t="shared" si="35"/>
        <v>A</v>
      </c>
      <c r="D198" s="12">
        <f t="shared" si="36"/>
        <v>-2</v>
      </c>
      <c r="H198" s="13" t="str">
        <f t="shared" si="37"/>
        <v>A</v>
      </c>
      <c r="I198" s="12">
        <f t="shared" si="38"/>
        <v>-2</v>
      </c>
      <c r="M198" s="13" t="str">
        <f t="shared" si="39"/>
        <v>A</v>
      </c>
      <c r="N198" s="12">
        <f t="shared" si="40"/>
        <v>-2</v>
      </c>
      <c r="R198" s="13" t="str">
        <f t="shared" si="41"/>
        <v>A</v>
      </c>
      <c r="S198" s="12">
        <f t="shared" si="42"/>
        <v>-2</v>
      </c>
      <c r="X198" s="13" t="str">
        <f t="shared" si="43"/>
        <v>A</v>
      </c>
      <c r="Y198" s="12">
        <f t="shared" si="44"/>
        <v>-2</v>
      </c>
      <c r="AC198" s="13">
        <f t="shared" si="45"/>
        <v>0.93608997891335677</v>
      </c>
      <c r="AD198" s="12">
        <f t="shared" si="46"/>
        <v>6.9921223841024963E-3</v>
      </c>
      <c r="AH198" s="13">
        <f t="shared" si="47"/>
        <v>1.0032594313195338</v>
      </c>
      <c r="AI198" s="12">
        <f t="shared" si="48"/>
        <v>8.1779066800680943E-3</v>
      </c>
      <c r="AM198" s="13">
        <f t="shared" si="49"/>
        <v>1.0236672452462849</v>
      </c>
      <c r="AN198" s="12">
        <f t="shared" si="50"/>
        <v>8.5338683434070407E-3</v>
      </c>
    </row>
    <row r="199" spans="1:40" x14ac:dyDescent="0.3">
      <c r="A199" s="13">
        <f t="shared" si="34"/>
        <v>1.4190575216890919E-4</v>
      </c>
      <c r="C199" s="13" t="str">
        <f t="shared" si="35"/>
        <v>A</v>
      </c>
      <c r="D199" s="12">
        <f t="shared" si="36"/>
        <v>-2</v>
      </c>
      <c r="H199" s="13" t="str">
        <f t="shared" si="37"/>
        <v>A</v>
      </c>
      <c r="I199" s="12">
        <f t="shared" si="38"/>
        <v>-2</v>
      </c>
      <c r="M199" s="13" t="str">
        <f t="shared" si="39"/>
        <v>A</v>
      </c>
      <c r="N199" s="12">
        <f t="shared" si="40"/>
        <v>-2</v>
      </c>
      <c r="R199" s="13" t="str">
        <f t="shared" si="41"/>
        <v>A</v>
      </c>
      <c r="S199" s="12">
        <f t="shared" si="42"/>
        <v>-2</v>
      </c>
      <c r="X199" s="13" t="str">
        <f t="shared" si="43"/>
        <v>A</v>
      </c>
      <c r="Y199" s="12">
        <f t="shared" si="44"/>
        <v>-2</v>
      </c>
      <c r="AC199" s="13">
        <f t="shared" si="45"/>
        <v>0.93662153496168266</v>
      </c>
      <c r="AD199" s="12">
        <f t="shared" si="46"/>
        <v>6.9964351459090969E-3</v>
      </c>
      <c r="AH199" s="13">
        <f t="shared" si="47"/>
        <v>1.0037353701130276</v>
      </c>
      <c r="AI199" s="12">
        <f t="shared" si="48"/>
        <v>8.1818578997155181E-3</v>
      </c>
      <c r="AM199" s="13">
        <f t="shared" si="49"/>
        <v>1.0241285763586829</v>
      </c>
      <c r="AN199" s="12">
        <f t="shared" si="50"/>
        <v>8.5377356826866497E-3</v>
      </c>
    </row>
    <row r="200" spans="1:40" x14ac:dyDescent="0.3">
      <c r="A200" s="13">
        <f t="shared" si="34"/>
        <v>1.4387985782558449E-4</v>
      </c>
      <c r="C200" s="13" t="str">
        <f t="shared" si="35"/>
        <v>A</v>
      </c>
      <c r="D200" s="12">
        <f t="shared" si="36"/>
        <v>-2</v>
      </c>
      <c r="H200" s="13" t="str">
        <f t="shared" si="37"/>
        <v>A</v>
      </c>
      <c r="I200" s="12">
        <f t="shared" si="38"/>
        <v>-2</v>
      </c>
      <c r="M200" s="13" t="str">
        <f t="shared" si="39"/>
        <v>A</v>
      </c>
      <c r="N200" s="12">
        <f t="shared" si="40"/>
        <v>-2</v>
      </c>
      <c r="R200" s="13" t="str">
        <f t="shared" si="41"/>
        <v>A</v>
      </c>
      <c r="S200" s="12">
        <f t="shared" si="42"/>
        <v>-2</v>
      </c>
      <c r="X200" s="13" t="str">
        <f t="shared" si="43"/>
        <v>A</v>
      </c>
      <c r="Y200" s="12">
        <f t="shared" si="44"/>
        <v>-2</v>
      </c>
      <c r="AC200" s="13">
        <f t="shared" si="45"/>
        <v>0.93716027367662336</v>
      </c>
      <c r="AD200" s="12">
        <f t="shared" si="46"/>
        <v>7.0008062564384417E-3</v>
      </c>
      <c r="AH200" s="13">
        <f t="shared" si="47"/>
        <v>1.0042177987096017</v>
      </c>
      <c r="AI200" s="12">
        <f t="shared" si="48"/>
        <v>8.185863084127146E-3</v>
      </c>
      <c r="AM200" s="13">
        <f t="shared" si="49"/>
        <v>1.0245962112790632</v>
      </c>
      <c r="AN200" s="12">
        <f t="shared" si="50"/>
        <v>8.5416559404221104E-3</v>
      </c>
    </row>
    <row r="201" spans="1:40" x14ac:dyDescent="0.3">
      <c r="A201" s="13">
        <f t="shared" si="34"/>
        <v>1.458814260275348E-4</v>
      </c>
      <c r="C201" s="13" t="str">
        <f t="shared" si="35"/>
        <v>A</v>
      </c>
      <c r="D201" s="12">
        <f t="shared" si="36"/>
        <v>-2</v>
      </c>
      <c r="H201" s="13" t="str">
        <f t="shared" si="37"/>
        <v>A</v>
      </c>
      <c r="I201" s="12">
        <f t="shared" si="38"/>
        <v>-2</v>
      </c>
      <c r="M201" s="13" t="str">
        <f t="shared" si="39"/>
        <v>A</v>
      </c>
      <c r="N201" s="12">
        <f t="shared" si="40"/>
        <v>-2</v>
      </c>
      <c r="R201" s="13" t="str">
        <f t="shared" si="41"/>
        <v>A</v>
      </c>
      <c r="S201" s="12">
        <f t="shared" si="42"/>
        <v>-2</v>
      </c>
      <c r="X201" s="13" t="str">
        <f t="shared" si="43"/>
        <v>A</v>
      </c>
      <c r="Y201" s="12">
        <f t="shared" si="44"/>
        <v>-2</v>
      </c>
      <c r="AC201" s="13">
        <f t="shared" si="45"/>
        <v>0.93770628925892008</v>
      </c>
      <c r="AD201" s="12">
        <f t="shared" si="46"/>
        <v>7.0052364847481216E-3</v>
      </c>
      <c r="AH201" s="13">
        <f t="shared" si="47"/>
        <v>1.0047068037684082</v>
      </c>
      <c r="AI201" s="12">
        <f t="shared" si="48"/>
        <v>8.1899229574837456E-3</v>
      </c>
      <c r="AM201" s="13">
        <f t="shared" si="49"/>
        <v>1.0250702345355756</v>
      </c>
      <c r="AN201" s="12">
        <f t="shared" si="50"/>
        <v>8.545629829322032E-3</v>
      </c>
    </row>
    <row r="202" spans="1:40" x14ac:dyDescent="0.3">
      <c r="A202" s="13">
        <f t="shared" si="34"/>
        <v>1.4791083881682068E-4</v>
      </c>
      <c r="C202" s="13" t="str">
        <f t="shared" si="35"/>
        <v>A</v>
      </c>
      <c r="D202" s="12">
        <f t="shared" si="36"/>
        <v>-2</v>
      </c>
      <c r="H202" s="13" t="str">
        <f t="shared" si="37"/>
        <v>A</v>
      </c>
      <c r="I202" s="12">
        <f t="shared" si="38"/>
        <v>-2</v>
      </c>
      <c r="M202" s="13" t="str">
        <f t="shared" si="39"/>
        <v>A</v>
      </c>
      <c r="N202" s="12">
        <f t="shared" si="40"/>
        <v>-2</v>
      </c>
      <c r="R202" s="13" t="str">
        <f t="shared" si="41"/>
        <v>A</v>
      </c>
      <c r="S202" s="12">
        <f t="shared" si="42"/>
        <v>-2</v>
      </c>
      <c r="X202" s="13" t="str">
        <f t="shared" si="43"/>
        <v>A</v>
      </c>
      <c r="Y202" s="12">
        <f t="shared" si="44"/>
        <v>-2</v>
      </c>
      <c r="AC202" s="13">
        <f t="shared" si="45"/>
        <v>0.93825967706861058</v>
      </c>
      <c r="AD202" s="12">
        <f t="shared" si="46"/>
        <v>7.0097266095352235E-3</v>
      </c>
      <c r="AH202" s="13">
        <f t="shared" si="47"/>
        <v>1.0052024730550331</v>
      </c>
      <c r="AI202" s="12">
        <f t="shared" si="48"/>
        <v>8.1940382533576758E-3</v>
      </c>
      <c r="AM202" s="13">
        <f t="shared" si="49"/>
        <v>1.0255507317448778</v>
      </c>
      <c r="AN202" s="12">
        <f t="shared" si="50"/>
        <v>8.5496580714019641E-3</v>
      </c>
    </row>
    <row r="203" spans="1:40" x14ac:dyDescent="0.3">
      <c r="A203" s="13">
        <f t="shared" si="34"/>
        <v>1.4996848355023731E-4</v>
      </c>
      <c r="C203" s="13" t="str">
        <f t="shared" si="35"/>
        <v>A</v>
      </c>
      <c r="D203" s="12">
        <f t="shared" si="36"/>
        <v>-2</v>
      </c>
      <c r="H203" s="13" t="str">
        <f t="shared" si="37"/>
        <v>A</v>
      </c>
      <c r="I203" s="12">
        <f t="shared" si="38"/>
        <v>-2</v>
      </c>
      <c r="M203" s="13" t="str">
        <f t="shared" si="39"/>
        <v>A</v>
      </c>
      <c r="N203" s="12">
        <f t="shared" si="40"/>
        <v>-2</v>
      </c>
      <c r="R203" s="13" t="str">
        <f t="shared" si="41"/>
        <v>A</v>
      </c>
      <c r="S203" s="12">
        <f t="shared" si="42"/>
        <v>-2</v>
      </c>
      <c r="X203" s="13" t="str">
        <f t="shared" si="43"/>
        <v>A</v>
      </c>
      <c r="Y203" s="12">
        <f t="shared" si="44"/>
        <v>-2</v>
      </c>
      <c r="AC203" s="13">
        <f t="shared" si="45"/>
        <v>0.93882053363729345</v>
      </c>
      <c r="AD203" s="12">
        <f t="shared" si="46"/>
        <v>7.0142774192458422E-3</v>
      </c>
      <c r="AH203" s="13">
        <f t="shared" si="47"/>
        <v>1.0057048954542225</v>
      </c>
      <c r="AI203" s="12">
        <f t="shared" si="48"/>
        <v>8.1982097148267843E-3</v>
      </c>
      <c r="AM203" s="13">
        <f t="shared" si="49"/>
        <v>1.0260377896248973</v>
      </c>
      <c r="AN203" s="12">
        <f t="shared" si="50"/>
        <v>8.553741398098778E-3</v>
      </c>
    </row>
    <row r="204" spans="1:40" x14ac:dyDescent="0.3">
      <c r="A204" s="13">
        <f t="shared" ref="A204:A267" si="51">D$2*10^((ROW(A204)-7)*LOG(H$2/D$2,10)/C$2)</f>
        <v>1.520547529732495E-4</v>
      </c>
      <c r="C204" s="13" t="str">
        <f t="shared" si="35"/>
        <v>A</v>
      </c>
      <c r="D204" s="12">
        <f t="shared" si="36"/>
        <v>-2</v>
      </c>
      <c r="H204" s="13" t="str">
        <f t="shared" si="37"/>
        <v>A</v>
      </c>
      <c r="I204" s="12">
        <f t="shared" si="38"/>
        <v>-2</v>
      </c>
      <c r="M204" s="13" t="str">
        <f t="shared" si="39"/>
        <v>A</v>
      </c>
      <c r="N204" s="12">
        <f t="shared" si="40"/>
        <v>-2</v>
      </c>
      <c r="R204" s="13" t="str">
        <f t="shared" si="41"/>
        <v>A</v>
      </c>
      <c r="S204" s="12">
        <f t="shared" si="42"/>
        <v>-2</v>
      </c>
      <c r="X204" s="13" t="str">
        <f t="shared" si="43"/>
        <v>A</v>
      </c>
      <c r="Y204" s="12">
        <f t="shared" si="44"/>
        <v>-2</v>
      </c>
      <c r="AC204" s="13">
        <f t="shared" si="45"/>
        <v>0.93938895668046907</v>
      </c>
      <c r="AD204" s="12">
        <f t="shared" si="46"/>
        <v>7.0188897121856234E-3</v>
      </c>
      <c r="AH204" s="13">
        <f t="shared" si="47"/>
        <v>1.0062141609827155</v>
      </c>
      <c r="AI204" s="12">
        <f t="shared" si="48"/>
        <v>8.2024380945894884E-3</v>
      </c>
      <c r="AM204" s="13">
        <f t="shared" si="49"/>
        <v>1.026531496007707</v>
      </c>
      <c r="AN204" s="12">
        <f t="shared" si="50"/>
        <v>8.5578805503862855E-3</v>
      </c>
    </row>
    <row r="205" spans="1:40" x14ac:dyDescent="0.3">
      <c r="A205" s="13">
        <f t="shared" si="51"/>
        <v>1.5417004529495591E-4</v>
      </c>
      <c r="C205" s="13" t="str">
        <f t="shared" ref="C205:C268" si="52">IF(D205&gt;=0,SQRT(2*(((1/C$5+D205+$A205)/2)^2+((D205+$A205-1/C$5)/2)^2+(($A205/($A205+1))*(1/C$5+D205+1))^2)/(1/C$5+D205-$A205)^2),IF(D206&lt;0,"A",C206))</f>
        <v>A</v>
      </c>
      <c r="D205" s="12">
        <f t="shared" ref="D205:D268" si="53">IF($A205+(2*$R$2)^-2-1/C$5&gt;=0,IF((     1+$AC$2*($A205+1)*    (   1+($A205+1)*2*$R$2^2/(1+SQRT(4*$A205*$R$2^2+1-4*$R$2^2/C$5))     )/$I$2   )^2    +($X$2*($A205+1)*    (   1+($A205+1)*2*$R$2^2/(1+SQRT(4*$A205*$R$2^2+1-4*$R$2^2/C$5))     )/$I$2             )^2&lt;$AS$2,(1/(2*$R$2)+SQRT($A205+(2*$R$2)^-2-1/C$5))^2,-1),-2)</f>
        <v>-2</v>
      </c>
      <c r="H205" s="13" t="str">
        <f t="shared" ref="H205:H268" si="54">IF(I205&gt;=0,SQRT(2*(((1/H$5+I205+$A205)/2)^2+((I205+$A205-1/H$5)/2)^2+(($A205/($A205+1))*(1/H$5+I205+1))^2)/(1/H$5+I205-$A205)^2),IF(I206&lt;0,"A",H206))</f>
        <v>A</v>
      </c>
      <c r="I205" s="12">
        <f t="shared" ref="I205:I268" si="55">IF($A205+(2*$R$2)^-2-1/H$5&gt;=0,IF((     1+$AC$2*($A205+1)*    (   1+($A205+1)*2*$R$2^2/(1+SQRT(4*$A205*$R$2^2+1-4*$R$2^2/H$5))     )/$I$2   )^2    +($X$2*($A205+1)*    (   1+($A205+1)*2*$R$2^2/(1+SQRT(4*$A205*$R$2^2+1-4*$R$2^2/H$5))     )/$I$2             )^2&lt;$AS$2,(1/(2*$R$2)+SQRT($A205+(2*$R$2)^-2-1/H$5))^2,-1),-2)</f>
        <v>-2</v>
      </c>
      <c r="M205" s="13" t="str">
        <f t="shared" ref="M205:M268" si="56">IF(N205&gt;=0,SQRT(2*(((1/M$5+N205+$A205)/2)^2+((N205+$A205-1/M$5)/2)^2+(($A205/($A205+1))*(1/M$5+N205+1))^2)/(1/M$5+N205-$A205)^2),IF(N206&lt;0,"A",M206))</f>
        <v>A</v>
      </c>
      <c r="N205" s="12">
        <f t="shared" ref="N205:N268" si="57">IF($A205+(2*$R$2)^-2-1/M$5&gt;=0,IF((     1+$AC$2*($A205+1)*    (   1+($A205+1)*2*$R$2^2/(1+SQRT(4*$A205*$R$2^2+1-4*$R$2^2/M$5))     )/$I$2   )^2    +($X$2*($A205+1)*    (   1+($A205+1)*2*$R$2^2/(1+SQRT(4*$A205*$R$2^2+1-4*$R$2^2/M$5))     )/$I$2             )^2&lt;$AS$2,(1/(2*$R$2)+SQRT($A205+(2*$R$2)^-2-1/M$5))^2,-1),-2)</f>
        <v>-2</v>
      </c>
      <c r="R205" s="13" t="str">
        <f t="shared" ref="R205:R268" si="58">IF(S205&gt;=0,SQRT(2*(((1/R$5+S205+$A205)/2)^2+((S205+$A205-1/R$5)/2)^2+(($A205/($A205+1))*(1/R$5+S205+1))^2)/(1/R$5+S205-$A205)^2),IF(S206&lt;0,"A",R206))</f>
        <v>A</v>
      </c>
      <c r="S205" s="12">
        <f t="shared" ref="S205:S268" si="59">IF($A205+(2*$R$2)^-2-1/R$5&gt;=0,IF((     1+$AC$2*($A205+1)*    (   1+($A205+1)*2*$R$2^2/(1+SQRT(4*$A205*$R$2^2+1-4*$R$2^2/R$5))     )/$I$2   )^2    +($X$2*($A205+1)*    (   1+($A205+1)*2*$R$2^2/(1+SQRT(4*$A205*$R$2^2+1-4*$R$2^2/R$5))     )/$I$2             )^2&lt;$AS$2,(1/(2*$R$2)+SQRT($A205+(2*$R$2)^-2-1/R$5))^2,-1),-2)</f>
        <v>-2</v>
      </c>
      <c r="X205" s="13" t="str">
        <f t="shared" ref="X205:X268" si="60">IF(Y205&gt;=0,SQRT(2*(((1/X$5+Y205+$A205)/2)^2+((Y205+$A205-1/X$5)/2)^2+(($A205/($A205+1))*(1/X$5+Y205+1))^2)/(1/X$5+Y205-$A205)^2),IF(Y206&lt;0,"A",X206))</f>
        <v>A</v>
      </c>
      <c r="Y205" s="12">
        <f t="shared" ref="Y205:Y268" si="61">IF($A205+(2*$R$2)^-2-1/X$5&gt;=0,IF((     1+$AC$2*($A205+1)*    (   1+($A205+1)*2*$R$2^2/(1+SQRT(4*$A205*$R$2^2+1-4*$R$2^2/X$5))     )/$I$2   )^2    +($X$2*($A205+1)*    (   1+($A205+1)*2*$R$2^2/(1+SQRT(4*$A205*$R$2^2+1-4*$R$2^2/X$5))     )/$I$2             )^2&lt;$AS$2,(1/(2*$R$2)+SQRT($A205+(2*$R$2)^-2-1/X$5))^2,-1),-2)</f>
        <v>-2</v>
      </c>
      <c r="AC205" s="13">
        <f t="shared" ref="AC205:AC268" si="62">IF(AD205&gt;=0,SQRT(2*(((1/AC$5+AD205+$A205)/2)^2+((AD205+$A205-1/AC$5)/2)^2+(($A205/($A205+1))*(1/AC$5+AD205+1))^2)/(1/AC$5+AD205-$A205)^2),IF(AD206&lt;0,"A",AC206))</f>
        <v>0.93996504510995782</v>
      </c>
      <c r="AD205" s="12">
        <f t="shared" ref="AD205:AD268" si="63">IF($A205+(2*$R$2)^-2-1/AC$5&gt;=0,IF((     1+$AC$2*($A205+1)*    (   1+($A205+1)*2*$R$2^2/(1+SQRT(4*$A205*$R$2^2+1-4*$R$2^2/AC$5))     )/$I$2   )^2    +($X$2*($A205+1)*    (   1+($A205+1)*2*$R$2^2/(1+SQRT(4*$A205*$R$2^2+1-4*$R$2^2/AC$5))     )/$I$2             )^2&lt;$AS$2,(1/(2*$R$2)+SQRT($A205+(2*$R$2)^-2-1/AC$5))^2,-1),-2)</f>
        <v>7.0235642966313102E-3</v>
      </c>
      <c r="AH205" s="13">
        <f t="shared" ref="AH205:AH268" si="64">IF(AI205&gt;=0,SQRT(2*(((1/AH$5+AI205+$A205)/2)^2+((AI205+$A205-1/AH$5)/2)^2+(($A205/($A205+1))*(1/AH$5+AI205+1))^2)/(1/AH$5+AI205-$A205)^2),IF(AI206&lt;0,"A",AH206))</f>
        <v>1.006730360802184</v>
      </c>
      <c r="AI205" s="12">
        <f t="shared" ref="AI205:AI268" si="65">IF($A205+(2*$R$2)^-2-1/AH$5&gt;=0,IF((     1+$AC$2*($A205+1)*    (   1+($A205+1)*2*$R$2^2/(1+SQRT(4*$A205*$R$2^2+1-4*$R$2^2/AH$5))     )/$I$2   )^2    +($X$2*($A205+1)*    (   1+($A205+1)*2*$R$2^2/(1+SQRT(4*$A205*$R$2^2+1-4*$R$2^2/AH$5))     )/$I$2             )^2&lt;$AS$2,(1/(2*$R$2)+SQRT($A205+(2*$R$2)^-2-1/AH$5))^2,-1),-2)</f>
        <v>8.2067241550810958E-3</v>
      </c>
      <c r="AM205" s="13">
        <f t="shared" ref="AM205:AM268" si="66">IF(AN205&gt;=0,SQRT(2*(((1/AM$5+AN205+$A205)/2)^2+((AN205+$A205-1/AM$5)/2)^2+(($A205/($A205+1))*(1/AM$5+AN205+1))^2)/(1/AM$5+AN205-$A205)^2),IF(AN206&lt;0,"A",AM206))</f>
        <v>1.0270319398525125</v>
      </c>
      <c r="AN205" s="12">
        <f t="shared" ref="AN205:AN268" si="67">IF($A205+(2*$R$2)^-2-1/AM$5&gt;=0,IF((     1+$AC$2*($A205+1)*    (   1+($A205+1)*2*$R$2^2/(1+SQRT(4*$A205*$R$2^2+1-4*$R$2^2/AM$5))     )/$I$2   )^2    +($X$2*($A205+1)*    (   1+($A205+1)*2*$R$2^2/(1+SQRT(4*$A205*$R$2^2+1-4*$R$2^2/AM$5))     )/$I$2             )^2&lt;$AS$2,(1/(2*$R$2)+SQRT($A205+(2*$R$2)^-2-1/AM$5))^2,-1),-2)</f>
        <v>8.5620762788921143E-3</v>
      </c>
    </row>
    <row r="206" spans="1:40" x14ac:dyDescent="0.3">
      <c r="A206" s="13">
        <f t="shared" si="51"/>
        <v>1.5631476426409532E-4</v>
      </c>
      <c r="C206" s="13" t="str">
        <f t="shared" si="52"/>
        <v>A</v>
      </c>
      <c r="D206" s="12">
        <f t="shared" si="53"/>
        <v>-2</v>
      </c>
      <c r="H206" s="13" t="str">
        <f t="shared" si="54"/>
        <v>A</v>
      </c>
      <c r="I206" s="12">
        <f t="shared" si="55"/>
        <v>-2</v>
      </c>
      <c r="M206" s="13" t="str">
        <f t="shared" si="56"/>
        <v>A</v>
      </c>
      <c r="N206" s="12">
        <f t="shared" si="57"/>
        <v>-2</v>
      </c>
      <c r="R206" s="13" t="str">
        <f t="shared" si="58"/>
        <v>A</v>
      </c>
      <c r="S206" s="12">
        <f t="shared" si="59"/>
        <v>-2</v>
      </c>
      <c r="X206" s="13" t="str">
        <f t="shared" si="60"/>
        <v>A</v>
      </c>
      <c r="Y206" s="12">
        <f t="shared" si="61"/>
        <v>-2</v>
      </c>
      <c r="AC206" s="13">
        <f t="shared" si="62"/>
        <v>0.94054889904639338</v>
      </c>
      <c r="AD206" s="12">
        <f t="shared" si="63"/>
        <v>7.0283019909433359E-3</v>
      </c>
      <c r="AH206" s="13">
        <f t="shared" si="64"/>
        <v>1.0072535872322821</v>
      </c>
      <c r="AI206" s="12">
        <f t="shared" si="65"/>
        <v>8.2110686685912988E-3</v>
      </c>
      <c r="AM206" s="13">
        <f t="shared" si="66"/>
        <v>1.02753921125876</v>
      </c>
      <c r="AN206" s="12">
        <f t="shared" si="67"/>
        <v>8.5663293440158359E-3</v>
      </c>
    </row>
    <row r="207" spans="1:40" x14ac:dyDescent="0.3">
      <c r="A207" s="13">
        <f t="shared" si="51"/>
        <v>1.5848931924611131E-4</v>
      </c>
      <c r="C207" s="13" t="str">
        <f t="shared" si="52"/>
        <v>A</v>
      </c>
      <c r="D207" s="12">
        <f t="shared" si="53"/>
        <v>-2</v>
      </c>
      <c r="H207" s="13" t="str">
        <f t="shared" si="54"/>
        <v>A</v>
      </c>
      <c r="I207" s="12">
        <f t="shared" si="55"/>
        <v>-2</v>
      </c>
      <c r="M207" s="13" t="str">
        <f t="shared" si="56"/>
        <v>A</v>
      </c>
      <c r="N207" s="12">
        <f t="shared" si="57"/>
        <v>-2</v>
      </c>
      <c r="R207" s="13" t="str">
        <f t="shared" si="58"/>
        <v>A</v>
      </c>
      <c r="S207" s="12">
        <f t="shared" si="59"/>
        <v>-2</v>
      </c>
      <c r="X207" s="13" t="str">
        <f t="shared" si="60"/>
        <v>A</v>
      </c>
      <c r="Y207" s="12">
        <f t="shared" si="61"/>
        <v>-2</v>
      </c>
      <c r="AC207" s="13">
        <f t="shared" si="62"/>
        <v>0.94114061983178932</v>
      </c>
      <c r="AD207" s="12">
        <f t="shared" si="63"/>
        <v>7.0331036236794507E-3</v>
      </c>
      <c r="AH207" s="13">
        <f t="shared" si="64"/>
        <v>1.0077839337637975</v>
      </c>
      <c r="AI207" s="12">
        <f t="shared" si="65"/>
        <v>8.2154724173829768E-3</v>
      </c>
      <c r="AM207" s="13">
        <f t="shared" si="66"/>
        <v>1.0280534014793496</v>
      </c>
      <c r="AN207" s="12">
        <f t="shared" si="67"/>
        <v>8.5706405160483699E-3</v>
      </c>
    </row>
    <row r="208" spans="1:40" x14ac:dyDescent="0.3">
      <c r="A208" s="13">
        <f t="shared" si="51"/>
        <v>1.606941253012877E-4</v>
      </c>
      <c r="C208" s="13" t="str">
        <f t="shared" si="52"/>
        <v>A</v>
      </c>
      <c r="D208" s="12">
        <f t="shared" si="53"/>
        <v>-2</v>
      </c>
      <c r="H208" s="13" t="str">
        <f t="shared" si="54"/>
        <v>A</v>
      </c>
      <c r="I208" s="12">
        <f t="shared" si="55"/>
        <v>-2</v>
      </c>
      <c r="M208" s="13" t="str">
        <f t="shared" si="56"/>
        <v>A</v>
      </c>
      <c r="N208" s="12">
        <f t="shared" si="57"/>
        <v>-2</v>
      </c>
      <c r="R208" s="13" t="str">
        <f t="shared" si="58"/>
        <v>A</v>
      </c>
      <c r="S208" s="12">
        <f t="shared" si="59"/>
        <v>-2</v>
      </c>
      <c r="X208" s="13" t="str">
        <f t="shared" si="60"/>
        <v>A</v>
      </c>
      <c r="Y208" s="12">
        <f t="shared" si="61"/>
        <v>-2</v>
      </c>
      <c r="AC208" s="13">
        <f t="shared" si="62"/>
        <v>0.94174031004218017</v>
      </c>
      <c r="AD208" s="12">
        <f t="shared" si="63"/>
        <v>7.0379700337093827E-3</v>
      </c>
      <c r="AH208" s="13">
        <f t="shared" si="64"/>
        <v>1.0083214950719139</v>
      </c>
      <c r="AI208" s="12">
        <f t="shared" si="65"/>
        <v>8.2199361938121527E-3</v>
      </c>
      <c r="AM208" s="13">
        <f t="shared" si="66"/>
        <v>1.0285746029339708</v>
      </c>
      <c r="AN208" s="12">
        <f t="shared" si="67"/>
        <v>8.5750105752926981E-3</v>
      </c>
    </row>
    <row r="209" spans="1:40" x14ac:dyDescent="0.3">
      <c r="A209" s="13">
        <f t="shared" si="51"/>
        <v>1.6292960326397219E-4</v>
      </c>
      <c r="C209" s="13" t="str">
        <f t="shared" si="52"/>
        <v>A</v>
      </c>
      <c r="D209" s="12">
        <f t="shared" si="53"/>
        <v>-2</v>
      </c>
      <c r="H209" s="13" t="str">
        <f t="shared" si="54"/>
        <v>A</v>
      </c>
      <c r="I209" s="12">
        <f t="shared" si="55"/>
        <v>-2</v>
      </c>
      <c r="M209" s="13" t="str">
        <f t="shared" si="56"/>
        <v>A</v>
      </c>
      <c r="N209" s="12">
        <f t="shared" si="57"/>
        <v>-2</v>
      </c>
      <c r="R209" s="13" t="str">
        <f t="shared" si="58"/>
        <v>A</v>
      </c>
      <c r="S209" s="12">
        <f t="shared" si="59"/>
        <v>-2</v>
      </c>
      <c r="X209" s="13" t="str">
        <f t="shared" si="60"/>
        <v>A</v>
      </c>
      <c r="Y209" s="12">
        <f t="shared" si="61"/>
        <v>-2</v>
      </c>
      <c r="AC209" s="13">
        <f t="shared" si="62"/>
        <v>0.94234807350033489</v>
      </c>
      <c r="AD209" s="12">
        <f t="shared" si="63"/>
        <v>7.0429020703305454E-3</v>
      </c>
      <c r="AH209" s="13">
        <f t="shared" si="64"/>
        <v>1.0088663670295763</v>
      </c>
      <c r="AI209" s="12">
        <f t="shared" si="65"/>
        <v>8.2244608004492688E-3</v>
      </c>
      <c r="AM209" s="13">
        <f t="shared" si="66"/>
        <v>1.0291029092225454</v>
      </c>
      <c r="AN209" s="12">
        <f t="shared" si="67"/>
        <v>8.5794403121858109E-3</v>
      </c>
    </row>
    <row r="210" spans="1:40" x14ac:dyDescent="0.3">
      <c r="A210" s="13">
        <f t="shared" si="51"/>
        <v>1.6519617982290146E-4</v>
      </c>
      <c r="C210" s="13" t="str">
        <f t="shared" si="52"/>
        <v>A</v>
      </c>
      <c r="D210" s="12">
        <f t="shared" si="53"/>
        <v>-2</v>
      </c>
      <c r="H210" s="13" t="str">
        <f t="shared" si="54"/>
        <v>A</v>
      </c>
      <c r="I210" s="12">
        <f t="shared" si="55"/>
        <v>-2</v>
      </c>
      <c r="M210" s="13" t="str">
        <f t="shared" si="56"/>
        <v>A</v>
      </c>
      <c r="N210" s="12">
        <f t="shared" si="57"/>
        <v>-2</v>
      </c>
      <c r="R210" s="13" t="str">
        <f t="shared" si="58"/>
        <v>A</v>
      </c>
      <c r="S210" s="12">
        <f t="shared" si="59"/>
        <v>-2</v>
      </c>
      <c r="X210" s="13" t="str">
        <f t="shared" si="60"/>
        <v>A</v>
      </c>
      <c r="Y210" s="12">
        <f t="shared" si="61"/>
        <v>-2</v>
      </c>
      <c r="AC210" s="13">
        <f t="shared" si="62"/>
        <v>0.94296401528853935</v>
      </c>
      <c r="AD210" s="12">
        <f t="shared" si="63"/>
        <v>7.0479005933848163E-3</v>
      </c>
      <c r="AH210" s="13">
        <f t="shared" si="64"/>
        <v>1.0094186467209636</v>
      </c>
      <c r="AI210" s="12">
        <f t="shared" si="65"/>
        <v>8.2290470502016898E-3</v>
      </c>
      <c r="AM210" s="13">
        <f t="shared" si="66"/>
        <v>1.029638415138787</v>
      </c>
      <c r="AN210" s="12">
        <f t="shared" si="67"/>
        <v>8.583930527422021E-3</v>
      </c>
    </row>
    <row r="211" spans="1:40" x14ac:dyDescent="0.3">
      <c r="A211" s="13">
        <f t="shared" si="51"/>
        <v>1.6749428760264368E-4</v>
      </c>
      <c r="C211" s="13" t="str">
        <f t="shared" si="52"/>
        <v>A</v>
      </c>
      <c r="D211" s="12">
        <f t="shared" si="53"/>
        <v>-2</v>
      </c>
      <c r="H211" s="13" t="str">
        <f t="shared" si="54"/>
        <v>A</v>
      </c>
      <c r="I211" s="12">
        <f t="shared" si="55"/>
        <v>-2</v>
      </c>
      <c r="M211" s="13" t="str">
        <f t="shared" si="56"/>
        <v>A</v>
      </c>
      <c r="N211" s="12">
        <f t="shared" si="57"/>
        <v>-2</v>
      </c>
      <c r="R211" s="13" t="str">
        <f t="shared" si="58"/>
        <v>A</v>
      </c>
      <c r="S211" s="12">
        <f t="shared" si="59"/>
        <v>-2</v>
      </c>
      <c r="X211" s="13" t="str">
        <f t="shared" si="60"/>
        <v>A</v>
      </c>
      <c r="Y211" s="12">
        <f t="shared" si="61"/>
        <v>-2</v>
      </c>
      <c r="AC211" s="13">
        <f t="shared" si="62"/>
        <v>0.94358824176144995</v>
      </c>
      <c r="AD211" s="12">
        <f t="shared" si="63"/>
        <v>7.0529664733763606E-3</v>
      </c>
      <c r="AH211" s="13">
        <f t="shared" si="64"/>
        <v>1.009978432455064</v>
      </c>
      <c r="AI211" s="12">
        <f t="shared" si="65"/>
        <v>8.2336957664374683E-3</v>
      </c>
      <c r="AM211" s="13">
        <f t="shared" si="66"/>
        <v>1.0301812166838742</v>
      </c>
      <c r="AN211" s="12">
        <f t="shared" si="67"/>
        <v>8.5884820320775487E-3</v>
      </c>
    </row>
    <row r="212" spans="1:40" x14ac:dyDescent="0.3">
      <c r="A212" s="13">
        <f t="shared" si="51"/>
        <v>1.6982436524617443E-4</v>
      </c>
      <c r="C212" s="13" t="str">
        <f t="shared" si="52"/>
        <v>A</v>
      </c>
      <c r="D212" s="12">
        <f t="shared" si="53"/>
        <v>-2</v>
      </c>
      <c r="H212" s="13" t="str">
        <f t="shared" si="54"/>
        <v>A</v>
      </c>
      <c r="I212" s="12">
        <f t="shared" si="55"/>
        <v>-2</v>
      </c>
      <c r="M212" s="13" t="str">
        <f t="shared" si="56"/>
        <v>A</v>
      </c>
      <c r="N212" s="12">
        <f t="shared" si="57"/>
        <v>-2</v>
      </c>
      <c r="R212" s="13" t="str">
        <f t="shared" si="58"/>
        <v>A</v>
      </c>
      <c r="S212" s="12">
        <f t="shared" si="59"/>
        <v>-2</v>
      </c>
      <c r="X212" s="13" t="str">
        <f t="shared" si="60"/>
        <v>A</v>
      </c>
      <c r="Y212" s="12">
        <f t="shared" si="61"/>
        <v>-2</v>
      </c>
      <c r="AC212" s="13">
        <f t="shared" si="62"/>
        <v>0.94422086055901522</v>
      </c>
      <c r="AD212" s="12">
        <f t="shared" si="63"/>
        <v>7.0581005915905217E-3</v>
      </c>
      <c r="AH212" s="13">
        <f t="shared" si="64"/>
        <v>1.0105458237793581</v>
      </c>
      <c r="AI212" s="12">
        <f t="shared" si="65"/>
        <v>8.2384077831104251E-3</v>
      </c>
      <c r="AM212" s="13">
        <f t="shared" si="66"/>
        <v>1.0307314110802339</v>
      </c>
      <c r="AN212" s="12">
        <f t="shared" si="67"/>
        <v>8.5930956477364585E-3</v>
      </c>
    </row>
    <row r="213" spans="1:40" x14ac:dyDescent="0.3">
      <c r="A213" s="13">
        <f t="shared" si="51"/>
        <v>1.7218685749860062E-4</v>
      </c>
      <c r="C213" s="13" t="str">
        <f t="shared" si="52"/>
        <v>A</v>
      </c>
      <c r="D213" s="12">
        <f t="shared" si="53"/>
        <v>-2</v>
      </c>
      <c r="H213" s="13" t="str">
        <f t="shared" si="54"/>
        <v>A</v>
      </c>
      <c r="I213" s="12">
        <f t="shared" si="55"/>
        <v>-2</v>
      </c>
      <c r="M213" s="13" t="str">
        <f t="shared" si="56"/>
        <v>A</v>
      </c>
      <c r="N213" s="12">
        <f t="shared" si="57"/>
        <v>-2</v>
      </c>
      <c r="R213" s="13" t="str">
        <f t="shared" si="58"/>
        <v>A</v>
      </c>
      <c r="S213" s="12">
        <f t="shared" si="59"/>
        <v>-2</v>
      </c>
      <c r="X213" s="13" t="str">
        <f t="shared" si="60"/>
        <v>A</v>
      </c>
      <c r="Y213" s="12">
        <f t="shared" si="61"/>
        <v>-2</v>
      </c>
      <c r="AC213" s="13">
        <f t="shared" si="62"/>
        <v>0.94486198061946425</v>
      </c>
      <c r="AD213" s="12">
        <f t="shared" si="63"/>
        <v>7.0633038402137961E-3</v>
      </c>
      <c r="AH213" s="13">
        <f t="shared" si="64"/>
        <v>1.0111209214936017</v>
      </c>
      <c r="AI213" s="12">
        <f t="shared" si="65"/>
        <v>8.2431839448864844E-3</v>
      </c>
      <c r="AM213" s="13">
        <f t="shared" si="66"/>
        <v>1.0312890967854396</v>
      </c>
      <c r="AN213" s="12">
        <f t="shared" si="67"/>
        <v>8.5977722066179069E-3</v>
      </c>
    </row>
    <row r="214" spans="1:40" x14ac:dyDescent="0.3">
      <c r="A214" s="13">
        <f t="shared" si="51"/>
        <v>1.7458221529205036E-4</v>
      </c>
      <c r="C214" s="13" t="str">
        <f t="shared" si="52"/>
        <v>A</v>
      </c>
      <c r="D214" s="12">
        <f t="shared" si="53"/>
        <v>-2</v>
      </c>
      <c r="H214" s="13" t="str">
        <f t="shared" si="54"/>
        <v>A</v>
      </c>
      <c r="I214" s="12">
        <f t="shared" si="55"/>
        <v>-2</v>
      </c>
      <c r="M214" s="13" t="str">
        <f t="shared" si="56"/>
        <v>A</v>
      </c>
      <c r="N214" s="12">
        <f t="shared" si="57"/>
        <v>-2</v>
      </c>
      <c r="R214" s="13" t="str">
        <f t="shared" si="58"/>
        <v>A</v>
      </c>
      <c r="S214" s="12">
        <f t="shared" si="59"/>
        <v>-2</v>
      </c>
      <c r="X214" s="13" t="str">
        <f t="shared" si="60"/>
        <v>A</v>
      </c>
      <c r="Y214" s="12">
        <f t="shared" si="61"/>
        <v>-2</v>
      </c>
      <c r="AC214" s="13">
        <f t="shared" si="62"/>
        <v>0.94551171219236019</v>
      </c>
      <c r="AD214" s="12">
        <f t="shared" si="63"/>
        <v>7.0685771224548843E-3</v>
      </c>
      <c r="AH214" s="13">
        <f t="shared" si="64"/>
        <v>1.0117038276637162</v>
      </c>
      <c r="AI214" s="12">
        <f t="shared" si="65"/>
        <v>8.248025107271309E-3</v>
      </c>
      <c r="AM214" s="13">
        <f t="shared" si="66"/>
        <v>1.0318543735062216</v>
      </c>
      <c r="AN214" s="12">
        <f t="shared" si="67"/>
        <v>8.6025125517047458E-3</v>
      </c>
    </row>
    <row r="215" spans="1:40" x14ac:dyDescent="0.3">
      <c r="A215" s="13">
        <f t="shared" si="51"/>
        <v>1.7701089583174203E-4</v>
      </c>
      <c r="C215" s="13" t="str">
        <f t="shared" si="52"/>
        <v>A</v>
      </c>
      <c r="D215" s="12">
        <f t="shared" si="53"/>
        <v>-2</v>
      </c>
      <c r="H215" s="13" t="str">
        <f t="shared" si="54"/>
        <v>A</v>
      </c>
      <c r="I215" s="12">
        <f t="shared" si="55"/>
        <v>-2</v>
      </c>
      <c r="M215" s="13" t="str">
        <f t="shared" si="56"/>
        <v>A</v>
      </c>
      <c r="N215" s="12">
        <f t="shared" si="57"/>
        <v>-2</v>
      </c>
      <c r="R215" s="13" t="str">
        <f t="shared" si="58"/>
        <v>A</v>
      </c>
      <c r="S215" s="12">
        <f t="shared" si="59"/>
        <v>-2</v>
      </c>
      <c r="X215" s="13" t="str">
        <f t="shared" si="60"/>
        <v>A</v>
      </c>
      <c r="Y215" s="12">
        <f t="shared" si="61"/>
        <v>-2</v>
      </c>
      <c r="AC215" s="13">
        <f t="shared" si="62"/>
        <v>0.94617016685171873</v>
      </c>
      <c r="AD215" s="12">
        <f t="shared" si="63"/>
        <v>7.0739213526668249E-3</v>
      </c>
      <c r="AH215" s="13">
        <f t="shared" si="64"/>
        <v>1.0122946456357782</v>
      </c>
      <c r="AI215" s="12">
        <f t="shared" si="65"/>
        <v>8.2529321367392616E-3</v>
      </c>
      <c r="AM215" s="13">
        <f t="shared" si="66"/>
        <v>1.0324273422125876</v>
      </c>
      <c r="AN215" s="12">
        <f t="shared" si="67"/>
        <v>8.6073175368734951E-3</v>
      </c>
    </row>
    <row r="216" spans="1:40" x14ac:dyDescent="0.3">
      <c r="A216" s="13">
        <f t="shared" si="51"/>
        <v>1.7947336268325261E-4</v>
      </c>
      <c r="C216" s="13" t="str">
        <f t="shared" si="52"/>
        <v>A</v>
      </c>
      <c r="D216" s="12">
        <f t="shared" si="53"/>
        <v>-2</v>
      </c>
      <c r="H216" s="13" t="str">
        <f t="shared" si="54"/>
        <v>A</v>
      </c>
      <c r="I216" s="12">
        <f t="shared" si="55"/>
        <v>-2</v>
      </c>
      <c r="M216" s="13" t="str">
        <f t="shared" si="56"/>
        <v>A</v>
      </c>
      <c r="N216" s="12">
        <f t="shared" si="57"/>
        <v>-2</v>
      </c>
      <c r="R216" s="13" t="str">
        <f t="shared" si="58"/>
        <v>A</v>
      </c>
      <c r="S216" s="12">
        <f t="shared" si="59"/>
        <v>-2</v>
      </c>
      <c r="X216" s="13" t="str">
        <f t="shared" si="60"/>
        <v>A</v>
      </c>
      <c r="Y216" s="12">
        <f t="shared" si="61"/>
        <v>-2</v>
      </c>
      <c r="AC216" s="13">
        <f t="shared" si="62"/>
        <v>0.94683745750918835</v>
      </c>
      <c r="AD216" s="12">
        <f t="shared" si="63"/>
        <v>7.0793374564702303E-3</v>
      </c>
      <c r="AH216" s="13">
        <f t="shared" si="64"/>
        <v>1.0128934800501135</v>
      </c>
      <c r="AI216" s="12">
        <f t="shared" si="65"/>
        <v>8.2579059108636808E-3</v>
      </c>
      <c r="AM216" s="13">
        <f t="shared" si="66"/>
        <v>1.0330081051520565</v>
      </c>
      <c r="AN216" s="12">
        <f t="shared" si="67"/>
        <v>8.6121880270256575E-3</v>
      </c>
    </row>
    <row r="217" spans="1:40" x14ac:dyDescent="0.3">
      <c r="A217" s="13">
        <f t="shared" si="51"/>
        <v>1.8197008586099835E-4</v>
      </c>
      <c r="C217" s="13" t="str">
        <f t="shared" si="52"/>
        <v>A</v>
      </c>
      <c r="D217" s="12">
        <f t="shared" si="53"/>
        <v>-2</v>
      </c>
      <c r="H217" s="13" t="str">
        <f t="shared" si="54"/>
        <v>A</v>
      </c>
      <c r="I217" s="12">
        <f t="shared" si="55"/>
        <v>-2</v>
      </c>
      <c r="M217" s="13" t="str">
        <f t="shared" si="56"/>
        <v>A</v>
      </c>
      <c r="N217" s="12">
        <f t="shared" si="57"/>
        <v>-2</v>
      </c>
      <c r="R217" s="13" t="str">
        <f t="shared" si="58"/>
        <v>A</v>
      </c>
      <c r="S217" s="12">
        <f t="shared" si="59"/>
        <v>-2</v>
      </c>
      <c r="X217" s="13" t="str">
        <f t="shared" si="60"/>
        <v>A</v>
      </c>
      <c r="Y217" s="12">
        <f t="shared" si="61"/>
        <v>-2</v>
      </c>
      <c r="AC217" s="13">
        <f t="shared" si="62"/>
        <v>0.94751369842729216</v>
      </c>
      <c r="AD217" s="12">
        <f t="shared" si="63"/>
        <v>7.0848263708776166E-3</v>
      </c>
      <c r="AH217" s="13">
        <f t="shared" si="64"/>
        <v>1.0135004368554901</v>
      </c>
      <c r="AI217" s="12">
        <f t="shared" si="65"/>
        <v>8.2629473184484582E-3</v>
      </c>
      <c r="AM217" s="13">
        <f t="shared" si="66"/>
        <v>1.0335967658640013</v>
      </c>
      <c r="AN217" s="12">
        <f t="shared" si="67"/>
        <v>8.6171248982204341E-3</v>
      </c>
    </row>
    <row r="218" spans="1:40" x14ac:dyDescent="0.3">
      <c r="A218" s="13">
        <f t="shared" si="51"/>
        <v>1.8450154191794731E-4</v>
      </c>
      <c r="C218" s="13" t="str">
        <f t="shared" si="52"/>
        <v>A</v>
      </c>
      <c r="D218" s="12">
        <f t="shared" si="53"/>
        <v>-2</v>
      </c>
      <c r="H218" s="13" t="str">
        <f t="shared" si="54"/>
        <v>A</v>
      </c>
      <c r="I218" s="12">
        <f t="shared" si="55"/>
        <v>-2</v>
      </c>
      <c r="M218" s="13" t="str">
        <f t="shared" si="56"/>
        <v>A</v>
      </c>
      <c r="N218" s="12">
        <f t="shared" si="57"/>
        <v>-2</v>
      </c>
      <c r="R218" s="13" t="str">
        <f t="shared" si="58"/>
        <v>A</v>
      </c>
      <c r="S218" s="12">
        <f t="shared" si="59"/>
        <v>-2</v>
      </c>
      <c r="X218" s="13" t="str">
        <f t="shared" si="60"/>
        <v>A</v>
      </c>
      <c r="Y218" s="12">
        <f t="shared" si="61"/>
        <v>-2</v>
      </c>
      <c r="AC218" s="13">
        <f t="shared" si="62"/>
        <v>0.94819900523272804</v>
      </c>
      <c r="AD218" s="12">
        <f t="shared" si="63"/>
        <v>7.0903890444188409E-3</v>
      </c>
      <c r="AH218" s="13">
        <f t="shared" si="64"/>
        <v>1.0141156233234117</v>
      </c>
      <c r="AI218" s="12">
        <f t="shared" si="65"/>
        <v>8.2680572596609842E-3</v>
      </c>
      <c r="AM218" s="13">
        <f t="shared" si="66"/>
        <v>1.0341934291941015</v>
      </c>
      <c r="AN218" s="12">
        <f t="shared" si="67"/>
        <v>8.6221290378087935E-3</v>
      </c>
    </row>
    <row r="219" spans="1:40" x14ac:dyDescent="0.3">
      <c r="A219" s="13">
        <f t="shared" si="51"/>
        <v>1.8706821403658005E-4</v>
      </c>
      <c r="C219" s="13" t="str">
        <f t="shared" si="52"/>
        <v>A</v>
      </c>
      <c r="D219" s="12">
        <f t="shared" si="53"/>
        <v>-2</v>
      </c>
      <c r="H219" s="13" t="str">
        <f t="shared" si="54"/>
        <v>A</v>
      </c>
      <c r="I219" s="12">
        <f t="shared" si="55"/>
        <v>-2</v>
      </c>
      <c r="M219" s="13" t="str">
        <f t="shared" si="56"/>
        <v>A</v>
      </c>
      <c r="N219" s="12">
        <f t="shared" si="57"/>
        <v>-2</v>
      </c>
      <c r="R219" s="13" t="str">
        <f t="shared" si="58"/>
        <v>A</v>
      </c>
      <c r="S219" s="12">
        <f t="shared" si="59"/>
        <v>-2</v>
      </c>
      <c r="X219" s="13" t="str">
        <f t="shared" si="60"/>
        <v>A</v>
      </c>
      <c r="Y219" s="12">
        <f t="shared" si="61"/>
        <v>-2</v>
      </c>
      <c r="AC219" s="13">
        <f t="shared" si="62"/>
        <v>0.94889349492972719</v>
      </c>
      <c r="AD219" s="12">
        <f t="shared" si="63"/>
        <v>7.0960264372676623E-3</v>
      </c>
      <c r="AH219" s="13">
        <f t="shared" si="64"/>
        <v>1.0147391480625116</v>
      </c>
      <c r="AI219" s="12">
        <f t="shared" si="65"/>
        <v>8.2732366461664309E-3</v>
      </c>
      <c r="AM219" s="13">
        <f t="shared" si="66"/>
        <v>1.0347982013089077</v>
      </c>
      <c r="AN219" s="12">
        <f t="shared" si="67"/>
        <v>8.6272013445689889E-3</v>
      </c>
    </row>
    <row r="220" spans="1:40" x14ac:dyDescent="0.3">
      <c r="A220" s="13">
        <f t="shared" si="51"/>
        <v>1.8967059212111461E-4</v>
      </c>
      <c r="C220" s="13" t="str">
        <f t="shared" si="52"/>
        <v>A</v>
      </c>
      <c r="D220" s="12">
        <f t="shared" si="53"/>
        <v>-2</v>
      </c>
      <c r="H220" s="13" t="str">
        <f t="shared" si="54"/>
        <v>A</v>
      </c>
      <c r="I220" s="12">
        <f t="shared" si="55"/>
        <v>-2</v>
      </c>
      <c r="M220" s="13" t="str">
        <f t="shared" si="56"/>
        <v>A</v>
      </c>
      <c r="N220" s="12">
        <f t="shared" si="57"/>
        <v>-2</v>
      </c>
      <c r="R220" s="13" t="str">
        <f t="shared" si="58"/>
        <v>A</v>
      </c>
      <c r="S220" s="12">
        <f t="shared" si="59"/>
        <v>-2</v>
      </c>
      <c r="X220" s="13" t="str">
        <f t="shared" si="60"/>
        <v>A</v>
      </c>
      <c r="Y220" s="12">
        <f t="shared" si="61"/>
        <v>-2</v>
      </c>
      <c r="AC220" s="13">
        <f t="shared" si="62"/>
        <v>0.94959728591346804</v>
      </c>
      <c r="AD220" s="12">
        <f t="shared" si="63"/>
        <v>7.1017395213694165E-3</v>
      </c>
      <c r="AH220" s="13">
        <f t="shared" si="64"/>
        <v>1.0153711210330458</v>
      </c>
      <c r="AI220" s="12">
        <f t="shared" si="65"/>
        <v>8.2784864012633713E-3</v>
      </c>
      <c r="AM220" s="13">
        <f t="shared" si="66"/>
        <v>1.0354111897105125</v>
      </c>
      <c r="AN220" s="12">
        <f t="shared" si="67"/>
        <v>8.6323427288434347E-3</v>
      </c>
    </row>
    <row r="221" spans="1:40" x14ac:dyDescent="0.3">
      <c r="A221" s="13">
        <f t="shared" si="51"/>
        <v>1.9230917289101584E-4</v>
      </c>
      <c r="C221" s="13" t="str">
        <f t="shared" si="52"/>
        <v>A</v>
      </c>
      <c r="D221" s="12">
        <f t="shared" si="53"/>
        <v>-2</v>
      </c>
      <c r="H221" s="13" t="str">
        <f t="shared" si="54"/>
        <v>A</v>
      </c>
      <c r="I221" s="12">
        <f t="shared" si="55"/>
        <v>-2</v>
      </c>
      <c r="M221" s="13" t="str">
        <f t="shared" si="56"/>
        <v>A</v>
      </c>
      <c r="N221" s="12">
        <f t="shared" si="57"/>
        <v>-2</v>
      </c>
      <c r="R221" s="13" t="str">
        <f t="shared" si="58"/>
        <v>A</v>
      </c>
      <c r="S221" s="12">
        <f t="shared" si="59"/>
        <v>-2</v>
      </c>
      <c r="X221" s="13" t="str">
        <f t="shared" si="60"/>
        <v>A</v>
      </c>
      <c r="Y221" s="12">
        <f t="shared" si="61"/>
        <v>-2</v>
      </c>
      <c r="AC221" s="13">
        <f t="shared" si="62"/>
        <v>0.95031049798354505</v>
      </c>
      <c r="AD221" s="12">
        <f t="shared" si="63"/>
        <v>7.1075292805698274E-3</v>
      </c>
      <c r="AH221" s="13">
        <f t="shared" si="64"/>
        <v>1.0160116535614783</v>
      </c>
      <c r="AI221" s="12">
        <f t="shared" si="65"/>
        <v>8.2838074600207982E-3</v>
      </c>
      <c r="AM221" s="13">
        <f t="shared" si="66"/>
        <v>1.0360325032513291</v>
      </c>
      <c r="AN221" s="12">
        <f t="shared" si="67"/>
        <v>8.6375541126770435E-3</v>
      </c>
    </row>
    <row r="222" spans="1:40" x14ac:dyDescent="0.3">
      <c r="A222" s="13">
        <f t="shared" si="51"/>
        <v>1.9498445997580448E-4</v>
      </c>
      <c r="C222" s="13" t="str">
        <f t="shared" si="52"/>
        <v>A</v>
      </c>
      <c r="D222" s="12">
        <f t="shared" si="53"/>
        <v>-2</v>
      </c>
      <c r="H222" s="13" t="str">
        <f t="shared" si="54"/>
        <v>A</v>
      </c>
      <c r="I222" s="12">
        <f t="shared" si="55"/>
        <v>-2</v>
      </c>
      <c r="M222" s="13" t="str">
        <f t="shared" si="56"/>
        <v>A</v>
      </c>
      <c r="N222" s="12">
        <f t="shared" si="57"/>
        <v>-2</v>
      </c>
      <c r="R222" s="13" t="str">
        <f t="shared" si="58"/>
        <v>A</v>
      </c>
      <c r="S222" s="12">
        <f t="shared" si="59"/>
        <v>-2</v>
      </c>
      <c r="X222" s="13" t="str">
        <f t="shared" si="60"/>
        <v>A</v>
      </c>
      <c r="Y222" s="12">
        <f t="shared" si="61"/>
        <v>-2</v>
      </c>
      <c r="AC222" s="13">
        <f t="shared" si="62"/>
        <v>0.95103325235748837</v>
      </c>
      <c r="AD222" s="12">
        <f t="shared" si="63"/>
        <v>7.1133967107449431E-3</v>
      </c>
      <c r="AH222" s="13">
        <f t="shared" si="64"/>
        <v>1.0166608583551702</v>
      </c>
      <c r="AI222" s="12">
        <f t="shared" si="65"/>
        <v>8.2892007694164889E-3</v>
      </c>
      <c r="AM222" s="13">
        <f t="shared" si="66"/>
        <v>1.0366622521489799</v>
      </c>
      <c r="AN222" s="12">
        <f t="shared" si="67"/>
        <v>8.6428364299569582E-3</v>
      </c>
    </row>
    <row r="223" spans="1:40" x14ac:dyDescent="0.3">
      <c r="A223" s="13">
        <f t="shared" si="51"/>
        <v>1.9769696401118606E-4</v>
      </c>
      <c r="C223" s="13" t="str">
        <f t="shared" si="52"/>
        <v>A</v>
      </c>
      <c r="D223" s="12">
        <f t="shared" si="53"/>
        <v>-2</v>
      </c>
      <c r="H223" s="13" t="str">
        <f t="shared" si="54"/>
        <v>A</v>
      </c>
      <c r="I223" s="12">
        <f t="shared" si="55"/>
        <v>-2</v>
      </c>
      <c r="M223" s="13" t="str">
        <f t="shared" si="56"/>
        <v>A</v>
      </c>
      <c r="N223" s="12">
        <f t="shared" si="57"/>
        <v>-2</v>
      </c>
      <c r="R223" s="13" t="str">
        <f t="shared" si="58"/>
        <v>A</v>
      </c>
      <c r="S223" s="12">
        <f t="shared" si="59"/>
        <v>-2</v>
      </c>
      <c r="X223" s="13" t="str">
        <f t="shared" si="60"/>
        <v>A</v>
      </c>
      <c r="Y223" s="12">
        <f t="shared" si="61"/>
        <v>-2</v>
      </c>
      <c r="AC223" s="13">
        <f t="shared" si="62"/>
        <v>0.9517656716843339</v>
      </c>
      <c r="AD223" s="12">
        <f t="shared" si="63"/>
        <v>7.1193428199322348E-3</v>
      </c>
      <c r="AH223" s="13">
        <f t="shared" si="64"/>
        <v>1.0173188495171572</v>
      </c>
      <c r="AI223" s="12">
        <f t="shared" si="65"/>
        <v>8.294667288476788E-3</v>
      </c>
      <c r="AM223" s="13">
        <f t="shared" si="66"/>
        <v>1.0373005480012873</v>
      </c>
      <c r="AN223" s="12">
        <f t="shared" si="67"/>
        <v>8.648190626553762E-3</v>
      </c>
    </row>
    <row r="224" spans="1:40" x14ac:dyDescent="0.3">
      <c r="A224" s="13">
        <f t="shared" si="51"/>
        <v>2.0044720273651616E-4</v>
      </c>
      <c r="C224" s="13" t="str">
        <f t="shared" si="52"/>
        <v>A</v>
      </c>
      <c r="D224" s="12">
        <f t="shared" si="53"/>
        <v>-2</v>
      </c>
      <c r="H224" s="13" t="str">
        <f t="shared" si="54"/>
        <v>A</v>
      </c>
      <c r="I224" s="12">
        <f t="shared" si="55"/>
        <v>-2</v>
      </c>
      <c r="M224" s="13" t="str">
        <f t="shared" si="56"/>
        <v>A</v>
      </c>
      <c r="N224" s="12">
        <f t="shared" si="57"/>
        <v>-2</v>
      </c>
      <c r="R224" s="13" t="str">
        <f t="shared" si="58"/>
        <v>A</v>
      </c>
      <c r="S224" s="12">
        <f t="shared" si="59"/>
        <v>-2</v>
      </c>
      <c r="X224" s="13" t="str">
        <f t="shared" si="60"/>
        <v>A</v>
      </c>
      <c r="Y224" s="12">
        <f t="shared" si="61"/>
        <v>-2</v>
      </c>
      <c r="AC224" s="13">
        <f t="shared" si="62"/>
        <v>0.95250788005824305</v>
      </c>
      <c r="AD224" s="12">
        <f t="shared" si="63"/>
        <v>7.1253686284628304E-3</v>
      </c>
      <c r="AH224" s="13">
        <f t="shared" si="64"/>
        <v>1.0179857425610255</v>
      </c>
      <c r="AI224" s="12">
        <f t="shared" si="65"/>
        <v>8.3002079884177335E-3</v>
      </c>
      <c r="AM224" s="13">
        <f t="shared" si="66"/>
        <v>1.0379475038013735</v>
      </c>
      <c r="AN224" s="12">
        <f t="shared" si="67"/>
        <v>8.6536176604641041E-3</v>
      </c>
    </row>
    <row r="225" spans="1:40" x14ac:dyDescent="0.3">
      <c r="A225" s="13">
        <f t="shared" si="51"/>
        <v>2.0323570109362216E-4</v>
      </c>
      <c r="C225" s="13" t="str">
        <f t="shared" si="52"/>
        <v>A</v>
      </c>
      <c r="D225" s="12">
        <f t="shared" si="53"/>
        <v>-2</v>
      </c>
      <c r="H225" s="13" t="str">
        <f t="shared" si="54"/>
        <v>A</v>
      </c>
      <c r="I225" s="12">
        <f t="shared" si="55"/>
        <v>-2</v>
      </c>
      <c r="M225" s="13" t="str">
        <f t="shared" si="56"/>
        <v>A</v>
      </c>
      <c r="N225" s="12">
        <f t="shared" si="57"/>
        <v>-2</v>
      </c>
      <c r="R225" s="13" t="str">
        <f t="shared" si="58"/>
        <v>A</v>
      </c>
      <c r="S225" s="12">
        <f t="shared" si="59"/>
        <v>-2</v>
      </c>
      <c r="X225" s="13" t="str">
        <f t="shared" si="60"/>
        <v>A</v>
      </c>
      <c r="Y225" s="12">
        <f t="shared" si="61"/>
        <v>-2</v>
      </c>
      <c r="AC225" s="13">
        <f t="shared" si="62"/>
        <v>0.95326000303216585</v>
      </c>
      <c r="AD225" s="12">
        <f t="shared" si="63"/>
        <v>7.1314751690949255E-3</v>
      </c>
      <c r="AH225" s="13">
        <f t="shared" si="64"/>
        <v>1.0186616544258764</v>
      </c>
      <c r="AI225" s="12">
        <f t="shared" si="65"/>
        <v>8.3058238527876707E-3</v>
      </c>
      <c r="AM225" s="13">
        <f t="shared" si="66"/>
        <v>1.0386032339528615</v>
      </c>
      <c r="AN225" s="12">
        <f t="shared" si="67"/>
        <v>8.659118501954827E-3</v>
      </c>
    </row>
    <row r="226" spans="1:40" x14ac:dyDescent="0.3">
      <c r="A226" s="13">
        <f t="shared" si="51"/>
        <v>2.0606299132700008E-4</v>
      </c>
      <c r="C226" s="13" t="str">
        <f t="shared" si="52"/>
        <v>A</v>
      </c>
      <c r="D226" s="12">
        <f t="shared" si="53"/>
        <v>-2</v>
      </c>
      <c r="H226" s="13" t="str">
        <f t="shared" si="54"/>
        <v>A</v>
      </c>
      <c r="I226" s="12">
        <f t="shared" si="55"/>
        <v>-2</v>
      </c>
      <c r="M226" s="13" t="str">
        <f t="shared" si="56"/>
        <v>A</v>
      </c>
      <c r="N226" s="12">
        <f t="shared" si="57"/>
        <v>-2</v>
      </c>
      <c r="R226" s="13" t="str">
        <f t="shared" si="58"/>
        <v>A</v>
      </c>
      <c r="S226" s="12">
        <f t="shared" si="59"/>
        <v>-2</v>
      </c>
      <c r="X226" s="13" t="str">
        <f t="shared" si="60"/>
        <v>A</v>
      </c>
      <c r="Y226" s="12">
        <f t="shared" si="61"/>
        <v>-2</v>
      </c>
      <c r="AC226" s="13">
        <f t="shared" si="62"/>
        <v>0.9540221676315509</v>
      </c>
      <c r="AD226" s="12">
        <f t="shared" si="63"/>
        <v>7.1376634871483493E-3</v>
      </c>
      <c r="AH226" s="13">
        <f t="shared" si="64"/>
        <v>1.0193467034913872</v>
      </c>
      <c r="AI226" s="12">
        <f t="shared" si="65"/>
        <v>8.3115158776111992E-3</v>
      </c>
      <c r="AM226" s="13">
        <f t="shared" si="66"/>
        <v>1.0392678542851819</v>
      </c>
      <c r="AN226" s="12">
        <f t="shared" si="67"/>
        <v>8.6646941337085327E-3</v>
      </c>
    </row>
    <row r="227" spans="1:40" x14ac:dyDescent="0.3">
      <c r="A227" s="13">
        <f t="shared" si="51"/>
        <v>2.0892961308540396E-4</v>
      </c>
      <c r="C227" s="13" t="str">
        <f t="shared" si="52"/>
        <v>A</v>
      </c>
      <c r="D227" s="12">
        <f t="shared" si="53"/>
        <v>-2</v>
      </c>
      <c r="H227" s="13" t="str">
        <f t="shared" si="54"/>
        <v>A</v>
      </c>
      <c r="I227" s="12">
        <f t="shared" si="55"/>
        <v>-2</v>
      </c>
      <c r="M227" s="13" t="str">
        <f t="shared" si="56"/>
        <v>A</v>
      </c>
      <c r="N227" s="12">
        <f t="shared" si="57"/>
        <v>-2</v>
      </c>
      <c r="R227" s="13" t="str">
        <f t="shared" si="58"/>
        <v>A</v>
      </c>
      <c r="S227" s="12">
        <f t="shared" si="59"/>
        <v>-2</v>
      </c>
      <c r="X227" s="13" t="str">
        <f t="shared" si="60"/>
        <v>A</v>
      </c>
      <c r="Y227" s="12">
        <f t="shared" si="61"/>
        <v>-2</v>
      </c>
      <c r="AC227" s="13">
        <f t="shared" si="62"/>
        <v>0.95479450236809471</v>
      </c>
      <c r="AD227" s="12">
        <f t="shared" si="63"/>
        <v>7.1439346406403084E-3</v>
      </c>
      <c r="AH227" s="13">
        <f t="shared" si="64"/>
        <v>1.0200410095929566</v>
      </c>
      <c r="AI227" s="12">
        <f t="shared" si="65"/>
        <v>8.3172850715345983E-3</v>
      </c>
      <c r="AM227" s="13">
        <f t="shared" si="66"/>
        <v>1.0399414820689794</v>
      </c>
      <c r="AN227" s="12">
        <f t="shared" si="67"/>
        <v>8.6703455509706765E-3</v>
      </c>
    </row>
    <row r="228" spans="1:40" x14ac:dyDescent="0.3">
      <c r="A228" s="13">
        <f t="shared" si="51"/>
        <v>2.1183611352485022E-4</v>
      </c>
      <c r="C228" s="13" t="str">
        <f t="shared" si="52"/>
        <v>A</v>
      </c>
      <c r="D228" s="12">
        <f t="shared" si="53"/>
        <v>-2</v>
      </c>
      <c r="H228" s="13" t="str">
        <f t="shared" si="54"/>
        <v>A</v>
      </c>
      <c r="I228" s="12">
        <f t="shared" si="55"/>
        <v>-2</v>
      </c>
      <c r="M228" s="13" t="str">
        <f t="shared" si="56"/>
        <v>A</v>
      </c>
      <c r="N228" s="12">
        <f t="shared" si="57"/>
        <v>-2</v>
      </c>
      <c r="R228" s="13" t="str">
        <f t="shared" si="58"/>
        <v>A</v>
      </c>
      <c r="S228" s="12">
        <f t="shared" si="59"/>
        <v>-2</v>
      </c>
      <c r="X228" s="13" t="str">
        <f t="shared" si="60"/>
        <v>A</v>
      </c>
      <c r="Y228" s="12">
        <f t="shared" si="61"/>
        <v>-2</v>
      </c>
      <c r="AC228" s="13">
        <f t="shared" si="62"/>
        <v>0.95557713725353255</v>
      </c>
      <c r="AD228" s="12">
        <f t="shared" si="63"/>
        <v>7.1502897004223328E-3</v>
      </c>
      <c r="AH228" s="13">
        <f t="shared" si="64"/>
        <v>1.0207446940369416</v>
      </c>
      <c r="AI228" s="12">
        <f t="shared" si="65"/>
        <v>8.3231324559726733E-3</v>
      </c>
      <c r="AM228" s="13">
        <f t="shared" si="66"/>
        <v>1.0406242360316225</v>
      </c>
      <c r="AN228" s="12">
        <f t="shared" si="67"/>
        <v>8.6760737616981085E-3</v>
      </c>
    </row>
    <row r="229" spans="1:40" x14ac:dyDescent="0.3">
      <c r="A229" s="13">
        <f t="shared" si="51"/>
        <v>2.1478304741305335E-4</v>
      </c>
      <c r="C229" s="13" t="str">
        <f t="shared" si="52"/>
        <v>A</v>
      </c>
      <c r="D229" s="12">
        <f t="shared" si="53"/>
        <v>-2</v>
      </c>
      <c r="H229" s="13" t="str">
        <f t="shared" si="54"/>
        <v>A</v>
      </c>
      <c r="I229" s="12">
        <f t="shared" si="55"/>
        <v>-2</v>
      </c>
      <c r="M229" s="13" t="str">
        <f t="shared" si="56"/>
        <v>A</v>
      </c>
      <c r="N229" s="12">
        <f t="shared" si="57"/>
        <v>-2</v>
      </c>
      <c r="R229" s="13" t="str">
        <f t="shared" si="58"/>
        <v>A</v>
      </c>
      <c r="S229" s="12">
        <f t="shared" si="59"/>
        <v>-2</v>
      </c>
      <c r="X229" s="13" t="str">
        <f t="shared" si="60"/>
        <v>A</v>
      </c>
      <c r="Y229" s="12">
        <f t="shared" si="61"/>
        <v>-2</v>
      </c>
      <c r="AC229" s="13">
        <f t="shared" si="62"/>
        <v>0.95637020381346449</v>
      </c>
      <c r="AD229" s="12">
        <f t="shared" si="63"/>
        <v>7.156729750318393E-3</v>
      </c>
      <c r="AH229" s="13">
        <f t="shared" si="64"/>
        <v>1.0214578796159806</v>
      </c>
      <c r="AI229" s="12">
        <f t="shared" si="65"/>
        <v>8.3290590652570513E-3</v>
      </c>
      <c r="AM229" s="13">
        <f t="shared" si="66"/>
        <v>1.0413162363728101</v>
      </c>
      <c r="AN229" s="12">
        <f t="shared" si="67"/>
        <v>8.6818797867091631E-3</v>
      </c>
    </row>
    <row r="230" spans="1:40" x14ac:dyDescent="0.3">
      <c r="A230" s="13">
        <f t="shared" si="51"/>
        <v>2.1777097723531589E-4</v>
      </c>
      <c r="C230" s="13" t="str">
        <f t="shared" si="52"/>
        <v>A</v>
      </c>
      <c r="D230" s="12">
        <f t="shared" si="53"/>
        <v>-2</v>
      </c>
      <c r="H230" s="13" t="str">
        <f t="shared" si="54"/>
        <v>A</v>
      </c>
      <c r="I230" s="12">
        <f t="shared" si="55"/>
        <v>-2</v>
      </c>
      <c r="M230" s="13" t="str">
        <f t="shared" si="56"/>
        <v>A</v>
      </c>
      <c r="N230" s="12">
        <f t="shared" si="57"/>
        <v>-2</v>
      </c>
      <c r="R230" s="13" t="str">
        <f t="shared" si="58"/>
        <v>A</v>
      </c>
      <c r="S230" s="12">
        <f t="shared" si="59"/>
        <v>-2</v>
      </c>
      <c r="X230" s="13" t="str">
        <f t="shared" si="60"/>
        <v>A</v>
      </c>
      <c r="Y230" s="12">
        <f t="shared" si="61"/>
        <v>-2</v>
      </c>
      <c r="AC230" s="13">
        <f t="shared" si="62"/>
        <v>0.9571738351012179</v>
      </c>
      <c r="AD230" s="12">
        <f t="shared" si="63"/>
        <v>7.1632558872642346E-3</v>
      </c>
      <c r="AH230" s="13">
        <f t="shared" si="64"/>
        <v>1.0221806906244026</v>
      </c>
      <c r="AI230" s="12">
        <f t="shared" si="65"/>
        <v>8.3350659467859439E-3</v>
      </c>
      <c r="AM230" s="13">
        <f t="shared" si="66"/>
        <v>1.0420176047802789</v>
      </c>
      <c r="AN230" s="12">
        <f t="shared" si="67"/>
        <v>8.6877646598352565E-3</v>
      </c>
    </row>
    <row r="231" spans="1:40" x14ac:dyDescent="0.3">
      <c r="A231" s="13">
        <f t="shared" si="51"/>
        <v>2.2080047330188995E-4</v>
      </c>
      <c r="C231" s="13" t="str">
        <f t="shared" si="52"/>
        <v>A</v>
      </c>
      <c r="D231" s="12">
        <f t="shared" si="53"/>
        <v>-2</v>
      </c>
      <c r="H231" s="13" t="str">
        <f t="shared" si="54"/>
        <v>A</v>
      </c>
      <c r="I231" s="12">
        <f t="shared" si="55"/>
        <v>-2</v>
      </c>
      <c r="M231" s="13" t="str">
        <f t="shared" si="56"/>
        <v>A</v>
      </c>
      <c r="N231" s="12">
        <f t="shared" si="57"/>
        <v>-2</v>
      </c>
      <c r="R231" s="13" t="str">
        <f t="shared" si="58"/>
        <v>A</v>
      </c>
      <c r="S231" s="12">
        <f t="shared" si="59"/>
        <v>-2</v>
      </c>
      <c r="X231" s="13" t="str">
        <f t="shared" si="60"/>
        <v>A</v>
      </c>
      <c r="Y231" s="12">
        <f t="shared" si="61"/>
        <v>-2</v>
      </c>
      <c r="AC231" s="13">
        <f t="shared" si="62"/>
        <v>0.95798816571174106</v>
      </c>
      <c r="AD231" s="12">
        <f t="shared" si="63"/>
        <v>7.1698692214479135E-3</v>
      </c>
      <c r="AH231" s="13">
        <f t="shared" si="64"/>
        <v>1.0229132528737173</v>
      </c>
      <c r="AI231" s="12">
        <f t="shared" si="65"/>
        <v>8.3411541611753508E-3</v>
      </c>
      <c r="AM231" s="13">
        <f t="shared" si="66"/>
        <v>1.0427284644456059</v>
      </c>
      <c r="AN231" s="12">
        <f t="shared" si="67"/>
        <v>8.6937294280740127E-3</v>
      </c>
    </row>
    <row r="232" spans="1:40" x14ac:dyDescent="0.3">
      <c r="A232" s="13">
        <f t="shared" si="51"/>
        <v>2.23872113856834E-4</v>
      </c>
      <c r="C232" s="13" t="str">
        <f t="shared" si="52"/>
        <v>A</v>
      </c>
      <c r="D232" s="12">
        <f t="shared" si="53"/>
        <v>-2</v>
      </c>
      <c r="H232" s="13" t="str">
        <f t="shared" si="54"/>
        <v>A</v>
      </c>
      <c r="I232" s="12">
        <f t="shared" si="55"/>
        <v>-2</v>
      </c>
      <c r="M232" s="13" t="str">
        <f t="shared" si="56"/>
        <v>A</v>
      </c>
      <c r="N232" s="12">
        <f t="shared" si="57"/>
        <v>-2</v>
      </c>
      <c r="R232" s="13" t="str">
        <f t="shared" si="58"/>
        <v>A</v>
      </c>
      <c r="S232" s="12">
        <f t="shared" si="59"/>
        <v>-2</v>
      </c>
      <c r="X232" s="13" t="str">
        <f t="shared" si="60"/>
        <v>A</v>
      </c>
      <c r="Y232" s="12">
        <f t="shared" si="61"/>
        <v>-2</v>
      </c>
      <c r="AC232" s="13">
        <f t="shared" si="62"/>
        <v>0.95881333179552819</v>
      </c>
      <c r="AD232" s="12">
        <f t="shared" si="63"/>
        <v>7.1765708764515729E-3</v>
      </c>
      <c r="AH232" s="13">
        <f t="shared" si="64"/>
        <v>1.0236556937081904</v>
      </c>
      <c r="AI232" s="12">
        <f t="shared" si="65"/>
        <v>8.3473247824117826E-3</v>
      </c>
      <c r="AM232" s="13">
        <f t="shared" si="66"/>
        <v>1.0434489400801077</v>
      </c>
      <c r="AN232" s="12">
        <f t="shared" si="67"/>
        <v>8.6997751517439367E-3</v>
      </c>
    </row>
    <row r="233" spans="1:40" x14ac:dyDescent="0.3">
      <c r="A233" s="13">
        <f t="shared" si="51"/>
        <v>2.2698648518838224E-4</v>
      </c>
      <c r="C233" s="13" t="str">
        <f t="shared" si="52"/>
        <v>A</v>
      </c>
      <c r="D233" s="12">
        <f t="shared" si="53"/>
        <v>-2</v>
      </c>
      <c r="H233" s="13" t="str">
        <f t="shared" si="54"/>
        <v>A</v>
      </c>
      <c r="I233" s="12">
        <f t="shared" si="55"/>
        <v>-2</v>
      </c>
      <c r="M233" s="13" t="str">
        <f t="shared" si="56"/>
        <v>A</v>
      </c>
      <c r="N233" s="12">
        <f t="shared" si="57"/>
        <v>-2</v>
      </c>
      <c r="R233" s="13" t="str">
        <f t="shared" si="58"/>
        <v>A</v>
      </c>
      <c r="S233" s="12">
        <f t="shared" si="59"/>
        <v>-2</v>
      </c>
      <c r="X233" s="13" t="str">
        <f t="shared" si="60"/>
        <v>A</v>
      </c>
      <c r="Y233" s="12">
        <f t="shared" si="61"/>
        <v>-2</v>
      </c>
      <c r="AC233" s="13">
        <f t="shared" si="62"/>
        <v>0.95964947107256926</v>
      </c>
      <c r="AD233" s="12">
        <f t="shared" si="63"/>
        <v>7.1833619893944328E-3</v>
      </c>
      <c r="AH233" s="13">
        <f t="shared" si="64"/>
        <v>1.0244081420204956</v>
      </c>
      <c r="AI233" s="12">
        <f t="shared" si="65"/>
        <v>8.3535788980064474E-3</v>
      </c>
      <c r="AM233" s="13">
        <f t="shared" si="66"/>
        <v>1.0441791579308304</v>
      </c>
      <c r="AN233" s="12">
        <f t="shared" si="67"/>
        <v>8.7059029046406364E-3</v>
      </c>
    </row>
    <row r="234" spans="1:40" x14ac:dyDescent="0.3">
      <c r="A234" s="13">
        <f t="shared" si="51"/>
        <v>2.3014418174085085E-4</v>
      </c>
      <c r="C234" s="13" t="str">
        <f t="shared" si="52"/>
        <v>A</v>
      </c>
      <c r="D234" s="12">
        <f t="shared" si="53"/>
        <v>-2</v>
      </c>
      <c r="H234" s="13" t="str">
        <f t="shared" si="54"/>
        <v>A</v>
      </c>
      <c r="I234" s="12">
        <f t="shared" si="55"/>
        <v>-2</v>
      </c>
      <c r="M234" s="13" t="str">
        <f t="shared" si="56"/>
        <v>A</v>
      </c>
      <c r="N234" s="12">
        <f t="shared" si="57"/>
        <v>-2</v>
      </c>
      <c r="R234" s="13" t="str">
        <f t="shared" si="58"/>
        <v>A</v>
      </c>
      <c r="S234" s="12">
        <f t="shared" si="59"/>
        <v>-2</v>
      </c>
      <c r="X234" s="13" t="str">
        <f t="shared" si="60"/>
        <v>A</v>
      </c>
      <c r="Y234" s="12">
        <f t="shared" si="61"/>
        <v>-2</v>
      </c>
      <c r="AC234" s="13">
        <f t="shared" si="62"/>
        <v>0.96049672284632648</v>
      </c>
      <c r="AD234" s="12">
        <f t="shared" si="63"/>
        <v>7.1902437110770174E-3</v>
      </c>
      <c r="AH234" s="13">
        <f t="shared" si="64"/>
        <v>1.025170728267446</v>
      </c>
      <c r="AI234" s="12">
        <f t="shared" si="65"/>
        <v>8.3599176091509395E-3</v>
      </c>
      <c r="AM234" s="13">
        <f t="shared" si="66"/>
        <v>1.0449192457966352</v>
      </c>
      <c r="AN234" s="12">
        <f t="shared" si="67"/>
        <v>8.7121137741946308E-3</v>
      </c>
    </row>
    <row r="235" spans="1:40" x14ac:dyDescent="0.3">
      <c r="A235" s="13">
        <f t="shared" si="51"/>
        <v>2.3334580622810032E-4</v>
      </c>
      <c r="C235" s="13" t="str">
        <f t="shared" si="52"/>
        <v>A</v>
      </c>
      <c r="D235" s="12">
        <f t="shared" si="53"/>
        <v>-2</v>
      </c>
      <c r="H235" s="13" t="str">
        <f t="shared" si="54"/>
        <v>A</v>
      </c>
      <c r="I235" s="12">
        <f t="shared" si="55"/>
        <v>-2</v>
      </c>
      <c r="M235" s="13" t="str">
        <f t="shared" si="56"/>
        <v>A</v>
      </c>
      <c r="N235" s="12">
        <f t="shared" si="57"/>
        <v>-2</v>
      </c>
      <c r="R235" s="13" t="str">
        <f t="shared" si="58"/>
        <v>A</v>
      </c>
      <c r="S235" s="12">
        <f t="shared" si="59"/>
        <v>-2</v>
      </c>
      <c r="X235" s="13" t="str">
        <f t="shared" si="60"/>
        <v>A</v>
      </c>
      <c r="Y235" s="12">
        <f t="shared" si="61"/>
        <v>-2</v>
      </c>
      <c r="AC235" s="13">
        <f t="shared" si="62"/>
        <v>0.96135522801773199</v>
      </c>
      <c r="AD235" s="12">
        <f t="shared" si="63"/>
        <v>7.1972172061266519E-3</v>
      </c>
      <c r="AH235" s="13">
        <f t="shared" si="64"/>
        <v>1.0259435844858031</v>
      </c>
      <c r="AI235" s="12">
        <f t="shared" si="65"/>
        <v>8.3663420308744563E-3</v>
      </c>
      <c r="AM235" s="13">
        <f t="shared" si="66"/>
        <v>1.0456693330443738</v>
      </c>
      <c r="AN235" s="12">
        <f t="shared" si="67"/>
        <v>8.7184088616306943E-3</v>
      </c>
    </row>
    <row r="236" spans="1:40" x14ac:dyDescent="0.3">
      <c r="A236" s="13">
        <f t="shared" si="51"/>
        <v>2.3659196974857571E-4</v>
      </c>
      <c r="C236" s="13" t="str">
        <f t="shared" si="52"/>
        <v>A</v>
      </c>
      <c r="D236" s="12">
        <f t="shared" si="53"/>
        <v>-2</v>
      </c>
      <c r="H236" s="13" t="str">
        <f t="shared" si="54"/>
        <v>A</v>
      </c>
      <c r="I236" s="12">
        <f t="shared" si="55"/>
        <v>-2</v>
      </c>
      <c r="M236" s="13" t="str">
        <f t="shared" si="56"/>
        <v>A</v>
      </c>
      <c r="N236" s="12">
        <f t="shared" si="57"/>
        <v>-2</v>
      </c>
      <c r="R236" s="13" t="str">
        <f t="shared" si="58"/>
        <v>A</v>
      </c>
      <c r="S236" s="12">
        <f t="shared" si="59"/>
        <v>-2</v>
      </c>
      <c r="X236" s="13" t="str">
        <f t="shared" si="60"/>
        <v>A</v>
      </c>
      <c r="Y236" s="12">
        <f t="shared" si="61"/>
        <v>-2</v>
      </c>
      <c r="AC236" s="13">
        <f t="shared" si="62"/>
        <v>0.96222512909920421</v>
      </c>
      <c r="AD236" s="12">
        <f t="shared" si="63"/>
        <v>7.2042836531442068E-3</v>
      </c>
      <c r="AH236" s="13">
        <f t="shared" si="64"/>
        <v>1.0267268443081567</v>
      </c>
      <c r="AI236" s="12">
        <f t="shared" si="65"/>
        <v>8.3728532922025325E-3</v>
      </c>
      <c r="AM236" s="13">
        <f t="shared" si="66"/>
        <v>1.0464295506251495</v>
      </c>
      <c r="AN236" s="12">
        <f t="shared" si="67"/>
        <v>8.7247892821288482E-3</v>
      </c>
    </row>
    <row r="237" spans="1:40" x14ac:dyDescent="0.3">
      <c r="A237" s="13">
        <f t="shared" si="51"/>
        <v>2.3988329190194899E-4</v>
      </c>
      <c r="C237" s="13" t="str">
        <f t="shared" si="52"/>
        <v>A</v>
      </c>
      <c r="D237" s="12">
        <f t="shared" si="53"/>
        <v>-2</v>
      </c>
      <c r="H237" s="13" t="str">
        <f t="shared" si="54"/>
        <v>A</v>
      </c>
      <c r="I237" s="12">
        <f t="shared" si="55"/>
        <v>-2</v>
      </c>
      <c r="M237" s="13" t="str">
        <f t="shared" si="56"/>
        <v>A</v>
      </c>
      <c r="N237" s="12">
        <f t="shared" si="57"/>
        <v>-2</v>
      </c>
      <c r="R237" s="13" t="str">
        <f t="shared" si="58"/>
        <v>A</v>
      </c>
      <c r="S237" s="12">
        <f t="shared" si="59"/>
        <v>-2</v>
      </c>
      <c r="X237" s="13" t="str">
        <f t="shared" si="60"/>
        <v>A</v>
      </c>
      <c r="Y237" s="12">
        <f t="shared" si="61"/>
        <v>-2</v>
      </c>
      <c r="AC237" s="13">
        <f t="shared" si="62"/>
        <v>0.96310657022868063</v>
      </c>
      <c r="AD237" s="12">
        <f t="shared" si="63"/>
        <v>7.2114442448521169E-3</v>
      </c>
      <c r="AH237" s="13">
        <f t="shared" si="64"/>
        <v>1.0275206429788786</v>
      </c>
      <c r="AI237" s="12">
        <f t="shared" si="65"/>
        <v>8.37945253631729E-3</v>
      </c>
      <c r="AM237" s="13">
        <f t="shared" si="66"/>
        <v>1.0472000310906682</v>
      </c>
      <c r="AN237" s="12">
        <f t="shared" si="67"/>
        <v>8.7312561649869162E-3</v>
      </c>
    </row>
    <row r="238" spans="1:40" x14ac:dyDescent="0.3">
      <c r="A238" s="13">
        <f t="shared" si="51"/>
        <v>2.432204009073814E-4</v>
      </c>
      <c r="C238" s="13" t="str">
        <f t="shared" si="52"/>
        <v>A</v>
      </c>
      <c r="D238" s="12">
        <f t="shared" si="53"/>
        <v>-2</v>
      </c>
      <c r="H238" s="13" t="str">
        <f t="shared" si="54"/>
        <v>A</v>
      </c>
      <c r="I238" s="12">
        <f t="shared" si="55"/>
        <v>-2</v>
      </c>
      <c r="M238" s="13" t="str">
        <f t="shared" si="56"/>
        <v>A</v>
      </c>
      <c r="N238" s="12">
        <f t="shared" si="57"/>
        <v>-2</v>
      </c>
      <c r="R238" s="13" t="str">
        <f t="shared" si="58"/>
        <v>A</v>
      </c>
      <c r="S238" s="12">
        <f t="shared" si="59"/>
        <v>-2</v>
      </c>
      <c r="X238" s="13" t="str">
        <f t="shared" si="60"/>
        <v>A</v>
      </c>
      <c r="Y238" s="12">
        <f t="shared" si="61"/>
        <v>-2</v>
      </c>
      <c r="AC238" s="13">
        <f t="shared" si="62"/>
        <v>0.96399969718366474</v>
      </c>
      <c r="AD238" s="12">
        <f t="shared" si="63"/>
        <v>7.2187001882436774E-3</v>
      </c>
      <c r="AH238" s="13">
        <f t="shared" si="64"/>
        <v>1.0283251173701455</v>
      </c>
      <c r="AI238" s="12">
        <f t="shared" si="65"/>
        <v>8.3861409207192615E-3</v>
      </c>
      <c r="AM238" s="13">
        <f t="shared" si="66"/>
        <v>1.047980908609673</v>
      </c>
      <c r="AN238" s="12">
        <f t="shared" si="67"/>
        <v>8.7378106537846882E-3</v>
      </c>
    </row>
    <row r="239" spans="1:40" x14ac:dyDescent="0.3">
      <c r="A239" s="13">
        <f t="shared" si="51"/>
        <v>2.4660393372343388E-4</v>
      </c>
      <c r="C239" s="13" t="str">
        <f t="shared" si="52"/>
        <v>A</v>
      </c>
      <c r="D239" s="12">
        <f t="shared" si="53"/>
        <v>-2</v>
      </c>
      <c r="H239" s="13" t="str">
        <f t="shared" si="54"/>
        <v>A</v>
      </c>
      <c r="I239" s="12">
        <f t="shared" si="55"/>
        <v>-2</v>
      </c>
      <c r="M239" s="13" t="str">
        <f t="shared" si="56"/>
        <v>A</v>
      </c>
      <c r="N239" s="12">
        <f t="shared" si="57"/>
        <v>-2</v>
      </c>
      <c r="R239" s="13" t="str">
        <f t="shared" si="58"/>
        <v>A</v>
      </c>
      <c r="S239" s="12">
        <f t="shared" si="59"/>
        <v>-2</v>
      </c>
      <c r="X239" s="13" t="str">
        <f t="shared" si="60"/>
        <v>A</v>
      </c>
      <c r="Y239" s="12">
        <f t="shared" si="61"/>
        <v>-2</v>
      </c>
      <c r="AC239" s="13">
        <f t="shared" si="62"/>
        <v>0.96490465739528164</v>
      </c>
      <c r="AD239" s="12">
        <f t="shared" si="63"/>
        <v>7.2260527047336561E-3</v>
      </c>
      <c r="AH239" s="13">
        <f t="shared" si="64"/>
        <v>1.0291404059980287</v>
      </c>
      <c r="AI239" s="12">
        <f t="shared" si="65"/>
        <v>8.3929196173907709E-3</v>
      </c>
      <c r="AM239" s="13">
        <f t="shared" si="66"/>
        <v>1.0487723189844607</v>
      </c>
      <c r="AN239" s="12">
        <f t="shared" si="67"/>
        <v>8.7444539065497599E-3</v>
      </c>
    </row>
    <row r="240" spans="1:40" x14ac:dyDescent="0.3">
      <c r="A240" s="13">
        <f t="shared" si="51"/>
        <v>2.5003453616964302E-4</v>
      </c>
      <c r="C240" s="13" t="str">
        <f t="shared" si="52"/>
        <v>A</v>
      </c>
      <c r="D240" s="12">
        <f t="shared" si="53"/>
        <v>-2</v>
      </c>
      <c r="H240" s="13" t="str">
        <f t="shared" si="54"/>
        <v>A</v>
      </c>
      <c r="I240" s="12">
        <f t="shared" si="55"/>
        <v>-2</v>
      </c>
      <c r="M240" s="13" t="str">
        <f t="shared" si="56"/>
        <v>A</v>
      </c>
      <c r="N240" s="12">
        <f t="shared" si="57"/>
        <v>-2</v>
      </c>
      <c r="R240" s="13" t="str">
        <f t="shared" si="58"/>
        <v>A</v>
      </c>
      <c r="S240" s="12">
        <f t="shared" si="59"/>
        <v>-2</v>
      </c>
      <c r="X240" s="13" t="str">
        <f t="shared" si="60"/>
        <v>A</v>
      </c>
      <c r="Y240" s="12">
        <f t="shared" si="61"/>
        <v>-2</v>
      </c>
      <c r="AC240" s="13">
        <f t="shared" si="62"/>
        <v>0.96582159996234218</v>
      </c>
      <c r="AD240" s="12">
        <f t="shared" si="63"/>
        <v>7.2335030303101759E-3</v>
      </c>
      <c r="AH240" s="13">
        <f t="shared" si="64"/>
        <v>1.0299666490386481</v>
      </c>
      <c r="AI240" s="12">
        <f t="shared" si="65"/>
        <v>8.3997898129608492E-3</v>
      </c>
      <c r="AM240" s="13">
        <f t="shared" si="66"/>
        <v>1.0495743996674796</v>
      </c>
      <c r="AN240" s="12">
        <f t="shared" si="67"/>
        <v>8.7511870959249404E-3</v>
      </c>
    </row>
    <row r="241" spans="1:40" x14ac:dyDescent="0.3">
      <c r="A241" s="13">
        <f t="shared" si="51"/>
        <v>2.5351286304979066E-4</v>
      </c>
      <c r="C241" s="13" t="str">
        <f t="shared" si="52"/>
        <v>A</v>
      </c>
      <c r="D241" s="12">
        <f t="shared" si="53"/>
        <v>-2</v>
      </c>
      <c r="H241" s="13" t="str">
        <f t="shared" si="54"/>
        <v>A</v>
      </c>
      <c r="I241" s="12">
        <f t="shared" si="55"/>
        <v>-2</v>
      </c>
      <c r="M241" s="13" t="str">
        <f t="shared" si="56"/>
        <v>A</v>
      </c>
      <c r="N241" s="12">
        <f t="shared" si="57"/>
        <v>-2</v>
      </c>
      <c r="R241" s="13" t="str">
        <f t="shared" si="58"/>
        <v>A</v>
      </c>
      <c r="S241" s="12">
        <f t="shared" si="59"/>
        <v>-2</v>
      </c>
      <c r="X241" s="13" t="str">
        <f t="shared" si="60"/>
        <v>A</v>
      </c>
      <c r="Y241" s="12">
        <f t="shared" si="61"/>
        <v>-2</v>
      </c>
      <c r="AC241" s="13">
        <f t="shared" si="62"/>
        <v>0.96675067566541106</v>
      </c>
      <c r="AD241" s="12">
        <f t="shared" si="63"/>
        <v>7.241052415687942E-3</v>
      </c>
      <c r="AH241" s="13">
        <f t="shared" si="64"/>
        <v>1.0308039883443905</v>
      </c>
      <c r="AI241" s="12">
        <f t="shared" si="65"/>
        <v>8.4067527088717755E-3</v>
      </c>
      <c r="AM241" s="13">
        <f t="shared" si="66"/>
        <v>1.0503872897780058</v>
      </c>
      <c r="AN241" s="12">
        <f t="shared" si="67"/>
        <v>8.758011409337383E-3</v>
      </c>
    </row>
    <row r="242" spans="1:40" x14ac:dyDescent="0.3">
      <c r="A242" s="13">
        <f t="shared" si="51"/>
        <v>2.5703957827688626E-4</v>
      </c>
      <c r="C242" s="13" t="str">
        <f t="shared" si="52"/>
        <v>A</v>
      </c>
      <c r="D242" s="12">
        <f t="shared" si="53"/>
        <v>-2</v>
      </c>
      <c r="H242" s="13" t="str">
        <f t="shared" si="54"/>
        <v>A</v>
      </c>
      <c r="I242" s="12">
        <f t="shared" si="55"/>
        <v>-2</v>
      </c>
      <c r="M242" s="13" t="str">
        <f t="shared" si="56"/>
        <v>A</v>
      </c>
      <c r="N242" s="12">
        <f t="shared" si="57"/>
        <v>-2</v>
      </c>
      <c r="R242" s="13" t="str">
        <f t="shared" si="58"/>
        <v>A</v>
      </c>
      <c r="S242" s="12">
        <f t="shared" si="59"/>
        <v>-2</v>
      </c>
      <c r="X242" s="13" t="str">
        <f t="shared" si="60"/>
        <v>A</v>
      </c>
      <c r="Y242" s="12">
        <f t="shared" si="61"/>
        <v>-2</v>
      </c>
      <c r="AC242" s="13">
        <f t="shared" si="62"/>
        <v>0.96769203698087536</v>
      </c>
      <c r="AD242" s="12">
        <f t="shared" si="63"/>
        <v>7.2487021264627995E-3</v>
      </c>
      <c r="AH242" s="13">
        <f t="shared" si="64"/>
        <v>1.0316525674601851</v>
      </c>
      <c r="AI242" s="12">
        <f t="shared" si="65"/>
        <v>8.4138095215471904E-3</v>
      </c>
      <c r="AM242" s="13">
        <f t="shared" si="66"/>
        <v>1.0512111301188958</v>
      </c>
      <c r="AN242" s="12">
        <f t="shared" si="67"/>
        <v>8.76492804916933E-3</v>
      </c>
    </row>
    <row r="243" spans="1:40" x14ac:dyDescent="0.3">
      <c r="A243" s="13">
        <f t="shared" si="51"/>
        <v>2.6061535499988947E-4</v>
      </c>
      <c r="C243" s="13" t="str">
        <f t="shared" si="52"/>
        <v>A</v>
      </c>
      <c r="D243" s="12">
        <f t="shared" si="53"/>
        <v>-2</v>
      </c>
      <c r="H243" s="13" t="str">
        <f t="shared" si="54"/>
        <v>A</v>
      </c>
      <c r="I243" s="12">
        <f t="shared" si="55"/>
        <v>-2</v>
      </c>
      <c r="M243" s="13" t="str">
        <f t="shared" si="56"/>
        <v>A</v>
      </c>
      <c r="N243" s="12">
        <f t="shared" si="57"/>
        <v>-2</v>
      </c>
      <c r="R243" s="13" t="str">
        <f t="shared" si="58"/>
        <v>A</v>
      </c>
      <c r="S243" s="12">
        <f t="shared" si="59"/>
        <v>-2</v>
      </c>
      <c r="X243" s="13" t="str">
        <f t="shared" si="60"/>
        <v>A</v>
      </c>
      <c r="Y243" s="12">
        <f t="shared" si="61"/>
        <v>-2</v>
      </c>
      <c r="AC243" s="13">
        <f t="shared" si="62"/>
        <v>0.96864583809501137</v>
      </c>
      <c r="AD243" s="12">
        <f t="shared" si="63"/>
        <v>7.2564534432676053E-3</v>
      </c>
      <c r="AH243" s="13">
        <f t="shared" si="64"/>
        <v>1.032512531639838</v>
      </c>
      <c r="AI243" s="12">
        <f t="shared" si="65"/>
        <v>8.4209614825617989E-3</v>
      </c>
      <c r="AM243" s="13">
        <f t="shared" si="66"/>
        <v>1.0520460631934103</v>
      </c>
      <c r="AN243" s="12">
        <f t="shared" si="67"/>
        <v>8.7719382329305585E-3</v>
      </c>
    </row>
    <row r="244" spans="1:40" x14ac:dyDescent="0.3">
      <c r="A244" s="13">
        <f t="shared" si="51"/>
        <v>2.6424087573219461E-4</v>
      </c>
      <c r="C244" s="13" t="str">
        <f t="shared" si="52"/>
        <v>A</v>
      </c>
      <c r="D244" s="12">
        <f t="shared" si="53"/>
        <v>-2</v>
      </c>
      <c r="H244" s="13" t="str">
        <f t="shared" si="54"/>
        <v>A</v>
      </c>
      <c r="I244" s="12">
        <f t="shared" si="55"/>
        <v>-2</v>
      </c>
      <c r="M244" s="13" t="str">
        <f t="shared" si="56"/>
        <v>A</v>
      </c>
      <c r="N244" s="12">
        <f t="shared" si="57"/>
        <v>-2</v>
      </c>
      <c r="R244" s="13" t="str">
        <f t="shared" si="58"/>
        <v>A</v>
      </c>
      <c r="S244" s="12">
        <f t="shared" si="59"/>
        <v>-2</v>
      </c>
      <c r="X244" s="13" t="str">
        <f t="shared" si="60"/>
        <v>A</v>
      </c>
      <c r="Y244" s="12">
        <f t="shared" si="61"/>
        <v>-2</v>
      </c>
      <c r="AC244" s="13">
        <f t="shared" si="62"/>
        <v>0.9696122349180456</v>
      </c>
      <c r="AD244" s="12">
        <f t="shared" si="63"/>
        <v>7.2643076619294854E-3</v>
      </c>
      <c r="AH244" s="13">
        <f t="shared" si="64"/>
        <v>1.0333840278624209</v>
      </c>
      <c r="AI244" s="12">
        <f t="shared" si="65"/>
        <v>8.4282098388127422E-3</v>
      </c>
      <c r="AM244" s="13">
        <f t="shared" si="66"/>
        <v>1.0528922332221138</v>
      </c>
      <c r="AN244" s="12">
        <f t="shared" si="67"/>
        <v>8.7790431934325064E-3</v>
      </c>
    </row>
    <row r="245" spans="1:40" x14ac:dyDescent="0.3">
      <c r="A245" s="13">
        <f t="shared" si="51"/>
        <v>2.6791683248190306E-4</v>
      </c>
      <c r="C245" s="13" t="str">
        <f t="shared" si="52"/>
        <v>A</v>
      </c>
      <c r="D245" s="12">
        <f t="shared" si="53"/>
        <v>-2</v>
      </c>
      <c r="H245" s="13" t="str">
        <f t="shared" si="54"/>
        <v>A</v>
      </c>
      <c r="I245" s="12">
        <f t="shared" si="55"/>
        <v>-2</v>
      </c>
      <c r="M245" s="13" t="str">
        <f t="shared" si="56"/>
        <v>A</v>
      </c>
      <c r="N245" s="12">
        <f t="shared" si="57"/>
        <v>-2</v>
      </c>
      <c r="R245" s="13" t="str">
        <f t="shared" si="58"/>
        <v>A</v>
      </c>
      <c r="S245" s="12">
        <f t="shared" si="59"/>
        <v>-2</v>
      </c>
      <c r="X245" s="13" t="str">
        <f t="shared" si="60"/>
        <v>A</v>
      </c>
      <c r="Y245" s="12">
        <f t="shared" si="61"/>
        <v>-2</v>
      </c>
      <c r="AC245" s="13">
        <f t="shared" si="62"/>
        <v>0.97059138509820697</v>
      </c>
      <c r="AD245" s="12">
        <f t="shared" si="63"/>
        <v>7.272266093628456E-3</v>
      </c>
      <c r="AH245" s="13">
        <f t="shared" si="64"/>
        <v>1.0342672048487098</v>
      </c>
      <c r="AI245" s="12">
        <f t="shared" si="65"/>
        <v>8.4355558526925355E-3</v>
      </c>
      <c r="AM245" s="13">
        <f t="shared" si="66"/>
        <v>1.0537497861598384</v>
      </c>
      <c r="AN245" s="12">
        <f t="shared" si="67"/>
        <v>8.7862441789641147E-3</v>
      </c>
    </row>
    <row r="246" spans="1:40" x14ac:dyDescent="0.3">
      <c r="A246" s="13">
        <f t="shared" si="51"/>
        <v>2.7164392688390824E-4</v>
      </c>
      <c r="C246" s="13" t="str">
        <f t="shared" si="52"/>
        <v>A</v>
      </c>
      <c r="D246" s="12">
        <f t="shared" si="53"/>
        <v>-2</v>
      </c>
      <c r="H246" s="13" t="str">
        <f t="shared" si="54"/>
        <v>A</v>
      </c>
      <c r="I246" s="12">
        <f t="shared" si="55"/>
        <v>-2</v>
      </c>
      <c r="M246" s="13" t="str">
        <f t="shared" si="56"/>
        <v>A</v>
      </c>
      <c r="N246" s="12">
        <f t="shared" si="57"/>
        <v>-2</v>
      </c>
      <c r="R246" s="13" t="str">
        <f t="shared" si="58"/>
        <v>A</v>
      </c>
      <c r="S246" s="12">
        <f t="shared" si="59"/>
        <v>-2</v>
      </c>
      <c r="X246" s="13" t="str">
        <f t="shared" si="60"/>
        <v>A</v>
      </c>
      <c r="Y246" s="12">
        <f t="shared" si="61"/>
        <v>-2</v>
      </c>
      <c r="AC246" s="13">
        <f t="shared" si="62"/>
        <v>0.97158344803576635</v>
      </c>
      <c r="AD246" s="12">
        <f t="shared" si="63"/>
        <v>7.280330065057408E-3</v>
      </c>
      <c r="AH246" s="13">
        <f t="shared" si="64"/>
        <v>1.035162213077673</v>
      </c>
      <c r="AI246" s="12">
        <f t="shared" si="65"/>
        <v>8.4430008022636921E-3</v>
      </c>
      <c r="AM246" s="13">
        <f t="shared" si="66"/>
        <v>1.0546188697127139</v>
      </c>
      <c r="AN246" s="12">
        <f t="shared" si="67"/>
        <v>8.7935424534693676E-3</v>
      </c>
    </row>
    <row r="247" spans="1:40" x14ac:dyDescent="0.3">
      <c r="A247" s="13">
        <f t="shared" si="51"/>
        <v>2.7542287033381651E-4</v>
      </c>
      <c r="C247" s="13" t="str">
        <f t="shared" si="52"/>
        <v>A</v>
      </c>
      <c r="D247" s="12">
        <f t="shared" si="53"/>
        <v>-2</v>
      </c>
      <c r="H247" s="13" t="str">
        <f t="shared" si="54"/>
        <v>A</v>
      </c>
      <c r="I247" s="12">
        <f t="shared" si="55"/>
        <v>-2</v>
      </c>
      <c r="M247" s="13" t="str">
        <f t="shared" si="56"/>
        <v>A</v>
      </c>
      <c r="N247" s="12">
        <f t="shared" si="57"/>
        <v>-2</v>
      </c>
      <c r="R247" s="13" t="str">
        <f t="shared" si="58"/>
        <v>A</v>
      </c>
      <c r="S247" s="12">
        <f t="shared" si="59"/>
        <v>-2</v>
      </c>
      <c r="X247" s="13" t="str">
        <f t="shared" si="60"/>
        <v>A</v>
      </c>
      <c r="Y247" s="12">
        <f t="shared" si="61"/>
        <v>-2</v>
      </c>
      <c r="AC247" s="13">
        <f t="shared" si="62"/>
        <v>0.97258858489706013</v>
      </c>
      <c r="AD247" s="12">
        <f t="shared" si="63"/>
        <v>7.2885009185835042E-3</v>
      </c>
      <c r="AH247" s="13">
        <f t="shared" si="64"/>
        <v>1.0360692048030051</v>
      </c>
      <c r="AI247" s="12">
        <f t="shared" si="65"/>
        <v>8.4505459814350099E-3</v>
      </c>
      <c r="AM247" s="13">
        <f t="shared" si="66"/>
        <v>1.0554996333552644</v>
      </c>
      <c r="AN247" s="12">
        <f t="shared" si="67"/>
        <v>8.8009392967265797E-3</v>
      </c>
    </row>
    <row r="248" spans="1:40" x14ac:dyDescent="0.3">
      <c r="A248" s="13">
        <f t="shared" si="51"/>
        <v>2.7925438412373379E-4</v>
      </c>
      <c r="C248" s="13" t="str">
        <f t="shared" si="52"/>
        <v>A</v>
      </c>
      <c r="D248" s="12">
        <f t="shared" si="53"/>
        <v>-2</v>
      </c>
      <c r="H248" s="13" t="str">
        <f t="shared" si="54"/>
        <v>A</v>
      </c>
      <c r="I248" s="12">
        <f t="shared" si="55"/>
        <v>-2</v>
      </c>
      <c r="M248" s="13" t="str">
        <f t="shared" si="56"/>
        <v>A</v>
      </c>
      <c r="N248" s="12">
        <f t="shared" si="57"/>
        <v>-2</v>
      </c>
      <c r="R248" s="13" t="str">
        <f t="shared" si="58"/>
        <v>A</v>
      </c>
      <c r="S248" s="12">
        <f t="shared" si="59"/>
        <v>-2</v>
      </c>
      <c r="X248" s="13" t="str">
        <f t="shared" si="60"/>
        <v>A</v>
      </c>
      <c r="Y248" s="12">
        <f t="shared" si="61"/>
        <v>-2</v>
      </c>
      <c r="AC248" s="13">
        <f t="shared" si="62"/>
        <v>0.97360695862849533</v>
      </c>
      <c r="AD248" s="12">
        <f t="shared" si="63"/>
        <v>7.2967800124109925E-3</v>
      </c>
      <c r="AH248" s="13">
        <f t="shared" si="64"/>
        <v>1.0369883340697053</v>
      </c>
      <c r="AI248" s="12">
        <f t="shared" si="65"/>
        <v>8.4581927001394809E-3</v>
      </c>
      <c r="AM248" s="13">
        <f t="shared" si="66"/>
        <v>1.0563922283475629</v>
      </c>
      <c r="AN248" s="12">
        <f t="shared" si="67"/>
        <v>8.8084360045294179E-3</v>
      </c>
    </row>
    <row r="249" spans="1:40" x14ac:dyDescent="0.3">
      <c r="A249" s="13">
        <f t="shared" si="51"/>
        <v>2.8313919957993782E-4</v>
      </c>
      <c r="C249" s="13" t="str">
        <f t="shared" si="52"/>
        <v>A</v>
      </c>
      <c r="D249" s="12">
        <f t="shared" si="53"/>
        <v>-2</v>
      </c>
      <c r="H249" s="13" t="str">
        <f t="shared" si="54"/>
        <v>A</v>
      </c>
      <c r="I249" s="12">
        <f t="shared" si="55"/>
        <v>-2</v>
      </c>
      <c r="M249" s="13" t="str">
        <f t="shared" si="56"/>
        <v>A</v>
      </c>
      <c r="N249" s="12">
        <f t="shared" si="57"/>
        <v>-2</v>
      </c>
      <c r="R249" s="13" t="str">
        <f t="shared" si="58"/>
        <v>A</v>
      </c>
      <c r="S249" s="12">
        <f t="shared" si="59"/>
        <v>-2</v>
      </c>
      <c r="X249" s="13" t="str">
        <f t="shared" si="60"/>
        <v>A</v>
      </c>
      <c r="Y249" s="12">
        <f t="shared" si="61"/>
        <v>-2</v>
      </c>
      <c r="AC249" s="13">
        <f t="shared" si="62"/>
        <v>0.97463873397052947</v>
      </c>
      <c r="AD249" s="12">
        <f t="shared" si="63"/>
        <v>7.3051687207454285E-3</v>
      </c>
      <c r="AH249" s="13">
        <f t="shared" si="64"/>
        <v>1.0379197567306879</v>
      </c>
      <c r="AI249" s="12">
        <f t="shared" si="65"/>
        <v>8.4659422845139269E-3</v>
      </c>
      <c r="AM249" s="13">
        <f t="shared" si="66"/>
        <v>1.0572968077524407</v>
      </c>
      <c r="AN249" s="12">
        <f t="shared" si="67"/>
        <v>8.8160338888696888E-3</v>
      </c>
    </row>
    <row r="250" spans="1:40" x14ac:dyDescent="0.3">
      <c r="A250" s="13">
        <f t="shared" si="51"/>
        <v>2.8707805820246901E-4</v>
      </c>
      <c r="C250" s="13" t="str">
        <f t="shared" si="52"/>
        <v>A</v>
      </c>
      <c r="D250" s="12">
        <f t="shared" si="53"/>
        <v>-2</v>
      </c>
      <c r="H250" s="13" t="str">
        <f t="shared" si="54"/>
        <v>A</v>
      </c>
      <c r="I250" s="12">
        <f t="shared" si="55"/>
        <v>-2</v>
      </c>
      <c r="M250" s="13" t="str">
        <f t="shared" si="56"/>
        <v>A</v>
      </c>
      <c r="N250" s="12">
        <f t="shared" si="57"/>
        <v>-2</v>
      </c>
      <c r="R250" s="13" t="str">
        <f t="shared" si="58"/>
        <v>A</v>
      </c>
      <c r="S250" s="12">
        <f t="shared" si="59"/>
        <v>-2</v>
      </c>
      <c r="X250" s="13" t="str">
        <f t="shared" si="60"/>
        <v>A</v>
      </c>
      <c r="Y250" s="12">
        <f t="shared" si="61"/>
        <v>-2</v>
      </c>
      <c r="AC250" s="13">
        <f t="shared" si="62"/>
        <v>0.97568407747162733</v>
      </c>
      <c r="AD250" s="12">
        <f t="shared" si="63"/>
        <v>7.3136684339593604E-3</v>
      </c>
      <c r="AH250" s="13">
        <f t="shared" si="64"/>
        <v>1.0388636304634387</v>
      </c>
      <c r="AI250" s="12">
        <f t="shared" si="65"/>
        <v>8.4737960770803374E-3</v>
      </c>
      <c r="AM250" s="13">
        <f t="shared" si="66"/>
        <v>1.0582135264527577</v>
      </c>
      <c r="AN250" s="12">
        <f t="shared" si="67"/>
        <v>8.8237342781218829E-3</v>
      </c>
    </row>
    <row r="251" spans="1:40" x14ac:dyDescent="0.3">
      <c r="A251" s="13">
        <f t="shared" si="51"/>
        <v>2.9107171180666044E-4</v>
      </c>
      <c r="C251" s="13" t="str">
        <f t="shared" si="52"/>
        <v>A</v>
      </c>
      <c r="D251" s="12">
        <f t="shared" si="53"/>
        <v>-2</v>
      </c>
      <c r="H251" s="13" t="str">
        <f t="shared" si="54"/>
        <v>A</v>
      </c>
      <c r="I251" s="12">
        <f t="shared" si="55"/>
        <v>-2</v>
      </c>
      <c r="M251" s="13" t="str">
        <f t="shared" si="56"/>
        <v>A</v>
      </c>
      <c r="N251" s="12">
        <f t="shared" si="57"/>
        <v>-2</v>
      </c>
      <c r="R251" s="13" t="str">
        <f t="shared" si="58"/>
        <v>A</v>
      </c>
      <c r="S251" s="12">
        <f t="shared" si="59"/>
        <v>-2</v>
      </c>
      <c r="X251" s="13" t="str">
        <f t="shared" si="60"/>
        <v>A</v>
      </c>
      <c r="Y251" s="12">
        <f t="shared" si="61"/>
        <v>-2</v>
      </c>
      <c r="AC251" s="13">
        <f t="shared" si="62"/>
        <v>0.97674315750218255</v>
      </c>
      <c r="AD251" s="12">
        <f t="shared" si="63"/>
        <v>7.3222805587594419E-3</v>
      </c>
      <c r="AH251" s="13">
        <f t="shared" si="64"/>
        <v>1.0398201147866959</v>
      </c>
      <c r="AI251" s="12">
        <f t="shared" si="65"/>
        <v>8.4817554369288634E-3</v>
      </c>
      <c r="AM251" s="13">
        <f t="shared" si="66"/>
        <v>1.0591425411687163</v>
      </c>
      <c r="AN251" s="12">
        <f t="shared" si="67"/>
        <v>8.8315385172295247E-3</v>
      </c>
    </row>
    <row r="252" spans="1:40" x14ac:dyDescent="0.3">
      <c r="A252" s="13">
        <f t="shared" si="51"/>
        <v>2.9512092266663852E-4</v>
      </c>
      <c r="C252" s="13" t="str">
        <f t="shared" si="52"/>
        <v>A</v>
      </c>
      <c r="D252" s="12">
        <f t="shared" si="53"/>
        <v>-2</v>
      </c>
      <c r="H252" s="13" t="str">
        <f t="shared" si="54"/>
        <v>A</v>
      </c>
      <c r="I252" s="12">
        <f t="shared" si="55"/>
        <v>-2</v>
      </c>
      <c r="M252" s="13" t="str">
        <f t="shared" si="56"/>
        <v>A</v>
      </c>
      <c r="N252" s="12">
        <f t="shared" si="57"/>
        <v>-2</v>
      </c>
      <c r="R252" s="13" t="str">
        <f t="shared" si="58"/>
        <v>A</v>
      </c>
      <c r="S252" s="12">
        <f t="shared" si="59"/>
        <v>-2</v>
      </c>
      <c r="X252" s="13" t="str">
        <f t="shared" si="60"/>
        <v>A</v>
      </c>
      <c r="Y252" s="12">
        <f t="shared" si="61"/>
        <v>-2</v>
      </c>
      <c r="AC252" s="13">
        <f t="shared" si="62"/>
        <v>0.97781614426840835</v>
      </c>
      <c r="AD252" s="12">
        <f t="shared" si="63"/>
        <v>7.3310065183550708E-3</v>
      </c>
      <c r="AH252" s="13">
        <f t="shared" si="64"/>
        <v>1.040789371077163</v>
      </c>
      <c r="AI252" s="12">
        <f t="shared" si="65"/>
        <v>8.4898217399025852E-3</v>
      </c>
      <c r="AM252" s="13">
        <f t="shared" si="66"/>
        <v>1.0600840104752283</v>
      </c>
      <c r="AN252" s="12">
        <f t="shared" si="67"/>
        <v>8.839447967893297E-3</v>
      </c>
    </row>
    <row r="253" spans="1:40" x14ac:dyDescent="0.3">
      <c r="A253" s="13">
        <f t="shared" si="51"/>
        <v>2.9922646366081892E-4</v>
      </c>
      <c r="C253" s="13" t="str">
        <f t="shared" si="52"/>
        <v>A</v>
      </c>
      <c r="D253" s="12">
        <f t="shared" si="53"/>
        <v>-2</v>
      </c>
      <c r="H253" s="13" t="str">
        <f t="shared" si="54"/>
        <v>A</v>
      </c>
      <c r="I253" s="12">
        <f t="shared" si="55"/>
        <v>-2</v>
      </c>
      <c r="M253" s="13" t="str">
        <f t="shared" si="56"/>
        <v>A</v>
      </c>
      <c r="N253" s="12">
        <f t="shared" si="57"/>
        <v>-2</v>
      </c>
      <c r="R253" s="13" t="str">
        <f t="shared" si="58"/>
        <v>A</v>
      </c>
      <c r="S253" s="12">
        <f t="shared" si="59"/>
        <v>-2</v>
      </c>
      <c r="X253" s="13" t="str">
        <f t="shared" si="60"/>
        <v>A</v>
      </c>
      <c r="Y253" s="12">
        <f t="shared" si="61"/>
        <v>-2</v>
      </c>
      <c r="AC253" s="13">
        <f t="shared" si="62"/>
        <v>0.97890320982618995</v>
      </c>
      <c r="AD253" s="12">
        <f t="shared" si="63"/>
        <v>7.3398477526284561E-3</v>
      </c>
      <c r="AH253" s="13">
        <f t="shared" si="64"/>
        <v>1.0417715625862483</v>
      </c>
      <c r="AI253" s="12">
        <f t="shared" si="65"/>
        <v>8.497996378784024E-3</v>
      </c>
      <c r="AM253" s="13">
        <f t="shared" si="66"/>
        <v>1.0610380948193243</v>
      </c>
      <c r="AN253" s="12">
        <f t="shared" si="67"/>
        <v>8.8474640087610121E-3</v>
      </c>
    </row>
    <row r="254" spans="1:40" x14ac:dyDescent="0.3">
      <c r="A254" s="13">
        <f t="shared" si="51"/>
        <v>3.0338911841942698E-4</v>
      </c>
      <c r="C254" s="13" t="str">
        <f t="shared" si="52"/>
        <v>A</v>
      </c>
      <c r="D254" s="12">
        <f t="shared" si="53"/>
        <v>-2</v>
      </c>
      <c r="H254" s="13" t="str">
        <f t="shared" si="54"/>
        <v>A</v>
      </c>
      <c r="I254" s="12">
        <f t="shared" si="55"/>
        <v>-2</v>
      </c>
      <c r="M254" s="13" t="str">
        <f t="shared" si="56"/>
        <v>A</v>
      </c>
      <c r="N254" s="12">
        <f t="shared" si="57"/>
        <v>-2</v>
      </c>
      <c r="R254" s="13" t="str">
        <f t="shared" si="58"/>
        <v>A</v>
      </c>
      <c r="S254" s="12">
        <f t="shared" si="59"/>
        <v>-2</v>
      </c>
      <c r="X254" s="13" t="str">
        <f t="shared" si="60"/>
        <v>A</v>
      </c>
      <c r="Y254" s="12">
        <f t="shared" si="61"/>
        <v>-2</v>
      </c>
      <c r="AC254" s="13">
        <f t="shared" si="62"/>
        <v>0.98000452809489225</v>
      </c>
      <c r="AD254" s="12">
        <f t="shared" si="63"/>
        <v>7.3488057183062486E-3</v>
      </c>
      <c r="AH254" s="13">
        <f t="shared" si="64"/>
        <v>1.0427668544568234</v>
      </c>
      <c r="AI254" s="12">
        <f t="shared" si="65"/>
        <v>8.5062807634833648E-3</v>
      </c>
      <c r="AM254" s="13">
        <f t="shared" si="66"/>
        <v>1.062004956537604</v>
      </c>
      <c r="AN254" s="12">
        <f t="shared" si="67"/>
        <v>8.8555880356193939E-3</v>
      </c>
    </row>
    <row r="255" spans="1:40" x14ac:dyDescent="0.3">
      <c r="A255" s="13">
        <f t="shared" si="51"/>
        <v>3.0760968147407078E-4</v>
      </c>
      <c r="C255" s="13" t="str">
        <f t="shared" si="52"/>
        <v>A</v>
      </c>
      <c r="D255" s="12">
        <f t="shared" si="53"/>
        <v>-2</v>
      </c>
      <c r="H255" s="13" t="str">
        <f t="shared" si="54"/>
        <v>A</v>
      </c>
      <c r="I255" s="12">
        <f t="shared" si="55"/>
        <v>-2</v>
      </c>
      <c r="M255" s="13" t="str">
        <f t="shared" si="56"/>
        <v>A</v>
      </c>
      <c r="N255" s="12">
        <f t="shared" si="57"/>
        <v>-2</v>
      </c>
      <c r="R255" s="13" t="str">
        <f t="shared" si="58"/>
        <v>A</v>
      </c>
      <c r="S255" s="12">
        <f t="shared" si="59"/>
        <v>-2</v>
      </c>
      <c r="X255" s="13" t="str">
        <f t="shared" si="60"/>
        <v>A</v>
      </c>
      <c r="Y255" s="12">
        <f t="shared" si="61"/>
        <v>-2</v>
      </c>
      <c r="AC255" s="13">
        <f t="shared" si="62"/>
        <v>0.98112027487112552</v>
      </c>
      <c r="AD255" s="12">
        <f t="shared" si="63"/>
        <v>7.3578818891326713E-3</v>
      </c>
      <c r="AH255" s="13">
        <f t="shared" si="64"/>
        <v>1.043775413740003</v>
      </c>
      <c r="AI255" s="12">
        <f t="shared" si="65"/>
        <v>8.5146763212284749E-3</v>
      </c>
      <c r="AM255" s="13">
        <f t="shared" si="66"/>
        <v>1.062984759873727</v>
      </c>
      <c r="AN255" s="12">
        <f t="shared" si="67"/>
        <v>8.8638214615876908E-3</v>
      </c>
    </row>
    <row r="256" spans="1:40" x14ac:dyDescent="0.3">
      <c r="A256" s="13">
        <f t="shared" si="51"/>
        <v>3.1188895840939364E-4</v>
      </c>
      <c r="C256" s="13" t="str">
        <f t="shared" si="52"/>
        <v>A</v>
      </c>
      <c r="D256" s="12">
        <f t="shared" si="53"/>
        <v>-2</v>
      </c>
      <c r="H256" s="13" t="str">
        <f t="shared" si="54"/>
        <v>A</v>
      </c>
      <c r="I256" s="12">
        <f t="shared" si="55"/>
        <v>-2</v>
      </c>
      <c r="M256" s="13" t="str">
        <f t="shared" si="56"/>
        <v>A</v>
      </c>
      <c r="N256" s="12">
        <f t="shared" si="57"/>
        <v>-2</v>
      </c>
      <c r="R256" s="13" t="str">
        <f t="shared" si="58"/>
        <v>A</v>
      </c>
      <c r="S256" s="12">
        <f t="shared" si="59"/>
        <v>-2</v>
      </c>
      <c r="X256" s="13" t="str">
        <f t="shared" si="60"/>
        <v>A</v>
      </c>
      <c r="Y256" s="12">
        <f t="shared" si="61"/>
        <v>-2</v>
      </c>
      <c r="AC256" s="13">
        <f t="shared" si="62"/>
        <v>0.98225062784245609</v>
      </c>
      <c r="AD256" s="12">
        <f t="shared" si="63"/>
        <v>7.3670777560442052E-3</v>
      </c>
      <c r="AH256" s="13">
        <f t="shared" si="64"/>
        <v>1.0447974094119361</v>
      </c>
      <c r="AI256" s="12">
        <f t="shared" si="65"/>
        <v>8.5231844967567222E-3</v>
      </c>
      <c r="AM256" s="13">
        <f t="shared" si="66"/>
        <v>1.0639776709959312</v>
      </c>
      <c r="AN256" s="12">
        <f t="shared" si="67"/>
        <v>8.872165717313191E-3</v>
      </c>
    </row>
    <row r="257" spans="1:40" x14ac:dyDescent="0.3">
      <c r="A257" s="13">
        <f t="shared" si="51"/>
        <v>3.1622776601683794E-4</v>
      </c>
      <c r="C257" s="13" t="str">
        <f t="shared" si="52"/>
        <v>A</v>
      </c>
      <c r="D257" s="12">
        <f t="shared" si="53"/>
        <v>-2</v>
      </c>
      <c r="H257" s="13" t="str">
        <f t="shared" si="54"/>
        <v>A</v>
      </c>
      <c r="I257" s="12">
        <f t="shared" si="55"/>
        <v>-2</v>
      </c>
      <c r="M257" s="13" t="str">
        <f t="shared" si="56"/>
        <v>A</v>
      </c>
      <c r="N257" s="12">
        <f t="shared" si="57"/>
        <v>-2</v>
      </c>
      <c r="R257" s="13" t="str">
        <f t="shared" si="58"/>
        <v>A</v>
      </c>
      <c r="S257" s="12">
        <f t="shared" si="59"/>
        <v>-2</v>
      </c>
      <c r="X257" s="13" t="str">
        <f t="shared" si="60"/>
        <v>A</v>
      </c>
      <c r="Y257" s="12">
        <f t="shared" si="61"/>
        <v>-2</v>
      </c>
      <c r="AC257" s="13">
        <f t="shared" si="62"/>
        <v>0.98339576660106831</v>
      </c>
      <c r="AD257" s="12">
        <f t="shared" si="63"/>
        <v>7.3763948273458373E-3</v>
      </c>
      <c r="AH257" s="13">
        <f t="shared" si="64"/>
        <v>1.045833012390607</v>
      </c>
      <c r="AI257" s="12">
        <f t="shared" si="65"/>
        <v>8.5318067525085497E-3</v>
      </c>
      <c r="AM257" s="13">
        <f t="shared" si="66"/>
        <v>1.0649838580145876</v>
      </c>
      <c r="AN257" s="12">
        <f t="shared" si="67"/>
        <v>8.8806222511685611E-3</v>
      </c>
    </row>
    <row r="258" spans="1:40" x14ac:dyDescent="0.3">
      <c r="A258" s="13">
        <f t="shared" si="51"/>
        <v>3.2062693245054648E-4</v>
      </c>
      <c r="C258" s="13" t="str">
        <f t="shared" si="52"/>
        <v>A</v>
      </c>
      <c r="D258" s="12">
        <f t="shared" si="53"/>
        <v>-2</v>
      </c>
      <c r="H258" s="13" t="str">
        <f t="shared" si="54"/>
        <v>A</v>
      </c>
      <c r="I258" s="12">
        <f t="shared" si="55"/>
        <v>-2</v>
      </c>
      <c r="M258" s="13" t="str">
        <f t="shared" si="56"/>
        <v>A</v>
      </c>
      <c r="N258" s="12">
        <f t="shared" si="57"/>
        <v>-2</v>
      </c>
      <c r="R258" s="13" t="str">
        <f t="shared" si="58"/>
        <v>A</v>
      </c>
      <c r="S258" s="12">
        <f t="shared" si="59"/>
        <v>-2</v>
      </c>
      <c r="X258" s="13" t="str">
        <f t="shared" si="60"/>
        <v>A</v>
      </c>
      <c r="Y258" s="12">
        <f t="shared" si="61"/>
        <v>-2</v>
      </c>
      <c r="AC258" s="13">
        <f t="shared" si="62"/>
        <v>0.98455587265736377</v>
      </c>
      <c r="AD258" s="12">
        <f t="shared" si="63"/>
        <v>7.3858346288888958E-3</v>
      </c>
      <c r="AH258" s="13">
        <f t="shared" si="64"/>
        <v>1.0468823955526463</v>
      </c>
      <c r="AI258" s="12">
        <f t="shared" si="65"/>
        <v>8.5405445688229043E-3</v>
      </c>
      <c r="AM258" s="13">
        <f t="shared" si="66"/>
        <v>1.066003490999778</v>
      </c>
      <c r="AN258" s="12">
        <f t="shared" si="67"/>
        <v>8.8891925294511259E-3</v>
      </c>
    </row>
    <row r="259" spans="1:40" x14ac:dyDescent="0.3">
      <c r="A259" s="13">
        <f t="shared" si="51"/>
        <v>3.2508729738543431E-4</v>
      </c>
      <c r="C259" s="13" t="str">
        <f t="shared" si="52"/>
        <v>A</v>
      </c>
      <c r="D259" s="12">
        <f t="shared" si="53"/>
        <v>-2</v>
      </c>
      <c r="H259" s="13" t="str">
        <f t="shared" si="54"/>
        <v>A</v>
      </c>
      <c r="I259" s="12">
        <f t="shared" si="55"/>
        <v>-2</v>
      </c>
      <c r="M259" s="13" t="str">
        <f t="shared" si="56"/>
        <v>A</v>
      </c>
      <c r="N259" s="12">
        <f t="shared" si="57"/>
        <v>-2</v>
      </c>
      <c r="R259" s="13" t="str">
        <f t="shared" si="58"/>
        <v>A</v>
      </c>
      <c r="S259" s="12">
        <f t="shared" si="59"/>
        <v>-2</v>
      </c>
      <c r="X259" s="13" t="str">
        <f t="shared" si="60"/>
        <v>A</v>
      </c>
      <c r="Y259" s="12">
        <f t="shared" si="61"/>
        <v>-2</v>
      </c>
      <c r="AC259" s="13">
        <f t="shared" si="62"/>
        <v>0.98573112945350028</v>
      </c>
      <c r="AD259" s="12">
        <f t="shared" si="63"/>
        <v>7.3953987042505061E-3</v>
      </c>
      <c r="AH259" s="13">
        <f t="shared" si="64"/>
        <v>1.047945733750139</v>
      </c>
      <c r="AI259" s="12">
        <f t="shared" si="65"/>
        <v>8.5493994441344819E-3</v>
      </c>
      <c r="AM259" s="13">
        <f t="shared" si="66"/>
        <v>1.0670367419988953</v>
      </c>
      <c r="AN259" s="12">
        <f t="shared" si="67"/>
        <v>8.8978780365840306E-3</v>
      </c>
    </row>
    <row r="260" spans="1:40" x14ac:dyDescent="0.3">
      <c r="A260" s="13">
        <f t="shared" si="51"/>
        <v>3.2960971217745782E-4</v>
      </c>
      <c r="C260" s="13" t="str">
        <f t="shared" si="52"/>
        <v>A</v>
      </c>
      <c r="D260" s="12">
        <f t="shared" si="53"/>
        <v>-2</v>
      </c>
      <c r="H260" s="13" t="str">
        <f t="shared" si="54"/>
        <v>A</v>
      </c>
      <c r="I260" s="12">
        <f t="shared" si="55"/>
        <v>-2</v>
      </c>
      <c r="M260" s="13" t="str">
        <f t="shared" si="56"/>
        <v>A</v>
      </c>
      <c r="N260" s="12">
        <f t="shared" si="57"/>
        <v>-2</v>
      </c>
      <c r="R260" s="13" t="str">
        <f t="shared" si="58"/>
        <v>A</v>
      </c>
      <c r="S260" s="12">
        <f t="shared" si="59"/>
        <v>-2</v>
      </c>
      <c r="X260" s="13" t="str">
        <f t="shared" si="60"/>
        <v>A</v>
      </c>
      <c r="Y260" s="12">
        <f t="shared" si="61"/>
        <v>-2</v>
      </c>
      <c r="AC260" s="13">
        <f t="shared" si="62"/>
        <v>0.98692172237686482</v>
      </c>
      <c r="AD260" s="12">
        <f t="shared" si="63"/>
        <v>7.4050886149146459E-3</v>
      </c>
      <c r="AH260" s="13">
        <f t="shared" si="64"/>
        <v>1.0490232038274343</v>
      </c>
      <c r="AI260" s="12">
        <f t="shared" si="65"/>
        <v>8.558372895172835E-3</v>
      </c>
      <c r="AM260" s="13">
        <f t="shared" si="66"/>
        <v>1.0680837850542637</v>
      </c>
      <c r="AN260" s="12">
        <f t="shared" si="67"/>
        <v>8.9066802753193178E-3</v>
      </c>
    </row>
    <row r="261" spans="1:40" x14ac:dyDescent="0.3">
      <c r="A261" s="13">
        <f t="shared" si="51"/>
        <v>3.3419504002611423E-4</v>
      </c>
      <c r="C261" s="13" t="str">
        <f t="shared" si="52"/>
        <v>A</v>
      </c>
      <c r="D261" s="12">
        <f t="shared" si="53"/>
        <v>-2</v>
      </c>
      <c r="H261" s="13" t="str">
        <f t="shared" si="54"/>
        <v>A</v>
      </c>
      <c r="I261" s="12">
        <f t="shared" si="55"/>
        <v>-2</v>
      </c>
      <c r="M261" s="13" t="str">
        <f t="shared" si="56"/>
        <v>A</v>
      </c>
      <c r="N261" s="12">
        <f t="shared" si="57"/>
        <v>-2</v>
      </c>
      <c r="R261" s="13" t="str">
        <f t="shared" si="58"/>
        <v>A</v>
      </c>
      <c r="S261" s="12">
        <f t="shared" si="59"/>
        <v>-2</v>
      </c>
      <c r="X261" s="13" t="str">
        <f t="shared" si="60"/>
        <v>A</v>
      </c>
      <c r="Y261" s="12">
        <f t="shared" si="61"/>
        <v>-2</v>
      </c>
      <c r="AC261" s="13">
        <f t="shared" si="62"/>
        <v>0.98812783877347354</v>
      </c>
      <c r="AD261" s="12">
        <f t="shared" si="63"/>
        <v>7.4149059404548835E-3</v>
      </c>
      <c r="AH261" s="13">
        <f t="shared" si="64"/>
        <v>1.0501149846379454</v>
      </c>
      <c r="AI261" s="12">
        <f t="shared" si="65"/>
        <v>8.567466457163303E-3</v>
      </c>
      <c r="AM261" s="13">
        <f t="shared" si="66"/>
        <v>1.0691447962207701</v>
      </c>
      <c r="AN261" s="12">
        <f t="shared" si="67"/>
        <v>8.9156007669429719E-3</v>
      </c>
    </row>
    <row r="262" spans="1:40" x14ac:dyDescent="0.3">
      <c r="A262" s="13">
        <f t="shared" si="51"/>
        <v>3.3884415613920257E-4</v>
      </c>
      <c r="C262" s="13" t="str">
        <f t="shared" si="52"/>
        <v>A</v>
      </c>
      <c r="D262" s="12">
        <f t="shared" si="53"/>
        <v>-2</v>
      </c>
      <c r="H262" s="13" t="str">
        <f t="shared" si="54"/>
        <v>A</v>
      </c>
      <c r="I262" s="12">
        <f t="shared" si="55"/>
        <v>-2</v>
      </c>
      <c r="M262" s="13" t="str">
        <f t="shared" si="56"/>
        <v>A</v>
      </c>
      <c r="N262" s="12">
        <f t="shared" si="57"/>
        <v>-2</v>
      </c>
      <c r="R262" s="13" t="str">
        <f t="shared" si="58"/>
        <v>A</v>
      </c>
      <c r="S262" s="12">
        <f t="shared" si="59"/>
        <v>-2</v>
      </c>
      <c r="X262" s="13" t="str">
        <f t="shared" si="60"/>
        <v>A</v>
      </c>
      <c r="Y262" s="12">
        <f t="shared" si="61"/>
        <v>-2</v>
      </c>
      <c r="AC262" s="13">
        <f t="shared" si="62"/>
        <v>0.98934966796129797</v>
      </c>
      <c r="AD262" s="12">
        <f t="shared" si="63"/>
        <v>7.4248522787187625E-3</v>
      </c>
      <c r="AH262" s="13">
        <f t="shared" si="64"/>
        <v>1.0512212570609398</v>
      </c>
      <c r="AI262" s="12">
        <f t="shared" si="65"/>
        <v>8.576681684029891E-3</v>
      </c>
      <c r="AM262" s="13">
        <f t="shared" si="66"/>
        <v>1.0702199535835057</v>
      </c>
      <c r="AN262" s="12">
        <f t="shared" si="67"/>
        <v>8.9246410514819147E-3</v>
      </c>
    </row>
    <row r="263" spans="1:40" x14ac:dyDescent="0.3">
      <c r="A263" s="13">
        <f t="shared" si="51"/>
        <v>3.4355794789987462E-4</v>
      </c>
      <c r="C263" s="13" t="str">
        <f t="shared" si="52"/>
        <v>A</v>
      </c>
      <c r="D263" s="12">
        <f t="shared" si="53"/>
        <v>-2</v>
      </c>
      <c r="H263" s="13" t="str">
        <f t="shared" si="54"/>
        <v>A</v>
      </c>
      <c r="I263" s="12">
        <f t="shared" si="55"/>
        <v>-2</v>
      </c>
      <c r="M263" s="13" t="str">
        <f t="shared" si="56"/>
        <v>A</v>
      </c>
      <c r="N263" s="12">
        <f t="shared" si="57"/>
        <v>-2</v>
      </c>
      <c r="R263" s="13" t="str">
        <f t="shared" si="58"/>
        <v>A</v>
      </c>
      <c r="S263" s="12">
        <f t="shared" si="59"/>
        <v>-2</v>
      </c>
      <c r="X263" s="13" t="str">
        <f t="shared" si="60"/>
        <v>A</v>
      </c>
      <c r="Y263" s="12">
        <f t="shared" si="61"/>
        <v>-2</v>
      </c>
      <c r="AC263" s="13">
        <f t="shared" si="62"/>
        <v>0.99058740124351252</v>
      </c>
      <c r="AD263" s="12">
        <f t="shared" si="63"/>
        <v>7.4349292460138983E-3</v>
      </c>
      <c r="AH263" s="13">
        <f t="shared" si="64"/>
        <v>1.0523422040183164</v>
      </c>
      <c r="AI263" s="12">
        <f t="shared" si="65"/>
        <v>8.5860201486000019E-3</v>
      </c>
      <c r="AM263" s="13">
        <f t="shared" si="66"/>
        <v>1.0713094372754184</v>
      </c>
      <c r="AN263" s="12">
        <f t="shared" si="67"/>
        <v>8.9338026879129621E-3</v>
      </c>
    </row>
    <row r="264" spans="1:40" x14ac:dyDescent="0.3">
      <c r="A264" s="13">
        <f t="shared" si="51"/>
        <v>3.4833731503601181E-4</v>
      </c>
      <c r="C264" s="13" t="str">
        <f t="shared" si="52"/>
        <v>A</v>
      </c>
      <c r="D264" s="12">
        <f t="shared" si="53"/>
        <v>-2</v>
      </c>
      <c r="H264" s="13" t="str">
        <f t="shared" si="54"/>
        <v>A</v>
      </c>
      <c r="I264" s="12">
        <f t="shared" si="55"/>
        <v>-2</v>
      </c>
      <c r="M264" s="13" t="str">
        <f t="shared" si="56"/>
        <v>A</v>
      </c>
      <c r="N264" s="12">
        <f t="shared" si="57"/>
        <v>-2</v>
      </c>
      <c r="R264" s="13" t="str">
        <f t="shared" si="58"/>
        <v>A</v>
      </c>
      <c r="S264" s="12">
        <f t="shared" si="59"/>
        <v>-2</v>
      </c>
      <c r="X264" s="13" t="str">
        <f t="shared" si="60"/>
        <v>A</v>
      </c>
      <c r="Y264" s="12">
        <f t="shared" si="61"/>
        <v>-2</v>
      </c>
      <c r="AC264" s="13">
        <f t="shared" si="62"/>
        <v>0.99184123192165574</v>
      </c>
      <c r="AD264" s="12">
        <f t="shared" si="63"/>
        <v>7.4451384772958032E-3</v>
      </c>
      <c r="AH264" s="13">
        <f t="shared" si="64"/>
        <v>1.0534780104913559</v>
      </c>
      <c r="AI264" s="12">
        <f t="shared" si="65"/>
        <v>8.5954834428110909E-3</v>
      </c>
      <c r="AM264" s="13">
        <f t="shared" si="66"/>
        <v>1.072413429494955</v>
      </c>
      <c r="AN264" s="12">
        <f t="shared" si="67"/>
        <v>8.94308725437379E-3</v>
      </c>
    </row>
    <row r="265" spans="1:40" x14ac:dyDescent="0.3">
      <c r="A265" s="13">
        <f t="shared" si="51"/>
        <v>3.5318316979195688E-4</v>
      </c>
      <c r="C265" s="13" t="str">
        <f t="shared" si="52"/>
        <v>A</v>
      </c>
      <c r="D265" s="12">
        <f t="shared" si="53"/>
        <v>-2</v>
      </c>
      <c r="H265" s="13" t="str">
        <f t="shared" si="54"/>
        <v>A</v>
      </c>
      <c r="I265" s="12">
        <f t="shared" si="55"/>
        <v>-2</v>
      </c>
      <c r="M265" s="13" t="str">
        <f t="shared" si="56"/>
        <v>A</v>
      </c>
      <c r="N265" s="12">
        <f t="shared" si="57"/>
        <v>-2</v>
      </c>
      <c r="R265" s="13" t="str">
        <f t="shared" si="58"/>
        <v>A</v>
      </c>
      <c r="S265" s="12">
        <f t="shared" si="59"/>
        <v>-2</v>
      </c>
      <c r="X265" s="13" t="str">
        <f t="shared" si="60"/>
        <v>A</v>
      </c>
      <c r="Y265" s="12">
        <f t="shared" si="61"/>
        <v>-2</v>
      </c>
      <c r="AC265" s="13">
        <f t="shared" si="62"/>
        <v>0.99311135530870553</v>
      </c>
      <c r="AD265" s="12">
        <f t="shared" si="63"/>
        <v>7.4554816263574164E-3</v>
      </c>
      <c r="AH265" s="13">
        <f t="shared" si="64"/>
        <v>1.0546288635374528</v>
      </c>
      <c r="AI265" s="12">
        <f t="shared" si="65"/>
        <v>8.60507317791929E-3</v>
      </c>
      <c r="AM265" s="13">
        <f t="shared" si="66"/>
        <v>1.0735321145237107</v>
      </c>
      <c r="AN265" s="12">
        <f t="shared" si="67"/>
        <v>8.9524963483759157E-3</v>
      </c>
    </row>
    <row r="266" spans="1:40" x14ac:dyDescent="0.3">
      <c r="A266" s="13">
        <f t="shared" si="51"/>
        <v>3.5809643710263601E-4</v>
      </c>
      <c r="C266" s="13" t="str">
        <f t="shared" si="52"/>
        <v>A</v>
      </c>
      <c r="D266" s="12">
        <f t="shared" si="53"/>
        <v>-2</v>
      </c>
      <c r="H266" s="13" t="str">
        <f t="shared" si="54"/>
        <v>A</v>
      </c>
      <c r="I266" s="12">
        <f t="shared" si="55"/>
        <v>-2</v>
      </c>
      <c r="M266" s="13" t="str">
        <f t="shared" si="56"/>
        <v>A</v>
      </c>
      <c r="N266" s="12">
        <f t="shared" si="57"/>
        <v>-2</v>
      </c>
      <c r="R266" s="13" t="str">
        <f t="shared" si="58"/>
        <v>A</v>
      </c>
      <c r="S266" s="12">
        <f t="shared" si="59"/>
        <v>-2</v>
      </c>
      <c r="X266" s="13" t="str">
        <f t="shared" si="60"/>
        <v>A</v>
      </c>
      <c r="Y266" s="12">
        <f t="shared" si="61"/>
        <v>-2</v>
      </c>
      <c r="AC266" s="13">
        <f t="shared" si="62"/>
        <v>0.99439796874206055</v>
      </c>
      <c r="AD266" s="12">
        <f t="shared" si="63"/>
        <v>7.4659603660204646E-3</v>
      </c>
      <c r="AH266" s="13">
        <f t="shared" si="64"/>
        <v>1.0557949523068144</v>
      </c>
      <c r="AI266" s="12">
        <f t="shared" si="65"/>
        <v>8.6147909847099618E-3</v>
      </c>
      <c r="AM266" s="13">
        <f t="shared" si="66"/>
        <v>1.074665678744064</v>
      </c>
      <c r="AN266" s="12">
        <f t="shared" si="67"/>
        <v>8.9620315870196938E-3</v>
      </c>
    </row>
    <row r="267" spans="1:40" x14ac:dyDescent="0.3">
      <c r="A267" s="13">
        <f t="shared" si="51"/>
        <v>3.6307805477010129E-4</v>
      </c>
      <c r="C267" s="13" t="str">
        <f t="shared" si="52"/>
        <v>A</v>
      </c>
      <c r="D267" s="12">
        <f t="shared" si="53"/>
        <v>-2</v>
      </c>
      <c r="H267" s="13" t="str">
        <f t="shared" si="54"/>
        <v>A</v>
      </c>
      <c r="I267" s="12">
        <f t="shared" si="55"/>
        <v>-2</v>
      </c>
      <c r="M267" s="13" t="str">
        <f t="shared" si="56"/>
        <v>A</v>
      </c>
      <c r="N267" s="12">
        <f t="shared" si="57"/>
        <v>-2</v>
      </c>
      <c r="R267" s="13" t="str">
        <f t="shared" si="58"/>
        <v>A</v>
      </c>
      <c r="S267" s="12">
        <f t="shared" si="59"/>
        <v>-2</v>
      </c>
      <c r="X267" s="13" t="str">
        <f t="shared" si="60"/>
        <v>A</v>
      </c>
      <c r="Y267" s="12">
        <f t="shared" si="61"/>
        <v>-2</v>
      </c>
      <c r="AC267" s="13">
        <f t="shared" si="62"/>
        <v>0.99570127159642463</v>
      </c>
      <c r="AD267" s="12">
        <f t="shared" si="63"/>
        <v>7.4765763883285772E-3</v>
      </c>
      <c r="AH267" s="13">
        <f t="shared" si="64"/>
        <v>1.0569764680591238</v>
      </c>
      <c r="AI267" s="12">
        <f t="shared" si="65"/>
        <v>8.6246385137102276E-3</v>
      </c>
      <c r="AM267" s="13">
        <f t="shared" si="66"/>
        <v>1.0758143106567983</v>
      </c>
      <c r="AN267" s="12">
        <f t="shared" si="67"/>
        <v>8.9716946072113894E-3</v>
      </c>
    </row>
    <row r="268" spans="1:40" x14ac:dyDescent="0.3">
      <c r="A268" s="13">
        <f t="shared" ref="A268:A331" si="68">D$2*10^((ROW(A268)-7)*LOG(H$2/D$2,10)/C$2)</f>
        <v>3.6812897364253141E-4</v>
      </c>
      <c r="C268" s="13" t="str">
        <f t="shared" si="52"/>
        <v>A</v>
      </c>
      <c r="D268" s="12">
        <f t="shared" si="53"/>
        <v>-2</v>
      </c>
      <c r="H268" s="13" t="str">
        <f t="shared" si="54"/>
        <v>A</v>
      </c>
      <c r="I268" s="12">
        <f t="shared" si="55"/>
        <v>-2</v>
      </c>
      <c r="M268" s="13" t="str">
        <f t="shared" si="56"/>
        <v>A</v>
      </c>
      <c r="N268" s="12">
        <f t="shared" si="57"/>
        <v>-2</v>
      </c>
      <c r="R268" s="13" t="str">
        <f t="shared" si="58"/>
        <v>A</v>
      </c>
      <c r="S268" s="12">
        <f t="shared" si="59"/>
        <v>-2</v>
      </c>
      <c r="X268" s="13" t="str">
        <f t="shared" si="60"/>
        <v>A</v>
      </c>
      <c r="Y268" s="12">
        <f t="shared" si="61"/>
        <v>-2</v>
      </c>
      <c r="AC268" s="13">
        <f t="shared" si="62"/>
        <v>0.99702146529659008</v>
      </c>
      <c r="AD268" s="12">
        <f t="shared" si="63"/>
        <v>7.4873314047422326E-3</v>
      </c>
      <c r="AH268" s="13">
        <f t="shared" si="64"/>
        <v>1.0581736041801675</v>
      </c>
      <c r="AI268" s="12">
        <f t="shared" si="65"/>
        <v>8.634617435403516E-3</v>
      </c>
      <c r="AM268" s="13">
        <f t="shared" si="66"/>
        <v>1.076978200898709</v>
      </c>
      <c r="AN268" s="12">
        <f t="shared" si="67"/>
        <v>8.9814870658822855E-3</v>
      </c>
    </row>
    <row r="269" spans="1:40" x14ac:dyDescent="0.3">
      <c r="A269" s="13">
        <f t="shared" si="68"/>
        <v>3.7325015779572066E-4</v>
      </c>
      <c r="C269" s="13" t="str">
        <f t="shared" ref="C269:C332" si="69">IF(D269&gt;=0,SQRT(2*(((1/C$5+D269+$A269)/2)^2+((D269+$A269-1/C$5)/2)^2+(($A269/($A269+1))*(1/C$5+D269+1))^2)/(1/C$5+D269-$A269)^2),IF(D270&lt;0,"A",C270))</f>
        <v>A</v>
      </c>
      <c r="D269" s="12">
        <f t="shared" ref="D269:D332" si="70">IF($A269+(2*$R$2)^-2-1/C$5&gt;=0,IF((     1+$AC$2*($A269+1)*    (   1+($A269+1)*2*$R$2^2/(1+SQRT(4*$A269*$R$2^2+1-4*$R$2^2/C$5))     )/$I$2   )^2    +($X$2*($A269+1)*    (   1+($A269+1)*2*$R$2^2/(1+SQRT(4*$A269*$R$2^2+1-4*$R$2^2/C$5))     )/$I$2             )^2&lt;$AS$2,(1/(2*$R$2)+SQRT($A269+(2*$R$2)^-2-1/C$5))^2,-1),-2)</f>
        <v>-2</v>
      </c>
      <c r="H269" s="13" t="str">
        <f t="shared" ref="H269:H332" si="71">IF(I269&gt;=0,SQRT(2*(((1/H$5+I269+$A269)/2)^2+((I269+$A269-1/H$5)/2)^2+(($A269/($A269+1))*(1/H$5+I269+1))^2)/(1/H$5+I269-$A269)^2),IF(I270&lt;0,"A",H270))</f>
        <v>A</v>
      </c>
      <c r="I269" s="12">
        <f t="shared" ref="I269:I332" si="72">IF($A269+(2*$R$2)^-2-1/H$5&gt;=0,IF((     1+$AC$2*($A269+1)*    (   1+($A269+1)*2*$R$2^2/(1+SQRT(4*$A269*$R$2^2+1-4*$R$2^2/H$5))     )/$I$2   )^2    +($X$2*($A269+1)*    (   1+($A269+1)*2*$R$2^2/(1+SQRT(4*$A269*$R$2^2+1-4*$R$2^2/H$5))     )/$I$2             )^2&lt;$AS$2,(1/(2*$R$2)+SQRT($A269+(2*$R$2)^-2-1/H$5))^2,-1),-2)</f>
        <v>-2</v>
      </c>
      <c r="M269" s="13" t="str">
        <f t="shared" ref="M269:M332" si="73">IF(N269&gt;=0,SQRT(2*(((1/M$5+N269+$A269)/2)^2+((N269+$A269-1/M$5)/2)^2+(($A269/($A269+1))*(1/M$5+N269+1))^2)/(1/M$5+N269-$A269)^2),IF(N270&lt;0,"A",M270))</f>
        <v>A</v>
      </c>
      <c r="N269" s="12">
        <f t="shared" ref="N269:N332" si="74">IF($A269+(2*$R$2)^-2-1/M$5&gt;=0,IF((     1+$AC$2*($A269+1)*    (   1+($A269+1)*2*$R$2^2/(1+SQRT(4*$A269*$R$2^2+1-4*$R$2^2/M$5))     )/$I$2   )^2    +($X$2*($A269+1)*    (   1+($A269+1)*2*$R$2^2/(1+SQRT(4*$A269*$R$2^2+1-4*$R$2^2/M$5))     )/$I$2             )^2&lt;$AS$2,(1/(2*$R$2)+SQRT($A269+(2*$R$2)^-2-1/M$5))^2,-1),-2)</f>
        <v>-2</v>
      </c>
      <c r="R269" s="13" t="str">
        <f t="shared" ref="R269:R332" si="75">IF(S269&gt;=0,SQRT(2*(((1/R$5+S269+$A269)/2)^2+((S269+$A269-1/R$5)/2)^2+(($A269/($A269+1))*(1/R$5+S269+1))^2)/(1/R$5+S269-$A269)^2),IF(S270&lt;0,"A",R270))</f>
        <v>A</v>
      </c>
      <c r="S269" s="12">
        <f t="shared" ref="S269:S332" si="76">IF($A269+(2*$R$2)^-2-1/R$5&gt;=0,IF((     1+$AC$2*($A269+1)*    (   1+($A269+1)*2*$R$2^2/(1+SQRT(4*$A269*$R$2^2+1-4*$R$2^2/R$5))     )/$I$2   )^2    +($X$2*($A269+1)*    (   1+($A269+1)*2*$R$2^2/(1+SQRT(4*$A269*$R$2^2+1-4*$R$2^2/R$5))     )/$I$2             )^2&lt;$AS$2,(1/(2*$R$2)+SQRT($A269+(2*$R$2)^-2-1/R$5))^2,-1),-2)</f>
        <v>-2</v>
      </c>
      <c r="X269" s="13" t="str">
        <f t="shared" ref="X269:X332" si="77">IF(Y269&gt;=0,SQRT(2*(((1/X$5+Y269+$A269)/2)^2+((Y269+$A269-1/X$5)/2)^2+(($A269/($A269+1))*(1/X$5+Y269+1))^2)/(1/X$5+Y269-$A269)^2),IF(Y270&lt;0,"A",X270))</f>
        <v>A</v>
      </c>
      <c r="Y269" s="12">
        <f t="shared" ref="Y269:Y332" si="78">IF($A269+(2*$R$2)^-2-1/X$5&gt;=0,IF((     1+$AC$2*($A269+1)*    (   1+($A269+1)*2*$R$2^2/(1+SQRT(4*$A269*$R$2^2+1-4*$R$2^2/X$5))     )/$I$2   )^2    +($X$2*($A269+1)*    (   1+($A269+1)*2*$R$2^2/(1+SQRT(4*$A269*$R$2^2+1-4*$R$2^2/X$5))     )/$I$2             )^2&lt;$AS$2,(1/(2*$R$2)+SQRT($A269+(2*$R$2)^-2-1/X$5))^2,-1),-2)</f>
        <v>-2</v>
      </c>
      <c r="AC269" s="13">
        <f t="shared" ref="AC269:AC332" si="79">IF(AD269&gt;=0,SQRT(2*(((1/AC$5+AD269+$A269)/2)^2+((AD269+$A269-1/AC$5)/2)^2+(($A269/($A269+1))*(1/AC$5+AD269+1))^2)/(1/AC$5+AD269-$A269)^2),IF(AD270&lt;0,"A",AC270))</f>
        <v>0.99835875333011381</v>
      </c>
      <c r="AD269" s="12">
        <f t="shared" ref="AD269:AD332" si="80">IF($A269+(2*$R$2)^-2-1/AC$5&gt;=0,IF((     1+$AC$2*($A269+1)*    (   1+($A269+1)*2*$R$2^2/(1+SQRT(4*$A269*$R$2^2+1-4*$R$2^2/AC$5))     )/$I$2   )^2    +($X$2*($A269+1)*    (   1+($A269+1)*2*$R$2^2/(1+SQRT(4*$A269*$R$2^2+1-4*$R$2^2/AC$5))     )/$I$2             )^2&lt;$AS$2,(1/(2*$R$2)+SQRT($A269+(2*$R$2)^-2-1/AC$5))^2,-1),-2)</f>
        <v>7.4982271463355787E-3</v>
      </c>
      <c r="AH269" s="13">
        <f t="shared" ref="AH269:AH332" si="81">IF(AI269&gt;=0,SQRT(2*(((1/AH$5+AI269+$A269)/2)^2+((AI269+$A269-1/AH$5)/2)^2+(($A269/($A269+1))*(1/AH$5+AI269+1))^2)/(1/AH$5+AI269-$A269)^2),IF(AI270&lt;0,"A",AH270))</f>
        <v>1.0593865561984128</v>
      </c>
      <c r="AI269" s="12">
        <f t="shared" ref="AI269:AI332" si="82">IF($A269+(2*$R$2)^-2-1/AH$5&gt;=0,IF((     1+$AC$2*($A269+1)*    (   1+($A269+1)*2*$R$2^2/(1+SQRT(4*$A269*$R$2^2+1-4*$R$2^2/AH$5))     )/$I$2   )^2    +($X$2*($A269+1)*    (   1+($A269+1)*2*$R$2^2/(1+SQRT(4*$A269*$R$2^2+1-4*$R$2^2/AH$5))     )/$I$2             )^2&lt;$AS$2,(1/(2*$R$2)+SQRT($A269+(2*$R$2)^-2-1/AH$5))^2,-1),-2)</f>
        <v>8.6447294404461104E-3</v>
      </c>
      <c r="AM269" s="13">
        <f t="shared" ref="AM269:AM332" si="83">IF(AN269&gt;=0,SQRT(2*(((1/AM$5+AN269+$A269)/2)^2+((AN269+$A269-1/AM$5)/2)^2+(($A269/($A269+1))*(1/AM$5+AN269+1))^2)/(1/AM$5+AN269-$A269)^2),IF(AN270&lt;0,"A",AM270))</f>
        <v>1.0781575422601817</v>
      </c>
      <c r="AN269" s="12">
        <f t="shared" ref="AN269:AN332" si="84">IF($A269+(2*$R$2)^-2-1/AM$5&gt;=0,IF((     1+$AC$2*($A269+1)*    (   1+($A269+1)*2*$R$2^2/(1+SQRT(4*$A269*$R$2^2+1-4*$R$2^2/AM$5))     )/$I$2   )^2    +($X$2*($A269+1)*    (   1+($A269+1)*2*$R$2^2/(1+SQRT(4*$A269*$R$2^2+1-4*$R$2^2/AM$5))     )/$I$2             )^2&lt;$AS$2,(1/(2*$R$2)+SQRT($A269+(2*$R$2)^-2-1/AM$5))^2,-1),-2)</f>
        <v>8.9914106402099164E-3</v>
      </c>
    </row>
    <row r="270" spans="1:40" x14ac:dyDescent="0.3">
      <c r="A270" s="13">
        <f t="shared" si="68"/>
        <v>3.7844258471709337E-4</v>
      </c>
      <c r="C270" s="13" t="str">
        <f t="shared" si="69"/>
        <v>A</v>
      </c>
      <c r="D270" s="12">
        <f t="shared" si="70"/>
        <v>-2</v>
      </c>
      <c r="H270" s="13" t="str">
        <f t="shared" si="71"/>
        <v>A</v>
      </c>
      <c r="I270" s="12">
        <f t="shared" si="72"/>
        <v>-2</v>
      </c>
      <c r="M270" s="13" t="str">
        <f t="shared" si="73"/>
        <v>A</v>
      </c>
      <c r="N270" s="12">
        <f t="shared" si="74"/>
        <v>-2</v>
      </c>
      <c r="R270" s="13" t="str">
        <f t="shared" si="75"/>
        <v>A</v>
      </c>
      <c r="S270" s="12">
        <f t="shared" si="76"/>
        <v>-2</v>
      </c>
      <c r="X270" s="13" t="str">
        <f t="shared" si="77"/>
        <v>A</v>
      </c>
      <c r="Y270" s="12">
        <f t="shared" si="78"/>
        <v>-2</v>
      </c>
      <c r="AC270" s="13">
        <f t="shared" si="79"/>
        <v>0.99971334125988309</v>
      </c>
      <c r="AD270" s="12">
        <f t="shared" si="80"/>
        <v>7.5092653639951138E-3</v>
      </c>
      <c r="AH270" s="13">
        <f t="shared" si="81"/>
        <v>1.0606155218015392</v>
      </c>
      <c r="AI270" s="12">
        <f t="shared" si="82"/>
        <v>8.6549762398857432E-3</v>
      </c>
      <c r="AM270" s="13">
        <f t="shared" si="83"/>
        <v>1.0793525297027484</v>
      </c>
      <c r="AN270" s="12">
        <f t="shared" si="84"/>
        <v>9.0014670278413794E-3</v>
      </c>
    </row>
    <row r="271" spans="1:40" x14ac:dyDescent="0.3">
      <c r="A271" s="13">
        <f t="shared" si="68"/>
        <v>3.8370724549227885E-4</v>
      </c>
      <c r="C271" s="13" t="str">
        <f t="shared" si="69"/>
        <v>A</v>
      </c>
      <c r="D271" s="12">
        <f t="shared" si="70"/>
        <v>-2</v>
      </c>
      <c r="H271" s="13" t="str">
        <f t="shared" si="71"/>
        <v>A</v>
      </c>
      <c r="I271" s="12">
        <f t="shared" si="72"/>
        <v>-2</v>
      </c>
      <c r="M271" s="13" t="str">
        <f t="shared" si="73"/>
        <v>A</v>
      </c>
      <c r="N271" s="12">
        <f t="shared" si="74"/>
        <v>-2</v>
      </c>
      <c r="R271" s="13" t="str">
        <f t="shared" si="75"/>
        <v>A</v>
      </c>
      <c r="S271" s="12">
        <f t="shared" si="76"/>
        <v>-2</v>
      </c>
      <c r="X271" s="13" t="str">
        <f t="shared" si="77"/>
        <v>A</v>
      </c>
      <c r="Y271" s="12">
        <f t="shared" si="78"/>
        <v>-2</v>
      </c>
      <c r="AC271" s="13">
        <f t="shared" si="79"/>
        <v>1.001085436736568</v>
      </c>
      <c r="AD271" s="12">
        <f t="shared" si="80"/>
        <v>7.5204478286202848E-3</v>
      </c>
      <c r="AH271" s="13">
        <f t="shared" si="81"/>
        <v>1.0618607008529122</v>
      </c>
      <c r="AI271" s="12">
        <f t="shared" si="82"/>
        <v>8.6653595653822489E-3</v>
      </c>
      <c r="AM271" s="13">
        <f t="shared" si="83"/>
        <v>1.0805633603766038</v>
      </c>
      <c r="AN271" s="12">
        <f t="shared" si="84"/>
        <v>9.0116579471188098E-3</v>
      </c>
    </row>
    <row r="272" spans="1:40" x14ac:dyDescent="0.3">
      <c r="A272" s="13">
        <f t="shared" si="68"/>
        <v>3.8904514499428055E-4</v>
      </c>
      <c r="C272" s="13" t="str">
        <f t="shared" si="69"/>
        <v>A</v>
      </c>
      <c r="D272" s="12">
        <f t="shared" si="70"/>
        <v>-2</v>
      </c>
      <c r="H272" s="13" t="str">
        <f t="shared" si="71"/>
        <v>A</v>
      </c>
      <c r="I272" s="12">
        <f t="shared" si="72"/>
        <v>-2</v>
      </c>
      <c r="M272" s="13" t="str">
        <f t="shared" si="73"/>
        <v>A</v>
      </c>
      <c r="N272" s="12">
        <f t="shared" si="74"/>
        <v>-2</v>
      </c>
      <c r="R272" s="13" t="str">
        <f t="shared" si="75"/>
        <v>A</v>
      </c>
      <c r="S272" s="12">
        <f t="shared" si="76"/>
        <v>-2</v>
      </c>
      <c r="X272" s="13" t="str">
        <f t="shared" si="77"/>
        <v>A</v>
      </c>
      <c r="Y272" s="12">
        <f t="shared" si="78"/>
        <v>-2</v>
      </c>
      <c r="AC272" s="13">
        <f t="shared" si="79"/>
        <v>1.0024752495109512</v>
      </c>
      <c r="AD272" s="12">
        <f t="shared" si="80"/>
        <v>7.5317763313260417E-3</v>
      </c>
      <c r="AH272" s="13">
        <f t="shared" si="81"/>
        <v>1.0631222954079995</v>
      </c>
      <c r="AI272" s="12">
        <f t="shared" si="82"/>
        <v>8.6758811694302978E-3</v>
      </c>
      <c r="AM272" s="13">
        <f t="shared" si="83"/>
        <v>1.0817902336380878</v>
      </c>
      <c r="AN272" s="12">
        <f t="shared" si="84"/>
        <v>9.021985137306985E-3</v>
      </c>
    </row>
    <row r="273" spans="1:40" x14ac:dyDescent="0.3">
      <c r="A273" s="13">
        <f t="shared" si="68"/>
        <v>3.944573020752785E-4</v>
      </c>
      <c r="C273" s="13" t="str">
        <f t="shared" si="69"/>
        <v>A</v>
      </c>
      <c r="D273" s="12">
        <f t="shared" si="70"/>
        <v>-2</v>
      </c>
      <c r="H273" s="13" t="str">
        <f t="shared" si="71"/>
        <v>A</v>
      </c>
      <c r="I273" s="12">
        <f t="shared" si="72"/>
        <v>-2</v>
      </c>
      <c r="M273" s="13" t="str">
        <f t="shared" si="73"/>
        <v>A</v>
      </c>
      <c r="N273" s="12">
        <f t="shared" si="74"/>
        <v>-2</v>
      </c>
      <c r="R273" s="13" t="str">
        <f t="shared" si="75"/>
        <v>A</v>
      </c>
      <c r="S273" s="12">
        <f t="shared" si="76"/>
        <v>-2</v>
      </c>
      <c r="X273" s="13" t="str">
        <f t="shared" si="77"/>
        <v>A</v>
      </c>
      <c r="Y273" s="12">
        <f t="shared" si="78"/>
        <v>-2</v>
      </c>
      <c r="AC273" s="13">
        <f t="shared" si="79"/>
        <v>1.0038829914461345</v>
      </c>
      <c r="AD273" s="12">
        <f t="shared" si="80"/>
        <v>7.5432526836473474E-3</v>
      </c>
      <c r="AH273" s="13">
        <f t="shared" si="81"/>
        <v>1.0644005097307148</v>
      </c>
      <c r="AI273" s="12">
        <f t="shared" si="82"/>
        <v>8.6865428255842488E-3</v>
      </c>
      <c r="AM273" s="13">
        <f t="shared" si="83"/>
        <v>1.0830333510671204</v>
      </c>
      <c r="AN273" s="12">
        <f t="shared" si="84"/>
        <v>9.0324503588231075E-3</v>
      </c>
    </row>
    <row r="274" spans="1:40" x14ac:dyDescent="0.3">
      <c r="A274" s="13">
        <f t="shared" si="68"/>
        <v>3.9994474976109745E-4</v>
      </c>
      <c r="C274" s="13" t="str">
        <f t="shared" si="69"/>
        <v>A</v>
      </c>
      <c r="D274" s="12">
        <f t="shared" si="70"/>
        <v>-2</v>
      </c>
      <c r="H274" s="13" t="str">
        <f t="shared" si="71"/>
        <v>A</v>
      </c>
      <c r="I274" s="12">
        <f t="shared" si="72"/>
        <v>-2</v>
      </c>
      <c r="M274" s="13" t="str">
        <f t="shared" si="73"/>
        <v>A</v>
      </c>
      <c r="N274" s="12">
        <f t="shared" si="74"/>
        <v>-2</v>
      </c>
      <c r="R274" s="13" t="str">
        <f t="shared" si="75"/>
        <v>A</v>
      </c>
      <c r="S274" s="12">
        <f t="shared" si="76"/>
        <v>-2</v>
      </c>
      <c r="X274" s="13" t="str">
        <f t="shared" si="77"/>
        <v>A</v>
      </c>
      <c r="Y274" s="12">
        <f t="shared" si="78"/>
        <v>-2</v>
      </c>
      <c r="AC274" s="13">
        <f t="shared" si="79"/>
        <v>1.0053088765296168</v>
      </c>
      <c r="AD274" s="12">
        <f t="shared" si="80"/>
        <v>7.5548787177456955E-3</v>
      </c>
      <c r="AH274" s="13">
        <f t="shared" si="81"/>
        <v>1.065695550309697</v>
      </c>
      <c r="AI274" s="12">
        <f t="shared" si="82"/>
        <v>8.697346328685112E-3</v>
      </c>
      <c r="AM274" s="13">
        <f t="shared" si="83"/>
        <v>1.0842929164845851</v>
      </c>
      <c r="AN274" s="12">
        <f t="shared" si="84"/>
        <v>9.0430553934687952E-3</v>
      </c>
    </row>
    <row r="275" spans="1:40" x14ac:dyDescent="0.3">
      <c r="A275" s="13">
        <f t="shared" si="68"/>
        <v>4.0550853544838394E-4</v>
      </c>
      <c r="C275" s="13" t="str">
        <f t="shared" si="69"/>
        <v>A</v>
      </c>
      <c r="D275" s="12">
        <f t="shared" si="70"/>
        <v>-2</v>
      </c>
      <c r="H275" s="13" t="str">
        <f t="shared" si="71"/>
        <v>A</v>
      </c>
      <c r="I275" s="12">
        <f t="shared" si="72"/>
        <v>-2</v>
      </c>
      <c r="M275" s="13" t="str">
        <f t="shared" si="73"/>
        <v>A</v>
      </c>
      <c r="N275" s="12">
        <f t="shared" si="74"/>
        <v>-2</v>
      </c>
      <c r="R275" s="13" t="str">
        <f t="shared" si="75"/>
        <v>A</v>
      </c>
      <c r="S275" s="12">
        <f t="shared" si="76"/>
        <v>-2</v>
      </c>
      <c r="X275" s="13" t="str">
        <f t="shared" si="77"/>
        <v>A</v>
      </c>
      <c r="Y275" s="12">
        <f t="shared" si="78"/>
        <v>-2</v>
      </c>
      <c r="AC275" s="13">
        <f t="shared" si="79"/>
        <v>1.0067531208852383</v>
      </c>
      <c r="AD275" s="12">
        <f t="shared" si="80"/>
        <v>7.5666562866176972E-3</v>
      </c>
      <c r="AH275" s="13">
        <f t="shared" si="81"/>
        <v>1.0670076258745078</v>
      </c>
      <c r="AI275" s="12">
        <f t="shared" si="82"/>
        <v>8.708293495089673E-3</v>
      </c>
      <c r="AM275" s="13">
        <f t="shared" si="83"/>
        <v>1.0855691359696631</v>
      </c>
      <c r="AN275" s="12">
        <f t="shared" si="84"/>
        <v>9.0538020446642754E-3</v>
      </c>
    </row>
    <row r="276" spans="1:40" x14ac:dyDescent="0.3">
      <c r="A276" s="13">
        <f t="shared" si="68"/>
        <v>4.1114972110452215E-4</v>
      </c>
      <c r="C276" s="13" t="str">
        <f t="shared" si="69"/>
        <v>A</v>
      </c>
      <c r="D276" s="12">
        <f t="shared" si="70"/>
        <v>-2</v>
      </c>
      <c r="H276" s="13" t="str">
        <f t="shared" si="71"/>
        <v>A</v>
      </c>
      <c r="I276" s="12">
        <f t="shared" si="72"/>
        <v>-2</v>
      </c>
      <c r="M276" s="13" t="str">
        <f t="shared" si="73"/>
        <v>A</v>
      </c>
      <c r="N276" s="12">
        <f t="shared" si="74"/>
        <v>-2</v>
      </c>
      <c r="R276" s="13" t="str">
        <f t="shared" si="75"/>
        <v>A</v>
      </c>
      <c r="S276" s="12">
        <f t="shared" si="76"/>
        <v>-2</v>
      </c>
      <c r="X276" s="13" t="str">
        <f t="shared" si="77"/>
        <v>A</v>
      </c>
      <c r="Y276" s="12">
        <f t="shared" si="78"/>
        <v>-2</v>
      </c>
      <c r="AC276" s="13">
        <f t="shared" si="79"/>
        <v>1.0082159427849886</v>
      </c>
      <c r="AD276" s="12">
        <f t="shared" si="80"/>
        <v>7.578587264305707E-3</v>
      </c>
      <c r="AH276" s="13">
        <f t="shared" si="81"/>
        <v>1.0683369474117492</v>
      </c>
      <c r="AI276" s="12">
        <f t="shared" si="82"/>
        <v>8.7193861629018161E-3</v>
      </c>
      <c r="AM276" s="13">
        <f t="shared" si="83"/>
        <v>1.0868622178770997</v>
      </c>
      <c r="AN276" s="12">
        <f t="shared" si="84"/>
        <v>9.0646921376848402E-3</v>
      </c>
    </row>
    <row r="277" spans="1:40" x14ac:dyDescent="0.3">
      <c r="A277" s="13">
        <f t="shared" si="68"/>
        <v>4.1686938347033529E-4</v>
      </c>
      <c r="C277" s="13" t="str">
        <f t="shared" si="69"/>
        <v>A</v>
      </c>
      <c r="D277" s="12">
        <f t="shared" si="70"/>
        <v>-2</v>
      </c>
      <c r="H277" s="13" t="str">
        <f t="shared" si="71"/>
        <v>A</v>
      </c>
      <c r="I277" s="12">
        <f t="shared" si="72"/>
        <v>-2</v>
      </c>
      <c r="M277" s="13" t="str">
        <f t="shared" si="73"/>
        <v>A</v>
      </c>
      <c r="N277" s="12">
        <f t="shared" si="74"/>
        <v>-2</v>
      </c>
      <c r="R277" s="13" t="str">
        <f t="shared" si="75"/>
        <v>A</v>
      </c>
      <c r="S277" s="12">
        <f t="shared" si="76"/>
        <v>-2</v>
      </c>
      <c r="X277" s="13" t="str">
        <f t="shared" si="77"/>
        <v>A</v>
      </c>
      <c r="Y277" s="12">
        <f t="shared" si="78"/>
        <v>-2</v>
      </c>
      <c r="AC277" s="13">
        <f t="shared" si="79"/>
        <v>1.0096975626606675</v>
      </c>
      <c r="AD277" s="12">
        <f t="shared" si="80"/>
        <v>7.5906735461105769E-3</v>
      </c>
      <c r="AH277" s="13">
        <f t="shared" si="81"/>
        <v>1.069683728181088</v>
      </c>
      <c r="AI277" s="12">
        <f t="shared" si="82"/>
        <v>8.730626192206015E-3</v>
      </c>
      <c r="AM277" s="13">
        <f t="shared" si="83"/>
        <v>1.0881723728544046</v>
      </c>
      <c r="AN277" s="12">
        <f t="shared" si="84"/>
        <v>9.0757275198995631E-3</v>
      </c>
    </row>
    <row r="278" spans="1:40" x14ac:dyDescent="0.3">
      <c r="A278" s="13">
        <f t="shared" si="68"/>
        <v>4.226686142656027E-4</v>
      </c>
      <c r="C278" s="13" t="str">
        <f t="shared" si="69"/>
        <v>A</v>
      </c>
      <c r="D278" s="12">
        <f t="shared" si="70"/>
        <v>-2</v>
      </c>
      <c r="H278" s="13" t="str">
        <f t="shared" si="71"/>
        <v>A</v>
      </c>
      <c r="I278" s="12">
        <f t="shared" si="72"/>
        <v>-2</v>
      </c>
      <c r="M278" s="13" t="str">
        <f t="shared" si="73"/>
        <v>A</v>
      </c>
      <c r="N278" s="12">
        <f t="shared" si="74"/>
        <v>-2</v>
      </c>
      <c r="R278" s="13" t="str">
        <f t="shared" si="75"/>
        <v>A</v>
      </c>
      <c r="S278" s="12">
        <f t="shared" si="76"/>
        <v>-2</v>
      </c>
      <c r="X278" s="13" t="str">
        <f t="shared" si="77"/>
        <v>A</v>
      </c>
      <c r="Y278" s="12">
        <f t="shared" si="78"/>
        <v>-2</v>
      </c>
      <c r="AC278" s="13">
        <f t="shared" si="79"/>
        <v>1.0111982031154036</v>
      </c>
      <c r="AD278" s="12">
        <f t="shared" si="80"/>
        <v>7.6029170488065602E-3</v>
      </c>
      <c r="AH278" s="13">
        <f t="shared" si="81"/>
        <v>1.0710481837311907</v>
      </c>
      <c r="AI278" s="12">
        <f t="shared" si="82"/>
        <v>8.7420154653030848E-3</v>
      </c>
      <c r="AM278" s="13">
        <f t="shared" si="83"/>
        <v>1.0894998138589838</v>
      </c>
      <c r="AN278" s="12">
        <f t="shared" si="84"/>
        <v>9.0869100610122874E-3</v>
      </c>
    </row>
    <row r="279" spans="1:40" x14ac:dyDescent="0.3">
      <c r="A279" s="13">
        <f t="shared" si="68"/>
        <v>4.2854852039743945E-4</v>
      </c>
      <c r="C279" s="13" t="str">
        <f t="shared" si="69"/>
        <v>A</v>
      </c>
      <c r="D279" s="12">
        <f t="shared" si="70"/>
        <v>-2</v>
      </c>
      <c r="H279" s="13" t="str">
        <f t="shared" si="71"/>
        <v>A</v>
      </c>
      <c r="I279" s="12">
        <f t="shared" si="72"/>
        <v>-2</v>
      </c>
      <c r="M279" s="13" t="str">
        <f t="shared" si="73"/>
        <v>A</v>
      </c>
      <c r="N279" s="12">
        <f t="shared" si="74"/>
        <v>-2</v>
      </c>
      <c r="R279" s="13" t="str">
        <f t="shared" si="75"/>
        <v>A</v>
      </c>
      <c r="S279" s="12">
        <f t="shared" si="76"/>
        <v>-2</v>
      </c>
      <c r="X279" s="13" t="str">
        <f t="shared" si="77"/>
        <v>A</v>
      </c>
      <c r="Y279" s="12">
        <f t="shared" si="78"/>
        <v>-2</v>
      </c>
      <c r="AC279" s="13">
        <f t="shared" si="79"/>
        <v>1.0127180889350182</v>
      </c>
      <c r="AD279" s="12">
        <f t="shared" si="80"/>
        <v>7.6153197108583918E-3</v>
      </c>
      <c r="AH279" s="13">
        <f t="shared" si="81"/>
        <v>1.0724305319155554</v>
      </c>
      <c r="AI279" s="12">
        <f t="shared" si="82"/>
        <v>8.7535558869481778E-3</v>
      </c>
      <c r="AM279" s="13">
        <f t="shared" si="83"/>
        <v>1.0908447561751848</v>
      </c>
      <c r="AN279" s="12">
        <f t="shared" si="84"/>
        <v>9.0982416533049778E-3</v>
      </c>
    </row>
    <row r="280" spans="1:40" x14ac:dyDescent="0.3">
      <c r="A280" s="13">
        <f t="shared" si="68"/>
        <v>4.3451022417157154E-4</v>
      </c>
      <c r="C280" s="13" t="str">
        <f t="shared" si="69"/>
        <v>A</v>
      </c>
      <c r="D280" s="12">
        <f t="shared" si="70"/>
        <v>-2</v>
      </c>
      <c r="H280" s="13" t="str">
        <f t="shared" si="71"/>
        <v>A</v>
      </c>
      <c r="I280" s="12">
        <f t="shared" si="72"/>
        <v>-2</v>
      </c>
      <c r="M280" s="13" t="str">
        <f t="shared" si="73"/>
        <v>A</v>
      </c>
      <c r="N280" s="12">
        <f t="shared" si="74"/>
        <v>-2</v>
      </c>
      <c r="R280" s="13" t="str">
        <f t="shared" si="75"/>
        <v>A</v>
      </c>
      <c r="S280" s="12">
        <f t="shared" si="76"/>
        <v>-2</v>
      </c>
      <c r="X280" s="13" t="str">
        <f t="shared" si="77"/>
        <v>A</v>
      </c>
      <c r="Y280" s="12">
        <f t="shared" si="78"/>
        <v>-2</v>
      </c>
      <c r="AC280" s="13">
        <f t="shared" si="79"/>
        <v>1.0142574470992352</v>
      </c>
      <c r="AD280" s="12">
        <f t="shared" si="80"/>
        <v>7.6278834926405943E-3</v>
      </c>
      <c r="AH280" s="13">
        <f t="shared" si="81"/>
        <v>1.0738309929082359</v>
      </c>
      <c r="AI280" s="12">
        <f t="shared" si="82"/>
        <v>8.7652493845910579E-3</v>
      </c>
      <c r="AM280" s="13">
        <f t="shared" si="83"/>
        <v>1.0922074174312635</v>
      </c>
      <c r="AN280" s="12">
        <f t="shared" si="84"/>
        <v>9.1097242118833664E-3</v>
      </c>
    </row>
    <row r="281" spans="1:40" x14ac:dyDescent="0.3">
      <c r="A281" s="13">
        <f t="shared" si="68"/>
        <v>4.4055486350655316E-4</v>
      </c>
      <c r="C281" s="13" t="str">
        <f t="shared" si="69"/>
        <v>A</v>
      </c>
      <c r="D281" s="12">
        <f t="shared" si="70"/>
        <v>-2</v>
      </c>
      <c r="H281" s="13" t="str">
        <f t="shared" si="71"/>
        <v>A</v>
      </c>
      <c r="I281" s="12">
        <f t="shared" si="72"/>
        <v>-2</v>
      </c>
      <c r="M281" s="13" t="str">
        <f t="shared" si="73"/>
        <v>A</v>
      </c>
      <c r="N281" s="12">
        <f t="shared" si="74"/>
        <v>-2</v>
      </c>
      <c r="R281" s="13" t="str">
        <f t="shared" si="75"/>
        <v>A</v>
      </c>
      <c r="S281" s="12">
        <f t="shared" si="76"/>
        <v>-2</v>
      </c>
      <c r="X281" s="13" t="str">
        <f t="shared" si="77"/>
        <v>A</v>
      </c>
      <c r="Y281" s="12">
        <f t="shared" si="78"/>
        <v>-2</v>
      </c>
      <c r="AC281" s="13">
        <f t="shared" si="79"/>
        <v>1.0158165067927276</v>
      </c>
      <c r="AD281" s="12">
        <f t="shared" si="80"/>
        <v>7.640610376659058E-3</v>
      </c>
      <c r="AH281" s="13">
        <f t="shared" si="81"/>
        <v>1.0752497892194584</v>
      </c>
      <c r="AI281" s="12">
        <f t="shared" si="82"/>
        <v>8.7770979086187022E-3</v>
      </c>
      <c r="AM281" s="13">
        <f t="shared" si="83"/>
        <v>1.0935880176162553</v>
      </c>
      <c r="AN281" s="12">
        <f t="shared" si="84"/>
        <v>9.1213596749250038E-3</v>
      </c>
    </row>
    <row r="282" spans="1:40" x14ac:dyDescent="0.3">
      <c r="A282" s="13">
        <f t="shared" si="68"/>
        <v>4.4668359215096305E-4</v>
      </c>
      <c r="C282" s="13" t="str">
        <f t="shared" si="69"/>
        <v>A</v>
      </c>
      <c r="D282" s="12">
        <f t="shared" si="70"/>
        <v>-2</v>
      </c>
      <c r="H282" s="13" t="str">
        <f t="shared" si="71"/>
        <v>A</v>
      </c>
      <c r="I282" s="12">
        <f t="shared" si="72"/>
        <v>-2</v>
      </c>
      <c r="M282" s="13" t="str">
        <f t="shared" si="73"/>
        <v>A</v>
      </c>
      <c r="N282" s="12">
        <f t="shared" si="74"/>
        <v>-2</v>
      </c>
      <c r="R282" s="13" t="str">
        <f t="shared" si="75"/>
        <v>A</v>
      </c>
      <c r="S282" s="12">
        <f t="shared" si="76"/>
        <v>-2</v>
      </c>
      <c r="X282" s="13" t="str">
        <f t="shared" si="77"/>
        <v>A</v>
      </c>
      <c r="Y282" s="12">
        <f t="shared" si="78"/>
        <v>-2</v>
      </c>
      <c r="AC282" s="13">
        <f t="shared" si="79"/>
        <v>1.0173954994160013</v>
      </c>
      <c r="AD282" s="12">
        <f t="shared" si="80"/>
        <v>7.6535023677749073E-3</v>
      </c>
      <c r="AH282" s="13">
        <f t="shared" si="81"/>
        <v>1.0766871457111116</v>
      </c>
      <c r="AI282" s="12">
        <f t="shared" si="82"/>
        <v>8.7891034326002555E-3</v>
      </c>
      <c r="AM282" s="13">
        <f t="shared" si="83"/>
        <v>1.0949867790967496</v>
      </c>
      <c r="AN282" s="12">
        <f t="shared" si="84"/>
        <v>9.1331500039296947E-3</v>
      </c>
    </row>
    <row r="283" spans="1:40" x14ac:dyDescent="0.3">
      <c r="A283" s="13">
        <f t="shared" si="68"/>
        <v>4.5289757990362058E-4</v>
      </c>
      <c r="C283" s="13" t="str">
        <f t="shared" si="69"/>
        <v>A</v>
      </c>
      <c r="D283" s="12">
        <f t="shared" si="70"/>
        <v>-2</v>
      </c>
      <c r="H283" s="13" t="str">
        <f t="shared" si="71"/>
        <v>A</v>
      </c>
      <c r="I283" s="12">
        <f t="shared" si="72"/>
        <v>-2</v>
      </c>
      <c r="M283" s="13" t="str">
        <f t="shared" si="73"/>
        <v>A</v>
      </c>
      <c r="N283" s="12">
        <f t="shared" si="74"/>
        <v>-2</v>
      </c>
      <c r="R283" s="13" t="str">
        <f t="shared" si="75"/>
        <v>A</v>
      </c>
      <c r="S283" s="12">
        <f t="shared" si="76"/>
        <v>-2</v>
      </c>
      <c r="X283" s="13" t="str">
        <f t="shared" si="77"/>
        <v>A</v>
      </c>
      <c r="Y283" s="12">
        <f t="shared" si="78"/>
        <v>-2</v>
      </c>
      <c r="AC283" s="13">
        <f t="shared" si="79"/>
        <v>1.018994658596108</v>
      </c>
      <c r="AD283" s="12">
        <f t="shared" si="80"/>
        <v>7.6665614934307178E-3</v>
      </c>
      <c r="AH283" s="13">
        <f t="shared" si="81"/>
        <v>1.0781432896121221</v>
      </c>
      <c r="AI283" s="12">
        <f t="shared" si="82"/>
        <v>8.8012679535343068E-3</v>
      </c>
      <c r="AM283" s="13">
        <f t="shared" si="83"/>
        <v>1.0964039266335606</v>
      </c>
      <c r="AN283" s="12">
        <f t="shared" si="84"/>
        <v>9.1450971839723543E-3</v>
      </c>
    </row>
    <row r="284" spans="1:40" x14ac:dyDescent="0.3">
      <c r="A284" s="13">
        <f t="shared" si="68"/>
        <v>4.5919801283686858E-4</v>
      </c>
      <c r="C284" s="13" t="str">
        <f t="shared" si="69"/>
        <v>A</v>
      </c>
      <c r="D284" s="12">
        <f t="shared" si="70"/>
        <v>-2</v>
      </c>
      <c r="H284" s="13" t="str">
        <f t="shared" si="71"/>
        <v>A</v>
      </c>
      <c r="I284" s="12">
        <f t="shared" si="72"/>
        <v>-2</v>
      </c>
      <c r="M284" s="13" t="str">
        <f t="shared" si="73"/>
        <v>A</v>
      </c>
      <c r="N284" s="12">
        <f t="shared" si="74"/>
        <v>-2</v>
      </c>
      <c r="R284" s="13" t="str">
        <f t="shared" si="75"/>
        <v>A</v>
      </c>
      <c r="S284" s="12">
        <f t="shared" si="76"/>
        <v>-2</v>
      </c>
      <c r="X284" s="13" t="str">
        <f t="shared" si="77"/>
        <v>A</v>
      </c>
      <c r="Y284" s="12">
        <f t="shared" si="78"/>
        <v>-2</v>
      </c>
      <c r="AC284" s="13">
        <f t="shared" si="79"/>
        <v>1.0206142201971864</v>
      </c>
      <c r="AD284" s="12">
        <f t="shared" si="80"/>
        <v>7.6797898038791458E-3</v>
      </c>
      <c r="AH284" s="13">
        <f t="shared" si="81"/>
        <v>1.0796184505336888</v>
      </c>
      <c r="AI284" s="12">
        <f t="shared" si="82"/>
        <v>8.8135934920986429E-3</v>
      </c>
      <c r="AM284" s="13">
        <f t="shared" si="83"/>
        <v>1.0978396873982885</v>
      </c>
      <c r="AN284" s="12">
        <f t="shared" si="84"/>
        <v>9.1572032239583389E-3</v>
      </c>
    </row>
    <row r="285" spans="1:40" x14ac:dyDescent="0.3">
      <c r="A285" s="13">
        <f t="shared" si="68"/>
        <v>4.6558609352295878E-4</v>
      </c>
      <c r="C285" s="13" t="str">
        <f t="shared" si="69"/>
        <v>A</v>
      </c>
      <c r="D285" s="12">
        <f t="shared" si="70"/>
        <v>-2</v>
      </c>
      <c r="H285" s="13" t="str">
        <f t="shared" si="71"/>
        <v>A</v>
      </c>
      <c r="I285" s="12">
        <f t="shared" si="72"/>
        <v>-2</v>
      </c>
      <c r="M285" s="13" t="str">
        <f t="shared" si="73"/>
        <v>A</v>
      </c>
      <c r="N285" s="12">
        <f t="shared" si="74"/>
        <v>-2</v>
      </c>
      <c r="R285" s="13" t="str">
        <f t="shared" si="75"/>
        <v>A</v>
      </c>
      <c r="S285" s="12">
        <f t="shared" si="76"/>
        <v>-2</v>
      </c>
      <c r="X285" s="13" t="str">
        <f t="shared" si="77"/>
        <v>A</v>
      </c>
      <c r="Y285" s="12">
        <f t="shared" si="78"/>
        <v>-2</v>
      </c>
      <c r="AC285" s="13">
        <f t="shared" si="79"/>
        <v>1.0222544223308208</v>
      </c>
      <c r="AD285" s="12">
        <f t="shared" si="80"/>
        <v>7.6931893724139448E-3</v>
      </c>
      <c r="AH285" s="13">
        <f t="shared" si="81"/>
        <v>1.0811128604843889</v>
      </c>
      <c r="AI285" s="12">
        <f t="shared" si="82"/>
        <v>8.8260820929023723E-3</v>
      </c>
      <c r="AM285" s="13">
        <f t="shared" si="83"/>
        <v>1.0992942909897616</v>
      </c>
      <c r="AN285" s="12">
        <f t="shared" si="84"/>
        <v>9.1694701568812292E-3</v>
      </c>
    </row>
    <row r="286" spans="1:40" x14ac:dyDescent="0.3">
      <c r="A286" s="13">
        <f t="shared" si="68"/>
        <v>4.7206304126359041E-4</v>
      </c>
      <c r="C286" s="13" t="str">
        <f t="shared" si="69"/>
        <v>A</v>
      </c>
      <c r="D286" s="12">
        <f t="shared" si="70"/>
        <v>-2</v>
      </c>
      <c r="H286" s="13" t="str">
        <f t="shared" si="71"/>
        <v>A</v>
      </c>
      <c r="I286" s="12">
        <f t="shared" si="72"/>
        <v>-2</v>
      </c>
      <c r="M286" s="13" t="str">
        <f t="shared" si="73"/>
        <v>A</v>
      </c>
      <c r="N286" s="12">
        <f t="shared" si="74"/>
        <v>-2</v>
      </c>
      <c r="R286" s="13" t="str">
        <f t="shared" si="75"/>
        <v>A</v>
      </c>
      <c r="S286" s="12">
        <f t="shared" si="76"/>
        <v>-2</v>
      </c>
      <c r="X286" s="13" t="str">
        <f t="shared" si="77"/>
        <v>A</v>
      </c>
      <c r="Y286" s="12">
        <f t="shared" si="78"/>
        <v>-2</v>
      </c>
      <c r="AC286" s="13">
        <f t="shared" si="79"/>
        <v>1.0239155053662206</v>
      </c>
      <c r="AD286" s="12">
        <f t="shared" si="80"/>
        <v>7.7067622956035085E-3</v>
      </c>
      <c r="AH286" s="13">
        <f t="shared" si="81"/>
        <v>1.0826267538851337</v>
      </c>
      <c r="AI286" s="12">
        <f t="shared" si="82"/>
        <v>8.8387358247405488E-3</v>
      </c>
      <c r="AM286" s="13">
        <f t="shared" si="83"/>
        <v>1.100767969450354</v>
      </c>
      <c r="AN286" s="12">
        <f t="shared" si="84"/>
        <v>9.1819000400831761E-3</v>
      </c>
    </row>
    <row r="287" spans="1:40" x14ac:dyDescent="0.3">
      <c r="A287" s="13">
        <f t="shared" si="68"/>
        <v>4.7863009232263816E-4</v>
      </c>
      <c r="C287" s="13" t="str">
        <f t="shared" si="69"/>
        <v>A</v>
      </c>
      <c r="D287" s="12">
        <f t="shared" si="70"/>
        <v>-2</v>
      </c>
      <c r="H287" s="13" t="str">
        <f t="shared" si="71"/>
        <v>A</v>
      </c>
      <c r="I287" s="12">
        <f t="shared" si="72"/>
        <v>-2</v>
      </c>
      <c r="M287" s="13" t="str">
        <f t="shared" si="73"/>
        <v>A</v>
      </c>
      <c r="N287" s="12">
        <f t="shared" si="74"/>
        <v>-2</v>
      </c>
      <c r="R287" s="13" t="str">
        <f t="shared" si="75"/>
        <v>A</v>
      </c>
      <c r="S287" s="12">
        <f t="shared" si="76"/>
        <v>-2</v>
      </c>
      <c r="X287" s="13" t="str">
        <f t="shared" si="77"/>
        <v>A</v>
      </c>
      <c r="Y287" s="12">
        <f t="shared" si="78"/>
        <v>-2</v>
      </c>
      <c r="AC287" s="13">
        <f t="shared" si="79"/>
        <v>1.0255977119402142</v>
      </c>
      <c r="AD287" s="12">
        <f t="shared" si="80"/>
        <v>7.720510693526912E-3</v>
      </c>
      <c r="AH287" s="13">
        <f t="shared" si="81"/>
        <v>1.084160367583979</v>
      </c>
      <c r="AI287" s="12">
        <f t="shared" si="82"/>
        <v>8.8515567808513038E-3</v>
      </c>
      <c r="AM287" s="13">
        <f t="shared" si="83"/>
        <v>1.102260957282178</v>
      </c>
      <c r="AN287" s="12">
        <f t="shared" si="84"/>
        <v>9.1944949555177336E-3</v>
      </c>
    </row>
    <row r="288" spans="1:40" x14ac:dyDescent="0.3">
      <c r="A288" s="13">
        <f t="shared" si="68"/>
        <v>4.8528850016212093E-4</v>
      </c>
      <c r="C288" s="13" t="str">
        <f t="shared" si="69"/>
        <v>A</v>
      </c>
      <c r="D288" s="12">
        <f t="shared" si="70"/>
        <v>-2</v>
      </c>
      <c r="H288" s="13" t="str">
        <f t="shared" si="71"/>
        <v>A</v>
      </c>
      <c r="I288" s="12">
        <f t="shared" si="72"/>
        <v>-2</v>
      </c>
      <c r="M288" s="13" t="str">
        <f t="shared" si="73"/>
        <v>A</v>
      </c>
      <c r="N288" s="12">
        <f t="shared" si="74"/>
        <v>-2</v>
      </c>
      <c r="R288" s="13" t="str">
        <f t="shared" si="75"/>
        <v>A</v>
      </c>
      <c r="S288" s="12">
        <f t="shared" si="76"/>
        <v>-2</v>
      </c>
      <c r="X288" s="13">
        <f t="shared" si="77"/>
        <v>0.88093981073448591</v>
      </c>
      <c r="Y288" s="12">
        <f t="shared" si="78"/>
        <v>-2</v>
      </c>
      <c r="AC288" s="13">
        <f t="shared" si="79"/>
        <v>1.0273012869670464</v>
      </c>
      <c r="AD288" s="12">
        <f t="shared" si="80"/>
        <v>7.7344367100125226E-3</v>
      </c>
      <c r="AH288" s="13">
        <f t="shared" si="81"/>
        <v>1.0857139408707768</v>
      </c>
      <c r="AI288" s="12">
        <f t="shared" si="82"/>
        <v>8.8645470791754808E-3</v>
      </c>
      <c r="AM288" s="13">
        <f t="shared" si="83"/>
        <v>1.103773491463133</v>
      </c>
      <c r="AN288" s="12">
        <f t="shared" si="84"/>
        <v>9.2072570100153184E-3</v>
      </c>
    </row>
    <row r="289" spans="1:40" x14ac:dyDescent="0.3">
      <c r="A289" s="13">
        <f t="shared" si="68"/>
        <v>4.9203953568145091E-4</v>
      </c>
      <c r="C289" s="13" t="str">
        <f t="shared" si="69"/>
        <v>A</v>
      </c>
      <c r="D289" s="12">
        <f t="shared" si="70"/>
        <v>-2</v>
      </c>
      <c r="H289" s="13" t="str">
        <f t="shared" si="71"/>
        <v>A</v>
      </c>
      <c r="I289" s="12">
        <f t="shared" si="72"/>
        <v>-2</v>
      </c>
      <c r="M289" s="13" t="str">
        <f t="shared" si="73"/>
        <v>A</v>
      </c>
      <c r="N289" s="12">
        <f t="shared" si="74"/>
        <v>-2</v>
      </c>
      <c r="R289" s="13" t="str">
        <f t="shared" si="75"/>
        <v>A</v>
      </c>
      <c r="S289" s="12">
        <f t="shared" si="76"/>
        <v>-2</v>
      </c>
      <c r="X289" s="13">
        <f t="shared" si="77"/>
        <v>0.88093981073448591</v>
      </c>
      <c r="Y289" s="12">
        <f t="shared" si="78"/>
        <v>2.2812115005217746E-3</v>
      </c>
      <c r="AC289" s="13">
        <f t="shared" si="79"/>
        <v>1.0290264776479869</v>
      </c>
      <c r="AD289" s="12">
        <f t="shared" si="80"/>
        <v>7.7485425128792518E-3</v>
      </c>
      <c r="AH289" s="13">
        <f t="shared" si="81"/>
        <v>1.0872877154916656</v>
      </c>
      <c r="AI289" s="12">
        <f t="shared" si="82"/>
        <v>8.8777088626188737E-3</v>
      </c>
      <c r="AM289" s="13">
        <f t="shared" si="83"/>
        <v>1.1053058114628156</v>
      </c>
      <c r="AN289" s="12">
        <f t="shared" si="84"/>
        <v>9.2201883355512593E-3</v>
      </c>
    </row>
    <row r="290" spans="1:40" x14ac:dyDescent="0.3">
      <c r="A290" s="13">
        <f t="shared" si="68"/>
        <v>4.9888448746001203E-4</v>
      </c>
      <c r="C290" s="13" t="str">
        <f t="shared" si="69"/>
        <v>A</v>
      </c>
      <c r="D290" s="12">
        <f t="shared" si="70"/>
        <v>-2</v>
      </c>
      <c r="H290" s="13" t="str">
        <f t="shared" si="71"/>
        <v>A</v>
      </c>
      <c r="I290" s="12">
        <f t="shared" si="72"/>
        <v>-2</v>
      </c>
      <c r="M290" s="13" t="str">
        <f t="shared" si="73"/>
        <v>A</v>
      </c>
      <c r="N290" s="12">
        <f t="shared" si="74"/>
        <v>-2</v>
      </c>
      <c r="R290" s="13" t="str">
        <f t="shared" si="75"/>
        <v>A</v>
      </c>
      <c r="S290" s="12">
        <f t="shared" si="76"/>
        <v>-2</v>
      </c>
      <c r="X290" s="13">
        <f t="shared" si="77"/>
        <v>0.8793289433924143</v>
      </c>
      <c r="Y290" s="12">
        <f t="shared" si="78"/>
        <v>2.4109206146917376E-3</v>
      </c>
      <c r="AC290" s="13">
        <f t="shared" si="79"/>
        <v>1.0307735334807362</v>
      </c>
      <c r="AD290" s="12">
        <f t="shared" si="80"/>
        <v>7.76283029418047E-3</v>
      </c>
      <c r="AH290" s="13">
        <f t="shared" si="81"/>
        <v>1.0888819356633919</v>
      </c>
      <c r="AI290" s="12">
        <f t="shared" si="82"/>
        <v>8.8910442993170649E-3</v>
      </c>
      <c r="AM290" s="13">
        <f t="shared" si="83"/>
        <v>1.1068581592582762</v>
      </c>
      <c r="AN290" s="12">
        <f t="shared" si="84"/>
        <v>9.2332910895164926E-3</v>
      </c>
    </row>
    <row r="291" spans="1:40" x14ac:dyDescent="0.3">
      <c r="A291" s="13">
        <f t="shared" si="68"/>
        <v>5.058246620031141E-4</v>
      </c>
      <c r="C291" s="13" t="str">
        <f t="shared" si="69"/>
        <v>A</v>
      </c>
      <c r="D291" s="12">
        <f t="shared" si="70"/>
        <v>-2</v>
      </c>
      <c r="H291" s="13" t="str">
        <f t="shared" si="71"/>
        <v>A</v>
      </c>
      <c r="I291" s="12">
        <f t="shared" si="72"/>
        <v>-2</v>
      </c>
      <c r="M291" s="13" t="str">
        <f t="shared" si="73"/>
        <v>A</v>
      </c>
      <c r="N291" s="12">
        <f t="shared" si="74"/>
        <v>-2</v>
      </c>
      <c r="R291" s="13" t="str">
        <f t="shared" si="75"/>
        <v>A</v>
      </c>
      <c r="S291" s="12">
        <f t="shared" si="76"/>
        <v>-2</v>
      </c>
      <c r="X291" s="13">
        <f t="shared" si="77"/>
        <v>0.87933837834024775</v>
      </c>
      <c r="Y291" s="12">
        <f t="shared" si="78"/>
        <v>2.5040290457467875E-3</v>
      </c>
      <c r="AC291" s="13">
        <f t="shared" si="79"/>
        <v>1.032542706268629</v>
      </c>
      <c r="AD291" s="12">
        <f t="shared" si="80"/>
        <v>7.7773022704506357E-3</v>
      </c>
      <c r="AH291" s="13">
        <f t="shared" si="81"/>
        <v>1.0904968480874548</v>
      </c>
      <c r="AI291" s="12">
        <f t="shared" si="82"/>
        <v>8.9045555829028906E-3</v>
      </c>
      <c r="AM291" s="13">
        <f t="shared" si="83"/>
        <v>1.1084307793496195</v>
      </c>
      <c r="AN291" s="12">
        <f t="shared" si="84"/>
        <v>9.2465674549909345E-3</v>
      </c>
    </row>
    <row r="292" spans="1:40" x14ac:dyDescent="0.3">
      <c r="A292" s="13">
        <f t="shared" si="68"/>
        <v>5.1286138399136473E-4</v>
      </c>
      <c r="C292" s="13" t="str">
        <f t="shared" si="69"/>
        <v>A</v>
      </c>
      <c r="D292" s="12">
        <f t="shared" si="70"/>
        <v>-2</v>
      </c>
      <c r="H292" s="13" t="str">
        <f t="shared" si="71"/>
        <v>A</v>
      </c>
      <c r="I292" s="12">
        <f t="shared" si="72"/>
        <v>-2</v>
      </c>
      <c r="M292" s="13" t="str">
        <f t="shared" si="73"/>
        <v>A</v>
      </c>
      <c r="N292" s="12">
        <f t="shared" si="74"/>
        <v>-2</v>
      </c>
      <c r="R292" s="13" t="str">
        <f t="shared" si="75"/>
        <v>A</v>
      </c>
      <c r="S292" s="12">
        <f t="shared" si="76"/>
        <v>-2</v>
      </c>
      <c r="X292" s="13">
        <f t="shared" si="77"/>
        <v>0.88001695896773291</v>
      </c>
      <c r="Y292" s="12">
        <f t="shared" si="78"/>
        <v>2.5819977611203429E-3</v>
      </c>
      <c r="AC292" s="13">
        <f t="shared" si="79"/>
        <v>1.0343342501296295</v>
      </c>
      <c r="AD292" s="12">
        <f t="shared" si="80"/>
        <v>7.7919606829547107E-3</v>
      </c>
      <c r="AH292" s="13">
        <f t="shared" si="81"/>
        <v>1.0921327019640703</v>
      </c>
      <c r="AI292" s="12">
        <f t="shared" si="82"/>
        <v>8.9182449327765995E-3</v>
      </c>
      <c r="AM292" s="13">
        <f t="shared" si="83"/>
        <v>1.1100239187754393</v>
      </c>
      <c r="AN292" s="12">
        <f t="shared" si="84"/>
        <v>9.2600196410195894E-3</v>
      </c>
    </row>
    <row r="293" spans="1:40" x14ac:dyDescent="0.3">
      <c r="A293" s="13">
        <f t="shared" si="68"/>
        <v>5.1999599653351596E-4</v>
      </c>
      <c r="C293" s="13" t="str">
        <f t="shared" si="69"/>
        <v>A</v>
      </c>
      <c r="D293" s="12">
        <f t="shared" si="70"/>
        <v>-2</v>
      </c>
      <c r="H293" s="13" t="str">
        <f t="shared" si="71"/>
        <v>A</v>
      </c>
      <c r="I293" s="12">
        <f t="shared" si="72"/>
        <v>-2</v>
      </c>
      <c r="M293" s="13" t="str">
        <f t="shared" si="73"/>
        <v>A</v>
      </c>
      <c r="N293" s="12">
        <f t="shared" si="74"/>
        <v>-2</v>
      </c>
      <c r="R293" s="13" t="str">
        <f t="shared" si="75"/>
        <v>A</v>
      </c>
      <c r="S293" s="12">
        <f t="shared" si="76"/>
        <v>-2</v>
      </c>
      <c r="X293" s="13">
        <f t="shared" si="77"/>
        <v>0.88108858667463152</v>
      </c>
      <c r="Y293" s="12">
        <f t="shared" si="78"/>
        <v>2.651172838356483E-3</v>
      </c>
      <c r="AC293" s="13">
        <f t="shared" si="79"/>
        <v>1.0361484215051207</v>
      </c>
      <c r="AD293" s="12">
        <f t="shared" si="80"/>
        <v>7.8068077979404132E-3</v>
      </c>
      <c r="AH293" s="13">
        <f t="shared" si="81"/>
        <v>1.0937897490059458</v>
      </c>
      <c r="AI293" s="12">
        <f t="shared" si="82"/>
        <v>8.9321145943787629E-3</v>
      </c>
      <c r="AM293" s="13">
        <f t="shared" si="83"/>
        <v>1.1116378271280831</v>
      </c>
      <c r="AN293" s="12">
        <f t="shared" si="84"/>
        <v>9.273649882891373E-3</v>
      </c>
    </row>
    <row r="294" spans="1:40" x14ac:dyDescent="0.3">
      <c r="A294" s="13">
        <f t="shared" si="68"/>
        <v>5.2722986142282255E-4</v>
      </c>
      <c r="C294" s="13" t="str">
        <f t="shared" si="69"/>
        <v>A</v>
      </c>
      <c r="D294" s="12">
        <f t="shared" si="70"/>
        <v>-2</v>
      </c>
      <c r="H294" s="13" t="str">
        <f t="shared" si="71"/>
        <v>A</v>
      </c>
      <c r="I294" s="12">
        <f t="shared" si="72"/>
        <v>-2</v>
      </c>
      <c r="M294" s="13" t="str">
        <f t="shared" si="73"/>
        <v>A</v>
      </c>
      <c r="N294" s="12">
        <f t="shared" si="74"/>
        <v>-2</v>
      </c>
      <c r="R294" s="13" t="str">
        <f t="shared" si="75"/>
        <v>A</v>
      </c>
      <c r="S294" s="12">
        <f t="shared" si="76"/>
        <v>-2</v>
      </c>
      <c r="X294" s="13">
        <f t="shared" si="77"/>
        <v>0.8824285016924508</v>
      </c>
      <c r="Y294" s="12">
        <f t="shared" si="78"/>
        <v>2.7144706783257806E-3</v>
      </c>
      <c r="AC294" s="13">
        <f t="shared" si="79"/>
        <v>1.0379854791684728</v>
      </c>
      <c r="AD294" s="12">
        <f t="shared" si="80"/>
        <v>7.8218459068933373E-3</v>
      </c>
      <c r="AH294" s="13">
        <f t="shared" si="81"/>
        <v>1.0954682434518601</v>
      </c>
      <c r="AI294" s="12">
        <f t="shared" si="82"/>
        <v>8.9461668394658859E-3</v>
      </c>
      <c r="AM294" s="13">
        <f t="shared" si="83"/>
        <v>1.113272756568737</v>
      </c>
      <c r="AN294" s="12">
        <f t="shared" si="84"/>
        <v>9.2874604424207485E-3</v>
      </c>
    </row>
    <row r="295" spans="1:40" x14ac:dyDescent="0.3">
      <c r="A295" s="13">
        <f t="shared" si="68"/>
        <v>5.3456435939697167E-4</v>
      </c>
      <c r="C295" s="13" t="str">
        <f t="shared" si="69"/>
        <v>A</v>
      </c>
      <c r="D295" s="12">
        <f t="shared" si="70"/>
        <v>-2</v>
      </c>
      <c r="H295" s="13" t="str">
        <f t="shared" si="71"/>
        <v>A</v>
      </c>
      <c r="I295" s="12">
        <f t="shared" si="72"/>
        <v>-2</v>
      </c>
      <c r="M295" s="13" t="str">
        <f t="shared" si="73"/>
        <v>A</v>
      </c>
      <c r="N295" s="12">
        <f t="shared" si="74"/>
        <v>-2</v>
      </c>
      <c r="R295" s="13" t="str">
        <f t="shared" si="75"/>
        <v>A</v>
      </c>
      <c r="S295" s="12">
        <f t="shared" si="76"/>
        <v>-2</v>
      </c>
      <c r="X295" s="13">
        <f t="shared" si="77"/>
        <v>0.88396826053422006</v>
      </c>
      <c r="Y295" s="12">
        <f t="shared" si="78"/>
        <v>2.7735179831717208E-3</v>
      </c>
      <c r="AC295" s="13">
        <f t="shared" si="79"/>
        <v>1.0398456842333972</v>
      </c>
      <c r="AD295" s="12">
        <f t="shared" si="80"/>
        <v>7.8370773267950368E-3</v>
      </c>
      <c r="AH295" s="13">
        <f t="shared" si="81"/>
        <v>1.0971684420800436</v>
      </c>
      <c r="AI295" s="12">
        <f t="shared" si="82"/>
        <v>8.9604039663888791E-3</v>
      </c>
      <c r="AM295" s="13">
        <f t="shared" si="83"/>
        <v>1.114928961842327</v>
      </c>
      <c r="AN295" s="12">
        <f t="shared" si="84"/>
        <v>9.3014536082322106E-3</v>
      </c>
    </row>
    <row r="296" spans="1:40" x14ac:dyDescent="0.3">
      <c r="A296" s="13">
        <f t="shared" si="68"/>
        <v>5.4200089040162391E-4</v>
      </c>
      <c r="C296" s="13" t="str">
        <f t="shared" si="69"/>
        <v>A</v>
      </c>
      <c r="D296" s="12">
        <f t="shared" si="70"/>
        <v>-2</v>
      </c>
      <c r="H296" s="13" t="str">
        <f t="shared" si="71"/>
        <v>A</v>
      </c>
      <c r="I296" s="12">
        <f t="shared" si="72"/>
        <v>-2</v>
      </c>
      <c r="M296" s="13" t="str">
        <f t="shared" si="73"/>
        <v>A</v>
      </c>
      <c r="N296" s="12">
        <f t="shared" si="74"/>
        <v>-2</v>
      </c>
      <c r="R296" s="13" t="str">
        <f t="shared" si="75"/>
        <v>A</v>
      </c>
      <c r="S296" s="12">
        <f t="shared" si="76"/>
        <v>-2</v>
      </c>
      <c r="X296" s="13">
        <f t="shared" si="77"/>
        <v>0.8856657989524428</v>
      </c>
      <c r="Y296" s="12">
        <f t="shared" si="78"/>
        <v>2.8293313718654894E-3</v>
      </c>
      <c r="AC296" s="13">
        <f t="shared" si="79"/>
        <v>1.0417293001620793</v>
      </c>
      <c r="AD296" s="12">
        <f t="shared" si="80"/>
        <v>7.8525044003840798E-3</v>
      </c>
      <c r="AH296" s="13">
        <f t="shared" si="81"/>
        <v>1.0988906042213458</v>
      </c>
      <c r="AI296" s="12">
        <f t="shared" si="82"/>
        <v>8.9748283003743545E-3</v>
      </c>
      <c r="AM296" s="13">
        <f t="shared" si="83"/>
        <v>1.1166067002922244</v>
      </c>
      <c r="AN296" s="12">
        <f t="shared" si="84"/>
        <v>9.3156316960475716E-3</v>
      </c>
    </row>
    <row r="297" spans="1:40" x14ac:dyDescent="0.3">
      <c r="A297" s="13">
        <f t="shared" si="68"/>
        <v>5.4954087385762477E-4</v>
      </c>
      <c r="C297" s="13" t="str">
        <f t="shared" si="69"/>
        <v>A</v>
      </c>
      <c r="D297" s="12">
        <f t="shared" si="70"/>
        <v>-2</v>
      </c>
      <c r="H297" s="13" t="str">
        <f t="shared" si="71"/>
        <v>A</v>
      </c>
      <c r="I297" s="12">
        <f t="shared" si="72"/>
        <v>-2</v>
      </c>
      <c r="M297" s="13" t="str">
        <f t="shared" si="73"/>
        <v>A</v>
      </c>
      <c r="N297" s="12">
        <f t="shared" si="74"/>
        <v>-2</v>
      </c>
      <c r="R297" s="13" t="str">
        <f t="shared" si="75"/>
        <v>A</v>
      </c>
      <c r="S297" s="12">
        <f t="shared" si="76"/>
        <v>-2</v>
      </c>
      <c r="X297" s="13">
        <f t="shared" si="77"/>
        <v>0.88749324132673657</v>
      </c>
      <c r="Y297" s="12">
        <f t="shared" si="78"/>
        <v>2.8825962113471167E-3</v>
      </c>
      <c r="AC297" s="13">
        <f t="shared" si="79"/>
        <v>1.0436365927730842</v>
      </c>
      <c r="AD297" s="12">
        <f t="shared" si="80"/>
        <v>7.8681294964201964E-3</v>
      </c>
      <c r="AH297" s="13">
        <f t="shared" si="81"/>
        <v>1.1006349917721943</v>
      </c>
      <c r="AI297" s="12">
        <f t="shared" si="82"/>
        <v>8.9894421938088078E-3</v>
      </c>
      <c r="AM297" s="13">
        <f t="shared" si="83"/>
        <v>1.118306231874755</v>
      </c>
      <c r="AN297" s="12">
        <f t="shared" si="84"/>
        <v>9.3299970489762411E-3</v>
      </c>
    </row>
    <row r="298" spans="1:40" x14ac:dyDescent="0.3">
      <c r="A298" s="13">
        <f t="shared" si="68"/>
        <v>5.571857489319299E-4</v>
      </c>
      <c r="C298" s="13" t="str">
        <f t="shared" si="69"/>
        <v>A</v>
      </c>
      <c r="D298" s="12">
        <f t="shared" si="70"/>
        <v>-2</v>
      </c>
      <c r="H298" s="13" t="str">
        <f t="shared" si="71"/>
        <v>A</v>
      </c>
      <c r="I298" s="12">
        <f t="shared" si="72"/>
        <v>-2</v>
      </c>
      <c r="M298" s="13" t="str">
        <f t="shared" si="73"/>
        <v>A</v>
      </c>
      <c r="N298" s="12">
        <f t="shared" si="74"/>
        <v>-2</v>
      </c>
      <c r="R298" s="13" t="str">
        <f t="shared" si="75"/>
        <v>A</v>
      </c>
      <c r="S298" s="12">
        <f t="shared" si="76"/>
        <v>-2</v>
      </c>
      <c r="X298" s="13">
        <f t="shared" si="77"/>
        <v>0.88943109338822235</v>
      </c>
      <c r="Y298" s="12">
        <f t="shared" si="78"/>
        <v>2.933800407981245E-3</v>
      </c>
      <c r="AC298" s="13">
        <f t="shared" si="79"/>
        <v>1.0455678302490357</v>
      </c>
      <c r="AD298" s="12">
        <f t="shared" si="80"/>
        <v>7.8839550099515324E-3</v>
      </c>
      <c r="AH298" s="13">
        <f t="shared" si="81"/>
        <v>1.102401869207329</v>
      </c>
      <c r="AI298" s="12">
        <f t="shared" si="82"/>
        <v>9.0042480265257532E-3</v>
      </c>
      <c r="AM298" s="13">
        <f t="shared" si="83"/>
        <v>1.1200278191734996</v>
      </c>
      <c r="AN298" s="12">
        <f t="shared" si="84"/>
        <v>9.3445520378083718E-3</v>
      </c>
    </row>
    <row r="299" spans="1:40" x14ac:dyDescent="0.3">
      <c r="A299" s="13">
        <f t="shared" si="68"/>
        <v>5.6493697481230243E-4</v>
      </c>
      <c r="C299" s="13" t="str">
        <f t="shared" si="69"/>
        <v>A</v>
      </c>
      <c r="D299" s="12">
        <f t="shared" si="70"/>
        <v>-2</v>
      </c>
      <c r="H299" s="13" t="str">
        <f t="shared" si="71"/>
        <v>A</v>
      </c>
      <c r="I299" s="12">
        <f t="shared" si="72"/>
        <v>-2</v>
      </c>
      <c r="M299" s="13" t="str">
        <f t="shared" si="73"/>
        <v>A</v>
      </c>
      <c r="N299" s="12">
        <f t="shared" si="74"/>
        <v>-2</v>
      </c>
      <c r="R299" s="13" t="str">
        <f t="shared" si="75"/>
        <v>A</v>
      </c>
      <c r="S299" s="12">
        <f t="shared" si="76"/>
        <v>-2</v>
      </c>
      <c r="X299" s="13">
        <f t="shared" si="77"/>
        <v>0.89146516107826335</v>
      </c>
      <c r="Y299" s="12">
        <f t="shared" si="78"/>
        <v>2.9833058938864023E-3</v>
      </c>
      <c r="AC299" s="13">
        <f t="shared" si="79"/>
        <v>1.0475232831440635</v>
      </c>
      <c r="AD299" s="12">
        <f t="shared" si="80"/>
        <v>7.8999833625850741E-3</v>
      </c>
      <c r="AH299" s="13">
        <f t="shared" si="81"/>
        <v>1.1041915035923107</v>
      </c>
      <c r="AI299" s="12">
        <f t="shared" si="82"/>
        <v>9.0192482060958267E-3</v>
      </c>
      <c r="AM299" s="13">
        <f t="shared" si="83"/>
        <v>1.1217717274133794</v>
      </c>
      <c r="AN299" s="12">
        <f t="shared" si="84"/>
        <v>9.3592990613110758E-3</v>
      </c>
    </row>
    <row r="300" spans="1:40" x14ac:dyDescent="0.3">
      <c r="A300" s="13">
        <f t="shared" si="68"/>
        <v>5.7279603098582901E-4</v>
      </c>
      <c r="C300" s="13" t="str">
        <f t="shared" si="69"/>
        <v>A</v>
      </c>
      <c r="D300" s="12">
        <f t="shared" si="70"/>
        <v>-2</v>
      </c>
      <c r="H300" s="13" t="str">
        <f t="shared" si="71"/>
        <v>A</v>
      </c>
      <c r="I300" s="12">
        <f t="shared" si="72"/>
        <v>-2</v>
      </c>
      <c r="M300" s="13" t="str">
        <f t="shared" si="73"/>
        <v>A</v>
      </c>
      <c r="N300" s="12">
        <f t="shared" si="74"/>
        <v>-2</v>
      </c>
      <c r="R300" s="13" t="str">
        <f t="shared" si="75"/>
        <v>A</v>
      </c>
      <c r="S300" s="12">
        <f t="shared" si="76"/>
        <v>-2</v>
      </c>
      <c r="X300" s="13">
        <f t="shared" si="77"/>
        <v>0.89358478105058581</v>
      </c>
      <c r="Y300" s="12">
        <f t="shared" si="78"/>
        <v>3.0313899650652042E-3</v>
      </c>
      <c r="AC300" s="13">
        <f t="shared" si="79"/>
        <v>1.049503224391017</v>
      </c>
      <c r="AD300" s="12">
        <f t="shared" si="80"/>
        <v>7.9162170027603351E-3</v>
      </c>
      <c r="AH300" s="13">
        <f t="shared" si="81"/>
        <v>1.1060041645957943</v>
      </c>
      <c r="AI300" s="12">
        <f t="shared" si="82"/>
        <v>9.0344451681199159E-3</v>
      </c>
      <c r="AM300" s="13">
        <f t="shared" si="83"/>
        <v>1.1235382244745244</v>
      </c>
      <c r="AN300" s="12">
        <f t="shared" si="84"/>
        <v>9.3742405465275999E-3</v>
      </c>
    </row>
    <row r="301" spans="1:40" x14ac:dyDescent="0.3">
      <c r="A301" s="13">
        <f t="shared" si="68"/>
        <v>5.8076441752131223E-4</v>
      </c>
      <c r="C301" s="13" t="str">
        <f t="shared" si="69"/>
        <v>A</v>
      </c>
      <c r="D301" s="12">
        <f t="shared" si="70"/>
        <v>-2</v>
      </c>
      <c r="H301" s="13" t="str">
        <f t="shared" si="71"/>
        <v>A</v>
      </c>
      <c r="I301" s="12">
        <f t="shared" si="72"/>
        <v>-2</v>
      </c>
      <c r="M301" s="13" t="str">
        <f t="shared" si="73"/>
        <v>A</v>
      </c>
      <c r="N301" s="12">
        <f t="shared" si="74"/>
        <v>-2</v>
      </c>
      <c r="R301" s="13" t="str">
        <f t="shared" si="75"/>
        <v>A</v>
      </c>
      <c r="S301" s="12">
        <f t="shared" si="76"/>
        <v>-2</v>
      </c>
      <c r="X301" s="13">
        <f t="shared" si="77"/>
        <v>0.8957817405884998</v>
      </c>
      <c r="Y301" s="12">
        <f t="shared" si="78"/>
        <v>3.0782706848299624E-3</v>
      </c>
      <c r="AC301" s="13">
        <f t="shared" si="79"/>
        <v>1.0515079293084391</v>
      </c>
      <c r="AD301" s="12">
        <f t="shared" si="80"/>
        <v>7.9326584060263536E-3</v>
      </c>
      <c r="AH301" s="13">
        <f t="shared" si="81"/>
        <v>1.1078401245015643</v>
      </c>
      <c r="AI301" s="12">
        <f t="shared" si="82"/>
        <v>9.049841376525404E-3</v>
      </c>
      <c r="AM301" s="13">
        <f t="shared" si="83"/>
        <v>1.1253275809059091</v>
      </c>
      <c r="AN301" s="12">
        <f t="shared" si="84"/>
        <v>9.3893789490796624E-3</v>
      </c>
    </row>
    <row r="302" spans="1:40" x14ac:dyDescent="0.3">
      <c r="A302" s="13">
        <f t="shared" si="68"/>
        <v>5.8884365535558894E-4</v>
      </c>
      <c r="C302" s="13" t="str">
        <f t="shared" si="69"/>
        <v>A</v>
      </c>
      <c r="D302" s="12">
        <f t="shared" si="70"/>
        <v>-2</v>
      </c>
      <c r="H302" s="13" t="str">
        <f t="shared" si="71"/>
        <v>A</v>
      </c>
      <c r="I302" s="12">
        <f t="shared" si="72"/>
        <v>-2</v>
      </c>
      <c r="M302" s="13" t="str">
        <f t="shared" si="73"/>
        <v>A</v>
      </c>
      <c r="N302" s="12">
        <f t="shared" si="74"/>
        <v>-2</v>
      </c>
      <c r="R302" s="13" t="str">
        <f t="shared" si="75"/>
        <v>A</v>
      </c>
      <c r="S302" s="12">
        <f t="shared" si="76"/>
        <v>-2</v>
      </c>
      <c r="X302" s="13">
        <f t="shared" si="77"/>
        <v>0.89804958559043857</v>
      </c>
      <c r="Y302" s="12">
        <f t="shared" si="78"/>
        <v>3.1241232684579927E-3</v>
      </c>
      <c r="AC302" s="13">
        <f t="shared" si="79"/>
        <v>1.0535376756073032</v>
      </c>
      <c r="AD302" s="12">
        <f t="shared" si="80"/>
        <v>7.9493100753220518E-3</v>
      </c>
      <c r="AH302" s="13">
        <f t="shared" si="81"/>
        <v>1.1096996582203216</v>
      </c>
      <c r="AI302" s="12">
        <f t="shared" si="82"/>
        <v>9.0654393238654759E-3</v>
      </c>
      <c r="AM302" s="13">
        <f t="shared" si="83"/>
        <v>1.127140069938755</v>
      </c>
      <c r="AN302" s="12">
        <f t="shared" si="84"/>
        <v>9.4047167534728401E-3</v>
      </c>
    </row>
    <row r="303" spans="1:40" x14ac:dyDescent="0.3">
      <c r="A303" s="13">
        <f t="shared" si="68"/>
        <v>5.9703528658383673E-4</v>
      </c>
      <c r="C303" s="13" t="str">
        <f t="shared" si="69"/>
        <v>A</v>
      </c>
      <c r="D303" s="12">
        <f t="shared" si="70"/>
        <v>-2</v>
      </c>
      <c r="H303" s="13" t="str">
        <f t="shared" si="71"/>
        <v>A</v>
      </c>
      <c r="I303" s="12">
        <f t="shared" si="72"/>
        <v>-2</v>
      </c>
      <c r="M303" s="13" t="str">
        <f t="shared" si="73"/>
        <v>A</v>
      </c>
      <c r="N303" s="12">
        <f t="shared" si="74"/>
        <v>-2</v>
      </c>
      <c r="R303" s="13" t="str">
        <f t="shared" si="75"/>
        <v>A</v>
      </c>
      <c r="S303" s="12">
        <f t="shared" si="76"/>
        <v>-2</v>
      </c>
      <c r="X303" s="13">
        <f t="shared" si="77"/>
        <v>0.90038315931184099</v>
      </c>
      <c r="Y303" s="12">
        <f t="shared" si="78"/>
        <v>3.169091076054743E-3</v>
      </c>
      <c r="AC303" s="13">
        <f t="shared" si="79"/>
        <v>1.0555927433975059</v>
      </c>
      <c r="AD303" s="12">
        <f t="shared" si="80"/>
        <v>7.9661745412600501E-3</v>
      </c>
      <c r="AH303" s="13">
        <f t="shared" si="81"/>
        <v>1.1115830433012182</v>
      </c>
      <c r="AI303" s="12">
        <f t="shared" si="82"/>
        <v>9.0812415316216793E-3</v>
      </c>
      <c r="AM303" s="13">
        <f t="shared" si="83"/>
        <v>1.1289759674996906</v>
      </c>
      <c r="AN303" s="12">
        <f t="shared" si="84"/>
        <v>9.4202564734051988E-3</v>
      </c>
    </row>
    <row r="304" spans="1:40" x14ac:dyDescent="0.3">
      <c r="A304" s="13">
        <f t="shared" si="68"/>
        <v>6.0534087475391384E-4</v>
      </c>
      <c r="C304" s="13" t="str">
        <f t="shared" si="69"/>
        <v>A</v>
      </c>
      <c r="D304" s="12">
        <f t="shared" si="70"/>
        <v>-2</v>
      </c>
      <c r="H304" s="13" t="str">
        <f t="shared" si="71"/>
        <v>A</v>
      </c>
      <c r="I304" s="12">
        <f t="shared" si="72"/>
        <v>-2</v>
      </c>
      <c r="M304" s="13" t="str">
        <f t="shared" si="73"/>
        <v>A</v>
      </c>
      <c r="N304" s="12">
        <f t="shared" si="74"/>
        <v>-2</v>
      </c>
      <c r="R304" s="13" t="str">
        <f t="shared" si="75"/>
        <v>A</v>
      </c>
      <c r="S304" s="12">
        <f t="shared" si="76"/>
        <v>-2</v>
      </c>
      <c r="X304" s="13">
        <f t="shared" si="77"/>
        <v>0.90277828463281062</v>
      </c>
      <c r="Y304" s="12">
        <f t="shared" si="78"/>
        <v>3.2132932339539663E-3</v>
      </c>
      <c r="AC304" s="13">
        <f t="shared" si="79"/>
        <v>1.0576734151941145</v>
      </c>
      <c r="AD304" s="12">
        <f t="shared" si="80"/>
        <v>7.9832543624140107E-3</v>
      </c>
      <c r="AH304" s="13">
        <f t="shared" si="81"/>
        <v>1.1134905599431353</v>
      </c>
      <c r="AI304" s="12">
        <f t="shared" si="82"/>
        <v>9.0972505505096685E-3</v>
      </c>
      <c r="AM304" s="13">
        <f t="shared" si="83"/>
        <v>1.1308355522236622</v>
      </c>
      <c r="AN304" s="12">
        <f t="shared" si="84"/>
        <v>9.4360006520791007E-3</v>
      </c>
    </row>
    <row r="305" spans="1:40" x14ac:dyDescent="0.3">
      <c r="A305" s="13">
        <f t="shared" si="68"/>
        <v>6.1376200516479438E-4</v>
      </c>
      <c r="C305" s="13" t="str">
        <f t="shared" si="69"/>
        <v>A</v>
      </c>
      <c r="D305" s="12">
        <f t="shared" si="70"/>
        <v>-2</v>
      </c>
      <c r="H305" s="13" t="str">
        <f t="shared" si="71"/>
        <v>A</v>
      </c>
      <c r="I305" s="12">
        <f t="shared" si="72"/>
        <v>-2</v>
      </c>
      <c r="M305" s="13" t="str">
        <f t="shared" si="73"/>
        <v>A</v>
      </c>
      <c r="N305" s="12">
        <f t="shared" si="74"/>
        <v>-2</v>
      </c>
      <c r="R305" s="13" t="str">
        <f t="shared" si="75"/>
        <v>A</v>
      </c>
      <c r="S305" s="12">
        <f t="shared" si="76"/>
        <v>-2</v>
      </c>
      <c r="X305" s="13">
        <f t="shared" si="77"/>
        <v>0.90523153901583453</v>
      </c>
      <c r="Y305" s="12">
        <f t="shared" si="78"/>
        <v>3.2568300673374833E-3</v>
      </c>
      <c r="AC305" s="13">
        <f t="shared" si="79"/>
        <v>1.0597799759233675</v>
      </c>
      <c r="AD305" s="12">
        <f t="shared" si="80"/>
        <v>8.0005521256095273E-3</v>
      </c>
      <c r="AH305" s="13">
        <f t="shared" si="81"/>
        <v>1.115422491005692</v>
      </c>
      <c r="AI305" s="12">
        <f t="shared" si="82"/>
        <v>9.1134689607882437E-3</v>
      </c>
      <c r="AM305" s="13">
        <f t="shared" si="83"/>
        <v>1.1327191054665868</v>
      </c>
      <c r="AN305" s="12">
        <f t="shared" si="84"/>
        <v>9.4519518625163241E-3</v>
      </c>
    </row>
    <row r="306" spans="1:40" x14ac:dyDescent="0.3">
      <c r="A306" s="13">
        <f t="shared" si="68"/>
        <v>6.2230028516915945E-4</v>
      </c>
      <c r="C306" s="13" t="str">
        <f t="shared" si="69"/>
        <v>A</v>
      </c>
      <c r="D306" s="12">
        <f t="shared" si="70"/>
        <v>-2</v>
      </c>
      <c r="H306" s="13" t="str">
        <f t="shared" si="71"/>
        <v>A</v>
      </c>
      <c r="I306" s="12">
        <f t="shared" si="72"/>
        <v>-2</v>
      </c>
      <c r="M306" s="13" t="str">
        <f t="shared" si="73"/>
        <v>A</v>
      </c>
      <c r="N306" s="12">
        <f t="shared" si="74"/>
        <v>-2</v>
      </c>
      <c r="R306" s="13" t="str">
        <f t="shared" si="75"/>
        <v>A</v>
      </c>
      <c r="S306" s="12">
        <f t="shared" si="76"/>
        <v>-2</v>
      </c>
      <c r="X306" s="13">
        <f t="shared" si="77"/>
        <v>0.90774009126529731</v>
      </c>
      <c r="Y306" s="12">
        <f t="shared" si="78"/>
        <v>3.2997870658740525E-3</v>
      </c>
      <c r="AC306" s="13">
        <f t="shared" si="79"/>
        <v>1.0619127129284278</v>
      </c>
      <c r="AD306" s="12">
        <f t="shared" si="80"/>
        <v>8.0180704462187152E-3</v>
      </c>
      <c r="AH306" s="13">
        <f t="shared" si="81"/>
        <v>1.1173791220199878</v>
      </c>
      <c r="AI306" s="12">
        <f t="shared" si="82"/>
        <v>9.1298993725717655E-3</v>
      </c>
      <c r="AM306" s="13">
        <f t="shared" si="83"/>
        <v>1.1346269113177452</v>
      </c>
      <c r="AN306" s="12">
        <f t="shared" si="84"/>
        <v>9.4681127078764579E-3</v>
      </c>
    </row>
    <row r="307" spans="1:40" x14ac:dyDescent="0.3">
      <c r="A307" s="13">
        <f t="shared" si="68"/>
        <v>6.3095734448019309E-4</v>
      </c>
      <c r="C307" s="13" t="str">
        <f t="shared" si="69"/>
        <v>A</v>
      </c>
      <c r="D307" s="12">
        <f t="shared" si="70"/>
        <v>-2</v>
      </c>
      <c r="H307" s="13" t="str">
        <f t="shared" si="71"/>
        <v>A</v>
      </c>
      <c r="I307" s="12">
        <f t="shared" si="72"/>
        <v>-2</v>
      </c>
      <c r="M307" s="13" t="str">
        <f t="shared" si="73"/>
        <v>A</v>
      </c>
      <c r="N307" s="12">
        <f t="shared" si="74"/>
        <v>-2</v>
      </c>
      <c r="R307" s="13" t="str">
        <f t="shared" si="75"/>
        <v>A</v>
      </c>
      <c r="S307" s="12">
        <f t="shared" si="76"/>
        <v>-2</v>
      </c>
      <c r="X307" s="13">
        <f t="shared" si="77"/>
        <v>0.91030158064128008</v>
      </c>
      <c r="Y307" s="12">
        <f t="shared" si="78"/>
        <v>3.3422378388250477E-3</v>
      </c>
      <c r="AC307" s="13">
        <f t="shared" si="79"/>
        <v>1.0640719159748788</v>
      </c>
      <c r="AD307" s="12">
        <f t="shared" si="80"/>
        <v>8.0358119684584891E-3</v>
      </c>
      <c r="AH307" s="13">
        <f t="shared" si="81"/>
        <v>1.1193607411990636</v>
      </c>
      <c r="AI307" s="12">
        <f t="shared" si="82"/>
        <v>9.1465444261459045E-3</v>
      </c>
      <c r="AM307" s="13">
        <f t="shared" si="83"/>
        <v>1.1365592566118976</v>
      </c>
      <c r="AN307" s="12">
        <f t="shared" si="84"/>
        <v>9.4844858217787448E-3</v>
      </c>
    </row>
    <row r="308" spans="1:40" x14ac:dyDescent="0.3">
      <c r="A308" s="13">
        <f t="shared" si="68"/>
        <v>6.3973483548264833E-4</v>
      </c>
      <c r="C308" s="13" t="str">
        <f t="shared" si="69"/>
        <v>A</v>
      </c>
      <c r="D308" s="12">
        <f t="shared" si="70"/>
        <v>-2</v>
      </c>
      <c r="H308" s="13" t="str">
        <f t="shared" si="71"/>
        <v>A</v>
      </c>
      <c r="I308" s="12">
        <f t="shared" si="72"/>
        <v>-2</v>
      </c>
      <c r="M308" s="13" t="str">
        <f t="shared" si="73"/>
        <v>A</v>
      </c>
      <c r="N308" s="12">
        <f t="shared" si="74"/>
        <v>-2</v>
      </c>
      <c r="R308" s="13" t="str">
        <f t="shared" si="75"/>
        <v>A</v>
      </c>
      <c r="S308" s="12">
        <f t="shared" si="76"/>
        <v>-2</v>
      </c>
      <c r="X308" s="13">
        <f t="shared" si="77"/>
        <v>0.91291402570167168</v>
      </c>
      <c r="Y308" s="12">
        <f t="shared" si="78"/>
        <v>3.3842463572476686E-3</v>
      </c>
      <c r="AC308" s="13">
        <f t="shared" si="79"/>
        <v>1.0662578772559761</v>
      </c>
      <c r="AD308" s="12">
        <f t="shared" si="80"/>
        <v>8.0537793656926815E-3</v>
      </c>
      <c r="AH308" s="13">
        <f t="shared" si="81"/>
        <v>1.121367639448084</v>
      </c>
      <c r="AI308" s="12">
        <f t="shared" si="82"/>
        <v>9.1634067922869277E-3</v>
      </c>
      <c r="AM308" s="13">
        <f t="shared" si="83"/>
        <v>1.1385164309411318</v>
      </c>
      <c r="AN308" s="12">
        <f t="shared" si="84"/>
        <v>9.5010738686272956E-3</v>
      </c>
    </row>
    <row r="309" spans="1:40" x14ac:dyDescent="0.3">
      <c r="A309" s="13">
        <f t="shared" si="68"/>
        <v>6.4863443354823847E-4</v>
      </c>
      <c r="C309" s="13" t="str">
        <f t="shared" si="69"/>
        <v>A</v>
      </c>
      <c r="D309" s="12">
        <f t="shared" si="70"/>
        <v>-2</v>
      </c>
      <c r="H309" s="13" t="str">
        <f t="shared" si="71"/>
        <v>A</v>
      </c>
      <c r="I309" s="12">
        <f t="shared" si="72"/>
        <v>-2</v>
      </c>
      <c r="M309" s="13" t="str">
        <f t="shared" si="73"/>
        <v>A</v>
      </c>
      <c r="N309" s="12">
        <f t="shared" si="74"/>
        <v>-2</v>
      </c>
      <c r="R309" s="13" t="str">
        <f t="shared" si="75"/>
        <v>A</v>
      </c>
      <c r="S309" s="12">
        <f t="shared" si="76"/>
        <v>-2</v>
      </c>
      <c r="X309" s="13">
        <f t="shared" si="77"/>
        <v>0.91557575445292261</v>
      </c>
      <c r="Y309" s="12">
        <f t="shared" si="78"/>
        <v>3.4258686826274779E-3</v>
      </c>
      <c r="AC309" s="13">
        <f t="shared" si="79"/>
        <v>1.0684708913976333</v>
      </c>
      <c r="AD309" s="12">
        <f t="shared" si="80"/>
        <v>8.071975340738018E-3</v>
      </c>
      <c r="AH309" s="13">
        <f t="shared" si="81"/>
        <v>1.1234001103742268</v>
      </c>
      <c r="AI309" s="12">
        <f t="shared" si="82"/>
        <v>9.1804891725844346E-3</v>
      </c>
      <c r="AM309" s="13">
        <f t="shared" si="83"/>
        <v>1.1404987266664164</v>
      </c>
      <c r="AN309" s="12">
        <f t="shared" si="84"/>
        <v>9.5178795439398289E-3</v>
      </c>
    </row>
    <row r="310" spans="1:40" x14ac:dyDescent="0.3">
      <c r="A310" s="13">
        <f t="shared" si="68"/>
        <v>6.5765783735542054E-4</v>
      </c>
      <c r="C310" s="13" t="str">
        <f t="shared" si="69"/>
        <v>A</v>
      </c>
      <c r="D310" s="12">
        <f t="shared" si="70"/>
        <v>-2</v>
      </c>
      <c r="H310" s="13" t="str">
        <f t="shared" si="71"/>
        <v>A</v>
      </c>
      <c r="I310" s="12">
        <f t="shared" si="72"/>
        <v>-2</v>
      </c>
      <c r="M310" s="13" t="str">
        <f t="shared" si="73"/>
        <v>A</v>
      </c>
      <c r="N310" s="12">
        <f t="shared" si="74"/>
        <v>-2</v>
      </c>
      <c r="R310" s="13" t="str">
        <f t="shared" si="75"/>
        <v>A</v>
      </c>
      <c r="S310" s="12">
        <f t="shared" si="76"/>
        <v>-2</v>
      </c>
      <c r="X310" s="13">
        <f t="shared" si="77"/>
        <v>0.91828535006082856</v>
      </c>
      <c r="Y310" s="12">
        <f t="shared" si="78"/>
        <v>3.4671543186178605E-3</v>
      </c>
      <c r="AC310" s="13">
        <f t="shared" si="79"/>
        <v>1.0707112554631628</v>
      </c>
      <c r="AD310" s="12">
        <f t="shared" si="80"/>
        <v>8.0904026261740709E-3</v>
      </c>
      <c r="AH310" s="13">
        <f t="shared" si="81"/>
        <v>1.1254584502962806</v>
      </c>
      <c r="AI310" s="12">
        <f t="shared" si="82"/>
        <v>9.1977942997677007E-3</v>
      </c>
      <c r="AM310" s="13">
        <f t="shared" si="83"/>
        <v>1.142506438928873</v>
      </c>
      <c r="AN310" s="12">
        <f t="shared" si="84"/>
        <v>9.5349055746799458E-3</v>
      </c>
    </row>
    <row r="311" spans="1:40" x14ac:dyDescent="0.3">
      <c r="A311" s="13">
        <f t="shared" si="68"/>
        <v>6.6680676921362198E-4</v>
      </c>
      <c r="C311" s="13" t="str">
        <f t="shared" si="69"/>
        <v>A</v>
      </c>
      <c r="D311" s="12">
        <f t="shared" si="70"/>
        <v>-2</v>
      </c>
      <c r="H311" s="13" t="str">
        <f t="shared" si="71"/>
        <v>A</v>
      </c>
      <c r="I311" s="12">
        <f t="shared" si="72"/>
        <v>-2</v>
      </c>
      <c r="M311" s="13" t="str">
        <f t="shared" si="73"/>
        <v>A</v>
      </c>
      <c r="N311" s="12">
        <f t="shared" si="74"/>
        <v>-2</v>
      </c>
      <c r="R311" s="13" t="str">
        <f t="shared" si="75"/>
        <v>A</v>
      </c>
      <c r="S311" s="12">
        <f t="shared" si="76"/>
        <v>-2</v>
      </c>
      <c r="X311" s="13">
        <f t="shared" si="77"/>
        <v>0.92104160811343172</v>
      </c>
      <c r="Y311" s="12">
        <f t="shared" si="78"/>
        <v>3.5081472815814705E-3</v>
      </c>
      <c r="AC311" s="13">
        <f t="shared" si="79"/>
        <v>1.0729792689577529</v>
      </c>
      <c r="AD311" s="12">
        <f t="shared" si="80"/>
        <v>8.10906398465722E-3</v>
      </c>
      <c r="AH311" s="13">
        <f t="shared" si="81"/>
        <v>1.1275429582539438</v>
      </c>
      <c r="AI311" s="12">
        <f t="shared" si="82"/>
        <v>9.2153249380356808E-3</v>
      </c>
      <c r="AM311" s="13">
        <f t="shared" si="83"/>
        <v>1.1445398656607446</v>
      </c>
      <c r="AN311" s="12">
        <f t="shared" si="84"/>
        <v>9.5521547195929965E-3</v>
      </c>
    </row>
    <row r="312" spans="1:40" x14ac:dyDescent="0.3">
      <c r="A312" s="13">
        <f t="shared" si="68"/>
        <v>6.7608297539198197E-4</v>
      </c>
      <c r="C312" s="13" t="str">
        <f t="shared" si="69"/>
        <v>A</v>
      </c>
      <c r="D312" s="12">
        <f t="shared" si="70"/>
        <v>-2</v>
      </c>
      <c r="H312" s="13" t="str">
        <f t="shared" si="71"/>
        <v>A</v>
      </c>
      <c r="I312" s="12">
        <f t="shared" si="72"/>
        <v>-2</v>
      </c>
      <c r="M312" s="13" t="str">
        <f t="shared" si="73"/>
        <v>A</v>
      </c>
      <c r="N312" s="12">
        <f t="shared" si="74"/>
        <v>-2</v>
      </c>
      <c r="R312" s="13" t="str">
        <f t="shared" si="75"/>
        <v>A</v>
      </c>
      <c r="S312" s="12">
        <f t="shared" si="76"/>
        <v>-2</v>
      </c>
      <c r="X312" s="13">
        <f t="shared" si="77"/>
        <v>0.92384350258900372</v>
      </c>
      <c r="Y312" s="12">
        <f t="shared" si="78"/>
        <v>3.5488869581969994E-3</v>
      </c>
      <c r="AC312" s="13">
        <f t="shared" si="79"/>
        <v>1.075275233832685</v>
      </c>
      <c r="AD312" s="12">
        <f t="shared" si="80"/>
        <v>8.127962209238785E-3</v>
      </c>
      <c r="AH312" s="13">
        <f t="shared" si="81"/>
        <v>1.1296539360168141</v>
      </c>
      <c r="AI312" s="12">
        <f t="shared" si="82"/>
        <v>9.2330838833906831E-3</v>
      </c>
      <c r="AM312" s="13">
        <f t="shared" si="83"/>
        <v>1.1465993075960621</v>
      </c>
      <c r="AN312" s="12">
        <f t="shared" si="84"/>
        <v>9.5696297695456473E-3</v>
      </c>
    </row>
    <row r="313" spans="1:40" x14ac:dyDescent="0.3">
      <c r="A313" s="13">
        <f t="shared" si="68"/>
        <v>6.8548822645266157E-4</v>
      </c>
      <c r="C313" s="13" t="str">
        <f t="shared" si="69"/>
        <v>A</v>
      </c>
      <c r="D313" s="12">
        <f t="shared" si="70"/>
        <v>-2</v>
      </c>
      <c r="H313" s="13" t="str">
        <f t="shared" si="71"/>
        <v>A</v>
      </c>
      <c r="I313" s="12">
        <f t="shared" si="72"/>
        <v>-2</v>
      </c>
      <c r="M313" s="13" t="str">
        <f t="shared" si="73"/>
        <v>A</v>
      </c>
      <c r="N313" s="12">
        <f t="shared" si="74"/>
        <v>-2</v>
      </c>
      <c r="R313" s="13" t="str">
        <f t="shared" si="75"/>
        <v>A</v>
      </c>
      <c r="S313" s="12">
        <f t="shared" si="76"/>
        <v>-2</v>
      </c>
      <c r="X313" s="13">
        <f t="shared" si="77"/>
        <v>0.92669015847241265</v>
      </c>
      <c r="Y313" s="12">
        <f t="shared" si="78"/>
        <v>3.5894087996505238E-3</v>
      </c>
      <c r="AC313" s="13">
        <f t="shared" si="79"/>
        <v>1.0775994544892993</v>
      </c>
      <c r="AD313" s="12">
        <f t="shared" si="80"/>
        <v>8.1471001236872818E-3</v>
      </c>
      <c r="AH313" s="13">
        <f t="shared" si="81"/>
        <v>1.1317916880930721</v>
      </c>
      <c r="AI313" s="12">
        <f t="shared" si="82"/>
        <v>9.2510739639758248E-3</v>
      </c>
      <c r="AM313" s="13">
        <f t="shared" si="83"/>
        <v>1.1486850682809999</v>
      </c>
      <c r="AN313" s="12">
        <f t="shared" si="84"/>
        <v>9.5873335478691216E-3</v>
      </c>
    </row>
    <row r="314" spans="1:40" x14ac:dyDescent="0.3">
      <c r="A314" s="13">
        <f t="shared" si="68"/>
        <v>6.9502431758879676E-4</v>
      </c>
      <c r="C314" s="13" t="str">
        <f t="shared" si="69"/>
        <v>A</v>
      </c>
      <c r="D314" s="12">
        <f t="shared" si="70"/>
        <v>-2</v>
      </c>
      <c r="H314" s="13" t="str">
        <f t="shared" si="71"/>
        <v>A</v>
      </c>
      <c r="I314" s="12">
        <f t="shared" si="72"/>
        <v>-2</v>
      </c>
      <c r="M314" s="13" t="str">
        <f t="shared" si="73"/>
        <v>A</v>
      </c>
      <c r="N314" s="12">
        <f t="shared" si="74"/>
        <v>-2</v>
      </c>
      <c r="R314" s="13" t="str">
        <f t="shared" si="75"/>
        <v>A</v>
      </c>
      <c r="S314" s="12">
        <f t="shared" si="76"/>
        <v>-2</v>
      </c>
      <c r="X314" s="13">
        <f t="shared" si="77"/>
        <v>0.92958082951134313</v>
      </c>
      <c r="Y314" s="12">
        <f t="shared" si="78"/>
        <v>3.6297448888828578E-3</v>
      </c>
      <c r="AC314" s="13">
        <f t="shared" si="79"/>
        <v>1.0799522377826918</v>
      </c>
      <c r="AD314" s="12">
        <f t="shared" si="80"/>
        <v>8.1664805828150621E-3</v>
      </c>
      <c r="AH314" s="13">
        <f t="shared" si="81"/>
        <v>1.1339565217378447</v>
      </c>
      <c r="AI314" s="12">
        <f t="shared" si="82"/>
        <v>9.2692980404163565E-3</v>
      </c>
      <c r="AM314" s="13">
        <f t="shared" si="83"/>
        <v>1.1507974540839161</v>
      </c>
      <c r="AN314" s="12">
        <f t="shared" si="84"/>
        <v>9.605268910706271E-3</v>
      </c>
    </row>
    <row r="315" spans="1:40" x14ac:dyDescent="0.3">
      <c r="A315" s="13">
        <f t="shared" si="68"/>
        <v>7.0469306896714737E-4</v>
      </c>
      <c r="C315" s="13" t="str">
        <f t="shared" si="69"/>
        <v>A</v>
      </c>
      <c r="D315" s="12">
        <f t="shared" si="70"/>
        <v>-2</v>
      </c>
      <c r="H315" s="13" t="str">
        <f t="shared" si="71"/>
        <v>A</v>
      </c>
      <c r="I315" s="12">
        <f t="shared" si="72"/>
        <v>-2</v>
      </c>
      <c r="M315" s="13" t="str">
        <f t="shared" si="73"/>
        <v>A</v>
      </c>
      <c r="N315" s="12">
        <f t="shared" si="74"/>
        <v>-2</v>
      </c>
      <c r="R315" s="13" t="str">
        <f t="shared" si="75"/>
        <v>A</v>
      </c>
      <c r="S315" s="12">
        <f t="shared" si="76"/>
        <v>-2</v>
      </c>
      <c r="X315" s="13">
        <f t="shared" si="77"/>
        <v>0.93251487999051863</v>
      </c>
      <c r="Y315" s="12">
        <f t="shared" si="78"/>
        <v>3.6699244081272032E-3</v>
      </c>
      <c r="AC315" s="13">
        <f t="shared" si="79"/>
        <v>1.0823338930251591</v>
      </c>
      <c r="AD315" s="12">
        <f t="shared" si="80"/>
        <v>8.1861064728092191E-3</v>
      </c>
      <c r="AH315" s="13">
        <f t="shared" si="81"/>
        <v>1.136148746961253</v>
      </c>
      <c r="AI315" s="12">
        <f t="shared" si="82"/>
        <v>9.2877590061648443E-3</v>
      </c>
      <c r="AM315" s="13">
        <f t="shared" si="83"/>
        <v>1.1529367742050673</v>
      </c>
      <c r="AN315" s="12">
        <f t="shared" si="84"/>
        <v>9.6234387473624998E-3</v>
      </c>
    </row>
    <row r="316" spans="1:40" x14ac:dyDescent="0.3">
      <c r="A316" s="13">
        <f t="shared" si="68"/>
        <v>7.1449632607551361E-4</v>
      </c>
      <c r="C316" s="13" t="str">
        <f t="shared" si="69"/>
        <v>A</v>
      </c>
      <c r="D316" s="12">
        <f t="shared" si="70"/>
        <v>-2</v>
      </c>
      <c r="H316" s="13" t="str">
        <f t="shared" si="71"/>
        <v>A</v>
      </c>
      <c r="I316" s="12">
        <f t="shared" si="72"/>
        <v>-2</v>
      </c>
      <c r="M316" s="13" t="str">
        <f t="shared" si="73"/>
        <v>A</v>
      </c>
      <c r="N316" s="12">
        <f t="shared" si="74"/>
        <v>-2</v>
      </c>
      <c r="R316" s="13" t="str">
        <f t="shared" si="75"/>
        <v>A</v>
      </c>
      <c r="S316" s="12">
        <f t="shared" si="76"/>
        <v>-2</v>
      </c>
      <c r="X316" s="13">
        <f t="shared" si="77"/>
        <v>0.9354917696790358</v>
      </c>
      <c r="Y316" s="12">
        <f t="shared" si="78"/>
        <v>3.7099740273316595E-3</v>
      </c>
      <c r="AC316" s="13">
        <f t="shared" si="79"/>
        <v>1.0847447319893748</v>
      </c>
      <c r="AD316" s="12">
        <f t="shared" si="80"/>
        <v>8.2059807115670447E-3</v>
      </c>
      <c r="AH316" s="13">
        <f t="shared" si="81"/>
        <v>1.1383686765361285</v>
      </c>
      <c r="AI316" s="12">
        <f t="shared" si="82"/>
        <v>9.3064597878503713E-3</v>
      </c>
      <c r="AM316" s="13">
        <f t="shared" si="83"/>
        <v>1.1551033406859958</v>
      </c>
      <c r="AN316" s="12">
        <f t="shared" si="84"/>
        <v>9.641845980660568E-3</v>
      </c>
    </row>
    <row r="317" spans="1:40" x14ac:dyDescent="0.3">
      <c r="A317" s="13">
        <f t="shared" si="68"/>
        <v>7.2443596007499016E-4</v>
      </c>
      <c r="C317" s="13" t="str">
        <f t="shared" si="69"/>
        <v>A</v>
      </c>
      <c r="D317" s="12">
        <f t="shared" si="70"/>
        <v>-2</v>
      </c>
      <c r="H317" s="13" t="str">
        <f t="shared" si="71"/>
        <v>A</v>
      </c>
      <c r="I317" s="12">
        <f t="shared" si="72"/>
        <v>-2</v>
      </c>
      <c r="M317" s="13" t="str">
        <f t="shared" si="73"/>
        <v>A</v>
      </c>
      <c r="N317" s="12">
        <f t="shared" si="74"/>
        <v>-2</v>
      </c>
      <c r="R317" s="13" t="str">
        <f t="shared" si="75"/>
        <v>A</v>
      </c>
      <c r="S317" s="12">
        <f t="shared" si="76"/>
        <v>-2</v>
      </c>
      <c r="X317" s="13">
        <f t="shared" si="77"/>
        <v>0.93851104130711216</v>
      </c>
      <c r="Y317" s="12">
        <f t="shared" si="78"/>
        <v>3.7499182292206404E-3</v>
      </c>
      <c r="AC317" s="13">
        <f t="shared" si="79"/>
        <v>1.0871850689113147</v>
      </c>
      <c r="AD317" s="12">
        <f t="shared" si="80"/>
        <v>8.2261062490359433E-3</v>
      </c>
      <c r="AH317" s="13">
        <f t="shared" si="81"/>
        <v>1.1406166260054051</v>
      </c>
      <c r="AI317" s="12">
        <f t="shared" si="82"/>
        <v>9.3254033456317831E-3</v>
      </c>
      <c r="AM317" s="13">
        <f t="shared" si="83"/>
        <v>1.1572974684185811</v>
      </c>
      <c r="AN317" s="12">
        <f t="shared" si="84"/>
        <v>9.6604935672994184E-3</v>
      </c>
    </row>
    <row r="318" spans="1:40" x14ac:dyDescent="0.3">
      <c r="A318" s="13">
        <f t="shared" si="68"/>
        <v>7.3451386815711478E-4</v>
      </c>
      <c r="C318" s="13" t="str">
        <f t="shared" si="69"/>
        <v>A</v>
      </c>
      <c r="D318" s="12">
        <f t="shared" si="70"/>
        <v>-2</v>
      </c>
      <c r="H318" s="13" t="str">
        <f t="shared" si="71"/>
        <v>A</v>
      </c>
      <c r="I318" s="12">
        <f t="shared" si="72"/>
        <v>-2</v>
      </c>
      <c r="M318" s="13" t="str">
        <f t="shared" si="73"/>
        <v>A</v>
      </c>
      <c r="N318" s="12">
        <f t="shared" si="74"/>
        <v>-2</v>
      </c>
      <c r="R318" s="13" t="str">
        <f t="shared" si="75"/>
        <v>A</v>
      </c>
      <c r="S318" s="12">
        <f t="shared" si="76"/>
        <v>-2</v>
      </c>
      <c r="X318" s="13">
        <f t="shared" si="77"/>
        <v>0.94157231007658204</v>
      </c>
      <c r="Y318" s="12">
        <f t="shared" si="78"/>
        <v>3.7897795831751155E-3</v>
      </c>
      <c r="AC318" s="13">
        <f t="shared" si="79"/>
        <v>1.089655220492914</v>
      </c>
      <c r="AD318" s="12">
        <f t="shared" si="80"/>
        <v>8.2464860675580745E-3</v>
      </c>
      <c r="AH318" s="13">
        <f t="shared" si="81"/>
        <v>1.1428929136891723</v>
      </c>
      <c r="AI318" s="12">
        <f t="shared" si="82"/>
        <v>9.3445926735550421E-3</v>
      </c>
      <c r="AM318" s="13">
        <f t="shared" si="83"/>
        <v>1.1595194751537505</v>
      </c>
      <c r="AN318" s="12">
        <f t="shared" si="84"/>
        <v>9.679384498217064E-3</v>
      </c>
    </row>
    <row r="319" spans="1:40" x14ac:dyDescent="0.3">
      <c r="A319" s="13">
        <f t="shared" si="68"/>
        <v>7.4473197390598873E-4</v>
      </c>
      <c r="C319" s="13" t="str">
        <f t="shared" si="69"/>
        <v>A</v>
      </c>
      <c r="D319" s="12">
        <f t="shared" si="70"/>
        <v>-2</v>
      </c>
      <c r="H319" s="13" t="str">
        <f t="shared" si="71"/>
        <v>A</v>
      </c>
      <c r="I319" s="12">
        <f t="shared" si="72"/>
        <v>-2</v>
      </c>
      <c r="M319" s="13" t="str">
        <f t="shared" si="73"/>
        <v>A</v>
      </c>
      <c r="N319" s="12">
        <f t="shared" si="74"/>
        <v>-2</v>
      </c>
      <c r="R319" s="13" t="str">
        <f t="shared" si="75"/>
        <v>A</v>
      </c>
      <c r="S319" s="12">
        <f t="shared" si="76"/>
        <v>-2</v>
      </c>
      <c r="X319" s="13">
        <f t="shared" si="77"/>
        <v>0.94467525481969095</v>
      </c>
      <c r="Y319" s="12">
        <f t="shared" si="78"/>
        <v>3.8295789774410657E-3</v>
      </c>
      <c r="AC319" s="13">
        <f t="shared" si="79"/>
        <v>1.092155505904471</v>
      </c>
      <c r="AD319" s="12">
        <f t="shared" si="80"/>
        <v>8.2671231822196364E-3</v>
      </c>
      <c r="AH319" s="13">
        <f t="shared" si="81"/>
        <v>1.1451978606913924</v>
      </c>
      <c r="AI319" s="12">
        <f t="shared" si="82"/>
        <v>9.3640307999147982E-3</v>
      </c>
      <c r="AM319" s="13">
        <f t="shared" si="83"/>
        <v>1.1617696815098448</v>
      </c>
      <c r="AN319" s="12">
        <f t="shared" si="84"/>
        <v>9.6985217989575649E-3</v>
      </c>
    </row>
    <row r="320" spans="1:40" x14ac:dyDescent="0.3">
      <c r="A320" s="13">
        <f t="shared" si="68"/>
        <v>7.5509222766543356E-4</v>
      </c>
      <c r="C320" s="13" t="str">
        <f t="shared" si="69"/>
        <v>A</v>
      </c>
      <c r="D320" s="12">
        <f t="shared" si="70"/>
        <v>-2</v>
      </c>
      <c r="H320" s="13" t="str">
        <f t="shared" si="71"/>
        <v>A</v>
      </c>
      <c r="I320" s="12">
        <f t="shared" si="72"/>
        <v>-2</v>
      </c>
      <c r="M320" s="13" t="str">
        <f t="shared" si="73"/>
        <v>A</v>
      </c>
      <c r="N320" s="12">
        <f t="shared" si="74"/>
        <v>-2</v>
      </c>
      <c r="R320" s="13" t="str">
        <f t="shared" si="75"/>
        <v>A</v>
      </c>
      <c r="S320" s="12">
        <f t="shared" si="76"/>
        <v>-2</v>
      </c>
      <c r="X320" s="13">
        <f t="shared" si="77"/>
        <v>0.94781961050372709</v>
      </c>
      <c r="Y320" s="12">
        <f t="shared" si="78"/>
        <v>3.86933581715812E-3</v>
      </c>
      <c r="AC320" s="13">
        <f t="shared" si="79"/>
        <v>1.0946862467867886</v>
      </c>
      <c r="AD320" s="12">
        <f t="shared" si="80"/>
        <v>8.288020641205018E-3</v>
      </c>
      <c r="AH320" s="13">
        <f t="shared" si="81"/>
        <v>1.1475317909062723</v>
      </c>
      <c r="AI320" s="12">
        <f t="shared" si="82"/>
        <v>9.3837207876202294E-3</v>
      </c>
      <c r="AM320" s="13">
        <f t="shared" si="83"/>
        <v>1.1640484109806279</v>
      </c>
      <c r="AN320" s="12">
        <f t="shared" si="84"/>
        <v>9.7179085300422539E-3</v>
      </c>
    </row>
    <row r="321" spans="1:40" x14ac:dyDescent="0.3">
      <c r="A321" s="13">
        <f t="shared" si="68"/>
        <v>7.6559660691125639E-4</v>
      </c>
      <c r="C321" s="13" t="str">
        <f t="shared" si="69"/>
        <v>A</v>
      </c>
      <c r="D321" s="12">
        <f t="shared" si="70"/>
        <v>-2</v>
      </c>
      <c r="H321" s="13" t="str">
        <f t="shared" si="71"/>
        <v>A</v>
      </c>
      <c r="I321" s="12">
        <f t="shared" si="72"/>
        <v>-2</v>
      </c>
      <c r="M321" s="13" t="str">
        <f t="shared" si="73"/>
        <v>A</v>
      </c>
      <c r="N321" s="12">
        <f t="shared" si="74"/>
        <v>-2</v>
      </c>
      <c r="R321" s="13" t="str">
        <f t="shared" si="75"/>
        <v>A</v>
      </c>
      <c r="S321" s="12">
        <f t="shared" si="76"/>
        <v>-2</v>
      </c>
      <c r="X321" s="13">
        <f t="shared" si="77"/>
        <v>0.95100516184211004</v>
      </c>
      <c r="Y321" s="12">
        <f t="shared" si="78"/>
        <v>3.9090681941609372E-3</v>
      </c>
      <c r="AC321" s="13">
        <f t="shared" si="79"/>
        <v>1.0972477672530605</v>
      </c>
      <c r="AD321" s="12">
        <f t="shared" si="80"/>
        <v>8.3091815261558521E-3</v>
      </c>
      <c r="AH321" s="13">
        <f t="shared" si="81"/>
        <v>1.1498950310242899</v>
      </c>
      <c r="AI321" s="12">
        <f t="shared" si="82"/>
        <v>9.4036657345652509E-3</v>
      </c>
      <c r="AM321" s="13">
        <f t="shared" si="83"/>
        <v>1.1663559899429439</v>
      </c>
      <c r="AN321" s="12">
        <f t="shared" si="84"/>
        <v>9.7375477873451795E-3</v>
      </c>
    </row>
    <row r="322" spans="1:40" x14ac:dyDescent="0.3">
      <c r="A322" s="13">
        <f t="shared" si="68"/>
        <v>7.762471166286915E-4</v>
      </c>
      <c r="C322" s="13" t="str">
        <f t="shared" si="69"/>
        <v>A</v>
      </c>
      <c r="D322" s="12">
        <f t="shared" si="70"/>
        <v>-2</v>
      </c>
      <c r="H322" s="13" t="str">
        <f t="shared" si="71"/>
        <v>A</v>
      </c>
      <c r="I322" s="12">
        <f t="shared" si="72"/>
        <v>-2</v>
      </c>
      <c r="M322" s="13" t="str">
        <f t="shared" si="73"/>
        <v>A</v>
      </c>
      <c r="N322" s="12">
        <f t="shared" si="74"/>
        <v>-2</v>
      </c>
      <c r="R322" s="13" t="str">
        <f t="shared" si="75"/>
        <v>A</v>
      </c>
      <c r="S322" s="12">
        <f t="shared" si="76"/>
        <v>-2</v>
      </c>
      <c r="X322" s="13">
        <f t="shared" si="77"/>
        <v>0.95423173782100401</v>
      </c>
      <c r="Y322" s="12">
        <f t="shared" si="78"/>
        <v>3.9487930333199726E-3</v>
      </c>
      <c r="AC322" s="13">
        <f t="shared" si="79"/>
        <v>1.0998403938904993</v>
      </c>
      <c r="AD322" s="12">
        <f t="shared" si="80"/>
        <v>8.3306089525350679E-3</v>
      </c>
      <c r="AH322" s="13">
        <f t="shared" si="81"/>
        <v>1.1522879105378714</v>
      </c>
      <c r="AI322" s="12">
        <f t="shared" si="82"/>
        <v>9.4238687740031517E-3</v>
      </c>
      <c r="AM322" s="13">
        <f t="shared" si="83"/>
        <v>1.168692747664009</v>
      </c>
      <c r="AN322" s="12">
        <f t="shared" si="84"/>
        <v>9.7574427024729651E-3</v>
      </c>
    </row>
    <row r="323" spans="1:40" x14ac:dyDescent="0.3">
      <c r="A323" s="13">
        <f t="shared" si="68"/>
        <v>7.8704578969509826E-4</v>
      </c>
      <c r="C323" s="13" t="str">
        <f t="shared" si="69"/>
        <v>A</v>
      </c>
      <c r="D323" s="12">
        <f t="shared" si="70"/>
        <v>-2</v>
      </c>
      <c r="H323" s="13" t="str">
        <f t="shared" si="71"/>
        <v>A</v>
      </c>
      <c r="I323" s="12">
        <f t="shared" si="72"/>
        <v>-2</v>
      </c>
      <c r="M323" s="13" t="str">
        <f t="shared" si="73"/>
        <v>A</v>
      </c>
      <c r="N323" s="12">
        <f t="shared" si="74"/>
        <v>-2</v>
      </c>
      <c r="R323" s="13" t="str">
        <f t="shared" si="75"/>
        <v>A</v>
      </c>
      <c r="S323" s="12">
        <f t="shared" si="76"/>
        <v>-2</v>
      </c>
      <c r="X323" s="13">
        <f t="shared" si="77"/>
        <v>0.95749920698803559</v>
      </c>
      <c r="Y323" s="12">
        <f t="shared" si="78"/>
        <v>3.9885262192667463E-3</v>
      </c>
      <c r="AC323" s="13">
        <f t="shared" si="79"/>
        <v>1.1024644557617114</v>
      </c>
      <c r="AD323" s="12">
        <f t="shared" si="80"/>
        <v>8.3523060699960735E-3</v>
      </c>
      <c r="AH323" s="13">
        <f t="shared" si="81"/>
        <v>1.1547107617467109</v>
      </c>
      <c r="AI323" s="12">
        <f t="shared" si="82"/>
        <v>9.4443330749257575E-3</v>
      </c>
      <c r="AM323" s="13">
        <f t="shared" si="83"/>
        <v>1.1710590163083356</v>
      </c>
      <c r="AN323" s="12">
        <f t="shared" si="84"/>
        <v>9.7775964431490309E-3</v>
      </c>
    </row>
    <row r="324" spans="1:40" x14ac:dyDescent="0.3">
      <c r="A324" s="13">
        <f t="shared" si="68"/>
        <v>7.979946872679768E-4</v>
      </c>
      <c r="C324" s="13" t="str">
        <f t="shared" si="69"/>
        <v>A</v>
      </c>
      <c r="D324" s="12">
        <f t="shared" si="70"/>
        <v>-2</v>
      </c>
      <c r="H324" s="13" t="str">
        <f t="shared" si="71"/>
        <v>A</v>
      </c>
      <c r="I324" s="12">
        <f t="shared" si="72"/>
        <v>-2</v>
      </c>
      <c r="M324" s="13" t="str">
        <f t="shared" si="73"/>
        <v>A</v>
      </c>
      <c r="N324" s="12">
        <f t="shared" si="74"/>
        <v>-2</v>
      </c>
      <c r="R324" s="13" t="str">
        <f t="shared" si="75"/>
        <v>A</v>
      </c>
      <c r="S324" s="12">
        <f t="shared" si="76"/>
        <v>-2</v>
      </c>
      <c r="X324" s="13">
        <f t="shared" si="77"/>
        <v>0.96080747337898587</v>
      </c>
      <c r="Y324" s="12">
        <f t="shared" si="78"/>
        <v>4.0282827066266168E-3</v>
      </c>
      <c r="AC324" s="13">
        <f t="shared" si="79"/>
        <v>1.1051202844058186</v>
      </c>
      <c r="AD324" s="12">
        <f t="shared" si="80"/>
        <v>8.3742760627571085E-3</v>
      </c>
      <c r="AH324" s="13">
        <f t="shared" si="81"/>
        <v>1.1571639197627379</v>
      </c>
      <c r="AI324" s="12">
        <f t="shared" si="82"/>
        <v>9.4650618424472113E-3</v>
      </c>
      <c r="AM324" s="13">
        <f t="shared" si="83"/>
        <v>1.1734551309442887</v>
      </c>
      <c r="AN324" s="12">
        <f t="shared" si="84"/>
        <v>9.7980122136023754E-3</v>
      </c>
    </row>
    <row r="325" spans="1:40" x14ac:dyDescent="0.3">
      <c r="A325" s="13">
        <f t="shared" si="68"/>
        <v>8.0909589917838227E-4</v>
      </c>
      <c r="C325" s="13" t="str">
        <f t="shared" si="69"/>
        <v>A</v>
      </c>
      <c r="D325" s="12">
        <f t="shared" si="70"/>
        <v>-2</v>
      </c>
      <c r="H325" s="13" t="str">
        <f t="shared" si="71"/>
        <v>A</v>
      </c>
      <c r="I325" s="12">
        <f t="shared" si="72"/>
        <v>-2</v>
      </c>
      <c r="M325" s="13" t="str">
        <f t="shared" si="73"/>
        <v>A</v>
      </c>
      <c r="N325" s="12">
        <f t="shared" si="74"/>
        <v>-2</v>
      </c>
      <c r="R325" s="13" t="str">
        <f t="shared" si="75"/>
        <v>A</v>
      </c>
      <c r="S325" s="12">
        <f t="shared" si="76"/>
        <v>-2</v>
      </c>
      <c r="X325" s="13">
        <f t="shared" si="77"/>
        <v>0.96415647298137996</v>
      </c>
      <c r="Y325" s="12">
        <f t="shared" si="78"/>
        <v>4.0680766163119783E-3</v>
      </c>
      <c r="AC325" s="13">
        <f t="shared" si="79"/>
        <v>1.1078082138393277</v>
      </c>
      <c r="AD325" s="12">
        <f t="shared" si="80"/>
        <v>8.3965221499809287E-3</v>
      </c>
      <c r="AH325" s="13">
        <f t="shared" si="81"/>
        <v>1.1596477225147206</v>
      </c>
      <c r="AI325" s="12">
        <f t="shared" si="82"/>
        <v>9.4860583181924016E-3</v>
      </c>
      <c r="AM325" s="13">
        <f t="shared" si="83"/>
        <v>1.1758814295502575</v>
      </c>
      <c r="AN325" s="12">
        <f t="shared" si="84"/>
        <v>9.8186932549609203E-3</v>
      </c>
    </row>
    <row r="326" spans="1:40" x14ac:dyDescent="0.3">
      <c r="A326" s="13">
        <f t="shared" si="68"/>
        <v>8.2035154432981807E-4</v>
      </c>
      <c r="C326" s="13" t="str">
        <f t="shared" si="69"/>
        <v>A</v>
      </c>
      <c r="D326" s="12">
        <f t="shared" si="70"/>
        <v>-2</v>
      </c>
      <c r="H326" s="13" t="str">
        <f t="shared" si="71"/>
        <v>A</v>
      </c>
      <c r="I326" s="12">
        <f t="shared" si="72"/>
        <v>-2</v>
      </c>
      <c r="M326" s="13" t="str">
        <f t="shared" si="73"/>
        <v>A</v>
      </c>
      <c r="N326" s="12">
        <f t="shared" si="74"/>
        <v>-2</v>
      </c>
      <c r="R326" s="13" t="str">
        <f t="shared" si="75"/>
        <v>A</v>
      </c>
      <c r="S326" s="12">
        <f t="shared" si="76"/>
        <v>-2</v>
      </c>
      <c r="X326" s="13">
        <f t="shared" si="77"/>
        <v>0.96754617065216553</v>
      </c>
      <c r="Y326" s="12">
        <f t="shared" si="78"/>
        <v>4.1079213199754052E-3</v>
      </c>
      <c r="AC326" s="13">
        <f t="shared" si="79"/>
        <v>1.110528580556752</v>
      </c>
      <c r="AD326" s="12">
        <f t="shared" si="80"/>
        <v>8.4190475861598991E-3</v>
      </c>
      <c r="AH326" s="13">
        <f t="shared" si="81"/>
        <v>1.1621625107525098</v>
      </c>
      <c r="AI326" s="12">
        <f t="shared" si="82"/>
        <v>9.5073257806902491E-3</v>
      </c>
      <c r="AM326" s="13">
        <f t="shared" si="83"/>
        <v>1.1783382530204567</v>
      </c>
      <c r="AN326" s="12">
        <f t="shared" si="84"/>
        <v>9.8396428456495374E-3</v>
      </c>
    </row>
    <row r="327" spans="1:40" x14ac:dyDescent="0.3">
      <c r="A327" s="13">
        <f t="shared" si="68"/>
        <v>8.3176377110267066E-4</v>
      </c>
      <c r="C327" s="13" t="str">
        <f t="shared" si="69"/>
        <v>A</v>
      </c>
      <c r="D327" s="12">
        <f t="shared" si="70"/>
        <v>-2</v>
      </c>
      <c r="H327" s="13" t="str">
        <f t="shared" si="71"/>
        <v>A</v>
      </c>
      <c r="I327" s="12">
        <f t="shared" si="72"/>
        <v>-2</v>
      </c>
      <c r="M327" s="13" t="str">
        <f t="shared" si="73"/>
        <v>A</v>
      </c>
      <c r="N327" s="12">
        <f t="shared" si="74"/>
        <v>-2</v>
      </c>
      <c r="R327" s="13" t="str">
        <f t="shared" si="75"/>
        <v>A</v>
      </c>
      <c r="S327" s="12">
        <f t="shared" si="76"/>
        <v>-2</v>
      </c>
      <c r="X327" s="13">
        <f t="shared" si="77"/>
        <v>0.97097655742124866</v>
      </c>
      <c r="Y327" s="12">
        <f t="shared" si="78"/>
        <v>4.1478295143591755E-3</v>
      </c>
      <c r="AC327" s="13">
        <f t="shared" si="79"/>
        <v>1.1132817235309886</v>
      </c>
      <c r="AD327" s="12">
        <f t="shared" si="80"/>
        <v>8.441855661506556E-3</v>
      </c>
      <c r="AH327" s="13">
        <f t="shared" si="81"/>
        <v>1.1647086280509162</v>
      </c>
      <c r="AI327" s="12">
        <f t="shared" si="82"/>
        <v>9.5288675457717749E-3</v>
      </c>
      <c r="AM327" s="13">
        <f t="shared" si="83"/>
        <v>1.1808259451703351</v>
      </c>
      <c r="AN327" s="12">
        <f t="shared" si="84"/>
        <v>9.8608643017928117E-3</v>
      </c>
    </row>
    <row r="328" spans="1:40" x14ac:dyDescent="0.3">
      <c r="A328" s="13">
        <f t="shared" si="68"/>
        <v>8.4333475776427554E-4</v>
      </c>
      <c r="C328" s="13" t="str">
        <f t="shared" si="69"/>
        <v>A</v>
      </c>
      <c r="D328" s="12">
        <f t="shared" si="70"/>
        <v>-2</v>
      </c>
      <c r="H328" s="13" t="str">
        <f t="shared" si="71"/>
        <v>A</v>
      </c>
      <c r="I328" s="12">
        <f t="shared" si="72"/>
        <v>-2</v>
      </c>
      <c r="M328" s="13" t="str">
        <f t="shared" si="73"/>
        <v>A</v>
      </c>
      <c r="N328" s="12">
        <f t="shared" si="74"/>
        <v>-2</v>
      </c>
      <c r="R328" s="13" t="str">
        <f t="shared" si="75"/>
        <v>A</v>
      </c>
      <c r="S328" s="12">
        <f t="shared" si="76"/>
        <v>-2</v>
      </c>
      <c r="X328" s="13">
        <f t="shared" si="77"/>
        <v>0.97444764812437024</v>
      </c>
      <c r="Y328" s="12">
        <f t="shared" si="78"/>
        <v>4.1878132869851564E-3</v>
      </c>
      <c r="AC328" s="13">
        <f t="shared" si="79"/>
        <v>1.1160679842134493</v>
      </c>
      <c r="AD328" s="12">
        <f t="shared" si="80"/>
        <v>8.4649497023498547E-3</v>
      </c>
      <c r="AH328" s="13">
        <f t="shared" si="81"/>
        <v>1.1672864208132219</v>
      </c>
      <c r="AI328" s="12">
        <f t="shared" si="82"/>
        <v>9.5506869669732073E-3</v>
      </c>
      <c r="AM328" s="13">
        <f t="shared" si="83"/>
        <v>1.1833448527416006</v>
      </c>
      <c r="AN328" s="12">
        <f t="shared" si="84"/>
        <v>9.8823609776226944E-3</v>
      </c>
    </row>
    <row r="329" spans="1:40" x14ac:dyDescent="0.3">
      <c r="A329" s="13">
        <f t="shared" si="68"/>
        <v>8.5506671288468317E-4</v>
      </c>
      <c r="C329" s="13" t="str">
        <f t="shared" si="69"/>
        <v>A</v>
      </c>
      <c r="D329" s="12">
        <f t="shared" si="70"/>
        <v>-2</v>
      </c>
      <c r="H329" s="13" t="str">
        <f t="shared" si="71"/>
        <v>A</v>
      </c>
      <c r="I329" s="12">
        <f t="shared" si="72"/>
        <v>-2</v>
      </c>
      <c r="M329" s="13" t="str">
        <f t="shared" si="73"/>
        <v>A</v>
      </c>
      <c r="N329" s="12">
        <f t="shared" si="74"/>
        <v>-2</v>
      </c>
      <c r="R329" s="13" t="str">
        <f t="shared" si="75"/>
        <v>A</v>
      </c>
      <c r="S329" s="12">
        <f t="shared" si="76"/>
        <v>-2</v>
      </c>
      <c r="X329" s="13">
        <f t="shared" si="77"/>
        <v>0.97795947931825822</v>
      </c>
      <c r="Y329" s="12">
        <f t="shared" si="78"/>
        <v>4.2278841743917713E-3</v>
      </c>
      <c r="AC329" s="13">
        <f t="shared" si="79"/>
        <v>1.1188877065339518</v>
      </c>
      <c r="AD329" s="12">
        <f t="shared" si="80"/>
        <v>8.488333071537053E-3</v>
      </c>
      <c r="AH329" s="13">
        <f t="shared" si="81"/>
        <v>1.1698962382743201</v>
      </c>
      <c r="AI329" s="12">
        <f t="shared" si="82"/>
        <v>9.5727874359440943E-3</v>
      </c>
      <c r="AM329" s="13">
        <f t="shared" si="83"/>
        <v>1.1858953254068483</v>
      </c>
      <c r="AN329" s="12">
        <f t="shared" si="84"/>
        <v>9.9041362658910392E-3</v>
      </c>
    </row>
    <row r="330" spans="1:40" x14ac:dyDescent="0.3">
      <c r="A330" s="13">
        <f t="shared" si="68"/>
        <v>8.6696187575821635E-4</v>
      </c>
      <c r="C330" s="13" t="str">
        <f t="shared" si="69"/>
        <v>A</v>
      </c>
      <c r="D330" s="12">
        <f t="shared" si="70"/>
        <v>-2</v>
      </c>
      <c r="H330" s="13" t="str">
        <f t="shared" si="71"/>
        <v>A</v>
      </c>
      <c r="I330" s="12">
        <f t="shared" si="72"/>
        <v>-2</v>
      </c>
      <c r="M330" s="13" t="str">
        <f t="shared" si="73"/>
        <v>A</v>
      </c>
      <c r="N330" s="12">
        <f t="shared" si="74"/>
        <v>-2</v>
      </c>
      <c r="R330" s="13" t="str">
        <f t="shared" si="75"/>
        <v>A</v>
      </c>
      <c r="S330" s="12">
        <f t="shared" si="76"/>
        <v>-2</v>
      </c>
      <c r="X330" s="13">
        <f t="shared" si="77"/>
        <v>0.98151210743869244</v>
      </c>
      <c r="Y330" s="12">
        <f t="shared" si="78"/>
        <v>4.2680532139315174E-3</v>
      </c>
      <c r="AC330" s="13">
        <f t="shared" si="79"/>
        <v>1.1217412369003779</v>
      </c>
      <c r="AD330" s="12">
        <f t="shared" si="80"/>
        <v>8.5120091688414973E-3</v>
      </c>
      <c r="AH330" s="13">
        <f t="shared" si="81"/>
        <v>1.17253843250349</v>
      </c>
      <c r="AI330" s="12">
        <f t="shared" si="82"/>
        <v>9.5951723828605808E-3</v>
      </c>
      <c r="AM330" s="13">
        <f t="shared" si="83"/>
        <v>1.1884777157738009</v>
      </c>
      <c r="AN330" s="12">
        <f t="shared" si="84"/>
        <v>9.9261935982872009E-3</v>
      </c>
    </row>
    <row r="331" spans="1:40" x14ac:dyDescent="0.3">
      <c r="A331" s="13">
        <f t="shared" si="68"/>
        <v>8.7902251683088389E-4</v>
      </c>
      <c r="C331" s="13" t="str">
        <f t="shared" si="69"/>
        <v>A</v>
      </c>
      <c r="D331" s="12">
        <f t="shared" si="70"/>
        <v>-2</v>
      </c>
      <c r="H331" s="13" t="str">
        <f t="shared" si="71"/>
        <v>A</v>
      </c>
      <c r="I331" s="12">
        <f t="shared" si="72"/>
        <v>-2</v>
      </c>
      <c r="M331" s="13" t="str">
        <f t="shared" si="73"/>
        <v>A</v>
      </c>
      <c r="N331" s="12">
        <f t="shared" si="74"/>
        <v>-2</v>
      </c>
      <c r="R331" s="13" t="str">
        <f t="shared" si="75"/>
        <v>A</v>
      </c>
      <c r="S331" s="12">
        <f t="shared" si="76"/>
        <v>-2</v>
      </c>
      <c r="X331" s="13">
        <f t="shared" si="77"/>
        <v>0.98510560716838425</v>
      </c>
      <c r="Y331" s="12">
        <f t="shared" si="78"/>
        <v>4.3083309899839108E-3</v>
      </c>
      <c r="AC331" s="13">
        <f t="shared" si="79"/>
        <v>1.1246289241980933</v>
      </c>
      <c r="AD331" s="12">
        <f t="shared" si="80"/>
        <v>8.5359814313762973E-3</v>
      </c>
      <c r="AH331" s="13">
        <f t="shared" si="81"/>
        <v>1.1752133584067936</v>
      </c>
      <c r="AI331" s="12">
        <f t="shared" si="82"/>
        <v>9.6178452768439591E-3</v>
      </c>
      <c r="AM331" s="13">
        <f t="shared" si="83"/>
        <v>1.1910923793891439</v>
      </c>
      <c r="AN331" s="12">
        <f t="shared" si="84"/>
        <v>9.9485364458607329E-3</v>
      </c>
    </row>
    <row r="332" spans="1:40" x14ac:dyDescent="0.3">
      <c r="A332" s="13">
        <f t="shared" ref="A332:A395" si="85">D$2*10^((ROW(A332)-7)*LOG(H$2/D$2,10)/C$2)</f>
        <v>8.9125093813374572E-4</v>
      </c>
      <c r="C332" s="13" t="str">
        <f t="shared" si="69"/>
        <v>A</v>
      </c>
      <c r="D332" s="12">
        <f t="shared" si="70"/>
        <v>-2</v>
      </c>
      <c r="H332" s="13" t="str">
        <f t="shared" si="71"/>
        <v>A</v>
      </c>
      <c r="I332" s="12">
        <f t="shared" si="72"/>
        <v>-2</v>
      </c>
      <c r="M332" s="13" t="str">
        <f t="shared" si="73"/>
        <v>A</v>
      </c>
      <c r="N332" s="12">
        <f t="shared" si="74"/>
        <v>-2</v>
      </c>
      <c r="R332" s="13" t="str">
        <f t="shared" si="75"/>
        <v>A</v>
      </c>
      <c r="S332" s="12">
        <f t="shared" si="76"/>
        <v>-2</v>
      </c>
      <c r="X332" s="13">
        <f t="shared" si="77"/>
        <v>0.98874006998674557</v>
      </c>
      <c r="Y332" s="12">
        <f t="shared" si="78"/>
        <v>4.3487276753081663E-3</v>
      </c>
      <c r="AC332" s="13">
        <f t="shared" si="79"/>
        <v>1.1275511197891428</v>
      </c>
      <c r="AD332" s="12">
        <f t="shared" si="80"/>
        <v>8.5602533340140598E-3</v>
      </c>
      <c r="AH332" s="13">
        <f t="shared" si="81"/>
        <v>1.1779213737291054</v>
      </c>
      <c r="AI332" s="12">
        <f t="shared" si="82"/>
        <v>9.6408096263845208E-3</v>
      </c>
      <c r="AM332" s="13">
        <f t="shared" si="83"/>
        <v>1.1937396747419657</v>
      </c>
      <c r="AN332" s="12">
        <f t="shared" si="84"/>
        <v>9.9711683194492907E-3</v>
      </c>
    </row>
    <row r="333" spans="1:40" x14ac:dyDescent="0.3">
      <c r="A333" s="13">
        <f t="shared" si="85"/>
        <v>9.0364947372230137E-4</v>
      </c>
      <c r="C333" s="13" t="str">
        <f t="shared" ref="C333:C396" si="86">IF(D333&gt;=0,SQRT(2*(((1/C$5+D333+$A333)/2)^2+((D333+$A333-1/C$5)/2)^2+(($A333/($A333+1))*(1/C$5+D333+1))^2)/(1/C$5+D333-$A333)^2),IF(D334&lt;0,"A",C334))</f>
        <v>A</v>
      </c>
      <c r="D333" s="12">
        <f t="shared" ref="D333:D396" si="87">IF($A333+(2*$R$2)^-2-1/C$5&gt;=0,IF((     1+$AC$2*($A333+1)*    (   1+($A333+1)*2*$R$2^2/(1+SQRT(4*$A333*$R$2^2+1-4*$R$2^2/C$5))     )/$I$2   )^2    +($X$2*($A333+1)*    (   1+($A333+1)*2*$R$2^2/(1+SQRT(4*$A333*$R$2^2+1-4*$R$2^2/C$5))     )/$I$2             )^2&lt;$AS$2,(1/(2*$R$2)+SQRT($A333+(2*$R$2)^-2-1/C$5))^2,-1),-2)</f>
        <v>-2</v>
      </c>
      <c r="H333" s="13" t="str">
        <f t="shared" ref="H333:H396" si="88">IF(I333&gt;=0,SQRT(2*(((1/H$5+I333+$A333)/2)^2+((I333+$A333-1/H$5)/2)^2+(($A333/($A333+1))*(1/H$5+I333+1))^2)/(1/H$5+I333-$A333)^2),IF(I334&lt;0,"A",H334))</f>
        <v>A</v>
      </c>
      <c r="I333" s="12">
        <f t="shared" ref="I333:I396" si="89">IF($A333+(2*$R$2)^-2-1/H$5&gt;=0,IF((     1+$AC$2*($A333+1)*    (   1+($A333+1)*2*$R$2^2/(1+SQRT(4*$A333*$R$2^2+1-4*$R$2^2/H$5))     )/$I$2   )^2    +($X$2*($A333+1)*    (   1+($A333+1)*2*$R$2^2/(1+SQRT(4*$A333*$R$2^2+1-4*$R$2^2/H$5))     )/$I$2             )^2&lt;$AS$2,(1/(2*$R$2)+SQRT($A333+(2*$R$2)^-2-1/H$5))^2,-1),-2)</f>
        <v>-2</v>
      </c>
      <c r="M333" s="13" t="str">
        <f t="shared" ref="M333:M396" si="90">IF(N333&gt;=0,SQRT(2*(((1/M$5+N333+$A333)/2)^2+((N333+$A333-1/M$5)/2)^2+(($A333/($A333+1))*(1/M$5+N333+1))^2)/(1/M$5+N333-$A333)^2),IF(N334&lt;0,"A",M334))</f>
        <v>A</v>
      </c>
      <c r="N333" s="12">
        <f t="shared" ref="N333:N396" si="91">IF($A333+(2*$R$2)^-2-1/M$5&gt;=0,IF((     1+$AC$2*($A333+1)*    (   1+($A333+1)*2*$R$2^2/(1+SQRT(4*$A333*$R$2^2+1-4*$R$2^2/M$5))     )/$I$2   )^2    +($X$2*($A333+1)*    (   1+($A333+1)*2*$R$2^2/(1+SQRT(4*$A333*$R$2^2+1-4*$R$2^2/M$5))     )/$I$2             )^2&lt;$AS$2,(1/(2*$R$2)+SQRT($A333+(2*$R$2)^-2-1/M$5))^2,-1),-2)</f>
        <v>-2</v>
      </c>
      <c r="R333" s="13" t="str">
        <f t="shared" ref="R333:R396" si="92">IF(S333&gt;=0,SQRT(2*(((1/R$5+S333+$A333)/2)^2+((S333+$A333-1/R$5)/2)^2+(($A333/($A333+1))*(1/R$5+S333+1))^2)/(1/R$5+S333-$A333)^2),IF(S334&lt;0,"A",R334))</f>
        <v>A</v>
      </c>
      <c r="S333" s="12">
        <f t="shared" ref="S333:S396" si="93">IF($A333+(2*$R$2)^-2-1/R$5&gt;=0,IF((     1+$AC$2*($A333+1)*    (   1+($A333+1)*2*$R$2^2/(1+SQRT(4*$A333*$R$2^2+1-4*$R$2^2/R$5))     )/$I$2   )^2    +($X$2*($A333+1)*    (   1+($A333+1)*2*$R$2^2/(1+SQRT(4*$A333*$R$2^2+1-4*$R$2^2/R$5))     )/$I$2             )^2&lt;$AS$2,(1/(2*$R$2)+SQRT($A333+(2*$R$2)^-2-1/R$5))^2,-1),-2)</f>
        <v>-2</v>
      </c>
      <c r="X333" s="13">
        <f t="shared" ref="X333:X396" si="94">IF(Y333&gt;=0,SQRT(2*(((1/X$5+Y333+$A333)/2)^2+((Y333+$A333-1/X$5)/2)^2+(($A333/($A333+1))*(1/X$5+Y333+1))^2)/(1/X$5+Y333-$A333)^2),IF(Y334&lt;0,"A",X334))</f>
        <v>0.99241560287787223</v>
      </c>
      <c r="Y333" s="12">
        <f t="shared" ref="Y333:Y396" si="95">IF($A333+(2*$R$2)^-2-1/X$5&gt;=0,IF((     1+$AC$2*($A333+1)*    (   1+($A333+1)*2*$R$2^2/(1+SQRT(4*$A333*$R$2^2+1-4*$R$2^2/X$5))     )/$I$2   )^2    +($X$2*($A333+1)*    (   1+($A333+1)*2*$R$2^2/(1+SQRT(4*$A333*$R$2^2+1-4*$R$2^2/X$5))     )/$I$2             )^2&lt;$AS$2,(1/(2*$R$2)+SQRT($A333+(2*$R$2)^-2-1/X$5))^2,-1),-2)</f>
        <v>4.3892530681518124E-3</v>
      </c>
      <c r="AC333" s="13">
        <f t="shared" ref="AC333:AC396" si="96">IF(AD333&gt;=0,SQRT(2*(((1/AC$5+AD333+$A333)/2)^2+((AD333+$A333-1/AC$5)/2)^2+(($A333/($A333+1))*(1/AC$5+AD333+1))^2)/(1/AC$5+AD333-$A333)^2),IF(AD334&lt;0,"A",AC334))</f>
        <v>1.1305081775112147</v>
      </c>
      <c r="AD333" s="12">
        <f t="shared" ref="AD333:AD396" si="97">IF($A333+(2*$R$2)^-2-1/AC$5&gt;=0,IF((     1+$AC$2*($A333+1)*    (   1+($A333+1)*2*$R$2^2/(1+SQRT(4*$A333*$R$2^2+1-4*$R$2^2/AC$5))     )/$I$2   )^2    +($X$2*($A333+1)*    (   1+($A333+1)*2*$R$2^2/(1+SQRT(4*$A333*$R$2^2+1-4*$R$2^2/AC$5))     )/$I$2             )^2&lt;$AS$2,(1/(2*$R$2)+SQRT($A333+(2*$R$2)^-2-1/AC$5))^2,-1),-2)</f>
        <v>8.5848283898127872E-3</v>
      </c>
      <c r="AH333" s="13">
        <f t="shared" ref="AH333:AH396" si="98">IF(AI333&gt;=0,SQRT(2*(((1/AH$5+AI333+$A333)/2)^2+((AI333+$A333-1/AH$5)/2)^2+(($A333/($A333+1))*(1/AH$5+AI333+1))^2)/(1/AH$5+AI333-$A333)^2),IF(AI334&lt;0,"A",AH334))</f>
        <v>1.1806628390557647</v>
      </c>
      <c r="AI333" s="12">
        <f t="shared" ref="AI333:AI396" si="99">IF($A333+(2*$R$2)^-2-1/AH$5&gt;=0,IF((     1+$AC$2*($A333+1)*    (   1+($A333+1)*2*$R$2^2/(1+SQRT(4*$A333*$R$2^2+1-4*$R$2^2/AH$5))     )/$I$2   )^2    +($X$2*($A333+1)*    (   1+($A333+1)*2*$R$2^2/(1+SQRT(4*$A333*$R$2^2+1-4*$R$2^2/AH$5))     )/$I$2             )^2&lt;$AS$2,(1/(2*$R$2)+SQRT($A333+(2*$R$2)^-2-1/AH$5))^2,-1),-2)</f>
        <v>9.6640689797708994E-3</v>
      </c>
      <c r="AM333" s="13">
        <f t="shared" ref="AM333:AM396" si="100">IF(AN333&gt;=0,SQRT(2*(((1/AM$5+AN333+$A333)/2)^2+((AN333+$A333-1/AM$5)/2)^2+(($A333/($A333+1))*(1/AM$5+AN333+1))^2)/(1/AM$5+AN333-$A333)^2),IF(AN334&lt;0,"A",AM334))</f>
        <v>1.1964199632667913</v>
      </c>
      <c r="AN333" s="12">
        <f t="shared" ref="AN333:AN396" si="101">IF($A333+(2*$R$2)^-2-1/AM$5&gt;=0,IF((     1+$AC$2*($A333+1)*    (   1+($A333+1)*2*$R$2^2/(1+SQRT(4*$A333*$R$2^2+1-4*$R$2^2/AM$5))     )/$I$2   )^2    +($X$2*($A333+1)*    (   1+($A333+1)*2*$R$2^2/(1+SQRT(4*$A333*$R$2^2+1-4*$R$2^2/AM$5))     )/$I$2             )^2&lt;$AS$2,(1/(2*$R$2)+SQRT($A333+(2*$R$2)^-2-1/AM$5))^2,-1),-2)</f>
        <v>9.9940927701118714E-3</v>
      </c>
    </row>
    <row r="334" spans="1:40" x14ac:dyDescent="0.3">
      <c r="A334" s="13">
        <f t="shared" si="85"/>
        <v>9.1622049012199944E-4</v>
      </c>
      <c r="C334" s="13" t="str">
        <f t="shared" si="86"/>
        <v>A</v>
      </c>
      <c r="D334" s="12">
        <f t="shared" si="87"/>
        <v>-2</v>
      </c>
      <c r="H334" s="13" t="str">
        <f t="shared" si="88"/>
        <v>A</v>
      </c>
      <c r="I334" s="12">
        <f t="shared" si="89"/>
        <v>-2</v>
      </c>
      <c r="M334" s="13" t="str">
        <f t="shared" si="90"/>
        <v>A</v>
      </c>
      <c r="N334" s="12">
        <f t="shared" si="91"/>
        <v>-2</v>
      </c>
      <c r="R334" s="13" t="str">
        <f t="shared" si="92"/>
        <v>A</v>
      </c>
      <c r="S334" s="12">
        <f t="shared" si="93"/>
        <v>-2</v>
      </c>
      <c r="X334" s="13">
        <f t="shared" si="94"/>
        <v>0.99613232717659972</v>
      </c>
      <c r="Y334" s="12">
        <f t="shared" si="95"/>
        <v>4.4299166256415081E-3</v>
      </c>
      <c r="AC334" s="13">
        <f t="shared" si="96"/>
        <v>1.1335004536763911</v>
      </c>
      <c r="AD334" s="12">
        <f t="shared" si="97"/>
        <v>8.6097101504480581E-3</v>
      </c>
      <c r="AH334" s="13">
        <f t="shared" si="98"/>
        <v>1.1834381178138571</v>
      </c>
      <c r="AI334" s="12">
        <f t="shared" si="99"/>
        <v>9.6876269255249652E-3</v>
      </c>
      <c r="AM334" s="13">
        <f t="shared" si="100"/>
        <v>1.1991336093462115</v>
      </c>
      <c r="AN334" s="12">
        <f t="shared" si="101"/>
        <v>1.001731338956743E-2</v>
      </c>
    </row>
    <row r="335" spans="1:40" x14ac:dyDescent="0.3">
      <c r="A335" s="13">
        <f t="shared" si="85"/>
        <v>9.2896638677993657E-4</v>
      </c>
      <c r="C335" s="13" t="str">
        <f t="shared" si="86"/>
        <v>A</v>
      </c>
      <c r="D335" s="12">
        <f t="shared" si="87"/>
        <v>-2</v>
      </c>
      <c r="H335" s="13" t="str">
        <f t="shared" si="88"/>
        <v>A</v>
      </c>
      <c r="I335" s="12">
        <f t="shared" si="89"/>
        <v>-2</v>
      </c>
      <c r="M335" s="13" t="str">
        <f t="shared" si="90"/>
        <v>A</v>
      </c>
      <c r="N335" s="12">
        <f t="shared" si="91"/>
        <v>-2</v>
      </c>
      <c r="R335" s="13" t="str">
        <f t="shared" si="92"/>
        <v>A</v>
      </c>
      <c r="S335" s="12">
        <f t="shared" si="93"/>
        <v>-2</v>
      </c>
      <c r="X335" s="13">
        <f t="shared" si="94"/>
        <v>0.99989037753542587</v>
      </c>
      <c r="Y335" s="12">
        <f t="shared" si="95"/>
        <v>4.4707274939071139E-3</v>
      </c>
      <c r="AC335" s="13">
        <f t="shared" si="96"/>
        <v>1.1365283070696788</v>
      </c>
      <c r="AD335" s="12">
        <f t="shared" si="97"/>
        <v>8.6349022066515568E-3</v>
      </c>
      <c r="AH335" s="13">
        <f t="shared" si="98"/>
        <v>1.186247576273123</v>
      </c>
      <c r="AI335" s="12">
        <f t="shared" si="99"/>
        <v>9.7114870928423271E-3</v>
      </c>
      <c r="AM335" s="13">
        <f t="shared" si="100"/>
        <v>1.2018809803131103</v>
      </c>
      <c r="AN335" s="12">
        <f t="shared" si="101"/>
        <v>1.0040833810639018E-2</v>
      </c>
    </row>
    <row r="336" spans="1:40" x14ac:dyDescent="0.3">
      <c r="A336" s="13">
        <f t="shared" si="85"/>
        <v>9.4188959652284144E-4</v>
      </c>
      <c r="C336" s="13" t="str">
        <f t="shared" si="86"/>
        <v>A</v>
      </c>
      <c r="D336" s="12">
        <f t="shared" si="87"/>
        <v>-2</v>
      </c>
      <c r="H336" s="13" t="str">
        <f t="shared" si="88"/>
        <v>A</v>
      </c>
      <c r="I336" s="12">
        <f t="shared" si="89"/>
        <v>-2</v>
      </c>
      <c r="M336" s="13" t="str">
        <f t="shared" si="90"/>
        <v>A</v>
      </c>
      <c r="N336" s="12">
        <f t="shared" si="91"/>
        <v>-2</v>
      </c>
      <c r="R336" s="13" t="str">
        <f t="shared" si="92"/>
        <v>A</v>
      </c>
      <c r="S336" s="12">
        <f t="shared" si="93"/>
        <v>-2</v>
      </c>
      <c r="X336" s="13">
        <f t="shared" si="94"/>
        <v>1.0036899009975515</v>
      </c>
      <c r="Y336" s="12">
        <f t="shared" si="95"/>
        <v>4.511694535327143E-3</v>
      </c>
      <c r="AC336" s="13">
        <f t="shared" si="96"/>
        <v>1.1395920989473287</v>
      </c>
      <c r="AD336" s="12">
        <f t="shared" si="97"/>
        <v>8.6604081886561372E-3</v>
      </c>
      <c r="AH336" s="13">
        <f t="shared" si="98"/>
        <v>1.1890915835464906</v>
      </c>
      <c r="AI336" s="12">
        <f t="shared" si="99"/>
        <v>9.7356531520386702E-3</v>
      </c>
      <c r="AM336" s="13">
        <f t="shared" si="100"/>
        <v>1.2046624464524767</v>
      </c>
      <c r="AN336" s="12">
        <f t="shared" si="101"/>
        <v>1.0064657707703538E-2</v>
      </c>
    </row>
    <row r="337" spans="1:40" x14ac:dyDescent="0.3">
      <c r="A337" s="13">
        <f t="shared" si="85"/>
        <v>9.549925860214358E-4</v>
      </c>
      <c r="C337" s="13" t="str">
        <f t="shared" si="86"/>
        <v>A</v>
      </c>
      <c r="D337" s="12">
        <f t="shared" si="87"/>
        <v>-2</v>
      </c>
      <c r="H337" s="13" t="str">
        <f t="shared" si="88"/>
        <v>A</v>
      </c>
      <c r="I337" s="12">
        <f t="shared" si="89"/>
        <v>-2</v>
      </c>
      <c r="M337" s="13" t="str">
        <f t="shared" si="90"/>
        <v>A</v>
      </c>
      <c r="N337" s="12">
        <f t="shared" si="91"/>
        <v>-2</v>
      </c>
      <c r="R337" s="13" t="str">
        <f t="shared" si="92"/>
        <v>A</v>
      </c>
      <c r="S337" s="12">
        <f t="shared" si="93"/>
        <v>-2</v>
      </c>
      <c r="X337" s="13">
        <f t="shared" si="94"/>
        <v>1.0075310561633661</v>
      </c>
      <c r="Y337" s="12">
        <f t="shared" si="95"/>
        <v>4.552826353230544E-3</v>
      </c>
      <c r="AC337" s="13">
        <f t="shared" si="96"/>
        <v>1.1426921930349512</v>
      </c>
      <c r="AD337" s="12">
        <f t="shared" si="97"/>
        <v>8.6862317666475067E-3</v>
      </c>
      <c r="AH337" s="13">
        <f t="shared" si="98"/>
        <v>1.1919705115902381</v>
      </c>
      <c r="AI337" s="12">
        <f t="shared" si="99"/>
        <v>9.7601288150019234E-3</v>
      </c>
      <c r="AM337" s="13">
        <f t="shared" si="100"/>
        <v>1.2074783810028142</v>
      </c>
      <c r="AN337" s="12">
        <f t="shared" si="101"/>
        <v>1.0088788797147202E-2</v>
      </c>
    </row>
    <row r="338" spans="1:40" x14ac:dyDescent="0.3">
      <c r="A338" s="13">
        <f t="shared" si="85"/>
        <v>9.6827785626124867E-4</v>
      </c>
      <c r="C338" s="13" t="str">
        <f t="shared" si="86"/>
        <v>A</v>
      </c>
      <c r="D338" s="12">
        <f t="shared" si="87"/>
        <v>-2</v>
      </c>
      <c r="H338" s="13" t="str">
        <f t="shared" si="88"/>
        <v>A</v>
      </c>
      <c r="I338" s="12">
        <f t="shared" si="89"/>
        <v>-2</v>
      </c>
      <c r="M338" s="13" t="str">
        <f t="shared" si="90"/>
        <v>A</v>
      </c>
      <c r="N338" s="12">
        <f t="shared" si="91"/>
        <v>-2</v>
      </c>
      <c r="R338" s="13" t="str">
        <f t="shared" si="92"/>
        <v>A</v>
      </c>
      <c r="S338" s="12">
        <f t="shared" si="93"/>
        <v>-2</v>
      </c>
      <c r="X338" s="13">
        <f t="shared" si="94"/>
        <v>1.0114140124394235</v>
      </c>
      <c r="Y338" s="12">
        <f t="shared" si="95"/>
        <v>4.5941313143449012E-3</v>
      </c>
      <c r="AC338" s="13">
        <f t="shared" si="96"/>
        <v>1.1458289555254304</v>
      </c>
      <c r="AD338" s="12">
        <f t="shared" si="97"/>
        <v>8.7123766512226305E-3</v>
      </c>
      <c r="AH338" s="13">
        <f t="shared" si="98"/>
        <v>1.1948847352037857</v>
      </c>
      <c r="AI338" s="12">
        <f t="shared" si="99"/>
        <v>9.7849178356504193E-3</v>
      </c>
      <c r="AM338" s="13">
        <f t="shared" si="100"/>
        <v>1.2103291601571387</v>
      </c>
      <c r="AN338" s="12">
        <f t="shared" si="101"/>
        <v>1.0113230837826817E-2</v>
      </c>
    </row>
    <row r="339" spans="1:40" x14ac:dyDescent="0.3">
      <c r="A339" s="13">
        <f t="shared" si="85"/>
        <v>9.8174794301998463E-4</v>
      </c>
      <c r="C339" s="13" t="str">
        <f t="shared" si="86"/>
        <v>A</v>
      </c>
      <c r="D339" s="12">
        <f t="shared" si="87"/>
        <v>-2</v>
      </c>
      <c r="H339" s="13" t="str">
        <f t="shared" si="88"/>
        <v>A</v>
      </c>
      <c r="I339" s="12">
        <f t="shared" si="89"/>
        <v>-2</v>
      </c>
      <c r="M339" s="13" t="str">
        <f t="shared" si="90"/>
        <v>A</v>
      </c>
      <c r="N339" s="12">
        <f t="shared" si="91"/>
        <v>-2</v>
      </c>
      <c r="R339" s="13" t="str">
        <f t="shared" si="92"/>
        <v>A</v>
      </c>
      <c r="S339" s="12">
        <f t="shared" si="93"/>
        <v>-2</v>
      </c>
      <c r="X339" s="13">
        <f t="shared" si="94"/>
        <v>1.0153389493604474</v>
      </c>
      <c r="Y339" s="12">
        <f t="shared" si="95"/>
        <v>4.6356175692430302E-3</v>
      </c>
      <c r="AC339" s="13">
        <f t="shared" si="96"/>
        <v>1.1490027550766462</v>
      </c>
      <c r="AD339" s="12">
        <f t="shared" si="97"/>
        <v>8.7388465938550066E-3</v>
      </c>
      <c r="AH339" s="13">
        <f t="shared" si="98"/>
        <v>1.1978346320291162</v>
      </c>
      <c r="AI339" s="12">
        <f t="shared" si="99"/>
        <v>9.8100240103971767E-3</v>
      </c>
      <c r="AM339" s="13">
        <f t="shared" si="100"/>
        <v>1.2132151630635644</v>
      </c>
      <c r="AN339" s="12">
        <f t="shared" si="101"/>
        <v>1.0137987631537004E-2</v>
      </c>
    </row>
    <row r="340" spans="1:40" x14ac:dyDescent="0.3">
      <c r="A340" s="13">
        <f t="shared" si="85"/>
        <v>9.9540541735152702E-4</v>
      </c>
      <c r="C340" s="13" t="str">
        <f t="shared" si="86"/>
        <v>A</v>
      </c>
      <c r="D340" s="12">
        <f t="shared" si="87"/>
        <v>-2</v>
      </c>
      <c r="H340" s="13" t="str">
        <f t="shared" si="88"/>
        <v>A</v>
      </c>
      <c r="I340" s="12">
        <f t="shared" si="89"/>
        <v>-2</v>
      </c>
      <c r="M340" s="13" t="str">
        <f t="shared" si="90"/>
        <v>A</v>
      </c>
      <c r="N340" s="12">
        <f t="shared" si="91"/>
        <v>-2</v>
      </c>
      <c r="R340" s="13" t="str">
        <f t="shared" si="92"/>
        <v>A</v>
      </c>
      <c r="S340" s="12">
        <f t="shared" si="93"/>
        <v>-2</v>
      </c>
      <c r="X340" s="13">
        <f t="shared" si="94"/>
        <v>1.0193060559761384</v>
      </c>
      <c r="Y340" s="12">
        <f t="shared" si="95"/>
        <v>4.677293071007488E-3</v>
      </c>
      <c r="AC340" s="13">
        <f t="shared" si="96"/>
        <v>1.1522139628090049</v>
      </c>
      <c r="AD340" s="12">
        <f t="shared" si="97"/>
        <v>8.7656453873669118E-3</v>
      </c>
      <c r="AH340" s="13">
        <f t="shared" si="98"/>
        <v>1.200820582549829</v>
      </c>
      <c r="AI340" s="12">
        <f t="shared" si="99"/>
        <v>9.8354511786203393E-3</v>
      </c>
      <c r="AM340" s="13">
        <f t="shared" si="100"/>
        <v>1.2161367718254852</v>
      </c>
      <c r="AN340" s="12">
        <f t="shared" si="101"/>
        <v>1.0163063023483451E-2</v>
      </c>
    </row>
    <row r="341" spans="1:40" x14ac:dyDescent="0.3">
      <c r="A341" s="13">
        <f t="shared" si="85"/>
        <v>1.0092528860766842E-3</v>
      </c>
      <c r="C341" s="13" t="str">
        <f t="shared" si="86"/>
        <v>A</v>
      </c>
      <c r="D341" s="12">
        <f t="shared" si="87"/>
        <v>-2</v>
      </c>
      <c r="H341" s="13" t="str">
        <f t="shared" si="88"/>
        <v>A</v>
      </c>
      <c r="I341" s="12">
        <f t="shared" si="89"/>
        <v>-2</v>
      </c>
      <c r="M341" s="13" t="str">
        <f t="shared" si="90"/>
        <v>A</v>
      </c>
      <c r="N341" s="12">
        <f t="shared" si="91"/>
        <v>-2</v>
      </c>
      <c r="R341" s="13" t="str">
        <f t="shared" si="92"/>
        <v>A</v>
      </c>
      <c r="S341" s="12">
        <f t="shared" si="93"/>
        <v>-2</v>
      </c>
      <c r="X341" s="13">
        <f t="shared" si="94"/>
        <v>1.0233155302956272</v>
      </c>
      <c r="Y341" s="12">
        <f t="shared" si="95"/>
        <v>4.719165592304897E-3</v>
      </c>
      <c r="AC341" s="13">
        <f t="shared" si="96"/>
        <v>1.1554629523027919</v>
      </c>
      <c r="AD341" s="12">
        <f t="shared" si="97"/>
        <v>8.7927768664087715E-3</v>
      </c>
      <c r="AH341" s="13">
        <f t="shared" si="98"/>
        <v>1.2038429700898285</v>
      </c>
      <c r="AI341" s="12">
        <f t="shared" si="99"/>
        <v>9.8612032231400262E-3</v>
      </c>
      <c r="AM341" s="13">
        <f t="shared" si="100"/>
        <v>1.2190943715013423</v>
      </c>
      <c r="AN341" s="12">
        <f t="shared" si="101"/>
        <v>1.0188460902762332E-2</v>
      </c>
    </row>
    <row r="342" spans="1:40" x14ac:dyDescent="0.3">
      <c r="A342" s="13">
        <f t="shared" si="85"/>
        <v>1.0232929922807546E-3</v>
      </c>
      <c r="C342" s="13" t="str">
        <f t="shared" si="86"/>
        <v>A</v>
      </c>
      <c r="D342" s="12">
        <f t="shared" si="87"/>
        <v>-2</v>
      </c>
      <c r="H342" s="13" t="str">
        <f t="shared" si="88"/>
        <v>A</v>
      </c>
      <c r="I342" s="12">
        <f t="shared" si="89"/>
        <v>-2</v>
      </c>
      <c r="M342" s="13" t="str">
        <f t="shared" si="90"/>
        <v>A</v>
      </c>
      <c r="N342" s="12">
        <f t="shared" si="91"/>
        <v>-2</v>
      </c>
      <c r="R342" s="13" t="str">
        <f t="shared" si="92"/>
        <v>A</v>
      </c>
      <c r="S342" s="12">
        <f t="shared" si="93"/>
        <v>-2</v>
      </c>
      <c r="X342" s="13">
        <f t="shared" si="94"/>
        <v>1.0273675787833254</v>
      </c>
      <c r="Y342" s="12">
        <f t="shared" si="95"/>
        <v>4.7612427410379955E-3</v>
      </c>
      <c r="AC342" s="13">
        <f t="shared" si="96"/>
        <v>1.1587500995953457</v>
      </c>
      <c r="AD342" s="12">
        <f t="shared" si="97"/>
        <v>8.8202449079457235E-3</v>
      </c>
      <c r="AH342" s="13">
        <f t="shared" si="98"/>
        <v>1.2069021808116474</v>
      </c>
      <c r="AI342" s="12">
        <f t="shared" si="99"/>
        <v>9.8872840707015727E-3</v>
      </c>
      <c r="AM342" s="13">
        <f t="shared" si="100"/>
        <v>1.2220883501039865</v>
      </c>
      <c r="AN342" s="12">
        <f t="shared" si="101"/>
        <v>1.0214185202845991E-2</v>
      </c>
    </row>
    <row r="343" spans="1:40" x14ac:dyDescent="0.3">
      <c r="A343" s="13">
        <f t="shared" si="85"/>
        <v>1.0375284158180118E-3</v>
      </c>
      <c r="C343" s="13" t="str">
        <f t="shared" si="86"/>
        <v>A</v>
      </c>
      <c r="D343" s="12">
        <f t="shared" si="87"/>
        <v>-2</v>
      </c>
      <c r="H343" s="13" t="str">
        <f t="shared" si="88"/>
        <v>A</v>
      </c>
      <c r="I343" s="12">
        <f t="shared" si="89"/>
        <v>-2</v>
      </c>
      <c r="M343" s="13" t="str">
        <f t="shared" si="90"/>
        <v>A</v>
      </c>
      <c r="N343" s="12">
        <f t="shared" si="91"/>
        <v>-2</v>
      </c>
      <c r="R343" s="13" t="str">
        <f t="shared" si="92"/>
        <v>A</v>
      </c>
      <c r="S343" s="12">
        <f t="shared" si="93"/>
        <v>-2</v>
      </c>
      <c r="X343" s="13">
        <f t="shared" si="94"/>
        <v>1.0314624159007026</v>
      </c>
      <c r="Y343" s="12">
        <f t="shared" si="95"/>
        <v>4.8035319747231587E-3</v>
      </c>
      <c r="AC343" s="13">
        <f t="shared" si="96"/>
        <v>1.162075783178065</v>
      </c>
      <c r="AD343" s="12">
        <f t="shared" si="97"/>
        <v>8.8480534317515683E-3</v>
      </c>
      <c r="AH343" s="13">
        <f t="shared" si="98"/>
        <v>1.2099986037144126</v>
      </c>
      <c r="AI343" s="12">
        <f t="shared" si="99"/>
        <v>9.9136976924653498E-3</v>
      </c>
      <c r="AM343" s="13">
        <f t="shared" si="100"/>
        <v>1.2251190985996299</v>
      </c>
      <c r="AN343" s="12">
        <f t="shared" si="101"/>
        <v>1.0240239902075E-2</v>
      </c>
    </row>
    <row r="344" spans="1:40" x14ac:dyDescent="0.3">
      <c r="A344" s="13">
        <f t="shared" si="85"/>
        <v>1.0519618738232229E-3</v>
      </c>
      <c r="C344" s="13" t="str">
        <f t="shared" si="86"/>
        <v>A</v>
      </c>
      <c r="D344" s="12">
        <f t="shared" si="87"/>
        <v>-2</v>
      </c>
      <c r="H344" s="13" t="str">
        <f t="shared" si="88"/>
        <v>A</v>
      </c>
      <c r="I344" s="12">
        <f t="shared" si="89"/>
        <v>-2</v>
      </c>
      <c r="M344" s="13" t="str">
        <f t="shared" si="90"/>
        <v>A</v>
      </c>
      <c r="N344" s="12">
        <f t="shared" si="91"/>
        <v>-2</v>
      </c>
      <c r="R344" s="13" t="str">
        <f t="shared" si="92"/>
        <v>A</v>
      </c>
      <c r="S344" s="12">
        <f t="shared" si="93"/>
        <v>-2</v>
      </c>
      <c r="X344" s="13">
        <f t="shared" si="94"/>
        <v>1.035600263689199</v>
      </c>
      <c r="Y344" s="12">
        <f t="shared" si="95"/>
        <v>4.8460406137233415E-3</v>
      </c>
      <c r="AC344" s="13">
        <f t="shared" si="96"/>
        <v>1.1654403839932581</v>
      </c>
      <c r="AD344" s="12">
        <f t="shared" si="97"/>
        <v>8.8762064009101863E-3</v>
      </c>
      <c r="AH344" s="13">
        <f t="shared" si="98"/>
        <v>1.2131326306314552</v>
      </c>
      <c r="AI344" s="12">
        <f t="shared" si="99"/>
        <v>9.9404481045033011E-3</v>
      </c>
      <c r="AM344" s="13">
        <f t="shared" si="100"/>
        <v>1.2281870109063999</v>
      </c>
      <c r="AN344" s="12">
        <f t="shared" si="101"/>
        <v>1.0266629024156756E-2</v>
      </c>
    </row>
    <row r="345" spans="1:40" x14ac:dyDescent="0.3">
      <c r="A345" s="13">
        <f t="shared" si="85"/>
        <v>1.0665961212302576E-3</v>
      </c>
      <c r="C345" s="13" t="str">
        <f t="shared" si="86"/>
        <v>A</v>
      </c>
      <c r="D345" s="12">
        <f t="shared" si="87"/>
        <v>-2</v>
      </c>
      <c r="H345" s="13" t="str">
        <f t="shared" si="88"/>
        <v>A</v>
      </c>
      <c r="I345" s="12">
        <f t="shared" si="89"/>
        <v>-2</v>
      </c>
      <c r="M345" s="13" t="str">
        <f t="shared" si="90"/>
        <v>A</v>
      </c>
      <c r="N345" s="12">
        <f t="shared" si="91"/>
        <v>-2</v>
      </c>
      <c r="R345" s="13" t="str">
        <f t="shared" si="92"/>
        <v>A</v>
      </c>
      <c r="S345" s="12">
        <f t="shared" si="93"/>
        <v>-2</v>
      </c>
      <c r="X345" s="13">
        <f t="shared" si="94"/>
        <v>1.0397813513900342</v>
      </c>
      <c r="Y345" s="12">
        <f t="shared" si="95"/>
        <v>4.8887758534511749E-3</v>
      </c>
      <c r="AC345" s="13">
        <f t="shared" si="96"/>
        <v>1.1688442854308303</v>
      </c>
      <c r="AD345" s="12">
        <f t="shared" si="97"/>
        <v>8.9047078223245448E-3</v>
      </c>
      <c r="AH345" s="13">
        <f t="shared" si="98"/>
        <v>1.216304656227561</v>
      </c>
      <c r="AI345" s="12">
        <f t="shared" si="99"/>
        <v>9.9675393683022872E-3</v>
      </c>
      <c r="AM345" s="13">
        <f t="shared" si="100"/>
        <v>1.2312924838924793</v>
      </c>
      <c r="AN345" s="12">
        <f t="shared" si="101"/>
        <v>1.0293356638670668E-2</v>
      </c>
    </row>
    <row r="346" spans="1:40" x14ac:dyDescent="0.3">
      <c r="A346" s="13">
        <f t="shared" si="85"/>
        <v>1.0814339512979383E-3</v>
      </c>
      <c r="C346" s="13" t="str">
        <f t="shared" si="86"/>
        <v>A</v>
      </c>
      <c r="D346" s="12">
        <f t="shared" si="87"/>
        <v>-2</v>
      </c>
      <c r="H346" s="13" t="str">
        <f t="shared" si="88"/>
        <v>A</v>
      </c>
      <c r="I346" s="12">
        <f t="shared" si="89"/>
        <v>-2</v>
      </c>
      <c r="M346" s="13" t="str">
        <f t="shared" si="90"/>
        <v>A</v>
      </c>
      <c r="N346" s="12">
        <f t="shared" si="91"/>
        <v>-2</v>
      </c>
      <c r="R346" s="13" t="str">
        <f t="shared" si="92"/>
        <v>A</v>
      </c>
      <c r="S346" s="12">
        <f t="shared" si="93"/>
        <v>-2</v>
      </c>
      <c r="X346" s="13">
        <f t="shared" si="94"/>
        <v>1.0440059150972156</v>
      </c>
      <c r="Y346" s="12">
        <f t="shared" si="95"/>
        <v>4.931744775643827E-3</v>
      </c>
      <c r="AC346" s="13">
        <f t="shared" si="96"/>
        <v>1.1722878733248356</v>
      </c>
      <c r="AD346" s="12">
        <f t="shared" si="97"/>
        <v>8.9335617472334726E-3</v>
      </c>
      <c r="AH346" s="13">
        <f t="shared" si="98"/>
        <v>1.2195150779958805</v>
      </c>
      <c r="AI346" s="12">
        <f t="shared" si="99"/>
        <v>9.9949755912743677E-3</v>
      </c>
      <c r="AM346" s="13">
        <f t="shared" si="100"/>
        <v>1.2344359173738553</v>
      </c>
      <c r="AN346" s="12">
        <f t="shared" si="101"/>
        <v>1.032042686158012E-2</v>
      </c>
    </row>
    <row r="347" spans="1:40" x14ac:dyDescent="0.3">
      <c r="A347" s="13">
        <f t="shared" si="85"/>
        <v>1.0964781961431841E-3</v>
      </c>
      <c r="C347" s="13" t="str">
        <f t="shared" si="86"/>
        <v>A</v>
      </c>
      <c r="D347" s="12">
        <f t="shared" si="87"/>
        <v>-2</v>
      </c>
      <c r="H347" s="13" t="str">
        <f t="shared" si="88"/>
        <v>A</v>
      </c>
      <c r="I347" s="12">
        <f t="shared" si="89"/>
        <v>-2</v>
      </c>
      <c r="M347" s="13" t="str">
        <f t="shared" si="90"/>
        <v>A</v>
      </c>
      <c r="N347" s="12">
        <f t="shared" si="91"/>
        <v>-2</v>
      </c>
      <c r="R347" s="13" t="str">
        <f t="shared" si="92"/>
        <v>A</v>
      </c>
      <c r="S347" s="12">
        <f t="shared" si="93"/>
        <v>-2</v>
      </c>
      <c r="X347" s="13">
        <f t="shared" si="94"/>
        <v>1.0482741974404326</v>
      </c>
      <c r="Y347" s="12">
        <f t="shared" si="95"/>
        <v>4.9749543587996161E-3</v>
      </c>
      <c r="AC347" s="13">
        <f t="shared" si="96"/>
        <v>1.1757715359498828</v>
      </c>
      <c r="AD347" s="12">
        <f t="shared" si="97"/>
        <v>8.962772271736287E-3</v>
      </c>
      <c r="AH347" s="13">
        <f t="shared" si="98"/>
        <v>1.2227642962544916</v>
      </c>
      <c r="AI347" s="12">
        <f t="shared" si="99"/>
        <v>1.0022760927274155E-2</v>
      </c>
      <c r="AM347" s="13">
        <f t="shared" si="100"/>
        <v>1.2376177141116653</v>
      </c>
      <c r="AN347" s="12">
        <f t="shared" si="101"/>
        <v>1.0347843855751307E-2</v>
      </c>
    </row>
    <row r="348" spans="1:40" x14ac:dyDescent="0.3">
      <c r="A348" s="13">
        <f t="shared" si="85"/>
        <v>1.1117317272815912E-3</v>
      </c>
      <c r="C348" s="13" t="str">
        <f t="shared" si="86"/>
        <v>A</v>
      </c>
      <c r="D348" s="12">
        <f t="shared" si="87"/>
        <v>-2</v>
      </c>
      <c r="H348" s="13" t="str">
        <f t="shared" si="88"/>
        <v>A</v>
      </c>
      <c r="I348" s="12">
        <f t="shared" si="89"/>
        <v>-2</v>
      </c>
      <c r="M348" s="13" t="str">
        <f t="shared" si="90"/>
        <v>A</v>
      </c>
      <c r="N348" s="12">
        <f t="shared" si="91"/>
        <v>-2</v>
      </c>
      <c r="R348" s="13" t="str">
        <f t="shared" si="92"/>
        <v>A</v>
      </c>
      <c r="S348" s="12">
        <f t="shared" si="93"/>
        <v>-2</v>
      </c>
      <c r="X348" s="13">
        <f t="shared" si="94"/>
        <v>1.0525864472949451</v>
      </c>
      <c r="Y348" s="12">
        <f t="shared" si="95"/>
        <v>5.0184114878564813E-3</v>
      </c>
      <c r="AC348" s="13">
        <f t="shared" si="96"/>
        <v>1.1792956640174148</v>
      </c>
      <c r="AD348" s="12">
        <f t="shared" si="97"/>
        <v>8.9923435373254375E-3</v>
      </c>
      <c r="AH348" s="13">
        <f t="shared" si="98"/>
        <v>1.2260527141426192</v>
      </c>
      <c r="AI348" s="12">
        <f t="shared" si="99"/>
        <v>1.0050899577123424E-2</v>
      </c>
      <c r="AM348" s="13">
        <f t="shared" si="100"/>
        <v>1.2408382798091506</v>
      </c>
      <c r="AN348" s="12">
        <f t="shared" si="101"/>
        <v>1.0375611831479073E-2</v>
      </c>
    </row>
    <row r="349" spans="1:40" x14ac:dyDescent="0.3">
      <c r="A349" s="13">
        <f t="shared" si="85"/>
        <v>1.1271974561755098E-3</v>
      </c>
      <c r="C349" s="13" t="str">
        <f t="shared" si="86"/>
        <v>A</v>
      </c>
      <c r="D349" s="12">
        <f t="shared" si="87"/>
        <v>-2</v>
      </c>
      <c r="H349" s="13" t="str">
        <f t="shared" si="88"/>
        <v>A</v>
      </c>
      <c r="I349" s="12">
        <f t="shared" si="89"/>
        <v>-2</v>
      </c>
      <c r="M349" s="13" t="str">
        <f t="shared" si="90"/>
        <v>A</v>
      </c>
      <c r="N349" s="12">
        <f t="shared" si="91"/>
        <v>-2</v>
      </c>
      <c r="R349" s="13" t="str">
        <f t="shared" si="92"/>
        <v>A</v>
      </c>
      <c r="S349" s="12">
        <f t="shared" si="93"/>
        <v>-2</v>
      </c>
      <c r="X349" s="13">
        <f t="shared" si="94"/>
        <v>1.0569429195158617</v>
      </c>
      <c r="Y349" s="12">
        <f t="shared" si="95"/>
        <v>5.0621229631834927E-3</v>
      </c>
      <c r="AC349" s="13">
        <f t="shared" si="96"/>
        <v>1.1828606506718653</v>
      </c>
      <c r="AD349" s="12">
        <f t="shared" si="97"/>
        <v>9.0222797314272428E-3</v>
      </c>
      <c r="AH349" s="13">
        <f t="shared" si="98"/>
        <v>1.2293807376165269</v>
      </c>
      <c r="AI349" s="12">
        <f t="shared" si="99"/>
        <v>1.0079395789142978E-2</v>
      </c>
      <c r="AM349" s="13">
        <f t="shared" si="100"/>
        <v>1.2440980231082166</v>
      </c>
      <c r="AN349" s="12">
        <f t="shared" si="101"/>
        <v>1.0403735047019877E-2</v>
      </c>
    </row>
    <row r="350" spans="1:40" x14ac:dyDescent="0.3">
      <c r="A350" s="13">
        <f t="shared" si="85"/>
        <v>1.1428783347897709E-3</v>
      </c>
      <c r="C350" s="13" t="str">
        <f t="shared" si="86"/>
        <v>A</v>
      </c>
      <c r="D350" s="12">
        <f t="shared" si="87"/>
        <v>-2</v>
      </c>
      <c r="H350" s="13" t="str">
        <f t="shared" si="88"/>
        <v>A</v>
      </c>
      <c r="I350" s="12">
        <f t="shared" si="89"/>
        <v>-2</v>
      </c>
      <c r="M350" s="13" t="str">
        <f t="shared" si="90"/>
        <v>A</v>
      </c>
      <c r="N350" s="12">
        <f t="shared" si="91"/>
        <v>-2</v>
      </c>
      <c r="R350" s="13" t="str">
        <f t="shared" si="92"/>
        <v>A</v>
      </c>
      <c r="S350" s="12">
        <f t="shared" si="93"/>
        <v>-2</v>
      </c>
      <c r="X350" s="13">
        <f t="shared" si="94"/>
        <v>1.0613438746945281</v>
      </c>
      <c r="Y350" s="12">
        <f t="shared" si="95"/>
        <v>5.1060955089491794E-3</v>
      </c>
      <c r="AC350" s="13">
        <f t="shared" si="96"/>
        <v>1.1864668914867038</v>
      </c>
      <c r="AD350" s="12">
        <f t="shared" si="97"/>
        <v>9.052585087950954E-3</v>
      </c>
      <c r="AH350" s="13">
        <f t="shared" si="98"/>
        <v>1.2327487754450754</v>
      </c>
      <c r="AI350" s="12">
        <f t="shared" si="99"/>
        <v>1.0108253859692067E-2</v>
      </c>
      <c r="AM350" s="13">
        <f t="shared" si="100"/>
        <v>1.247397355585611</v>
      </c>
      <c r="AN350" s="12">
        <f t="shared" si="101"/>
        <v>1.0432217809132052E-2</v>
      </c>
    </row>
    <row r="351" spans="1:40" x14ac:dyDescent="0.3">
      <c r="A351" s="13">
        <f t="shared" si="85"/>
        <v>1.1587773561551251E-3</v>
      </c>
      <c r="C351" s="13" t="str">
        <f t="shared" si="86"/>
        <v>A</v>
      </c>
      <c r="D351" s="12">
        <f t="shared" si="87"/>
        <v>-2</v>
      </c>
      <c r="H351" s="13" t="str">
        <f t="shared" si="88"/>
        <v>A</v>
      </c>
      <c r="I351" s="12">
        <f t="shared" si="89"/>
        <v>-2</v>
      </c>
      <c r="M351" s="13" t="str">
        <f t="shared" si="90"/>
        <v>A</v>
      </c>
      <c r="N351" s="12">
        <f t="shared" si="91"/>
        <v>-2</v>
      </c>
      <c r="R351" s="13" t="str">
        <f t="shared" si="92"/>
        <v>A</v>
      </c>
      <c r="S351" s="12">
        <f t="shared" si="93"/>
        <v>-2</v>
      </c>
      <c r="X351" s="13">
        <f t="shared" si="94"/>
        <v>1.0657895789349643</v>
      </c>
      <c r="Y351" s="12">
        <f t="shared" si="95"/>
        <v>5.1503357809233753E-3</v>
      </c>
      <c r="AC351" s="13">
        <f t="shared" si="96"/>
        <v>1.1901147844603779</v>
      </c>
      <c r="AD351" s="12">
        <f t="shared" si="97"/>
        <v>9.0832638878461727E-3</v>
      </c>
      <c r="AH351" s="13">
        <f t="shared" si="98"/>
        <v>1.2361572392049649</v>
      </c>
      <c r="AI351" s="12">
        <f t="shared" si="99"/>
        <v>1.0137478133715376E-2</v>
      </c>
      <c r="AM351" s="13">
        <f t="shared" si="100"/>
        <v>1.2507366917487175</v>
      </c>
      <c r="AN351" s="12">
        <f t="shared" si="101"/>
        <v>1.0461064473623424E-2</v>
      </c>
    </row>
    <row r="352" spans="1:40" x14ac:dyDescent="0.3">
      <c r="A352" s="13">
        <f t="shared" si="85"/>
        <v>1.1748975549395284E-3</v>
      </c>
      <c r="C352" s="13" t="str">
        <f t="shared" si="86"/>
        <v>A</v>
      </c>
      <c r="D352" s="12">
        <f t="shared" si="87"/>
        <v>-2</v>
      </c>
      <c r="H352" s="13" t="str">
        <f t="shared" si="88"/>
        <v>A</v>
      </c>
      <c r="I352" s="12">
        <f t="shared" si="89"/>
        <v>-2</v>
      </c>
      <c r="M352" s="13" t="str">
        <f t="shared" si="90"/>
        <v>A</v>
      </c>
      <c r="N352" s="12">
        <f t="shared" si="91"/>
        <v>-2</v>
      </c>
      <c r="R352" s="13" t="str">
        <f t="shared" si="92"/>
        <v>A</v>
      </c>
      <c r="S352" s="12">
        <f t="shared" si="93"/>
        <v>-2</v>
      </c>
      <c r="X352" s="13">
        <f t="shared" si="94"/>
        <v>1.0702803036485278</v>
      </c>
      <c r="Y352" s="12">
        <f t="shared" si="95"/>
        <v>5.1948503737637135E-3</v>
      </c>
      <c r="AC352" s="13">
        <f t="shared" si="96"/>
        <v>1.1938047300121544</v>
      </c>
      <c r="AD352" s="12">
        <f t="shared" si="97"/>
        <v>9.1143204596688485E-3</v>
      </c>
      <c r="AH352" s="13">
        <f t="shared" si="98"/>
        <v>1.2396065432756538</v>
      </c>
      <c r="AI352" s="12">
        <f t="shared" si="99"/>
        <v>1.016707300529778E-2</v>
      </c>
      <c r="AM352" s="13">
        <f t="shared" si="100"/>
        <v>1.2541164490309697</v>
      </c>
      <c r="AN352" s="12">
        <f t="shared" si="101"/>
        <v>1.049027944590652E-2</v>
      </c>
    </row>
    <row r="353" spans="1:40" x14ac:dyDescent="0.3">
      <c r="A353" s="13">
        <f t="shared" si="85"/>
        <v>1.1912420080273745E-3</v>
      </c>
      <c r="C353" s="13" t="str">
        <f t="shared" si="86"/>
        <v>A</v>
      </c>
      <c r="D353" s="12">
        <f t="shared" si="87"/>
        <v>-2</v>
      </c>
      <c r="H353" s="13" t="str">
        <f t="shared" si="88"/>
        <v>A</v>
      </c>
      <c r="I353" s="12">
        <f t="shared" si="89"/>
        <v>-2</v>
      </c>
      <c r="M353" s="13" t="str">
        <f t="shared" si="90"/>
        <v>A</v>
      </c>
      <c r="N353" s="12">
        <f t="shared" si="91"/>
        <v>-2</v>
      </c>
      <c r="R353" s="13" t="str">
        <f t="shared" si="92"/>
        <v>A</v>
      </c>
      <c r="S353" s="12">
        <f t="shared" si="93"/>
        <v>-2</v>
      </c>
      <c r="X353" s="13">
        <f t="shared" si="94"/>
        <v>1.0748163253651679</v>
      </c>
      <c r="Y353" s="12">
        <f t="shared" si="95"/>
        <v>5.2396458278324044E-3</v>
      </c>
      <c r="AC353" s="13">
        <f t="shared" si="96"/>
        <v>1.1975371309778837</v>
      </c>
      <c r="AD353" s="12">
        <f t="shared" si="97"/>
        <v>9.1457591801559421E-3</v>
      </c>
      <c r="AH353" s="13">
        <f t="shared" si="98"/>
        <v>1.2430971048339783</v>
      </c>
      <c r="AI353" s="12">
        <f t="shared" si="99"/>
        <v>1.0197042918226982E-2</v>
      </c>
      <c r="AM353" s="13">
        <f t="shared" si="100"/>
        <v>1.2575370477869028</v>
      </c>
      <c r="AN353" s="12">
        <f t="shared" si="101"/>
        <v>1.0519867181561409E-2</v>
      </c>
    </row>
    <row r="354" spans="1:40" x14ac:dyDescent="0.3">
      <c r="A354" s="13">
        <f t="shared" si="85"/>
        <v>1.2078138351067796E-3</v>
      </c>
      <c r="C354" s="13" t="str">
        <f t="shared" si="86"/>
        <v>A</v>
      </c>
      <c r="D354" s="12">
        <f t="shared" si="87"/>
        <v>-2</v>
      </c>
      <c r="H354" s="13" t="str">
        <f t="shared" si="88"/>
        <v>A</v>
      </c>
      <c r="I354" s="12">
        <f t="shared" si="89"/>
        <v>-2</v>
      </c>
      <c r="M354" s="13" t="str">
        <f t="shared" si="90"/>
        <v>A</v>
      </c>
      <c r="N354" s="12">
        <f t="shared" si="91"/>
        <v>-2</v>
      </c>
      <c r="R354" s="13" t="str">
        <f t="shared" si="92"/>
        <v>A</v>
      </c>
      <c r="S354" s="12">
        <f t="shared" si="93"/>
        <v>-2</v>
      </c>
      <c r="X354" s="13">
        <f t="shared" si="94"/>
        <v>1.0793979255598036</v>
      </c>
      <c r="Y354" s="12">
        <f t="shared" si="95"/>
        <v>5.2847286355844876E-3</v>
      </c>
      <c r="AC354" s="13">
        <f t="shared" si="96"/>
        <v>1.2013123926056806</v>
      </c>
      <c r="AD354" s="12">
        <f t="shared" si="97"/>
        <v>9.1775844748088909E-3</v>
      </c>
      <c r="AH354" s="13">
        <f t="shared" si="98"/>
        <v>1.2466293438484624</v>
      </c>
      <c r="AI354" s="12">
        <f t="shared" si="99"/>
        <v>1.0227392366564189E-2</v>
      </c>
      <c r="AM354" s="13">
        <f t="shared" si="100"/>
        <v>1.2609989112868278</v>
      </c>
      <c r="AN354" s="12">
        <f t="shared" si="101"/>
        <v>1.054983218690639E-2</v>
      </c>
    </row>
    <row r="355" spans="1:40" x14ac:dyDescent="0.3">
      <c r="A355" s="13">
        <f t="shared" si="85"/>
        <v>1.2246161992650487E-3</v>
      </c>
      <c r="C355" s="13" t="str">
        <f t="shared" si="86"/>
        <v>A</v>
      </c>
      <c r="D355" s="12">
        <f t="shared" si="87"/>
        <v>-2</v>
      </c>
      <c r="H355" s="13" t="str">
        <f t="shared" si="88"/>
        <v>A</v>
      </c>
      <c r="I355" s="12">
        <f t="shared" si="89"/>
        <v>-2</v>
      </c>
      <c r="M355" s="13" t="str">
        <f t="shared" si="90"/>
        <v>A</v>
      </c>
      <c r="N355" s="12">
        <f t="shared" si="91"/>
        <v>-2</v>
      </c>
      <c r="R355" s="13" t="str">
        <f t="shared" si="92"/>
        <v>A</v>
      </c>
      <c r="S355" s="12">
        <f t="shared" si="93"/>
        <v>-2</v>
      </c>
      <c r="X355" s="13">
        <f t="shared" si="94"/>
        <v>1.0840253904925166</v>
      </c>
      <c r="Y355" s="12">
        <f t="shared" si="95"/>
        <v>5.3301052475645937E-3</v>
      </c>
      <c r="AC355" s="13">
        <f t="shared" si="96"/>
        <v>1.205130922551545</v>
      </c>
      <c r="AD355" s="12">
        <f t="shared" si="97"/>
        <v>9.2098008184860781E-3</v>
      </c>
      <c r="AH355" s="13">
        <f t="shared" si="98"/>
        <v>1.2502036830733425</v>
      </c>
      <c r="AI355" s="12">
        <f t="shared" si="99"/>
        <v>1.0258125895222993E-2</v>
      </c>
      <c r="AM355" s="13">
        <f t="shared" si="100"/>
        <v>1.2645024657111608</v>
      </c>
      <c r="AN355" s="12">
        <f t="shared" si="101"/>
        <v>1.0580179019576617E-2</v>
      </c>
    </row>
    <row r="356" spans="1:40" x14ac:dyDescent="0.3">
      <c r="A356" s="13">
        <f t="shared" si="85"/>
        <v>1.2416523075924096E-3</v>
      </c>
      <c r="C356" s="13" t="str">
        <f t="shared" si="86"/>
        <v>A</v>
      </c>
      <c r="D356" s="12">
        <f t="shared" si="87"/>
        <v>-2</v>
      </c>
      <c r="H356" s="13" t="str">
        <f t="shared" si="88"/>
        <v>A</v>
      </c>
      <c r="I356" s="12">
        <f t="shared" si="89"/>
        <v>-2</v>
      </c>
      <c r="M356" s="13" t="str">
        <f t="shared" si="90"/>
        <v>A</v>
      </c>
      <c r="N356" s="12">
        <f t="shared" si="91"/>
        <v>-2</v>
      </c>
      <c r="R356" s="13" t="str">
        <f t="shared" si="92"/>
        <v>A</v>
      </c>
      <c r="S356" s="12">
        <f t="shared" si="93"/>
        <v>-2</v>
      </c>
      <c r="X356" s="13">
        <f t="shared" si="94"/>
        <v>1.0886990110613672</v>
      </c>
      <c r="Y356" s="12">
        <f t="shared" si="95"/>
        <v>5.3757820780456151E-3</v>
      </c>
      <c r="AC356" s="13">
        <f t="shared" si="96"/>
        <v>1.2089931308749193</v>
      </c>
      <c r="AD356" s="12">
        <f t="shared" si="97"/>
        <v>9.2424127360043705E-3</v>
      </c>
      <c r="AH356" s="13">
        <f t="shared" si="98"/>
        <v>1.253820548042301</v>
      </c>
      <c r="AI356" s="12">
        <f t="shared" si="99"/>
        <v>1.0289248100556536E-2</v>
      </c>
      <c r="AM356" s="13">
        <f t="shared" si="100"/>
        <v>1.2680481401443873</v>
      </c>
      <c r="AN356" s="12">
        <f t="shared" si="101"/>
        <v>1.0610912289110862E-2</v>
      </c>
    </row>
    <row r="357" spans="1:40" x14ac:dyDescent="0.3">
      <c r="A357" s="13">
        <f t="shared" si="85"/>
        <v>1.2589254117941666E-3</v>
      </c>
      <c r="C357" s="13" t="str">
        <f t="shared" si="86"/>
        <v>A</v>
      </c>
      <c r="D357" s="12">
        <f t="shared" si="87"/>
        <v>-2</v>
      </c>
      <c r="H357" s="13" t="str">
        <f t="shared" si="88"/>
        <v>A</v>
      </c>
      <c r="I357" s="12">
        <f t="shared" si="89"/>
        <v>-2</v>
      </c>
      <c r="M357" s="13" t="str">
        <f t="shared" si="90"/>
        <v>A</v>
      </c>
      <c r="N357" s="12">
        <f t="shared" si="91"/>
        <v>-2</v>
      </c>
      <c r="R357" s="13" t="str">
        <f t="shared" si="92"/>
        <v>A</v>
      </c>
      <c r="S357" s="12">
        <f t="shared" si="93"/>
        <v>-2</v>
      </c>
      <c r="X357" s="13">
        <f t="shared" si="94"/>
        <v>1.0934190826667858</v>
      </c>
      <c r="Y357" s="12">
        <f t="shared" si="95"/>
        <v>5.4217655103395634E-3</v>
      </c>
      <c r="AC357" s="13">
        <f t="shared" si="96"/>
        <v>1.2128994300342091</v>
      </c>
      <c r="AD357" s="12">
        <f t="shared" si="97"/>
        <v>9.275424802749923E-3</v>
      </c>
      <c r="AH357" s="13">
        <f t="shared" si="98"/>
        <v>1.2574803670619275</v>
      </c>
      <c r="AI357" s="12">
        <f t="shared" si="99"/>
        <v>1.03207636309532E-2</v>
      </c>
      <c r="AM357" s="13">
        <f t="shared" si="100"/>
        <v>1.2716363665686929</v>
      </c>
      <c r="AN357" s="12">
        <f t="shared" si="101"/>
        <v>1.0642036657546511E-2</v>
      </c>
    </row>
    <row r="358" spans="1:40" x14ac:dyDescent="0.3">
      <c r="A358" s="13">
        <f t="shared" si="85"/>
        <v>1.276438808811343E-3</v>
      </c>
      <c r="C358" s="13" t="str">
        <f t="shared" si="86"/>
        <v>A</v>
      </c>
      <c r="D358" s="12">
        <f t="shared" si="87"/>
        <v>-2</v>
      </c>
      <c r="H358" s="13" t="str">
        <f t="shared" si="88"/>
        <v>A</v>
      </c>
      <c r="I358" s="12">
        <f t="shared" si="89"/>
        <v>-2</v>
      </c>
      <c r="M358" s="13" t="str">
        <f t="shared" si="90"/>
        <v>A</v>
      </c>
      <c r="N358" s="12">
        <f t="shared" si="91"/>
        <v>-2</v>
      </c>
      <c r="R358" s="13" t="str">
        <f t="shared" si="92"/>
        <v>A</v>
      </c>
      <c r="S358" s="12">
        <f t="shared" si="93"/>
        <v>-2</v>
      </c>
      <c r="X358" s="13">
        <f t="shared" si="94"/>
        <v>1.0981859050865577</v>
      </c>
      <c r="Y358" s="12">
        <f t="shared" si="95"/>
        <v>5.4680619018078486E-3</v>
      </c>
      <c r="AC358" s="13">
        <f t="shared" si="96"/>
        <v>1.2168502348822536</v>
      </c>
      <c r="AD358" s="12">
        <f t="shared" si="97"/>
        <v>9.3088416452983668E-3</v>
      </c>
      <c r="AH358" s="13">
        <f t="shared" si="98"/>
        <v>1.2611835712049102</v>
      </c>
      <c r="AI358" s="12">
        <f t="shared" si="99"/>
        <v>1.035267718744088E-2</v>
      </c>
      <c r="AM358" s="13">
        <f t="shared" si="100"/>
        <v>1.275267579857249</v>
      </c>
      <c r="AN358" s="12">
        <f t="shared" si="101"/>
        <v>1.0673556840022939E-2</v>
      </c>
    </row>
    <row r="359" spans="1:40" x14ac:dyDescent="0.3">
      <c r="A359" s="13">
        <f t="shared" si="85"/>
        <v>1.294195841449986E-3</v>
      </c>
      <c r="C359" s="13" t="str">
        <f t="shared" si="86"/>
        <v>A</v>
      </c>
      <c r="D359" s="12">
        <f t="shared" si="87"/>
        <v>-2</v>
      </c>
      <c r="H359" s="13" t="str">
        <f t="shared" si="88"/>
        <v>A</v>
      </c>
      <c r="I359" s="12">
        <f t="shared" si="89"/>
        <v>-2</v>
      </c>
      <c r="M359" s="13" t="str">
        <f t="shared" si="90"/>
        <v>A</v>
      </c>
      <c r="N359" s="12">
        <f t="shared" si="91"/>
        <v>-2</v>
      </c>
      <c r="R359" s="13" t="str">
        <f t="shared" si="92"/>
        <v>A</v>
      </c>
      <c r="S359" s="12">
        <f t="shared" si="93"/>
        <v>-2</v>
      </c>
      <c r="X359" s="13">
        <f t="shared" si="94"/>
        <v>1.1029997823605606</v>
      </c>
      <c r="Y359" s="12">
        <f t="shared" si="95"/>
        <v>5.5146775885958864E-3</v>
      </c>
      <c r="AC359" s="13">
        <f t="shared" si="96"/>
        <v>1.2208459626617891</v>
      </c>
      <c r="AD359" s="12">
        <f t="shared" si="97"/>
        <v>9.342667942044542E-3</v>
      </c>
      <c r="AH359" s="13">
        <f t="shared" si="98"/>
        <v>1.2649305943029721</v>
      </c>
      <c r="AI359" s="12">
        <f t="shared" si="99"/>
        <v>1.0384993524300086E-2</v>
      </c>
      <c r="AM359" s="13">
        <f t="shared" si="100"/>
        <v>1.2789422177671768</v>
      </c>
      <c r="AN359" s="12">
        <f t="shared" si="101"/>
        <v>1.0705477605393515E-2</v>
      </c>
    </row>
    <row r="360" spans="1:40" x14ac:dyDescent="0.3">
      <c r="A360" s="13">
        <f t="shared" si="85"/>
        <v>1.3121998990192015E-3</v>
      </c>
      <c r="C360" s="13" t="str">
        <f t="shared" si="86"/>
        <v>A</v>
      </c>
      <c r="D360" s="12">
        <f t="shared" si="87"/>
        <v>-2</v>
      </c>
      <c r="H360" s="13" t="str">
        <f t="shared" si="88"/>
        <v>A</v>
      </c>
      <c r="I360" s="12">
        <f t="shared" si="89"/>
        <v>-2</v>
      </c>
      <c r="M360" s="13" t="str">
        <f t="shared" si="90"/>
        <v>A</v>
      </c>
      <c r="N360" s="12">
        <f t="shared" si="91"/>
        <v>-2</v>
      </c>
      <c r="R360" s="13" t="str">
        <f t="shared" si="92"/>
        <v>A</v>
      </c>
      <c r="S360" s="12">
        <f t="shared" si="93"/>
        <v>-2</v>
      </c>
      <c r="X360" s="13">
        <f t="shared" si="94"/>
        <v>1.1078610226844496</v>
      </c>
      <c r="Y360" s="12">
        <f t="shared" si="95"/>
        <v>5.5616188901144517E-3</v>
      </c>
      <c r="AC360" s="13">
        <f t="shared" si="96"/>
        <v>1.2248870330008779</v>
      </c>
      <c r="AD360" s="12">
        <f t="shared" si="97"/>
        <v>9.3769084238419075E-3</v>
      </c>
      <c r="AH360" s="13">
        <f t="shared" si="98"/>
        <v>1.2687218729395564</v>
      </c>
      <c r="AI360" s="12">
        <f t="shared" si="99"/>
        <v>1.0417717449685933E-2</v>
      </c>
      <c r="AM360" s="13">
        <f t="shared" si="100"/>
        <v>1.2826607209321859</v>
      </c>
      <c r="AN360" s="12">
        <f t="shared" si="101"/>
        <v>1.0737803776846225E-2</v>
      </c>
    </row>
    <row r="361" spans="1:40" x14ac:dyDescent="0.3">
      <c r="A361" s="13">
        <f t="shared" si="85"/>
        <v>1.3304544179780903E-3</v>
      </c>
      <c r="C361" s="13" t="str">
        <f t="shared" si="86"/>
        <v>A</v>
      </c>
      <c r="D361" s="12">
        <f t="shared" si="87"/>
        <v>-2</v>
      </c>
      <c r="H361" s="13" t="str">
        <f t="shared" si="88"/>
        <v>A</v>
      </c>
      <c r="I361" s="12">
        <f t="shared" si="89"/>
        <v>-2</v>
      </c>
      <c r="M361" s="13" t="str">
        <f t="shared" si="90"/>
        <v>A</v>
      </c>
      <c r="N361" s="12">
        <f t="shared" si="91"/>
        <v>-2</v>
      </c>
      <c r="R361" s="13" t="str">
        <f t="shared" si="92"/>
        <v>A</v>
      </c>
      <c r="S361" s="12">
        <f t="shared" si="93"/>
        <v>-2</v>
      </c>
      <c r="X361" s="13">
        <f t="shared" si="94"/>
        <v>1.1127699383115934</v>
      </c>
      <c r="Y361" s="12">
        <f t="shared" si="95"/>
        <v>5.6088921132882988E-3</v>
      </c>
      <c r="AC361" s="13">
        <f t="shared" si="96"/>
        <v>1.2289738679083504</v>
      </c>
      <c r="AD361" s="12">
        <f t="shared" si="97"/>
        <v>9.4115678746518067E-3</v>
      </c>
      <c r="AH361" s="13">
        <f t="shared" si="98"/>
        <v>1.272557846442278</v>
      </c>
      <c r="AI361" s="12">
        <f t="shared" si="99"/>
        <v>1.0450853826259288E-2</v>
      </c>
      <c r="AM361" s="13">
        <f t="shared" si="100"/>
        <v>1.2864235328549096</v>
      </c>
      <c r="AN361" s="12">
        <f t="shared" si="101"/>
        <v>1.0770540232533245E-2</v>
      </c>
    </row>
    <row r="362" spans="1:40" x14ac:dyDescent="0.3">
      <c r="A362" s="13">
        <f t="shared" si="85"/>
        <v>1.3489628825916527E-3</v>
      </c>
      <c r="C362" s="13" t="str">
        <f t="shared" si="86"/>
        <v>A</v>
      </c>
      <c r="D362" s="12">
        <f t="shared" si="87"/>
        <v>-2</v>
      </c>
      <c r="H362" s="13" t="str">
        <f t="shared" si="88"/>
        <v>A</v>
      </c>
      <c r="I362" s="12">
        <f t="shared" si="89"/>
        <v>-2</v>
      </c>
      <c r="M362" s="13" t="str">
        <f t="shared" si="90"/>
        <v>A</v>
      </c>
      <c r="N362" s="12">
        <f t="shared" si="91"/>
        <v>-2</v>
      </c>
      <c r="R362" s="13" t="str">
        <f t="shared" si="92"/>
        <v>A</v>
      </c>
      <c r="S362" s="12">
        <f t="shared" si="93"/>
        <v>-2</v>
      </c>
      <c r="X362" s="13">
        <f t="shared" si="94"/>
        <v>1.1177268454626079</v>
      </c>
      <c r="Y362" s="12">
        <f t="shared" si="95"/>
        <v>5.6565035565906011E-3</v>
      </c>
      <c r="AC362" s="13">
        <f t="shared" si="96"/>
        <v>1.2331068917692407</v>
      </c>
      <c r="AD362" s="12">
        <f t="shared" si="97"/>
        <v>9.4466511322026884E-3</v>
      </c>
      <c r="AH362" s="13">
        <f t="shared" si="98"/>
        <v>1.2764389568751429</v>
      </c>
      <c r="AI362" s="12">
        <f t="shared" si="99"/>
        <v>1.0484407571827092E-2</v>
      </c>
      <c r="AM362" s="13">
        <f t="shared" si="100"/>
        <v>1.2902310998989304</v>
      </c>
      <c r="AN362" s="12">
        <f t="shared" si="101"/>
        <v>1.0803691906209452E-2</v>
      </c>
    </row>
    <row r="363" spans="1:40" x14ac:dyDescent="0.3">
      <c r="A363" s="13">
        <f t="shared" si="85"/>
        <v>1.3677288255958492E-3</v>
      </c>
      <c r="C363" s="13" t="str">
        <f t="shared" si="86"/>
        <v>A</v>
      </c>
      <c r="D363" s="12">
        <f t="shared" si="87"/>
        <v>-2</v>
      </c>
      <c r="H363" s="13" t="str">
        <f t="shared" si="88"/>
        <v>A</v>
      </c>
      <c r="I363" s="12">
        <f t="shared" si="89"/>
        <v>-2</v>
      </c>
      <c r="M363" s="13" t="str">
        <f t="shared" si="90"/>
        <v>A</v>
      </c>
      <c r="N363" s="12">
        <f t="shared" si="91"/>
        <v>-2</v>
      </c>
      <c r="R363" s="13" t="str">
        <f t="shared" si="92"/>
        <v>A</v>
      </c>
      <c r="S363" s="12">
        <f t="shared" si="93"/>
        <v>-2</v>
      </c>
      <c r="X363" s="13">
        <f t="shared" si="94"/>
        <v>1.1227320642419139</v>
      </c>
      <c r="Y363" s="12">
        <f t="shared" si="95"/>
        <v>5.7044595138803292E-3</v>
      </c>
      <c r="AC363" s="13">
        <f t="shared" si="96"/>
        <v>1.2372865313402472</v>
      </c>
      <c r="AD363" s="12">
        <f t="shared" si="97"/>
        <v>9.4821630886594965E-3</v>
      </c>
      <c r="AH363" s="13">
        <f t="shared" si="98"/>
        <v>1.2803656490305553</v>
      </c>
      <c r="AI363" s="12">
        <f t="shared" si="99"/>
        <v>1.0518383659992168E-2</v>
      </c>
      <c r="AM363" s="13">
        <f t="shared" si="100"/>
        <v>1.2940838712805216</v>
      </c>
      <c r="AN363" s="12">
        <f t="shared" si="101"/>
        <v>1.0837263787880224E-2</v>
      </c>
    </row>
    <row r="364" spans="1:40" x14ac:dyDescent="0.3">
      <c r="A364" s="13">
        <f t="shared" si="85"/>
        <v>1.3867558288718882E-3</v>
      </c>
      <c r="C364" s="13" t="str">
        <f t="shared" si="86"/>
        <v>A</v>
      </c>
      <c r="D364" s="12">
        <f t="shared" si="87"/>
        <v>-2</v>
      </c>
      <c r="H364" s="13" t="str">
        <f t="shared" si="88"/>
        <v>A</v>
      </c>
      <c r="I364" s="12">
        <f t="shared" si="89"/>
        <v>-2</v>
      </c>
      <c r="M364" s="13" t="str">
        <f t="shared" si="90"/>
        <v>A</v>
      </c>
      <c r="N364" s="12">
        <f t="shared" si="91"/>
        <v>-2</v>
      </c>
      <c r="R364" s="13" t="str">
        <f t="shared" si="92"/>
        <v>A</v>
      </c>
      <c r="S364" s="12">
        <f t="shared" si="93"/>
        <v>-2</v>
      </c>
      <c r="X364" s="13">
        <f t="shared" si="94"/>
        <v>1.1277859185607773</v>
      </c>
      <c r="Y364" s="12">
        <f t="shared" si="95"/>
        <v>5.7527662780579355E-3</v>
      </c>
      <c r="AC364" s="13">
        <f t="shared" si="96"/>
        <v>1.2415132157452213</v>
      </c>
      <c r="AD364" s="12">
        <f t="shared" si="97"/>
        <v>9.5181086913033088E-3</v>
      </c>
      <c r="AH364" s="13">
        <f t="shared" si="98"/>
        <v>1.2843383704211195</v>
      </c>
      <c r="AI364" s="12">
        <f t="shared" si="99"/>
        <v>1.0552787120812573E-2</v>
      </c>
      <c r="AM364" s="13">
        <f t="shared" si="100"/>
        <v>1.2979822990601071</v>
      </c>
      <c r="AN364" s="12">
        <f t="shared" si="101"/>
        <v>1.0871260924458476E-2</v>
      </c>
    </row>
    <row r="365" spans="1:40" x14ac:dyDescent="0.3">
      <c r="A365" s="13">
        <f t="shared" si="85"/>
        <v>1.4060475241299132E-3</v>
      </c>
      <c r="C365" s="13" t="str">
        <f t="shared" si="86"/>
        <v>A</v>
      </c>
      <c r="D365" s="12">
        <f t="shared" si="87"/>
        <v>-2</v>
      </c>
      <c r="H365" s="13" t="str">
        <f t="shared" si="88"/>
        <v>A</v>
      </c>
      <c r="I365" s="12">
        <f t="shared" si="89"/>
        <v>-2</v>
      </c>
      <c r="M365" s="13" t="str">
        <f t="shared" si="90"/>
        <v>A</v>
      </c>
      <c r="N365" s="12">
        <f t="shared" si="91"/>
        <v>-2</v>
      </c>
      <c r="R365" s="13" t="str">
        <f t="shared" si="92"/>
        <v>A</v>
      </c>
      <c r="S365" s="12">
        <f t="shared" si="93"/>
        <v>-2</v>
      </c>
      <c r="X365" s="13">
        <f t="shared" si="94"/>
        <v>1.1328887360663504</v>
      </c>
      <c r="Y365" s="12">
        <f t="shared" si="95"/>
        <v>5.8014301445536475E-3</v>
      </c>
      <c r="AC365" s="13">
        <f t="shared" si="96"/>
        <v>1.2457873764706953</v>
      </c>
      <c r="AD365" s="12">
        <f t="shared" si="97"/>
        <v>9.5544929432214553E-3</v>
      </c>
      <c r="AH365" s="13">
        <f t="shared" si="98"/>
        <v>1.2883575712712487</v>
      </c>
      <c r="AI365" s="12">
        <f t="shared" si="99"/>
        <v>1.0587623041470687E-2</v>
      </c>
      <c r="AM365" s="13">
        <f t="shared" si="100"/>
        <v>1.3019268381334521</v>
      </c>
      <c r="AN365" s="12">
        <f t="shared" si="101"/>
        <v>1.090568842043128E-2</v>
      </c>
    </row>
    <row r="366" spans="1:40" x14ac:dyDescent="0.3">
      <c r="A366" s="13">
        <f t="shared" si="85"/>
        <v>1.4256075936021871E-3</v>
      </c>
      <c r="C366" s="13" t="str">
        <f t="shared" si="86"/>
        <v>A</v>
      </c>
      <c r="D366" s="12">
        <f t="shared" si="87"/>
        <v>-2</v>
      </c>
      <c r="H366" s="13" t="str">
        <f t="shared" si="88"/>
        <v>A</v>
      </c>
      <c r="I366" s="12">
        <f t="shared" si="89"/>
        <v>-2</v>
      </c>
      <c r="M366" s="13" t="str">
        <f t="shared" si="90"/>
        <v>A</v>
      </c>
      <c r="N366" s="12">
        <f t="shared" si="91"/>
        <v>-2</v>
      </c>
      <c r="R366" s="13" t="str">
        <f t="shared" si="92"/>
        <v>A</v>
      </c>
      <c r="S366" s="12">
        <f t="shared" si="93"/>
        <v>-2</v>
      </c>
      <c r="X366" s="13">
        <f t="shared" si="94"/>
        <v>1.1380408480762769</v>
      </c>
      <c r="Y366" s="12">
        <f t="shared" si="95"/>
        <v>5.8504574146612679E-3</v>
      </c>
      <c r="AC366" s="13">
        <f t="shared" si="96"/>
        <v>1.25010944736146</v>
      </c>
      <c r="AD366" s="12">
        <f t="shared" si="97"/>
        <v>9.5913209040082124E-3</v>
      </c>
      <c r="AH366" s="13">
        <f t="shared" si="98"/>
        <v>1.2924237045085902</v>
      </c>
      <c r="AI366" s="12">
        <f t="shared" si="99"/>
        <v>1.062289656695223E-2</v>
      </c>
      <c r="AM366" s="13">
        <f t="shared" si="100"/>
        <v>1.3059179462225925</v>
      </c>
      <c r="AN366" s="12">
        <f t="shared" si="101"/>
        <v>1.0940551438536164E-2</v>
      </c>
    </row>
    <row r="367" spans="1:40" x14ac:dyDescent="0.3">
      <c r="A367" s="13">
        <f t="shared" si="85"/>
        <v>1.4454397707459273E-3</v>
      </c>
      <c r="C367" s="13" t="str">
        <f t="shared" si="86"/>
        <v>A</v>
      </c>
      <c r="D367" s="12">
        <f t="shared" si="87"/>
        <v>-2</v>
      </c>
      <c r="H367" s="13" t="str">
        <f t="shared" si="88"/>
        <v>A</v>
      </c>
      <c r="I367" s="12">
        <f t="shared" si="89"/>
        <v>-2</v>
      </c>
      <c r="M367" s="13" t="str">
        <f t="shared" si="90"/>
        <v>A</v>
      </c>
      <c r="N367" s="12">
        <f t="shared" si="91"/>
        <v>-2</v>
      </c>
      <c r="R367" s="13" t="str">
        <f t="shared" si="92"/>
        <v>A</v>
      </c>
      <c r="S367" s="12">
        <f t="shared" si="93"/>
        <v>-2</v>
      </c>
      <c r="X367" s="13">
        <f t="shared" si="94"/>
        <v>1.1432425895184506</v>
      </c>
      <c r="Y367" s="12">
        <f t="shared" si="95"/>
        <v>5.899854398729457E-3</v>
      </c>
      <c r="AC367" s="13">
        <f t="shared" si="96"/>
        <v>1.2544798646162101</v>
      </c>
      <c r="AD367" s="12">
        <f t="shared" si="97"/>
        <v>9.6285976904762587E-3</v>
      </c>
      <c r="AH367" s="13">
        <f t="shared" si="98"/>
        <v>1.2965372257552874</v>
      </c>
      <c r="AI367" s="12">
        <f t="shared" si="99"/>
        <v>1.0658612900735359E-2</v>
      </c>
      <c r="AM367" s="13">
        <f t="shared" si="100"/>
        <v>1.3099560838665238</v>
      </c>
      <c r="AN367" s="12">
        <f t="shared" si="101"/>
        <v>1.0975855200447207E-2</v>
      </c>
    </row>
    <row r="368" spans="1:40" x14ac:dyDescent="0.3">
      <c r="A368" s="13">
        <f t="shared" si="85"/>
        <v>1.465547840955911E-3</v>
      </c>
      <c r="C368" s="13" t="str">
        <f t="shared" si="86"/>
        <v>A</v>
      </c>
      <c r="D368" s="12">
        <f t="shared" si="87"/>
        <v>-2</v>
      </c>
      <c r="H368" s="13" t="str">
        <f t="shared" si="88"/>
        <v>A</v>
      </c>
      <c r="I368" s="12">
        <f t="shared" si="89"/>
        <v>-2</v>
      </c>
      <c r="M368" s="13" t="str">
        <f t="shared" si="90"/>
        <v>A</v>
      </c>
      <c r="N368" s="12">
        <f t="shared" si="91"/>
        <v>-2</v>
      </c>
      <c r="R368" s="13" t="str">
        <f t="shared" si="92"/>
        <v>A</v>
      </c>
      <c r="S368" s="12">
        <f t="shared" si="93"/>
        <v>-2</v>
      </c>
      <c r="X368" s="13">
        <f t="shared" si="94"/>
        <v>1.1484942988755649</v>
      </c>
      <c r="Y368" s="12">
        <f t="shared" si="95"/>
        <v>5.9496274192213433E-3</v>
      </c>
      <c r="AC368" s="13">
        <f t="shared" si="96"/>
        <v>1.2588990667832611</v>
      </c>
      <c r="AD368" s="12">
        <f t="shared" si="97"/>
        <v>9.6663284773790097E-3</v>
      </c>
      <c r="AH368" s="13">
        <f t="shared" si="98"/>
        <v>1.3006985933190804</v>
      </c>
      <c r="AI368" s="12">
        <f t="shared" si="99"/>
        <v>1.0694777305489987E-2</v>
      </c>
      <c r="AM368" s="13">
        <f t="shared" si="100"/>
        <v>1.3140417144116527</v>
      </c>
      <c r="AN368" s="12">
        <f t="shared" si="101"/>
        <v>1.101160498747121E-2</v>
      </c>
    </row>
    <row r="369" spans="1:40" x14ac:dyDescent="0.3">
      <c r="A369" s="13">
        <f t="shared" si="85"/>
        <v>1.4859356422870075E-3</v>
      </c>
      <c r="C369" s="13" t="str">
        <f t="shared" si="86"/>
        <v>A</v>
      </c>
      <c r="D369" s="12">
        <f t="shared" si="87"/>
        <v>-2</v>
      </c>
      <c r="H369" s="13" t="str">
        <f t="shared" si="88"/>
        <v>A</v>
      </c>
      <c r="I369" s="12">
        <f t="shared" si="89"/>
        <v>-2</v>
      </c>
      <c r="M369" s="13" t="str">
        <f t="shared" si="90"/>
        <v>A</v>
      </c>
      <c r="N369" s="12">
        <f t="shared" si="91"/>
        <v>-2</v>
      </c>
      <c r="R369" s="13" t="str">
        <f t="shared" si="92"/>
        <v>A</v>
      </c>
      <c r="S369" s="12">
        <f t="shared" si="93"/>
        <v>-2</v>
      </c>
      <c r="X369" s="13">
        <f t="shared" si="94"/>
        <v>1.1537963181341162</v>
      </c>
      <c r="Y369" s="12">
        <f t="shared" si="95"/>
        <v>5.9997828136525997E-3</v>
      </c>
      <c r="AC369" s="13">
        <f t="shared" si="96"/>
        <v>1.2633674947563518</v>
      </c>
      <c r="AD369" s="12">
        <f t="shared" si="97"/>
        <v>9.7045184981440994E-3</v>
      </c>
      <c r="AH369" s="13">
        <f t="shared" si="98"/>
        <v>1.3049082681842701</v>
      </c>
      <c r="AI369" s="12">
        <f t="shared" si="99"/>
        <v>1.0731395103787553E-2</v>
      </c>
      <c r="AM369" s="13">
        <f t="shared" si="100"/>
        <v>1.3181753040020272</v>
      </c>
      <c r="AN369" s="12">
        <f t="shared" si="101"/>
        <v>1.1047806141254035E-2</v>
      </c>
    </row>
    <row r="370" spans="1:40" x14ac:dyDescent="0.3">
      <c r="A370" s="13">
        <f t="shared" si="85"/>
        <v>1.5066070661867406E-3</v>
      </c>
      <c r="C370" s="13" t="str">
        <f t="shared" si="86"/>
        <v>A</v>
      </c>
      <c r="D370" s="12">
        <f t="shared" si="87"/>
        <v>-2</v>
      </c>
      <c r="H370" s="13" t="str">
        <f t="shared" si="88"/>
        <v>A</v>
      </c>
      <c r="I370" s="12">
        <f t="shared" si="89"/>
        <v>-2</v>
      </c>
      <c r="M370" s="13" t="str">
        <f t="shared" si="90"/>
        <v>A</v>
      </c>
      <c r="N370" s="12">
        <f t="shared" si="91"/>
        <v>-2</v>
      </c>
      <c r="R370" s="13" t="str">
        <f t="shared" si="92"/>
        <v>A</v>
      </c>
      <c r="S370" s="12">
        <f t="shared" si="93"/>
        <v>-2</v>
      </c>
      <c r="X370" s="13">
        <f t="shared" si="94"/>
        <v>1.1591489927375458</v>
      </c>
      <c r="Y370" s="12">
        <f t="shared" si="95"/>
        <v>6.0503269374171092E-3</v>
      </c>
      <c r="AC370" s="13">
        <f t="shared" si="96"/>
        <v>1.2678855917705478</v>
      </c>
      <c r="AD370" s="12">
        <f t="shared" si="97"/>
        <v>9.7431730456179772E-3</v>
      </c>
      <c r="AH370" s="13">
        <f t="shared" si="98"/>
        <v>1.3091667140025456</v>
      </c>
      <c r="AI370" s="12">
        <f t="shared" si="99"/>
        <v>1.0768471678821372E-2</v>
      </c>
      <c r="AM370" s="13">
        <f t="shared" si="100"/>
        <v>1.3223573215693611</v>
      </c>
      <c r="AN370" s="12">
        <f t="shared" si="101"/>
        <v>1.108446406449729E-2</v>
      </c>
    </row>
    <row r="371" spans="1:40" x14ac:dyDescent="0.3">
      <c r="A371" s="13">
        <f t="shared" si="85"/>
        <v>1.5275660582380725E-3</v>
      </c>
      <c r="C371" s="13" t="str">
        <f t="shared" si="86"/>
        <v>A</v>
      </c>
      <c r="D371" s="12">
        <f t="shared" si="87"/>
        <v>-2</v>
      </c>
      <c r="H371" s="13" t="str">
        <f t="shared" si="88"/>
        <v>A</v>
      </c>
      <c r="I371" s="12">
        <f t="shared" si="89"/>
        <v>-2</v>
      </c>
      <c r="M371" s="13" t="str">
        <f t="shared" si="90"/>
        <v>A</v>
      </c>
      <c r="N371" s="12">
        <f t="shared" si="91"/>
        <v>-2</v>
      </c>
      <c r="R371" s="13" t="str">
        <f t="shared" si="92"/>
        <v>A</v>
      </c>
      <c r="S371" s="12">
        <f t="shared" si="93"/>
        <v>-2</v>
      </c>
      <c r="X371" s="13">
        <f t="shared" si="94"/>
        <v>1.164552671543251</v>
      </c>
      <c r="Y371" s="12">
        <f t="shared" si="95"/>
        <v>6.1012661665088511E-3</v>
      </c>
      <c r="AC371" s="13">
        <f t="shared" si="96"/>
        <v>1.2724538033982553</v>
      </c>
      <c r="AD371" s="12">
        <f t="shared" si="97"/>
        <v>9.7822974728219957E-3</v>
      </c>
      <c r="AH371" s="13">
        <f t="shared" si="98"/>
        <v>1.3134743970837073</v>
      </c>
      <c r="AI371" s="12">
        <f t="shared" si="99"/>
        <v>1.0806012475137789E-2</v>
      </c>
      <c r="AM371" s="13">
        <f t="shared" si="100"/>
        <v>1.3265882388228634</v>
      </c>
      <c r="AN371" s="12">
        <f t="shared" si="101"/>
        <v>1.1121584221685625E-2</v>
      </c>
    </row>
    <row r="372" spans="1:40" x14ac:dyDescent="0.3">
      <c r="A372" s="13">
        <f t="shared" si="85"/>
        <v>1.5488166189124807E-3</v>
      </c>
      <c r="C372" s="13" t="str">
        <f t="shared" si="86"/>
        <v>A</v>
      </c>
      <c r="D372" s="12">
        <f t="shared" si="87"/>
        <v>-2</v>
      </c>
      <c r="H372" s="13" t="str">
        <f t="shared" si="88"/>
        <v>A</v>
      </c>
      <c r="I372" s="12">
        <f t="shared" si="89"/>
        <v>-2</v>
      </c>
      <c r="M372" s="13" t="str">
        <f t="shared" si="90"/>
        <v>A</v>
      </c>
      <c r="N372" s="12">
        <f t="shared" si="91"/>
        <v>-2</v>
      </c>
      <c r="R372" s="13" t="str">
        <f t="shared" si="92"/>
        <v>A</v>
      </c>
      <c r="S372" s="12">
        <f t="shared" si="93"/>
        <v>-2</v>
      </c>
      <c r="X372" s="13">
        <f t="shared" si="94"/>
        <v>1.1700077067831831</v>
      </c>
      <c r="Y372" s="12">
        <f t="shared" si="95"/>
        <v>6.1526069001477356E-3</v>
      </c>
      <c r="AC372" s="13">
        <f t="shared" si="96"/>
        <v>1.2770725775453482</v>
      </c>
      <c r="AD372" s="12">
        <f t="shared" si="97"/>
        <v>9.8218971937200049E-3</v>
      </c>
      <c r="AH372" s="13">
        <f t="shared" si="98"/>
        <v>1.3178317863862752</v>
      </c>
      <c r="AI372" s="12">
        <f t="shared" si="99"/>
        <v>1.0844022999378217E-2</v>
      </c>
      <c r="AM372" s="13">
        <f t="shared" si="100"/>
        <v>1.3308685302388821</v>
      </c>
      <c r="AN372" s="12">
        <f t="shared" si="101"/>
        <v>1.1159172139824671E-2</v>
      </c>
    </row>
    <row r="373" spans="1:40" x14ac:dyDescent="0.3">
      <c r="A373" s="13">
        <f t="shared" si="85"/>
        <v>1.5703628043335529E-3</v>
      </c>
      <c r="C373" s="13" t="str">
        <f t="shared" si="86"/>
        <v>A</v>
      </c>
      <c r="D373" s="12">
        <f t="shared" si="87"/>
        <v>-2</v>
      </c>
      <c r="H373" s="13" t="str">
        <f t="shared" si="88"/>
        <v>A</v>
      </c>
      <c r="I373" s="12">
        <f t="shared" si="89"/>
        <v>-2</v>
      </c>
      <c r="M373" s="13" t="str">
        <f t="shared" si="90"/>
        <v>A</v>
      </c>
      <c r="N373" s="12">
        <f t="shared" si="91"/>
        <v>-2</v>
      </c>
      <c r="R373" s="13" t="str">
        <f t="shared" si="92"/>
        <v>A</v>
      </c>
      <c r="S373" s="12">
        <f t="shared" si="93"/>
        <v>-2</v>
      </c>
      <c r="X373" s="13">
        <f t="shared" si="94"/>
        <v>1.1755144540278233</v>
      </c>
      <c r="Y373" s="12">
        <f t="shared" si="95"/>
        <v>6.2043555633167369E-3</v>
      </c>
      <c r="AC373" s="13">
        <f t="shared" si="96"/>
        <v>1.2817423644474439</v>
      </c>
      <c r="AD373" s="12">
        <f t="shared" si="97"/>
        <v>9.8619776839976546E-3</v>
      </c>
      <c r="AH373" s="13">
        <f t="shared" si="98"/>
        <v>1.3222393535080237</v>
      </c>
      <c r="AI373" s="12">
        <f t="shared" si="99"/>
        <v>1.0882508821032403E-2</v>
      </c>
      <c r="AM373" s="13">
        <f t="shared" si="100"/>
        <v>1.3351986730503902</v>
      </c>
      <c r="AN373" s="12">
        <f t="shared" si="101"/>
        <v>1.1197233409189966E-2</v>
      </c>
    </row>
    <row r="374" spans="1:40" x14ac:dyDescent="0.3">
      <c r="A374" s="13">
        <f t="shared" si="85"/>
        <v>1.5922087270511685E-3</v>
      </c>
      <c r="C374" s="13" t="str">
        <f t="shared" si="86"/>
        <v>A</v>
      </c>
      <c r="D374" s="12">
        <f t="shared" si="87"/>
        <v>-2</v>
      </c>
      <c r="H374" s="13" t="str">
        <f t="shared" si="88"/>
        <v>A</v>
      </c>
      <c r="I374" s="12">
        <f t="shared" si="89"/>
        <v>-2</v>
      </c>
      <c r="M374" s="13" t="str">
        <f t="shared" si="90"/>
        <v>A</v>
      </c>
      <c r="N374" s="12">
        <f t="shared" si="91"/>
        <v>-2</v>
      </c>
      <c r="R374" s="13" t="str">
        <f t="shared" si="92"/>
        <v>A</v>
      </c>
      <c r="S374" s="12">
        <f t="shared" si="93"/>
        <v>-2</v>
      </c>
      <c r="X374" s="13">
        <f t="shared" si="94"/>
        <v>1.1810732721532862</v>
      </c>
      <c r="Y374" s="12">
        <f t="shared" si="95"/>
        <v>6.2565186092169434E-3</v>
      </c>
      <c r="AC374" s="13">
        <f t="shared" si="96"/>
        <v>1.2864636166663066</v>
      </c>
      <c r="AD374" s="12">
        <f t="shared" si="97"/>
        <v>9.902544481853584E-3</v>
      </c>
      <c r="AH374" s="13">
        <f t="shared" si="98"/>
        <v>1.3266975726764332</v>
      </c>
      <c r="AI374" s="12">
        <f t="shared" si="99"/>
        <v>1.0921475573202893E-2</v>
      </c>
      <c r="AM374" s="13">
        <f t="shared" si="100"/>
        <v>1.3395791472363092</v>
      </c>
      <c r="AN374" s="12">
        <f t="shared" si="101"/>
        <v>1.1235773684086901E-2</v>
      </c>
    </row>
    <row r="375" spans="1:40" x14ac:dyDescent="0.3">
      <c r="A375" s="13">
        <f t="shared" si="85"/>
        <v>1.6143585568264857E-3</v>
      </c>
      <c r="C375" s="13" t="str">
        <f t="shared" si="86"/>
        <v>A</v>
      </c>
      <c r="D375" s="12">
        <f t="shared" si="87"/>
        <v>-2</v>
      </c>
      <c r="H375" s="13" t="str">
        <f t="shared" si="88"/>
        <v>A</v>
      </c>
      <c r="I375" s="12">
        <f t="shared" si="89"/>
        <v>-2</v>
      </c>
      <c r="M375" s="13" t="str">
        <f t="shared" si="90"/>
        <v>A</v>
      </c>
      <c r="N375" s="12">
        <f t="shared" si="91"/>
        <v>-2</v>
      </c>
      <c r="R375" s="13" t="str">
        <f t="shared" si="92"/>
        <v>A</v>
      </c>
      <c r="S375" s="12">
        <f t="shared" si="93"/>
        <v>-2</v>
      </c>
      <c r="X375" s="13">
        <f t="shared" si="94"/>
        <v>1.1866845233113767</v>
      </c>
      <c r="Y375" s="12">
        <f t="shared" si="95"/>
        <v>6.3091025216468026E-3</v>
      </c>
      <c r="AC375" s="13">
        <f t="shared" si="96"/>
        <v>1.2912367890864249</v>
      </c>
      <c r="AD375" s="12">
        <f t="shared" si="97"/>
        <v>9.9436031888027101E-3</v>
      </c>
      <c r="AH375" s="13">
        <f t="shared" si="98"/>
        <v>1.3312069207390935</v>
      </c>
      <c r="AI375" s="12">
        <f t="shared" si="99"/>
        <v>1.0960928953381134E-2</v>
      </c>
      <c r="AM375" s="13">
        <f t="shared" si="100"/>
        <v>1.3440104355107083</v>
      </c>
      <c r="AN375" s="12">
        <f t="shared" si="101"/>
        <v>1.1274798683622014E-2</v>
      </c>
    </row>
    <row r="376" spans="1:40" x14ac:dyDescent="0.3">
      <c r="A376" s="13">
        <f t="shared" si="85"/>
        <v>1.6368165214278078E-3</v>
      </c>
      <c r="C376" s="13" t="str">
        <f t="shared" si="86"/>
        <v>A</v>
      </c>
      <c r="D376" s="12">
        <f t="shared" si="87"/>
        <v>-2</v>
      </c>
      <c r="H376" s="13" t="str">
        <f t="shared" si="88"/>
        <v>A</v>
      </c>
      <c r="I376" s="12">
        <f t="shared" si="89"/>
        <v>-2</v>
      </c>
      <c r="M376" s="13" t="str">
        <f t="shared" si="90"/>
        <v>A</v>
      </c>
      <c r="N376" s="12">
        <f t="shared" si="91"/>
        <v>-2</v>
      </c>
      <c r="R376" s="13" t="str">
        <f t="shared" si="92"/>
        <v>A</v>
      </c>
      <c r="S376" s="12">
        <f t="shared" si="93"/>
        <v>-2</v>
      </c>
      <c r="X376" s="13">
        <f t="shared" si="94"/>
        <v>1.1923485729023879</v>
      </c>
      <c r="Y376" s="12">
        <f t="shared" si="95"/>
        <v>6.3621138173112039E-3</v>
      </c>
      <c r="AC376" s="13">
        <f t="shared" si="96"/>
        <v>1.2960623389117443</v>
      </c>
      <c r="AD376" s="12">
        <f t="shared" si="97"/>
        <v>9.9851594704916235E-3</v>
      </c>
      <c r="AH376" s="13">
        <f t="shared" si="98"/>
        <v>1.3357678771540566</v>
      </c>
      <c r="AI376" s="12">
        <f t="shared" si="99"/>
        <v>1.1000874724235119E-2</v>
      </c>
      <c r="AM376" s="13">
        <f t="shared" si="100"/>
        <v>1.3484930233118673</v>
      </c>
      <c r="AN376" s="12">
        <f t="shared" si="101"/>
        <v>1.1314314192485683E-2</v>
      </c>
    </row>
    <row r="377" spans="1:40" x14ac:dyDescent="0.3">
      <c r="A377" s="13">
        <f t="shared" si="85"/>
        <v>1.6595869074375609E-3</v>
      </c>
      <c r="C377" s="13" t="str">
        <f t="shared" si="86"/>
        <v>A</v>
      </c>
      <c r="D377" s="12">
        <f t="shared" si="87"/>
        <v>-2</v>
      </c>
      <c r="H377" s="13" t="str">
        <f t="shared" si="88"/>
        <v>A</v>
      </c>
      <c r="I377" s="12">
        <f t="shared" si="89"/>
        <v>-2</v>
      </c>
      <c r="M377" s="13" t="str">
        <f t="shared" si="90"/>
        <v>A</v>
      </c>
      <c r="N377" s="12">
        <f t="shared" si="91"/>
        <v>-2</v>
      </c>
      <c r="R377" s="13" t="str">
        <f t="shared" si="92"/>
        <v>A</v>
      </c>
      <c r="S377" s="12">
        <f t="shared" si="93"/>
        <v>-2</v>
      </c>
      <c r="X377" s="13">
        <f t="shared" si="94"/>
        <v>1.19806578955049</v>
      </c>
      <c r="Y377" s="12">
        <f t="shared" si="95"/>
        <v>6.4155590480658407E-3</v>
      </c>
      <c r="AC377" s="13">
        <f t="shared" si="96"/>
        <v>1.3009407256625889</v>
      </c>
      <c r="AD377" s="12">
        <f t="shared" si="97"/>
        <v>1.0027219057526487E-2</v>
      </c>
      <c r="AH377" s="13">
        <f t="shared" si="98"/>
        <v>1.3403809239801701</v>
      </c>
      <c r="AI377" s="12">
        <f t="shared" si="99"/>
        <v>1.1041318714409009E-2</v>
      </c>
      <c r="AM377" s="13">
        <f t="shared" si="100"/>
        <v>1.353027398791244</v>
      </c>
      <c r="AN377" s="12">
        <f t="shared" si="101"/>
        <v>1.1354326061746538E-2</v>
      </c>
    </row>
    <row r="378" spans="1:40" x14ac:dyDescent="0.3">
      <c r="A378" s="13">
        <f t="shared" si="85"/>
        <v>1.6826740610704661E-3</v>
      </c>
      <c r="C378" s="13" t="str">
        <f t="shared" si="86"/>
        <v>A</v>
      </c>
      <c r="D378" s="12">
        <f t="shared" si="87"/>
        <v>-2</v>
      </c>
      <c r="H378" s="13" t="str">
        <f t="shared" si="88"/>
        <v>A</v>
      </c>
      <c r="I378" s="12">
        <f t="shared" si="89"/>
        <v>-2</v>
      </c>
      <c r="M378" s="13" t="str">
        <f t="shared" si="90"/>
        <v>A</v>
      </c>
      <c r="N378" s="12">
        <f t="shared" si="91"/>
        <v>-2</v>
      </c>
      <c r="R378" s="13" t="str">
        <f t="shared" si="92"/>
        <v>A</v>
      </c>
      <c r="S378" s="12">
        <f t="shared" si="93"/>
        <v>-2</v>
      </c>
      <c r="X378" s="13">
        <f t="shared" si="94"/>
        <v>1.203836545081538</v>
      </c>
      <c r="Y378" s="12">
        <f t="shared" si="95"/>
        <v>6.4694448031017045E-3</v>
      </c>
      <c r="AC378" s="13">
        <f t="shared" si="96"/>
        <v>1.3058724111727738</v>
      </c>
      <c r="AD378" s="12">
        <f t="shared" si="97"/>
        <v>1.0069787746313391E-2</v>
      </c>
      <c r="AH378" s="13">
        <f t="shared" si="98"/>
        <v>1.3450465458673944</v>
      </c>
      <c r="AI378" s="12">
        <f t="shared" si="99"/>
        <v>1.1082266819334753E-2</v>
      </c>
      <c r="AM378" s="13">
        <f t="shared" si="100"/>
        <v>1.3576140528023481</v>
      </c>
      <c r="AN378" s="12">
        <f t="shared" si="101"/>
        <v>1.1394840209657671E-2</v>
      </c>
    </row>
    <row r="379" spans="1:40" x14ac:dyDescent="0.3">
      <c r="A379" s="13">
        <f t="shared" si="85"/>
        <v>1.7060823890031232E-3</v>
      </c>
      <c r="C379" s="13" t="str">
        <f t="shared" si="86"/>
        <v>A</v>
      </c>
      <c r="D379" s="12">
        <f t="shared" si="87"/>
        <v>-2</v>
      </c>
      <c r="H379" s="13" t="str">
        <f t="shared" si="88"/>
        <v>A</v>
      </c>
      <c r="I379" s="12">
        <f t="shared" si="89"/>
        <v>-2</v>
      </c>
      <c r="M379" s="13" t="str">
        <f t="shared" si="90"/>
        <v>A</v>
      </c>
      <c r="N379" s="12">
        <f t="shared" si="91"/>
        <v>-2</v>
      </c>
      <c r="R379" s="13" t="str">
        <f t="shared" si="92"/>
        <v>A</v>
      </c>
      <c r="S379" s="12">
        <f t="shared" si="93"/>
        <v>-2</v>
      </c>
      <c r="X379" s="13">
        <f t="shared" si="94"/>
        <v>1.2096612145031576</v>
      </c>
      <c r="Y379" s="12">
        <f t="shared" si="95"/>
        <v>6.5237777110743952E-3</v>
      </c>
      <c r="AC379" s="13">
        <f t="shared" si="96"/>
        <v>1.3108578595869196</v>
      </c>
      <c r="AD379" s="12">
        <f t="shared" si="97"/>
        <v>1.0112871399911525E-2</v>
      </c>
      <c r="AH379" s="13">
        <f t="shared" si="98"/>
        <v>1.3497652300471263</v>
      </c>
      <c r="AI379" s="12">
        <f t="shared" si="99"/>
        <v>1.1123725002056028E-2</v>
      </c>
      <c r="AM379" s="13">
        <f t="shared" si="100"/>
        <v>1.36225347888954</v>
      </c>
      <c r="AN379" s="12">
        <f t="shared" si="101"/>
        <v>1.1435862622474929E-2</v>
      </c>
    </row>
    <row r="380" spans="1:40" x14ac:dyDescent="0.3">
      <c r="A380" s="13">
        <f t="shared" si="85"/>
        <v>1.7298163592151007E-3</v>
      </c>
      <c r="C380" s="13" t="str">
        <f t="shared" si="86"/>
        <v>A</v>
      </c>
      <c r="D380" s="12">
        <f t="shared" si="87"/>
        <v>-2</v>
      </c>
      <c r="H380" s="13" t="str">
        <f t="shared" si="88"/>
        <v>A</v>
      </c>
      <c r="I380" s="12">
        <f t="shared" si="89"/>
        <v>-2</v>
      </c>
      <c r="M380" s="13" t="str">
        <f t="shared" si="90"/>
        <v>A</v>
      </c>
      <c r="N380" s="12">
        <f t="shared" si="91"/>
        <v>-2</v>
      </c>
      <c r="R380" s="13" t="str">
        <f t="shared" si="92"/>
        <v>A</v>
      </c>
      <c r="S380" s="12">
        <f t="shared" si="93"/>
        <v>-2</v>
      </c>
      <c r="X380" s="13">
        <f t="shared" si="94"/>
        <v>1.2155401759869686</v>
      </c>
      <c r="Y380" s="12">
        <f t="shared" si="95"/>
        <v>6.578564442182409E-3</v>
      </c>
      <c r="AC380" s="13">
        <f t="shared" si="96"/>
        <v>1.3158975373579866</v>
      </c>
      <c r="AD380" s="12">
        <f t="shared" si="97"/>
        <v>1.0156475948899159E-2</v>
      </c>
      <c r="AH380" s="13">
        <f t="shared" si="98"/>
        <v>1.354537466322546</v>
      </c>
      <c r="AI380" s="12">
        <f t="shared" si="99"/>
        <v>1.1165699294064539E-2</v>
      </c>
      <c r="AM380" s="13">
        <f t="shared" si="100"/>
        <v>1.3669461732767723</v>
      </c>
      <c r="AN380" s="12">
        <f t="shared" si="101"/>
        <v>1.147739935528741E-2</v>
      </c>
    </row>
    <row r="381" spans="1:40" x14ac:dyDescent="0.3">
      <c r="A381" s="13">
        <f t="shared" si="85"/>
        <v>1.7538805018417598E-3</v>
      </c>
      <c r="C381" s="13" t="str">
        <f t="shared" si="86"/>
        <v>A</v>
      </c>
      <c r="D381" s="12">
        <f t="shared" si="87"/>
        <v>-2</v>
      </c>
      <c r="H381" s="13" t="str">
        <f t="shared" si="88"/>
        <v>A</v>
      </c>
      <c r="I381" s="12">
        <f t="shared" si="89"/>
        <v>-2</v>
      </c>
      <c r="M381" s="13" t="str">
        <f t="shared" si="90"/>
        <v>A</v>
      </c>
      <c r="N381" s="12">
        <f t="shared" si="91"/>
        <v>-2</v>
      </c>
      <c r="R381" s="13" t="str">
        <f t="shared" si="92"/>
        <v>A</v>
      </c>
      <c r="S381" s="12">
        <f t="shared" si="93"/>
        <v>-2</v>
      </c>
      <c r="X381" s="13">
        <f t="shared" si="94"/>
        <v>1.2214738108528274</v>
      </c>
      <c r="Y381" s="12">
        <f t="shared" si="95"/>
        <v>6.6338117101985518E-3</v>
      </c>
      <c r="AC381" s="13">
        <f t="shared" si="96"/>
        <v>1.3209919132450341</v>
      </c>
      <c r="AD381" s="12">
        <f t="shared" si="97"/>
        <v>1.0200607392252776E-2</v>
      </c>
      <c r="AH381" s="13">
        <f t="shared" si="98"/>
        <v>1.3593637470589939</v>
      </c>
      <c r="AI381" s="12">
        <f t="shared" si="99"/>
        <v>1.120819579614904E-2</v>
      </c>
      <c r="AM381" s="13">
        <f t="shared" si="100"/>
        <v>1.3716926348562921</v>
      </c>
      <c r="AN381" s="12">
        <f t="shared" si="101"/>
        <v>1.1519456532860434E-2</v>
      </c>
    </row>
    <row r="382" spans="1:40" x14ac:dyDescent="0.3">
      <c r="A382" s="13">
        <f t="shared" si="85"/>
        <v>1.7782794100389225E-3</v>
      </c>
      <c r="C382" s="13" t="str">
        <f t="shared" si="86"/>
        <v>A</v>
      </c>
      <c r="D382" s="12">
        <f t="shared" si="87"/>
        <v>-2</v>
      </c>
      <c r="H382" s="13" t="str">
        <f t="shared" si="88"/>
        <v>A</v>
      </c>
      <c r="I382" s="12">
        <f t="shared" si="89"/>
        <v>-2</v>
      </c>
      <c r="M382" s="13" t="str">
        <f t="shared" si="90"/>
        <v>A</v>
      </c>
      <c r="N382" s="12">
        <f t="shared" si="91"/>
        <v>-2</v>
      </c>
      <c r="R382" s="13" t="str">
        <f t="shared" si="92"/>
        <v>A</v>
      </c>
      <c r="S382" s="12">
        <f t="shared" si="93"/>
        <v>-2</v>
      </c>
      <c r="X382" s="13">
        <f t="shared" si="94"/>
        <v>1.2274625035549642</v>
      </c>
      <c r="Y382" s="12">
        <f t="shared" si="95"/>
        <v>6.6895262744580486E-3</v>
      </c>
      <c r="AC382" s="13">
        <f t="shared" si="96"/>
        <v>1.3261414583112185</v>
      </c>
      <c r="AD382" s="12">
        <f t="shared" si="97"/>
        <v>1.0245271798239428E-2</v>
      </c>
      <c r="AH382" s="13">
        <f t="shared" si="98"/>
        <v>1.3642445671744095</v>
      </c>
      <c r="AI382" s="12">
        <f t="shared" si="99"/>
        <v>1.1251220679257153E-2</v>
      </c>
      <c r="AM382" s="13">
        <f t="shared" si="100"/>
        <v>1.3764933651773177</v>
      </c>
      <c r="AN382" s="12">
        <f t="shared" si="101"/>
        <v>1.1562040350491137E-2</v>
      </c>
    </row>
    <row r="383" spans="1:40" x14ac:dyDescent="0.3">
      <c r="A383" s="13">
        <f t="shared" si="85"/>
        <v>1.8030177408595667E-3</v>
      </c>
      <c r="C383" s="13" t="str">
        <f t="shared" si="86"/>
        <v>A</v>
      </c>
      <c r="D383" s="12">
        <f t="shared" si="87"/>
        <v>-2</v>
      </c>
      <c r="H383" s="13" t="str">
        <f t="shared" si="88"/>
        <v>A</v>
      </c>
      <c r="I383" s="12">
        <f t="shared" si="89"/>
        <v>-2</v>
      </c>
      <c r="M383" s="13" t="str">
        <f t="shared" si="90"/>
        <v>A</v>
      </c>
      <c r="N383" s="12">
        <f t="shared" si="91"/>
        <v>-2</v>
      </c>
      <c r="R383" s="13" t="str">
        <f t="shared" si="92"/>
        <v>A</v>
      </c>
      <c r="S383" s="12">
        <f t="shared" si="93"/>
        <v>-2</v>
      </c>
      <c r="X383" s="13">
        <f t="shared" si="94"/>
        <v>1.2335066416699125</v>
      </c>
      <c r="Y383" s="12">
        <f t="shared" si="95"/>
        <v>6.7457149418068945E-3</v>
      </c>
      <c r="AC383" s="13">
        <f t="shared" si="96"/>
        <v>1.3313466459220469</v>
      </c>
      <c r="AD383" s="12">
        <f t="shared" si="97"/>
        <v>1.0290475305322488E-2</v>
      </c>
      <c r="AH383" s="13">
        <f t="shared" si="98"/>
        <v>1.3691804241298324</v>
      </c>
      <c r="AI383" s="12">
        <f t="shared" si="99"/>
        <v>1.129478018537023E-2</v>
      </c>
      <c r="AM383" s="13">
        <f t="shared" si="100"/>
        <v>1.3813488684347097</v>
      </c>
      <c r="AN383" s="12">
        <f t="shared" si="101"/>
        <v>1.1605157074876899E-2</v>
      </c>
    </row>
    <row r="384" spans="1:40" x14ac:dyDescent="0.3">
      <c r="A384" s="13">
        <f t="shared" si="85"/>
        <v>1.8281002161427415E-3</v>
      </c>
      <c r="C384" s="13" t="str">
        <f t="shared" si="86"/>
        <v>A</v>
      </c>
      <c r="D384" s="12">
        <f t="shared" si="87"/>
        <v>-2</v>
      </c>
      <c r="H384" s="13" t="str">
        <f t="shared" si="88"/>
        <v>A</v>
      </c>
      <c r="I384" s="12">
        <f t="shared" si="89"/>
        <v>-2</v>
      </c>
      <c r="M384" s="13" t="str">
        <f t="shared" si="90"/>
        <v>A</v>
      </c>
      <c r="N384" s="12">
        <f t="shared" si="91"/>
        <v>-2</v>
      </c>
      <c r="R384" s="13" t="str">
        <f t="shared" si="92"/>
        <v>A</v>
      </c>
      <c r="S384" s="12">
        <f t="shared" si="93"/>
        <v>-2</v>
      </c>
      <c r="X384" s="13">
        <f t="shared" si="94"/>
        <v>1.2396066158861307</v>
      </c>
      <c r="Y384" s="12">
        <f t="shared" si="95"/>
        <v>6.8023845685137255E-3</v>
      </c>
      <c r="AC384" s="13">
        <f t="shared" si="96"/>
        <v>1.336607951743886</v>
      </c>
      <c r="AD384" s="12">
        <f t="shared" si="97"/>
        <v>1.0336224123081101E-2</v>
      </c>
      <c r="AH384" s="13">
        <f t="shared" si="98"/>
        <v>1.3741718179199962</v>
      </c>
      <c r="AI384" s="12">
        <f t="shared" si="99"/>
        <v>1.1338880628391489E-2</v>
      </c>
      <c r="AM384" s="13">
        <f t="shared" si="100"/>
        <v>1.386259651457654</v>
      </c>
      <c r="AN384" s="12">
        <f t="shared" si="101"/>
        <v>1.1648813044996849E-2</v>
      </c>
    </row>
    <row r="385" spans="1:40" x14ac:dyDescent="0.3">
      <c r="A385" s="13">
        <f t="shared" si="85"/>
        <v>1.8535316234148101E-3</v>
      </c>
      <c r="C385" s="13" t="str">
        <f t="shared" si="86"/>
        <v>A</v>
      </c>
      <c r="D385" s="12">
        <f t="shared" si="87"/>
        <v>-2</v>
      </c>
      <c r="H385" s="13" t="str">
        <f t="shared" si="88"/>
        <v>A</v>
      </c>
      <c r="I385" s="12">
        <f t="shared" si="89"/>
        <v>-2</v>
      </c>
      <c r="M385" s="13" t="str">
        <f t="shared" si="90"/>
        <v>A</v>
      </c>
      <c r="N385" s="12">
        <f t="shared" si="91"/>
        <v>-2</v>
      </c>
      <c r="R385" s="13" t="str">
        <f t="shared" si="92"/>
        <v>A</v>
      </c>
      <c r="S385" s="12">
        <f t="shared" si="93"/>
        <v>-2</v>
      </c>
      <c r="X385" s="13">
        <f t="shared" si="94"/>
        <v>1.2457628199952142</v>
      </c>
      <c r="Y385" s="12">
        <f t="shared" si="95"/>
        <v>6.859542062148118E-3</v>
      </c>
      <c r="AC385" s="13">
        <f t="shared" si="96"/>
        <v>1.3419258537427492</v>
      </c>
      <c r="AD385" s="12">
        <f t="shared" si="97"/>
        <v>1.0382524533143313E-2</v>
      </c>
      <c r="AH385" s="13">
        <f t="shared" si="98"/>
        <v>1.3792192510640178</v>
      </c>
      <c r="AI385" s="12">
        <f t="shared" si="99"/>
        <v>1.138352839504753E-2</v>
      </c>
      <c r="AM385" s="13">
        <f t="shared" si="100"/>
        <v>1.3912262236983706</v>
      </c>
      <c r="AN385" s="12">
        <f t="shared" si="101"/>
        <v>1.1693014673006583E-2</v>
      </c>
    </row>
    <row r="386" spans="1:40" x14ac:dyDescent="0.3">
      <c r="A386" s="13">
        <f t="shared" si="85"/>
        <v>1.8793168168032681E-3</v>
      </c>
      <c r="C386" s="13" t="str">
        <f t="shared" si="86"/>
        <v>A</v>
      </c>
      <c r="D386" s="12">
        <f t="shared" si="87"/>
        <v>-2</v>
      </c>
      <c r="H386" s="13" t="str">
        <f t="shared" si="88"/>
        <v>A</v>
      </c>
      <c r="I386" s="12">
        <f t="shared" si="89"/>
        <v>-2</v>
      </c>
      <c r="M386" s="13" t="str">
        <f t="shared" si="90"/>
        <v>A</v>
      </c>
      <c r="N386" s="12">
        <f t="shared" si="91"/>
        <v>-2</v>
      </c>
      <c r="R386" s="13" t="str">
        <f t="shared" si="92"/>
        <v>A</v>
      </c>
      <c r="S386" s="12">
        <f t="shared" si="93"/>
        <v>-2</v>
      </c>
      <c r="X386" s="13">
        <f t="shared" si="94"/>
        <v>1.2519756508846283</v>
      </c>
      <c r="Y386" s="12">
        <f t="shared" si="95"/>
        <v>6.9171943834283479E-3</v>
      </c>
      <c r="AC386" s="13">
        <f t="shared" si="96"/>
        <v>1.3473008321833688</v>
      </c>
      <c r="AD386" s="12">
        <f t="shared" si="97"/>
        <v>1.0429382890133275E-2</v>
      </c>
      <c r="AH386" s="13">
        <f t="shared" si="98"/>
        <v>1.3843232285962157</v>
      </c>
      <c r="AI386" s="12">
        <f t="shared" si="99"/>
        <v>1.1428729945803571E-2</v>
      </c>
      <c r="AM386" s="13">
        <f t="shared" si="100"/>
        <v>1.3962490972208732</v>
      </c>
      <c r="AN386" s="12">
        <f t="shared" si="101"/>
        <v>1.1737768445146381E-2</v>
      </c>
    </row>
    <row r="387" spans="1:40" x14ac:dyDescent="0.3">
      <c r="A387" s="13">
        <f t="shared" si="85"/>
        <v>1.9054607179632449E-3</v>
      </c>
      <c r="C387" s="13" t="str">
        <f t="shared" si="86"/>
        <v>A</v>
      </c>
      <c r="D387" s="12">
        <f t="shared" si="87"/>
        <v>-2</v>
      </c>
      <c r="H387" s="13" t="str">
        <f t="shared" si="88"/>
        <v>A</v>
      </c>
      <c r="I387" s="12">
        <f t="shared" si="89"/>
        <v>-2</v>
      </c>
      <c r="M387" s="13" t="str">
        <f t="shared" si="90"/>
        <v>A</v>
      </c>
      <c r="N387" s="12">
        <f t="shared" si="91"/>
        <v>-2</v>
      </c>
      <c r="R387" s="13" t="str">
        <f t="shared" si="92"/>
        <v>A</v>
      </c>
      <c r="S387" s="12">
        <f t="shared" si="93"/>
        <v>-2</v>
      </c>
      <c r="X387" s="13">
        <f t="shared" si="94"/>
        <v>1.2582455085318602</v>
      </c>
      <c r="Y387" s="12">
        <f t="shared" si="95"/>
        <v>6.9753485480410727E-3</v>
      </c>
      <c r="AC387" s="13">
        <f t="shared" si="96"/>
        <v>1.3527333696285586</v>
      </c>
      <c r="AD387" s="12">
        <f t="shared" si="97"/>
        <v>1.0476805622632521E-2</v>
      </c>
      <c r="AH387" s="13">
        <f t="shared" si="98"/>
        <v>1.3894842580570574</v>
      </c>
      <c r="AI387" s="12">
        <f t="shared" si="99"/>
        <v>1.1474491815792461E-2</v>
      </c>
      <c r="AM387" s="13">
        <f t="shared" si="100"/>
        <v>1.4013287866897899</v>
      </c>
      <c r="AN387" s="12">
        <f t="shared" si="101"/>
        <v>1.1783080922663081E-2</v>
      </c>
    </row>
    <row r="388" spans="1:40" x14ac:dyDescent="0.3">
      <c r="A388" s="13">
        <f t="shared" si="85"/>
        <v>1.931968317016923E-3</v>
      </c>
      <c r="C388" s="13" t="str">
        <f t="shared" si="86"/>
        <v>A</v>
      </c>
      <c r="D388" s="12">
        <f t="shared" si="87"/>
        <v>-2</v>
      </c>
      <c r="H388" s="13" t="str">
        <f t="shared" si="88"/>
        <v>A</v>
      </c>
      <c r="I388" s="12">
        <f t="shared" si="89"/>
        <v>-2</v>
      </c>
      <c r="M388" s="13" t="str">
        <f t="shared" si="90"/>
        <v>A</v>
      </c>
      <c r="N388" s="12">
        <f t="shared" si="91"/>
        <v>-2</v>
      </c>
      <c r="R388" s="13" t="str">
        <f t="shared" si="92"/>
        <v>A</v>
      </c>
      <c r="S388" s="12">
        <f t="shared" si="93"/>
        <v>-2</v>
      </c>
      <c r="X388" s="13">
        <f t="shared" si="94"/>
        <v>1.2645727959999373</v>
      </c>
      <c r="Y388" s="12">
        <f t="shared" si="95"/>
        <v>7.0340116284356513E-3</v>
      </c>
      <c r="AC388" s="13">
        <f t="shared" si="96"/>
        <v>1.35822395093889</v>
      </c>
      <c r="AD388" s="12">
        <f t="shared" si="97"/>
        <v>1.0524799234155679E-2</v>
      </c>
      <c r="AH388" s="13">
        <f t="shared" si="98"/>
        <v>1.3947028494842657</v>
      </c>
      <c r="AI388" s="12">
        <f t="shared" si="99"/>
        <v>1.1520820615757855E-2</v>
      </c>
      <c r="AM388" s="13">
        <f t="shared" si="100"/>
        <v>1.4064658093592686</v>
      </c>
      <c r="AN388" s="12">
        <f t="shared" si="101"/>
        <v>1.1828958742745864E-2</v>
      </c>
    </row>
    <row r="389" spans="1:40" x14ac:dyDescent="0.3">
      <c r="A389" s="13">
        <f t="shared" si="85"/>
        <v>1.9588446735059879E-3</v>
      </c>
      <c r="C389" s="13" t="str">
        <f t="shared" si="86"/>
        <v>A</v>
      </c>
      <c r="D389" s="12">
        <f t="shared" si="87"/>
        <v>-2</v>
      </c>
      <c r="H389" s="13" t="str">
        <f t="shared" si="88"/>
        <v>A</v>
      </c>
      <c r="I389" s="12">
        <f t="shared" si="89"/>
        <v>-2</v>
      </c>
      <c r="M389" s="13" t="str">
        <f t="shared" si="90"/>
        <v>A</v>
      </c>
      <c r="N389" s="12">
        <f t="shared" si="91"/>
        <v>-2</v>
      </c>
      <c r="R389" s="13" t="str">
        <f t="shared" si="92"/>
        <v>A</v>
      </c>
      <c r="S389" s="12">
        <f t="shared" si="93"/>
        <v>-2</v>
      </c>
      <c r="X389" s="13">
        <f t="shared" si="94"/>
        <v>1.2709579194342207</v>
      </c>
      <c r="Y389" s="12">
        <f t="shared" si="95"/>
        <v>7.0931907555952392E-3</v>
      </c>
      <c r="AC389" s="13">
        <f t="shared" si="96"/>
        <v>1.3637730632726812</v>
      </c>
      <c r="AD389" s="12">
        <f t="shared" si="97"/>
        <v>1.0573370304140602E-2</v>
      </c>
      <c r="AH389" s="13">
        <f t="shared" si="98"/>
        <v>1.3999795154040937</v>
      </c>
      <c r="AI389" s="12">
        <f t="shared" si="99"/>
        <v>1.156772303301154E-2</v>
      </c>
      <c r="AM389" s="13">
        <f t="shared" si="100"/>
        <v>1.4116606850619846</v>
      </c>
      <c r="AN389" s="12">
        <f t="shared" si="101"/>
        <v>1.1875408619476087E-2</v>
      </c>
    </row>
    <row r="390" spans="1:40" x14ac:dyDescent="0.3">
      <c r="A390" s="13">
        <f t="shared" si="85"/>
        <v>1.9860949173573709E-3</v>
      </c>
      <c r="C390" s="13" t="str">
        <f t="shared" si="86"/>
        <v>A</v>
      </c>
      <c r="D390" s="12">
        <f t="shared" si="87"/>
        <v>-2</v>
      </c>
      <c r="H390" s="13" t="str">
        <f t="shared" si="88"/>
        <v>A</v>
      </c>
      <c r="I390" s="12">
        <f t="shared" si="89"/>
        <v>-2</v>
      </c>
      <c r="M390" s="13" t="str">
        <f t="shared" si="90"/>
        <v>A</v>
      </c>
      <c r="N390" s="12">
        <f t="shared" si="91"/>
        <v>-2</v>
      </c>
      <c r="R390" s="13" t="str">
        <f t="shared" si="92"/>
        <v>A</v>
      </c>
      <c r="S390" s="12">
        <f t="shared" si="93"/>
        <v>-2</v>
      </c>
      <c r="X390" s="13">
        <f t="shared" si="94"/>
        <v>1.2774012880604257</v>
      </c>
      <c r="Y390" s="12">
        <f t="shared" si="95"/>
        <v>7.1528931207870839E-3</v>
      </c>
      <c r="AC390" s="13">
        <f t="shared" si="96"/>
        <v>1.3693811960863136</v>
      </c>
      <c r="AD390" s="12">
        <f t="shared" si="97"/>
        <v>1.0622525488953349E-2</v>
      </c>
      <c r="AH390" s="13">
        <f t="shared" si="98"/>
        <v>1.4053147708227876</v>
      </c>
      <c r="AI390" s="12">
        <f t="shared" si="99"/>
        <v>1.1615205832405367E-2</v>
      </c>
      <c r="AM390" s="13">
        <f t="shared" si="100"/>
        <v>1.4169139361982652</v>
      </c>
      <c r="AN390" s="12">
        <f t="shared" si="101"/>
        <v>1.1922437344791516E-2</v>
      </c>
    </row>
    <row r="391" spans="1:40" x14ac:dyDescent="0.3">
      <c r="A391" s="13">
        <f t="shared" si="85"/>
        <v>2.0137242498623874E-3</v>
      </c>
      <c r="C391" s="13" t="str">
        <f t="shared" si="86"/>
        <v>A</v>
      </c>
      <c r="D391" s="12">
        <f t="shared" si="87"/>
        <v>-2</v>
      </c>
      <c r="H391" s="13" t="str">
        <f t="shared" si="88"/>
        <v>A</v>
      </c>
      <c r="I391" s="12">
        <f t="shared" si="89"/>
        <v>-2</v>
      </c>
      <c r="M391" s="13" t="str">
        <f t="shared" si="90"/>
        <v>A</v>
      </c>
      <c r="N391" s="12">
        <f t="shared" si="91"/>
        <v>-2</v>
      </c>
      <c r="R391" s="13" t="str">
        <f t="shared" si="92"/>
        <v>A</v>
      </c>
      <c r="S391" s="12">
        <f t="shared" si="93"/>
        <v>-2</v>
      </c>
      <c r="X391" s="13">
        <f t="shared" si="94"/>
        <v>1.2839033141837994</v>
      </c>
      <c r="Y391" s="12">
        <f t="shared" si="95"/>
        <v>7.2131259772939211E-3</v>
      </c>
      <c r="AC391" s="13">
        <f t="shared" si="96"/>
        <v>1.3750488411348893</v>
      </c>
      <c r="AD391" s="12">
        <f t="shared" si="97"/>
        <v>1.0672271522907947E-2</v>
      </c>
      <c r="AH391" s="13">
        <f t="shared" si="98"/>
        <v>1.4107091332182551</v>
      </c>
      <c r="AI391" s="12">
        <f t="shared" si="99"/>
        <v>1.1663275857317787E-2</v>
      </c>
      <c r="AM391" s="13">
        <f t="shared" si="100"/>
        <v>1.4222260877253536</v>
      </c>
      <c r="AN391" s="12">
        <f t="shared" si="101"/>
        <v>1.1970051789465027E-2</v>
      </c>
    </row>
    <row r="392" spans="1:40" x14ac:dyDescent="0.3">
      <c r="A392" s="13">
        <f t="shared" si="85"/>
        <v>2.041737944669528E-3</v>
      </c>
      <c r="C392" s="13" t="str">
        <f t="shared" si="86"/>
        <v>A</v>
      </c>
      <c r="D392" s="12">
        <f t="shared" si="87"/>
        <v>-2</v>
      </c>
      <c r="H392" s="13" t="str">
        <f t="shared" si="88"/>
        <v>A</v>
      </c>
      <c r="I392" s="12">
        <f t="shared" si="89"/>
        <v>-2</v>
      </c>
      <c r="M392" s="13" t="str">
        <f t="shared" si="90"/>
        <v>A</v>
      </c>
      <c r="N392" s="12">
        <f t="shared" si="91"/>
        <v>-2</v>
      </c>
      <c r="R392" s="13" t="str">
        <f t="shared" si="92"/>
        <v>A</v>
      </c>
      <c r="S392" s="12">
        <f t="shared" si="93"/>
        <v>-2</v>
      </c>
      <c r="X392" s="13">
        <f t="shared" si="94"/>
        <v>1.290464413189403</v>
      </c>
      <c r="Y392" s="12">
        <f t="shared" si="95"/>
        <v>7.2738966421285953E-3</v>
      </c>
      <c r="AC392" s="13">
        <f t="shared" si="96"/>
        <v>1.3807764924732375</v>
      </c>
      <c r="AD392" s="12">
        <f t="shared" si="97"/>
        <v>1.072261521930137E-2</v>
      </c>
      <c r="AH392" s="13">
        <f t="shared" si="98"/>
        <v>1.4161631225319564</v>
      </c>
      <c r="AI392" s="12">
        <f t="shared" si="99"/>
        <v>1.1711940030655376E-2</v>
      </c>
      <c r="AM392" s="13">
        <f t="shared" si="100"/>
        <v>1.4275976671468329</v>
      </c>
      <c r="AN392" s="12">
        <f t="shared" si="101"/>
        <v>1.2018258904098121E-2</v>
      </c>
    </row>
    <row r="393" spans="1:40" x14ac:dyDescent="0.3">
      <c r="A393" s="13">
        <f t="shared" si="85"/>
        <v>2.0701413487910401E-3</v>
      </c>
      <c r="C393" s="13" t="str">
        <f t="shared" si="86"/>
        <v>A</v>
      </c>
      <c r="D393" s="12">
        <f t="shared" si="87"/>
        <v>-2</v>
      </c>
      <c r="H393" s="13" t="str">
        <f t="shared" si="88"/>
        <v>A</v>
      </c>
      <c r="I393" s="12">
        <f t="shared" si="89"/>
        <v>-2</v>
      </c>
      <c r="M393" s="13" t="str">
        <f t="shared" si="90"/>
        <v>A</v>
      </c>
      <c r="N393" s="12">
        <f t="shared" si="91"/>
        <v>-2</v>
      </c>
      <c r="R393" s="13" t="str">
        <f t="shared" si="92"/>
        <v>A</v>
      </c>
      <c r="S393" s="12">
        <f t="shared" si="93"/>
        <v>-2</v>
      </c>
      <c r="X393" s="13">
        <f t="shared" si="94"/>
        <v>1.2970850035434409</v>
      </c>
      <c r="Y393" s="12">
        <f t="shared" si="95"/>
        <v>7.3352124977336432E-3</v>
      </c>
      <c r="AC393" s="13">
        <f t="shared" si="96"/>
        <v>1.3865646464572754</v>
      </c>
      <c r="AD393" s="12">
        <f t="shared" si="97"/>
        <v>1.077356347146376E-2</v>
      </c>
      <c r="AH393" s="13">
        <f t="shared" si="98"/>
        <v>1.4216772611610344</v>
      </c>
      <c r="AI393" s="12">
        <f t="shared" si="99"/>
        <v>1.1761205355869437E-2</v>
      </c>
      <c r="AM393" s="13">
        <f t="shared" si="100"/>
        <v>1.433029204502221</v>
      </c>
      <c r="AN393" s="12">
        <f t="shared" si="101"/>
        <v>1.2067065720129383E-2</v>
      </c>
    </row>
    <row r="394" spans="1:40" x14ac:dyDescent="0.3">
      <c r="A394" s="13">
        <f t="shared" si="85"/>
        <v>2.0989398836235235E-3</v>
      </c>
      <c r="C394" s="13" t="str">
        <f t="shared" si="86"/>
        <v>A</v>
      </c>
      <c r="D394" s="12">
        <f t="shared" si="87"/>
        <v>-2</v>
      </c>
      <c r="H394" s="13" t="str">
        <f t="shared" si="88"/>
        <v>A</v>
      </c>
      <c r="I394" s="12">
        <f t="shared" si="89"/>
        <v>-2</v>
      </c>
      <c r="M394" s="13" t="str">
        <f t="shared" si="90"/>
        <v>A</v>
      </c>
      <c r="N394" s="12">
        <f t="shared" si="91"/>
        <v>-2</v>
      </c>
      <c r="R394" s="13" t="str">
        <f t="shared" si="92"/>
        <v>A</v>
      </c>
      <c r="S394" s="12">
        <f t="shared" si="93"/>
        <v>-2</v>
      </c>
      <c r="X394" s="13">
        <f t="shared" si="94"/>
        <v>1.3037655067955958</v>
      </c>
      <c r="Y394" s="12">
        <f t="shared" si="95"/>
        <v>7.3970809936676563E-3</v>
      </c>
      <c r="AC394" s="13">
        <f t="shared" si="96"/>
        <v>1.3924138017457426</v>
      </c>
      <c r="AD394" s="12">
        <f t="shared" si="97"/>
        <v>1.0825123253824145E-2</v>
      </c>
      <c r="AH394" s="13">
        <f t="shared" si="98"/>
        <v>1.427252073950698</v>
      </c>
      <c r="AI394" s="12">
        <f t="shared" si="99"/>
        <v>1.1811078917988009E-2</v>
      </c>
      <c r="AM394" s="13">
        <f t="shared" si="100"/>
        <v>1.438521232356764</v>
      </c>
      <c r="AN394" s="12">
        <f t="shared" si="101"/>
        <v>1.2116479350858191E-2</v>
      </c>
    </row>
    <row r="395" spans="1:40" x14ac:dyDescent="0.3">
      <c r="A395" s="13">
        <f t="shared" si="85"/>
        <v>2.1281390459827109E-3</v>
      </c>
      <c r="C395" s="13" t="str">
        <f t="shared" si="86"/>
        <v>A</v>
      </c>
      <c r="D395" s="12">
        <f t="shared" si="87"/>
        <v>-2</v>
      </c>
      <c r="H395" s="13" t="str">
        <f t="shared" si="88"/>
        <v>A</v>
      </c>
      <c r="I395" s="12">
        <f t="shared" si="89"/>
        <v>-2</v>
      </c>
      <c r="M395" s="13" t="str">
        <f t="shared" si="90"/>
        <v>A</v>
      </c>
      <c r="N395" s="12">
        <f t="shared" si="91"/>
        <v>-2</v>
      </c>
      <c r="R395" s="13" t="str">
        <f t="shared" si="92"/>
        <v>A</v>
      </c>
      <c r="S395" s="12">
        <f t="shared" si="93"/>
        <v>-2</v>
      </c>
      <c r="X395" s="13">
        <f t="shared" si="94"/>
        <v>1.3105063475823091</v>
      </c>
      <c r="Y395" s="12">
        <f t="shared" si="95"/>
        <v>7.4595096482800828E-3</v>
      </c>
      <c r="AC395" s="13">
        <f t="shared" si="96"/>
        <v>1.3983244593023094</v>
      </c>
      <c r="AD395" s="12">
        <f t="shared" si="97"/>
        <v>1.087730162299186E-2</v>
      </c>
      <c r="AH395" s="13">
        <f t="shared" si="98"/>
        <v>1.4328880881868813</v>
      </c>
      <c r="AI395" s="12">
        <f t="shared" si="99"/>
        <v>1.1861567884663395E-2</v>
      </c>
      <c r="AM395" s="13">
        <f t="shared" si="100"/>
        <v>1.4440742857914368</v>
      </c>
      <c r="AN395" s="12">
        <f t="shared" si="101"/>
        <v>1.2166506992483821E-2</v>
      </c>
    </row>
    <row r="396" spans="1:40" x14ac:dyDescent="0.3">
      <c r="A396" s="13">
        <f t="shared" ref="A396:A459" si="102">D$2*10^((ROW(A396)-7)*LOG(H$2/D$2,10)/C$2)</f>
        <v>2.1577444091526667E-3</v>
      </c>
      <c r="C396" s="13" t="str">
        <f t="shared" si="86"/>
        <v>A</v>
      </c>
      <c r="D396" s="12">
        <f t="shared" si="87"/>
        <v>-2</v>
      </c>
      <c r="H396" s="13" t="str">
        <f t="shared" si="88"/>
        <v>A</v>
      </c>
      <c r="I396" s="12">
        <f t="shared" si="89"/>
        <v>-2</v>
      </c>
      <c r="M396" s="13" t="str">
        <f t="shared" si="90"/>
        <v>A</v>
      </c>
      <c r="N396" s="12">
        <f t="shared" si="91"/>
        <v>-2</v>
      </c>
      <c r="R396" s="13" t="str">
        <f t="shared" si="92"/>
        <v>A</v>
      </c>
      <c r="S396" s="12">
        <f t="shared" si="93"/>
        <v>-2</v>
      </c>
      <c r="X396" s="13">
        <f t="shared" si="94"/>
        <v>1.3173079536309829</v>
      </c>
      <c r="Y396" s="12">
        <f t="shared" si="95"/>
        <v>7.5225060503760193E-3</v>
      </c>
      <c r="AC396" s="13">
        <f t="shared" si="96"/>
        <v>1.4042971223980771</v>
      </c>
      <c r="AD396" s="12">
        <f t="shared" si="97"/>
        <v>1.0930105718853901E-2</v>
      </c>
      <c r="AH396" s="13">
        <f t="shared" si="98"/>
        <v>1.4385858335891943</v>
      </c>
      <c r="AI396" s="12">
        <f t="shared" si="99"/>
        <v>1.1912679507235541E-2</v>
      </c>
      <c r="AM396" s="13">
        <f t="shared" si="100"/>
        <v>1.449688902393186</v>
      </c>
      <c r="AN396" s="12">
        <f t="shared" si="101"/>
        <v>1.2217155925160268E-2</v>
      </c>
    </row>
    <row r="397" spans="1:40" x14ac:dyDescent="0.3">
      <c r="A397" s="13">
        <f t="shared" si="102"/>
        <v>2.1877616239495508E-3</v>
      </c>
      <c r="C397" s="13" t="str">
        <f t="shared" ref="C397:C460" si="103">IF(D397&gt;=0,SQRT(2*(((1/C$5+D397+$A397)/2)^2+((D397+$A397-1/C$5)/2)^2+(($A397/($A397+1))*(1/C$5+D397+1))^2)/(1/C$5+D397-$A397)^2),IF(D398&lt;0,"A",C398))</f>
        <v>A</v>
      </c>
      <c r="D397" s="12">
        <f t="shared" ref="D397:D460" si="104">IF($A397+(2*$R$2)^-2-1/C$5&gt;=0,IF((     1+$AC$2*($A397+1)*    (   1+($A397+1)*2*$R$2^2/(1+SQRT(4*$A397*$R$2^2+1-4*$R$2^2/C$5))     )/$I$2   )^2    +($X$2*($A397+1)*    (   1+($A397+1)*2*$R$2^2/(1+SQRT(4*$A397*$R$2^2+1-4*$R$2^2/C$5))     )/$I$2             )^2&lt;$AS$2,(1/(2*$R$2)+SQRT($A397+(2*$R$2)^-2-1/C$5))^2,-1),-2)</f>
        <v>-2</v>
      </c>
      <c r="H397" s="13" t="str">
        <f t="shared" ref="H397:H460" si="105">IF(I397&gt;=0,SQRT(2*(((1/H$5+I397+$A397)/2)^2+((I397+$A397-1/H$5)/2)^2+(($A397/($A397+1))*(1/H$5+I397+1))^2)/(1/H$5+I397-$A397)^2),IF(I398&lt;0,"A",H398))</f>
        <v>A</v>
      </c>
      <c r="I397" s="12">
        <f t="shared" ref="I397:I460" si="106">IF($A397+(2*$R$2)^-2-1/H$5&gt;=0,IF((     1+$AC$2*($A397+1)*    (   1+($A397+1)*2*$R$2^2/(1+SQRT(4*$A397*$R$2^2+1-4*$R$2^2/H$5))     )/$I$2   )^2    +($X$2*($A397+1)*    (   1+($A397+1)*2*$R$2^2/(1+SQRT(4*$A397*$R$2^2+1-4*$R$2^2/H$5))     )/$I$2             )^2&lt;$AS$2,(1/(2*$R$2)+SQRT($A397+(2*$R$2)^-2-1/H$5))^2,-1),-2)</f>
        <v>-2</v>
      </c>
      <c r="M397" s="13" t="str">
        <f t="shared" ref="M397:M460" si="107">IF(N397&gt;=0,SQRT(2*(((1/M$5+N397+$A397)/2)^2+((N397+$A397-1/M$5)/2)^2+(($A397/($A397+1))*(1/M$5+N397+1))^2)/(1/M$5+N397-$A397)^2),IF(N398&lt;0,"A",M398))</f>
        <v>A</v>
      </c>
      <c r="N397" s="12">
        <f t="shared" ref="N397:N460" si="108">IF($A397+(2*$R$2)^-2-1/M$5&gt;=0,IF((     1+$AC$2*($A397+1)*    (   1+($A397+1)*2*$R$2^2/(1+SQRT(4*$A397*$R$2^2+1-4*$R$2^2/M$5))     )/$I$2   )^2    +($X$2*($A397+1)*    (   1+($A397+1)*2*$R$2^2/(1+SQRT(4*$A397*$R$2^2+1-4*$R$2^2/M$5))     )/$I$2             )^2&lt;$AS$2,(1/(2*$R$2)+SQRT($A397+(2*$R$2)^-2-1/M$5))^2,-1),-2)</f>
        <v>-2</v>
      </c>
      <c r="R397" s="13" t="str">
        <f t="shared" ref="R397:R460" si="109">IF(S397&gt;=0,SQRT(2*(((1/R$5+S397+$A397)/2)^2+((S397+$A397-1/R$5)/2)^2+(($A397/($A397+1))*(1/R$5+S397+1))^2)/(1/R$5+S397-$A397)^2),IF(S398&lt;0,"A",R398))</f>
        <v>A</v>
      </c>
      <c r="S397" s="12">
        <f t="shared" ref="S397:S460" si="110">IF($A397+(2*$R$2)^-2-1/R$5&gt;=0,IF((     1+$AC$2*($A397+1)*    (   1+($A397+1)*2*$R$2^2/(1+SQRT(4*$A397*$R$2^2+1-4*$R$2^2/R$5))     )/$I$2   )^2    +($X$2*($A397+1)*    (   1+($A397+1)*2*$R$2^2/(1+SQRT(4*$A397*$R$2^2+1-4*$R$2^2/R$5))     )/$I$2             )^2&lt;$AS$2,(1/(2*$R$2)+SQRT($A397+(2*$R$2)^-2-1/R$5))^2,-1),-2)</f>
        <v>-2</v>
      </c>
      <c r="X397" s="13">
        <f t="shared" ref="X397:X460" si="111">IF(Y397&gt;=0,SQRT(2*(((1/X$5+Y397+$A397)/2)^2+((Y397+$A397-1/X$5)/2)^2+(($A397/($A397+1))*(1/X$5+Y397+1))^2)/(1/X$5+Y397-$A397)^2),IF(Y398&lt;0,"A",X398))</f>
        <v>1.3241707557650448</v>
      </c>
      <c r="Y397" s="12">
        <f t="shared" ref="Y397:Y460" si="112">IF($A397+(2*$R$2)^-2-1/X$5&gt;=0,IF((     1+$AC$2*($A397+1)*    (   1+($A397+1)*2*$R$2^2/(1+SQRT(4*$A397*$R$2^2+1-4*$R$2^2/X$5))     )/$I$2   )^2    +($X$2*($A397+1)*    (   1+($A397+1)*2*$R$2^2/(1+SQRT(4*$A397*$R$2^2+1-4*$R$2^2/X$5))     )/$I$2             )^2&lt;$AS$2,(1/(2*$R$2)+SQRT($A397+(2*$R$2)^-2-1/X$5))^2,-1),-2)</f>
        <v>7.586077860872488E-3</v>
      </c>
      <c r="AC397" s="13">
        <f t="shared" ref="AC397:AC460" si="113">IF(AD397&gt;=0,SQRT(2*(((1/AC$5+AD397+$A397)/2)^2+((AD397+$A397-1/AC$5)/2)^2+(($A397/($A397+1))*(1/AC$5+AD397+1))^2)/(1/AC$5+AD397-$A397)^2),IF(AD398&lt;0,"A",AC398))</f>
        <v>1.4103322966144711</v>
      </c>
      <c r="AD397" s="12">
        <f t="shared" ref="AD397:AD460" si="114">IF($A397+(2*$R$2)^-2-1/AC$5&gt;=0,IF((     1+$AC$2*($A397+1)*    (   1+($A397+1)*2*$R$2^2/(1+SQRT(4*$A397*$R$2^2+1-4*$R$2^2/AC$5))     )/$I$2   )^2    +($X$2*($A397+1)*    (   1+($A397+1)*2*$R$2^2/(1+SQRT(4*$A397*$R$2^2+1-4*$R$2^2/AC$5))     )/$I$2             )^2&lt;$AS$2,(1/(2*$R$2)+SQRT($A397+(2*$R$2)^-2-1/AC$5))^2,-1),-2)</f>
        <v>1.0983542765688303E-2</v>
      </c>
      <c r="AH397" s="13">
        <f t="shared" ref="AH397:AH460" si="115">IF(AI397&gt;=0,SQRT(2*(((1/AH$5+AI397+$A397)/2)^2+((AI397+$A397-1/AH$5)/2)^2+(($A397/($A397+1))*(1/AH$5+AI397+1))^2)/(1/AH$5+AI397-$A397)^2),IF(AI398&lt;0,"A",AH398))</f>
        <v>1.444345842304174</v>
      </c>
      <c r="AI397" s="12">
        <f t="shared" ref="AI397:AI460" si="116">IF($A397+(2*$R$2)^-2-1/AH$5&gt;=0,IF((     1+$AC$2*($A397+1)*    (   1+($A397+1)*2*$R$2^2/(1+SQRT(4*$A397*$R$2^2+1-4*$R$2^2/AH$5))     )/$I$2   )^2    +($X$2*($A397+1)*    (   1+($A397+1)*2*$R$2^2/(1+SQRT(4*$A397*$R$2^2+1-4*$R$2^2/AH$5))     )/$I$2             )^2&lt;$AS$2,(1/(2*$R$2)+SQRT($A397+(2*$R$2)^-2-1/AH$5))^2,-1),-2)</f>
        <v>1.1964421121811411E-2</v>
      </c>
      <c r="AM397" s="13">
        <f t="shared" ref="AM397:AM460" si="117">IF(AN397&gt;=0,SQRT(2*(((1/AM$5+AN397+$A397)/2)^2+((AN397+$A397-1/AM$5)/2)^2+(($A397/($A397+1))*(1/AM$5+AN397+1))^2)/(1/AM$5+AN397-$A397)^2),IF(AN398&lt;0,"A",AM398))</f>
        <v>1.4553656222454097</v>
      </c>
      <c r="AN397" s="12">
        <f t="shared" ref="AN397:AN460" si="118">IF($A397+(2*$R$2)^-2-1/AM$5&gt;=0,IF((     1+$AC$2*($A397+1)*    (   1+($A397+1)*2*$R$2^2/(1+SQRT(4*$A397*$R$2^2+1-4*$R$2^2/AM$5))     )/$I$2   )^2    +($X$2*($A397+1)*    (   1+($A397+1)*2*$R$2^2/(1+SQRT(4*$A397*$R$2^2+1-4*$R$2^2/AM$5))     )/$I$2             )^2&lt;$AS$2,(1/(2*$R$2)+SQRT($A397+(2*$R$2)^-2-1/AM$5))^2,-1),-2)</f>
        <v>1.226843351406692E-2</v>
      </c>
    </row>
    <row r="398" spans="1:40" x14ac:dyDescent="0.3">
      <c r="A398" s="13">
        <f t="shared" si="102"/>
        <v>2.218196419800218E-3</v>
      </c>
      <c r="C398" s="13" t="str">
        <f t="shared" si="103"/>
        <v>A</v>
      </c>
      <c r="D398" s="12">
        <f t="shared" si="104"/>
        <v>-2</v>
      </c>
      <c r="H398" s="13" t="str">
        <f t="shared" si="105"/>
        <v>A</v>
      </c>
      <c r="I398" s="12">
        <f t="shared" si="106"/>
        <v>-2</v>
      </c>
      <c r="M398" s="13" t="str">
        <f t="shared" si="107"/>
        <v>A</v>
      </c>
      <c r="N398" s="12">
        <f t="shared" si="108"/>
        <v>-2</v>
      </c>
      <c r="R398" s="13" t="str">
        <f t="shared" si="109"/>
        <v>A</v>
      </c>
      <c r="S398" s="12">
        <f t="shared" si="110"/>
        <v>-2</v>
      </c>
      <c r="X398" s="13">
        <f t="shared" si="111"/>
        <v>1.33109518790985</v>
      </c>
      <c r="Y398" s="12">
        <f t="shared" si="112"/>
        <v>7.6502328144476637E-3</v>
      </c>
      <c r="AC398" s="13">
        <f t="shared" si="113"/>
        <v>1.4164304898465432</v>
      </c>
      <c r="AD398" s="12">
        <f t="shared" si="114"/>
        <v>1.1037620073293916E-2</v>
      </c>
      <c r="AH398" s="13">
        <f t="shared" si="115"/>
        <v>1.4501686488988641</v>
      </c>
      <c r="AI398" s="12">
        <f t="shared" si="116"/>
        <v>1.201680015036065E-2</v>
      </c>
      <c r="AM398" s="13">
        <f t="shared" si="117"/>
        <v>1.4611049879187215</v>
      </c>
      <c r="AN398" s="12">
        <f t="shared" si="118"/>
        <v>1.2320347210495403E-2</v>
      </c>
    </row>
    <row r="399" spans="1:40" x14ac:dyDescent="0.3">
      <c r="A399" s="13">
        <f t="shared" si="102"/>
        <v>2.2490546058357799E-3</v>
      </c>
      <c r="C399" s="13" t="str">
        <f t="shared" si="103"/>
        <v>A</v>
      </c>
      <c r="D399" s="12">
        <f t="shared" si="104"/>
        <v>-2</v>
      </c>
      <c r="H399" s="13" t="str">
        <f t="shared" si="105"/>
        <v>A</v>
      </c>
      <c r="I399" s="12">
        <f t="shared" si="106"/>
        <v>-2</v>
      </c>
      <c r="M399" s="13" t="str">
        <f t="shared" si="107"/>
        <v>A</v>
      </c>
      <c r="N399" s="12">
        <f t="shared" si="108"/>
        <v>-2</v>
      </c>
      <c r="R399" s="13" t="str">
        <f t="shared" si="109"/>
        <v>A</v>
      </c>
      <c r="S399" s="12">
        <f t="shared" si="110"/>
        <v>-2</v>
      </c>
      <c r="X399" s="13">
        <f t="shared" si="111"/>
        <v>1.3380816870993748</v>
      </c>
      <c r="Y399" s="12">
        <f t="shared" si="112"/>
        <v>7.7149787211843032E-3</v>
      </c>
      <c r="AC399" s="13">
        <f t="shared" si="113"/>
        <v>1.4225922123066863</v>
      </c>
      <c r="AD399" s="12">
        <f t="shared" si="114"/>
        <v>1.1092345038136581E-2</v>
      </c>
      <c r="AH399" s="13">
        <f t="shared" si="115"/>
        <v>1.4560547903547336</v>
      </c>
      <c r="AI399" s="12">
        <f t="shared" si="116"/>
        <v>1.2069824101827669E-2</v>
      </c>
      <c r="AM399" s="13">
        <f t="shared" si="117"/>
        <v>1.4669075444619872</v>
      </c>
      <c r="AN399" s="12">
        <f t="shared" si="118"/>
        <v>1.2372904552952787E-2</v>
      </c>
    </row>
    <row r="400" spans="1:40" x14ac:dyDescent="0.3">
      <c r="A400" s="13">
        <f t="shared" si="102"/>
        <v>2.2803420720004181E-3</v>
      </c>
      <c r="C400" s="13" t="str">
        <f t="shared" si="103"/>
        <v>A</v>
      </c>
      <c r="D400" s="12">
        <f t="shared" si="104"/>
        <v>-2</v>
      </c>
      <c r="H400" s="13" t="str">
        <f t="shared" si="105"/>
        <v>A</v>
      </c>
      <c r="I400" s="12">
        <f t="shared" si="106"/>
        <v>-2</v>
      </c>
      <c r="M400" s="13" t="str">
        <f t="shared" si="107"/>
        <v>A</v>
      </c>
      <c r="N400" s="12">
        <f t="shared" si="108"/>
        <v>-2</v>
      </c>
      <c r="R400" s="13" t="str">
        <f t="shared" si="109"/>
        <v>A</v>
      </c>
      <c r="S400" s="12">
        <f t="shared" si="110"/>
        <v>-2</v>
      </c>
      <c r="X400" s="13">
        <f t="shared" si="111"/>
        <v>1.3451306934836791</v>
      </c>
      <c r="Y400" s="12">
        <f t="shared" si="112"/>
        <v>7.7803234682087673E-3</v>
      </c>
      <c r="AC400" s="13">
        <f t="shared" si="113"/>
        <v>1.4288179765287727</v>
      </c>
      <c r="AD400" s="12">
        <f t="shared" si="114"/>
        <v>1.1147725144512156E-2</v>
      </c>
      <c r="AH400" s="13">
        <f t="shared" si="115"/>
        <v>1.4620048060619475</v>
      </c>
      <c r="AI400" s="12">
        <f t="shared" si="116"/>
        <v>1.212350057326052E-2</v>
      </c>
      <c r="AM400" s="13">
        <f t="shared" si="117"/>
        <v>1.4727738393936822</v>
      </c>
      <c r="AN400" s="12">
        <f t="shared" si="118"/>
        <v>1.2426113168281384E-2</v>
      </c>
    </row>
    <row r="401" spans="1:40" x14ac:dyDescent="0.3">
      <c r="A401" s="13">
        <f t="shared" si="102"/>
        <v>2.3120647901755925E-3</v>
      </c>
      <c r="C401" s="13" t="str">
        <f t="shared" si="103"/>
        <v>A</v>
      </c>
      <c r="D401" s="12">
        <f t="shared" si="104"/>
        <v>-2</v>
      </c>
      <c r="H401" s="13" t="str">
        <f t="shared" si="105"/>
        <v>A</v>
      </c>
      <c r="I401" s="12">
        <f t="shared" si="106"/>
        <v>-2</v>
      </c>
      <c r="M401" s="13" t="str">
        <f t="shared" si="107"/>
        <v>A</v>
      </c>
      <c r="N401" s="12">
        <f t="shared" si="108"/>
        <v>-2</v>
      </c>
      <c r="R401" s="13" t="str">
        <f t="shared" si="109"/>
        <v>A</v>
      </c>
      <c r="S401" s="12">
        <f t="shared" si="110"/>
        <v>-2</v>
      </c>
      <c r="X401" s="13">
        <f t="shared" si="111"/>
        <v>1.3522426503370963</v>
      </c>
      <c r="Y401" s="12">
        <f t="shared" si="112"/>
        <v>7.8462750213267717E-3</v>
      </c>
      <c r="AC401" s="13">
        <f t="shared" si="113"/>
        <v>1.4351082973727243</v>
      </c>
      <c r="AD401" s="12">
        <f t="shared" si="114"/>
        <v>1.1203767965726337E-2</v>
      </c>
      <c r="AH401" s="13">
        <f t="shared" si="115"/>
        <v>1.4680192378140124</v>
      </c>
      <c r="AI401" s="12">
        <f t="shared" si="116"/>
        <v>1.2177837250956664E-2</v>
      </c>
      <c r="AM401" s="13">
        <f t="shared" si="117"/>
        <v>1.47870442269356</v>
      </c>
      <c r="AN401" s="12">
        <f t="shared" si="118"/>
        <v>1.2479980772795418E-2</v>
      </c>
    </row>
    <row r="402" spans="1:40" x14ac:dyDescent="0.3">
      <c r="A402" s="13">
        <f t="shared" si="102"/>
        <v>2.3442288153199212E-3</v>
      </c>
      <c r="C402" s="13" t="str">
        <f t="shared" si="103"/>
        <v>A</v>
      </c>
      <c r="D402" s="12">
        <f t="shared" si="104"/>
        <v>-2</v>
      </c>
      <c r="H402" s="13" t="str">
        <f t="shared" si="105"/>
        <v>A</v>
      </c>
      <c r="I402" s="12">
        <f t="shared" si="106"/>
        <v>-2</v>
      </c>
      <c r="M402" s="13" t="str">
        <f t="shared" si="107"/>
        <v>A</v>
      </c>
      <c r="N402" s="12">
        <f t="shared" si="108"/>
        <v>-2</v>
      </c>
      <c r="R402" s="13" t="str">
        <f t="shared" si="109"/>
        <v>A</v>
      </c>
      <c r="S402" s="12">
        <f t="shared" si="110"/>
        <v>-2</v>
      </c>
      <c r="X402" s="13">
        <f t="shared" si="111"/>
        <v>1.3594180040671322</v>
      </c>
      <c r="Y402" s="12">
        <f t="shared" si="112"/>
        <v>7.9128414266571179E-3</v>
      </c>
      <c r="AC402" s="13">
        <f t="shared" si="113"/>
        <v>1.4414636920295261</v>
      </c>
      <c r="AD402" s="12">
        <f t="shared" si="114"/>
        <v>1.1260481165291755E-2</v>
      </c>
      <c r="AH402" s="13">
        <f t="shared" si="115"/>
        <v>1.4740986298028134</v>
      </c>
      <c r="AI402" s="12">
        <f t="shared" si="116"/>
        <v>1.2232841911625989E-2</v>
      </c>
      <c r="AM402" s="13">
        <f t="shared" si="117"/>
        <v>1.4846998467946797</v>
      </c>
      <c r="AN402" s="12">
        <f t="shared" si="118"/>
        <v>1.2534515173434787E-2</v>
      </c>
    </row>
    <row r="403" spans="1:40" x14ac:dyDescent="0.3">
      <c r="A403" s="13">
        <f t="shared" si="102"/>
        <v>2.3768402866248752E-3</v>
      </c>
      <c r="C403" s="13" t="str">
        <f t="shared" si="103"/>
        <v>A</v>
      </c>
      <c r="D403" s="12">
        <f t="shared" si="104"/>
        <v>-2</v>
      </c>
      <c r="H403" s="13" t="str">
        <f t="shared" si="105"/>
        <v>A</v>
      </c>
      <c r="I403" s="12">
        <f t="shared" si="106"/>
        <v>-2</v>
      </c>
      <c r="M403" s="13" t="str">
        <f t="shared" si="107"/>
        <v>A</v>
      </c>
      <c r="N403" s="12">
        <f t="shared" si="108"/>
        <v>-2</v>
      </c>
      <c r="R403" s="13" t="str">
        <f t="shared" si="109"/>
        <v>A</v>
      </c>
      <c r="S403" s="12">
        <f t="shared" si="110"/>
        <v>-2</v>
      </c>
      <c r="X403" s="13">
        <f t="shared" si="111"/>
        <v>1.3666572042240299</v>
      </c>
      <c r="Y403" s="12">
        <f t="shared" si="112"/>
        <v>7.9800308122643989E-3</v>
      </c>
      <c r="AC403" s="13">
        <f t="shared" si="113"/>
        <v>1.4478846800266767</v>
      </c>
      <c r="AD403" s="12">
        <f t="shared" si="114"/>
        <v>1.1317872498142333E-2</v>
      </c>
      <c r="AH403" s="13">
        <f t="shared" si="115"/>
        <v>1.4802435286140454</v>
      </c>
      <c r="AI403" s="12">
        <f t="shared" si="116"/>
        <v>1.2288522423571164E-2</v>
      </c>
      <c r="AM403" s="13">
        <f t="shared" si="117"/>
        <v>1.4907606665757764</v>
      </c>
      <c r="AN403" s="12">
        <f t="shared" si="118"/>
        <v>1.2589724268936132E-2</v>
      </c>
    </row>
    <row r="404" spans="1:40" x14ac:dyDescent="0.3">
      <c r="A404" s="13">
        <f t="shared" si="102"/>
        <v>2.4099054286865948E-3</v>
      </c>
      <c r="C404" s="13" t="str">
        <f t="shared" si="103"/>
        <v>A</v>
      </c>
      <c r="D404" s="12">
        <f t="shared" si="104"/>
        <v>-2</v>
      </c>
      <c r="H404" s="13" t="str">
        <f t="shared" si="105"/>
        <v>A</v>
      </c>
      <c r="I404" s="12">
        <f t="shared" si="106"/>
        <v>-2</v>
      </c>
      <c r="M404" s="13" t="str">
        <f t="shared" si="107"/>
        <v>A</v>
      </c>
      <c r="N404" s="12">
        <f t="shared" si="108"/>
        <v>-2</v>
      </c>
      <c r="R404" s="13" t="str">
        <f t="shared" si="109"/>
        <v>A</v>
      </c>
      <c r="S404" s="12">
        <f t="shared" si="110"/>
        <v>-2</v>
      </c>
      <c r="X404" s="13">
        <f t="shared" si="111"/>
        <v>1.3739607035109935</v>
      </c>
      <c r="Y404" s="12">
        <f t="shared" si="112"/>
        <v>8.0478513897919123E-3</v>
      </c>
      <c r="AC404" s="13">
        <f t="shared" si="113"/>
        <v>1.4543717832341079</v>
      </c>
      <c r="AD404" s="12">
        <f t="shared" si="114"/>
        <v>1.1375949811865281E-2</v>
      </c>
      <c r="AH404" s="13">
        <f t="shared" si="115"/>
        <v>1.4864544832230755</v>
      </c>
      <c r="AI404" s="12">
        <f t="shared" si="116"/>
        <v>1.2344886747885756E-2</v>
      </c>
      <c r="AM404" s="13">
        <f t="shared" si="117"/>
        <v>1.4968874393540279</v>
      </c>
      <c r="AN404" s="12">
        <f t="shared" si="118"/>
        <v>1.2645616051021553E-2</v>
      </c>
    </row>
    <row r="405" spans="1:40" x14ac:dyDescent="0.3">
      <c r="A405" s="13">
        <f t="shared" si="102"/>
        <v>2.4434305526939691E-3</v>
      </c>
      <c r="C405" s="13" t="str">
        <f t="shared" si="103"/>
        <v>A</v>
      </c>
      <c r="D405" s="12">
        <f t="shared" si="104"/>
        <v>-2</v>
      </c>
      <c r="H405" s="13" t="str">
        <f t="shared" si="105"/>
        <v>A</v>
      </c>
      <c r="I405" s="12">
        <f t="shared" si="106"/>
        <v>-2</v>
      </c>
      <c r="M405" s="13" t="str">
        <f t="shared" si="107"/>
        <v>A</v>
      </c>
      <c r="N405" s="12">
        <f t="shared" si="108"/>
        <v>-2</v>
      </c>
      <c r="R405" s="13" t="str">
        <f t="shared" si="109"/>
        <v>A</v>
      </c>
      <c r="S405" s="12">
        <f t="shared" si="110"/>
        <v>-2</v>
      </c>
      <c r="X405" s="13">
        <f t="shared" si="111"/>
        <v>1.3813289577950274</v>
      </c>
      <c r="Y405" s="12">
        <f t="shared" si="112"/>
        <v>8.1163114560955946E-3</v>
      </c>
      <c r="AC405" s="13">
        <f t="shared" si="113"/>
        <v>1.4609255258705514</v>
      </c>
      <c r="AD405" s="12">
        <f t="shared" si="114"/>
        <v>1.1434721047950848E-2</v>
      </c>
      <c r="AH405" s="13">
        <f t="shared" si="115"/>
        <v>1.4927320449912267</v>
      </c>
      <c r="AI405" s="12">
        <f t="shared" si="116"/>
        <v>1.2401942939670172E-2</v>
      </c>
      <c r="AM405" s="13">
        <f t="shared" si="117"/>
        <v>1.5030807248782043</v>
      </c>
      <c r="AN405" s="12">
        <f t="shared" si="118"/>
        <v>1.2702198605605071E-2</v>
      </c>
    </row>
    <row r="406" spans="1:40" x14ac:dyDescent="0.3">
      <c r="A406" s="13">
        <f t="shared" si="102"/>
        <v>2.4774220576332844E-3</v>
      </c>
      <c r="C406" s="13" t="str">
        <f t="shared" si="103"/>
        <v>A</v>
      </c>
      <c r="D406" s="12">
        <f t="shared" si="104"/>
        <v>-2</v>
      </c>
      <c r="H406" s="13" t="str">
        <f t="shared" si="105"/>
        <v>A</v>
      </c>
      <c r="I406" s="12">
        <f t="shared" si="106"/>
        <v>-2</v>
      </c>
      <c r="M406" s="13" t="str">
        <f t="shared" si="107"/>
        <v>A</v>
      </c>
      <c r="N406" s="12">
        <f t="shared" si="108"/>
        <v>-2</v>
      </c>
      <c r="R406" s="13" t="str">
        <f t="shared" si="109"/>
        <v>A</v>
      </c>
      <c r="S406" s="12">
        <f t="shared" si="110"/>
        <v>-2</v>
      </c>
      <c r="X406" s="13">
        <f t="shared" si="111"/>
        <v>1.3887624261183886</v>
      </c>
      <c r="Y406" s="12">
        <f t="shared" si="112"/>
        <v>8.1854193948802303E-3</v>
      </c>
      <c r="AC406" s="13">
        <f t="shared" si="113"/>
        <v>1.4675464345103895</v>
      </c>
      <c r="AD406" s="12">
        <f t="shared" si="114"/>
        <v>1.1494194243060198E-2</v>
      </c>
      <c r="AH406" s="13">
        <f t="shared" si="115"/>
        <v>1.499076767662527</v>
      </c>
      <c r="AI406" s="12">
        <f t="shared" si="116"/>
        <v>1.2459699149265853E-2</v>
      </c>
      <c r="AM406" s="13">
        <f t="shared" si="117"/>
        <v>1.5093410853222464</v>
      </c>
      <c r="AN406" s="12">
        <f t="shared" si="118"/>
        <v>1.2759480114017289E-2</v>
      </c>
    </row>
    <row r="407" spans="1:40" x14ac:dyDescent="0.3">
      <c r="A407" s="13">
        <f t="shared" si="102"/>
        <v>2.5118864315095786E-3</v>
      </c>
      <c r="C407" s="13" t="str">
        <f t="shared" si="103"/>
        <v>A</v>
      </c>
      <c r="D407" s="12">
        <f t="shared" si="104"/>
        <v>-2</v>
      </c>
      <c r="H407" s="13" t="str">
        <f t="shared" si="105"/>
        <v>A</v>
      </c>
      <c r="I407" s="12">
        <f t="shared" si="106"/>
        <v>-2</v>
      </c>
      <c r="M407" s="13" t="str">
        <f t="shared" si="107"/>
        <v>A</v>
      </c>
      <c r="N407" s="12">
        <f t="shared" si="108"/>
        <v>-2</v>
      </c>
      <c r="R407" s="13" t="str">
        <f t="shared" si="109"/>
        <v>A</v>
      </c>
      <c r="S407" s="12">
        <f t="shared" si="110"/>
        <v>-2</v>
      </c>
      <c r="X407" s="13">
        <f t="shared" si="111"/>
        <v>1.3962615707106047</v>
      </c>
      <c r="Y407" s="12">
        <f t="shared" si="112"/>
        <v>8.2551836783385287E-3</v>
      </c>
      <c r="AC407" s="13">
        <f t="shared" si="113"/>
        <v>1.4742350380909683</v>
      </c>
      <c r="AD407" s="12">
        <f t="shared" si="114"/>
        <v>1.1554377530311355E-2</v>
      </c>
      <c r="AH407" s="13">
        <f t="shared" si="115"/>
        <v>1.5054892073609056</v>
      </c>
      <c r="AI407" s="12">
        <f t="shared" si="116"/>
        <v>1.2518163623507739E-2</v>
      </c>
      <c r="AM407" s="13">
        <f t="shared" si="117"/>
        <v>1.51566908527926</v>
      </c>
      <c r="AN407" s="12">
        <f t="shared" si="118"/>
        <v>1.2817468854248273E-2</v>
      </c>
    </row>
    <row r="408" spans="1:40" x14ac:dyDescent="0.3">
      <c r="A408" s="13">
        <f t="shared" si="102"/>
        <v>2.5468302525850409E-3</v>
      </c>
      <c r="C408" s="13" t="str">
        <f t="shared" si="103"/>
        <v>A</v>
      </c>
      <c r="D408" s="12">
        <f t="shared" si="104"/>
        <v>-2</v>
      </c>
      <c r="H408" s="13" t="str">
        <f t="shared" si="105"/>
        <v>A</v>
      </c>
      <c r="I408" s="12">
        <f t="shared" si="106"/>
        <v>-2</v>
      </c>
      <c r="M408" s="13" t="str">
        <f t="shared" si="107"/>
        <v>A</v>
      </c>
      <c r="N408" s="12">
        <f t="shared" si="108"/>
        <v>-2</v>
      </c>
      <c r="R408" s="13" t="str">
        <f t="shared" si="109"/>
        <v>A</v>
      </c>
      <c r="S408" s="12">
        <f t="shared" si="110"/>
        <v>-2</v>
      </c>
      <c r="X408" s="13">
        <f t="shared" si="111"/>
        <v>1.403826857001065</v>
      </c>
      <c r="Y408" s="12">
        <f t="shared" si="112"/>
        <v>8.3256128687943503E-3</v>
      </c>
      <c r="AC408" s="13">
        <f t="shared" si="113"/>
        <v>1.480991867920403</v>
      </c>
      <c r="AD408" s="12">
        <f t="shared" si="114"/>
        <v>1.1615279140583827E-2</v>
      </c>
      <c r="AH408" s="13">
        <f t="shared" si="115"/>
        <v>1.5119699225878833</v>
      </c>
      <c r="AI408" s="12">
        <f t="shared" si="116"/>
        <v>1.2577344706995534E-2</v>
      </c>
      <c r="AM408" s="13">
        <f t="shared" si="117"/>
        <v>1.5220652917559745</v>
      </c>
      <c r="AN408" s="12">
        <f t="shared" si="118"/>
        <v>1.2876173202209133E-2</v>
      </c>
    </row>
    <row r="409" spans="1:40" x14ac:dyDescent="0.3">
      <c r="A409" s="13">
        <f t="shared" si="102"/>
        <v>2.5822601906345956E-3</v>
      </c>
      <c r="C409" s="13" t="str">
        <f t="shared" si="103"/>
        <v>A</v>
      </c>
      <c r="D409" s="12">
        <f t="shared" si="104"/>
        <v>-2</v>
      </c>
      <c r="H409" s="13" t="str">
        <f t="shared" si="105"/>
        <v>A</v>
      </c>
      <c r="I409" s="12">
        <f t="shared" si="106"/>
        <v>-2</v>
      </c>
      <c r="M409" s="13" t="str">
        <f t="shared" si="107"/>
        <v>A</v>
      </c>
      <c r="N409" s="12">
        <f t="shared" si="108"/>
        <v>-2</v>
      </c>
      <c r="R409" s="13" t="str">
        <f t="shared" si="109"/>
        <v>A</v>
      </c>
      <c r="S409" s="12">
        <f t="shared" si="110"/>
        <v>-2</v>
      </c>
      <c r="X409" s="13">
        <f t="shared" si="111"/>
        <v>1.4114587536321455</v>
      </c>
      <c r="Y409" s="12">
        <f t="shared" si="112"/>
        <v>8.3967156203506171E-3</v>
      </c>
      <c r="AC409" s="13">
        <f t="shared" si="113"/>
        <v>1.487817457685864</v>
      </c>
      <c r="AD409" s="12">
        <f t="shared" si="114"/>
        <v>1.1676907403841794E-2</v>
      </c>
      <c r="AH409" s="13">
        <f t="shared" si="115"/>
        <v>1.5185194742207446</v>
      </c>
      <c r="AI409" s="12">
        <f t="shared" si="116"/>
        <v>1.2637250843383728E-2</v>
      </c>
      <c r="AM409" s="13">
        <f t="shared" si="117"/>
        <v>1.5285302741676567</v>
      </c>
      <c r="AN409" s="12">
        <f t="shared" si="118"/>
        <v>1.2935601633012377E-2</v>
      </c>
    </row>
    <row r="410" spans="1:40" x14ac:dyDescent="0.3">
      <c r="A410" s="13">
        <f t="shared" si="102"/>
        <v>2.6181830082189841E-3</v>
      </c>
      <c r="C410" s="13" t="str">
        <f t="shared" si="103"/>
        <v>A</v>
      </c>
      <c r="D410" s="12">
        <f t="shared" si="104"/>
        <v>-2</v>
      </c>
      <c r="H410" s="13" t="str">
        <f t="shared" si="105"/>
        <v>A</v>
      </c>
      <c r="I410" s="12">
        <f t="shared" si="106"/>
        <v>-2</v>
      </c>
      <c r="M410" s="13" t="str">
        <f t="shared" si="107"/>
        <v>A</v>
      </c>
      <c r="N410" s="12">
        <f t="shared" si="108"/>
        <v>-2</v>
      </c>
      <c r="R410" s="13" t="str">
        <f t="shared" si="109"/>
        <v>A</v>
      </c>
      <c r="S410" s="12">
        <f t="shared" si="110"/>
        <v>-2</v>
      </c>
      <c r="X410" s="13">
        <f t="shared" si="111"/>
        <v>1.419157732472859</v>
      </c>
      <c r="Y410" s="12">
        <f t="shared" si="112"/>
        <v>8.4685006805430302E-3</v>
      </c>
      <c r="AC410" s="13">
        <f t="shared" si="113"/>
        <v>1.494712343462365</v>
      </c>
      <c r="AD410" s="12">
        <f t="shared" si="114"/>
        <v>1.1739270750476326E-2</v>
      </c>
      <c r="AH410" s="13">
        <f t="shared" si="115"/>
        <v>1.5251384255112233</v>
      </c>
      <c r="AI410" s="12">
        <f t="shared" si="116"/>
        <v>1.2697890576690921E-2</v>
      </c>
      <c r="AM410" s="13">
        <f t="shared" si="117"/>
        <v>1.5350646043335141</v>
      </c>
      <c r="AN410" s="12">
        <f t="shared" si="118"/>
        <v>1.2995762722271462E-2</v>
      </c>
    </row>
    <row r="411" spans="1:40" x14ac:dyDescent="0.3">
      <c r="A411" s="13">
        <f t="shared" si="102"/>
        <v>2.6546055619755377E-3</v>
      </c>
      <c r="C411" s="13" t="str">
        <f t="shared" si="103"/>
        <v>A</v>
      </c>
      <c r="D411" s="12">
        <f t="shared" si="104"/>
        <v>-2</v>
      </c>
      <c r="H411" s="13" t="str">
        <f t="shared" si="105"/>
        <v>A</v>
      </c>
      <c r="I411" s="12">
        <f t="shared" si="106"/>
        <v>-2</v>
      </c>
      <c r="M411" s="13" t="str">
        <f t="shared" si="107"/>
        <v>A</v>
      </c>
      <c r="N411" s="12">
        <f t="shared" si="108"/>
        <v>-2</v>
      </c>
      <c r="R411" s="13" t="str">
        <f t="shared" si="109"/>
        <v>A</v>
      </c>
      <c r="S411" s="12">
        <f t="shared" si="110"/>
        <v>-2</v>
      </c>
      <c r="X411" s="13">
        <f t="shared" si="111"/>
        <v>1.4269242686330097</v>
      </c>
      <c r="Y411" s="12">
        <f t="shared" si="112"/>
        <v>8.5409768920001721E-3</v>
      </c>
      <c r="AC411" s="13">
        <f t="shared" si="113"/>
        <v>1.501677063722044</v>
      </c>
      <c r="AD411" s="12">
        <f t="shared" si="114"/>
        <v>1.1802377712666744E-2</v>
      </c>
      <c r="AH411" s="13">
        <f t="shared" si="115"/>
        <v>1.5318273420847086</v>
      </c>
      <c r="AI411" s="12">
        <f t="shared" si="116"/>
        <v>1.2759272552628435E-2</v>
      </c>
      <c r="AM411" s="13">
        <f t="shared" si="117"/>
        <v>1.5416688564725913</v>
      </c>
      <c r="AN411" s="12">
        <f t="shared" si="118"/>
        <v>1.3056665147419667E-2</v>
      </c>
    </row>
    <row r="412" spans="1:40" x14ac:dyDescent="0.3">
      <c r="A412" s="13">
        <f t="shared" si="102"/>
        <v>2.6915348039269157E-3</v>
      </c>
      <c r="C412" s="13" t="str">
        <f t="shared" si="103"/>
        <v>A</v>
      </c>
      <c r="D412" s="12">
        <f t="shared" si="104"/>
        <v>-2</v>
      </c>
      <c r="H412" s="13" t="str">
        <f t="shared" si="105"/>
        <v>A</v>
      </c>
      <c r="I412" s="12">
        <f t="shared" si="106"/>
        <v>-2</v>
      </c>
      <c r="M412" s="13" t="str">
        <f t="shared" si="107"/>
        <v>A</v>
      </c>
      <c r="N412" s="12">
        <f t="shared" si="108"/>
        <v>-2</v>
      </c>
      <c r="R412" s="13" t="str">
        <f t="shared" si="109"/>
        <v>A</v>
      </c>
      <c r="S412" s="12">
        <f t="shared" si="110"/>
        <v>-2</v>
      </c>
      <c r="X412" s="13">
        <f t="shared" si="111"/>
        <v>1.4347588404778393</v>
      </c>
      <c r="Y412" s="12">
        <f t="shared" si="112"/>
        <v>8.6141531941109455E-3</v>
      </c>
      <c r="AC412" s="13">
        <f t="shared" si="113"/>
        <v>1.5087121593439534</v>
      </c>
      <c r="AD412" s="12">
        <f t="shared" si="114"/>
        <v>1.1866236925761395E-2</v>
      </c>
      <c r="AH412" s="13">
        <f t="shared" si="115"/>
        <v>1.5385867919399796</v>
      </c>
      <c r="AI412" s="12">
        <f t="shared" si="116"/>
        <v>1.2821405519948686E-2</v>
      </c>
      <c r="AM412" s="13">
        <f t="shared" si="117"/>
        <v>1.5483436072001873</v>
      </c>
      <c r="AN412" s="12">
        <f t="shared" si="118"/>
        <v>1.3118317689048626E-2</v>
      </c>
    </row>
    <row r="413" spans="1:40" x14ac:dyDescent="0.3">
      <c r="A413" s="13">
        <f t="shared" si="102"/>
        <v>2.7289777828080402E-3</v>
      </c>
      <c r="C413" s="13" t="str">
        <f t="shared" si="103"/>
        <v>A</v>
      </c>
      <c r="D413" s="12">
        <f t="shared" si="104"/>
        <v>-2</v>
      </c>
      <c r="H413" s="13" t="str">
        <f t="shared" si="105"/>
        <v>A</v>
      </c>
      <c r="I413" s="12">
        <f t="shared" si="106"/>
        <v>-2</v>
      </c>
      <c r="M413" s="13" t="str">
        <f t="shared" si="107"/>
        <v>A</v>
      </c>
      <c r="N413" s="12">
        <f t="shared" si="108"/>
        <v>-2</v>
      </c>
      <c r="R413" s="13" t="str">
        <f t="shared" si="109"/>
        <v>A</v>
      </c>
      <c r="S413" s="12">
        <f t="shared" si="110"/>
        <v>-2</v>
      </c>
      <c r="X413" s="13">
        <f t="shared" si="111"/>
        <v>1.4426619296431453</v>
      </c>
      <c r="Y413" s="12">
        <f t="shared" si="112"/>
        <v>8.6880386247000264E-3</v>
      </c>
      <c r="AC413" s="13">
        <f t="shared" si="113"/>
        <v>1.5158181736243581</v>
      </c>
      <c r="AD413" s="12">
        <f t="shared" si="114"/>
        <v>1.1930857129678108E-2</v>
      </c>
      <c r="AH413" s="13">
        <f t="shared" si="115"/>
        <v>1.5454173454494902</v>
      </c>
      <c r="AI413" s="12">
        <f t="shared" si="116"/>
        <v>1.2884298331813459E-2</v>
      </c>
      <c r="AM413" s="13">
        <f t="shared" si="117"/>
        <v>1.5550894355247966</v>
      </c>
      <c r="AN413" s="12">
        <f t="shared" si="118"/>
        <v>1.3180729232266786E-2</v>
      </c>
    </row>
    <row r="414" spans="1:40" x14ac:dyDescent="0.3">
      <c r="A414" s="13">
        <f t="shared" si="102"/>
        <v>2.7669416454115126E-3</v>
      </c>
      <c r="C414" s="13" t="str">
        <f t="shared" si="103"/>
        <v>A</v>
      </c>
      <c r="D414" s="12">
        <f t="shared" si="104"/>
        <v>-2</v>
      </c>
      <c r="H414" s="13" t="str">
        <f t="shared" si="105"/>
        <v>A</v>
      </c>
      <c r="I414" s="12">
        <f t="shared" si="106"/>
        <v>-2</v>
      </c>
      <c r="M414" s="13" t="str">
        <f t="shared" si="107"/>
        <v>A</v>
      </c>
      <c r="N414" s="12">
        <f t="shared" si="108"/>
        <v>-2</v>
      </c>
      <c r="R414" s="13" t="str">
        <f t="shared" si="109"/>
        <v>A</v>
      </c>
      <c r="S414" s="12">
        <f t="shared" si="110"/>
        <v>-2</v>
      </c>
      <c r="X414" s="13">
        <f t="shared" si="111"/>
        <v>1.4506340210508648</v>
      </c>
      <c r="Y414" s="12">
        <f t="shared" si="112"/>
        <v>8.762642321712092E-3</v>
      </c>
      <c r="AC414" s="13">
        <f t="shared" si="113"/>
        <v>1.5229956522875516</v>
      </c>
      <c r="AD414" s="12">
        <f t="shared" si="114"/>
        <v>1.1996247170324572E-2</v>
      </c>
      <c r="AH414" s="13">
        <f t="shared" si="115"/>
        <v>1.5523195753602168</v>
      </c>
      <c r="AI414" s="12">
        <f t="shared" si="116"/>
        <v>1.2947959947182376E-2</v>
      </c>
      <c r="AM414" s="13">
        <f t="shared" si="117"/>
        <v>1.561906922845604</v>
      </c>
      <c r="AN414" s="12">
        <f t="shared" si="118"/>
        <v>1.324390876807806E-2</v>
      </c>
    </row>
    <row r="415" spans="1:40" x14ac:dyDescent="0.3">
      <c r="A415" s="13">
        <f t="shared" si="102"/>
        <v>2.8054336379517114E-3</v>
      </c>
      <c r="C415" s="13" t="str">
        <f t="shared" si="103"/>
        <v>A</v>
      </c>
      <c r="D415" s="12">
        <f t="shared" si="104"/>
        <v>-2</v>
      </c>
      <c r="H415" s="13" t="str">
        <f t="shared" si="105"/>
        <v>A</v>
      </c>
      <c r="I415" s="12">
        <f t="shared" si="106"/>
        <v>-2</v>
      </c>
      <c r="M415" s="13" t="str">
        <f t="shared" si="107"/>
        <v>A</v>
      </c>
      <c r="N415" s="12">
        <f t="shared" si="108"/>
        <v>-2</v>
      </c>
      <c r="R415" s="13" t="str">
        <f t="shared" si="109"/>
        <v>A</v>
      </c>
      <c r="S415" s="12">
        <f t="shared" si="110"/>
        <v>-2</v>
      </c>
      <c r="X415" s="13">
        <f t="shared" si="111"/>
        <v>1.4586756029251002</v>
      </c>
      <c r="Y415" s="12">
        <f t="shared" si="112"/>
        <v>8.837973524905526E-3</v>
      </c>
      <c r="AC415" s="13">
        <f t="shared" si="113"/>
        <v>1.5302451434971844</v>
      </c>
      <c r="AD415" s="12">
        <f t="shared" si="114"/>
        <v>1.2062416001038832E-2</v>
      </c>
      <c r="AH415" s="13">
        <f t="shared" si="115"/>
        <v>1.5592940567950673</v>
      </c>
      <c r="AI415" s="12">
        <f t="shared" si="116"/>
        <v>1.3012399432221853E-2</v>
      </c>
      <c r="AM415" s="13">
        <f t="shared" si="117"/>
        <v>1.5687966529505306</v>
      </c>
      <c r="AN415" s="12">
        <f t="shared" si="118"/>
        <v>1.3307865394780918E-2</v>
      </c>
    </row>
    <row r="416" spans="1:40" x14ac:dyDescent="0.3">
      <c r="A416" s="13">
        <f t="shared" si="102"/>
        <v>2.8444611074479151E-3</v>
      </c>
      <c r="C416" s="13" t="str">
        <f t="shared" si="103"/>
        <v>A</v>
      </c>
      <c r="D416" s="12">
        <f t="shared" si="104"/>
        <v>-2</v>
      </c>
      <c r="H416" s="13" t="str">
        <f t="shared" si="105"/>
        <v>A</v>
      </c>
      <c r="I416" s="12">
        <f t="shared" si="106"/>
        <v>-2</v>
      </c>
      <c r="M416" s="13" t="str">
        <f t="shared" si="107"/>
        <v>A</v>
      </c>
      <c r="N416" s="12">
        <f t="shared" si="108"/>
        <v>-2</v>
      </c>
      <c r="R416" s="13" t="str">
        <f t="shared" si="109"/>
        <v>A</v>
      </c>
      <c r="S416" s="12">
        <f t="shared" si="110"/>
        <v>-2</v>
      </c>
      <c r="X416" s="13">
        <f t="shared" si="111"/>
        <v>1.4667871668085855</v>
      </c>
      <c r="Y416" s="12">
        <f t="shared" si="112"/>
        <v>8.9140415775563354E-3</v>
      </c>
      <c r="AC416" s="13">
        <f t="shared" si="113"/>
        <v>1.537567197868128</v>
      </c>
      <c r="AD416" s="12">
        <f t="shared" si="114"/>
        <v>1.2129372684050239E-2</v>
      </c>
      <c r="AH416" s="13">
        <f t="shared" si="115"/>
        <v>1.5663413672548847</v>
      </c>
      <c r="AI416" s="12">
        <f t="shared" si="116"/>
        <v>1.30776259617348E-2</v>
      </c>
      <c r="AM416" s="13">
        <f t="shared" si="117"/>
        <v>1.5757592120148678</v>
      </c>
      <c r="AN416" s="12">
        <f t="shared" si="118"/>
        <v>1.3372608319388243E-2</v>
      </c>
    </row>
    <row r="417" spans="1:40" x14ac:dyDescent="0.3">
      <c r="A417" s="13">
        <f t="shared" si="102"/>
        <v>2.8840315031266051E-3</v>
      </c>
      <c r="C417" s="13" t="str">
        <f t="shared" si="103"/>
        <v>A</v>
      </c>
      <c r="D417" s="12">
        <f t="shared" si="104"/>
        <v>-2</v>
      </c>
      <c r="H417" s="13" t="str">
        <f t="shared" si="105"/>
        <v>A</v>
      </c>
      <c r="I417" s="12">
        <f t="shared" si="106"/>
        <v>-2</v>
      </c>
      <c r="M417" s="13" t="str">
        <f t="shared" si="107"/>
        <v>A</v>
      </c>
      <c r="N417" s="12">
        <f t="shared" si="108"/>
        <v>-2</v>
      </c>
      <c r="R417" s="13" t="str">
        <f t="shared" si="109"/>
        <v>A</v>
      </c>
      <c r="S417" s="12">
        <f t="shared" si="110"/>
        <v>-2</v>
      </c>
      <c r="X417" s="13">
        <f t="shared" si="111"/>
        <v>1.4749692075795668</v>
      </c>
      <c r="Y417" s="12">
        <f t="shared" si="112"/>
        <v>8.99085592817289E-3</v>
      </c>
      <c r="AC417" s="13">
        <f t="shared" si="113"/>
        <v>1.5449623684788503</v>
      </c>
      <c r="AD417" s="12">
        <f t="shared" si="114"/>
        <v>1.2197126391961024E-2</v>
      </c>
      <c r="AH417" s="13">
        <f t="shared" si="115"/>
        <v>1.573462086621036</v>
      </c>
      <c r="AI417" s="12">
        <f t="shared" si="116"/>
        <v>1.3143648820611288E-2</v>
      </c>
      <c r="AM417" s="13">
        <f t="shared" si="117"/>
        <v>1.5827951886004858</v>
      </c>
      <c r="AN417" s="12">
        <f t="shared" si="118"/>
        <v>1.3438146859068164E-2</v>
      </c>
    </row>
    <row r="418" spans="1:40" x14ac:dyDescent="0.3">
      <c r="A418" s="13">
        <f t="shared" si="102"/>
        <v>2.9241523778433362E-3</v>
      </c>
      <c r="C418" s="13" t="str">
        <f t="shared" si="103"/>
        <v>A</v>
      </c>
      <c r="D418" s="12">
        <f t="shared" si="104"/>
        <v>-2</v>
      </c>
      <c r="H418" s="13" t="str">
        <f t="shared" si="105"/>
        <v>A</v>
      </c>
      <c r="I418" s="12">
        <f t="shared" si="106"/>
        <v>-2</v>
      </c>
      <c r="M418" s="13" t="str">
        <f t="shared" si="107"/>
        <v>A</v>
      </c>
      <c r="N418" s="12">
        <f t="shared" si="108"/>
        <v>-2</v>
      </c>
      <c r="R418" s="13" t="str">
        <f t="shared" si="109"/>
        <v>A</v>
      </c>
      <c r="S418" s="12">
        <f t="shared" si="110"/>
        <v>-2</v>
      </c>
      <c r="X418" s="13">
        <f t="shared" si="111"/>
        <v>1.4832222234691066</v>
      </c>
      <c r="Y418" s="12">
        <f t="shared" si="112"/>
        <v>9.068426132222189E-3</v>
      </c>
      <c r="AC418" s="13">
        <f t="shared" si="113"/>
        <v>1.5524312108843359</v>
      </c>
      <c r="AD418" s="12">
        <f t="shared" si="114"/>
        <v>1.2265686409248827E-2</v>
      </c>
      <c r="AH418" s="13">
        <f t="shared" si="115"/>
        <v>1.5806567971586118</v>
      </c>
      <c r="AI418" s="12">
        <f t="shared" si="116"/>
        <v>1.3210477405300554E-2</v>
      </c>
      <c r="AM418" s="13">
        <f t="shared" si="117"/>
        <v>1.5899051736556595</v>
      </c>
      <c r="AN418" s="12">
        <f t="shared" si="118"/>
        <v>1.3504490442606236E-2</v>
      </c>
    </row>
    <row r="419" spans="1:40" x14ac:dyDescent="0.3">
      <c r="A419" s="13">
        <f t="shared" si="102"/>
        <v>2.9648313895243401E-3</v>
      </c>
      <c r="C419" s="13" t="str">
        <f t="shared" si="103"/>
        <v>A</v>
      </c>
      <c r="D419" s="12">
        <f t="shared" si="104"/>
        <v>-2</v>
      </c>
      <c r="H419" s="13" t="str">
        <f t="shared" si="105"/>
        <v>A</v>
      </c>
      <c r="I419" s="12">
        <f t="shared" si="106"/>
        <v>-2</v>
      </c>
      <c r="M419" s="13" t="str">
        <f t="shared" si="107"/>
        <v>A</v>
      </c>
      <c r="N419" s="12">
        <f t="shared" si="108"/>
        <v>-2</v>
      </c>
      <c r="R419" s="13" t="str">
        <f t="shared" si="109"/>
        <v>A</v>
      </c>
      <c r="S419" s="12">
        <f t="shared" si="110"/>
        <v>-2</v>
      </c>
      <c r="X419" s="13">
        <f t="shared" si="111"/>
        <v>1.4915467160787783</v>
      </c>
      <c r="Y419" s="12">
        <f t="shared" si="112"/>
        <v>9.1467618538682936E-3</v>
      </c>
      <c r="AC419" s="13">
        <f t="shared" si="113"/>
        <v>1.5599742831295305</v>
      </c>
      <c r="AD419" s="12">
        <f t="shared" si="114"/>
        <v>1.2335062133790379E-2</v>
      </c>
      <c r="AH419" s="13">
        <f t="shared" si="115"/>
        <v>1.587926083520238</v>
      </c>
      <c r="AI419" s="12">
        <f t="shared" si="116"/>
        <v>1.3278121225304524E-2</v>
      </c>
      <c r="AM419" s="13">
        <f t="shared" si="117"/>
        <v>1.5970897605155003</v>
      </c>
      <c r="AN419" s="12">
        <f t="shared" si="118"/>
        <v>1.3571648611889158E-2</v>
      </c>
    </row>
    <row r="420" spans="1:40" x14ac:dyDescent="0.3">
      <c r="A420" s="13">
        <f t="shared" si="102"/>
        <v>3.0060763026282305E-3</v>
      </c>
      <c r="C420" s="13" t="str">
        <f t="shared" si="103"/>
        <v>A</v>
      </c>
      <c r="D420" s="12">
        <f t="shared" si="104"/>
        <v>-2</v>
      </c>
      <c r="H420" s="13" t="str">
        <f t="shared" si="105"/>
        <v>A</v>
      </c>
      <c r="I420" s="12">
        <f t="shared" si="106"/>
        <v>-2</v>
      </c>
      <c r="M420" s="13" t="str">
        <f t="shared" si="107"/>
        <v>A</v>
      </c>
      <c r="N420" s="12">
        <f t="shared" si="108"/>
        <v>-2</v>
      </c>
      <c r="R420" s="13" t="str">
        <f t="shared" si="109"/>
        <v>A</v>
      </c>
      <c r="S420" s="12">
        <f t="shared" si="110"/>
        <v>-2</v>
      </c>
      <c r="X420" s="13">
        <f t="shared" si="111"/>
        <v>1.4999431903987588</v>
      </c>
      <c r="Y420" s="12">
        <f t="shared" si="112"/>
        <v>9.2258728677235852E-3</v>
      </c>
      <c r="AC420" s="13">
        <f t="shared" si="113"/>
        <v>1.5675921457633313</v>
      </c>
      <c r="AD420" s="12">
        <f t="shared" si="114"/>
        <v>1.2405263078406687E-2</v>
      </c>
      <c r="AH420" s="13">
        <f t="shared" si="115"/>
        <v>1.5952705327505223</v>
      </c>
      <c r="AI420" s="12">
        <f t="shared" si="116"/>
        <v>1.3346589904693243E-2</v>
      </c>
      <c r="AM420" s="13">
        <f t="shared" si="117"/>
        <v>1.6043495449030265</v>
      </c>
      <c r="AN420" s="12">
        <f t="shared" si="118"/>
        <v>1.3639631023410422E-2</v>
      </c>
    </row>
    <row r="421" spans="1:40" x14ac:dyDescent="0.3">
      <c r="A421" s="13">
        <f t="shared" si="102"/>
        <v>3.0478949896279822E-3</v>
      </c>
      <c r="C421" s="13" t="str">
        <f t="shared" si="103"/>
        <v>A</v>
      </c>
      <c r="D421" s="12">
        <f t="shared" si="104"/>
        <v>-2</v>
      </c>
      <c r="H421" s="13" t="str">
        <f t="shared" si="105"/>
        <v>A</v>
      </c>
      <c r="I421" s="12">
        <f t="shared" si="106"/>
        <v>-2</v>
      </c>
      <c r="M421" s="13" t="str">
        <f t="shared" si="107"/>
        <v>A</v>
      </c>
      <c r="N421" s="12">
        <f t="shared" si="108"/>
        <v>-2</v>
      </c>
      <c r="R421" s="13" t="str">
        <f t="shared" si="109"/>
        <v>A</v>
      </c>
      <c r="S421" s="12">
        <f t="shared" si="110"/>
        <v>-2</v>
      </c>
      <c r="X421" s="13">
        <f t="shared" si="111"/>
        <v>1.5084121548262976</v>
      </c>
      <c r="Y421" s="12">
        <f t="shared" si="112"/>
        <v>9.3057690606133357E-3</v>
      </c>
      <c r="AC421" s="13">
        <f t="shared" si="113"/>
        <v>1.5752853618531051</v>
      </c>
      <c r="AD421" s="12">
        <f t="shared" si="114"/>
        <v>1.2476298872429856E-2</v>
      </c>
      <c r="AH421" s="13">
        <f t="shared" si="115"/>
        <v>1.6026907342911192</v>
      </c>
      <c r="AI421" s="12">
        <f t="shared" si="116"/>
        <v>1.3415893183642341E-2</v>
      </c>
      <c r="AM421" s="13">
        <f t="shared" si="117"/>
        <v>1.6116851249308692</v>
      </c>
      <c r="AN421" s="12">
        <f t="shared" si="118"/>
        <v>1.3708447449798019E-2</v>
      </c>
    </row>
    <row r="422" spans="1:40" x14ac:dyDescent="0.3">
      <c r="A422" s="13">
        <f t="shared" si="102"/>
        <v>3.090295432513589E-3</v>
      </c>
      <c r="C422" s="13" t="str">
        <f t="shared" si="103"/>
        <v>A</v>
      </c>
      <c r="D422" s="12">
        <f t="shared" si="104"/>
        <v>-2</v>
      </c>
      <c r="H422" s="13" t="str">
        <f t="shared" si="105"/>
        <v>A</v>
      </c>
      <c r="I422" s="12">
        <f t="shared" si="106"/>
        <v>-2</v>
      </c>
      <c r="M422" s="13" t="str">
        <f t="shared" si="107"/>
        <v>A</v>
      </c>
      <c r="N422" s="12">
        <f t="shared" si="108"/>
        <v>-2</v>
      </c>
      <c r="R422" s="13" t="str">
        <f t="shared" si="109"/>
        <v>A</v>
      </c>
      <c r="S422" s="12">
        <f t="shared" si="110"/>
        <v>-2</v>
      </c>
      <c r="X422" s="13">
        <f t="shared" si="111"/>
        <v>1.516954121184567</v>
      </c>
      <c r="Y422" s="12">
        <f t="shared" si="112"/>
        <v>9.3864604333543829E-3</v>
      </c>
      <c r="AC422" s="13">
        <f t="shared" si="113"/>
        <v>1.5830544969997606</v>
      </c>
      <c r="AD422" s="12">
        <f t="shared" si="114"/>
        <v>1.2548179263291985E-2</v>
      </c>
      <c r="AH422" s="13">
        <f t="shared" si="115"/>
        <v>1.6101872799864614</v>
      </c>
      <c r="AI422" s="12">
        <f t="shared" si="116"/>
        <v>1.3486040919993003E-2</v>
      </c>
      <c r="AM422" s="13">
        <f t="shared" si="117"/>
        <v>1.6190971011036355</v>
      </c>
      <c r="AN422" s="12">
        <f t="shared" si="118"/>
        <v>1.3778107781364731E-2</v>
      </c>
    </row>
    <row r="423" spans="1:40" x14ac:dyDescent="0.3">
      <c r="A423" s="13">
        <f t="shared" si="102"/>
        <v>3.1332857243155827E-3</v>
      </c>
      <c r="C423" s="13" t="str">
        <f t="shared" si="103"/>
        <v>A</v>
      </c>
      <c r="D423" s="12">
        <f t="shared" si="104"/>
        <v>-2</v>
      </c>
      <c r="H423" s="13" t="str">
        <f t="shared" si="105"/>
        <v>A</v>
      </c>
      <c r="I423" s="12">
        <f t="shared" si="106"/>
        <v>-2</v>
      </c>
      <c r="M423" s="13" t="str">
        <f t="shared" si="107"/>
        <v>A</v>
      </c>
      <c r="N423" s="12">
        <f t="shared" si="108"/>
        <v>-2</v>
      </c>
      <c r="R423" s="13" t="str">
        <f t="shared" si="109"/>
        <v>A</v>
      </c>
      <c r="S423" s="12">
        <f t="shared" si="110"/>
        <v>-2</v>
      </c>
      <c r="X423" s="13">
        <f t="shared" si="111"/>
        <v>1.5255696047418676</v>
      </c>
      <c r="Y423" s="12">
        <f t="shared" si="112"/>
        <v>9.4679571025483491E-3</v>
      </c>
      <c r="AC423" s="13">
        <f t="shared" si="113"/>
        <v>1.5909001193533578</v>
      </c>
      <c r="AD423" s="12">
        <f t="shared" si="114"/>
        <v>1.2620914118136279E-2</v>
      </c>
      <c r="AH423" s="13">
        <f t="shared" si="115"/>
        <v>1.6177607640901301</v>
      </c>
      <c r="AI423" s="12">
        <f t="shared" si="116"/>
        <v>1.3557043090834608E-2</v>
      </c>
      <c r="AM423" s="13">
        <f t="shared" si="117"/>
        <v>1.6265860763209385</v>
      </c>
      <c r="AN423" s="12">
        <f t="shared" si="118"/>
        <v>1.3848622027681059E-2</v>
      </c>
    </row>
    <row r="424" spans="1:40" x14ac:dyDescent="0.3">
      <c r="A424" s="13">
        <f t="shared" si="102"/>
        <v>3.1768740706497674E-3</v>
      </c>
      <c r="C424" s="13" t="str">
        <f t="shared" si="103"/>
        <v>A</v>
      </c>
      <c r="D424" s="12">
        <f t="shared" si="104"/>
        <v>-2</v>
      </c>
      <c r="H424" s="13" t="str">
        <f t="shared" si="105"/>
        <v>A</v>
      </c>
      <c r="I424" s="12">
        <f t="shared" si="106"/>
        <v>-2</v>
      </c>
      <c r="M424" s="13" t="str">
        <f t="shared" si="107"/>
        <v>A</v>
      </c>
      <c r="N424" s="12">
        <f t="shared" si="108"/>
        <v>-2</v>
      </c>
      <c r="R424" s="13" t="str">
        <f t="shared" si="109"/>
        <v>A</v>
      </c>
      <c r="S424" s="12">
        <f t="shared" si="110"/>
        <v>-2</v>
      </c>
      <c r="X424" s="13">
        <f t="shared" si="111"/>
        <v>1.5342591242311983</v>
      </c>
      <c r="Y424" s="12">
        <f t="shared" si="112"/>
        <v>9.5502693023900489E-3</v>
      </c>
      <c r="AC424" s="13">
        <f t="shared" si="113"/>
        <v>1.598822799629265</v>
      </c>
      <c r="AD424" s="12">
        <f t="shared" si="114"/>
        <v>1.269451342545071E-2</v>
      </c>
      <c r="AH424" s="13">
        <f t="shared" si="115"/>
        <v>1.6254117832718942</v>
      </c>
      <c r="AI424" s="12">
        <f t="shared" si="116"/>
        <v>1.3628909794110343E-2</v>
      </c>
      <c r="AM424" s="13">
        <f t="shared" si="117"/>
        <v>1.6341526558811028</v>
      </c>
      <c r="AN424" s="12">
        <f t="shared" si="118"/>
        <v>1.3920000319171283E-2</v>
      </c>
    </row>
    <row r="425" spans="1:40" x14ac:dyDescent="0.3">
      <c r="A425" s="13">
        <f t="shared" si="102"/>
        <v>3.221068791283433E-3</v>
      </c>
      <c r="C425" s="13" t="str">
        <f t="shared" si="103"/>
        <v>A</v>
      </c>
      <c r="D425" s="12">
        <f t="shared" si="104"/>
        <v>-2</v>
      </c>
      <c r="H425" s="13" t="str">
        <f t="shared" si="105"/>
        <v>A</v>
      </c>
      <c r="I425" s="12">
        <f t="shared" si="106"/>
        <v>-2</v>
      </c>
      <c r="M425" s="13" t="str">
        <f t="shared" si="107"/>
        <v>A</v>
      </c>
      <c r="N425" s="12">
        <f t="shared" si="108"/>
        <v>-2</v>
      </c>
      <c r="R425" s="13" t="str">
        <f t="shared" si="109"/>
        <v>A</v>
      </c>
      <c r="S425" s="12">
        <f t="shared" si="110"/>
        <v>-2</v>
      </c>
      <c r="X425" s="13">
        <f t="shared" si="111"/>
        <v>1.5430232018701722</v>
      </c>
      <c r="Y425" s="12">
        <f t="shared" si="112"/>
        <v>9.6334073864916582E-3</v>
      </c>
      <c r="AC425" s="13">
        <f t="shared" si="113"/>
        <v>1.6068231111248632</v>
      </c>
      <c r="AD425" s="12">
        <f t="shared" si="114"/>
        <v>1.2768987296724533E-2</v>
      </c>
      <c r="AH425" s="13">
        <f t="shared" si="115"/>
        <v>1.6331409366254157</v>
      </c>
      <c r="AI425" s="12">
        <f t="shared" si="116"/>
        <v>1.3701651250246165E-2</v>
      </c>
      <c r="AM425" s="13">
        <f t="shared" si="117"/>
        <v>1.641797447485559</v>
      </c>
      <c r="AN425" s="12">
        <f t="shared" si="118"/>
        <v>1.3992252908732818E-2</v>
      </c>
    </row>
    <row r="426" spans="1:40" x14ac:dyDescent="0.3">
      <c r="A426" s="13">
        <f t="shared" si="102"/>
        <v>3.2658783217233561E-3</v>
      </c>
      <c r="C426" s="13" t="str">
        <f t="shared" si="103"/>
        <v>A</v>
      </c>
      <c r="D426" s="12">
        <f t="shared" si="104"/>
        <v>-2</v>
      </c>
      <c r="H426" s="13" t="str">
        <f t="shared" si="105"/>
        <v>A</v>
      </c>
      <c r="I426" s="12">
        <f t="shared" si="106"/>
        <v>-2</v>
      </c>
      <c r="M426" s="13" t="str">
        <f t="shared" si="107"/>
        <v>A</v>
      </c>
      <c r="N426" s="12">
        <f t="shared" si="108"/>
        <v>-2</v>
      </c>
      <c r="R426" s="13" t="str">
        <f t="shared" si="109"/>
        <v>A</v>
      </c>
      <c r="S426" s="12">
        <f t="shared" si="110"/>
        <v>-2</v>
      </c>
      <c r="X426" s="13">
        <f t="shared" si="111"/>
        <v>1.5518623633812736</v>
      </c>
      <c r="Y426" s="12">
        <f t="shared" si="112"/>
        <v>9.7173818297231485E-3</v>
      </c>
      <c r="AC426" s="13">
        <f t="shared" si="113"/>
        <v>1.6149016297368002</v>
      </c>
      <c r="AD426" s="12">
        <f t="shared" si="114"/>
        <v>1.2844345968127868E-2</v>
      </c>
      <c r="AH426" s="13">
        <f t="shared" si="115"/>
        <v>1.6409488256766398</v>
      </c>
      <c r="AI426" s="12">
        <f t="shared" si="116"/>
        <v>1.3775277803803295E-2</v>
      </c>
      <c r="AM426" s="13">
        <f t="shared" si="117"/>
        <v>1.6495210612439337</v>
      </c>
      <c r="AN426" s="12">
        <f t="shared" si="118"/>
        <v>1.4065390173379251E-2</v>
      </c>
    </row>
    <row r="427" spans="1:40" x14ac:dyDescent="0.3">
      <c r="A427" s="13">
        <f t="shared" si="102"/>
        <v>3.3113112148259109E-3</v>
      </c>
      <c r="C427" s="13" t="str">
        <f t="shared" si="103"/>
        <v>A</v>
      </c>
      <c r="D427" s="12">
        <f t="shared" si="104"/>
        <v>-2</v>
      </c>
      <c r="H427" s="13" t="str">
        <f t="shared" si="105"/>
        <v>A</v>
      </c>
      <c r="I427" s="12">
        <f t="shared" si="106"/>
        <v>-2</v>
      </c>
      <c r="M427" s="13" t="str">
        <f t="shared" si="107"/>
        <v>A</v>
      </c>
      <c r="N427" s="12">
        <f t="shared" si="108"/>
        <v>-2</v>
      </c>
      <c r="R427" s="13" t="str">
        <f t="shared" si="109"/>
        <v>A</v>
      </c>
      <c r="S427" s="12">
        <f t="shared" si="110"/>
        <v>-2</v>
      </c>
      <c r="X427" s="13">
        <f t="shared" si="111"/>
        <v>1.5607771380124582</v>
      </c>
      <c r="Y427" s="12">
        <f t="shared" si="112"/>
        <v>9.8022032300696706E-3</v>
      </c>
      <c r="AC427" s="13">
        <f t="shared" si="113"/>
        <v>1.6230589339787931</v>
      </c>
      <c r="AD427" s="12">
        <f t="shared" si="114"/>
        <v>1.292059980221477E-2</v>
      </c>
      <c r="AH427" s="13">
        <f t="shared" si="115"/>
        <v>1.6488360543928633</v>
      </c>
      <c r="AI427" s="12">
        <f t="shared" si="116"/>
        <v>1.3849799925154694E-2</v>
      </c>
      <c r="AM427" s="13">
        <f t="shared" si="117"/>
        <v>1.6573241096798521</v>
      </c>
      <c r="AN427" s="12">
        <f t="shared" si="118"/>
        <v>1.4139422615907364E-2</v>
      </c>
    </row>
    <row r="428" spans="1:40" x14ac:dyDescent="0.3">
      <c r="A428" s="13">
        <f t="shared" si="102"/>
        <v>3.3573761424295426E-3</v>
      </c>
      <c r="C428" s="13" t="str">
        <f t="shared" si="103"/>
        <v>A</v>
      </c>
      <c r="D428" s="12">
        <f t="shared" si="104"/>
        <v>-2</v>
      </c>
      <c r="H428" s="13" t="str">
        <f t="shared" si="105"/>
        <v>A</v>
      </c>
      <c r="I428" s="12">
        <f t="shared" si="106"/>
        <v>-2</v>
      </c>
      <c r="M428" s="13" t="str">
        <f t="shared" si="107"/>
        <v>A</v>
      </c>
      <c r="N428" s="12">
        <f t="shared" si="108"/>
        <v>-2</v>
      </c>
      <c r="R428" s="13" t="str">
        <f t="shared" si="109"/>
        <v>A</v>
      </c>
      <c r="S428" s="12">
        <f t="shared" si="110"/>
        <v>-2</v>
      </c>
      <c r="X428" s="13">
        <f t="shared" si="111"/>
        <v>1.5697680585580736</v>
      </c>
      <c r="Y428" s="12">
        <f t="shared" si="112"/>
        <v>9.8878823105062203E-3</v>
      </c>
      <c r="AC428" s="13">
        <f t="shared" si="113"/>
        <v>1.6312956049999832</v>
      </c>
      <c r="AD428" s="12">
        <f t="shared" si="114"/>
        <v>1.2997759289649892E-2</v>
      </c>
      <c r="AH428" s="13">
        <f t="shared" si="115"/>
        <v>1.6568032291924992</v>
      </c>
      <c r="AI428" s="12">
        <f t="shared" si="116"/>
        <v>1.3925228212185616E-2</v>
      </c>
      <c r="AM428" s="13">
        <f t="shared" si="117"/>
        <v>1.6652072077374529</v>
      </c>
      <c r="AN428" s="12">
        <f t="shared" si="118"/>
        <v>1.4214360866588376E-2</v>
      </c>
    </row>
    <row r="429" spans="1:40" x14ac:dyDescent="0.3">
      <c r="A429" s="13">
        <f t="shared" si="102"/>
        <v>3.4040818970100073E-3</v>
      </c>
      <c r="C429" s="13" t="str">
        <f t="shared" si="103"/>
        <v>A</v>
      </c>
      <c r="D429" s="12">
        <f t="shared" si="104"/>
        <v>-2</v>
      </c>
      <c r="H429" s="13" t="str">
        <f t="shared" si="105"/>
        <v>A</v>
      </c>
      <c r="I429" s="12">
        <f t="shared" si="106"/>
        <v>-2</v>
      </c>
      <c r="M429" s="13" t="str">
        <f t="shared" si="107"/>
        <v>A</v>
      </c>
      <c r="N429" s="12">
        <f t="shared" si="108"/>
        <v>-2</v>
      </c>
      <c r="R429" s="13" t="str">
        <f t="shared" si="109"/>
        <v>A</v>
      </c>
      <c r="S429" s="12">
        <f t="shared" si="110"/>
        <v>-2</v>
      </c>
      <c r="X429" s="13">
        <f t="shared" si="111"/>
        <v>1.5788356613801153</v>
      </c>
      <c r="Y429" s="12">
        <f t="shared" si="112"/>
        <v>9.9744299208904142E-3</v>
      </c>
      <c r="AC429" s="13">
        <f t="shared" si="113"/>
        <v>1.6396122266038418</v>
      </c>
      <c r="AD429" s="12">
        <f t="shared" si="114"/>
        <v>1.307583505095929E-2</v>
      </c>
      <c r="AH429" s="13">
        <f t="shared" si="115"/>
        <v>1.6648509589555378</v>
      </c>
      <c r="AI429" s="12">
        <f t="shared" si="116"/>
        <v>1.4001573392018862E-2</v>
      </c>
      <c r="AM429" s="13">
        <f t="shared" si="117"/>
        <v>1.6731709727886346</v>
      </c>
      <c r="AN429" s="12">
        <f t="shared" si="118"/>
        <v>1.4290215684883893E-2</v>
      </c>
    </row>
    <row r="430" spans="1:40" x14ac:dyDescent="0.3">
      <c r="A430" s="13">
        <f t="shared" si="102"/>
        <v>3.45143739335856E-3</v>
      </c>
      <c r="C430" s="13" t="str">
        <f t="shared" si="103"/>
        <v>A</v>
      </c>
      <c r="D430" s="12">
        <f t="shared" si="104"/>
        <v>-2</v>
      </c>
      <c r="H430" s="13" t="str">
        <f t="shared" si="105"/>
        <v>A</v>
      </c>
      <c r="I430" s="12">
        <f t="shared" si="106"/>
        <v>-2</v>
      </c>
      <c r="M430" s="13" t="str">
        <f t="shared" si="107"/>
        <v>A</v>
      </c>
      <c r="N430" s="12">
        <f t="shared" si="108"/>
        <v>-2</v>
      </c>
      <c r="R430" s="13" t="str">
        <f t="shared" si="109"/>
        <v>A</v>
      </c>
      <c r="S430" s="12">
        <f t="shared" si="110"/>
        <v>-2</v>
      </c>
      <c r="X430" s="13">
        <f t="shared" si="111"/>
        <v>1.5879804864297862</v>
      </c>
      <c r="Y430" s="12">
        <f t="shared" si="112"/>
        <v>1.0061857039873561E-2</v>
      </c>
      <c r="AC430" s="13">
        <f t="shared" si="113"/>
        <v>1.6480093852676241</v>
      </c>
      <c r="AD430" s="12">
        <f t="shared" si="114"/>
        <v>1.3154837838305348E-2</v>
      </c>
      <c r="AH430" s="13">
        <f t="shared" si="115"/>
        <v>1.6729798550347077</v>
      </c>
      <c r="AI430" s="12">
        <f t="shared" si="116"/>
        <v>1.407884632276463E-2</v>
      </c>
      <c r="AM430" s="13">
        <f t="shared" si="117"/>
        <v>1.6812160246410253</v>
      </c>
      <c r="AN430" s="12">
        <f t="shared" si="118"/>
        <v>1.4366997961186604E-2</v>
      </c>
    </row>
    <row r="431" spans="1:40" x14ac:dyDescent="0.3">
      <c r="A431" s="13">
        <f t="shared" si="102"/>
        <v>3.4994516702835723E-3</v>
      </c>
      <c r="C431" s="13" t="str">
        <f t="shared" si="103"/>
        <v>A</v>
      </c>
      <c r="D431" s="12">
        <f t="shared" si="104"/>
        <v>-2</v>
      </c>
      <c r="H431" s="13" t="str">
        <f t="shared" si="105"/>
        <v>A</v>
      </c>
      <c r="I431" s="12">
        <f t="shared" si="106"/>
        <v>-2</v>
      </c>
      <c r="M431" s="13" t="str">
        <f t="shared" si="107"/>
        <v>A</v>
      </c>
      <c r="N431" s="12">
        <f t="shared" si="108"/>
        <v>-2</v>
      </c>
      <c r="R431" s="13" t="str">
        <f t="shared" si="109"/>
        <v>A</v>
      </c>
      <c r="S431" s="12">
        <f t="shared" si="110"/>
        <v>-2</v>
      </c>
      <c r="X431" s="13">
        <f t="shared" si="111"/>
        <v>1.5972030772693904</v>
      </c>
      <c r="Y431" s="12">
        <f t="shared" si="112"/>
        <v>1.0150174776830905E-2</v>
      </c>
      <c r="AC431" s="13">
        <f t="shared" si="113"/>
        <v>1.6564876701623792</v>
      </c>
      <c r="AD431" s="12">
        <f t="shared" si="114"/>
        <v>1.3234778537286513E-2</v>
      </c>
      <c r="AH431" s="13">
        <f t="shared" si="115"/>
        <v>1.6811905312673552</v>
      </c>
      <c r="AI431" s="12">
        <f t="shared" si="116"/>
        <v>1.4157057995295723E-2</v>
      </c>
      <c r="AM431" s="13">
        <f t="shared" si="117"/>
        <v>1.6893429855467101</v>
      </c>
      <c r="AN431" s="12">
        <f t="shared" si="118"/>
        <v>1.4444718718586394E-2</v>
      </c>
    </row>
    <row r="432" spans="1:40" x14ac:dyDescent="0.3">
      <c r="A432" s="13">
        <f t="shared" si="102"/>
        <v>3.5481338923357502E-3</v>
      </c>
      <c r="C432" s="13" t="str">
        <f t="shared" si="103"/>
        <v>A</v>
      </c>
      <c r="D432" s="12">
        <f t="shared" si="104"/>
        <v>-2</v>
      </c>
      <c r="H432" s="13" t="str">
        <f t="shared" si="105"/>
        <v>A</v>
      </c>
      <c r="I432" s="12">
        <f t="shared" si="106"/>
        <v>-2</v>
      </c>
      <c r="M432" s="13" t="str">
        <f t="shared" si="107"/>
        <v>A</v>
      </c>
      <c r="N432" s="12">
        <f t="shared" si="108"/>
        <v>-2</v>
      </c>
      <c r="R432" s="13" t="str">
        <f t="shared" si="109"/>
        <v>A</v>
      </c>
      <c r="S432" s="12">
        <f t="shared" si="110"/>
        <v>-2</v>
      </c>
      <c r="X432" s="13">
        <f t="shared" si="111"/>
        <v>1.6065039810945123</v>
      </c>
      <c r="Y432" s="12">
        <f t="shared" si="112"/>
        <v>1.0239394373811267E-2</v>
      </c>
      <c r="AC432" s="13">
        <f t="shared" si="113"/>
        <v>1.6650476731735089</v>
      </c>
      <c r="AD432" s="12">
        <f t="shared" si="114"/>
        <v>1.3315668168761787E-2</v>
      </c>
      <c r="AH432" s="13">
        <f t="shared" si="115"/>
        <v>1.6894836039880248</v>
      </c>
      <c r="AI432" s="12">
        <f t="shared" si="116"/>
        <v>1.423621953504808E-2</v>
      </c>
      <c r="AM432" s="13">
        <f t="shared" si="117"/>
        <v>1.6975524802116904</v>
      </c>
      <c r="AN432" s="12">
        <f t="shared" si="118"/>
        <v>1.4523389114661863E-2</v>
      </c>
    </row>
    <row r="433" spans="1:40" x14ac:dyDescent="0.3">
      <c r="A433" s="13">
        <f t="shared" si="102"/>
        <v>3.597493351557421E-3</v>
      </c>
      <c r="C433" s="13" t="str">
        <f t="shared" si="103"/>
        <v>A</v>
      </c>
      <c r="D433" s="12">
        <f t="shared" si="104"/>
        <v>-2</v>
      </c>
      <c r="H433" s="13" t="str">
        <f t="shared" si="105"/>
        <v>A</v>
      </c>
      <c r="I433" s="12">
        <f t="shared" si="106"/>
        <v>-2</v>
      </c>
      <c r="M433" s="13" t="str">
        <f t="shared" si="107"/>
        <v>A</v>
      </c>
      <c r="N433" s="12">
        <f t="shared" si="108"/>
        <v>-2</v>
      </c>
      <c r="R433" s="13" t="str">
        <f t="shared" si="109"/>
        <v>A</v>
      </c>
      <c r="S433" s="12">
        <f t="shared" si="110"/>
        <v>-2</v>
      </c>
      <c r="X433" s="13">
        <f t="shared" si="111"/>
        <v>1.6158837487565259</v>
      </c>
      <c r="Y433" s="12">
        <f t="shared" si="112"/>
        <v>1.0329527207506869E-2</v>
      </c>
      <c r="AC433" s="13">
        <f t="shared" si="113"/>
        <v>1.6736899889218784</v>
      </c>
      <c r="AD433" s="12">
        <f t="shared" si="114"/>
        <v>1.3397517890700593E-2</v>
      </c>
      <c r="AH433" s="13">
        <f t="shared" si="115"/>
        <v>1.6978596920417715</v>
      </c>
      <c r="AI433" s="12">
        <f t="shared" si="116"/>
        <v>1.4316342203847187E-2</v>
      </c>
      <c r="AM433" s="13">
        <f t="shared" si="117"/>
        <v>1.705845135806114</v>
      </c>
      <c r="AN433" s="12">
        <f t="shared" si="118"/>
        <v>1.4603020443297881E-2</v>
      </c>
    </row>
    <row r="434" spans="1:40" x14ac:dyDescent="0.3">
      <c r="A434" s="13">
        <f t="shared" si="102"/>
        <v>3.647539469256075E-3</v>
      </c>
      <c r="C434" s="13" t="str">
        <f t="shared" si="103"/>
        <v>A</v>
      </c>
      <c r="D434" s="12">
        <f t="shared" si="104"/>
        <v>-2</v>
      </c>
      <c r="H434" s="13" t="str">
        <f t="shared" si="105"/>
        <v>A</v>
      </c>
      <c r="I434" s="12">
        <f t="shared" si="106"/>
        <v>-2</v>
      </c>
      <c r="M434" s="13" t="str">
        <f t="shared" si="107"/>
        <v>A</v>
      </c>
      <c r="N434" s="12">
        <f t="shared" si="108"/>
        <v>-2</v>
      </c>
      <c r="R434" s="13" t="str">
        <f t="shared" si="109"/>
        <v>A</v>
      </c>
      <c r="S434" s="12">
        <f t="shared" si="110"/>
        <v>-2</v>
      </c>
      <c r="X434" s="13">
        <f t="shared" si="111"/>
        <v>1.6253429347853778</v>
      </c>
      <c r="Y434" s="12">
        <f t="shared" si="112"/>
        <v>1.0420584791243567E-2</v>
      </c>
      <c r="AC434" s="13">
        <f t="shared" si="113"/>
        <v>1.6824152147854718</v>
      </c>
      <c r="AD434" s="12">
        <f t="shared" si="114"/>
        <v>1.3480339000058076E-2</v>
      </c>
      <c r="AH434" s="13">
        <f t="shared" si="115"/>
        <v>1.7063194167981808</v>
      </c>
      <c r="AI434" s="12">
        <f t="shared" si="116"/>
        <v>1.4397437401760528E-2</v>
      </c>
      <c r="AM434" s="13">
        <f t="shared" si="117"/>
        <v>1.714221581975256</v>
      </c>
      <c r="AN434" s="12">
        <f t="shared" si="118"/>
        <v>1.4683624136529214E-2</v>
      </c>
    </row>
    <row r="435" spans="1:40" x14ac:dyDescent="0.3">
      <c r="A435" s="13">
        <f t="shared" si="102"/>
        <v>3.6982817978026619E-3</v>
      </c>
      <c r="C435" s="13" t="str">
        <f t="shared" si="103"/>
        <v>A</v>
      </c>
      <c r="D435" s="12">
        <f t="shared" si="104"/>
        <v>-2</v>
      </c>
      <c r="H435" s="13" t="str">
        <f t="shared" si="105"/>
        <v>A</v>
      </c>
      <c r="I435" s="12">
        <f t="shared" si="106"/>
        <v>-2</v>
      </c>
      <c r="M435" s="13" t="str">
        <f t="shared" si="107"/>
        <v>A</v>
      </c>
      <c r="N435" s="12">
        <f t="shared" si="108"/>
        <v>-2</v>
      </c>
      <c r="R435" s="13" t="str">
        <f t="shared" si="109"/>
        <v>A</v>
      </c>
      <c r="S435" s="12">
        <f t="shared" si="110"/>
        <v>-2</v>
      </c>
      <c r="X435" s="13">
        <f t="shared" si="111"/>
        <v>1.6348820974126919</v>
      </c>
      <c r="Y435" s="12">
        <f t="shared" si="112"/>
        <v>1.0512578776992293E-2</v>
      </c>
      <c r="AC435" s="13">
        <f t="shared" si="113"/>
        <v>1.6912239509216078</v>
      </c>
      <c r="AD435" s="12">
        <f t="shared" si="114"/>
        <v>1.3564142934676404E-2</v>
      </c>
      <c r="AH435" s="13">
        <f t="shared" si="115"/>
        <v>1.7148634021661278</v>
      </c>
      <c r="AI435" s="12">
        <f t="shared" si="116"/>
        <v>1.4479516668976565E-2</v>
      </c>
      <c r="AM435" s="13">
        <f t="shared" si="117"/>
        <v>1.7226824508512748</v>
      </c>
      <c r="AN435" s="12">
        <f t="shared" si="118"/>
        <v>1.4765211766410853E-2</v>
      </c>
    </row>
    <row r="436" spans="1:40" x14ac:dyDescent="0.3">
      <c r="A436" s="13">
        <f t="shared" si="102"/>
        <v>3.7497300224548342E-3</v>
      </c>
      <c r="C436" s="13" t="str">
        <f t="shared" si="103"/>
        <v>A</v>
      </c>
      <c r="D436" s="12">
        <f t="shared" si="104"/>
        <v>-2</v>
      </c>
      <c r="H436" s="13" t="str">
        <f t="shared" si="105"/>
        <v>A</v>
      </c>
      <c r="I436" s="12">
        <f t="shared" si="106"/>
        <v>-2</v>
      </c>
      <c r="M436" s="13" t="str">
        <f t="shared" si="107"/>
        <v>A</v>
      </c>
      <c r="N436" s="12">
        <f t="shared" si="108"/>
        <v>-2</v>
      </c>
      <c r="R436" s="13" t="str">
        <f t="shared" si="109"/>
        <v>A</v>
      </c>
      <c r="S436" s="12">
        <f t="shared" si="110"/>
        <v>-2</v>
      </c>
      <c r="X436" s="13">
        <f t="shared" si="111"/>
        <v>1.6445017985951444</v>
      </c>
      <c r="Y436" s="12">
        <f t="shared" si="112"/>
        <v>1.0605520957401977E-2</v>
      </c>
      <c r="AC436" s="13">
        <f t="shared" si="113"/>
        <v>1.7001168002896898</v>
      </c>
      <c r="AD436" s="12">
        <f t="shared" si="114"/>
        <v>1.3648941275212189E-2</v>
      </c>
      <c r="AH436" s="13">
        <f t="shared" si="115"/>
        <v>1.7234922746092525</v>
      </c>
      <c r="AI436" s="12">
        <f t="shared" si="116"/>
        <v>1.4562591687710433E-2</v>
      </c>
      <c r="AM436" s="13">
        <f t="shared" si="117"/>
        <v>1.731228377065734</v>
      </c>
      <c r="AN436" s="12">
        <f t="shared" si="118"/>
        <v>1.4847795046915161E-2</v>
      </c>
    </row>
    <row r="437" spans="1:40" x14ac:dyDescent="0.3">
      <c r="A437" s="13">
        <f t="shared" si="102"/>
        <v>3.8018939632056097E-3</v>
      </c>
      <c r="C437" s="13" t="str">
        <f t="shared" si="103"/>
        <v>A</v>
      </c>
      <c r="D437" s="12">
        <f t="shared" si="104"/>
        <v>-2</v>
      </c>
      <c r="H437" s="13" t="str">
        <f t="shared" si="105"/>
        <v>A</v>
      </c>
      <c r="I437" s="12">
        <f t="shared" si="106"/>
        <v>-2</v>
      </c>
      <c r="M437" s="13" t="str">
        <f t="shared" si="107"/>
        <v>A</v>
      </c>
      <c r="N437" s="12">
        <f t="shared" si="108"/>
        <v>-2</v>
      </c>
      <c r="R437" s="13" t="str">
        <f t="shared" si="109"/>
        <v>A</v>
      </c>
      <c r="S437" s="12">
        <f t="shared" si="110"/>
        <v>-2</v>
      </c>
      <c r="X437" s="13">
        <f t="shared" si="111"/>
        <v>1.6542026040381492</v>
      </c>
      <c r="Y437" s="12">
        <f t="shared" si="112"/>
        <v>1.0699423267854641E-2</v>
      </c>
      <c r="AC437" s="13">
        <f t="shared" si="113"/>
        <v>1.7090943686745124</v>
      </c>
      <c r="AD437" s="12">
        <f t="shared" si="114"/>
        <v>1.3734745747090547E-2</v>
      </c>
      <c r="AH437" s="13">
        <f t="shared" si="115"/>
        <v>1.7322066631621769</v>
      </c>
      <c r="AI437" s="12">
        <f t="shared" si="116"/>
        <v>1.4646674284136841E-2</v>
      </c>
      <c r="AM437" s="13">
        <f t="shared" si="117"/>
        <v>1.7398599977629106</v>
      </c>
      <c r="AN437" s="12">
        <f t="shared" si="118"/>
        <v>1.4931385835856296E-2</v>
      </c>
    </row>
    <row r="438" spans="1:40" x14ac:dyDescent="0.3">
      <c r="A438" s="13">
        <f t="shared" si="102"/>
        <v>3.8547835766577147E-3</v>
      </c>
      <c r="C438" s="13" t="str">
        <f t="shared" si="103"/>
        <v>A</v>
      </c>
      <c r="D438" s="12">
        <f t="shared" si="104"/>
        <v>-2</v>
      </c>
      <c r="H438" s="13" t="str">
        <f t="shared" si="105"/>
        <v>A</v>
      </c>
      <c r="I438" s="12">
        <f t="shared" si="106"/>
        <v>-2</v>
      </c>
      <c r="M438" s="13" t="str">
        <f t="shared" si="107"/>
        <v>A</v>
      </c>
      <c r="N438" s="12">
        <f t="shared" si="108"/>
        <v>-2</v>
      </c>
      <c r="R438" s="13" t="str">
        <f t="shared" si="109"/>
        <v>A</v>
      </c>
      <c r="S438" s="12">
        <f t="shared" si="110"/>
        <v>-2</v>
      </c>
      <c r="X438" s="13">
        <f t="shared" si="111"/>
        <v>1.6639850832198126</v>
      </c>
      <c r="Y438" s="12">
        <f t="shared" si="112"/>
        <v>1.0794297788543015E-2</v>
      </c>
      <c r="AC438" s="13">
        <f t="shared" si="113"/>
        <v>1.7181572647101095</v>
      </c>
      <c r="AD438" s="12">
        <f t="shared" si="114"/>
        <v>1.3821568222485984E-2</v>
      </c>
      <c r="AH438" s="13">
        <f t="shared" si="115"/>
        <v>1.7410071994474481</v>
      </c>
      <c r="AI438" s="12">
        <f t="shared" si="116"/>
        <v>1.473177643035037E-2</v>
      </c>
      <c r="AM438" s="13">
        <f t="shared" si="117"/>
        <v>1.7485779526138767</v>
      </c>
      <c r="AN438" s="12">
        <f t="shared" si="118"/>
        <v>1.5015996136842256E-2</v>
      </c>
    </row>
    <row r="439" spans="1:40" x14ac:dyDescent="0.3">
      <c r="A439" s="13">
        <f t="shared" si="102"/>
        <v>3.9084089579240191E-3</v>
      </c>
      <c r="C439" s="13" t="str">
        <f t="shared" si="103"/>
        <v>A</v>
      </c>
      <c r="D439" s="12">
        <f t="shared" si="104"/>
        <v>-2</v>
      </c>
      <c r="H439" s="13" t="str">
        <f t="shared" si="105"/>
        <v>A</v>
      </c>
      <c r="I439" s="12">
        <f t="shared" si="106"/>
        <v>-2</v>
      </c>
      <c r="M439" s="13" t="str">
        <f t="shared" si="107"/>
        <v>A</v>
      </c>
      <c r="N439" s="12">
        <f t="shared" si="108"/>
        <v>-2</v>
      </c>
      <c r="R439" s="13" t="str">
        <f t="shared" si="109"/>
        <v>A</v>
      </c>
      <c r="S439" s="12">
        <f t="shared" si="110"/>
        <v>-2</v>
      </c>
      <c r="X439" s="13">
        <f t="shared" si="111"/>
        <v>1.6738498094151801</v>
      </c>
      <c r="Y439" s="12">
        <f t="shared" si="112"/>
        <v>1.0890156746571289E-2</v>
      </c>
      <c r="AC439" s="13">
        <f t="shared" si="113"/>
        <v>1.7273060999041452</v>
      </c>
      <c r="AD439" s="12">
        <f t="shared" si="114"/>
        <v>1.3909420722330529E-2</v>
      </c>
      <c r="AH439" s="13">
        <f t="shared" si="115"/>
        <v>1.7498945176932181</v>
      </c>
      <c r="AI439" s="12">
        <f t="shared" si="116"/>
        <v>1.4817910246353658E-2</v>
      </c>
      <c r="AM439" s="13">
        <f t="shared" si="117"/>
        <v>1.7573828838313723</v>
      </c>
      <c r="AN439" s="12">
        <f t="shared" si="118"/>
        <v>1.5101638101254814E-2</v>
      </c>
    </row>
    <row r="440" spans="1:40" x14ac:dyDescent="0.3">
      <c r="A440" s="13">
        <f t="shared" si="102"/>
        <v>3.9627803425543928E-3</v>
      </c>
      <c r="C440" s="13" t="str">
        <f t="shared" si="103"/>
        <v>A</v>
      </c>
      <c r="D440" s="12">
        <f t="shared" si="104"/>
        <v>-2</v>
      </c>
      <c r="H440" s="13" t="str">
        <f t="shared" si="105"/>
        <v>A</v>
      </c>
      <c r="I440" s="12">
        <f t="shared" si="106"/>
        <v>-2</v>
      </c>
      <c r="M440" s="13" t="str">
        <f t="shared" si="107"/>
        <v>A</v>
      </c>
      <c r="N440" s="12">
        <f t="shared" si="108"/>
        <v>-2</v>
      </c>
      <c r="R440" s="13" t="str">
        <f t="shared" si="109"/>
        <v>A</v>
      </c>
      <c r="S440" s="12">
        <f t="shared" si="110"/>
        <v>-2</v>
      </c>
      <c r="X440" s="13">
        <f t="shared" si="111"/>
        <v>1.6837973597207627</v>
      </c>
      <c r="Y440" s="12">
        <f t="shared" si="112"/>
        <v>1.0987012518079421E-2</v>
      </c>
      <c r="AC440" s="13">
        <f t="shared" si="113"/>
        <v>1.736541488662845</v>
      </c>
      <c r="AD440" s="12">
        <f t="shared" si="114"/>
        <v>1.399831541834945E-2</v>
      </c>
      <c r="AH440" s="13">
        <f t="shared" si="115"/>
        <v>1.7588692547516604</v>
      </c>
      <c r="AI440" s="12">
        <f t="shared" si="116"/>
        <v>1.4905088002073704E-2</v>
      </c>
      <c r="AM440" s="13">
        <f t="shared" si="117"/>
        <v>1.7662754361854605</v>
      </c>
      <c r="AN440" s="12">
        <f t="shared" si="118"/>
        <v>1.5188324030257827E-2</v>
      </c>
    </row>
    <row r="441" spans="1:40" x14ac:dyDescent="0.3">
      <c r="A441" s="13">
        <f t="shared" si="102"/>
        <v>4.0179081084894003E-3</v>
      </c>
      <c r="C441" s="13" t="str">
        <f t="shared" si="103"/>
        <v>A</v>
      </c>
      <c r="D441" s="12">
        <f t="shared" si="104"/>
        <v>-2</v>
      </c>
      <c r="H441" s="13" t="str">
        <f t="shared" si="105"/>
        <v>A</v>
      </c>
      <c r="I441" s="12">
        <f t="shared" si="106"/>
        <v>-2</v>
      </c>
      <c r="M441" s="13" t="str">
        <f t="shared" si="107"/>
        <v>A</v>
      </c>
      <c r="N441" s="12">
        <f t="shared" si="108"/>
        <v>-2</v>
      </c>
      <c r="R441" s="13" t="str">
        <f t="shared" si="109"/>
        <v>A</v>
      </c>
      <c r="S441" s="12">
        <f t="shared" si="110"/>
        <v>-2</v>
      </c>
      <c r="X441" s="13">
        <f t="shared" si="111"/>
        <v>1.693828315079341</v>
      </c>
      <c r="Y441" s="12">
        <f t="shared" si="112"/>
        <v>1.1084877630391593E-2</v>
      </c>
      <c r="AC441" s="13">
        <f t="shared" si="113"/>
        <v>1.7458640483164714</v>
      </c>
      <c r="AD441" s="12">
        <f t="shared" si="114"/>
        <v>1.4088264635124961E-2</v>
      </c>
      <c r="AH441" s="13">
        <f t="shared" si="115"/>
        <v>1.7679320501181248</v>
      </c>
      <c r="AI441" s="12">
        <f t="shared" si="116"/>
        <v>1.4993322119406773E-2</v>
      </c>
      <c r="AM441" s="13">
        <f t="shared" si="117"/>
        <v>1.7752562570199832</v>
      </c>
      <c r="AN441" s="12">
        <f t="shared" si="118"/>
        <v>1.5276066376834188E-2</v>
      </c>
    </row>
    <row r="442" spans="1:40" x14ac:dyDescent="0.3">
      <c r="A442" s="13">
        <f t="shared" si="102"/>
        <v>4.0738027780411233E-3</v>
      </c>
      <c r="C442" s="13" t="str">
        <f t="shared" si="103"/>
        <v>A</v>
      </c>
      <c r="D442" s="12">
        <f t="shared" si="104"/>
        <v>-2</v>
      </c>
      <c r="H442" s="13" t="str">
        <f t="shared" si="105"/>
        <v>A</v>
      </c>
      <c r="I442" s="12">
        <f t="shared" si="106"/>
        <v>-2</v>
      </c>
      <c r="M442" s="13" t="str">
        <f t="shared" si="107"/>
        <v>A</v>
      </c>
      <c r="N442" s="12">
        <f t="shared" si="108"/>
        <v>-2</v>
      </c>
      <c r="R442" s="13" t="str">
        <f t="shared" si="109"/>
        <v>A</v>
      </c>
      <c r="S442" s="12">
        <f t="shared" si="110"/>
        <v>-2</v>
      </c>
      <c r="X442" s="13">
        <f t="shared" si="111"/>
        <v>1.7039432603050424</v>
      </c>
      <c r="Y442" s="12">
        <f t="shared" si="112"/>
        <v>1.1183764764189186E-2</v>
      </c>
      <c r="AC442" s="13">
        <f t="shared" si="113"/>
        <v>1.7552743991453237</v>
      </c>
      <c r="AD442" s="12">
        <f t="shared" si="114"/>
        <v>1.4179280852188114E-2</v>
      </c>
      <c r="AH442" s="13">
        <f t="shared" si="115"/>
        <v>1.7770835459510248</v>
      </c>
      <c r="AI442" s="12">
        <f t="shared" si="116"/>
        <v>1.5082625174292109E-2</v>
      </c>
      <c r="AM442" s="13">
        <f t="shared" si="117"/>
        <v>1.7843259962697988</v>
      </c>
      <c r="AN442" s="12">
        <f t="shared" si="118"/>
        <v>1.5364877747851781E-2</v>
      </c>
    </row>
    <row r="443" spans="1:40" x14ac:dyDescent="0.3">
      <c r="A443" s="13">
        <f t="shared" si="102"/>
        <v>4.1304750199016131E-3</v>
      </c>
      <c r="C443" s="13" t="str">
        <f t="shared" si="103"/>
        <v>A</v>
      </c>
      <c r="D443" s="12">
        <f t="shared" si="104"/>
        <v>-2</v>
      </c>
      <c r="H443" s="13" t="str">
        <f t="shared" si="105"/>
        <v>A</v>
      </c>
      <c r="I443" s="12">
        <f t="shared" si="106"/>
        <v>-2</v>
      </c>
      <c r="M443" s="13" t="str">
        <f t="shared" si="107"/>
        <v>A</v>
      </c>
      <c r="N443" s="12">
        <f t="shared" si="108"/>
        <v>-2</v>
      </c>
      <c r="R443" s="13" t="str">
        <f t="shared" si="109"/>
        <v>A</v>
      </c>
      <c r="S443" s="12">
        <f t="shared" si="110"/>
        <v>-2</v>
      </c>
      <c r="X443" s="13">
        <f t="shared" si="111"/>
        <v>1.7141427841087025</v>
      </c>
      <c r="Y443" s="12">
        <f t="shared" si="112"/>
        <v>1.1283686755708976E-2</v>
      </c>
      <c r="AC443" s="13">
        <f t="shared" si="113"/>
        <v>1.7647731644062936</v>
      </c>
      <c r="AD443" s="12">
        <f t="shared" si="114"/>
        <v>1.4271376706139515E-2</v>
      </c>
      <c r="AH443" s="13">
        <f t="shared" si="115"/>
        <v>1.7863243870924703</v>
      </c>
      <c r="AI443" s="12">
        <f t="shared" si="116"/>
        <v>1.5173009898815058E-2</v>
      </c>
      <c r="AM443" s="13">
        <f t="shared" si="117"/>
        <v>1.7934853064788292</v>
      </c>
      <c r="AN443" s="12">
        <f t="shared" si="118"/>
        <v>1.545477090615897E-2</v>
      </c>
    </row>
    <row r="444" spans="1:40" x14ac:dyDescent="0.3">
      <c r="A444" s="13">
        <f t="shared" si="102"/>
        <v>4.187935651179182E-3</v>
      </c>
      <c r="C444" s="13" t="str">
        <f t="shared" si="103"/>
        <v>A</v>
      </c>
      <c r="D444" s="12">
        <f t="shared" si="104"/>
        <v>-2</v>
      </c>
      <c r="H444" s="13" t="str">
        <f t="shared" si="105"/>
        <v>A</v>
      </c>
      <c r="I444" s="12">
        <f t="shared" si="106"/>
        <v>-2</v>
      </c>
      <c r="M444" s="13" t="str">
        <f t="shared" si="107"/>
        <v>A</v>
      </c>
      <c r="N444" s="12">
        <f t="shared" si="108"/>
        <v>-2</v>
      </c>
      <c r="R444" s="13" t="str">
        <f t="shared" si="109"/>
        <v>A</v>
      </c>
      <c r="S444" s="12">
        <f t="shared" si="110"/>
        <v>-2</v>
      </c>
      <c r="X444" s="13">
        <f t="shared" si="111"/>
        <v>1.7244274791234779</v>
      </c>
      <c r="Y444" s="12">
        <f t="shared" si="112"/>
        <v>1.1384656598966729E-2</v>
      </c>
      <c r="AC444" s="13">
        <f t="shared" si="113"/>
        <v>1.774360970359927</v>
      </c>
      <c r="AD444" s="12">
        <f t="shared" si="114"/>
        <v>1.4364564992798871E-2</v>
      </c>
      <c r="AH444" s="13">
        <f t="shared" si="115"/>
        <v>1.7956552210896279</v>
      </c>
      <c r="AI444" s="12">
        <f t="shared" si="116"/>
        <v>1.5264489183339626E-2</v>
      </c>
      <c r="AM444" s="13">
        <f t="shared" si="117"/>
        <v>1.802734842818885</v>
      </c>
      <c r="AN444" s="12">
        <f t="shared" si="118"/>
        <v>1.5545758772709665E-2</v>
      </c>
    </row>
    <row r="445" spans="1:40" x14ac:dyDescent="0.3">
      <c r="A445" s="13">
        <f t="shared" si="102"/>
        <v>4.2461956394631295E-3</v>
      </c>
      <c r="C445" s="13" t="str">
        <f t="shared" si="103"/>
        <v>A</v>
      </c>
      <c r="D445" s="12">
        <f t="shared" si="104"/>
        <v>-2</v>
      </c>
      <c r="H445" s="13" t="str">
        <f t="shared" si="105"/>
        <v>A</v>
      </c>
      <c r="I445" s="12">
        <f t="shared" si="106"/>
        <v>-2</v>
      </c>
      <c r="M445" s="13" t="str">
        <f t="shared" si="107"/>
        <v>A</v>
      </c>
      <c r="N445" s="12">
        <f t="shared" si="108"/>
        <v>-2</v>
      </c>
      <c r="R445" s="13" t="str">
        <f t="shared" si="109"/>
        <v>A</v>
      </c>
      <c r="S445" s="12">
        <f t="shared" si="110"/>
        <v>-2</v>
      </c>
      <c r="X445" s="13">
        <f t="shared" si="111"/>
        <v>1.7347979419307542</v>
      </c>
      <c r="Y445" s="12">
        <f t="shared" si="112"/>
        <v>1.1486687448007108E-2</v>
      </c>
      <c r="AC445" s="13">
        <f t="shared" si="113"/>
        <v>1.7840384462980339</v>
      </c>
      <c r="AD445" s="12">
        <f t="shared" si="114"/>
        <v>1.4458858669384143E-2</v>
      </c>
      <c r="AH445" s="13">
        <f t="shared" si="115"/>
        <v>1.8050766982168276</v>
      </c>
      <c r="AI445" s="12">
        <f t="shared" si="116"/>
        <v>1.5357076078671246E-2</v>
      </c>
      <c r="AM445" s="13">
        <f t="shared" si="117"/>
        <v>1.8120752631093062</v>
      </c>
      <c r="AN445" s="12">
        <f t="shared" si="118"/>
        <v>1.5637854428718772E-2</v>
      </c>
    </row>
    <row r="446" spans="1:40" x14ac:dyDescent="0.3">
      <c r="A446" s="13">
        <f t="shared" si="102"/>
        <v>4.3052661049171031E-3</v>
      </c>
      <c r="C446" s="13" t="str">
        <f t="shared" si="103"/>
        <v>A</v>
      </c>
      <c r="D446" s="12">
        <f t="shared" si="104"/>
        <v>-2</v>
      </c>
      <c r="H446" s="13" t="str">
        <f t="shared" si="105"/>
        <v>A</v>
      </c>
      <c r="I446" s="12">
        <f t="shared" si="106"/>
        <v>-2</v>
      </c>
      <c r="M446" s="13" t="str">
        <f t="shared" si="107"/>
        <v>A</v>
      </c>
      <c r="N446" s="12">
        <f t="shared" si="108"/>
        <v>-2</v>
      </c>
      <c r="R446" s="13" t="str">
        <f t="shared" si="109"/>
        <v>A</v>
      </c>
      <c r="S446" s="12">
        <f t="shared" si="110"/>
        <v>-2</v>
      </c>
      <c r="X446" s="13">
        <f t="shared" si="111"/>
        <v>1.7452547730863015</v>
      </c>
      <c r="Y446" s="12">
        <f t="shared" si="112"/>
        <v>1.1589792619179999E-2</v>
      </c>
      <c r="AC446" s="13">
        <f t="shared" si="113"/>
        <v>1.793806224571814</v>
      </c>
      <c r="AD446" s="12">
        <f t="shared" si="114"/>
        <v>1.4554270856720336E-2</v>
      </c>
      <c r="AH446" s="13">
        <f t="shared" si="115"/>
        <v>1.814589471498393</v>
      </c>
      <c r="AI446" s="12">
        <f t="shared" si="116"/>
        <v>1.5450783798249807E-2</v>
      </c>
      <c r="AM446" s="13">
        <f t="shared" si="117"/>
        <v>1.8215072278373852</v>
      </c>
      <c r="AN446" s="12">
        <f t="shared" si="118"/>
        <v>1.5731071117848026E-2</v>
      </c>
    </row>
    <row r="447" spans="1:40" x14ac:dyDescent="0.3">
      <c r="A447" s="13">
        <f t="shared" si="102"/>
        <v>4.3651583224016584E-3</v>
      </c>
      <c r="C447" s="13" t="str">
        <f t="shared" si="103"/>
        <v>A</v>
      </c>
      <c r="D447" s="12">
        <f t="shared" si="104"/>
        <v>-2</v>
      </c>
      <c r="H447" s="13" t="str">
        <f t="shared" si="105"/>
        <v>A</v>
      </c>
      <c r="I447" s="12">
        <f t="shared" si="106"/>
        <v>-2</v>
      </c>
      <c r="M447" s="13" t="str">
        <f t="shared" si="107"/>
        <v>A</v>
      </c>
      <c r="N447" s="12">
        <f t="shared" si="108"/>
        <v>-2</v>
      </c>
      <c r="R447" s="13" t="str">
        <f t="shared" si="109"/>
        <v>A</v>
      </c>
      <c r="S447" s="12">
        <f t="shared" si="110"/>
        <v>-2</v>
      </c>
      <c r="X447" s="13">
        <f t="shared" si="111"/>
        <v>1.7557985771467142</v>
      </c>
      <c r="Y447" s="12">
        <f t="shared" si="112"/>
        <v>1.1693985593444088E-2</v>
      </c>
      <c r="AC447" s="13">
        <f t="shared" si="113"/>
        <v>1.8036649406205116</v>
      </c>
      <c r="AD447" s="12">
        <f t="shared" si="114"/>
        <v>1.4650814841478602E-2</v>
      </c>
      <c r="AH447" s="13">
        <f t="shared" si="115"/>
        <v>1.8241941967322199</v>
      </c>
      <c r="AI447" s="12">
        <f t="shared" si="116"/>
        <v>1.5545625720373586E-2</v>
      </c>
      <c r="AM447" s="13">
        <f t="shared" si="117"/>
        <v>1.8310314001796031</v>
      </c>
      <c r="AN447" s="12">
        <f t="shared" si="118"/>
        <v>1.5825422248422875E-2</v>
      </c>
    </row>
    <row r="448" spans="1:40" x14ac:dyDescent="0.3">
      <c r="A448" s="13">
        <f t="shared" si="102"/>
        <v>4.4258837236262633E-3</v>
      </c>
      <c r="C448" s="13" t="str">
        <f t="shared" si="103"/>
        <v>A</v>
      </c>
      <c r="D448" s="12">
        <f t="shared" si="104"/>
        <v>-2</v>
      </c>
      <c r="H448" s="13" t="str">
        <f t="shared" si="105"/>
        <v>A</v>
      </c>
      <c r="I448" s="12">
        <f t="shared" si="106"/>
        <v>-2</v>
      </c>
      <c r="M448" s="13" t="str">
        <f t="shared" si="107"/>
        <v>A</v>
      </c>
      <c r="N448" s="12">
        <f t="shared" si="108"/>
        <v>-2</v>
      </c>
      <c r="R448" s="13" t="str">
        <f t="shared" si="109"/>
        <v>A</v>
      </c>
      <c r="S448" s="12">
        <f t="shared" si="110"/>
        <v>-2</v>
      </c>
      <c r="X448" s="13">
        <f t="shared" si="111"/>
        <v>1.7664299626960991</v>
      </c>
      <c r="Y448" s="12">
        <f t="shared" si="112"/>
        <v>1.1799280018697877E-2</v>
      </c>
      <c r="AC448" s="13">
        <f t="shared" si="113"/>
        <v>1.8136152330005808</v>
      </c>
      <c r="AD448" s="12">
        <f t="shared" si="114"/>
        <v>1.4748504078445756E-2</v>
      </c>
      <c r="AH448" s="13">
        <f t="shared" si="115"/>
        <v>1.8338915325140697</v>
      </c>
      <c r="AI448" s="12">
        <f t="shared" si="116"/>
        <v>1.5641615390454194E-2</v>
      </c>
      <c r="AM448" s="13">
        <f t="shared" si="117"/>
        <v>1.8406484460236403</v>
      </c>
      <c r="AN448" s="12">
        <f t="shared" si="118"/>
        <v>1.5920921395680621E-2</v>
      </c>
    </row>
    <row r="449" spans="1:40" x14ac:dyDescent="0.3">
      <c r="A449" s="13">
        <f t="shared" si="102"/>
        <v>4.4874538993313218E-3</v>
      </c>
      <c r="C449" s="13" t="str">
        <f t="shared" si="103"/>
        <v>A</v>
      </c>
      <c r="D449" s="12">
        <f t="shared" si="104"/>
        <v>-2</v>
      </c>
      <c r="H449" s="13" t="str">
        <f t="shared" si="105"/>
        <v>A</v>
      </c>
      <c r="I449" s="12">
        <f t="shared" si="106"/>
        <v>-2</v>
      </c>
      <c r="M449" s="13" t="str">
        <f t="shared" si="107"/>
        <v>A</v>
      </c>
      <c r="N449" s="12">
        <f t="shared" si="108"/>
        <v>-2</v>
      </c>
      <c r="R449" s="13" t="str">
        <f t="shared" si="109"/>
        <v>A</v>
      </c>
      <c r="S449" s="12">
        <f t="shared" si="110"/>
        <v>-2</v>
      </c>
      <c r="X449" s="13">
        <f t="shared" si="111"/>
        <v>1.7771495423730439</v>
      </c>
      <c r="Y449" s="12">
        <f t="shared" si="112"/>
        <v>1.1905689712138987E-2</v>
      </c>
      <c r="AC449" s="13">
        <f t="shared" si="113"/>
        <v>1.8236577434153789</v>
      </c>
      <c r="AD449" s="12">
        <f t="shared" si="114"/>
        <v>1.4847352192824898E-2</v>
      </c>
      <c r="AH449" s="13">
        <f t="shared" si="115"/>
        <v>1.8436821402626082</v>
      </c>
      <c r="AI449" s="12">
        <f t="shared" si="116"/>
        <v>1.5738766523303277E-2</v>
      </c>
      <c r="AM449" s="13">
        <f t="shared" si="117"/>
        <v>1.8503590339912077</v>
      </c>
      <c r="AN449" s="12">
        <f t="shared" si="118"/>
        <v>1.6017582304050339E-2</v>
      </c>
    </row>
    <row r="450" spans="1:40" x14ac:dyDescent="0.3">
      <c r="A450" s="13">
        <f t="shared" si="102"/>
        <v>4.5498806015004814E-3</v>
      </c>
      <c r="C450" s="13" t="str">
        <f t="shared" si="103"/>
        <v>A</v>
      </c>
      <c r="D450" s="12">
        <f t="shared" si="104"/>
        <v>-2</v>
      </c>
      <c r="H450" s="13" t="str">
        <f t="shared" si="105"/>
        <v>A</v>
      </c>
      <c r="I450" s="12">
        <f t="shared" si="106"/>
        <v>-2</v>
      </c>
      <c r="M450" s="13" t="str">
        <f t="shared" si="107"/>
        <v>A</v>
      </c>
      <c r="N450" s="12">
        <f t="shared" si="108"/>
        <v>-2</v>
      </c>
      <c r="R450" s="13" t="str">
        <f t="shared" si="109"/>
        <v>A</v>
      </c>
      <c r="S450" s="12">
        <f t="shared" si="110"/>
        <v>-2</v>
      </c>
      <c r="X450" s="13">
        <f t="shared" si="111"/>
        <v>1.7879579328978399</v>
      </c>
      <c r="Y450" s="12">
        <f t="shared" si="112"/>
        <v>1.2013228662651908E-2</v>
      </c>
      <c r="AC450" s="13">
        <f t="shared" si="113"/>
        <v>1.8337931167453578</v>
      </c>
      <c r="AD450" s="12">
        <f t="shared" si="114"/>
        <v>1.494737298256732E-2</v>
      </c>
      <c r="AH450" s="13">
        <f t="shared" si="115"/>
        <v>1.853566684245157</v>
      </c>
      <c r="AI450" s="12">
        <f t="shared" si="116"/>
        <v>1.5837093005451035E-2</v>
      </c>
      <c r="AM450" s="13">
        <f t="shared" si="117"/>
        <v>1.8601638354616488</v>
      </c>
      <c r="AN450" s="12">
        <f t="shared" si="118"/>
        <v>1.6115418889464914E-2</v>
      </c>
    </row>
    <row r="451" spans="1:40" x14ac:dyDescent="0.3">
      <c r="A451" s="13">
        <f t="shared" si="102"/>
        <v>4.6131757456037929E-3</v>
      </c>
      <c r="C451" s="13" t="str">
        <f t="shared" si="103"/>
        <v>A</v>
      </c>
      <c r="D451" s="12">
        <f t="shared" si="104"/>
        <v>-2</v>
      </c>
      <c r="H451" s="13" t="str">
        <f t="shared" si="105"/>
        <v>A</v>
      </c>
      <c r="I451" s="12">
        <f t="shared" si="106"/>
        <v>-2</v>
      </c>
      <c r="M451" s="13" t="str">
        <f t="shared" si="107"/>
        <v>A</v>
      </c>
      <c r="N451" s="12">
        <f t="shared" si="108"/>
        <v>-2</v>
      </c>
      <c r="R451" s="13" t="str">
        <f t="shared" si="109"/>
        <v>A</v>
      </c>
      <c r="S451" s="12">
        <f t="shared" si="110"/>
        <v>-2</v>
      </c>
      <c r="X451" s="13">
        <f t="shared" si="111"/>
        <v>1.7988557550999751</v>
      </c>
      <c r="Y451" s="12">
        <f t="shared" si="112"/>
        <v>1.2121911033225059E-2</v>
      </c>
      <c r="AC451" s="13">
        <f t="shared" si="113"/>
        <v>1.8440220010787853</v>
      </c>
      <c r="AD451" s="12">
        <f t="shared" si="114"/>
        <v>1.5048580420736256E-2</v>
      </c>
      <c r="AH451" s="13">
        <f t="shared" si="115"/>
        <v>1.8635458316041846</v>
      </c>
      <c r="AI451" s="12">
        <f t="shared" si="116"/>
        <v>1.5936608897497276E-2</v>
      </c>
      <c r="AM451" s="13">
        <f t="shared" si="117"/>
        <v>1.8700635245963579</v>
      </c>
      <c r="AN451" s="12">
        <f t="shared" si="118"/>
        <v>1.621444524170566E-2</v>
      </c>
    </row>
    <row r="452" spans="1:40" x14ac:dyDescent="0.3">
      <c r="A452" s="13">
        <f t="shared" si="102"/>
        <v>4.6773514128719794E-3</v>
      </c>
      <c r="C452" s="13" t="str">
        <f t="shared" si="103"/>
        <v>A</v>
      </c>
      <c r="D452" s="12">
        <f t="shared" si="104"/>
        <v>-2</v>
      </c>
      <c r="H452" s="13" t="str">
        <f t="shared" si="105"/>
        <v>A</v>
      </c>
      <c r="I452" s="12">
        <f t="shared" si="106"/>
        <v>-2</v>
      </c>
      <c r="M452" s="13" t="str">
        <f t="shared" si="107"/>
        <v>A</v>
      </c>
      <c r="N452" s="12">
        <f t="shared" si="108"/>
        <v>-2</v>
      </c>
      <c r="R452" s="13" t="str">
        <f t="shared" si="109"/>
        <v>A</v>
      </c>
      <c r="S452" s="12">
        <f t="shared" si="110"/>
        <v>-2</v>
      </c>
      <c r="X452" s="13">
        <f t="shared" si="111"/>
        <v>1.8098436339458759</v>
      </c>
      <c r="Y452" s="12">
        <f t="shared" si="112"/>
        <v>1.2231751163397302E-2</v>
      </c>
      <c r="AC452" s="13">
        <f t="shared" si="113"/>
        <v>1.8543450477429397</v>
      </c>
      <c r="AD452" s="12">
        <f t="shared" si="114"/>
        <v>1.515098865790275E-2</v>
      </c>
      <c r="AH452" s="13">
        <f t="shared" si="115"/>
        <v>1.8736202523844985</v>
      </c>
      <c r="AI452" s="12">
        <f t="shared" si="116"/>
        <v>1.6037328436495104E-2</v>
      </c>
      <c r="AM452" s="13">
        <f t="shared" si="117"/>
        <v>1.8800587783639586</v>
      </c>
      <c r="AN452" s="12">
        <f t="shared" si="118"/>
        <v>1.6314675626779854E-2</v>
      </c>
    </row>
    <row r="453" spans="1:40" x14ac:dyDescent="0.3">
      <c r="A453" s="13">
        <f t="shared" si="102"/>
        <v>4.7424198526024464E-3</v>
      </c>
      <c r="C453" s="13" t="str">
        <f t="shared" si="103"/>
        <v>A</v>
      </c>
      <c r="D453" s="12">
        <f t="shared" si="104"/>
        <v>-2</v>
      </c>
      <c r="H453" s="13" t="str">
        <f t="shared" si="105"/>
        <v>A</v>
      </c>
      <c r="I453" s="12">
        <f t="shared" si="106"/>
        <v>-2</v>
      </c>
      <c r="M453" s="13" t="str">
        <f t="shared" si="107"/>
        <v>A</v>
      </c>
      <c r="N453" s="12">
        <f t="shared" si="108"/>
        <v>-2</v>
      </c>
      <c r="R453" s="13" t="str">
        <f t="shared" si="109"/>
        <v>A</v>
      </c>
      <c r="S453" s="12">
        <f t="shared" si="110"/>
        <v>-2</v>
      </c>
      <c r="X453" s="13">
        <f t="shared" si="111"/>
        <v>1.820922198566931</v>
      </c>
      <c r="Y453" s="12">
        <f t="shared" si="112"/>
        <v>1.2342763571734769E-2</v>
      </c>
      <c r="AC453" s="13">
        <f t="shared" si="113"/>
        <v>1.8647629113358439</v>
      </c>
      <c r="AD453" s="12">
        <f t="shared" si="114"/>
        <v>1.5254612024574234E-2</v>
      </c>
      <c r="AH453" s="13">
        <f t="shared" si="115"/>
        <v>1.883790619561174</v>
      </c>
      <c r="AI453" s="12">
        <f t="shared" si="116"/>
        <v>1.6139266038368003E-2</v>
      </c>
      <c r="AM453" s="13">
        <f t="shared" si="117"/>
        <v>1.8901502765663007</v>
      </c>
      <c r="AN453" s="12">
        <f t="shared" si="118"/>
        <v>1.6416124489331697E-2</v>
      </c>
    </row>
    <row r="454" spans="1:40" x14ac:dyDescent="0.3">
      <c r="A454" s="13">
        <f t="shared" si="102"/>
        <v>4.8083934844972845E-3</v>
      </c>
      <c r="C454" s="13" t="str">
        <f t="shared" si="103"/>
        <v>A</v>
      </c>
      <c r="D454" s="12">
        <f t="shared" si="104"/>
        <v>-2</v>
      </c>
      <c r="H454" s="13" t="str">
        <f t="shared" si="105"/>
        <v>A</v>
      </c>
      <c r="I454" s="12">
        <f t="shared" si="106"/>
        <v>-2</v>
      </c>
      <c r="M454" s="13" t="str">
        <f t="shared" si="107"/>
        <v>A</v>
      </c>
      <c r="N454" s="12">
        <f t="shared" si="108"/>
        <v>-2</v>
      </c>
      <c r="R454" s="13" t="str">
        <f t="shared" si="109"/>
        <v>A</v>
      </c>
      <c r="S454" s="12">
        <f t="shared" si="110"/>
        <v>-2</v>
      </c>
      <c r="X454" s="13">
        <f t="shared" si="111"/>
        <v>1.8320920822877547</v>
      </c>
      <c r="Y454" s="12">
        <f t="shared" si="112"/>
        <v>1.2454962958338254E-2</v>
      </c>
      <c r="AC454" s="13">
        <f t="shared" si="113"/>
        <v>1.8752762497584647</v>
      </c>
      <c r="AD454" s="12">
        <f t="shared" si="114"/>
        <v>1.535946503365606E-2</v>
      </c>
      <c r="AH454" s="13">
        <f t="shared" si="115"/>
        <v>1.8940576090681835</v>
      </c>
      <c r="AI454" s="12">
        <f t="shared" si="116"/>
        <v>1.6242436300360378E-2</v>
      </c>
      <c r="AM454" s="13">
        <f t="shared" si="117"/>
        <v>1.9003387018652165</v>
      </c>
      <c r="AN454" s="12">
        <f t="shared" si="118"/>
        <v>1.6518806455087055E-2</v>
      </c>
    </row>
    <row r="455" spans="1:40" x14ac:dyDescent="0.3">
      <c r="A455" s="13">
        <f t="shared" si="102"/>
        <v>4.8752849010338618E-3</v>
      </c>
      <c r="C455" s="13" t="str">
        <f t="shared" si="103"/>
        <v>A</v>
      </c>
      <c r="D455" s="12">
        <f t="shared" si="104"/>
        <v>-2</v>
      </c>
      <c r="H455" s="13" t="str">
        <f t="shared" si="105"/>
        <v>A</v>
      </c>
      <c r="I455" s="12">
        <f t="shared" si="106"/>
        <v>-2</v>
      </c>
      <c r="M455" s="13" t="str">
        <f t="shared" si="107"/>
        <v>A</v>
      </c>
      <c r="N455" s="12">
        <f t="shared" si="108"/>
        <v>-2</v>
      </c>
      <c r="R455" s="13" t="str">
        <f t="shared" si="109"/>
        <v>A</v>
      </c>
      <c r="S455" s="12">
        <f t="shared" si="110"/>
        <v>-2</v>
      </c>
      <c r="X455" s="13">
        <f t="shared" si="111"/>
        <v>1.8433539226547295</v>
      </c>
      <c r="Y455" s="12">
        <f t="shared" si="112"/>
        <v>1.2568364207381897E-2</v>
      </c>
      <c r="AC455" s="13">
        <f t="shared" si="113"/>
        <v>1.8858857242474276</v>
      </c>
      <c r="AD455" s="12">
        <f t="shared" si="114"/>
        <v>1.54655623829466E-2</v>
      </c>
      <c r="AH455" s="13">
        <f t="shared" si="115"/>
        <v>1.9044218998277405</v>
      </c>
      <c r="AI455" s="12">
        <f t="shared" si="116"/>
        <v>1.634685400352235E-2</v>
      </c>
      <c r="AM455" s="13">
        <f t="shared" si="117"/>
        <v>1.9106247398100689</v>
      </c>
      <c r="AN455" s="12">
        <f t="shared" si="118"/>
        <v>1.6622736333332545E-2</v>
      </c>
    </row>
    <row r="456" spans="1:40" x14ac:dyDescent="0.3">
      <c r="A456" s="13">
        <f t="shared" si="102"/>
        <v>4.943106869868351E-3</v>
      </c>
      <c r="C456" s="13" t="str">
        <f t="shared" si="103"/>
        <v>A</v>
      </c>
      <c r="D456" s="12">
        <f t="shared" si="104"/>
        <v>-2</v>
      </c>
      <c r="H456" s="13" t="str">
        <f t="shared" si="105"/>
        <v>A</v>
      </c>
      <c r="I456" s="12">
        <f t="shared" si="106"/>
        <v>-2</v>
      </c>
      <c r="M456" s="13" t="str">
        <f t="shared" si="107"/>
        <v>A</v>
      </c>
      <c r="N456" s="12">
        <f t="shared" si="108"/>
        <v>-2</v>
      </c>
      <c r="R456" s="13" t="str">
        <f t="shared" si="109"/>
        <v>A</v>
      </c>
      <c r="S456" s="12">
        <f t="shared" si="110"/>
        <v>-2</v>
      </c>
      <c r="X456" s="13">
        <f t="shared" si="111"/>
        <v>1.8547083614647943</v>
      </c>
      <c r="Y456" s="12">
        <f t="shared" si="112"/>
        <v>1.2682982389683503E-2</v>
      </c>
      <c r="AC456" s="13">
        <f t="shared" si="113"/>
        <v>1.8965919994082046</v>
      </c>
      <c r="AD456" s="12">
        <f t="shared" si="114"/>
        <v>1.5572918957666222E-2</v>
      </c>
      <c r="AH456" s="13">
        <f t="shared" si="115"/>
        <v>1.9148841737803426</v>
      </c>
      <c r="AI456" s="12">
        <f t="shared" si="116"/>
        <v>1.6452534115228946E-2</v>
      </c>
      <c r="AM456" s="13">
        <f t="shared" si="117"/>
        <v>1.9210090788660763</v>
      </c>
      <c r="AN456" s="12">
        <f t="shared" si="118"/>
        <v>1.6727929119429105E-2</v>
      </c>
    </row>
    <row r="457" spans="1:40" x14ac:dyDescent="0.3">
      <c r="A457" s="13">
        <f t="shared" si="102"/>
        <v>5.0118723362727238E-3</v>
      </c>
      <c r="C457" s="13" t="str">
        <f t="shared" si="103"/>
        <v>A</v>
      </c>
      <c r="D457" s="12">
        <f t="shared" si="104"/>
        <v>-2</v>
      </c>
      <c r="H457" s="13" t="str">
        <f t="shared" si="105"/>
        <v>A</v>
      </c>
      <c r="I457" s="12">
        <f t="shared" si="106"/>
        <v>-2</v>
      </c>
      <c r="M457" s="13" t="str">
        <f t="shared" si="107"/>
        <v>A</v>
      </c>
      <c r="N457" s="12">
        <f t="shared" si="108"/>
        <v>-2</v>
      </c>
      <c r="R457" s="13" t="str">
        <f t="shared" si="109"/>
        <v>A</v>
      </c>
      <c r="S457" s="12">
        <f t="shared" si="110"/>
        <v>-2</v>
      </c>
      <c r="X457" s="13">
        <f t="shared" si="111"/>
        <v>1.8661560447945065</v>
      </c>
      <c r="Y457" s="12">
        <f t="shared" si="112"/>
        <v>1.2798832765307201E-2</v>
      </c>
      <c r="AC457" s="13">
        <f t="shared" si="113"/>
        <v>1.9073957432488045</v>
      </c>
      <c r="AD457" s="12">
        <f t="shared" si="114"/>
        <v>1.5681549833020628E-2</v>
      </c>
      <c r="AH457" s="13">
        <f t="shared" si="115"/>
        <v>1.9254451159155244</v>
      </c>
      <c r="AI457" s="12">
        <f t="shared" si="116"/>
        <v>1.6559491791734299E-2</v>
      </c>
      <c r="AM457" s="13">
        <f t="shared" si="117"/>
        <v>1.9314924104434075</v>
      </c>
      <c r="AN457" s="12">
        <f t="shared" si="118"/>
        <v>1.6834399997360937E-2</v>
      </c>
    </row>
    <row r="458" spans="1:40" x14ac:dyDescent="0.3">
      <c r="A458" s="13">
        <f t="shared" si="102"/>
        <v>5.0815944256056046E-3</v>
      </c>
      <c r="C458" s="13" t="str">
        <f t="shared" si="103"/>
        <v>A</v>
      </c>
      <c r="D458" s="12">
        <f t="shared" si="104"/>
        <v>-2</v>
      </c>
      <c r="H458" s="13" t="str">
        <f t="shared" si="105"/>
        <v>A</v>
      </c>
      <c r="I458" s="12">
        <f t="shared" si="106"/>
        <v>-2</v>
      </c>
      <c r="M458" s="13" t="str">
        <f t="shared" si="107"/>
        <v>A</v>
      </c>
      <c r="N458" s="12">
        <f t="shared" si="108"/>
        <v>-2</v>
      </c>
      <c r="R458" s="13" t="str">
        <f t="shared" si="109"/>
        <v>A</v>
      </c>
      <c r="S458" s="12">
        <f t="shared" si="110"/>
        <v>-2</v>
      </c>
      <c r="X458" s="13">
        <f t="shared" si="111"/>
        <v>1.8776976230293485</v>
      </c>
      <c r="Y458" s="12">
        <f t="shared" si="112"/>
        <v>1.291593078619877E-2</v>
      </c>
      <c r="AC458" s="13">
        <f t="shared" si="113"/>
        <v>1.9182976272139221</v>
      </c>
      <c r="AD458" s="12">
        <f t="shared" si="114"/>
        <v>1.5791470276799037E-2</v>
      </c>
      <c r="AH458" s="13">
        <f t="shared" si="115"/>
        <v>1.936105414303291</v>
      </c>
      <c r="AI458" s="12">
        <f t="shared" si="116"/>
        <v>1.6667742380761193E-2</v>
      </c>
      <c r="AM458" s="13">
        <f t="shared" si="117"/>
        <v>1.9420754289270363</v>
      </c>
      <c r="AN458" s="12">
        <f t="shared" si="118"/>
        <v>1.6942164342319842E-2</v>
      </c>
    </row>
    <row r="459" spans="1:40" x14ac:dyDescent="0.3">
      <c r="A459" s="13">
        <f t="shared" si="102"/>
        <v>5.1522864458175676E-3</v>
      </c>
      <c r="C459" s="13" t="str">
        <f t="shared" si="103"/>
        <v>A</v>
      </c>
      <c r="D459" s="12">
        <f t="shared" si="104"/>
        <v>-2</v>
      </c>
      <c r="H459" s="13" t="str">
        <f t="shared" si="105"/>
        <v>A</v>
      </c>
      <c r="I459" s="12">
        <f t="shared" si="106"/>
        <v>-2</v>
      </c>
      <c r="M459" s="13" t="str">
        <f t="shared" si="107"/>
        <v>A</v>
      </c>
      <c r="N459" s="12">
        <f t="shared" si="108"/>
        <v>-2</v>
      </c>
      <c r="R459" s="13" t="str">
        <f t="shared" si="109"/>
        <v>A</v>
      </c>
      <c r="S459" s="12">
        <f t="shared" si="110"/>
        <v>-2</v>
      </c>
      <c r="X459" s="13">
        <f t="shared" si="111"/>
        <v>1.8893337508933128</v>
      </c>
      <c r="Y459" s="12">
        <f t="shared" si="112"/>
        <v>1.3034292098854447E-2</v>
      </c>
      <c r="AC459" s="13">
        <f t="shared" si="113"/>
        <v>1.9292983262195924</v>
      </c>
      <c r="AD459" s="12">
        <f t="shared" si="114"/>
        <v>1.5902695752007676E-2</v>
      </c>
      <c r="AH459" s="13">
        <f t="shared" si="115"/>
        <v>1.9468657601262569</v>
      </c>
      <c r="AI459" s="12">
        <f t="shared" si="116"/>
        <v>1.6777301424126582E-2</v>
      </c>
      <c r="AM459" s="13">
        <f t="shared" si="117"/>
        <v>1.9527588317073803</v>
      </c>
      <c r="AN459" s="12">
        <f t="shared" si="118"/>
        <v>1.7051237723325677E-2</v>
      </c>
    </row>
    <row r="460" spans="1:40" x14ac:dyDescent="0.3">
      <c r="A460" s="13">
        <f t="shared" ref="A460:A523" si="119">D$2*10^((ROW(A460)-7)*LOG(H$2/D$2,10)/C$2)</f>
        <v>5.2239618899911945E-3</v>
      </c>
      <c r="C460" s="13" t="str">
        <f t="shared" si="103"/>
        <v>A</v>
      </c>
      <c r="D460" s="12">
        <f t="shared" si="104"/>
        <v>-2</v>
      </c>
      <c r="H460" s="13" t="str">
        <f t="shared" si="105"/>
        <v>A</v>
      </c>
      <c r="I460" s="12">
        <f t="shared" si="106"/>
        <v>-2</v>
      </c>
      <c r="M460" s="13" t="str">
        <f t="shared" si="107"/>
        <v>A</v>
      </c>
      <c r="N460" s="12">
        <f t="shared" si="108"/>
        <v>-2</v>
      </c>
      <c r="R460" s="13" t="str">
        <f t="shared" si="109"/>
        <v>A</v>
      </c>
      <c r="S460" s="12">
        <f t="shared" si="110"/>
        <v>-2</v>
      </c>
      <c r="X460" s="13">
        <f t="shared" si="111"/>
        <v>1.9010650874787309</v>
      </c>
      <c r="Y460" s="12">
        <f t="shared" si="112"/>
        <v>1.315393254702342E-2</v>
      </c>
      <c r="AC460" s="13">
        <f t="shared" si="113"/>
        <v>1.9403985186882911</v>
      </c>
      <c r="AD460" s="12">
        <f t="shared" si="114"/>
        <v>1.6015241919538941E-2</v>
      </c>
      <c r="AH460" s="13">
        <f t="shared" si="115"/>
        <v>1.9577268477124545</v>
      </c>
      <c r="AI460" s="12">
        <f t="shared" si="116"/>
        <v>1.6888184660403274E-2</v>
      </c>
      <c r="AM460" s="13">
        <f t="shared" si="117"/>
        <v>1.9635433192116722</v>
      </c>
      <c r="AN460" s="12">
        <f t="shared" si="118"/>
        <v>1.7161635905883293E-2</v>
      </c>
    </row>
    <row r="461" spans="1:40" x14ac:dyDescent="0.3">
      <c r="A461" s="13">
        <f t="shared" si="119"/>
        <v>5.296634438916579E-3</v>
      </c>
      <c r="C461" s="13" t="str">
        <f t="shared" ref="C461:C524" si="120">IF(D461&gt;=0,SQRT(2*(((1/C$5+D461+$A461)/2)^2+((D461+$A461-1/C$5)/2)^2+(($A461/($A461+1))*(1/C$5+D461+1))^2)/(1/C$5+D461-$A461)^2),IF(D462&lt;0,"A",C462))</f>
        <v>A</v>
      </c>
      <c r="D461" s="12">
        <f t="shared" ref="D461:D524" si="121">IF($A461+(2*$R$2)^-2-1/C$5&gt;=0,IF((     1+$AC$2*($A461+1)*    (   1+($A461+1)*2*$R$2^2/(1+SQRT(4*$A461*$R$2^2+1-4*$R$2^2/C$5))     )/$I$2   )^2    +($X$2*($A461+1)*    (   1+($A461+1)*2*$R$2^2/(1+SQRT(4*$A461*$R$2^2+1-4*$R$2^2/C$5))     )/$I$2             )^2&lt;$AS$2,(1/(2*$R$2)+SQRT($A461+(2*$R$2)^-2-1/C$5))^2,-1),-2)</f>
        <v>-2</v>
      </c>
      <c r="H461" s="13" t="str">
        <f t="shared" ref="H461:H524" si="122">IF(I461&gt;=0,SQRT(2*(((1/H$5+I461+$A461)/2)^2+((I461+$A461-1/H$5)/2)^2+(($A461/($A461+1))*(1/H$5+I461+1))^2)/(1/H$5+I461-$A461)^2),IF(I462&lt;0,"A",H462))</f>
        <v>A</v>
      </c>
      <c r="I461" s="12">
        <f t="shared" ref="I461:I524" si="123">IF($A461+(2*$R$2)^-2-1/H$5&gt;=0,IF((     1+$AC$2*($A461+1)*    (   1+($A461+1)*2*$R$2^2/(1+SQRT(4*$A461*$R$2^2+1-4*$R$2^2/H$5))     )/$I$2   )^2    +($X$2*($A461+1)*    (   1+($A461+1)*2*$R$2^2/(1+SQRT(4*$A461*$R$2^2+1-4*$R$2^2/H$5))     )/$I$2             )^2&lt;$AS$2,(1/(2*$R$2)+SQRT($A461+(2*$R$2)^-2-1/H$5))^2,-1),-2)</f>
        <v>-2</v>
      </c>
      <c r="M461" s="13" t="str">
        <f t="shared" ref="M461:M524" si="124">IF(N461&gt;=0,SQRT(2*(((1/M$5+N461+$A461)/2)^2+((N461+$A461-1/M$5)/2)^2+(($A461/($A461+1))*(1/M$5+N461+1))^2)/(1/M$5+N461-$A461)^2),IF(N462&lt;0,"A",M462))</f>
        <v>A</v>
      </c>
      <c r="N461" s="12">
        <f t="shared" ref="N461:N524" si="125">IF($A461+(2*$R$2)^-2-1/M$5&gt;=0,IF((     1+$AC$2*($A461+1)*    (   1+($A461+1)*2*$R$2^2/(1+SQRT(4*$A461*$R$2^2+1-4*$R$2^2/M$5))     )/$I$2   )^2    +($X$2*($A461+1)*    (   1+($A461+1)*2*$R$2^2/(1+SQRT(4*$A461*$R$2^2+1-4*$R$2^2/M$5))     )/$I$2             )^2&lt;$AS$2,(1/(2*$R$2)+SQRT($A461+(2*$R$2)^-2-1/M$5))^2,-1),-2)</f>
        <v>-2</v>
      </c>
      <c r="R461" s="13" t="str">
        <f t="shared" ref="R461:R524" si="126">IF(S461&gt;=0,SQRT(2*(((1/R$5+S461+$A461)/2)^2+((S461+$A461-1/R$5)/2)^2+(($A461/($A461+1))*(1/R$5+S461+1))^2)/(1/R$5+S461-$A461)^2),IF(S462&lt;0,"A",R462))</f>
        <v>A</v>
      </c>
      <c r="S461" s="12">
        <f t="shared" ref="S461:S524" si="127">IF($A461+(2*$R$2)^-2-1/R$5&gt;=0,IF((     1+$AC$2*($A461+1)*    (   1+($A461+1)*2*$R$2^2/(1+SQRT(4*$A461*$R$2^2+1-4*$R$2^2/R$5))     )/$I$2   )^2    +($X$2*($A461+1)*    (   1+($A461+1)*2*$R$2^2/(1+SQRT(4*$A461*$R$2^2+1-4*$R$2^2/R$5))     )/$I$2             )^2&lt;$AS$2,(1/(2*$R$2)+SQRT($A461+(2*$R$2)^-2-1/R$5))^2,-1),-2)</f>
        <v>-2</v>
      </c>
      <c r="X461" s="13">
        <f t="shared" ref="X461:X524" si="128">IF(Y461&gt;=0,SQRT(2*(((1/X$5+Y461+$A461)/2)^2+((Y461+$A461-1/X$5)/2)^2+(($A461/($A461+1))*(1/X$5+Y461+1))^2)/(1/X$5+Y461-$A461)^2),IF(Y462&lt;0,"A",X462))</f>
        <v>1.9128922962763795</v>
      </c>
      <c r="Y461" s="12">
        <f t="shared" ref="Y461:Y524" si="129">IF($A461+(2*$R$2)^-2-1/X$5&gt;=0,IF((     1+$AC$2*($A461+1)*    (   1+($A461+1)*2*$R$2^2/(1+SQRT(4*$A461*$R$2^2+1-4*$R$2^2/X$5))     )/$I$2   )^2    +($X$2*($A461+1)*    (   1+($A461+1)*2*$R$2^2/(1+SQRT(4*$A461*$R$2^2+1-4*$R$2^2/X$5))     )/$I$2             )^2&lt;$AS$2,(1/(2*$R$2)+SQRT($A461+(2*$R$2)^-2-1/X$5))^2,-1),-2)</f>
        <v>1.3274868174444921E-2</v>
      </c>
      <c r="AC461" s="13">
        <f t="shared" ref="AC461:AC524" si="130">IF(AD461&gt;=0,SQRT(2*(((1/AC$5+AD461+$A461)/2)^2+((AD461+$A461-1/AC$5)/2)^2+(($A461/($A461+1))*(1/AC$5+AD461+1))^2)/(1/AC$5+AD461-$A461)^2),IF(AD462&lt;0,"A",AC462))</f>
        <v>1.9515988865845215</v>
      </c>
      <c r="AD461" s="12">
        <f t="shared" ref="AD461:AD524" si="131">IF($A461+(2*$R$2)^-2-1/AC$5&gt;=0,IF((     1+$AC$2*($A461+1)*    (   1+($A461+1)*2*$R$2^2/(1+SQRT(4*$A461*$R$2^2+1-4*$R$2^2/AC$5))     )/$I$2   )^2    +($X$2*($A461+1)*    (   1+($A461+1)*2*$R$2^2/(1+SQRT(4*$A461*$R$2^2+1-4*$R$2^2/AC$5))     )/$I$2             )^2&lt;$AS$2,(1/(2*$R$2)+SQRT($A461+(2*$R$2)^-2-1/AC$5))^2,-1),-2)</f>
        <v>1.612912464087693E-2</v>
      </c>
      <c r="AH461" s="13">
        <f t="shared" ref="AH461:AH524" si="132">IF(AI461&gt;=0,SQRT(2*(((1/AH$5+AI461+$A461)/2)^2+((AI461+$A461-1/AH$5)/2)^2+(($A461/($A461+1))*(1/AH$5+AI461+1))^2)/(1/AH$5+AI461-$A461)^2),IF(AI462&lt;0,"A",AH462))</f>
        <v>1.9686893745688347</v>
      </c>
      <c r="AI461" s="12">
        <f t="shared" ref="AI461:AI524" si="133">IF($A461+(2*$R$2)^-2-1/AH$5&gt;=0,IF((     1+$AC$2*($A461+1)*    (   1+($A461+1)*2*$R$2^2/(1+SQRT(4*$A461*$R$2^2+1-4*$R$2^2/AH$5))     )/$I$2   )^2    +($X$2*($A461+1)*    (   1+($A461+1)*2*$R$2^2/(1+SQRT(4*$A461*$R$2^2+1-4*$R$2^2/AH$5))     )/$I$2             )^2&lt;$AS$2,(1/(2*$R$2)+SQRT($A461+(2*$R$2)^-2-1/AH$5))^2,-1),-2)</f>
        <v>1.7000408027618631E-2</v>
      </c>
      <c r="AM461" s="13">
        <f t="shared" ref="AM461:AM524" si="134">IF(AN461&gt;=0,SQRT(2*(((1/AM$5+AN461+$A461)/2)^2+((AN461+$A461-1/AM$5)/2)^2+(($A461/($A461+1))*(1/AM$5+AN461+1))^2)/(1/AM$5+AN461-$A461)^2),IF(AN462&lt;0,"A",AM462))</f>
        <v>1.974429594936103</v>
      </c>
      <c r="AN461" s="12">
        <f t="shared" ref="AN461:AN524" si="135">IF($A461+(2*$R$2)^-2-1/AM$5&gt;=0,IF((     1+$AC$2*($A461+1)*    (   1+($A461+1)*2*$R$2^2/(1+SQRT(4*$A461*$R$2^2+1-4*$R$2^2/AM$5))     )/$I$2   )^2    +($X$2*($A461+1)*    (   1+($A461+1)*2*$R$2^2/(1+SQRT(4*$A461*$R$2^2+1-4*$R$2^2/AM$5))     )/$I$2             )^2&lt;$AS$2,(1/(2*$R$2)+SQRT($A461+(2*$R$2)^-2-1/AM$5))^2,-1),-2)</f>
        <v>1.727337485467649E-2</v>
      </c>
    </row>
    <row r="462" spans="1:40" x14ac:dyDescent="0.3">
      <c r="A462" s="13">
        <f t="shared" si="119"/>
        <v>5.3703179637025261E-3</v>
      </c>
      <c r="C462" s="13" t="str">
        <f t="shared" si="120"/>
        <v>A</v>
      </c>
      <c r="D462" s="12">
        <f t="shared" si="121"/>
        <v>-2</v>
      </c>
      <c r="H462" s="13" t="str">
        <f t="shared" si="122"/>
        <v>A</v>
      </c>
      <c r="I462" s="12">
        <f t="shared" si="123"/>
        <v>-2</v>
      </c>
      <c r="M462" s="13" t="str">
        <f t="shared" si="124"/>
        <v>A</v>
      </c>
      <c r="N462" s="12">
        <f t="shared" si="125"/>
        <v>-2</v>
      </c>
      <c r="R462" s="13" t="str">
        <f t="shared" si="126"/>
        <v>A</v>
      </c>
      <c r="S462" s="12">
        <f t="shared" si="127"/>
        <v>-2</v>
      </c>
      <c r="X462" s="13">
        <f t="shared" si="128"/>
        <v>1.9248160452058274</v>
      </c>
      <c r="Y462" s="12">
        <f t="shared" si="129"/>
        <v>1.3397115227620061E-2</v>
      </c>
      <c r="AC462" s="13">
        <f t="shared" si="130"/>
        <v>1.9629001154508523</v>
      </c>
      <c r="AD462" s="12">
        <f t="shared" si="131"/>
        <v>1.6244359980839503E-2</v>
      </c>
      <c r="AH462" s="13">
        <f t="shared" si="132"/>
        <v>1.979754041415424</v>
      </c>
      <c r="AI462" s="12">
        <f t="shared" si="133"/>
        <v>1.711398766599026E-2</v>
      </c>
      <c r="AM462" s="13">
        <f t="shared" si="134"/>
        <v>1.9854183654786961</v>
      </c>
      <c r="AN462" s="12">
        <f t="shared" si="135"/>
        <v>1.73864707362993E-2</v>
      </c>
    </row>
    <row r="463" spans="1:40" x14ac:dyDescent="0.3">
      <c r="A463" s="13">
        <f t="shared" si="119"/>
        <v>5.4450265284242145E-3</v>
      </c>
      <c r="C463" s="13" t="str">
        <f t="shared" si="120"/>
        <v>A</v>
      </c>
      <c r="D463" s="12">
        <f t="shared" si="121"/>
        <v>-2</v>
      </c>
      <c r="H463" s="13" t="str">
        <f t="shared" si="122"/>
        <v>A</v>
      </c>
      <c r="I463" s="12">
        <f t="shared" si="123"/>
        <v>-2</v>
      </c>
      <c r="M463" s="13" t="str">
        <f t="shared" si="124"/>
        <v>A</v>
      </c>
      <c r="N463" s="12">
        <f t="shared" si="125"/>
        <v>-2</v>
      </c>
      <c r="R463" s="13" t="str">
        <f t="shared" si="126"/>
        <v>A</v>
      </c>
      <c r="S463" s="12">
        <f t="shared" si="127"/>
        <v>-2</v>
      </c>
      <c r="X463" s="13">
        <f t="shared" si="128"/>
        <v>1.9368370066460647</v>
      </c>
      <c r="Y463" s="12">
        <f t="shared" si="129"/>
        <v>1.3520690158619397E-2</v>
      </c>
      <c r="AC463" s="13">
        <f t="shared" si="130"/>
        <v>1.9743028944444287</v>
      </c>
      <c r="AD463" s="12">
        <f t="shared" si="131"/>
        <v>1.6360964210357713E-2</v>
      </c>
      <c r="AH463" s="13">
        <f t="shared" si="132"/>
        <v>1.9909215522201653</v>
      </c>
      <c r="AI463" s="12">
        <f t="shared" si="133"/>
        <v>1.722893992069971E-2</v>
      </c>
      <c r="AM463" s="13">
        <f t="shared" si="134"/>
        <v>1.9965103405729347</v>
      </c>
      <c r="AN463" s="12">
        <f t="shared" si="135"/>
        <v>1.7500939922025335E-2</v>
      </c>
    </row>
    <row r="464" spans="1:40" x14ac:dyDescent="0.3">
      <c r="A464" s="13">
        <f t="shared" si="119"/>
        <v>5.5207743928075703E-3</v>
      </c>
      <c r="C464" s="13" t="str">
        <f t="shared" si="120"/>
        <v>A</v>
      </c>
      <c r="D464" s="12">
        <f t="shared" si="121"/>
        <v>-2</v>
      </c>
      <c r="H464" s="13" t="str">
        <f t="shared" si="122"/>
        <v>A</v>
      </c>
      <c r="I464" s="12">
        <f t="shared" si="123"/>
        <v>-2</v>
      </c>
      <c r="M464" s="13" t="str">
        <f t="shared" si="124"/>
        <v>A</v>
      </c>
      <c r="N464" s="12">
        <f t="shared" si="125"/>
        <v>-2</v>
      </c>
      <c r="R464" s="13" t="str">
        <f t="shared" si="126"/>
        <v>A</v>
      </c>
      <c r="S464" s="12">
        <f t="shared" si="127"/>
        <v>-2</v>
      </c>
      <c r="X464" s="13">
        <f t="shared" si="128"/>
        <v>1.9489558574663799</v>
      </c>
      <c r="Y464" s="12">
        <f t="shared" si="129"/>
        <v>1.3645609627926374E-2</v>
      </c>
      <c r="AC464" s="13">
        <f t="shared" si="130"/>
        <v>1.9858079163739253</v>
      </c>
      <c r="AD464" s="12">
        <f t="shared" si="131"/>
        <v>1.6478953809292773E-2</v>
      </c>
      <c r="AH464" s="13">
        <f t="shared" si="132"/>
        <v>2.0021926142344029</v>
      </c>
      <c r="AI464" s="12">
        <f t="shared" si="133"/>
        <v>1.7345281344704234E-2</v>
      </c>
      <c r="AM464" s="13">
        <f t="shared" si="134"/>
        <v>2.0077062331221143</v>
      </c>
      <c r="AN464" s="12">
        <f t="shared" si="135"/>
        <v>1.7616798990615412E-2</v>
      </c>
    </row>
    <row r="465" spans="1:40" x14ac:dyDescent="0.3">
      <c r="A465" s="13">
        <f t="shared" si="119"/>
        <v>5.5975760149510967E-3</v>
      </c>
      <c r="C465" s="13" t="str">
        <f t="shared" si="120"/>
        <v>A</v>
      </c>
      <c r="D465" s="12">
        <f t="shared" si="121"/>
        <v>-2</v>
      </c>
      <c r="H465" s="13" t="str">
        <f t="shared" si="122"/>
        <v>A</v>
      </c>
      <c r="I465" s="12">
        <f t="shared" si="123"/>
        <v>-2</v>
      </c>
      <c r="M465" s="13" t="str">
        <f t="shared" si="124"/>
        <v>A</v>
      </c>
      <c r="N465" s="12">
        <f t="shared" si="125"/>
        <v>-2</v>
      </c>
      <c r="R465" s="13" t="str">
        <f t="shared" si="126"/>
        <v>A</v>
      </c>
      <c r="S465" s="12">
        <f t="shared" si="127"/>
        <v>-2</v>
      </c>
      <c r="X465" s="13">
        <f t="shared" si="128"/>
        <v>1.9611732790575072</v>
      </c>
      <c r="Y465" s="12">
        <f t="shared" si="129"/>
        <v>1.3771890507317605E-2</v>
      </c>
      <c r="AC465" s="13">
        <f t="shared" si="130"/>
        <v>1.9974158777369588</v>
      </c>
      <c r="AD465" s="12">
        <f t="shared" si="131"/>
        <v>1.6598345469291429E-2</v>
      </c>
      <c r="AH465" s="13">
        <f t="shared" si="132"/>
        <v>2.0135679380290377</v>
      </c>
      <c r="AI465" s="12">
        <f t="shared" si="133"/>
        <v>1.7463028701587429E-2</v>
      </c>
      <c r="AM465" s="13">
        <f t="shared" si="134"/>
        <v>2.019006759234427</v>
      </c>
      <c r="AN465" s="12">
        <f t="shared" si="135"/>
        <v>1.7734064731164297E-2</v>
      </c>
    </row>
    <row r="466" spans="1:40" x14ac:dyDescent="0.3">
      <c r="A466" s="13">
        <f t="shared" si="119"/>
        <v>5.6754460540854694E-3</v>
      </c>
      <c r="C466" s="13" t="str">
        <f t="shared" si="120"/>
        <v>A</v>
      </c>
      <c r="D466" s="12">
        <f t="shared" si="121"/>
        <v>-2</v>
      </c>
      <c r="H466" s="13" t="str">
        <f t="shared" si="122"/>
        <v>A</v>
      </c>
      <c r="I466" s="12">
        <f t="shared" si="123"/>
        <v>-2</v>
      </c>
      <c r="M466" s="13" t="str">
        <f t="shared" si="124"/>
        <v>A</v>
      </c>
      <c r="N466" s="12">
        <f t="shared" si="125"/>
        <v>-2</v>
      </c>
      <c r="R466" s="13" t="str">
        <f t="shared" si="126"/>
        <v>A</v>
      </c>
      <c r="S466" s="12">
        <f t="shared" si="127"/>
        <v>-2</v>
      </c>
      <c r="X466" s="13">
        <f t="shared" si="128"/>
        <v>1.9734899573630336</v>
      </c>
      <c r="Y466" s="12">
        <f t="shared" si="129"/>
        <v>1.3899549882780171E-2</v>
      </c>
      <c r="AC466" s="13">
        <f t="shared" si="130"/>
        <v>2.0091274787579474</v>
      </c>
      <c r="AD466" s="12">
        <f t="shared" si="131"/>
        <v>1.6719156096679778E-2</v>
      </c>
      <c r="AH466" s="13">
        <f t="shared" si="132"/>
        <v>2.0250482375313115</v>
      </c>
      <c r="AI466" s="12">
        <f t="shared" si="133"/>
        <v>1.7582198968448984E-2</v>
      </c>
      <c r="AM466" s="13">
        <f t="shared" si="134"/>
        <v>2.0304126382587659</v>
      </c>
      <c r="AN466" s="12">
        <f t="shared" si="135"/>
        <v>1.7852754145986589E-2</v>
      </c>
    </row>
    <row r="467" spans="1:40" x14ac:dyDescent="0.3">
      <c r="A467" s="13">
        <f t="shared" si="119"/>
        <v>5.7543993733715666E-3</v>
      </c>
      <c r="C467" s="13" t="str">
        <f t="shared" si="120"/>
        <v>A</v>
      </c>
      <c r="D467" s="12">
        <f t="shared" si="121"/>
        <v>-2</v>
      </c>
      <c r="H467" s="13" t="str">
        <f t="shared" si="122"/>
        <v>A</v>
      </c>
      <c r="I467" s="12">
        <f t="shared" si="123"/>
        <v>-2</v>
      </c>
      <c r="M467" s="13" t="str">
        <f t="shared" si="124"/>
        <v>A</v>
      </c>
      <c r="N467" s="12">
        <f t="shared" si="125"/>
        <v>-2</v>
      </c>
      <c r="R467" s="13" t="str">
        <f t="shared" si="126"/>
        <v>A</v>
      </c>
      <c r="S467" s="12">
        <f t="shared" si="127"/>
        <v>-2</v>
      </c>
      <c r="X467" s="13">
        <f t="shared" si="128"/>
        <v>1.9859065829110669</v>
      </c>
      <c r="Y467" s="12">
        <f t="shared" si="129"/>
        <v>1.4028605057466807E-2</v>
      </c>
      <c r="AC467" s="13">
        <f t="shared" si="130"/>
        <v>2.0209434234263988</v>
      </c>
      <c r="AD467" s="12">
        <f t="shared" si="131"/>
        <v>1.6841402815396516E-2</v>
      </c>
      <c r="AH467" s="13">
        <f t="shared" si="132"/>
        <v>2.0366342300622451</v>
      </c>
      <c r="AI467" s="12">
        <f t="shared" si="133"/>
        <v>1.7702809338834235E-2</v>
      </c>
      <c r="AM467" s="13">
        <f t="shared" si="134"/>
        <v>2.0419245928212368</v>
      </c>
      <c r="AN467" s="12">
        <f t="shared" si="135"/>
        <v>1.7972884453542757E-2</v>
      </c>
    </row>
    <row r="468" spans="1:40" x14ac:dyDescent="0.3">
      <c r="A468" s="13">
        <f t="shared" si="119"/>
        <v>5.8344510427374482E-3</v>
      </c>
      <c r="C468" s="13" t="str">
        <f t="shared" si="120"/>
        <v>A</v>
      </c>
      <c r="D468" s="12">
        <f t="shared" si="121"/>
        <v>-2</v>
      </c>
      <c r="H468" s="13" t="str">
        <f t="shared" si="122"/>
        <v>A</v>
      </c>
      <c r="I468" s="12">
        <f t="shared" si="123"/>
        <v>-2</v>
      </c>
      <c r="M468" s="13" t="str">
        <f t="shared" si="124"/>
        <v>A</v>
      </c>
      <c r="N468" s="12">
        <f t="shared" si="125"/>
        <v>-2</v>
      </c>
      <c r="R468" s="13" t="str">
        <f t="shared" si="126"/>
        <v>A</v>
      </c>
      <c r="S468" s="12">
        <f t="shared" si="127"/>
        <v>-2</v>
      </c>
      <c r="X468" s="13">
        <f t="shared" si="128"/>
        <v>1.9984238508461785</v>
      </c>
      <c r="Y468" s="12">
        <f t="shared" si="129"/>
        <v>1.4159073554689492E-2</v>
      </c>
      <c r="AC468" s="13">
        <f t="shared" si="130"/>
        <v>2.0328644195356569</v>
      </c>
      <c r="AD468" s="12">
        <f t="shared" si="131"/>
        <v>1.6965102969965892E-2</v>
      </c>
      <c r="AH468" s="13">
        <f t="shared" si="132"/>
        <v>2.0483266363747039</v>
      </c>
      <c r="AI468" s="12">
        <f t="shared" si="133"/>
        <v>1.7824877225704059E-2</v>
      </c>
      <c r="AM468" s="13">
        <f t="shared" si="134"/>
        <v>2.0535433488623842</v>
      </c>
      <c r="AN468" s="12">
        <f t="shared" si="135"/>
        <v>1.8094473091405557E-2</v>
      </c>
    </row>
    <row r="469" spans="1:40" x14ac:dyDescent="0.3">
      <c r="A469" s="13">
        <f t="shared" si="119"/>
        <v>5.9156163417547333E-3</v>
      </c>
      <c r="C469" s="13" t="str">
        <f t="shared" si="120"/>
        <v>A</v>
      </c>
      <c r="D469" s="12">
        <f t="shared" si="121"/>
        <v>-2</v>
      </c>
      <c r="H469" s="13" t="str">
        <f t="shared" si="122"/>
        <v>A</v>
      </c>
      <c r="I469" s="12">
        <f t="shared" si="123"/>
        <v>-2</v>
      </c>
      <c r="M469" s="13" t="str">
        <f t="shared" si="124"/>
        <v>A</v>
      </c>
      <c r="N469" s="12">
        <f t="shared" si="125"/>
        <v>-2</v>
      </c>
      <c r="R469" s="13" t="str">
        <f t="shared" si="126"/>
        <v>A</v>
      </c>
      <c r="S469" s="12">
        <f t="shared" si="127"/>
        <v>-2</v>
      </c>
      <c r="X469" s="13">
        <f t="shared" si="128"/>
        <v>2.0110424609615984</v>
      </c>
      <c r="Y469" s="12">
        <f t="shared" si="129"/>
        <v>1.4290973120951853E-2</v>
      </c>
      <c r="AC469" s="13">
        <f t="shared" si="130"/>
        <v>2.0448911787220632</v>
      </c>
      <c r="AD469" s="12">
        <f t="shared" si="131"/>
        <v>1.709027412851084E-2</v>
      </c>
      <c r="AH469" s="13">
        <f t="shared" si="132"/>
        <v>2.0601261806920905</v>
      </c>
      <c r="AI469" s="12">
        <f t="shared" si="133"/>
        <v>1.7948420264445406E-2</v>
      </c>
      <c r="AM469" s="13">
        <f t="shared" si="134"/>
        <v>2.0652696356751137</v>
      </c>
      <c r="AN469" s="12">
        <f t="shared" si="135"/>
        <v>1.8217537719267311E-2</v>
      </c>
    </row>
    <row r="470" spans="1:40" x14ac:dyDescent="0.3">
      <c r="A470" s="13">
        <f t="shared" si="119"/>
        <v>5.9979107625550915E-3</v>
      </c>
      <c r="C470" s="13" t="str">
        <f t="shared" si="120"/>
        <v>A</v>
      </c>
      <c r="D470" s="12">
        <f t="shared" si="121"/>
        <v>-2</v>
      </c>
      <c r="H470" s="13" t="str">
        <f t="shared" si="122"/>
        <v>A</v>
      </c>
      <c r="I470" s="12">
        <f t="shared" si="123"/>
        <v>-2</v>
      </c>
      <c r="M470" s="13" t="str">
        <f t="shared" si="124"/>
        <v>A</v>
      </c>
      <c r="N470" s="12">
        <f t="shared" si="125"/>
        <v>-2</v>
      </c>
      <c r="R470" s="13" t="str">
        <f t="shared" si="126"/>
        <v>A</v>
      </c>
      <c r="S470" s="12">
        <f t="shared" si="127"/>
        <v>-2</v>
      </c>
      <c r="X470" s="13">
        <f t="shared" si="128"/>
        <v>2.023763117731693</v>
      </c>
      <c r="Y470" s="12">
        <f t="shared" si="129"/>
        <v>1.4424321729021333E-2</v>
      </c>
      <c r="AC470" s="13">
        <f t="shared" si="130"/>
        <v>2.0570244165045604</v>
      </c>
      <c r="AD470" s="12">
        <f t="shared" si="131"/>
        <v>1.7216934085807156E-2</v>
      </c>
      <c r="AH470" s="13">
        <f t="shared" si="132"/>
        <v>2.072033590747659</v>
      </c>
      <c r="AI470" s="12">
        <f t="shared" si="133"/>
        <v>1.8073456315923383E-2</v>
      </c>
      <c r="AM470" s="13">
        <f t="shared" si="134"/>
        <v>2.0771041859433033</v>
      </c>
      <c r="AN470" s="12">
        <f t="shared" si="135"/>
        <v>1.8342096221988933E-2</v>
      </c>
    </row>
    <row r="471" spans="1:40" x14ac:dyDescent="0.3">
      <c r="A471" s="13">
        <f t="shared" si="119"/>
        <v>6.0813500127871751E-3</v>
      </c>
      <c r="C471" s="13" t="str">
        <f t="shared" si="120"/>
        <v>A</v>
      </c>
      <c r="D471" s="12">
        <f t="shared" si="121"/>
        <v>-2</v>
      </c>
      <c r="H471" s="13" t="str">
        <f t="shared" si="122"/>
        <v>A</v>
      </c>
      <c r="I471" s="12">
        <f t="shared" si="123"/>
        <v>-2</v>
      </c>
      <c r="M471" s="13" t="str">
        <f t="shared" si="124"/>
        <v>A</v>
      </c>
      <c r="N471" s="12">
        <f t="shared" si="125"/>
        <v>-2</v>
      </c>
      <c r="R471" s="13">
        <f t="shared" si="126"/>
        <v>3.025918595426436</v>
      </c>
      <c r="S471" s="12">
        <f t="shared" si="127"/>
        <v>-2</v>
      </c>
      <c r="X471" s="13">
        <f t="shared" si="128"/>
        <v>2.0365865303446928</v>
      </c>
      <c r="Y471" s="12">
        <f t="shared" si="129"/>
        <v>1.4559137581041236E-2</v>
      </c>
      <c r="AC471" s="13">
        <f t="shared" si="130"/>
        <v>2.0692648523247068</v>
      </c>
      <c r="AD471" s="12">
        <f t="shared" si="131"/>
        <v>1.7345100866378787E-2</v>
      </c>
      <c r="AH471" s="13">
        <f t="shared" si="132"/>
        <v>2.0840495978244347</v>
      </c>
      <c r="AI471" s="12">
        <f t="shared" si="133"/>
        <v>1.8200003469574923E-2</v>
      </c>
      <c r="AM471" s="13">
        <f t="shared" si="134"/>
        <v>2.0890477357811008</v>
      </c>
      <c r="AN471" s="12">
        <f t="shared" si="135"/>
        <v>1.8468166712690633E-2</v>
      </c>
    </row>
    <row r="472" spans="1:40" x14ac:dyDescent="0.3">
      <c r="A472" s="13">
        <f t="shared" si="119"/>
        <v>6.1659500186148223E-3</v>
      </c>
      <c r="C472" s="13" t="str">
        <f t="shared" si="120"/>
        <v>A</v>
      </c>
      <c r="D472" s="12">
        <f t="shared" si="121"/>
        <v>-2</v>
      </c>
      <c r="H472" s="13" t="str">
        <f t="shared" si="122"/>
        <v>A</v>
      </c>
      <c r="I472" s="12">
        <f t="shared" si="123"/>
        <v>-2</v>
      </c>
      <c r="M472" s="13" t="str">
        <f t="shared" si="124"/>
        <v>A</v>
      </c>
      <c r="N472" s="12">
        <f t="shared" si="125"/>
        <v>-2</v>
      </c>
      <c r="R472" s="13">
        <f t="shared" si="126"/>
        <v>3.025918595426436</v>
      </c>
      <c r="S472" s="12">
        <f t="shared" si="127"/>
        <v>2.9457049004769742E-3</v>
      </c>
      <c r="X472" s="13">
        <f t="shared" si="128"/>
        <v>2.0495134127357013</v>
      </c>
      <c r="Y472" s="12">
        <f t="shared" si="129"/>
        <v>1.46954391116838E-2</v>
      </c>
      <c r="AC472" s="13">
        <f t="shared" si="130"/>
        <v>2.0816132095871231</v>
      </c>
      <c r="AD472" s="12">
        <f t="shared" si="131"/>
        <v>1.7474792727635292E-2</v>
      </c>
      <c r="AH472" s="13">
        <f t="shared" si="132"/>
        <v>2.0961749367957463</v>
      </c>
      <c r="AI472" s="12">
        <f t="shared" si="133"/>
        <v>1.8328080046545153E-2</v>
      </c>
      <c r="AM472" s="13">
        <f t="shared" si="134"/>
        <v>2.1011010247728903</v>
      </c>
      <c r="AN472" s="12">
        <f t="shared" si="135"/>
        <v>1.859576753588562E-2</v>
      </c>
    </row>
    <row r="473" spans="1:40" x14ac:dyDescent="0.3">
      <c r="A473" s="13">
        <f t="shared" si="119"/>
        <v>6.2517269277568514E-3</v>
      </c>
      <c r="C473" s="13" t="str">
        <f t="shared" si="120"/>
        <v>A</v>
      </c>
      <c r="D473" s="12">
        <f t="shared" si="121"/>
        <v>-2</v>
      </c>
      <c r="H473" s="13" t="str">
        <f t="shared" si="122"/>
        <v>A</v>
      </c>
      <c r="I473" s="12">
        <f t="shared" si="123"/>
        <v>-2</v>
      </c>
      <c r="M473" s="13" t="str">
        <f t="shared" si="124"/>
        <v>A</v>
      </c>
      <c r="N473" s="12">
        <f t="shared" si="125"/>
        <v>-2</v>
      </c>
      <c r="R473" s="13">
        <f t="shared" si="126"/>
        <v>2.8895913621598961</v>
      </c>
      <c r="S473" s="12">
        <f t="shared" si="127"/>
        <v>3.40802478964995E-3</v>
      </c>
      <c r="X473" s="13">
        <f t="shared" si="128"/>
        <v>2.0625444836199662</v>
      </c>
      <c r="Y473" s="12">
        <f t="shared" si="129"/>
        <v>1.483324499134441E-2</v>
      </c>
      <c r="AC473" s="13">
        <f t="shared" si="130"/>
        <v>2.0940702157003468</v>
      </c>
      <c r="AD473" s="12">
        <f t="shared" si="131"/>
        <v>1.7606028163051613E-2</v>
      </c>
      <c r="AH473" s="13">
        <f t="shared" si="132"/>
        <v>2.1084103461663473</v>
      </c>
      <c r="AI473" s="12">
        <f t="shared" si="133"/>
        <v>1.8457704602866516E-2</v>
      </c>
      <c r="AM473" s="13">
        <f t="shared" si="134"/>
        <v>2.113264796013933</v>
      </c>
      <c r="AN473" s="12">
        <f t="shared" si="135"/>
        <v>1.8724917270656602E-2</v>
      </c>
    </row>
    <row r="474" spans="1:40" x14ac:dyDescent="0.3">
      <c r="A474" s="13">
        <f t="shared" si="119"/>
        <v>6.3386971125692663E-3</v>
      </c>
      <c r="C474" s="13" t="str">
        <f t="shared" si="120"/>
        <v>A</v>
      </c>
      <c r="D474" s="12">
        <f t="shared" si="121"/>
        <v>-2</v>
      </c>
      <c r="H474" s="13" t="str">
        <f t="shared" si="122"/>
        <v>A</v>
      </c>
      <c r="I474" s="12">
        <f t="shared" si="123"/>
        <v>-2</v>
      </c>
      <c r="M474" s="13" t="str">
        <f t="shared" si="124"/>
        <v>A</v>
      </c>
      <c r="N474" s="12">
        <f t="shared" si="125"/>
        <v>-2</v>
      </c>
      <c r="R474" s="13">
        <f t="shared" si="126"/>
        <v>2.808168873898313</v>
      </c>
      <c r="S474" s="12">
        <f t="shared" si="127"/>
        <v>3.7789675950321887E-3</v>
      </c>
      <c r="X474" s="13">
        <f t="shared" si="128"/>
        <v>2.0756804665264332</v>
      </c>
      <c r="Y474" s="12">
        <f t="shared" si="129"/>
        <v>1.4972574129378011E-2</v>
      </c>
      <c r="AC474" s="13">
        <f t="shared" si="130"/>
        <v>2.1066366021181073</v>
      </c>
      <c r="AD474" s="12">
        <f t="shared" si="131"/>
        <v>1.7738825905391085E-2</v>
      </c>
      <c r="AH474" s="13">
        <f t="shared" si="132"/>
        <v>2.1207565681141363</v>
      </c>
      <c r="AI474" s="12">
        <f t="shared" si="133"/>
        <v>1.8588895932681638E-2</v>
      </c>
      <c r="AM474" s="13">
        <f t="shared" si="134"/>
        <v>2.1255397961516707</v>
      </c>
      <c r="AN474" s="12">
        <f t="shared" si="135"/>
        <v>1.8855634733876237E-2</v>
      </c>
    </row>
    <row r="475" spans="1:40" x14ac:dyDescent="0.3">
      <c r="A475" s="13">
        <f t="shared" si="119"/>
        <v>6.4268771731701927E-3</v>
      </c>
      <c r="C475" s="13" t="str">
        <f t="shared" si="120"/>
        <v>A</v>
      </c>
      <c r="D475" s="12">
        <f t="shared" si="121"/>
        <v>-2</v>
      </c>
      <c r="H475" s="13" t="str">
        <f t="shared" si="122"/>
        <v>A</v>
      </c>
      <c r="I475" s="12">
        <f t="shared" si="123"/>
        <v>-2</v>
      </c>
      <c r="M475" s="13" t="str">
        <f t="shared" si="124"/>
        <v>A</v>
      </c>
      <c r="N475" s="12">
        <f t="shared" si="125"/>
        <v>-2</v>
      </c>
      <c r="R475" s="13">
        <f t="shared" si="126"/>
        <v>2.7517607450057167</v>
      </c>
      <c r="S475" s="12">
        <f t="shared" si="127"/>
        <v>4.1064901683380587E-3</v>
      </c>
      <c r="X475" s="13">
        <f t="shared" si="128"/>
        <v>2.0889220898315504</v>
      </c>
      <c r="Y475" s="12">
        <f t="shared" si="129"/>
        <v>1.5113445677377917E-2</v>
      </c>
      <c r="AC475" s="13">
        <f t="shared" si="130"/>
        <v>2.1193131043809905</v>
      </c>
      <c r="AD475" s="12">
        <f t="shared" si="131"/>
        <v>1.7873204929971947E-2</v>
      </c>
      <c r="AH475" s="13">
        <f t="shared" si="132"/>
        <v>2.1332143485324466</v>
      </c>
      <c r="AI475" s="12">
        <f t="shared" si="133"/>
        <v>1.8721673071510063E-2</v>
      </c>
      <c r="AM475" s="13">
        <f t="shared" si="134"/>
        <v>2.1379267754276592</v>
      </c>
      <c r="AN475" s="12">
        <f t="shared" si="135"/>
        <v>1.8987938983471682E-2</v>
      </c>
    </row>
    <row r="476" spans="1:40" x14ac:dyDescent="0.3">
      <c r="A476" s="13">
        <f t="shared" si="119"/>
        <v>6.5162839406084274E-3</v>
      </c>
      <c r="C476" s="13" t="str">
        <f t="shared" si="120"/>
        <v>A</v>
      </c>
      <c r="D476" s="12">
        <f t="shared" si="121"/>
        <v>-2</v>
      </c>
      <c r="H476" s="13" t="str">
        <f t="shared" si="122"/>
        <v>A</v>
      </c>
      <c r="I476" s="12">
        <f t="shared" si="123"/>
        <v>-2</v>
      </c>
      <c r="M476" s="13" t="str">
        <f t="shared" si="124"/>
        <v>A</v>
      </c>
      <c r="N476" s="12">
        <f t="shared" si="125"/>
        <v>-2</v>
      </c>
      <c r="R476" s="13">
        <f t="shared" si="126"/>
        <v>2.7100974863367431</v>
      </c>
      <c r="S476" s="12">
        <f t="shared" si="127"/>
        <v>4.4077498063104358E-3</v>
      </c>
      <c r="X476" s="13">
        <f t="shared" si="128"/>
        <v>2.1022700867933706</v>
      </c>
      <c r="Y476" s="12">
        <f t="shared" si="129"/>
        <v>1.5255879032498063E-2</v>
      </c>
      <c r="AC476" s="13">
        <f t="shared" si="130"/>
        <v>2.1321004621585296</v>
      </c>
      <c r="AD476" s="12">
        <f t="shared" si="131"/>
        <v>1.8009184457978226E-2</v>
      </c>
      <c r="AH476" s="13">
        <f t="shared" si="132"/>
        <v>2.1457844370729258</v>
      </c>
      <c r="AI476" s="12">
        <f t="shared" si="133"/>
        <v>1.8856055299559932E-2</v>
      </c>
      <c r="AM476" s="13">
        <f t="shared" si="134"/>
        <v>2.1504264877201749</v>
      </c>
      <c r="AN476" s="12">
        <f t="shared" si="135"/>
        <v>1.9121849321734146E-2</v>
      </c>
    </row>
    <row r="477" spans="1:40" x14ac:dyDescent="0.3">
      <c r="A477" s="13">
        <f t="shared" si="119"/>
        <v>6.6069344800759522E-3</v>
      </c>
      <c r="C477" s="13" t="str">
        <f t="shared" si="120"/>
        <v>A</v>
      </c>
      <c r="D477" s="12">
        <f t="shared" si="121"/>
        <v>-2</v>
      </c>
      <c r="H477" s="13" t="str">
        <f t="shared" si="122"/>
        <v>A</v>
      </c>
      <c r="I477" s="12">
        <f t="shared" si="123"/>
        <v>-2</v>
      </c>
      <c r="M477" s="13" t="str">
        <f t="shared" si="124"/>
        <v>A</v>
      </c>
      <c r="N477" s="12">
        <f t="shared" si="125"/>
        <v>-2</v>
      </c>
      <c r="R477" s="13">
        <f t="shared" si="126"/>
        <v>2.678274374961692</v>
      </c>
      <c r="S477" s="12">
        <f t="shared" si="127"/>
        <v>4.6912348537140186E-3</v>
      </c>
      <c r="X477" s="13">
        <f t="shared" si="128"/>
        <v>2.1157251955859087</v>
      </c>
      <c r="Y477" s="12">
        <f t="shared" si="129"/>
        <v>1.5399893840818975E-2</v>
      </c>
      <c r="AC477" s="13">
        <f t="shared" si="130"/>
        <v>2.1449994192916684</v>
      </c>
      <c r="AD477" s="12">
        <f t="shared" si="131"/>
        <v>1.8146783959815376E-2</v>
      </c>
      <c r="AH477" s="13">
        <f t="shared" si="132"/>
        <v>2.1584675871889636</v>
      </c>
      <c r="AI477" s="12">
        <f t="shared" si="133"/>
        <v>1.899206214508474E-2</v>
      </c>
      <c r="AM477" s="13">
        <f t="shared" si="134"/>
        <v>2.1630396905874241</v>
      </c>
      <c r="AN477" s="12">
        <f t="shared" si="135"/>
        <v>1.9257385298673775E-2</v>
      </c>
    </row>
    <row r="478" spans="1:40" x14ac:dyDescent="0.3">
      <c r="A478" s="13">
        <f t="shared" si="119"/>
        <v>6.6988460941652611E-3</v>
      </c>
      <c r="C478" s="13" t="str">
        <f t="shared" si="120"/>
        <v>A</v>
      </c>
      <c r="D478" s="12">
        <f t="shared" si="121"/>
        <v>-2</v>
      </c>
      <c r="H478" s="13" t="str">
        <f t="shared" si="122"/>
        <v>A</v>
      </c>
      <c r="I478" s="12">
        <f t="shared" si="123"/>
        <v>-2</v>
      </c>
      <c r="M478" s="13" t="str">
        <f t="shared" si="124"/>
        <v>A</v>
      </c>
      <c r="N478" s="12">
        <f t="shared" si="125"/>
        <v>-2</v>
      </c>
      <c r="R478" s="13">
        <f t="shared" si="126"/>
        <v>2.6535303104936943</v>
      </c>
      <c r="S478" s="12">
        <f t="shared" si="127"/>
        <v>4.9618817747583421E-3</v>
      </c>
      <c r="X478" s="13">
        <f t="shared" si="128"/>
        <v>2.12928815933379</v>
      </c>
      <c r="Y478" s="12">
        <f t="shared" si="129"/>
        <v>1.5545510000758506E-2</v>
      </c>
      <c r="AC478" s="13">
        <f t="shared" si="130"/>
        <v>2.1580107238356532</v>
      </c>
      <c r="AD478" s="12">
        <f t="shared" si="131"/>
        <v>1.8286023158511456E-2</v>
      </c>
      <c r="AH478" s="13">
        <f t="shared" si="132"/>
        <v>2.1712645561796982</v>
      </c>
      <c r="AI478" s="12">
        <f t="shared" si="133"/>
        <v>1.9129713387786181E-2</v>
      </c>
      <c r="AM478" s="13">
        <f t="shared" si="134"/>
        <v>2.175767145311402</v>
      </c>
      <c r="AN478" s="12">
        <f t="shared" si="135"/>
        <v>1.9394566715420732E-2</v>
      </c>
    </row>
    <row r="479" spans="1:40" x14ac:dyDescent="0.3">
      <c r="A479" s="13">
        <f t="shared" si="119"/>
        <v>6.7920363261718408E-3</v>
      </c>
      <c r="C479" s="13" t="str">
        <f t="shared" si="120"/>
        <v>A</v>
      </c>
      <c r="D479" s="12">
        <f t="shared" si="121"/>
        <v>-2</v>
      </c>
      <c r="H479" s="13" t="str">
        <f t="shared" si="122"/>
        <v>A</v>
      </c>
      <c r="I479" s="12">
        <f t="shared" si="123"/>
        <v>-2</v>
      </c>
      <c r="M479" s="13" t="str">
        <f t="shared" si="124"/>
        <v>A</v>
      </c>
      <c r="N479" s="12">
        <f t="shared" si="125"/>
        <v>-2</v>
      </c>
      <c r="R479" s="13">
        <f t="shared" si="126"/>
        <v>2.6341449420080436</v>
      </c>
      <c r="S479" s="12">
        <f t="shared" si="127"/>
        <v>5.2228625242019214E-3</v>
      </c>
      <c r="X479" s="13">
        <f t="shared" si="128"/>
        <v>2.1429597261471618</v>
      </c>
      <c r="Y479" s="12">
        <f t="shared" si="129"/>
        <v>1.5692747666527444E-2</v>
      </c>
      <c r="AC479" s="13">
        <f t="shared" si="130"/>
        <v>2.1711351281032756</v>
      </c>
      <c r="AD479" s="12">
        <f t="shared" si="131"/>
        <v>1.8426922033164251E-2</v>
      </c>
      <c r="AH479" s="13">
        <f t="shared" si="132"/>
        <v>2.1841761052345574</v>
      </c>
      <c r="AI479" s="12">
        <f t="shared" si="133"/>
        <v>1.9269029062263226E-2</v>
      </c>
      <c r="AM479" s="13">
        <f t="shared" si="134"/>
        <v>2.1886096169423563</v>
      </c>
      <c r="AN479" s="12">
        <f t="shared" si="135"/>
        <v>1.9533413627672649E-2</v>
      </c>
    </row>
    <row r="480" spans="1:40" x14ac:dyDescent="0.3">
      <c r="A480" s="13">
        <f t="shared" si="119"/>
        <v>6.8865229634427604E-3</v>
      </c>
      <c r="C480" s="13" t="str">
        <f t="shared" si="120"/>
        <v>A</v>
      </c>
      <c r="D480" s="12">
        <f t="shared" si="121"/>
        <v>-2</v>
      </c>
      <c r="H480" s="13" t="str">
        <f t="shared" si="122"/>
        <v>A</v>
      </c>
      <c r="I480" s="12">
        <f t="shared" si="123"/>
        <v>-2</v>
      </c>
      <c r="M480" s="13" t="str">
        <f t="shared" si="124"/>
        <v>A</v>
      </c>
      <c r="N480" s="12">
        <f t="shared" si="125"/>
        <v>-2</v>
      </c>
      <c r="R480" s="13">
        <f t="shared" si="126"/>
        <v>2.618969129344983</v>
      </c>
      <c r="S480" s="12">
        <f t="shared" si="127"/>
        <v>5.4763596453847024E-3</v>
      </c>
      <c r="X480" s="13">
        <f t="shared" si="128"/>
        <v>2.1567406491568968</v>
      </c>
      <c r="Y480" s="12">
        <f t="shared" si="129"/>
        <v>1.58416272516313E-2</v>
      </c>
      <c r="AC480" s="13">
        <f t="shared" si="130"/>
        <v>2.1843733887085324</v>
      </c>
      <c r="AD480" s="12">
        <f t="shared" si="131"/>
        <v>1.8569500822435255E-2</v>
      </c>
      <c r="AH480" s="13">
        <f t="shared" si="132"/>
        <v>2.1972029994783546</v>
      </c>
      <c r="AI480" s="12">
        <f t="shared" si="133"/>
        <v>1.9410029461508573E-2</v>
      </c>
      <c r="AM480" s="13">
        <f t="shared" si="134"/>
        <v>2.2015678743438536</v>
      </c>
      <c r="AN480" s="12">
        <f t="shared" si="135"/>
        <v>1.967394634918973E-2</v>
      </c>
    </row>
    <row r="481" spans="1:40" x14ac:dyDescent="0.3">
      <c r="A481" s="13">
        <f t="shared" si="119"/>
        <v>6.9823240407717122E-3</v>
      </c>
      <c r="C481" s="13" t="str">
        <f t="shared" si="120"/>
        <v>A</v>
      </c>
      <c r="D481" s="12">
        <f t="shared" si="121"/>
        <v>-2</v>
      </c>
      <c r="H481" s="13" t="str">
        <f t="shared" si="122"/>
        <v>A</v>
      </c>
      <c r="I481" s="12">
        <f t="shared" si="123"/>
        <v>-2</v>
      </c>
      <c r="M481" s="13" t="str">
        <f t="shared" si="124"/>
        <v>A</v>
      </c>
      <c r="N481" s="12">
        <f t="shared" si="125"/>
        <v>-2</v>
      </c>
      <c r="R481" s="13">
        <f t="shared" si="126"/>
        <v>2.6071951643292395</v>
      </c>
      <c r="S481" s="12">
        <f t="shared" si="127"/>
        <v>5.7239522164422409E-3</v>
      </c>
      <c r="X481" s="13">
        <f t="shared" si="128"/>
        <v>2.1706316865500646</v>
      </c>
      <c r="Y481" s="12">
        <f t="shared" si="129"/>
        <v>1.5992169432418407E-2</v>
      </c>
      <c r="AC481" s="13">
        <f t="shared" si="130"/>
        <v>2.1977262666106556</v>
      </c>
      <c r="AD481" s="12">
        <f t="shared" si="131"/>
        <v>1.8713780028090821E-2</v>
      </c>
      <c r="AH481" s="13">
        <f t="shared" si="132"/>
        <v>2.2103460080169124</v>
      </c>
      <c r="AI481" s="12">
        <f t="shared" si="133"/>
        <v>1.9552735140452637E-2</v>
      </c>
      <c r="AM481" s="13">
        <f t="shared" si="134"/>
        <v>2.2146426902384548</v>
      </c>
      <c r="AN481" s="12">
        <f t="shared" si="135"/>
        <v>1.9816185455337389E-2</v>
      </c>
    </row>
    <row r="482" spans="1:40" x14ac:dyDescent="0.3">
      <c r="A482" s="13">
        <f t="shared" si="119"/>
        <v>7.0794578438413752E-3</v>
      </c>
      <c r="C482" s="13" t="str">
        <f t="shared" si="120"/>
        <v>A</v>
      </c>
      <c r="D482" s="12">
        <f t="shared" si="121"/>
        <v>-2</v>
      </c>
      <c r="H482" s="13" t="str">
        <f t="shared" si="122"/>
        <v>A</v>
      </c>
      <c r="I482" s="12">
        <f t="shared" si="123"/>
        <v>-2</v>
      </c>
      <c r="M482" s="13" t="str">
        <f t="shared" si="124"/>
        <v>A</v>
      </c>
      <c r="N482" s="12">
        <f t="shared" si="125"/>
        <v>-2</v>
      </c>
      <c r="R482" s="13">
        <f t="shared" si="126"/>
        <v>2.5982327347656402</v>
      </c>
      <c r="S482" s="12">
        <f t="shared" si="127"/>
        <v>5.9668276557758573E-3</v>
      </c>
      <c r="X482" s="13">
        <f t="shared" si="128"/>
        <v>2.1846336016056997</v>
      </c>
      <c r="Y482" s="12">
        <f t="shared" si="129"/>
        <v>1.6144395151675324E-2</v>
      </c>
      <c r="AC482" s="13">
        <f t="shared" si="130"/>
        <v>2.2111945271585256</v>
      </c>
      <c r="AD482" s="12">
        <f t="shared" si="131"/>
        <v>1.8859780418591411E-2</v>
      </c>
      <c r="AH482" s="13">
        <f t="shared" si="132"/>
        <v>2.2236059039832217</v>
      </c>
      <c r="AI482" s="12">
        <f t="shared" si="133"/>
        <v>1.9697166919556006E-2</v>
      </c>
      <c r="AM482" s="13">
        <f t="shared" si="134"/>
        <v>2.2278348412539826</v>
      </c>
      <c r="AN482" s="12">
        <f t="shared" si="135"/>
        <v>1.9960151786677597E-2</v>
      </c>
    </row>
    <row r="483" spans="1:40" x14ac:dyDescent="0.3">
      <c r="A483" s="13">
        <f t="shared" si="119"/>
        <v>7.1779429127136118E-3</v>
      </c>
      <c r="C483" s="13" t="str">
        <f t="shared" si="120"/>
        <v>A</v>
      </c>
      <c r="D483" s="12">
        <f t="shared" si="121"/>
        <v>-2</v>
      </c>
      <c r="H483" s="13" t="str">
        <f t="shared" si="122"/>
        <v>A</v>
      </c>
      <c r="I483" s="12">
        <f t="shared" si="123"/>
        <v>-2</v>
      </c>
      <c r="M483" s="13" t="str">
        <f t="shared" si="124"/>
        <v>A</v>
      </c>
      <c r="N483" s="12">
        <f t="shared" si="125"/>
        <v>-2</v>
      </c>
      <c r="R483" s="13">
        <f t="shared" si="126"/>
        <v>2.591636875747783</v>
      </c>
      <c r="S483" s="12">
        <f t="shared" si="127"/>
        <v>6.2059067166818768E-3</v>
      </c>
      <c r="X483" s="13">
        <f t="shared" si="128"/>
        <v>2.1987471627308346</v>
      </c>
      <c r="Y483" s="12">
        <f t="shared" si="129"/>
        <v>1.6298325622270144E-2</v>
      </c>
      <c r="AC483" s="13">
        <f t="shared" si="130"/>
        <v>2.2247789401354532</v>
      </c>
      <c r="AD483" s="12">
        <f t="shared" si="131"/>
        <v>1.9007523032729415E-2</v>
      </c>
      <c r="AH483" s="13">
        <f t="shared" si="132"/>
        <v>2.2369834645841169</v>
      </c>
      <c r="AI483" s="12">
        <f t="shared" si="133"/>
        <v>1.9843345888450874E-2</v>
      </c>
      <c r="AM483" s="13">
        <f t="shared" si="134"/>
        <v>2.2411451079703575</v>
      </c>
      <c r="AN483" s="12">
        <f t="shared" si="135"/>
        <v>2.010586645260936E-2</v>
      </c>
    </row>
    <row r="484" spans="1:40" x14ac:dyDescent="0.3">
      <c r="A484" s="13">
        <f t="shared" si="119"/>
        <v>7.2777980453682398E-3</v>
      </c>
      <c r="C484" s="13" t="str">
        <f t="shared" si="120"/>
        <v>A</v>
      </c>
      <c r="D484" s="12">
        <f t="shared" si="121"/>
        <v>-2</v>
      </c>
      <c r="H484" s="13" t="str">
        <f t="shared" si="122"/>
        <v>A</v>
      </c>
      <c r="I484" s="12">
        <f t="shared" si="123"/>
        <v>-2</v>
      </c>
      <c r="M484" s="13" t="str">
        <f t="shared" si="124"/>
        <v>A</v>
      </c>
      <c r="N484" s="12">
        <f t="shared" si="125"/>
        <v>-2</v>
      </c>
      <c r="R484" s="13">
        <f t="shared" si="126"/>
        <v>2.5870636597057106</v>
      </c>
      <c r="S484" s="12">
        <f t="shared" si="127"/>
        <v>6.4419215399938211E-3</v>
      </c>
      <c r="X484" s="13">
        <f t="shared" si="128"/>
        <v>2.21297314349684</v>
      </c>
      <c r="Y484" s="12">
        <f t="shared" si="129"/>
        <v>1.6453982330844285E-2</v>
      </c>
      <c r="AC484" s="13">
        <f t="shared" si="130"/>
        <v>2.2384802798043384</v>
      </c>
      <c r="AD484" s="12">
        <f t="shared" si="131"/>
        <v>1.9157029183316281E-2</v>
      </c>
      <c r="AH484" s="13">
        <f t="shared" si="132"/>
        <v>2.2504794711474618</v>
      </c>
      <c r="AI484" s="12">
        <f t="shared" si="133"/>
        <v>1.9991293409632155E-2</v>
      </c>
      <c r="AM484" s="13">
        <f t="shared" si="134"/>
        <v>2.2545742749670157</v>
      </c>
      <c r="AN484" s="12">
        <f t="shared" si="135"/>
        <v>2.0253350835058987E-2</v>
      </c>
    </row>
    <row r="485" spans="1:40" x14ac:dyDescent="0.3">
      <c r="A485" s="13">
        <f t="shared" si="119"/>
        <v>7.3790423012910075E-3</v>
      </c>
      <c r="C485" s="13" t="str">
        <f t="shared" si="120"/>
        <v>A</v>
      </c>
      <c r="D485" s="12">
        <f t="shared" si="121"/>
        <v>-2</v>
      </c>
      <c r="H485" s="13" t="str">
        <f t="shared" si="122"/>
        <v>A</v>
      </c>
      <c r="I485" s="12">
        <f t="shared" si="123"/>
        <v>-2</v>
      </c>
      <c r="M485" s="13" t="str">
        <f t="shared" si="124"/>
        <v>A</v>
      </c>
      <c r="N485" s="12">
        <f t="shared" si="125"/>
        <v>-2</v>
      </c>
      <c r="R485" s="13">
        <f t="shared" si="126"/>
        <v>2.5842416676800908</v>
      </c>
      <c r="S485" s="12">
        <f t="shared" si="127"/>
        <v>6.6754666535510272E-3</v>
      </c>
      <c r="X485" s="13">
        <f t="shared" si="128"/>
        <v>2.2273123226760285</v>
      </c>
      <c r="Y485" s="12">
        <f t="shared" si="129"/>
        <v>1.6611387041553703E-2</v>
      </c>
      <c r="AC485" s="13">
        <f t="shared" si="130"/>
        <v>2.2522993249531993</v>
      </c>
      <c r="AD485" s="12">
        <f t="shared" si="131"/>
        <v>1.9308320460919536E-2</v>
      </c>
      <c r="AH485" s="13">
        <f t="shared" si="132"/>
        <v>2.2640947091698536</v>
      </c>
      <c r="AI485" s="12">
        <f t="shared" si="133"/>
        <v>2.014103112219881E-2</v>
      </c>
      <c r="AM485" s="13">
        <f t="shared" si="134"/>
        <v>2.268123130870892</v>
      </c>
      <c r="AN485" s="12">
        <f t="shared" si="135"/>
        <v>2.0402626592220766E-2</v>
      </c>
    </row>
    <row r="486" spans="1:40" x14ac:dyDescent="0.3">
      <c r="A486" s="13">
        <f t="shared" si="119"/>
        <v>7.4816950051115457E-3</v>
      </c>
      <c r="C486" s="13" t="str">
        <f t="shared" si="120"/>
        <v>A</v>
      </c>
      <c r="D486" s="12">
        <f t="shared" si="121"/>
        <v>-2</v>
      </c>
      <c r="H486" s="13" t="str">
        <f t="shared" si="122"/>
        <v>A</v>
      </c>
      <c r="I486" s="12">
        <f t="shared" si="123"/>
        <v>-2</v>
      </c>
      <c r="M486" s="13" t="str">
        <f t="shared" si="124"/>
        <v>A</v>
      </c>
      <c r="N486" s="12">
        <f t="shared" si="125"/>
        <v>-2</v>
      </c>
      <c r="R486" s="13">
        <f t="shared" si="126"/>
        <v>2.582952916189313</v>
      </c>
      <c r="S486" s="12">
        <f t="shared" si="127"/>
        <v>6.9070335583308407E-3</v>
      </c>
      <c r="X486" s="13">
        <f t="shared" si="128"/>
        <v>2.2417654842785635</v>
      </c>
      <c r="Y486" s="12">
        <f t="shared" si="129"/>
        <v>1.6770561799860091E-2</v>
      </c>
      <c r="AC486" s="13">
        <f t="shared" si="130"/>
        <v>2.2662368589410553</v>
      </c>
      <c r="AD486" s="12">
        <f t="shared" si="131"/>
        <v>1.9461418737650636E-2</v>
      </c>
      <c r="AH486" s="13">
        <f t="shared" si="132"/>
        <v>2.2778299683648</v>
      </c>
      <c r="AI486" s="12">
        <f t="shared" si="133"/>
        <v>2.0292580945646448E-2</v>
      </c>
      <c r="AM486" s="13">
        <f t="shared" si="134"/>
        <v>2.2817924684049484</v>
      </c>
      <c r="AN486" s="12">
        <f t="shared" si="135"/>
        <v>2.0553715662348964E-2</v>
      </c>
    </row>
    <row r="487" spans="1:40" x14ac:dyDescent="0.3">
      <c r="A487" s="13">
        <f t="shared" si="119"/>
        <v>7.5857757502918316E-3</v>
      </c>
      <c r="C487" s="13" t="str">
        <f t="shared" si="120"/>
        <v>A</v>
      </c>
      <c r="D487" s="12">
        <f t="shared" si="121"/>
        <v>-2</v>
      </c>
      <c r="H487" s="13" t="str">
        <f t="shared" si="122"/>
        <v>A</v>
      </c>
      <c r="I487" s="12">
        <f t="shared" si="123"/>
        <v>-2</v>
      </c>
      <c r="M487" s="13" t="str">
        <f t="shared" si="124"/>
        <v>A</v>
      </c>
      <c r="N487" s="12">
        <f t="shared" si="125"/>
        <v>-2</v>
      </c>
      <c r="R487" s="13">
        <f t="shared" si="126"/>
        <v>2.5830196971291244</v>
      </c>
      <c r="S487" s="12">
        <f t="shared" si="127"/>
        <v>7.1370349250858304E-3</v>
      </c>
      <c r="X487" s="13">
        <f t="shared" si="128"/>
        <v>2.2563334175896483</v>
      </c>
      <c r="Y487" s="12">
        <f t="shared" si="129"/>
        <v>1.6931528936372699E-2</v>
      </c>
      <c r="AC487" s="13">
        <f t="shared" si="130"/>
        <v>2.2802936697441809</v>
      </c>
      <c r="AD487" s="12">
        <f t="shared" si="131"/>
        <v>1.9616346171003895E-2</v>
      </c>
      <c r="AH487" s="13">
        <f t="shared" si="132"/>
        <v>2.2916860427114139</v>
      </c>
      <c r="AI487" s="12">
        <f t="shared" si="133"/>
        <v>2.0445965083711232E-2</v>
      </c>
      <c r="AM487" s="13">
        <f t="shared" si="134"/>
        <v>2.2955830844372564</v>
      </c>
      <c r="AN487" s="12">
        <f t="shared" si="135"/>
        <v>2.0706640267601446E-2</v>
      </c>
    </row>
    <row r="488" spans="1:40" x14ac:dyDescent="0.3">
      <c r="A488" s="13">
        <f t="shared" si="119"/>
        <v>7.691304402866095E-3</v>
      </c>
      <c r="C488" s="13" t="str">
        <f t="shared" si="120"/>
        <v>A</v>
      </c>
      <c r="D488" s="12">
        <f t="shared" si="121"/>
        <v>-2</v>
      </c>
      <c r="H488" s="13" t="str">
        <f t="shared" si="122"/>
        <v>A</v>
      </c>
      <c r="I488" s="12">
        <f t="shared" si="123"/>
        <v>-2</v>
      </c>
      <c r="M488" s="13" t="str">
        <f t="shared" si="124"/>
        <v>A</v>
      </c>
      <c r="N488" s="12">
        <f t="shared" si="125"/>
        <v>-2</v>
      </c>
      <c r="R488" s="13">
        <f t="shared" si="126"/>
        <v>2.5842952507492143</v>
      </c>
      <c r="S488" s="12">
        <f t="shared" si="127"/>
        <v>7.3658219759665036E-3</v>
      </c>
      <c r="X488" s="13">
        <f t="shared" si="128"/>
        <v>2.2710169172070209</v>
      </c>
      <c r="Y488" s="12">
        <f t="shared" si="129"/>
        <v>1.7094311070741806E-2</v>
      </c>
      <c r="AC488" s="13">
        <f t="shared" si="130"/>
        <v>2.2944705500027158</v>
      </c>
      <c r="AD488" s="12">
        <f t="shared" si="131"/>
        <v>1.9773125207747762E-2</v>
      </c>
      <c r="AH488" s="13">
        <f t="shared" si="132"/>
        <v>2.3056637305035794</v>
      </c>
      <c r="AI488" s="12">
        <f t="shared" si="133"/>
        <v>2.0601206028266508E-2</v>
      </c>
      <c r="AM488" s="13">
        <f t="shared" si="134"/>
        <v>2.3094957800306237</v>
      </c>
      <c r="AN488" s="12">
        <f t="shared" si="135"/>
        <v>2.0861422917935957E-2</v>
      </c>
    </row>
    <row r="489" spans="1:40" x14ac:dyDescent="0.3">
      <c r="A489" s="13">
        <f t="shared" si="119"/>
        <v>7.7983011052325836E-3</v>
      </c>
      <c r="C489" s="13" t="str">
        <f t="shared" si="120"/>
        <v>A</v>
      </c>
      <c r="D489" s="12">
        <f t="shared" si="121"/>
        <v>-2</v>
      </c>
      <c r="H489" s="13" t="str">
        <f t="shared" si="122"/>
        <v>A</v>
      </c>
      <c r="I489" s="12">
        <f t="shared" si="123"/>
        <v>-2</v>
      </c>
      <c r="M489" s="13" t="str">
        <f t="shared" si="124"/>
        <v>A</v>
      </c>
      <c r="N489" s="12">
        <f t="shared" si="125"/>
        <v>-2</v>
      </c>
      <c r="R489" s="13">
        <f t="shared" si="126"/>
        <v>2.5866570008100065</v>
      </c>
      <c r="S489" s="12">
        <f t="shared" si="127"/>
        <v>7.5936972579137832E-3</v>
      </c>
      <c r="X489" s="13">
        <f t="shared" si="128"/>
        <v>2.2858167830787175</v>
      </c>
      <c r="Y489" s="12">
        <f t="shared" si="129"/>
        <v>1.725893111560417E-2</v>
      </c>
      <c r="AC489" s="13">
        <f t="shared" si="130"/>
        <v>2.3087682970676249</v>
      </c>
      <c r="AD489" s="12">
        <f t="shared" si="131"/>
        <v>1.9931778587868484E-2</v>
      </c>
      <c r="AH489" s="13">
        <f t="shared" si="132"/>
        <v>2.3197638343995801</v>
      </c>
      <c r="AI489" s="12">
        <f t="shared" si="133"/>
        <v>2.0758326563272249E-2</v>
      </c>
      <c r="AM489" s="13">
        <f t="shared" si="134"/>
        <v>2.3235313604927286</v>
      </c>
      <c r="AN489" s="12">
        <f t="shared" si="135"/>
        <v>2.101808641505945E-2</v>
      </c>
    </row>
    <row r="490" spans="1:40" x14ac:dyDescent="0.3">
      <c r="A490" s="13">
        <f t="shared" si="119"/>
        <v>7.9067862799982527E-3</v>
      </c>
      <c r="C490" s="13" t="str">
        <f t="shared" si="120"/>
        <v>A</v>
      </c>
      <c r="D490" s="12">
        <f t="shared" si="121"/>
        <v>-2</v>
      </c>
      <c r="H490" s="13" t="str">
        <f t="shared" si="122"/>
        <v>A</v>
      </c>
      <c r="I490" s="12">
        <f t="shared" si="123"/>
        <v>-2</v>
      </c>
      <c r="M490" s="13" t="str">
        <f t="shared" si="124"/>
        <v>A</v>
      </c>
      <c r="N490" s="12">
        <f t="shared" si="125"/>
        <v>-2</v>
      </c>
      <c r="R490" s="13">
        <f t="shared" si="126"/>
        <v>2.590001548406025</v>
      </c>
      <c r="S490" s="12">
        <f t="shared" si="127"/>
        <v>7.8209242172126783E-3</v>
      </c>
      <c r="X490" s="13">
        <f t="shared" si="128"/>
        <v>2.3007338205411605</v>
      </c>
      <c r="Y490" s="12">
        <f t="shared" si="129"/>
        <v>1.7425412280581629E-2</v>
      </c>
      <c r="AC490" s="13">
        <f t="shared" si="130"/>
        <v>2.3231877130480045</v>
      </c>
      <c r="AD490" s="12">
        <f t="shared" si="131"/>
        <v>2.0092329348567646E-2</v>
      </c>
      <c r="AH490" s="13">
        <f t="shared" si="132"/>
        <v>2.333987161472221</v>
      </c>
      <c r="AI490" s="12">
        <f t="shared" si="133"/>
        <v>2.0917349768778442E-2</v>
      </c>
      <c r="AM490" s="13">
        <f t="shared" si="134"/>
        <v>2.3376906354267968</v>
      </c>
      <c r="AN490" s="12">
        <f t="shared" si="135"/>
        <v>2.1176653856431551E-2</v>
      </c>
    </row>
    <row r="491" spans="1:40" x14ac:dyDescent="0.3">
      <c r="A491" s="13">
        <f t="shared" si="119"/>
        <v>8.0167806338767838E-3</v>
      </c>
      <c r="C491" s="13" t="str">
        <f t="shared" si="120"/>
        <v>A</v>
      </c>
      <c r="D491" s="12">
        <f t="shared" si="121"/>
        <v>-2</v>
      </c>
      <c r="H491" s="13" t="str">
        <f t="shared" si="122"/>
        <v>A</v>
      </c>
      <c r="I491" s="12">
        <f t="shared" si="123"/>
        <v>-2</v>
      </c>
      <c r="M491" s="13" t="str">
        <f t="shared" si="124"/>
        <v>A</v>
      </c>
      <c r="N491" s="12">
        <f t="shared" si="125"/>
        <v>-2</v>
      </c>
      <c r="R491" s="13">
        <f t="shared" si="126"/>
        <v>2.59424090119006</v>
      </c>
      <c r="S491" s="12">
        <f t="shared" si="127"/>
        <v>8.0477345021510525E-3</v>
      </c>
      <c r="X491" s="13">
        <f t="shared" si="128"/>
        <v>2.3157688403575181</v>
      </c>
      <c r="Y491" s="12">
        <f t="shared" si="129"/>
        <v>1.7593778076333257E-2</v>
      </c>
      <c r="AC491" s="13">
        <f t="shared" si="130"/>
        <v>2.3377296048587533</v>
      </c>
      <c r="AD491" s="12">
        <f t="shared" si="131"/>
        <v>2.0254800828313515E-2</v>
      </c>
      <c r="AH491" s="13">
        <f t="shared" si="132"/>
        <v>2.34833452325939</v>
      </c>
      <c r="AI491" s="12">
        <f t="shared" si="133"/>
        <v>2.1078299024982868E-2</v>
      </c>
      <c r="AM491" s="13">
        <f t="shared" si="134"/>
        <v>2.3519744187827683</v>
      </c>
      <c r="AN491" s="12">
        <f t="shared" si="135"/>
        <v>2.1337148639322463E-2</v>
      </c>
    </row>
    <row r="492" spans="1:40" x14ac:dyDescent="0.3">
      <c r="A492" s="13">
        <f t="shared" si="119"/>
        <v>8.1283051616409911E-3</v>
      </c>
      <c r="C492" s="13" t="str">
        <f t="shared" si="120"/>
        <v>A</v>
      </c>
      <c r="D492" s="12">
        <f t="shared" si="121"/>
        <v>-2</v>
      </c>
      <c r="H492" s="13" t="str">
        <f t="shared" si="122"/>
        <v>A</v>
      </c>
      <c r="I492" s="12">
        <f t="shared" si="123"/>
        <v>-2</v>
      </c>
      <c r="M492" s="13" t="str">
        <f t="shared" si="124"/>
        <v>A</v>
      </c>
      <c r="N492" s="12">
        <f t="shared" si="125"/>
        <v>-2</v>
      </c>
      <c r="R492" s="13">
        <f t="shared" si="126"/>
        <v>2.5992995882980385</v>
      </c>
      <c r="S492" s="12">
        <f t="shared" si="127"/>
        <v>8.2743336192904107E-3</v>
      </c>
      <c r="X492" s="13">
        <f t="shared" si="128"/>
        <v>2.3309226587563856</v>
      </c>
      <c r="Y492" s="12">
        <f t="shared" si="129"/>
        <v>1.7764052318662172E-2</v>
      </c>
      <c r="AC492" s="13">
        <f t="shared" si="130"/>
        <v>2.3523947842685713</v>
      </c>
      <c r="AD492" s="12">
        <f t="shared" si="131"/>
        <v>2.0419216670947777E-2</v>
      </c>
      <c r="AH492" s="13">
        <f t="shared" si="132"/>
        <v>2.3628067358150884</v>
      </c>
      <c r="AI492" s="12">
        <f t="shared" si="133"/>
        <v>2.1241198016344325E-2</v>
      </c>
      <c r="AM492" s="13">
        <f t="shared" si="134"/>
        <v>2.3663835289089992</v>
      </c>
      <c r="AN492" s="12">
        <f t="shared" si="135"/>
        <v>2.1499594464926379E-2</v>
      </c>
    </row>
    <row r="493" spans="1:40" x14ac:dyDescent="0.3">
      <c r="A493" s="13">
        <f t="shared" si="119"/>
        <v>8.2413811501300203E-3</v>
      </c>
      <c r="C493" s="13" t="str">
        <f t="shared" si="120"/>
        <v>A</v>
      </c>
      <c r="D493" s="12">
        <f t="shared" si="121"/>
        <v>-2</v>
      </c>
      <c r="H493" s="13" t="str">
        <f t="shared" si="122"/>
        <v>A</v>
      </c>
      <c r="I493" s="12">
        <f t="shared" si="123"/>
        <v>-2</v>
      </c>
      <c r="M493" s="13" t="str">
        <f t="shared" si="124"/>
        <v>A</v>
      </c>
      <c r="N493" s="12">
        <f t="shared" si="125"/>
        <v>-2</v>
      </c>
      <c r="R493" s="13">
        <f t="shared" si="126"/>
        <v>2.605112421864372</v>
      </c>
      <c r="S493" s="12">
        <f t="shared" si="127"/>
        <v>8.5009053751205262E-3</v>
      </c>
      <c r="X493" s="13">
        <f t="shared" si="128"/>
        <v>2.3461960974707443</v>
      </c>
      <c r="Y493" s="12">
        <f t="shared" si="129"/>
        <v>1.7936259132677348E-2</v>
      </c>
      <c r="AC493" s="13">
        <f t="shared" si="130"/>
        <v>2.3671840679483087</v>
      </c>
      <c r="AD493" s="12">
        <f t="shared" si="131"/>
        <v>2.0585600829847447E-2</v>
      </c>
      <c r="AH493" s="13">
        <f t="shared" si="132"/>
        <v>2.3774046197608936</v>
      </c>
      <c r="AI493" s="12">
        <f t="shared" si="133"/>
        <v>2.1406070735751504E-2</v>
      </c>
      <c r="AM493" s="13">
        <f t="shared" si="134"/>
        <v>2.3809187886044154</v>
      </c>
      <c r="AN493" s="12">
        <f t="shared" si="135"/>
        <v>2.1664015342530894E-2</v>
      </c>
    </row>
    <row r="494" spans="1:40" x14ac:dyDescent="0.3">
      <c r="A494" s="13">
        <f t="shared" si="119"/>
        <v>8.3560301823124815E-3</v>
      </c>
      <c r="C494" s="13" t="str">
        <f t="shared" si="120"/>
        <v>A</v>
      </c>
      <c r="D494" s="12">
        <f t="shared" si="121"/>
        <v>-2</v>
      </c>
      <c r="H494" s="13" t="str">
        <f t="shared" si="122"/>
        <v>A</v>
      </c>
      <c r="I494" s="12">
        <f t="shared" si="123"/>
        <v>-2</v>
      </c>
      <c r="M494" s="13" t="str">
        <f t="shared" si="124"/>
        <v>A</v>
      </c>
      <c r="N494" s="12">
        <f t="shared" si="125"/>
        <v>-2</v>
      </c>
      <c r="R494" s="13">
        <f t="shared" si="126"/>
        <v>2.6116227382739634</v>
      </c>
      <c r="S494" s="12">
        <f t="shared" si="127"/>
        <v>8.7276154072118538E-3</v>
      </c>
      <c r="X494" s="13">
        <f t="shared" si="128"/>
        <v>2.3615899837772454</v>
      </c>
      <c r="Y494" s="12">
        <f t="shared" si="129"/>
        <v>1.8110422957011738E-2</v>
      </c>
      <c r="AC494" s="13">
        <f t="shared" si="130"/>
        <v>2.3820982775196513</v>
      </c>
      <c r="AD494" s="12">
        <f t="shared" si="131"/>
        <v>2.0753977572143815E-2</v>
      </c>
      <c r="AH494" s="13">
        <f t="shared" si="132"/>
        <v>2.392129000337877</v>
      </c>
      <c r="AI494" s="12">
        <f t="shared" si="133"/>
        <v>2.1572941488748949E-2</v>
      </c>
      <c r="AM494" s="13">
        <f t="shared" si="134"/>
        <v>2.3955810251711962</v>
      </c>
      <c r="AN494" s="12">
        <f t="shared" si="135"/>
        <v>2.183043559374338E-2</v>
      </c>
    </row>
    <row r="495" spans="1:40" x14ac:dyDescent="0.3">
      <c r="A495" s="13">
        <f t="shared" si="119"/>
        <v>8.4722741414059582E-3</v>
      </c>
      <c r="C495" s="13" t="str">
        <f t="shared" si="120"/>
        <v>A</v>
      </c>
      <c r="D495" s="12">
        <f t="shared" si="121"/>
        <v>-2</v>
      </c>
      <c r="H495" s="13" t="str">
        <f t="shared" si="122"/>
        <v>A</v>
      </c>
      <c r="I495" s="12">
        <f t="shared" si="123"/>
        <v>-2</v>
      </c>
      <c r="M495" s="13" t="str">
        <f t="shared" si="124"/>
        <v>A</v>
      </c>
      <c r="N495" s="12">
        <f t="shared" si="125"/>
        <v>-2</v>
      </c>
      <c r="R495" s="13">
        <f t="shared" si="126"/>
        <v>2.6187810005769778</v>
      </c>
      <c r="S495" s="12">
        <f t="shared" si="127"/>
        <v>8.9546140229650392E-3</v>
      </c>
      <c r="X495" s="13">
        <f t="shared" si="128"/>
        <v>2.3771051505357796</v>
      </c>
      <c r="Y495" s="12">
        <f t="shared" si="129"/>
        <v>1.8286568548097036E-2</v>
      </c>
      <c r="AC495" s="13">
        <f t="shared" si="130"/>
        <v>2.3971382396041432</v>
      </c>
      <c r="AD495" s="12">
        <f t="shared" si="131"/>
        <v>2.0924371482998135E-2</v>
      </c>
      <c r="AH495" s="13">
        <f t="shared" si="132"/>
        <v>2.4069807074589407</v>
      </c>
      <c r="AI495" s="12">
        <f t="shared" si="133"/>
        <v>2.1741834897820306E-2</v>
      </c>
      <c r="AM495" s="13">
        <f t="shared" si="134"/>
        <v>2.4103710704678987</v>
      </c>
      <c r="AN495" s="12">
        <f t="shared" si="135"/>
        <v>2.199887985677491E-2</v>
      </c>
    </row>
    <row r="496" spans="1:40" x14ac:dyDescent="0.3">
      <c r="A496" s="13">
        <f t="shared" si="119"/>
        <v>8.590135215053956E-3</v>
      </c>
      <c r="C496" s="13" t="str">
        <f t="shared" si="120"/>
        <v>A</v>
      </c>
      <c r="D496" s="12">
        <f t="shared" si="121"/>
        <v>-2</v>
      </c>
      <c r="H496" s="13" t="str">
        <f t="shared" si="122"/>
        <v>A</v>
      </c>
      <c r="I496" s="12">
        <f t="shared" si="123"/>
        <v>-2</v>
      </c>
      <c r="M496" s="13" t="str">
        <f t="shared" si="124"/>
        <v>A</v>
      </c>
      <c r="N496" s="12">
        <f t="shared" si="125"/>
        <v>-2</v>
      </c>
      <c r="R496" s="13">
        <f t="shared" si="126"/>
        <v>2.6265436764067713</v>
      </c>
      <c r="S496" s="12">
        <f t="shared" si="127"/>
        <v>9.182038504936884E-3</v>
      </c>
      <c r="X496" s="13">
        <f t="shared" si="128"/>
        <v>2.3927424362293737</v>
      </c>
      <c r="Y496" s="12">
        <f t="shared" si="129"/>
        <v>1.8464720984496263E-2</v>
      </c>
      <c r="AC496" s="13">
        <f t="shared" si="130"/>
        <v>2.4123047858725459</v>
      </c>
      <c r="AD496" s="12">
        <f t="shared" si="131"/>
        <v>2.1096807469935776E-2</v>
      </c>
      <c r="AH496" s="13">
        <f t="shared" si="132"/>
        <v>2.421960575761597</v>
      </c>
      <c r="AI496" s="12">
        <f t="shared" si="133"/>
        <v>2.1912775906729982E-2</v>
      </c>
      <c r="AM496" s="13">
        <f t="shared" si="134"/>
        <v>2.4252897609630835</v>
      </c>
      <c r="AN496" s="12">
        <f t="shared" si="135"/>
        <v>2.2169373090782707E-2</v>
      </c>
    </row>
    <row r="497" spans="1:40" x14ac:dyDescent="0.3">
      <c r="A497" s="13">
        <f t="shared" si="119"/>
        <v>8.7096358995608011E-3</v>
      </c>
      <c r="C497" s="13" t="str">
        <f t="shared" si="120"/>
        <v>A</v>
      </c>
      <c r="D497" s="12">
        <f t="shared" si="121"/>
        <v>-2</v>
      </c>
      <c r="H497" s="13" t="str">
        <f t="shared" si="122"/>
        <v>A</v>
      </c>
      <c r="I497" s="12">
        <f t="shared" si="123"/>
        <v>-2</v>
      </c>
      <c r="M497" s="13" t="str">
        <f t="shared" si="124"/>
        <v>A</v>
      </c>
      <c r="N497" s="12">
        <f t="shared" si="125"/>
        <v>-2</v>
      </c>
      <c r="R497" s="13">
        <f t="shared" si="126"/>
        <v>2.6348723285912956</v>
      </c>
      <c r="S497" s="12">
        <f t="shared" si="127"/>
        <v>9.4100150003453079E-3</v>
      </c>
      <c r="X497" s="13">
        <f t="shared" si="128"/>
        <v>2.4085026850043691</v>
      </c>
      <c r="Y497" s="12">
        <f t="shared" si="129"/>
        <v>1.8644905671294603E-2</v>
      </c>
      <c r="AC497" s="13">
        <f t="shared" si="130"/>
        <v>2.4275987530945198</v>
      </c>
      <c r="AD497" s="12">
        <f t="shared" si="131"/>
        <v>2.1271310767238791E-2</v>
      </c>
      <c r="AH497" s="13">
        <f t="shared" si="132"/>
        <v>2.4370694446611427</v>
      </c>
      <c r="AI497" s="12">
        <f t="shared" si="133"/>
        <v>2.2085789784923756E-2</v>
      </c>
      <c r="AM497" s="13">
        <f t="shared" si="134"/>
        <v>2.4403379377893764</v>
      </c>
      <c r="AN497" s="12">
        <f t="shared" si="135"/>
        <v>2.2341940580271547E-2</v>
      </c>
    </row>
    <row r="498" spans="1:40" x14ac:dyDescent="0.3">
      <c r="A498" s="13">
        <f t="shared" si="119"/>
        <v>8.8307990041856296E-3</v>
      </c>
      <c r="C498" s="13" t="str">
        <f t="shared" si="120"/>
        <v>A</v>
      </c>
      <c r="D498" s="12">
        <f t="shared" si="121"/>
        <v>-2</v>
      </c>
      <c r="H498" s="13" t="str">
        <f t="shared" si="122"/>
        <v>A</v>
      </c>
      <c r="I498" s="12">
        <f t="shared" si="123"/>
        <v>-2</v>
      </c>
      <c r="M498" s="13" t="str">
        <f t="shared" si="124"/>
        <v>A</v>
      </c>
      <c r="N498" s="12">
        <f t="shared" si="125"/>
        <v>-2</v>
      </c>
      <c r="R498" s="13">
        <f t="shared" si="126"/>
        <v>2.6437328717746396</v>
      </c>
      <c r="S498" s="12">
        <f t="shared" si="127"/>
        <v>9.638660082923493E-3</v>
      </c>
      <c r="X498" s="13">
        <f t="shared" si="128"/>
        <v>2.4243867467109403</v>
      </c>
      <c r="Y498" s="12">
        <f t="shared" si="129"/>
        <v>1.8827148344549804E-2</v>
      </c>
      <c r="AC498" s="13">
        <f t="shared" si="130"/>
        <v>2.4430209831886445</v>
      </c>
      <c r="AD498" s="12">
        <f t="shared" si="131"/>
        <v>2.1447906940398543E-2</v>
      </c>
      <c r="AH498" s="13">
        <f t="shared" si="132"/>
        <v>2.4523081584042838</v>
      </c>
      <c r="AI498" s="12">
        <f t="shared" si="133"/>
        <v>2.2260902131989377E-2</v>
      </c>
      <c r="AM498" s="13">
        <f t="shared" si="134"/>
        <v>2.455516446798006</v>
      </c>
      <c r="AN498" s="12">
        <f t="shared" si="135"/>
        <v>2.2516607939555452E-2</v>
      </c>
    </row>
    <row r="499" spans="1:40" x14ac:dyDescent="0.3">
      <c r="A499" s="13">
        <f t="shared" si="119"/>
        <v>8.9536476554959374E-3</v>
      </c>
      <c r="C499" s="13" t="str">
        <f t="shared" si="120"/>
        <v>A</v>
      </c>
      <c r="D499" s="12">
        <f t="shared" si="121"/>
        <v>-2</v>
      </c>
      <c r="H499" s="13" t="str">
        <f t="shared" si="122"/>
        <v>A</v>
      </c>
      <c r="I499" s="12">
        <f t="shared" si="123"/>
        <v>-2</v>
      </c>
      <c r="M499" s="13" t="str">
        <f t="shared" si="124"/>
        <v>A</v>
      </c>
      <c r="N499" s="12">
        <f t="shared" si="125"/>
        <v>-2</v>
      </c>
      <c r="R499" s="13">
        <f t="shared" si="126"/>
        <v>2.6530949599185307</v>
      </c>
      <c r="S499" s="12">
        <f t="shared" si="127"/>
        <v>9.8680820540399186E-3</v>
      </c>
      <c r="X499" s="13">
        <f t="shared" si="128"/>
        <v>2.4403954769439</v>
      </c>
      <c r="Y499" s="12">
        <f t="shared" si="129"/>
        <v>1.9011475075802448E-2</v>
      </c>
      <c r="AC499" s="13">
        <f t="shared" si="130"/>
        <v>2.4585723232727585</v>
      </c>
      <c r="AD499" s="12">
        <f t="shared" si="131"/>
        <v>2.1626621890628375E-2</v>
      </c>
      <c r="AH499" s="13">
        <f t="shared" si="132"/>
        <v>2.4676775661231232</v>
      </c>
      <c r="AI499" s="12">
        <f t="shared" si="133"/>
        <v>2.2438138882177747E-2</v>
      </c>
      <c r="AM499" s="13">
        <f t="shared" si="134"/>
        <v>2.4708261386137678</v>
      </c>
      <c r="AN499" s="12">
        <f t="shared" si="135"/>
        <v>2.2693401117279886E-2</v>
      </c>
    </row>
    <row r="500" spans="1:40" x14ac:dyDescent="0.3">
      <c r="A500" s="13">
        <f t="shared" si="119"/>
        <v>9.0782053017818554E-3</v>
      </c>
      <c r="C500" s="13" t="str">
        <f t="shared" si="120"/>
        <v>A</v>
      </c>
      <c r="D500" s="12">
        <f t="shared" si="121"/>
        <v>-2</v>
      </c>
      <c r="H500" s="13" t="str">
        <f t="shared" si="122"/>
        <v>A</v>
      </c>
      <c r="I500" s="12">
        <f t="shared" si="123"/>
        <v>-2</v>
      </c>
      <c r="M500" s="13" t="str">
        <f t="shared" si="124"/>
        <v>A</v>
      </c>
      <c r="N500" s="12">
        <f t="shared" si="125"/>
        <v>-2</v>
      </c>
      <c r="R500" s="13">
        <f t="shared" si="126"/>
        <v>2.6629314779453237</v>
      </c>
      <c r="S500" s="12">
        <f t="shared" si="127"/>
        <v>1.0098382034446704E-2</v>
      </c>
      <c r="X500" s="13">
        <f t="shared" si="128"/>
        <v>2.4565297370838368</v>
      </c>
      <c r="Y500" s="12">
        <f t="shared" si="129"/>
        <v>1.9197912276647466E-2</v>
      </c>
      <c r="AC500" s="13">
        <f t="shared" si="130"/>
        <v>2.4742536257146295</v>
      </c>
      <c r="AD500" s="12">
        <f t="shared" si="131"/>
        <v>2.1807481859437941E-2</v>
      </c>
      <c r="AH500" s="13">
        <f t="shared" si="132"/>
        <v>2.4831785218895868</v>
      </c>
      <c r="AI500" s="12">
        <f t="shared" si="133"/>
        <v>2.2617526308985739E-2</v>
      </c>
      <c r="AM500" s="13">
        <f t="shared" si="134"/>
        <v>2.48626786869045</v>
      </c>
      <c r="AN500" s="12">
        <f t="shared" si="135"/>
        <v>2.2872346401005744E-2</v>
      </c>
    </row>
    <row r="501" spans="1:40" x14ac:dyDescent="0.3">
      <c r="A501" s="13">
        <f t="shared" si="119"/>
        <v>9.2044957175317077E-3</v>
      </c>
      <c r="C501" s="13" t="str">
        <f t="shared" si="120"/>
        <v>A</v>
      </c>
      <c r="D501" s="12">
        <f t="shared" si="121"/>
        <v>-2</v>
      </c>
      <c r="H501" s="13" t="str">
        <f t="shared" si="122"/>
        <v>A</v>
      </c>
      <c r="I501" s="12">
        <f t="shared" si="123"/>
        <v>-2</v>
      </c>
      <c r="M501" s="13" t="str">
        <f t="shared" si="124"/>
        <v>A</v>
      </c>
      <c r="N501" s="12">
        <f t="shared" si="125"/>
        <v>-2</v>
      </c>
      <c r="R501" s="13">
        <f t="shared" si="126"/>
        <v>2.6732181169564742</v>
      </c>
      <c r="S501" s="12">
        <f t="shared" si="127"/>
        <v>1.032965488648825E-2</v>
      </c>
      <c r="X501" s="13">
        <f t="shared" si="128"/>
        <v>2.4727903943385643</v>
      </c>
      <c r="Y501" s="12">
        <f t="shared" si="129"/>
        <v>1.9386486703367296E-2</v>
      </c>
      <c r="AC501" s="13">
        <f t="shared" si="130"/>
        <v>2.4900657481829396</v>
      </c>
      <c r="AD501" s="12">
        <f t="shared" si="131"/>
        <v>2.1990513433269424E-2</v>
      </c>
      <c r="AH501" s="13">
        <f t="shared" si="132"/>
        <v>2.4988118847702259</v>
      </c>
      <c r="AI501" s="12">
        <f t="shared" si="133"/>
        <v>2.2799091029801207E-2</v>
      </c>
      <c r="AM501" s="13">
        <f t="shared" si="134"/>
        <v>2.501842497366666</v>
      </c>
      <c r="AN501" s="12">
        <f t="shared" si="135"/>
        <v>2.3053470421855776E-2</v>
      </c>
    </row>
    <row r="502" spans="1:40" x14ac:dyDescent="0.3">
      <c r="A502" s="13">
        <f t="shared" si="119"/>
        <v>9.3325430079699116E-3</v>
      </c>
      <c r="C502" s="13" t="str">
        <f t="shared" si="120"/>
        <v>A</v>
      </c>
      <c r="D502" s="12">
        <f t="shared" si="121"/>
        <v>-2</v>
      </c>
      <c r="H502" s="13" t="str">
        <f t="shared" si="122"/>
        <v>A</v>
      </c>
      <c r="I502" s="12">
        <f t="shared" si="123"/>
        <v>-2</v>
      </c>
      <c r="M502" s="13" t="str">
        <f t="shared" si="124"/>
        <v>A</v>
      </c>
      <c r="N502" s="12">
        <f t="shared" si="125"/>
        <v>-2</v>
      </c>
      <c r="R502" s="13">
        <f t="shared" si="126"/>
        <v>2.683933017054223</v>
      </c>
      <c r="S502" s="12">
        <f t="shared" si="127"/>
        <v>1.0561989997958647E-2</v>
      </c>
      <c r="X502" s="13">
        <f t="shared" si="128"/>
        <v>2.4891783217848817</v>
      </c>
      <c r="Y502" s="12">
        <f t="shared" si="129"/>
        <v>1.9577225461627934E-2</v>
      </c>
      <c r="AC502" s="13">
        <f t="shared" si="130"/>
        <v>2.5060095536985956</v>
      </c>
      <c r="AD502" s="12">
        <f t="shared" si="131"/>
        <v>2.2175743548196875E-2</v>
      </c>
      <c r="AH502" s="13">
        <f t="shared" si="132"/>
        <v>2.5145785188814105</v>
      </c>
      <c r="AI502" s="12">
        <f t="shared" si="133"/>
        <v>2.2982860010611304E-2</v>
      </c>
      <c r="AM502" s="13">
        <f t="shared" si="134"/>
        <v>2.5175508899221284</v>
      </c>
      <c r="AN502" s="12">
        <f t="shared" si="135"/>
        <v>2.3236800159224209E-2</v>
      </c>
    </row>
    <row r="503" spans="1:40" x14ac:dyDescent="0.3">
      <c r="A503" s="13">
        <f t="shared" si="119"/>
        <v>9.462371613657929E-3</v>
      </c>
      <c r="C503" s="13" t="str">
        <f t="shared" si="120"/>
        <v>A</v>
      </c>
      <c r="D503" s="12">
        <f t="shared" si="121"/>
        <v>-2</v>
      </c>
      <c r="H503" s="13" t="str">
        <f t="shared" si="122"/>
        <v>A</v>
      </c>
      <c r="I503" s="12">
        <f t="shared" si="123"/>
        <v>-2</v>
      </c>
      <c r="M503" s="13" t="str">
        <f t="shared" si="124"/>
        <v>A</v>
      </c>
      <c r="N503" s="12">
        <f t="shared" si="125"/>
        <v>-2</v>
      </c>
      <c r="R503" s="13">
        <f t="shared" si="126"/>
        <v>2.6950564652497166</v>
      </c>
      <c r="S503" s="12">
        <f t="shared" si="127"/>
        <v>1.0795471952244822E-2</v>
      </c>
      <c r="X503" s="13">
        <f t="shared" si="128"/>
        <v>2.5056943984106628</v>
      </c>
      <c r="Y503" s="12">
        <f t="shared" si="129"/>
        <v>1.9770156011238414E-2</v>
      </c>
      <c r="AC503" s="13">
        <f t="shared" si="130"/>
        <v>2.52208591068635</v>
      </c>
      <c r="AD503" s="12">
        <f t="shared" si="131"/>
        <v>2.2363199494689328E-2</v>
      </c>
      <c r="AH503" s="13">
        <f t="shared" si="132"/>
        <v>2.5304792934449063</v>
      </c>
      <c r="AI503" s="12">
        <f t="shared" si="133"/>
        <v>2.316886057077475E-2</v>
      </c>
      <c r="AM503" s="13">
        <f t="shared" si="134"/>
        <v>2.5333939166343349</v>
      </c>
      <c r="AN503" s="12">
        <f t="shared" si="135"/>
        <v>2.3422362945550522E-2</v>
      </c>
    </row>
    <row r="504" spans="1:40" x14ac:dyDescent="0.3">
      <c r="A504" s="13">
        <f t="shared" si="119"/>
        <v>9.5940063151593365E-3</v>
      </c>
      <c r="C504" s="13" t="str">
        <f t="shared" si="120"/>
        <v>A</v>
      </c>
      <c r="D504" s="12">
        <f t="shared" si="121"/>
        <v>-2</v>
      </c>
      <c r="H504" s="13" t="str">
        <f t="shared" si="122"/>
        <v>A</v>
      </c>
      <c r="I504" s="12">
        <f t="shared" si="123"/>
        <v>-2</v>
      </c>
      <c r="M504" s="13" t="str">
        <f t="shared" si="124"/>
        <v>A</v>
      </c>
      <c r="N504" s="12">
        <f t="shared" si="125"/>
        <v>-2</v>
      </c>
      <c r="R504" s="13">
        <f t="shared" si="126"/>
        <v>2.7065706385665389</v>
      </c>
      <c r="S504" s="12">
        <f t="shared" si="127"/>
        <v>1.1030181104378993E-2</v>
      </c>
      <c r="X504" s="13">
        <f t="shared" si="128"/>
        <v>2.5223395091572689</v>
      </c>
      <c r="Y504" s="12">
        <f t="shared" si="129"/>
        <v>1.9965306170975059E-2</v>
      </c>
      <c r="AC504" s="13">
        <f t="shared" si="130"/>
        <v>2.5382956930267544</v>
      </c>
      <c r="AD504" s="12">
        <f t="shared" si="131"/>
        <v>2.2552908922438764E-2</v>
      </c>
      <c r="AH504" s="13">
        <f t="shared" si="132"/>
        <v>2.5465150828438348</v>
      </c>
      <c r="AI504" s="12">
        <f t="shared" si="133"/>
        <v>2.335712038785915E-2</v>
      </c>
      <c r="AM504" s="13">
        <f t="shared" si="134"/>
        <v>2.5493724528356623</v>
      </c>
      <c r="AN504" s="12">
        <f t="shared" si="135"/>
        <v>2.3610186471158409E-2</v>
      </c>
    </row>
    <row r="505" spans="1:40" x14ac:dyDescent="0.3">
      <c r="A505" s="13">
        <f t="shared" si="119"/>
        <v>9.7274722377696451E-3</v>
      </c>
      <c r="C505" s="13" t="str">
        <f t="shared" si="120"/>
        <v>A</v>
      </c>
      <c r="D505" s="12">
        <f t="shared" si="121"/>
        <v>-2</v>
      </c>
      <c r="H505" s="13" t="str">
        <f t="shared" si="122"/>
        <v>A</v>
      </c>
      <c r="I505" s="12">
        <f t="shared" si="123"/>
        <v>-2</v>
      </c>
      <c r="M505" s="13" t="str">
        <f t="shared" si="124"/>
        <v>A</v>
      </c>
      <c r="N505" s="12">
        <f t="shared" si="125"/>
        <v>-2</v>
      </c>
      <c r="R505" s="13">
        <f t="shared" si="126"/>
        <v>2.7184593844622826</v>
      </c>
      <c r="S505" s="12">
        <f t="shared" si="127"/>
        <v>1.1266194078750362E-2</v>
      </c>
      <c r="X505" s="13">
        <f t="shared" si="128"/>
        <v>2.5391145449622781</v>
      </c>
      <c r="Y505" s="12">
        <f t="shared" si="129"/>
        <v>2.0162704123470838E-2</v>
      </c>
      <c r="AC505" s="13">
        <f t="shared" si="130"/>
        <v>2.5546397801084066</v>
      </c>
      <c r="AD505" s="12">
        <f t="shared" si="131"/>
        <v>2.2744899845253547E-2</v>
      </c>
      <c r="AH505" s="13">
        <f t="shared" si="132"/>
        <v>2.5626867666789921</v>
      </c>
      <c r="AI505" s="12">
        <f t="shared" si="133"/>
        <v>2.3547667502543945E-2</v>
      </c>
      <c r="AM505" s="13">
        <f t="shared" si="134"/>
        <v>2.565487378970857</v>
      </c>
      <c r="AN505" s="12">
        <f t="shared" si="135"/>
        <v>2.3800298789160356E-2</v>
      </c>
    </row>
    <row r="506" spans="1:40" x14ac:dyDescent="0.3">
      <c r="A506" s="13">
        <f t="shared" si="119"/>
        <v>9.862794856312097E-3</v>
      </c>
      <c r="C506" s="13" t="str">
        <f t="shared" si="120"/>
        <v>A</v>
      </c>
      <c r="D506" s="12">
        <f t="shared" si="121"/>
        <v>-2</v>
      </c>
      <c r="H506" s="13" t="str">
        <f t="shared" si="122"/>
        <v>A</v>
      </c>
      <c r="I506" s="12">
        <f t="shared" si="123"/>
        <v>-2</v>
      </c>
      <c r="M506" s="13" t="str">
        <f t="shared" si="124"/>
        <v>A</v>
      </c>
      <c r="N506" s="12">
        <f t="shared" si="125"/>
        <v>-2</v>
      </c>
      <c r="R506" s="13">
        <f t="shared" si="126"/>
        <v>2.7307080322487365</v>
      </c>
      <c r="S506" s="12">
        <f t="shared" si="127"/>
        <v>1.1503584201209322E-2</v>
      </c>
      <c r="X506" s="13">
        <f t="shared" si="128"/>
        <v>2.5560204028025555</v>
      </c>
      <c r="Y506" s="12">
        <f t="shared" si="129"/>
        <v>2.0362378420171367E-2</v>
      </c>
      <c r="AC506" s="13">
        <f t="shared" si="130"/>
        <v>2.5711190568805242</v>
      </c>
      <c r="AD506" s="12">
        <f t="shared" si="131"/>
        <v>2.29392006460187E-2</v>
      </c>
      <c r="AH506" s="13">
        <f t="shared" si="132"/>
        <v>2.5789952298255581</v>
      </c>
      <c r="AI506" s="12">
        <f t="shared" si="133"/>
        <v>2.3740530323590265E-2</v>
      </c>
      <c r="AM506" s="13">
        <f t="shared" si="134"/>
        <v>2.5817395806549479</v>
      </c>
      <c r="AN506" s="12">
        <f t="shared" si="135"/>
        <v>2.3992728320429303E-2</v>
      </c>
    </row>
    <row r="507" spans="1:40" x14ac:dyDescent="0.3">
      <c r="A507" s="13">
        <f t="shared" si="119"/>
        <v>9.9999999999999985E-3</v>
      </c>
      <c r="C507" s="13" t="str">
        <f t="shared" si="120"/>
        <v>A</v>
      </c>
      <c r="D507" s="12">
        <f t="shared" si="121"/>
        <v>-2</v>
      </c>
      <c r="H507" s="13" t="str">
        <f t="shared" si="122"/>
        <v>A</v>
      </c>
      <c r="I507" s="12">
        <f t="shared" si="123"/>
        <v>-2</v>
      </c>
      <c r="M507" s="13" t="str">
        <f t="shared" si="124"/>
        <v>A</v>
      </c>
      <c r="N507" s="12">
        <f t="shared" si="125"/>
        <v>-2</v>
      </c>
      <c r="R507" s="13">
        <f t="shared" si="126"/>
        <v>2.7433032304062746</v>
      </c>
      <c r="S507" s="12">
        <f t="shared" si="127"/>
        <v>1.1742421875926319E-2</v>
      </c>
      <c r="X507" s="13">
        <f t="shared" si="128"/>
        <v>2.5730579857376314</v>
      </c>
      <c r="Y507" s="12">
        <f t="shared" si="129"/>
        <v>2.0564357986357983E-2</v>
      </c>
      <c r="AC507" s="13">
        <f t="shared" si="130"/>
        <v>2.5877344139058334</v>
      </c>
      <c r="AD507" s="12">
        <f t="shared" si="131"/>
        <v>2.3135840081723209E-2</v>
      </c>
      <c r="AH507" s="13">
        <f t="shared" si="132"/>
        <v>2.5954413624901345</v>
      </c>
      <c r="AI507" s="12">
        <f t="shared" si="133"/>
        <v>2.3935737632878255E-2</v>
      </c>
      <c r="AM507" s="13">
        <f t="shared" si="134"/>
        <v>2.5981299487315046</v>
      </c>
      <c r="AN507" s="12">
        <f t="shared" si="135"/>
        <v>2.4187503858637795E-2</v>
      </c>
    </row>
    <row r="508" spans="1:40" x14ac:dyDescent="0.3">
      <c r="A508" s="13">
        <f t="shared" si="119"/>
        <v>1.013911385736679E-2</v>
      </c>
      <c r="C508" s="13" t="str">
        <f t="shared" si="120"/>
        <v>A</v>
      </c>
      <c r="D508" s="12">
        <f t="shared" si="121"/>
        <v>-2</v>
      </c>
      <c r="H508" s="13" t="str">
        <f t="shared" si="122"/>
        <v>A</v>
      </c>
      <c r="I508" s="12">
        <f t="shared" si="123"/>
        <v>-2</v>
      </c>
      <c r="M508" s="13" t="str">
        <f t="shared" si="124"/>
        <v>A</v>
      </c>
      <c r="N508" s="12">
        <f t="shared" si="125"/>
        <v>-2</v>
      </c>
      <c r="R508" s="13">
        <f t="shared" si="126"/>
        <v>2.7562328056430814</v>
      </c>
      <c r="S508" s="12">
        <f t="shared" si="127"/>
        <v>1.1982774915492926E-2</v>
      </c>
      <c r="X508" s="13">
        <f t="shared" si="128"/>
        <v>2.5902282029534307</v>
      </c>
      <c r="Y508" s="12">
        <f t="shared" si="129"/>
        <v>2.0768672126239038E-2</v>
      </c>
      <c r="AC508" s="13">
        <f t="shared" si="130"/>
        <v>2.6044867474137408</v>
      </c>
      <c r="AD508" s="12">
        <f t="shared" si="131"/>
        <v>2.3334847288556115E-2</v>
      </c>
      <c r="AH508" s="13">
        <f t="shared" si="132"/>
        <v>2.6120260602681662</v>
      </c>
      <c r="AI508" s="12">
        <f t="shared" si="133"/>
        <v>2.4133318590512893E-2</v>
      </c>
      <c r="AM508" s="13">
        <f t="shared" si="134"/>
        <v>2.614659379331326</v>
      </c>
      <c r="AN508" s="12">
        <f t="shared" si="135"/>
        <v>2.4384654575365729E-2</v>
      </c>
    </row>
    <row r="509" spans="1:40" x14ac:dyDescent="0.3">
      <c r="A509" s="13">
        <f t="shared" si="119"/>
        <v>1.0280162981264728E-2</v>
      </c>
      <c r="C509" s="13" t="str">
        <f t="shared" si="120"/>
        <v>A</v>
      </c>
      <c r="D509" s="12">
        <f t="shared" si="121"/>
        <v>-2</v>
      </c>
      <c r="H509" s="13" t="str">
        <f t="shared" si="122"/>
        <v>A</v>
      </c>
      <c r="I509" s="12">
        <f t="shared" si="123"/>
        <v>-2</v>
      </c>
      <c r="M509" s="13" t="str">
        <f t="shared" si="124"/>
        <v>A</v>
      </c>
      <c r="N509" s="12">
        <f t="shared" si="125"/>
        <v>-2</v>
      </c>
      <c r="R509" s="13">
        <f t="shared" si="126"/>
        <v>2.7694856403056627</v>
      </c>
      <c r="S509" s="12">
        <f t="shared" si="127"/>
        <v>1.2224708831257551E-2</v>
      </c>
      <c r="X509" s="13">
        <f t="shared" si="128"/>
        <v>2.6075319698063275</v>
      </c>
      <c r="Y509" s="12">
        <f t="shared" si="129"/>
        <v>2.0975350528110535E-2</v>
      </c>
      <c r="AC509" s="13">
        <f t="shared" si="130"/>
        <v>2.6213769593538561</v>
      </c>
      <c r="AD509" s="12">
        <f t="shared" si="131"/>
        <v>2.3536251787071735E-2</v>
      </c>
      <c r="AH509" s="13">
        <f t="shared" si="132"/>
        <v>2.6287502242017062</v>
      </c>
      <c r="AI509" s="12">
        <f t="shared" si="133"/>
        <v>2.4333302739999479E-2</v>
      </c>
      <c r="AM509" s="13">
        <f t="shared" si="134"/>
        <v>2.6313287739314646</v>
      </c>
      <c r="AN509" s="12">
        <f t="shared" si="135"/>
        <v>2.4584210025277952E-2</v>
      </c>
    </row>
    <row r="510" spans="1:40" x14ac:dyDescent="0.3">
      <c r="A510" s="13">
        <f t="shared" si="119"/>
        <v>1.0423174293933033E-2</v>
      </c>
      <c r="C510" s="13" t="str">
        <f t="shared" si="120"/>
        <v>A</v>
      </c>
      <c r="D510" s="12">
        <f t="shared" si="121"/>
        <v>-2</v>
      </c>
      <c r="H510" s="13" t="str">
        <f t="shared" si="122"/>
        <v>A</v>
      </c>
      <c r="I510" s="12">
        <f t="shared" si="123"/>
        <v>-2</v>
      </c>
      <c r="M510" s="13" t="str">
        <f t="shared" si="124"/>
        <v>A</v>
      </c>
      <c r="N510" s="12">
        <f t="shared" si="125"/>
        <v>-2</v>
      </c>
      <c r="R510" s="13">
        <f t="shared" si="126"/>
        <v>2.783051565349548</v>
      </c>
      <c r="S510" s="12">
        <f t="shared" si="127"/>
        <v>1.2468287089688713E-2</v>
      </c>
      <c r="X510" s="13">
        <f t="shared" si="128"/>
        <v>2.624970207867531</v>
      </c>
      <c r="Y510" s="12">
        <f t="shared" si="129"/>
        <v>2.1184423269586774E-2</v>
      </c>
      <c r="AC510" s="13">
        <f t="shared" si="130"/>
        <v>2.6384059574497853</v>
      </c>
      <c r="AD510" s="12">
        <f t="shared" si="131"/>
        <v>2.3740083487425234E-2</v>
      </c>
      <c r="AH510" s="13">
        <f t="shared" si="132"/>
        <v>2.6456147608375207</v>
      </c>
      <c r="AI510" s="12">
        <f t="shared" si="133"/>
        <v>2.4535720013489387E-2</v>
      </c>
      <c r="AM510" s="13">
        <f t="shared" si="134"/>
        <v>2.648139039414656</v>
      </c>
      <c r="AN510" s="12">
        <f t="shared" si="135"/>
        <v>2.4786200151371975E-2</v>
      </c>
    </row>
    <row r="511" spans="1:40" x14ac:dyDescent="0.3">
      <c r="A511" s="13">
        <f t="shared" si="119"/>
        <v>1.0568175092136584E-2</v>
      </c>
      <c r="C511" s="13" t="str">
        <f t="shared" si="120"/>
        <v>A</v>
      </c>
      <c r="D511" s="12">
        <f t="shared" si="121"/>
        <v>-2</v>
      </c>
      <c r="H511" s="13" t="str">
        <f t="shared" si="122"/>
        <v>A</v>
      </c>
      <c r="I511" s="12">
        <f t="shared" si="123"/>
        <v>-2</v>
      </c>
      <c r="M511" s="13" t="str">
        <f t="shared" si="124"/>
        <v>A</v>
      </c>
      <c r="N511" s="12">
        <f t="shared" si="125"/>
        <v>-2</v>
      </c>
      <c r="R511" s="13">
        <f t="shared" si="126"/>
        <v>2.7969212665621965</v>
      </c>
      <c r="S511" s="12">
        <f t="shared" si="127"/>
        <v>1.2713571339591143E-2</v>
      </c>
      <c r="X511" s="13">
        <f t="shared" si="128"/>
        <v>2.6425438449678191</v>
      </c>
      <c r="Y511" s="12">
        <f t="shared" si="129"/>
        <v>2.1395920822902141E-2</v>
      </c>
      <c r="AC511" s="13">
        <f t="shared" si="130"/>
        <v>2.6555746552532495</v>
      </c>
      <c r="AD511" s="12">
        <f t="shared" si="131"/>
        <v>2.3946372694679488E-2</v>
      </c>
      <c r="AH511" s="13">
        <f t="shared" si="132"/>
        <v>2.6626205822855478</v>
      </c>
      <c r="AI511" s="12">
        <f t="shared" si="133"/>
        <v>2.4740600737097242E-2</v>
      </c>
      <c r="AM511" s="13">
        <f t="shared" si="134"/>
        <v>2.6650910881290875</v>
      </c>
      <c r="AN511" s="12">
        <f t="shared" si="135"/>
        <v>2.4990655290297415E-2</v>
      </c>
    </row>
    <row r="512" spans="1:40" x14ac:dyDescent="0.3">
      <c r="A512" s="13">
        <f t="shared" si="119"/>
        <v>1.0715193052376058E-2</v>
      </c>
      <c r="C512" s="13" t="str">
        <f t="shared" si="120"/>
        <v>A</v>
      </c>
      <c r="D512" s="12">
        <f t="shared" si="121"/>
        <v>-2</v>
      </c>
      <c r="H512" s="13" t="str">
        <f t="shared" si="122"/>
        <v>A</v>
      </c>
      <c r="I512" s="12">
        <f t="shared" si="123"/>
        <v>-2</v>
      </c>
      <c r="M512" s="13" t="str">
        <f t="shared" si="124"/>
        <v>A</v>
      </c>
      <c r="N512" s="12">
        <f t="shared" si="125"/>
        <v>-2</v>
      </c>
      <c r="R512" s="13">
        <f t="shared" si="126"/>
        <v>2.8110862021199177</v>
      </c>
      <c r="S512" s="12">
        <f t="shared" si="127"/>
        <v>1.2960621614213259E-2</v>
      </c>
      <c r="X512" s="13">
        <f t="shared" si="128"/>
        <v>2.6602538152425912</v>
      </c>
      <c r="Y512" s="12">
        <f t="shared" si="129"/>
        <v>2.1609874060285066E-2</v>
      </c>
      <c r="AC512" s="13">
        <f t="shared" si="130"/>
        <v>2.6728839721984983</v>
      </c>
      <c r="AD512" s="12">
        <f t="shared" si="131"/>
        <v>2.4155150114184079E-2</v>
      </c>
      <c r="AH512" s="13">
        <f t="shared" si="132"/>
        <v>2.6797686062776793</v>
      </c>
      <c r="AI512" s="12">
        <f t="shared" si="133"/>
        <v>2.494797563629042E-2</v>
      </c>
      <c r="AM512" s="13">
        <f t="shared" si="134"/>
        <v>2.682185837948539</v>
      </c>
      <c r="AN512" s="12">
        <f t="shared" si="135"/>
        <v>2.5197606177747682E-2</v>
      </c>
    </row>
    <row r="513" spans="1:40" x14ac:dyDescent="0.3">
      <c r="A513" s="13">
        <f t="shared" si="119"/>
        <v>1.0864256236170657E-2</v>
      </c>
      <c r="C513" s="13" t="str">
        <f t="shared" si="120"/>
        <v>A</v>
      </c>
      <c r="D513" s="12">
        <f t="shared" si="121"/>
        <v>-2</v>
      </c>
      <c r="H513" s="13" t="str">
        <f t="shared" si="122"/>
        <v>A</v>
      </c>
      <c r="I513" s="12">
        <f t="shared" si="123"/>
        <v>-2</v>
      </c>
      <c r="M513" s="13" t="str">
        <f t="shared" si="124"/>
        <v>A</v>
      </c>
      <c r="N513" s="12">
        <f t="shared" si="125"/>
        <v>-2</v>
      </c>
      <c r="R513" s="13">
        <f t="shared" si="126"/>
        <v>2.8255385298769236</v>
      </c>
      <c r="S513" s="12">
        <f t="shared" si="127"/>
        <v>1.3209496511642776E-2</v>
      </c>
      <c r="X513" s="13">
        <f t="shared" si="128"/>
        <v>2.6781010591773007</v>
      </c>
      <c r="Y513" s="12">
        <f t="shared" si="129"/>
        <v>2.182631425940515E-2</v>
      </c>
      <c r="AC513" s="13">
        <f t="shared" si="130"/>
        <v>2.6903348336570407</v>
      </c>
      <c r="AD513" s="12">
        <f t="shared" si="131"/>
        <v>2.4366446857027796E-2</v>
      </c>
      <c r="AH513" s="13">
        <f t="shared" si="132"/>
        <v>2.6970597562268934</v>
      </c>
      <c r="AI513" s="12">
        <f t="shared" si="133"/>
        <v>2.5157875841352095E-2</v>
      </c>
      <c r="AM513" s="13">
        <f t="shared" si="134"/>
        <v>2.6994242123328762</v>
      </c>
      <c r="AN513" s="12">
        <f t="shared" si="135"/>
        <v>2.5407083953925345E-2</v>
      </c>
    </row>
    <row r="514" spans="1:40" x14ac:dyDescent="0.3">
      <c r="A514" s="13">
        <f t="shared" si="119"/>
        <v>1.1015393095414138E-2</v>
      </c>
      <c r="C514" s="13" t="str">
        <f t="shared" si="120"/>
        <v>A</v>
      </c>
      <c r="D514" s="12">
        <f t="shared" si="121"/>
        <v>-2</v>
      </c>
      <c r="H514" s="13" t="str">
        <f t="shared" si="122"/>
        <v>A</v>
      </c>
      <c r="I514" s="12">
        <f t="shared" si="123"/>
        <v>-2</v>
      </c>
      <c r="M514" s="13" t="str">
        <f t="shared" si="124"/>
        <v>A</v>
      </c>
      <c r="N514" s="12">
        <f t="shared" si="125"/>
        <v>-2</v>
      </c>
      <c r="R514" s="13">
        <f t="shared" si="126"/>
        <v>2.8402710430426148</v>
      </c>
      <c r="S514" s="12">
        <f t="shared" si="127"/>
        <v>1.3460253356359345E-2</v>
      </c>
      <c r="X514" s="13">
        <f t="shared" si="128"/>
        <v>2.6960865236531815</v>
      </c>
      <c r="Y514" s="12">
        <f t="shared" si="129"/>
        <v>2.2045273108894321E-2</v>
      </c>
      <c r="AC514" s="13">
        <f t="shared" si="130"/>
        <v>2.7079281709926621</v>
      </c>
      <c r="AD514" s="12">
        <f t="shared" si="131"/>
        <v>2.4580294445565049E-2</v>
      </c>
      <c r="AH514" s="13">
        <f t="shared" si="132"/>
        <v>2.7144949612867055</v>
      </c>
      <c r="AI514" s="12">
        <f t="shared" si="133"/>
        <v>2.5370332892918269E-2</v>
      </c>
      <c r="AM514" s="13">
        <f t="shared" si="134"/>
        <v>2.7168071403888789</v>
      </c>
      <c r="AN514" s="12">
        <f t="shared" si="135"/>
        <v>2.5619120169081615E-2</v>
      </c>
    </row>
    <row r="515" spans="1:40" x14ac:dyDescent="0.3">
      <c r="A515" s="13">
        <f t="shared" si="119"/>
        <v>1.1168632477805607E-2</v>
      </c>
      <c r="C515" s="13" t="str">
        <f t="shared" si="120"/>
        <v>A</v>
      </c>
      <c r="D515" s="12">
        <f t="shared" si="121"/>
        <v>-2</v>
      </c>
      <c r="H515" s="13" t="str">
        <f t="shared" si="122"/>
        <v>A</v>
      </c>
      <c r="I515" s="12">
        <f t="shared" si="123"/>
        <v>-2</v>
      </c>
      <c r="M515" s="13" t="str">
        <f t="shared" si="124"/>
        <v>A</v>
      </c>
      <c r="N515" s="12">
        <f t="shared" si="125"/>
        <v>-2</v>
      </c>
      <c r="R515" s="13">
        <f t="shared" si="126"/>
        <v>2.8552771131148784</v>
      </c>
      <c r="S515" s="12">
        <f t="shared" si="127"/>
        <v>1.3712948344379014E-2</v>
      </c>
      <c r="X515" s="13">
        <f t="shared" si="128"/>
        <v>2.7142111619933647</v>
      </c>
      <c r="Y515" s="12">
        <f t="shared" si="129"/>
        <v>2.22667827139435E-2</v>
      </c>
      <c r="AC515" s="13">
        <f t="shared" si="130"/>
        <v>2.7256649216167643</v>
      </c>
      <c r="AD515" s="12">
        <f t="shared" si="131"/>
        <v>2.4796724819018002E-2</v>
      </c>
      <c r="AH515" s="13">
        <f t="shared" si="132"/>
        <v>2.7320751564109491</v>
      </c>
      <c r="AI515" s="12">
        <f t="shared" si="133"/>
        <v>2.5585378747590707E-2</v>
      </c>
      <c r="AM515" s="13">
        <f t="shared" si="134"/>
        <v>2.7343355569314443</v>
      </c>
      <c r="AN515" s="12">
        <f t="shared" si="135"/>
        <v>2.5833746789131567E-2</v>
      </c>
    </row>
    <row r="516" spans="1:40" x14ac:dyDescent="0.3">
      <c r="A516" s="13">
        <f t="shared" si="119"/>
        <v>1.1324003632355565E-2</v>
      </c>
      <c r="C516" s="13" t="str">
        <f t="shared" si="120"/>
        <v>A</v>
      </c>
      <c r="D516" s="12">
        <f t="shared" si="121"/>
        <v>-2</v>
      </c>
      <c r="H516" s="13" t="str">
        <f t="shared" si="122"/>
        <v>A</v>
      </c>
      <c r="I516" s="12">
        <f t="shared" si="123"/>
        <v>-2</v>
      </c>
      <c r="M516" s="13" t="str">
        <f t="shared" si="124"/>
        <v>A</v>
      </c>
      <c r="N516" s="12">
        <f t="shared" si="125"/>
        <v>-2</v>
      </c>
      <c r="R516" s="13">
        <f t="shared" si="126"/>
        <v>2.8705506391113782</v>
      </c>
      <c r="S516" s="12">
        <f t="shared" si="127"/>
        <v>1.3967636674063231E-2</v>
      </c>
      <c r="X516" s="13">
        <f t="shared" si="128"/>
        <v>2.7324759340093161</v>
      </c>
      <c r="Y516" s="12">
        <f t="shared" si="129"/>
        <v>2.2490875601975029E-2</v>
      </c>
      <c r="AC516" s="13">
        <f t="shared" si="130"/>
        <v>2.7435460290439879</v>
      </c>
      <c r="AD516" s="12">
        <f t="shared" si="131"/>
        <v>2.5015770339154531E-2</v>
      </c>
      <c r="AH516" s="13">
        <f t="shared" si="132"/>
        <v>2.7498012824138671</v>
      </c>
      <c r="AI516" s="12">
        <f t="shared" si="133"/>
        <v>2.5803045783625748E-2</v>
      </c>
      <c r="AM516" s="13">
        <f t="shared" si="134"/>
        <v>2.7520104025450789</v>
      </c>
      <c r="AN516" s="12">
        <f t="shared" si="135"/>
        <v>2.6050996201345558E-2</v>
      </c>
    </row>
    <row r="517" spans="1:40" x14ac:dyDescent="0.3">
      <c r="A517" s="13">
        <f t="shared" si="119"/>
        <v>1.148153621496883E-2</v>
      </c>
      <c r="C517" s="13" t="str">
        <f t="shared" si="120"/>
        <v>A</v>
      </c>
      <c r="D517" s="12">
        <f t="shared" si="121"/>
        <v>-2</v>
      </c>
      <c r="H517" s="13" t="str">
        <f t="shared" si="122"/>
        <v>A</v>
      </c>
      <c r="I517" s="12">
        <f t="shared" si="123"/>
        <v>-2</v>
      </c>
      <c r="M517" s="13" t="str">
        <f t="shared" si="124"/>
        <v>A</v>
      </c>
      <c r="N517" s="12">
        <f t="shared" si="125"/>
        <v>-2</v>
      </c>
      <c r="R517" s="13">
        <f t="shared" si="126"/>
        <v>2.8860860022852628</v>
      </c>
      <c r="S517" s="12">
        <f t="shared" si="127"/>
        <v>1.422437266436624E-2</v>
      </c>
      <c r="X517" s="13">
        <f t="shared" si="128"/>
        <v>2.7508818060476337</v>
      </c>
      <c r="Y517" s="12">
        <f t="shared" si="129"/>
        <v>2.2717584728392994E-2</v>
      </c>
      <c r="AC517" s="13">
        <f t="shared" si="130"/>
        <v>2.7615724429481463</v>
      </c>
      <c r="AD517" s="12">
        <f t="shared" si="131"/>
        <v>2.5237463796044125E-2</v>
      </c>
      <c r="AH517" s="13">
        <f t="shared" si="132"/>
        <v>2.7676742860305503</v>
      </c>
      <c r="AI517" s="12">
        <f t="shared" si="133"/>
        <v>2.6023366806700979E-2</v>
      </c>
      <c r="AM517" s="13">
        <f t="shared" si="134"/>
        <v>2.7698326236457791</v>
      </c>
      <c r="AN517" s="12">
        <f t="shared" si="135"/>
        <v>2.6270901220118423E-2</v>
      </c>
    </row>
    <row r="518" spans="1:40" x14ac:dyDescent="0.3">
      <c r="A518" s="13">
        <f t="shared" si="119"/>
        <v>1.1641260294104901E-2</v>
      </c>
      <c r="C518" s="13" t="str">
        <f t="shared" si="120"/>
        <v>A</v>
      </c>
      <c r="D518" s="12">
        <f t="shared" si="121"/>
        <v>-2</v>
      </c>
      <c r="H518" s="13" t="str">
        <f t="shared" si="122"/>
        <v>A</v>
      </c>
      <c r="I518" s="12">
        <f t="shared" si="123"/>
        <v>-2</v>
      </c>
      <c r="M518" s="13" t="str">
        <f t="shared" si="124"/>
        <v>A</v>
      </c>
      <c r="N518" s="12">
        <f t="shared" si="125"/>
        <v>-2</v>
      </c>
      <c r="R518" s="13">
        <f t="shared" si="126"/>
        <v>2.9018780256316203</v>
      </c>
      <c r="S518" s="12">
        <f t="shared" si="127"/>
        <v>1.4483209862041694E-2</v>
      </c>
      <c r="X518" s="13">
        <f t="shared" si="128"/>
        <v>2.7694297510371984</v>
      </c>
      <c r="Y518" s="12">
        <f t="shared" si="129"/>
        <v>2.2946943482411428E-2</v>
      </c>
      <c r="AC518" s="13">
        <f t="shared" si="130"/>
        <v>2.7797451192184583</v>
      </c>
      <c r="AD518" s="12">
        <f t="shared" si="131"/>
        <v>2.5461838413891748E-2</v>
      </c>
      <c r="AH518" s="13">
        <f t="shared" si="132"/>
        <v>2.7856951199776478</v>
      </c>
      <c r="AI518" s="12">
        <f t="shared" si="133"/>
        <v>2.6246375055760211E-2</v>
      </c>
      <c r="AM518" s="13">
        <f t="shared" si="134"/>
        <v>2.7878031725431858</v>
      </c>
      <c r="AN518" s="12">
        <f t="shared" si="135"/>
        <v>2.6493495092817069E-2</v>
      </c>
    </row>
    <row r="519" spans="1:40" x14ac:dyDescent="0.3">
      <c r="A519" s="13">
        <f t="shared" si="119"/>
        <v>1.1803206356517293E-2</v>
      </c>
      <c r="C519" s="13" t="str">
        <f t="shared" si="120"/>
        <v>A</v>
      </c>
      <c r="D519" s="12">
        <f t="shared" si="121"/>
        <v>-2</v>
      </c>
      <c r="H519" s="13" t="str">
        <f t="shared" si="122"/>
        <v>A</v>
      </c>
      <c r="I519" s="12">
        <f t="shared" si="123"/>
        <v>-2</v>
      </c>
      <c r="M519" s="13" t="str">
        <f t="shared" si="124"/>
        <v>A</v>
      </c>
      <c r="N519" s="12">
        <f t="shared" si="125"/>
        <v>-2</v>
      </c>
      <c r="R519" s="13">
        <f t="shared" si="126"/>
        <v>2.917921937591216</v>
      </c>
      <c r="S519" s="12">
        <f t="shared" si="127"/>
        <v>1.4744201139119829E-2</v>
      </c>
      <c r="X519" s="13">
        <f t="shared" si="128"/>
        <v>2.7881207485366826</v>
      </c>
      <c r="Y519" s="12">
        <f t="shared" si="129"/>
        <v>2.3178985692962513E-2</v>
      </c>
      <c r="AC519" s="13">
        <f t="shared" si="130"/>
        <v>2.7980650200160939</v>
      </c>
      <c r="AD519" s="12">
        <f t="shared" si="131"/>
        <v>2.5688927856951708E-2</v>
      </c>
      <c r="AH519" s="13">
        <f t="shared" si="132"/>
        <v>2.8038647430144388</v>
      </c>
      <c r="AI519" s="12">
        <f t="shared" si="133"/>
        <v>2.6472104208938294E-2</v>
      </c>
      <c r="AM519" s="13">
        <f t="shared" si="134"/>
        <v>2.8059230075031163</v>
      </c>
      <c r="AN519" s="12">
        <f t="shared" si="135"/>
        <v>2.6718811505707919E-2</v>
      </c>
    </row>
    <row r="520" spans="1:40" x14ac:dyDescent="0.3">
      <c r="A520" s="13">
        <f t="shared" si="119"/>
        <v>1.1967405313072428E-2</v>
      </c>
      <c r="C520" s="13" t="str">
        <f t="shared" si="120"/>
        <v>A</v>
      </c>
      <c r="D520" s="12">
        <f t="shared" si="121"/>
        <v>-2</v>
      </c>
      <c r="H520" s="13" t="str">
        <f t="shared" si="122"/>
        <v>A</v>
      </c>
      <c r="I520" s="12">
        <f t="shared" si="123"/>
        <v>-2</v>
      </c>
      <c r="M520" s="13" t="str">
        <f t="shared" si="124"/>
        <v>A</v>
      </c>
      <c r="N520" s="12">
        <f t="shared" si="125"/>
        <v>-2</v>
      </c>
      <c r="R520" s="13">
        <f t="shared" si="126"/>
        <v>2.9342133394419943</v>
      </c>
      <c r="S520" s="12">
        <f t="shared" si="127"/>
        <v>1.5007398781786741E-2</v>
      </c>
      <c r="X520" s="13">
        <f t="shared" si="128"/>
        <v>2.8069557847823936</v>
      </c>
      <c r="Y520" s="12">
        <f t="shared" si="129"/>
        <v>2.3413745634684877E-2</v>
      </c>
      <c r="AC520" s="13">
        <f t="shared" si="130"/>
        <v>2.8165331138309875</v>
      </c>
      <c r="AD520" s="12">
        <f t="shared" si="131"/>
        <v>2.5918766235521723E-2</v>
      </c>
      <c r="AH520" s="13">
        <f t="shared" si="132"/>
        <v>2.8221841200041631</v>
      </c>
      <c r="AI520" s="12">
        <f t="shared" si="133"/>
        <v>2.6700588389566269E-2</v>
      </c>
      <c r="AM520" s="13">
        <f t="shared" si="134"/>
        <v>2.8241930928103653</v>
      </c>
      <c r="AN520" s="12">
        <f t="shared" si="135"/>
        <v>2.6946884589964817E-2</v>
      </c>
    </row>
    <row r="521" spans="1:40" x14ac:dyDescent="0.3">
      <c r="A521" s="13">
        <f t="shared" si="119"/>
        <v>1.2133888504649772E-2</v>
      </c>
      <c r="C521" s="13" t="str">
        <f t="shared" si="120"/>
        <v>A</v>
      </c>
      <c r="D521" s="12">
        <f t="shared" si="121"/>
        <v>-2</v>
      </c>
      <c r="H521" s="13" t="str">
        <f t="shared" si="122"/>
        <v>A</v>
      </c>
      <c r="I521" s="12">
        <f t="shared" si="123"/>
        <v>-2</v>
      </c>
      <c r="M521" s="13" t="str">
        <f t="shared" si="124"/>
        <v>A</v>
      </c>
      <c r="N521" s="12">
        <f t="shared" si="125"/>
        <v>-2</v>
      </c>
      <c r="R521" s="13">
        <f t="shared" si="126"/>
        <v>2.9507481759395842</v>
      </c>
      <c r="S521" s="12">
        <f t="shared" si="127"/>
        <v>1.5272854571648556E-2</v>
      </c>
      <c r="X521" s="13">
        <f t="shared" si="128"/>
        <v>2.8259358527365142</v>
      </c>
      <c r="Y521" s="12">
        <f t="shared" si="129"/>
        <v>2.3651258033994108E-2</v>
      </c>
      <c r="AC521" s="13">
        <f t="shared" si="130"/>
        <v>2.8351503755389929</v>
      </c>
      <c r="AD521" s="12">
        <f t="shared" si="131"/>
        <v>2.6151388112019187E-2</v>
      </c>
      <c r="AH521" s="13">
        <f t="shared" si="132"/>
        <v>2.8406542219756976</v>
      </c>
      <c r="AI521" s="12">
        <f t="shared" si="133"/>
        <v>2.6931862172258795E-2</v>
      </c>
      <c r="AM521" s="13">
        <f t="shared" si="134"/>
        <v>2.8426143988318566</v>
      </c>
      <c r="AN521" s="12">
        <f t="shared" si="135"/>
        <v>2.7177748927759201E-2</v>
      </c>
    </row>
    <row r="522" spans="1:40" x14ac:dyDescent="0.3">
      <c r="A522" s="13">
        <f t="shared" si="119"/>
        <v>1.2302687708123802E-2</v>
      </c>
      <c r="C522" s="13" t="str">
        <f t="shared" si="120"/>
        <v>A</v>
      </c>
      <c r="D522" s="12">
        <f t="shared" si="121"/>
        <v>-2</v>
      </c>
      <c r="H522" s="13" t="str">
        <f t="shared" si="122"/>
        <v>A</v>
      </c>
      <c r="I522" s="12">
        <f t="shared" si="123"/>
        <v>-2</v>
      </c>
      <c r="M522" s="13" t="str">
        <f t="shared" si="124"/>
        <v>A</v>
      </c>
      <c r="N522" s="12">
        <f t="shared" si="125"/>
        <v>-2</v>
      </c>
      <c r="R522" s="13">
        <f t="shared" si="126"/>
        <v>2.9675227088275977</v>
      </c>
      <c r="S522" s="12">
        <f t="shared" si="127"/>
        <v>1.5540619860233243E-2</v>
      </c>
      <c r="X522" s="13">
        <f t="shared" si="128"/>
        <v>2.8450619521356657</v>
      </c>
      <c r="Y522" s="12">
        <f t="shared" si="129"/>
        <v>2.389155807523571E-2</v>
      </c>
      <c r="AC522" s="13">
        <f t="shared" si="130"/>
        <v>2.8539177864593035</v>
      </c>
      <c r="AD522" s="12">
        <f t="shared" si="131"/>
        <v>2.6386828507139946E-2</v>
      </c>
      <c r="AH522" s="13">
        <f t="shared" si="132"/>
        <v>2.8592760261855039</v>
      </c>
      <c r="AI522" s="12">
        <f t="shared" si="133"/>
        <v>2.7165960589084093E-2</v>
      </c>
      <c r="AM522" s="13">
        <f t="shared" si="134"/>
        <v>2.861187902080089</v>
      </c>
      <c r="AN522" s="12">
        <f t="shared" si="135"/>
        <v>2.7411439558432837E-2</v>
      </c>
    </row>
    <row r="523" spans="1:40" x14ac:dyDescent="0.3">
      <c r="A523" s="13">
        <f t="shared" si="119"/>
        <v>1.2473835142429427E-2</v>
      </c>
      <c r="C523" s="13" t="str">
        <f t="shared" si="120"/>
        <v>A</v>
      </c>
      <c r="D523" s="12">
        <f t="shared" si="121"/>
        <v>-2</v>
      </c>
      <c r="H523" s="13" t="str">
        <f t="shared" si="122"/>
        <v>A</v>
      </c>
      <c r="I523" s="12">
        <f t="shared" si="123"/>
        <v>-2</v>
      </c>
      <c r="M523" s="13" t="str">
        <f t="shared" si="124"/>
        <v>A</v>
      </c>
      <c r="N523" s="12">
        <f t="shared" si="125"/>
        <v>-2</v>
      </c>
      <c r="R523" s="13">
        <f t="shared" si="126"/>
        <v>2.9845334928892244</v>
      </c>
      <c r="S523" s="12">
        <f t="shared" si="127"/>
        <v>1.5810745637475514E-2</v>
      </c>
      <c r="X523" s="13">
        <f t="shared" si="128"/>
        <v>2.86433508953986</v>
      </c>
      <c r="Y523" s="12">
        <f t="shared" si="129"/>
        <v>2.4134681406922587E-2</v>
      </c>
      <c r="AC523" s="13">
        <f t="shared" si="130"/>
        <v>2.8728363344121992</v>
      </c>
      <c r="AD523" s="12">
        <f t="shared" si="131"/>
        <v>2.662512290610157E-2</v>
      </c>
      <c r="AH523" s="13">
        <f t="shared" si="132"/>
        <v>2.8780505161799108</v>
      </c>
      <c r="AI523" s="12">
        <f t="shared" si="133"/>
        <v>2.7402919135818358E-2</v>
      </c>
      <c r="AM523" s="13">
        <f t="shared" si="134"/>
        <v>2.8799145852769059</v>
      </c>
      <c r="AN523" s="12">
        <f t="shared" si="135"/>
        <v>2.7647991984755083E-2</v>
      </c>
    </row>
    <row r="524" spans="1:40" x14ac:dyDescent="0.3">
      <c r="A524" s="13">
        <f t="shared" ref="A524:A587" si="136">D$2*10^((ROW(A524)-7)*LOG(H$2/D$2,10)/C$2)</f>
        <v>1.2647363474711506E-2</v>
      </c>
      <c r="C524" s="13" t="str">
        <f t="shared" si="120"/>
        <v>A</v>
      </c>
      <c r="D524" s="12">
        <f t="shared" si="121"/>
        <v>-2</v>
      </c>
      <c r="H524" s="13" t="str">
        <f t="shared" si="122"/>
        <v>A</v>
      </c>
      <c r="I524" s="12">
        <f t="shared" si="123"/>
        <v>-2</v>
      </c>
      <c r="M524" s="13" t="str">
        <f t="shared" si="124"/>
        <v>A</v>
      </c>
      <c r="N524" s="12">
        <f t="shared" si="125"/>
        <v>-2</v>
      </c>
      <c r="R524" s="13">
        <f t="shared" si="126"/>
        <v>3.0017773542545392</v>
      </c>
      <c r="S524" s="12">
        <f t="shared" si="127"/>
        <v>1.6083282594835151E-2</v>
      </c>
      <c r="X524" s="13">
        <f t="shared" si="128"/>
        <v>2.8837562783817994</v>
      </c>
      <c r="Y524" s="12">
        <f t="shared" si="129"/>
        <v>2.4380664148057157E-2</v>
      </c>
      <c r="AC524" s="13">
        <f t="shared" si="130"/>
        <v>2.8919070137770673</v>
      </c>
      <c r="AD524" s="12">
        <f t="shared" si="131"/>
        <v>2.6866307264971304E-2</v>
      </c>
      <c r="AH524" s="13">
        <f t="shared" si="132"/>
        <v>2.8969786818576497</v>
      </c>
      <c r="AI524" s="12">
        <f t="shared" si="133"/>
        <v>2.7642773778285036E-2</v>
      </c>
      <c r="AM524" s="13">
        <f t="shared" si="134"/>
        <v>2.8987954374175406</v>
      </c>
      <c r="AN524" s="12">
        <f t="shared" si="135"/>
        <v>2.7887442179265042E-2</v>
      </c>
    </row>
    <row r="525" spans="1:40" x14ac:dyDescent="0.3">
      <c r="A525" s="13">
        <f t="shared" si="136"/>
        <v>1.2823305826560216E-2</v>
      </c>
      <c r="C525" s="13" t="str">
        <f t="shared" ref="C525:C588" si="137">IF(D525&gt;=0,SQRT(2*(((1/C$5+D525+$A525)/2)^2+((D525+$A525-1/C$5)/2)^2+(($A525/($A525+1))*(1/C$5+D525+1))^2)/(1/C$5+D525-$A525)^2),IF(D526&lt;0,"A",C526))</f>
        <v>A</v>
      </c>
      <c r="D525" s="12">
        <f t="shared" ref="D525:D588" si="138">IF($A525+(2*$R$2)^-2-1/C$5&gt;=0,IF((     1+$AC$2*($A525+1)*    (   1+($A525+1)*2*$R$2^2/(1+SQRT(4*$A525*$R$2^2+1-4*$R$2^2/C$5))     )/$I$2   )^2    +($X$2*($A525+1)*    (   1+($A525+1)*2*$R$2^2/(1+SQRT(4*$A525*$R$2^2+1-4*$R$2^2/C$5))     )/$I$2             )^2&lt;$AS$2,(1/(2*$R$2)+SQRT($A525+(2*$R$2)^-2-1/C$5))^2,-1),-2)</f>
        <v>-2</v>
      </c>
      <c r="H525" s="13" t="str">
        <f t="shared" ref="H525:H588" si="139">IF(I525&gt;=0,SQRT(2*(((1/H$5+I525+$A525)/2)^2+((I525+$A525-1/H$5)/2)^2+(($A525/($A525+1))*(1/H$5+I525+1))^2)/(1/H$5+I525-$A525)^2),IF(I526&lt;0,"A",H526))</f>
        <v>A</v>
      </c>
      <c r="I525" s="12">
        <f t="shared" ref="I525:I588" si="140">IF($A525+(2*$R$2)^-2-1/H$5&gt;=0,IF((     1+$AC$2*($A525+1)*    (   1+($A525+1)*2*$R$2^2/(1+SQRT(4*$A525*$R$2^2+1-4*$R$2^2/H$5))     )/$I$2   )^2    +($X$2*($A525+1)*    (   1+($A525+1)*2*$R$2^2/(1+SQRT(4*$A525*$R$2^2+1-4*$R$2^2/H$5))     )/$I$2             )^2&lt;$AS$2,(1/(2*$R$2)+SQRT($A525+(2*$R$2)^-2-1/H$5))^2,-1),-2)</f>
        <v>-2</v>
      </c>
      <c r="M525" s="13" t="str">
        <f t="shared" ref="M525:M588" si="141">IF(N525&gt;=0,SQRT(2*(((1/M$5+N525+$A525)/2)^2+((N525+$A525-1/M$5)/2)^2+(($A525/($A525+1))*(1/M$5+N525+1))^2)/(1/M$5+N525-$A525)^2),IF(N526&lt;0,"A",M526))</f>
        <v>A</v>
      </c>
      <c r="N525" s="12">
        <f t="shared" ref="N525:N588" si="142">IF($A525+(2*$R$2)^-2-1/M$5&gt;=0,IF((     1+$AC$2*($A525+1)*    (   1+($A525+1)*2*$R$2^2/(1+SQRT(4*$A525*$R$2^2+1-4*$R$2^2/M$5))     )/$I$2   )^2    +($X$2*($A525+1)*    (   1+($A525+1)*2*$R$2^2/(1+SQRT(4*$A525*$R$2^2+1-4*$R$2^2/M$5))     )/$I$2             )^2&lt;$AS$2,(1/(2*$R$2)+SQRT($A525+(2*$R$2)^-2-1/M$5))^2,-1),-2)</f>
        <v>-2</v>
      </c>
      <c r="R525" s="13">
        <f t="shared" ref="R525:R588" si="143">IF(S525&gt;=0,SQRT(2*(((1/R$5+S525+$A525)/2)^2+((S525+$A525-1/R$5)/2)^2+(($A525/($A525+1))*(1/R$5+S525+1))^2)/(1/R$5+S525-$A525)^2),IF(S526&lt;0,"A",R526))</f>
        <v>3.0192513707147359</v>
      </c>
      <c r="S525" s="12">
        <f t="shared" ref="S525:S588" si="144">IF($A525+(2*$R$2)^-2-1/R$5&gt;=0,IF((     1+$AC$2*($A525+1)*    (   1+($A525+1)*2*$R$2^2/(1+SQRT(4*$A525*$R$2^2+1-4*$R$2^2/R$5))     )/$I$2   )^2    +($X$2*($A525+1)*    (   1+($A525+1)*2*$R$2^2/(1+SQRT(4*$A525*$R$2^2+1-4*$R$2^2/R$5))     )/$I$2             )^2&lt;$AS$2,(1/(2*$R$2)+SQRT($A525+(2*$R$2)^-2-1/R$5))^2,-1),-2)</f>
        <v>1.6358281183620836E-2</v>
      </c>
      <c r="X525" s="13">
        <f t="shared" ref="X525:X588" si="145">IF(Y525&gt;=0,SQRT(2*(((1/X$5+Y525+$A525)/2)^2+((Y525+$A525-1/X$5)/2)^2+(($A525/($A525+1))*(1/X$5+Y525+1))^2)/(1/X$5+Y525-$A525)^2),IF(Y526&lt;0,"A",X526))</f>
        <v>2.9033265390165641</v>
      </c>
      <c r="Y525" s="12">
        <f t="shared" ref="Y525:Y588" si="146">IF($A525+(2*$R$2)^-2-1/X$5&gt;=0,IF((     1+$AC$2*($A525+1)*    (   1+($A525+1)*2*$R$2^2/(1+SQRT(4*$A525*$R$2^2+1-4*$R$2^2/X$5))     )/$I$2   )^2    +($X$2*($A525+1)*    (   1+($A525+1)*2*$R$2^2/(1+SQRT(4*$A525*$R$2^2+1-4*$R$2^2/X$5))     )/$I$2             )^2&lt;$AS$2,(1/(2*$R$2)+SQRT($A525+(2*$R$2)^-2-1/X$5))^2,-1),-2)</f>
        <v>2.4629542894540363E-2</v>
      </c>
      <c r="AC525" s="13">
        <f t="shared" ref="AC525:AC588" si="147">IF(AD525&gt;=0,SQRT(2*(((1/AC$5+AD525+$A525)/2)^2+((AD525+$A525-1/AC$5)/2)^2+(($A525/($A525+1))*(1/AC$5+AD525+1))^2)/(1/AC$5+AD525-$A525)^2),IF(AD526&lt;0,"A",AC526))</f>
        <v>2.9111308255507491</v>
      </c>
      <c r="AD525" s="12">
        <f t="shared" ref="AD525:AD588" si="148">IF($A525+(2*$R$2)^-2-1/AC$5&gt;=0,IF((     1+$AC$2*($A525+1)*    (   1+($A525+1)*2*$R$2^2/(1+SQRT(4*$A525*$R$2^2+1-4*$R$2^2/AC$5))     )/$I$2   )^2    +($X$2*($A525+1)*    (   1+($A525+1)*2*$R$2^2/(1+SQRT(4*$A525*$R$2^2+1-4*$R$2^2/AC$5))     )/$I$2             )^2&lt;$AS$2,(1/(2*$R$2)+SQRT($A525+(2*$R$2)^-2-1/AC$5))^2,-1),-2)</f>
        <v>2.7110418017080938E-2</v>
      </c>
      <c r="AH525" s="13">
        <f t="shared" ref="AH525:AH588" si="149">IF(AI525&gt;=0,SQRT(2*(((1/AH$5+AI525+$A525)/2)^2+((AI525+$A525-1/AH$5)/2)^2+(($A525/($A525+1))*(1/AH$5+AI525+1))^2)/(1/AH$5+AI525-$A525)^2),IF(AI526&lt;0,"A",AH526))</f>
        <v>2.9160615195327262</v>
      </c>
      <c r="AI525" s="12">
        <f t="shared" ref="AI525:AI588" si="150">IF($A525+(2*$R$2)^-2-1/AH$5&gt;=0,IF((     1+$AC$2*($A525+1)*    (   1+($A525+1)*2*$R$2^2/(1+SQRT(4*$A525*$R$2^2+1-4*$R$2^2/AH$5))     )/$I$2   )^2    +($X$2*($A525+1)*    (   1+($A525+1)*2*$R$2^2/(1+SQRT(4*$A525*$R$2^2+1-4*$R$2^2/AH$5))     )/$I$2             )^2&lt;$AS$2,(1/(2*$R$2)+SQRT($A525+(2*$R$2)^-2-1/AH$5))^2,-1),-2)</f>
        <v>2.7885560958780892E-2</v>
      </c>
      <c r="AM525" s="13">
        <f t="shared" ref="AM525:AM588" si="151">IF(AN525&gt;=0,SQRT(2*(((1/AM$5+AN525+$A525)/2)^2+((AN525+$A525-1/AM$5)/2)^2+(($A525/($A525+1))*(1/AM$5+AN525+1))^2)/(1/AM$5+AN525-$A525)^2),IF(AN526&lt;0,"A",AM526))</f>
        <v>2.9178314538349932</v>
      </c>
      <c r="AN525" s="12">
        <f t="shared" ref="AN525:AN588" si="152">IF($A525+(2*$R$2)^-2-1/AM$5&gt;=0,IF((     1+$AC$2*($A525+1)*    (   1+($A525+1)*2*$R$2^2/(1+SQRT(4*$A525*$R$2^2+1-4*$R$2^2/AM$5))     )/$I$2   )^2    +($X$2*($A525+1)*    (   1+($A525+1)*2*$R$2^2/(1+SQRT(4*$A525*$R$2^2+1-4*$R$2^2/AM$5))     )/$I$2             )^2&lt;$AS$2,(1/(2*$R$2)+SQRT($A525+(2*$R$2)^-2-1/AM$5))^2,-1),-2)</f>
        <v>2.8129826590700589E-2</v>
      </c>
    </row>
    <row r="526" spans="1:40" x14ac:dyDescent="0.3">
      <c r="A526" s="13">
        <f t="shared" si="136"/>
        <v>1.3001695780332901E-2</v>
      </c>
      <c r="C526" s="13" t="str">
        <f t="shared" si="137"/>
        <v>A</v>
      </c>
      <c r="D526" s="12">
        <f t="shared" si="138"/>
        <v>-2</v>
      </c>
      <c r="H526" s="13" t="str">
        <f t="shared" si="139"/>
        <v>A</v>
      </c>
      <c r="I526" s="12">
        <f t="shared" si="140"/>
        <v>-2</v>
      </c>
      <c r="M526" s="13" t="str">
        <f t="shared" si="141"/>
        <v>A</v>
      </c>
      <c r="N526" s="12">
        <f t="shared" si="142"/>
        <v>-2</v>
      </c>
      <c r="R526" s="13">
        <f t="shared" si="143"/>
        <v>3.0369528538258188</v>
      </c>
      <c r="S526" s="12">
        <f t="shared" si="144"/>
        <v>1.6635791669020756E-2</v>
      </c>
      <c r="X526" s="13">
        <f t="shared" si="145"/>
        <v>2.9230468987716449</v>
      </c>
      <c r="Y526" s="12">
        <f t="shared" si="146"/>
        <v>2.4881354725667944E-2</v>
      </c>
      <c r="AC526" s="13">
        <f t="shared" si="147"/>
        <v>2.9305087774061671</v>
      </c>
      <c r="AD526" s="12">
        <f t="shared" si="148"/>
        <v>2.7357492079528877E-2</v>
      </c>
      <c r="AH526" s="13">
        <f t="shared" si="149"/>
        <v>2.9353000319975595</v>
      </c>
      <c r="AI526" s="12">
        <f t="shared" si="150"/>
        <v>2.8131317602589356E-2</v>
      </c>
      <c r="AM526" s="13">
        <f t="shared" si="151"/>
        <v>2.9370236362646867</v>
      </c>
      <c r="AN526" s="12">
        <f t="shared" si="152"/>
        <v>2.8375182150514603E-2</v>
      </c>
    </row>
    <row r="527" spans="1:40" x14ac:dyDescent="0.3">
      <c r="A527" s="13">
        <f t="shared" si="136"/>
        <v>1.3182567385564064E-2</v>
      </c>
      <c r="C527" s="13" t="str">
        <f t="shared" si="137"/>
        <v>A</v>
      </c>
      <c r="D527" s="12">
        <f t="shared" si="138"/>
        <v>-2</v>
      </c>
      <c r="H527" s="13" t="str">
        <f t="shared" si="139"/>
        <v>A</v>
      </c>
      <c r="I527" s="12">
        <f t="shared" si="140"/>
        <v>-2</v>
      </c>
      <c r="M527" s="13" t="str">
        <f t="shared" si="141"/>
        <v>A</v>
      </c>
      <c r="N527" s="12">
        <f t="shared" si="142"/>
        <v>-2</v>
      </c>
      <c r="R527" s="13">
        <f t="shared" si="143"/>
        <v>3.0548793326113266</v>
      </c>
      <c r="S527" s="12">
        <f t="shared" si="144"/>
        <v>1.6915864180283402E-2</v>
      </c>
      <c r="X527" s="13">
        <f t="shared" si="145"/>
        <v>2.9429183919973672</v>
      </c>
      <c r="Y527" s="12">
        <f t="shared" si="146"/>
        <v>2.5136137210715746E-2</v>
      </c>
      <c r="AC527" s="13">
        <f t="shared" si="147"/>
        <v>2.9500418837512661</v>
      </c>
      <c r="AD527" s="12">
        <f t="shared" si="148"/>
        <v>2.7607566859771285E-2</v>
      </c>
      <c r="AH527" s="13">
        <f t="shared" si="149"/>
        <v>2.9546952285864294</v>
      </c>
      <c r="AI527" s="12">
        <f t="shared" si="150"/>
        <v>2.8380081124582943E-2</v>
      </c>
      <c r="AM527" s="13">
        <f t="shared" si="151"/>
        <v>2.9563729929094236</v>
      </c>
      <c r="AN527" s="12">
        <f t="shared" si="152"/>
        <v>2.8623546279480466E-2</v>
      </c>
    </row>
    <row r="528" spans="1:40" x14ac:dyDescent="0.3">
      <c r="A528" s="13">
        <f t="shared" si="136"/>
        <v>1.3365955165464414E-2</v>
      </c>
      <c r="C528" s="13" t="str">
        <f t="shared" si="137"/>
        <v>A</v>
      </c>
      <c r="D528" s="12">
        <f t="shared" si="138"/>
        <v>-2</v>
      </c>
      <c r="H528" s="13" t="str">
        <f t="shared" si="139"/>
        <v>A</v>
      </c>
      <c r="I528" s="12">
        <f t="shared" si="140"/>
        <v>-2</v>
      </c>
      <c r="M528" s="13" t="str">
        <f t="shared" si="141"/>
        <v>A</v>
      </c>
      <c r="N528" s="12">
        <f t="shared" si="142"/>
        <v>-2</v>
      </c>
      <c r="R528" s="13">
        <f t="shared" si="143"/>
        <v>3.0730285386967933</v>
      </c>
      <c r="S528" s="12">
        <f t="shared" si="144"/>
        <v>1.7198548757439414E-2</v>
      </c>
      <c r="X528" s="13">
        <f t="shared" si="145"/>
        <v>2.9629420601176761</v>
      </c>
      <c r="Y528" s="12">
        <f t="shared" si="146"/>
        <v>2.5393928415614973E-2</v>
      </c>
      <c r="AC528" s="13">
        <f t="shared" si="147"/>
        <v>2.9697311657882475</v>
      </c>
      <c r="AD528" s="12">
        <f t="shared" si="148"/>
        <v>2.7860680262303122E-2</v>
      </c>
      <c r="AH528" s="13">
        <f t="shared" si="149"/>
        <v>2.9742481252391935</v>
      </c>
      <c r="AI528" s="12">
        <f t="shared" si="150"/>
        <v>2.8631889435915627E-2</v>
      </c>
      <c r="AM528" s="13">
        <f t="shared" si="151"/>
        <v>2.9758805385046267</v>
      </c>
      <c r="AN528" s="12">
        <f t="shared" si="152"/>
        <v>2.8874956894387408E-2</v>
      </c>
    </row>
    <row r="529" spans="1:40" x14ac:dyDescent="0.3">
      <c r="A529" s="13">
        <f t="shared" si="136"/>
        <v>1.3551894123510362E-2</v>
      </c>
      <c r="C529" s="13" t="str">
        <f t="shared" si="137"/>
        <v>A</v>
      </c>
      <c r="D529" s="12">
        <f t="shared" si="138"/>
        <v>-2</v>
      </c>
      <c r="H529" s="13" t="str">
        <f t="shared" si="139"/>
        <v>A</v>
      </c>
      <c r="I529" s="12">
        <f t="shared" si="140"/>
        <v>-2</v>
      </c>
      <c r="M529" s="13" t="str">
        <f t="shared" si="141"/>
        <v>A</v>
      </c>
      <c r="N529" s="12">
        <f t="shared" si="142"/>
        <v>-2</v>
      </c>
      <c r="R529" s="13">
        <f t="shared" si="143"/>
        <v>3.0913983927287569</v>
      </c>
      <c r="S529" s="12">
        <f t="shared" si="144"/>
        <v>1.7483895394910937E-2</v>
      </c>
      <c r="X529" s="13">
        <f t="shared" si="145"/>
        <v>2.9831189516813077</v>
      </c>
      <c r="Y529" s="12">
        <f t="shared" si="146"/>
        <v>2.5654766909718747E-2</v>
      </c>
      <c r="AC529" s="13">
        <f t="shared" si="147"/>
        <v>2.9895776515731085</v>
      </c>
      <c r="AD529" s="12">
        <f t="shared" si="148"/>
        <v>2.8116870695430521E-2</v>
      </c>
      <c r="AH529" s="13">
        <f t="shared" si="149"/>
        <v>2.9939597445653083</v>
      </c>
      <c r="AI529" s="12">
        <f t="shared" si="150"/>
        <v>2.8886780950806445E-2</v>
      </c>
      <c r="AM529" s="13">
        <f t="shared" si="151"/>
        <v>2.9955472943838863</v>
      </c>
      <c r="AN529" s="12">
        <f t="shared" si="152"/>
        <v>2.9129452414827128E-2</v>
      </c>
    </row>
    <row r="530" spans="1:40" x14ac:dyDescent="0.3">
      <c r="A530" s="13">
        <f t="shared" si="136"/>
        <v>1.3740419750125148E-2</v>
      </c>
      <c r="C530" s="13" t="str">
        <f t="shared" si="137"/>
        <v>A</v>
      </c>
      <c r="D530" s="12">
        <f t="shared" si="138"/>
        <v>-2</v>
      </c>
      <c r="H530" s="13" t="str">
        <f t="shared" si="139"/>
        <v>A</v>
      </c>
      <c r="I530" s="12">
        <f t="shared" si="140"/>
        <v>-2</v>
      </c>
      <c r="M530" s="13" t="str">
        <f t="shared" si="141"/>
        <v>A</v>
      </c>
      <c r="N530" s="12">
        <f t="shared" si="142"/>
        <v>-2</v>
      </c>
      <c r="R530" s="13">
        <f t="shared" si="143"/>
        <v>3.1099869919484231</v>
      </c>
      <c r="S530" s="12">
        <f t="shared" si="144"/>
        <v>1.7771954082316226E-2</v>
      </c>
      <c r="X530" s="13">
        <f t="shared" si="145"/>
        <v>3.0034501224133225</v>
      </c>
      <c r="Y530" s="12">
        <f t="shared" si="146"/>
        <v>2.5918691772661238E-2</v>
      </c>
      <c r="AC530" s="13">
        <f t="shared" si="147"/>
        <v>3.0095823760754739</v>
      </c>
      <c r="AD530" s="12">
        <f t="shared" si="148"/>
        <v>2.8376177078135681E-2</v>
      </c>
      <c r="AH530" s="13">
        <f t="shared" si="149"/>
        <v>3.0138311159081228</v>
      </c>
      <c r="AI530" s="12">
        <f t="shared" si="150"/>
        <v>2.91447945934157E-2</v>
      </c>
      <c r="AM530" s="13">
        <f t="shared" si="151"/>
        <v>3.0153742885447685</v>
      </c>
      <c r="AN530" s="12">
        <f t="shared" si="152"/>
        <v>2.9387071770073141E-2</v>
      </c>
    </row>
    <row r="531" spans="1:40" x14ac:dyDescent="0.3">
      <c r="A531" s="13">
        <f t="shared" si="136"/>
        <v>1.3931568029453036E-2</v>
      </c>
      <c r="C531" s="13" t="str">
        <f t="shared" si="137"/>
        <v>A</v>
      </c>
      <c r="D531" s="12">
        <f t="shared" si="138"/>
        <v>-2</v>
      </c>
      <c r="H531" s="13" t="str">
        <f t="shared" si="139"/>
        <v>A</v>
      </c>
      <c r="I531" s="12">
        <f t="shared" si="140"/>
        <v>-2</v>
      </c>
      <c r="M531" s="13" t="str">
        <f t="shared" si="141"/>
        <v>A</v>
      </c>
      <c r="N531" s="12">
        <f t="shared" si="142"/>
        <v>-2</v>
      </c>
      <c r="R531" s="13">
        <f t="shared" si="143"/>
        <v>3.1287925988051293</v>
      </c>
      <c r="S531" s="12">
        <f t="shared" si="144"/>
        <v>1.8062774842743417E-2</v>
      </c>
      <c r="X531" s="13">
        <f t="shared" si="145"/>
        <v>3.0239366352670451</v>
      </c>
      <c r="Y531" s="12">
        <f t="shared" si="146"/>
        <v>2.6185742601310815E-2</v>
      </c>
      <c r="AC531" s="13">
        <f t="shared" si="147"/>
        <v>3.0297463812387555</v>
      </c>
      <c r="AD531" s="12">
        <f t="shared" si="148"/>
        <v>2.863863884703572E-2</v>
      </c>
      <c r="AH531" s="13">
        <f t="shared" si="149"/>
        <v>3.0338632754094745</v>
      </c>
      <c r="AI531" s="12">
        <f t="shared" si="150"/>
        <v>2.9405969804815104E-2</v>
      </c>
      <c r="AM531" s="13">
        <f t="shared" si="151"/>
        <v>3.0353625557149266</v>
      </c>
      <c r="AN531" s="12">
        <f t="shared" si="152"/>
        <v>2.964785440605399E-2</v>
      </c>
    </row>
    <row r="532" spans="1:40" x14ac:dyDescent="0.3">
      <c r="A532" s="13">
        <f t="shared" si="136"/>
        <v>1.4125375446227531E-2</v>
      </c>
      <c r="C532" s="13" t="str">
        <f t="shared" si="137"/>
        <v>A</v>
      </c>
      <c r="D532" s="12">
        <f t="shared" si="138"/>
        <v>-2</v>
      </c>
      <c r="H532" s="13" t="str">
        <f t="shared" si="139"/>
        <v>A</v>
      </c>
      <c r="I532" s="12">
        <f t="shared" si="140"/>
        <v>-2</v>
      </c>
      <c r="M532" s="13" t="str">
        <f t="shared" si="141"/>
        <v>A</v>
      </c>
      <c r="N532" s="12">
        <f t="shared" si="142"/>
        <v>-2</v>
      </c>
      <c r="R532" s="13">
        <f t="shared" si="143"/>
        <v>3.1478136305078834</v>
      </c>
      <c r="S532" s="12">
        <f t="shared" si="144"/>
        <v>1.8356407768736826E-2</v>
      </c>
      <c r="X532" s="13">
        <f t="shared" si="145"/>
        <v>3.0445795604763486</v>
      </c>
      <c r="Y532" s="12">
        <f t="shared" si="146"/>
        <v>2.645595951681811E-2</v>
      </c>
      <c r="AC532" s="13">
        <f t="shared" si="147"/>
        <v>3.05007071604058</v>
      </c>
      <c r="AD532" s="12">
        <f t="shared" si="148"/>
        <v>2.8904295963436445E-2</v>
      </c>
      <c r="AH532" s="13">
        <f t="shared" si="149"/>
        <v>3.0540572660745409</v>
      </c>
      <c r="AI532" s="12">
        <f t="shared" si="150"/>
        <v>2.9670346550052774E-2</v>
      </c>
      <c r="AM532" s="13">
        <f t="shared" si="151"/>
        <v>3.0555131374184876</v>
      </c>
      <c r="AN532" s="12">
        <f t="shared" si="152"/>
        <v>2.9911840292421332E-2</v>
      </c>
    </row>
    <row r="533" spans="1:40" x14ac:dyDescent="0.3">
      <c r="A533" s="13">
        <f t="shared" si="136"/>
        <v>1.4321878992735433E-2</v>
      </c>
      <c r="C533" s="13" t="str">
        <f t="shared" si="137"/>
        <v>A</v>
      </c>
      <c r="D533" s="12">
        <f t="shared" si="138"/>
        <v>-2</v>
      </c>
      <c r="H533" s="13" t="str">
        <f t="shared" si="139"/>
        <v>A</v>
      </c>
      <c r="I533" s="12">
        <f t="shared" si="140"/>
        <v>-2</v>
      </c>
      <c r="M533" s="13" t="str">
        <f t="shared" si="141"/>
        <v>A</v>
      </c>
      <c r="N533" s="12">
        <f t="shared" si="142"/>
        <v>-2</v>
      </c>
      <c r="R533" s="13">
        <f t="shared" si="143"/>
        <v>3.1670486494246255</v>
      </c>
      <c r="S533" s="12">
        <f t="shared" si="144"/>
        <v>1.8652903056214743E-2</v>
      </c>
      <c r="X533" s="13">
        <f t="shared" si="145"/>
        <v>3.0653799756083671</v>
      </c>
      <c r="Y533" s="12">
        <f t="shared" si="146"/>
        <v>2.6729383171760913E-2</v>
      </c>
      <c r="AC533" s="13">
        <f t="shared" si="147"/>
        <v>3.0705564365535527</v>
      </c>
      <c r="AD533" s="12">
        <f t="shared" si="148"/>
        <v>2.9173188920482929E-2</v>
      </c>
      <c r="AH533" s="13">
        <f t="shared" si="149"/>
        <v>3.0744141378370062</v>
      </c>
      <c r="AI533" s="12">
        <f t="shared" si="150"/>
        <v>2.9937965325315067E-2</v>
      </c>
      <c r="AM533" s="13">
        <f t="shared" si="151"/>
        <v>3.0758270820427209</v>
      </c>
      <c r="AN533" s="12">
        <f t="shared" si="152"/>
        <v>3.0179069929714992E-2</v>
      </c>
    </row>
    <row r="534" spans="1:40" x14ac:dyDescent="0.3">
      <c r="A534" s="13">
        <f t="shared" si="136"/>
        <v>1.4521116175877417E-2</v>
      </c>
      <c r="C534" s="13" t="str">
        <f t="shared" si="137"/>
        <v>A</v>
      </c>
      <c r="D534" s="12">
        <f t="shared" si="138"/>
        <v>-2</v>
      </c>
      <c r="H534" s="13" t="str">
        <f t="shared" si="139"/>
        <v>A</v>
      </c>
      <c r="I534" s="12">
        <f t="shared" si="140"/>
        <v>-2</v>
      </c>
      <c r="M534" s="13" t="str">
        <f t="shared" si="141"/>
        <v>A</v>
      </c>
      <c r="N534" s="12">
        <f t="shared" si="142"/>
        <v>-2</v>
      </c>
      <c r="R534" s="13">
        <f t="shared" si="143"/>
        <v>3.1864963542488356</v>
      </c>
      <c r="S534" s="12">
        <f t="shared" si="144"/>
        <v>1.8952311036512844E-2</v>
      </c>
      <c r="X534" s="13">
        <f t="shared" si="145"/>
        <v>3.0863389656165494</v>
      </c>
      <c r="Y534" s="12">
        <f t="shared" si="146"/>
        <v>2.7006054757386499E-2</v>
      </c>
      <c r="AC534" s="13">
        <f t="shared" si="147"/>
        <v>3.0912046060062992</v>
      </c>
      <c r="AD534" s="12">
        <f t="shared" si="148"/>
        <v>2.9445358750407401E-2</v>
      </c>
      <c r="AH534" s="13">
        <f t="shared" si="149"/>
        <v>3.0949349476244659</v>
      </c>
      <c r="AI534" s="12">
        <f t="shared" si="150"/>
        <v>3.0208867165185709E-2</v>
      </c>
      <c r="AM534" s="13">
        <f t="shared" si="151"/>
        <v>3.0963054449049707</v>
      </c>
      <c r="AN534" s="12">
        <f t="shared" si="152"/>
        <v>3.0449584356625151E-2</v>
      </c>
    </row>
    <row r="535" spans="1:40" x14ac:dyDescent="0.3">
      <c r="A535" s="13">
        <f t="shared" si="136"/>
        <v>1.4723125024327195E-2</v>
      </c>
      <c r="C535" s="13" t="str">
        <f t="shared" si="137"/>
        <v>A</v>
      </c>
      <c r="D535" s="12">
        <f t="shared" si="138"/>
        <v>-2</v>
      </c>
      <c r="H535" s="13" t="str">
        <f t="shared" si="139"/>
        <v>A</v>
      </c>
      <c r="I535" s="12">
        <f t="shared" si="140"/>
        <v>-2</v>
      </c>
      <c r="M535" s="13" t="str">
        <f t="shared" si="141"/>
        <v>A</v>
      </c>
      <c r="N535" s="12">
        <f t="shared" si="142"/>
        <v>-2</v>
      </c>
      <c r="R535" s="13">
        <f t="shared" si="143"/>
        <v>3.2061555718619021</v>
      </c>
      <c r="S535" s="12">
        <f t="shared" si="144"/>
        <v>1.9254682206729361E-2</v>
      </c>
      <c r="X535" s="13">
        <f t="shared" si="145"/>
        <v>3.1074576228941413</v>
      </c>
      <c r="Y535" s="12">
        <f t="shared" si="146"/>
        <v>2.7286016010953592E-2</v>
      </c>
      <c r="AC535" s="13">
        <f t="shared" si="147"/>
        <v>3.1120162948448327</v>
      </c>
      <c r="AD535" s="12">
        <f t="shared" si="148"/>
        <v>2.972084703187684E-2</v>
      </c>
      <c r="AH535" s="13">
        <f t="shared" si="149"/>
        <v>3.1156207594241629</v>
      </c>
      <c r="AI535" s="12">
        <f t="shared" si="150"/>
        <v>3.0483093650004522E-2</v>
      </c>
      <c r="AM535" s="13">
        <f t="shared" si="151"/>
        <v>3.1169492883198893</v>
      </c>
      <c r="AN535" s="12">
        <f t="shared" si="152"/>
        <v>3.0723425157354347E-2</v>
      </c>
    </row>
    <row r="536" spans="1:40" x14ac:dyDescent="0.3">
      <c r="A536" s="13">
        <f t="shared" si="136"/>
        <v>1.4927944095789949E-2</v>
      </c>
      <c r="C536" s="13" t="str">
        <f t="shared" si="137"/>
        <v>A</v>
      </c>
      <c r="D536" s="12">
        <f t="shared" si="138"/>
        <v>-2</v>
      </c>
      <c r="H536" s="13" t="str">
        <f t="shared" si="139"/>
        <v>A</v>
      </c>
      <c r="I536" s="12">
        <f t="shared" si="140"/>
        <v>-2</v>
      </c>
      <c r="M536" s="13" t="str">
        <f t="shared" si="141"/>
        <v>A</v>
      </c>
      <c r="N536" s="12">
        <f t="shared" si="142"/>
        <v>-2</v>
      </c>
      <c r="R536" s="13">
        <f t="shared" si="143"/>
        <v>3.2260252498272077</v>
      </c>
      <c r="S536" s="12">
        <f t="shared" si="144"/>
        <v>1.9560067258528487E-2</v>
      </c>
      <c r="X536" s="13">
        <f t="shared" si="145"/>
        <v>3.1287370473280212</v>
      </c>
      <c r="Y536" s="12">
        <f t="shared" si="146"/>
        <v>2.7569309223174528E-2</v>
      </c>
      <c r="AC536" s="13">
        <f t="shared" si="147"/>
        <v>3.1329925807942116</v>
      </c>
      <c r="AD536" s="12">
        <f t="shared" si="148"/>
        <v>2.9999695897440597E-2</v>
      </c>
      <c r="AH536" s="13">
        <f t="shared" si="149"/>
        <v>3.1364726443489519</v>
      </c>
      <c r="AI536" s="12">
        <f t="shared" si="150"/>
        <v>3.0760686913326236E-2</v>
      </c>
      <c r="AM536" s="13">
        <f t="shared" si="151"/>
        <v>3.1377596816669193</v>
      </c>
      <c r="AN536" s="12">
        <f t="shared" si="152"/>
        <v>3.1000634469079396E-2</v>
      </c>
    </row>
    <row r="537" spans="1:40" x14ac:dyDescent="0.3">
      <c r="A537" s="13">
        <f t="shared" si="136"/>
        <v>1.5135612484362081E-2</v>
      </c>
      <c r="C537" s="13" t="str">
        <f t="shared" si="137"/>
        <v>A</v>
      </c>
      <c r="D537" s="12">
        <f t="shared" si="138"/>
        <v>-2</v>
      </c>
      <c r="H537" s="13" t="str">
        <f t="shared" si="139"/>
        <v>A</v>
      </c>
      <c r="I537" s="12">
        <f t="shared" si="140"/>
        <v>-2</v>
      </c>
      <c r="M537" s="13" t="str">
        <f t="shared" si="141"/>
        <v>A</v>
      </c>
      <c r="N537" s="12">
        <f t="shared" si="142"/>
        <v>-2</v>
      </c>
      <c r="R537" s="13">
        <f t="shared" si="143"/>
        <v>3.246104449458826</v>
      </c>
      <c r="S537" s="12">
        <f t="shared" si="144"/>
        <v>1.986851710554445E-2</v>
      </c>
      <c r="X537" s="13">
        <f t="shared" si="145"/>
        <v>3.1501783463529676</v>
      </c>
      <c r="Y537" s="12">
        <f t="shared" si="146"/>
        <v>2.7855977245759798E-2</v>
      </c>
      <c r="AC537" s="13">
        <f t="shared" si="147"/>
        <v>3.1541345489205326</v>
      </c>
      <c r="AD537" s="12">
        <f t="shared" si="148"/>
        <v>3.0281948041080392E-2</v>
      </c>
      <c r="AH537" s="13">
        <f t="shared" si="149"/>
        <v>3.1574916807035796</v>
      </c>
      <c r="AI537" s="12">
        <f t="shared" si="150"/>
        <v>3.1041689649481646E-2</v>
      </c>
      <c r="AM537" s="13">
        <f t="shared" si="151"/>
        <v>3.1587377014580733</v>
      </c>
      <c r="AN537" s="12">
        <f t="shared" si="152"/>
        <v>3.128125498951579E-2</v>
      </c>
    </row>
    <row r="538" spans="1:40" x14ac:dyDescent="0.3">
      <c r="A538" s="13">
        <f t="shared" si="136"/>
        <v>1.5346169827992938E-2</v>
      </c>
      <c r="C538" s="13" t="str">
        <f t="shared" si="137"/>
        <v>A</v>
      </c>
      <c r="D538" s="12">
        <f t="shared" si="138"/>
        <v>-2</v>
      </c>
      <c r="H538" s="13" t="str">
        <f t="shared" si="139"/>
        <v>A</v>
      </c>
      <c r="I538" s="12">
        <f t="shared" si="140"/>
        <v>-2</v>
      </c>
      <c r="M538" s="13" t="str">
        <f t="shared" si="141"/>
        <v>A</v>
      </c>
      <c r="N538" s="12">
        <f t="shared" si="142"/>
        <v>-2</v>
      </c>
      <c r="R538" s="13">
        <f t="shared" si="143"/>
        <v>3.2663923394134415</v>
      </c>
      <c r="S538" s="12">
        <f t="shared" si="144"/>
        <v>2.0180082909513106E-2</v>
      </c>
      <c r="X538" s="13">
        <f t="shared" si="145"/>
        <v>3.1717826350062741</v>
      </c>
      <c r="Y538" s="12">
        <f t="shared" si="146"/>
        <v>2.814606349906552E-2</v>
      </c>
      <c r="AC538" s="13">
        <f t="shared" si="147"/>
        <v>3.1754432916931776</v>
      </c>
      <c r="AD538" s="12">
        <f t="shared" si="148"/>
        <v>3.056764672586321E-2</v>
      </c>
      <c r="AH538" s="13">
        <f t="shared" si="149"/>
        <v>3.1786789540512155</v>
      </c>
      <c r="AI538" s="12">
        <f t="shared" si="150"/>
        <v>3.1326145121241503E-2</v>
      </c>
      <c r="AM538" s="13">
        <f t="shared" si="151"/>
        <v>3.1798844314059518</v>
      </c>
      <c r="AN538" s="12">
        <f t="shared" si="152"/>
        <v>3.1565329984584792E-2</v>
      </c>
    </row>
    <row r="539" spans="1:40" x14ac:dyDescent="0.3">
      <c r="A539" s="13">
        <f t="shared" si="136"/>
        <v>1.555965631605075E-2</v>
      </c>
      <c r="C539" s="13" t="str">
        <f t="shared" si="137"/>
        <v>A</v>
      </c>
      <c r="D539" s="12">
        <f t="shared" si="138"/>
        <v>-2</v>
      </c>
      <c r="H539" s="13" t="str">
        <f t="shared" si="139"/>
        <v>A</v>
      </c>
      <c r="I539" s="12">
        <f t="shared" si="140"/>
        <v>-2</v>
      </c>
      <c r="M539" s="13" t="str">
        <f t="shared" si="141"/>
        <v>A</v>
      </c>
      <c r="N539" s="12">
        <f t="shared" si="142"/>
        <v>-2</v>
      </c>
      <c r="R539" s="13">
        <f t="shared" si="143"/>
        <v>3.2868881897595674</v>
      </c>
      <c r="S539" s="12">
        <f t="shared" si="144"/>
        <v>2.049481610524765E-2</v>
      </c>
      <c r="X539" s="13">
        <f t="shared" si="145"/>
        <v>3.1935510359828139</v>
      </c>
      <c r="Y539" s="12">
        <f t="shared" si="146"/>
        <v>2.843961197984618E-2</v>
      </c>
      <c r="AC539" s="13">
        <f t="shared" si="147"/>
        <v>3.1969199090474372</v>
      </c>
      <c r="AD539" s="12">
        <f t="shared" si="148"/>
        <v>3.0856835791699393E-2</v>
      </c>
      <c r="AH539" s="13">
        <f t="shared" si="149"/>
        <v>3.2000355572802857</v>
      </c>
      <c r="AI539" s="12">
        <f t="shared" si="150"/>
        <v>3.1614097167585689E-2</v>
      </c>
      <c r="AM539" s="13">
        <f t="shared" si="151"/>
        <v>3.2012009624920705</v>
      </c>
      <c r="AN539" s="12">
        <f t="shared" si="152"/>
        <v>3.1852903296185849E-2</v>
      </c>
    </row>
    <row r="540" spans="1:40" x14ac:dyDescent="0.3">
      <c r="A540" s="13">
        <f t="shared" si="136"/>
        <v>1.5776112696993489E-2</v>
      </c>
      <c r="C540" s="13" t="str">
        <f t="shared" si="137"/>
        <v>A</v>
      </c>
      <c r="D540" s="12">
        <f t="shared" si="138"/>
        <v>-2</v>
      </c>
      <c r="H540" s="13" t="str">
        <f t="shared" si="139"/>
        <v>A</v>
      </c>
      <c r="I540" s="12">
        <f t="shared" si="140"/>
        <v>-2</v>
      </c>
      <c r="M540" s="13" t="str">
        <f t="shared" si="141"/>
        <v>A</v>
      </c>
      <c r="N540" s="12">
        <f t="shared" si="142"/>
        <v>-2</v>
      </c>
      <c r="R540" s="13">
        <f t="shared" si="143"/>
        <v>3.3075913664826224</v>
      </c>
      <c r="S540" s="12">
        <f t="shared" si="144"/>
        <v>2.0812768424561857E-2</v>
      </c>
      <c r="X540" s="13">
        <f t="shared" si="145"/>
        <v>3.2154846796904457</v>
      </c>
      <c r="Y540" s="12">
        <f t="shared" si="146"/>
        <v>2.8736667269113378E-2</v>
      </c>
      <c r="AC540" s="13">
        <f t="shared" si="147"/>
        <v>3.2185655084473885</v>
      </c>
      <c r="AD540" s="12">
        <f t="shared" si="148"/>
        <v>3.1149559663206594E-2</v>
      </c>
      <c r="AH540" s="13">
        <f t="shared" si="149"/>
        <v>3.221562590671553</v>
      </c>
      <c r="AI540" s="12">
        <f t="shared" si="150"/>
        <v>3.1905590211578162E-2</v>
      </c>
      <c r="AM540" s="13">
        <f t="shared" si="151"/>
        <v>3.2226883930354222</v>
      </c>
      <c r="AN540" s="12">
        <f t="shared" si="152"/>
        <v>3.2144019350074729E-2</v>
      </c>
    </row>
    <row r="541" spans="1:40" x14ac:dyDescent="0.3">
      <c r="A541" s="13">
        <f t="shared" si="136"/>
        <v>1.5995580286146685E-2</v>
      </c>
      <c r="C541" s="13" t="str">
        <f t="shared" si="137"/>
        <v>A</v>
      </c>
      <c r="D541" s="12">
        <f t="shared" si="138"/>
        <v>-2</v>
      </c>
      <c r="H541" s="13" t="str">
        <f t="shared" si="139"/>
        <v>A</v>
      </c>
      <c r="I541" s="12">
        <f t="shared" si="140"/>
        <v>-2</v>
      </c>
      <c r="M541" s="13" t="str">
        <f t="shared" si="141"/>
        <v>A</v>
      </c>
      <c r="N541" s="12">
        <f t="shared" si="142"/>
        <v>-2</v>
      </c>
      <c r="R541" s="13">
        <f t="shared" si="143"/>
        <v>3.3285013263886354</v>
      </c>
      <c r="S541" s="12">
        <f t="shared" si="144"/>
        <v>2.1133991919236508E-2</v>
      </c>
      <c r="X541" s="13">
        <f t="shared" si="145"/>
        <v>3.2375847043058683</v>
      </c>
      <c r="Y541" s="12">
        <f t="shared" si="146"/>
        <v>2.9037274540102527E-2</v>
      </c>
      <c r="AC541" s="13">
        <f t="shared" si="147"/>
        <v>3.2403812049491227</v>
      </c>
      <c r="AD541" s="12">
        <f t="shared" si="148"/>
        <v>3.1445863357681722E-2</v>
      </c>
      <c r="AH541" s="13">
        <f t="shared" si="149"/>
        <v>3.243261161965505</v>
      </c>
      <c r="AI541" s="12">
        <f t="shared" si="150"/>
        <v>3.2200669268349809E-2</v>
      </c>
      <c r="AM541" s="13">
        <f t="shared" si="151"/>
        <v>3.2443478287613359</v>
      </c>
      <c r="AN541" s="12">
        <f t="shared" si="152"/>
        <v>3.2438723163849645E-2</v>
      </c>
    </row>
    <row r="542" spans="1:40" x14ac:dyDescent="0.3">
      <c r="A542" s="13">
        <f t="shared" si="136"/>
        <v>1.6218100973589292E-2</v>
      </c>
      <c r="C542" s="13" t="str">
        <f t="shared" si="137"/>
        <v>A</v>
      </c>
      <c r="D542" s="12">
        <f t="shared" si="138"/>
        <v>-2</v>
      </c>
      <c r="H542" s="13" t="str">
        <f t="shared" si="139"/>
        <v>A</v>
      </c>
      <c r="I542" s="12">
        <f t="shared" si="140"/>
        <v>-2</v>
      </c>
      <c r="M542" s="13" t="str">
        <f t="shared" si="141"/>
        <v>A</v>
      </c>
      <c r="N542" s="12">
        <f t="shared" si="142"/>
        <v>-2</v>
      </c>
      <c r="R542" s="13">
        <f t="shared" si="143"/>
        <v>3.3496176123729886</v>
      </c>
      <c r="S542" s="12">
        <f t="shared" si="144"/>
        <v>2.1458538983114353E-2</v>
      </c>
      <c r="X542" s="13">
        <f t="shared" si="145"/>
        <v>3.2598522558308525</v>
      </c>
      <c r="Y542" s="12">
        <f t="shared" si="146"/>
        <v>2.934147956634869E-2</v>
      </c>
      <c r="AC542" s="13">
        <f t="shared" si="147"/>
        <v>3.2623681212642586</v>
      </c>
      <c r="AD542" s="12">
        <f t="shared" si="148"/>
        <v>3.1745792493181907E-2</v>
      </c>
      <c r="AH542" s="13">
        <f t="shared" si="149"/>
        <v>3.2651323864299919</v>
      </c>
      <c r="AI542" s="12">
        <f t="shared" si="150"/>
        <v>3.2499379953190341E-2</v>
      </c>
      <c r="AM542" s="13">
        <f t="shared" si="151"/>
        <v>3.2661803828705822</v>
      </c>
      <c r="AN542" s="12">
        <f t="shared" si="152"/>
        <v>3.2737060355046331E-2</v>
      </c>
    </row>
    <row r="543" spans="1:40" x14ac:dyDescent="0.3">
      <c r="A543" s="13">
        <f t="shared" si="136"/>
        <v>1.6443717232149321E-2</v>
      </c>
      <c r="C543" s="13" t="str">
        <f t="shared" si="137"/>
        <v>A</v>
      </c>
      <c r="D543" s="12">
        <f t="shared" si="138"/>
        <v>-2</v>
      </c>
      <c r="H543" s="13" t="str">
        <f t="shared" si="139"/>
        <v>A</v>
      </c>
      <c r="I543" s="12">
        <f t="shared" si="140"/>
        <v>-2</v>
      </c>
      <c r="M543" s="13" t="str">
        <f t="shared" si="141"/>
        <v>A</v>
      </c>
      <c r="N543" s="12">
        <f t="shared" si="142"/>
        <v>-2</v>
      </c>
      <c r="R543" s="13">
        <f t="shared" si="143"/>
        <v>3.3709398490238232</v>
      </c>
      <c r="S543" s="12">
        <f t="shared" si="144"/>
        <v>2.1786462373402322E-2</v>
      </c>
      <c r="X543" s="13">
        <f t="shared" si="145"/>
        <v>3.2822884881488799</v>
      </c>
      <c r="Y543" s="12">
        <f t="shared" si="146"/>
        <v>2.9649328729873286E-2</v>
      </c>
      <c r="AC543" s="13">
        <f t="shared" si="147"/>
        <v>3.2845273878237915</v>
      </c>
      <c r="AD543" s="12">
        <f t="shared" si="148"/>
        <v>3.2049393296716244E-2</v>
      </c>
      <c r="AH543" s="13">
        <f t="shared" si="149"/>
        <v>3.2871773869281622</v>
      </c>
      <c r="AI543" s="12">
        <f t="shared" si="150"/>
        <v>3.2801768489750811E-2</v>
      </c>
      <c r="AM543" s="13">
        <f t="shared" si="151"/>
        <v>3.2881871761087575</v>
      </c>
      <c r="AN543" s="12">
        <f t="shared" si="152"/>
        <v>3.303907714934385E-2</v>
      </c>
    </row>
    <row r="544" spans="1:40" x14ac:dyDescent="0.3">
      <c r="A544" s="13">
        <f t="shared" si="136"/>
        <v>1.6672472125510627E-2</v>
      </c>
      <c r="C544" s="13" t="str">
        <f t="shared" si="137"/>
        <v>A</v>
      </c>
      <c r="D544" s="12">
        <f t="shared" si="138"/>
        <v>-2</v>
      </c>
      <c r="H544" s="13" t="str">
        <f t="shared" si="139"/>
        <v>A</v>
      </c>
      <c r="I544" s="12">
        <f t="shared" si="140"/>
        <v>-2</v>
      </c>
      <c r="M544" s="13" t="str">
        <f t="shared" si="141"/>
        <v>A</v>
      </c>
      <c r="N544" s="12">
        <f t="shared" si="142"/>
        <v>-2</v>
      </c>
      <c r="R544" s="13">
        <f t="shared" si="143"/>
        <v>3.3924677385326425</v>
      </c>
      <c r="S544" s="12">
        <f t="shared" si="144"/>
        <v>2.21178152312521E-2</v>
      </c>
      <c r="X544" s="13">
        <f t="shared" si="145"/>
        <v>3.3048945630821809</v>
      </c>
      <c r="Y544" s="12">
        <f t="shared" si="146"/>
        <v>2.9960869029483021E-2</v>
      </c>
      <c r="AC544" s="13">
        <f t="shared" si="147"/>
        <v>3.3068601428422317</v>
      </c>
      <c r="AD544" s="12">
        <f t="shared" si="148"/>
        <v>3.2356712612549708E-2</v>
      </c>
      <c r="AH544" s="13">
        <f t="shared" si="149"/>
        <v>3.3093972939866534</v>
      </c>
      <c r="AI544" s="12">
        <f t="shared" si="150"/>
        <v>3.3107881718358295E-2</v>
      </c>
      <c r="AM544" s="13">
        <f t="shared" si="151"/>
        <v>3.3103693368359184</v>
      </c>
      <c r="AN544" s="12">
        <f t="shared" si="152"/>
        <v>3.3344820388882535E-2</v>
      </c>
    </row>
    <row r="545" spans="1:40" x14ac:dyDescent="0.3">
      <c r="A545" s="13">
        <f t="shared" si="136"/>
        <v>1.6904409316432639E-2</v>
      </c>
      <c r="C545" s="13" t="str">
        <f t="shared" si="137"/>
        <v>A</v>
      </c>
      <c r="D545" s="12">
        <f t="shared" si="138"/>
        <v>-2</v>
      </c>
      <c r="H545" s="13" t="str">
        <f t="shared" si="139"/>
        <v>A</v>
      </c>
      <c r="I545" s="12">
        <f t="shared" si="140"/>
        <v>-2</v>
      </c>
      <c r="M545" s="13" t="str">
        <f t="shared" si="141"/>
        <v>A</v>
      </c>
      <c r="N545" s="12">
        <f t="shared" si="142"/>
        <v>-2</v>
      </c>
      <c r="R545" s="13">
        <f t="shared" si="143"/>
        <v>3.4142010568873333</v>
      </c>
      <c r="S545" s="12">
        <f t="shared" si="144"/>
        <v>2.2452651101684325E-2</v>
      </c>
      <c r="X545" s="13">
        <f t="shared" si="145"/>
        <v>3.3276716504492057</v>
      </c>
      <c r="Y545" s="12">
        <f t="shared" si="146"/>
        <v>3.0276148089182889E-2</v>
      </c>
      <c r="AC545" s="13">
        <f t="shared" si="147"/>
        <v>3.3293675323820922</v>
      </c>
      <c r="AD545" s="12">
        <f t="shared" si="148"/>
        <v>3.266779791062107E-2</v>
      </c>
      <c r="AH545" s="13">
        <f t="shared" si="149"/>
        <v>3.3317932458640827</v>
      </c>
      <c r="AI545" s="12">
        <f t="shared" si="150"/>
        <v>3.341776710444453E-2</v>
      </c>
      <c r="AM545" s="13">
        <f t="shared" si="151"/>
        <v>3.3327280010965175</v>
      </c>
      <c r="AN545" s="12">
        <f t="shared" si="152"/>
        <v>3.3654337540695765E-2</v>
      </c>
    </row>
    <row r="546" spans="1:40" x14ac:dyDescent="0.3">
      <c r="A546" s="13">
        <f t="shared" si="136"/>
        <v>1.7139573075084246E-2</v>
      </c>
      <c r="C546" s="13" t="str">
        <f t="shared" si="137"/>
        <v>A</v>
      </c>
      <c r="D546" s="12">
        <f t="shared" si="138"/>
        <v>-2</v>
      </c>
      <c r="H546" s="13" t="str">
        <f t="shared" si="139"/>
        <v>A</v>
      </c>
      <c r="I546" s="12">
        <f t="shared" si="140"/>
        <v>-2</v>
      </c>
      <c r="M546" s="13" t="str">
        <f t="shared" si="141"/>
        <v>A</v>
      </c>
      <c r="N546" s="12">
        <f t="shared" si="142"/>
        <v>-2</v>
      </c>
      <c r="R546" s="13">
        <f t="shared" si="143"/>
        <v>3.4361396503249533</v>
      </c>
      <c r="S546" s="12">
        <f t="shared" si="144"/>
        <v>2.2791023952915532E-2</v>
      </c>
      <c r="X546" s="13">
        <f t="shared" si="145"/>
        <v>3.3506209281224795</v>
      </c>
      <c r="Y546" s="12">
        <f t="shared" si="146"/>
        <v>3.0595214166704375E-2</v>
      </c>
      <c r="AC546" s="13">
        <f t="shared" si="147"/>
        <v>3.3520507104186699</v>
      </c>
      <c r="AD546" s="12">
        <f t="shared" si="148"/>
        <v>3.2982697295075913E-2</v>
      </c>
      <c r="AH546" s="13">
        <f t="shared" si="149"/>
        <v>3.3543663886197943</v>
      </c>
      <c r="AI546" s="12">
        <f t="shared" si="150"/>
        <v>3.3731472747089576E-2</v>
      </c>
      <c r="AM546" s="13">
        <f t="shared" si="151"/>
        <v>3.3552643126895663</v>
      </c>
      <c r="AN546" s="12">
        <f t="shared" si="152"/>
        <v>3.3967676705256952E-2</v>
      </c>
    </row>
    <row r="547" spans="1:40" x14ac:dyDescent="0.3">
      <c r="A547" s="13">
        <f t="shared" si="136"/>
        <v>1.7378008287493744E-2</v>
      </c>
      <c r="C547" s="13" t="str">
        <f t="shared" si="137"/>
        <v>A</v>
      </c>
      <c r="D547" s="12">
        <f t="shared" si="138"/>
        <v>-2</v>
      </c>
      <c r="H547" s="13" t="str">
        <f t="shared" si="139"/>
        <v>A</v>
      </c>
      <c r="I547" s="12">
        <f t="shared" si="140"/>
        <v>-2</v>
      </c>
      <c r="M547" s="13" t="str">
        <f t="shared" si="141"/>
        <v>A</v>
      </c>
      <c r="N547" s="12">
        <f t="shared" si="142"/>
        <v>-2</v>
      </c>
      <c r="R547" s="13">
        <f t="shared" si="143"/>
        <v>3.4582834320238529</v>
      </c>
      <c r="S547" s="12">
        <f t="shared" si="144"/>
        <v>2.3132988195142788E-2</v>
      </c>
      <c r="X547" s="13">
        <f t="shared" si="145"/>
        <v>3.3737435820868726</v>
      </c>
      <c r="Y547" s="12">
        <f t="shared" si="146"/>
        <v>3.0918116162151017E-2</v>
      </c>
      <c r="AC547" s="13">
        <f t="shared" si="147"/>
        <v>3.3749108389051514</v>
      </c>
      <c r="AD547" s="12">
        <f t="shared" si="148"/>
        <v>3.3301459512916923E-2</v>
      </c>
      <c r="AH547" s="13">
        <f t="shared" si="149"/>
        <v>3.3771178761828988</v>
      </c>
      <c r="AI547" s="12">
        <f t="shared" si="150"/>
        <v>3.40490473876826E-2</v>
      </c>
      <c r="AM547" s="13">
        <f t="shared" si="151"/>
        <v>3.3779794232390823</v>
      </c>
      <c r="AN547" s="12">
        <f t="shared" si="152"/>
        <v>3.4284886625143535E-2</v>
      </c>
    </row>
    <row r="548" spans="1:40" x14ac:dyDescent="0.3">
      <c r="A548" s="13">
        <f t="shared" si="136"/>
        <v>1.7619760464116292E-2</v>
      </c>
      <c r="C548" s="13" t="str">
        <f t="shared" si="137"/>
        <v>A</v>
      </c>
      <c r="D548" s="12">
        <f t="shared" si="138"/>
        <v>-2</v>
      </c>
      <c r="H548" s="13" t="str">
        <f t="shared" si="139"/>
        <v>A</v>
      </c>
      <c r="I548" s="12">
        <f t="shared" si="140"/>
        <v>-2</v>
      </c>
      <c r="M548" s="13" t="str">
        <f t="shared" si="141"/>
        <v>A</v>
      </c>
      <c r="N548" s="12">
        <f t="shared" si="142"/>
        <v>-2</v>
      </c>
      <c r="R548" s="13">
        <f t="shared" si="143"/>
        <v>3.4806323790165106</v>
      </c>
      <c r="S548" s="12">
        <f t="shared" si="144"/>
        <v>2.3478598698835441E-2</v>
      </c>
      <c r="X548" s="13">
        <f t="shared" si="145"/>
        <v>3.3970408064982998</v>
      </c>
      <c r="Y548" s="12">
        <f t="shared" si="146"/>
        <v>3.1244903626762403E-2</v>
      </c>
      <c r="AC548" s="13">
        <f t="shared" si="147"/>
        <v>3.3979490878380441</v>
      </c>
      <c r="AD548" s="12">
        <f t="shared" si="148"/>
        <v>3.362413396277257E-2</v>
      </c>
      <c r="AH548" s="13">
        <f t="shared" si="149"/>
        <v>3.4000488704215801</v>
      </c>
      <c r="AI548" s="12">
        <f t="shared" si="150"/>
        <v>3.4370540418701127E-2</v>
      </c>
      <c r="AM548" s="13">
        <f t="shared" si="151"/>
        <v>3.4008744922648084</v>
      </c>
      <c r="AN548" s="12">
        <f t="shared" si="152"/>
        <v>3.4606016693819422E-2</v>
      </c>
    </row>
    <row r="549" spans="1:40" x14ac:dyDescent="0.3">
      <c r="A549" s="13">
        <f t="shared" si="136"/>
        <v>1.7864875748520487E-2</v>
      </c>
      <c r="C549" s="13" t="str">
        <f t="shared" si="137"/>
        <v>A</v>
      </c>
      <c r="D549" s="12">
        <f t="shared" si="138"/>
        <v>-2</v>
      </c>
      <c r="H549" s="13" t="str">
        <f t="shared" si="139"/>
        <v>A</v>
      </c>
      <c r="I549" s="12">
        <f t="shared" si="140"/>
        <v>-2</v>
      </c>
      <c r="M549" s="13" t="str">
        <f t="shared" si="141"/>
        <v>A</v>
      </c>
      <c r="N549" s="12">
        <f t="shared" si="142"/>
        <v>-2</v>
      </c>
      <c r="R549" s="13">
        <f t="shared" si="143"/>
        <v>3.5031865293061051</v>
      </c>
      <c r="S549" s="12">
        <f t="shared" si="144"/>
        <v>2.3827910812580049E-2</v>
      </c>
      <c r="X549" s="13">
        <f t="shared" si="145"/>
        <v>3.4205138037428138</v>
      </c>
      <c r="Y549" s="12">
        <f t="shared" si="146"/>
        <v>3.1575626771798572E-2</v>
      </c>
      <c r="AC549" s="13">
        <f t="shared" si="147"/>
        <v>3.4211666353229222</v>
      </c>
      <c r="AD549" s="12">
        <f t="shared" si="148"/>
        <v>3.395077070378609E-2</v>
      </c>
      <c r="AH549" s="13">
        <f t="shared" si="149"/>
        <v>3.4231605412126869</v>
      </c>
      <c r="AI549" s="12">
        <f t="shared" si="150"/>
        <v>3.4696001892610365E-2</v>
      </c>
      <c r="AM549" s="13">
        <f t="shared" si="151"/>
        <v>3.4239506872531771</v>
      </c>
      <c r="AN549" s="12">
        <f t="shared" si="152"/>
        <v>3.4931116964537594E-2</v>
      </c>
    </row>
    <row r="550" spans="1:40" x14ac:dyDescent="0.3">
      <c r="A550" s="13">
        <f t="shared" si="136"/>
        <v>1.8113400926196017E-2</v>
      </c>
      <c r="C550" s="13" t="str">
        <f t="shared" si="137"/>
        <v>A</v>
      </c>
      <c r="D550" s="12">
        <f t="shared" si="138"/>
        <v>-2</v>
      </c>
      <c r="H550" s="13" t="str">
        <f t="shared" si="139"/>
        <v>A</v>
      </c>
      <c r="I550" s="12">
        <f t="shared" si="140"/>
        <v>-2</v>
      </c>
      <c r="M550" s="13" t="str">
        <f t="shared" si="141"/>
        <v>A</v>
      </c>
      <c r="N550" s="12">
        <f t="shared" si="142"/>
        <v>-2</v>
      </c>
      <c r="R550" s="13">
        <f t="shared" si="143"/>
        <v>3.5259459791713899</v>
      </c>
      <c r="S550" s="12">
        <f t="shared" si="144"/>
        <v>2.418098038052088E-2</v>
      </c>
      <c r="X550" s="13">
        <f t="shared" si="145"/>
        <v>3.4441637844961304</v>
      </c>
      <c r="Y550" s="12">
        <f t="shared" si="146"/>
        <v>3.1910336477546777E-2</v>
      </c>
      <c r="AC550" s="13">
        <f t="shared" si="147"/>
        <v>3.4445646676405133</v>
      </c>
      <c r="AD550" s="12">
        <f t="shared" si="148"/>
        <v>3.4281420464626636E-2</v>
      </c>
      <c r="AH550" s="13">
        <f t="shared" si="149"/>
        <v>3.4464540665116057</v>
      </c>
      <c r="AI550" s="12">
        <f t="shared" si="150"/>
        <v>3.5025482530884756E-2</v>
      </c>
      <c r="AM550" s="13">
        <f t="shared" si="151"/>
        <v>3.447209183728567</v>
      </c>
      <c r="AN550" s="12">
        <f t="shared" si="152"/>
        <v>3.5260238159364819E-2</v>
      </c>
    </row>
    <row r="551" spans="1:40" x14ac:dyDescent="0.3">
      <c r="A551" s="13">
        <f t="shared" si="136"/>
        <v>1.8365383433483453E-2</v>
      </c>
      <c r="C551" s="13" t="str">
        <f t="shared" si="137"/>
        <v>A</v>
      </c>
      <c r="D551" s="12">
        <f t="shared" si="138"/>
        <v>-2</v>
      </c>
      <c r="H551" s="13" t="str">
        <f t="shared" si="139"/>
        <v>A</v>
      </c>
      <c r="I551" s="12">
        <f t="shared" si="140"/>
        <v>-2</v>
      </c>
      <c r="M551" s="13" t="str">
        <f t="shared" si="141"/>
        <v>A</v>
      </c>
      <c r="N551" s="12">
        <f t="shared" si="142"/>
        <v>-2</v>
      </c>
      <c r="R551" s="13">
        <f t="shared" si="143"/>
        <v>3.5489108806457179</v>
      </c>
      <c r="S551" s="12">
        <f t="shared" si="144"/>
        <v>2.4537863759433929E-2</v>
      </c>
      <c r="X551" s="13">
        <f t="shared" si="145"/>
        <v>3.4679919677835676</v>
      </c>
      <c r="Y551" s="12">
        <f t="shared" si="146"/>
        <v>3.2249084302451214E-2</v>
      </c>
      <c r="AC551" s="13">
        <f t="shared" si="147"/>
        <v>3.4681443793130833</v>
      </c>
      <c r="AD551" s="12">
        <f t="shared" si="148"/>
        <v>3.4616134652623524E-2</v>
      </c>
      <c r="AH551" s="13">
        <f t="shared" si="149"/>
        <v>3.4699306324224044</v>
      </c>
      <c r="AI551" s="12">
        <f t="shared" si="150"/>
        <v>3.5359033733152426E-2</v>
      </c>
      <c r="AM551" s="13">
        <f t="shared" si="151"/>
        <v>3.4706511653248056</v>
      </c>
      <c r="AN551" s="12">
        <f t="shared" si="152"/>
        <v>3.5593431678329339E-2</v>
      </c>
    </row>
    <row r="552" spans="1:40" x14ac:dyDescent="0.3">
      <c r="A552" s="13">
        <f t="shared" si="136"/>
        <v>1.8620871366628673E-2</v>
      </c>
      <c r="C552" s="13" t="str">
        <f t="shared" si="137"/>
        <v>A</v>
      </c>
      <c r="D552" s="12">
        <f t="shared" si="138"/>
        <v>-2</v>
      </c>
      <c r="H552" s="13" t="str">
        <f t="shared" si="139"/>
        <v>A</v>
      </c>
      <c r="I552" s="12">
        <f t="shared" si="140"/>
        <v>-2</v>
      </c>
      <c r="M552" s="13" t="str">
        <f t="shared" si="141"/>
        <v>A</v>
      </c>
      <c r="N552" s="12">
        <f t="shared" si="142"/>
        <v>-2</v>
      </c>
      <c r="R552" s="13">
        <f t="shared" si="143"/>
        <v>3.5720814391573659</v>
      </c>
      <c r="S552" s="12">
        <f t="shared" si="144"/>
        <v>2.4898617835471482E-2</v>
      </c>
      <c r="X552" s="13">
        <f t="shared" si="145"/>
        <v>3.4919995810404068</v>
      </c>
      <c r="Y552" s="12">
        <f t="shared" si="146"/>
        <v>3.2591922492368954E-2</v>
      </c>
      <c r="AC552" s="13">
        <f t="shared" si="147"/>
        <v>3.4919069731711683</v>
      </c>
      <c r="AD552" s="12">
        <f t="shared" si="148"/>
        <v>3.4954965363026468E-2</v>
      </c>
      <c r="AH552" s="13">
        <f t="shared" si="149"/>
        <v>3.4935914332682616</v>
      </c>
      <c r="AI552" s="12">
        <f t="shared" si="150"/>
        <v>3.5696707586465613E-2</v>
      </c>
      <c r="AM552" s="13">
        <f t="shared" si="151"/>
        <v>3.4942778238569452</v>
      </c>
      <c r="AN552" s="12">
        <f t="shared" si="152"/>
        <v>3.5930749608694454E-2</v>
      </c>
    </row>
    <row r="553" spans="1:40" x14ac:dyDescent="0.3">
      <c r="A553" s="13">
        <f t="shared" si="136"/>
        <v>1.8879913490962928E-2</v>
      </c>
      <c r="C553" s="13" t="str">
        <f t="shared" si="137"/>
        <v>A</v>
      </c>
      <c r="D553" s="12">
        <f t="shared" si="138"/>
        <v>-2</v>
      </c>
      <c r="H553" s="13" t="str">
        <f t="shared" si="139"/>
        <v>A</v>
      </c>
      <c r="I553" s="12">
        <f t="shared" si="140"/>
        <v>-2</v>
      </c>
      <c r="M553" s="13" t="str">
        <f t="shared" si="141"/>
        <v>A</v>
      </c>
      <c r="N553" s="12">
        <f t="shared" si="142"/>
        <v>-2</v>
      </c>
      <c r="R553" s="13">
        <f t="shared" si="143"/>
        <v>3.5954579113193441</v>
      </c>
      <c r="S553" s="12">
        <f t="shared" si="144"/>
        <v>2.5263300040609074E-2</v>
      </c>
      <c r="X553" s="13">
        <f t="shared" si="145"/>
        <v>3.5161878601726668</v>
      </c>
      <c r="Y553" s="12">
        <f t="shared" si="146"/>
        <v>3.2938903989952507E-2</v>
      </c>
      <c r="AC553" s="13">
        <f t="shared" si="147"/>
        <v>3.5158536604206354</v>
      </c>
      <c r="AD553" s="12">
        <f t="shared" si="148"/>
        <v>3.5297965388392236E-2</v>
      </c>
      <c r="AH553" s="13">
        <f t="shared" si="149"/>
        <v>3.5174376716621798</v>
      </c>
      <c r="AI553" s="12">
        <f t="shared" si="150"/>
        <v>3.6038556874697474E-2</v>
      </c>
      <c r="AM553" s="13">
        <f t="shared" si="151"/>
        <v>3.5180903593933168</v>
      </c>
      <c r="AN553" s="12">
        <f t="shared" si="152"/>
        <v>3.6272244734358514E-2</v>
      </c>
    </row>
    <row r="554" spans="1:40" x14ac:dyDescent="0.3">
      <c r="A554" s="13">
        <f t="shared" si="136"/>
        <v>1.9142559250210845E-2</v>
      </c>
      <c r="C554" s="13" t="str">
        <f t="shared" si="137"/>
        <v>A</v>
      </c>
      <c r="D554" s="12">
        <f t="shared" si="138"/>
        <v>-2</v>
      </c>
      <c r="H554" s="13" t="str">
        <f t="shared" si="139"/>
        <v>A</v>
      </c>
      <c r="I554" s="12">
        <f t="shared" si="140"/>
        <v>-2</v>
      </c>
      <c r="M554" s="13" t="str">
        <f t="shared" si="141"/>
        <v>A</v>
      </c>
      <c r="N554" s="12">
        <f t="shared" si="142"/>
        <v>-2</v>
      </c>
      <c r="R554" s="13">
        <f t="shared" si="143"/>
        <v>3.6190406028579032</v>
      </c>
      <c r="S554" s="12">
        <f t="shared" si="144"/>
        <v>2.5631968368826249E-2</v>
      </c>
      <c r="X554" s="13">
        <f t="shared" si="145"/>
        <v>3.5405580496183191</v>
      </c>
      <c r="Y554" s="12">
        <f t="shared" si="146"/>
        <v>3.3290082444161609E-2</v>
      </c>
      <c r="AC554" s="13">
        <f t="shared" si="147"/>
        <v>3.5399856607100579</v>
      </c>
      <c r="AD554" s="12">
        <f t="shared" si="148"/>
        <v>3.5645188228100699E-2</v>
      </c>
      <c r="AH554" s="13">
        <f t="shared" si="149"/>
        <v>3.5414705585779895</v>
      </c>
      <c r="AI554" s="12">
        <f t="shared" si="150"/>
        <v>3.6384635088068003E-2</v>
      </c>
      <c r="AM554" s="13">
        <f t="shared" si="151"/>
        <v>3.5420899803278312</v>
      </c>
      <c r="AN554" s="12">
        <f t="shared" si="152"/>
        <v>3.6617970545384092E-2</v>
      </c>
    </row>
    <row r="555" spans="1:40" x14ac:dyDescent="0.3">
      <c r="A555" s="13">
        <f t="shared" si="136"/>
        <v>1.9408858775927768E-2</v>
      </c>
      <c r="C555" s="13" t="str">
        <f t="shared" si="137"/>
        <v>A</v>
      </c>
      <c r="D555" s="12">
        <f t="shared" si="138"/>
        <v>-2</v>
      </c>
      <c r="H555" s="13" t="str">
        <f t="shared" si="139"/>
        <v>A</v>
      </c>
      <c r="I555" s="12">
        <f t="shared" si="140"/>
        <v>-2</v>
      </c>
      <c r="M555" s="13" t="str">
        <f t="shared" si="141"/>
        <v>A</v>
      </c>
      <c r="N555" s="12">
        <f t="shared" si="142"/>
        <v>-2</v>
      </c>
      <c r="R555" s="13">
        <f t="shared" si="143"/>
        <v>3.642829866669794</v>
      </c>
      <c r="S555" s="12">
        <f t="shared" si="144"/>
        <v>2.6004681392049093E-2</v>
      </c>
      <c r="X555" s="13">
        <f t="shared" si="145"/>
        <v>3.5651114024089123</v>
      </c>
      <c r="Y555" s="12">
        <f t="shared" si="146"/>
        <v>3.3645512219905561E-2</v>
      </c>
      <c r="AC555" s="13">
        <f t="shared" si="147"/>
        <v>3.5643042021984415</v>
      </c>
      <c r="AD555" s="12">
        <f t="shared" si="148"/>
        <v>3.5996688098001134E-2</v>
      </c>
      <c r="AH555" s="13">
        <f t="shared" si="149"/>
        <v>3.5656913134216062</v>
      </c>
      <c r="AI555" s="12">
        <f t="shared" si="150"/>
        <v>3.6734996432800433E-2</v>
      </c>
      <c r="AM555" s="13">
        <f t="shared" si="151"/>
        <v>3.5662779034525718</v>
      </c>
      <c r="AN555" s="12">
        <f t="shared" si="152"/>
        <v>3.6967981247657378E-2</v>
      </c>
    </row>
    <row r="556" spans="1:40" x14ac:dyDescent="0.3">
      <c r="A556" s="13">
        <f t="shared" si="136"/>
        <v>1.9678862897068446E-2</v>
      </c>
      <c r="C556" s="13" t="str">
        <f t="shared" si="137"/>
        <v>A</v>
      </c>
      <c r="D556" s="12">
        <f t="shared" si="138"/>
        <v>-2</v>
      </c>
      <c r="H556" s="13" t="str">
        <f t="shared" si="139"/>
        <v>A</v>
      </c>
      <c r="I556" s="12">
        <f t="shared" si="140"/>
        <v>-2</v>
      </c>
      <c r="M556" s="13" t="str">
        <f t="shared" si="141"/>
        <v>A</v>
      </c>
      <c r="N556" s="12">
        <f t="shared" si="142"/>
        <v>-2</v>
      </c>
      <c r="R556" s="13">
        <f t="shared" si="143"/>
        <v>3.6668261009992653</v>
      </c>
      <c r="S556" s="12">
        <f t="shared" si="144"/>
        <v>2.6381498275880749E-2</v>
      </c>
      <c r="X556" s="13">
        <f t="shared" si="145"/>
        <v>3.5898491802316332</v>
      </c>
      <c r="Y556" s="12">
        <f t="shared" si="146"/>
        <v>3.4005248407818156E-2</v>
      </c>
      <c r="AC556" s="13">
        <f t="shared" si="147"/>
        <v>3.5888105216232629</v>
      </c>
      <c r="AD556" s="12">
        <f t="shared" si="148"/>
        <v>3.635251994019114E-2</v>
      </c>
      <c r="AH556" s="13">
        <f t="shared" si="149"/>
        <v>3.5901011641026139</v>
      </c>
      <c r="AI556" s="12">
        <f t="shared" si="150"/>
        <v>3.7089695840909813E-2</v>
      </c>
      <c r="AM556" s="13">
        <f t="shared" si="151"/>
        <v>3.5906553540306398</v>
      </c>
      <c r="AN556" s="12">
        <f t="shared" si="152"/>
        <v>3.7322331772680052E-2</v>
      </c>
    </row>
    <row r="557" spans="1:40" x14ac:dyDescent="0.3">
      <c r="A557" s="13">
        <f t="shared" si="136"/>
        <v>1.9952623149688788E-2</v>
      </c>
      <c r="C557" s="13" t="str">
        <f t="shared" si="137"/>
        <v>A</v>
      </c>
      <c r="D557" s="12">
        <f t="shared" si="138"/>
        <v>-2</v>
      </c>
      <c r="H557" s="13" t="str">
        <f t="shared" si="139"/>
        <v>A</v>
      </c>
      <c r="I557" s="12">
        <f t="shared" si="140"/>
        <v>-2</v>
      </c>
      <c r="M557" s="13" t="str">
        <f t="shared" si="141"/>
        <v>A</v>
      </c>
      <c r="N557" s="12">
        <f t="shared" si="142"/>
        <v>-2</v>
      </c>
      <c r="R557" s="13">
        <f t="shared" si="143"/>
        <v>3.6910297477263772</v>
      </c>
      <c r="S557" s="12">
        <f t="shared" si="144"/>
        <v>2.6762478795144519E-2</v>
      </c>
      <c r="X557" s="13">
        <f t="shared" si="145"/>
        <v>3.6147726534917863</v>
      </c>
      <c r="Y557" s="12">
        <f t="shared" si="146"/>
        <v>3.4369346834166925E-2</v>
      </c>
      <c r="AC557" s="13">
        <f t="shared" si="147"/>
        <v>3.61350586436886</v>
      </c>
      <c r="AD557" s="12">
        <f t="shared" si="148"/>
        <v>3.6712739432929686E-2</v>
      </c>
      <c r="AH557" s="13">
        <f t="shared" si="149"/>
        <v>3.6147013471060991</v>
      </c>
      <c r="AI557" s="12">
        <f t="shared" si="150"/>
        <v>3.7448788980125908E-2</v>
      </c>
      <c r="AM557" s="13">
        <f t="shared" si="151"/>
        <v>3.6152235658692744</v>
      </c>
      <c r="AN557" s="12">
        <f t="shared" si="152"/>
        <v>3.7681077787495243E-2</v>
      </c>
    </row>
    <row r="558" spans="1:40" x14ac:dyDescent="0.3">
      <c r="A558" s="13">
        <f t="shared" si="136"/>
        <v>2.0230191786782724E-2</v>
      </c>
      <c r="C558" s="13" t="str">
        <f t="shared" si="137"/>
        <v>A</v>
      </c>
      <c r="D558" s="12">
        <f t="shared" si="138"/>
        <v>-2</v>
      </c>
      <c r="H558" s="13" t="str">
        <f t="shared" si="139"/>
        <v>A</v>
      </c>
      <c r="I558" s="12">
        <f t="shared" si="140"/>
        <v>-2</v>
      </c>
      <c r="M558" s="13" t="str">
        <f t="shared" si="141"/>
        <v>A</v>
      </c>
      <c r="N558" s="12">
        <f t="shared" si="142"/>
        <v>-2</v>
      </c>
      <c r="R558" s="13">
        <f t="shared" si="143"/>
        <v>3.7154412907589949</v>
      </c>
      <c r="S558" s="12">
        <f t="shared" si="144"/>
        <v>2.7147683349262399E-2</v>
      </c>
      <c r="X558" s="13">
        <f t="shared" si="145"/>
        <v>3.6398831013757218</v>
      </c>
      <c r="Y558" s="12">
        <f t="shared" si="146"/>
        <v>3.4737864070898815E-2</v>
      </c>
      <c r="AC558" s="13">
        <f t="shared" si="147"/>
        <v>3.6383914845351559</v>
      </c>
      <c r="AD558" s="12">
        <f t="shared" si="148"/>
        <v>3.7077403000686564E-2</v>
      </c>
      <c r="AH558" s="13">
        <f t="shared" si="149"/>
        <v>3.6394931075647947</v>
      </c>
      <c r="AI558" s="12">
        <f t="shared" si="150"/>
        <v>3.781233226395226E-2</v>
      </c>
      <c r="AM558" s="13">
        <f t="shared" si="151"/>
        <v>3.6399837813932554</v>
      </c>
      <c r="AN558" s="12">
        <f t="shared" si="152"/>
        <v>3.8044275704749671E-2</v>
      </c>
    </row>
    <row r="559" spans="1:40" x14ac:dyDescent="0.3">
      <c r="A559" s="13">
        <f t="shared" si="136"/>
        <v>2.0511621788255635E-2</v>
      </c>
      <c r="C559" s="13" t="str">
        <f t="shared" si="137"/>
        <v>A</v>
      </c>
      <c r="D559" s="12">
        <f t="shared" si="138"/>
        <v>-2</v>
      </c>
      <c r="H559" s="13" t="str">
        <f t="shared" si="139"/>
        <v>A</v>
      </c>
      <c r="I559" s="12">
        <f t="shared" si="140"/>
        <v>-2</v>
      </c>
      <c r="M559" s="13" t="str">
        <f t="shared" si="141"/>
        <v>A</v>
      </c>
      <c r="N559" s="12">
        <f t="shared" si="142"/>
        <v>-2</v>
      </c>
      <c r="R559" s="13">
        <f t="shared" si="143"/>
        <v>3.7400612545213918</v>
      </c>
      <c r="S559" s="12">
        <f t="shared" si="144"/>
        <v>2.7537172977489487E-2</v>
      </c>
      <c r="X559" s="13">
        <f t="shared" si="145"/>
        <v>3.6651818119141732</v>
      </c>
      <c r="Y559" s="12">
        <f t="shared" si="146"/>
        <v>3.5110857445823554E-2</v>
      </c>
      <c r="AC559" s="13">
        <f t="shared" si="147"/>
        <v>3.6634686450067027</v>
      </c>
      <c r="AD559" s="12">
        <f t="shared" si="148"/>
        <v>3.7446567824329459E-2</v>
      </c>
      <c r="AH559" s="13">
        <f t="shared" si="149"/>
        <v>3.6644776993314947</v>
      </c>
      <c r="AI559" s="12">
        <f t="shared" si="150"/>
        <v>3.8180382861862809E-2</v>
      </c>
      <c r="AM559" s="13">
        <f t="shared" si="151"/>
        <v>3.6649372517185586</v>
      </c>
      <c r="AN559" s="12">
        <f t="shared" si="152"/>
        <v>3.8411982692893407E-2</v>
      </c>
    </row>
    <row r="560" spans="1:40" x14ac:dyDescent="0.3">
      <c r="A560" s="13">
        <f t="shared" si="136"/>
        <v>2.0796966871036954E-2</v>
      </c>
      <c r="C560" s="13" t="str">
        <f t="shared" si="137"/>
        <v>A</v>
      </c>
      <c r="D560" s="12">
        <f t="shared" si="138"/>
        <v>-2</v>
      </c>
      <c r="H560" s="13" t="str">
        <f t="shared" si="139"/>
        <v>A</v>
      </c>
      <c r="I560" s="12">
        <f t="shared" si="140"/>
        <v>-2</v>
      </c>
      <c r="M560" s="13" t="str">
        <f t="shared" si="141"/>
        <v>A</v>
      </c>
      <c r="N560" s="12">
        <f t="shared" si="142"/>
        <v>-2</v>
      </c>
      <c r="R560" s="13">
        <f t="shared" si="143"/>
        <v>3.7648902025329414</v>
      </c>
      <c r="S560" s="12">
        <f t="shared" si="144"/>
        <v>2.7931009374025345E-2</v>
      </c>
      <c r="X560" s="13">
        <f t="shared" si="145"/>
        <v>3.6906700820460538</v>
      </c>
      <c r="Y560" s="12">
        <f t="shared" si="146"/>
        <v>3.5488385052937735E-2</v>
      </c>
      <c r="AC560" s="13">
        <f t="shared" si="147"/>
        <v>3.688738617522112</v>
      </c>
      <c r="AD560" s="12">
        <f t="shared" si="148"/>
        <v>3.7820291851451499E-2</v>
      </c>
      <c r="AH560" s="13">
        <f t="shared" si="149"/>
        <v>3.6896563850517956</v>
      </c>
      <c r="AI560" s="12">
        <f t="shared" si="150"/>
        <v>3.8552998709638901E-2</v>
      </c>
      <c r="AM560" s="13">
        <f t="shared" si="151"/>
        <v>3.6900852367263117</v>
      </c>
      <c r="AN560" s="12">
        <f t="shared" si="152"/>
        <v>3.8784256686519976E-2</v>
      </c>
    </row>
    <row r="561" spans="1:40" x14ac:dyDescent="0.3">
      <c r="A561" s="13">
        <f t="shared" si="136"/>
        <v>2.1086281499332886E-2</v>
      </c>
      <c r="C561" s="13" t="str">
        <f t="shared" si="137"/>
        <v>A</v>
      </c>
      <c r="D561" s="12">
        <f t="shared" si="138"/>
        <v>-2</v>
      </c>
      <c r="H561" s="13" t="str">
        <f t="shared" si="139"/>
        <v>A</v>
      </c>
      <c r="I561" s="12">
        <f t="shared" si="140"/>
        <v>-2</v>
      </c>
      <c r="M561" s="13" t="str">
        <f t="shared" si="141"/>
        <v>A</v>
      </c>
      <c r="N561" s="12">
        <f t="shared" si="142"/>
        <v>-2</v>
      </c>
      <c r="R561" s="13">
        <f t="shared" si="143"/>
        <v>3.7899287360708831</v>
      </c>
      <c r="S561" s="12">
        <f t="shared" si="144"/>
        <v>2.832925490301906E-2</v>
      </c>
      <c r="X561" s="13">
        <f t="shared" si="145"/>
        <v>3.7163492176826498</v>
      </c>
      <c r="Y561" s="12">
        <f t="shared" si="146"/>
        <v>3.5870505762890054E-2</v>
      </c>
      <c r="AC561" s="13">
        <f t="shared" si="147"/>
        <v>3.7142026827437533</v>
      </c>
      <c r="AD561" s="12">
        <f t="shared" si="148"/>
        <v>3.819863380684007E-2</v>
      </c>
      <c r="AH561" s="13">
        <f t="shared" si="149"/>
        <v>3.7150304362370545</v>
      </c>
      <c r="AI561" s="12">
        <f t="shared" si="150"/>
        <v>3.8930238519847497E-2</v>
      </c>
      <c r="AM561" s="13">
        <f t="shared" si="151"/>
        <v>3.7154290051369889</v>
      </c>
      <c r="AN561" s="12">
        <f t="shared" si="152"/>
        <v>3.9161156396847488E-2</v>
      </c>
    </row>
    <row r="562" spans="1:40" x14ac:dyDescent="0.3">
      <c r="A562" s="13">
        <f t="shared" si="136"/>
        <v>2.1379620895022329E-2</v>
      </c>
      <c r="C562" s="13" t="str">
        <f t="shared" si="137"/>
        <v>A</v>
      </c>
      <c r="D562" s="12">
        <f t="shared" si="138"/>
        <v>-2</v>
      </c>
      <c r="H562" s="13" t="str">
        <f t="shared" si="139"/>
        <v>A</v>
      </c>
      <c r="I562" s="12">
        <f t="shared" si="140"/>
        <v>-2</v>
      </c>
      <c r="M562" s="13" t="str">
        <f t="shared" si="141"/>
        <v>A</v>
      </c>
      <c r="N562" s="12">
        <f t="shared" si="142"/>
        <v>-2</v>
      </c>
      <c r="R562" s="13">
        <f t="shared" si="143"/>
        <v>3.8151774929116486</v>
      </c>
      <c r="S562" s="12">
        <f t="shared" si="144"/>
        <v>2.8731972613487117E-2</v>
      </c>
      <c r="X562" s="13">
        <f t="shared" si="145"/>
        <v>3.7422205337723007</v>
      </c>
      <c r="Y562" s="12">
        <f t="shared" si="146"/>
        <v>3.625727923359124E-2</v>
      </c>
      <c r="AC562" s="13">
        <f t="shared" si="147"/>
        <v>3.7398621303278694</v>
      </c>
      <c r="AD562" s="12">
        <f t="shared" si="148"/>
        <v>3.858165320309008E-2</v>
      </c>
      <c r="AH562" s="13">
        <f t="shared" si="149"/>
        <v>3.7406011333377389</v>
      </c>
      <c r="AI562" s="12">
        <f t="shared" si="150"/>
        <v>3.9312161792463628E-2</v>
      </c>
      <c r="AM562" s="13">
        <f t="shared" si="151"/>
        <v>3.7409698345849196</v>
      </c>
      <c r="AN562" s="12">
        <f t="shared" si="152"/>
        <v>3.9542741322344338E-2</v>
      </c>
    </row>
    <row r="563" spans="1:40" x14ac:dyDescent="0.3">
      <c r="A563" s="13">
        <f t="shared" si="136"/>
        <v>2.1677041048196927E-2</v>
      </c>
      <c r="C563" s="13" t="str">
        <f t="shared" si="137"/>
        <v>A</v>
      </c>
      <c r="D563" s="12">
        <f t="shared" si="138"/>
        <v>-2</v>
      </c>
      <c r="H563" s="13" t="str">
        <f t="shared" si="139"/>
        <v>A</v>
      </c>
      <c r="I563" s="12">
        <f t="shared" si="140"/>
        <v>-2</v>
      </c>
      <c r="M563" s="13" t="str">
        <f t="shared" si="141"/>
        <v>A</v>
      </c>
      <c r="N563" s="12">
        <f t="shared" si="142"/>
        <v>-2</v>
      </c>
      <c r="R563" s="13">
        <f t="shared" si="143"/>
        <v>3.8406371461455979</v>
      </c>
      <c r="S563" s="12">
        <f t="shared" si="144"/>
        <v>2.9139226254158684E-2</v>
      </c>
      <c r="X563" s="13">
        <f t="shared" si="145"/>
        <v>3.7682853543654682</v>
      </c>
      <c r="Y563" s="12">
        <f t="shared" si="146"/>
        <v>3.6648765920969349E-2</v>
      </c>
      <c r="AC563" s="13">
        <f t="shared" si="147"/>
        <v>3.7657182589949882</v>
      </c>
      <c r="AD563" s="12">
        <f t="shared" si="148"/>
        <v>3.8969410351362525E-2</v>
      </c>
      <c r="AH563" s="13">
        <f t="shared" si="149"/>
        <v>3.7663697658169744</v>
      </c>
      <c r="AI563" s="12">
        <f t="shared" si="150"/>
        <v>3.9698828825638244E-2</v>
      </c>
      <c r="AM563" s="13">
        <f t="shared" si="151"/>
        <v>3.766709011693044</v>
      </c>
      <c r="AN563" s="12">
        <f t="shared" si="152"/>
        <v>3.9929071759499848E-2</v>
      </c>
    </row>
    <row r="564" spans="1:40" x14ac:dyDescent="0.3">
      <c r="A564" s="13">
        <f t="shared" si="136"/>
        <v>2.1978598727848245E-2</v>
      </c>
      <c r="C564" s="13" t="str">
        <f t="shared" si="137"/>
        <v>A</v>
      </c>
      <c r="D564" s="12">
        <f t="shared" si="138"/>
        <v>-2</v>
      </c>
      <c r="H564" s="13" t="str">
        <f t="shared" si="139"/>
        <v>A</v>
      </c>
      <c r="I564" s="12">
        <f t="shared" si="140"/>
        <v>-2</v>
      </c>
      <c r="M564" s="13" t="str">
        <f t="shared" si="141"/>
        <v>A</v>
      </c>
      <c r="N564" s="12">
        <f t="shared" si="142"/>
        <v>-2</v>
      </c>
      <c r="R564" s="13">
        <f t="shared" si="143"/>
        <v>3.8663084030604771</v>
      </c>
      <c r="S564" s="12">
        <f t="shared" si="144"/>
        <v>2.9551080288264937E-2</v>
      </c>
      <c r="X564" s="13">
        <f t="shared" si="145"/>
        <v>3.7945450126802842</v>
      </c>
      <c r="Y564" s="12">
        <f t="shared" si="146"/>
        <v>3.7045027089873665E-2</v>
      </c>
      <c r="AC564" s="13">
        <f t="shared" si="147"/>
        <v>3.7917723766007145</v>
      </c>
      <c r="AD564" s="12">
        <f t="shared" si="148"/>
        <v>3.9361966372291571E-2</v>
      </c>
      <c r="AH564" s="13">
        <f t="shared" si="149"/>
        <v>3.7923376322244717</v>
      </c>
      <c r="AI564" s="12">
        <f t="shared" si="150"/>
        <v>4.0090300726614271E-2</v>
      </c>
      <c r="AM564" s="13">
        <f t="shared" si="151"/>
        <v>3.7926478321479777</v>
      </c>
      <c r="AN564" s="12">
        <f t="shared" si="152"/>
        <v>4.0320208813743472E-2</v>
      </c>
    </row>
    <row r="565" spans="1:40" x14ac:dyDescent="0.3">
      <c r="A565" s="13">
        <f t="shared" si="136"/>
        <v>2.2284351492703029E-2</v>
      </c>
      <c r="C565" s="13" t="str">
        <f t="shared" si="137"/>
        <v>A</v>
      </c>
      <c r="D565" s="12">
        <f t="shared" si="138"/>
        <v>-2</v>
      </c>
      <c r="H565" s="13" t="str">
        <f t="shared" si="139"/>
        <v>A</v>
      </c>
      <c r="I565" s="12">
        <f t="shared" si="140"/>
        <v>-2</v>
      </c>
      <c r="M565" s="13" t="str">
        <f t="shared" si="141"/>
        <v>A</v>
      </c>
      <c r="N565" s="12">
        <f t="shared" si="142"/>
        <v>-2</v>
      </c>
      <c r="R565" s="13">
        <f t="shared" si="143"/>
        <v>3.8921920040891118</v>
      </c>
      <c r="S565" s="12">
        <f t="shared" si="144"/>
        <v>2.9967599908285351E-2</v>
      </c>
      <c r="X565" s="13">
        <f t="shared" si="145"/>
        <v>3.8210008511685003</v>
      </c>
      <c r="Y565" s="12">
        <f t="shared" si="146"/>
        <v>3.7446124825127797E-2</v>
      </c>
      <c r="AC565" s="13">
        <f t="shared" si="147"/>
        <v>3.8180258002068252</v>
      </c>
      <c r="AD565" s="12">
        <f t="shared" si="148"/>
        <v>3.975938320704081E-2</v>
      </c>
      <c r="AH565" s="13">
        <f t="shared" si="149"/>
        <v>3.8185060402706781</v>
      </c>
      <c r="AI565" s="12">
        <f t="shared" si="150"/>
        <v>4.0486639422791827E-2</v>
      </c>
      <c r="AM565" s="13">
        <f t="shared" si="151"/>
        <v>3.8187876007753121</v>
      </c>
      <c r="AN565" s="12">
        <f t="shared" si="152"/>
        <v>4.0716214410512937E-2</v>
      </c>
    </row>
    <row r="566" spans="1:40" x14ac:dyDescent="0.3">
      <c r="A566" s="13">
        <f t="shared" si="136"/>
        <v>2.2594357702209779E-2</v>
      </c>
      <c r="C566" s="13" t="str">
        <f t="shared" si="137"/>
        <v>A</v>
      </c>
      <c r="D566" s="12">
        <f t="shared" si="138"/>
        <v>-2</v>
      </c>
      <c r="H566" s="13" t="str">
        <f t="shared" si="139"/>
        <v>A</v>
      </c>
      <c r="I566" s="12">
        <f t="shared" si="140"/>
        <v>-2</v>
      </c>
      <c r="M566" s="13" t="str">
        <f t="shared" si="141"/>
        <v>A</v>
      </c>
      <c r="N566" s="12">
        <f t="shared" si="142"/>
        <v>-2</v>
      </c>
      <c r="R566" s="13">
        <f t="shared" si="143"/>
        <v>3.9182887218174334</v>
      </c>
      <c r="S566" s="12">
        <f t="shared" si="144"/>
        <v>3.0388851050665893E-2</v>
      </c>
      <c r="X566" s="13">
        <f t="shared" si="145"/>
        <v>3.847654221581926</v>
      </c>
      <c r="Y566" s="12">
        <f t="shared" si="146"/>
        <v>3.7852122042735692E-2</v>
      </c>
      <c r="AC566" s="13">
        <f t="shared" si="147"/>
        <v>3.8444798561527729</v>
      </c>
      <c r="AD566" s="12">
        <f t="shared" si="148"/>
        <v>4.016172362851219E-2</v>
      </c>
      <c r="AH566" s="13">
        <f t="shared" si="149"/>
        <v>3.8448763069012819</v>
      </c>
      <c r="AI566" s="12">
        <f t="shared" si="150"/>
        <v>4.0887907672946117E-2</v>
      </c>
      <c r="AM566" s="13">
        <f t="shared" si="151"/>
        <v>3.8451296316152517</v>
      </c>
      <c r="AN566" s="12">
        <f t="shared" si="152"/>
        <v>4.1117151306475037E-2</v>
      </c>
    </row>
    <row r="567" spans="1:40" x14ac:dyDescent="0.3">
      <c r="A567" s="13">
        <f t="shared" si="136"/>
        <v>2.290867652767771E-2</v>
      </c>
      <c r="C567" s="13" t="str">
        <f t="shared" si="137"/>
        <v>A</v>
      </c>
      <c r="D567" s="12">
        <f t="shared" si="138"/>
        <v>-2</v>
      </c>
      <c r="H567" s="13" t="str">
        <f t="shared" si="139"/>
        <v>A</v>
      </c>
      <c r="I567" s="12">
        <f t="shared" si="140"/>
        <v>-2</v>
      </c>
      <c r="M567" s="13" t="str">
        <f t="shared" si="141"/>
        <v>A</v>
      </c>
      <c r="N567" s="12">
        <f t="shared" si="142"/>
        <v>-2</v>
      </c>
      <c r="R567" s="13">
        <f t="shared" si="143"/>
        <v>3.9445993600489286</v>
      </c>
      <c r="S567" s="12">
        <f t="shared" si="144"/>
        <v>3.0814900410520533E-2</v>
      </c>
      <c r="X567" s="13">
        <f t="shared" si="145"/>
        <v>3.8745064850392597</v>
      </c>
      <c r="Y567" s="12">
        <f t="shared" si="146"/>
        <v>3.8263082501241254E-2</v>
      </c>
      <c r="AC567" s="13">
        <f t="shared" si="147"/>
        <v>3.8711358801274898</v>
      </c>
      <c r="AD567" s="12">
        <f t="shared" si="148"/>
        <v>4.0569051252708571E-2</v>
      </c>
      <c r="AH567" s="13">
        <f t="shared" si="149"/>
        <v>3.8714497583719898</v>
      </c>
      <c r="AI567" s="12">
        <f t="shared" si="150"/>
        <v>4.1294169078598661E-2</v>
      </c>
      <c r="AM567" s="13">
        <f t="shared" si="151"/>
        <v>3.8716752479984828</v>
      </c>
      <c r="AN567" s="12">
        <f t="shared" si="152"/>
        <v>4.1523083100899874E-2</v>
      </c>
    </row>
    <row r="568" spans="1:40" x14ac:dyDescent="0.3">
      <c r="A568" s="13">
        <f t="shared" si="136"/>
        <v>2.3227367963571062E-2</v>
      </c>
      <c r="C568" s="13" t="str">
        <f t="shared" si="137"/>
        <v>A</v>
      </c>
      <c r="D568" s="12">
        <f t="shared" si="138"/>
        <v>-2</v>
      </c>
      <c r="H568" s="13" t="str">
        <f t="shared" si="139"/>
        <v>A</v>
      </c>
      <c r="I568" s="12">
        <f t="shared" si="140"/>
        <v>-2</v>
      </c>
      <c r="M568" s="13" t="str">
        <f t="shared" si="141"/>
        <v>A</v>
      </c>
      <c r="N568" s="12">
        <f t="shared" si="142"/>
        <v>-2</v>
      </c>
      <c r="R568" s="13">
        <f t="shared" si="143"/>
        <v>3.9711247529221176</v>
      </c>
      <c r="S568" s="12">
        <f t="shared" si="144"/>
        <v>3.1245815456329321E-2</v>
      </c>
      <c r="X568" s="13">
        <f t="shared" si="145"/>
        <v>3.9015590120934052</v>
      </c>
      <c r="Y568" s="12">
        <f t="shared" si="146"/>
        <v>3.8679070813244849E-2</v>
      </c>
      <c r="AC568" s="13">
        <f t="shared" si="147"/>
        <v>3.8979952172415779</v>
      </c>
      <c r="AD568" s="12">
        <f t="shared" si="148"/>
        <v>4.0981430550253051E-2</v>
      </c>
      <c r="AH568" s="13">
        <f t="shared" si="149"/>
        <v>3.8982277303236219</v>
      </c>
      <c r="AI568" s="12">
        <f t="shared" si="150"/>
        <v>4.1705488095545293E-2</v>
      </c>
      <c r="AM568" s="13">
        <f t="shared" si="151"/>
        <v>3.8984257826223749</v>
      </c>
      <c r="AN568" s="12">
        <f t="shared" si="152"/>
        <v>4.1934074247191686E-2</v>
      </c>
    </row>
    <row r="569" spans="1:40" x14ac:dyDescent="0.3">
      <c r="A569" s="13">
        <f t="shared" si="136"/>
        <v>2.3550492838960081E-2</v>
      </c>
      <c r="C569" s="13" t="str">
        <f t="shared" si="137"/>
        <v>A</v>
      </c>
      <c r="D569" s="12">
        <f t="shared" si="138"/>
        <v>-2</v>
      </c>
      <c r="H569" s="13" t="str">
        <f t="shared" si="139"/>
        <v>A</v>
      </c>
      <c r="I569" s="12">
        <f t="shared" si="140"/>
        <v>-2</v>
      </c>
      <c r="M569" s="13">
        <f t="shared" si="141"/>
        <v>10.33922214823442</v>
      </c>
      <c r="N569" s="12">
        <f t="shared" si="142"/>
        <v>-2</v>
      </c>
      <c r="R569" s="13">
        <f t="shared" si="143"/>
        <v>3.9978657640777664</v>
      </c>
      <c r="S569" s="12">
        <f t="shared" si="144"/>
        <v>3.1681664444643085E-2</v>
      </c>
      <c r="X569" s="13">
        <f t="shared" si="145"/>
        <v>3.9288131827992108</v>
      </c>
      <c r="Y569" s="12">
        <f t="shared" si="146"/>
        <v>3.9100152457077653E-2</v>
      </c>
      <c r="AC569" s="13">
        <f t="shared" si="147"/>
        <v>3.9250592220998337</v>
      </c>
      <c r="AD569" s="12">
        <f t="shared" si="148"/>
        <v>4.1398926858066017E-2</v>
      </c>
      <c r="AH569" s="13">
        <f t="shared" si="149"/>
        <v>3.9252115678574802</v>
      </c>
      <c r="AI569" s="12">
        <f t="shared" si="150"/>
        <v>4.2121930045541857E-2</v>
      </c>
      <c r="AM569" s="13">
        <f t="shared" si="151"/>
        <v>3.9253825776274183</v>
      </c>
      <c r="AN569" s="12">
        <f t="shared" si="152"/>
        <v>4.2350190064577409E-2</v>
      </c>
    </row>
    <row r="570" spans="1:40" x14ac:dyDescent="0.3">
      <c r="A570" s="13">
        <f t="shared" si="136"/>
        <v>2.3878112829131781E-2</v>
      </c>
      <c r="C570" s="13" t="str">
        <f t="shared" si="137"/>
        <v>A</v>
      </c>
      <c r="D570" s="12">
        <f t="shared" si="138"/>
        <v>-2</v>
      </c>
      <c r="H570" s="13" t="str">
        <f t="shared" si="139"/>
        <v>A</v>
      </c>
      <c r="I570" s="12">
        <f t="shared" si="140"/>
        <v>-2</v>
      </c>
      <c r="M570" s="13">
        <f t="shared" si="141"/>
        <v>10.33922214823442</v>
      </c>
      <c r="N570" s="12">
        <f t="shared" si="142"/>
        <v>2.8183788731337917E-3</v>
      </c>
      <c r="R570" s="13">
        <f t="shared" si="143"/>
        <v>4.0248232858728672</v>
      </c>
      <c r="S570" s="12">
        <f t="shared" si="144"/>
        <v>3.2122516434807083E-2</v>
      </c>
      <c r="X570" s="13">
        <f t="shared" si="145"/>
        <v>3.9562703867816604</v>
      </c>
      <c r="Y570" s="12">
        <f t="shared" si="146"/>
        <v>3.9526393788637509E-2</v>
      </c>
      <c r="AC570" s="13">
        <f t="shared" si="147"/>
        <v>3.9523292588741432</v>
      </c>
      <c r="AD570" s="12">
        <f t="shared" si="148"/>
        <v>4.1821606391203615E-2</v>
      </c>
      <c r="AH570" s="13">
        <f t="shared" si="149"/>
        <v>3.952402625611072</v>
      </c>
      <c r="AI570" s="12">
        <f t="shared" si="150"/>
        <v>4.254356112815099E-2</v>
      </c>
      <c r="AM570" s="13">
        <f t="shared" si="151"/>
        <v>3.9525469846739942</v>
      </c>
      <c r="AN570" s="12">
        <f t="shared" si="152"/>
        <v>4.2771496749956409E-2</v>
      </c>
    </row>
    <row r="571" spans="1:40" x14ac:dyDescent="0.3">
      <c r="A571" s="13">
        <f t="shared" si="136"/>
        <v>2.421029046736178E-2</v>
      </c>
      <c r="C571" s="13" t="str">
        <f t="shared" si="137"/>
        <v>A</v>
      </c>
      <c r="D571" s="12">
        <f t="shared" si="138"/>
        <v>-2</v>
      </c>
      <c r="H571" s="13" t="str">
        <f t="shared" si="139"/>
        <v>A</v>
      </c>
      <c r="I571" s="12">
        <f t="shared" si="140"/>
        <v>-2</v>
      </c>
      <c r="M571" s="13">
        <f t="shared" si="141"/>
        <v>8.6020470718669628</v>
      </c>
      <c r="N571" s="12">
        <f t="shared" si="142"/>
        <v>4.2872091435166015E-3</v>
      </c>
      <c r="R571" s="13">
        <f t="shared" si="143"/>
        <v>4.0519982386385243</v>
      </c>
      <c r="S571" s="12">
        <f t="shared" si="144"/>
        <v>3.2568441303712468E-2</v>
      </c>
      <c r="X571" s="13">
        <f t="shared" si="145"/>
        <v>3.9839320233045128</v>
      </c>
      <c r="Y571" s="12">
        <f t="shared" si="146"/>
        <v>3.9957862053386965E-2</v>
      </c>
      <c r="AC571" s="13">
        <f t="shared" si="147"/>
        <v>3.9798067013767251</v>
      </c>
      <c r="AD571" s="12">
        <f t="shared" si="148"/>
        <v>4.2249536254858333E-2</v>
      </c>
      <c r="AH571" s="13">
        <f t="shared" si="149"/>
        <v>3.979802267834085</v>
      </c>
      <c r="AI571" s="12">
        <f t="shared" si="150"/>
        <v>4.2970448432751211E-2</v>
      </c>
      <c r="AM571" s="13">
        <f t="shared" si="151"/>
        <v>3.9799203650193982</v>
      </c>
      <c r="AN571" s="12">
        <f t="shared" si="152"/>
        <v>4.3198061389912265E-2</v>
      </c>
    </row>
    <row r="572" spans="1:40" x14ac:dyDescent="0.3">
      <c r="A572" s="13">
        <f t="shared" si="136"/>
        <v>2.4547089156850294E-2</v>
      </c>
      <c r="C572" s="13" t="str">
        <f t="shared" si="137"/>
        <v>A</v>
      </c>
      <c r="D572" s="12">
        <f t="shared" si="138"/>
        <v>-2</v>
      </c>
      <c r="H572" s="13" t="str">
        <f t="shared" si="139"/>
        <v>A</v>
      </c>
      <c r="I572" s="12">
        <f t="shared" si="140"/>
        <v>-2</v>
      </c>
      <c r="M572" s="13">
        <f t="shared" si="141"/>
        <v>7.9064864762018185</v>
      </c>
      <c r="N572" s="12">
        <f t="shared" si="142"/>
        <v>5.2892431647753469E-3</v>
      </c>
      <c r="R572" s="13">
        <f t="shared" si="143"/>
        <v>4.0793915699792445</v>
      </c>
      <c r="S572" s="12">
        <f t="shared" si="144"/>
        <v>3.3019509760586339E-2</v>
      </c>
      <c r="X572" s="13">
        <f t="shared" si="145"/>
        <v>4.0117995013393992</v>
      </c>
      <c r="Y572" s="12">
        <f t="shared" si="146"/>
        <v>4.0394625398517153E-2</v>
      </c>
      <c r="AC572" s="13">
        <f t="shared" si="147"/>
        <v>4.0074929331337454</v>
      </c>
      <c r="AD572" s="12">
        <f t="shared" si="148"/>
        <v>4.2682784456525298E-2</v>
      </c>
      <c r="AH572" s="13">
        <f t="shared" si="149"/>
        <v>4.0074118684647217</v>
      </c>
      <c r="AI572" s="12">
        <f t="shared" si="150"/>
        <v>4.3402659950711353E-2</v>
      </c>
      <c r="AM572" s="13">
        <f t="shared" si="151"/>
        <v>4.007504089595189</v>
      </c>
      <c r="AN572" s="12">
        <f t="shared" si="152"/>
        <v>4.3629951972890102E-2</v>
      </c>
    </row>
    <row r="573" spans="1:40" x14ac:dyDescent="0.3">
      <c r="A573" s="13">
        <f t="shared" si="136"/>
        <v>2.4888573182823896E-2</v>
      </c>
      <c r="C573" s="13" t="str">
        <f t="shared" si="137"/>
        <v>A</v>
      </c>
      <c r="D573" s="12">
        <f t="shared" si="138"/>
        <v>-2</v>
      </c>
      <c r="H573" s="13" t="str">
        <f t="shared" si="139"/>
        <v>A</v>
      </c>
      <c r="I573" s="12">
        <f t="shared" si="140"/>
        <v>-2</v>
      </c>
      <c r="M573" s="13">
        <f t="shared" si="141"/>
        <v>7.4700024763652069</v>
      </c>
      <c r="N573" s="12">
        <f t="shared" si="142"/>
        <v>6.1577781905047422E-3</v>
      </c>
      <c r="R573" s="13">
        <f t="shared" si="143"/>
        <v>4.107004254111069</v>
      </c>
      <c r="S573" s="12">
        <f t="shared" si="144"/>
        <v>3.3475793361829181E-2</v>
      </c>
      <c r="X573" s="13">
        <f t="shared" si="145"/>
        <v>4.0398742396353553</v>
      </c>
      <c r="Y573" s="12">
        <f t="shared" si="146"/>
        <v>4.083675288527875E-2</v>
      </c>
      <c r="AC573" s="13">
        <f t="shared" si="147"/>
        <v>4.035389347459283</v>
      </c>
      <c r="AD573" s="12">
        <f t="shared" si="148"/>
        <v>4.3121419918335596E-2</v>
      </c>
      <c r="AH573" s="13">
        <f t="shared" si="149"/>
        <v>4.0352328112063116</v>
      </c>
      <c r="AI573" s="12">
        <f t="shared" si="150"/>
        <v>4.3840264587732068E-2</v>
      </c>
      <c r="AM573" s="13">
        <f t="shared" si="151"/>
        <v>4.035299539084801</v>
      </c>
      <c r="AN573" s="12">
        <f t="shared" si="152"/>
        <v>4.4067237401540837E-2</v>
      </c>
    </row>
    <row r="574" spans="1:40" x14ac:dyDescent="0.3">
      <c r="A574" s="13">
        <f t="shared" si="136"/>
        <v>2.5234807724805748E-2</v>
      </c>
      <c r="C574" s="13" t="str">
        <f t="shared" si="137"/>
        <v>A</v>
      </c>
      <c r="D574" s="12">
        <f t="shared" si="138"/>
        <v>-2</v>
      </c>
      <c r="H574" s="13" t="str">
        <f t="shared" si="139"/>
        <v>A</v>
      </c>
      <c r="I574" s="12">
        <f t="shared" si="140"/>
        <v>-2</v>
      </c>
      <c r="M574" s="13">
        <f t="shared" si="141"/>
        <v>7.1587410062150045</v>
      </c>
      <c r="N574" s="12">
        <f t="shared" si="142"/>
        <v>6.9570025386030427E-3</v>
      </c>
      <c r="R574" s="13">
        <f t="shared" si="143"/>
        <v>4.1348372912364155</v>
      </c>
      <c r="S574" s="12">
        <f t="shared" si="144"/>
        <v>3.3937364525908689E-2</v>
      </c>
      <c r="X574" s="13">
        <f t="shared" si="145"/>
        <v>4.0681576667888146</v>
      </c>
      <c r="Y574" s="12">
        <f t="shared" si="146"/>
        <v>4.128431450148292E-2</v>
      </c>
      <c r="AC574" s="13">
        <f t="shared" si="147"/>
        <v>4.0634973475296645</v>
      </c>
      <c r="AD574" s="12">
        <f t="shared" si="148"/>
        <v>4.3565512489559477E-2</v>
      </c>
      <c r="AH574" s="13">
        <f t="shared" si="149"/>
        <v>4.0632664896042403</v>
      </c>
      <c r="AI574" s="12">
        <f t="shared" si="150"/>
        <v>4.4283332176357083E-2</v>
      </c>
      <c r="AM574" s="13">
        <f t="shared" si="151"/>
        <v>4.0633081040014671</v>
      </c>
      <c r="AN574" s="12">
        <f t="shared" si="152"/>
        <v>4.450998750523516E-2</v>
      </c>
    </row>
    <row r="575" spans="1:40" x14ac:dyDescent="0.3">
      <c r="A575" s="13">
        <f t="shared" si="136"/>
        <v>2.5585858869056455E-2</v>
      </c>
      <c r="C575" s="13" t="str">
        <f t="shared" si="137"/>
        <v>A</v>
      </c>
      <c r="D575" s="12">
        <f t="shared" si="138"/>
        <v>-2</v>
      </c>
      <c r="H575" s="13" t="str">
        <f t="shared" si="139"/>
        <v>A</v>
      </c>
      <c r="I575" s="12">
        <f t="shared" si="140"/>
        <v>-2</v>
      </c>
      <c r="M575" s="13">
        <f t="shared" si="141"/>
        <v>6.921941906151388</v>
      </c>
      <c r="N575" s="12">
        <f t="shared" si="142"/>
        <v>7.7132937542782939E-3</v>
      </c>
      <c r="R575" s="13">
        <f t="shared" si="143"/>
        <v>4.1628917069534381</v>
      </c>
      <c r="S575" s="12">
        <f t="shared" si="144"/>
        <v>3.4404296548318489E-2</v>
      </c>
      <c r="X575" s="13">
        <f t="shared" si="145"/>
        <v>4.0966512213140449</v>
      </c>
      <c r="Y575" s="12">
        <f t="shared" si="146"/>
        <v>4.1737381174174359E-2</v>
      </c>
      <c r="AC575" s="13">
        <f t="shared" si="147"/>
        <v>4.0918183464581528</v>
      </c>
      <c r="AD575" s="12">
        <f t="shared" si="148"/>
        <v>4.40151329592815E-2</v>
      </c>
      <c r="AH575" s="13">
        <f t="shared" si="149"/>
        <v>4.0915143071232025</v>
      </c>
      <c r="AI575" s="12">
        <f t="shared" si="150"/>
        <v>4.473193348865627E-2</v>
      </c>
      <c r="AM575" s="13">
        <f t="shared" si="151"/>
        <v>4.0915311847664322</v>
      </c>
      <c r="AN575" s="12">
        <f t="shared" si="152"/>
        <v>4.4958273052749326E-2</v>
      </c>
    </row>
    <row r="576" spans="1:40" x14ac:dyDescent="0.3">
      <c r="A576" s="13">
        <f t="shared" si="136"/>
        <v>2.5941793621188154E-2</v>
      </c>
      <c r="C576" s="13" t="str">
        <f t="shared" si="137"/>
        <v>A</v>
      </c>
      <c r="D576" s="12">
        <f t="shared" si="138"/>
        <v>-2</v>
      </c>
      <c r="H576" s="13" t="str">
        <f t="shared" si="139"/>
        <v>A</v>
      </c>
      <c r="I576" s="12">
        <f t="shared" si="140"/>
        <v>-2</v>
      </c>
      <c r="M576" s="13">
        <f t="shared" si="141"/>
        <v>6.7345940489331255</v>
      </c>
      <c r="N576" s="12">
        <f t="shared" si="142"/>
        <v>8.4405634861868684E-3</v>
      </c>
      <c r="R576" s="13">
        <f t="shared" si="143"/>
        <v>4.1911685516979924</v>
      </c>
      <c r="S576" s="12">
        <f t="shared" si="144"/>
        <v>3.4876663616610147E-2</v>
      </c>
      <c r="X576" s="13">
        <f t="shared" si="145"/>
        <v>4.1253563517140552</v>
      </c>
      <c r="Y576" s="12">
        <f t="shared" si="146"/>
        <v>4.2196024782479073E-2</v>
      </c>
      <c r="AC576" s="13">
        <f t="shared" si="147"/>
        <v>4.1203537673700303</v>
      </c>
      <c r="AD576" s="12">
        <f t="shared" si="148"/>
        <v>4.4470353069250422E-2</v>
      </c>
      <c r="AH576" s="13">
        <f t="shared" si="149"/>
        <v>4.11997767722477</v>
      </c>
      <c r="AI576" s="12">
        <f t="shared" si="150"/>
        <v>4.5186140249083386E-2</v>
      </c>
      <c r="AM576" s="13">
        <f t="shared" si="151"/>
        <v>4.1199701917874689</v>
      </c>
      <c r="AN576" s="12">
        <f t="shared" si="152"/>
        <v>4.5412165765125613E-2</v>
      </c>
    </row>
    <row r="577" spans="1:40" x14ac:dyDescent="0.3">
      <c r="A577" s="13">
        <f t="shared" si="136"/>
        <v>2.6302679918953801E-2</v>
      </c>
      <c r="C577" s="13" t="str">
        <f t="shared" si="137"/>
        <v>A</v>
      </c>
      <c r="D577" s="12">
        <f t="shared" si="138"/>
        <v>-2</v>
      </c>
      <c r="H577" s="13" t="str">
        <f t="shared" si="139"/>
        <v>A</v>
      </c>
      <c r="I577" s="12">
        <f t="shared" si="140"/>
        <v>-2</v>
      </c>
      <c r="M577" s="13">
        <f t="shared" si="141"/>
        <v>6.5824704837357615</v>
      </c>
      <c r="N577" s="12">
        <f t="shared" si="142"/>
        <v>9.1472219430884412E-3</v>
      </c>
      <c r="R577" s="13">
        <f t="shared" si="143"/>
        <v>4.2196689002163001</v>
      </c>
      <c r="S577" s="12">
        <f t="shared" si="144"/>
        <v>3.5354540825505723E-2</v>
      </c>
      <c r="X577" s="13">
        <f t="shared" si="145"/>
        <v>4.1542745165519372</v>
      </c>
      <c r="Y577" s="12">
        <f t="shared" si="146"/>
        <v>4.2660318170628743E-2</v>
      </c>
      <c r="AC577" s="13">
        <f t="shared" si="147"/>
        <v>4.1491050434780021</v>
      </c>
      <c r="AD577" s="12">
        <f t="shared" si="148"/>
        <v>4.4931245526905618E-2</v>
      </c>
      <c r="AH577" s="13">
        <f t="shared" si="149"/>
        <v>4.1486580234452637</v>
      </c>
      <c r="AI577" s="12">
        <f t="shared" si="150"/>
        <v>4.5646025147510122E-2</v>
      </c>
      <c r="AM577" s="13">
        <f t="shared" si="151"/>
        <v>4.1486265455376836</v>
      </c>
      <c r="AN577" s="12">
        <f t="shared" si="152"/>
        <v>4.5871738328709034E-2</v>
      </c>
    </row>
    <row r="578" spans="1:40" x14ac:dyDescent="0.3">
      <c r="A578" s="13">
        <f t="shared" si="136"/>
        <v>2.6668586645214799E-2</v>
      </c>
      <c r="C578" s="13" t="str">
        <f t="shared" si="137"/>
        <v>A</v>
      </c>
      <c r="D578" s="12">
        <f t="shared" si="138"/>
        <v>-2</v>
      </c>
      <c r="H578" s="13" t="str">
        <f t="shared" si="139"/>
        <v>A</v>
      </c>
      <c r="I578" s="12">
        <f t="shared" si="140"/>
        <v>-2</v>
      </c>
      <c r="M578" s="13">
        <f t="shared" si="141"/>
        <v>6.4566929050627397</v>
      </c>
      <c r="N578" s="12">
        <f t="shared" si="142"/>
        <v>9.8388210695884541E-3</v>
      </c>
      <c r="R578" s="13">
        <f t="shared" si="143"/>
        <v>4.2483938510667212</v>
      </c>
      <c r="S578" s="12">
        <f t="shared" si="144"/>
        <v>3.5838004192099232E-2</v>
      </c>
      <c r="X578" s="13">
        <f t="shared" si="145"/>
        <v>4.1834071845226735</v>
      </c>
      <c r="Y578" s="12">
        <f t="shared" si="146"/>
        <v>4.313033516116524E-2</v>
      </c>
      <c r="AC578" s="13">
        <f t="shared" si="147"/>
        <v>4.1780736181580318</v>
      </c>
      <c r="AD578" s="12">
        <f t="shared" si="148"/>
        <v>4.5397884018583294E-2</v>
      </c>
      <c r="AH578" s="13">
        <f t="shared" si="149"/>
        <v>4.1775567794739645</v>
      </c>
      <c r="AI578" s="12">
        <f t="shared" si="150"/>
        <v>4.6111661852440124E-2</v>
      </c>
      <c r="AM578" s="13">
        <f t="shared" si="151"/>
        <v>4.1775016766346402</v>
      </c>
      <c r="AN578" s="12">
        <f t="shared" si="152"/>
        <v>4.6337064408363944E-2</v>
      </c>
    </row>
    <row r="579" spans="1:40" x14ac:dyDescent="0.3">
      <c r="A579" s="13">
        <f t="shared" si="136"/>
        <v>2.7039583641088431E-2</v>
      </c>
      <c r="C579" s="13" t="str">
        <f t="shared" si="137"/>
        <v>A</v>
      </c>
      <c r="D579" s="12">
        <f t="shared" si="138"/>
        <v>-2</v>
      </c>
      <c r="H579" s="13" t="str">
        <f t="shared" si="139"/>
        <v>A</v>
      </c>
      <c r="I579" s="12">
        <f t="shared" si="140"/>
        <v>-2</v>
      </c>
      <c r="M579" s="13">
        <f t="shared" si="141"/>
        <v>6.3513468705218088</v>
      </c>
      <c r="N579" s="12">
        <f t="shared" si="142"/>
        <v>1.0519260756166252E-2</v>
      </c>
      <c r="R579" s="13">
        <f t="shared" si="143"/>
        <v>4.2773445261488634</v>
      </c>
      <c r="S579" s="12">
        <f t="shared" si="144"/>
        <v>3.6327130671153021E-2</v>
      </c>
      <c r="X579" s="13">
        <f t="shared" si="145"/>
        <v>4.2127558345253915</v>
      </c>
      <c r="Y579" s="12">
        <f t="shared" si="146"/>
        <v>4.3606150568326049E-2</v>
      </c>
      <c r="AC579" s="13">
        <f t="shared" si="147"/>
        <v>4.207260945025471</v>
      </c>
      <c r="AD579" s="12">
        <f t="shared" si="148"/>
        <v>4.5870343222903939E-2</v>
      </c>
      <c r="AH579" s="13">
        <f t="shared" si="149"/>
        <v>4.2066753892316218</v>
      </c>
      <c r="AI579" s="12">
        <f t="shared" si="150"/>
        <v>4.6583125024403711E-2</v>
      </c>
      <c r="AM579" s="13">
        <f t="shared" si="151"/>
        <v>4.2065970259197698</v>
      </c>
      <c r="AN579" s="12">
        <f t="shared" si="152"/>
        <v>4.6808218660871433E-2</v>
      </c>
    </row>
    <row r="580" spans="1:40" x14ac:dyDescent="0.3">
      <c r="A580" s="13">
        <f t="shared" si="136"/>
        <v>2.7415741719278838E-2</v>
      </c>
      <c r="C580" s="13" t="str">
        <f t="shared" si="137"/>
        <v>A</v>
      </c>
      <c r="D580" s="12">
        <f t="shared" si="138"/>
        <v>-2</v>
      </c>
      <c r="H580" s="13" t="str">
        <f t="shared" si="139"/>
        <v>A</v>
      </c>
      <c r="I580" s="12">
        <f t="shared" si="140"/>
        <v>-2</v>
      </c>
      <c r="M580" s="13">
        <f t="shared" si="141"/>
        <v>6.262295544028194</v>
      </c>
      <c r="N580" s="12">
        <f t="shared" si="142"/>
        <v>1.1191410897848055E-2</v>
      </c>
      <c r="R580" s="13">
        <f t="shared" si="143"/>
        <v>4.3065220702586879</v>
      </c>
      <c r="S580" s="12">
        <f t="shared" si="144"/>
        <v>3.6821998170497673E-2</v>
      </c>
      <c r="X580" s="13">
        <f t="shared" si="145"/>
        <v>4.2423219557360925</v>
      </c>
      <c r="Y580" s="12">
        <f t="shared" si="146"/>
        <v>4.4087840211615159E-2</v>
      </c>
      <c r="AC580" s="13">
        <f t="shared" si="147"/>
        <v>4.2366684880116452</v>
      </c>
      <c r="AD580" s="12">
        <f t="shared" si="148"/>
        <v>4.6348698824344732E-2</v>
      </c>
      <c r="AH580" s="13">
        <f t="shared" si="149"/>
        <v>4.2360153069493114</v>
      </c>
      <c r="AI580" s="12">
        <f t="shared" si="150"/>
        <v>4.7060490329537956E-2</v>
      </c>
      <c r="AM580" s="13">
        <f t="shared" si="151"/>
        <v>4.2359140445381005</v>
      </c>
      <c r="AN580" s="12">
        <f t="shared" si="152"/>
        <v>4.7285276748511906E-2</v>
      </c>
    </row>
    <row r="581" spans="1:40" x14ac:dyDescent="0.3">
      <c r="A581" s="13">
        <f t="shared" si="136"/>
        <v>2.7797132677592869E-2</v>
      </c>
      <c r="C581" s="13" t="str">
        <f t="shared" si="137"/>
        <v>A</v>
      </c>
      <c r="D581" s="12">
        <f t="shared" si="138"/>
        <v>-2</v>
      </c>
      <c r="H581" s="13" t="str">
        <f t="shared" si="139"/>
        <v>A</v>
      </c>
      <c r="I581" s="12">
        <f t="shared" si="140"/>
        <v>-2</v>
      </c>
      <c r="M581" s="13">
        <f t="shared" si="141"/>
        <v>6.1865337178659177</v>
      </c>
      <c r="N581" s="12">
        <f t="shared" si="142"/>
        <v>1.1857461701714343E-2</v>
      </c>
      <c r="R581" s="13">
        <f t="shared" si="143"/>
        <v>4.3359276506680944</v>
      </c>
      <c r="S581" s="12">
        <f t="shared" si="144"/>
        <v>3.7322685566540476E-2</v>
      </c>
      <c r="X581" s="13">
        <f t="shared" si="145"/>
        <v>4.2721070476808096</v>
      </c>
      <c r="Y581" s="12">
        <f t="shared" si="146"/>
        <v>4.4575480929560103E-2</v>
      </c>
      <c r="AC581" s="13">
        <f t="shared" si="147"/>
        <v>4.2662977214407372</v>
      </c>
      <c r="AD581" s="12">
        <f t="shared" si="148"/>
        <v>4.6833027526998375E-2</v>
      </c>
      <c r="AH581" s="13">
        <f t="shared" si="149"/>
        <v>4.2655779972475889</v>
      </c>
      <c r="AI581" s="12">
        <f t="shared" si="150"/>
        <v>4.7543834453352606E-2</v>
      </c>
      <c r="AM581" s="13">
        <f t="shared" si="151"/>
        <v>4.2654541940182744</v>
      </c>
      <c r="AN581" s="12">
        <f t="shared" si="152"/>
        <v>4.7768315352833643E-2</v>
      </c>
    </row>
    <row r="582" spans="1:40" x14ac:dyDescent="0.3">
      <c r="A582" s="13">
        <f t="shared" si="136"/>
        <v>2.8183829312644536E-2</v>
      </c>
      <c r="C582" s="13" t="str">
        <f t="shared" si="137"/>
        <v>A</v>
      </c>
      <c r="D582" s="12">
        <f t="shared" si="138"/>
        <v>-2</v>
      </c>
      <c r="H582" s="13" t="str">
        <f t="shared" si="139"/>
        <v>A</v>
      </c>
      <c r="I582" s="12">
        <f t="shared" si="140"/>
        <v>-2</v>
      </c>
      <c r="M582" s="13">
        <f t="shared" si="141"/>
        <v>6.1218110065529183</v>
      </c>
      <c r="N582" s="12">
        <f t="shared" si="142"/>
        <v>1.2519134564049399E-2</v>
      </c>
      <c r="R582" s="13">
        <f t="shared" si="143"/>
        <v>4.3655624567277416</v>
      </c>
      <c r="S582" s="12">
        <f t="shared" si="144"/>
        <v>3.7829272719890686E-2</v>
      </c>
      <c r="X582" s="13">
        <f t="shared" si="145"/>
        <v>4.3021126203092503</v>
      </c>
      <c r="Y582" s="12">
        <f t="shared" si="146"/>
        <v>4.5069150593659464E-2</v>
      </c>
      <c r="AC582" s="13">
        <f t="shared" si="147"/>
        <v>4.2961501301070992</v>
      </c>
      <c r="AD582" s="12">
        <f t="shared" si="148"/>
        <v>4.7323407068522005E-2</v>
      </c>
      <c r="AH582" s="13">
        <f t="shared" si="149"/>
        <v>4.2953649352160044</v>
      </c>
      <c r="AI582" s="12">
        <f t="shared" si="150"/>
        <v>4.8033235114686296E-2</v>
      </c>
      <c r="AM582" s="13">
        <f t="shared" si="151"/>
        <v>4.2952189463529029</v>
      </c>
      <c r="AN582" s="12">
        <f t="shared" si="152"/>
        <v>4.8257412188611466E-2</v>
      </c>
    </row>
    <row r="583" spans="1:40" x14ac:dyDescent="0.3">
      <c r="A583" s="13">
        <f t="shared" si="136"/>
        <v>2.8575905433749462E-2</v>
      </c>
      <c r="C583" s="13" t="str">
        <f t="shared" si="137"/>
        <v>A</v>
      </c>
      <c r="D583" s="12">
        <f t="shared" si="138"/>
        <v>-2</v>
      </c>
      <c r="H583" s="13" t="str">
        <f t="shared" si="139"/>
        <v>A</v>
      </c>
      <c r="I583" s="12">
        <f t="shared" si="140"/>
        <v>-2</v>
      </c>
      <c r="M583" s="13">
        <f t="shared" si="141"/>
        <v>6.0663998105072459</v>
      </c>
      <c r="N583" s="12">
        <f t="shared" si="142"/>
        <v>1.317781584949119E-2</v>
      </c>
      <c r="R583" s="13">
        <f t="shared" si="143"/>
        <v>4.3954276994918198</v>
      </c>
      <c r="S583" s="12">
        <f t="shared" si="144"/>
        <v>3.8341840491106102E-2</v>
      </c>
      <c r="X583" s="13">
        <f t="shared" si="145"/>
        <v>4.3323401940688839</v>
      </c>
      <c r="Y583" s="12">
        <f t="shared" si="146"/>
        <v>4.5568928122521543E-2</v>
      </c>
      <c r="AC583" s="13">
        <f t="shared" si="147"/>
        <v>4.3262272093529148</v>
      </c>
      <c r="AD583" s="12">
        <f t="shared" si="148"/>
        <v>4.7819916234277414E-2</v>
      </c>
      <c r="AH583" s="13">
        <f t="shared" si="149"/>
        <v>4.3253776064928999</v>
      </c>
      <c r="AI583" s="12">
        <f t="shared" si="150"/>
        <v>4.8528771079853886E-2</v>
      </c>
      <c r="AM583" s="13">
        <f t="shared" si="151"/>
        <v>4.3252097840791999</v>
      </c>
      <c r="AN583" s="12">
        <f t="shared" si="152"/>
        <v>4.8752646017996573E-2</v>
      </c>
    </row>
    <row r="584" spans="1:40" x14ac:dyDescent="0.3">
      <c r="A584" s="13">
        <f t="shared" si="136"/>
        <v>2.8973435877013242E-2</v>
      </c>
      <c r="C584" s="13" t="str">
        <f t="shared" si="137"/>
        <v>A</v>
      </c>
      <c r="D584" s="12">
        <f t="shared" si="138"/>
        <v>-2</v>
      </c>
      <c r="H584" s="13" t="str">
        <f t="shared" si="139"/>
        <v>A</v>
      </c>
      <c r="I584" s="12">
        <f t="shared" si="140"/>
        <v>-2</v>
      </c>
      <c r="M584" s="13">
        <f t="shared" si="141"/>
        <v>6.0189460131272527</v>
      </c>
      <c r="N584" s="12">
        <f t="shared" si="142"/>
        <v>1.3834645436760008E-2</v>
      </c>
      <c r="R584" s="13">
        <f t="shared" si="143"/>
        <v>4.4255246113636577</v>
      </c>
      <c r="S584" s="12">
        <f t="shared" si="144"/>
        <v>3.8860470756568982E-2</v>
      </c>
      <c r="X584" s="13">
        <f t="shared" si="145"/>
        <v>4.3627912999794871</v>
      </c>
      <c r="Y584" s="12">
        <f t="shared" si="146"/>
        <v>4.6074893496198956E-2</v>
      </c>
      <c r="AC584" s="13">
        <f t="shared" si="147"/>
        <v>4.3565304651462409</v>
      </c>
      <c r="AD584" s="12">
        <f t="shared" si="148"/>
        <v>4.8322634871666978E-2</v>
      </c>
      <c r="AH584" s="13">
        <f t="shared" si="149"/>
        <v>4.355617507345583</v>
      </c>
      <c r="AI584" s="12">
        <f t="shared" si="150"/>
        <v>4.9030522176989298E-2</v>
      </c>
      <c r="AM584" s="13">
        <f t="shared" si="151"/>
        <v>4.3554282003599489</v>
      </c>
      <c r="AN584" s="12">
        <f t="shared" si="152"/>
        <v>4.9254096664861878E-2</v>
      </c>
    </row>
    <row r="585" spans="1:40" x14ac:dyDescent="0.3">
      <c r="A585" s="13">
        <f t="shared" si="136"/>
        <v>2.9376496519615315E-2</v>
      </c>
      <c r="C585" s="13" t="str">
        <f t="shared" si="137"/>
        <v>A</v>
      </c>
      <c r="D585" s="12">
        <f t="shared" si="138"/>
        <v>-2</v>
      </c>
      <c r="H585" s="13" t="str">
        <f t="shared" si="139"/>
        <v>A</v>
      </c>
      <c r="I585" s="12">
        <f t="shared" si="140"/>
        <v>-2</v>
      </c>
      <c r="M585" s="13">
        <f t="shared" si="141"/>
        <v>5.978369354035558</v>
      </c>
      <c r="N585" s="12">
        <f t="shared" si="142"/>
        <v>1.4490577416063655E-2</v>
      </c>
      <c r="R585" s="13">
        <f t="shared" si="143"/>
        <v>4.4558544457610534</v>
      </c>
      <c r="S585" s="12">
        <f t="shared" si="144"/>
        <v>3.9385246424495715E-2</v>
      </c>
      <c r="X585" s="13">
        <f t="shared" si="145"/>
        <v>4.3934674797081499</v>
      </c>
      <c r="Y585" s="12">
        <f t="shared" si="146"/>
        <v>4.6587127770720049E-2</v>
      </c>
      <c r="AC585" s="13">
        <f t="shared" si="147"/>
        <v>4.3870614141594402</v>
      </c>
      <c r="AD585" s="12">
        <f t="shared" si="148"/>
        <v>4.8831643904666329E-2</v>
      </c>
      <c r="AH585" s="13">
        <f t="shared" si="149"/>
        <v>4.3860861447507888</v>
      </c>
      <c r="AI585" s="12">
        <f t="shared" si="150"/>
        <v>4.9538569310585194E-2</v>
      </c>
      <c r="AM585" s="13">
        <f t="shared" si="151"/>
        <v>4.3858756990647763</v>
      </c>
      <c r="AN585" s="12">
        <f t="shared" si="152"/>
        <v>4.976184502934404E-2</v>
      </c>
    </row>
    <row r="586" spans="1:40" x14ac:dyDescent="0.3">
      <c r="A586" s="13">
        <f t="shared" si="136"/>
        <v>2.9785164294291896E-2</v>
      </c>
      <c r="C586" s="13" t="str">
        <f t="shared" si="137"/>
        <v>A</v>
      </c>
      <c r="D586" s="12">
        <f t="shared" si="138"/>
        <v>-2</v>
      </c>
      <c r="H586" s="13" t="str">
        <f t="shared" si="139"/>
        <v>A</v>
      </c>
      <c r="I586" s="12">
        <f t="shared" si="140"/>
        <v>-2</v>
      </c>
      <c r="M586" s="13">
        <f t="shared" si="141"/>
        <v>5.9437948812210122</v>
      </c>
      <c r="N586" s="12">
        <f t="shared" si="142"/>
        <v>1.5146422941684922E-2</v>
      </c>
      <c r="R586" s="13">
        <f t="shared" si="143"/>
        <v>4.4864184768003312</v>
      </c>
      <c r="S586" s="12">
        <f t="shared" si="144"/>
        <v>3.9916251451087285E-2</v>
      </c>
      <c r="X586" s="13">
        <f t="shared" si="145"/>
        <v>4.4243702856447502</v>
      </c>
      <c r="Y586" s="12">
        <f t="shared" si="146"/>
        <v>4.7105713092821133E-2</v>
      </c>
      <c r="AC586" s="13">
        <f t="shared" si="147"/>
        <v>4.4178215838479806</v>
      </c>
      <c r="AD586" s="12">
        <f t="shared" si="148"/>
        <v>4.934702534855788E-2</v>
      </c>
      <c r="AH586" s="13">
        <f t="shared" si="149"/>
        <v>4.4167850364755097</v>
      </c>
      <c r="AI586" s="12">
        <f t="shared" si="150"/>
        <v>5.0052994476233174E-2</v>
      </c>
      <c r="AM586" s="13">
        <f t="shared" si="151"/>
        <v>4.4165537948517404</v>
      </c>
      <c r="AN586" s="12">
        <f t="shared" si="152"/>
        <v>5.0275973102586143E-2</v>
      </c>
    </row>
    <row r="587" spans="1:40" x14ac:dyDescent="0.3">
      <c r="A587" s="13">
        <f t="shared" si="136"/>
        <v>3.0199517204020178E-2</v>
      </c>
      <c r="C587" s="13" t="str">
        <f t="shared" si="137"/>
        <v>A</v>
      </c>
      <c r="D587" s="12">
        <f t="shared" si="138"/>
        <v>-2</v>
      </c>
      <c r="H587" s="13" t="str">
        <f t="shared" si="139"/>
        <v>A</v>
      </c>
      <c r="I587" s="12">
        <f t="shared" si="140"/>
        <v>-2</v>
      </c>
      <c r="M587" s="13">
        <f t="shared" si="141"/>
        <v>5.9145045348846494</v>
      </c>
      <c r="N587" s="12">
        <f t="shared" si="142"/>
        <v>1.5802881256973499E-2</v>
      </c>
      <c r="R587" s="13">
        <f t="shared" si="143"/>
        <v>4.5172179989981522</v>
      </c>
      <c r="S587" s="12">
        <f t="shared" si="144"/>
        <v>4.0453570856825341E-2</v>
      </c>
      <c r="X587" s="13">
        <f t="shared" si="145"/>
        <v>4.4555012809778844</v>
      </c>
      <c r="Y587" s="12">
        <f t="shared" si="146"/>
        <v>4.7630732714881566E-2</v>
      </c>
      <c r="AC587" s="13">
        <f t="shared" si="147"/>
        <v>4.4488125125296243</v>
      </c>
      <c r="AD587" s="12">
        <f t="shared" si="148"/>
        <v>4.9868862324866974E-2</v>
      </c>
      <c r="AH587" s="13">
        <f t="shared" si="149"/>
        <v>4.4477157111581533</v>
      </c>
      <c r="AI587" s="12">
        <f t="shared" si="150"/>
        <v>5.0573880775566633E-2</v>
      </c>
      <c r="AM587" s="13">
        <f t="shared" si="151"/>
        <v>4.4474640132492373</v>
      </c>
      <c r="AN587" s="12">
        <f t="shared" si="152"/>
        <v>5.0796563981682939E-2</v>
      </c>
    </row>
    <row r="588" spans="1:40" x14ac:dyDescent="0.3">
      <c r="A588" s="13">
        <f t="shared" ref="A588:A651" si="153">D$2*10^((ROW(A588)-7)*LOG(H$2/D$2,10)/C$2)</f>
        <v>3.0619634336906756E-2</v>
      </c>
      <c r="C588" s="13" t="str">
        <f t="shared" si="137"/>
        <v>A</v>
      </c>
      <c r="D588" s="12">
        <f t="shared" si="138"/>
        <v>-2</v>
      </c>
      <c r="H588" s="13" t="str">
        <f t="shared" si="139"/>
        <v>A</v>
      </c>
      <c r="I588" s="12">
        <f t="shared" si="140"/>
        <v>-2</v>
      </c>
      <c r="M588" s="13">
        <f t="shared" si="141"/>
        <v>5.8899021664509315</v>
      </c>
      <c r="N588" s="12">
        <f t="shared" si="142"/>
        <v>1.6460562649893064E-2</v>
      </c>
      <c r="R588" s="13">
        <f t="shared" si="143"/>
        <v>4.5482543269901878</v>
      </c>
      <c r="S588" s="12">
        <f t="shared" si="144"/>
        <v>4.0997290742919801E-2</v>
      </c>
      <c r="X588" s="13">
        <f t="shared" si="145"/>
        <v>4.4868620397712373</v>
      </c>
      <c r="Y588" s="12">
        <f t="shared" si="146"/>
        <v>4.8162271010064692E-2</v>
      </c>
      <c r="AC588" s="13">
        <f t="shared" si="147"/>
        <v>4.4800357494639904</v>
      </c>
      <c r="AD588" s="12">
        <f t="shared" si="148"/>
        <v>5.0397239076503876E-2</v>
      </c>
      <c r="AH588" s="13">
        <f t="shared" si="149"/>
        <v>4.4788797083899912</v>
      </c>
      <c r="AI588" s="12">
        <f t="shared" si="150"/>
        <v>5.1101312431409404E-2</v>
      </c>
      <c r="AM588" s="13">
        <f t="shared" si="151"/>
        <v>4.4786078907382247</v>
      </c>
      <c r="AN588" s="12">
        <f t="shared" si="152"/>
        <v>5.1323701884831707E-2</v>
      </c>
    </row>
    <row r="589" spans="1:40" x14ac:dyDescent="0.3">
      <c r="A589" s="13">
        <f t="shared" si="153"/>
        <v>3.1045595881283559E-2</v>
      </c>
      <c r="C589" s="13" t="str">
        <f t="shared" ref="C589:C652" si="154">IF(D589&gt;=0,SQRT(2*(((1/C$5+D589+$A589)/2)^2+((D589+$A589-1/C$5)/2)^2+(($A589/($A589+1))*(1/C$5+D589+1))^2)/(1/C$5+D589-$A589)^2),IF(D590&lt;0,"A",C590))</f>
        <v>A</v>
      </c>
      <c r="D589" s="12">
        <f t="shared" ref="D589:D652" si="155">IF($A589+(2*$R$2)^-2-1/C$5&gt;=0,IF((     1+$AC$2*($A589+1)*    (   1+($A589+1)*2*$R$2^2/(1+SQRT(4*$A589*$R$2^2+1-4*$R$2^2/C$5))     )/$I$2   )^2    +($X$2*($A589+1)*    (   1+($A589+1)*2*$R$2^2/(1+SQRT(4*$A589*$R$2^2+1-4*$R$2^2/C$5))     )/$I$2             )^2&lt;$AS$2,(1/(2*$R$2)+SQRT($A589+(2*$R$2)^-2-1/C$5))^2,-1),-2)</f>
        <v>-2</v>
      </c>
      <c r="H589" s="13" t="str">
        <f t="shared" ref="H589:H652" si="156">IF(I589&gt;=0,SQRT(2*(((1/H$5+I589+$A589)/2)^2+((I589+$A589-1/H$5)/2)^2+(($A589/($A589+1))*(1/H$5+I589+1))^2)/(1/H$5+I589-$A589)^2),IF(I590&lt;0,"A",H590))</f>
        <v>A</v>
      </c>
      <c r="I589" s="12">
        <f t="shared" ref="I589:I652" si="157">IF($A589+(2*$R$2)^-2-1/H$5&gt;=0,IF((     1+$AC$2*($A589+1)*    (   1+($A589+1)*2*$R$2^2/(1+SQRT(4*$A589*$R$2^2+1-4*$R$2^2/H$5))     )/$I$2   )^2    +($X$2*($A589+1)*    (   1+($A589+1)*2*$R$2^2/(1+SQRT(4*$A589*$R$2^2+1-4*$R$2^2/H$5))     )/$I$2             )^2&lt;$AS$2,(1/(2*$R$2)+SQRT($A589+(2*$R$2)^-2-1/H$5))^2,-1),-2)</f>
        <v>-2</v>
      </c>
      <c r="M589" s="13">
        <f t="shared" ref="M589:M652" si="158">IF(N589&gt;=0,SQRT(2*(((1/M$5+N589+$A589)/2)^2+((N589+$A589-1/M$5)/2)^2+(($A589/($A589+1))*(1/M$5+N589+1))^2)/(1/M$5+N589-$A589)^2),IF(N590&lt;0,"A",M590))</f>
        <v>5.8694877586818297</v>
      </c>
      <c r="N589" s="12">
        <f t="shared" ref="N589:N652" si="159">IF($A589+(2*$R$2)^-2-1/M$5&gt;=0,IF((     1+$AC$2*($A589+1)*    (   1+($A589+1)*2*$R$2^2/(1+SQRT(4*$A589*$R$2^2+1-4*$R$2^2/M$5))     )/$I$2   )^2    +($X$2*($A589+1)*    (   1+($A589+1)*2*$R$2^2/(1+SQRT(4*$A589*$R$2^2+1-4*$R$2^2/M$5))     )/$I$2             )^2&lt;$AS$2,(1/(2*$R$2)+SQRT($A589+(2*$R$2)^-2-1/M$5))^2,-1),-2)</f>
        <v>1.7120005763425209E-2</v>
      </c>
      <c r="R589" s="13">
        <f t="shared" ref="R589:R652" si="160">IF(S589&gt;=0,SQRT(2*(((1/R$5+S589+$A589)/2)^2+((S589+$A589-1/R$5)/2)^2+(($A589/($A589+1))*(1/R$5+S589+1))^2)/(1/R$5+S589-$A589)^2),IF(S590&lt;0,"A",R590))</f>
        <v>4.5795287952658157</v>
      </c>
      <c r="S589" s="12">
        <f t="shared" ref="S589:S652" si="161">IF($A589+(2*$R$2)^-2-1/R$5&gt;=0,IF((     1+$AC$2*($A589+1)*    (   1+($A589+1)*2*$R$2^2/(1+SQRT(4*$A589*$R$2^2+1-4*$R$2^2/R$5))     )/$I$2   )^2    +($X$2*($A589+1)*    (   1+($A589+1)*2*$R$2^2/(1+SQRT(4*$A589*$R$2^2+1-4*$R$2^2/R$5))     )/$I$2             )^2&lt;$AS$2,(1/(2*$R$2)+SQRT($A589+(2*$R$2)^-2-1/R$5))^2,-1),-2)</f>
        <v>4.1547498307914009E-2</v>
      </c>
      <c r="X589" s="13">
        <f t="shared" ref="X589:X652" si="162">IF(Y589&gt;=0,SQRT(2*(((1/X$5+Y589+$A589)/2)^2+((Y589+$A589-1/X$5)/2)^2+(($A589/($A589+1))*(1/X$5+Y589+1))^2)/(1/X$5+Y589-$A589)^2),IF(Y590&lt;0,"A",X590))</f>
        <v>4.5184541470404573</v>
      </c>
      <c r="Y589" s="12">
        <f t="shared" ref="Y589:Y652" si="163">IF($A589+(2*$R$2)^-2-1/X$5&gt;=0,IF((     1+$AC$2*($A589+1)*    (   1+($A589+1)*2*$R$2^2/(1+SQRT(4*$A589*$R$2^2+1-4*$R$2^2/X$5))     )/$I$2   )^2    +($X$2*($A589+1)*    (   1+($A589+1)*2*$R$2^2/(1+SQRT(4*$A589*$R$2^2+1-4*$R$2^2/X$5))     )/$I$2             )^2&lt;$AS$2,(1/(2*$R$2)+SQRT($A589+(2*$R$2)^-2-1/X$5))^2,-1),-2)</f>
        <v>4.8700413487668064E-2</v>
      </c>
      <c r="AC589" s="13">
        <f t="shared" ref="AC589:AC652" si="164">IF(AD589&gt;=0,SQRT(2*(((1/AC$5+AD589+$A589)/2)^2+((AD589+$A589-1/AC$5)/2)^2+(($A589/($A589+1))*(1/AC$5+AD589+1))^2)/(1/AC$5+AD589-$A589)^2),IF(AD590&lt;0,"A",AC590))</f>
        <v>4.5114928549325191</v>
      </c>
      <c r="AD589" s="12">
        <f t="shared" ref="AD589:AD652" si="165">IF($A589+(2*$R$2)^-2-1/AC$5&gt;=0,IF((     1+$AC$2*($A589+1)*    (   1+($A589+1)*2*$R$2^2/(1+SQRT(4*$A589*$R$2^2+1-4*$R$2^2/AC$5))     )/$I$2   )^2    +($X$2*($A589+1)*    (   1+($A589+1)*2*$R$2^2/(1+SQRT(4*$A589*$R$2^2+1-4*$R$2^2/AC$5))     )/$I$2             )^2&lt;$AS$2,(1/(2*$R$2)+SQRT($A589+(2*$R$2)^-2-1/AC$5))^2,-1),-2)</f>
        <v>5.0932240983114975E-2</v>
      </c>
      <c r="AH589" s="13">
        <f t="shared" ref="AH589:AH652" si="166">IF(AI589&gt;=0,SQRT(2*(((1/AH$5+AI589+$A589)/2)^2+((AI589+$A589-1/AH$5)/2)^2+(($A589/($A589+1))*(1/AH$5+AI589+1))^2)/(1/AH$5+AI589-$A589)^2),IF(AI590&lt;0,"A",AH590))</f>
        <v>4.5102785787970268</v>
      </c>
      <c r="AI589" s="12">
        <f t="shared" ref="AI589:AI652" si="167">IF($A589+(2*$R$2)^-2-1/AH$5&gt;=0,IF((     1+$AC$2*($A589+1)*    (   1+($A589+1)*2*$R$2^2/(1+SQRT(4*$A589*$R$2^2+1-4*$R$2^2/AH$5))     )/$I$2   )^2    +($X$2*($A589+1)*    (   1+($A589+1)*2*$R$2^2/(1+SQRT(4*$A589*$R$2^2+1-4*$R$2^2/AH$5))     )/$I$2             )^2&lt;$AS$2,(1/(2*$R$2)+SQRT($A589+(2*$R$2)^-2-1/AH$5))^2,-1),-2)</f>
        <v>5.1635374803133328E-2</v>
      </c>
      <c r="AM589" s="13">
        <f t="shared" ref="AM589:AM652" si="168">IF(AN589&gt;=0,SQRT(2*(((1/AM$5+AN589+$A589)/2)^2+((AN589+$A589-1/AM$5)/2)^2+(($A589/($A589+1))*(1/AM$5+AN589+1))^2)/(1/AM$5+AN589-$A589)^2),IF(AN590&lt;0,"A",AM590))</f>
        <v>4.5099869748347796</v>
      </c>
      <c r="AN589" s="12">
        <f t="shared" ref="AN589:AN652" si="169">IF($A589+(2*$R$2)^-2-1/AM$5&gt;=0,IF((     1+$AC$2*($A589+1)*    (   1+($A589+1)*2*$R$2^2/(1+SQRT(4*$A589*$R$2^2+1-4*$R$2^2/AM$5))     )/$I$2   )^2    +($X$2*($A589+1)*    (   1+($A589+1)*2*$R$2^2/(1+SQRT(4*$A589*$R$2^2+1-4*$R$2^2/AM$5))     )/$I$2             )^2&lt;$AS$2,(1/(2*$R$2)+SQRT($A589+(2*$R$2)^-2-1/AM$5))^2,-1),-2)</f>
        <v>5.1857472166692252E-2</v>
      </c>
    </row>
    <row r="590" spans="1:40" x14ac:dyDescent="0.3">
      <c r="A590" s="13">
        <f t="shared" si="153"/>
        <v>3.1477483141013125E-2</v>
      </c>
      <c r="C590" s="13" t="str">
        <f t="shared" si="154"/>
        <v>A</v>
      </c>
      <c r="D590" s="12">
        <f t="shared" si="155"/>
        <v>-2</v>
      </c>
      <c r="H590" s="13" t="str">
        <f t="shared" si="156"/>
        <v>A</v>
      </c>
      <c r="I590" s="12">
        <f t="shared" si="157"/>
        <v>-2</v>
      </c>
      <c r="M590" s="13">
        <f t="shared" si="158"/>
        <v>5.8528380916734983</v>
      </c>
      <c r="N590" s="12">
        <f t="shared" si="159"/>
        <v>1.7781690869231682E-2</v>
      </c>
      <c r="R590" s="13">
        <f t="shared" si="160"/>
        <v>4.6110427579180158</v>
      </c>
      <c r="S590" s="12">
        <f t="shared" si="161"/>
        <v>4.2104281864451303E-2</v>
      </c>
      <c r="X590" s="13">
        <f t="shared" si="162"/>
        <v>4.5502791988304407</v>
      </c>
      <c r="Y590" s="12">
        <f t="shared" si="163"/>
        <v>4.9245246808684431E-2</v>
      </c>
      <c r="AC590" s="13">
        <f t="shared" si="164"/>
        <v>4.5431854003187899</v>
      </c>
      <c r="AD590" s="12">
        <f t="shared" si="165"/>
        <v>5.1473954576644623E-2</v>
      </c>
      <c r="AH590" s="13">
        <f t="shared" si="166"/>
        <v>4.5419138841221098</v>
      </c>
      <c r="AI590" s="12">
        <f t="shared" si="167"/>
        <v>5.2176154402226609E-2</v>
      </c>
      <c r="AM590" s="13">
        <f t="shared" si="168"/>
        <v>4.5416028241729407</v>
      </c>
      <c r="AN590" s="12">
        <f t="shared" si="169"/>
        <v>5.2397961333957493E-2</v>
      </c>
    </row>
    <row r="591" spans="1:40" x14ac:dyDescent="0.3">
      <c r="A591" s="13">
        <f t="shared" si="153"/>
        <v>3.1915378551007602E-2</v>
      </c>
      <c r="C591" s="13" t="str">
        <f t="shared" si="154"/>
        <v>A</v>
      </c>
      <c r="D591" s="12">
        <f t="shared" si="155"/>
        <v>-2</v>
      </c>
      <c r="H591" s="13" t="str">
        <f t="shared" si="156"/>
        <v>A</v>
      </c>
      <c r="I591" s="12">
        <f t="shared" si="157"/>
        <v>-2</v>
      </c>
      <c r="M591" s="13">
        <f t="shared" si="158"/>
        <v>5.8395920159584858</v>
      </c>
      <c r="N591" s="12">
        <f t="shared" si="159"/>
        <v>1.8446050198295282E-2</v>
      </c>
      <c r="R591" s="13">
        <f t="shared" si="160"/>
        <v>4.6427975884077926</v>
      </c>
      <c r="S591" s="12">
        <f t="shared" si="161"/>
        <v>4.2667730856210249E-2</v>
      </c>
      <c r="X591" s="13">
        <f t="shared" si="162"/>
        <v>4.5823388022931342</v>
      </c>
      <c r="Y591" s="12">
        <f t="shared" si="163"/>
        <v>4.9796858801578414E-2</v>
      </c>
      <c r="AC591" s="13">
        <f t="shared" si="164"/>
        <v>4.5751149681892649</v>
      </c>
      <c r="AD591" s="12">
        <f t="shared" si="165"/>
        <v>5.2022467557112699E-2</v>
      </c>
      <c r="AH591" s="13">
        <f t="shared" si="166"/>
        <v>4.5737871973074906</v>
      </c>
      <c r="AI591" s="12">
        <f t="shared" si="167"/>
        <v>5.2723738908077473E-2</v>
      </c>
      <c r="AM591" s="13">
        <f t="shared" si="168"/>
        <v>4.5734570085879369</v>
      </c>
      <c r="AN591" s="12">
        <f t="shared" si="169"/>
        <v>5.2945257061139395E-2</v>
      </c>
    </row>
    <row r="592" spans="1:40" x14ac:dyDescent="0.3">
      <c r="A592" s="13">
        <f t="shared" si="153"/>
        <v>3.2359365692962778E-2</v>
      </c>
      <c r="C592" s="13" t="str">
        <f t="shared" si="154"/>
        <v>A</v>
      </c>
      <c r="D592" s="12">
        <f t="shared" si="155"/>
        <v>-2</v>
      </c>
      <c r="H592" s="13" t="str">
        <f t="shared" si="156"/>
        <v>A</v>
      </c>
      <c r="I592" s="12">
        <f t="shared" si="157"/>
        <v>-2</v>
      </c>
      <c r="M592" s="13">
        <f t="shared" si="158"/>
        <v>5.8294390777748708</v>
      </c>
      <c r="N592" s="12">
        <f t="shared" si="159"/>
        <v>1.9113476088663161E-2</v>
      </c>
      <c r="R592" s="13">
        <f t="shared" si="160"/>
        <v>4.6747946793422868</v>
      </c>
      <c r="S592" s="12">
        <f t="shared" si="161"/>
        <v>4.3237935875011645E-2</v>
      </c>
      <c r="X592" s="13">
        <f t="shared" si="162"/>
        <v>4.6146345757657352</v>
      </c>
      <c r="Y592" s="12">
        <f t="shared" si="163"/>
        <v>5.0355338478279686E-2</v>
      </c>
      <c r="AC592" s="13">
        <f t="shared" si="164"/>
        <v>4.6072831523743769</v>
      </c>
      <c r="AD592" s="12">
        <f t="shared" si="165"/>
        <v>5.2577868808608416E-2</v>
      </c>
      <c r="AH592" s="13">
        <f t="shared" si="166"/>
        <v>4.6059001025776078</v>
      </c>
      <c r="AI592" s="12">
        <f t="shared" si="167"/>
        <v>5.3278217183974325E-2</v>
      </c>
      <c r="AM592" s="13">
        <f t="shared" si="168"/>
        <v>4.6055511091996628</v>
      </c>
      <c r="AN592" s="12">
        <f t="shared" si="169"/>
        <v>5.3499448206571334E-2</v>
      </c>
    </row>
    <row r="593" spans="1:40" x14ac:dyDescent="0.3">
      <c r="A593" s="13">
        <f t="shared" si="153"/>
        <v>3.2809529311311876E-2</v>
      </c>
      <c r="C593" s="13" t="str">
        <f t="shared" si="154"/>
        <v>A</v>
      </c>
      <c r="D593" s="12">
        <f t="shared" si="155"/>
        <v>-2</v>
      </c>
      <c r="H593" s="13" t="str">
        <f t="shared" si="156"/>
        <v>A</v>
      </c>
      <c r="I593" s="12">
        <f t="shared" si="157"/>
        <v>-2</v>
      </c>
      <c r="M593" s="13">
        <f t="shared" si="158"/>
        <v>5.8221106227462736</v>
      </c>
      <c r="N593" s="12">
        <f t="shared" si="159"/>
        <v>1.9784327488946964E-2</v>
      </c>
      <c r="R593" s="13">
        <f t="shared" si="160"/>
        <v>4.7070354422660889</v>
      </c>
      <c r="S593" s="12">
        <f t="shared" si="161"/>
        <v>4.3814988678104363E-2</v>
      </c>
      <c r="X593" s="13">
        <f t="shared" si="162"/>
        <v>4.6471681488494161</v>
      </c>
      <c r="Y593" s="12">
        <f t="shared" si="163"/>
        <v>5.0920776050397798E-2</v>
      </c>
      <c r="AC593" s="13">
        <f t="shared" si="164"/>
        <v>4.6396915580500417</v>
      </c>
      <c r="AD593" s="12">
        <f t="shared" si="165"/>
        <v>5.3140248415505908E-2</v>
      </c>
      <c r="AH593" s="13">
        <f t="shared" si="166"/>
        <v>4.6382541955223155</v>
      </c>
      <c r="AI593" s="12">
        <f t="shared" si="167"/>
        <v>5.3839679293327301E-2</v>
      </c>
      <c r="AM593" s="13">
        <f t="shared" si="168"/>
        <v>4.6378867184965582</v>
      </c>
      <c r="AN593" s="12">
        <f t="shared" si="169"/>
        <v>5.4060624828631818E-2</v>
      </c>
    </row>
    <row r="594" spans="1:40" x14ac:dyDescent="0.3">
      <c r="A594" s="13">
        <f t="shared" si="153"/>
        <v>3.3265955329400444E-2</v>
      </c>
      <c r="C594" s="13" t="str">
        <f t="shared" si="154"/>
        <v>A</v>
      </c>
      <c r="D594" s="12">
        <f t="shared" si="155"/>
        <v>-2</v>
      </c>
      <c r="H594" s="13" t="str">
        <f t="shared" si="156"/>
        <v>A</v>
      </c>
      <c r="I594" s="12">
        <f t="shared" si="157"/>
        <v>-2</v>
      </c>
      <c r="M594" s="13">
        <f t="shared" si="158"/>
        <v>5.8173727586051429</v>
      </c>
      <c r="N594" s="12">
        <f t="shared" si="159"/>
        <v>2.0458935205999864E-2</v>
      </c>
      <c r="R594" s="13">
        <f t="shared" si="160"/>
        <v>4.7395213074649316</v>
      </c>
      <c r="S594" s="12">
        <f t="shared" si="161"/>
        <v>4.4398982205633201E-2</v>
      </c>
      <c r="X594" s="13">
        <f t="shared" si="162"/>
        <v>4.6799411624884621</v>
      </c>
      <c r="Y594" s="12">
        <f t="shared" si="163"/>
        <v>5.1493262945659653E-2</v>
      </c>
      <c r="AC594" s="13">
        <f t="shared" si="164"/>
        <v>4.6723418018195293</v>
      </c>
      <c r="AD594" s="12">
        <f t="shared" si="165"/>
        <v>5.370969767890222E-2</v>
      </c>
      <c r="AH594" s="13">
        <f t="shared" si="166"/>
        <v>4.6708510831803869</v>
      </c>
      <c r="AI594" s="12">
        <f t="shared" si="167"/>
        <v>5.4408216516112294E-2</v>
      </c>
      <c r="AM594" s="13">
        <f t="shared" si="168"/>
        <v>4.6704654404197523</v>
      </c>
      <c r="AN594" s="12">
        <f t="shared" si="169"/>
        <v>5.4628878202190714E-2</v>
      </c>
    </row>
    <row r="595" spans="1:40" x14ac:dyDescent="0.3">
      <c r="A595" s="13">
        <f t="shared" si="153"/>
        <v>3.3728730865886902E-2</v>
      </c>
      <c r="C595" s="13" t="str">
        <f t="shared" si="154"/>
        <v>A</v>
      </c>
      <c r="D595" s="12">
        <f t="shared" si="155"/>
        <v>-2</v>
      </c>
      <c r="H595" s="13" t="str">
        <f t="shared" si="156"/>
        <v>A</v>
      </c>
      <c r="I595" s="12">
        <f t="shared" si="157"/>
        <v>-2</v>
      </c>
      <c r="M595" s="13">
        <f t="shared" si="158"/>
        <v>5.8150207307444397</v>
      </c>
      <c r="N595" s="12">
        <f t="shared" si="159"/>
        <v>2.1137606181308003E-2</v>
      </c>
      <c r="R595" s="13">
        <f t="shared" si="160"/>
        <v>4.7722537237813611</v>
      </c>
      <c r="S595" s="12">
        <f t="shared" si="161"/>
        <v>4.4990010598295209E-2</v>
      </c>
      <c r="X595" s="13">
        <f t="shared" si="162"/>
        <v>4.7129552690498899</v>
      </c>
      <c r="Y595" s="12">
        <f t="shared" si="163"/>
        <v>5.2072891824574537E-2</v>
      </c>
      <c r="AC595" s="13">
        <f t="shared" si="164"/>
        <v>4.7052355117957445</v>
      </c>
      <c r="AD595" s="12">
        <f t="shared" si="165"/>
        <v>5.4286309133282869E-2</v>
      </c>
      <c r="AH595" s="13">
        <f t="shared" si="166"/>
        <v>4.7036923841234062</v>
      </c>
      <c r="AI595" s="12">
        <f t="shared" si="167"/>
        <v>5.4983921365542344E-2</v>
      </c>
      <c r="AM595" s="13">
        <f t="shared" si="168"/>
        <v>4.7032888904475829</v>
      </c>
      <c r="AN595" s="12">
        <f t="shared" si="169"/>
        <v>5.5204300835282737E-2</v>
      </c>
    </row>
    <row r="596" spans="1:40" x14ac:dyDescent="0.3">
      <c r="A596" s="13">
        <f t="shared" si="153"/>
        <v>3.4197944251370863E-2</v>
      </c>
      <c r="C596" s="13" t="str">
        <f t="shared" si="154"/>
        <v>A</v>
      </c>
      <c r="D596" s="12">
        <f t="shared" si="155"/>
        <v>-2</v>
      </c>
      <c r="H596" s="13" t="str">
        <f t="shared" si="156"/>
        <v>A</v>
      </c>
      <c r="I596" s="12">
        <f t="shared" si="157"/>
        <v>-2</v>
      </c>
      <c r="M596" s="13">
        <f t="shared" si="158"/>
        <v>5.8148743843635318</v>
      </c>
      <c r="N596" s="12">
        <f t="shared" si="159"/>
        <v>2.1820627007525382E-2</v>
      </c>
      <c r="R596" s="13">
        <f t="shared" si="160"/>
        <v>4.8052341584416691</v>
      </c>
      <c r="S596" s="12">
        <f t="shared" si="161"/>
        <v>4.5588169215188469E-2</v>
      </c>
      <c r="X596" s="13">
        <f t="shared" si="162"/>
        <v>4.7462121324035333</v>
      </c>
      <c r="Y596" s="12">
        <f t="shared" si="163"/>
        <v>5.265975659732855E-2</v>
      </c>
      <c r="AC596" s="13">
        <f t="shared" si="164"/>
        <v>4.7383743276838821</v>
      </c>
      <c r="AD596" s="12">
        <f t="shared" si="165"/>
        <v>5.4870176563416709E-2</v>
      </c>
      <c r="AH596" s="13">
        <f t="shared" si="166"/>
        <v>4.736779728539978</v>
      </c>
      <c r="AI596" s="12">
        <f t="shared" si="167"/>
        <v>5.5566887604968321E-2</v>
      </c>
      <c r="AM596" s="13">
        <f t="shared" si="168"/>
        <v>4.7363586956804129</v>
      </c>
      <c r="AN596" s="12">
        <f t="shared" si="169"/>
        <v>5.578698648601027E-2</v>
      </c>
    </row>
    <row r="597" spans="1:40" x14ac:dyDescent="0.3">
      <c r="A597" s="13">
        <f t="shared" si="153"/>
        <v>3.4673685045253165E-2</v>
      </c>
      <c r="C597" s="13" t="str">
        <f t="shared" si="154"/>
        <v>A</v>
      </c>
      <c r="D597" s="12">
        <f t="shared" si="155"/>
        <v>-2</v>
      </c>
      <c r="H597" s="13" t="str">
        <f t="shared" si="156"/>
        <v>A</v>
      </c>
      <c r="I597" s="12">
        <f t="shared" si="157"/>
        <v>-2</v>
      </c>
      <c r="M597" s="13">
        <f t="shared" si="158"/>
        <v>5.8167744714712244</v>
      </c>
      <c r="N597" s="12">
        <f t="shared" si="159"/>
        <v>2.2508266844319304E-2</v>
      </c>
      <c r="R597" s="13">
        <f t="shared" si="160"/>
        <v>4.838464096893702</v>
      </c>
      <c r="S597" s="12">
        <f t="shared" si="161"/>
        <v>4.6193554651858829E-2</v>
      </c>
      <c r="X597" s="13">
        <f t="shared" si="162"/>
        <v>4.7797134280025952</v>
      </c>
      <c r="Y597" s="12">
        <f t="shared" si="163"/>
        <v>5.3253952440912605E-2</v>
      </c>
      <c r="AC597" s="13">
        <f t="shared" si="164"/>
        <v>4.7717599008644926</v>
      </c>
      <c r="AD597" s="12">
        <f t="shared" si="165"/>
        <v>5.5461395021484346E-2</v>
      </c>
      <c r="AH597" s="13">
        <f t="shared" si="166"/>
        <v>4.7701147583203172</v>
      </c>
      <c r="AI597" s="12">
        <f t="shared" si="167"/>
        <v>5.615721026501299E-2</v>
      </c>
      <c r="AM597" s="13">
        <f t="shared" si="168"/>
        <v>4.7696764949258208</v>
      </c>
      <c r="AN597" s="12">
        <f t="shared" si="169"/>
        <v>5.6377030179679447E-2</v>
      </c>
    </row>
    <row r="598" spans="1:40" x14ac:dyDescent="0.3">
      <c r="A598" s="13">
        <f t="shared" si="153"/>
        <v>3.5156044052829773E-2</v>
      </c>
      <c r="C598" s="13" t="str">
        <f t="shared" si="154"/>
        <v>A</v>
      </c>
      <c r="D598" s="12">
        <f t="shared" si="155"/>
        <v>-2</v>
      </c>
      <c r="H598" s="13" t="str">
        <f t="shared" si="156"/>
        <v>A</v>
      </c>
      <c r="I598" s="12">
        <f t="shared" si="157"/>
        <v>-2</v>
      </c>
      <c r="M598" s="13">
        <f t="shared" si="158"/>
        <v>5.8205796214045247</v>
      </c>
      <c r="N598" s="12">
        <f t="shared" si="159"/>
        <v>2.3200779854780799E-2</v>
      </c>
      <c r="R598" s="13">
        <f t="shared" si="160"/>
        <v>4.8719450426549047</v>
      </c>
      <c r="S598" s="12">
        <f t="shared" si="161"/>
        <v>4.6806264758548273E-2</v>
      </c>
      <c r="X598" s="13">
        <f t="shared" si="162"/>
        <v>4.8134608429646093</v>
      </c>
      <c r="Y598" s="12">
        <f t="shared" si="163"/>
        <v>5.3855575816485972E-2</v>
      </c>
      <c r="AC598" s="13">
        <f t="shared" si="164"/>
        <v>4.8053938944769108</v>
      </c>
      <c r="AD598" s="12">
        <f t="shared" si="165"/>
        <v>5.6060060844441859E-2</v>
      </c>
      <c r="AH598" s="13">
        <f t="shared" si="166"/>
        <v>4.8036991271411358</v>
      </c>
      <c r="AI598" s="12">
        <f t="shared" si="167"/>
        <v>5.675498566094038E-2</v>
      </c>
      <c r="AM598" s="13">
        <f t="shared" si="168"/>
        <v>4.803243938784064</v>
      </c>
      <c r="AN598" s="12">
        <f t="shared" si="169"/>
        <v>5.6974528226171592E-2</v>
      </c>
    </row>
    <row r="599" spans="1:40" x14ac:dyDescent="0.3">
      <c r="A599" s="13">
        <f t="shared" si="153"/>
        <v>3.5645113342624407E-2</v>
      </c>
      <c r="C599" s="13" t="str">
        <f t="shared" si="154"/>
        <v>A</v>
      </c>
      <c r="D599" s="12">
        <f t="shared" si="155"/>
        <v>-2</v>
      </c>
      <c r="H599" s="13" t="str">
        <f t="shared" si="156"/>
        <v>A</v>
      </c>
      <c r="I599" s="12">
        <f t="shared" si="157"/>
        <v>-2</v>
      </c>
      <c r="M599" s="13">
        <f t="shared" si="158"/>
        <v>5.8261638372816309</v>
      </c>
      <c r="N599" s="12">
        <f t="shared" si="159"/>
        <v>2.3898407255794139E-2</v>
      </c>
      <c r="R599" s="13">
        <f t="shared" si="160"/>
        <v>4.9056785171702701</v>
      </c>
      <c r="S599" s="12">
        <f t="shared" si="161"/>
        <v>4.7426398658651683E-2</v>
      </c>
      <c r="X599" s="13">
        <f t="shared" si="162"/>
        <v>4.8474560761529606</v>
      </c>
      <c r="Y599" s="12">
        <f t="shared" si="163"/>
        <v>5.4464724486980441E-2</v>
      </c>
      <c r="AC599" s="13">
        <f t="shared" si="164"/>
        <v>4.8392779835031057</v>
      </c>
      <c r="AD599" s="12">
        <f t="shared" si="165"/>
        <v>5.6666271671625364E-2</v>
      </c>
      <c r="AH599" s="13">
        <f t="shared" si="166"/>
        <v>4.8375345005509498</v>
      </c>
      <c r="AI599" s="12">
        <f t="shared" si="167"/>
        <v>5.7360311410265756E-2</v>
      </c>
      <c r="AM599" s="13">
        <f t="shared" si="168"/>
        <v>4.8370626897339379</v>
      </c>
      <c r="AN599" s="12">
        <f t="shared" si="169"/>
        <v>5.7579578237555225E-2</v>
      </c>
    </row>
    <row r="600" spans="1:40" x14ac:dyDescent="0.3">
      <c r="A600" s="13">
        <f t="shared" si="153"/>
        <v>3.6140986263961332E-2</v>
      </c>
      <c r="C600" s="13" t="str">
        <f t="shared" si="154"/>
        <v>A</v>
      </c>
      <c r="D600" s="12">
        <f t="shared" si="155"/>
        <v>-2</v>
      </c>
      <c r="H600" s="13" t="str">
        <f t="shared" si="156"/>
        <v>A</v>
      </c>
      <c r="I600" s="12">
        <f t="shared" si="157"/>
        <v>-2</v>
      </c>
      <c r="M600" s="13">
        <f t="shared" si="158"/>
        <v>5.8334144129129974</v>
      </c>
      <c r="N600" s="12">
        <f t="shared" si="159"/>
        <v>2.46013790550225E-2</v>
      </c>
      <c r="R600" s="13">
        <f t="shared" si="160"/>
        <v>4.9396660596796398</v>
      </c>
      <c r="S600" s="12">
        <f t="shared" si="161"/>
        <v>4.8054056767384244E-2</v>
      </c>
      <c r="X600" s="13">
        <f t="shared" si="162"/>
        <v>4.8817008382587472</v>
      </c>
      <c r="Y600" s="12">
        <f t="shared" si="163"/>
        <v>5.5081497534946372E-2</v>
      </c>
      <c r="AC600" s="13">
        <f t="shared" si="164"/>
        <v>4.8734138548518935</v>
      </c>
      <c r="AD600" s="12">
        <f t="shared" si="165"/>
        <v>5.7280126462597059E-2</v>
      </c>
      <c r="AH600" s="13">
        <f t="shared" si="166"/>
        <v>4.8716225560556676</v>
      </c>
      <c r="AI600" s="12">
        <f t="shared" si="167"/>
        <v>5.7973286450607127E-2</v>
      </c>
      <c r="AM600" s="13">
        <f t="shared" si="168"/>
        <v>4.8711344222189332</v>
      </c>
      <c r="AN600" s="12">
        <f t="shared" si="169"/>
        <v>5.8192279145939489E-2</v>
      </c>
    </row>
    <row r="601" spans="1:40" x14ac:dyDescent="0.3">
      <c r="A601" s="13">
        <f t="shared" si="153"/>
        <v>3.6643757464783364E-2</v>
      </c>
      <c r="C601" s="13" t="str">
        <f t="shared" si="154"/>
        <v>A</v>
      </c>
      <c r="D601" s="12">
        <f t="shared" si="155"/>
        <v>-2</v>
      </c>
      <c r="H601" s="13" t="str">
        <f t="shared" si="156"/>
        <v>A</v>
      </c>
      <c r="I601" s="12">
        <f t="shared" si="157"/>
        <v>-2</v>
      </c>
      <c r="M601" s="13">
        <f t="shared" si="158"/>
        <v>5.8422301885229313</v>
      </c>
      <c r="N601" s="12">
        <f t="shared" si="159"/>
        <v>2.530991553157208E-2</v>
      </c>
      <c r="R601" s="13">
        <f t="shared" si="160"/>
        <v>4.9739092270940164</v>
      </c>
      <c r="S601" s="12">
        <f t="shared" si="161"/>
        <v>4.8689340810666525E-2</v>
      </c>
      <c r="X601" s="13">
        <f t="shared" si="162"/>
        <v>4.9161968518832042</v>
      </c>
      <c r="Y601" s="12">
        <f t="shared" si="163"/>
        <v>5.5705995380645822E-2</v>
      </c>
      <c r="AC601" s="13">
        <f t="shared" si="164"/>
        <v>4.9078032074435667</v>
      </c>
      <c r="AD601" s="12">
        <f t="shared" si="165"/>
        <v>5.7901725515238547E-2</v>
      </c>
      <c r="AH601" s="13">
        <f t="shared" si="166"/>
        <v>4.90596498320458</v>
      </c>
      <c r="AI601" s="12">
        <f t="shared" si="167"/>
        <v>5.8594011057783842E-2</v>
      </c>
      <c r="AM601" s="13">
        <f t="shared" si="168"/>
        <v>4.9054608227337422</v>
      </c>
      <c r="AN601" s="12">
        <f t="shared" si="169"/>
        <v>5.8812731221574766E-2</v>
      </c>
    </row>
    <row r="602" spans="1:40" x14ac:dyDescent="0.3">
      <c r="A602" s="13">
        <f t="shared" si="153"/>
        <v>3.715352290971724E-2</v>
      </c>
      <c r="C602" s="13" t="str">
        <f t="shared" si="154"/>
        <v>A</v>
      </c>
      <c r="D602" s="12">
        <f t="shared" si="155"/>
        <v>-2</v>
      </c>
      <c r="H602" s="13" t="str">
        <f t="shared" si="156"/>
        <v>A</v>
      </c>
      <c r="I602" s="12">
        <f t="shared" si="157"/>
        <v>-2</v>
      </c>
      <c r="M602" s="13">
        <f t="shared" si="158"/>
        <v>5.8525200815101517</v>
      </c>
      <c r="N602" s="12">
        <f t="shared" si="159"/>
        <v>2.6024228505532172E-2</v>
      </c>
      <c r="R602" s="13">
        <f t="shared" si="160"/>
        <v>5.0084095938804341</v>
      </c>
      <c r="S602" s="12">
        <f t="shared" si="161"/>
        <v>4.9332353844230188E-2</v>
      </c>
      <c r="X602" s="13">
        <f t="shared" si="162"/>
        <v>4.9509458516205189</v>
      </c>
      <c r="Y602" s="12">
        <f t="shared" si="163"/>
        <v>5.6338319800394845E-2</v>
      </c>
      <c r="AC602" s="13">
        <f t="shared" si="164"/>
        <v>4.9424477522948989</v>
      </c>
      <c r="AD602" s="12">
        <f t="shared" si="165"/>
        <v>5.8531170484093134E-2</v>
      </c>
      <c r="AH602" s="13">
        <f t="shared" si="166"/>
        <v>4.9405634836766765</v>
      </c>
      <c r="AI602" s="12">
        <f t="shared" si="167"/>
        <v>5.9222586864164088E-2</v>
      </c>
      <c r="AM602" s="13">
        <f t="shared" si="168"/>
        <v>4.9400435899111006</v>
      </c>
      <c r="AN602" s="12">
        <f t="shared" si="169"/>
        <v>5.9441036091202035E-2</v>
      </c>
    </row>
    <row r="603" spans="1:40" x14ac:dyDescent="0.3">
      <c r="A603" s="13">
        <f t="shared" si="153"/>
        <v>3.76703798983909E-2</v>
      </c>
      <c r="C603" s="13" t="str">
        <f t="shared" si="154"/>
        <v>A</v>
      </c>
      <c r="D603" s="12">
        <f t="shared" si="155"/>
        <v>-2</v>
      </c>
      <c r="H603" s="13" t="str">
        <f t="shared" si="156"/>
        <v>A</v>
      </c>
      <c r="I603" s="12">
        <f t="shared" si="157"/>
        <v>-2</v>
      </c>
      <c r="M603" s="13">
        <f t="shared" si="158"/>
        <v>5.8642018420204804</v>
      </c>
      <c r="N603" s="12">
        <f t="shared" si="159"/>
        <v>2.6744522432485523E-2</v>
      </c>
      <c r="R603" s="13">
        <f t="shared" si="160"/>
        <v>5.0431687519550552</v>
      </c>
      <c r="S603" s="12">
        <f t="shared" si="161"/>
        <v>4.9983200272950612E-2</v>
      </c>
      <c r="X603" s="13">
        <f t="shared" si="162"/>
        <v>4.9859495841411583</v>
      </c>
      <c r="Y603" s="12">
        <f t="shared" si="163"/>
        <v>5.697857394515965E-2</v>
      </c>
      <c r="AC603" s="13">
        <f t="shared" si="164"/>
        <v>4.9773492126045733</v>
      </c>
      <c r="AD603" s="12">
        <f t="shared" si="165"/>
        <v>5.9168564398961898E-2</v>
      </c>
      <c r="AH603" s="13">
        <f t="shared" si="166"/>
        <v>4.9754197713673403</v>
      </c>
      <c r="AI603" s="12">
        <f t="shared" si="167"/>
        <v>5.9859116877266146E-2</v>
      </c>
      <c r="AM603" s="13">
        <f t="shared" si="168"/>
        <v>4.9748844346089882</v>
      </c>
      <c r="AN603" s="12">
        <f t="shared" si="169"/>
        <v>6.0077296756656046E-2</v>
      </c>
    </row>
    <row r="604" spans="1:40" x14ac:dyDescent="0.3">
      <c r="A604" s="13">
        <f t="shared" si="153"/>
        <v>3.8194427084004626E-2</v>
      </c>
      <c r="C604" s="13" t="str">
        <f t="shared" si="154"/>
        <v>A</v>
      </c>
      <c r="D604" s="12">
        <f t="shared" si="155"/>
        <v>-2</v>
      </c>
      <c r="H604" s="13" t="str">
        <f t="shared" si="156"/>
        <v>A</v>
      </c>
      <c r="I604" s="12">
        <f t="shared" si="157"/>
        <v>-2</v>
      </c>
      <c r="M604" s="13">
        <f t="shared" si="158"/>
        <v>5.8772009934629486</v>
      </c>
      <c r="N604" s="12">
        <f t="shared" si="159"/>
        <v>2.7470995352026122E-2</v>
      </c>
      <c r="R604" s="13">
        <f t="shared" si="160"/>
        <v>5.0781883105840784</v>
      </c>
      <c r="S604" s="12">
        <f t="shared" si="161"/>
        <v>5.0641985870408815E-2</v>
      </c>
      <c r="X604" s="13">
        <f t="shared" si="162"/>
        <v>5.021209808275592</v>
      </c>
      <c r="Y604" s="12">
        <f t="shared" si="163"/>
        <v>5.7626862359408206E-2</v>
      </c>
      <c r="AC604" s="13">
        <f t="shared" si="164"/>
        <v>5.0125093238389358</v>
      </c>
      <c r="AD604" s="12">
        <f t="shared" si="165"/>
        <v>5.9814011683755344E-2</v>
      </c>
      <c r="AH604" s="13">
        <f t="shared" si="166"/>
        <v>5.0105355724753569</v>
      </c>
      <c r="AI604" s="12">
        <f t="shared" si="167"/>
        <v>6.0503705498614918E-2</v>
      </c>
      <c r="AM604" s="13">
        <f t="shared" si="168"/>
        <v>5.0099850799981223</v>
      </c>
      <c r="AN604" s="12">
        <f t="shared" si="169"/>
        <v>6.0721617613723744E-2</v>
      </c>
    </row>
    <row r="605" spans="1:40" x14ac:dyDescent="0.3">
      <c r="A605" s="13">
        <f t="shared" si="153"/>
        <v>3.8725764492161717E-2</v>
      </c>
      <c r="C605" s="13" t="str">
        <f t="shared" si="154"/>
        <v>A</v>
      </c>
      <c r="D605" s="12">
        <f t="shared" si="155"/>
        <v>-2</v>
      </c>
      <c r="H605" s="13" t="str">
        <f t="shared" si="156"/>
        <v>A</v>
      </c>
      <c r="I605" s="12">
        <f t="shared" si="157"/>
        <v>-2</v>
      </c>
      <c r="M605" s="13">
        <f t="shared" si="158"/>
        <v>5.8914499260910773</v>
      </c>
      <c r="N605" s="12">
        <f t="shared" si="159"/>
        <v>2.8203839713815636E-2</v>
      </c>
      <c r="R605" s="13">
        <f t="shared" si="160"/>
        <v>5.1134698962922123</v>
      </c>
      <c r="S605" s="12">
        <f t="shared" si="161"/>
        <v>5.1308817798690384E-2</v>
      </c>
      <c r="X605" s="13">
        <f t="shared" si="162"/>
        <v>5.0567282950985453</v>
      </c>
      <c r="Y605" s="12">
        <f t="shared" si="163"/>
        <v>5.8283291000223642E-2</v>
      </c>
      <c r="AC605" s="13">
        <f t="shared" si="164"/>
        <v>5.0479298338182446</v>
      </c>
      <c r="AD605" s="12">
        <f t="shared" si="165"/>
        <v>6.0467618175606461E-2</v>
      </c>
      <c r="AH605" s="13">
        <f t="shared" si="166"/>
        <v>5.0459126255903302</v>
      </c>
      <c r="AI605" s="12">
        <f t="shared" si="167"/>
        <v>6.1156458542860129E-2</v>
      </c>
      <c r="AM605" s="13">
        <f t="shared" si="168"/>
        <v>5.0453472616498498</v>
      </c>
      <c r="AN605" s="12">
        <f t="shared" si="169"/>
        <v>6.1374104471264228E-2</v>
      </c>
    </row>
    <row r="606" spans="1:40" x14ac:dyDescent="0.3">
      <c r="A606" s="13">
        <f t="shared" si="153"/>
        <v>3.9264493539959935E-2</v>
      </c>
      <c r="C606" s="13" t="str">
        <f t="shared" si="154"/>
        <v>A</v>
      </c>
      <c r="D606" s="12">
        <f t="shared" si="155"/>
        <v>-2</v>
      </c>
      <c r="H606" s="13" t="str">
        <f t="shared" si="156"/>
        <v>A</v>
      </c>
      <c r="I606" s="12">
        <f t="shared" si="157"/>
        <v>-2</v>
      </c>
      <c r="M606" s="13">
        <f t="shared" si="158"/>
        <v>5.9068871179852902</v>
      </c>
      <c r="N606" s="12">
        <f t="shared" si="159"/>
        <v>2.894324310036453E-2</v>
      </c>
      <c r="R606" s="13">
        <f t="shared" si="160"/>
        <v>5.1490151527782944</v>
      </c>
      <c r="S606" s="12">
        <f t="shared" si="161"/>
        <v>5.1983804628422732E-2</v>
      </c>
      <c r="X606" s="13">
        <f t="shared" si="162"/>
        <v>5.0925068280136232</v>
      </c>
      <c r="Y606" s="12">
        <f t="shared" si="163"/>
        <v>5.8947967256679966E-2</v>
      </c>
      <c r="AC606" s="13">
        <f t="shared" si="164"/>
        <v>5.0836125028032022</v>
      </c>
      <c r="AD606" s="12">
        <f t="shared" si="165"/>
        <v>6.112949114424631E-2</v>
      </c>
      <c r="AH606" s="13">
        <f t="shared" si="166"/>
        <v>5.0815526817803987</v>
      </c>
      <c r="AI606" s="12">
        <f t="shared" si="167"/>
        <v>6.1817483257156559E-2</v>
      </c>
      <c r="AM606" s="13">
        <f t="shared" si="168"/>
        <v>5.0809727276243324</v>
      </c>
      <c r="AN606" s="12">
        <f t="shared" si="169"/>
        <v>6.2034864570590847E-2</v>
      </c>
    </row>
    <row r="607" spans="1:40" x14ac:dyDescent="0.3">
      <c r="A607" s="13">
        <f t="shared" si="153"/>
        <v>3.9810717055349706E-2</v>
      </c>
      <c r="C607" s="13" t="str">
        <f t="shared" si="154"/>
        <v>A</v>
      </c>
      <c r="D607" s="12">
        <f t="shared" si="155"/>
        <v>-2</v>
      </c>
      <c r="H607" s="13" t="str">
        <f t="shared" si="156"/>
        <v>A</v>
      </c>
      <c r="I607" s="12">
        <f t="shared" si="157"/>
        <v>-2</v>
      </c>
      <c r="M607" s="13">
        <f t="shared" si="158"/>
        <v>5.923456462641794</v>
      </c>
      <c r="N607" s="12">
        <f t="shared" si="159"/>
        <v>2.9689388862288703E-2</v>
      </c>
      <c r="R607" s="13">
        <f t="shared" si="160"/>
        <v>5.1848257408378275</v>
      </c>
      <c r="S607" s="12">
        <f t="shared" si="161"/>
        <v>5.2667056359058669E-2</v>
      </c>
      <c r="X607" s="13">
        <f t="shared" si="162"/>
        <v>5.1285472028385035</v>
      </c>
      <c r="Y607" s="12">
        <f t="shared" si="163"/>
        <v>5.962099996948661E-2</v>
      </c>
      <c r="AC607" s="13">
        <f t="shared" si="164"/>
        <v>5.1195591035819845</v>
      </c>
      <c r="AD607" s="12">
        <f t="shared" si="165"/>
        <v>6.1799739311648318E-2</v>
      </c>
      <c r="AH607" s="13">
        <f t="shared" si="166"/>
        <v>5.1174575046803765</v>
      </c>
      <c r="AI607" s="12">
        <f t="shared" si="167"/>
        <v>6.2486888340813229E-2</v>
      </c>
      <c r="AM607" s="13">
        <f t="shared" si="168"/>
        <v>5.1168632385591133</v>
      </c>
      <c r="AN607" s="12">
        <f t="shared" si="169"/>
        <v>6.2704006605122195E-2</v>
      </c>
    </row>
    <row r="608" spans="1:40" x14ac:dyDescent="0.3">
      <c r="A608" s="13">
        <f t="shared" si="153"/>
        <v>4.0364539296760503E-2</v>
      </c>
      <c r="C608" s="13" t="str">
        <f t="shared" si="154"/>
        <v>A</v>
      </c>
      <c r="D608" s="12">
        <f t="shared" si="155"/>
        <v>-2</v>
      </c>
      <c r="H608" s="13" t="str">
        <f t="shared" si="156"/>
        <v>A</v>
      </c>
      <c r="I608" s="12">
        <f t="shared" si="157"/>
        <v>-2</v>
      </c>
      <c r="M608" s="13">
        <f t="shared" si="158"/>
        <v>5.9411066862167674</v>
      </c>
      <c r="N608" s="12">
        <f t="shared" si="159"/>
        <v>3.0442456679036865E-2</v>
      </c>
      <c r="R608" s="13">
        <f t="shared" si="160"/>
        <v>5.2209033382921026</v>
      </c>
      <c r="S608" s="12">
        <f t="shared" si="161"/>
        <v>5.3358684439407653E-2</v>
      </c>
      <c r="X608" s="13">
        <f t="shared" si="162"/>
        <v>5.1648512278904457</v>
      </c>
      <c r="Y608" s="12">
        <f t="shared" si="163"/>
        <v>6.0302499450903095E-2</v>
      </c>
      <c r="AC608" s="13">
        <f t="shared" si="164"/>
        <v>5.1557714215575636</v>
      </c>
      <c r="AD608" s="12">
        <f t="shared" si="165"/>
        <v>6.2478472871942484E-2</v>
      </c>
      <c r="AH608" s="13">
        <f t="shared" si="166"/>
        <v>5.1536288705801603</v>
      </c>
      <c r="AI608" s="12">
        <f t="shared" si="167"/>
        <v>6.3164783965212246E-2</v>
      </c>
      <c r="AM608" s="13">
        <f t="shared" si="168"/>
        <v>5.1530205677579977</v>
      </c>
      <c r="AN608" s="12">
        <f t="shared" si="169"/>
        <v>6.3381640740302517E-2</v>
      </c>
    </row>
    <row r="609" spans="1:40" x14ac:dyDescent="0.3">
      <c r="A609" s="13">
        <f t="shared" si="153"/>
        <v>4.0926065973001115E-2</v>
      </c>
      <c r="C609" s="13" t="str">
        <f t="shared" si="154"/>
        <v>A</v>
      </c>
      <c r="D609" s="12">
        <f t="shared" si="155"/>
        <v>-2</v>
      </c>
      <c r="H609" s="13" t="str">
        <f t="shared" si="156"/>
        <v>A</v>
      </c>
      <c r="I609" s="12">
        <f t="shared" si="157"/>
        <v>-2</v>
      </c>
      <c r="M609" s="13">
        <f t="shared" si="158"/>
        <v>5.959790840528437</v>
      </c>
      <c r="N609" s="12">
        <f t="shared" si="159"/>
        <v>3.1202623055879994E-2</v>
      </c>
      <c r="R609" s="13">
        <f t="shared" si="160"/>
        <v>5.2572496399236623</v>
      </c>
      <c r="S609" s="12">
        <f t="shared" si="161"/>
        <v>5.4058801788422262E-2</v>
      </c>
      <c r="X609" s="13">
        <f t="shared" si="162"/>
        <v>5.2014207240723778</v>
      </c>
      <c r="Y609" s="12">
        <f t="shared" si="163"/>
        <v>6.0992577504929382E-2</v>
      </c>
      <c r="AC609" s="13">
        <f t="shared" si="164"/>
        <v>5.1922512548355142</v>
      </c>
      <c r="AD609" s="12">
        <f t="shared" si="165"/>
        <v>6.3165803511605473E-2</v>
      </c>
      <c r="AH609" s="13">
        <f t="shared" si="166"/>
        <v>5.1900685685135857</v>
      </c>
      <c r="AI609" s="12">
        <f t="shared" si="167"/>
        <v>6.3851281794003414E-2</v>
      </c>
      <c r="AM609" s="13">
        <f t="shared" si="168"/>
        <v>5.1894465012802842</v>
      </c>
      <c r="AN609" s="12">
        <f t="shared" si="169"/>
        <v>6.4067878633798328E-2</v>
      </c>
    </row>
    <row r="610" spans="1:40" x14ac:dyDescent="0.3">
      <c r="A610" s="13">
        <f t="shared" si="153"/>
        <v>4.1495404263436279E-2</v>
      </c>
      <c r="C610" s="13" t="str">
        <f t="shared" si="154"/>
        <v>A</v>
      </c>
      <c r="D610" s="12">
        <f t="shared" si="155"/>
        <v>-2</v>
      </c>
      <c r="H610" s="13" t="str">
        <f t="shared" si="156"/>
        <v>A</v>
      </c>
      <c r="I610" s="12">
        <f t="shared" si="157"/>
        <v>-2</v>
      </c>
      <c r="M610" s="13">
        <f t="shared" si="158"/>
        <v>5.9794658603619144</v>
      </c>
      <c r="N610" s="12">
        <f t="shared" si="159"/>
        <v>3.1970061766161309E-2</v>
      </c>
      <c r="R610" s="13">
        <f t="shared" si="160"/>
        <v>5.2938663574178184</v>
      </c>
      <c r="S610" s="12">
        <f t="shared" si="161"/>
        <v>5.4767522816242614E-2</v>
      </c>
      <c r="X610" s="13">
        <f t="shared" si="162"/>
        <v>5.2382575249593586</v>
      </c>
      <c r="Y610" s="12">
        <f t="shared" si="163"/>
        <v>6.1691347447774672E-2</v>
      </c>
      <c r="AC610" s="13">
        <f t="shared" si="164"/>
        <v>5.2290004143121482</v>
      </c>
      <c r="AD610" s="12">
        <f t="shared" si="165"/>
        <v>6.386184442992883E-2</v>
      </c>
      <c r="AH610" s="13">
        <f t="shared" si="166"/>
        <v>5.226778400347591</v>
      </c>
      <c r="AI610" s="12">
        <f t="shared" si="167"/>
        <v>6.4546495003576981E-2</v>
      </c>
      <c r="AM610" s="13">
        <f t="shared" si="168"/>
        <v>5.2261428380303574</v>
      </c>
      <c r="AN610" s="12">
        <f t="shared" si="169"/>
        <v>6.4762833455972627E-2</v>
      </c>
    </row>
    <row r="611" spans="1:40" x14ac:dyDescent="0.3">
      <c r="A611" s="13">
        <f t="shared" si="153"/>
        <v>4.2072662838444422E-2</v>
      </c>
      <c r="C611" s="13" t="str">
        <f t="shared" si="154"/>
        <v>A</v>
      </c>
      <c r="D611" s="12">
        <f t="shared" si="155"/>
        <v>-2</v>
      </c>
      <c r="H611" s="13" t="str">
        <f t="shared" si="156"/>
        <v>A</v>
      </c>
      <c r="I611" s="12">
        <f t="shared" si="157"/>
        <v>-2</v>
      </c>
      <c r="M611" s="13">
        <f t="shared" si="158"/>
        <v>6.0000921755861683</v>
      </c>
      <c r="N611" s="12">
        <f t="shared" si="159"/>
        <v>3.2744944246353991E-2</v>
      </c>
      <c r="R611" s="13">
        <f t="shared" si="160"/>
        <v>5.3307552193100332</v>
      </c>
      <c r="S611" s="12">
        <f t="shared" si="161"/>
        <v>5.5484963445504548E-2</v>
      </c>
      <c r="X611" s="13">
        <f t="shared" si="162"/>
        <v>5.2753634768855573</v>
      </c>
      <c r="Y611" s="12">
        <f t="shared" si="163"/>
        <v>6.2398924128609173E-2</v>
      </c>
      <c r="AC611" s="13">
        <f t="shared" si="164"/>
        <v>5.2660207237631029</v>
      </c>
      <c r="AD611" s="12">
        <f t="shared" si="165"/>
        <v>6.456671035977031E-2</v>
      </c>
      <c r="AH611" s="13">
        <f t="shared" si="166"/>
        <v>5.2637601808717518</v>
      </c>
      <c r="AI611" s="12">
        <f t="shared" si="167"/>
        <v>6.5250538303819453E-2</v>
      </c>
      <c r="AM611" s="13">
        <f t="shared" si="168"/>
        <v>5.2631113898476212</v>
      </c>
      <c r="AN611" s="12">
        <f t="shared" si="169"/>
        <v>6.5466619910642454E-2</v>
      </c>
    </row>
    <row r="612" spans="1:40" x14ac:dyDescent="0.3">
      <c r="A612" s="13">
        <f t="shared" si="153"/>
        <v>4.265795188015923E-2</v>
      </c>
      <c r="C612" s="13" t="str">
        <f t="shared" si="154"/>
        <v>A</v>
      </c>
      <c r="D612" s="12">
        <f t="shared" si="155"/>
        <v>-2</v>
      </c>
      <c r="H612" s="13" t="str">
        <f t="shared" si="156"/>
        <v>A</v>
      </c>
      <c r="I612" s="12">
        <f t="shared" si="157"/>
        <v>-2</v>
      </c>
      <c r="M612" s="13">
        <f t="shared" si="158"/>
        <v>6.0216333701821645</v>
      </c>
      <c r="N612" s="12">
        <f t="shared" si="159"/>
        <v>3.3527439950280929E-2</v>
      </c>
      <c r="R612" s="13">
        <f t="shared" si="160"/>
        <v>5.3679179709388141</v>
      </c>
      <c r="S612" s="12">
        <f t="shared" si="161"/>
        <v>5.6211241132915056E-2</v>
      </c>
      <c r="X612" s="13">
        <f t="shared" si="162"/>
        <v>5.3127404390315762</v>
      </c>
      <c r="Y612" s="12">
        <f t="shared" si="163"/>
        <v>6.311542395060174E-2</v>
      </c>
      <c r="AC612" s="13">
        <f t="shared" si="164"/>
        <v>5.3033140199322206</v>
      </c>
      <c r="AD612" s="12">
        <f t="shared" si="165"/>
        <v>6.528051758859095E-2</v>
      </c>
      <c r="AH612" s="13">
        <f t="shared" si="166"/>
        <v>5.3010157378881395</v>
      </c>
      <c r="AI612" s="12">
        <f t="shared" si="167"/>
        <v>6.5963527959154875E-2</v>
      </c>
      <c r="AM612" s="13">
        <f t="shared" si="168"/>
        <v>5.3003539815967438</v>
      </c>
      <c r="AN612" s="12">
        <f t="shared" si="169"/>
        <v>6.6179354256121703E-2</v>
      </c>
    </row>
    <row r="613" spans="1:40" x14ac:dyDescent="0.3">
      <c r="A613" s="13">
        <f t="shared" si="153"/>
        <v>4.3251383103500858E-2</v>
      </c>
      <c r="C613" s="13" t="str">
        <f t="shared" si="154"/>
        <v>A</v>
      </c>
      <c r="D613" s="12">
        <f t="shared" si="155"/>
        <v>-2</v>
      </c>
      <c r="H613" s="13" t="str">
        <f t="shared" si="156"/>
        <v>A</v>
      </c>
      <c r="I613" s="12">
        <f t="shared" si="157"/>
        <v>-2</v>
      </c>
      <c r="M613" s="13">
        <f t="shared" si="158"/>
        <v>6.0440558815743062</v>
      </c>
      <c r="N613" s="12">
        <f t="shared" si="159"/>
        <v>3.4317716667875885E-2</v>
      </c>
      <c r="R613" s="13">
        <f t="shared" si="160"/>
        <v>5.4053563744040858</v>
      </c>
      <c r="S613" s="12">
        <f t="shared" si="161"/>
        <v>5.6946474891101578E-2</v>
      </c>
      <c r="X613" s="13">
        <f t="shared" si="162"/>
        <v>5.3503902835123593</v>
      </c>
      <c r="Y613" s="12">
        <f t="shared" si="163"/>
        <v>6.384096489224915E-2</v>
      </c>
      <c r="AC613" s="13">
        <f t="shared" si="164"/>
        <v>5.3408821526209715</v>
      </c>
      <c r="AD613" s="12">
        <f t="shared" si="165"/>
        <v>6.60033839797836E-2</v>
      </c>
      <c r="AH613" s="13">
        <f t="shared" si="166"/>
        <v>5.3385469123016245</v>
      </c>
      <c r="AI613" s="12">
        <f t="shared" si="167"/>
        <v>6.6685581809877728E-2</v>
      </c>
      <c r="AM613" s="13">
        <f t="shared" si="168"/>
        <v>5.337872451258292</v>
      </c>
      <c r="AN613" s="12">
        <f t="shared" si="169"/>
        <v>6.6901154326555856E-2</v>
      </c>
    </row>
    <row r="614" spans="1:40" x14ac:dyDescent="0.3">
      <c r="A614" s="13">
        <f t="shared" si="153"/>
        <v>4.3853069777498588E-2</v>
      </c>
      <c r="C614" s="13" t="str">
        <f t="shared" si="154"/>
        <v>A</v>
      </c>
      <c r="D614" s="12">
        <f t="shared" si="155"/>
        <v>-2</v>
      </c>
      <c r="H614" s="13" t="str">
        <f t="shared" si="156"/>
        <v>A</v>
      </c>
      <c r="I614" s="12">
        <f t="shared" si="157"/>
        <v>-2</v>
      </c>
      <c r="M614" s="13">
        <f t="shared" si="158"/>
        <v>6.0673287347144935</v>
      </c>
      <c r="N614" s="12">
        <f t="shared" si="159"/>
        <v>3.5115940813051284E-2</v>
      </c>
      <c r="R614" s="13">
        <f t="shared" si="160"/>
        <v>5.4430722085305918</v>
      </c>
      <c r="S614" s="12">
        <f t="shared" si="161"/>
        <v>5.769078531073752E-2</v>
      </c>
      <c r="X614" s="13">
        <f t="shared" si="162"/>
        <v>5.3883148954654301</v>
      </c>
      <c r="Y614" s="12">
        <f t="shared" si="163"/>
        <v>6.457566652899871E-2</v>
      </c>
      <c r="AC614" s="13">
        <f t="shared" si="164"/>
        <v>5.3787269847781074</v>
      </c>
      <c r="AD614" s="12">
        <f t="shared" si="165"/>
        <v>6.6735428994295021E-2</v>
      </c>
      <c r="AH614" s="13">
        <f t="shared" si="166"/>
        <v>5.3763555582104434</v>
      </c>
      <c r="AI614" s="12">
        <f t="shared" si="167"/>
        <v>6.7416819293779004E-2</v>
      </c>
      <c r="AM614" s="13">
        <f t="shared" si="168"/>
        <v>5.3756686500196951</v>
      </c>
      <c r="AN614" s="12">
        <f t="shared" si="169"/>
        <v>6.7632139553549436E-2</v>
      </c>
    </row>
    <row r="615" spans="1:40" x14ac:dyDescent="0.3">
      <c r="A615" s="13">
        <f t="shared" si="153"/>
        <v>4.4463126746910844E-2</v>
      </c>
      <c r="C615" s="13" t="str">
        <f t="shared" si="154"/>
        <v>A</v>
      </c>
      <c r="D615" s="12">
        <f t="shared" si="155"/>
        <v>-2</v>
      </c>
      <c r="H615" s="13" t="str">
        <f t="shared" si="156"/>
        <v>A</v>
      </c>
      <c r="I615" s="12">
        <f t="shared" si="157"/>
        <v>-2</v>
      </c>
      <c r="M615" s="13">
        <f t="shared" si="158"/>
        <v>6.0914233062368996</v>
      </c>
      <c r="N615" s="12">
        <f t="shared" si="159"/>
        <v>3.5922277684571659E-2</v>
      </c>
      <c r="R615" s="13">
        <f t="shared" si="160"/>
        <v>5.4810672688363624</v>
      </c>
      <c r="S615" s="12">
        <f t="shared" si="161"/>
        <v>5.84442945829508E-2</v>
      </c>
      <c r="X615" s="13">
        <f t="shared" si="162"/>
        <v>5.4265161731396603</v>
      </c>
      <c r="Y615" s="12">
        <f t="shared" si="163"/>
        <v>6.5319650055170306E-2</v>
      </c>
      <c r="AC615" s="13">
        <f t="shared" si="164"/>
        <v>5.4168503925898186</v>
      </c>
      <c r="AD615" s="12">
        <f t="shared" si="165"/>
        <v>6.7476773712547164E-2</v>
      </c>
      <c r="AH615" s="13">
        <f t="shared" si="166"/>
        <v>5.4144435429971756</v>
      </c>
      <c r="AI615" s="12">
        <f t="shared" si="167"/>
        <v>6.815736146807172E-2</v>
      </c>
      <c r="AM615" s="13">
        <f t="shared" si="168"/>
        <v>5.4137444423665428</v>
      </c>
      <c r="AN615" s="12">
        <f t="shared" si="169"/>
        <v>6.8372430988093133E-2</v>
      </c>
    </row>
    <row r="616" spans="1:40" x14ac:dyDescent="0.3">
      <c r="A616" s="13">
        <f t="shared" si="153"/>
        <v>4.508167045414601E-2</v>
      </c>
      <c r="C616" s="13" t="str">
        <f t="shared" si="154"/>
        <v>A</v>
      </c>
      <c r="D616" s="12">
        <f t="shared" si="155"/>
        <v>-2</v>
      </c>
      <c r="H616" s="13" t="str">
        <f t="shared" si="156"/>
        <v>A</v>
      </c>
      <c r="I616" s="12">
        <f t="shared" si="157"/>
        <v>-2</v>
      </c>
      <c r="M616" s="13">
        <f t="shared" si="158"/>
        <v>6.1163131147186443</v>
      </c>
      <c r="N616" s="12">
        <f t="shared" si="159"/>
        <v>3.6736891703267785E-2</v>
      </c>
      <c r="R616" s="13">
        <f t="shared" si="160"/>
        <v>5.5193433675058978</v>
      </c>
      <c r="S616" s="12">
        <f t="shared" si="161"/>
        <v>5.9207126522019454E-2</v>
      </c>
      <c r="X616" s="13">
        <f t="shared" si="162"/>
        <v>5.4649960279844247</v>
      </c>
      <c r="Y616" s="12">
        <f t="shared" si="163"/>
        <v>6.6073038306181525E-2</v>
      </c>
      <c r="AC616" s="13">
        <f t="shared" si="164"/>
        <v>5.4552542655702476</v>
      </c>
      <c r="AD616" s="12">
        <f t="shared" si="165"/>
        <v>6.8227540856661412E-2</v>
      </c>
      <c r="AH616" s="13">
        <f t="shared" si="166"/>
        <v>5.4528127474200749</v>
      </c>
      <c r="AI616" s="12">
        <f t="shared" si="167"/>
        <v>6.8907331031619126E-2</v>
      </c>
      <c r="AM616" s="13">
        <f t="shared" si="168"/>
        <v>5.4521017061742612</v>
      </c>
      <c r="AN616" s="12">
        <f t="shared" si="169"/>
        <v>6.9122151322793507E-2</v>
      </c>
    </row>
    <row r="617" spans="1:40" x14ac:dyDescent="0.3">
      <c r="A617" s="13">
        <f t="shared" si="153"/>
        <v>4.5708818961487534E-2</v>
      </c>
      <c r="C617" s="13" t="str">
        <f t="shared" si="154"/>
        <v>A</v>
      </c>
      <c r="D617" s="12">
        <f t="shared" si="155"/>
        <v>-2</v>
      </c>
      <c r="H617" s="13" t="str">
        <f t="shared" si="156"/>
        <v>A</v>
      </c>
      <c r="I617" s="12">
        <f t="shared" si="157"/>
        <v>-2</v>
      </c>
      <c r="M617" s="13">
        <f t="shared" si="158"/>
        <v>6.1419736336760336</v>
      </c>
      <c r="N617" s="12">
        <f t="shared" si="159"/>
        <v>3.7559946628457588E-2</v>
      </c>
      <c r="R617" s="13">
        <f t="shared" si="160"/>
        <v>5.5579023333679114</v>
      </c>
      <c r="S617" s="12">
        <f t="shared" si="161"/>
        <v>5.9979406588358264E-2</v>
      </c>
      <c r="X617" s="13">
        <f t="shared" si="162"/>
        <v>5.5037563847392352</v>
      </c>
      <c r="Y617" s="12">
        <f t="shared" si="163"/>
        <v>6.6835955781078649E-2</v>
      </c>
      <c r="AC617" s="13">
        <f t="shared" si="164"/>
        <v>5.4939405066523772</v>
      </c>
      <c r="AD617" s="12">
        <f t="shared" si="165"/>
        <v>6.8987854812988844E-2</v>
      </c>
      <c r="AH617" s="13">
        <f t="shared" si="166"/>
        <v>5.4914650657047259</v>
      </c>
      <c r="AI617" s="12">
        <f t="shared" si="167"/>
        <v>6.9666852347468916E-2</v>
      </c>
      <c r="AM617" s="13">
        <f t="shared" si="168"/>
        <v>5.4907423328000737</v>
      </c>
      <c r="AN617" s="12">
        <f t="shared" si="169"/>
        <v>6.9881424914408782E-2</v>
      </c>
    </row>
    <row r="618" spans="1:40" x14ac:dyDescent="0.3">
      <c r="A618" s="13">
        <f t="shared" si="153"/>
        <v>4.6344691973628782E-2</v>
      </c>
      <c r="C618" s="13" t="str">
        <f t="shared" si="154"/>
        <v>A</v>
      </c>
      <c r="D618" s="12">
        <f t="shared" si="155"/>
        <v>-2</v>
      </c>
      <c r="H618" s="13" t="str">
        <f t="shared" si="156"/>
        <v>A</v>
      </c>
      <c r="I618" s="12">
        <f t="shared" si="157"/>
        <v>-2</v>
      </c>
      <c r="M618" s="13">
        <f t="shared" si="158"/>
        <v>6.1683821244211829</v>
      </c>
      <c r="N618" s="12">
        <f t="shared" si="159"/>
        <v>3.8391605756047387E-2</v>
      </c>
      <c r="R618" s="13">
        <f t="shared" si="160"/>
        <v>5.5967460118775252</v>
      </c>
      <c r="S618" s="12">
        <f t="shared" si="161"/>
        <v>6.0761261911802707E-2</v>
      </c>
      <c r="X618" s="13">
        <f t="shared" si="162"/>
        <v>5.5427991815238062</v>
      </c>
      <c r="Y618" s="12">
        <f t="shared" si="163"/>
        <v>6.7608528665379752E-2</v>
      </c>
      <c r="AC618" s="13">
        <f t="shared" si="164"/>
        <v>5.5329110322793067</v>
      </c>
      <c r="AD618" s="12">
        <f t="shared" si="165"/>
        <v>6.9757841654952552E-2</v>
      </c>
      <c r="AH618" s="13">
        <f t="shared" si="166"/>
        <v>5.5304024056361216</v>
      </c>
      <c r="AI618" s="12">
        <f t="shared" si="167"/>
        <v>7.0436051465699173E-2</v>
      </c>
      <c r="AM618" s="13">
        <f t="shared" si="168"/>
        <v>5.5296682271754136</v>
      </c>
      <c r="AN618" s="12">
        <f t="shared" si="169"/>
        <v>7.0650377806696113E-2</v>
      </c>
    </row>
    <row r="619" spans="1:40" x14ac:dyDescent="0.3">
      <c r="A619" s="13">
        <f t="shared" si="153"/>
        <v>4.6989410860521552E-2</v>
      </c>
      <c r="C619" s="13" t="str">
        <f t="shared" si="154"/>
        <v>A</v>
      </c>
      <c r="D619" s="12">
        <f t="shared" si="155"/>
        <v>-2</v>
      </c>
      <c r="H619" s="13" t="str">
        <f t="shared" si="156"/>
        <v>A</v>
      </c>
      <c r="I619" s="12">
        <f t="shared" si="157"/>
        <v>-2</v>
      </c>
      <c r="M619" s="13">
        <f t="shared" si="158"/>
        <v>6.1955174863176321</v>
      </c>
      <c r="N619" s="12">
        <f t="shared" si="159"/>
        <v>3.9232032100451938E-2</v>
      </c>
      <c r="R619" s="13">
        <f t="shared" si="160"/>
        <v>5.635876265102703</v>
      </c>
      <c r="S619" s="12">
        <f t="shared" si="161"/>
        <v>6.1552821315194663E-2</v>
      </c>
      <c r="X619" s="13">
        <f t="shared" si="162"/>
        <v>5.5821263699285453</v>
      </c>
      <c r="Y619" s="12">
        <f t="shared" si="163"/>
        <v>6.8390884854233738E-2</v>
      </c>
      <c r="AC619" s="13">
        <f t="shared" si="164"/>
        <v>5.5721677724959955</v>
      </c>
      <c r="AD619" s="12">
        <f t="shared" si="165"/>
        <v>7.0537629166205332E-2</v>
      </c>
      <c r="AH619" s="13">
        <f t="shared" si="166"/>
        <v>5.5696266886510513</v>
      </c>
      <c r="AI619" s="12">
        <f t="shared" si="167"/>
        <v>7.1215056146580205E-2</v>
      </c>
      <c r="AM619" s="13">
        <f t="shared" si="168"/>
        <v>5.5688813078985486</v>
      </c>
      <c r="AN619" s="12">
        <f t="shared" si="169"/>
        <v>7.1429137753575137E-2</v>
      </c>
    </row>
    <row r="620" spans="1:40" x14ac:dyDescent="0.3">
      <c r="A620" s="13">
        <f t="shared" si="153"/>
        <v>4.7643098680541528E-2</v>
      </c>
      <c r="C620" s="13" t="str">
        <f t="shared" si="154"/>
        <v>A</v>
      </c>
      <c r="D620" s="12">
        <f t="shared" si="155"/>
        <v>-2</v>
      </c>
      <c r="H620" s="13" t="str">
        <f t="shared" si="156"/>
        <v>A</v>
      </c>
      <c r="I620" s="12">
        <f t="shared" si="157"/>
        <v>-2</v>
      </c>
      <c r="M620" s="13">
        <f t="shared" si="158"/>
        <v>6.2233601223208597</v>
      </c>
      <c r="N620" s="12">
        <f t="shared" si="159"/>
        <v>4.0081388562188097E-2</v>
      </c>
      <c r="R620" s="13">
        <f t="shared" si="160"/>
        <v>5.6752949717147256</v>
      </c>
      <c r="S620" s="12">
        <f t="shared" si="161"/>
        <v>6.2354215338273414E-2</v>
      </c>
      <c r="X620" s="13">
        <f t="shared" si="162"/>
        <v>5.6217399151055014</v>
      </c>
      <c r="Y620" s="12">
        <f t="shared" si="163"/>
        <v>6.9183153975897846E-2</v>
      </c>
      <c r="AC620" s="13">
        <f t="shared" si="164"/>
        <v>5.6117126710412233</v>
      </c>
      <c r="AD620" s="12">
        <f t="shared" si="165"/>
        <v>7.1327346864106814E-2</v>
      </c>
      <c r="AH620" s="13">
        <f t="shared" si="166"/>
        <v>5.6091398499308243</v>
      </c>
      <c r="AI620" s="12">
        <f t="shared" si="167"/>
        <v>7.2003995884054942E-2</v>
      </c>
      <c r="AM620" s="13">
        <f t="shared" si="168"/>
        <v>5.608383507327666</v>
      </c>
      <c r="AN620" s="12">
        <f t="shared" si="169"/>
        <v>7.2217834242609455E-2</v>
      </c>
    </row>
    <row r="621" spans="1:40" x14ac:dyDescent="0.3">
      <c r="A621" s="13">
        <f t="shared" si="153"/>
        <v>4.8305880203977254E-2</v>
      </c>
      <c r="C621" s="13" t="str">
        <f t="shared" si="154"/>
        <v>A</v>
      </c>
      <c r="D621" s="12">
        <f t="shared" si="155"/>
        <v>-2</v>
      </c>
      <c r="H621" s="13" t="str">
        <f t="shared" si="156"/>
        <v>A</v>
      </c>
      <c r="I621" s="12">
        <f t="shared" si="157"/>
        <v>-2</v>
      </c>
      <c r="M621" s="13">
        <f t="shared" si="158"/>
        <v>6.2518918179823046</v>
      </c>
      <c r="N621" s="12">
        <f t="shared" si="159"/>
        <v>4.093983808276111E-2</v>
      </c>
      <c r="R621" s="13">
        <f t="shared" si="160"/>
        <v>5.7150040269826636</v>
      </c>
      <c r="S621" s="12">
        <f t="shared" si="161"/>
        <v>6.3165576261879575E-2</v>
      </c>
      <c r="X621" s="13">
        <f t="shared" si="162"/>
        <v>5.6616417958597722</v>
      </c>
      <c r="Y621" s="12">
        <f t="shared" si="163"/>
        <v>6.9985467415541305E-2</v>
      </c>
      <c r="AC621" s="13">
        <f t="shared" si="164"/>
        <v>5.6515476854401498</v>
      </c>
      <c r="AD621" s="12">
        <f t="shared" si="165"/>
        <v>7.2127126023525653E-2</v>
      </c>
      <c r="AH621" s="13">
        <f t="shared" si="166"/>
        <v>5.6489438384944224</v>
      </c>
      <c r="AI621" s="12">
        <f t="shared" si="167"/>
        <v>7.2803001929545128E-2</v>
      </c>
      <c r="AM621" s="13">
        <f t="shared" si="168"/>
        <v>5.6481767716742661</v>
      </c>
      <c r="AN621" s="12">
        <f t="shared" si="169"/>
        <v>7.3016598518814355E-2</v>
      </c>
    </row>
    <row r="622" spans="1:40" x14ac:dyDescent="0.3">
      <c r="A622" s="13">
        <f t="shared" si="153"/>
        <v>4.8977881936844637E-2</v>
      </c>
      <c r="C622" s="13" t="str">
        <f t="shared" si="154"/>
        <v>A</v>
      </c>
      <c r="D622" s="12">
        <f t="shared" si="155"/>
        <v>-2</v>
      </c>
      <c r="H622" s="13" t="str">
        <f t="shared" si="156"/>
        <v>A</v>
      </c>
      <c r="I622" s="12">
        <f t="shared" si="157"/>
        <v>-2</v>
      </c>
      <c r="M622" s="13">
        <f t="shared" si="158"/>
        <v>6.2810956323426259</v>
      </c>
      <c r="N622" s="12">
        <f t="shared" si="159"/>
        <v>4.1807543788251439E-2</v>
      </c>
      <c r="R622" s="13">
        <f t="shared" si="160"/>
        <v>5.7550053427715797</v>
      </c>
      <c r="S622" s="12">
        <f t="shared" si="161"/>
        <v>6.3987038132473945E-2</v>
      </c>
      <c r="X622" s="13">
        <f t="shared" si="162"/>
        <v>5.7018340047412659</v>
      </c>
      <c r="Y622" s="12">
        <f t="shared" si="163"/>
        <v>7.0797958339376368E-2</v>
      </c>
      <c r="AC622" s="13">
        <f t="shared" si="164"/>
        <v>5.6916747870970719</v>
      </c>
      <c r="AD622" s="12">
        <f t="shared" si="165"/>
        <v>7.2937099700969718E-2</v>
      </c>
      <c r="AH622" s="13">
        <f t="shared" si="166"/>
        <v>5.6890406172919574</v>
      </c>
      <c r="AI622" s="12">
        <f t="shared" si="167"/>
        <v>7.3612207316084685E-2</v>
      </c>
      <c r="AM622" s="13">
        <f t="shared" si="168"/>
        <v>5.6882630610968414</v>
      </c>
      <c r="AN622" s="12">
        <f t="shared" si="169"/>
        <v>7.3825563608791736E-2</v>
      </c>
    </row>
    <row r="623" spans="1:40" x14ac:dyDescent="0.3">
      <c r="A623" s="13">
        <f t="shared" si="153"/>
        <v>4.9659232145033663E-2</v>
      </c>
      <c r="C623" s="13" t="str">
        <f t="shared" si="154"/>
        <v>A</v>
      </c>
      <c r="D623" s="12">
        <f t="shared" si="155"/>
        <v>-2</v>
      </c>
      <c r="H623" s="13" t="str">
        <f t="shared" si="156"/>
        <v>A</v>
      </c>
      <c r="I623" s="12">
        <f t="shared" si="157"/>
        <v>-2</v>
      </c>
      <c r="M623" s="13">
        <f t="shared" si="158"/>
        <v>6.3109557993498608</v>
      </c>
      <c r="N623" s="12">
        <f t="shared" si="159"/>
        <v>4.2684669122840566E-2</v>
      </c>
      <c r="R623" s="13">
        <f t="shared" si="160"/>
        <v>5.7953008475444365</v>
      </c>
      <c r="S623" s="12">
        <f t="shared" si="161"/>
        <v>6.4818736786978803E-2</v>
      </c>
      <c r="X623" s="13">
        <f t="shared" si="162"/>
        <v>5.7423185481369767</v>
      </c>
      <c r="Y623" s="12">
        <f t="shared" si="163"/>
        <v>7.1620761719123877E-2</v>
      </c>
      <c r="AC623" s="13">
        <f t="shared" si="164"/>
        <v>5.7320959613886791</v>
      </c>
      <c r="AD623" s="12">
        <f t="shared" si="165"/>
        <v>7.3757402759050447E-2</v>
      </c>
      <c r="AH623" s="13">
        <f t="shared" si="166"/>
        <v>5.7294321632984779</v>
      </c>
      <c r="AI623" s="12">
        <f t="shared" si="167"/>
        <v>7.4431746882787794E-2</v>
      </c>
      <c r="AM623" s="13">
        <f t="shared" si="168"/>
        <v>5.7286443497950126</v>
      </c>
      <c r="AN623" s="12">
        <f t="shared" si="169"/>
        <v>7.4644864345199166E-2</v>
      </c>
    </row>
    <row r="624" spans="1:40" x14ac:dyDescent="0.3">
      <c r="A624" s="13">
        <f t="shared" si="153"/>
        <v>5.035006087879048E-2</v>
      </c>
      <c r="C624" s="13" t="str">
        <f t="shared" si="154"/>
        <v>A</v>
      </c>
      <c r="D624" s="12">
        <f t="shared" si="155"/>
        <v>-2</v>
      </c>
      <c r="H624" s="13" t="str">
        <f t="shared" si="156"/>
        <v>A</v>
      </c>
      <c r="I624" s="12">
        <f t="shared" si="157"/>
        <v>-2</v>
      </c>
      <c r="M624" s="13">
        <f t="shared" si="158"/>
        <v>6.3414576386165713</v>
      </c>
      <c r="N624" s="12">
        <f t="shared" si="159"/>
        <v>4.3571377973358708E-2</v>
      </c>
      <c r="R624" s="13">
        <f t="shared" si="160"/>
        <v>5.8358924863675092</v>
      </c>
      <c r="S624" s="12">
        <f t="shared" si="161"/>
        <v>6.5660809877944995E-2</v>
      </c>
      <c r="X624" s="13">
        <f t="shared" si="162"/>
        <v>5.7830974463636462</v>
      </c>
      <c r="Y624" s="12">
        <f t="shared" si="163"/>
        <v>7.2454014356816185E-2</v>
      </c>
      <c r="AC624" s="13">
        <f t="shared" si="164"/>
        <v>5.7728132077576504</v>
      </c>
      <c r="AD624" s="12">
        <f t="shared" si="165"/>
        <v>7.4588171891284638E-2</v>
      </c>
      <c r="AH624" s="13">
        <f t="shared" si="166"/>
        <v>5.7701204676081597</v>
      </c>
      <c r="AI624" s="12">
        <f t="shared" si="167"/>
        <v>7.5261757299653967E-2</v>
      </c>
      <c r="AM624" s="13">
        <f t="shared" si="168"/>
        <v>5.7693226261039028</v>
      </c>
      <c r="AN624" s="12">
        <f t="shared" si="169"/>
        <v>7.5474637391556576E-2</v>
      </c>
    </row>
    <row r="625" spans="1:40" x14ac:dyDescent="0.3">
      <c r="A625" s="13">
        <f t="shared" si="153"/>
        <v>5.1050499997540653E-2</v>
      </c>
      <c r="C625" s="13" t="str">
        <f t="shared" si="154"/>
        <v>A</v>
      </c>
      <c r="D625" s="12">
        <f t="shared" si="155"/>
        <v>-2</v>
      </c>
      <c r="H625" s="13" t="str">
        <f t="shared" si="156"/>
        <v>A</v>
      </c>
      <c r="I625" s="12">
        <f t="shared" si="157"/>
        <v>-2</v>
      </c>
      <c r="M625" s="13">
        <f t="shared" si="158"/>
        <v>6.3725874744824376</v>
      </c>
      <c r="N625" s="12">
        <f t="shared" si="159"/>
        <v>4.4467834785811095E-2</v>
      </c>
      <c r="R625" s="13">
        <f t="shared" si="160"/>
        <v>5.8767822209191838</v>
      </c>
      <c r="S625" s="12">
        <f t="shared" si="161"/>
        <v>6.651339689905153E-2</v>
      </c>
      <c r="X625" s="13">
        <f t="shared" si="162"/>
        <v>5.8241727337608999</v>
      </c>
      <c r="Y625" s="12">
        <f t="shared" si="163"/>
        <v>7.3297854909943533E-2</v>
      </c>
      <c r="AC625" s="13">
        <f t="shared" si="164"/>
        <v>5.8138285398066545</v>
      </c>
      <c r="AD625" s="12">
        <f t="shared" si="165"/>
        <v>7.5429545647239735E-2</v>
      </c>
      <c r="AH625" s="13">
        <f t="shared" si="166"/>
        <v>5.8111075355288797</v>
      </c>
      <c r="AI625" s="12">
        <f t="shared" si="167"/>
        <v>7.6102377092716528E-2</v>
      </c>
      <c r="AM625" s="13">
        <f t="shared" si="168"/>
        <v>5.8102998925889366</v>
      </c>
      <c r="AN625" s="12">
        <f t="shared" si="169"/>
        <v>7.6315021267396005E-2</v>
      </c>
    </row>
    <row r="626" spans="1:40" x14ac:dyDescent="0.3">
      <c r="A626" s="13">
        <f t="shared" si="153"/>
        <v>5.1760683195056729E-2</v>
      </c>
      <c r="C626" s="13" t="str">
        <f t="shared" si="154"/>
        <v>A</v>
      </c>
      <c r="D626" s="12">
        <f t="shared" si="155"/>
        <v>-2</v>
      </c>
      <c r="H626" s="13" t="str">
        <f t="shared" si="156"/>
        <v>A</v>
      </c>
      <c r="I626" s="12">
        <f t="shared" si="157"/>
        <v>-2</v>
      </c>
      <c r="M626" s="13">
        <f t="shared" si="158"/>
        <v>6.4043325624792775</v>
      </c>
      <c r="N626" s="12">
        <f t="shared" si="159"/>
        <v>4.5374204674723431E-2</v>
      </c>
      <c r="R626" s="13">
        <f t="shared" si="160"/>
        <v>5.9179720295020646</v>
      </c>
      <c r="S626" s="12">
        <f t="shared" si="161"/>
        <v>6.7376639210940337E-2</v>
      </c>
      <c r="X626" s="13">
        <f t="shared" si="162"/>
        <v>5.8655464587847277</v>
      </c>
      <c r="Y626" s="12">
        <f t="shared" si="163"/>
        <v>7.4152423916946847E-2</v>
      </c>
      <c r="AC626" s="13">
        <f t="shared" si="164"/>
        <v>5.8551439853926901</v>
      </c>
      <c r="AD626" s="12">
        <f t="shared" si="165"/>
        <v>7.62816644580252E-2</v>
      </c>
      <c r="AH626" s="13">
        <f t="shared" si="166"/>
        <v>5.8523953866770082</v>
      </c>
      <c r="AI626" s="12">
        <f t="shared" si="167"/>
        <v>7.6953746669537623E-2</v>
      </c>
      <c r="AM626" s="13">
        <f t="shared" si="168"/>
        <v>5.8515781661409454</v>
      </c>
      <c r="AN626" s="12">
        <f t="shared" si="169"/>
        <v>7.7166156373757483E-2</v>
      </c>
    </row>
    <row r="627" spans="1:40" x14ac:dyDescent="0.3">
      <c r="A627" s="13">
        <f t="shared" si="153"/>
        <v>5.2480746024977265E-2</v>
      </c>
      <c r="C627" s="13" t="str">
        <f t="shared" si="154"/>
        <v>A</v>
      </c>
      <c r="D627" s="12">
        <f t="shared" si="155"/>
        <v>-2</v>
      </c>
      <c r="H627" s="13" t="str">
        <f t="shared" si="156"/>
        <v>A</v>
      </c>
      <c r="I627" s="12">
        <f t="shared" si="157"/>
        <v>-2</v>
      </c>
      <c r="M627" s="13">
        <f t="shared" si="158"/>
        <v>6.4366810224074937</v>
      </c>
      <c r="N627" s="12">
        <f t="shared" si="159"/>
        <v>4.6290653526055471E-2</v>
      </c>
      <c r="R627" s="13">
        <f t="shared" si="160"/>
        <v>5.9594639070582183</v>
      </c>
      <c r="S627" s="12">
        <f t="shared" si="161"/>
        <v>6.8250680067395042E-2</v>
      </c>
      <c r="X627" s="13">
        <f t="shared" si="162"/>
        <v>5.9072206841015049</v>
      </c>
      <c r="Y627" s="12">
        <f t="shared" si="163"/>
        <v>7.5017863823064246E-2</v>
      </c>
      <c r="AC627" s="13">
        <f t="shared" si="164"/>
        <v>5.8967615867218557</v>
      </c>
      <c r="AD627" s="12">
        <f t="shared" si="165"/>
        <v>7.7144670662138023E-2</v>
      </c>
      <c r="AH627" s="13">
        <f t="shared" si="166"/>
        <v>5.8939860550727721</v>
      </c>
      <c r="AI627" s="12">
        <f t="shared" si="167"/>
        <v>7.7816008345056364E-2</v>
      </c>
      <c r="AM627" s="13">
        <f t="shared" si="168"/>
        <v>5.8931594780715919</v>
      </c>
      <c r="AN627" s="12">
        <f t="shared" si="169"/>
        <v>7.8028185019039131E-2</v>
      </c>
    </row>
    <row r="628" spans="1:40" x14ac:dyDescent="0.3">
      <c r="A628" s="13">
        <f t="shared" si="153"/>
        <v>5.3210825926679368E-2</v>
      </c>
      <c r="C628" s="13" t="str">
        <f t="shared" si="154"/>
        <v>A</v>
      </c>
      <c r="D628" s="12">
        <f t="shared" si="155"/>
        <v>-2</v>
      </c>
      <c r="H628" s="13" t="str">
        <f t="shared" si="156"/>
        <v>A</v>
      </c>
      <c r="I628" s="12">
        <f t="shared" si="157"/>
        <v>-2</v>
      </c>
      <c r="M628" s="13">
        <f t="shared" si="158"/>
        <v>6.4696217773293343</v>
      </c>
      <c r="N628" s="12">
        <f t="shared" si="159"/>
        <v>4.721734809434032E-2</v>
      </c>
      <c r="R628" s="13">
        <f t="shared" si="160"/>
        <v>6.0012598651874907</v>
      </c>
      <c r="S628" s="12">
        <f t="shared" si="161"/>
        <v>6.9135664641864797E-2</v>
      </c>
      <c r="X628" s="13">
        <f t="shared" si="162"/>
        <v>5.9491974866822774</v>
      </c>
      <c r="Y628" s="12">
        <f t="shared" si="163"/>
        <v>7.5894319006533373E-2</v>
      </c>
      <c r="AC628" s="13">
        <f t="shared" si="164"/>
        <v>5.9386834004444413</v>
      </c>
      <c r="AD628" s="12">
        <f t="shared" si="165"/>
        <v>7.8018708531663414E-2</v>
      </c>
      <c r="AH628" s="13">
        <f t="shared" si="166"/>
        <v>5.9358815892357271</v>
      </c>
      <c r="AI628" s="12">
        <f t="shared" si="167"/>
        <v>7.8689306367793088E-2</v>
      </c>
      <c r="AM628" s="13">
        <f t="shared" si="168"/>
        <v>5.9350458742091838</v>
      </c>
      <c r="AN628" s="12">
        <f t="shared" si="169"/>
        <v>7.890125144520195E-2</v>
      </c>
    </row>
    <row r="629" spans="1:40" x14ac:dyDescent="0.3">
      <c r="A629" s="13">
        <f t="shared" si="153"/>
        <v>5.3951062251512742E-2</v>
      </c>
      <c r="C629" s="13" t="str">
        <f t="shared" si="154"/>
        <v>A</v>
      </c>
      <c r="D629" s="12">
        <f t="shared" si="155"/>
        <v>-2</v>
      </c>
      <c r="H629" s="13" t="str">
        <f t="shared" si="156"/>
        <v>A</v>
      </c>
      <c r="I629" s="12">
        <f t="shared" si="157"/>
        <v>-2</v>
      </c>
      <c r="M629" s="13">
        <f t="shared" si="158"/>
        <v>6.5031444978678126</v>
      </c>
      <c r="N629" s="12">
        <f t="shared" si="159"/>
        <v>4.815445609464112E-2</v>
      </c>
      <c r="R629" s="13">
        <f t="shared" si="160"/>
        <v>6.0433619321687919</v>
      </c>
      <c r="S629" s="12">
        <f t="shared" si="161"/>
        <v>7.0031740054342775E-2</v>
      </c>
      <c r="X629" s="13">
        <f t="shared" si="162"/>
        <v>5.9914789578976562</v>
      </c>
      <c r="Y629" s="12">
        <f t="shared" si="163"/>
        <v>7.6781935805157256E-2</v>
      </c>
      <c r="AC629" s="13">
        <f t="shared" si="164"/>
        <v>5.9809114977504452</v>
      </c>
      <c r="AD629" s="12">
        <f t="shared" si="165"/>
        <v>7.8903924298839731E-2</v>
      </c>
      <c r="AH629" s="13">
        <f t="shared" si="166"/>
        <v>5.9780840522807868</v>
      </c>
      <c r="AI629" s="12">
        <f t="shared" si="167"/>
        <v>7.9573786946417008E-2</v>
      </c>
      <c r="AM629" s="13">
        <f t="shared" si="168"/>
        <v>5.9772394149948056</v>
      </c>
      <c r="AN629" s="12">
        <f t="shared" si="169"/>
        <v>7.9785501854339094E-2</v>
      </c>
    </row>
    <row r="630" spans="1:40" x14ac:dyDescent="0.3">
      <c r="A630" s="13">
        <f t="shared" si="153"/>
        <v>5.4701596289397171E-2</v>
      </c>
      <c r="C630" s="13" t="str">
        <f t="shared" si="154"/>
        <v>A</v>
      </c>
      <c r="D630" s="12">
        <f t="shared" si="155"/>
        <v>-2</v>
      </c>
      <c r="H630" s="13" t="str">
        <f t="shared" si="156"/>
        <v>A</v>
      </c>
      <c r="I630" s="12">
        <f t="shared" si="157"/>
        <v>-2</v>
      </c>
      <c r="M630" s="13">
        <f t="shared" si="158"/>
        <v>6.5372395512720711</v>
      </c>
      <c r="N630" s="12">
        <f t="shared" si="159"/>
        <v>4.9102146289845001E-2</v>
      </c>
      <c r="R630" s="13">
        <f t="shared" si="160"/>
        <v>6.0857721529842035</v>
      </c>
      <c r="S630" s="12">
        <f t="shared" si="161"/>
        <v>7.0939055398600639E-2</v>
      </c>
      <c r="X630" s="13">
        <f t="shared" si="162"/>
        <v>6.034067203612941</v>
      </c>
      <c r="Y630" s="12">
        <f t="shared" si="163"/>
        <v>7.7680862543236098E-2</v>
      </c>
      <c r="AC630" s="13">
        <f t="shared" si="164"/>
        <v>6.0234479644654515</v>
      </c>
      <c r="AD630" s="12">
        <f t="shared" si="165"/>
        <v>7.9800466182988389E-2</v>
      </c>
      <c r="AH630" s="13">
        <f t="shared" si="166"/>
        <v>6.0205955220144514</v>
      </c>
      <c r="AI630" s="12">
        <f t="shared" si="167"/>
        <v>8.0469598276679405E-2</v>
      </c>
      <c r="AM630" s="13">
        <f t="shared" si="168"/>
        <v>6.0197421755787852</v>
      </c>
      <c r="AN630" s="12">
        <f t="shared" si="169"/>
        <v>8.0681084435610007E-2</v>
      </c>
    </row>
    <row r="631" spans="1:40" x14ac:dyDescent="0.3">
      <c r="A631" s="13">
        <f t="shared" si="153"/>
        <v>5.5462571295791026E-2</v>
      </c>
      <c r="C631" s="13" t="str">
        <f t="shared" si="154"/>
        <v>A</v>
      </c>
      <c r="D631" s="12">
        <f t="shared" si="155"/>
        <v>-2</v>
      </c>
      <c r="H631" s="13" t="str">
        <f t="shared" si="156"/>
        <v>A</v>
      </c>
      <c r="I631" s="12">
        <f t="shared" si="157"/>
        <v>-2</v>
      </c>
      <c r="M631" s="13">
        <f t="shared" si="158"/>
        <v>6.5718979547726164</v>
      </c>
      <c r="N631" s="12">
        <f t="shared" si="159"/>
        <v>5.0060588573764955E-2</v>
      </c>
      <c r="R631" s="13">
        <f t="shared" si="160"/>
        <v>6.1284925893458366</v>
      </c>
      <c r="S631" s="12">
        <f t="shared" si="161"/>
        <v>7.185776176978774E-2</v>
      </c>
      <c r="X631" s="13">
        <f t="shared" si="162"/>
        <v>6.0769643442837982</v>
      </c>
      <c r="Y631" s="12">
        <f t="shared" si="163"/>
        <v>7.8591249558872131E-2</v>
      </c>
      <c r="AC631" s="13">
        <f t="shared" si="164"/>
        <v>6.0662949011468381</v>
      </c>
      <c r="AD631" s="12">
        <f t="shared" si="165"/>
        <v>8.0708484417817736E-2</v>
      </c>
      <c r="AH631" s="13">
        <f t="shared" si="166"/>
        <v>6.0634180910315099</v>
      </c>
      <c r="AI631" s="12">
        <f t="shared" si="167"/>
        <v>8.1376890568719967E-2</v>
      </c>
      <c r="AM631" s="13">
        <f t="shared" si="168"/>
        <v>6.0625562459175129</v>
      </c>
      <c r="AN631" s="12">
        <f t="shared" si="169"/>
        <v>8.1588149392548118E-2</v>
      </c>
    </row>
    <row r="632" spans="1:40" x14ac:dyDescent="0.3">
      <c r="A632" s="13">
        <f t="shared" si="153"/>
        <v>5.6234132519034898E-2</v>
      </c>
      <c r="C632" s="13" t="str">
        <f t="shared" si="154"/>
        <v>A</v>
      </c>
      <c r="D632" s="12">
        <f t="shared" si="155"/>
        <v>-2</v>
      </c>
      <c r="H632" s="13" t="str">
        <f t="shared" si="156"/>
        <v>A</v>
      </c>
      <c r="I632" s="12">
        <f t="shared" si="157"/>
        <v>-2</v>
      </c>
      <c r="M632" s="13">
        <f t="shared" si="158"/>
        <v>6.6071113328043678</v>
      </c>
      <c r="N632" s="12">
        <f t="shared" si="159"/>
        <v>5.1029954050466439E-2</v>
      </c>
      <c r="R632" s="13">
        <f t="shared" si="160"/>
        <v>6.1715253197254318</v>
      </c>
      <c r="S632" s="12">
        <f t="shared" si="161"/>
        <v>7.2788012292398799E-2</v>
      </c>
      <c r="X632" s="13">
        <f t="shared" si="162"/>
        <v>6.1201725150522979</v>
      </c>
      <c r="Y632" s="12">
        <f t="shared" si="163"/>
        <v>7.9513249231652108E-2</v>
      </c>
      <c r="AC632" s="13">
        <f t="shared" si="164"/>
        <v>6.1094544231804502</v>
      </c>
      <c r="AD632" s="12">
        <f t="shared" si="165"/>
        <v>8.1628131279103816E-2</v>
      </c>
      <c r="AH632" s="13">
        <f t="shared" si="166"/>
        <v>6.106553866811967</v>
      </c>
      <c r="AI632" s="12">
        <f t="shared" si="167"/>
        <v>8.2295816074750922E-2</v>
      </c>
      <c r="AM632" s="13">
        <f t="shared" si="168"/>
        <v>6.105683730870596</v>
      </c>
      <c r="AN632" s="12">
        <f t="shared" si="169"/>
        <v>8.2506848970745852E-2</v>
      </c>
    </row>
    <row r="633" spans="1:40" x14ac:dyDescent="0.3">
      <c r="A633" s="13">
        <f t="shared" si="153"/>
        <v>5.7016427228074679E-2</v>
      </c>
      <c r="C633" s="13" t="str">
        <f t="shared" si="154"/>
        <v>A</v>
      </c>
      <c r="D633" s="12">
        <f t="shared" si="155"/>
        <v>-2</v>
      </c>
      <c r="H633" s="13" t="str">
        <f t="shared" si="156"/>
        <v>A</v>
      </c>
      <c r="I633" s="12">
        <f t="shared" si="157"/>
        <v>-2</v>
      </c>
      <c r="M633" s="13">
        <f t="shared" si="158"/>
        <v>6.6428718777227145</v>
      </c>
      <c r="N633" s="12">
        <f t="shared" si="159"/>
        <v>5.201041511019288E-2</v>
      </c>
      <c r="R633" s="13">
        <f t="shared" si="160"/>
        <v>6.2148724393864496</v>
      </c>
      <c r="S633" s="12">
        <f t="shared" si="161"/>
        <v>7.3729962148614936E-2</v>
      </c>
      <c r="X633" s="13">
        <f t="shared" si="162"/>
        <v>6.163693865843336</v>
      </c>
      <c r="Y633" s="12">
        <f t="shared" si="163"/>
        <v>8.0447016010711275E-2</v>
      </c>
      <c r="AC633" s="13">
        <f t="shared" si="164"/>
        <v>6.1529286608775182</v>
      </c>
      <c r="AD633" s="12">
        <f t="shared" si="165"/>
        <v>8.2559561112752991E-2</v>
      </c>
      <c r="AH633" s="13">
        <f t="shared" si="166"/>
        <v>6.1500049718184178</v>
      </c>
      <c r="AI633" s="12">
        <f t="shared" si="167"/>
        <v>8.3226529117121958E-2</v>
      </c>
      <c r="AM633" s="13">
        <f t="shared" si="168"/>
        <v>6.1491267502983193</v>
      </c>
      <c r="AN633" s="12">
        <f t="shared" si="169"/>
        <v>8.343733748592097E-2</v>
      </c>
    </row>
    <row r="634" spans="1:40" x14ac:dyDescent="0.3">
      <c r="A634" s="13">
        <f t="shared" si="153"/>
        <v>5.7809604740571771E-2</v>
      </c>
      <c r="C634" s="13" t="str">
        <f t="shared" si="154"/>
        <v>A</v>
      </c>
      <c r="D634" s="12">
        <f t="shared" si="155"/>
        <v>-2</v>
      </c>
      <c r="H634" s="13" t="str">
        <f t="shared" si="156"/>
        <v>A</v>
      </c>
      <c r="I634" s="12">
        <f t="shared" si="157"/>
        <v>-2</v>
      </c>
      <c r="M634" s="13">
        <f t="shared" si="158"/>
        <v>6.6791723136794987</v>
      </c>
      <c r="N634" s="12">
        <f t="shared" si="159"/>
        <v>5.3002145502229758E-2</v>
      </c>
      <c r="R634" s="13">
        <f t="shared" si="160"/>
        <v>6.2585360604186766</v>
      </c>
      <c r="S634" s="12">
        <f t="shared" si="161"/>
        <v>7.4683768607026649E-2</v>
      </c>
      <c r="X634" s="13">
        <f t="shared" si="162"/>
        <v>6.2075305614615086</v>
      </c>
      <c r="Y634" s="12">
        <f t="shared" si="163"/>
        <v>8.1392706443187177E-2</v>
      </c>
      <c r="AC634" s="13">
        <f t="shared" si="164"/>
        <v>6.1967197595720345</v>
      </c>
      <c r="AD634" s="12">
        <f t="shared" si="165"/>
        <v>8.3502930363254235E-2</v>
      </c>
      <c r="AH634" s="13">
        <f t="shared" si="166"/>
        <v>6.1937735435936903</v>
      </c>
      <c r="AI634" s="12">
        <f t="shared" si="167"/>
        <v>8.4169186116775499E-2</v>
      </c>
      <c r="AM634" s="13">
        <f t="shared" si="168"/>
        <v>6.192887439159505</v>
      </c>
      <c r="AN634" s="12">
        <f t="shared" si="169"/>
        <v>8.4379771352372568E-2</v>
      </c>
    </row>
    <row r="635" spans="1:40" x14ac:dyDescent="0.3">
      <c r="A635" s="13">
        <f t="shared" si="153"/>
        <v>5.8613816451402866E-2</v>
      </c>
      <c r="C635" s="13" t="str">
        <f t="shared" si="154"/>
        <v>A</v>
      </c>
      <c r="D635" s="12">
        <f t="shared" si="155"/>
        <v>-2</v>
      </c>
      <c r="H635" s="13" t="str">
        <f t="shared" si="156"/>
        <v>A</v>
      </c>
      <c r="I635" s="12">
        <f t="shared" si="157"/>
        <v>-2</v>
      </c>
      <c r="M635" s="13">
        <f t="shared" si="158"/>
        <v>6.7160058633620077</v>
      </c>
      <c r="N635" s="12">
        <f t="shared" si="159"/>
        <v>5.4005320405006878E-2</v>
      </c>
      <c r="R635" s="13">
        <f t="shared" si="160"/>
        <v>6.3025183117753141</v>
      </c>
      <c r="S635" s="12">
        <f t="shared" si="161"/>
        <v>7.5649591051740031E-2</v>
      </c>
      <c r="X635" s="13">
        <f t="shared" si="162"/>
        <v>6.2516847816883327</v>
      </c>
      <c r="Y635" s="12">
        <f t="shared" si="163"/>
        <v>8.2350479203064986E-2</v>
      </c>
      <c r="AC635" s="13">
        <f t="shared" si="164"/>
        <v>6.2408298797184782</v>
      </c>
      <c r="AD635" s="12">
        <f t="shared" si="165"/>
        <v>8.4458397602522689E-2</v>
      </c>
      <c r="AH635" s="13">
        <f t="shared" si="166"/>
        <v>6.237861734858873</v>
      </c>
      <c r="AI635" s="12">
        <f t="shared" si="167"/>
        <v>8.5123945622092925E-2</v>
      </c>
      <c r="AM635" s="13">
        <f t="shared" si="168"/>
        <v>6.2369679476096396</v>
      </c>
      <c r="AN635" s="12">
        <f t="shared" si="169"/>
        <v>8.5334309111828571E-2</v>
      </c>
    </row>
    <row r="636" spans="1:40" x14ac:dyDescent="0.3">
      <c r="A636" s="13">
        <f t="shared" si="153"/>
        <v>5.9429215861557298E-2</v>
      </c>
      <c r="C636" s="13" t="str">
        <f t="shared" si="154"/>
        <v>A</v>
      </c>
      <c r="D636" s="12">
        <f t="shared" si="155"/>
        <v>-2</v>
      </c>
      <c r="H636" s="13" t="str">
        <f t="shared" si="156"/>
        <v>A</v>
      </c>
      <c r="I636" s="12">
        <f t="shared" si="157"/>
        <v>-2</v>
      </c>
      <c r="M636" s="13">
        <f t="shared" si="158"/>
        <v>6.7533662173299653</v>
      </c>
      <c r="N636" s="12">
        <f t="shared" si="159"/>
        <v>5.5020116493715653E-2</v>
      </c>
      <c r="R636" s="13">
        <f t="shared" si="160"/>
        <v>6.3468213393122799</v>
      </c>
      <c r="S636" s="12">
        <f t="shared" si="161"/>
        <v>7.6627591011876411E-2</v>
      </c>
      <c r="X636" s="13">
        <f t="shared" si="162"/>
        <v>6.2961587213799666</v>
      </c>
      <c r="Y636" s="12">
        <f t="shared" si="163"/>
        <v>8.3320495120422833E-2</v>
      </c>
      <c r="AC636" s="13">
        <f t="shared" si="164"/>
        <v>6.2852611969898895</v>
      </c>
      <c r="AD636" s="12">
        <f t="shared" si="165"/>
        <v>8.5426123559143669E-2</v>
      </c>
      <c r="AH636" s="13">
        <f t="shared" si="166"/>
        <v>6.2822717136117117</v>
      </c>
      <c r="AI636" s="12">
        <f t="shared" si="167"/>
        <v>8.6090968338140977E-2</v>
      </c>
      <c r="AM636" s="13">
        <f t="shared" si="168"/>
        <v>6.2813704410993765</v>
      </c>
      <c r="AN636" s="12">
        <f t="shared" si="169"/>
        <v>8.6301111462693272E-2</v>
      </c>
    </row>
    <row r="637" spans="1:40" x14ac:dyDescent="0.3">
      <c r="A637" s="13">
        <f t="shared" si="153"/>
        <v>6.0255958607435746E-2</v>
      </c>
      <c r="C637" s="13" t="str">
        <f t="shared" si="154"/>
        <v>A</v>
      </c>
      <c r="D637" s="12">
        <f t="shared" si="155"/>
        <v>-2</v>
      </c>
      <c r="H637" s="13" t="str">
        <f t="shared" si="156"/>
        <v>A</v>
      </c>
      <c r="I637" s="12">
        <f t="shared" si="157"/>
        <v>-2</v>
      </c>
      <c r="M637" s="13">
        <f t="shared" si="158"/>
        <v>6.7912475057136774</v>
      </c>
      <c r="N637" s="12">
        <f t="shared" si="159"/>
        <v>5.6046712005686131E-2</v>
      </c>
      <c r="R637" s="13">
        <f t="shared" si="160"/>
        <v>6.3914473058298817</v>
      </c>
      <c r="S637" s="12">
        <f t="shared" si="161"/>
        <v>7.7617932191467676E-2</v>
      </c>
      <c r="X637" s="13">
        <f t="shared" si="162"/>
        <v>6.3409545905651976</v>
      </c>
      <c r="Y637" s="12">
        <f t="shared" si="163"/>
        <v>8.430291721108113E-2</v>
      </c>
      <c r="AC637" s="13">
        <f t="shared" si="164"/>
        <v>6.3300159023762603</v>
      </c>
      <c r="AD637" s="12">
        <f t="shared" si="165"/>
        <v>8.6406271148020283E-2</v>
      </c>
      <c r="AH637" s="13">
        <f t="shared" si="166"/>
        <v>6.3270056632252158</v>
      </c>
      <c r="AI637" s="12">
        <f t="shared" si="167"/>
        <v>8.7070417156322147E-2</v>
      </c>
      <c r="AM637" s="13">
        <f t="shared" si="168"/>
        <v>6.326097100473338</v>
      </c>
      <c r="AN637" s="12">
        <f t="shared" si="169"/>
        <v>8.7280341289698388E-2</v>
      </c>
    </row>
    <row r="638" spans="1:40" x14ac:dyDescent="0.3">
      <c r="A638" s="13">
        <f t="shared" si="153"/>
        <v>6.1094202490557213E-2</v>
      </c>
      <c r="C638" s="13" t="str">
        <f t="shared" si="154"/>
        <v>A</v>
      </c>
      <c r="D638" s="12">
        <f t="shared" si="155"/>
        <v>-2</v>
      </c>
      <c r="H638" s="13" t="str">
        <f t="shared" si="156"/>
        <v>A</v>
      </c>
      <c r="I638" s="12">
        <f t="shared" si="157"/>
        <v>-2</v>
      </c>
      <c r="M638" s="13">
        <f t="shared" si="158"/>
        <v>6.8296442720610235</v>
      </c>
      <c r="N638" s="12">
        <f t="shared" si="159"/>
        <v>5.7085286803749441E-2</v>
      </c>
      <c r="R638" s="13">
        <f t="shared" si="160"/>
        <v>6.4363983911166907</v>
      </c>
      <c r="S638" s="12">
        <f t="shared" si="161"/>
        <v>7.8620780499755599E-2</v>
      </c>
      <c r="X638" s="13">
        <f t="shared" si="162"/>
        <v>6.3860746145439489</v>
      </c>
      <c r="Y638" s="12">
        <f t="shared" si="163"/>
        <v>8.5297910706662303E-2</v>
      </c>
      <c r="AC638" s="13">
        <f t="shared" si="164"/>
        <v>6.3750962022833919</v>
      </c>
      <c r="AD638" s="12">
        <f t="shared" si="165"/>
        <v>8.7399005500431504E-2</v>
      </c>
      <c r="AH638" s="13">
        <f t="shared" si="166"/>
        <v>6.3720657825468257</v>
      </c>
      <c r="AI638" s="12">
        <f t="shared" si="167"/>
        <v>8.8062457184434825E-2</v>
      </c>
      <c r="AM638" s="13">
        <f t="shared" si="168"/>
        <v>6.3711501220693041</v>
      </c>
      <c r="AN638" s="12">
        <f t="shared" si="169"/>
        <v>8.827216369396465E-2</v>
      </c>
    </row>
    <row r="639" spans="1:40" x14ac:dyDescent="0.3">
      <c r="A639" s="13">
        <f t="shared" si="153"/>
        <v>6.1944107507678085E-2</v>
      </c>
      <c r="C639" s="13" t="str">
        <f t="shared" si="154"/>
        <v>A</v>
      </c>
      <c r="D639" s="12">
        <f t="shared" si="155"/>
        <v>-2</v>
      </c>
      <c r="H639" s="13" t="str">
        <f t="shared" si="156"/>
        <v>A</v>
      </c>
      <c r="I639" s="12">
        <f t="shared" si="157"/>
        <v>-2</v>
      </c>
      <c r="M639" s="13">
        <f t="shared" si="158"/>
        <v>6.8685514491428954</v>
      </c>
      <c r="N639" s="12">
        <f t="shared" si="159"/>
        <v>5.8136022437785886E-2</v>
      </c>
      <c r="R639" s="13">
        <f t="shared" si="160"/>
        <v>6.4816767919954028</v>
      </c>
      <c r="S639" s="12">
        <f t="shared" si="161"/>
        <v>7.9636304081898951E-2</v>
      </c>
      <c r="X639" s="13">
        <f t="shared" si="162"/>
        <v>6.4315210339860966</v>
      </c>
      <c r="Y639" s="12">
        <f t="shared" si="163"/>
        <v>8.6305643085064832E-2</v>
      </c>
      <c r="AC639" s="13">
        <f t="shared" si="164"/>
        <v>6.4205043186320188</v>
      </c>
      <c r="AD639" s="12">
        <f t="shared" si="165"/>
        <v>8.8404493994504535E-2</v>
      </c>
      <c r="AH639" s="13">
        <f t="shared" si="166"/>
        <v>6.4174542859976373</v>
      </c>
      <c r="AI639" s="12">
        <f t="shared" si="167"/>
        <v>8.9067255777148718E-2</v>
      </c>
      <c r="AM639" s="13">
        <f t="shared" si="168"/>
        <v>6.4165317178176284</v>
      </c>
      <c r="AN639" s="12">
        <f t="shared" si="169"/>
        <v>8.9276746023477793E-2</v>
      </c>
    </row>
    <row r="640" spans="1:40" x14ac:dyDescent="0.3">
      <c r="A640" s="13">
        <f t="shared" si="153"/>
        <v>6.2805835881331776E-2</v>
      </c>
      <c r="C640" s="13" t="str">
        <f t="shared" si="154"/>
        <v>A</v>
      </c>
      <c r="D640" s="12">
        <f t="shared" si="155"/>
        <v>-2</v>
      </c>
      <c r="H640" s="13" t="str">
        <f t="shared" si="156"/>
        <v>A</v>
      </c>
      <c r="I640" s="12">
        <f t="shared" si="157"/>
        <v>-2</v>
      </c>
      <c r="M640" s="13">
        <f t="shared" si="158"/>
        <v>6.907964336546045</v>
      </c>
      <c r="N640" s="12">
        <f t="shared" si="159"/>
        <v>5.91991022046469E-2</v>
      </c>
      <c r="R640" s="13">
        <f t="shared" si="160"/>
        <v>6.5272847223709247</v>
      </c>
      <c r="S640" s="12">
        <f t="shared" si="161"/>
        <v>8.0664673350097013E-2</v>
      </c>
      <c r="X640" s="13">
        <f t="shared" si="162"/>
        <v>6.4772961050306694</v>
      </c>
      <c r="Y640" s="12">
        <f t="shared" si="163"/>
        <v>8.7326284101361104E-2</v>
      </c>
      <c r="AC640" s="13">
        <f t="shared" si="164"/>
        <v>6.4662424889572963</v>
      </c>
      <c r="AD640" s="12">
        <f t="shared" si="165"/>
        <v>8.9422906286110854E-2</v>
      </c>
      <c r="AH640" s="13">
        <f t="shared" si="166"/>
        <v>6.4631734036722479</v>
      </c>
      <c r="AI640" s="12">
        <f t="shared" si="167"/>
        <v>9.0084982566902463E-2</v>
      </c>
      <c r="AM640" s="13">
        <f t="shared" si="168"/>
        <v>6.4622441153411287</v>
      </c>
      <c r="AN640" s="12">
        <f t="shared" si="169"/>
        <v>9.029425790398736E-2</v>
      </c>
    </row>
    <row r="641" spans="1:40" x14ac:dyDescent="0.3">
      <c r="A641" s="13">
        <f t="shared" si="153"/>
        <v>6.3679552090791597E-2</v>
      </c>
      <c r="C641" s="13" t="str">
        <f t="shared" si="154"/>
        <v>A</v>
      </c>
      <c r="D641" s="12">
        <f t="shared" si="155"/>
        <v>-2</v>
      </c>
      <c r="H641" s="13" t="str">
        <f t="shared" si="156"/>
        <v>A</v>
      </c>
      <c r="I641" s="12">
        <f t="shared" si="157"/>
        <v>-2</v>
      </c>
      <c r="M641" s="13">
        <f t="shared" si="158"/>
        <v>6.9478785798992408</v>
      </c>
      <c r="N641" s="12">
        <f t="shared" si="159"/>
        <v>6.0274711206614325E-2</v>
      </c>
      <c r="R641" s="13">
        <f t="shared" si="160"/>
        <v>6.5732244132803341</v>
      </c>
      <c r="S641" s="12">
        <f t="shared" si="161"/>
        <v>8.1706061015132336E-2</v>
      </c>
      <c r="X641" s="13">
        <f t="shared" si="162"/>
        <v>6.5234020993855424</v>
      </c>
      <c r="Y641" s="12">
        <f t="shared" si="163"/>
        <v>8.8360005819119652E-2</v>
      </c>
      <c r="AC641" s="13">
        <f t="shared" si="164"/>
        <v>6.5123129665086896</v>
      </c>
      <c r="AD641" s="12">
        <f t="shared" si="165"/>
        <v>9.0454414340186959E-2</v>
      </c>
      <c r="AH641" s="13">
        <f t="shared" si="166"/>
        <v>6.5092253814386805</v>
      </c>
      <c r="AI641" s="12">
        <f t="shared" si="167"/>
        <v>9.1115809495227351E-2</v>
      </c>
      <c r="AM641" s="13">
        <f t="shared" si="168"/>
        <v>6.508289558055103</v>
      </c>
      <c r="AN641" s="12">
        <f t="shared" si="169"/>
        <v>9.1324871270331384E-2</v>
      </c>
    </row>
    <row r="642" spans="1:40" x14ac:dyDescent="0.3">
      <c r="A642" s="13">
        <f t="shared" si="153"/>
        <v>6.4565422903465508E-2</v>
      </c>
      <c r="C642" s="13" t="str">
        <f t="shared" si="154"/>
        <v>A</v>
      </c>
      <c r="D642" s="12">
        <f t="shared" si="155"/>
        <v>-2</v>
      </c>
      <c r="H642" s="13" t="str">
        <f t="shared" si="156"/>
        <v>A</v>
      </c>
      <c r="I642" s="12">
        <f t="shared" si="157"/>
        <v>-2</v>
      </c>
      <c r="M642" s="13">
        <f t="shared" si="158"/>
        <v>6.9882901515940601</v>
      </c>
      <c r="N642" s="12">
        <f t="shared" si="159"/>
        <v>6.1363036408553645E-2</v>
      </c>
      <c r="R642" s="13">
        <f t="shared" si="160"/>
        <v>6.6194981129448456</v>
      </c>
      <c r="S642" s="12">
        <f t="shared" si="161"/>
        <v>8.2760642118341859E-2</v>
      </c>
      <c r="X642" s="13">
        <f t="shared" si="162"/>
        <v>6.5698413044273831</v>
      </c>
      <c r="Y642" s="12">
        <f t="shared" si="163"/>
        <v>8.9406982642162847E-2</v>
      </c>
      <c r="AC642" s="13">
        <f t="shared" si="164"/>
        <v>6.5587180203501676</v>
      </c>
      <c r="AD642" s="12">
        <f t="shared" si="165"/>
        <v>9.1499192462490081E-2</v>
      </c>
      <c r="AH642" s="13">
        <f t="shared" si="166"/>
        <v>6.5556124810388026</v>
      </c>
      <c r="AI642" s="12">
        <f t="shared" si="167"/>
        <v>9.2159910844505005E-2</v>
      </c>
      <c r="AM642" s="13">
        <f t="shared" si="168"/>
        <v>6.5546703052679094</v>
      </c>
      <c r="AN642" s="12">
        <f t="shared" si="169"/>
        <v>9.2368760398194583E-2</v>
      </c>
    </row>
    <row r="643" spans="1:40" x14ac:dyDescent="0.3">
      <c r="A643" s="13">
        <f t="shared" si="153"/>
        <v>6.5463617406727487E-2</v>
      </c>
      <c r="C643" s="13" t="str">
        <f t="shared" si="154"/>
        <v>A</v>
      </c>
      <c r="D643" s="12">
        <f t="shared" si="155"/>
        <v>-2</v>
      </c>
      <c r="H643" s="13" t="str">
        <f t="shared" si="156"/>
        <v>A</v>
      </c>
      <c r="I643" s="12">
        <f t="shared" si="157"/>
        <v>-2</v>
      </c>
      <c r="M643" s="13">
        <f t="shared" si="158"/>
        <v>7.029195332874818</v>
      </c>
      <c r="N643" s="12">
        <f t="shared" si="159"/>
        <v>6.2464266693899519E-2</v>
      </c>
      <c r="R643" s="13">
        <f t="shared" si="160"/>
        <v>6.6661080868236651</v>
      </c>
      <c r="S643" s="12">
        <f t="shared" si="161"/>
        <v>8.382859406402117E-2</v>
      </c>
      <c r="X643" s="13">
        <f t="shared" si="162"/>
        <v>6.6166160233020221</v>
      </c>
      <c r="Y643" s="12">
        <f t="shared" si="163"/>
        <v>9.0467391346763446E-2</v>
      </c>
      <c r="AC643" s="13">
        <f t="shared" si="164"/>
        <v>6.6054599354607317</v>
      </c>
      <c r="AD643" s="12">
        <f t="shared" si="165"/>
        <v>9.2557417331792999E-2</v>
      </c>
      <c r="AH643" s="13">
        <f t="shared" si="166"/>
        <v>6.6023369801890643</v>
      </c>
      <c r="AI643" s="12">
        <f t="shared" si="167"/>
        <v>9.3217463270164072E-2</v>
      </c>
      <c r="AM643" s="13">
        <f t="shared" si="168"/>
        <v>6.6013886322816138</v>
      </c>
      <c r="AN643" s="12">
        <f t="shared" si="169"/>
        <v>9.3426101936306752E-2</v>
      </c>
    </row>
    <row r="644" spans="1:40" x14ac:dyDescent="0.3">
      <c r="A644" s="13">
        <f t="shared" si="153"/>
        <v>6.6374307040190927E-2</v>
      </c>
      <c r="C644" s="13" t="str">
        <f t="shared" si="154"/>
        <v>A</v>
      </c>
      <c r="D644" s="12">
        <f t="shared" si="155"/>
        <v>-2</v>
      </c>
      <c r="H644" s="13" t="str">
        <f t="shared" si="156"/>
        <v>A</v>
      </c>
      <c r="I644" s="12">
        <f t="shared" si="157"/>
        <v>-2</v>
      </c>
      <c r="M644" s="13">
        <f t="shared" si="158"/>
        <v>7.0705906971845298</v>
      </c>
      <c r="N644" s="12">
        <f t="shared" si="159"/>
        <v>6.357859291960051E-2</v>
      </c>
      <c r="R644" s="13">
        <f t="shared" si="160"/>
        <v>6.7130566176695643</v>
      </c>
      <c r="S644" s="12">
        <f t="shared" si="161"/>
        <v>8.4910096652267661E-2</v>
      </c>
      <c r="X644" s="13">
        <f t="shared" si="162"/>
        <v>6.6637285750252868</v>
      </c>
      <c r="Y644" s="12">
        <f t="shared" si="163"/>
        <v>9.1541411114284904E-2</v>
      </c>
      <c r="AC644" s="13">
        <f t="shared" si="164"/>
        <v>6.6525410128353641</v>
      </c>
      <c r="AD644" s="12">
        <f t="shared" si="165"/>
        <v>9.3629268032522694E-2</v>
      </c>
      <c r="AH644" s="13">
        <f t="shared" si="166"/>
        <v>6.6494011726814239</v>
      </c>
      <c r="AI644" s="12">
        <f t="shared" si="167"/>
        <v>9.4288645833321666E-2</v>
      </c>
      <c r="AM644" s="13">
        <f t="shared" si="168"/>
        <v>6.6484468304932047</v>
      </c>
      <c r="AN644" s="12">
        <f t="shared" si="169"/>
        <v>9.4497074939084047E-2</v>
      </c>
    </row>
    <row r="645" spans="1:40" x14ac:dyDescent="0.3">
      <c r="A645" s="13">
        <f t="shared" si="153"/>
        <v>6.7297665628431744E-2</v>
      </c>
      <c r="C645" s="13" t="str">
        <f t="shared" si="154"/>
        <v>A</v>
      </c>
      <c r="D645" s="12">
        <f t="shared" si="155"/>
        <v>-2</v>
      </c>
      <c r="H645" s="13" t="str">
        <f t="shared" si="156"/>
        <v>A</v>
      </c>
      <c r="I645" s="12">
        <f t="shared" si="157"/>
        <v>-2</v>
      </c>
      <c r="M645" s="13">
        <f t="shared" si="158"/>
        <v>7.1124730946642023</v>
      </c>
      <c r="N645" s="12">
        <f t="shared" si="159"/>
        <v>6.4706207970142274E-2</v>
      </c>
      <c r="R645" s="13">
        <f t="shared" si="160"/>
        <v>6.760346005586328</v>
      </c>
      <c r="S645" s="12">
        <f t="shared" si="161"/>
        <v>8.6005332112270252E-2</v>
      </c>
      <c r="X645" s="13">
        <f t="shared" si="162"/>
        <v>6.7111812945840299</v>
      </c>
      <c r="Y645" s="12">
        <f t="shared" si="163"/>
        <v>9.2629223564275054E-2</v>
      </c>
      <c r="AC645" s="13">
        <f t="shared" si="164"/>
        <v>6.6999635695862132</v>
      </c>
      <c r="AD645" s="12">
        <f t="shared" si="165"/>
        <v>9.4714926087851897E-2</v>
      </c>
      <c r="AH645" s="13">
        <f t="shared" si="166"/>
        <v>6.6968073684848051</v>
      </c>
      <c r="AI645" s="12">
        <f t="shared" si="167"/>
        <v>9.5373640033876286E-2</v>
      </c>
      <c r="AM645" s="13">
        <f t="shared" si="168"/>
        <v>6.6958472074958877</v>
      </c>
      <c r="AN645" s="12">
        <f t="shared" si="169"/>
        <v>9.5581860899723814E-2</v>
      </c>
    </row>
    <row r="646" spans="1:40" x14ac:dyDescent="0.3">
      <c r="A646" s="13">
        <f t="shared" si="153"/>
        <v>6.8233869414166967E-2</v>
      </c>
      <c r="C646" s="13" t="str">
        <f t="shared" si="154"/>
        <v>A</v>
      </c>
      <c r="D646" s="12">
        <f t="shared" si="155"/>
        <v>-2</v>
      </c>
      <c r="H646" s="13" t="str">
        <f t="shared" si="156"/>
        <v>A</v>
      </c>
      <c r="I646" s="12">
        <f t="shared" si="157"/>
        <v>-2</v>
      </c>
      <c r="M646" s="13">
        <f t="shared" si="158"/>
        <v>7.15483963771264</v>
      </c>
      <c r="N646" s="12">
        <f t="shared" si="159"/>
        <v>6.5847306810756359E-2</v>
      </c>
      <c r="R646" s="13">
        <f t="shared" si="160"/>
        <v>6.8079785680878979</v>
      </c>
      <c r="S646" s="12">
        <f t="shared" si="161"/>
        <v>8.7114485136051995E-2</v>
      </c>
      <c r="X646" s="13">
        <f t="shared" si="162"/>
        <v>6.7589765330377407</v>
      </c>
      <c r="Y646" s="12">
        <f t="shared" si="163"/>
        <v>9.3731012788016932E-2</v>
      </c>
      <c r="AC646" s="13">
        <f t="shared" si="164"/>
        <v>6.7477299390442083</v>
      </c>
      <c r="AD646" s="12">
        <f t="shared" si="165"/>
        <v>9.5814575493248441E-2</v>
      </c>
      <c r="AH646" s="13">
        <f t="shared" si="166"/>
        <v>6.7445578938466548</v>
      </c>
      <c r="AI646" s="12">
        <f t="shared" si="167"/>
        <v>9.6472629844059854E-2</v>
      </c>
      <c r="AM646" s="13">
        <f t="shared" si="168"/>
        <v>6.7435920871809163</v>
      </c>
      <c r="AN646" s="12">
        <f t="shared" si="169"/>
        <v>9.6680643783756445E-2</v>
      </c>
    </row>
    <row r="647" spans="1:40" x14ac:dyDescent="0.3">
      <c r="A647" s="13">
        <f t="shared" si="153"/>
        <v>6.9183097091893575E-2</v>
      </c>
      <c r="C647" s="13" t="str">
        <f t="shared" si="154"/>
        <v>A</v>
      </c>
      <c r="D647" s="12">
        <f t="shared" si="155"/>
        <v>-2</v>
      </c>
      <c r="H647" s="13" t="str">
        <f t="shared" si="156"/>
        <v>A</v>
      </c>
      <c r="I647" s="12">
        <f t="shared" si="157"/>
        <v>-2</v>
      </c>
      <c r="M647" s="13">
        <f t="shared" si="158"/>
        <v>7.1976876875222029</v>
      </c>
      <c r="N647" s="12">
        <f t="shared" si="159"/>
        <v>6.7002086539911701E-2</v>
      </c>
      <c r="R647" s="13">
        <f t="shared" si="160"/>
        <v>6.8559566401591292</v>
      </c>
      <c r="S647" s="12">
        <f t="shared" si="161"/>
        <v>8.8237742912669948E-2</v>
      </c>
      <c r="X647" s="13">
        <f t="shared" si="162"/>
        <v>6.8071166576203304</v>
      </c>
      <c r="Y647" s="12">
        <f t="shared" si="163"/>
        <v>9.4846965382542739E-2</v>
      </c>
      <c r="AC647" s="13">
        <f t="shared" si="164"/>
        <v>6.7958424708609702</v>
      </c>
      <c r="AD647" s="12">
        <f t="shared" si="165"/>
        <v>9.6928402750486947E-2</v>
      </c>
      <c r="AH647" s="13">
        <f t="shared" si="166"/>
        <v>6.7926550913950443</v>
      </c>
      <c r="AI647" s="12">
        <f t="shared" si="167"/>
        <v>9.7585801742450809E-2</v>
      </c>
      <c r="AM647" s="13">
        <f t="shared" si="168"/>
        <v>6.7916838098395598</v>
      </c>
      <c r="AN647" s="12">
        <f t="shared" si="169"/>
        <v>9.7793610063060157E-2</v>
      </c>
    </row>
    <row r="648" spans="1:40" x14ac:dyDescent="0.3">
      <c r="A648" s="13">
        <f t="shared" si="153"/>
        <v>7.0145529841997095E-2</v>
      </c>
      <c r="C648" s="13" t="str">
        <f t="shared" si="154"/>
        <v>A</v>
      </c>
      <c r="D648" s="12">
        <f t="shared" si="155"/>
        <v>-2</v>
      </c>
      <c r="H648" s="13" t="str">
        <f t="shared" si="156"/>
        <v>A</v>
      </c>
      <c r="I648" s="12">
        <f t="shared" si="157"/>
        <v>-2</v>
      </c>
      <c r="M648" s="13">
        <f t="shared" si="158"/>
        <v>7.2410148415139606</v>
      </c>
      <c r="N648" s="12">
        <f t="shared" si="159"/>
        <v>6.8170746441184121E-2</v>
      </c>
      <c r="R648" s="13">
        <f t="shared" si="160"/>
        <v>6.9042825743182767</v>
      </c>
      <c r="S648" s="12">
        <f t="shared" si="161"/>
        <v>8.9375295162882673E-2</v>
      </c>
      <c r="X648" s="13">
        <f t="shared" si="162"/>
        <v>6.8556040518424126</v>
      </c>
      <c r="Y648" s="12">
        <f t="shared" si="163"/>
        <v>9.5977270485120239E-2</v>
      </c>
      <c r="AC648" s="13">
        <f t="shared" si="164"/>
        <v>6.8443035311110885</v>
      </c>
      <c r="AD648" s="12">
        <f t="shared" si="165"/>
        <v>9.8056596902133419E-2</v>
      </c>
      <c r="AH648" s="13">
        <f t="shared" si="166"/>
        <v>6.8411013202409032</v>
      </c>
      <c r="AI648" s="12">
        <f t="shared" si="167"/>
        <v>9.8713344748461149E-2</v>
      </c>
      <c r="AM648" s="13">
        <f t="shared" si="168"/>
        <v>6.8401247322655054</v>
      </c>
      <c r="AN648" s="12">
        <f t="shared" si="169"/>
        <v>9.8920948750348237E-2</v>
      </c>
    </row>
    <row r="649" spans="1:40" x14ac:dyDescent="0.3">
      <c r="A649" s="13">
        <f t="shared" si="153"/>
        <v>7.1121351365332916E-2</v>
      </c>
      <c r="C649" s="13" t="str">
        <f t="shared" si="154"/>
        <v>A</v>
      </c>
      <c r="D649" s="12">
        <f t="shared" si="155"/>
        <v>-2</v>
      </c>
      <c r="H649" s="13" t="str">
        <f t="shared" si="156"/>
        <v>A</v>
      </c>
      <c r="I649" s="12">
        <f t="shared" si="157"/>
        <v>-2</v>
      </c>
      <c r="M649" s="13">
        <f t="shared" si="158"/>
        <v>7.2848189216023647</v>
      </c>
      <c r="N649" s="12">
        <f t="shared" si="159"/>
        <v>6.9353488034583452E-2</v>
      </c>
      <c r="R649" s="13">
        <f t="shared" si="160"/>
        <v>6.9529587406808639</v>
      </c>
      <c r="S649" s="12">
        <f t="shared" si="161"/>
        <v>9.0527334174288321E-2</v>
      </c>
      <c r="X649" s="13">
        <f t="shared" si="162"/>
        <v>6.9044411155939134</v>
      </c>
      <c r="Y649" s="12">
        <f t="shared" si="163"/>
        <v>9.7122119808213947E-2</v>
      </c>
      <c r="AC649" s="13">
        <f t="shared" si="164"/>
        <v>6.8931155023946298</v>
      </c>
      <c r="AD649" s="12">
        <f t="shared" si="165"/>
        <v>9.9199349566504905E-2</v>
      </c>
      <c r="AH649" s="13">
        <f t="shared" si="166"/>
        <v>6.8898989560806827</v>
      </c>
      <c r="AI649" s="12">
        <f t="shared" si="167"/>
        <v>9.9855450457297379E-2</v>
      </c>
      <c r="AM649" s="13">
        <f t="shared" si="168"/>
        <v>6.8889172278574806</v>
      </c>
      <c r="AN649" s="12">
        <f t="shared" si="169"/>
        <v>0.10006285143413114</v>
      </c>
    </row>
    <row r="650" spans="1:40" x14ac:dyDescent="0.3">
      <c r="A650" s="13">
        <f t="shared" si="153"/>
        <v>7.2110747918290016E-2</v>
      </c>
      <c r="C650" s="13" t="str">
        <f t="shared" si="154"/>
        <v>A</v>
      </c>
      <c r="D650" s="12">
        <f t="shared" si="155"/>
        <v>-2</v>
      </c>
      <c r="H650" s="13" t="str">
        <f t="shared" si="156"/>
        <v>A</v>
      </c>
      <c r="I650" s="12">
        <f t="shared" si="157"/>
        <v>-2</v>
      </c>
      <c r="M650" s="13">
        <f t="shared" si="158"/>
        <v>7.3290979632259541</v>
      </c>
      <c r="N650" s="12">
        <f t="shared" si="159"/>
        <v>7.0550515127420235E-2</v>
      </c>
      <c r="R650" s="13">
        <f t="shared" si="160"/>
        <v>7.00198752702532</v>
      </c>
      <c r="S650" s="12">
        <f t="shared" si="161"/>
        <v>9.1694054836942457E-2</v>
      </c>
      <c r="X650" s="13">
        <f t="shared" si="162"/>
        <v>6.9536302652469706</v>
      </c>
      <c r="Y650" s="12">
        <f t="shared" si="163"/>
        <v>9.8281707674932092E-2</v>
      </c>
      <c r="AC650" s="13">
        <f t="shared" si="164"/>
        <v>6.9422807839401166</v>
      </c>
      <c r="AD650" s="12">
        <f t="shared" si="165"/>
        <v>0.10035685497311396</v>
      </c>
      <c r="AH650" s="13">
        <f t="shared" si="166"/>
        <v>6.9390503912992827</v>
      </c>
      <c r="AI650" s="12">
        <f t="shared" si="167"/>
        <v>0.1010123130754072</v>
      </c>
      <c r="AM650" s="13">
        <f t="shared" si="168"/>
        <v>6.9380636867222876</v>
      </c>
      <c r="AN650" s="12">
        <f t="shared" si="169"/>
        <v>0.10121951231416361</v>
      </c>
    </row>
    <row r="651" spans="1:40" x14ac:dyDescent="0.3">
      <c r="A651" s="13">
        <f t="shared" si="153"/>
        <v>7.3113908348341722E-2</v>
      </c>
      <c r="C651" s="13" t="str">
        <f t="shared" si="154"/>
        <v>A</v>
      </c>
      <c r="D651" s="12">
        <f t="shared" si="155"/>
        <v>-2</v>
      </c>
      <c r="H651" s="13" t="str">
        <f t="shared" si="156"/>
        <v>A</v>
      </c>
      <c r="I651" s="12">
        <f t="shared" si="157"/>
        <v>-2</v>
      </c>
      <c r="M651" s="13">
        <f t="shared" si="158"/>
        <v>7.3738502050858967</v>
      </c>
      <c r="N651" s="12">
        <f t="shared" si="159"/>
        <v>7.1762033864781943E-2</v>
      </c>
      <c r="R651" s="13">
        <f t="shared" si="160"/>
        <v>7.0513713388598784</v>
      </c>
      <c r="S651" s="12">
        <f t="shared" si="161"/>
        <v>9.2875654679461794E-2</v>
      </c>
      <c r="X651" s="13">
        <f t="shared" si="162"/>
        <v>7.0031739337593164</v>
      </c>
      <c r="Y651" s="12">
        <f t="shared" si="163"/>
        <v>9.9456231054962443E-2</v>
      </c>
      <c r="AC651" s="13">
        <f t="shared" si="164"/>
        <v>6.9918017917077799</v>
      </c>
      <c r="AD651" s="12">
        <f t="shared" si="165"/>
        <v>0.10152930999860275</v>
      </c>
      <c r="AH651" s="13">
        <f t="shared" si="166"/>
        <v>6.9885580350733196</v>
      </c>
      <c r="AI651" s="12">
        <f t="shared" si="167"/>
        <v>0.10218412945641538</v>
      </c>
      <c r="AM651" s="13">
        <f t="shared" si="168"/>
        <v>6.9875665157779689</v>
      </c>
      <c r="AN651" s="12">
        <f t="shared" si="169"/>
        <v>0.10239112823738186</v>
      </c>
    </row>
    <row r="652" spans="1:40" x14ac:dyDescent="0.3">
      <c r="A652" s="13">
        <f t="shared" ref="A652:A715" si="170">D$2*10^((ROW(A652)-7)*LOG(H$2/D$2,10)/C$2)</f>
        <v>7.4131024130091774E-2</v>
      </c>
      <c r="C652" s="13" t="str">
        <f t="shared" si="154"/>
        <v>A</v>
      </c>
      <c r="D652" s="12">
        <f t="shared" si="155"/>
        <v>-2</v>
      </c>
      <c r="H652" s="13" t="str">
        <f t="shared" si="156"/>
        <v>A</v>
      </c>
      <c r="I652" s="12">
        <f t="shared" si="157"/>
        <v>-2</v>
      </c>
      <c r="M652" s="13">
        <f t="shared" si="158"/>
        <v>7.4190740795396648</v>
      </c>
      <c r="N652" s="12">
        <f t="shared" si="159"/>
        <v>7.2988252779686971E-2</v>
      </c>
      <c r="R652" s="13">
        <f t="shared" si="160"/>
        <v>7.1011125994911408</v>
      </c>
      <c r="S652" s="12">
        <f t="shared" si="161"/>
        <v>9.407233390562067E-2</v>
      </c>
      <c r="X652" s="13">
        <f t="shared" si="162"/>
        <v>7.0530745707778912</v>
      </c>
      <c r="Y652" s="12">
        <f t="shared" si="163"/>
        <v>0.10064588960100684</v>
      </c>
      <c r="AC652" s="13">
        <f t="shared" si="164"/>
        <v>7.0416809584930675</v>
      </c>
      <c r="AD652" s="12">
        <f t="shared" si="165"/>
        <v>0.10271691420317569</v>
      </c>
      <c r="AH652" s="13">
        <f t="shared" si="166"/>
        <v>7.0384243134746471</v>
      </c>
      <c r="AI652" s="12">
        <f t="shared" si="167"/>
        <v>0.10337109913755799</v>
      </c>
      <c r="AM652" s="13">
        <f t="shared" si="168"/>
        <v>7.0374281388575524</v>
      </c>
      <c r="AN652" s="12">
        <f t="shared" si="169"/>
        <v>0.10357789873433759</v>
      </c>
    </row>
    <row r="653" spans="1:40" x14ac:dyDescent="0.3">
      <c r="A653" s="13">
        <f t="shared" si="170"/>
        <v>7.5162289401820501E-2</v>
      </c>
      <c r="C653" s="13" t="str">
        <f t="shared" ref="C653:C716" si="171">IF(D653&gt;=0,SQRT(2*(((1/C$5+D653+$A653)/2)^2+((D653+$A653-1/C$5)/2)^2+(($A653/($A653+1))*(1/C$5+D653+1))^2)/(1/C$5+D653-$A653)^2),IF(D654&lt;0,"A",C654))</f>
        <v>A</v>
      </c>
      <c r="D653" s="12">
        <f t="shared" ref="D653:D716" si="172">IF($A653+(2*$R$2)^-2-1/C$5&gt;=0,IF((     1+$AC$2*($A653+1)*    (   1+($A653+1)*2*$R$2^2/(1+SQRT(4*$A653*$R$2^2+1-4*$R$2^2/C$5))     )/$I$2   )^2    +($X$2*($A653+1)*    (   1+($A653+1)*2*$R$2^2/(1+SQRT(4*$A653*$R$2^2+1-4*$R$2^2/C$5))     )/$I$2             )^2&lt;$AS$2,(1/(2*$R$2)+SQRT($A653+(2*$R$2)^-2-1/C$5))^2,-1),-2)</f>
        <v>-2</v>
      </c>
      <c r="H653" s="13" t="str">
        <f t="shared" ref="H653:H716" si="173">IF(I653&gt;=0,SQRT(2*(((1/H$5+I653+$A653)/2)^2+((I653+$A653-1/H$5)/2)^2+(($A653/($A653+1))*(1/H$5+I653+1))^2)/(1/H$5+I653-$A653)^2),IF(I654&lt;0,"A",H654))</f>
        <v>A</v>
      </c>
      <c r="I653" s="12">
        <f t="shared" ref="I653:I716" si="174">IF($A653+(2*$R$2)^-2-1/H$5&gt;=0,IF((     1+$AC$2*($A653+1)*    (   1+($A653+1)*2*$R$2^2/(1+SQRT(4*$A653*$R$2^2+1-4*$R$2^2/H$5))     )/$I$2   )^2    +($X$2*($A653+1)*    (   1+($A653+1)*2*$R$2^2/(1+SQRT(4*$A653*$R$2^2+1-4*$R$2^2/H$5))     )/$I$2             )^2&lt;$AS$2,(1/(2*$R$2)+SQRT($A653+(2*$R$2)^-2-1/H$5))^2,-1),-2)</f>
        <v>-2</v>
      </c>
      <c r="M653" s="13">
        <f t="shared" ref="M653:M716" si="175">IF(N653&gt;=0,SQRT(2*(((1/M$5+N653+$A653)/2)^2+((N653+$A653-1/M$5)/2)^2+(($A653/($A653+1))*(1/M$5+N653+1))^2)/(1/M$5+N653-$A653)^2),IF(N654&lt;0,"A",M654))</f>
        <v>7.4647682036010625</v>
      </c>
      <c r="N653" s="12">
        <f t="shared" ref="N653:N716" si="176">IF($A653+(2*$R$2)^-2-1/M$5&gt;=0,IF((     1+$AC$2*($A653+1)*    (   1+($A653+1)*2*$R$2^2/(1+SQRT(4*$A653*$R$2^2+1-4*$R$2^2/M$5))     )/$I$2   )^2    +($X$2*($A653+1)*    (   1+($A653+1)*2*$R$2^2/(1+SQRT(4*$A653*$R$2^2+1-4*$R$2^2/M$5))     )/$I$2             )^2&lt;$AS$2,(1/(2*$R$2)+SQRT($A653+(2*$R$2)^-2-1/M$5))^2,-1),-2)</f>
        <v>7.4229382842977101E-2</v>
      </c>
      <c r="R653" s="13">
        <f t="shared" ref="R653:R716" si="177">IF(S653&gt;=0,SQRT(2*(((1/R$5+S653+$A653)/2)^2+((S653+$A653-1/R$5)/2)^2+(($A653/($A653+1))*(1/R$5+S653+1))^2)/(1/R$5+S653-$A653)^2),IF(S654&lt;0,"A",R654))</f>
        <v>7.1512137500937794</v>
      </c>
      <c r="S653" s="12">
        <f t="shared" ref="S653:S716" si="178">IF($A653+(2*$R$2)^-2-1/R$5&gt;=0,IF((     1+$AC$2*($A653+1)*    (   1+($A653+1)*2*$R$2^2/(1+SQRT(4*$A653*$R$2^2+1-4*$R$2^2/R$5))     )/$I$2   )^2    +($X$2*($A653+1)*    (   1+($A653+1)*2*$R$2^2/(1+SQRT(4*$A653*$R$2^2+1-4*$R$2^2/R$5))     )/$I$2             )^2&lt;$AS$2,(1/(2*$R$2)+SQRT($A653+(2*$R$2)^-2-1/R$5))^2,-1),-2)</f>
        <v>9.5284295431446828E-2</v>
      </c>
      <c r="X653" s="13">
        <f t="shared" ref="X653:X716" si="179">IF(Y653&gt;=0,SQRT(2*(((1/X$5+Y653+$A653)/2)^2+((Y653+$A653-1/X$5)/2)^2+(($A653/($A653+1))*(1/X$5+Y653+1))^2)/(1/X$5+Y653-$A653)^2),IF(Y654&lt;0,"A",X654))</f>
        <v>7.1033346427428592</v>
      </c>
      <c r="Y653" s="12">
        <f t="shared" ref="Y653:Y716" si="180">IF($A653+(2*$R$2)^-2-1/X$5&gt;=0,IF((     1+$AC$2*($A653+1)*    (   1+($A653+1)*2*$R$2^2/(1+SQRT(4*$A653*$R$2^2+1-4*$R$2^2/X$5))     )/$I$2   )^2    +($X$2*($A653+1)*    (   1+($A653+1)*2*$R$2^2/(1+SQRT(4*$A653*$R$2^2+1-4*$R$2^2/X$5))     )/$I$2             )^2&lt;$AS$2,(1/(2*$R$2)+SQRT($A653+(2*$R$2)^-2-1/X$5))^2,-1),-2)</f>
        <v>0.10185088568571779</v>
      </c>
      <c r="AC653" s="13">
        <f t="shared" ref="AC653:AC716" si="181">IF(AD653&gt;=0,SQRT(2*(((1/AC$5+AD653+$A653)/2)^2+((AD653+$A653-1/AC$5)/2)^2+(($A653/($A653+1))*(1/AC$5+AD653+1))^2)/(1/AC$5+AD653-$A653)^2),IF(AD654&lt;0,"A",AC654))</f>
        <v>7.0919207340305945</v>
      </c>
      <c r="AD653" s="12">
        <f t="shared" ref="AD653:AD716" si="182">IF($A653+(2*$R$2)^-2-1/AC$5&gt;=0,IF((     1+$AC$2*($A653+1)*    (   1+($A653+1)*2*$R$2^2/(1+SQRT(4*$A653*$R$2^2+1-4*$R$2^2/AC$5))     )/$I$2   )^2    +($X$2*($A653+1)*    (   1+($A653+1)*2*$R$2^2/(1+SQRT(4*$A653*$R$2^2+1-4*$R$2^2/AC$5))     )/$I$2             )^2&lt;$AS$2,(1/(2*$R$2)+SQRT($A653+(2*$R$2)^-2-1/AC$5))^2,-1),-2)</f>
        <v>0.1039198698675337</v>
      </c>
      <c r="AH653" s="13">
        <f t="shared" ref="AH653:AH716" si="183">IF(AI653&gt;=0,SQRT(2*(((1/AH$5+AI653+$A653)/2)^2+((AI653+$A653-1/AH$5)/2)^2+(($A653/($A653+1))*(1/AH$5+AI653+1))^2)/(1/AH$5+AI653-$A653)^2),IF(AI654&lt;0,"A",AH654))</f>
        <v>7.0886516695743085</v>
      </c>
      <c r="AI653" s="12">
        <f t="shared" ref="AI653:AI716" si="184">IF($A653+(2*$R$2)^-2-1/AH$5&gt;=0,IF((     1+$AC$2*($A653+1)*    (   1+($A653+1)*2*$R$2^2/(1+SQRT(4*$A653*$R$2^2+1-4*$R$2^2/AH$5))     )/$I$2   )^2    +($X$2*($A653+1)*    (   1+($A653+1)*2*$R$2^2/(1+SQRT(4*$A653*$R$2^2+1-4*$R$2^2/AH$5))     )/$I$2             )^2&lt;$AS$2,(1/(2*$R$2)+SQRT($A653+(2*$R$2)^-2-1/AH$5))^2,-1),-2)</f>
        <v>0.1045734243766183</v>
      </c>
      <c r="AM653" s="13">
        <f t="shared" ref="AM653:AM716" si="185">IF(AN653&gt;=0,SQRT(2*(((1/AM$5+AN653+$A653)/2)^2+((AN653+$A653-1/AM$5)/2)^2+(($A653/($A653+1))*(1/AM$5+AN653+1))^2)/(1/AM$5+AN653-$A653)^2),IF(AN654&lt;0,"A",AM654))</f>
        <v>7.0876509968127968</v>
      </c>
      <c r="AN653" s="12">
        <f t="shared" ref="AN653:AN716" si="186">IF($A653+(2*$R$2)^-2-1/AM$5&gt;=0,IF((     1+$AC$2*($A653+1)*    (   1+($A653+1)*2*$R$2^2/(1+SQRT(4*$A653*$R$2^2+1-4*$R$2^2/AM$5))     )/$I$2   )^2    +($X$2*($A653+1)*    (   1+($A653+1)*2*$R$2^2/(1+SQRT(4*$A653*$R$2^2+1-4*$R$2^2/AM$5))     )/$I$2             )^2&lt;$AS$2,(1/(2*$R$2)+SQRT($A653+(2*$R$2)^-2-1/AM$5))^2,-1),-2)</f>
        <v>0.10478002605613566</v>
      </c>
    </row>
    <row r="654" spans="1:40" x14ac:dyDescent="0.3">
      <c r="A654" s="13">
        <f t="shared" si="170"/>
        <v>7.6207901002541198E-2</v>
      </c>
      <c r="C654" s="13" t="str">
        <f t="shared" si="171"/>
        <v>A</v>
      </c>
      <c r="D654" s="12">
        <f t="shared" si="172"/>
        <v>-2</v>
      </c>
      <c r="H654" s="13" t="str">
        <f t="shared" si="173"/>
        <v>A</v>
      </c>
      <c r="I654" s="12">
        <f t="shared" si="174"/>
        <v>-2</v>
      </c>
      <c r="M654" s="13">
        <f t="shared" si="175"/>
        <v>7.5109313705026981</v>
      </c>
      <c r="N654" s="12">
        <f t="shared" si="176"/>
        <v>7.5485637513009254E-2</v>
      </c>
      <c r="R654" s="13">
        <f t="shared" si="177"/>
        <v>7.2016772497819028</v>
      </c>
      <c r="S654" s="12">
        <f t="shared" si="178"/>
        <v>9.6511744922825229E-2</v>
      </c>
      <c r="X654" s="13">
        <f t="shared" si="179"/>
        <v>7.1539566329920223</v>
      </c>
      <c r="Y654" s="12">
        <f t="shared" si="180"/>
        <v>0.10307142443914832</v>
      </c>
      <c r="AC654" s="13">
        <f t="shared" si="181"/>
        <v>7.1425235850983224</v>
      </c>
      <c r="AD654" s="12">
        <f t="shared" si="182"/>
        <v>0.10513838203032248</v>
      </c>
      <c r="AH654" s="13">
        <f t="shared" si="183"/>
        <v>7.1392425635466141</v>
      </c>
      <c r="AI654" s="12">
        <f t="shared" si="184"/>
        <v>0.10579131018937704</v>
      </c>
      <c r="AM654" s="13">
        <f t="shared" si="185"/>
        <v>7.1382375476184379</v>
      </c>
      <c r="AN654" s="12">
        <f t="shared" si="186"/>
        <v>0.10599771521188424</v>
      </c>
    </row>
    <row r="655" spans="1:40" x14ac:dyDescent="0.3">
      <c r="A655" s="13">
        <f t="shared" si="170"/>
        <v>7.7268058509570137E-2</v>
      </c>
      <c r="C655" s="13" t="str">
        <f t="shared" si="171"/>
        <v>A</v>
      </c>
      <c r="D655" s="12">
        <f t="shared" si="172"/>
        <v>-2</v>
      </c>
      <c r="H655" s="13" t="str">
        <f t="shared" si="173"/>
        <v>A</v>
      </c>
      <c r="I655" s="12">
        <f t="shared" si="174"/>
        <v>-2</v>
      </c>
      <c r="M655" s="13">
        <f t="shared" si="175"/>
        <v>7.5575625417798875</v>
      </c>
      <c r="N655" s="12">
        <f t="shared" si="176"/>
        <v>7.6757232785197249E-2</v>
      </c>
      <c r="R655" s="13">
        <f t="shared" si="177"/>
        <v>7.2525055756815098</v>
      </c>
      <c r="S655" s="12">
        <f t="shared" si="178"/>
        <v>9.7754890833614619E-2</v>
      </c>
      <c r="X655" s="13">
        <f t="shared" si="179"/>
        <v>7.2049430418654579</v>
      </c>
      <c r="Y655" s="12">
        <f t="shared" si="180"/>
        <v>0.1043077137867181</v>
      </c>
      <c r="AC655" s="13">
        <f t="shared" si="181"/>
        <v>7.1934919956220567</v>
      </c>
      <c r="AD655" s="12">
        <f t="shared" si="182"/>
        <v>0.10637265852609641</v>
      </c>
      <c r="AH655" s="13">
        <f t="shared" si="183"/>
        <v>7.1901994727737337</v>
      </c>
      <c r="AI655" s="12">
        <f t="shared" si="184"/>
        <v>0.10702496438757714</v>
      </c>
      <c r="AM655" s="13">
        <f t="shared" si="185"/>
        <v>7.1891902664766771</v>
      </c>
      <c r="AN655" s="12">
        <f t="shared" si="186"/>
        <v>0.10723117400666078</v>
      </c>
    </row>
    <row r="656" spans="1:40" x14ac:dyDescent="0.3">
      <c r="A656" s="13">
        <f t="shared" si="170"/>
        <v>7.8342964276621144E-2</v>
      </c>
      <c r="C656" s="13" t="str">
        <f t="shared" si="171"/>
        <v>A</v>
      </c>
      <c r="D656" s="12">
        <f t="shared" si="172"/>
        <v>-2</v>
      </c>
      <c r="H656" s="13" t="str">
        <f t="shared" si="173"/>
        <v>A</v>
      </c>
      <c r="I656" s="12">
        <f t="shared" si="174"/>
        <v>-2</v>
      </c>
      <c r="M656" s="13">
        <f t="shared" si="175"/>
        <v>7.6046608398389752</v>
      </c>
      <c r="N656" s="12">
        <f t="shared" si="176"/>
        <v>7.8044387241458513E-2</v>
      </c>
      <c r="R656" s="13">
        <f t="shared" si="177"/>
        <v>7.3037012230043619</v>
      </c>
      <c r="S656" s="12">
        <f t="shared" si="178"/>
        <v>9.9013944444287655E-2</v>
      </c>
      <c r="X656" s="13">
        <f t="shared" si="179"/>
        <v>7.2562963868105861</v>
      </c>
      <c r="Y656" s="12">
        <f t="shared" si="180"/>
        <v>0.10555996448770706</v>
      </c>
      <c r="AC656" s="13">
        <f t="shared" si="181"/>
        <v>7.2448284667803602</v>
      </c>
      <c r="AD656" s="12">
        <f t="shared" si="182"/>
        <v>0.10762291002380989</v>
      </c>
      <c r="AH656" s="13">
        <f t="shared" si="183"/>
        <v>7.2415248919503794</v>
      </c>
      <c r="AI656" s="12">
        <f t="shared" si="184"/>
        <v>0.10827459761741748</v>
      </c>
      <c r="AM656" s="13">
        <f t="shared" si="185"/>
        <v>7.2405116459219814</v>
      </c>
      <c r="AN656" s="12">
        <f t="shared" si="186"/>
        <v>0.10848061308000587</v>
      </c>
    </row>
    <row r="657" spans="1:40" x14ac:dyDescent="0.3">
      <c r="A657" s="13">
        <f t="shared" si="170"/>
        <v>7.9432823472428166E-2</v>
      </c>
      <c r="C657" s="13" t="str">
        <f t="shared" si="171"/>
        <v>A</v>
      </c>
      <c r="D657" s="12">
        <f t="shared" si="172"/>
        <v>-2</v>
      </c>
      <c r="H657" s="13">
        <f t="shared" si="173"/>
        <v>25.230336480307994</v>
      </c>
      <c r="I657" s="12">
        <f t="shared" si="174"/>
        <v>-2</v>
      </c>
      <c r="M657" s="13">
        <f t="shared" si="175"/>
        <v>7.6522255409758309</v>
      </c>
      <c r="N657" s="12">
        <f t="shared" si="176"/>
        <v>7.9347322099608056E-2</v>
      </c>
      <c r="R657" s="13">
        <f t="shared" si="177"/>
        <v>7.3552667051230936</v>
      </c>
      <c r="S657" s="12">
        <f t="shared" si="178"/>
        <v>0.10028911990109735</v>
      </c>
      <c r="X657" s="13">
        <f t="shared" si="179"/>
        <v>7.3080192024875394</v>
      </c>
      <c r="Y657" s="12">
        <f t="shared" si="180"/>
        <v>0.10682839017427917</v>
      </c>
      <c r="AC657" s="13">
        <f t="shared" si="181"/>
        <v>7.2965355171096702</v>
      </c>
      <c r="AD657" s="12">
        <f t="shared" si="182"/>
        <v>0.10888935006583918</v>
      </c>
      <c r="AH657" s="13">
        <f t="shared" si="183"/>
        <v>7.2932213331889422</v>
      </c>
      <c r="AI657" s="12">
        <f t="shared" si="184"/>
        <v>0.10954042339857584</v>
      </c>
      <c r="AM657" s="13">
        <f t="shared" si="185"/>
        <v>7.2922041959260868</v>
      </c>
      <c r="AN657" s="12">
        <f t="shared" si="186"/>
        <v>0.10974624594494738</v>
      </c>
    </row>
    <row r="658" spans="1:40" x14ac:dyDescent="0.3">
      <c r="A658" s="13">
        <f t="shared" si="170"/>
        <v>8.0537844119906721E-2</v>
      </c>
      <c r="C658" s="13" t="str">
        <f t="shared" si="171"/>
        <v>A</v>
      </c>
      <c r="D658" s="12">
        <f t="shared" si="172"/>
        <v>-2</v>
      </c>
      <c r="H658" s="13">
        <f t="shared" si="173"/>
        <v>25.230336480307994</v>
      </c>
      <c r="I658" s="12">
        <f t="shared" si="174"/>
        <v>5.0725698912482435E-3</v>
      </c>
      <c r="M658" s="13">
        <f t="shared" si="175"/>
        <v>7.7002560688129691</v>
      </c>
      <c r="N658" s="12">
        <f t="shared" si="176"/>
        <v>8.0666261262749575E-2</v>
      </c>
      <c r="R658" s="13">
        <f t="shared" si="177"/>
        <v>7.4072045536475351</v>
      </c>
      <c r="S658" s="12">
        <f t="shared" si="178"/>
        <v>0.1015806342557822</v>
      </c>
      <c r="X658" s="13">
        <f t="shared" si="179"/>
        <v>7.3601140408749171</v>
      </c>
      <c r="Y658" s="12">
        <f t="shared" si="180"/>
        <v>0.10811320739104828</v>
      </c>
      <c r="AC658" s="13">
        <f t="shared" si="181"/>
        <v>7.3486156826097142</v>
      </c>
      <c r="AD658" s="12">
        <f t="shared" si="182"/>
        <v>0.11017219510754656</v>
      </c>
      <c r="AH658" s="13">
        <f t="shared" si="183"/>
        <v>7.3452913261248884</v>
      </c>
      <c r="AI658" s="12">
        <f t="shared" si="184"/>
        <v>0.11082265816377415</v>
      </c>
      <c r="AM658" s="13">
        <f t="shared" si="185"/>
        <v>7.3442704440034428</v>
      </c>
      <c r="AN658" s="12">
        <f t="shared" si="186"/>
        <v>0.11102828902756612</v>
      </c>
    </row>
    <row r="659" spans="1:40" x14ac:dyDescent="0.3">
      <c r="A659" s="13">
        <f t="shared" si="170"/>
        <v>8.1658237135859221E-2</v>
      </c>
      <c r="C659" s="13" t="str">
        <f t="shared" si="171"/>
        <v>A</v>
      </c>
      <c r="D659" s="12">
        <f t="shared" si="172"/>
        <v>-2</v>
      </c>
      <c r="H659" s="13">
        <f t="shared" si="173"/>
        <v>20.848806196943602</v>
      </c>
      <c r="I659" s="12">
        <f t="shared" si="174"/>
        <v>7.7196883991896429E-3</v>
      </c>
      <c r="M659" s="13">
        <f t="shared" si="175"/>
        <v>7.7487519881265579</v>
      </c>
      <c r="N659" s="12">
        <f t="shared" si="176"/>
        <v>8.20014313687015E-2</v>
      </c>
      <c r="R659" s="13">
        <f t="shared" si="177"/>
        <v>7.4595173185022565</v>
      </c>
      <c r="S659" s="12">
        <f t="shared" si="178"/>
        <v>0.10288870750581405</v>
      </c>
      <c r="X659" s="13">
        <f t="shared" si="179"/>
        <v>7.4125834713757666</v>
      </c>
      <c r="Y659" s="12">
        <f t="shared" si="180"/>
        <v>0.10941463563519066</v>
      </c>
      <c r="AC659" s="13">
        <f t="shared" si="181"/>
        <v>7.4010715168493988</v>
      </c>
      <c r="AD659" s="12">
        <f t="shared" si="182"/>
        <v>0.11147166455738998</v>
      </c>
      <c r="AH659" s="13">
        <f t="shared" si="183"/>
        <v>7.3977374180223512</v>
      </c>
      <c r="AI659" s="12">
        <f t="shared" si="184"/>
        <v>0.11212152129889054</v>
      </c>
      <c r="AM659" s="13">
        <f t="shared" si="185"/>
        <v>7.3967129353168728</v>
      </c>
      <c r="AN659" s="12">
        <f t="shared" si="186"/>
        <v>0.11232696170710806</v>
      </c>
    </row>
    <row r="660" spans="1:40" x14ac:dyDescent="0.3">
      <c r="A660" s="13">
        <f t="shared" si="170"/>
        <v>8.2794216371233437E-2</v>
      </c>
      <c r="C660" s="13" t="str">
        <f t="shared" si="171"/>
        <v>A</v>
      </c>
      <c r="D660" s="12">
        <f t="shared" si="172"/>
        <v>-2</v>
      </c>
      <c r="H660" s="13">
        <f t="shared" si="173"/>
        <v>18.698520419289956</v>
      </c>
      <c r="I660" s="12">
        <f t="shared" si="174"/>
        <v>9.9433398529618581E-3</v>
      </c>
      <c r="M660" s="13">
        <f t="shared" si="175"/>
        <v>7.7977129990365706</v>
      </c>
      <c r="N660" s="12">
        <f t="shared" si="176"/>
        <v>8.3353061839500156E-2</v>
      </c>
      <c r="R660" s="13">
        <f t="shared" si="177"/>
        <v>7.5122075680052323</v>
      </c>
      <c r="S660" s="12">
        <f t="shared" si="178"/>
        <v>0.10421356263519881</v>
      </c>
      <c r="X660" s="13">
        <f t="shared" si="179"/>
        <v>7.4654300809240199</v>
      </c>
      <c r="Y660" s="12">
        <f t="shared" si="180"/>
        <v>0.11073289739711324</v>
      </c>
      <c r="AC660" s="13">
        <f t="shared" si="181"/>
        <v>7.4539055910727905</v>
      </c>
      <c r="AD660" s="12">
        <f t="shared" si="182"/>
        <v>0.11278798081758989</v>
      </c>
      <c r="AH660" s="13">
        <f t="shared" si="183"/>
        <v>7.4505621738802663</v>
      </c>
      <c r="AI660" s="12">
        <f t="shared" si="184"/>
        <v>0.11343723518362629</v>
      </c>
      <c r="AM660" s="13">
        <f t="shared" si="185"/>
        <v>7.4495342327834839</v>
      </c>
      <c r="AN660" s="12">
        <f t="shared" si="186"/>
        <v>0.11364248635665287</v>
      </c>
    </row>
    <row r="661" spans="1:40" x14ac:dyDescent="0.3">
      <c r="A661" s="13">
        <f t="shared" si="170"/>
        <v>8.3945998651939663E-2</v>
      </c>
      <c r="C661" s="13" t="str">
        <f t="shared" si="171"/>
        <v>A</v>
      </c>
      <c r="D661" s="12">
        <f t="shared" si="172"/>
        <v>-2</v>
      </c>
      <c r="H661" s="13">
        <f t="shared" si="173"/>
        <v>17.318370416653604</v>
      </c>
      <c r="I661" s="12">
        <f t="shared" si="174"/>
        <v>1.1994624491516257E-2</v>
      </c>
      <c r="M661" s="13">
        <f t="shared" si="175"/>
        <v>7.8471389315354374</v>
      </c>
      <c r="N661" s="12">
        <f t="shared" si="176"/>
        <v>8.4721384931014887E-2</v>
      </c>
      <c r="R661" s="13">
        <f t="shared" si="177"/>
        <v>7.5652778889477004</v>
      </c>
      <c r="S661" s="12">
        <f t="shared" si="178"/>
        <v>0.10555542565583469</v>
      </c>
      <c r="X661" s="13">
        <f t="shared" si="179"/>
        <v>7.5186564740911503</v>
      </c>
      <c r="Y661" s="12">
        <f t="shared" si="180"/>
        <v>0.11206821820168333</v>
      </c>
      <c r="AC661" s="13">
        <f t="shared" si="181"/>
        <v>7.5071204943055667</v>
      </c>
      <c r="AD661" s="12">
        <f t="shared" si="182"/>
        <v>0.11412136932535633</v>
      </c>
      <c r="AH661" s="13">
        <f t="shared" si="183"/>
        <v>7.5037681765384541</v>
      </c>
      <c r="AI661" s="12">
        <f t="shared" si="184"/>
        <v>0.11477002523273544</v>
      </c>
      <c r="AM661" s="13">
        <f t="shared" si="185"/>
        <v>7.5027369171809264</v>
      </c>
      <c r="AN661" s="12">
        <f t="shared" si="186"/>
        <v>0.11497508838434319</v>
      </c>
    </row>
    <row r="662" spans="1:40" x14ac:dyDescent="0.3">
      <c r="A662" s="13">
        <f t="shared" si="170"/>
        <v>8.511380382023763E-2</v>
      </c>
      <c r="C662" s="13" t="str">
        <f t="shared" si="171"/>
        <v>A</v>
      </c>
      <c r="D662" s="12">
        <f t="shared" si="172"/>
        <v>-2</v>
      </c>
      <c r="H662" s="13">
        <f t="shared" si="173"/>
        <v>16.329668560141958</v>
      </c>
      <c r="I662" s="12">
        <f t="shared" si="174"/>
        <v>1.3950962526489519E-2</v>
      </c>
      <c r="M662" s="13">
        <f t="shared" si="175"/>
        <v>7.8970297403328846</v>
      </c>
      <c r="N662" s="12">
        <f t="shared" si="176"/>
        <v>8.6106635782713492E-2</v>
      </c>
      <c r="R662" s="13">
        <f t="shared" si="177"/>
        <v>7.6187308866751087</v>
      </c>
      <c r="S662" s="12">
        <f t="shared" si="178"/>
        <v>0.10691452564944066</v>
      </c>
      <c r="X662" s="13">
        <f t="shared" si="179"/>
        <v>7.5722652731932358</v>
      </c>
      <c r="Y662" s="12">
        <f t="shared" si="180"/>
        <v>0.11342082665003124</v>
      </c>
      <c r="AC662" s="13">
        <f t="shared" si="181"/>
        <v>7.5607188334616344</v>
      </c>
      <c r="AD662" s="12">
        <f t="shared" si="182"/>
        <v>0.11547205859468987</v>
      </c>
      <c r="AH662" s="13">
        <f t="shared" si="183"/>
        <v>7.5573580267843212</v>
      </c>
      <c r="AI662" s="12">
        <f t="shared" si="184"/>
        <v>0.11612011993782606</v>
      </c>
      <c r="AM662" s="13">
        <f t="shared" si="185"/>
        <v>7.556323587253952</v>
      </c>
      <c r="AN662" s="12">
        <f t="shared" si="186"/>
        <v>0.11632499627518691</v>
      </c>
    </row>
    <row r="663" spans="1:40" x14ac:dyDescent="0.3">
      <c r="A663" s="13">
        <f t="shared" si="170"/>
        <v>8.6297854776697061E-2</v>
      </c>
      <c r="C663" s="13" t="str">
        <f t="shared" si="171"/>
        <v>A</v>
      </c>
      <c r="D663" s="12">
        <f t="shared" si="172"/>
        <v>-2</v>
      </c>
      <c r="H663" s="13">
        <f t="shared" si="173"/>
        <v>15.576493666456567</v>
      </c>
      <c r="I663" s="12">
        <f t="shared" si="174"/>
        <v>1.5848549576168637E-2</v>
      </c>
      <c r="M663" s="13">
        <f t="shared" si="175"/>
        <v>7.9473854999956428</v>
      </c>
      <c r="N663" s="12">
        <f t="shared" si="176"/>
        <v>8.750905246760754E-2</v>
      </c>
      <c r="R663" s="13">
        <f t="shared" si="177"/>
        <v>7.6725691851690572</v>
      </c>
      <c r="S663" s="12">
        <f t="shared" si="178"/>
        <v>0.1082910948100578</v>
      </c>
      <c r="X663" s="13">
        <f t="shared" si="179"/>
        <v>7.6262591183982646</v>
      </c>
      <c r="Y663" s="12">
        <f t="shared" si="180"/>
        <v>0.11479095446192897</v>
      </c>
      <c r="AC663" s="13">
        <f t="shared" si="181"/>
        <v>7.6147032334502107</v>
      </c>
      <c r="AD663" s="12">
        <f t="shared" si="182"/>
        <v>0.11684028025875765</v>
      </c>
      <c r="AH663" s="13">
        <f t="shared" si="183"/>
        <v>7.6113343434595988</v>
      </c>
      <c r="AI663" s="12">
        <f t="shared" si="184"/>
        <v>0.11748775090973838</v>
      </c>
      <c r="AM663" s="13">
        <f t="shared" si="185"/>
        <v>7.6102968598211653</v>
      </c>
      <c r="AN663" s="12">
        <f t="shared" si="186"/>
        <v>0.11769244163343578</v>
      </c>
    </row>
    <row r="664" spans="1:40" x14ac:dyDescent="0.3">
      <c r="A664" s="13">
        <f t="shared" si="170"/>
        <v>8.7498377522743712E-2</v>
      </c>
      <c r="C664" s="13" t="str">
        <f t="shared" si="171"/>
        <v>A</v>
      </c>
      <c r="D664" s="12">
        <f t="shared" si="172"/>
        <v>-2</v>
      </c>
      <c r="H664" s="13">
        <f t="shared" si="173"/>
        <v>14.979671333378676</v>
      </c>
      <c r="I664" s="12">
        <f t="shared" si="174"/>
        <v>1.7707822732046477E-2</v>
      </c>
      <c r="M664" s="13">
        <f t="shared" si="175"/>
        <v>7.9982064003630171</v>
      </c>
      <c r="N664" s="12">
        <f t="shared" si="176"/>
        <v>8.8928876042413313E-2</v>
      </c>
      <c r="R664" s="13">
        <f t="shared" si="177"/>
        <v>7.7267954271304982</v>
      </c>
      <c r="S664" s="12">
        <f t="shared" si="178"/>
        <v>0.1096853684871357</v>
      </c>
      <c r="X664" s="13">
        <f t="shared" si="179"/>
        <v>7.6806406678337842</v>
      </c>
      <c r="Y664" s="12">
        <f t="shared" si="180"/>
        <v>0.11617883651875782</v>
      </c>
      <c r="AC664" s="13">
        <f t="shared" si="181"/>
        <v>7.6690763372830091</v>
      </c>
      <c r="AD664" s="12">
        <f t="shared" si="182"/>
        <v>0.11822626911285905</v>
      </c>
      <c r="AH664" s="13">
        <f t="shared" si="183"/>
        <v>7.6656997635675488</v>
      </c>
      <c r="AI664" s="12">
        <f t="shared" si="184"/>
        <v>0.11887315292151103</v>
      </c>
      <c r="AM664" s="13">
        <f t="shared" si="185"/>
        <v>7.6646593698822114</v>
      </c>
      <c r="AN664" s="12">
        <f t="shared" si="186"/>
        <v>0.11907765922555194</v>
      </c>
    </row>
    <row r="665" spans="1:40" x14ac:dyDescent="0.3">
      <c r="A665" s="13">
        <f t="shared" si="170"/>
        <v>8.8715601203796096E-2</v>
      </c>
      <c r="C665" s="13" t="str">
        <f t="shared" si="171"/>
        <v>A</v>
      </c>
      <c r="D665" s="12">
        <f t="shared" si="172"/>
        <v>-2</v>
      </c>
      <c r="H665" s="13">
        <f t="shared" si="173"/>
        <v>14.493640335171577</v>
      </c>
      <c r="I665" s="12">
        <f t="shared" si="174"/>
        <v>1.9541697250972403E-2</v>
      </c>
      <c r="M665" s="13">
        <f t="shared" si="175"/>
        <v>8.0494927422202984</v>
      </c>
      <c r="N665" s="12">
        <f t="shared" si="176"/>
        <v>9.0366350597955211E-2</v>
      </c>
      <c r="R665" s="13">
        <f t="shared" si="177"/>
        <v>7.781412274063694</v>
      </c>
      <c r="S665" s="12">
        <f t="shared" si="178"/>
        <v>0.11109758522921034</v>
      </c>
      <c r="X665" s="13">
        <f t="shared" si="179"/>
        <v>7.7354125976949595</v>
      </c>
      <c r="Y665" s="12">
        <f t="shared" si="180"/>
        <v>0.11758471090706872</v>
      </c>
      <c r="AC665" s="13">
        <f t="shared" si="181"/>
        <v>7.7238408061818911</v>
      </c>
      <c r="AD665" s="12">
        <f t="shared" si="182"/>
        <v>0.11963026315798399</v>
      </c>
      <c r="AH665" s="13">
        <f t="shared" si="183"/>
        <v>7.7204569423803582</v>
      </c>
      <c r="AI665" s="12">
        <f t="shared" si="184"/>
        <v>0.12027656395194079</v>
      </c>
      <c r="AM665" s="13">
        <f t="shared" si="185"/>
        <v>7.7194137707250272</v>
      </c>
      <c r="AN665" s="12">
        <f t="shared" si="186"/>
        <v>0.12048088702376883</v>
      </c>
    </row>
    <row r="666" spans="1:40" x14ac:dyDescent="0.3">
      <c r="A666" s="13">
        <f t="shared" si="170"/>
        <v>8.9949758153003573E-2</v>
      </c>
      <c r="C666" s="13" t="str">
        <f t="shared" si="171"/>
        <v>A</v>
      </c>
      <c r="D666" s="12">
        <f t="shared" si="172"/>
        <v>-2</v>
      </c>
      <c r="H666" s="13">
        <f t="shared" si="173"/>
        <v>14.089875289470376</v>
      </c>
      <c r="I666" s="12">
        <f t="shared" si="174"/>
        <v>2.1358981169927314E-2</v>
      </c>
      <c r="M666" s="13">
        <f t="shared" si="175"/>
        <v>8.101244933213561</v>
      </c>
      <c r="N666" s="12">
        <f t="shared" si="176"/>
        <v>9.1821723309843312E-2</v>
      </c>
      <c r="R666" s="13">
        <f t="shared" si="177"/>
        <v>7.8364224063614625</v>
      </c>
      <c r="S666" s="12">
        <f t="shared" si="178"/>
        <v>0.1125279868281826</v>
      </c>
      <c r="X666" s="13">
        <f t="shared" si="179"/>
        <v>7.7905776023528031</v>
      </c>
      <c r="Y666" s="12">
        <f t="shared" si="180"/>
        <v>0.11900881896274787</v>
      </c>
      <c r="AC666" s="13">
        <f t="shared" si="181"/>
        <v>7.778999319686748</v>
      </c>
      <c r="AD666" s="12">
        <f t="shared" si="182"/>
        <v>0.121052503644976</v>
      </c>
      <c r="AH666" s="13">
        <f t="shared" si="183"/>
        <v>7.7756085535468795</v>
      </c>
      <c r="AI666" s="12">
        <f t="shared" si="184"/>
        <v>0.12169822522974685</v>
      </c>
      <c r="AM666" s="13">
        <f t="shared" si="185"/>
        <v>7.7745627340336441</v>
      </c>
      <c r="AN666" s="12">
        <f t="shared" si="186"/>
        <v>0.12190236625025531</v>
      </c>
    </row>
    <row r="667" spans="1:40" x14ac:dyDescent="0.3">
      <c r="A667" s="13">
        <f t="shared" si="170"/>
        <v>9.1201083935590926E-2</v>
      </c>
      <c r="C667" s="13" t="str">
        <f t="shared" si="171"/>
        <v>A</v>
      </c>
      <c r="D667" s="12">
        <f t="shared" si="172"/>
        <v>-2</v>
      </c>
      <c r="H667" s="13">
        <f t="shared" si="173"/>
        <v>13.749391228613289</v>
      </c>
      <c r="I667" s="12">
        <f t="shared" si="174"/>
        <v>2.3166025025386953E-2</v>
      </c>
      <c r="M667" s="13">
        <f t="shared" si="175"/>
        <v>8.1534634839903735</v>
      </c>
      <c r="N667" s="12">
        <f t="shared" si="176"/>
        <v>9.3295244489448842E-2</v>
      </c>
      <c r="R667" s="13">
        <f t="shared" si="177"/>
        <v>7.8918285233911396</v>
      </c>
      <c r="S667" s="12">
        <f t="shared" si="178"/>
        <v>0.11397681836420379</v>
      </c>
      <c r="X667" s="13">
        <f t="shared" si="179"/>
        <v>7.8461383944628249</v>
      </c>
      <c r="Y667" s="12">
        <f t="shared" si="180"/>
        <v>0.1204514053157907</v>
      </c>
      <c r="AC667" s="13">
        <f t="shared" si="181"/>
        <v>7.8345545757635886</v>
      </c>
      <c r="AD667" s="12">
        <f t="shared" si="182"/>
        <v>0.1224932351193046</v>
      </c>
      <c r="AH667" s="13">
        <f t="shared" si="183"/>
        <v>7.8311572892005312</v>
      </c>
      <c r="AI667" s="12">
        <f t="shared" si="184"/>
        <v>0.12313838127834417</v>
      </c>
      <c r="AM667" s="13">
        <f t="shared" si="185"/>
        <v>7.830108949996041</v>
      </c>
      <c r="AN667" s="12">
        <f t="shared" si="186"/>
        <v>0.12334234142188967</v>
      </c>
    </row>
    <row r="668" spans="1:40" x14ac:dyDescent="0.3">
      <c r="A668" s="13">
        <f t="shared" si="170"/>
        <v>9.2469817393822276E-2</v>
      </c>
      <c r="C668" s="13" t="str">
        <f t="shared" si="171"/>
        <v>A</v>
      </c>
      <c r="D668" s="12">
        <f t="shared" si="172"/>
        <v>-2</v>
      </c>
      <c r="H668" s="13">
        <f t="shared" si="173"/>
        <v>13.458951327797097</v>
      </c>
      <c r="I668" s="12">
        <f t="shared" si="174"/>
        <v>2.4967607675780927E-2</v>
      </c>
      <c r="M668" s="13">
        <f t="shared" si="175"/>
        <v>8.2061490045524099</v>
      </c>
      <c r="N668" s="12">
        <f t="shared" si="176"/>
        <v>9.4787167635209099E-2</v>
      </c>
      <c r="R668" s="13">
        <f t="shared" si="177"/>
        <v>7.9476333435817592</v>
      </c>
      <c r="S668" s="12">
        <f t="shared" si="178"/>
        <v>0.11544432825118059</v>
      </c>
      <c r="X668" s="13">
        <f t="shared" si="179"/>
        <v>7.9020977050738876</v>
      </c>
      <c r="Y668" s="12">
        <f t="shared" si="180"/>
        <v>0.12191271793569941</v>
      </c>
      <c r="AC668" s="13">
        <f t="shared" si="181"/>
        <v>7.8905092909131147</v>
      </c>
      <c r="AD668" s="12">
        <f t="shared" si="182"/>
        <v>0.12395270546645983</v>
      </c>
      <c r="AH668" s="13">
        <f t="shared" si="183"/>
        <v>7.8871058600676882</v>
      </c>
      <c r="AI668" s="12">
        <f t="shared" si="184"/>
        <v>0.12459727996123911</v>
      </c>
      <c r="AM668" s="13">
        <f t="shared" si="185"/>
        <v>7.8860551274123791</v>
      </c>
      <c r="AN668" s="12">
        <f t="shared" si="186"/>
        <v>0.12480106039565607</v>
      </c>
    </row>
    <row r="669" spans="1:40" x14ac:dyDescent="0.3">
      <c r="A669" s="13">
        <f t="shared" si="170"/>
        <v>9.3756200692587943E-2</v>
      </c>
      <c r="C669" s="13" t="str">
        <f t="shared" si="171"/>
        <v>A</v>
      </c>
      <c r="D669" s="12">
        <f t="shared" si="172"/>
        <v>-2</v>
      </c>
      <c r="H669" s="13">
        <f t="shared" si="173"/>
        <v>13.208981946247768</v>
      </c>
      <c r="I669" s="12">
        <f t="shared" si="174"/>
        <v>2.6767450464876018E-2</v>
      </c>
      <c r="M669" s="13">
        <f t="shared" si="175"/>
        <v>8.2593022008066299</v>
      </c>
      <c r="N669" s="12">
        <f t="shared" si="176"/>
        <v>9.6297749484280881E-2</v>
      </c>
      <c r="R669" s="13">
        <f t="shared" si="177"/>
        <v>8.0038396045118887</v>
      </c>
      <c r="S669" s="12">
        <f t="shared" si="178"/>
        <v>0.11693076828290368</v>
      </c>
      <c r="X669" s="13">
        <f t="shared" si="179"/>
        <v>7.9584582837374747</v>
      </c>
      <c r="Y669" s="12">
        <f t="shared" si="180"/>
        <v>0.12339300817750511</v>
      </c>
      <c r="AC669" s="13">
        <f t="shared" si="181"/>
        <v>7.9468662002794437</v>
      </c>
      <c r="AD669" s="12">
        <f t="shared" si="182"/>
        <v>0.12543116595797243</v>
      </c>
      <c r="AH669" s="13">
        <f t="shared" si="183"/>
        <v>7.9434569955761525</v>
      </c>
      <c r="AI669" s="12">
        <f t="shared" si="184"/>
        <v>0.12607517252805092</v>
      </c>
      <c r="AM669" s="13">
        <f t="shared" si="185"/>
        <v>7.9424039938035254</v>
      </c>
      <c r="AN669" s="12">
        <f t="shared" si="186"/>
        <v>0.12627877441466612</v>
      </c>
    </row>
    <row r="670" spans="1:40" x14ac:dyDescent="0.3">
      <c r="A670" s="13">
        <f t="shared" si="170"/>
        <v>9.5060479365628114E-2</v>
      </c>
      <c r="C670" s="13" t="str">
        <f t="shared" si="171"/>
        <v>A</v>
      </c>
      <c r="D670" s="12">
        <f t="shared" si="172"/>
        <v>-2</v>
      </c>
      <c r="H670" s="13">
        <f t="shared" si="173"/>
        <v>12.992350258112927</v>
      </c>
      <c r="I670" s="12">
        <f t="shared" si="174"/>
        <v>2.856853412732422E-2</v>
      </c>
      <c r="M670" s="13">
        <f t="shared" si="175"/>
        <v>8.3129238713029139</v>
      </c>
      <c r="N670" s="12">
        <f t="shared" si="176"/>
        <v>9.7827250064573115E-2</v>
      </c>
      <c r="R670" s="13">
        <f t="shared" si="177"/>
        <v>8.060450062998644</v>
      </c>
      <c r="S670" s="12">
        <f t="shared" si="178"/>
        <v>0.11843639367981325</v>
      </c>
      <c r="X670" s="13">
        <f t="shared" si="179"/>
        <v>8.0152228986172922</v>
      </c>
      <c r="Y670" s="12">
        <f t="shared" si="180"/>
        <v>0.12489253082843041</v>
      </c>
      <c r="AC670" s="13">
        <f t="shared" si="181"/>
        <v>8.0036280577590837</v>
      </c>
      <c r="AD670" s="12">
        <f t="shared" si="182"/>
        <v>0.12692887129807498</v>
      </c>
      <c r="AH670" s="13">
        <f t="shared" si="183"/>
        <v>8.0002134439640162</v>
      </c>
      <c r="AI670" s="12">
        <f t="shared" si="184"/>
        <v>0.12757231366117339</v>
      </c>
      <c r="AM670" s="13">
        <f t="shared" si="185"/>
        <v>7.9991582955198144</v>
      </c>
      <c r="AN670" s="12">
        <f t="shared" si="186"/>
        <v>0.1277757381548211</v>
      </c>
    </row>
    <row r="671" spans="1:40" x14ac:dyDescent="0.3">
      <c r="A671" s="13">
        <f t="shared" si="170"/>
        <v>9.6382902362397091E-2</v>
      </c>
      <c r="C671" s="13" t="str">
        <f t="shared" si="171"/>
        <v>A</v>
      </c>
      <c r="D671" s="12">
        <f t="shared" si="172"/>
        <v>-2</v>
      </c>
      <c r="H671" s="13">
        <f t="shared" si="173"/>
        <v>12.803609864000085</v>
      </c>
      <c r="I671" s="12">
        <f t="shared" si="174"/>
        <v>3.0373303682261429E-2</v>
      </c>
      <c r="M671" s="13">
        <f t="shared" si="175"/>
        <v>8.3670149041465631</v>
      </c>
      <c r="N671" s="12">
        <f t="shared" si="176"/>
        <v>9.9375932747176279E-2</v>
      </c>
      <c r="R671" s="13">
        <f t="shared" si="177"/>
        <v>8.1174674951874266</v>
      </c>
      <c r="S671" s="12">
        <f t="shared" si="178"/>
        <v>0.11996146313640571</v>
      </c>
      <c r="X671" s="13">
        <f t="shared" si="179"/>
        <v>8.0723943365989541</v>
      </c>
      <c r="Y671" s="12">
        <f t="shared" si="180"/>
        <v>0.12641154415519607</v>
      </c>
      <c r="AC671" s="13">
        <f t="shared" si="181"/>
        <v>8.0607976361103404</v>
      </c>
      <c r="AD671" s="12">
        <f t="shared" si="182"/>
        <v>0.12844607967100505</v>
      </c>
      <c r="AH671" s="13">
        <f t="shared" si="183"/>
        <v>8.0573779723888173</v>
      </c>
      <c r="AI671" s="12">
        <f t="shared" si="184"/>
        <v>0.12908896152307917</v>
      </c>
      <c r="AM671" s="13">
        <f t="shared" si="185"/>
        <v>8.0563207978501215</v>
      </c>
      <c r="AN671" s="12">
        <f t="shared" si="186"/>
        <v>0.12929220977211689</v>
      </c>
    </row>
    <row r="672" spans="1:40" x14ac:dyDescent="0.3">
      <c r="A672" s="13">
        <f t="shared" si="170"/>
        <v>9.7723722095581E-2</v>
      </c>
      <c r="C672" s="13" t="str">
        <f t="shared" si="171"/>
        <v>A</v>
      </c>
      <c r="D672" s="12">
        <f t="shared" si="172"/>
        <v>-2</v>
      </c>
      <c r="H672" s="13">
        <f t="shared" si="173"/>
        <v>12.638515240498903</v>
      </c>
      <c r="I672" s="12">
        <f t="shared" si="174"/>
        <v>3.218380618286918E-2</v>
      </c>
      <c r="M672" s="13">
        <f t="shared" si="175"/>
        <v>8.4215762740752869</v>
      </c>
      <c r="N672" s="12">
        <f t="shared" si="176"/>
        <v>0.10094406429921535</v>
      </c>
      <c r="R672" s="13">
        <f t="shared" si="177"/>
        <v>8.1748946966426317</v>
      </c>
      <c r="S672" s="12">
        <f t="shared" si="178"/>
        <v>0.1215062388692946</v>
      </c>
      <c r="X672" s="13">
        <f t="shared" si="179"/>
        <v>8.1299754034002589</v>
      </c>
      <c r="Y672" s="12">
        <f t="shared" si="180"/>
        <v>0.127950309951983</v>
      </c>
      <c r="AC672" s="13">
        <f t="shared" si="181"/>
        <v>8.1183777270629598</v>
      </c>
      <c r="AD672" s="12">
        <f t="shared" si="182"/>
        <v>0.12998305278896569</v>
      </c>
      <c r="AH672" s="13">
        <f t="shared" si="183"/>
        <v>8.1149533670368523</v>
      </c>
      <c r="AI672" s="12">
        <f t="shared" si="184"/>
        <v>0.13062537780428163</v>
      </c>
      <c r="AM672" s="13">
        <f t="shared" si="185"/>
        <v>8.1138942851311437</v>
      </c>
      <c r="AN672" s="12">
        <f t="shared" si="186"/>
        <v>0.13082845095060605</v>
      </c>
    </row>
    <row r="673" spans="1:40" x14ac:dyDescent="0.3">
      <c r="A673" s="13">
        <f t="shared" si="170"/>
        <v>9.9083194489276744E-2</v>
      </c>
      <c r="C673" s="13" t="str">
        <f t="shared" si="171"/>
        <v>A</v>
      </c>
      <c r="D673" s="12">
        <f t="shared" si="172"/>
        <v>-2</v>
      </c>
      <c r="H673" s="13">
        <f t="shared" si="173"/>
        <v>12.493698066031239</v>
      </c>
      <c r="I673" s="12">
        <f t="shared" si="174"/>
        <v>3.4001786388321284E-2</v>
      </c>
      <c r="M673" s="13">
        <f t="shared" si="175"/>
        <v>8.4766090396909437</v>
      </c>
      <c r="N673" s="12">
        <f t="shared" si="176"/>
        <v>0.10253191493714625</v>
      </c>
      <c r="R673" s="13">
        <f t="shared" si="177"/>
        <v>8.2327344824391648</v>
      </c>
      <c r="S673" s="12">
        <f t="shared" si="178"/>
        <v>0.12307098666593363</v>
      </c>
      <c r="X673" s="13">
        <f t="shared" si="179"/>
        <v>8.187968923681602</v>
      </c>
      <c r="Y673" s="12">
        <f t="shared" si="180"/>
        <v>0.12950909358905968</v>
      </c>
      <c r="AC673" s="13">
        <f t="shared" si="181"/>
        <v>8.1763711414280067</v>
      </c>
      <c r="AD673" s="12">
        <f t="shared" si="182"/>
        <v>0.13154005594075041</v>
      </c>
      <c r="AH673" s="13">
        <f t="shared" si="183"/>
        <v>8.172942433232997</v>
      </c>
      <c r="AI673" s="12">
        <f t="shared" si="184"/>
        <v>0.13218182777196003</v>
      </c>
      <c r="AM673" s="13">
        <f t="shared" si="185"/>
        <v>8.1718815608571305</v>
      </c>
      <c r="AN673" s="12">
        <f t="shared" si="186"/>
        <v>0.13238472695102349</v>
      </c>
    </row>
    <row r="674" spans="1:40" x14ac:dyDescent="0.3">
      <c r="A674" s="13">
        <f t="shared" si="170"/>
        <v>0.10046157902783957</v>
      </c>
      <c r="C674" s="13" t="str">
        <f t="shared" si="171"/>
        <v>A</v>
      </c>
      <c r="D674" s="12">
        <f t="shared" si="172"/>
        <v>-2</v>
      </c>
      <c r="H674" s="13">
        <f t="shared" si="173"/>
        <v>12.36644493818007</v>
      </c>
      <c r="I674" s="12">
        <f t="shared" si="174"/>
        <v>3.5828755067809623E-2</v>
      </c>
      <c r="M674" s="13">
        <f t="shared" si="175"/>
        <v>8.5321143408363156</v>
      </c>
      <c r="N674" s="12">
        <f t="shared" si="176"/>
        <v>0.10413975838051663</v>
      </c>
      <c r="R674" s="13">
        <f t="shared" si="177"/>
        <v>8.290989687254843</v>
      </c>
      <c r="S674" s="12">
        <f t="shared" si="178"/>
        <v>0.12465597593400862</v>
      </c>
      <c r="X674" s="13">
        <f t="shared" si="179"/>
        <v>8.2463777411567136</v>
      </c>
      <c r="Y674" s="12">
        <f t="shared" si="180"/>
        <v>0.13108816406208049</v>
      </c>
      <c r="AC674" s="13">
        <f t="shared" si="181"/>
        <v>8.2347807092080512</v>
      </c>
      <c r="AD674" s="12">
        <f t="shared" si="182"/>
        <v>0.13311735804103936</v>
      </c>
      <c r="AH674" s="13">
        <f t="shared" si="183"/>
        <v>8.231347995550502</v>
      </c>
      <c r="AI674" s="12">
        <f t="shared" si="184"/>
        <v>0.13375858031925711</v>
      </c>
      <c r="AM674" s="13">
        <f t="shared" si="185"/>
        <v>8.2302854477895995</v>
      </c>
      <c r="AN674" s="12">
        <f t="shared" si="186"/>
        <v>0.13396130666008463</v>
      </c>
    </row>
    <row r="675" spans="1:40" x14ac:dyDescent="0.3">
      <c r="A675" s="13">
        <f t="shared" si="170"/>
        <v>0.10185913880541163</v>
      </c>
      <c r="C675" s="13" t="str">
        <f t="shared" si="171"/>
        <v>A</v>
      </c>
      <c r="D675" s="12">
        <f t="shared" si="172"/>
        <v>-2</v>
      </c>
      <c r="H675" s="13">
        <f t="shared" si="173"/>
        <v>12.254540765760689</v>
      </c>
      <c r="I675" s="12">
        <f t="shared" si="174"/>
        <v>3.7666038932751569E-2</v>
      </c>
      <c r="M675" s="13">
        <f t="shared" si="175"/>
        <v>8.5880933961090786</v>
      </c>
      <c r="N675" s="12">
        <f t="shared" si="176"/>
        <v>0.10576787190621226</v>
      </c>
      <c r="R675" s="13">
        <f t="shared" si="177"/>
        <v>8.349663165463534</v>
      </c>
      <c r="S675" s="12">
        <f t="shared" si="178"/>
        <v>0.12626147975151208</v>
      </c>
      <c r="X675" s="13">
        <f t="shared" si="179"/>
        <v>8.3052047187037434</v>
      </c>
      <c r="Y675" s="12">
        <f t="shared" si="180"/>
        <v>0.13268779404206843</v>
      </c>
      <c r="AC675" s="13">
        <f t="shared" si="181"/>
        <v>8.2936092797076491</v>
      </c>
      <c r="AD675" s="12">
        <f t="shared" si="182"/>
        <v>0.13471523168037985</v>
      </c>
      <c r="AH675" s="13">
        <f t="shared" si="183"/>
        <v>8.2901728979213534</v>
      </c>
      <c r="AI675" s="12">
        <f t="shared" si="184"/>
        <v>0.13535590801526007</v>
      </c>
      <c r="AM675" s="13">
        <f t="shared" si="185"/>
        <v>8.2891087880676935</v>
      </c>
      <c r="AN675" s="12">
        <f t="shared" si="186"/>
        <v>0.13555846264046628</v>
      </c>
    </row>
    <row r="676" spans="1:40" x14ac:dyDescent="0.3">
      <c r="A676" s="13">
        <f t="shared" si="170"/>
        <v>0.10327614057613976</v>
      </c>
      <c r="C676" s="13" t="str">
        <f t="shared" si="171"/>
        <v>A</v>
      </c>
      <c r="D676" s="12">
        <f t="shared" si="172"/>
        <v>-2</v>
      </c>
      <c r="H676" s="13">
        <f t="shared" si="173"/>
        <v>12.156155950055988</v>
      </c>
      <c r="I676" s="12">
        <f t="shared" si="174"/>
        <v>3.951481789623415E-2</v>
      </c>
      <c r="M676" s="13">
        <f t="shared" si="175"/>
        <v>8.6445475005045722</v>
      </c>
      <c r="N676" s="12">
        <f t="shared" si="176"/>
        <v>0.10741653640320983</v>
      </c>
      <c r="R676" s="13">
        <f t="shared" si="177"/>
        <v>8.4087577912292772</v>
      </c>
      <c r="S676" s="12">
        <f t="shared" si="178"/>
        <v>0.12788777491750744</v>
      </c>
      <c r="X676" s="13">
        <f t="shared" si="179"/>
        <v>8.3644527384766292</v>
      </c>
      <c r="Y676" s="12">
        <f t="shared" si="180"/>
        <v>0.13430825992609047</v>
      </c>
      <c r="AC676" s="13">
        <f t="shared" si="181"/>
        <v>8.3528597216442275</v>
      </c>
      <c r="AD676" s="12">
        <f t="shared" si="182"/>
        <v>0.13633395317585906</v>
      </c>
      <c r="AH676" s="13">
        <f t="shared" si="183"/>
        <v>8.3494200037467952</v>
      </c>
      <c r="AI676" s="12">
        <f t="shared" si="184"/>
        <v>0.13697408715567436</v>
      </c>
      <c r="AM676" s="13">
        <f t="shared" si="185"/>
        <v>8.3483544433185219</v>
      </c>
      <c r="AN676" s="12">
        <f t="shared" si="186"/>
        <v>0.13717647118148146</v>
      </c>
    </row>
    <row r="677" spans="1:40" x14ac:dyDescent="0.3">
      <c r="A677" s="13">
        <f t="shared" si="170"/>
        <v>0.10471285480509003</v>
      </c>
      <c r="C677" s="13" t="str">
        <f t="shared" si="171"/>
        <v>A</v>
      </c>
      <c r="D677" s="12">
        <f t="shared" si="172"/>
        <v>-2</v>
      </c>
      <c r="H677" s="13">
        <f t="shared" si="173"/>
        <v>12.069763508945288</v>
      </c>
      <c r="I677" s="12">
        <f t="shared" si="174"/>
        <v>4.1376153381569573E-2</v>
      </c>
      <c r="M677" s="13">
        <f t="shared" si="175"/>
        <v>8.7014780231799165</v>
      </c>
      <c r="N677" s="12">
        <f t="shared" si="176"/>
        <v>0.10908603642785238</v>
      </c>
      <c r="R677" s="13">
        <f t="shared" si="177"/>
        <v>8.4682764586009789</v>
      </c>
      <c r="S677" s="12">
        <f t="shared" si="178"/>
        <v>0.12953514200359129</v>
      </c>
      <c r="X677" s="13">
        <f t="shared" si="179"/>
        <v>8.4241247020166785</v>
      </c>
      <c r="Y677" s="12">
        <f t="shared" si="180"/>
        <v>0.13594984188863238</v>
      </c>
      <c r="AC677" s="13">
        <f t="shared" si="181"/>
        <v>8.4125349232590168</v>
      </c>
      <c r="AD677" s="12">
        <f t="shared" si="182"/>
        <v>0.13797380262247672</v>
      </c>
      <c r="AH677" s="13">
        <f t="shared" si="183"/>
        <v>8.4090921960080287</v>
      </c>
      <c r="AI677" s="12">
        <f t="shared" si="184"/>
        <v>0.13861339781419724</v>
      </c>
      <c r="AM677" s="13">
        <f t="shared" si="185"/>
        <v>8.4080252947678495</v>
      </c>
      <c r="AN677" s="12">
        <f t="shared" si="186"/>
        <v>0.13881561235045289</v>
      </c>
    </row>
    <row r="678" spans="1:40" x14ac:dyDescent="0.3">
      <c r="A678" s="13">
        <f t="shared" si="170"/>
        <v>0.10616955571987244</v>
      </c>
      <c r="C678" s="13" t="str">
        <f t="shared" si="171"/>
        <v>A</v>
      </c>
      <c r="D678" s="12">
        <f t="shared" si="172"/>
        <v>-2</v>
      </c>
      <c r="H678" s="13">
        <f t="shared" si="173"/>
        <v>11.994077135579657</v>
      </c>
      <c r="I678" s="12">
        <f t="shared" si="174"/>
        <v>4.3251010176002302E-2</v>
      </c>
      <c r="M678" s="13">
        <f t="shared" si="175"/>
        <v>8.7588864053327899</v>
      </c>
      <c r="N678" s="12">
        <f t="shared" si="176"/>
        <v>0.11077666025967035</v>
      </c>
      <c r="R678" s="13">
        <f t="shared" si="177"/>
        <v>8.5282220816081189</v>
      </c>
      <c r="S678" s="12">
        <f t="shared" si="178"/>
        <v>0.13120386540606677</v>
      </c>
      <c r="X678" s="13">
        <f t="shared" si="179"/>
        <v>8.4842235303646536</v>
      </c>
      <c r="Y678" s="12">
        <f t="shared" si="180"/>
        <v>0.13761282393368685</v>
      </c>
      <c r="AC678" s="13">
        <f t="shared" si="181"/>
        <v>8.4726377924284968</v>
      </c>
      <c r="AD678" s="12">
        <f t="shared" si="182"/>
        <v>0.13963506394523117</v>
      </c>
      <c r="AH678" s="13">
        <f t="shared" si="183"/>
        <v>8.4691923773774533</v>
      </c>
      <c r="AI678" s="12">
        <f t="shared" si="184"/>
        <v>0.14027412389460411</v>
      </c>
      <c r="AM678" s="13">
        <f t="shared" si="185"/>
        <v>8.4681242433512285</v>
      </c>
      <c r="AN678" s="12">
        <f t="shared" si="186"/>
        <v>0.1404761700447999</v>
      </c>
    </row>
    <row r="679" spans="1:40" x14ac:dyDescent="0.3">
      <c r="A679" s="13">
        <f t="shared" si="170"/>
        <v>0.10764652136298332</v>
      </c>
      <c r="C679" s="13" t="str">
        <f t="shared" si="171"/>
        <v>A</v>
      </c>
      <c r="D679" s="12">
        <f t="shared" si="172"/>
        <v>-2</v>
      </c>
      <c r="H679" s="13">
        <f t="shared" si="173"/>
        <v>11.928004184555704</v>
      </c>
      <c r="I679" s="12">
        <f t="shared" si="174"/>
        <v>4.514027354310074E-2</v>
      </c>
      <c r="M679" s="13">
        <f t="shared" si="175"/>
        <v>8.816774158188208</v>
      </c>
      <c r="N679" s="12">
        <f t="shared" si="176"/>
        <v>0.11248869995776432</v>
      </c>
      <c r="R679" s="13">
        <f t="shared" si="177"/>
        <v>8.5885975943569743</v>
      </c>
      <c r="S679" s="12">
        <f t="shared" si="178"/>
        <v>0.13289423339883669</v>
      </c>
      <c r="X679" s="13">
        <f t="shared" si="179"/>
        <v>8.5447521641729711</v>
      </c>
      <c r="Y679" s="12">
        <f t="shared" si="180"/>
        <v>0.13929749394756299</v>
      </c>
      <c r="AC679" s="13">
        <f t="shared" si="181"/>
        <v>8.5331712567760398</v>
      </c>
      <c r="AD679" s="12">
        <f t="shared" si="182"/>
        <v>0.14131802495192627</v>
      </c>
      <c r="AH679" s="13">
        <f t="shared" si="183"/>
        <v>8.5297234703299374</v>
      </c>
      <c r="AI679" s="12">
        <f t="shared" si="184"/>
        <v>0.14195655318355674</v>
      </c>
      <c r="AM679" s="13">
        <f t="shared" si="185"/>
        <v>8.5286542098251896</v>
      </c>
      <c r="AN679" s="12">
        <f t="shared" si="186"/>
        <v>0.14215843204484682</v>
      </c>
    </row>
    <row r="680" spans="1:40" x14ac:dyDescent="0.3">
      <c r="A680" s="13">
        <f t="shared" si="170"/>
        <v>0.10914403364487556</v>
      </c>
      <c r="C680" s="13" t="str">
        <f t="shared" si="171"/>
        <v>A</v>
      </c>
      <c r="D680" s="12">
        <f t="shared" si="172"/>
        <v>-2</v>
      </c>
      <c r="H680" s="13">
        <f t="shared" si="173"/>
        <v>11.870609491178199</v>
      </c>
      <c r="I680" s="12">
        <f t="shared" si="174"/>
        <v>4.7044762794855026E-2</v>
      </c>
      <c r="M680" s="13">
        <f t="shared" si="175"/>
        <v>8.8751428610872498</v>
      </c>
      <c r="N680" s="12">
        <f t="shared" si="176"/>
        <v>0.11422245141776791</v>
      </c>
      <c r="R680" s="13">
        <f t="shared" si="177"/>
        <v>8.6494059511278909</v>
      </c>
      <c r="S680" s="12">
        <f t="shared" si="178"/>
        <v>0.13460653818702437</v>
      </c>
      <c r="X680" s="13">
        <f t="shared" si="179"/>
        <v>8.6057135638183553</v>
      </c>
      <c r="Y680" s="12">
        <f t="shared" si="180"/>
        <v>0.14100414375242623</v>
      </c>
      <c r="AC680" s="13">
        <f t="shared" si="181"/>
        <v>8.5941382637838224</v>
      </c>
      <c r="AD680" s="12">
        <f t="shared" si="182"/>
        <v>0.14302297738670938</v>
      </c>
      <c r="AH680" s="13">
        <f t="shared" si="183"/>
        <v>8.5906884172545404</v>
      </c>
      <c r="AI680" s="12">
        <f t="shared" si="184"/>
        <v>0.14366097740414138</v>
      </c>
      <c r="AM680" s="13">
        <f t="shared" si="185"/>
        <v>8.5896181348788847</v>
      </c>
      <c r="AN680" s="12">
        <f t="shared" si="186"/>
        <v>0.14386269006736171</v>
      </c>
    </row>
    <row r="681" spans="1:40" x14ac:dyDescent="0.3">
      <c r="A681" s="13">
        <f t="shared" si="170"/>
        <v>0.11066237839776662</v>
      </c>
      <c r="C681" s="13" t="str">
        <f t="shared" si="171"/>
        <v>A</v>
      </c>
      <c r="D681" s="12">
        <f t="shared" si="172"/>
        <v>-2</v>
      </c>
      <c r="H681" s="13">
        <f t="shared" si="173"/>
        <v>11.821087177798802</v>
      </c>
      <c r="I681" s="12">
        <f t="shared" si="174"/>
        <v>4.8965242181044116E-2</v>
      </c>
      <c r="M681" s="13">
        <f t="shared" si="175"/>
        <v>8.9339941596719719</v>
      </c>
      <c r="N681" s="12">
        <f t="shared" si="176"/>
        <v>0.11597821442940849</v>
      </c>
      <c r="R681" s="13">
        <f t="shared" si="177"/>
        <v>8.7106501264730163</v>
      </c>
      <c r="S681" s="12">
        <f t="shared" si="178"/>
        <v>0.13634107596133482</v>
      </c>
      <c r="X681" s="13">
        <f t="shared" si="179"/>
        <v>8.6671107095146045</v>
      </c>
      <c r="Y681" s="12">
        <f t="shared" si="180"/>
        <v>0.14273306916057987</v>
      </c>
      <c r="AC681" s="13">
        <f t="shared" si="181"/>
        <v>8.655541780905093</v>
      </c>
      <c r="AD681" s="12">
        <f t="shared" si="182"/>
        <v>0.14475021698435006</v>
      </c>
      <c r="AH681" s="13">
        <f t="shared" si="183"/>
        <v>8.6520901805663897</v>
      </c>
      <c r="AI681" s="12">
        <f t="shared" si="184"/>
        <v>0.14538769227014878</v>
      </c>
      <c r="AM681" s="13">
        <f t="shared" si="185"/>
        <v>8.6510189792459169</v>
      </c>
      <c r="AN681" s="12">
        <f t="shared" si="186"/>
        <v>0.14558923981983615</v>
      </c>
    </row>
    <row r="682" spans="1:40" x14ac:dyDescent="0.3">
      <c r="A682" s="13">
        <f t="shared" si="170"/>
        <v>0.1122018454301964</v>
      </c>
      <c r="C682" s="13" t="str">
        <f t="shared" si="171"/>
        <v>A</v>
      </c>
      <c r="D682" s="12">
        <f t="shared" si="172"/>
        <v>-2</v>
      </c>
      <c r="H682" s="13">
        <f t="shared" si="173"/>
        <v>11.77873843373502</v>
      </c>
      <c r="I682" s="12">
        <f t="shared" si="174"/>
        <v>5.0902429718504949E-2</v>
      </c>
      <c r="M682" s="13">
        <f t="shared" si="175"/>
        <v>8.9933297641615688</v>
      </c>
      <c r="N682" s="12">
        <f t="shared" si="176"/>
        <v>0.11775629273468458</v>
      </c>
      <c r="R682" s="13">
        <f t="shared" si="177"/>
        <v>8.7723331153149449</v>
      </c>
      <c r="S682" s="12">
        <f t="shared" si="178"/>
        <v>0.13809814695316691</v>
      </c>
      <c r="X682" s="13">
        <f t="shared" si="179"/>
        <v>8.7289466014258572</v>
      </c>
      <c r="Y682" s="12">
        <f t="shared" si="180"/>
        <v>0.14448457002949938</v>
      </c>
      <c r="AC682" s="13">
        <f t="shared" si="181"/>
        <v>8.717384795676665</v>
      </c>
      <c r="AD682" s="12">
        <f t="shared" si="182"/>
        <v>0.14650004352527249</v>
      </c>
      <c r="AH682" s="13">
        <f t="shared" si="183"/>
        <v>8.7139317428190193</v>
      </c>
      <c r="AI682" s="12">
        <f t="shared" si="184"/>
        <v>0.14713699754110646</v>
      </c>
      <c r="AM682" s="13">
        <f t="shared" si="185"/>
        <v>8.71285972381642</v>
      </c>
      <c r="AN682" s="12">
        <f t="shared" si="186"/>
        <v>0.14733838105551889</v>
      </c>
    </row>
    <row r="683" spans="1:40" x14ac:dyDescent="0.3">
      <c r="A683" s="13">
        <f t="shared" si="170"/>
        <v>0.11376272858234301</v>
      </c>
      <c r="C683" s="13" t="str">
        <f t="shared" si="171"/>
        <v>A</v>
      </c>
      <c r="D683" s="12">
        <f t="shared" si="172"/>
        <v>-2</v>
      </c>
      <c r="H683" s="13">
        <f t="shared" si="173"/>
        <v>11.742953821304347</v>
      </c>
      <c r="I683" s="12">
        <f t="shared" si="174"/>
        <v>5.28570044192355E-2</v>
      </c>
      <c r="M683" s="13">
        <f t="shared" si="175"/>
        <v>9.0531514477143311</v>
      </c>
      <c r="N683" s="12">
        <f t="shared" si="176"/>
        <v>0.11955699408667524</v>
      </c>
      <c r="R683" s="13">
        <f t="shared" si="177"/>
        <v>8.8344579330460267</v>
      </c>
      <c r="S683" s="12">
        <f t="shared" si="178"/>
        <v>0.13987805549048465</v>
      </c>
      <c r="X683" s="13">
        <f t="shared" si="179"/>
        <v>8.7912242597801544</v>
      </c>
      <c r="Y683" s="12">
        <f t="shared" si="180"/>
        <v>0.14625895031762751</v>
      </c>
      <c r="AC683" s="13">
        <f t="shared" si="181"/>
        <v>8.779670315831817</v>
      </c>
      <c r="AD683" s="12">
        <f t="shared" si="182"/>
        <v>0.14827276089134825</v>
      </c>
      <c r="AH683" s="13">
        <f t="shared" si="183"/>
        <v>8.7762161068168361</v>
      </c>
      <c r="AI683" s="12">
        <f t="shared" si="184"/>
        <v>0.14890919707807287</v>
      </c>
      <c r="AM683" s="13">
        <f t="shared" si="185"/>
        <v>8.7751433697496797</v>
      </c>
      <c r="AN683" s="12">
        <f t="shared" si="186"/>
        <v>0.14911041762920896</v>
      </c>
    </row>
    <row r="684" spans="1:40" x14ac:dyDescent="0.3">
      <c r="A684" s="13">
        <f t="shared" si="170"/>
        <v>0.11534532578210922</v>
      </c>
      <c r="C684" s="13" t="str">
        <f t="shared" si="171"/>
        <v>A</v>
      </c>
      <c r="D684" s="12">
        <f t="shared" si="172"/>
        <v>-2</v>
      </c>
      <c r="H684" s="13">
        <f t="shared" si="173"/>
        <v>11.713199052170323</v>
      </c>
      <c r="I684" s="12">
        <f t="shared" si="174"/>
        <v>5.482961226028385E-2</v>
      </c>
      <c r="M684" s="13">
        <f t="shared" si="175"/>
        <v>9.1134610448709985</v>
      </c>
      <c r="N684" s="12">
        <f t="shared" si="176"/>
        <v>0.12138063030900081</v>
      </c>
      <c r="R684" s="13">
        <f t="shared" si="177"/>
        <v>8.8970276156284118</v>
      </c>
      <c r="S684" s="12">
        <f t="shared" si="178"/>
        <v>0.14168111005446132</v>
      </c>
      <c r="X684" s="13">
        <f t="shared" si="179"/>
        <v>8.8539467249831159</v>
      </c>
      <c r="Y684" s="12">
        <f t="shared" si="180"/>
        <v>0.14805651814094473</v>
      </c>
      <c r="AC684" s="13">
        <f t="shared" si="181"/>
        <v>8.8424013694134</v>
      </c>
      <c r="AD684" s="12">
        <f t="shared" si="182"/>
        <v>0.15006867712246399</v>
      </c>
      <c r="AH684" s="13">
        <f t="shared" si="183"/>
        <v>8.8389462957280411</v>
      </c>
      <c r="AI684" s="12">
        <f t="shared" si="184"/>
        <v>0.15070459890020499</v>
      </c>
      <c r="AM684" s="13">
        <f t="shared" si="185"/>
        <v>8.8378729385867185</v>
      </c>
      <c r="AN684" s="12">
        <f t="shared" si="186"/>
        <v>0.15090565755382485</v>
      </c>
    </row>
    <row r="685" spans="1:40" x14ac:dyDescent="0.3">
      <c r="A685" s="13">
        <f t="shared" si="170"/>
        <v>0.11694993910198717</v>
      </c>
      <c r="C685" s="13" t="str">
        <f t="shared" si="171"/>
        <v>A</v>
      </c>
      <c r="D685" s="12">
        <f t="shared" si="172"/>
        <v>-2</v>
      </c>
      <c r="H685" s="13">
        <f t="shared" si="173"/>
        <v>11.689003453572154</v>
      </c>
      <c r="I685" s="12">
        <f t="shared" si="174"/>
        <v>5.6820871154927392E-2</v>
      </c>
      <c r="M685" s="13">
        <f t="shared" si="175"/>
        <v>9.1742604500751366</v>
      </c>
      <c r="N685" s="12">
        <f t="shared" si="176"/>
        <v>0.12322751735594781</v>
      </c>
      <c r="R685" s="13">
        <f t="shared" si="177"/>
        <v>8.9600452196947611</v>
      </c>
      <c r="S685" s="12">
        <f t="shared" si="178"/>
        <v>0.14350762333690287</v>
      </c>
      <c r="X685" s="13">
        <f t="shared" si="179"/>
        <v>8.9171170577322396</v>
      </c>
      <c r="Y685" s="12">
        <f t="shared" si="180"/>
        <v>0.14987758583031924</v>
      </c>
      <c r="AC685" s="13">
        <f t="shared" si="181"/>
        <v>8.9055810048872495</v>
      </c>
      <c r="AD685" s="12">
        <f t="shared" si="182"/>
        <v>0.15188810447386994</v>
      </c>
      <c r="AH685" s="13">
        <f t="shared" si="183"/>
        <v>8.9021253531976079</v>
      </c>
      <c r="AI685" s="12">
        <f t="shared" si="184"/>
        <v>0.15252351524210805</v>
      </c>
      <c r="AM685" s="13">
        <f t="shared" si="185"/>
        <v>8.9010514723633936</v>
      </c>
      <c r="AN685" s="12">
        <f t="shared" si="186"/>
        <v>0.15272441305775342</v>
      </c>
    </row>
    <row r="686" spans="1:40" x14ac:dyDescent="0.3">
      <c r="A686" s="13">
        <f t="shared" si="170"/>
        <v>0.11857687481671617</v>
      </c>
      <c r="C686" s="13" t="str">
        <f t="shared" si="171"/>
        <v>A</v>
      </c>
      <c r="D686" s="12">
        <f t="shared" si="172"/>
        <v>-2</v>
      </c>
      <c r="H686" s="13">
        <f t="shared" si="173"/>
        <v>11.669950540481054</v>
      </c>
      <c r="I686" s="12">
        <f t="shared" si="174"/>
        <v>5.8831375123783565E-2</v>
      </c>
      <c r="M686" s="13">
        <f t="shared" si="175"/>
        <v>9.2355516162663989</v>
      </c>
      <c r="N686" s="12">
        <f t="shared" si="176"/>
        <v>0.12509797537327899</v>
      </c>
      <c r="R686" s="13">
        <f t="shared" si="177"/>
        <v>9.0235138226496723</v>
      </c>
      <c r="S686" s="12">
        <f t="shared" si="178"/>
        <v>0.14535791229846673</v>
      </c>
      <c r="X686" s="13">
        <f t="shared" si="179"/>
        <v>8.9807383391311877</v>
      </c>
      <c r="Y686" s="12">
        <f t="shared" si="180"/>
        <v>0.15172246998965547</v>
      </c>
      <c r="AC686" s="13">
        <f t="shared" si="181"/>
        <v>8.9692122912559622</v>
      </c>
      <c r="AD686" s="12">
        <f t="shared" si="182"/>
        <v>0.15373135947432523</v>
      </c>
      <c r="AH686" s="13">
        <f t="shared" si="183"/>
        <v>8.9657563434608623</v>
      </c>
      <c r="AI686" s="12">
        <f t="shared" si="184"/>
        <v>0.15436626261198089</v>
      </c>
      <c r="AM686" s="13">
        <f t="shared" si="185"/>
        <v>8.9646820337237276</v>
      </c>
      <c r="AN686" s="12">
        <f t="shared" si="186"/>
        <v>0.15456700064299625</v>
      </c>
    </row>
    <row r="687" spans="1:40" x14ac:dyDescent="0.3">
      <c r="A687" s="13">
        <f t="shared" si="170"/>
        <v>0.12022644346174111</v>
      </c>
      <c r="C687" s="13" t="str">
        <f t="shared" si="171"/>
        <v>A</v>
      </c>
      <c r="D687" s="12">
        <f t="shared" si="172"/>
        <v>-2</v>
      </c>
      <c r="H687" s="13">
        <f t="shared" si="173"/>
        <v>11.655670251797972</v>
      </c>
      <c r="I687" s="12">
        <f t="shared" si="174"/>
        <v>6.0861697819506982E-2</v>
      </c>
      <c r="M687" s="13">
        <f t="shared" si="175"/>
        <v>9.2973365535427739</v>
      </c>
      <c r="N687" s="12">
        <f t="shared" si="176"/>
        <v>0.12699232875974212</v>
      </c>
      <c r="R687" s="13">
        <f t="shared" si="177"/>
        <v>9.0874365227718439</v>
      </c>
      <c r="S687" s="12">
        <f t="shared" si="178"/>
        <v>0.14723229822768247</v>
      </c>
      <c r="X687" s="13">
        <f t="shared" si="179"/>
        <v>9.0448136708047144</v>
      </c>
      <c r="Y687" s="12">
        <f t="shared" si="180"/>
        <v>0.15359149155484481</v>
      </c>
      <c r="AC687" s="13">
        <f t="shared" si="181"/>
        <v>9.0332983181730011</v>
      </c>
      <c r="AD687" s="12">
        <f t="shared" si="182"/>
        <v>0.1555987629850468</v>
      </c>
      <c r="AH687" s="13">
        <f t="shared" si="183"/>
        <v>9.0298423514572246</v>
      </c>
      <c r="AI687" s="12">
        <f t="shared" si="184"/>
        <v>0.15623316185056552</v>
      </c>
      <c r="AM687" s="13">
        <f t="shared" si="185"/>
        <v>9.028767706033543</v>
      </c>
      <c r="AN687" s="12">
        <f t="shared" si="186"/>
        <v>0.15643374114411951</v>
      </c>
    </row>
    <row r="688" spans="1:40" x14ac:dyDescent="0.3">
      <c r="A688" s="13">
        <f t="shared" si="170"/>
        <v>0.12189895989248654</v>
      </c>
      <c r="C688" s="13" t="str">
        <f t="shared" si="171"/>
        <v>A</v>
      </c>
      <c r="D688" s="12">
        <f t="shared" si="172"/>
        <v>-2</v>
      </c>
      <c r="H688" s="13">
        <f t="shared" si="173"/>
        <v>11.645832512723326</v>
      </c>
      <c r="I688" s="12">
        <f t="shared" si="174"/>
        <v>6.2912395525108869E-2</v>
      </c>
      <c r="M688" s="13">
        <f t="shared" si="175"/>
        <v>9.3596173278883956</v>
      </c>
      <c r="N688" s="12">
        <f t="shared" si="176"/>
        <v>0.12891090622929613</v>
      </c>
      <c r="R688" s="13">
        <f t="shared" si="177"/>
        <v>9.1518164393168568</v>
      </c>
      <c r="S688" s="12">
        <f t="shared" si="178"/>
        <v>0.14913110680079089</v>
      </c>
      <c r="X688" s="13">
        <f t="shared" si="179"/>
        <v>9.1093461750136626</v>
      </c>
      <c r="Y688" s="12">
        <f t="shared" si="180"/>
        <v>0.15548497585353713</v>
      </c>
      <c r="AC688" s="13">
        <f t="shared" si="181"/>
        <v>9.0978421960570035</v>
      </c>
      <c r="AD688" s="12">
        <f t="shared" si="182"/>
        <v>0.15749064025947845</v>
      </c>
      <c r="AH688" s="13">
        <f t="shared" si="183"/>
        <v>9.0943864829441878</v>
      </c>
      <c r="AI688" s="12">
        <f t="shared" si="184"/>
        <v>0.15812453819091676</v>
      </c>
      <c r="AM688" s="13">
        <f t="shared" si="185"/>
        <v>9.0933115934944517</v>
      </c>
      <c r="AN688" s="12">
        <f t="shared" si="186"/>
        <v>0.15832495978802333</v>
      </c>
    </row>
    <row r="689" spans="1:40" x14ac:dyDescent="0.3">
      <c r="A689" s="13">
        <f t="shared" si="170"/>
        <v>0.123594743344451</v>
      </c>
      <c r="C689" s="13" t="str">
        <f t="shared" si="171"/>
        <v>A</v>
      </c>
      <c r="D689" s="12">
        <f t="shared" si="172"/>
        <v>-2</v>
      </c>
      <c r="H689" s="13">
        <f t="shared" si="173"/>
        <v>11.640141862462702</v>
      </c>
      <c r="I689" s="12">
        <f t="shared" si="174"/>
        <v>6.4984009720505193E-2</v>
      </c>
      <c r="M689" s="13">
        <f t="shared" si="175"/>
        <v>9.4223960599631891</v>
      </c>
      <c r="N689" s="12">
        <f t="shared" si="176"/>
        <v>0.13085404087406535</v>
      </c>
      <c r="R689" s="13">
        <f t="shared" si="177"/>
        <v>9.2166567126206118</v>
      </c>
      <c r="S689" s="12">
        <f t="shared" si="178"/>
        <v>0.15105466814240412</v>
      </c>
      <c r="X689" s="13">
        <f t="shared" si="179"/>
        <v>9.1743389947704674</v>
      </c>
      <c r="Y689" s="12">
        <f t="shared" si="180"/>
        <v>0.15740325266573399</v>
      </c>
      <c r="AC689" s="13">
        <f t="shared" si="181"/>
        <v>9.1628470562065445</v>
      </c>
      <c r="AD689" s="12">
        <f t="shared" si="182"/>
        <v>0.1594073210038818</v>
      </c>
      <c r="AH689" s="13">
        <f t="shared" si="183"/>
        <v>9.1593918646117256</v>
      </c>
      <c r="AI689" s="12">
        <f t="shared" si="184"/>
        <v>0.16004072131899374</v>
      </c>
      <c r="AM689" s="13">
        <f t="shared" si="185"/>
        <v>9.1583168212580883</v>
      </c>
      <c r="AN689" s="12">
        <f t="shared" si="186"/>
        <v>0.1602409862545339</v>
      </c>
    </row>
    <row r="690" spans="1:40" x14ac:dyDescent="0.3">
      <c r="A690" s="13">
        <f t="shared" si="170"/>
        <v>0.12531411749414142</v>
      </c>
      <c r="C690" s="13" t="str">
        <f t="shared" si="171"/>
        <v>A</v>
      </c>
      <c r="D690" s="12">
        <f t="shared" si="172"/>
        <v>-2</v>
      </c>
      <c r="H690" s="13">
        <f t="shared" si="173"/>
        <v>11.638332944091554</v>
      </c>
      <c r="I690" s="12">
        <f t="shared" si="174"/>
        <v>6.7077069292512101E-2</v>
      </c>
      <c r="M690" s="13">
        <f t="shared" si="175"/>
        <v>9.4856749239514482</v>
      </c>
      <c r="N690" s="12">
        <f t="shared" si="176"/>
        <v>0.13282207022804568</v>
      </c>
      <c r="R690" s="13">
        <f t="shared" si="177"/>
        <v>9.2819605042035587</v>
      </c>
      <c r="S690" s="12">
        <f t="shared" si="178"/>
        <v>0.15300331688700858</v>
      </c>
      <c r="X690" s="13">
        <f t="shared" si="179"/>
        <v>9.2397952939548365</v>
      </c>
      <c r="Y690" s="12">
        <f t="shared" si="180"/>
        <v>0.15934665628522732</v>
      </c>
      <c r="AC690" s="13">
        <f t="shared" si="181"/>
        <v>9.2283160509150868</v>
      </c>
      <c r="AD690" s="12">
        <f t="shared" si="182"/>
        <v>0.16134913943877255</v>
      </c>
      <c r="AH690" s="13">
        <f t="shared" si="183"/>
        <v>9.2248616441970182</v>
      </c>
      <c r="AI690" s="12">
        <f t="shared" si="184"/>
        <v>0.16198204543509623</v>
      </c>
      <c r="AM690" s="13">
        <f t="shared" si="185"/>
        <v>9.2237865355407447</v>
      </c>
      <c r="AN690" s="12">
        <f t="shared" si="186"/>
        <v>0.1621821547378399</v>
      </c>
    </row>
    <row r="691" spans="1:40" x14ac:dyDescent="0.3">
      <c r="A691" s="13">
        <f t="shared" si="170"/>
        <v>0.12705741052085406</v>
      </c>
      <c r="C691" s="13" t="str">
        <f t="shared" si="171"/>
        <v>A</v>
      </c>
      <c r="D691" s="12">
        <f t="shared" si="172"/>
        <v>-2</v>
      </c>
      <c r="H691" s="13">
        <f t="shared" si="173"/>
        <v>11.640166696989054</v>
      </c>
      <c r="I691" s="12">
        <f t="shared" si="174"/>
        <v>6.91920924485349E-2</v>
      </c>
      <c r="M691" s="13">
        <f t="shared" si="175"/>
        <v>9.5494561464663974</v>
      </c>
      <c r="N691" s="12">
        <f t="shared" si="176"/>
        <v>0.13481533633157314</v>
      </c>
      <c r="R691" s="13">
        <f t="shared" si="177"/>
        <v>9.3477309968754732</v>
      </c>
      <c r="S691" s="12">
        <f t="shared" si="178"/>
        <v>0.1549773922413166</v>
      </c>
      <c r="X691" s="13">
        <f t="shared" si="179"/>
        <v>9.3057182574300157</v>
      </c>
      <c r="Y691" s="12">
        <f t="shared" si="180"/>
        <v>0.16131552558188661</v>
      </c>
      <c r="AC691" s="13">
        <f t="shared" si="181"/>
        <v>9.2942523535864758</v>
      </c>
      <c r="AD691" s="12">
        <f t="shared" si="182"/>
        <v>0.16331643436120544</v>
      </c>
      <c r="AH691" s="13">
        <f t="shared" si="183"/>
        <v>9.2907989905995034</v>
      </c>
      <c r="AI691" s="12">
        <f t="shared" si="184"/>
        <v>0.16394884931615042</v>
      </c>
      <c r="AM691" s="13">
        <f t="shared" si="185"/>
        <v>9.2897239037382207</v>
      </c>
      <c r="AN691" s="12">
        <f t="shared" si="186"/>
        <v>0.16414880400877901</v>
      </c>
    </row>
    <row r="692" spans="1:40" x14ac:dyDescent="0.3">
      <c r="A692" s="13">
        <f t="shared" si="170"/>
        <v>0.12882495516931339</v>
      </c>
      <c r="C692" s="13" t="str">
        <f t="shared" si="171"/>
        <v>A</v>
      </c>
      <c r="D692" s="12">
        <f t="shared" si="172"/>
        <v>-2</v>
      </c>
      <c r="H692" s="13">
        <f t="shared" si="173"/>
        <v>11.645427125507899</v>
      </c>
      <c r="I692" s="12">
        <f t="shared" si="174"/>
        <v>7.1329588382574319E-2</v>
      </c>
      <c r="M692" s="13">
        <f t="shared" si="175"/>
        <v>9.61374200550752</v>
      </c>
      <c r="N692" s="12">
        <f t="shared" si="176"/>
        <v>0.13683418579657078</v>
      </c>
      <c r="R692" s="13">
        <f t="shared" si="177"/>
        <v>9.4139713948410328</v>
      </c>
      <c r="S692" s="12">
        <f t="shared" si="178"/>
        <v>0.15697723804747715</v>
      </c>
      <c r="X692" s="13">
        <f t="shared" si="179"/>
        <v>9.3721110911590912</v>
      </c>
      <c r="Y692" s="12">
        <f t="shared" si="180"/>
        <v>0.16331020406480848</v>
      </c>
      <c r="AC692" s="13">
        <f t="shared" si="181"/>
        <v>9.3606591588505488</v>
      </c>
      <c r="AD692" s="12">
        <f t="shared" si="182"/>
        <v>0.16530954920792124</v>
      </c>
      <c r="AH692" s="13">
        <f t="shared" si="183"/>
        <v>9.3572070939961982</v>
      </c>
      <c r="AI692" s="12">
        <f t="shared" si="184"/>
        <v>0.16594147637885617</v>
      </c>
      <c r="AM692" s="13">
        <f t="shared" si="185"/>
        <v>9.3561321145412304</v>
      </c>
      <c r="AN692" s="12">
        <f t="shared" si="186"/>
        <v>0.16614127747798452</v>
      </c>
    </row>
    <row r="693" spans="1:40" x14ac:dyDescent="0.3">
      <c r="A693" s="13">
        <f t="shared" si="170"/>
        <v>0.13061708881318398</v>
      </c>
      <c r="C693" s="13" t="str">
        <f t="shared" si="171"/>
        <v>A</v>
      </c>
      <c r="D693" s="12">
        <f t="shared" si="172"/>
        <v>-2</v>
      </c>
      <c r="H693" s="13">
        <f t="shared" si="173"/>
        <v>11.653918543139197</v>
      </c>
      <c r="I693" s="12">
        <f t="shared" si="174"/>
        <v>7.3490058733063149E-2</v>
      </c>
      <c r="M693" s="13">
        <f t="shared" si="175"/>
        <v>9.6785348294684201</v>
      </c>
      <c r="N693" s="12">
        <f t="shared" si="176"/>
        <v>0.13887896987259268</v>
      </c>
      <c r="R693" s="13">
        <f t="shared" si="177"/>
        <v>9.4806849238057822</v>
      </c>
      <c r="S693" s="12">
        <f t="shared" si="178"/>
        <v>0.15900320284716346</v>
      </c>
      <c r="X693" s="13">
        <f t="shared" si="179"/>
        <v>9.4389770223218949</v>
      </c>
      <c r="Y693" s="12">
        <f t="shared" si="180"/>
        <v>0.16533103994634224</v>
      </c>
      <c r="AC693" s="13">
        <f t="shared" si="181"/>
        <v>9.4275396826791642</v>
      </c>
      <c r="AD693" s="12">
        <f t="shared" si="182"/>
        <v>0.16732883211937047</v>
      </c>
      <c r="AH693" s="13">
        <f t="shared" si="183"/>
        <v>9.4240891659573887</v>
      </c>
      <c r="AI693" s="12">
        <f t="shared" si="184"/>
        <v>0.16796027474371106</v>
      </c>
      <c r="AM693" s="13">
        <f t="shared" si="185"/>
        <v>9.4230143780508371</v>
      </c>
      <c r="AN693" s="12">
        <f t="shared" si="186"/>
        <v>0.16815992325991014</v>
      </c>
    </row>
    <row r="694" spans="1:40" x14ac:dyDescent="0.3">
      <c r="A694" s="13">
        <f t="shared" si="170"/>
        <v>0.13243415351946639</v>
      </c>
      <c r="C694" s="13" t="str">
        <f t="shared" si="171"/>
        <v>A</v>
      </c>
      <c r="D694" s="12">
        <f t="shared" si="172"/>
        <v>-2</v>
      </c>
      <c r="H694" s="13">
        <f t="shared" si="173"/>
        <v>11.665463211287443</v>
      </c>
      <c r="I694" s="12">
        <f t="shared" si="174"/>
        <v>7.5673998864842537E-2</v>
      </c>
      <c r="M694" s="13">
        <f t="shared" si="175"/>
        <v>9.7438369961925595</v>
      </c>
      <c r="N694" s="12">
        <f t="shared" si="176"/>
        <v>0.14095004451367948</v>
      </c>
      <c r="R694" s="13">
        <f t="shared" si="177"/>
        <v>9.547874831083254</v>
      </c>
      <c r="S694" s="12">
        <f t="shared" si="178"/>
        <v>0.16105563994654473</v>
      </c>
      <c r="X694" s="13">
        <f t="shared" si="179"/>
        <v>9.5063192994321586</v>
      </c>
      <c r="Y694" s="12">
        <f t="shared" si="180"/>
        <v>0.16737838620700343</v>
      </c>
      <c r="AC694" s="13">
        <f t="shared" si="181"/>
        <v>9.4948971625027347</v>
      </c>
      <c r="AD694" s="12">
        <f t="shared" si="182"/>
        <v>0.16937463600462396</v>
      </c>
      <c r="AH694" s="13">
        <f t="shared" si="183"/>
        <v>9.4914484395628005</v>
      </c>
      <c r="AI694" s="12">
        <f t="shared" si="184"/>
        <v>0.1700055972999214</v>
      </c>
      <c r="AM694" s="13">
        <f t="shared" si="185"/>
        <v>9.4903739258944935</v>
      </c>
      <c r="AN694" s="12">
        <f t="shared" si="186"/>
        <v>0.17020509423774144</v>
      </c>
    </row>
    <row r="695" spans="1:40" x14ac:dyDescent="0.3">
      <c r="A695" s="13">
        <f t="shared" si="170"/>
        <v>0.13427649611378614</v>
      </c>
      <c r="C695" s="13" t="str">
        <f t="shared" si="171"/>
        <v>A</v>
      </c>
      <c r="D695" s="12">
        <f t="shared" si="172"/>
        <v>-2</v>
      </c>
      <c r="H695" s="13">
        <f t="shared" si="173"/>
        <v>11.679899307293613</v>
      </c>
      <c r="I695" s="12">
        <f t="shared" si="174"/>
        <v>7.788189900185595E-2</v>
      </c>
      <c r="M695" s="13">
        <f t="shared" si="175"/>
        <v>9.8096509320742875</v>
      </c>
      <c r="N695" s="12">
        <f t="shared" si="176"/>
        <v>0.14304777044603828</v>
      </c>
      <c r="R695" s="13">
        <f t="shared" si="177"/>
        <v>9.6155443857021314</v>
      </c>
      <c r="S695" s="12">
        <f t="shared" si="178"/>
        <v>0.16313490748215534</v>
      </c>
      <c r="X695" s="13">
        <f t="shared" si="179"/>
        <v>9.5741411924550661</v>
      </c>
      <c r="Y695" s="12">
        <f t="shared" si="180"/>
        <v>0.1694526006612834</v>
      </c>
      <c r="AC695" s="13">
        <f t="shared" si="181"/>
        <v>9.5627348573268574</v>
      </c>
      <c r="AD695" s="12">
        <f t="shared" si="182"/>
        <v>0.17144731860718068</v>
      </c>
      <c r="AH695" s="13">
        <f t="shared" si="183"/>
        <v>9.5592881695178846</v>
      </c>
      <c r="AI695" s="12">
        <f t="shared" si="184"/>
        <v>0.1720778017712104</v>
      </c>
      <c r="AM695" s="13">
        <f t="shared" si="185"/>
        <v>9.5582140113423364</v>
      </c>
      <c r="AN695" s="12">
        <f t="shared" si="186"/>
        <v>0.17227714812920358</v>
      </c>
    </row>
    <row r="696" spans="1:40" x14ac:dyDescent="0.3">
      <c r="A696" s="13">
        <f t="shared" si="170"/>
        <v>0.13614446824659485</v>
      </c>
      <c r="C696" s="13" t="str">
        <f t="shared" si="171"/>
        <v>A</v>
      </c>
      <c r="D696" s="12">
        <f t="shared" si="172"/>
        <v>-2</v>
      </c>
      <c r="H696" s="13">
        <f t="shared" si="173"/>
        <v>11.697079168565672</v>
      </c>
      <c r="I696" s="12">
        <f t="shared" si="174"/>
        <v>8.0114245232563233E-2</v>
      </c>
      <c r="M696" s="13">
        <f t="shared" si="175"/>
        <v>9.87597911120349</v>
      </c>
      <c r="N696" s="12">
        <f t="shared" si="176"/>
        <v>0.1451725132365688</v>
      </c>
      <c r="R696" s="13">
        <f t="shared" si="177"/>
        <v>9.683696878514656</v>
      </c>
      <c r="S696" s="12">
        <f t="shared" si="178"/>
        <v>0.1652413684876769</v>
      </c>
      <c r="X696" s="13">
        <f t="shared" si="179"/>
        <v>9.6424459929252269</v>
      </c>
      <c r="Y696" s="12">
        <f t="shared" si="180"/>
        <v>0.17155404602437518</v>
      </c>
      <c r="AC696" s="13">
        <f t="shared" si="181"/>
        <v>9.6310560478495475</v>
      </c>
      <c r="AD696" s="12">
        <f t="shared" si="182"/>
        <v>0.17354724257169116</v>
      </c>
      <c r="AH696" s="13">
        <f t="shared" si="183"/>
        <v>9.6276116322707619</v>
      </c>
      <c r="AI696" s="12">
        <f t="shared" si="184"/>
        <v>0.17417725078254165</v>
      </c>
      <c r="AM696" s="13">
        <f t="shared" si="185"/>
        <v>9.6265379094239165</v>
      </c>
      <c r="AN696" s="12">
        <f t="shared" si="186"/>
        <v>0.17437644755328549</v>
      </c>
    </row>
    <row r="697" spans="1:40" x14ac:dyDescent="0.3">
      <c r="A697" s="13">
        <f t="shared" si="170"/>
        <v>0.13803842646028819</v>
      </c>
      <c r="C697" s="13" t="str">
        <f t="shared" si="171"/>
        <v>A</v>
      </c>
      <c r="D697" s="12">
        <f t="shared" si="172"/>
        <v>-2</v>
      </c>
      <c r="H697" s="13">
        <f t="shared" si="173"/>
        <v>11.716867769364169</v>
      </c>
      <c r="I697" s="12">
        <f t="shared" si="174"/>
        <v>8.2371520406362239E-2</v>
      </c>
      <c r="M697" s="13">
        <f t="shared" si="175"/>
        <v>9.9428240545510533</v>
      </c>
      <c r="N697" s="12">
        <f t="shared" si="176"/>
        <v>0.14732464336224413</v>
      </c>
      <c r="R697" s="13">
        <f t="shared" si="177"/>
        <v>9.7523356223052708</v>
      </c>
      <c r="S697" s="12">
        <f t="shared" si="178"/>
        <v>0.16737539096164053</v>
      </c>
      <c r="X697" s="13">
        <f t="shared" si="179"/>
        <v>9.7112370140648725</v>
      </c>
      <c r="Y697" s="12">
        <f t="shared" si="180"/>
        <v>0.17368308997981971</v>
      </c>
      <c r="AC697" s="13">
        <f t="shared" si="181"/>
        <v>9.6998640365786954</v>
      </c>
      <c r="AD697" s="12">
        <f t="shared" si="182"/>
        <v>0.17567477551160107</v>
      </c>
      <c r="AH697" s="13">
        <f t="shared" si="183"/>
        <v>9.6964221261292174</v>
      </c>
      <c r="AI697" s="12">
        <f t="shared" si="184"/>
        <v>0.1763043119277635</v>
      </c>
      <c r="AM697" s="13">
        <f t="shared" si="185"/>
        <v>9.6953489170451341</v>
      </c>
      <c r="AN697" s="12">
        <f t="shared" si="186"/>
        <v>0.17650336009788414</v>
      </c>
    </row>
    <row r="698" spans="1:40" x14ac:dyDescent="0.3">
      <c r="A698" s="13">
        <f t="shared" si="170"/>
        <v>0.1399587322572616</v>
      </c>
      <c r="C698" s="13" t="str">
        <f t="shared" si="171"/>
        <v>A</v>
      </c>
      <c r="D698" s="12">
        <f t="shared" si="172"/>
        <v>-2</v>
      </c>
      <c r="H698" s="13">
        <f t="shared" si="173"/>
        <v>11.739141394519502</v>
      </c>
      <c r="I698" s="12">
        <f t="shared" si="174"/>
        <v>8.4654204936324792E-2</v>
      </c>
      <c r="M698" s="13">
        <f t="shared" si="175"/>
        <v>10.01018832919385</v>
      </c>
      <c r="N698" s="12">
        <f t="shared" si="176"/>
        <v>0.14950453628036967</v>
      </c>
      <c r="R698" s="13">
        <f t="shared" si="177"/>
        <v>9.8214639519001992</v>
      </c>
      <c r="S698" s="12">
        <f t="shared" si="178"/>
        <v>0.16953734793606906</v>
      </c>
      <c r="X698" s="13">
        <f t="shared" si="179"/>
        <v>9.7805175909026723</v>
      </c>
      <c r="Y698" s="12">
        <f t="shared" si="180"/>
        <v>0.17584010524809338</v>
      </c>
      <c r="AC698" s="13">
        <f t="shared" si="181"/>
        <v>9.7691621479500501</v>
      </c>
      <c r="AD698" s="12">
        <f t="shared" si="182"/>
        <v>0.17783029007773671</v>
      </c>
      <c r="AH698" s="13">
        <f t="shared" si="183"/>
        <v>9.7657229713784499</v>
      </c>
      <c r="AI698" s="12">
        <f t="shared" si="184"/>
        <v>0.17845935783819419</v>
      </c>
      <c r="AM698" s="13">
        <f t="shared" si="185"/>
        <v>9.7646503531057878</v>
      </c>
      <c r="AN698" s="12">
        <f t="shared" si="186"/>
        <v>0.17865825838839028</v>
      </c>
    </row>
    <row r="699" spans="1:40" x14ac:dyDescent="0.3">
      <c r="A699" s="13">
        <f t="shared" si="170"/>
        <v>0.14190575216890908</v>
      </c>
      <c r="C699" s="13" t="str">
        <f t="shared" si="171"/>
        <v>A</v>
      </c>
      <c r="D699" s="12">
        <f t="shared" si="172"/>
        <v>-2</v>
      </c>
      <c r="H699" s="13">
        <f t="shared" si="173"/>
        <v>11.763786480560418</v>
      </c>
      <c r="I699" s="12">
        <f t="shared" si="174"/>
        <v>8.6962777521089399E-2</v>
      </c>
      <c r="M699" s="13">
        <f t="shared" si="175"/>
        <v>10.078074547576806</v>
      </c>
      <c r="N699" s="12">
        <f t="shared" si="176"/>
        <v>0.15171257249972814</v>
      </c>
      <c r="R699" s="13">
        <f t="shared" si="177"/>
        <v>9.8910852242775409</v>
      </c>
      <c r="S699" s="12">
        <f t="shared" si="178"/>
        <v>0.17172761754606458</v>
      </c>
      <c r="X699" s="13">
        <f t="shared" si="179"/>
        <v>9.8502910803928341</v>
      </c>
      <c r="Y699" s="12">
        <f t="shared" si="180"/>
        <v>0.17802546965614191</v>
      </c>
      <c r="AC699" s="13">
        <f t="shared" si="181"/>
        <v>9.8389537284454871</v>
      </c>
      <c r="AD699" s="12">
        <f t="shared" si="182"/>
        <v>0.18001416402783654</v>
      </c>
      <c r="AH699" s="13">
        <f t="shared" si="183"/>
        <v>9.8355175103988621</v>
      </c>
      <c r="AI699" s="12">
        <f t="shared" si="184"/>
        <v>0.18064276625215442</v>
      </c>
      <c r="AM699" s="13">
        <f t="shared" si="185"/>
        <v>9.8344455586173876</v>
      </c>
      <c r="AN699" s="12">
        <f t="shared" si="186"/>
        <v>0.18084152015722044</v>
      </c>
    </row>
    <row r="700" spans="1:40" x14ac:dyDescent="0.3">
      <c r="A700" s="13">
        <f t="shared" si="170"/>
        <v>0.14387985782558452</v>
      </c>
      <c r="C700" s="13" t="str">
        <f t="shared" si="171"/>
        <v>A</v>
      </c>
      <c r="D700" s="12">
        <f t="shared" si="172"/>
        <v>-2</v>
      </c>
      <c r="H700" s="13">
        <f t="shared" si="173"/>
        <v>11.790698599739889</v>
      </c>
      <c r="I700" s="12">
        <f t="shared" si="174"/>
        <v>8.929771579676532E-2</v>
      </c>
      <c r="M700" s="13">
        <f t="shared" si="175"/>
        <v>10.146485366810857</v>
      </c>
      <c r="N700" s="12">
        <f t="shared" si="176"/>
        <v>0.15394913765263288</v>
      </c>
      <c r="R700" s="13">
        <f t="shared" si="177"/>
        <v>9.9612028186781103</v>
      </c>
      <c r="S700" s="12">
        <f t="shared" si="178"/>
        <v>0.17394658310036165</v>
      </c>
      <c r="X700" s="13">
        <f t="shared" si="179"/>
        <v>9.9205608615346037</v>
      </c>
      <c r="Y700" s="12">
        <f t="shared" si="180"/>
        <v>0.18023956620788137</v>
      </c>
      <c r="AC700" s="13">
        <f t="shared" si="181"/>
        <v>9.9092421467117386</v>
      </c>
      <c r="AD700" s="12">
        <f t="shared" si="182"/>
        <v>0.18222678029704983</v>
      </c>
      <c r="AH700" s="13">
        <f t="shared" si="183"/>
        <v>9.9058091077844779</v>
      </c>
      <c r="AI700" s="12">
        <f t="shared" si="184"/>
        <v>0.18285492008546575</v>
      </c>
      <c r="AM700" s="13">
        <f t="shared" si="185"/>
        <v>9.904737896821322</v>
      </c>
      <c r="AN700" s="12">
        <f t="shared" si="186"/>
        <v>0.18305352831431623</v>
      </c>
    </row>
    <row r="701" spans="1:40" x14ac:dyDescent="0.3">
      <c r="A701" s="13">
        <f t="shared" si="170"/>
        <v>0.14588142602753465</v>
      </c>
      <c r="C701" s="13" t="str">
        <f t="shared" si="171"/>
        <v>A</v>
      </c>
      <c r="D701" s="12">
        <f t="shared" si="172"/>
        <v>-2</v>
      </c>
      <c r="H701" s="13">
        <f t="shared" si="173"/>
        <v>11.819781566508373</v>
      </c>
      <c r="I701" s="12">
        <f t="shared" si="174"/>
        <v>9.1659496928035239E-2</v>
      </c>
      <c r="M701" s="13">
        <f t="shared" si="175"/>
        <v>10.215423488004411</v>
      </c>
      <c r="N701" s="12">
        <f t="shared" si="176"/>
        <v>0.15621462256790161</v>
      </c>
      <c r="R701" s="13">
        <f t="shared" si="177"/>
        <v>10.031820136716904</v>
      </c>
      <c r="S701" s="12">
        <f t="shared" si="178"/>
        <v>0.1761946331528543</v>
      </c>
      <c r="X701" s="13">
        <f t="shared" si="179"/>
        <v>9.9913303354922061</v>
      </c>
      <c r="Y701" s="12">
        <f t="shared" si="180"/>
        <v>0.18248278315567384</v>
      </c>
      <c r="AC701" s="13">
        <f t="shared" si="181"/>
        <v>9.9800307936795267</v>
      </c>
      <c r="AD701" s="12">
        <f t="shared" si="182"/>
        <v>0.18446852706940992</v>
      </c>
      <c r="AH701" s="13">
        <f t="shared" si="183"/>
        <v>9.9766011504618248</v>
      </c>
      <c r="AI701" s="12">
        <f t="shared" si="184"/>
        <v>0.18509620750292377</v>
      </c>
      <c r="AM701" s="13">
        <f t="shared" si="185"/>
        <v>9.9755307533076731</v>
      </c>
      <c r="AN701" s="12">
        <f t="shared" si="186"/>
        <v>0.18529467101861738</v>
      </c>
    </row>
    <row r="702" spans="1:40" x14ac:dyDescent="0.3">
      <c r="A702" s="13">
        <f t="shared" si="170"/>
        <v>0.14791083881682066</v>
      </c>
      <c r="C702" s="13" t="str">
        <f t="shared" si="171"/>
        <v>A</v>
      </c>
      <c r="D702" s="12">
        <f t="shared" si="172"/>
        <v>-2</v>
      </c>
      <c r="H702" s="13">
        <f t="shared" si="173"/>
        <v>11.850946649298724</v>
      </c>
      <c r="I702" s="12">
        <f t="shared" si="174"/>
        <v>9.4048598146286563E-2</v>
      </c>
      <c r="M702" s="13">
        <f t="shared" si="175"/>
        <v>10.284891655627595</v>
      </c>
      <c r="N702" s="12">
        <f t="shared" si="176"/>
        <v>0.15850942334476928</v>
      </c>
      <c r="R702" s="13">
        <f t="shared" si="177"/>
        <v>10.102940602495352</v>
      </c>
      <c r="S702" s="12">
        <f t="shared" si="178"/>
        <v>0.17847216157511461</v>
      </c>
      <c r="X702" s="13">
        <f t="shared" si="179"/>
        <v>10.062602925715364</v>
      </c>
      <c r="Y702" s="12">
        <f t="shared" si="180"/>
        <v>0.18475551407279561</v>
      </c>
      <c r="AC702" s="13">
        <f t="shared" si="181"/>
        <v>10.051323082683201</v>
      </c>
      <c r="AD702" s="12">
        <f t="shared" si="182"/>
        <v>0.18673979785030032</v>
      </c>
      <c r="AH702" s="13">
        <f t="shared" si="183"/>
        <v>10.047897047809011</v>
      </c>
      <c r="AI702" s="12">
        <f t="shared" si="184"/>
        <v>0.18736702199076527</v>
      </c>
      <c r="AM702" s="13">
        <f t="shared" si="185"/>
        <v>10.046827536134217</v>
      </c>
      <c r="AN702" s="12">
        <f t="shared" si="186"/>
        <v>0.1875653417505288</v>
      </c>
    </row>
    <row r="703" spans="1:40" x14ac:dyDescent="0.3">
      <c r="A703" s="13">
        <f t="shared" si="170"/>
        <v>0.14996848355023734</v>
      </c>
      <c r="C703" s="13" t="str">
        <f t="shared" si="171"/>
        <v>A</v>
      </c>
      <c r="D703" s="12">
        <f t="shared" si="172"/>
        <v>-2</v>
      </c>
      <c r="H703" s="13">
        <f t="shared" si="173"/>
        <v>11.884111873204201</v>
      </c>
      <c r="I703" s="12">
        <f t="shared" si="174"/>
        <v>9.6465497241450912E-2</v>
      </c>
      <c r="M703" s="13">
        <f t="shared" si="175"/>
        <v>10.354892656907005</v>
      </c>
      <c r="N703" s="12">
        <f t="shared" si="176"/>
        <v>0.16083394142775145</v>
      </c>
      <c r="R703" s="13">
        <f t="shared" si="177"/>
        <v>10.174567662714084</v>
      </c>
      <c r="S703" s="12">
        <f t="shared" si="178"/>
        <v>0.18077956762991154</v>
      </c>
      <c r="X703" s="13">
        <f t="shared" si="179"/>
        <v>10.134382078060085</v>
      </c>
      <c r="Y703" s="12">
        <f t="shared" si="180"/>
        <v>0.18705815792690653</v>
      </c>
      <c r="AC703" s="13">
        <f t="shared" si="181"/>
        <v>10.123122449580729</v>
      </c>
      <c r="AD703" s="12">
        <f t="shared" si="182"/>
        <v>0.18904099153992171</v>
      </c>
      <c r="AH703" s="13">
        <f t="shared" si="183"/>
        <v>10.119700231775463</v>
      </c>
      <c r="AI703" s="12">
        <f t="shared" si="184"/>
        <v>0.18966776243013486</v>
      </c>
      <c r="AM703" s="13">
        <f t="shared" si="185"/>
        <v>10.118631675945981</v>
      </c>
      <c r="AN703" s="12">
        <f t="shared" si="186"/>
        <v>0.18986593938538773</v>
      </c>
    </row>
    <row r="704" spans="1:40" x14ac:dyDescent="0.3">
      <c r="A704" s="13">
        <f t="shared" si="170"/>
        <v>0.15205475297324966</v>
      </c>
      <c r="C704" s="13" t="str">
        <f t="shared" si="171"/>
        <v>A</v>
      </c>
      <c r="D704" s="12">
        <f t="shared" si="172"/>
        <v>-2</v>
      </c>
      <c r="H704" s="13">
        <f t="shared" si="173"/>
        <v>11.919201401369204</v>
      </c>
      <c r="I704" s="12">
        <f t="shared" si="174"/>
        <v>9.8910673013293801E-2</v>
      </c>
      <c r="M704" s="13">
        <f t="shared" si="175"/>
        <v>10.425429321250146</v>
      </c>
      <c r="N704" s="12">
        <f t="shared" si="176"/>
        <v>0.16318858368248038</v>
      </c>
      <c r="R704" s="13">
        <f t="shared" si="177"/>
        <v>10.246704786786621</v>
      </c>
      <c r="S704" s="12">
        <f t="shared" si="178"/>
        <v>0.18311725604574958</v>
      </c>
      <c r="X704" s="13">
        <f t="shared" si="179"/>
        <v>10.206671260909923</v>
      </c>
      <c r="Y704" s="12">
        <f t="shared" si="180"/>
        <v>0.18939111915454138</v>
      </c>
      <c r="AC704" s="13">
        <f t="shared" si="181"/>
        <v>10.195432352874194</v>
      </c>
      <c r="AD704" s="12">
        <f t="shared" si="182"/>
        <v>0.1913725125077807</v>
      </c>
      <c r="AH704" s="13">
        <f t="shared" si="183"/>
        <v>10.192014157002129</v>
      </c>
      <c r="AI704" s="12">
        <f t="shared" si="184"/>
        <v>0.19199883317157365</v>
      </c>
      <c r="AM704" s="13">
        <f t="shared" si="185"/>
        <v>10.190946626095275</v>
      </c>
      <c r="AN704" s="12">
        <f t="shared" si="186"/>
        <v>0.19219686826795268</v>
      </c>
    </row>
    <row r="705" spans="1:40" x14ac:dyDescent="0.3">
      <c r="A705" s="13">
        <f t="shared" si="170"/>
        <v>0.15417004529495559</v>
      </c>
      <c r="C705" s="13" t="str">
        <f t="shared" si="171"/>
        <v>A</v>
      </c>
      <c r="D705" s="12">
        <f t="shared" si="172"/>
        <v>-2</v>
      </c>
      <c r="H705" s="13">
        <f t="shared" si="173"/>
        <v>11.956144984763114</v>
      </c>
      <c r="I705" s="12">
        <f t="shared" si="174"/>
        <v>0.1013846056870841</v>
      </c>
      <c r="M705" s="13">
        <f t="shared" si="175"/>
        <v>10.496504519697904</v>
      </c>
      <c r="N705" s="12">
        <f t="shared" si="176"/>
        <v>0.16557376247252448</v>
      </c>
      <c r="R705" s="13">
        <f t="shared" si="177"/>
        <v>10.319355466953539</v>
      </c>
      <c r="S705" s="12">
        <f t="shared" si="178"/>
        <v>0.18548563709243721</v>
      </c>
      <c r="X705" s="13">
        <f t="shared" si="179"/>
        <v>10.279473965297914</v>
      </c>
      <c r="Y705" s="12">
        <f t="shared" si="180"/>
        <v>0.19175480773663006</v>
      </c>
      <c r="AC705" s="13">
        <f t="shared" si="181"/>
        <v>10.268256273830803</v>
      </c>
      <c r="AD705" s="12">
        <f t="shared" si="182"/>
        <v>0.19373477066820805</v>
      </c>
      <c r="AH705" s="13">
        <f t="shared" si="183"/>
        <v>10.264842300941956</v>
      </c>
      <c r="AI705" s="12">
        <f t="shared" si="184"/>
        <v>0.19436064411053836</v>
      </c>
      <c r="AM705" s="13">
        <f t="shared" si="185"/>
        <v>10.263775862762168</v>
      </c>
      <c r="AN705" s="12">
        <f t="shared" si="186"/>
        <v>0.19455853828792213</v>
      </c>
    </row>
    <row r="706" spans="1:40" x14ac:dyDescent="0.3">
      <c r="A706" s="13">
        <f t="shared" si="170"/>
        <v>0.15631476426409516</v>
      </c>
      <c r="C706" s="13" t="str">
        <f t="shared" si="171"/>
        <v>A</v>
      </c>
      <c r="D706" s="12">
        <f t="shared" si="172"/>
        <v>-2</v>
      </c>
      <c r="H706" s="13">
        <f t="shared" si="173"/>
        <v>11.994877471545907</v>
      </c>
      <c r="I706" s="12">
        <f t="shared" si="174"/>
        <v>0.10388777729791353</v>
      </c>
      <c r="M706" s="13">
        <f t="shared" si="175"/>
        <v>10.568121164403944</v>
      </c>
      <c r="N706" s="12">
        <f t="shared" si="176"/>
        <v>0.16798989573721385</v>
      </c>
      <c r="R706" s="13">
        <f t="shared" si="177"/>
        <v>10.392523218397564</v>
      </c>
      <c r="S706" s="12">
        <f t="shared" si="178"/>
        <v>0.18788512665770415</v>
      </c>
      <c r="X706" s="13">
        <f t="shared" si="179"/>
        <v>10.352793705028871</v>
      </c>
      <c r="Y706" s="12">
        <f t="shared" si="180"/>
        <v>0.19414963927506909</v>
      </c>
      <c r="AC706" s="13">
        <f t="shared" si="181"/>
        <v>10.341597716604372</v>
      </c>
      <c r="AD706" s="12">
        <f t="shared" si="182"/>
        <v>0.19612818155692777</v>
      </c>
      <c r="AH706" s="13">
        <f t="shared" si="183"/>
        <v>10.338188163981105</v>
      </c>
      <c r="AI706" s="12">
        <f t="shared" si="184"/>
        <v>0.19675361076397005</v>
      </c>
      <c r="AM706" s="13">
        <f t="shared" si="185"/>
        <v>10.337122885075573</v>
      </c>
      <c r="AN706" s="12">
        <f t="shared" si="186"/>
        <v>0.19695136495650356</v>
      </c>
    </row>
    <row r="707" spans="1:40" x14ac:dyDescent="0.3">
      <c r="A707" s="13">
        <f t="shared" si="170"/>
        <v>0.1584893192461112</v>
      </c>
      <c r="C707" s="13" t="str">
        <f t="shared" si="171"/>
        <v>A</v>
      </c>
      <c r="D707" s="12">
        <f t="shared" si="172"/>
        <v>-2</v>
      </c>
      <c r="H707" s="13">
        <f t="shared" si="173"/>
        <v>12.035338368516632</v>
      </c>
      <c r="I707" s="12">
        <f t="shared" si="174"/>
        <v>0.10642067204735024</v>
      </c>
      <c r="M707" s="13">
        <f t="shared" si="175"/>
        <v>10.640282208139705</v>
      </c>
      <c r="N707" s="12">
        <f t="shared" si="176"/>
        <v>0.17043740707047733</v>
      </c>
      <c r="R707" s="13">
        <f t="shared" si="177"/>
        <v>10.466211579359129</v>
      </c>
      <c r="S707" s="12">
        <f t="shared" si="178"/>
        <v>0.19031614632487312</v>
      </c>
      <c r="X707" s="13">
        <f t="shared" si="179"/>
        <v>10.426634016802094</v>
      </c>
      <c r="Y707" s="12">
        <f t="shared" si="180"/>
        <v>0.19657603507034779</v>
      </c>
      <c r="AC707" s="13">
        <f t="shared" si="181"/>
        <v>10.415460208357304</v>
      </c>
      <c r="AD707" s="12">
        <f t="shared" si="182"/>
        <v>0.19855316640868062</v>
      </c>
      <c r="AH707" s="13">
        <f t="shared" si="183"/>
        <v>10.412055269560458</v>
      </c>
      <c r="AI707" s="12">
        <f t="shared" si="184"/>
        <v>0.19917815434791822</v>
      </c>
      <c r="AM707" s="13">
        <f t="shared" si="185"/>
        <v>10.410991215234537</v>
      </c>
      <c r="AN707" s="12">
        <f t="shared" si="186"/>
        <v>0.1993757694840379</v>
      </c>
    </row>
    <row r="708" spans="1:40" x14ac:dyDescent="0.3">
      <c r="A708" s="13">
        <f t="shared" si="170"/>
        <v>0.16069412530128768</v>
      </c>
      <c r="C708" s="13" t="str">
        <f t="shared" si="171"/>
        <v>A</v>
      </c>
      <c r="D708" s="12">
        <f t="shared" si="172"/>
        <v>-2</v>
      </c>
      <c r="H708" s="13">
        <f t="shared" si="173"/>
        <v>12.077471448210822</v>
      </c>
      <c r="I708" s="12">
        <f t="shared" si="174"/>
        <v>0.10898377663565112</v>
      </c>
      <c r="M708" s="13">
        <f t="shared" si="175"/>
        <v>10.712990643824043</v>
      </c>
      <c r="N708" s="12">
        <f t="shared" si="176"/>
        <v>0.17291672580072129</v>
      </c>
      <c r="R708" s="13">
        <f t="shared" si="177"/>
        <v>10.540424111253058</v>
      </c>
      <c r="S708" s="12">
        <f t="shared" si="178"/>
        <v>0.19277912345161172</v>
      </c>
      <c r="X708" s="13">
        <f t="shared" si="179"/>
        <v>10.500998460334854</v>
      </c>
      <c r="Y708" s="12">
        <f t="shared" si="180"/>
        <v>0.1990344222002563</v>
      </c>
      <c r="AC708" s="13">
        <f t="shared" si="181"/>
        <v>10.489847299383014</v>
      </c>
      <c r="AD708" s="12">
        <f t="shared" si="182"/>
        <v>0.20101015223593061</v>
      </c>
      <c r="AH708" s="13">
        <f t="shared" si="183"/>
        <v>10.486447164297902</v>
      </c>
      <c r="AI708" s="12">
        <f t="shared" si="184"/>
        <v>0.20163470185624646</v>
      </c>
      <c r="AM708" s="13">
        <f t="shared" si="185"/>
        <v>10.485384398630432</v>
      </c>
      <c r="AN708" s="12">
        <f t="shared" si="186"/>
        <v>0.20183217885870525</v>
      </c>
    </row>
    <row r="709" spans="1:40" x14ac:dyDescent="0.3">
      <c r="A709" s="13">
        <f t="shared" si="170"/>
        <v>0.16292960326397199</v>
      </c>
      <c r="C709" s="13" t="str">
        <f t="shared" si="171"/>
        <v>A</v>
      </c>
      <c r="D709" s="12">
        <f t="shared" si="172"/>
        <v>-2</v>
      </c>
      <c r="H709" s="13">
        <f t="shared" si="173"/>
        <v>12.121224396114837</v>
      </c>
      <c r="I709" s="12">
        <f t="shared" si="174"/>
        <v>0.1115775805723241</v>
      </c>
      <c r="M709" s="13">
        <f t="shared" si="175"/>
        <v>10.786249504076343</v>
      </c>
      <c r="N709" s="12">
        <f t="shared" si="176"/>
        <v>0.17542828707175603</v>
      </c>
      <c r="R709" s="13">
        <f t="shared" si="177"/>
        <v>10.615164398785549</v>
      </c>
      <c r="S709" s="12">
        <f t="shared" si="178"/>
        <v>0.19527449124977264</v>
      </c>
      <c r="X709" s="13">
        <f t="shared" si="179"/>
        <v>10.575890618486282</v>
      </c>
      <c r="Y709" s="12">
        <f t="shared" si="180"/>
        <v>0.2015252335996813</v>
      </c>
      <c r="AC709" s="13">
        <f t="shared" si="181"/>
        <v>10.564762563229102</v>
      </c>
      <c r="AD709" s="12">
        <f t="shared" si="182"/>
        <v>0.20349957190865797</v>
      </c>
      <c r="AH709" s="13">
        <f t="shared" si="183"/>
        <v>10.561367418110867</v>
      </c>
      <c r="AI709" s="12">
        <f t="shared" si="184"/>
        <v>0.20412368614042659</v>
      </c>
      <c r="AM709" s="13">
        <f t="shared" si="185"/>
        <v>10.560306003969412</v>
      </c>
      <c r="AN709" s="12">
        <f t="shared" si="186"/>
        <v>0.20432102592631893</v>
      </c>
    </row>
    <row r="710" spans="1:40" x14ac:dyDescent="0.3">
      <c r="A710" s="13">
        <f t="shared" si="170"/>
        <v>0.16519617982290138</v>
      </c>
      <c r="C710" s="13" t="str">
        <f t="shared" si="171"/>
        <v>A</v>
      </c>
      <c r="D710" s="12">
        <f t="shared" si="172"/>
        <v>-2</v>
      </c>
      <c r="H710" s="13">
        <f t="shared" si="173"/>
        <v>12.16654849322782</v>
      </c>
      <c r="I710" s="12">
        <f t="shared" si="174"/>
        <v>0.11420257646749507</v>
      </c>
      <c r="M710" s="13">
        <f t="shared" si="175"/>
        <v>10.860061860792197</v>
      </c>
      <c r="N710" s="12">
        <f t="shared" si="176"/>
        <v>0.17797253192479309</v>
      </c>
      <c r="R710" s="13">
        <f t="shared" si="177"/>
        <v>10.69043605007222</v>
      </c>
      <c r="S710" s="12">
        <f t="shared" si="178"/>
        <v>0.19780268886634034</v>
      </c>
      <c r="X710" s="13">
        <f t="shared" si="179"/>
        <v>10.65131409738175</v>
      </c>
      <c r="Y710" s="12">
        <f t="shared" si="180"/>
        <v>0.20404890814151078</v>
      </c>
      <c r="AC710" s="13">
        <f t="shared" si="181"/>
        <v>10.640209596821011</v>
      </c>
      <c r="AD710" s="12">
        <f t="shared" si="182"/>
        <v>0.20602186423526106</v>
      </c>
      <c r="AH710" s="13">
        <f t="shared" si="183"/>
        <v>10.636819624339692</v>
      </c>
      <c r="AI710" s="12">
        <f t="shared" si="184"/>
        <v>0.2066455459904403</v>
      </c>
      <c r="AM710" s="13">
        <f t="shared" si="185"/>
        <v>10.635759623395639</v>
      </c>
      <c r="AN710" s="12">
        <f t="shared" si="186"/>
        <v>0.20684274947122727</v>
      </c>
    </row>
    <row r="711" spans="1:40" x14ac:dyDescent="0.3">
      <c r="A711" s="13">
        <f t="shared" si="170"/>
        <v>0.16749428760264373</v>
      </c>
      <c r="C711" s="13" t="str">
        <f t="shared" si="171"/>
        <v>A</v>
      </c>
      <c r="D711" s="12">
        <f t="shared" si="172"/>
        <v>-2</v>
      </c>
      <c r="H711" s="13">
        <f t="shared" si="173"/>
        <v>12.21339832984553</v>
      </c>
      <c r="I711" s="12">
        <f t="shared" si="174"/>
        <v>0.11685926030622201</v>
      </c>
      <c r="M711" s="13">
        <f t="shared" si="175"/>
        <v>10.934430824740494</v>
      </c>
      <c r="N711" s="12">
        <f t="shared" si="176"/>
        <v>0.18054990738152388</v>
      </c>
      <c r="R711" s="13">
        <f t="shared" si="177"/>
        <v>10.766242696756944</v>
      </c>
      <c r="S711" s="12">
        <f t="shared" si="178"/>
        <v>0.20036416146549416</v>
      </c>
      <c r="X711" s="13">
        <f t="shared" si="179"/>
        <v>10.727272526538048</v>
      </c>
      <c r="Y711" s="12">
        <f t="shared" si="180"/>
        <v>0.20660589071865529</v>
      </c>
      <c r="AC711" s="13">
        <f t="shared" si="181"/>
        <v>10.716192020586071</v>
      </c>
      <c r="AD711" s="12">
        <f t="shared" si="182"/>
        <v>0.20857747404457647</v>
      </c>
      <c r="AH711" s="13">
        <f t="shared" si="183"/>
        <v>10.712807399871393</v>
      </c>
      <c r="AI711" s="12">
        <f t="shared" si="184"/>
        <v>0.20920072621679897</v>
      </c>
      <c r="AM711" s="13">
        <f t="shared" si="185"/>
        <v>10.711748872614896</v>
      </c>
      <c r="AN711" s="12">
        <f t="shared" si="186"/>
        <v>0.20939779429833369</v>
      </c>
    </row>
    <row r="712" spans="1:40" x14ac:dyDescent="0.3">
      <c r="A712" s="13">
        <f t="shared" si="170"/>
        <v>0.16982436524617422</v>
      </c>
      <c r="C712" s="13" t="str">
        <f t="shared" si="171"/>
        <v>A</v>
      </c>
      <c r="D712" s="12">
        <f t="shared" si="172"/>
        <v>-2</v>
      </c>
      <c r="H712" s="13">
        <f t="shared" si="173"/>
        <v>12.261731546988623</v>
      </c>
      <c r="I712" s="12">
        <f t="shared" si="174"/>
        <v>0.1195481317076523</v>
      </c>
      <c r="M712" s="13">
        <f t="shared" si="175"/>
        <v>11.009359545181244</v>
      </c>
      <c r="N712" s="12">
        <f t="shared" si="176"/>
        <v>0.18316086652830413</v>
      </c>
      <c r="R712" s="13">
        <f t="shared" si="177"/>
        <v>10.842587994131172</v>
      </c>
      <c r="S712" s="12">
        <f t="shared" si="178"/>
        <v>0.20295936031181286</v>
      </c>
      <c r="X712" s="13">
        <f t="shared" si="179"/>
        <v>10.803769558989018</v>
      </c>
      <c r="Y712" s="12">
        <f t="shared" si="180"/>
        <v>0.20919663232721067</v>
      </c>
      <c r="AC712" s="13">
        <f t="shared" si="181"/>
        <v>10.792713478578394</v>
      </c>
      <c r="AD712" s="12">
        <f t="shared" si="182"/>
        <v>0.21116685226903903</v>
      </c>
      <c r="AH712" s="13">
        <f t="shared" si="183"/>
        <v>10.789334385264134</v>
      </c>
      <c r="AI712" s="12">
        <f t="shared" si="184"/>
        <v>0.21178967773370386</v>
      </c>
      <c r="AM712" s="13">
        <f t="shared" si="185"/>
        <v>10.788277391018942</v>
      </c>
      <c r="AN712" s="12">
        <f t="shared" si="186"/>
        <v>0.21198661131625687</v>
      </c>
    </row>
    <row r="713" spans="1:40" x14ac:dyDescent="0.3">
      <c r="A713" s="13">
        <f t="shared" si="170"/>
        <v>0.1721868574986003</v>
      </c>
      <c r="C713" s="13" t="str">
        <f t="shared" si="171"/>
        <v>A</v>
      </c>
      <c r="D713" s="12">
        <f t="shared" si="172"/>
        <v>-2</v>
      </c>
      <c r="H713" s="13">
        <f t="shared" si="173"/>
        <v>12.311508602364105</v>
      </c>
      <c r="I713" s="12">
        <f t="shared" si="174"/>
        <v>0.12226969417068433</v>
      </c>
      <c r="M713" s="13">
        <f t="shared" si="175"/>
        <v>11.084851209503043</v>
      </c>
      <c r="N713" s="12">
        <f t="shared" si="176"/>
        <v>0.18580586860145709</v>
      </c>
      <c r="R713" s="13">
        <f t="shared" si="177"/>
        <v>10.919475621254545</v>
      </c>
      <c r="S713" s="12">
        <f t="shared" si="178"/>
        <v>0.20558874285462828</v>
      </c>
      <c r="X713" s="13">
        <f t="shared" si="179"/>
        <v>10.880808871411803</v>
      </c>
      <c r="Y713" s="12">
        <f t="shared" si="180"/>
        <v>0.21182159015077293</v>
      </c>
      <c r="AC713" s="13">
        <f t="shared" si="181"/>
        <v>10.869777638604463</v>
      </c>
      <c r="AD713" s="12">
        <f t="shared" si="182"/>
        <v>0.21379045602899358</v>
      </c>
      <c r="AH713" s="13">
        <f t="shared" si="183"/>
        <v>10.866404244872243</v>
      </c>
      <c r="AI713" s="12">
        <f t="shared" si="184"/>
        <v>0.21441285764335877</v>
      </c>
      <c r="AM713" s="13">
        <f t="shared" si="185"/>
        <v>10.865348841810471</v>
      </c>
      <c r="AN713" s="12">
        <f t="shared" si="186"/>
        <v>0.21460965762164327</v>
      </c>
    </row>
    <row r="714" spans="1:40" x14ac:dyDescent="0.3">
      <c r="A714" s="13">
        <f t="shared" si="170"/>
        <v>0.17458221529205006</v>
      </c>
      <c r="C714" s="13" t="str">
        <f t="shared" si="171"/>
        <v>A</v>
      </c>
      <c r="D714" s="12">
        <f t="shared" si="172"/>
        <v>-2</v>
      </c>
      <c r="H714" s="13">
        <f t="shared" si="173"/>
        <v>12.362692558146088</v>
      </c>
      <c r="I714" s="12">
        <f t="shared" si="174"/>
        <v>0.12502445530760686</v>
      </c>
      <c r="M714" s="13">
        <f t="shared" si="175"/>
        <v>11.16090904287986</v>
      </c>
      <c r="N714" s="12">
        <f t="shared" si="176"/>
        <v>0.18848537907371124</v>
      </c>
      <c r="R714" s="13">
        <f t="shared" si="177"/>
        <v>10.996909281075812</v>
      </c>
      <c r="S714" s="12">
        <f t="shared" si="178"/>
        <v>0.20825277281354779</v>
      </c>
      <c r="X714" s="13">
        <f t="shared" si="179"/>
        <v>10.958394164253901</v>
      </c>
      <c r="Y714" s="12">
        <f t="shared" si="180"/>
        <v>0.21448122764591973</v>
      </c>
      <c r="AC714" s="13">
        <f t="shared" si="181"/>
        <v>10.947388192348996</v>
      </c>
      <c r="AD714" s="12">
        <f t="shared" si="182"/>
        <v>0.21644874871817552</v>
      </c>
      <c r="AH714" s="13">
        <f t="shared" si="183"/>
        <v>10.944020666972072</v>
      </c>
      <c r="AI714" s="12">
        <f t="shared" si="184"/>
        <v>0.21707072932144908</v>
      </c>
      <c r="AM714" s="13">
        <f t="shared" si="185"/>
        <v>10.942966912128687</v>
      </c>
      <c r="AN714" s="12">
        <f t="shared" si="186"/>
        <v>0.21726739658464692</v>
      </c>
    </row>
    <row r="715" spans="1:40" x14ac:dyDescent="0.3">
      <c r="A715" s="13">
        <f t="shared" si="170"/>
        <v>0.17701089583174193</v>
      </c>
      <c r="C715" s="13" t="str">
        <f t="shared" si="171"/>
        <v>A</v>
      </c>
      <c r="D715" s="12">
        <f t="shared" si="172"/>
        <v>-2</v>
      </c>
      <c r="H715" s="13">
        <f t="shared" si="173"/>
        <v>12.41524888820531</v>
      </c>
      <c r="I715" s="12">
        <f t="shared" si="174"/>
        <v>0.12781292706702102</v>
      </c>
      <c r="M715" s="13">
        <f t="shared" si="175"/>
        <v>11.237536307945421</v>
      </c>
      <c r="N715" s="12">
        <f t="shared" si="176"/>
        <v>0.19119986974179376</v>
      </c>
      <c r="R715" s="13">
        <f t="shared" si="177"/>
        <v>11.074892700555033</v>
      </c>
      <c r="S715" s="12">
        <f t="shared" si="178"/>
        <v>0.21095192026515935</v>
      </c>
      <c r="X715" s="13">
        <f t="shared" si="179"/>
        <v>11.03652916186067</v>
      </c>
      <c r="Y715" s="12">
        <f t="shared" si="180"/>
        <v>0.2171760146288782</v>
      </c>
      <c r="AC715" s="13">
        <f t="shared" si="181"/>
        <v>11.02554885550183</v>
      </c>
      <c r="AD715" s="12">
        <f t="shared" si="182"/>
        <v>0.21914220009037541</v>
      </c>
      <c r="AH715" s="13">
        <f t="shared" si="183"/>
        <v>11.022187363888202</v>
      </c>
      <c r="AI715" s="12">
        <f t="shared" si="184"/>
        <v>0.21976376250380764</v>
      </c>
      <c r="AM715" s="13">
        <f t="shared" si="185"/>
        <v>11.021135313175611</v>
      </c>
      <c r="AN715" s="12">
        <f t="shared" si="186"/>
        <v>0.2199602979355943</v>
      </c>
    </row>
    <row r="716" spans="1:40" x14ac:dyDescent="0.3">
      <c r="A716" s="13">
        <f t="shared" ref="A716:A779" si="187">D$2*10^((ROW(A716)-7)*LOG(H$2/D$2,10)/C$2)</f>
        <v>0.17947336268325226</v>
      </c>
      <c r="C716" s="13" t="str">
        <f t="shared" si="171"/>
        <v>A</v>
      </c>
      <c r="D716" s="12">
        <f t="shared" si="172"/>
        <v>-2</v>
      </c>
      <c r="H716" s="13">
        <f t="shared" si="173"/>
        <v>12.469145302708766</v>
      </c>
      <c r="I716" s="12">
        <f t="shared" si="174"/>
        <v>0.13063562594720582</v>
      </c>
      <c r="M716" s="13">
        <f t="shared" si="175"/>
        <v>11.314736304485702</v>
      </c>
      <c r="N716" s="12">
        <f t="shared" si="176"/>
        <v>0.19394981881519527</v>
      </c>
      <c r="R716" s="13">
        <f t="shared" si="177"/>
        <v>11.153429630786309</v>
      </c>
      <c r="S716" s="12">
        <f t="shared" si="178"/>
        <v>0.21368666173093978</v>
      </c>
      <c r="X716" s="13">
        <f t="shared" si="179"/>
        <v>11.115217612603782</v>
      </c>
      <c r="Y716" s="12">
        <f t="shared" si="180"/>
        <v>0.21990642736339405</v>
      </c>
      <c r="AC716" s="13">
        <f t="shared" si="181"/>
        <v>11.104263367885382</v>
      </c>
      <c r="AD716" s="12">
        <f t="shared" si="182"/>
        <v>0.22187128634730632</v>
      </c>
      <c r="AH716" s="13">
        <f t="shared" si="183"/>
        <v>11.100908072120633</v>
      </c>
      <c r="AI716" s="12">
        <f t="shared" si="184"/>
        <v>0.2224924333742816</v>
      </c>
      <c r="AM716" s="13">
        <f t="shared" si="185"/>
        <v>11.099857780342909</v>
      </c>
      <c r="AN716" s="12">
        <f t="shared" si="186"/>
        <v>0.22268883785285243</v>
      </c>
    </row>
    <row r="717" spans="1:40" x14ac:dyDescent="0.3">
      <c r="A717" s="13">
        <f t="shared" si="187"/>
        <v>0.18197008586099805</v>
      </c>
      <c r="C717" s="13" t="str">
        <f t="shared" ref="C717:C780" si="188">IF(D717&gt;=0,SQRT(2*(((1/C$5+D717+$A717)/2)^2+((D717+$A717-1/C$5)/2)^2+(($A717/($A717+1))*(1/C$5+D717+1))^2)/(1/C$5+D717-$A717)^2),IF(D718&lt;0,"A",C718))</f>
        <v>A</v>
      </c>
      <c r="D717" s="12">
        <f t="shared" ref="D717:D780" si="189">IF($A717+(2*$R$2)^-2-1/C$5&gt;=0,IF((     1+$AC$2*($A717+1)*    (   1+($A717+1)*2*$R$2^2/(1+SQRT(4*$A717*$R$2^2+1-4*$R$2^2/C$5))     )/$I$2   )^2    +($X$2*($A717+1)*    (   1+($A717+1)*2*$R$2^2/(1+SQRT(4*$A717*$R$2^2+1-4*$R$2^2/C$5))     )/$I$2             )^2&lt;$AS$2,(1/(2*$R$2)+SQRT($A717+(2*$R$2)^-2-1/C$5))^2,-1),-2)</f>
        <v>-2</v>
      </c>
      <c r="H717" s="13">
        <f t="shared" ref="H717:H780" si="190">IF(I717&gt;=0,SQRT(2*(((1/H$5+I717+$A717)/2)^2+((I717+$A717-1/H$5)/2)^2+(($A717/($A717+1))*(1/H$5+I717+1))^2)/(1/H$5+I717-$A717)^2),IF(I718&lt;0,"A",H718))</f>
        <v>12.524351588264404</v>
      </c>
      <c r="I717" s="12">
        <f t="shared" ref="I717:I780" si="191">IF($A717+(2*$R$2)^-2-1/H$5&gt;=0,IF((     1+$AC$2*($A717+1)*    (   1+($A717+1)*2*$R$2^2/(1+SQRT(4*$A717*$R$2^2+1-4*$R$2^2/H$5))     )/$I$2   )^2    +($X$2*($A717+1)*    (   1+($A717+1)*2*$R$2^2/(1+SQRT(4*$A717*$R$2^2+1-4*$R$2^2/H$5))     )/$I$2             )^2&lt;$AS$2,(1/(2*$R$2)+SQRT($A717+(2*$R$2)^-2-1/H$5))^2,-1),-2)</f>
        <v>0.13349307320095999</v>
      </c>
      <c r="M717" s="13">
        <f t="shared" ref="M717:M780" si="192">IF(N717&gt;=0,SQRT(2*(((1/M$5+N717+$A717)/2)^2+((N717+$A717-1/M$5)/2)^2+(($A717/($A717+1))*(1/M$5+N717+1))^2)/(1/M$5+N717-$A717)^2),IF(N718&lt;0,"A",M718))</f>
        <v>11.392512369147795</v>
      </c>
      <c r="N717" s="12">
        <f t="shared" ref="N717:N780" si="193">IF($A717+(2*$R$2)^-2-1/M$5&gt;=0,IF((     1+$AC$2*($A717+1)*    (   1+($A717+1)*2*$R$2^2/(1+SQRT(4*$A717*$R$2^2+1-4*$R$2^2/M$5))     )/$I$2   )^2    +($X$2*($A717+1)*    (   1+($A717+1)*2*$R$2^2/(1+SQRT(4*$A717*$R$2^2+1-4*$R$2^2/M$5))     )/$I$2             )^2&lt;$AS$2,(1/(2*$R$2)+SQRT($A717+(2*$R$2)^-2-1/M$5))^2,-1),-2)</f>
        <v>0.19673571100612594</v>
      </c>
      <c r="R717" s="13">
        <f t="shared" ref="R717:R780" si="194">IF(S717&gt;=0,SQRT(2*(((1/R$5+S717+$A717)/2)^2+((S717+$A717-1/R$5)/2)^2+(($A717/($A717+1))*(1/R$5+S717+1))^2)/(1/R$5+S717-$A717)^2),IF(S718&lt;0,"A",R718))</f>
        <v>11.232523847121758</v>
      </c>
      <c r="S717" s="12">
        <f t="shared" ref="S717:S780" si="195">IF($A717+(2*$R$2)^-2-1/R$5&gt;=0,IF((     1+$AC$2*($A717+1)*    (   1+($A717+1)*2*$R$2^2/(1+SQRT(4*$A717*$R$2^2+1-4*$R$2^2/R$5))     )/$I$2   )^2    +($X$2*($A717+1)*    (   1+($A717+1)*2*$R$2^2/(1+SQRT(4*$A717*$R$2^2+1-4*$R$2^2/R$5))     )/$I$2             )^2&lt;$AS$2,(1/(2*$R$2)+SQRT($A717+(2*$R$2)^-2-1/R$5))^2,-1),-2)</f>
        <v>0.21645748026637998</v>
      </c>
      <c r="X717" s="13">
        <f t="shared" ref="X717:X780" si="196">IF(Y717&gt;=0,SQRT(2*(((1/X$5+Y717+$A717)/2)^2+((Y717+$A717-1/X$5)/2)^2+(($A717/($A717+1))*(1/X$5+Y717+1))^2)/(1/X$5+Y717-$A717)^2),IF(Y718&lt;0,"A",X718))</f>
        <v>11.194463289010232</v>
      </c>
      <c r="Y717" s="12">
        <f t="shared" ref="Y717:Y780" si="197">IF($A717+(2*$R$2)^-2-1/X$5&gt;=0,IF((     1+$AC$2*($A717+1)*    (   1+($A717+1)*2*$R$2^2/(1+SQRT(4*$A717*$R$2^2+1-4*$R$2^2/X$5))     )/$I$2   )^2    +($X$2*($A717+1)*    (   1+($A717+1)*2*$R$2^2/(1+SQRT(4*$A717*$R$2^2+1-4*$R$2^2/X$5))     )/$I$2             )^2&lt;$AS$2,(1/(2*$R$2)+SQRT($A717+(2*$R$2)^-2-1/X$5))^2,-1),-2)</f>
        <v>0.22267294864982076</v>
      </c>
      <c r="AC717" s="13">
        <f t="shared" ref="AC717:AC780" si="198">IF(AD717&gt;=0,SQRT(2*(((1/AC$5+AD717+$A717)/2)^2+((AD717+$A717-1/AC$5)/2)^2+(($A717/($A717+1))*(1/AC$5+AD717+1))^2)/(1/AC$5+AD717-$A717)^2),IF(AD718&lt;0,"A",AC718))</f>
        <v>11.183535493582841</v>
      </c>
      <c r="AD717" s="12">
        <f t="shared" ref="AD717:AD780" si="199">IF($A717+(2*$R$2)^-2-1/AC$5&gt;=0,IF((     1+$AC$2*($A717+1)*    (   1+($A717+1)*2*$R$2^2/(1+SQRT(4*$A717*$R$2^2+1-4*$R$2^2/AC$5))     )/$I$2   )^2    +($X$2*($A717+1)*    (   1+($A717+1)*2*$R$2^2/(1+SQRT(4*$A717*$R$2^2+1-4*$R$2^2/AC$5))     )/$I$2             )^2&lt;$AS$2,(1/(2*$R$2)+SQRT($A717+(2*$R$2)^-2-1/AC$5))^2,-1),-2)</f>
        <v>0.22463649022769058</v>
      </c>
      <c r="AH717" s="13">
        <f t="shared" ref="AH717:AH780" si="200">IF(AI717&gt;=0,SQRT(2*(((1/AH$5+AI717+$A717)/2)^2+((AI717+$A717-1/AH$5)/2)^2+(($A717/($A717+1))*(1/AH$5+AI717+1))^2)/(1/AH$5+AI717-$A717)^2),IF(AI718&lt;0,"A",AH718))</f>
        <v>11.180186552472604</v>
      </c>
      <c r="AI717" s="12">
        <f t="shared" ref="AI717:AI780" si="201">IF($A717+(2*$R$2)^-2-1/AH$5&gt;=0,IF((     1+$AC$2*($A717+1)*    (   1+($A717+1)*2*$R$2^2/(1+SQRT(4*$A717*$R$2^2+1-4*$R$2^2/AH$5))     )/$I$2   )^2    +($X$2*($A717+1)*    (   1+($A717+1)*2*$R$2^2/(1+SQRT(4*$A717*$R$2^2+1-4*$R$2^2/AH$5))     )/$I$2             )^2&lt;$AS$2,(1/(2*$R$2)+SQRT($A717+(2*$R$2)^-2-1/AH$5))^2,-1),-2)</f>
        <v>0.22525722465381923</v>
      </c>
      <c r="AM717" s="13">
        <f t="shared" ref="AM717:AM780" si="202">IF(AN717&gt;=0,SQRT(2*(((1/AM$5+AN717+$A717)/2)^2+((AN717+$A717-1/AM$5)/2)^2+(($A717/($A717+1))*(1/AM$5+AN717+1))^2)/(1/AM$5+AN717-$A717)^2),IF(AN718&lt;0,"A",AM718))</f>
        <v>11.179138073339759</v>
      </c>
      <c r="AN717" s="12">
        <f t="shared" ref="AN717:AN780" si="203">IF($A717+(2*$R$2)^-2-1/AM$5&gt;=0,IF((     1+$AC$2*($A717+1)*    (   1+($A717+1)*2*$R$2^2/(1+SQRT(4*$A717*$R$2^2+1-4*$R$2^2/AM$5))     )/$I$2   )^2    +($X$2*($A717+1)*    (   1+($A717+1)*2*$R$2^2/(1+SQRT(4*$A717*$R$2^2+1-4*$R$2^2/AM$5))     )/$I$2             )^2&lt;$AS$2,(1/(2*$R$2)+SQRT($A717+(2*$R$2)^-2-1/AM$5))^2,-1),-2)</f>
        <v>0.22545349905191486</v>
      </c>
    </row>
    <row r="718" spans="1:40" x14ac:dyDescent="0.3">
      <c r="A718" s="13">
        <f t="shared" si="187"/>
        <v>0.18450154191794718</v>
      </c>
      <c r="C718" s="13" t="str">
        <f t="shared" si="188"/>
        <v>A</v>
      </c>
      <c r="D718" s="12">
        <f t="shared" si="189"/>
        <v>-2</v>
      </c>
      <c r="H718" s="13">
        <f t="shared" si="190"/>
        <v>12.580839462003865</v>
      </c>
      <c r="I718" s="12">
        <f t="shared" si="191"/>
        <v>0.13638579503283649</v>
      </c>
      <c r="M718" s="13">
        <f t="shared" si="192"/>
        <v>11.470867875165016</v>
      </c>
      <c r="N718" s="12">
        <f t="shared" si="193"/>
        <v>0.19955803762067545</v>
      </c>
      <c r="R718" s="13">
        <f t="shared" si="194"/>
        <v>11.312179149295909</v>
      </c>
      <c r="S718" s="12">
        <f t="shared" si="195"/>
        <v>0.21926486555134259</v>
      </c>
      <c r="X718" s="13">
        <f t="shared" si="196"/>
        <v>11.274269987892028</v>
      </c>
      <c r="Y718" s="12">
        <f t="shared" si="197"/>
        <v>0.22547606791544003</v>
      </c>
      <c r="AC718" s="13">
        <f t="shared" si="198"/>
        <v>11.263369021067067</v>
      </c>
      <c r="AD718" s="12">
        <f t="shared" si="199"/>
        <v>0.22743830109757768</v>
      </c>
      <c r="AH718" s="13">
        <f t="shared" si="200"/>
        <v>11.260026590179091</v>
      </c>
      <c r="AI718" s="12">
        <f t="shared" si="201"/>
        <v>0.22805862569078783</v>
      </c>
      <c r="AM718" s="13">
        <f t="shared" si="202"/>
        <v>11.258979976321188</v>
      </c>
      <c r="AN718" s="12">
        <f t="shared" si="203"/>
        <v>0.22825477087571988</v>
      </c>
    </row>
    <row r="719" spans="1:40" x14ac:dyDescent="0.3">
      <c r="A719" s="13">
        <f t="shared" si="187"/>
        <v>0.18706821403658</v>
      </c>
      <c r="C719" s="13" t="str">
        <f t="shared" si="188"/>
        <v>A</v>
      </c>
      <c r="D719" s="12">
        <f t="shared" si="189"/>
        <v>-2</v>
      </c>
      <c r="H719" s="13">
        <f t="shared" si="190"/>
        <v>12.63858243818618</v>
      </c>
      <c r="I719" s="12">
        <f t="shared" si="191"/>
        <v>0.1393143227896021</v>
      </c>
      <c r="M719" s="13">
        <f t="shared" si="192"/>
        <v>11.549806232097495</v>
      </c>
      <c r="N719" s="12">
        <f t="shared" si="193"/>
        <v>0.20241729665120245</v>
      </c>
      <c r="R719" s="13">
        <f t="shared" si="194"/>
        <v>11.39239936155157</v>
      </c>
      <c r="S719" s="12">
        <f t="shared" si="195"/>
        <v>0.222109313981673</v>
      </c>
      <c r="X719" s="13">
        <f t="shared" si="196"/>
        <v>11.35464153047695</v>
      </c>
      <c r="Y719" s="12">
        <f t="shared" si="197"/>
        <v>0.22831628130603746</v>
      </c>
      <c r="AC719" s="13">
        <f t="shared" si="198"/>
        <v>11.343767763330389</v>
      </c>
      <c r="AD719" s="12">
        <f t="shared" si="199"/>
        <v>0.23027721504191806</v>
      </c>
      <c r="AH719" s="13">
        <f t="shared" si="200"/>
        <v>11.34043199503623</v>
      </c>
      <c r="AI719" s="12">
        <f t="shared" si="201"/>
        <v>0.23089713255254751</v>
      </c>
      <c r="AM719" s="13">
        <f t="shared" si="202"/>
        <v>11.339387298017227</v>
      </c>
      <c r="AN719" s="12">
        <f t="shared" si="203"/>
        <v>0.23109314938622486</v>
      </c>
    </row>
    <row r="720" spans="1:40" x14ac:dyDescent="0.3">
      <c r="A720" s="13">
        <f t="shared" si="187"/>
        <v>0.18967059212111437</v>
      </c>
      <c r="C720" s="13" t="str">
        <f t="shared" si="188"/>
        <v>A</v>
      </c>
      <c r="D720" s="12">
        <f t="shared" si="189"/>
        <v>-2</v>
      </c>
      <c r="H720" s="13">
        <f t="shared" si="190"/>
        <v>12.697555706068808</v>
      </c>
      <c r="I720" s="12">
        <f t="shared" si="191"/>
        <v>0.14227919314465476</v>
      </c>
      <c r="M720" s="13">
        <f t="shared" si="192"/>
        <v>11.629330885587782</v>
      </c>
      <c r="N720" s="12">
        <f t="shared" si="193"/>
        <v>0.20531399286996577</v>
      </c>
      <c r="R720" s="13">
        <f t="shared" si="194"/>
        <v>11.473188332766231</v>
      </c>
      <c r="S720" s="12">
        <f t="shared" si="195"/>
        <v>0.22499132876207867</v>
      </c>
      <c r="X720" s="13">
        <f t="shared" si="196"/>
        <v>11.435581762539856</v>
      </c>
      <c r="Y720" s="12">
        <f t="shared" si="197"/>
        <v>0.23119409177874639</v>
      </c>
      <c r="AC720" s="13">
        <f t="shared" si="198"/>
        <v>11.424735558014973</v>
      </c>
      <c r="AD720" s="12">
        <f t="shared" si="199"/>
        <v>0.23315373495740505</v>
      </c>
      <c r="AH720" s="13">
        <f t="shared" si="200"/>
        <v>11.421406601531357</v>
      </c>
      <c r="AI720" s="12">
        <f t="shared" si="201"/>
        <v>0.23377324811829289</v>
      </c>
      <c r="AM720" s="13">
        <f t="shared" si="202"/>
        <v>11.420363871863032</v>
      </c>
      <c r="AN720" s="12">
        <f t="shared" si="203"/>
        <v>0.23396913745724721</v>
      </c>
    </row>
    <row r="721" spans="1:40" x14ac:dyDescent="0.3">
      <c r="A721" s="13">
        <f t="shared" si="187"/>
        <v>0.19230917289101571</v>
      </c>
      <c r="C721" s="13" t="str">
        <f t="shared" si="188"/>
        <v>A</v>
      </c>
      <c r="D721" s="12">
        <f t="shared" si="189"/>
        <v>-2</v>
      </c>
      <c r="H721" s="13">
        <f t="shared" si="190"/>
        <v>12.757736017936155</v>
      </c>
      <c r="I721" s="12">
        <f t="shared" si="191"/>
        <v>0.14528094827706739</v>
      </c>
      <c r="M721" s="13">
        <f t="shared" si="192"/>
        <v>11.709445317130648</v>
      </c>
      <c r="N721" s="12">
        <f t="shared" si="193"/>
        <v>0.2082486379240211</v>
      </c>
      <c r="R721" s="13">
        <f t="shared" si="194"/>
        <v>11.554549936579743</v>
      </c>
      <c r="S721" s="12">
        <f t="shared" si="195"/>
        <v>0.22791142000029627</v>
      </c>
      <c r="X721" s="13">
        <f t="shared" si="196"/>
        <v>11.517094554534864</v>
      </c>
      <c r="Y721" s="12">
        <f t="shared" si="197"/>
        <v>0.23411000919618147</v>
      </c>
      <c r="AC721" s="13">
        <f t="shared" si="198"/>
        <v>11.506276267544367</v>
      </c>
      <c r="AD721" s="12">
        <f t="shared" si="199"/>
        <v>0.23606837064660519</v>
      </c>
      <c r="AH721" s="13">
        <f t="shared" si="200"/>
        <v>11.502954268974111</v>
      </c>
      <c r="AI721" s="12">
        <f t="shared" si="201"/>
        <v>0.23668748217318358</v>
      </c>
      <c r="AM721" s="13">
        <f t="shared" si="202"/>
        <v>11.501913556129768</v>
      </c>
      <c r="AN721" s="12">
        <f t="shared" si="203"/>
        <v>0.23688324486859524</v>
      </c>
    </row>
    <row r="722" spans="1:40" x14ac:dyDescent="0.3">
      <c r="A722" s="13">
        <f t="shared" si="187"/>
        <v>0.19498445997580419</v>
      </c>
      <c r="C722" s="13" t="str">
        <f t="shared" si="188"/>
        <v>A</v>
      </c>
      <c r="D722" s="12">
        <f t="shared" si="189"/>
        <v>-2</v>
      </c>
      <c r="H722" s="13">
        <f t="shared" si="190"/>
        <v>12.819101586299462</v>
      </c>
      <c r="I722" s="12">
        <f t="shared" si="191"/>
        <v>0.1483201360458509</v>
      </c>
      <c r="M722" s="13">
        <f t="shared" si="192"/>
        <v>11.790153043856824</v>
      </c>
      <c r="N722" s="12">
        <f t="shared" si="193"/>
        <v>0.21122175043139474</v>
      </c>
      <c r="R722" s="13">
        <f t="shared" si="194"/>
        <v>11.636488071522649</v>
      </c>
      <c r="S722" s="12">
        <f t="shared" si="195"/>
        <v>0.23087010480256032</v>
      </c>
      <c r="X722" s="13">
        <f t="shared" si="196"/>
        <v>11.599183801728552</v>
      </c>
      <c r="Y722" s="12">
        <f t="shared" si="197"/>
        <v>0.23706455042187202</v>
      </c>
      <c r="AC722" s="13">
        <f t="shared" si="198"/>
        <v>11.588393779255579</v>
      </c>
      <c r="AD722" s="12">
        <f t="shared" si="199"/>
        <v>0.23902163891339051</v>
      </c>
      <c r="AH722" s="13">
        <f t="shared" si="200"/>
        <v>11.585078881628148</v>
      </c>
      <c r="AI722" s="12">
        <f t="shared" si="201"/>
        <v>0.23964035150377644</v>
      </c>
      <c r="AM722" s="13">
        <f t="shared" si="202"/>
        <v>11.584040234056163</v>
      </c>
      <c r="AN722" s="12">
        <f t="shared" si="203"/>
        <v>0.23983598840150064</v>
      </c>
    </row>
    <row r="723" spans="1:40" x14ac:dyDescent="0.3">
      <c r="A723" s="13">
        <f t="shared" si="187"/>
        <v>0.19769696401118586</v>
      </c>
      <c r="C723" s="13" t="str">
        <f t="shared" si="188"/>
        <v>A</v>
      </c>
      <c r="D723" s="12">
        <f t="shared" si="189"/>
        <v>-2</v>
      </c>
      <c r="H723" s="13">
        <f t="shared" si="190"/>
        <v>12.881631989392629</v>
      </c>
      <c r="I723" s="12">
        <f t="shared" si="191"/>
        <v>0.15139731015998395</v>
      </c>
      <c r="M723" s="13">
        <f t="shared" si="192"/>
        <v>11.871457618330044</v>
      </c>
      <c r="N723" s="12">
        <f t="shared" si="193"/>
        <v>0.21423385607856382</v>
      </c>
      <c r="R723" s="13">
        <f t="shared" si="194"/>
        <v>11.719006661146075</v>
      </c>
      <c r="S723" s="12">
        <f t="shared" si="195"/>
        <v>0.23386790737039834</v>
      </c>
      <c r="X723" s="13">
        <f t="shared" si="196"/>
        <v>11.681853424333783</v>
      </c>
      <c r="Y723" s="12">
        <f t="shared" si="197"/>
        <v>0.24005823941702617</v>
      </c>
      <c r="AC723" s="13">
        <f t="shared" si="198"/>
        <v>11.671092005532259</v>
      </c>
      <c r="AD723" s="12">
        <f t="shared" si="199"/>
        <v>0.24201406365969944</v>
      </c>
      <c r="AH723" s="13">
        <f t="shared" si="200"/>
        <v>11.667784348843977</v>
      </c>
      <c r="AI723" s="12">
        <f t="shared" si="201"/>
        <v>0.24263237999478612</v>
      </c>
      <c r="AM723" s="13">
        <f t="shared" si="202"/>
        <v>11.666747813981283</v>
      </c>
      <c r="AN723" s="12">
        <f t="shared" si="203"/>
        <v>0.24282789193537874</v>
      </c>
    </row>
    <row r="724" spans="1:40" x14ac:dyDescent="0.3">
      <c r="A724" s="13">
        <f t="shared" si="187"/>
        <v>0.20044720273651567</v>
      </c>
      <c r="C724" s="13" t="str">
        <f t="shared" si="188"/>
        <v>A</v>
      </c>
      <c r="D724" s="12">
        <f t="shared" si="189"/>
        <v>-2</v>
      </c>
      <c r="H724" s="13">
        <f t="shared" si="190"/>
        <v>12.945308084181949</v>
      </c>
      <c r="I724" s="12">
        <f t="shared" si="191"/>
        <v>0.1545130303446878</v>
      </c>
      <c r="M724" s="13">
        <f t="shared" si="192"/>
        <v>11.95336262835691</v>
      </c>
      <c r="N724" s="12">
        <f t="shared" si="193"/>
        <v>0.21728548771924994</v>
      </c>
      <c r="R724" s="13">
        <f t="shared" si="194"/>
        <v>11.802109654152044</v>
      </c>
      <c r="S724" s="12">
        <f t="shared" si="195"/>
        <v>0.23690535909876309</v>
      </c>
      <c r="X724" s="13">
        <f t="shared" si="196"/>
        <v>11.765107367644784</v>
      </c>
      <c r="Y724" s="12">
        <f t="shared" si="197"/>
        <v>0.24309160733862845</v>
      </c>
      <c r="AC724" s="13">
        <f t="shared" si="198"/>
        <v>11.754374883938771</v>
      </c>
      <c r="AD724" s="12">
        <f t="shared" si="199"/>
        <v>0.24504617598363271</v>
      </c>
      <c r="AH724" s="13">
        <f t="shared" si="200"/>
        <v>11.75107460519262</v>
      </c>
      <c r="AI724" s="12">
        <f t="shared" si="201"/>
        <v>0.24566409872718128</v>
      </c>
      <c r="AM724" s="13">
        <f t="shared" si="202"/>
        <v>11.750040229477955</v>
      </c>
      <c r="AN724" s="12">
        <f t="shared" si="203"/>
        <v>0.24585948654592527</v>
      </c>
    </row>
    <row r="725" spans="1:40" x14ac:dyDescent="0.3">
      <c r="A725" s="13">
        <f t="shared" si="187"/>
        <v>0.20323570109362185</v>
      </c>
      <c r="C725" s="13" t="str">
        <f t="shared" si="188"/>
        <v>A</v>
      </c>
      <c r="D725" s="12">
        <f t="shared" si="189"/>
        <v>-2</v>
      </c>
      <c r="H725" s="13">
        <f t="shared" si="190"/>
        <v>13.010111926193748</v>
      </c>
      <c r="I725" s="12">
        <f t="shared" si="191"/>
        <v>0.15766786250439938</v>
      </c>
      <c r="M725" s="13">
        <f t="shared" si="192"/>
        <v>12.035871696809172</v>
      </c>
      <c r="N725" s="12">
        <f t="shared" si="193"/>
        <v>0.22037718547455862</v>
      </c>
      <c r="R725" s="13">
        <f t="shared" si="194"/>
        <v>11.885801024525575</v>
      </c>
      <c r="S725" s="12">
        <f t="shared" si="195"/>
        <v>0.23998299867552844</v>
      </c>
      <c r="X725" s="13">
        <f t="shared" si="196"/>
        <v>11.848949602172922</v>
      </c>
      <c r="Y725" s="12">
        <f t="shared" si="197"/>
        <v>0.2461651926389056</v>
      </c>
      <c r="AC725" s="13">
        <f t="shared" si="198"/>
        <v>11.838246377355091</v>
      </c>
      <c r="AD725" s="12">
        <f t="shared" si="199"/>
        <v>0.24811851427891718</v>
      </c>
      <c r="AH725" s="13">
        <f t="shared" si="200"/>
        <v>11.834953610600184</v>
      </c>
      <c r="AI725" s="12">
        <f t="shared" si="201"/>
        <v>0.24873604607764788</v>
      </c>
      <c r="AM725" s="13">
        <f t="shared" si="202"/>
        <v>11.833921439487396</v>
      </c>
      <c r="AN725" s="12">
        <f t="shared" si="203"/>
        <v>0.24893131060457882</v>
      </c>
    </row>
    <row r="726" spans="1:40" x14ac:dyDescent="0.3">
      <c r="A726" s="13">
        <f t="shared" si="187"/>
        <v>0.20606299132699982</v>
      </c>
      <c r="C726" s="13" t="str">
        <f t="shared" si="188"/>
        <v>A</v>
      </c>
      <c r="D726" s="12">
        <f t="shared" si="189"/>
        <v>-2</v>
      </c>
      <c r="H726" s="13">
        <f t="shared" si="190"/>
        <v>13.076026695536006</v>
      </c>
      <c r="I726" s="12">
        <f t="shared" si="191"/>
        <v>0.16086237888283286</v>
      </c>
      <c r="M726" s="13">
        <f t="shared" si="192"/>
        <v>12.118988481458025</v>
      </c>
      <c r="N726" s="12">
        <f t="shared" si="193"/>
        <v>0.22350949683447099</v>
      </c>
      <c r="R726" s="13">
        <f t="shared" si="194"/>
        <v>11.970084771667244</v>
      </c>
      <c r="S726" s="12">
        <f t="shared" si="195"/>
        <v>0.24310137218236003</v>
      </c>
      <c r="X726" s="13">
        <f t="shared" si="196"/>
        <v>11.933384123783645</v>
      </c>
      <c r="Y726" s="12">
        <f t="shared" si="197"/>
        <v>0.24927954116616452</v>
      </c>
      <c r="AC726" s="13">
        <f t="shared" si="198"/>
        <v>11.922710474112971</v>
      </c>
      <c r="AD726" s="12">
        <f t="shared" si="199"/>
        <v>0.25123162433574098</v>
      </c>
      <c r="AH726" s="13">
        <f t="shared" si="200"/>
        <v>11.919425350483579</v>
      </c>
      <c r="AI726" s="12">
        <f t="shared" si="201"/>
        <v>0.25184876781942461</v>
      </c>
      <c r="AM726" s="13">
        <f t="shared" si="202"/>
        <v>11.918395428454655</v>
      </c>
      <c r="AN726" s="12">
        <f t="shared" si="203"/>
        <v>0.25204390987935704</v>
      </c>
    </row>
    <row r="727" spans="1:40" x14ac:dyDescent="0.3">
      <c r="A727" s="13">
        <f t="shared" si="187"/>
        <v>0.20892961308540389</v>
      </c>
      <c r="C727" s="13" t="str">
        <f t="shared" si="188"/>
        <v>A</v>
      </c>
      <c r="D727" s="12">
        <f t="shared" si="189"/>
        <v>-2</v>
      </c>
      <c r="H727" s="13">
        <f t="shared" si="190"/>
        <v>13.143036628556175</v>
      </c>
      <c r="I727" s="12">
        <f t="shared" si="191"/>
        <v>0.16409715822050533</v>
      </c>
      <c r="M727" s="13">
        <f t="shared" si="192"/>
        <v>12.2027166748199</v>
      </c>
      <c r="N727" s="12">
        <f t="shared" si="193"/>
        <v>0.22668297676071958</v>
      </c>
      <c r="R727" s="13">
        <f t="shared" si="194"/>
        <v>12.054964920527325</v>
      </c>
      <c r="S727" s="12">
        <f t="shared" si="195"/>
        <v>0.24626103319698675</v>
      </c>
      <c r="X727" s="13">
        <f t="shared" si="196"/>
        <v>12.018414953834297</v>
      </c>
      <c r="Y727" s="12">
        <f t="shared" si="197"/>
        <v>0.25243520626703375</v>
      </c>
      <c r="AC727" s="13">
        <f t="shared" si="198"/>
        <v>12.007771188132859</v>
      </c>
      <c r="AD727" s="12">
        <f t="shared" si="199"/>
        <v>0.25438605944299314</v>
      </c>
      <c r="AH727" s="13">
        <f t="shared" si="200"/>
        <v>12.004493835887132</v>
      </c>
      <c r="AI727" s="12">
        <f t="shared" si="201"/>
        <v>0.25500281722454216</v>
      </c>
      <c r="AM727" s="13">
        <f t="shared" si="202"/>
        <v>12.003466206465125</v>
      </c>
      <c r="AN727" s="12">
        <f t="shared" si="203"/>
        <v>0.2551978376370958</v>
      </c>
    </row>
    <row r="728" spans="1:40" x14ac:dyDescent="0.3">
      <c r="A728" s="13">
        <f t="shared" si="187"/>
        <v>0.21183611352484988</v>
      </c>
      <c r="C728" s="13" t="str">
        <f t="shared" si="188"/>
        <v>A</v>
      </c>
      <c r="D728" s="12">
        <f t="shared" si="189"/>
        <v>-2</v>
      </c>
      <c r="H728" s="13">
        <f t="shared" si="190"/>
        <v>13.211126954634175</v>
      </c>
      <c r="I728" s="12">
        <f t="shared" si="191"/>
        <v>0.16737278591005275</v>
      </c>
      <c r="M728" s="13">
        <f t="shared" si="192"/>
        <v>12.287060004013398</v>
      </c>
      <c r="N728" s="12">
        <f t="shared" si="193"/>
        <v>0.22989818779105992</v>
      </c>
      <c r="R728" s="13">
        <f t="shared" si="194"/>
        <v>12.140445521741055</v>
      </c>
      <c r="S728" s="12">
        <f t="shared" si="195"/>
        <v>0.24946254289688691</v>
      </c>
      <c r="X728" s="13">
        <f t="shared" si="196"/>
        <v>12.104046139313164</v>
      </c>
      <c r="Y728" s="12">
        <f t="shared" si="197"/>
        <v>0.2556327488901195</v>
      </c>
      <c r="AC728" s="13">
        <f t="shared" si="198"/>
        <v>12.093432559062025</v>
      </c>
      <c r="AD728" s="12">
        <f t="shared" si="199"/>
        <v>0.25758238049191745</v>
      </c>
      <c r="AH728" s="13">
        <f t="shared" si="200"/>
        <v>12.090163103620304</v>
      </c>
      <c r="AI728" s="12">
        <f t="shared" si="201"/>
        <v>0.25819875516747703</v>
      </c>
      <c r="AM728" s="13">
        <f t="shared" si="202"/>
        <v>12.089137809382198</v>
      </c>
      <c r="AN728" s="12">
        <f t="shared" si="203"/>
        <v>0.25839365474710269</v>
      </c>
    </row>
    <row r="729" spans="1:40" x14ac:dyDescent="0.3">
      <c r="A729" s="13">
        <f t="shared" si="187"/>
        <v>0.21478304741305324</v>
      </c>
      <c r="C729" s="13" t="str">
        <f t="shared" si="188"/>
        <v>A</v>
      </c>
      <c r="D729" s="12">
        <f t="shared" si="189"/>
        <v>-2</v>
      </c>
      <c r="H729" s="13">
        <f t="shared" si="190"/>
        <v>13.280283837661194</v>
      </c>
      <c r="I729" s="12">
        <f t="shared" si="191"/>
        <v>0.17068985414964533</v>
      </c>
      <c r="M729" s="13">
        <f t="shared" si="192"/>
        <v>12.372022230627303</v>
      </c>
      <c r="N729" s="12">
        <f t="shared" si="193"/>
        <v>0.23315570014496376</v>
      </c>
      <c r="R729" s="13">
        <f t="shared" si="194"/>
        <v>12.226530651765039</v>
      </c>
      <c r="S729" s="12">
        <f t="shared" si="195"/>
        <v>0.25270647016441461</v>
      </c>
      <c r="X729" s="13">
        <f t="shared" si="196"/>
        <v>12.190281752979576</v>
      </c>
      <c r="Y729" s="12">
        <f t="shared" si="197"/>
        <v>0.25887273769110225</v>
      </c>
      <c r="AC729" s="13">
        <f t="shared" si="198"/>
        <v>12.179698652413856</v>
      </c>
      <c r="AD729" s="12">
        <f t="shared" si="199"/>
        <v>0.26082115608120676</v>
      </c>
      <c r="AH729" s="13">
        <f t="shared" si="200"/>
        <v>12.176437216396629</v>
      </c>
      <c r="AI729" s="12">
        <f t="shared" si="201"/>
        <v>0.26143715023024572</v>
      </c>
      <c r="AM729" s="13">
        <f t="shared" si="202"/>
        <v>12.175414298986002</v>
      </c>
      <c r="AN729" s="12">
        <f t="shared" si="203"/>
        <v>0.26163192978625149</v>
      </c>
    </row>
    <row r="730" spans="1:40" x14ac:dyDescent="0.3">
      <c r="A730" s="13">
        <f t="shared" si="187"/>
        <v>0.21777097723531585</v>
      </c>
      <c r="C730" s="13" t="str">
        <f t="shared" si="188"/>
        <v>A</v>
      </c>
      <c r="D730" s="12">
        <f t="shared" si="189"/>
        <v>-2</v>
      </c>
      <c r="H730" s="13">
        <f t="shared" si="190"/>
        <v>13.350494321798191</v>
      </c>
      <c r="I730" s="12">
        <f t="shared" si="191"/>
        <v>0.17404896209477599</v>
      </c>
      <c r="M730" s="13">
        <f t="shared" si="192"/>
        <v>12.45760715059866</v>
      </c>
      <c r="N730" s="12">
        <f t="shared" si="193"/>
        <v>0.23645609183074848</v>
      </c>
      <c r="R730" s="13">
        <f t="shared" si="194"/>
        <v>12.313224413014941</v>
      </c>
      <c r="S730" s="12">
        <f t="shared" si="195"/>
        <v>0.25599339169337809</v>
      </c>
      <c r="X730" s="13">
        <f t="shared" si="196"/>
        <v>12.277125893505087</v>
      </c>
      <c r="Y730" s="12">
        <f t="shared" si="197"/>
        <v>0.26215574913928602</v>
      </c>
      <c r="AC730" s="13">
        <f t="shared" si="198"/>
        <v>12.266573559708149</v>
      </c>
      <c r="AD730" s="12">
        <f t="shared" si="199"/>
        <v>0.26410296262355015</v>
      </c>
      <c r="AH730" s="13">
        <f t="shared" si="200"/>
        <v>12.263320262973627</v>
      </c>
      <c r="AI730" s="12">
        <f t="shared" si="201"/>
        <v>0.26471857880895167</v>
      </c>
      <c r="AM730" s="13">
        <f t="shared" si="202"/>
        <v>12.262299763113289</v>
      </c>
      <c r="AN730" s="12">
        <f t="shared" si="203"/>
        <v>0.26491323914552894</v>
      </c>
    </row>
    <row r="731" spans="1:40" x14ac:dyDescent="0.3">
      <c r="A731" s="13">
        <f t="shared" si="187"/>
        <v>0.22080047330189009</v>
      </c>
      <c r="C731" s="13" t="str">
        <f t="shared" si="188"/>
        <v>A</v>
      </c>
      <c r="D731" s="12">
        <f t="shared" si="189"/>
        <v>-2</v>
      </c>
      <c r="H731" s="13">
        <f t="shared" si="190"/>
        <v>13.421746281151014</v>
      </c>
      <c r="I731" s="12">
        <f t="shared" si="191"/>
        <v>0.1774507160086827</v>
      </c>
      <c r="M731" s="13">
        <f t="shared" si="192"/>
        <v>12.543818594101356</v>
      </c>
      <c r="N731" s="12">
        <f t="shared" si="193"/>
        <v>0.23979994875417118</v>
      </c>
      <c r="R731" s="13">
        <f t="shared" si="194"/>
        <v>12.400530934004395</v>
      </c>
      <c r="S731" s="12">
        <f t="shared" si="195"/>
        <v>0.25932389209710022</v>
      </c>
      <c r="X731" s="13">
        <f t="shared" si="196"/>
        <v>12.364582685615884</v>
      </c>
      <c r="Y731" s="12">
        <f t="shared" si="197"/>
        <v>0.26548236762563016</v>
      </c>
      <c r="AC731" s="13">
        <f t="shared" si="198"/>
        <v>12.354061398612737</v>
      </c>
      <c r="AD731" s="12">
        <f t="shared" si="199"/>
        <v>0.26742838445366218</v>
      </c>
      <c r="AH731" s="13">
        <f t="shared" si="200"/>
        <v>12.350816358293969</v>
      </c>
      <c r="AI731" s="12">
        <f t="shared" si="201"/>
        <v>0.26804362522181485</v>
      </c>
      <c r="AM731" s="13">
        <f t="shared" si="202"/>
        <v>12.349798315798354</v>
      </c>
      <c r="AN731" s="12">
        <f t="shared" si="203"/>
        <v>0.26823816713806459</v>
      </c>
    </row>
    <row r="732" spans="1:40" x14ac:dyDescent="0.3">
      <c r="A732" s="13">
        <f t="shared" si="187"/>
        <v>0.22387211385683345</v>
      </c>
      <c r="C732" s="13" t="str">
        <f t="shared" si="188"/>
        <v>A</v>
      </c>
      <c r="D732" s="12">
        <f t="shared" si="189"/>
        <v>-2</v>
      </c>
      <c r="H732" s="13">
        <f t="shared" si="190"/>
        <v>13.494028373030693</v>
      </c>
      <c r="I732" s="12">
        <f t="shared" si="191"/>
        <v>0.18089572941163717</v>
      </c>
      <c r="M732" s="13">
        <f t="shared" si="192"/>
        <v>12.630660425444406</v>
      </c>
      <c r="N732" s="12">
        <f t="shared" si="193"/>
        <v>0.24318786482850124</v>
      </c>
      <c r="R732" s="13">
        <f t="shared" si="194"/>
        <v>12.488454369485506</v>
      </c>
      <c r="S732" s="12">
        <f t="shared" si="195"/>
        <v>0.26269856401797231</v>
      </c>
      <c r="X732" s="13">
        <f t="shared" si="196"/>
        <v>12.452656280236413</v>
      </c>
      <c r="Y732" s="12">
        <f t="shared" si="197"/>
        <v>0.26885318557227578</v>
      </c>
      <c r="AC732" s="13">
        <f t="shared" si="198"/>
        <v>12.442166313086096</v>
      </c>
      <c r="AD732" s="12">
        <f t="shared" si="199"/>
        <v>0.27079801393780789</v>
      </c>
      <c r="AH732" s="13">
        <f t="shared" si="200"/>
        <v>12.438929643627993</v>
      </c>
      <c r="AI732" s="12">
        <f t="shared" si="201"/>
        <v>0.27141288181869544</v>
      </c>
      <c r="AM732" s="13">
        <f t="shared" si="202"/>
        <v>12.437914097415499</v>
      </c>
      <c r="AN732" s="12">
        <f t="shared" si="203"/>
        <v>0.27160730610865425</v>
      </c>
    </row>
    <row r="733" spans="1:40" x14ac:dyDescent="0.3">
      <c r="A733" s="13">
        <f t="shared" si="187"/>
        <v>0.2269864851883818</v>
      </c>
      <c r="C733" s="13" t="str">
        <f t="shared" si="188"/>
        <v>A</v>
      </c>
      <c r="D733" s="12">
        <f t="shared" si="189"/>
        <v>-2</v>
      </c>
      <c r="H733" s="13">
        <f t="shared" si="190"/>
        <v>13.567329994502936</v>
      </c>
      <c r="I733" s="12">
        <f t="shared" si="191"/>
        <v>0.18438462322931956</v>
      </c>
      <c r="M733" s="13">
        <f t="shared" si="192"/>
        <v>12.71813654297976</v>
      </c>
      <c r="N733" s="12">
        <f t="shared" si="193"/>
        <v>0.24662044208610162</v>
      </c>
      <c r="R733" s="13">
        <f t="shared" si="194"/>
        <v>12.576998900590503</v>
      </c>
      <c r="S733" s="12">
        <f t="shared" si="195"/>
        <v>0.26611800823853232</v>
      </c>
      <c r="X733" s="13">
        <f t="shared" si="196"/>
        <v>12.541350854634514</v>
      </c>
      <c r="Y733" s="12">
        <f t="shared" si="197"/>
        <v>0.27226880354359539</v>
      </c>
      <c r="AC733" s="13">
        <f t="shared" si="198"/>
        <v>12.530892473521693</v>
      </c>
      <c r="AD733" s="12">
        <f t="shared" si="199"/>
        <v>0.27421245158484991</v>
      </c>
      <c r="AH733" s="13">
        <f t="shared" si="200"/>
        <v>12.527664286717313</v>
      </c>
      <c r="AI733" s="12">
        <f t="shared" si="201"/>
        <v>0.27482694909214223</v>
      </c>
      <c r="AM733" s="13">
        <f t="shared" si="202"/>
        <v>12.526651274822518</v>
      </c>
      <c r="AN733" s="12">
        <f t="shared" si="203"/>
        <v>0.27502125654480847</v>
      </c>
    </row>
    <row r="734" spans="1:40" x14ac:dyDescent="0.3">
      <c r="A734" s="13">
        <f t="shared" si="187"/>
        <v>0.23014418174085061</v>
      </c>
      <c r="C734" s="13" t="str">
        <f t="shared" si="188"/>
        <v>A</v>
      </c>
      <c r="D734" s="12">
        <f t="shared" si="189"/>
        <v>-2</v>
      </c>
      <c r="H734" s="13">
        <f t="shared" si="190"/>
        <v>13.641641241956515</v>
      </c>
      <c r="I734" s="12">
        <f t="shared" si="191"/>
        <v>0.18791802594046886</v>
      </c>
      <c r="M734" s="13">
        <f t="shared" si="192"/>
        <v>12.80625087901938</v>
      </c>
      <c r="N734" s="12">
        <f t="shared" si="193"/>
        <v>0.25009829079152573</v>
      </c>
      <c r="R734" s="13">
        <f t="shared" si="194"/>
        <v>12.666168734974752</v>
      </c>
      <c r="S734" s="12">
        <f t="shared" si="195"/>
        <v>0.26958283379407394</v>
      </c>
      <c r="X734" s="13">
        <f t="shared" si="196"/>
        <v>12.630670612567222</v>
      </c>
      <c r="Y734" s="12">
        <f t="shared" si="197"/>
        <v>0.27572983035877618</v>
      </c>
      <c r="AC734" s="13">
        <f t="shared" si="198"/>
        <v>12.620244076892993</v>
      </c>
      <c r="AD734" s="12">
        <f t="shared" si="199"/>
        <v>0.27767230615882937</v>
      </c>
      <c r="AH734" s="13">
        <f t="shared" si="200"/>
        <v>12.617024481919815</v>
      </c>
      <c r="AI734" s="12">
        <f t="shared" si="201"/>
        <v>0.27828643578997192</v>
      </c>
      <c r="AM734" s="13">
        <f t="shared" si="202"/>
        <v>12.616014041505533</v>
      </c>
      <c r="AN734" s="12">
        <f t="shared" si="203"/>
        <v>0.27848062718933192</v>
      </c>
    </row>
    <row r="735" spans="1:40" x14ac:dyDescent="0.3">
      <c r="A735" s="13">
        <f t="shared" si="187"/>
        <v>0.23334580622810017</v>
      </c>
      <c r="C735" s="13" t="str">
        <f t="shared" si="188"/>
        <v>A</v>
      </c>
      <c r="D735" s="12">
        <f t="shared" si="189"/>
        <v>-2</v>
      </c>
      <c r="H735" s="13">
        <f t="shared" si="190"/>
        <v>13.716952873446131</v>
      </c>
      <c r="I735" s="12">
        <f t="shared" si="191"/>
        <v>0.19149657372401058</v>
      </c>
      <c r="M735" s="13">
        <f t="shared" si="192"/>
        <v>12.895007399761436</v>
      </c>
      <c r="N735" s="12">
        <f t="shared" si="193"/>
        <v>0.25362202955616969</v>
      </c>
      <c r="R735" s="13">
        <f t="shared" si="194"/>
        <v>12.755968106961419</v>
      </c>
      <c r="S735" s="12">
        <f t="shared" si="195"/>
        <v>0.27309365808682462</v>
      </c>
      <c r="X735" s="13">
        <f t="shared" si="196"/>
        <v>12.720619784428711</v>
      </c>
      <c r="Y735" s="12">
        <f t="shared" si="197"/>
        <v>0.27923688320597034</v>
      </c>
      <c r="AC735" s="13">
        <f t="shared" si="198"/>
        <v>12.710225346900561</v>
      </c>
      <c r="AD735" s="12">
        <f t="shared" si="199"/>
        <v>0.28117819479311401</v>
      </c>
      <c r="AH735" s="13">
        <f t="shared" si="200"/>
        <v>12.707014450356011</v>
      </c>
      <c r="AI735" s="12">
        <f t="shared" si="201"/>
        <v>0.28179195902941873</v>
      </c>
      <c r="AM735" s="13">
        <f t="shared" si="202"/>
        <v>12.706006617725308</v>
      </c>
      <c r="AN735" s="12">
        <f t="shared" si="203"/>
        <v>0.28198603515447263</v>
      </c>
    </row>
    <row r="736" spans="1:40" x14ac:dyDescent="0.3">
      <c r="A736" s="13">
        <f t="shared" si="187"/>
        <v>0.23659196974857544</v>
      </c>
      <c r="C736" s="13" t="str">
        <f t="shared" si="188"/>
        <v>A</v>
      </c>
      <c r="D736" s="12">
        <f t="shared" si="189"/>
        <v>-2</v>
      </c>
      <c r="H736" s="13">
        <f t="shared" si="190"/>
        <v>13.79325627358911</v>
      </c>
      <c r="I736" s="12">
        <f t="shared" si="191"/>
        <v>0.19512091060581863</v>
      </c>
      <c r="M736" s="13">
        <f t="shared" si="192"/>
        <v>12.984410105225132</v>
      </c>
      <c r="N736" s="12">
        <f t="shared" si="193"/>
        <v>0.2571922854544893</v>
      </c>
      <c r="R736" s="13">
        <f t="shared" si="194"/>
        <v>12.846401277687548</v>
      </c>
      <c r="S736" s="12">
        <f t="shared" si="195"/>
        <v>0.27665110700170198</v>
      </c>
      <c r="X736" s="13">
        <f t="shared" si="196"/>
        <v>12.81120262739908</v>
      </c>
      <c r="Y736" s="12">
        <f t="shared" si="197"/>
        <v>0.28279058775802629</v>
      </c>
      <c r="AC736" s="13">
        <f t="shared" si="198"/>
        <v>12.800840534119803</v>
      </c>
      <c r="AD736" s="12">
        <f t="shared" si="199"/>
        <v>0.28473074310612806</v>
      </c>
      <c r="AH736" s="13">
        <f t="shared" si="200"/>
        <v>12.797638440056806</v>
      </c>
      <c r="AI736" s="12">
        <f t="shared" si="201"/>
        <v>0.28534414441286232</v>
      </c>
      <c r="AM736" s="13">
        <f t="shared" si="202"/>
        <v>12.796633250664746</v>
      </c>
      <c r="AN736" s="12">
        <f t="shared" si="203"/>
        <v>0.28553810603765051</v>
      </c>
    </row>
    <row r="737" spans="1:40" x14ac:dyDescent="0.3">
      <c r="A737" s="13">
        <f t="shared" si="187"/>
        <v>0.23988329190194882</v>
      </c>
      <c r="C737" s="13" t="str">
        <f t="shared" si="188"/>
        <v>A</v>
      </c>
      <c r="D737" s="12">
        <f t="shared" si="189"/>
        <v>-2</v>
      </c>
      <c r="H737" s="13">
        <f t="shared" si="190"/>
        <v>13.870543420813693</v>
      </c>
      <c r="I737" s="12">
        <f t="shared" si="191"/>
        <v>0.1987916886052799</v>
      </c>
      <c r="M737" s="13">
        <f t="shared" si="192"/>
        <v>13.074463029194165</v>
      </c>
      <c r="N737" s="12">
        <f t="shared" si="193"/>
        <v>0.26080969414181127</v>
      </c>
      <c r="R737" s="13">
        <f t="shared" si="194"/>
        <v>12.937472535251738</v>
      </c>
      <c r="S737" s="12">
        <f t="shared" si="195"/>
        <v>0.28025581502367791</v>
      </c>
      <c r="X737" s="13">
        <f t="shared" si="196"/>
        <v>12.902423425594858</v>
      </c>
      <c r="Y737" s="12">
        <f t="shared" si="197"/>
        <v>0.28639157828982692</v>
      </c>
      <c r="AC737" s="13">
        <f t="shared" si="198"/>
        <v>12.89209391615087</v>
      </c>
      <c r="AD737" s="12">
        <f t="shared" si="199"/>
        <v>0.28833058531868738</v>
      </c>
      <c r="AH737" s="13">
        <f t="shared" si="200"/>
        <v>12.8889007261128</v>
      </c>
      <c r="AI737" s="12">
        <f t="shared" si="201"/>
        <v>0.28894362614516383</v>
      </c>
      <c r="AM737" s="13">
        <f t="shared" si="202"/>
        <v>12.887898214578192</v>
      </c>
      <c r="AN737" s="12">
        <f t="shared" si="203"/>
        <v>0.28913747403879292</v>
      </c>
    </row>
    <row r="738" spans="1:40" x14ac:dyDescent="0.3">
      <c r="A738" s="13">
        <f t="shared" si="187"/>
        <v>0.24322040090738145</v>
      </c>
      <c r="C738" s="13" t="str">
        <f t="shared" si="188"/>
        <v>A</v>
      </c>
      <c r="D738" s="12">
        <f t="shared" si="189"/>
        <v>-2</v>
      </c>
      <c r="H738" s="13">
        <f t="shared" si="190"/>
        <v>13.948806856775841</v>
      </c>
      <c r="I738" s="12">
        <f t="shared" si="191"/>
        <v>0.20250956788180177</v>
      </c>
      <c r="M738" s="13">
        <f t="shared" si="192"/>
        <v>13.165170239168456</v>
      </c>
      <c r="N738" s="12">
        <f t="shared" si="193"/>
        <v>0.26447489997375362</v>
      </c>
      <c r="R738" s="13">
        <f t="shared" si="194"/>
        <v>13.029186194863142</v>
      </c>
      <c r="S738" s="12">
        <f t="shared" si="195"/>
        <v>0.28390842535676564</v>
      </c>
      <c r="X738" s="13">
        <f t="shared" si="196"/>
        <v>12.994286490220874</v>
      </c>
      <c r="Y738" s="12">
        <f t="shared" si="197"/>
        <v>0.29004049779725094</v>
      </c>
      <c r="AC738" s="13">
        <f t="shared" si="198"/>
        <v>12.983989797769473</v>
      </c>
      <c r="AD738" s="12">
        <f t="shared" si="199"/>
        <v>0.29197836437295949</v>
      </c>
      <c r="AH738" s="13">
        <f t="shared" si="200"/>
        <v>12.980805610824758</v>
      </c>
      <c r="AI738" s="12">
        <f t="shared" si="201"/>
        <v>0.29259104715262557</v>
      </c>
      <c r="AM738" s="13">
        <f t="shared" si="202"/>
        <v>12.979805810941857</v>
      </c>
      <c r="AN738" s="12">
        <f t="shared" si="203"/>
        <v>0.29278478207929398</v>
      </c>
    </row>
    <row r="739" spans="1:40" x14ac:dyDescent="0.3">
      <c r="A739" s="13">
        <f t="shared" si="187"/>
        <v>0.246603933723434</v>
      </c>
      <c r="C739" s="13" t="str">
        <f t="shared" si="188"/>
        <v>A</v>
      </c>
      <c r="D739" s="12">
        <f t="shared" si="189"/>
        <v>-2</v>
      </c>
      <c r="H739" s="13">
        <f t="shared" si="190"/>
        <v>14.02803965777831</v>
      </c>
      <c r="I739" s="12">
        <f t="shared" si="191"/>
        <v>0.20627521688140987</v>
      </c>
      <c r="M739" s="13">
        <f t="shared" si="192"/>
        <v>13.256535836323895</v>
      </c>
      <c r="N739" s="12">
        <f t="shared" si="193"/>
        <v>0.26818855612728909</v>
      </c>
      <c r="R739" s="13">
        <f t="shared" si="194"/>
        <v>13.121546598992525</v>
      </c>
      <c r="S739" s="12">
        <f t="shared" si="195"/>
        <v>0.2876095900446598</v>
      </c>
      <c r="X739" s="13">
        <f t="shared" si="196"/>
        <v>13.086796159723775</v>
      </c>
      <c r="Y739" s="12">
        <f t="shared" si="197"/>
        <v>0.293737998117789</v>
      </c>
      <c r="AC739" s="13">
        <f t="shared" si="198"/>
        <v>13.076532511079703</v>
      </c>
      <c r="AD739" s="12">
        <f t="shared" si="199"/>
        <v>0.29567473205307693</v>
      </c>
      <c r="AH739" s="13">
        <f t="shared" si="200"/>
        <v>13.073357423856196</v>
      </c>
      <c r="AI739" s="12">
        <f t="shared" si="201"/>
        <v>0.29628705920360376</v>
      </c>
      <c r="AM739" s="13">
        <f t="shared" si="202"/>
        <v>13.072360368605954</v>
      </c>
      <c r="AN739" s="12">
        <f t="shared" si="203"/>
        <v>0.29648068192262861</v>
      </c>
    </row>
    <row r="740" spans="1:40" x14ac:dyDescent="0.3">
      <c r="A740" s="13">
        <f t="shared" si="187"/>
        <v>0.2500345361696425</v>
      </c>
      <c r="C740" s="13" t="str">
        <f t="shared" si="188"/>
        <v>A</v>
      </c>
      <c r="D740" s="12">
        <f t="shared" si="189"/>
        <v>-2</v>
      </c>
      <c r="H740" s="13">
        <f t="shared" si="190"/>
        <v>14.108235408038931</v>
      </c>
      <c r="I740" s="12">
        <f t="shared" si="191"/>
        <v>0.21008931248355814</v>
      </c>
      <c r="M740" s="13">
        <f t="shared" si="192"/>
        <v>13.348563955480181</v>
      </c>
      <c r="N740" s="12">
        <f t="shared" si="193"/>
        <v>0.2719513247234645</v>
      </c>
      <c r="R740" s="13">
        <f t="shared" si="194"/>
        <v>13.214558117524621</v>
      </c>
      <c r="S740" s="12">
        <f t="shared" si="195"/>
        <v>0.29135997009304715</v>
      </c>
      <c r="X740" s="13">
        <f t="shared" si="196"/>
        <v>13.179956799946966</v>
      </c>
      <c r="Y740" s="12">
        <f t="shared" si="197"/>
        <v>0.29748474005282971</v>
      </c>
      <c r="AC740" s="13">
        <f t="shared" si="198"/>
        <v>13.169726415668043</v>
      </c>
      <c r="AD740" s="12">
        <f t="shared" si="199"/>
        <v>0.2994203491074216</v>
      </c>
      <c r="AH740" s="13">
        <f t="shared" si="200"/>
        <v>13.166560522386863</v>
      </c>
      <c r="AI740" s="12">
        <f t="shared" si="201"/>
        <v>0.30003232303079325</v>
      </c>
      <c r="AM740" s="13">
        <f t="shared" si="202"/>
        <v>13.165566243948486</v>
      </c>
      <c r="AN740" s="12">
        <f t="shared" si="203"/>
        <v>0.30022583429663557</v>
      </c>
    </row>
    <row r="741" spans="1:40" x14ac:dyDescent="0.3">
      <c r="A741" s="13">
        <f t="shared" si="187"/>
        <v>0.25351286304979032</v>
      </c>
      <c r="C741" s="13" t="str">
        <f t="shared" si="188"/>
        <v>A</v>
      </c>
      <c r="D741" s="12">
        <f t="shared" si="189"/>
        <v>-2</v>
      </c>
      <c r="H741" s="13">
        <f t="shared" si="190"/>
        <v>14.189388174670253</v>
      </c>
      <c r="I741" s="12">
        <f t="shared" si="191"/>
        <v>0.21395254014828027</v>
      </c>
      <c r="M741" s="13">
        <f t="shared" si="192"/>
        <v>13.441258765076331</v>
      </c>
      <c r="N741" s="12">
        <f t="shared" si="193"/>
        <v>0.27576387695181059</v>
      </c>
      <c r="R741" s="13">
        <f t="shared" si="194"/>
        <v>13.308225147912561</v>
      </c>
      <c r="S741" s="12">
        <f t="shared" si="195"/>
        <v>0.29516023559361726</v>
      </c>
      <c r="X741" s="13">
        <f t="shared" si="196"/>
        <v>13.273772804287502</v>
      </c>
      <c r="Y741" s="12">
        <f t="shared" si="197"/>
        <v>0.30128139349164657</v>
      </c>
      <c r="AC741" s="13">
        <f t="shared" si="198"/>
        <v>13.263575898759431</v>
      </c>
      <c r="AD741" s="12">
        <f t="shared" si="199"/>
        <v>0.30321588537260952</v>
      </c>
      <c r="AH741" s="13">
        <f t="shared" si="200"/>
        <v>13.260419291268571</v>
      </c>
      <c r="AI741" s="12">
        <f t="shared" si="201"/>
        <v>0.30382750845521156</v>
      </c>
      <c r="AM741" s="13">
        <f t="shared" si="202"/>
        <v>13.259427821030657</v>
      </c>
      <c r="AN741" s="12">
        <f t="shared" si="203"/>
        <v>0.30402090901750262</v>
      </c>
    </row>
    <row r="742" spans="1:40" x14ac:dyDescent="0.3">
      <c r="A742" s="13">
        <f t="shared" si="187"/>
        <v>0.25703957827688606</v>
      </c>
      <c r="C742" s="13">
        <f t="shared" si="188"/>
        <v>55.182697491377439</v>
      </c>
      <c r="D742" s="12">
        <f t="shared" si="189"/>
        <v>-2</v>
      </c>
      <c r="H742" s="13">
        <f t="shared" si="190"/>
        <v>14.271492484242254</v>
      </c>
      <c r="I742" s="12">
        <f t="shared" si="191"/>
        <v>0.21786559406378275</v>
      </c>
      <c r="M742" s="13">
        <f t="shared" si="192"/>
        <v>13.534624467153535</v>
      </c>
      <c r="N742" s="12">
        <f t="shared" si="193"/>
        <v>0.2796268931964499</v>
      </c>
      <c r="R742" s="13">
        <f t="shared" si="194"/>
        <v>13.402552115333668</v>
      </c>
      <c r="S742" s="12">
        <f t="shared" si="195"/>
        <v>0.29901106584978354</v>
      </c>
      <c r="X742" s="13">
        <f t="shared" si="196"/>
        <v>13.368248593854208</v>
      </c>
      <c r="Y742" s="12">
        <f t="shared" si="197"/>
        <v>0.30512863753709563</v>
      </c>
      <c r="AC742" s="13">
        <f t="shared" si="198"/>
        <v>13.358085375374586</v>
      </c>
      <c r="AD742" s="12">
        <f t="shared" si="199"/>
        <v>0.30706201989918624</v>
      </c>
      <c r="AH742" s="13">
        <f t="shared" si="200"/>
        <v>13.354938143182194</v>
      </c>
      <c r="AI742" s="12">
        <f t="shared" si="201"/>
        <v>0.30767329451189407</v>
      </c>
      <c r="AM742" s="13">
        <f t="shared" si="202"/>
        <v>13.353949511753816</v>
      </c>
      <c r="AN742" s="12">
        <f t="shared" si="203"/>
        <v>0.30786658511546139</v>
      </c>
    </row>
    <row r="743" spans="1:40" x14ac:dyDescent="0.3">
      <c r="A743" s="13">
        <f t="shared" si="187"/>
        <v>0.26061535499988941</v>
      </c>
      <c r="C743" s="13">
        <f t="shared" si="188"/>
        <v>55.182697491377439</v>
      </c>
      <c r="D743" s="12">
        <f t="shared" si="189"/>
        <v>1.0878101102328312E-2</v>
      </c>
      <c r="H743" s="13">
        <f t="shared" si="190"/>
        <v>14.354543300813217</v>
      </c>
      <c r="I743" s="12">
        <f t="shared" si="191"/>
        <v>0.22182917729460533</v>
      </c>
      <c r="M743" s="13">
        <f t="shared" si="192"/>
        <v>13.628665297345684</v>
      </c>
      <c r="N743" s="12">
        <f t="shared" si="193"/>
        <v>0.28354106316394739</v>
      </c>
      <c r="R743" s="13">
        <f t="shared" si="194"/>
        <v>13.49754347284747</v>
      </c>
      <c r="S743" s="12">
        <f t="shared" si="195"/>
        <v>0.30291314950415726</v>
      </c>
      <c r="X743" s="13">
        <f t="shared" si="196"/>
        <v>13.463388617628025</v>
      </c>
      <c r="Y743" s="12">
        <f t="shared" si="197"/>
        <v>0.30902716063306629</v>
      </c>
      <c r="AC743" s="13">
        <f t="shared" si="198"/>
        <v>13.453259288489507</v>
      </c>
      <c r="AD743" s="12">
        <f t="shared" si="199"/>
        <v>0.31095944107907558</v>
      </c>
      <c r="AH743" s="13">
        <f t="shared" si="200"/>
        <v>13.450121518796632</v>
      </c>
      <c r="AI743" s="12">
        <f t="shared" si="201"/>
        <v>0.31157036957734308</v>
      </c>
      <c r="AM743" s="13">
        <f t="shared" si="202"/>
        <v>13.449135756018354</v>
      </c>
      <c r="AN743" s="12">
        <f t="shared" si="203"/>
        <v>0.31176355096223629</v>
      </c>
    </row>
    <row r="744" spans="1:40" x14ac:dyDescent="0.3">
      <c r="A744" s="13">
        <f t="shared" si="187"/>
        <v>0.26424087573219418</v>
      </c>
      <c r="C744" s="13">
        <f t="shared" si="188"/>
        <v>45.113192647263418</v>
      </c>
      <c r="D744" s="12">
        <f t="shared" si="189"/>
        <v>1.6840951496266608E-2</v>
      </c>
      <c r="H744" s="13">
        <f t="shared" si="190"/>
        <v>14.438536005321673</v>
      </c>
      <c r="I744" s="12">
        <f t="shared" si="191"/>
        <v>0.22584400193043458</v>
      </c>
      <c r="M744" s="13">
        <f t="shared" si="192"/>
        <v>13.723385524876996</v>
      </c>
      <c r="N744" s="12">
        <f t="shared" si="193"/>
        <v>0.28750708601291169</v>
      </c>
      <c r="R744" s="13">
        <f t="shared" si="194"/>
        <v>13.593203701555302</v>
      </c>
      <c r="S744" s="12">
        <f t="shared" si="195"/>
        <v>0.30686718466778318</v>
      </c>
      <c r="X744" s="13">
        <f t="shared" si="196"/>
        <v>13.559197352623825</v>
      </c>
      <c r="Y744" s="12">
        <f t="shared" si="197"/>
        <v>0.31297766069369426</v>
      </c>
      <c r="AC744" s="13">
        <f t="shared" si="198"/>
        <v>13.549102109196378</v>
      </c>
      <c r="AD744" s="12">
        <f t="shared" si="199"/>
        <v>0.31490884677479081</v>
      </c>
      <c r="AH744" s="13">
        <f t="shared" si="200"/>
        <v>13.545973886929582</v>
      </c>
      <c r="AI744" s="12">
        <f t="shared" si="201"/>
        <v>0.31551943149873801</v>
      </c>
      <c r="AM744" s="13">
        <f t="shared" si="202"/>
        <v>13.544991021884362</v>
      </c>
      <c r="AN744" s="12">
        <f t="shared" si="203"/>
        <v>0.31571250440025461</v>
      </c>
    </row>
    <row r="745" spans="1:40" x14ac:dyDescent="0.3">
      <c r="A745" s="13">
        <f t="shared" si="187"/>
        <v>0.2679168324819029</v>
      </c>
      <c r="C745" s="13">
        <f t="shared" si="188"/>
        <v>39.83765410131744</v>
      </c>
      <c r="D745" s="12">
        <f t="shared" si="189"/>
        <v>2.2316584604323932E-2</v>
      </c>
      <c r="H745" s="13">
        <f t="shared" si="190"/>
        <v>14.523466376241894</v>
      </c>
      <c r="I745" s="12">
        <f t="shared" si="191"/>
        <v>0.22991078923567723</v>
      </c>
      <c r="M745" s="13">
        <f t="shared" si="192"/>
        <v>13.818789452566705</v>
      </c>
      <c r="N745" s="12">
        <f t="shared" si="193"/>
        <v>0.29152567048538341</v>
      </c>
      <c r="R745" s="13">
        <f t="shared" si="194"/>
        <v>13.689537310762034</v>
      </c>
      <c r="S745" s="12">
        <f t="shared" si="195"/>
        <v>0.31087387905117148</v>
      </c>
      <c r="X745" s="13">
        <f t="shared" si="196"/>
        <v>13.655679304054329</v>
      </c>
      <c r="Y745" s="12">
        <f t="shared" si="197"/>
        <v>0.31698084523437098</v>
      </c>
      <c r="AC745" s="13">
        <f t="shared" si="198"/>
        <v>13.645618336866708</v>
      </c>
      <c r="AD745" s="12">
        <f t="shared" si="199"/>
        <v>0.31891094445044188</v>
      </c>
      <c r="AH745" s="13">
        <f t="shared" si="200"/>
        <v>13.642499744710166</v>
      </c>
      <c r="AI745" s="12">
        <f t="shared" si="201"/>
        <v>0.31952118772494303</v>
      </c>
      <c r="AM745" s="13">
        <f t="shared" si="202"/>
        <v>13.64151980573414</v>
      </c>
      <c r="AN745" s="12">
        <f t="shared" si="203"/>
        <v>0.31971415287365407</v>
      </c>
    </row>
    <row r="746" spans="1:40" x14ac:dyDescent="0.3">
      <c r="A746" s="13">
        <f t="shared" si="187"/>
        <v>0.27164392688390815</v>
      </c>
      <c r="C746" s="13">
        <f t="shared" si="188"/>
        <v>36.421672675563798</v>
      </c>
      <c r="D746" s="12">
        <f t="shared" si="189"/>
        <v>2.7572462863792856E-2</v>
      </c>
      <c r="H746" s="13">
        <f t="shared" si="190"/>
        <v>14.609330571413594</v>
      </c>
      <c r="I746" s="12">
        <f t="shared" si="191"/>
        <v>0.23403026979987271</v>
      </c>
      <c r="M746" s="13">
        <f t="shared" si="192"/>
        <v>13.914881416840799</v>
      </c>
      <c r="N746" s="12">
        <f t="shared" si="193"/>
        <v>0.29559753504002367</v>
      </c>
      <c r="R746" s="13">
        <f t="shared" si="194"/>
        <v>13.786548838139714</v>
      </c>
      <c r="S746" s="12">
        <f t="shared" si="195"/>
        <v>0.31493395009714048</v>
      </c>
      <c r="X746" s="13">
        <f t="shared" si="196"/>
        <v>13.752839005495549</v>
      </c>
      <c r="Y746" s="12">
        <f t="shared" si="197"/>
        <v>0.32103743150456543</v>
      </c>
      <c r="AC746" s="13">
        <f t="shared" si="198"/>
        <v>13.742812499316068</v>
      </c>
      <c r="AD746" s="12">
        <f t="shared" si="199"/>
        <v>0.32296645130455465</v>
      </c>
      <c r="AH746" s="13">
        <f t="shared" si="200"/>
        <v>13.739703617743444</v>
      </c>
      <c r="AI746" s="12">
        <f t="shared" si="201"/>
        <v>0.32357635543932545</v>
      </c>
      <c r="AM746" s="13">
        <f t="shared" si="202"/>
        <v>13.738726632436402</v>
      </c>
      <c r="AN746" s="12">
        <f t="shared" si="203"/>
        <v>0.32376921356110194</v>
      </c>
    </row>
    <row r="747" spans="1:40" x14ac:dyDescent="0.3">
      <c r="A747" s="13">
        <f t="shared" si="187"/>
        <v>0.27542287033381674</v>
      </c>
      <c r="C747" s="13">
        <f t="shared" si="188"/>
        <v>33.976047341359468</v>
      </c>
      <c r="D747" s="12">
        <f t="shared" si="189"/>
        <v>3.2710266648046868E-2</v>
      </c>
      <c r="H747" s="13">
        <f t="shared" si="190"/>
        <v>14.696125110963571</v>
      </c>
      <c r="I747" s="12">
        <f t="shared" si="191"/>
        <v>0.23820318368904336</v>
      </c>
      <c r="M747" s="13">
        <f t="shared" si="192"/>
        <v>14.011665787750527</v>
      </c>
      <c r="N747" s="12">
        <f t="shared" si="193"/>
        <v>0.29972340798714214</v>
      </c>
      <c r="R747" s="13">
        <f t="shared" si="194"/>
        <v>13.884242849893148</v>
      </c>
      <c r="S747" s="12">
        <f t="shared" si="195"/>
        <v>0.31904812511550812</v>
      </c>
      <c r="X747" s="13">
        <f t="shared" si="196"/>
        <v>13.850681019054642</v>
      </c>
      <c r="Y747" s="12">
        <f t="shared" si="197"/>
        <v>0.32514814662249297</v>
      </c>
      <c r="AC747" s="13">
        <f t="shared" si="198"/>
        <v>13.840689152970917</v>
      </c>
      <c r="AD747" s="12">
        <f t="shared" si="199"/>
        <v>0.3270760944047385</v>
      </c>
      <c r="AH747" s="13">
        <f t="shared" si="200"/>
        <v>13.837590060276732</v>
      </c>
      <c r="AI747" s="12">
        <f t="shared" si="201"/>
        <v>0.32768566169442381</v>
      </c>
      <c r="AM747" s="13">
        <f t="shared" si="202"/>
        <v>13.836616055512822</v>
      </c>
      <c r="AN747" s="12">
        <f t="shared" si="203"/>
        <v>0.32787841351046182</v>
      </c>
    </row>
    <row r="748" spans="1:40" x14ac:dyDescent="0.3">
      <c r="A748" s="13">
        <f t="shared" si="187"/>
        <v>0.27925438412373355</v>
      </c>
      <c r="C748" s="13">
        <f t="shared" si="188"/>
        <v>32.117817631827712</v>
      </c>
      <c r="D748" s="12">
        <f t="shared" si="189"/>
        <v>3.778187667440025E-2</v>
      </c>
      <c r="H748" s="13">
        <f t="shared" si="190"/>
        <v>14.783846861243088</v>
      </c>
      <c r="I748" s="12">
        <f t="shared" si="191"/>
        <v>0.2424302805980563</v>
      </c>
      <c r="M748" s="13">
        <f t="shared" si="192"/>
        <v>14.109146968997534</v>
      </c>
      <c r="N748" s="12">
        <f t="shared" si="193"/>
        <v>0.30390402762558</v>
      </c>
      <c r="R748" s="13">
        <f t="shared" si="194"/>
        <v>13.982623940927708</v>
      </c>
      <c r="S748" s="12">
        <f t="shared" si="195"/>
        <v>0.32321714141964686</v>
      </c>
      <c r="X748" s="13">
        <f t="shared" si="196"/>
        <v>13.949209935539519</v>
      </c>
      <c r="Y748" s="12">
        <f t="shared" si="197"/>
        <v>0.32931372771164952</v>
      </c>
      <c r="AC748" s="13">
        <f t="shared" si="198"/>
        <v>13.939252883037483</v>
      </c>
      <c r="AD748" s="12">
        <f t="shared" si="199"/>
        <v>0.33124061082421813</v>
      </c>
      <c r="AH748" s="13">
        <f t="shared" si="200"/>
        <v>13.936163655368334</v>
      </c>
      <c r="AI748" s="12">
        <f t="shared" si="201"/>
        <v>0.33184984354847857</v>
      </c>
      <c r="AM748" s="13">
        <f t="shared" si="202"/>
        <v>13.935192657306432</v>
      </c>
      <c r="AN748" s="12">
        <f t="shared" si="203"/>
        <v>0.33204248977532502</v>
      </c>
    </row>
    <row r="749" spans="1:40" x14ac:dyDescent="0.3">
      <c r="A749" s="13">
        <f t="shared" si="187"/>
        <v>0.28313919957993738</v>
      </c>
      <c r="C749" s="13">
        <f t="shared" si="188"/>
        <v>30.64915182661619</v>
      </c>
      <c r="D749" s="12">
        <f t="shared" si="189"/>
        <v>4.2818164518521204E-2</v>
      </c>
      <c r="H749" s="13">
        <f t="shared" si="190"/>
        <v>14.87249301971249</v>
      </c>
      <c r="I749" s="12">
        <f t="shared" si="191"/>
        <v>0.24671232000407955</v>
      </c>
      <c r="M749" s="13">
        <f t="shared" si="192"/>
        <v>14.207329397965921</v>
      </c>
      <c r="N749" s="12">
        <f t="shared" si="193"/>
        <v>0.30814014238148024</v>
      </c>
      <c r="R749" s="13">
        <f t="shared" si="194"/>
        <v>14.081696735019261</v>
      </c>
      <c r="S749" s="12">
        <f t="shared" si="195"/>
        <v>0.32744174646493612</v>
      </c>
      <c r="X749" s="13">
        <f t="shared" si="196"/>
        <v>14.048430374630581</v>
      </c>
      <c r="Y749" s="12">
        <f t="shared" si="197"/>
        <v>0.33353492203924329</v>
      </c>
      <c r="AC749" s="13">
        <f t="shared" si="198"/>
        <v>14.038508303672725</v>
      </c>
      <c r="AD749" s="12">
        <f t="shared" si="199"/>
        <v>0.33546074778026308</v>
      </c>
      <c r="AH749" s="13">
        <f t="shared" si="200"/>
        <v>14.03542901505805</v>
      </c>
      <c r="AI749" s="12">
        <f t="shared" si="201"/>
        <v>0.33606964820386193</v>
      </c>
      <c r="AM749" s="13">
        <f t="shared" si="202"/>
        <v>14.034461049151915</v>
      </c>
      <c r="AN749" s="12">
        <f t="shared" si="203"/>
        <v>0.33626218955344078</v>
      </c>
    </row>
    <row r="750" spans="1:40" x14ac:dyDescent="0.3">
      <c r="A750" s="13">
        <f t="shared" si="187"/>
        <v>0.28707805820246868</v>
      </c>
      <c r="C750" s="13">
        <f t="shared" si="188"/>
        <v>29.455479882773691</v>
      </c>
      <c r="D750" s="12">
        <f t="shared" si="189"/>
        <v>4.7839384684958637E-2</v>
      </c>
      <c r="H750" s="13">
        <f t="shared" si="190"/>
        <v>14.962061100707677</v>
      </c>
      <c r="I750" s="12">
        <f t="shared" si="191"/>
        <v>0.25105007132120283</v>
      </c>
      <c r="M750" s="13">
        <f t="shared" si="192"/>
        <v>14.30621754576028</v>
      </c>
      <c r="N750" s="12">
        <f t="shared" si="193"/>
        <v>0.31243251094896751</v>
      </c>
      <c r="R750" s="13">
        <f t="shared" si="194"/>
        <v>14.18146588498618</v>
      </c>
      <c r="S750" s="12">
        <f t="shared" si="195"/>
        <v>0.33172269798913112</v>
      </c>
      <c r="X750" s="13">
        <f t="shared" si="196"/>
        <v>14.148346985054543</v>
      </c>
      <c r="Y750" s="12">
        <f t="shared" si="197"/>
        <v>0.33781248715654305</v>
      </c>
      <c r="AC750" s="13">
        <f t="shared" si="198"/>
        <v>14.138460058157378</v>
      </c>
      <c r="AD750" s="12">
        <f t="shared" si="199"/>
        <v>0.33973726277453392</v>
      </c>
      <c r="AH750" s="13">
        <f t="shared" si="200"/>
        <v>14.135390780539817</v>
      </c>
      <c r="AI750" s="12">
        <f t="shared" si="201"/>
        <v>0.34034583314742378</v>
      </c>
      <c r="AM750" s="13">
        <f t="shared" si="202"/>
        <v>14.134425871548475</v>
      </c>
      <c r="AN750" s="12">
        <f t="shared" si="203"/>
        <v>0.34053827032706085</v>
      </c>
    </row>
    <row r="751" spans="1:40" x14ac:dyDescent="0.3">
      <c r="A751" s="13">
        <f t="shared" si="187"/>
        <v>0.29107171180666036</v>
      </c>
      <c r="C751" s="13">
        <f t="shared" si="188"/>
        <v>28.464975307404959</v>
      </c>
      <c r="D751" s="12">
        <f t="shared" si="189"/>
        <v>5.2859771685515658E-2</v>
      </c>
      <c r="H751" s="13">
        <f t="shared" si="190"/>
        <v>15.052548922029915</v>
      </c>
      <c r="I751" s="12">
        <f t="shared" si="191"/>
        <v>0.25544431405629964</v>
      </c>
      <c r="M751" s="13">
        <f t="shared" si="192"/>
        <v>14.405815917250733</v>
      </c>
      <c r="N751" s="12">
        <f t="shared" si="193"/>
        <v>0.31678190243276577</v>
      </c>
      <c r="R751" s="13">
        <f t="shared" si="194"/>
        <v>14.281936072863777</v>
      </c>
      <c r="S751" s="12">
        <f t="shared" si="195"/>
        <v>0.33606076415467956</v>
      </c>
      <c r="X751" s="13">
        <f t="shared" si="196"/>
        <v>14.248964444760645</v>
      </c>
      <c r="Y751" s="12">
        <f t="shared" si="197"/>
        <v>0.34214719104117447</v>
      </c>
      <c r="AC751" s="13">
        <f t="shared" si="198"/>
        <v>14.239112819071098</v>
      </c>
      <c r="AD751" s="12">
        <f t="shared" si="199"/>
        <v>0.34407092373537745</v>
      </c>
      <c r="AH751" s="13">
        <f t="shared" si="200"/>
        <v>14.236053622336714</v>
      </c>
      <c r="AI751" s="12">
        <f t="shared" si="201"/>
        <v>0.34467916629278617</v>
      </c>
      <c r="AM751" s="13">
        <f t="shared" si="202"/>
        <v>14.235091794334307</v>
      </c>
      <c r="AN751" s="12">
        <f t="shared" si="203"/>
        <v>0.34487150000523548</v>
      </c>
    </row>
    <row r="752" spans="1:40" x14ac:dyDescent="0.3">
      <c r="A752" s="13">
        <f t="shared" si="187"/>
        <v>0.29512092266663809</v>
      </c>
      <c r="C752" s="13">
        <f t="shared" si="188"/>
        <v>27.629893433749004</v>
      </c>
      <c r="D752" s="12">
        <f t="shared" si="189"/>
        <v>5.7889860374124795E-2</v>
      </c>
      <c r="H752" s="13">
        <f t="shared" si="190"/>
        <v>15.14395459230443</v>
      </c>
      <c r="I752" s="12">
        <f t="shared" si="191"/>
        <v>0.2598958379661977</v>
      </c>
      <c r="M752" s="13">
        <f t="shared" si="192"/>
        <v>14.506129051123692</v>
      </c>
      <c r="N752" s="12">
        <f t="shared" si="193"/>
        <v>0.32118909649278449</v>
      </c>
      <c r="R752" s="13">
        <f t="shared" si="194"/>
        <v>14.383112010080918</v>
      </c>
      <c r="S752" s="12">
        <f t="shared" si="195"/>
        <v>0.34045672369301316</v>
      </c>
      <c r="X752" s="13">
        <f t="shared" si="196"/>
        <v>14.350287461098723</v>
      </c>
      <c r="Y752" s="12">
        <f t="shared" si="197"/>
        <v>0.34653981224139252</v>
      </c>
      <c r="AC752" s="13">
        <f t="shared" si="198"/>
        <v>14.340471288470106</v>
      </c>
      <c r="AD752" s="12">
        <f t="shared" si="199"/>
        <v>0.34846250916209581</v>
      </c>
      <c r="AH752" s="13">
        <f t="shared" si="200"/>
        <v>14.337422240478082</v>
      </c>
      <c r="AI752" s="12">
        <f t="shared" si="201"/>
        <v>0.34907042612461253</v>
      </c>
      <c r="AM752" s="13">
        <f t="shared" si="202"/>
        <v>14.336463516864017</v>
      </c>
      <c r="AN752" s="12">
        <f t="shared" si="203"/>
        <v>0.34926265706808102</v>
      </c>
    </row>
    <row r="753" spans="1:40" x14ac:dyDescent="0.3">
      <c r="A753" s="13">
        <f t="shared" si="187"/>
        <v>0.29922646366081856</v>
      </c>
      <c r="C753" s="13">
        <f t="shared" si="188"/>
        <v>26.917032147697903</v>
      </c>
      <c r="D753" s="12">
        <f t="shared" si="189"/>
        <v>6.2937772079979054E-2</v>
      </c>
      <c r="H753" s="13">
        <f t="shared" si="190"/>
        <v>15.236276499057107</v>
      </c>
      <c r="I753" s="12">
        <f t="shared" si="191"/>
        <v>0.26440544321622711</v>
      </c>
      <c r="M753" s="13">
        <f t="shared" si="192"/>
        <v>14.607161519939432</v>
      </c>
      <c r="N753" s="12">
        <f t="shared" si="193"/>
        <v>0.32565488349069838</v>
      </c>
      <c r="R753" s="13">
        <f t="shared" si="194"/>
        <v>14.484998437639145</v>
      </c>
      <c r="S753" s="12">
        <f t="shared" si="195"/>
        <v>0.34491136605084211</v>
      </c>
      <c r="X753" s="13">
        <f t="shared" si="196"/>
        <v>14.452320771000091</v>
      </c>
      <c r="Y753" s="12">
        <f t="shared" si="197"/>
        <v>0.35099114002235587</v>
      </c>
      <c r="AC753" s="13">
        <f t="shared" si="198"/>
        <v>14.442540198067045</v>
      </c>
      <c r="AD753" s="12">
        <f t="shared" si="199"/>
        <v>0.35291280827121962</v>
      </c>
      <c r="AH753" s="13">
        <f t="shared" si="200"/>
        <v>14.439501364679149</v>
      </c>
      <c r="AI753" s="12">
        <f t="shared" si="201"/>
        <v>0.35352040184488037</v>
      </c>
      <c r="AM753" s="13">
        <f t="shared" si="202"/>
        <v>14.438545768187717</v>
      </c>
      <c r="AN753" s="12">
        <f t="shared" si="203"/>
        <v>0.3537125307130542</v>
      </c>
    </row>
    <row r="754" spans="1:40" x14ac:dyDescent="0.3">
      <c r="A754" s="13">
        <f t="shared" si="187"/>
        <v>0.3033891184194269</v>
      </c>
      <c r="C754" s="13">
        <f t="shared" si="188"/>
        <v>26.302457928843406</v>
      </c>
      <c r="D754" s="12">
        <f t="shared" si="189"/>
        <v>6.8009979446151572E-2</v>
      </c>
      <c r="H754" s="13">
        <f t="shared" si="190"/>
        <v>15.329513297462658</v>
      </c>
      <c r="I754" s="12">
        <f t="shared" si="191"/>
        <v>0.26897394054020252</v>
      </c>
      <c r="M754" s="13">
        <f t="shared" si="192"/>
        <v>14.70891793019528</v>
      </c>
      <c r="N754" s="12">
        <f t="shared" si="193"/>
        <v>0.33018006463854477</v>
      </c>
      <c r="R754" s="13">
        <f t="shared" si="194"/>
        <v>14.58760012629398</v>
      </c>
      <c r="S754" s="12">
        <f t="shared" si="195"/>
        <v>0.34942549153847363</v>
      </c>
      <c r="X754" s="13">
        <f t="shared" si="196"/>
        <v>14.555069141160425</v>
      </c>
      <c r="Y754" s="12">
        <f t="shared" si="197"/>
        <v>0.35550197451442606</v>
      </c>
      <c r="AC754" s="13">
        <f t="shared" si="198"/>
        <v>14.545324309413031</v>
      </c>
      <c r="AD754" s="12">
        <f t="shared" si="199"/>
        <v>0.35742262114480539</v>
      </c>
      <c r="AH754" s="13">
        <f t="shared" si="200"/>
        <v>14.542295754522653</v>
      </c>
      <c r="AI754" s="12">
        <f t="shared" si="201"/>
        <v>0.3580298935211787</v>
      </c>
      <c r="AM754" s="13">
        <f t="shared" si="202"/>
        <v>14.541343307233005</v>
      </c>
      <c r="AN754" s="12">
        <f t="shared" si="203"/>
        <v>0.35822192100324762</v>
      </c>
    </row>
    <row r="755" spans="1:40" x14ac:dyDescent="0.3">
      <c r="A755" s="13">
        <f t="shared" si="187"/>
        <v>0.30760968147407036</v>
      </c>
      <c r="C755" s="13">
        <f t="shared" si="188"/>
        <v>25.768405428668832</v>
      </c>
      <c r="D755" s="12">
        <f t="shared" si="189"/>
        <v>7.3111786966074427E-2</v>
      </c>
      <c r="H755" s="13">
        <f t="shared" si="190"/>
        <v>15.423663899721372</v>
      </c>
      <c r="I755" s="12">
        <f t="shared" si="191"/>
        <v>0.27360215140191135</v>
      </c>
      <c r="M755" s="13">
        <f t="shared" si="192"/>
        <v>14.811402922395278</v>
      </c>
      <c r="N755" s="12">
        <f t="shared" si="193"/>
        <v>0.33476545214937459</v>
      </c>
      <c r="R755" s="13">
        <f t="shared" si="194"/>
        <v>14.690921876739031</v>
      </c>
      <c r="S755" s="12">
        <f t="shared" si="195"/>
        <v>0.35399991148019166</v>
      </c>
      <c r="X755" s="13">
        <f t="shared" si="196"/>
        <v>14.658537368225133</v>
      </c>
      <c r="Y755" s="12">
        <f t="shared" si="197"/>
        <v>0.36007312686352916</v>
      </c>
      <c r="AC755" s="13">
        <f t="shared" si="198"/>
        <v>14.6488284140824</v>
      </c>
      <c r="AD755" s="12">
        <f t="shared" si="199"/>
        <v>0.36199275888079452</v>
      </c>
      <c r="AH755" s="13">
        <f t="shared" si="200"/>
        <v>14.645810199643382</v>
      </c>
      <c r="AI755" s="12">
        <f t="shared" si="201"/>
        <v>0.36259971223706622</v>
      </c>
      <c r="AM755" s="13">
        <f t="shared" si="202"/>
        <v>14.644860922988952</v>
      </c>
      <c r="AN755" s="12">
        <f t="shared" si="203"/>
        <v>0.36279163901774969</v>
      </c>
    </row>
    <row r="756" spans="1:40" x14ac:dyDescent="0.3">
      <c r="A756" s="13">
        <f t="shared" si="187"/>
        <v>0.3118889584093934</v>
      </c>
      <c r="C756" s="13">
        <f t="shared" si="188"/>
        <v>25.301362338908003</v>
      </c>
      <c r="D756" s="12">
        <f t="shared" si="189"/>
        <v>7.8247646553525535E-2</v>
      </c>
      <c r="H756" s="13">
        <f t="shared" si="190"/>
        <v>15.518727465024011</v>
      </c>
      <c r="I756" s="12">
        <f t="shared" si="191"/>
        <v>0.27829090815816576</v>
      </c>
      <c r="M756" s="13">
        <f t="shared" si="192"/>
        <v>14.914621171125811</v>
      </c>
      <c r="N756" s="12">
        <f t="shared" si="193"/>
        <v>0.3394118693899828</v>
      </c>
      <c r="R756" s="13">
        <f t="shared" si="194"/>
        <v>14.794968519792548</v>
      </c>
      <c r="S756" s="12">
        <f t="shared" si="195"/>
        <v>0.35863544836672334</v>
      </c>
      <c r="X756" s="13">
        <f t="shared" si="196"/>
        <v>14.762730278977417</v>
      </c>
      <c r="Y756" s="12">
        <f t="shared" si="197"/>
        <v>0.36470541938360335</v>
      </c>
      <c r="AC756" s="13">
        <f t="shared" si="198"/>
        <v>14.753057333859868</v>
      </c>
      <c r="AD756" s="12">
        <f t="shared" si="199"/>
        <v>0.36662404374545937</v>
      </c>
      <c r="AH756" s="13">
        <f t="shared" si="200"/>
        <v>14.750049519914924</v>
      </c>
      <c r="AI756" s="12">
        <f t="shared" si="201"/>
        <v>0.36723068024451749</v>
      </c>
      <c r="AM756" s="13">
        <f t="shared" si="202"/>
        <v>14.749103434692953</v>
      </c>
      <c r="AN756" s="12">
        <f t="shared" si="203"/>
        <v>0.36742250700408979</v>
      </c>
    </row>
    <row r="757" spans="1:40" x14ac:dyDescent="0.3">
      <c r="A757" s="13">
        <f t="shared" si="187"/>
        <v>0.31622776601683783</v>
      </c>
      <c r="C757" s="13">
        <f t="shared" si="188"/>
        <v>24.890837134654433</v>
      </c>
      <c r="D757" s="12">
        <f t="shared" si="189"/>
        <v>8.3421372467344157E-2</v>
      </c>
      <c r="H757" s="13">
        <f t="shared" si="190"/>
        <v>15.614703390068625</v>
      </c>
      <c r="I757" s="12">
        <f t="shared" si="191"/>
        <v>0.28304105422346826</v>
      </c>
      <c r="M757" s="13">
        <f t="shared" si="192"/>
        <v>15.018577385136892</v>
      </c>
      <c r="N757" s="12">
        <f t="shared" si="193"/>
        <v>0.34412015103574284</v>
      </c>
      <c r="R757" s="13">
        <f t="shared" si="194"/>
        <v>14.899744916586345</v>
      </c>
      <c r="S757" s="12">
        <f t="shared" si="195"/>
        <v>0.36333293600981603</v>
      </c>
      <c r="X757" s="13">
        <f t="shared" si="196"/>
        <v>14.867652730528567</v>
      </c>
      <c r="Y757" s="12">
        <f t="shared" si="197"/>
        <v>0.36939968571115767</v>
      </c>
      <c r="AC757" s="13">
        <f t="shared" si="198"/>
        <v>14.858015920930134</v>
      </c>
      <c r="AD757" s="12">
        <f t="shared" si="199"/>
        <v>0.3713173093279597</v>
      </c>
      <c r="AH757" s="13">
        <f t="shared" si="200"/>
        <v>14.855018565639007</v>
      </c>
      <c r="AI757" s="12">
        <f t="shared" si="201"/>
        <v>0.37192363111847876</v>
      </c>
      <c r="AM757" s="13">
        <f t="shared" si="202"/>
        <v>14.85407569202</v>
      </c>
      <c r="AN757" s="12">
        <f t="shared" si="203"/>
        <v>0.37211535853279398</v>
      </c>
    </row>
    <row r="758" spans="1:40" x14ac:dyDescent="0.3">
      <c r="A758" s="13">
        <f t="shared" si="187"/>
        <v>0.32062693245054669</v>
      </c>
      <c r="C758" s="13">
        <f t="shared" si="188"/>
        <v>24.528538555727426</v>
      </c>
      <c r="D758" s="12">
        <f t="shared" si="189"/>
        <v>8.8636292232179614E-2</v>
      </c>
      <c r="H758" s="13">
        <f t="shared" si="190"/>
        <v>15.711591300093806</v>
      </c>
      <c r="I758" s="12">
        <f t="shared" si="191"/>
        <v>0.28785344423636272</v>
      </c>
      <c r="M758" s="13">
        <f t="shared" si="192"/>
        <v>15.123276307429803</v>
      </c>
      <c r="N758" s="12">
        <f t="shared" si="193"/>
        <v>0.34889114322758241</v>
      </c>
      <c r="R758" s="13">
        <f t="shared" si="194"/>
        <v>15.005255958757713</v>
      </c>
      <c r="S758" s="12">
        <f t="shared" si="195"/>
        <v>0.36809321969896275</v>
      </c>
      <c r="X758" s="13">
        <f t="shared" si="196"/>
        <v>14.97330961051132</v>
      </c>
      <c r="Y758" s="12">
        <f t="shared" si="197"/>
        <v>0.37415677096197897</v>
      </c>
      <c r="AC758" s="13">
        <f t="shared" si="198"/>
        <v>14.963709058070263</v>
      </c>
      <c r="AD758" s="12">
        <f t="shared" si="199"/>
        <v>0.37607340069704848</v>
      </c>
      <c r="AH758" s="13">
        <f t="shared" si="200"/>
        <v>14.960722217737372</v>
      </c>
      <c r="AI758" s="12">
        <f t="shared" si="201"/>
        <v>0.37667940991357424</v>
      </c>
      <c r="AM758" s="13">
        <f t="shared" si="202"/>
        <v>14.959782575274447</v>
      </c>
      <c r="AN758" s="12">
        <f t="shared" si="203"/>
        <v>0.37687103865409111</v>
      </c>
    </row>
    <row r="759" spans="1:40" x14ac:dyDescent="0.3">
      <c r="A759" s="13">
        <f t="shared" si="187"/>
        <v>0.32508729738543357</v>
      </c>
      <c r="C759" s="13">
        <f t="shared" si="188"/>
        <v>24.207813054491972</v>
      </c>
      <c r="D759" s="12">
        <f t="shared" si="189"/>
        <v>9.3895355410404252E-2</v>
      </c>
      <c r="H759" s="13">
        <f t="shared" si="190"/>
        <v>15.809391040397756</v>
      </c>
      <c r="I759" s="12">
        <f t="shared" si="191"/>
        <v>0.29272894422751283</v>
      </c>
      <c r="M759" s="13">
        <f t="shared" si="192"/>
        <v>15.228722715350228</v>
      </c>
      <c r="N759" s="12">
        <f t="shared" si="193"/>
        <v>0.35372570373112439</v>
      </c>
      <c r="R759" s="13">
        <f t="shared" si="194"/>
        <v>15.111506568643968</v>
      </c>
      <c r="S759" s="12">
        <f t="shared" si="195"/>
        <v>0.37291715636029826</v>
      </c>
      <c r="X759" s="13">
        <f t="shared" si="196"/>
        <v>15.0797058372753</v>
      </c>
      <c r="Y759" s="12">
        <f t="shared" si="197"/>
        <v>0.37897753189001177</v>
      </c>
      <c r="AC759" s="13">
        <f t="shared" si="198"/>
        <v>15.070141658844561</v>
      </c>
      <c r="AD759" s="12">
        <f t="shared" si="199"/>
        <v>0.38089317455994887</v>
      </c>
      <c r="AH759" s="13">
        <f t="shared" si="200"/>
        <v>15.067165387946758</v>
      </c>
      <c r="AI759" s="12">
        <f t="shared" si="201"/>
        <v>0.3814988733229811</v>
      </c>
      <c r="AM759" s="13">
        <f t="shared" si="202"/>
        <v>15.066228995584556</v>
      </c>
      <c r="AN759" s="12">
        <f t="shared" si="203"/>
        <v>0.38169040405678917</v>
      </c>
    </row>
    <row r="760" spans="1:40" x14ac:dyDescent="0.3">
      <c r="A760" s="13">
        <f t="shared" si="187"/>
        <v>0.32960971217745716</v>
      </c>
      <c r="C760" s="13">
        <f t="shared" si="188"/>
        <v>23.923249258874474</v>
      </c>
      <c r="D760" s="12">
        <f t="shared" si="189"/>
        <v>9.9201213777398461E-2</v>
      </c>
      <c r="H760" s="13">
        <f t="shared" si="190"/>
        <v>15.908102668312647</v>
      </c>
      <c r="I760" s="12">
        <f t="shared" si="191"/>
        <v>0.29766843178957664</v>
      </c>
      <c r="M760" s="13">
        <f t="shared" si="192"/>
        <v>15.334921420687495</v>
      </c>
      <c r="N760" s="12">
        <f t="shared" si="193"/>
        <v>0.35862470209803188</v>
      </c>
      <c r="R760" s="13">
        <f t="shared" si="194"/>
        <v>15.21850169947975</v>
      </c>
      <c r="S760" s="12">
        <f t="shared" si="195"/>
        <v>0.37780561471770674</v>
      </c>
      <c r="X760" s="13">
        <f t="shared" si="196"/>
        <v>15.186846360085852</v>
      </c>
      <c r="Y760" s="12">
        <f t="shared" si="197"/>
        <v>0.3838628370484472</v>
      </c>
      <c r="AC760" s="13">
        <f t="shared" si="198"/>
        <v>15.177318667802613</v>
      </c>
      <c r="AD760" s="12">
        <f t="shared" si="199"/>
        <v>0.38577749942344153</v>
      </c>
      <c r="AH760" s="13">
        <f t="shared" si="200"/>
        <v>15.174353019016015</v>
      </c>
      <c r="AI760" s="12">
        <f t="shared" si="201"/>
        <v>0.38638288983951885</v>
      </c>
      <c r="AM760" s="13">
        <f t="shared" si="202"/>
        <v>15.173419895100126</v>
      </c>
      <c r="AN760" s="12">
        <f t="shared" si="203"/>
        <v>0.38657432322936197</v>
      </c>
    </row>
    <row r="761" spans="1:40" x14ac:dyDescent="0.3">
      <c r="A761" s="13">
        <f t="shared" si="187"/>
        <v>0.33419504002611389</v>
      </c>
      <c r="C761" s="13">
        <f t="shared" si="188"/>
        <v>23.67039368160906</v>
      </c>
      <c r="D761" s="12">
        <f t="shared" si="189"/>
        <v>0.10455628158832324</v>
      </c>
      <c r="H761" s="13">
        <f t="shared" si="190"/>
        <v>16.007726445606913</v>
      </c>
      <c r="I761" s="12">
        <f t="shared" si="191"/>
        <v>0.3026727962489093</v>
      </c>
      <c r="M761" s="13">
        <f t="shared" si="192"/>
        <v>15.441877269779328</v>
      </c>
      <c r="N761" s="12">
        <f t="shared" si="193"/>
        <v>0.36358901982956993</v>
      </c>
      <c r="R761" s="13">
        <f t="shared" si="194"/>
        <v>15.326246335597073</v>
      </c>
      <c r="S761" s="12">
        <f t="shared" si="195"/>
        <v>0.38275947545615158</v>
      </c>
      <c r="X761" s="13">
        <f t="shared" si="196"/>
        <v>15.294736159325085</v>
      </c>
      <c r="Y761" s="12">
        <f t="shared" si="197"/>
        <v>0.38881356695303643</v>
      </c>
      <c r="AC761" s="13">
        <f t="shared" si="198"/>
        <v>15.285245060679546</v>
      </c>
      <c r="AD761" s="12">
        <f t="shared" si="199"/>
        <v>0.39072725575717598</v>
      </c>
      <c r="AH761" s="13">
        <f t="shared" si="200"/>
        <v>15.282290084906577</v>
      </c>
      <c r="AI761" s="12">
        <f t="shared" si="201"/>
        <v>0.39133233991895827</v>
      </c>
      <c r="AM761" s="13">
        <f t="shared" si="202"/>
        <v>15.281360247192181</v>
      </c>
      <c r="AN761" s="12">
        <f t="shared" si="203"/>
        <v>0.39152367662326087</v>
      </c>
    </row>
    <row r="762" spans="1:40" x14ac:dyDescent="0.3">
      <c r="A762" s="13">
        <f t="shared" si="187"/>
        <v>0.33884415613920232</v>
      </c>
      <c r="C762" s="13">
        <f t="shared" si="188"/>
        <v>23.445542392877762</v>
      </c>
      <c r="D762" s="12">
        <f t="shared" si="189"/>
        <v>0.10996278166941709</v>
      </c>
      <c r="H762" s="13">
        <f t="shared" si="190"/>
        <v>16.10826283129035</v>
      </c>
      <c r="I762" s="12">
        <f t="shared" si="191"/>
        <v>0.30774293883917125</v>
      </c>
      <c r="M762" s="13">
        <f t="shared" si="192"/>
        <v>15.549595143622433</v>
      </c>
      <c r="N762" s="12">
        <f t="shared" si="193"/>
        <v>0.36861955054243983</v>
      </c>
      <c r="R762" s="13">
        <f t="shared" si="194"/>
        <v>15.434745492628533</v>
      </c>
      <c r="S762" s="12">
        <f t="shared" si="195"/>
        <v>0.38777963138728305</v>
      </c>
      <c r="X762" s="13">
        <f t="shared" si="196"/>
        <v>15.40338024669631</v>
      </c>
      <c r="Y762" s="12">
        <f t="shared" si="197"/>
        <v>0.3938306142476809</v>
      </c>
      <c r="AC762" s="13">
        <f t="shared" si="198"/>
        <v>15.393925844599492</v>
      </c>
      <c r="AD762" s="12">
        <f t="shared" si="199"/>
        <v>0.39574333615926</v>
      </c>
      <c r="AH762" s="13">
        <f t="shared" si="200"/>
        <v>15.390981590995407</v>
      </c>
      <c r="AI762" s="12">
        <f t="shared" si="201"/>
        <v>0.39634811614561133</v>
      </c>
      <c r="AM762" s="13">
        <f t="shared" si="202"/>
        <v>15.39005505665628</v>
      </c>
      <c r="AN762" s="12">
        <f t="shared" si="203"/>
        <v>0.39653935681850266</v>
      </c>
    </row>
    <row r="763" spans="1:40" x14ac:dyDescent="0.3">
      <c r="A763" s="13">
        <f t="shared" si="187"/>
        <v>0.34355794789987398</v>
      </c>
      <c r="C763" s="13">
        <f t="shared" si="188"/>
        <v>23.245585713502109</v>
      </c>
      <c r="D763" s="12">
        <f t="shared" si="189"/>
        <v>0.11542278121371355</v>
      </c>
      <c r="H763" s="13">
        <f t="shared" si="190"/>
        <v>16.209712474797637</v>
      </c>
      <c r="I763" s="12">
        <f t="shared" si="191"/>
        <v>0.31287977287687513</v>
      </c>
      <c r="M763" s="13">
        <f t="shared" si="192"/>
        <v>15.658079957988969</v>
      </c>
      <c r="N763" s="12">
        <f t="shared" si="193"/>
        <v>0.37371720013689819</v>
      </c>
      <c r="R763" s="13">
        <f t="shared" si="194"/>
        <v>15.544004217713333</v>
      </c>
      <c r="S763" s="12">
        <f t="shared" si="195"/>
        <v>0.39286698761733768</v>
      </c>
      <c r="X763" s="13">
        <f t="shared" si="196"/>
        <v>15.512783665430907</v>
      </c>
      <c r="Y763" s="12">
        <f t="shared" si="197"/>
        <v>0.39891488387231616</v>
      </c>
      <c r="AC763" s="13">
        <f t="shared" si="198"/>
        <v>15.503366058282097</v>
      </c>
      <c r="AD763" s="12">
        <f t="shared" si="199"/>
        <v>0.40082664552413977</v>
      </c>
      <c r="AH763" s="13">
        <f t="shared" si="200"/>
        <v>15.50043257428106</v>
      </c>
      <c r="AI763" s="12">
        <f t="shared" si="201"/>
        <v>0.40143112340021159</v>
      </c>
      <c r="AM763" s="13">
        <f t="shared" si="202"/>
        <v>15.499509359918431</v>
      </c>
      <c r="AN763" s="12">
        <f t="shared" si="203"/>
        <v>0.40162226869155004</v>
      </c>
    </row>
    <row r="764" spans="1:40" x14ac:dyDescent="0.3">
      <c r="A764" s="13">
        <f t="shared" si="187"/>
        <v>0.34833731503601145</v>
      </c>
      <c r="C764" s="13">
        <f t="shared" si="188"/>
        <v>23.067890643654415</v>
      </c>
      <c r="D764" s="12">
        <f t="shared" si="189"/>
        <v>0.12093821996631461</v>
      </c>
      <c r="H764" s="13">
        <f t="shared" si="190"/>
        <v>16.312076209528513</v>
      </c>
      <c r="I764" s="12">
        <f t="shared" si="191"/>
        <v>0.31808422393893149</v>
      </c>
      <c r="M764" s="13">
        <f t="shared" si="192"/>
        <v>15.767336663548368</v>
      </c>
      <c r="N764" s="12">
        <f t="shared" si="193"/>
        <v>0.37888288696720485</v>
      </c>
      <c r="R764" s="13">
        <f t="shared" si="194"/>
        <v>15.654027589706295</v>
      </c>
      <c r="S764" s="12">
        <f t="shared" si="195"/>
        <v>0.39802246171737116</v>
      </c>
      <c r="X764" s="13">
        <f t="shared" si="196"/>
        <v>15.622951490498648</v>
      </c>
      <c r="Y764" s="12">
        <f t="shared" si="197"/>
        <v>0.40406729323312718</v>
      </c>
      <c r="AC764" s="13">
        <f t="shared" si="198"/>
        <v>15.613570772251874</v>
      </c>
      <c r="AD764" s="12">
        <f t="shared" si="199"/>
        <v>0.4059781012128143</v>
      </c>
      <c r="AH764" s="13">
        <f t="shared" si="200"/>
        <v>15.610648103592968</v>
      </c>
      <c r="AI764" s="12">
        <f t="shared" si="201"/>
        <v>0.40658227903012728</v>
      </c>
      <c r="AM764" s="13">
        <f t="shared" si="202"/>
        <v>15.609728225243941</v>
      </c>
      <c r="AN764" s="12">
        <f t="shared" si="203"/>
        <v>0.40677332958552603</v>
      </c>
    </row>
    <row r="765" spans="1:40" x14ac:dyDescent="0.3">
      <c r="A765" s="13">
        <f t="shared" si="187"/>
        <v>0.35318316979195685</v>
      </c>
      <c r="C765" s="13">
        <f t="shared" si="188"/>
        <v>22.910210621357532</v>
      </c>
      <c r="D765" s="12">
        <f t="shared" si="189"/>
        <v>0.12651093269479749</v>
      </c>
      <c r="H765" s="13">
        <f t="shared" si="190"/>
        <v>16.415355046723434</v>
      </c>
      <c r="I765" s="12">
        <f t="shared" si="191"/>
        <v>0.32335723004223377</v>
      </c>
      <c r="M765" s="13">
        <f t="shared" si="192"/>
        <v>15.877370245995058</v>
      </c>
      <c r="N765" s="12">
        <f t="shared" si="193"/>
        <v>0.38411754201441956</v>
      </c>
      <c r="R765" s="13">
        <f t="shared" si="194"/>
        <v>15.764820719390235</v>
      </c>
      <c r="S765" s="12">
        <f t="shared" si="195"/>
        <v>0.40324698389584507</v>
      </c>
      <c r="X765" s="13">
        <f t="shared" si="196"/>
        <v>15.733888828820692</v>
      </c>
      <c r="Y765" s="12">
        <f t="shared" si="197"/>
        <v>0.40928877237512046</v>
      </c>
      <c r="AC765" s="13">
        <f t="shared" si="198"/>
        <v>15.724545089050411</v>
      </c>
      <c r="AD765" s="12">
        <f t="shared" si="199"/>
        <v>0.41119863322540584</v>
      </c>
      <c r="AH765" s="13">
        <f t="shared" si="200"/>
        <v>15.721633279803187</v>
      </c>
      <c r="AI765" s="12">
        <f t="shared" si="201"/>
        <v>0.41180251302193199</v>
      </c>
      <c r="AM765" s="13">
        <f t="shared" si="202"/>
        <v>15.72071675294943</v>
      </c>
      <c r="AN765" s="12">
        <f t="shared" si="203"/>
        <v>0.41199346948278304</v>
      </c>
    </row>
    <row r="766" spans="1:40" x14ac:dyDescent="0.3">
      <c r="A766" s="13">
        <f t="shared" si="187"/>
        <v>0.35809643710263617</v>
      </c>
      <c r="C766" s="13">
        <f t="shared" si="188"/>
        <v>22.770615388085613</v>
      </c>
      <c r="D766" s="12">
        <f t="shared" si="189"/>
        <v>0.13214266730704419</v>
      </c>
      <c r="H766" s="13">
        <f t="shared" si="190"/>
        <v>16.519550169655954</v>
      </c>
      <c r="I766" s="12">
        <f t="shared" si="191"/>
        <v>0.32869974182534478</v>
      </c>
      <c r="M766" s="13">
        <f t="shared" si="192"/>
        <v>15.988185726181662</v>
      </c>
      <c r="N766" s="12">
        <f t="shared" si="193"/>
        <v>0.38942210906159658</v>
      </c>
      <c r="R766" s="13">
        <f t="shared" si="194"/>
        <v>15.876388749691133</v>
      </c>
      <c r="S766" s="12">
        <f t="shared" si="195"/>
        <v>0.40854149717361765</v>
      </c>
      <c r="X766" s="13">
        <f t="shared" si="196"/>
        <v>15.845600819486041</v>
      </c>
      <c r="Y766" s="12">
        <f t="shared" si="197"/>
        <v>0.41458026415709764</v>
      </c>
      <c r="AC766" s="13">
        <f t="shared" si="198"/>
        <v>15.836294143452085</v>
      </c>
      <c r="AD766" s="12">
        <f t="shared" si="199"/>
        <v>0.41648918437613153</v>
      </c>
      <c r="AH766" s="13">
        <f t="shared" si="200"/>
        <v>15.833393236041914</v>
      </c>
      <c r="AI766" s="12">
        <f t="shared" si="201"/>
        <v>0.41709276817637569</v>
      </c>
      <c r="AM766" s="13">
        <f t="shared" si="202"/>
        <v>15.832480075618081</v>
      </c>
      <c r="AN766" s="12">
        <f t="shared" si="203"/>
        <v>0.41728363117987444</v>
      </c>
    </row>
    <row r="767" spans="1:40" x14ac:dyDescent="0.3">
      <c r="A767" s="13">
        <f t="shared" si="187"/>
        <v>0.36307805477010036</v>
      </c>
      <c r="C767" s="13">
        <f t="shared" si="188"/>
        <v>22.647435859689548</v>
      </c>
      <c r="D767" s="12">
        <f t="shared" si="189"/>
        <v>0.1378350996113373</v>
      </c>
      <c r="H767" s="13">
        <f t="shared" si="190"/>
        <v>16.624662928123556</v>
      </c>
      <c r="I767" s="12">
        <f t="shared" si="191"/>
        <v>0.33411272273232018</v>
      </c>
      <c r="M767" s="13">
        <f t="shared" si="192"/>
        <v>16.099788160257912</v>
      </c>
      <c r="N767" s="12">
        <f t="shared" si="193"/>
        <v>0.39479754487139523</v>
      </c>
      <c r="R767" s="13">
        <f t="shared" si="194"/>
        <v>15.988736855896672</v>
      </c>
      <c r="S767" s="12">
        <f t="shared" si="195"/>
        <v>0.41390695756135559</v>
      </c>
      <c r="X767" s="13">
        <f t="shared" si="196"/>
        <v>15.958092633970775</v>
      </c>
      <c r="Y767" s="12">
        <f t="shared" si="197"/>
        <v>0.41994272442905245</v>
      </c>
      <c r="AC767" s="13">
        <f t="shared" si="198"/>
        <v>15.948823102682804</v>
      </c>
      <c r="AD767" s="12">
        <f t="shared" si="199"/>
        <v>0.42185071047069755</v>
      </c>
      <c r="AH767" s="13">
        <f t="shared" si="200"/>
        <v>15.945933137915759</v>
      </c>
      <c r="AI767" s="12">
        <f t="shared" si="201"/>
        <v>0.42245400028577906</v>
      </c>
      <c r="AM767" s="13">
        <f t="shared" si="202"/>
        <v>15.945023358317837</v>
      </c>
      <c r="AN767" s="12">
        <f t="shared" si="203"/>
        <v>0.42264477046494886</v>
      </c>
    </row>
    <row r="768" spans="1:40" x14ac:dyDescent="0.3">
      <c r="A768" s="13">
        <f t="shared" si="187"/>
        <v>0.36812897364253072</v>
      </c>
      <c r="C768" s="13">
        <f t="shared" si="188"/>
        <v>22.539220341358142</v>
      </c>
      <c r="D768" s="12">
        <f t="shared" si="189"/>
        <v>0.1435898454559302</v>
      </c>
      <c r="H768" s="13">
        <f t="shared" si="190"/>
        <v>16.730694833220031</v>
      </c>
      <c r="I768" s="12">
        <f t="shared" si="191"/>
        <v>0.33959714919873318</v>
      </c>
      <c r="M768" s="13">
        <f t="shared" si="192"/>
        <v>16.212182639815136</v>
      </c>
      <c r="N768" s="12">
        <f t="shared" si="193"/>
        <v>0.40024481936615708</v>
      </c>
      <c r="R768" s="13">
        <f t="shared" si="194"/>
        <v>16.101870245878398</v>
      </c>
      <c r="S768" s="12">
        <f t="shared" si="195"/>
        <v>0.41934433423941564</v>
      </c>
      <c r="X768" s="13">
        <f t="shared" si="196"/>
        <v>16.071369476361063</v>
      </c>
      <c r="Y768" s="12">
        <f t="shared" si="197"/>
        <v>0.425377122212037</v>
      </c>
      <c r="AC768" s="13">
        <f t="shared" si="198"/>
        <v>16.062137166641907</v>
      </c>
      <c r="AD768" s="12">
        <f t="shared" si="199"/>
        <v>0.42728418048616518</v>
      </c>
      <c r="AH768" s="13">
        <f t="shared" si="200"/>
        <v>16.059258183729611</v>
      </c>
      <c r="AI768" s="12">
        <f t="shared" si="201"/>
        <v>0.42788717831389828</v>
      </c>
      <c r="AM768" s="13">
        <f t="shared" si="202"/>
        <v>16.058351798823075</v>
      </c>
      <c r="AN768" s="12">
        <f t="shared" si="203"/>
        <v>0.42807785629761502</v>
      </c>
    </row>
    <row r="769" spans="1:40" x14ac:dyDescent="0.3">
      <c r="A769" s="13">
        <f t="shared" si="187"/>
        <v>0.37325015779572013</v>
      </c>
      <c r="C769" s="13">
        <f t="shared" si="188"/>
        <v>22.444699420831931</v>
      </c>
      <c r="D769" s="12">
        <f t="shared" si="189"/>
        <v>0.14940847080161859</v>
      </c>
      <c r="H769" s="13">
        <f t="shared" si="190"/>
        <v>16.837647552373859</v>
      </c>
      <c r="I769" s="12">
        <f t="shared" si="191"/>
        <v>0.34515401083992209</v>
      </c>
      <c r="M769" s="13">
        <f t="shared" si="192"/>
        <v>16.325374292036152</v>
      </c>
      <c r="N769" s="12">
        <f t="shared" si="193"/>
        <v>0.40576491581045798</v>
      </c>
      <c r="R769" s="13">
        <f t="shared" si="194"/>
        <v>16.215794160316619</v>
      </c>
      <c r="S769" s="12">
        <f t="shared" si="195"/>
        <v>0.42485460974020794</v>
      </c>
      <c r="X769" s="13">
        <f t="shared" si="196"/>
        <v>16.18543658357882</v>
      </c>
      <c r="Y769" s="12">
        <f t="shared" si="197"/>
        <v>0.43088443988051028</v>
      </c>
      <c r="AC769" s="13">
        <f t="shared" si="198"/>
        <v>16.176241568127587</v>
      </c>
      <c r="AD769" s="12">
        <f t="shared" si="199"/>
        <v>0.43279057675329535</v>
      </c>
      <c r="AH769" s="13">
        <f t="shared" si="200"/>
        <v>16.173373604711379</v>
      </c>
      <c r="AI769" s="12">
        <f t="shared" si="201"/>
        <v>0.4333932845782707</v>
      </c>
      <c r="AM769" s="13">
        <f t="shared" si="202"/>
        <v>16.172470627839502</v>
      </c>
      <c r="AN769" s="12">
        <f t="shared" si="203"/>
        <v>0.43358387099128659</v>
      </c>
    </row>
    <row r="770" spans="1:40" x14ac:dyDescent="0.3">
      <c r="A770" s="13">
        <f t="shared" si="187"/>
        <v>0.37844258471709308</v>
      </c>
      <c r="C770" s="13">
        <f t="shared" si="188"/>
        <v>22.362757573060353</v>
      </c>
      <c r="D770" s="12">
        <f t="shared" si="189"/>
        <v>0.15529250014807275</v>
      </c>
      <c r="H770" s="13">
        <f t="shared" si="190"/>
        <v>16.945522904637755</v>
      </c>
      <c r="I770" s="12">
        <f t="shared" si="191"/>
        <v>0.35078431064154098</v>
      </c>
      <c r="M770" s="13">
        <f t="shared" si="192"/>
        <v>16.439368279851028</v>
      </c>
      <c r="N770" s="12">
        <f t="shared" si="193"/>
        <v>0.41135883099620163</v>
      </c>
      <c r="R770" s="13">
        <f t="shared" si="194"/>
        <v>16.330513872929064</v>
      </c>
      <c r="S770" s="12">
        <f t="shared" si="195"/>
        <v>0.43043878013310483</v>
      </c>
      <c r="X770" s="13">
        <f t="shared" si="196"/>
        <v>16.300299225611383</v>
      </c>
      <c r="Y770" s="12">
        <f t="shared" si="197"/>
        <v>0.43646567334723113</v>
      </c>
      <c r="AC770" s="13">
        <f t="shared" si="198"/>
        <v>16.2911415730653</v>
      </c>
      <c r="AD770" s="12">
        <f t="shared" si="199"/>
        <v>0.43837089514144206</v>
      </c>
      <c r="AH770" s="13">
        <f t="shared" si="200"/>
        <v>16.288284665240585</v>
      </c>
      <c r="AI770" s="12">
        <f t="shared" si="201"/>
        <v>0.43897331493510611</v>
      </c>
      <c r="AM770" s="13">
        <f t="shared" si="202"/>
        <v>16.287385109232279</v>
      </c>
      <c r="AN770" s="12">
        <f t="shared" si="203"/>
        <v>0.43916381039807456</v>
      </c>
    </row>
    <row r="771" spans="1:40" x14ac:dyDescent="0.3">
      <c r="A771" s="13">
        <f t="shared" si="187"/>
        <v>0.38370724549227803</v>
      </c>
      <c r="C771" s="13">
        <f t="shared" si="188"/>
        <v>22.292410007450162</v>
      </c>
      <c r="D771" s="12">
        <f t="shared" si="189"/>
        <v>0.16124342363725969</v>
      </c>
      <c r="H771" s="13">
        <f t="shared" si="190"/>
        <v>17.054322856216082</v>
      </c>
      <c r="I771" s="12">
        <f t="shared" si="191"/>
        <v>0.35648906515243461</v>
      </c>
      <c r="M771" s="13">
        <f t="shared" si="192"/>
        <v>16.554169802097988</v>
      </c>
      <c r="N771" s="12">
        <f t="shared" si="193"/>
        <v>0.41702757543026664</v>
      </c>
      <c r="R771" s="13">
        <f t="shared" si="194"/>
        <v>16.446034690703044</v>
      </c>
      <c r="S771" s="12">
        <f t="shared" si="195"/>
        <v>0.4360978552119063</v>
      </c>
      <c r="X771" s="13">
        <f t="shared" si="196"/>
        <v>16.415962705744146</v>
      </c>
      <c r="Y771" s="12">
        <f t="shared" si="197"/>
        <v>0.44212183225071017</v>
      </c>
      <c r="AC771" s="13">
        <f t="shared" si="198"/>
        <v>16.40684248074006</v>
      </c>
      <c r="AD771" s="12">
        <f t="shared" si="199"/>
        <v>0.44402614524600098</v>
      </c>
      <c r="AH771" s="13">
        <f t="shared" si="200"/>
        <v>16.403996663079973</v>
      </c>
      <c r="AI771" s="12">
        <f t="shared" si="201"/>
        <v>0.44462827896673646</v>
      </c>
      <c r="AM771" s="13">
        <f t="shared" si="202"/>
        <v>16.403100540257853</v>
      </c>
      <c r="AN771" s="12">
        <f t="shared" si="203"/>
        <v>0.44481868409623582</v>
      </c>
    </row>
    <row r="772" spans="1:40" x14ac:dyDescent="0.3">
      <c r="A772" s="13">
        <f t="shared" si="187"/>
        <v>0.38904514499428017</v>
      </c>
      <c r="C772" s="13">
        <f t="shared" si="188"/>
        <v>22.232783648373044</v>
      </c>
      <c r="D772" s="12">
        <f t="shared" si="189"/>
        <v>0.16726270308504737</v>
      </c>
      <c r="H772" s="13">
        <f t="shared" si="190"/>
        <v>17.164049516216412</v>
      </c>
      <c r="I772" s="12">
        <f t="shared" si="191"/>
        <v>0.36226930467990193</v>
      </c>
      <c r="M772" s="13">
        <f t="shared" si="192"/>
        <v>16.669784093690456</v>
      </c>
      <c r="N772" s="12">
        <f t="shared" si="193"/>
        <v>0.42277217352475438</v>
      </c>
      <c r="R772" s="13">
        <f t="shared" si="194"/>
        <v>16.562361954131003</v>
      </c>
      <c r="S772" s="12">
        <f t="shared" si="195"/>
        <v>0.44183285868491323</v>
      </c>
      <c r="X772" s="13">
        <f t="shared" si="196"/>
        <v>16.532432360796903</v>
      </c>
      <c r="Y772" s="12">
        <f t="shared" si="197"/>
        <v>0.44785394014526819</v>
      </c>
      <c r="AC772" s="13">
        <f t="shared" si="198"/>
        <v>16.523349624032047</v>
      </c>
      <c r="AD772" s="12">
        <f t="shared" si="199"/>
        <v>0.44975735057846605</v>
      </c>
      <c r="AH772" s="13">
        <f t="shared" si="200"/>
        <v>16.520514929611032</v>
      </c>
      <c r="AI772" s="12">
        <f t="shared" si="201"/>
        <v>0.45035920017167141</v>
      </c>
      <c r="AM772" s="13">
        <f t="shared" si="202"/>
        <v>16.519622251799223</v>
      </c>
      <c r="AN772" s="12">
        <f t="shared" si="203"/>
        <v>0.45054951558022915</v>
      </c>
    </row>
    <row r="773" spans="1:40" x14ac:dyDescent="0.3">
      <c r="A773" s="13">
        <f t="shared" si="187"/>
        <v>0.39445730207527824</v>
      </c>
      <c r="C773" s="13">
        <f t="shared" si="188"/>
        <v>22.18310140239111</v>
      </c>
      <c r="D773" s="12">
        <f t="shared" si="189"/>
        <v>0.17335177713779198</v>
      </c>
      <c r="H773" s="13">
        <f t="shared" si="190"/>
        <v>17.274705132613978</v>
      </c>
      <c r="I773" s="12">
        <f t="shared" si="191"/>
        <v>0.36812607348737758</v>
      </c>
      <c r="M773" s="13">
        <f t="shared" si="192"/>
        <v>16.786216425788883</v>
      </c>
      <c r="N773" s="12">
        <f t="shared" si="193"/>
        <v>0.42859366378986397</v>
      </c>
      <c r="R773" s="13">
        <f t="shared" si="194"/>
        <v>16.679501037449651</v>
      </c>
      <c r="S773" s="12">
        <f t="shared" si="195"/>
        <v>0.44764482836762909</v>
      </c>
      <c r="X773" s="13">
        <f t="shared" si="196"/>
        <v>16.649713561363701</v>
      </c>
      <c r="Y773" s="12">
        <f t="shared" si="197"/>
        <v>0.45366303469372354</v>
      </c>
      <c r="AC773" s="13">
        <f t="shared" si="198"/>
        <v>16.640668369655597</v>
      </c>
      <c r="AD773" s="12">
        <f t="shared" si="199"/>
        <v>0.45556554875911587</v>
      </c>
      <c r="AH773" s="13">
        <f t="shared" si="200"/>
        <v>16.63784483007252</v>
      </c>
      <c r="AI773" s="12">
        <f t="shared" si="201"/>
        <v>0.456167116157285</v>
      </c>
      <c r="AM773" s="13">
        <f t="shared" si="202"/>
        <v>16.636955608604445</v>
      </c>
      <c r="AN773" s="12">
        <f t="shared" si="203"/>
        <v>0.45635734245340154</v>
      </c>
    </row>
    <row r="774" spans="1:40" x14ac:dyDescent="0.3">
      <c r="A774" s="13">
        <f t="shared" si="187"/>
        <v>0.39994474976109751</v>
      </c>
      <c r="C774" s="13">
        <f t="shared" si="188"/>
        <v>22.142669059952361</v>
      </c>
      <c r="D774" s="12">
        <f t="shared" si="189"/>
        <v>0.17951206570956962</v>
      </c>
      <c r="H774" s="13">
        <f t="shared" si="190"/>
        <v>17.38629208841747</v>
      </c>
      <c r="I774" s="12">
        <f t="shared" si="191"/>
        <v>0.37406042999459765</v>
      </c>
      <c r="M774" s="13">
        <f t="shared" si="192"/>
        <v>16.903472105978729</v>
      </c>
      <c r="N774" s="12">
        <f t="shared" si="193"/>
        <v>0.43449309902944444</v>
      </c>
      <c r="R774" s="13">
        <f t="shared" si="194"/>
        <v>16.797457348882777</v>
      </c>
      <c r="S774" s="12">
        <f t="shared" si="195"/>
        <v>0.45353481637814519</v>
      </c>
      <c r="X774" s="13">
        <f t="shared" si="196"/>
        <v>16.767811712056236</v>
      </c>
      <c r="Y774" s="12">
        <f t="shared" si="197"/>
        <v>0.45955016786276359</v>
      </c>
      <c r="AC774" s="13">
        <f t="shared" si="198"/>
        <v>16.758804118402086</v>
      </c>
      <c r="AD774" s="12">
        <f t="shared" si="199"/>
        <v>0.46145179171238238</v>
      </c>
      <c r="AH774" s="13">
        <f t="shared" si="200"/>
        <v>16.755991763803291</v>
      </c>
      <c r="AI774" s="12">
        <f t="shared" si="201"/>
        <v>0.46205307883518321</v>
      </c>
      <c r="AM774" s="13">
        <f t="shared" si="202"/>
        <v>16.755106009529271</v>
      </c>
      <c r="AN774" s="12">
        <f t="shared" si="203"/>
        <v>0.46224321662335599</v>
      </c>
    </row>
    <row r="775" spans="1:40" x14ac:dyDescent="0.3">
      <c r="A775" s="13">
        <f t="shared" si="187"/>
        <v>0.40550853544838344</v>
      </c>
      <c r="C775" s="13">
        <f t="shared" si="188"/>
        <v>22.110864324492656</v>
      </c>
      <c r="D775" s="12">
        <f t="shared" si="189"/>
        <v>0.18574497382413049</v>
      </c>
      <c r="H775" s="13">
        <f t="shared" si="190"/>
        <v>17.49881289802536</v>
      </c>
      <c r="I775" s="12">
        <f t="shared" si="191"/>
        <v>0.380073446980282</v>
      </c>
      <c r="M775" s="13">
        <f t="shared" si="192"/>
        <v>17.02155647845375</v>
      </c>
      <c r="N775" s="12">
        <f t="shared" si="193"/>
        <v>0.44047154653924953</v>
      </c>
      <c r="R775" s="13">
        <f t="shared" si="194"/>
        <v>16.916236330887752</v>
      </c>
      <c r="S775" s="12">
        <f t="shared" si="195"/>
        <v>0.45950388933523156</v>
      </c>
      <c r="X775" s="13">
        <f t="shared" si="196"/>
        <v>16.886732251751031</v>
      </c>
      <c r="Y775" s="12">
        <f t="shared" si="197"/>
        <v>0.46551640612102158</v>
      </c>
      <c r="AC775" s="13">
        <f t="shared" si="198"/>
        <v>16.877762305386156</v>
      </c>
      <c r="AD775" s="12">
        <f t="shared" si="199"/>
        <v>0.46741714586492722</v>
      </c>
      <c r="AH775" s="13">
        <f t="shared" si="200"/>
        <v>16.874961164488152</v>
      </c>
      <c r="AI775" s="12">
        <f t="shared" si="201"/>
        <v>0.46801815461928015</v>
      </c>
      <c r="AM775" s="13">
        <f t="shared" si="202"/>
        <v>16.87407888778305</v>
      </c>
      <c r="AN775" s="12">
        <f t="shared" si="203"/>
        <v>0.46820820450002715</v>
      </c>
    </row>
    <row r="776" spans="1:40" x14ac:dyDescent="0.3">
      <c r="A776" s="13">
        <f t="shared" si="187"/>
        <v>0.41114972110452142</v>
      </c>
      <c r="C776" s="13">
        <f t="shared" si="188"/>
        <v>22.087127571440803</v>
      </c>
      <c r="D776" s="12">
        <f t="shared" si="189"/>
        <v>0.19205189496128333</v>
      </c>
      <c r="H776" s="13">
        <f t="shared" si="190"/>
        <v>17.612270203763153</v>
      </c>
      <c r="I776" s="12">
        <f t="shared" si="191"/>
        <v>0.38616621178738797</v>
      </c>
      <c r="M776" s="13">
        <f t="shared" si="192"/>
        <v>17.14047492420471</v>
      </c>
      <c r="N776" s="12">
        <f t="shared" si="193"/>
        <v>0.4465300883079415</v>
      </c>
      <c r="R776" s="13">
        <f t="shared" si="194"/>
        <v>17.035843460405832</v>
      </c>
      <c r="S776" s="12">
        <f t="shared" si="195"/>
        <v>0.46555312855918057</v>
      </c>
      <c r="X776" s="13">
        <f t="shared" si="196"/>
        <v>17.006480653840203</v>
      </c>
      <c r="Y776" s="12">
        <f t="shared" si="197"/>
        <v>0.47156283063990706</v>
      </c>
      <c r="AC776" s="13">
        <f t="shared" si="198"/>
        <v>16.997548400296225</v>
      </c>
      <c r="AD776" s="12">
        <f t="shared" si="199"/>
        <v>0.47346269234646854</v>
      </c>
      <c r="AH776" s="13">
        <f t="shared" si="200"/>
        <v>16.99475850040794</v>
      </c>
      <c r="AI776" s="12">
        <f t="shared" si="201"/>
        <v>0.47406342462662526</v>
      </c>
      <c r="AM776" s="13">
        <f t="shared" si="202"/>
        <v>16.993879711178497</v>
      </c>
      <c r="AN776" s="12">
        <f t="shared" si="203"/>
        <v>0.47425338719650911</v>
      </c>
    </row>
    <row r="777" spans="1:40" x14ac:dyDescent="0.3">
      <c r="A777" s="13">
        <f t="shared" si="187"/>
        <v>0.41686938347033481</v>
      </c>
      <c r="C777" s="13">
        <f t="shared" si="188"/>
        <v>22.070954023069987</v>
      </c>
      <c r="D777" s="12">
        <f t="shared" si="189"/>
        <v>0.1984342139883743</v>
      </c>
      <c r="H777" s="13">
        <f t="shared" si="190"/>
        <v>17.726666772592043</v>
      </c>
      <c r="I777" s="12">
        <f t="shared" si="191"/>
        <v>0.39233982653097604</v>
      </c>
      <c r="M777" s="13">
        <f t="shared" si="192"/>
        <v>17.260232861213744</v>
      </c>
      <c r="N777" s="12">
        <f t="shared" si="193"/>
        <v>0.45266982122087507</v>
      </c>
      <c r="R777" s="13">
        <f t="shared" si="194"/>
        <v>17.156284249116244</v>
      </c>
      <c r="S777" s="12">
        <f t="shared" si="195"/>
        <v>0.47168363027543442</v>
      </c>
      <c r="X777" s="13">
        <f t="shared" si="196"/>
        <v>17.127062426486134</v>
      </c>
      <c r="Y777" s="12">
        <f t="shared" si="197"/>
        <v>0.47769053749721996</v>
      </c>
      <c r="AC777" s="13">
        <f t="shared" si="198"/>
        <v>17.118167907647976</v>
      </c>
      <c r="AD777" s="12">
        <f t="shared" si="199"/>
        <v>0.47958952719339526</v>
      </c>
      <c r="AH777" s="13">
        <f t="shared" si="200"/>
        <v>17.11538927469303</v>
      </c>
      <c r="AI777" s="12">
        <f t="shared" si="201"/>
        <v>0.48018998488101605</v>
      </c>
      <c r="AM777" s="13">
        <f t="shared" si="202"/>
        <v>17.114513982385304</v>
      </c>
      <c r="AN777" s="12">
        <f t="shared" si="203"/>
        <v>0.48037986073266747</v>
      </c>
    </row>
    <row r="778" spans="1:40" x14ac:dyDescent="0.3">
      <c r="A778" s="13">
        <f t="shared" si="187"/>
        <v>0.42266861426560265</v>
      </c>
      <c r="C778" s="13">
        <f t="shared" si="188"/>
        <v>22.061887089245975</v>
      </c>
      <c r="D778" s="12">
        <f t="shared" si="189"/>
        <v>0.20489330974257705</v>
      </c>
      <c r="H778" s="13">
        <f t="shared" si="190"/>
        <v>17.842005492980295</v>
      </c>
      <c r="I778" s="12">
        <f t="shared" si="191"/>
        <v>0.39859540830873702</v>
      </c>
      <c r="M778" s="13">
        <f t="shared" si="192"/>
        <v>17.38083574465433</v>
      </c>
      <c r="N778" s="12">
        <f t="shared" si="193"/>
        <v>0.45889185726670267</v>
      </c>
      <c r="R778" s="13">
        <f t="shared" si="194"/>
        <v>17.277564243693973</v>
      </c>
      <c r="S778" s="12">
        <f t="shared" si="195"/>
        <v>0.47789650582103899</v>
      </c>
      <c r="X778" s="13">
        <f t="shared" si="196"/>
        <v>17.248483112879782</v>
      </c>
      <c r="Y778" s="12">
        <f t="shared" si="197"/>
        <v>0.48390063788359117</v>
      </c>
      <c r="AC778" s="13">
        <f t="shared" si="198"/>
        <v>17.239626367042426</v>
      </c>
      <c r="AD778" s="12">
        <f t="shared" si="199"/>
        <v>0.48579876155520429</v>
      </c>
      <c r="AH778" s="13">
        <f t="shared" si="200"/>
        <v>17.236859025580809</v>
      </c>
      <c r="AI778" s="12">
        <f t="shared" si="201"/>
        <v>0.48639894651943616</v>
      </c>
      <c r="AM778" s="13">
        <f t="shared" si="202"/>
        <v>17.235987239187523</v>
      </c>
      <c r="AN778" s="12">
        <f t="shared" si="203"/>
        <v>0.48658873624157717</v>
      </c>
    </row>
    <row r="779" spans="1:40" x14ac:dyDescent="0.3">
      <c r="A779" s="13">
        <f t="shared" si="187"/>
        <v>0.42854852039743874</v>
      </c>
      <c r="C779" s="13">
        <f t="shared" si="188"/>
        <v>22.059512673771984</v>
      </c>
      <c r="D779" s="12">
        <f t="shared" si="189"/>
        <v>0.21143055731786159</v>
      </c>
      <c r="H779" s="13">
        <f t="shared" si="190"/>
        <v>17.958289371928981</v>
      </c>
      <c r="I779" s="12">
        <f t="shared" si="191"/>
        <v>0.40493408941423092</v>
      </c>
      <c r="M779" s="13">
        <f t="shared" si="192"/>
        <v>17.502289067096417</v>
      </c>
      <c r="N779" s="12">
        <f t="shared" si="193"/>
        <v>0.4651973237468458</v>
      </c>
      <c r="R779" s="13">
        <f t="shared" si="194"/>
        <v>17.399689026071634</v>
      </c>
      <c r="S779" s="12">
        <f t="shared" si="195"/>
        <v>0.48419288185396514</v>
      </c>
      <c r="X779" s="13">
        <f t="shared" si="196"/>
        <v>17.370748291503112</v>
      </c>
      <c r="Y779" s="12">
        <f t="shared" si="197"/>
        <v>0.49019425831179064</v>
      </c>
      <c r="AC779" s="13">
        <f t="shared" si="198"/>
        <v>17.361929353427417</v>
      </c>
      <c r="AD779" s="12">
        <f t="shared" si="199"/>
        <v>0.49209152190380784</v>
      </c>
      <c r="AH779" s="13">
        <f t="shared" si="200"/>
        <v>17.359173326677201</v>
      </c>
      <c r="AI779" s="12">
        <f t="shared" si="201"/>
        <v>0.49269143600136117</v>
      </c>
      <c r="AM779" s="13">
        <f t="shared" si="202"/>
        <v>17.358305054744772</v>
      </c>
      <c r="AN779" s="12">
        <f t="shared" si="203"/>
        <v>0.49288114017882922</v>
      </c>
    </row>
    <row r="780" spans="1:40" x14ac:dyDescent="0.3">
      <c r="A780" s="13">
        <f t="shared" ref="A780:A843" si="204">D$2*10^((ROW(A780)-7)*LOG(H$2/D$2,10)/C$2)</f>
        <v>0.43451022417157098</v>
      </c>
      <c r="C780" s="13">
        <f t="shared" si="188"/>
        <v>22.063454284774025</v>
      </c>
      <c r="D780" s="12">
        <f t="shared" si="189"/>
        <v>0.21804733010106025</v>
      </c>
      <c r="H780" s="13">
        <f t="shared" si="190"/>
        <v>18.07552153214472</v>
      </c>
      <c r="I780" s="12">
        <f t="shared" si="191"/>
        <v>0.41135701755288229</v>
      </c>
      <c r="M780" s="13">
        <f t="shared" si="192"/>
        <v>17.624598358717687</v>
      </c>
      <c r="N780" s="12">
        <f t="shared" si="193"/>
        <v>0.47158736348786723</v>
      </c>
      <c r="R780" s="13">
        <f t="shared" si="194"/>
        <v>17.522664213705383</v>
      </c>
      <c r="S780" s="12">
        <f t="shared" si="195"/>
        <v>0.49057390056533634</v>
      </c>
      <c r="X780" s="13">
        <f t="shared" si="196"/>
        <v>17.493863576395363</v>
      </c>
      <c r="Y780" s="12">
        <f t="shared" si="197"/>
        <v>0.49657254082894253</v>
      </c>
      <c r="AC780" s="13">
        <f t="shared" si="198"/>
        <v>17.485082477363392</v>
      </c>
      <c r="AD780" s="12">
        <f t="shared" si="199"/>
        <v>0.49846895024574628</v>
      </c>
      <c r="AH780" s="13">
        <f t="shared" si="200"/>
        <v>17.48233778722188</v>
      </c>
      <c r="AI780" s="12">
        <f t="shared" si="201"/>
        <v>0.49906859532097231</v>
      </c>
      <c r="AM780" s="13">
        <f t="shared" si="202"/>
        <v>17.481473037857644</v>
      </c>
      <c r="AN780" s="12">
        <f t="shared" si="203"/>
        <v>0.49925821453474301</v>
      </c>
    </row>
    <row r="781" spans="1:40" x14ac:dyDescent="0.3">
      <c r="A781" s="13">
        <f t="shared" si="204"/>
        <v>0.44055486350655304</v>
      </c>
      <c r="C781" s="13">
        <f t="shared" ref="C781:C844" si="205">IF(D781&gt;=0,SQRT(2*(((1/C$5+D781+$A781)/2)^2+((D781+$A781-1/C$5)/2)^2+(($A781/($A781+1))*(1/C$5+D781+1))^2)/(1/C$5+D781-$A781)^2),IF(D782&lt;0,"A",C782))</f>
        <v>22.073368818029074</v>
      </c>
      <c r="D781" s="12">
        <f t="shared" ref="D781:D844" si="206">IF($A781+(2*$R$2)^-2-1/C$5&gt;=0,IF((     1+$AC$2*($A781+1)*    (   1+($A781+1)*2*$R$2^2/(1+SQRT(4*$A781*$R$2^2+1-4*$R$2^2/C$5))     )/$I$2   )^2    +($X$2*($A781+1)*    (   1+($A781+1)*2*$R$2^2/(1+SQRT(4*$A781*$R$2^2+1-4*$R$2^2/C$5))     )/$I$2             )^2&lt;$AS$2,(1/(2*$R$2)+SQRT($A781+(2*$R$2)^-2-1/C$5))^2,-1),-2)</f>
        <v>0.22474500159384719</v>
      </c>
      <c r="H781" s="13">
        <f t="shared" ref="H781:H844" si="207">IF(I781&gt;=0,SQRT(2*(((1/H$5+I781+$A781)/2)^2+((I781+$A781-1/H$5)/2)^2+(($A781/($A781+1))*(1/H$5+I781+1))^2)/(1/H$5+I781-$A781)^2),IF(I782&lt;0,"A",H782))</f>
        <v>18.193705209351556</v>
      </c>
      <c r="I781" s="12">
        <f t="shared" ref="I781:I844" si="208">IF($A781+(2*$R$2)^-2-1/H$5&gt;=0,IF((     1+$AC$2*($A781+1)*    (   1+($A781+1)*2*$R$2^2/(1+SQRT(4*$A781*$R$2^2+1-4*$R$2^2/H$5))     )/$I$2   )^2    +($X$2*($A781+1)*    (   1+($A781+1)*2*$R$2^2/(1+SQRT(4*$A781*$R$2^2+1-4*$R$2^2/H$5))     )/$I$2             )^2&lt;$AS$2,(1/(2*$R$2)+SQRT($A781+(2*$R$2)^-2-1/H$5))^2,-1),-2)</f>
        <v>0.41786535606077169</v>
      </c>
      <c r="M781" s="13">
        <f t="shared" ref="M781:M844" si="209">IF(N781&gt;=0,SQRT(2*(((1/M$5+N781+$A781)/2)^2+((N781+$A781-1/M$5)/2)^2+(($A781/($A781+1))*(1/M$5+N781+1))^2)/(1/M$5+N781-$A781)^2),IF(N782&lt;0,"A",M782))</f>
        <v>17.747769187519719</v>
      </c>
      <c r="N781" s="12">
        <f t="shared" ref="N781:N844" si="210">IF($A781+(2*$R$2)^-2-1/M$5&gt;=0,IF((     1+$AC$2*($A781+1)*    (   1+($A781+1)*2*$R$2^2/(1+SQRT(4*$A781*$R$2^2+1-4*$R$2^2/M$5))     )/$I$2   )^2    +($X$2*($A781+1)*    (   1+($A781+1)*2*$R$2^2/(1+SQRT(4*$A781*$R$2^2+1-4*$R$2^2/M$5))     )/$I$2             )^2&lt;$AS$2,(1/(2*$R$2)+SQRT($A781+(2*$R$2)^-2-1/M$5))^2,-1),-2)</f>
        <v>0.47806313505677983</v>
      </c>
      <c r="R781" s="13">
        <f t="shared" ref="R781:R844" si="211">IF(S781&gt;=0,SQRT(2*(((1/R$5+S781+$A781)/2)^2+((S781+$A781-1/R$5)/2)^2+(($A781/($A781+1))*(1/R$5+S781+1))^2)/(1/R$5+S781-$A781)^2),IF(S782&lt;0,"A",R782))</f>
        <v>17.646495459844719</v>
      </c>
      <c r="S781" s="12">
        <f t="shared" ref="S781:S844" si="212">IF($A781+(2*$R$2)^-2-1/R$5&gt;=0,IF((     1+$AC$2*($A781+1)*    (   1+($A781+1)*2*$R$2^2/(1+SQRT(4*$A781*$R$2^2+1-4*$R$2^2/R$5))     )/$I$2   )^2    +($X$2*($A781+1)*    (   1+($A781+1)*2*$R$2^2/(1+SQRT(4*$A781*$R$2^2+1-4*$R$2^2/R$5))     )/$I$2             )^2&lt;$AS$2,(1/(2*$R$2)+SQRT($A781+(2*$R$2)^-2-1/R$5))^2,-1),-2)</f>
        <v>0.49704071989459425</v>
      </c>
      <c r="X781" s="13">
        <f t="shared" ref="X781:X844" si="213">IF(Y781&gt;=0,SQRT(2*(((1/X$5+Y781+$A781)/2)^2+((Y781+$A781-1/X$5)/2)^2+(($A781/($A781+1))*(1/X$5+Y781+1))^2)/(1/X$5+Y781-$A781)^2),IF(Y782&lt;0,"A",X782))</f>
        <v>17.617834617423327</v>
      </c>
      <c r="Y781" s="12">
        <f t="shared" ref="Y781:Y844" si="214">IF($A781+(2*$R$2)^-2-1/X$5&gt;=0,IF((     1+$AC$2*($A781+1)*    (   1+($A781+1)*2*$R$2^2/(1+SQRT(4*$A781*$R$2^2+1-4*$R$2^2/X$5))     )/$I$2   )^2    +($X$2*($A781+1)*    (   1+($A781+1)*2*$R$2^2/(1+SQRT(4*$A781*$R$2^2+1-4*$R$2^2/X$5))     )/$I$2             )^2&lt;$AS$2,(1/(2*$R$2)+SQRT($A781+(2*$R$2)^-2-1/X$5))^2,-1),-2)</f>
        <v>0.50303664323167829</v>
      </c>
      <c r="AC781" s="13">
        <f t="shared" ref="AC781:AC844" si="215">IF(AD781&gt;=0,SQRT(2*(((1/AC$5+AD781+$A781)/2)^2+((AD781+$A781-1/AC$5)/2)^2+(($A781/($A781+1))*(1/AC$5+AD781+1))^2)/(1/AC$5+AD781-$A781)^2),IF(AD782&lt;0,"A",AC782))</f>
        <v>17.609091385292736</v>
      </c>
      <c r="AD781" s="12">
        <f t="shared" ref="AD781:AD844" si="216">IF($A781+(2*$R$2)^-2-1/AC$5&gt;=0,IF((     1+$AC$2*($A781+1)*    (   1+($A781+1)*2*$R$2^2/(1+SQRT(4*$A781*$R$2^2+1-4*$R$2^2/AC$5))     )/$I$2   )^2    +($X$2*($A781+1)*    (   1+($A781+1)*2*$R$2^2/(1+SQRT(4*$A781*$R$2^2+1-4*$R$2^2/AC$5))     )/$I$2             )^2&lt;$AS$2,(1/(2*$R$2)+SQRT($A781+(2*$R$2)^-2-1/AC$5))^2,-1),-2)</f>
        <v>0.50493220433734032</v>
      </c>
      <c r="AH781" s="13">
        <f t="shared" ref="AH781:AH844" si="217">IF(AI781&gt;=0,SQRT(2*(((1/AH$5+AI781+$A781)/2)^2+((AI781+$A781-1/AH$5)/2)^2+(($A781/($A781+1))*(1/AH$5+AI781+1))^2)/(1/AH$5+AI781-$A781)^2),IF(AI782&lt;0,"A",AH782))</f>
        <v>17.606358052357599</v>
      </c>
      <c r="AI781" s="12">
        <f t="shared" ref="AI781:AI844" si="218">IF($A781+(2*$R$2)^-2-1/AH$5&gt;=0,IF((     1+$AC$2*($A781+1)*    (   1+($A781+1)*2*$R$2^2/(1+SQRT(4*$A781*$R$2^2+1-4*$R$2^2/AH$5))     )/$I$2   )^2    +($X$2*($A781+1)*    (   1+($A781+1)*2*$R$2^2/(1+SQRT(4*$A781*$R$2^2+1-4*$R$2^2/AH$5))     )/$I$2             )^2&lt;$AS$2,(1/(2*$R$2)+SQRT($A781+(2*$R$2)^-2-1/AH$5))^2,-1),-2)</f>
        <v>0.50553158222230721</v>
      </c>
      <c r="AM781" s="13">
        <f t="shared" ref="AM781:AM844" si="219">IF(AN781&gt;=0,SQRT(2*(((1/AM$5+AN781+$A781)/2)^2+((AN781+$A781-1/AM$5)/2)^2+(($A781/($A781+1))*(1/AM$5+AN781+1))^2)/(1/AM$5+AN781-$A781)^2),IF(AN782&lt;0,"A",AM782))</f>
        <v>17.605496833236835</v>
      </c>
      <c r="AN781" s="12">
        <f t="shared" ref="AN781:AN844" si="220">IF($A781+(2*$R$2)^-2-1/AM$5&gt;=0,IF((     1+$AC$2*($A781+1)*    (   1+($A781+1)*2*$R$2^2/(1+SQRT(4*$A781*$R$2^2+1-4*$R$2^2/AM$5))     )/$I$2   )^2    +($X$2*($A781+1)*    (   1+($A781+1)*2*$R$2^2/(1+SQRT(4*$A781*$R$2^2+1-4*$R$2^2/AM$5))     )/$I$2             )^2&lt;$AS$2,(1/(2*$R$2)+SQRT($A781+(2*$R$2)^-2-1/AM$5))^2,-1),-2)</f>
        <v>0.50572111704951761</v>
      </c>
    </row>
    <row r="782" spans="1:40" x14ac:dyDescent="0.3">
      <c r="A782" s="13">
        <f t="shared" si="204"/>
        <v>0.44668359215096315</v>
      </c>
      <c r="C782" s="13">
        <f t="shared" si="205"/>
        <v>22.08894290623261</v>
      </c>
      <c r="D782" s="12">
        <f t="shared" si="206"/>
        <v>0.23152494705134999</v>
      </c>
      <c r="H782" s="13">
        <f t="shared" si="207"/>
        <v>18.312843749735453</v>
      </c>
      <c r="I782" s="12">
        <f t="shared" si="208"/>
        <v>0.4244602841262855</v>
      </c>
      <c r="M782" s="13">
        <f t="shared" si="209"/>
        <v>17.871807159550073</v>
      </c>
      <c r="N782" s="12">
        <f t="shared" si="210"/>
        <v>0.48462581297934515</v>
      </c>
      <c r="R782" s="13">
        <f t="shared" si="211"/>
        <v>17.771188453806143</v>
      </c>
      <c r="S782" s="12">
        <f t="shared" si="212"/>
        <v>0.50359451374766007</v>
      </c>
      <c r="X782" s="13">
        <f t="shared" si="213"/>
        <v>17.74266710055543</v>
      </c>
      <c r="Y782" s="12">
        <f t="shared" si="214"/>
        <v>0.50958773928428502</v>
      </c>
      <c r="AC782" s="13">
        <f t="shared" si="215"/>
        <v>17.733961759813763</v>
      </c>
      <c r="AD782" s="12">
        <f t="shared" si="216"/>
        <v>0.51148245790283597</v>
      </c>
      <c r="AH782" s="13">
        <f t="shared" si="217"/>
        <v>17.731239803403806</v>
      </c>
      <c r="AI782" s="12">
        <f t="shared" si="218"/>
        <v>0.51208157041740487</v>
      </c>
      <c r="AM782" s="13">
        <f t="shared" si="219"/>
        <v>17.730382121776518</v>
      </c>
      <c r="AN782" s="12">
        <f t="shared" si="220"/>
        <v>0.51227102143137715</v>
      </c>
    </row>
    <row r="783" spans="1:40" x14ac:dyDescent="0.3">
      <c r="A783" s="13">
        <f t="shared" si="204"/>
        <v>0.45289757990362023</v>
      </c>
      <c r="C783" s="13">
        <f t="shared" si="205"/>
        <v>22.109889746399599</v>
      </c>
      <c r="D783" s="12">
        <f t="shared" si="206"/>
        <v>0.238388544963095</v>
      </c>
      <c r="H783" s="13">
        <f t="shared" si="207"/>
        <v>18.432940607515373</v>
      </c>
      <c r="I783" s="12">
        <f t="shared" si="208"/>
        <v>0.43114299701465753</v>
      </c>
      <c r="M783" s="13">
        <f t="shared" si="209"/>
        <v>17.996717919129853</v>
      </c>
      <c r="N783" s="12">
        <f t="shared" si="210"/>
        <v>0.49127658796139201</v>
      </c>
      <c r="R783" s="13">
        <f t="shared" si="211"/>
        <v>17.896748921251433</v>
      </c>
      <c r="S783" s="12">
        <f t="shared" si="212"/>
        <v>0.51023647221811619</v>
      </c>
      <c r="X783" s="13">
        <f t="shared" si="213"/>
        <v>17.868366748140375</v>
      </c>
      <c r="Y783" s="12">
        <f t="shared" si="214"/>
        <v>0.51622701893987577</v>
      </c>
      <c r="AC783" s="13">
        <f t="shared" si="215"/>
        <v>17.85969931995804</v>
      </c>
      <c r="AD783" s="12">
        <f t="shared" si="216"/>
        <v>0.51812090085557516</v>
      </c>
      <c r="AH783" s="13">
        <f t="shared" si="217"/>
        <v>17.856988758133586</v>
      </c>
      <c r="AI783" s="12">
        <f t="shared" si="218"/>
        <v>0.51871974980747659</v>
      </c>
      <c r="AM783" s="13">
        <f t="shared" si="219"/>
        <v>17.856134620831487</v>
      </c>
      <c r="AN783" s="12">
        <f t="shared" si="220"/>
        <v>0.5189091175777405</v>
      </c>
    </row>
    <row r="784" spans="1:40" x14ac:dyDescent="0.3">
      <c r="A784" s="13">
        <f t="shared" si="204"/>
        <v>0.4591980128368684</v>
      </c>
      <c r="C784" s="13">
        <f t="shared" si="205"/>
        <v>22.135946332965684</v>
      </c>
      <c r="D784" s="12">
        <f t="shared" si="206"/>
        <v>0.24533717839794641</v>
      </c>
      <c r="H784" s="13">
        <f t="shared" si="207"/>
        <v>18.553999342633979</v>
      </c>
      <c r="I784" s="12">
        <f t="shared" si="208"/>
        <v>0.43791470629546353</v>
      </c>
      <c r="M784" s="13">
        <f t="shared" si="209"/>
        <v>18.122507149086687</v>
      </c>
      <c r="N784" s="12">
        <f t="shared" si="210"/>
        <v>0.49801666711320858</v>
      </c>
      <c r="R784" s="13">
        <f t="shared" si="211"/>
        <v>18.023182624469662</v>
      </c>
      <c r="S784" s="12">
        <f t="shared" si="212"/>
        <v>0.51696780181146607</v>
      </c>
      <c r="X784" s="13">
        <f t="shared" si="213"/>
        <v>17.994939319189516</v>
      </c>
      <c r="Y784" s="12">
        <f t="shared" si="214"/>
        <v>0.52295568856463659</v>
      </c>
      <c r="AC784" s="13">
        <f t="shared" si="215"/>
        <v>17.986309821472734</v>
      </c>
      <c r="AD784" s="12">
        <f t="shared" si="216"/>
        <v>0.52484873952223909</v>
      </c>
      <c r="AH784" s="13">
        <f t="shared" si="217"/>
        <v>17.983610671055963</v>
      </c>
      <c r="AI784" s="12">
        <f t="shared" si="218"/>
        <v>0.525447326707148</v>
      </c>
      <c r="AM784" s="13">
        <f t="shared" si="219"/>
        <v>17.982760084499098</v>
      </c>
      <c r="AN784" s="12">
        <f t="shared" si="220"/>
        <v>0.5256366117994643</v>
      </c>
    </row>
    <row r="785" spans="1:40" x14ac:dyDescent="0.3">
      <c r="A785" s="13">
        <f t="shared" si="204"/>
        <v>0.4655860935229591</v>
      </c>
      <c r="C785" s="13">
        <f t="shared" si="205"/>
        <v>22.166871036551129</v>
      </c>
      <c r="D785" s="12">
        <f t="shared" si="206"/>
        <v>0.25237223623132338</v>
      </c>
      <c r="H785" s="13">
        <f t="shared" si="207"/>
        <v>18.676023618562599</v>
      </c>
      <c r="I785" s="12">
        <f t="shared" si="208"/>
        <v>0.44477664007309969</v>
      </c>
      <c r="M785" s="13">
        <f t="shared" si="209"/>
        <v>18.249180570993349</v>
      </c>
      <c r="N785" s="12">
        <f t="shared" si="210"/>
        <v>0.50484727417703279</v>
      </c>
      <c r="R785" s="13">
        <f t="shared" si="211"/>
        <v>18.150495362663577</v>
      </c>
      <c r="S785" s="12">
        <f t="shared" si="212"/>
        <v>0.52378972567249549</v>
      </c>
      <c r="X785" s="13">
        <f t="shared" si="213"/>
        <v>18.122390609663658</v>
      </c>
      <c r="Y785" s="12">
        <f t="shared" si="214"/>
        <v>0.52977497116517602</v>
      </c>
      <c r="AC785" s="13">
        <f t="shared" si="215"/>
        <v>18.11379905710621</v>
      </c>
      <c r="AD785" s="12">
        <f t="shared" si="216"/>
        <v>0.53166719687019814</v>
      </c>
      <c r="AH785" s="13">
        <f t="shared" si="217"/>
        <v>18.111111333701157</v>
      </c>
      <c r="AI785" s="12">
        <f t="shared" si="218"/>
        <v>0.53226552407180894</v>
      </c>
      <c r="AM785" s="13">
        <f t="shared" si="219"/>
        <v>18.110264303904632</v>
      </c>
      <c r="AN785" s="12">
        <f t="shared" si="220"/>
        <v>0.53245472704819208</v>
      </c>
    </row>
    <row r="786" spans="1:40" x14ac:dyDescent="0.3">
      <c r="A786" s="13">
        <f t="shared" si="204"/>
        <v>0.47206304126359011</v>
      </c>
      <c r="C786" s="13">
        <f t="shared" si="205"/>
        <v>22.202441478385776</v>
      </c>
      <c r="D786" s="12">
        <f t="shared" si="206"/>
        <v>0.25949511427025562</v>
      </c>
      <c r="H786" s="13">
        <f t="shared" si="207"/>
        <v>18.799017200215818</v>
      </c>
      <c r="I786" s="12">
        <f t="shared" si="208"/>
        <v>0.45173004322031096</v>
      </c>
      <c r="M786" s="13">
        <f t="shared" si="209"/>
        <v>18.376743945411867</v>
      </c>
      <c r="N786" s="12">
        <f t="shared" si="210"/>
        <v>0.51176964975770578</v>
      </c>
      <c r="R786" s="13">
        <f t="shared" si="211"/>
        <v>18.27869297224013</v>
      </c>
      <c r="S786" s="12">
        <f t="shared" si="212"/>
        <v>0.53070348381579913</v>
      </c>
      <c r="X786" s="13">
        <f t="shared" si="213"/>
        <v>18.250726452763715</v>
      </c>
      <c r="Y786" s="12">
        <f t="shared" si="214"/>
        <v>0.53668610661904059</v>
      </c>
      <c r="AC786" s="13">
        <f t="shared" si="215"/>
        <v>18.242172856898559</v>
      </c>
      <c r="AD786" s="12">
        <f t="shared" si="216"/>
        <v>0.53857751273802368</v>
      </c>
      <c r="AH786" s="13">
        <f t="shared" si="217"/>
        <v>18.239496574910891</v>
      </c>
      <c r="AI786" s="12">
        <f t="shared" si="218"/>
        <v>0.53917558172812485</v>
      </c>
      <c r="AM786" s="13">
        <f t="shared" si="219"/>
        <v>18.238653107491434</v>
      </c>
      <c r="AN786" s="12">
        <f t="shared" si="220"/>
        <v>0.53936470314686569</v>
      </c>
    </row>
    <row r="787" spans="1:40" x14ac:dyDescent="0.3">
      <c r="A787" s="13">
        <f t="shared" si="204"/>
        <v>0.47863009232263737</v>
      </c>
      <c r="C787" s="13">
        <f t="shared" si="205"/>
        <v>22.242452658572457</v>
      </c>
      <c r="D787" s="12">
        <f t="shared" si="206"/>
        <v>0.26670721628951621</v>
      </c>
      <c r="H787" s="13">
        <f t="shared" si="207"/>
        <v>18.92298395196903</v>
      </c>
      <c r="I787" s="12">
        <f t="shared" si="208"/>
        <v>0.45877617761481193</v>
      </c>
      <c r="M787" s="13">
        <f t="shared" si="209"/>
        <v>18.505203072143193</v>
      </c>
      <c r="N787" s="12">
        <f t="shared" si="210"/>
        <v>0.51878505155652088</v>
      </c>
      <c r="R787" s="13">
        <f t="shared" si="211"/>
        <v>18.407781327105489</v>
      </c>
      <c r="S787" s="12">
        <f t="shared" si="212"/>
        <v>0.53771033335950558</v>
      </c>
      <c r="X787" s="13">
        <f t="shared" si="213"/>
        <v>18.379952719226242</v>
      </c>
      <c r="Y787" s="12">
        <f t="shared" si="214"/>
        <v>0.54369035190842741</v>
      </c>
      <c r="AC787" s="13">
        <f t="shared" si="215"/>
        <v>18.371437088476316</v>
      </c>
      <c r="AD787" s="12">
        <f t="shared" si="216"/>
        <v>0.54558094406919977</v>
      </c>
      <c r="AH787" s="13">
        <f t="shared" si="217"/>
        <v>18.368772261132662</v>
      </c>
      <c r="AI787" s="12">
        <f t="shared" si="218"/>
        <v>0.54617875660774884</v>
      </c>
      <c r="AM787" s="13">
        <f t="shared" si="219"/>
        <v>18.367932361315091</v>
      </c>
      <c r="AN787" s="12">
        <f t="shared" si="220"/>
        <v>0.54636779702343752</v>
      </c>
    </row>
    <row r="788" spans="1:40" x14ac:dyDescent="0.3">
      <c r="A788" s="13">
        <f t="shared" si="204"/>
        <v>0.48528850016212038</v>
      </c>
      <c r="C788" s="13">
        <f t="shared" si="205"/>
        <v>22.286715303055171</v>
      </c>
      <c r="D788" s="12">
        <f t="shared" si="206"/>
        <v>0.27400995499017183</v>
      </c>
      <c r="H788" s="13">
        <f t="shared" si="207"/>
        <v>19.047927835775731</v>
      </c>
      <c r="I788" s="12">
        <f t="shared" si="208"/>
        <v>0.46591632237904224</v>
      </c>
      <c r="M788" s="13">
        <f t="shared" si="209"/>
        <v>18.63456379048252</v>
      </c>
      <c r="N788" s="12">
        <f t="shared" si="210"/>
        <v>0.52589475460830948</v>
      </c>
      <c r="R788" s="13">
        <f t="shared" si="211"/>
        <v>18.537766338964243</v>
      </c>
      <c r="S788" s="12">
        <f t="shared" si="212"/>
        <v>0.54481154876224258</v>
      </c>
      <c r="X788" s="13">
        <f t="shared" si="213"/>
        <v>18.510075317622835</v>
      </c>
      <c r="Y788" s="12">
        <f t="shared" si="214"/>
        <v>0.55078898135713827</v>
      </c>
      <c r="AC788" s="13">
        <f t="shared" si="215"/>
        <v>18.501597657351109</v>
      </c>
      <c r="AD788" s="12">
        <f t="shared" si="216"/>
        <v>0.55267876514907621</v>
      </c>
      <c r="AH788" s="13">
        <f t="shared" si="217"/>
        <v>18.498944296718445</v>
      </c>
      <c r="AI788" s="12">
        <f t="shared" si="218"/>
        <v>0.55327632298427321</v>
      </c>
      <c r="AM788" s="13">
        <f t="shared" si="219"/>
        <v>18.498107969342087</v>
      </c>
      <c r="AN788" s="12">
        <f t="shared" si="220"/>
        <v>0.5534652829478216</v>
      </c>
    </row>
    <row r="789" spans="1:40" x14ac:dyDescent="0.3">
      <c r="A789" s="13">
        <f t="shared" si="204"/>
        <v>0.49203953568145053</v>
      </c>
      <c r="C789" s="13">
        <f t="shared" si="205"/>
        <v>22.335054399663527</v>
      </c>
      <c r="D789" s="12">
        <f t="shared" si="206"/>
        <v>0.28140475289029371</v>
      </c>
      <c r="H789" s="13">
        <f t="shared" si="207"/>
        <v>19.173852909379047</v>
      </c>
      <c r="I789" s="12">
        <f t="shared" si="208"/>
        <v>0.47315177412311249</v>
      </c>
      <c r="M789" s="13">
        <f t="shared" si="209"/>
        <v>18.764831979479872</v>
      </c>
      <c r="N789" s="12">
        <f t="shared" si="210"/>
        <v>0.53310005152181472</v>
      </c>
      <c r="R789" s="13">
        <f t="shared" si="211"/>
        <v>18.668653957622819</v>
      </c>
      <c r="S789" s="12">
        <f t="shared" si="212"/>
        <v>0.5520084220633924</v>
      </c>
      <c r="X789" s="13">
        <f t="shared" si="213"/>
        <v>18.641100194663707</v>
      </c>
      <c r="Y789" s="12">
        <f t="shared" si="214"/>
        <v>0.55798328687082432</v>
      </c>
      <c r="AC789" s="13">
        <f t="shared" si="215"/>
        <v>18.632660507222813</v>
      </c>
      <c r="AD789" s="12">
        <f t="shared" si="216"/>
        <v>0.55987226784511068</v>
      </c>
      <c r="AH789" s="13">
        <f t="shared" si="217"/>
        <v>18.630018624227429</v>
      </c>
      <c r="AI789" s="12">
        <f t="shared" si="218"/>
        <v>0.56046957271347186</v>
      </c>
      <c r="AM789" s="13">
        <f t="shared" si="219"/>
        <v>18.629185873752476</v>
      </c>
      <c r="AN789" s="12">
        <f t="shared" si="220"/>
        <v>0.560658452772136</v>
      </c>
    </row>
    <row r="790" spans="1:40" x14ac:dyDescent="0.3">
      <c r="A790" s="13">
        <f t="shared" si="204"/>
        <v>0.49888448746001218</v>
      </c>
      <c r="C790" s="13">
        <f t="shared" si="205"/>
        <v>22.387307898145714</v>
      </c>
      <c r="D790" s="12">
        <f t="shared" si="206"/>
        <v>0.28889304315623876</v>
      </c>
      <c r="H790" s="13">
        <f t="shared" si="207"/>
        <v>19.300763324613264</v>
      </c>
      <c r="I790" s="12">
        <f t="shared" si="208"/>
        <v>0.48048384719099624</v>
      </c>
      <c r="M790" s="13">
        <f t="shared" si="209"/>
        <v>18.896013558206647</v>
      </c>
      <c r="N790" s="12">
        <f t="shared" si="210"/>
        <v>0.54040225272340126</v>
      </c>
      <c r="R790" s="13">
        <f t="shared" si="211"/>
        <v>18.800450171297662</v>
      </c>
      <c r="S790" s="12">
        <f t="shared" si="212"/>
        <v>0.55930226312668607</v>
      </c>
      <c r="X790" s="13">
        <f t="shared" si="213"/>
        <v>18.773033335506256</v>
      </c>
      <c r="Y790" s="12">
        <f t="shared" si="214"/>
        <v>0.56527457818056848</v>
      </c>
      <c r="AC790" s="13">
        <f t="shared" si="215"/>
        <v>18.764631620287521</v>
      </c>
      <c r="AD790" s="12">
        <f t="shared" si="216"/>
        <v>0.56716276185044956</v>
      </c>
      <c r="AH790" s="13">
        <f t="shared" si="217"/>
        <v>18.762001224733673</v>
      </c>
      <c r="AI790" s="12">
        <f t="shared" si="218"/>
        <v>0.56775981547688115</v>
      </c>
      <c r="AM790" s="13">
        <f t="shared" si="219"/>
        <v>18.761172055247425</v>
      </c>
      <c r="AN790" s="12">
        <f t="shared" si="220"/>
        <v>0.5679486161742836</v>
      </c>
    </row>
    <row r="791" spans="1:40" x14ac:dyDescent="0.3">
      <c r="A791" s="13">
        <f t="shared" si="204"/>
        <v>0.50582466200311349</v>
      </c>
      <c r="C791" s="13">
        <f t="shared" si="205"/>
        <v>22.44332555287518</v>
      </c>
      <c r="D791" s="12">
        <f t="shared" si="206"/>
        <v>0.2964762703817555</v>
      </c>
      <c r="H791" s="13">
        <f t="shared" si="207"/>
        <v>19.428663325792041</v>
      </c>
      <c r="I791" s="12">
        <f t="shared" si="208"/>
        <v>0.4879138739100049</v>
      </c>
      <c r="M791" s="13">
        <f t="shared" si="209"/>
        <v>19.02811448602721</v>
      </c>
      <c r="N791" s="12">
        <f t="shared" si="210"/>
        <v>0.54780268670414012</v>
      </c>
      <c r="R791" s="13">
        <f t="shared" si="211"/>
        <v>18.933161006927499</v>
      </c>
      <c r="S791" s="12">
        <f t="shared" si="212"/>
        <v>0.56669439988717474</v>
      </c>
      <c r="X791" s="13">
        <f t="shared" si="213"/>
        <v>18.905880764067486</v>
      </c>
      <c r="Y791" s="12">
        <f t="shared" si="214"/>
        <v>0.57266418308984623</v>
      </c>
      <c r="AC791" s="13">
        <f t="shared" si="215"/>
        <v>18.897517017549241</v>
      </c>
      <c r="AD791" s="12">
        <f t="shared" si="216"/>
        <v>0.5745515749308876</v>
      </c>
      <c r="AH791" s="13">
        <f t="shared" si="217"/>
        <v>18.894898118137771</v>
      </c>
      <c r="AI791" s="12">
        <f t="shared" si="218"/>
        <v>0.57514837902875826</v>
      </c>
      <c r="AM791" s="13">
        <f t="shared" si="219"/>
        <v>18.894072533360738</v>
      </c>
      <c r="AN791" s="12">
        <f t="shared" si="220"/>
        <v>0.57533710090491064</v>
      </c>
    </row>
    <row r="792" spans="1:40" x14ac:dyDescent="0.3">
      <c r="A792" s="13">
        <f t="shared" si="204"/>
        <v>0.51286138399136461</v>
      </c>
      <c r="C792" s="13">
        <f t="shared" si="205"/>
        <v>22.502967890053359</v>
      </c>
      <c r="D792" s="12">
        <f t="shared" si="206"/>
        <v>0.30415589132123655</v>
      </c>
      <c r="H792" s="13">
        <f t="shared" si="207"/>
        <v>19.557557248178455</v>
      </c>
      <c r="I792" s="12">
        <f t="shared" si="208"/>
        <v>0.4954432048436116</v>
      </c>
      <c r="M792" s="13">
        <f t="shared" si="209"/>
        <v>19.161140762876496</v>
      </c>
      <c r="N792" s="12">
        <f t="shared" si="210"/>
        <v>0.55530270027032425</v>
      </c>
      <c r="R792" s="13">
        <f t="shared" si="211"/>
        <v>19.066792530490314</v>
      </c>
      <c r="S792" s="12">
        <f t="shared" si="212"/>
        <v>0.57418617860163501</v>
      </c>
      <c r="X792" s="13">
        <f t="shared" si="213"/>
        <v>19.039648543341141</v>
      </c>
      <c r="Y792" s="12">
        <f t="shared" si="214"/>
        <v>0.58015344772492039</v>
      </c>
      <c r="AC792" s="13">
        <f t="shared" si="215"/>
        <v>19.031322759136547</v>
      </c>
      <c r="AD792" s="12">
        <f t="shared" si="216"/>
        <v>0.58204005317526053</v>
      </c>
      <c r="AH792" s="13">
        <f t="shared" si="217"/>
        <v>19.028715363483172</v>
      </c>
      <c r="AI792" s="12">
        <f t="shared" si="218"/>
        <v>0.58263660944647389</v>
      </c>
      <c r="AM792" s="13">
        <f t="shared" si="219"/>
        <v>19.02789336677515</v>
      </c>
      <c r="AN792" s="12">
        <f t="shared" si="220"/>
        <v>0.58282525303779908</v>
      </c>
    </row>
    <row r="793" spans="1:40" x14ac:dyDescent="0.3">
      <c r="A793" s="13">
        <f t="shared" si="204"/>
        <v>0.51999599653351603</v>
      </c>
      <c r="C793" s="13">
        <f t="shared" si="205"/>
        <v>22.566105283856444</v>
      </c>
      <c r="D793" s="12">
        <f t="shared" si="206"/>
        <v>0.31193337558259504</v>
      </c>
      <c r="H793" s="13">
        <f t="shared" si="207"/>
        <v>19.687449516533857</v>
      </c>
      <c r="I793" s="12">
        <f t="shared" si="208"/>
        <v>0.50307320904765773</v>
      </c>
      <c r="M793" s="13">
        <f t="shared" si="209"/>
        <v>19.29509842954289</v>
      </c>
      <c r="N793" s="12">
        <f t="shared" si="210"/>
        <v>0.56290365879744853</v>
      </c>
      <c r="R793" s="13">
        <f t="shared" si="211"/>
        <v>19.201350847324775</v>
      </c>
      <c r="S793" s="12">
        <f t="shared" si="212"/>
        <v>0.58177896410244045</v>
      </c>
      <c r="X793" s="13">
        <f t="shared" si="213"/>
        <v>19.174342775719374</v>
      </c>
      <c r="Y793" s="12">
        <f t="shared" si="214"/>
        <v>0.58774373678870162</v>
      </c>
      <c r="AC793" s="13">
        <f t="shared" si="215"/>
        <v>19.166054944623617</v>
      </c>
      <c r="AD793" s="12">
        <f t="shared" si="216"/>
        <v>0.58962956124930421</v>
      </c>
      <c r="AH793" s="13">
        <f t="shared" si="217"/>
        <v>19.163459059276853</v>
      </c>
      <c r="AI793" s="12">
        <f t="shared" si="218"/>
        <v>0.59022587138437155</v>
      </c>
      <c r="AM793" s="13">
        <f t="shared" si="219"/>
        <v>19.162640653642967</v>
      </c>
      <c r="AN793" s="12">
        <f t="shared" si="220"/>
        <v>0.59041443722372566</v>
      </c>
    </row>
    <row r="794" spans="1:40" x14ac:dyDescent="0.3">
      <c r="A794" s="13">
        <f t="shared" si="204"/>
        <v>0.52722986142282313</v>
      </c>
      <c r="C794" s="13">
        <f t="shared" si="205"/>
        <v>22.632617128176744</v>
      </c>
      <c r="D794" s="12">
        <f t="shared" si="206"/>
        <v>0.31981020628458301</v>
      </c>
      <c r="H794" s="13">
        <f t="shared" si="207"/>
        <v>19.818344643742236</v>
      </c>
      <c r="I794" s="12">
        <f t="shared" si="208"/>
        <v>0.51080527433001177</v>
      </c>
      <c r="M794" s="13">
        <f t="shared" si="209"/>
        <v>19.429993567956576</v>
      </c>
      <c r="N794" s="12">
        <f t="shared" si="210"/>
        <v>0.57060694648772203</v>
      </c>
      <c r="R794" s="13">
        <f t="shared" si="211"/>
        <v>19.336842102455801</v>
      </c>
      <c r="S794" s="12">
        <f t="shared" si="212"/>
        <v>0.58947414005496868</v>
      </c>
      <c r="X794" s="13">
        <f t="shared" si="213"/>
        <v>19.309969603318528</v>
      </c>
      <c r="Y794" s="12">
        <f t="shared" si="214"/>
        <v>0.59543643381814504</v>
      </c>
      <c r="AC794" s="13">
        <f t="shared" si="215"/>
        <v>19.301719713355475</v>
      </c>
      <c r="AD794" s="12">
        <f t="shared" si="216"/>
        <v>0.59732148265304952</v>
      </c>
      <c r="AH794" s="13">
        <f t="shared" si="217"/>
        <v>19.29913534381458</v>
      </c>
      <c r="AI794" s="12">
        <f t="shared" si="218"/>
        <v>0.59791754833116106</v>
      </c>
      <c r="AM794" s="13">
        <f t="shared" si="219"/>
        <v>19.298320531911255</v>
      </c>
      <c r="AN794" s="12">
        <f t="shared" si="220"/>
        <v>0.59810603694785525</v>
      </c>
    </row>
    <row r="795" spans="1:40" x14ac:dyDescent="0.3">
      <c r="A795" s="13">
        <f t="shared" si="204"/>
        <v>0.53456435939697056</v>
      </c>
      <c r="C795" s="13">
        <f t="shared" si="205"/>
        <v>22.702391092465355</v>
      </c>
      <c r="D795" s="12">
        <f t="shared" si="206"/>
        <v>0.3277878806827394</v>
      </c>
      <c r="H795" s="13">
        <f t="shared" si="207"/>
        <v>19.950247229506218</v>
      </c>
      <c r="I795" s="12">
        <f t="shared" si="208"/>
        <v>0.51864080751371899</v>
      </c>
      <c r="M795" s="13">
        <f t="shared" si="209"/>
        <v>19.565832301483752</v>
      </c>
      <c r="N795" s="12">
        <f t="shared" si="210"/>
        <v>0.57841396663114253</v>
      </c>
      <c r="R795" s="13">
        <f t="shared" si="211"/>
        <v>19.473272480925385</v>
      </c>
      <c r="S795" s="12">
        <f t="shared" si="212"/>
        <v>0.5972731092185718</v>
      </c>
      <c r="X795" s="13">
        <f t="shared" si="213"/>
        <v>19.446535208310053</v>
      </c>
      <c r="Y795" s="12">
        <f t="shared" si="214"/>
        <v>0.60323294144521045</v>
      </c>
      <c r="AC795" s="13">
        <f t="shared" si="215"/>
        <v>19.43832324477825</v>
      </c>
      <c r="AD795" s="12">
        <f t="shared" si="216"/>
        <v>0.60511721998178114</v>
      </c>
      <c r="AH795" s="13">
        <f t="shared" si="217"/>
        <v>19.435750395510659</v>
      </c>
      <c r="AI795" s="12">
        <f t="shared" si="218"/>
        <v>0.60571304287087813</v>
      </c>
      <c r="AM795" s="13">
        <f t="shared" si="219"/>
        <v>19.434939179651352</v>
      </c>
      <c r="AN795" s="12">
        <f t="shared" si="220"/>
        <v>0.6059014547907009</v>
      </c>
    </row>
    <row r="796" spans="1:40" x14ac:dyDescent="0.3">
      <c r="A796" s="13">
        <f t="shared" si="204"/>
        <v>0.54200089040162314</v>
      </c>
      <c r="C796" s="13">
        <f t="shared" si="205"/>
        <v>22.775322451751101</v>
      </c>
      <c r="D796" s="12">
        <f t="shared" si="206"/>
        <v>0.33586791076767952</v>
      </c>
      <c r="H796" s="13">
        <f t="shared" si="207"/>
        <v>20.083161959112356</v>
      </c>
      <c r="I796" s="12">
        <f t="shared" si="208"/>
        <v>0.52658123470371121</v>
      </c>
      <c r="M796" s="13">
        <f t="shared" si="209"/>
        <v>19.702620795226046</v>
      </c>
      <c r="N796" s="12">
        <f t="shared" si="210"/>
        <v>0.58632614187020515</v>
      </c>
      <c r="R796" s="13">
        <f t="shared" si="211"/>
        <v>19.610648208127461</v>
      </c>
      <c r="S796" s="12">
        <f t="shared" si="212"/>
        <v>0.60517729371118378</v>
      </c>
      <c r="X796" s="13">
        <f t="shared" si="213"/>
        <v>19.584045813255443</v>
      </c>
      <c r="Y796" s="12">
        <f t="shared" si="214"/>
        <v>0.6111346816614599</v>
      </c>
      <c r="AC796" s="13">
        <f t="shared" si="215"/>
        <v>19.575871758773715</v>
      </c>
      <c r="AD796" s="12">
        <f t="shared" si="216"/>
        <v>0.61301819519063305</v>
      </c>
      <c r="AH796" s="13">
        <f t="shared" si="217"/>
        <v>19.573310433232507</v>
      </c>
      <c r="AI796" s="12">
        <f t="shared" si="218"/>
        <v>0.61361377694747843</v>
      </c>
      <c r="AM796" s="13">
        <f t="shared" si="219"/>
        <v>19.572502815393662</v>
      </c>
      <c r="AN796" s="12">
        <f t="shared" si="220"/>
        <v>0.61380211269271678</v>
      </c>
    </row>
    <row r="797" spans="1:40" x14ac:dyDescent="0.3">
      <c r="A797" s="13">
        <f t="shared" si="204"/>
        <v>0.54954087385762418</v>
      </c>
      <c r="C797" s="13">
        <f t="shared" si="205"/>
        <v>22.851313482238012</v>
      </c>
      <c r="D797" s="12">
        <f t="shared" si="206"/>
        <v>0.34405182383894989</v>
      </c>
      <c r="H797" s="13">
        <f t="shared" si="207"/>
        <v>20.217093602262079</v>
      </c>
      <c r="I797" s="12">
        <f t="shared" si="208"/>
        <v>0.53462800155709855</v>
      </c>
      <c r="M797" s="13">
        <f t="shared" si="209"/>
        <v>19.840365256325438</v>
      </c>
      <c r="N797" s="12">
        <f t="shared" si="210"/>
        <v>0.59434491446826065</v>
      </c>
      <c r="R797" s="13">
        <f t="shared" si="211"/>
        <v>19.748975550147346</v>
      </c>
      <c r="S797" s="12">
        <f t="shared" si="212"/>
        <v>0.61318813527757998</v>
      </c>
      <c r="X797" s="13">
        <f t="shared" si="213"/>
        <v>19.722507681446032</v>
      </c>
      <c r="Y797" s="12">
        <f t="shared" si="214"/>
        <v>0.61914309608630613</v>
      </c>
      <c r="AC797" s="13">
        <f t="shared" si="215"/>
        <v>19.714371515998263</v>
      </c>
      <c r="AD797" s="12">
        <f t="shared" si="216"/>
        <v>0.62102584986283627</v>
      </c>
      <c r="AH797" s="13">
        <f t="shared" si="217"/>
        <v>19.711821716639317</v>
      </c>
      <c r="AI797" s="12">
        <f t="shared" si="218"/>
        <v>0.62162119213308531</v>
      </c>
      <c r="AM797" s="13">
        <f t="shared" si="219"/>
        <v>19.711017698465813</v>
      </c>
      <c r="AN797" s="12">
        <f t="shared" si="220"/>
        <v>0.62180945222254735</v>
      </c>
    </row>
    <row r="798" spans="1:40" x14ac:dyDescent="0.3">
      <c r="A798" s="13">
        <f t="shared" si="204"/>
        <v>0.55718574893192885</v>
      </c>
      <c r="C798" s="13">
        <f t="shared" si="205"/>
        <v>22.930272915018996</v>
      </c>
      <c r="D798" s="12">
        <f t="shared" si="206"/>
        <v>0.35234116305736302</v>
      </c>
      <c r="H798" s="13">
        <f t="shared" si="207"/>
        <v>20.352047011965968</v>
      </c>
      <c r="I798" s="12">
        <f t="shared" si="208"/>
        <v>0.54278257355713799</v>
      </c>
      <c r="M798" s="13">
        <f t="shared" si="209"/>
        <v>19.979071934275083</v>
      </c>
      <c r="N798" s="12">
        <f t="shared" si="210"/>
        <v>0.60247174658161484</v>
      </c>
      <c r="R798" s="13">
        <f t="shared" si="211"/>
        <v>19.888260814106086</v>
      </c>
      <c r="S798" s="12">
        <f t="shared" si="212"/>
        <v>0.62130709556137986</v>
      </c>
      <c r="X798" s="13">
        <f t="shared" si="213"/>
        <v>19.861927117247163</v>
      </c>
      <c r="Y798" s="12">
        <f t="shared" si="214"/>
        <v>0.62725964623900665</v>
      </c>
      <c r="AC798" s="13">
        <f t="shared" si="215"/>
        <v>19.853828818226948</v>
      </c>
      <c r="AD798" s="12">
        <f t="shared" si="216"/>
        <v>0.6291416454817097</v>
      </c>
      <c r="AH798" s="13">
        <f t="shared" si="217"/>
        <v>19.851290546525629</v>
      </c>
      <c r="AI798" s="12">
        <f t="shared" si="218"/>
        <v>0.6297367498999813</v>
      </c>
      <c r="AM798" s="13">
        <f t="shared" si="219"/>
        <v>19.850490129336631</v>
      </c>
      <c r="AN798" s="12">
        <f t="shared" si="220"/>
        <v>0.62992493484901702</v>
      </c>
    </row>
    <row r="799" spans="1:40" x14ac:dyDescent="0.3">
      <c r="A799" s="13">
        <f t="shared" si="204"/>
        <v>0.56493697481230187</v>
      </c>
      <c r="C799" s="13">
        <f t="shared" si="205"/>
        <v>23.012115441404571</v>
      </c>
      <c r="D799" s="12">
        <f t="shared" si="206"/>
        <v>0.36073748797833521</v>
      </c>
      <c r="H799" s="13">
        <f t="shared" si="207"/>
        <v>20.488027123498906</v>
      </c>
      <c r="I799" s="12">
        <f t="shared" si="208"/>
        <v>0.55104643629090633</v>
      </c>
      <c r="M799" s="13">
        <f t="shared" si="209"/>
        <v>20.118747121235156</v>
      </c>
      <c r="N799" s="12">
        <f t="shared" si="210"/>
        <v>0.61070812053539858</v>
      </c>
      <c r="R799" s="13">
        <f t="shared" si="211"/>
        <v>20.028510348509339</v>
      </c>
      <c r="S799" s="12">
        <f t="shared" si="212"/>
        <v>0.62953565638082121</v>
      </c>
      <c r="X799" s="13">
        <f t="shared" si="213"/>
        <v>20.002310466447362</v>
      </c>
      <c r="Y799" s="12">
        <f t="shared" si="214"/>
        <v>0.63548581381442726</v>
      </c>
      <c r="AC799" s="13">
        <f t="shared" si="215"/>
        <v>19.994250008701659</v>
      </c>
      <c r="AD799" s="12">
        <f t="shared" si="216"/>
        <v>0.63736706370642393</v>
      </c>
      <c r="AH799" s="13">
        <f t="shared" si="217"/>
        <v>19.99172326516976</v>
      </c>
      <c r="AI799" s="12">
        <f t="shared" si="218"/>
        <v>0.63796193189636963</v>
      </c>
      <c r="AM799" s="13">
        <f t="shared" si="219"/>
        <v>19.990926449964075</v>
      </c>
      <c r="AN799" s="12">
        <f t="shared" si="220"/>
        <v>0.63815004221689309</v>
      </c>
    </row>
    <row r="800" spans="1:40" x14ac:dyDescent="0.3">
      <c r="A800" s="13">
        <f t="shared" si="204"/>
        <v>0.57279603098582887</v>
      </c>
      <c r="C800" s="13">
        <f t="shared" si="205"/>
        <v>23.096761264193592</v>
      </c>
      <c r="D800" s="12">
        <f t="shared" si="206"/>
        <v>0.36924237506848773</v>
      </c>
      <c r="H800" s="13">
        <f t="shared" si="207"/>
        <v>20.62503895341294</v>
      </c>
      <c r="I800" s="12">
        <f t="shared" si="208"/>
        <v>0.55942109573073195</v>
      </c>
      <c r="M800" s="13">
        <f t="shared" si="209"/>
        <v>20.259397152354335</v>
      </c>
      <c r="N800" s="12">
        <f t="shared" si="210"/>
        <v>0.61905553910325495</v>
      </c>
      <c r="R800" s="13">
        <f t="shared" si="211"/>
        <v>20.169730543600593</v>
      </c>
      <c r="S800" s="12">
        <f t="shared" si="212"/>
        <v>0.63787532000835512</v>
      </c>
      <c r="X800" s="13">
        <f t="shared" si="213"/>
        <v>20.143664116611674</v>
      </c>
      <c r="Y800" s="12">
        <f t="shared" si="214"/>
        <v>0.6438231009626274</v>
      </c>
      <c r="AC800" s="13">
        <f t="shared" si="215"/>
        <v>20.135641472484028</v>
      </c>
      <c r="AD800" s="12">
        <f t="shared" si="216"/>
        <v>0.64570360665158455</v>
      </c>
      <c r="AH800" s="13">
        <f t="shared" si="217"/>
        <v>20.133126256686111</v>
      </c>
      <c r="AI800" s="12">
        <f t="shared" si="218"/>
        <v>0.64629824022595872</v>
      </c>
      <c r="AM800" s="13">
        <f t="shared" si="219"/>
        <v>20.132333044147874</v>
      </c>
      <c r="AN800" s="12">
        <f t="shared" si="220"/>
        <v>0.64648627642646861</v>
      </c>
    </row>
    <row r="801" spans="1:40" x14ac:dyDescent="0.3">
      <c r="A801" s="13">
        <f t="shared" si="204"/>
        <v>0.58076441752131214</v>
      </c>
      <c r="C801" s="13">
        <f t="shared" si="205"/>
        <v>23.184135689921987</v>
      </c>
      <c r="D801" s="12">
        <f t="shared" si="206"/>
        <v>0.37785741820754271</v>
      </c>
      <c r="H801" s="13">
        <f t="shared" si="207"/>
        <v>20.763087598606255</v>
      </c>
      <c r="I801" s="12">
        <f t="shared" si="208"/>
        <v>0.56790807851945824</v>
      </c>
      <c r="M801" s="13">
        <f t="shared" si="209"/>
        <v>20.401028406096994</v>
      </c>
      <c r="N801" s="12">
        <f t="shared" si="210"/>
        <v>0.62751552579091674</v>
      </c>
      <c r="R801" s="13">
        <f t="shared" si="211"/>
        <v>20.311927831719355</v>
      </c>
      <c r="S801" s="12">
        <f t="shared" si="212"/>
        <v>0.64632760945413303</v>
      </c>
      <c r="X801" s="13">
        <f t="shared" si="213"/>
        <v>20.28599449743982</v>
      </c>
      <c r="Y801" s="12">
        <f t="shared" si="214"/>
        <v>0.65227303057233799</v>
      </c>
      <c r="AC801" s="13">
        <f t="shared" si="215"/>
        <v>20.278009636813362</v>
      </c>
      <c r="AD801" s="12">
        <f t="shared" si="216"/>
        <v>0.65415279717070707</v>
      </c>
      <c r="AH801" s="13">
        <f t="shared" si="217"/>
        <v>20.275505947383035</v>
      </c>
      <c r="AI801" s="12">
        <f t="shared" si="218"/>
        <v>0.65474719773143619</v>
      </c>
      <c r="AM801" s="13">
        <f t="shared" si="219"/>
        <v>20.27471633788695</v>
      </c>
      <c r="AN801" s="12">
        <f t="shared" si="220"/>
        <v>0.6549351603170378</v>
      </c>
    </row>
    <row r="802" spans="1:40" x14ac:dyDescent="0.3">
      <c r="A802" s="13">
        <f t="shared" si="204"/>
        <v>0.58884365535558836</v>
      </c>
      <c r="C802" s="13">
        <f t="shared" si="205"/>
        <v>23.274168757733356</v>
      </c>
      <c r="D802" s="12">
        <f t="shared" si="206"/>
        <v>0.3865842291772989</v>
      </c>
      <c r="H802" s="13">
        <f t="shared" si="207"/>
        <v>20.902178235445049</v>
      </c>
      <c r="I802" s="12">
        <f t="shared" si="208"/>
        <v>0.57650893225957955</v>
      </c>
      <c r="M802" s="13">
        <f t="shared" si="209"/>
        <v>20.54364730457538</v>
      </c>
      <c r="N802" s="12">
        <f t="shared" si="210"/>
        <v>0.63608962512371203</v>
      </c>
      <c r="R802" s="13">
        <f t="shared" si="211"/>
        <v>20.45510868766408</v>
      </c>
      <c r="S802" s="12">
        <f t="shared" si="212"/>
        <v>0.6548940687534216</v>
      </c>
      <c r="X802" s="13">
        <f t="shared" si="213"/>
        <v>20.429308081129076</v>
      </c>
      <c r="Y802" s="12">
        <f t="shared" si="214"/>
        <v>0.66083714655836734</v>
      </c>
      <c r="AC802" s="13">
        <f t="shared" si="215"/>
        <v>20.42136097146858</v>
      </c>
      <c r="AD802" s="12">
        <f t="shared" si="216"/>
        <v>0.66271617914362313</v>
      </c>
      <c r="AH802" s="13">
        <f t="shared" si="217"/>
        <v>20.418868806124589</v>
      </c>
      <c r="AI802" s="12">
        <f t="shared" si="218"/>
        <v>0.66331034828187452</v>
      </c>
      <c r="AM802" s="13">
        <f t="shared" si="219"/>
        <v>20.418082799741253</v>
      </c>
      <c r="AN802" s="12">
        <f t="shared" si="220"/>
        <v>0.66349823775430095</v>
      </c>
    </row>
    <row r="803" spans="1:40" x14ac:dyDescent="0.3">
      <c r="A803" s="13">
        <f t="shared" si="204"/>
        <v>0.59703528658383553</v>
      </c>
      <c r="C803" s="13">
        <f t="shared" si="205"/>
        <v>23.36679490104434</v>
      </c>
      <c r="D803" s="12">
        <f t="shared" si="206"/>
        <v>0.39542443813930633</v>
      </c>
      <c r="H803" s="13">
        <f t="shared" si="207"/>
        <v>21.04231611893773</v>
      </c>
      <c r="I803" s="12">
        <f t="shared" si="208"/>
        <v>0.58522522580631586</v>
      </c>
      <c r="M803" s="13">
        <f t="shared" si="209"/>
        <v>20.687260313887823</v>
      </c>
      <c r="N803" s="12">
        <f t="shared" si="210"/>
        <v>0.64477940293806335</v>
      </c>
      <c r="R803" s="13">
        <f t="shared" si="211"/>
        <v>20.599279629059215</v>
      </c>
      <c r="S803" s="12">
        <f t="shared" si="212"/>
        <v>0.66357626325801722</v>
      </c>
      <c r="X803" s="13">
        <f t="shared" si="213"/>
        <v>20.573611382741763</v>
      </c>
      <c r="Y803" s="12">
        <f t="shared" si="214"/>
        <v>0.66951701415300491</v>
      </c>
      <c r="AC803" s="13">
        <f t="shared" si="215"/>
        <v>20.565701989135473</v>
      </c>
      <c r="AD803" s="12">
        <f t="shared" si="216"/>
        <v>0.67139531776788142</v>
      </c>
      <c r="AH803" s="13">
        <f t="shared" si="217"/>
        <v>20.563221344697457</v>
      </c>
      <c r="AI803" s="12">
        <f t="shared" si="218"/>
        <v>0.67198925706413215</v>
      </c>
      <c r="AM803" s="13">
        <f t="shared" si="219"/>
        <v>20.562438941198735</v>
      </c>
      <c r="AN803" s="12">
        <f t="shared" si="220"/>
        <v>0.67217707392176496</v>
      </c>
    </row>
    <row r="804" spans="1:40" x14ac:dyDescent="0.3">
      <c r="A804" s="13">
        <f t="shared" si="204"/>
        <v>0.60534087475391263</v>
      </c>
      <c r="C804" s="13">
        <f t="shared" si="205"/>
        <v>23.461952638631562</v>
      </c>
      <c r="D804" s="12">
        <f t="shared" si="206"/>
        <v>0.40437969410267333</v>
      </c>
      <c r="H804" s="13">
        <f t="shared" si="207"/>
        <v>21.183506581957463</v>
      </c>
      <c r="I804" s="12">
        <f t="shared" si="208"/>
        <v>0.59405854956467663</v>
      </c>
      <c r="M804" s="13">
        <f t="shared" si="209"/>
        <v>20.831873944461726</v>
      </c>
      <c r="N804" s="12">
        <f t="shared" si="210"/>
        <v>0.65358644667702648</v>
      </c>
      <c r="R804" s="13">
        <f t="shared" si="211"/>
        <v>20.744447216727547</v>
      </c>
      <c r="S804" s="12">
        <f t="shared" si="212"/>
        <v>0.6723757799316975</v>
      </c>
      <c r="X804" s="13">
        <f t="shared" si="213"/>
        <v>20.718910960577208</v>
      </c>
      <c r="Y804" s="12">
        <f t="shared" si="214"/>
        <v>0.67831422020146526</v>
      </c>
      <c r="AC804" s="13">
        <f t="shared" si="215"/>
        <v>20.711039245778032</v>
      </c>
      <c r="AD804" s="12">
        <f t="shared" si="216"/>
        <v>0.68019179985419054</v>
      </c>
      <c r="AH804" s="13">
        <f t="shared" si="217"/>
        <v>20.708570118182141</v>
      </c>
      <c r="AI804" s="12">
        <f t="shared" si="218"/>
        <v>0.68078551087829575</v>
      </c>
      <c r="AM804" s="13">
        <f t="shared" si="219"/>
        <v>20.707791317046365</v>
      </c>
      <c r="AN804" s="12">
        <f t="shared" si="220"/>
        <v>0.68097325561618594</v>
      </c>
    </row>
    <row r="805" spans="1:40" x14ac:dyDescent="0.3">
      <c r="A805" s="13">
        <f t="shared" si="204"/>
        <v>0.61376200516479362</v>
      </c>
      <c r="C805" s="13">
        <f t="shared" si="205"/>
        <v>23.559584292160864</v>
      </c>
      <c r="D805" s="12">
        <f t="shared" si="206"/>
        <v>0.41345166538331124</v>
      </c>
      <c r="H805" s="13">
        <f t="shared" si="207"/>
        <v>21.325755034512387</v>
      </c>
      <c r="I805" s="12">
        <f t="shared" si="208"/>
        <v>0.6030105157905743</v>
      </c>
      <c r="M805" s="13">
        <f t="shared" si="209"/>
        <v>20.9774947514023</v>
      </c>
      <c r="N805" s="12">
        <f t="shared" si="210"/>
        <v>0.66251236568992833</v>
      </c>
      <c r="R805" s="13">
        <f t="shared" si="211"/>
        <v>20.890618055066753</v>
      </c>
      <c r="S805" s="12">
        <f t="shared" si="212"/>
        <v>0.68129422764977632</v>
      </c>
      <c r="X805" s="13">
        <f t="shared" si="213"/>
        <v>20.865213416548549</v>
      </c>
      <c r="Y805" s="12">
        <f t="shared" si="214"/>
        <v>0.68723037346143312</v>
      </c>
      <c r="AC805" s="13">
        <f t="shared" si="215"/>
        <v>20.857379341014674</v>
      </c>
      <c r="AD805" s="12">
        <f t="shared" si="216"/>
        <v>0.68910723412596298</v>
      </c>
      <c r="AH805" s="13">
        <f t="shared" si="217"/>
        <v>20.854921725329113</v>
      </c>
      <c r="AI805" s="12">
        <f t="shared" si="218"/>
        <v>0.68970071843722325</v>
      </c>
      <c r="AM805" s="13">
        <f t="shared" si="219"/>
        <v>20.854146525746085</v>
      </c>
      <c r="AN805" s="12">
        <f t="shared" si="220"/>
        <v>0.68988839154711257</v>
      </c>
    </row>
    <row r="806" spans="1:40" x14ac:dyDescent="0.3">
      <c r="A806" s="13">
        <f t="shared" si="204"/>
        <v>0.62230028516915825</v>
      </c>
      <c r="C806" s="13">
        <f t="shared" si="205"/>
        <v>23.659635727525249</v>
      </c>
      <c r="D806" s="12">
        <f t="shared" si="206"/>
        <v>0.42264204005579076</v>
      </c>
      <c r="H806" s="13">
        <f t="shared" si="207"/>
        <v>21.469066963061866</v>
      </c>
      <c r="I806" s="12">
        <f t="shared" si="208"/>
        <v>0.61208275889605157</v>
      </c>
      <c r="M806" s="13">
        <f t="shared" si="209"/>
        <v>21.124129334846728</v>
      </c>
      <c r="N806" s="12">
        <f t="shared" si="210"/>
        <v>0.67155879153616771</v>
      </c>
      <c r="R806" s="13">
        <f t="shared" si="211"/>
        <v>21.037798792430706</v>
      </c>
      <c r="S806" s="12">
        <f t="shared" si="212"/>
        <v>0.69033323750282338</v>
      </c>
      <c r="X806" s="13">
        <f t="shared" si="213"/>
        <v>21.012525396564076</v>
      </c>
      <c r="Y806" s="12">
        <f t="shared" si="214"/>
        <v>0.69626710490677413</v>
      </c>
      <c r="AC806" s="13">
        <f t="shared" si="215"/>
        <v>21.004728918499275</v>
      </c>
      <c r="AD806" s="12">
        <f t="shared" si="216"/>
        <v>0.69814325152302337</v>
      </c>
      <c r="AH806" s="13">
        <f t="shared" si="217"/>
        <v>21.00228280893943</v>
      </c>
      <c r="AI806" s="12">
        <f t="shared" si="218"/>
        <v>0.69873651067025266</v>
      </c>
      <c r="AM806" s="13">
        <f t="shared" si="219"/>
        <v>21.001511209815522</v>
      </c>
      <c r="AN806" s="12">
        <f t="shared" si="220"/>
        <v>0.69892411264059429</v>
      </c>
    </row>
    <row r="807" spans="1:40" x14ac:dyDescent="0.3">
      <c r="A807" s="13">
        <f t="shared" si="204"/>
        <v>0.63095734448019236</v>
      </c>
      <c r="C807" s="13">
        <f t="shared" si="205"/>
        <v>23.762056117654161</v>
      </c>
      <c r="D807" s="12">
        <f t="shared" si="206"/>
        <v>0.43195252639886589</v>
      </c>
      <c r="H807" s="13">
        <f t="shared" si="207"/>
        <v>21.613447929875797</v>
      </c>
      <c r="I807" s="12">
        <f t="shared" si="208"/>
        <v>0.62127693575868093</v>
      </c>
      <c r="M807" s="13">
        <f t="shared" si="209"/>
        <v>21.27178434032351</v>
      </c>
      <c r="N807" s="12">
        <f t="shared" si="210"/>
        <v>0.68072737829323204</v>
      </c>
      <c r="R807" s="13">
        <f t="shared" si="211"/>
        <v>21.185996121515711</v>
      </c>
      <c r="S807" s="12">
        <f t="shared" si="212"/>
        <v>0.69949446310460006</v>
      </c>
      <c r="X807" s="13">
        <f t="shared" si="213"/>
        <v>21.160853590913351</v>
      </c>
      <c r="Y807" s="12">
        <f t="shared" si="214"/>
        <v>0.70542606803546226</v>
      </c>
      <c r="AC807" s="13">
        <f t="shared" si="215"/>
        <v>21.153094666306647</v>
      </c>
      <c r="AD807" s="12">
        <f t="shared" si="216"/>
        <v>0.70730150550953508</v>
      </c>
      <c r="AH807" s="13">
        <f t="shared" si="217"/>
        <v>21.150660056250125</v>
      </c>
      <c r="AI807" s="12">
        <f t="shared" si="218"/>
        <v>0.70789454103112781</v>
      </c>
      <c r="AM807" s="13">
        <f t="shared" si="219"/>
        <v>21.149892056213272</v>
      </c>
      <c r="AN807" s="12">
        <f t="shared" si="220"/>
        <v>0.70808207234710696</v>
      </c>
    </row>
    <row r="808" spans="1:40" x14ac:dyDescent="0.3">
      <c r="A808" s="13">
        <f t="shared" si="204"/>
        <v>0.63973483548264765</v>
      </c>
      <c r="C808" s="13">
        <f t="shared" si="205"/>
        <v>23.866797724720175</v>
      </c>
      <c r="D808" s="12">
        <f t="shared" si="206"/>
        <v>0.44138485333561062</v>
      </c>
      <c r="H808" s="13">
        <f t="shared" si="207"/>
        <v>21.758903572436342</v>
      </c>
      <c r="I808" s="12">
        <f t="shared" si="208"/>
        <v>0.6305947260351833</v>
      </c>
      <c r="M808" s="13">
        <f t="shared" si="209"/>
        <v>21.420466459117044</v>
      </c>
      <c r="N808" s="12">
        <f t="shared" si="210"/>
        <v>0.69001980286897913</v>
      </c>
      <c r="R808" s="13">
        <f t="shared" si="211"/>
        <v>21.335216779750976</v>
      </c>
      <c r="S808" s="12">
        <f t="shared" si="212"/>
        <v>0.70877958090426274</v>
      </c>
      <c r="X808" s="13">
        <f t="shared" si="213"/>
        <v>21.310204734657734</v>
      </c>
      <c r="Y808" s="12">
        <f t="shared" si="214"/>
        <v>0.71470893918177425</v>
      </c>
      <c r="AC808" s="13">
        <f t="shared" si="215"/>
        <v>21.30248331732248</v>
      </c>
      <c r="AD808" s="12">
        <f t="shared" si="216"/>
        <v>0.71658367238619347</v>
      </c>
      <c r="AH808" s="13">
        <f t="shared" si="217"/>
        <v>21.300060199324015</v>
      </c>
      <c r="AI808" s="12">
        <f t="shared" si="218"/>
        <v>0.717176485810191</v>
      </c>
      <c r="AM808" s="13">
        <f t="shared" si="219"/>
        <v>21.299295796728746</v>
      </c>
      <c r="AN808" s="12">
        <f t="shared" si="220"/>
        <v>0.71736394695374517</v>
      </c>
    </row>
    <row r="809" spans="1:40" x14ac:dyDescent="0.3">
      <c r="A809" s="13">
        <f t="shared" si="204"/>
        <v>0.64863443354823835</v>
      </c>
      <c r="C809" s="13">
        <f t="shared" si="205"/>
        <v>23.973815699895258</v>
      </c>
      <c r="D809" s="12">
        <f t="shared" si="206"/>
        <v>0.45094077086906198</v>
      </c>
      <c r="H809" s="13">
        <f t="shared" si="207"/>
        <v>21.905439602880378</v>
      </c>
      <c r="I809" s="12">
        <f t="shared" si="208"/>
        <v>0.64003783247934798</v>
      </c>
      <c r="M809" s="13">
        <f t="shared" si="209"/>
        <v>21.570182428637757</v>
      </c>
      <c r="N809" s="12">
        <f t="shared" si="210"/>
        <v>0.69943776531826185</v>
      </c>
      <c r="R809" s="13">
        <f t="shared" si="211"/>
        <v>21.485467549693752</v>
      </c>
      <c r="S809" s="12">
        <f t="shared" si="212"/>
        <v>0.71819029050291183</v>
      </c>
      <c r="X809" s="13">
        <f t="shared" si="213"/>
        <v>21.460585608025738</v>
      </c>
      <c r="Y809" s="12">
        <f t="shared" si="214"/>
        <v>0.72411741783282924</v>
      </c>
      <c r="AC809" s="13">
        <f t="shared" si="215"/>
        <v>21.452901649638541</v>
      </c>
      <c r="AD809" s="12">
        <f t="shared" si="216"/>
        <v>0.72599145160676282</v>
      </c>
      <c r="AH809" s="13">
        <f t="shared" si="217"/>
        <v>21.450490015444529</v>
      </c>
      <c r="AI809" s="12">
        <f t="shared" si="218"/>
        <v>0.72658404445092029</v>
      </c>
      <c r="AM809" s="13">
        <f t="shared" si="219"/>
        <v>21.449729208376656</v>
      </c>
      <c r="AN809" s="12">
        <f t="shared" si="220"/>
        <v>0.72677143590076032</v>
      </c>
    </row>
    <row r="810" spans="1:40" x14ac:dyDescent="0.3">
      <c r="A810" s="13">
        <f t="shared" si="204"/>
        <v>0.65765783735541972</v>
      </c>
      <c r="C810" s="13">
        <f t="shared" si="205"/>
        <v>24.08306789901135</v>
      </c>
      <c r="D810" s="12">
        <f t="shared" si="206"/>
        <v>0.46062205051414146</v>
      </c>
      <c r="H810" s="13">
        <f t="shared" si="207"/>
        <v>22.053061807480429</v>
      </c>
      <c r="I810" s="12">
        <f t="shared" si="208"/>
        <v>0.64960798126430064</v>
      </c>
      <c r="M810" s="13">
        <f t="shared" si="209"/>
        <v>21.720939032797244</v>
      </c>
      <c r="N810" s="12">
        <f t="shared" si="210"/>
        <v>0.7089829891639412</v>
      </c>
      <c r="R810" s="13">
        <f t="shared" si="211"/>
        <v>21.636755259429609</v>
      </c>
      <c r="S810" s="12">
        <f t="shared" si="212"/>
        <v>0.72772831497452772</v>
      </c>
      <c r="X810" s="13">
        <f t="shared" si="213"/>
        <v>21.612003036812819</v>
      </c>
      <c r="Y810" s="12">
        <f t="shared" si="214"/>
        <v>0.73365322694951807</v>
      </c>
      <c r="AC810" s="13">
        <f t="shared" si="215"/>
        <v>21.604356486951581</v>
      </c>
      <c r="AD810" s="12">
        <f t="shared" si="216"/>
        <v>0.73552656609900557</v>
      </c>
      <c r="AH810" s="13">
        <f t="shared" si="217"/>
        <v>21.601956327514582</v>
      </c>
      <c r="AI810" s="12">
        <f t="shared" si="218"/>
        <v>0.73611893987085775</v>
      </c>
      <c r="AM810" s="13">
        <f t="shared" si="219"/>
        <v>21.601199113796184</v>
      </c>
      <c r="AN810" s="12">
        <f t="shared" si="220"/>
        <v>0.73630626210248751</v>
      </c>
    </row>
    <row r="811" spans="1:40" x14ac:dyDescent="0.3">
      <c r="A811" s="13">
        <f t="shared" si="204"/>
        <v>0.66680676921362181</v>
      </c>
      <c r="C811" s="13">
        <f t="shared" si="205"/>
        <v>24.194514712654964</v>
      </c>
      <c r="D811" s="12">
        <f t="shared" si="206"/>
        <v>0.47043048572659207</v>
      </c>
      <c r="H811" s="13">
        <f t="shared" si="207"/>
        <v>22.201776046163936</v>
      </c>
      <c r="I811" s="12">
        <f t="shared" si="208"/>
        <v>0.65930692230919186</v>
      </c>
      <c r="M811" s="13">
        <f t="shared" si="209"/>
        <v>21.8727431023887</v>
      </c>
      <c r="N811" s="12">
        <f t="shared" si="210"/>
        <v>0.71865722172236168</v>
      </c>
      <c r="R811" s="13">
        <f t="shared" si="211"/>
        <v>21.789086782976522</v>
      </c>
      <c r="S811" s="12">
        <f t="shared" si="212"/>
        <v>0.73739540119137381</v>
      </c>
      <c r="X811" s="13">
        <f t="shared" si="213"/>
        <v>21.764463892785923</v>
      </c>
      <c r="Y811" s="12">
        <f t="shared" si="214"/>
        <v>0.74331811329189601</v>
      </c>
      <c r="AC811" s="13">
        <f t="shared" si="215"/>
        <v>21.756854698967743</v>
      </c>
      <c r="AD811" s="12">
        <f t="shared" si="216"/>
        <v>0.74519076259007244</v>
      </c>
      <c r="AH811" s="13">
        <f t="shared" si="217"/>
        <v>21.754466004460706</v>
      </c>
      <c r="AI811" s="12">
        <f t="shared" si="218"/>
        <v>0.74578291878699954</v>
      </c>
      <c r="AM811" s="13">
        <f t="shared" si="219"/>
        <v>21.753712381654626</v>
      </c>
      <c r="AN811" s="12">
        <f t="shared" si="220"/>
        <v>0.7459701722727371</v>
      </c>
    </row>
    <row r="812" spans="1:40" x14ac:dyDescent="0.3">
      <c r="A812" s="13">
        <f t="shared" si="204"/>
        <v>0.67608297539198181</v>
      </c>
      <c r="C812" s="13">
        <f t="shared" si="205"/>
        <v>24.308118909379498</v>
      </c>
      <c r="D812" s="12">
        <f t="shared" si="206"/>
        <v>0.48036789232957194</v>
      </c>
      <c r="H812" s="13">
        <f t="shared" si="207"/>
        <v>22.351588252067412</v>
      </c>
      <c r="I812" s="12">
        <f t="shared" si="208"/>
        <v>0.6691364296103558</v>
      </c>
      <c r="M812" s="13">
        <f t="shared" si="209"/>
        <v>22.025601515472623</v>
      </c>
      <c r="N812" s="12">
        <f t="shared" si="210"/>
        <v>0.72846223443332947</v>
      </c>
      <c r="R812" s="13">
        <f t="shared" si="211"/>
        <v>21.942469040694174</v>
      </c>
      <c r="S812" s="12">
        <f t="shared" si="212"/>
        <v>0.74719332015390194</v>
      </c>
      <c r="X812" s="13">
        <f t="shared" si="213"/>
        <v>21.917975094092409</v>
      </c>
      <c r="Y812" s="12">
        <f t="shared" si="214"/>
        <v>0.75311384774908141</v>
      </c>
      <c r="AC812" s="13">
        <f t="shared" si="215"/>
        <v>21.910403201810865</v>
      </c>
      <c r="AD812" s="12">
        <f t="shared" si="216"/>
        <v>0.75498581193640002</v>
      </c>
      <c r="AH812" s="13">
        <f t="shared" si="217"/>
        <v>21.908025961641229</v>
      </c>
      <c r="AI812" s="12">
        <f t="shared" si="218"/>
        <v>0.755577752045693</v>
      </c>
      <c r="AM812" s="13">
        <f t="shared" si="219"/>
        <v>21.907275927055977</v>
      </c>
      <c r="AN812" s="12">
        <f t="shared" si="220"/>
        <v>0.75576493725468985</v>
      </c>
    </row>
    <row r="813" spans="1:40" x14ac:dyDescent="0.3">
      <c r="A813" s="13">
        <f t="shared" si="204"/>
        <v>0.68548822645266094</v>
      </c>
      <c r="C813" s="13">
        <f t="shared" si="205"/>
        <v>24.423845490857715</v>
      </c>
      <c r="D813" s="12">
        <f t="shared" si="206"/>
        <v>0.49043610893853479</v>
      </c>
      <c r="H813" s="13">
        <f t="shared" si="207"/>
        <v>22.502504431126876</v>
      </c>
      <c r="I813" s="12">
        <f t="shared" si="208"/>
        <v>0.67909830157701967</v>
      </c>
      <c r="M813" s="13">
        <f t="shared" si="209"/>
        <v>22.179521197767492</v>
      </c>
      <c r="N813" s="12">
        <f t="shared" si="210"/>
        <v>0.73839982319468411</v>
      </c>
      <c r="R813" s="13">
        <f t="shared" si="211"/>
        <v>22.096908999697479</v>
      </c>
      <c r="S813" s="12">
        <f t="shared" si="212"/>
        <v>0.75712386732525316</v>
      </c>
      <c r="X813" s="13">
        <f t="shared" si="213"/>
        <v>22.0725436056738</v>
      </c>
      <c r="Y813" s="12">
        <f t="shared" si="214"/>
        <v>0.76304222567374713</v>
      </c>
      <c r="AC813" s="13">
        <f t="shared" si="215"/>
        <v>22.065008958435726</v>
      </c>
      <c r="AD813" s="12">
        <f t="shared" si="216"/>
        <v>0.76491350945820114</v>
      </c>
      <c r="AH813" s="13">
        <f t="shared" si="217"/>
        <v>22.06264316125921</v>
      </c>
      <c r="AI813" s="12">
        <f t="shared" si="218"/>
        <v>0.76550523495712697</v>
      </c>
      <c r="AM813" s="13">
        <f t="shared" si="219"/>
        <v>22.061896711953445</v>
      </c>
      <c r="AN813" s="12">
        <f t="shared" si="220"/>
        <v>0.76569235235538857</v>
      </c>
    </row>
    <row r="814" spans="1:40" x14ac:dyDescent="0.3">
      <c r="A814" s="13">
        <f t="shared" si="204"/>
        <v>0.69502431758879535</v>
      </c>
      <c r="C814" s="13">
        <f t="shared" si="205"/>
        <v>24.541661557915894</v>
      </c>
      <c r="D814" s="12">
        <f t="shared" si="206"/>
        <v>0.50063699738493761</v>
      </c>
      <c r="H814" s="13">
        <f t="shared" si="207"/>
        <v>22.654530661700925</v>
      </c>
      <c r="I814" s="12">
        <f t="shared" si="208"/>
        <v>0.68919436137162182</v>
      </c>
      <c r="M814" s="13">
        <f t="shared" si="209"/>
        <v>22.334509123045816</v>
      </c>
      <c r="N814" s="12">
        <f t="shared" si="210"/>
        <v>0.7484718087015092</v>
      </c>
      <c r="R814" s="13">
        <f t="shared" si="211"/>
        <v>22.252413674274791</v>
      </c>
      <c r="S814" s="12">
        <f t="shared" si="212"/>
        <v>0.76718886297039957</v>
      </c>
      <c r="X814" s="13">
        <f t="shared" si="213"/>
        <v>22.22817643968375</v>
      </c>
      <c r="Y814" s="12">
        <f t="shared" si="214"/>
        <v>0.77310506722125527</v>
      </c>
      <c r="AC814" s="13">
        <f t="shared" si="215"/>
        <v>22.220678979045573</v>
      </c>
      <c r="AD814" s="12">
        <f t="shared" si="216"/>
        <v>0.77497567527859779</v>
      </c>
      <c r="AH814" s="13">
        <f t="shared" si="217"/>
        <v>22.218324612780066</v>
      </c>
      <c r="AI814" s="12">
        <f t="shared" si="218"/>
        <v>0.77556718763446342</v>
      </c>
      <c r="AM814" s="13">
        <f t="shared" si="219"/>
        <v>22.217581745567141</v>
      </c>
      <c r="AN814" s="12">
        <f t="shared" si="220"/>
        <v>0.77575423768486929</v>
      </c>
    </row>
    <row r="815" spans="1:40" x14ac:dyDescent="0.3">
      <c r="A815" s="13">
        <f t="shared" si="204"/>
        <v>0.7046930689671459</v>
      </c>
      <c r="C815" s="13">
        <f t="shared" si="205"/>
        <v>24.661536186499106</v>
      </c>
      <c r="D815" s="12">
        <f t="shared" si="206"/>
        <v>0.51097244313928991</v>
      </c>
      <c r="H815" s="13">
        <f t="shared" si="207"/>
        <v>22.807673094226388</v>
      </c>
      <c r="I815" s="12">
        <f t="shared" si="208"/>
        <v>0.69942645725480035</v>
      </c>
      <c r="M815" s="13">
        <f t="shared" si="209"/>
        <v>22.490572313534777</v>
      </c>
      <c r="N815" s="12">
        <f t="shared" si="210"/>
        <v>0.75868003679005014</v>
      </c>
      <c r="R815" s="13">
        <f t="shared" si="211"/>
        <v>22.408990126310382</v>
      </c>
      <c r="S815" s="12">
        <f t="shared" si="212"/>
        <v>0.77739015249999366</v>
      </c>
      <c r="X815" s="13">
        <f t="shared" si="213"/>
        <v>22.384880655910642</v>
      </c>
      <c r="Y815" s="12">
        <f t="shared" si="214"/>
        <v>0.78330421769349778</v>
      </c>
      <c r="AC815" s="13">
        <f t="shared" si="215"/>
        <v>22.377420321514403</v>
      </c>
      <c r="AD815" s="12">
        <f t="shared" si="216"/>
        <v>0.78517415466745999</v>
      </c>
      <c r="AH815" s="13">
        <f t="shared" si="217"/>
        <v>22.375077373353307</v>
      </c>
      <c r="AI815" s="12">
        <f t="shared" si="218"/>
        <v>0.78576545533767739</v>
      </c>
      <c r="AM815" s="13">
        <f t="shared" si="219"/>
        <v>22.374338084805824</v>
      </c>
      <c r="AN815" s="12">
        <f t="shared" si="220"/>
        <v>0.78595243850000052</v>
      </c>
    </row>
    <row r="816" spans="1:40" x14ac:dyDescent="0.3">
      <c r="A816" s="13">
        <f t="shared" si="204"/>
        <v>0.71449632607551272</v>
      </c>
      <c r="C816" s="13">
        <f t="shared" si="205"/>
        <v>24.783440312710486</v>
      </c>
      <c r="D816" s="12">
        <f t="shared" si="206"/>
        <v>0.52144435573401893</v>
      </c>
      <c r="H816" s="13">
        <f t="shared" si="207"/>
        <v>22.961937950905103</v>
      </c>
      <c r="I816" s="12">
        <f t="shared" si="208"/>
        <v>0.70979646293512078</v>
      </c>
      <c r="M816" s="13">
        <f t="shared" si="209"/>
        <v>22.647717840322418</v>
      </c>
      <c r="N816" s="12">
        <f t="shared" si="210"/>
        <v>0.76902637878640134</v>
      </c>
      <c r="R816" s="13">
        <f t="shared" si="211"/>
        <v>22.566645465711858</v>
      </c>
      <c r="S816" s="12">
        <f t="shared" si="212"/>
        <v>0.78772960681898874</v>
      </c>
      <c r="X816" s="13">
        <f t="shared" si="213"/>
        <v>22.54266336220471</v>
      </c>
      <c r="Y816" s="12">
        <f t="shared" si="214"/>
        <v>0.79364154788750996</v>
      </c>
      <c r="AC816" s="13">
        <f t="shared" si="215"/>
        <v>22.535240091813566</v>
      </c>
      <c r="AD816" s="12">
        <f t="shared" si="216"/>
        <v>0.79551081839001814</v>
      </c>
      <c r="AH816" s="13">
        <f t="shared" si="217"/>
        <v>22.532908548239245</v>
      </c>
      <c r="AI816" s="12">
        <f t="shared" si="218"/>
        <v>0.79610190882216769</v>
      </c>
      <c r="AM816" s="13">
        <f t="shared" si="219"/>
        <v>22.532172834693419</v>
      </c>
      <c r="AN816" s="12">
        <f t="shared" si="220"/>
        <v>0.79628882555309466</v>
      </c>
    </row>
    <row r="817" spans="1:40" x14ac:dyDescent="0.3">
      <c r="A817" s="13">
        <f t="shared" si="204"/>
        <v>0.72443596007498989</v>
      </c>
      <c r="C817" s="13">
        <f t="shared" si="205"/>
        <v>24.907346626154354</v>
      </c>
      <c r="D817" s="12">
        <f t="shared" si="206"/>
        <v>0.53205466918659605</v>
      </c>
      <c r="H817" s="13">
        <f t="shared" si="207"/>
        <v>23.117331525421044</v>
      </c>
      <c r="I817" s="12">
        <f t="shared" si="208"/>
        <v>0.72030627792361934</v>
      </c>
      <c r="M817" s="13">
        <f t="shared" si="209"/>
        <v>22.805952823768319</v>
      </c>
      <c r="N817" s="12">
        <f t="shared" si="210"/>
        <v>0.779512731860043</v>
      </c>
      <c r="R817" s="13">
        <f t="shared" si="211"/>
        <v>22.725386850841435</v>
      </c>
      <c r="S817" s="12">
        <f t="shared" si="212"/>
        <v>0.79820912268011057</v>
      </c>
      <c r="X817" s="13">
        <f t="shared" si="213"/>
        <v>22.701531714909549</v>
      </c>
      <c r="Y817" s="12">
        <f t="shared" si="214"/>
        <v>0.80411895444893322</v>
      </c>
      <c r="AC817" s="13">
        <f t="shared" si="215"/>
        <v>22.694145444442668</v>
      </c>
      <c r="AD817" s="12">
        <f t="shared" si="216"/>
        <v>0.80598756306032482</v>
      </c>
      <c r="AH817" s="13">
        <f t="shared" si="217"/>
        <v>22.691825291239677</v>
      </c>
      <c r="AI817" s="12">
        <f t="shared" si="218"/>
        <v>0.80657844469221884</v>
      </c>
      <c r="AM817" s="13">
        <f t="shared" si="219"/>
        <v>22.691093148799609</v>
      </c>
      <c r="AN817" s="12">
        <f t="shared" si="220"/>
        <v>0.80676529544536979</v>
      </c>
    </row>
    <row r="818" spans="1:40" x14ac:dyDescent="0.3">
      <c r="A818" s="13">
        <f t="shared" si="204"/>
        <v>0.73451386815711395</v>
      </c>
      <c r="C818" s="13">
        <f t="shared" si="205"/>
        <v>25.033229470884226</v>
      </c>
      <c r="D818" s="12">
        <f t="shared" si="206"/>
        <v>0.54280534242332013</v>
      </c>
      <c r="H818" s="13">
        <f t="shared" si="207"/>
        <v>23.273860182686153</v>
      </c>
      <c r="I818" s="12">
        <f t="shared" si="208"/>
        <v>0.73095782789321695</v>
      </c>
      <c r="M818" s="13">
        <f t="shared" si="209"/>
        <v>22.965284433919617</v>
      </c>
      <c r="N818" s="12">
        <f t="shared" si="210"/>
        <v>0.79014101938227621</v>
      </c>
      <c r="R818" s="13">
        <f t="shared" si="211"/>
        <v>22.885221488952141</v>
      </c>
      <c r="S818" s="12">
        <f t="shared" si="212"/>
        <v>0.80883062304222852</v>
      </c>
      <c r="X818" s="13">
        <f t="shared" si="213"/>
        <v>22.861492919297977</v>
      </c>
      <c r="Y818" s="12">
        <f t="shared" si="214"/>
        <v>0.8147383602303796</v>
      </c>
      <c r="AC818" s="13">
        <f t="shared" si="215"/>
        <v>22.854143582865333</v>
      </c>
      <c r="AD818" s="12">
        <f t="shared" si="216"/>
        <v>0.81660631149961682</v>
      </c>
      <c r="AH818" s="13">
        <f t="shared" si="217"/>
        <v>22.851834805133141</v>
      </c>
      <c r="AI818" s="12">
        <f t="shared" si="218"/>
        <v>0.81719698575936373</v>
      </c>
      <c r="AM818" s="13">
        <f t="shared" si="219"/>
        <v>22.851106229675416</v>
      </c>
      <c r="AN818" s="12">
        <f t="shared" si="220"/>
        <v>0.81738377098531079</v>
      </c>
    </row>
    <row r="819" spans="1:40" x14ac:dyDescent="0.3">
      <c r="A819" s="13">
        <f t="shared" si="204"/>
        <v>0.74473197390598866</v>
      </c>
      <c r="C819" s="13">
        <f t="shared" si="205"/>
        <v>25.16106475332758</v>
      </c>
      <c r="D819" s="12">
        <f t="shared" si="206"/>
        <v>0.55369835970414871</v>
      </c>
      <c r="H819" s="13">
        <f t="shared" si="207"/>
        <v>23.431530358614555</v>
      </c>
      <c r="I819" s="12">
        <f t="shared" si="208"/>
        <v>0.74175306504308713</v>
      </c>
      <c r="M819" s="13">
        <f t="shared" si="209"/>
        <v>23.12571989093162</v>
      </c>
      <c r="N819" s="12">
        <f t="shared" si="210"/>
        <v>0.80091319128964367</v>
      </c>
      <c r="R819" s="13">
        <f t="shared" si="211"/>
        <v>23.04615663662798</v>
      </c>
      <c r="S819" s="12">
        <f t="shared" si="212"/>
        <v>0.81959605743371367</v>
      </c>
      <c r="X819" s="13">
        <f t="shared" si="213"/>
        <v>23.022554230012407</v>
      </c>
      <c r="Y819" s="12">
        <f t="shared" si="214"/>
        <v>0.82550171465478128</v>
      </c>
      <c r="AC819" s="13">
        <f t="shared" si="215"/>
        <v>23.015241759948768</v>
      </c>
      <c r="AD819" s="12">
        <f t="shared" si="216"/>
        <v>0.82736901309966449</v>
      </c>
      <c r="AH819" s="13">
        <f t="shared" si="217"/>
        <v>23.012944342114928</v>
      </c>
      <c r="AI819" s="12">
        <f t="shared" si="218"/>
        <v>0.82795948140573039</v>
      </c>
      <c r="AM819" s="13">
        <f t="shared" si="219"/>
        <v>23.012219329292648</v>
      </c>
      <c r="AN819" s="12">
        <f t="shared" si="220"/>
        <v>0.82814620155201801</v>
      </c>
    </row>
    <row r="820" spans="1:40" x14ac:dyDescent="0.3">
      <c r="A820" s="13">
        <f t="shared" si="204"/>
        <v>0.75509222766543393</v>
      </c>
      <c r="C820" s="13">
        <f t="shared" si="205"/>
        <v>25.290829856614142</v>
      </c>
      <c r="D820" s="12">
        <f t="shared" si="206"/>
        <v>0.56473573104891051</v>
      </c>
      <c r="H820" s="13">
        <f t="shared" si="207"/>
        <v>23.590348559923271</v>
      </c>
      <c r="I820" s="12">
        <f t="shared" si="208"/>
        <v>0.75269396846802727</v>
      </c>
      <c r="M820" s="13">
        <f t="shared" si="209"/>
        <v>23.287266465493278</v>
      </c>
      <c r="N820" s="12">
        <f t="shared" si="210"/>
        <v>0.81183122445237954</v>
      </c>
      <c r="R820" s="13">
        <f t="shared" si="211"/>
        <v>23.208199600228742</v>
      </c>
      <c r="S820" s="12">
        <f t="shared" si="212"/>
        <v>0.83050740232082665</v>
      </c>
      <c r="X820" s="13">
        <f t="shared" si="213"/>
        <v>23.184722951509304</v>
      </c>
      <c r="Y820" s="12">
        <f t="shared" si="214"/>
        <v>0.83641099408377195</v>
      </c>
      <c r="AC820" s="13">
        <f t="shared" si="215"/>
        <v>23.177447278408138</v>
      </c>
      <c r="AD820" s="12">
        <f t="shared" si="216"/>
        <v>0.83827764419115058</v>
      </c>
      <c r="AH820" s="13">
        <f t="shared" si="217"/>
        <v>23.175161204240734</v>
      </c>
      <c r="AI820" s="12">
        <f t="shared" si="218"/>
        <v>0.83886790795242261</v>
      </c>
      <c r="AM820" s="13">
        <f t="shared" si="219"/>
        <v>23.17443974948776</v>
      </c>
      <c r="AN820" s="12">
        <f t="shared" si="220"/>
        <v>0.83905456346358676</v>
      </c>
    </row>
    <row r="821" spans="1:40" x14ac:dyDescent="0.3">
      <c r="A821" s="13">
        <f t="shared" si="204"/>
        <v>0.76559660691125686</v>
      </c>
      <c r="C821" s="13">
        <f t="shared" si="205"/>
        <v>25.422503560793519</v>
      </c>
      <c r="D821" s="12">
        <f t="shared" si="206"/>
        <v>0.57591949266525555</v>
      </c>
      <c r="H821" s="13">
        <f t="shared" si="207"/>
        <v>23.750321363959614</v>
      </c>
      <c r="I821" s="12">
        <f t="shared" si="208"/>
        <v>0.76378254453293171</v>
      </c>
      <c r="M821" s="13">
        <f t="shared" si="209"/>
        <v>23.449931479257472</v>
      </c>
      <c r="N821" s="12">
        <f t="shared" si="210"/>
        <v>0.82289712304799056</v>
      </c>
      <c r="R821" s="13">
        <f t="shared" si="211"/>
        <v>23.37135773633905</v>
      </c>
      <c r="S821" s="12">
        <f t="shared" si="212"/>
        <v>0.84156666148123815</v>
      </c>
      <c r="X821" s="13">
        <f t="shared" si="213"/>
        <v>23.348006438508271</v>
      </c>
      <c r="Y821" s="12">
        <f t="shared" si="214"/>
        <v>0.84746820219119945</v>
      </c>
      <c r="AC821" s="13">
        <f t="shared" si="215"/>
        <v>23.340767491254969</v>
      </c>
      <c r="AD821" s="12">
        <f t="shared" si="216"/>
        <v>0.84933420841718243</v>
      </c>
      <c r="AH821" s="13">
        <f t="shared" si="217"/>
        <v>23.338492743875179</v>
      </c>
      <c r="AI821" s="12">
        <f t="shared" si="218"/>
        <v>0.84992426903303064</v>
      </c>
      <c r="AM821" s="13">
        <f t="shared" si="219"/>
        <v>23.337774842410223</v>
      </c>
      <c r="AN821" s="12">
        <f t="shared" si="220"/>
        <v>0.85011086035061811</v>
      </c>
    </row>
    <row r="822" spans="1:40" x14ac:dyDescent="0.3">
      <c r="A822" s="13">
        <f t="shared" si="204"/>
        <v>0.77624711662869006</v>
      </c>
      <c r="C822" s="13">
        <f t="shared" si="205"/>
        <v>25.556065968470271</v>
      </c>
      <c r="D822" s="12">
        <f t="shared" si="206"/>
        <v>0.58725170737862786</v>
      </c>
      <c r="H822" s="13">
        <f t="shared" si="207"/>
        <v>23.911455418553441</v>
      </c>
      <c r="I822" s="12">
        <f t="shared" si="208"/>
        <v>0.77502082725241328</v>
      </c>
      <c r="M822" s="13">
        <f t="shared" si="209"/>
        <v>23.61372230527591</v>
      </c>
      <c r="N822" s="12">
        <f t="shared" si="210"/>
        <v>0.83411291894001049</v>
      </c>
      <c r="R822" s="13">
        <f t="shared" si="211"/>
        <v>23.535638452221196</v>
      </c>
      <c r="S822" s="12">
        <f t="shared" si="212"/>
        <v>0.85277586638272551</v>
      </c>
      <c r="X822" s="13">
        <f t="shared" si="213"/>
        <v>23.512412096444869</v>
      </c>
      <c r="Y822" s="12">
        <f t="shared" si="214"/>
        <v>0.85867537034181474</v>
      </c>
      <c r="AC822" s="13">
        <f t="shared" si="215"/>
        <v>23.505209802249727</v>
      </c>
      <c r="AD822" s="12">
        <f t="shared" si="216"/>
        <v>0.86054073711197887</v>
      </c>
      <c r="AH822" s="13">
        <f t="shared" si="217"/>
        <v>23.502946364144123</v>
      </c>
      <c r="AI822" s="12">
        <f t="shared" si="218"/>
        <v>0.86113059597231822</v>
      </c>
      <c r="AM822" s="13">
        <f t="shared" si="219"/>
        <v>23.502232010975028</v>
      </c>
      <c r="AN822" s="12">
        <f t="shared" si="220"/>
        <v>0.86131712353490508</v>
      </c>
    </row>
    <row r="823" spans="1:40" x14ac:dyDescent="0.3">
      <c r="A823" s="13">
        <f t="shared" si="204"/>
        <v>0.78704578969509742</v>
      </c>
      <c r="C823" s="13">
        <f t="shared" si="205"/>
        <v>25.691498435430624</v>
      </c>
      <c r="D823" s="12">
        <f t="shared" si="206"/>
        <v>0.5987344650645815</v>
      </c>
      <c r="H823" s="13">
        <f t="shared" si="207"/>
        <v>24.073757441893797</v>
      </c>
      <c r="I823" s="12">
        <f t="shared" si="208"/>
        <v>0.78641087867567594</v>
      </c>
      <c r="M823" s="13">
        <f t="shared" si="209"/>
        <v>23.778646368438885</v>
      </c>
      <c r="N823" s="12">
        <f t="shared" si="210"/>
        <v>0.8454806720620307</v>
      </c>
      <c r="R823" s="13">
        <f t="shared" si="211"/>
        <v>23.701049206273094</v>
      </c>
      <c r="S823" s="12">
        <f t="shared" si="212"/>
        <v>0.86413707656714356</v>
      </c>
      <c r="X823" s="13">
        <f t="shared" si="213"/>
        <v>23.677947381928284</v>
      </c>
      <c r="Y823" s="12">
        <f t="shared" si="214"/>
        <v>0.87003455797523643</v>
      </c>
      <c r="AC823" s="13">
        <f t="shared" si="215"/>
        <v>23.670781666359005</v>
      </c>
      <c r="AD823" s="12">
        <f t="shared" si="216"/>
        <v>0.87189928968483366</v>
      </c>
      <c r="AH823" s="13">
        <f t="shared" si="217"/>
        <v>23.668529519391829</v>
      </c>
      <c r="AI823" s="12">
        <f t="shared" si="218"/>
        <v>0.87248894817018496</v>
      </c>
      <c r="AM823" s="13">
        <f t="shared" si="219"/>
        <v>23.667818709319306</v>
      </c>
      <c r="AN823" s="12">
        <f t="shared" si="220"/>
        <v>0.87267541241339686</v>
      </c>
    </row>
    <row r="824" spans="1:40" x14ac:dyDescent="0.3">
      <c r="A824" s="13">
        <f t="shared" si="204"/>
        <v>0.79799468726797584</v>
      </c>
      <c r="C824" s="13">
        <f t="shared" si="205"/>
        <v>25.82878350587211</v>
      </c>
      <c r="D824" s="12">
        <f t="shared" si="206"/>
        <v>0.61036988308366502</v>
      </c>
      <c r="H824" s="13">
        <f t="shared" si="207"/>
        <v>24.237234222429223</v>
      </c>
      <c r="I824" s="12">
        <f t="shared" si="208"/>
        <v>0.79795478927666286</v>
      </c>
      <c r="M824" s="13">
        <f t="shared" si="209"/>
        <v>23.944711145919399</v>
      </c>
      <c r="N824" s="12">
        <f t="shared" si="210"/>
        <v>0.85700247080703185</v>
      </c>
      <c r="R824" s="13">
        <f t="shared" si="211"/>
        <v>23.867597508489368</v>
      </c>
      <c r="S824" s="12">
        <f t="shared" si="212"/>
        <v>0.87565238003970103</v>
      </c>
      <c r="X824" s="13">
        <f t="shared" si="213"/>
        <v>23.844619803202562</v>
      </c>
      <c r="Y824" s="12">
        <f t="shared" si="214"/>
        <v>0.88154785299521898</v>
      </c>
      <c r="AC824" s="13">
        <f t="shared" si="215"/>
        <v>23.837490590216454</v>
      </c>
      <c r="AD824" s="12">
        <f t="shared" si="216"/>
        <v>0.88341195400938199</v>
      </c>
      <c r="AH824" s="13">
        <f t="shared" si="217"/>
        <v>23.835249715641474</v>
      </c>
      <c r="AI824" s="12">
        <f t="shared" si="218"/>
        <v>0.88400141349093375</v>
      </c>
      <c r="AM824" s="13">
        <f t="shared" si="219"/>
        <v>23.834542443263238</v>
      </c>
      <c r="AN824" s="12">
        <f t="shared" si="220"/>
        <v>0.884187814847464</v>
      </c>
    </row>
    <row r="825" spans="1:40" x14ac:dyDescent="0.3">
      <c r="A825" s="13">
        <f t="shared" si="204"/>
        <v>0.80909589917838198</v>
      </c>
      <c r="C825" s="13">
        <f t="shared" si="205"/>
        <v>25.967904851883102</v>
      </c>
      <c r="D825" s="12">
        <f t="shared" si="206"/>
        <v>0.62216010671919464</v>
      </c>
      <c r="H825" s="13">
        <f t="shared" si="207"/>
        <v>24.401892618790665</v>
      </c>
      <c r="I825" s="12">
        <f t="shared" si="208"/>
        <v>0.80965467834961713</v>
      </c>
      <c r="M825" s="13">
        <f t="shared" si="209"/>
        <v>24.11192416762168</v>
      </c>
      <c r="N825" s="12">
        <f t="shared" si="210"/>
        <v>0.86868043242215176</v>
      </c>
      <c r="R825" s="13">
        <f t="shared" si="211"/>
        <v>24.035290920927267</v>
      </c>
      <c r="S825" s="12">
        <f t="shared" si="212"/>
        <v>0.88732389366367093</v>
      </c>
      <c r="X825" s="13">
        <f t="shared" si="213"/>
        <v>24.012436920612291</v>
      </c>
      <c r="Y825" s="12">
        <f t="shared" si="214"/>
        <v>0.89321737216435659</v>
      </c>
      <c r="AC825" s="13">
        <f t="shared" si="215"/>
        <v>24.005344132587744</v>
      </c>
      <c r="AD825" s="12">
        <f t="shared" si="216"/>
        <v>0.89508084681830424</v>
      </c>
      <c r="AH825" s="13">
        <f t="shared" si="217"/>
        <v>24.00311451106019</v>
      </c>
      <c r="AI825" s="12">
        <f t="shared" si="218"/>
        <v>0.89567010865797303</v>
      </c>
      <c r="AM825" s="13">
        <f t="shared" si="219"/>
        <v>24.002410770775111</v>
      </c>
      <c r="AN825" s="12">
        <f t="shared" si="220"/>
        <v>0.89585644755760074</v>
      </c>
    </row>
    <row r="826" spans="1:40" x14ac:dyDescent="0.3">
      <c r="A826" s="13">
        <f t="shared" si="204"/>
        <v>0.82035154432981705</v>
      </c>
      <c r="C826" s="13">
        <f t="shared" si="205"/>
        <v>26.108847216847753</v>
      </c>
      <c r="D826" s="12">
        <f t="shared" si="206"/>
        <v>0.63410730961811645</v>
      </c>
      <c r="H826" s="13">
        <f t="shared" si="207"/>
        <v>24.567739559736093</v>
      </c>
      <c r="I826" s="12">
        <f t="shared" si="208"/>
        <v>0.82151269441008445</v>
      </c>
      <c r="M826" s="13">
        <f t="shared" si="209"/>
        <v>24.280293016634705</v>
      </c>
      <c r="N826" s="12">
        <f t="shared" si="210"/>
        <v>0.88051670340891519</v>
      </c>
      <c r="R826" s="13">
        <f t="shared" si="211"/>
        <v>24.204137058176396</v>
      </c>
      <c r="S826" s="12">
        <f t="shared" si="212"/>
        <v>0.89915376356056675</v>
      </c>
      <c r="X826" s="13">
        <f t="shared" si="213"/>
        <v>24.181406347072059</v>
      </c>
      <c r="Y826" s="12">
        <f t="shared" si="214"/>
        <v>0.90504526150425313</v>
      </c>
      <c r="AC826" s="13">
        <f t="shared" si="215"/>
        <v>24.174349904840145</v>
      </c>
      <c r="AD826" s="12">
        <f t="shared" si="216"/>
        <v>0.90690811410349259</v>
      </c>
      <c r="AH826" s="13">
        <f t="shared" si="217"/>
        <v>24.172131516428486</v>
      </c>
      <c r="AI826" s="12">
        <f t="shared" si="218"/>
        <v>0.90749717965398313</v>
      </c>
      <c r="AM826" s="13">
        <f t="shared" si="219"/>
        <v>24.171431302439963</v>
      </c>
      <c r="AN826" s="12">
        <f t="shared" si="220"/>
        <v>0.90768345652359383</v>
      </c>
    </row>
    <row r="827" spans="1:40" x14ac:dyDescent="0.3">
      <c r="A827" s="13">
        <f t="shared" si="204"/>
        <v>0.8317637711026703</v>
      </c>
      <c r="C827" s="13">
        <f t="shared" si="205"/>
        <v>26.251596362483657</v>
      </c>
      <c r="D827" s="12">
        <f t="shared" si="206"/>
        <v>0.64621369423521635</v>
      </c>
      <c r="H827" s="13">
        <f t="shared" si="207"/>
        <v>24.734782044117246</v>
      </c>
      <c r="I827" s="12">
        <f t="shared" si="208"/>
        <v>0.83353101560145837</v>
      </c>
      <c r="M827" s="13">
        <f t="shared" si="209"/>
        <v>24.449825329689471</v>
      </c>
      <c r="N827" s="12">
        <f t="shared" si="210"/>
        <v>0.89251345992903386</v>
      </c>
      <c r="R827" s="13">
        <f t="shared" si="211"/>
        <v>24.374143587832197</v>
      </c>
      <c r="S827" s="12">
        <f t="shared" si="212"/>
        <v>0.9111441655158885</v>
      </c>
      <c r="X827" s="13">
        <f t="shared" si="213"/>
        <v>24.35153574854025</v>
      </c>
      <c r="Y827" s="12">
        <f t="shared" si="214"/>
        <v>0.91703369670125956</v>
      </c>
      <c r="AC827" s="13">
        <f t="shared" si="215"/>
        <v>24.344515571415528</v>
      </c>
      <c r="AD827" s="12">
        <f t="shared" si="216"/>
        <v>0.91889593152178861</v>
      </c>
      <c r="AH827" s="13">
        <f t="shared" si="217"/>
        <v>24.342308395612861</v>
      </c>
      <c r="AI827" s="12">
        <f t="shared" si="218"/>
        <v>0.91948480212665451</v>
      </c>
      <c r="AM827" s="13">
        <f t="shared" si="219"/>
        <v>24.341611701933068</v>
      </c>
      <c r="AN827" s="12">
        <f t="shared" si="220"/>
        <v>0.91967101739025714</v>
      </c>
    </row>
    <row r="828" spans="1:40" x14ac:dyDescent="0.3">
      <c r="A828" s="13">
        <f t="shared" si="204"/>
        <v>0.84333475776427536</v>
      </c>
      <c r="C828" s="13">
        <f t="shared" si="205"/>
        <v>26.396139019241456</v>
      </c>
      <c r="D828" s="12">
        <f t="shared" si="206"/>
        <v>0.65848149228087627</v>
      </c>
      <c r="H828" s="13">
        <f t="shared" si="207"/>
        <v>24.903027140865465</v>
      </c>
      <c r="I828" s="12">
        <f t="shared" si="208"/>
        <v>0.84571185010712824</v>
      </c>
      <c r="M828" s="13">
        <f t="shared" si="209"/>
        <v>24.620528797621112</v>
      </c>
      <c r="N828" s="12">
        <f t="shared" si="210"/>
        <v>0.90467290821582336</v>
      </c>
      <c r="R828" s="13">
        <f t="shared" si="211"/>
        <v>24.545318230973972</v>
      </c>
      <c r="S828" s="12">
        <f t="shared" si="212"/>
        <v>0.92329730539048627</v>
      </c>
      <c r="X828" s="13">
        <f t="shared" si="213"/>
        <v>24.522832844496502</v>
      </c>
      <c r="Y828" s="12">
        <f t="shared" si="214"/>
        <v>0.92918488351783257</v>
      </c>
      <c r="AC828" s="13">
        <f t="shared" si="215"/>
        <v>24.515848850307556</v>
      </c>
      <c r="AD828" s="12">
        <f t="shared" si="216"/>
        <v>0.93104650480634021</v>
      </c>
      <c r="AH828" s="13">
        <f t="shared" si="217"/>
        <v>24.51365286604312</v>
      </c>
      <c r="AI828" s="12">
        <f t="shared" si="218"/>
        <v>0.93163518180004323</v>
      </c>
      <c r="AM828" s="13">
        <f t="shared" si="219"/>
        <v>24.51295968649659</v>
      </c>
      <c r="AN828" s="12">
        <f t="shared" si="220"/>
        <v>0.93182133587878935</v>
      </c>
    </row>
    <row r="829" spans="1:40" x14ac:dyDescent="0.3">
      <c r="A829" s="13">
        <f t="shared" si="204"/>
        <v>0.85506671288468383</v>
      </c>
      <c r="C829" s="13">
        <f t="shared" si="205"/>
        <v>26.542462839819482</v>
      </c>
      <c r="D829" s="12">
        <f t="shared" si="206"/>
        <v>0.67091296517261922</v>
      </c>
      <c r="H829" s="13">
        <f t="shared" si="207"/>
        <v>25.072481988998877</v>
      </c>
      <c r="I829" s="12">
        <f t="shared" si="208"/>
        <v>0.85805743656832834</v>
      </c>
      <c r="M829" s="13">
        <f t="shared" si="209"/>
        <v>24.792411165834782</v>
      </c>
      <c r="N829" s="12">
        <f t="shared" si="210"/>
        <v>0.91699728499134892</v>
      </c>
      <c r="R829" s="13">
        <f t="shared" si="211"/>
        <v>24.717668762645953</v>
      </c>
      <c r="S829" s="12">
        <f t="shared" si="212"/>
        <v>0.93561541953765504</v>
      </c>
      <c r="X829" s="13">
        <f t="shared" si="213"/>
        <v>24.695305408423017</v>
      </c>
      <c r="Y829" s="12">
        <f t="shared" si="214"/>
        <v>0.94150105820962127</v>
      </c>
      <c r="AC829" s="13">
        <f t="shared" si="215"/>
        <v>24.688357513542712</v>
      </c>
      <c r="AD829" s="12">
        <f t="shared" si="216"/>
        <v>0.94336207018368656</v>
      </c>
      <c r="AH829" s="13">
        <f t="shared" si="217"/>
        <v>24.686172699192969</v>
      </c>
      <c r="AI829" s="12">
        <f t="shared" si="218"/>
        <v>0.94395055489165658</v>
      </c>
      <c r="AM829" s="13">
        <f t="shared" si="219"/>
        <v>24.685483027420414</v>
      </c>
      <c r="AN829" s="12">
        <f t="shared" si="220"/>
        <v>0.94413664820385845</v>
      </c>
    </row>
    <row r="830" spans="1:40" x14ac:dyDescent="0.3">
      <c r="A830" s="13">
        <f t="shared" si="204"/>
        <v>0.86696187575821471</v>
      </c>
      <c r="C830" s="13">
        <f t="shared" si="205"/>
        <v>26.690556355569623</v>
      </c>
      <c r="D830" s="12">
        <f t="shared" si="206"/>
        <v>0.68351040449061884</v>
      </c>
      <c r="H830" s="13">
        <f t="shared" si="207"/>
        <v>25.243153797647668</v>
      </c>
      <c r="I830" s="12">
        <f t="shared" si="208"/>
        <v>0.87057004450775344</v>
      </c>
      <c r="M830" s="13">
        <f t="shared" si="209"/>
        <v>24.965480234776326</v>
      </c>
      <c r="N830" s="12">
        <f t="shared" si="210"/>
        <v>0.92948885788935165</v>
      </c>
      <c r="R830" s="13">
        <f t="shared" si="211"/>
        <v>24.891203012343006</v>
      </c>
      <c r="S830" s="12">
        <f t="shared" si="212"/>
        <v>0.94810077522600988</v>
      </c>
      <c r="X830" s="13">
        <f t="shared" si="213"/>
        <v>24.868961268289802</v>
      </c>
      <c r="Y830" s="12">
        <f t="shared" si="214"/>
        <v>0.95398448794833701</v>
      </c>
      <c r="AC830" s="13">
        <f t="shared" si="215"/>
        <v>24.862049387665074</v>
      </c>
      <c r="AD830" s="12">
        <f t="shared" si="216"/>
        <v>0.95584489479662704</v>
      </c>
      <c r="AH830" s="13">
        <f t="shared" si="217"/>
        <v>24.859875721065098</v>
      </c>
      <c r="AI830" s="12">
        <f t="shared" si="218"/>
        <v>0.95643318853532</v>
      </c>
      <c r="AM830" s="13">
        <f t="shared" si="219"/>
        <v>24.859189550526938</v>
      </c>
      <c r="AN830" s="12">
        <f t="shared" si="220"/>
        <v>0.9566192214964695</v>
      </c>
    </row>
    <row r="831" spans="1:40" x14ac:dyDescent="0.3">
      <c r="A831" s="13">
        <f t="shared" si="204"/>
        <v>0.87902251683088284</v>
      </c>
      <c r="C831" s="13">
        <f t="shared" si="205"/>
        <v>26.840408935584481</v>
      </c>
      <c r="D831" s="12">
        <f t="shared" si="206"/>
        <v>0.69627613243740061</v>
      </c>
      <c r="H831" s="13">
        <f t="shared" si="207"/>
        <v>25.415049846098352</v>
      </c>
      <c r="I831" s="12">
        <f t="shared" si="208"/>
        <v>0.88325197475904282</v>
      </c>
      <c r="M831" s="13">
        <f t="shared" si="209"/>
        <v>25.139743860406469</v>
      </c>
      <c r="N831" s="12">
        <f t="shared" si="210"/>
        <v>0.94214992588406588</v>
      </c>
      <c r="R831" s="13">
        <f t="shared" si="211"/>
        <v>25.065928864499721</v>
      </c>
      <c r="S831" s="12">
        <f t="shared" si="212"/>
        <v>0.96075567106825277</v>
      </c>
      <c r="X831" s="13">
        <f t="shared" si="213"/>
        <v>25.043808307044003</v>
      </c>
      <c r="Y831" s="12">
        <f t="shared" si="214"/>
        <v>0.96663747125051225</v>
      </c>
      <c r="AC831" s="13">
        <f t="shared" si="215"/>
        <v>25.03693235422524</v>
      </c>
      <c r="AD831" s="12">
        <f t="shared" si="216"/>
        <v>0.96849727713297884</v>
      </c>
      <c r="AH831" s="13">
        <f t="shared" si="217"/>
        <v>25.034769812679411</v>
      </c>
      <c r="AI831" s="12">
        <f t="shared" si="218"/>
        <v>0.96908538120993648</v>
      </c>
      <c r="AM831" s="13">
        <f t="shared" si="219"/>
        <v>25.03408713665954</v>
      </c>
      <c r="AN831" s="12">
        <f t="shared" si="220"/>
        <v>0.9692713542327227</v>
      </c>
    </row>
    <row r="832" spans="1:40" x14ac:dyDescent="0.3">
      <c r="A832" s="13">
        <f t="shared" si="204"/>
        <v>0.89125093813374456</v>
      </c>
      <c r="C832" s="13">
        <f t="shared" si="205"/>
        <v>26.992010748277011</v>
      </c>
      <c r="D832" s="12">
        <f t="shared" si="206"/>
        <v>0.70921250230187005</v>
      </c>
      <c r="H832" s="13">
        <f t="shared" si="207"/>
        <v>25.588177483856182</v>
      </c>
      <c r="I832" s="12">
        <f t="shared" si="208"/>
        <v>0.89610555990216711</v>
      </c>
      <c r="M832" s="13">
        <f t="shared" si="209"/>
        <v>25.315209954679538</v>
      </c>
      <c r="N832" s="12">
        <f t="shared" si="210"/>
        <v>0.95498281972495702</v>
      </c>
      <c r="R832" s="13">
        <f t="shared" si="211"/>
        <v>25.241854258983018</v>
      </c>
      <c r="S832" s="12">
        <f t="shared" si="212"/>
        <v>0.97358243745586281</v>
      </c>
      <c r="X832" s="13">
        <f t="shared" si="213"/>
        <v>25.21985446310207</v>
      </c>
      <c r="Y832" s="12">
        <f t="shared" si="214"/>
        <v>0.97946233841218555</v>
      </c>
      <c r="AC832" s="13">
        <f t="shared" si="215"/>
        <v>25.213014350272189</v>
      </c>
      <c r="AD832" s="12">
        <f t="shared" si="216"/>
        <v>0.98132154746026057</v>
      </c>
      <c r="AH832" s="13">
        <f t="shared" si="217"/>
        <v>25.210862910565105</v>
      </c>
      <c r="AI832" s="12">
        <f t="shared" si="218"/>
        <v>0.98190946317416838</v>
      </c>
      <c r="AM832" s="13">
        <f t="shared" si="219"/>
        <v>25.210183722174467</v>
      </c>
      <c r="AN832" s="12">
        <f t="shared" si="220"/>
        <v>0.98209537666849578</v>
      </c>
    </row>
    <row r="833" spans="1:40" x14ac:dyDescent="0.3">
      <c r="A833" s="13">
        <f t="shared" si="204"/>
        <v>0.90364947372230109</v>
      </c>
      <c r="C833" s="13">
        <f t="shared" si="205"/>
        <v>27.145352725278713</v>
      </c>
      <c r="D833" s="12">
        <f t="shared" si="206"/>
        <v>0.72232189892791432</v>
      </c>
      <c r="H833" s="13">
        <f t="shared" si="207"/>
        <v>25.762544130724208</v>
      </c>
      <c r="I833" s="12">
        <f t="shared" si="208"/>
        <v>0.90913316470486871</v>
      </c>
      <c r="M833" s="13">
        <f t="shared" si="209"/>
        <v>25.491886486025791</v>
      </c>
      <c r="N833" s="12">
        <f t="shared" si="210"/>
        <v>0.96798990237753002</v>
      </c>
      <c r="R833" s="13">
        <f t="shared" si="211"/>
        <v>25.418987191588641</v>
      </c>
      <c r="S833" s="12">
        <f t="shared" si="212"/>
        <v>0.98658343699985596</v>
      </c>
      <c r="X833" s="13">
        <f t="shared" si="213"/>
        <v>25.397107730846422</v>
      </c>
      <c r="Y833" s="12">
        <f t="shared" si="214"/>
        <v>0.99246145194965374</v>
      </c>
      <c r="AC833" s="13">
        <f t="shared" si="215"/>
        <v>25.390303368849636</v>
      </c>
      <c r="AD833" s="12">
        <f t="shared" si="216"/>
        <v>0.99432006826644281</v>
      </c>
      <c r="AH833" s="13">
        <f t="shared" si="217"/>
        <v>25.388163007256775</v>
      </c>
      <c r="AI833" s="12">
        <f t="shared" si="218"/>
        <v>0.994907796907188</v>
      </c>
      <c r="AM833" s="13">
        <f t="shared" si="219"/>
        <v>25.387487299436813</v>
      </c>
      <c r="AN833" s="12">
        <f t="shared" si="220"/>
        <v>0.99509365128019478</v>
      </c>
    </row>
    <row r="834" spans="1:40" x14ac:dyDescent="0.3">
      <c r="A834" s="13">
        <f t="shared" si="204"/>
        <v>0.91622049012199835</v>
      </c>
      <c r="C834" s="13">
        <f t="shared" si="205"/>
        <v>27.30042652749335</v>
      </c>
      <c r="D834" s="12">
        <f t="shared" si="206"/>
        <v>0.73560673918770447</v>
      </c>
      <c r="H834" s="13">
        <f t="shared" si="207"/>
        <v>25.938157276899862</v>
      </c>
      <c r="I834" s="12">
        <f t="shared" si="208"/>
        <v>0.92233718657018571</v>
      </c>
      <c r="M834" s="13">
        <f t="shared" si="209"/>
        <v>25.66978147983794</v>
      </c>
      <c r="N834" s="12">
        <f t="shared" si="210"/>
        <v>0.98117356947023959</v>
      </c>
      <c r="R834" s="13">
        <f t="shared" si="211"/>
        <v>25.597335714541313</v>
      </c>
      <c r="S834" s="12">
        <f t="shared" si="212"/>
        <v>0.99976106497764827</v>
      </c>
      <c r="X834" s="13">
        <f t="shared" si="213"/>
        <v>25.575576161124999</v>
      </c>
      <c r="Y834" s="12">
        <f t="shared" si="214"/>
        <v>1.0056372070463304</v>
      </c>
      <c r="AC834" s="13">
        <f t="shared" si="215"/>
        <v>25.568807459495343</v>
      </c>
      <c r="AD834" s="12">
        <f t="shared" si="216"/>
        <v>1.0074952347068051</v>
      </c>
      <c r="AH834" s="13">
        <f t="shared" si="217"/>
        <v>25.566678151793678</v>
      </c>
      <c r="AI834" s="12">
        <f t="shared" si="218"/>
        <v>1.0080827775555341</v>
      </c>
      <c r="AM834" s="13">
        <f t="shared" si="219"/>
        <v>25.566005917319714</v>
      </c>
      <c r="AN834" s="12">
        <f t="shared" si="220"/>
        <v>1.0082685732116106</v>
      </c>
    </row>
    <row r="835" spans="1:40" x14ac:dyDescent="0.3">
      <c r="A835" s="13">
        <f t="shared" si="204"/>
        <v>0.92896638677993559</v>
      </c>
      <c r="C835" s="13">
        <f t="shared" si="205"/>
        <v>27.457224513160565</v>
      </c>
      <c r="D835" s="12">
        <f t="shared" si="206"/>
        <v>0.74906947245989508</v>
      </c>
      <c r="H835" s="13">
        <f t="shared" si="207"/>
        <v>26.115024483087733</v>
      </c>
      <c r="I835" s="12">
        <f t="shared" si="208"/>
        <v>0.93572005599017727</v>
      </c>
      <c r="M835" s="13">
        <f t="shared" si="209"/>
        <v>25.848903018961394</v>
      </c>
      <c r="N835" s="12">
        <f t="shared" si="210"/>
        <v>0.99453624974761989</v>
      </c>
      <c r="R835" s="13">
        <f t="shared" si="211"/>
        <v>25.776907936998164</v>
      </c>
      <c r="S835" s="12">
        <f t="shared" si="212"/>
        <v>1.0131177497861392</v>
      </c>
      <c r="X835" s="13">
        <f t="shared" si="213"/>
        <v>25.755267861755229</v>
      </c>
      <c r="Y835" s="12">
        <f t="shared" si="214"/>
        <v>1.018992032005821</v>
      </c>
      <c r="AC835" s="13">
        <f t="shared" si="215"/>
        <v>25.748534728744247</v>
      </c>
      <c r="AD835" s="12">
        <f t="shared" si="216"/>
        <v>1.0208494750570112</v>
      </c>
      <c r="AH835" s="13">
        <f t="shared" si="217"/>
        <v>25.746416450222366</v>
      </c>
      <c r="AI835" s="12">
        <f t="shared" si="218"/>
        <v>1.0214368333861878</v>
      </c>
      <c r="AM835" s="13">
        <f t="shared" si="219"/>
        <v>25.745747681707499</v>
      </c>
      <c r="AN835" s="12">
        <f t="shared" si="220"/>
        <v>1.0216225707269921</v>
      </c>
    </row>
    <row r="836" spans="1:40" x14ac:dyDescent="0.3">
      <c r="A836" s="13">
        <f t="shared" si="204"/>
        <v>0.94188959652284121</v>
      </c>
      <c r="C836" s="13">
        <f t="shared" si="205"/>
        <v>27.615739707791398</v>
      </c>
      <c r="D836" s="12">
        <f t="shared" si="206"/>
        <v>0.76271258111286033</v>
      </c>
      <c r="H836" s="13">
        <f t="shared" si="207"/>
        <v>26.293153380627473</v>
      </c>
      <c r="I836" s="12">
        <f t="shared" si="208"/>
        <v>0.94928423700590914</v>
      </c>
      <c r="M836" s="13">
        <f t="shared" si="209"/>
        <v>26.029259244188189</v>
      </c>
      <c r="N836" s="12">
        <f t="shared" si="210"/>
        <v>1.0080804055296877</v>
      </c>
      <c r="R836" s="13">
        <f t="shared" si="211"/>
        <v>25.95771202555569</v>
      </c>
      <c r="S836" s="12">
        <f t="shared" si="212"/>
        <v>1.0266559534010697</v>
      </c>
      <c r="X836" s="13">
        <f t="shared" si="213"/>
        <v>25.936190998030352</v>
      </c>
      <c r="Y836" s="12">
        <f t="shared" si="214"/>
        <v>1.0325283887112757</v>
      </c>
      <c r="AC836" s="13">
        <f t="shared" si="215"/>
        <v>25.929493340634803</v>
      </c>
      <c r="AD836" s="12">
        <f t="shared" si="216"/>
        <v>1.0343852511724598</v>
      </c>
      <c r="AH836" s="13">
        <f t="shared" si="217"/>
        <v>25.927386066103765</v>
      </c>
      <c r="AI836" s="12">
        <f t="shared" si="218"/>
        <v>1.0349724262459203</v>
      </c>
      <c r="AM836" s="13">
        <f t="shared" si="219"/>
        <v>25.926720756001512</v>
      </c>
      <c r="AN836" s="12">
        <f t="shared" si="220"/>
        <v>1.0351581056703993</v>
      </c>
    </row>
    <row r="837" spans="1:40" x14ac:dyDescent="0.3">
      <c r="A837" s="13">
        <f t="shared" si="204"/>
        <v>0.95499258602143478</v>
      </c>
      <c r="C837" s="13">
        <f t="shared" si="205"/>
        <v>27.775965775850509</v>
      </c>
      <c r="D837" s="12">
        <f t="shared" si="206"/>
        <v>0.77653858099315931</v>
      </c>
      <c r="H837" s="13">
        <f t="shared" si="207"/>
        <v>26.472551671637301</v>
      </c>
      <c r="I837" s="12">
        <f t="shared" si="208"/>
        <v>0.96303222767381846</v>
      </c>
      <c r="M837" s="13">
        <f t="shared" si="209"/>
        <v>26.210858354754357</v>
      </c>
      <c r="N837" s="12">
        <f t="shared" si="210"/>
        <v>1.0218085331777431</v>
      </c>
      <c r="R837" s="13">
        <f t="shared" si="211"/>
        <v>26.139756204760207</v>
      </c>
      <c r="S837" s="12">
        <f t="shared" si="212"/>
        <v>1.0403781718427769</v>
      </c>
      <c r="X837" s="13">
        <f t="shared" si="213"/>
        <v>26.118353793229478</v>
      </c>
      <c r="Y837" s="12">
        <f t="shared" si="214"/>
        <v>1.0462487730911396</v>
      </c>
      <c r="AC837" s="13">
        <f t="shared" si="215"/>
        <v>26.111691517219175</v>
      </c>
      <c r="AD837" s="12">
        <f t="shared" si="216"/>
        <v>1.0481050589540315</v>
      </c>
      <c r="AH837" s="13">
        <f t="shared" si="217"/>
        <v>26.109595221021721</v>
      </c>
      <c r="AI837" s="12">
        <f t="shared" si="218"/>
        <v>1.0486920520270444</v>
      </c>
      <c r="AM837" s="13">
        <f t="shared" si="219"/>
        <v>26.108933361630225</v>
      </c>
      <c r="AN837" s="12">
        <f t="shared" si="220"/>
        <v>1.048877673931448</v>
      </c>
    </row>
    <row r="838" spans="1:40" x14ac:dyDescent="0.3">
      <c r="A838" s="13">
        <f t="shared" si="204"/>
        <v>0.9682778562612484</v>
      </c>
      <c r="C838" s="13">
        <f t="shared" si="205"/>
        <v>27.937896994068762</v>
      </c>
      <c r="D838" s="12">
        <f t="shared" si="206"/>
        <v>0.7905500219193714</v>
      </c>
      <c r="H838" s="13">
        <f t="shared" si="207"/>
        <v>26.653227129172475</v>
      </c>
      <c r="I838" s="12">
        <f t="shared" si="208"/>
        <v>0.97696656053852982</v>
      </c>
      <c r="M838" s="13">
        <f t="shared" si="209"/>
        <v>26.393708608842218</v>
      </c>
      <c r="N838" s="12">
        <f t="shared" si="210"/>
        <v>1.0357231635666342</v>
      </c>
      <c r="R838" s="13">
        <f t="shared" si="211"/>
        <v>26.323048757621144</v>
      </c>
      <c r="S838" s="12">
        <f t="shared" si="212"/>
        <v>1.0542869356484192</v>
      </c>
      <c r="X838" s="13">
        <f t="shared" si="213"/>
        <v>26.301764529131741</v>
      </c>
      <c r="Y838" s="12">
        <f t="shared" si="214"/>
        <v>1.0601557155913679</v>
      </c>
      <c r="AC838" s="13">
        <f t="shared" si="215"/>
        <v>26.29513753907591</v>
      </c>
      <c r="AD838" s="12">
        <f t="shared" si="216"/>
        <v>1.0620114288203069</v>
      </c>
      <c r="AH838" s="13">
        <f t="shared" si="217"/>
        <v>26.29305219509736</v>
      </c>
      <c r="AI838" s="12">
        <f t="shared" si="218"/>
        <v>1.062598241139626</v>
      </c>
      <c r="AM838" s="13">
        <f t="shared" si="219"/>
        <v>26.292393778561902</v>
      </c>
      <c r="AN838" s="12">
        <f t="shared" si="220"/>
        <v>1.0627838059175276</v>
      </c>
    </row>
    <row r="839" spans="1:40" x14ac:dyDescent="0.3">
      <c r="A839" s="13">
        <f t="shared" si="204"/>
        <v>0.98174794301998269</v>
      </c>
      <c r="C839" s="13">
        <f t="shared" si="205"/>
        <v>28.101528226279218</v>
      </c>
      <c r="D839" s="12">
        <f t="shared" si="206"/>
        <v>0.80474948818143932</v>
      </c>
      <c r="H839" s="13">
        <f t="shared" si="207"/>
        <v>26.835187597397649</v>
      </c>
      <c r="I839" s="12">
        <f t="shared" si="208"/>
        <v>0.9910898031122013</v>
      </c>
      <c r="M839" s="13">
        <f t="shared" si="209"/>
        <v>26.577818324083584</v>
      </c>
      <c r="N839" s="12">
        <f t="shared" si="210"/>
        <v>1.049826862563572</v>
      </c>
      <c r="R839" s="13">
        <f t="shared" si="211"/>
        <v>26.507598026128488</v>
      </c>
      <c r="S839" s="12">
        <f t="shared" si="212"/>
        <v>1.0683848103507412</v>
      </c>
      <c r="X839" s="13">
        <f t="shared" si="213"/>
        <v>26.486431546532355</v>
      </c>
      <c r="Y839" s="12">
        <f t="shared" si="214"/>
        <v>1.074251781654189</v>
      </c>
      <c r="AC839" s="13">
        <f t="shared" si="215"/>
        <v>26.479839745826737</v>
      </c>
      <c r="AD839" s="12">
        <f t="shared" si="216"/>
        <v>1.0761069261863245</v>
      </c>
      <c r="AH839" s="13">
        <f t="shared" si="217"/>
        <v>26.477765327504361</v>
      </c>
      <c r="AI839" s="12">
        <f t="shared" si="218"/>
        <v>1.0766935589902469</v>
      </c>
      <c r="AM839" s="13">
        <f t="shared" si="219"/>
        <v>26.47711034582105</v>
      </c>
      <c r="AN839" s="12">
        <f t="shared" si="220"/>
        <v>1.0768790670325592</v>
      </c>
    </row>
    <row r="840" spans="1:40" x14ac:dyDescent="0.3">
      <c r="A840" s="13">
        <f t="shared" si="204"/>
        <v>0.99540541735152588</v>
      </c>
      <c r="C840" s="13">
        <f t="shared" si="205"/>
        <v>28.266854899677405</v>
      </c>
      <c r="D840" s="12">
        <f t="shared" si="206"/>
        <v>0.81913959904571132</v>
      </c>
      <c r="H840" s="13">
        <f t="shared" si="207"/>
        <v>27.018440991772948</v>
      </c>
      <c r="I840" s="12">
        <f t="shared" si="208"/>
        <v>1.0054045583605289</v>
      </c>
      <c r="M840" s="13">
        <f t="shared" si="209"/>
        <v>26.763195878069457</v>
      </c>
      <c r="N840" s="12">
        <f t="shared" si="210"/>
        <v>1.0641222315136096</v>
      </c>
      <c r="R840" s="13">
        <f t="shared" si="211"/>
        <v>26.693412411772087</v>
      </c>
      <c r="S840" s="12">
        <f t="shared" si="212"/>
        <v>1.0826743969635175</v>
      </c>
      <c r="X840" s="13">
        <f t="shared" si="213"/>
        <v>26.672363245763069</v>
      </c>
      <c r="Y840" s="12">
        <f t="shared" si="214"/>
        <v>1.0885395722035385</v>
      </c>
      <c r="AC840" s="13">
        <f t="shared" si="215"/>
        <v>26.665806536655932</v>
      </c>
      <c r="AD840" s="12">
        <f t="shared" si="216"/>
        <v>1.0903941519490166</v>
      </c>
      <c r="AH840" s="13">
        <f t="shared" si="217"/>
        <v>26.663743016988697</v>
      </c>
      <c r="AI840" s="12">
        <f t="shared" si="218"/>
        <v>1.0909806064674379</v>
      </c>
      <c r="AM840" s="13">
        <f t="shared" si="219"/>
        <v>26.663091462007724</v>
      </c>
      <c r="AN840" s="12">
        <f t="shared" si="220"/>
        <v>1.0911660581624301</v>
      </c>
    </row>
    <row r="841" spans="1:40" x14ac:dyDescent="0.3">
      <c r="A841" s="13">
        <f t="shared" si="204"/>
        <v>1.0092528860766821</v>
      </c>
      <c r="C841" s="13">
        <f t="shared" si="205"/>
        <v>28.433872982412936</v>
      </c>
      <c r="D841" s="12">
        <f t="shared" si="206"/>
        <v>0.83372300926578191</v>
      </c>
      <c r="H841" s="13">
        <f t="shared" si="207"/>
        <v>27.202995299253775</v>
      </c>
      <c r="I841" s="12">
        <f t="shared" si="208"/>
        <v>1.0199134651954527</v>
      </c>
      <c r="M841" s="13">
        <f t="shared" si="209"/>
        <v>26.949849708861155</v>
      </c>
      <c r="N841" s="12">
        <f t="shared" si="210"/>
        <v>1.0786119077318432</v>
      </c>
      <c r="R841" s="13">
        <f t="shared" si="211"/>
        <v>26.880500376065399</v>
      </c>
      <c r="S841" s="12">
        <f t="shared" si="212"/>
        <v>1.0971583324737095</v>
      </c>
      <c r="X841" s="13">
        <f t="shared" si="213"/>
        <v>26.859568087214431</v>
      </c>
      <c r="Y841" s="12">
        <f t="shared" si="214"/>
        <v>1.103021724137214</v>
      </c>
      <c r="AC841" s="13">
        <f t="shared" si="215"/>
        <v>26.853046370832885</v>
      </c>
      <c r="AD841" s="12">
        <f t="shared" si="216"/>
        <v>1.1048757429793599</v>
      </c>
      <c r="AH841" s="13">
        <f t="shared" si="217"/>
        <v>26.850993722391273</v>
      </c>
      <c r="AI841" s="12">
        <f t="shared" si="218"/>
        <v>1.1054620204338292</v>
      </c>
      <c r="AM841" s="13">
        <f t="shared" si="219"/>
        <v>26.850345585819966</v>
      </c>
      <c r="AN841" s="12">
        <f t="shared" si="220"/>
        <v>1.1056474161671446</v>
      </c>
    </row>
    <row r="842" spans="1:40" x14ac:dyDescent="0.3">
      <c r="A842" s="13">
        <f t="shared" si="204"/>
        <v>1.0232929922807525</v>
      </c>
      <c r="C842" s="13">
        <f t="shared" si="205"/>
        <v>28.602578962428968</v>
      </c>
      <c r="D842" s="12">
        <f t="shared" si="206"/>
        <v>0.8485024095993271</v>
      </c>
      <c r="H842" s="13">
        <f t="shared" si="207"/>
        <v>27.388858578503346</v>
      </c>
      <c r="I842" s="12">
        <f t="shared" si="208"/>
        <v>1.0346191989747147</v>
      </c>
      <c r="M842" s="13">
        <f t="shared" si="209"/>
        <v>27.137788315504956</v>
      </c>
      <c r="N842" s="12">
        <f t="shared" si="210"/>
        <v>1.093298565002478</v>
      </c>
      <c r="R842" s="13">
        <f t="shared" si="211"/>
        <v>27.068870441071656</v>
      </c>
      <c r="S842" s="12">
        <f t="shared" si="212"/>
        <v>1.1118392903404883</v>
      </c>
      <c r="X842" s="13">
        <f t="shared" si="213"/>
        <v>27.048054591862563</v>
      </c>
      <c r="Y842" s="12">
        <f t="shared" si="214"/>
        <v>1.1177009108258902</v>
      </c>
      <c r="AC842" s="13">
        <f t="shared" si="215"/>
        <v>27.041567768238391</v>
      </c>
      <c r="AD842" s="12">
        <f t="shared" si="216"/>
        <v>1.1195543726213906</v>
      </c>
      <c r="AH842" s="13">
        <f t="shared" si="217"/>
        <v>27.039525963173563</v>
      </c>
      <c r="AI842" s="12">
        <f t="shared" si="218"/>
        <v>1.1201404742251666</v>
      </c>
      <c r="AM842" s="13">
        <f t="shared" si="219"/>
        <v>27.038881236579481</v>
      </c>
      <c r="AN842" s="12">
        <f t="shared" si="220"/>
        <v>1.1203258143798398</v>
      </c>
    </row>
    <row r="843" spans="1:40" x14ac:dyDescent="0.3">
      <c r="A843" s="13">
        <f t="shared" si="204"/>
        <v>1.0375284158180116</v>
      </c>
      <c r="C843" s="13">
        <f t="shared" si="205"/>
        <v>28.77296982746951</v>
      </c>
      <c r="D843" s="12">
        <f t="shared" si="206"/>
        <v>0.86348052733102343</v>
      </c>
      <c r="H843" s="13">
        <f t="shared" si="207"/>
        <v>27.576038960117319</v>
      </c>
      <c r="I843" s="12">
        <f t="shared" si="208"/>
        <v>1.0495244720083059</v>
      </c>
      <c r="M843" s="13">
        <f t="shared" si="209"/>
        <v>27.327020258550746</v>
      </c>
      <c r="N843" s="12">
        <f t="shared" si="210"/>
        <v>1.1081849140847915</v>
      </c>
      <c r="R843" s="13">
        <f t="shared" si="211"/>
        <v>27.258531189932384</v>
      </c>
      <c r="S843" s="12">
        <f t="shared" si="212"/>
        <v>1.1267199810011628</v>
      </c>
      <c r="X843" s="13">
        <f t="shared" si="213"/>
        <v>27.237831341797641</v>
      </c>
      <c r="Y843" s="12">
        <f t="shared" si="214"/>
        <v>1.1325798426190403</v>
      </c>
      <c r="AC843" s="13">
        <f t="shared" si="215"/>
        <v>27.23137930989212</v>
      </c>
      <c r="AD843" s="12">
        <f t="shared" si="216"/>
        <v>1.1344327511981269</v>
      </c>
      <c r="AH843" s="13">
        <f t="shared" si="217"/>
        <v>27.229348319945881</v>
      </c>
      <c r="AI843" s="12">
        <f t="shared" si="218"/>
        <v>1.1350186781562301</v>
      </c>
      <c r="AM843" s="13">
        <f t="shared" si="219"/>
        <v>27.228706994759929</v>
      </c>
      <c r="AN843" s="12">
        <f t="shared" si="220"/>
        <v>1.1352039631127042</v>
      </c>
    </row>
    <row r="844" spans="1:40" x14ac:dyDescent="0.3">
      <c r="A844" s="13">
        <f t="shared" ref="A844:A907" si="221">D$2*10^((ROW(A844)-7)*LOG(H$2/D$2,10)/C$2)</f>
        <v>1.0519618738232226</v>
      </c>
      <c r="C844" s="13">
        <f t="shared" si="205"/>
        <v>28.945043046182093</v>
      </c>
      <c r="D844" s="12">
        <f t="shared" si="206"/>
        <v>0.87866012680174466</v>
      </c>
      <c r="H844" s="13">
        <f t="shared" si="207"/>
        <v>27.764544646861278</v>
      </c>
      <c r="I844" s="12">
        <f t="shared" si="208"/>
        <v>1.0646320340719506</v>
      </c>
      <c r="M844" s="13">
        <f t="shared" si="209"/>
        <v>27.517554160572811</v>
      </c>
      <c r="N844" s="12">
        <f t="shared" si="210"/>
        <v>1.1232737032261526</v>
      </c>
      <c r="R844" s="13">
        <f t="shared" si="211"/>
        <v>27.449491267400198</v>
      </c>
      <c r="S844" s="12">
        <f t="shared" si="212"/>
        <v>1.1418031523841541</v>
      </c>
      <c r="X844" s="13">
        <f t="shared" si="213"/>
        <v>27.428906980756285</v>
      </c>
      <c r="Y844" s="12">
        <f t="shared" si="214"/>
        <v>1.1476612673579063</v>
      </c>
      <c r="AC844" s="13">
        <f t="shared" si="215"/>
        <v>27.422489638485501</v>
      </c>
      <c r="AD844" s="12">
        <f t="shared" si="216"/>
        <v>1.1495136265245351</v>
      </c>
      <c r="AH844" s="13">
        <f t="shared" si="217"/>
        <v>27.420469434998889</v>
      </c>
      <c r="AI844" s="12">
        <f t="shared" si="218"/>
        <v>1.1500993800338049</v>
      </c>
      <c r="AM844" s="13">
        <f t="shared" si="219"/>
        <v>27.419831502518331</v>
      </c>
      <c r="AN844" s="12">
        <f t="shared" si="220"/>
        <v>1.1502846101699482</v>
      </c>
    </row>
    <row r="845" spans="1:40" x14ac:dyDescent="0.3">
      <c r="A845" s="13">
        <f t="shared" si="221"/>
        <v>1.0665961212302564</v>
      </c>
      <c r="C845" s="13">
        <f t="shared" ref="C845:C908" si="222">IF(D845&gt;=0,SQRT(2*(((1/C$5+D845+$A845)/2)^2+((D845+$A845-1/C$5)/2)^2+(($A845/($A845+1))*(1/C$5+D845+1))^2)/(1/C$5+D845-$A845)^2),IF(D846&lt;0,"A",C846))</f>
        <v>29.118796550247719</v>
      </c>
      <c r="D845" s="12">
        <f t="shared" ref="D845:D908" si="223">IF($A845+(2*$R$2)^-2-1/C$5&gt;=0,IF((     1+$AC$2*($A845+1)*    (   1+($A845+1)*2*$R$2^2/(1+SQRT(4*$A845*$R$2^2+1-4*$R$2^2/C$5))     )/$I$2   )^2    +($X$2*($A845+1)*    (   1+($A845+1)*2*$R$2^2/(1+SQRT(4*$A845*$R$2^2+1-4*$R$2^2/C$5))     )/$I$2             )^2&lt;$AS$2,(1/(2*$R$2)+SQRT($A845+(2*$R$2)^-2-1/C$5))^2,-1),-2)</f>
        <v>0.89404400994413658</v>
      </c>
      <c r="H845" s="13">
        <f t="shared" ref="H845:H908" si="224">IF(I845&gt;=0,SQRT(2*(((1/H$5+I845+$A845)/2)^2+((I845+$A845-1/H$5)/2)^2+(($A845/($A845+1))*(1/H$5+I845+1))^2)/(1/H$5+I845-$A845)^2),IF(I846&lt;0,"A",H846))</f>
        <v>27.954383913919369</v>
      </c>
      <c r="I845" s="12">
        <f t="shared" ref="I845:I908" si="225">IF($A845+(2*$R$2)^-2-1/H$5&gt;=0,IF((     1+$AC$2*($A845+1)*    (   1+($A845+1)*2*$R$2^2/(1+SQRT(4*$A845*$R$2^2+1-4*$R$2^2/H$5))     )/$I$2   )^2    +($X$2*($A845+1)*    (   1+($A845+1)*2*$R$2^2/(1+SQRT(4*$A845*$R$2^2+1-4*$R$2^2/H$5))     )/$I$2             )^2&lt;$AS$2,(1/(2*$R$2)+SQRT($A845+(2*$R$2)^-2-1/H$5))^2,-1),-2)</f>
        <v>1.0799446729276896</v>
      </c>
      <c r="M845" s="13">
        <f t="shared" ref="M845:M908" si="226">IF(N845&gt;=0,SQRT(2*(((1/M$5+N845+$A845)/2)^2+((N845+$A845-1/M$5)/2)^2+(($A845/($A845+1))*(1/M$5+N845+1))^2)/(1/M$5+N845-$A845)^2),IF(N846&lt;0,"A",M846))</f>
        <v>27.709398706694763</v>
      </c>
      <c r="N845" s="12">
        <f t="shared" ref="N845:N908" si="227">IF($A845+(2*$R$2)^-2-1/M$5&gt;=0,IF((     1+$AC$2*($A845+1)*    (   1+($A845+1)*2*$R$2^2/(1+SQRT(4*$A845*$R$2^2+1-4*$R$2^2/M$5))     )/$I$2   )^2    +($X$2*($A845+1)*    (   1+($A845+1)*2*$R$2^2/(1+SQRT(4*$A845*$R$2^2+1-4*$R$2^2/M$5))     )/$I$2             )^2&lt;$AS$2,(1/(2*$R$2)+SQRT($A845+(2*$R$2)^-2-1/M$5))^2,-1),-2)</f>
        <v>1.138567718682147</v>
      </c>
      <c r="R845" s="13">
        <f t="shared" ref="R845:R908" si="228">IF(S845&gt;=0,SQRT(2*(((1/R$5+S845+$A845)/2)^2+((S845+$A845-1/R$5)/2)^2+(($A845/($A845+1))*(1/R$5+S845+1))^2)/(1/R$5+S845-$A845)^2),IF(S846&lt;0,"A",R846))</f>
        <v>27.641759380372747</v>
      </c>
      <c r="S845" s="12">
        <f t="shared" ref="S845:S908" si="229">IF($A845+(2*$R$2)^-2-1/R$5&gt;=0,IF((     1+$AC$2*($A845+1)*    (   1+($A845+1)*2*$R$2^2/(1+SQRT(4*$A845*$R$2^2+1-4*$R$2^2/R$5))     )/$I$2   )^2    +($X$2*($A845+1)*    (   1+($A845+1)*2*$R$2^2/(1+SQRT(4*$A845*$R$2^2+1-4*$R$2^2/R$5))     )/$I$2             )^2&lt;$AS$2,(1/(2*$R$2)+SQRT($A845+(2*$R$2)^-2-1/R$5))^2,-1),-2)</f>
        <v>1.1570915904290879</v>
      </c>
      <c r="X845" s="13">
        <f t="shared" ref="X845:X908" si="230">IF(Y845&gt;=0,SQRT(2*(((1/X$5+Y845+$A845)/2)^2+((Y845+$A845-1/X$5)/2)^2+(($A845/($A845+1))*(1/X$5+Y845+1))^2)/(1/X$5+Y845-$A845)^2),IF(Y846&lt;0,"A",X846))</f>
        <v>27.621290214655115</v>
      </c>
      <c r="Y845" s="12">
        <f t="shared" ref="Y845:Y908" si="231">IF($A845+(2*$R$2)^-2-1/X$5&gt;=0,IF((     1+$AC$2*($A845+1)*    (   1+($A845+1)*2*$R$2^2/(1+SQRT(4*$A845*$R$2^2+1-4*$R$2^2/X$5))     )/$I$2   )^2    +($X$2*($A845+1)*    (   1+($A845+1)*2*$R$2^2/(1+SQRT(4*$A845*$R$2^2+1-4*$R$2^2/X$5))     )/$I$2             )^2&lt;$AS$2,(1/(2*$R$2)+SQRT($A845+(2*$R$2)^-2-1/X$5))^2,-1),-2)</f>
        <v>1.1629479708955859</v>
      </c>
      <c r="AC845" s="13">
        <f t="shared" ref="AC845:AC908" si="232">IF(AD845&gt;=0,SQRT(2*(((1/AC$5+AD845+$A845)/2)^2+((AD845+$A845-1/AC$5)/2)^2+(($A845/($A845+1))*(1/AC$5+AD845+1))^2)/(1/AC$5+AD845-$A845)^2),IF(AD846&lt;0,"A",AC846))</f>
        <v>27.61490745891523</v>
      </c>
      <c r="AD845" s="12">
        <f t="shared" ref="AD845:AD908" si="233">IF($A845+(2*$R$2)^-2-1/AC$5&gt;=0,IF((     1+$AC$2*($A845+1)*    (   1+($A845+1)*2*$R$2^2/(1+SQRT(4*$A845*$R$2^2+1-4*$R$2^2/AC$5))     )/$I$2   )^2    +($X$2*($A845+1)*    (   1+($A845+1)*2*$R$2^2/(1+SQRT(4*$A845*$R$2^2+1-4*$R$2^2/AC$5))     )/$I$2             )^2&lt;$AS$2,(1/(2*$R$2)+SQRT($A845+(2*$R$2)^-2-1/AC$5))^2,-1),-2)</f>
        <v>1.1647997844276146</v>
      </c>
      <c r="AH845" s="13">
        <f t="shared" ref="AH845:AH908" si="234">IF(AI845&gt;=0,SQRT(2*(((1/AH$5+AI845+$A845)/2)^2+((AI845+$A845-1/AH$5)/2)^2+(($A845/($A845+1))*(1/AH$5+AI845+1))^2)/(1/AH$5+AI845-$A845)^2),IF(AI846&lt;0,"A",AH846))</f>
        <v>27.612898012837803</v>
      </c>
      <c r="AI845" s="12">
        <f t="shared" ref="AI845:AI908" si="235">IF($A845+(2*$R$2)^-2-1/AH$5&gt;=0,IF((     1+$AC$2*($A845+1)*    (   1+($A845+1)*2*$R$2^2/(1+SQRT(4*$A845*$R$2^2+1-4*$R$2^2/AH$5))     )/$I$2   )^2    +($X$2*($A845+1)*    (   1+($A845+1)*2*$R$2^2/(1+SQRT(4*$A845*$R$2^2+1-4*$R$2^2/AH$5))     )/$I$2             )^2&lt;$AS$2,(1/(2*$R$2)+SQRT($A845+(2*$R$2)^-2-1/AH$5))^2,-1),-2)</f>
        <v>1.1653853656767621</v>
      </c>
      <c r="AM845" s="13">
        <f t="shared" ref="AM845:AM908" si="236">IF(AN845&gt;=0,SQRT(2*(((1/AM$5+AN845+$A845)/2)^2+((AN845+$A845-1/AM$5)/2)^2+(($A845/($A845+1))*(1/AM$5+AN845+1))^2)/(1/AM$5+AN845-$A845)^2),IF(AN846&lt;0,"A",AM846))</f>
        <v>27.612263464229574</v>
      </c>
      <c r="AN845" s="12">
        <f t="shared" ref="AN845:AN908" si="237">IF($A845+(2*$R$2)^-2-1/AM$5&gt;=0,IF((     1+$AC$2*($A845+1)*    (   1+($A845+1)*2*$R$2^2/(1+SQRT(4*$A845*$R$2^2+1-4*$R$2^2/AM$5))     )/$I$2   )^2    +($X$2*($A845+1)*    (   1+($A845+1)*2*$R$2^2/(1+SQRT(4*$A845*$R$2^2+1-4*$R$2^2/AM$5))     )/$I$2             )^2&lt;$AS$2,(1/(2*$R$2)+SQRT($A845+(2*$R$2)^-2-1/AM$5))^2,-1),-2)</f>
        <v>1.1655705413678843</v>
      </c>
    </row>
    <row r="846" spans="1:40" x14ac:dyDescent="0.3">
      <c r="A846" s="13">
        <f t="shared" si="221"/>
        <v>1.0814339512979372</v>
      </c>
      <c r="C846" s="13">
        <f t="shared" si="222"/>
        <v>29.294228717474805</v>
      </c>
      <c r="D846" s="12">
        <f t="shared" si="223"/>
        <v>0.90963501682473791</v>
      </c>
      <c r="H846" s="13">
        <f t="shared" si="224"/>
        <v>28.145565109154905</v>
      </c>
      <c r="I846" s="12">
        <f t="shared" si="225"/>
        <v>1.0954652148516886</v>
      </c>
      <c r="M846" s="13">
        <f t="shared" si="226"/>
        <v>27.90256264511666</v>
      </c>
      <c r="N846" s="12">
        <f t="shared" si="227"/>
        <v>1.1540697852439437</v>
      </c>
      <c r="R846" s="13">
        <f t="shared" si="228"/>
        <v>27.835344298431199</v>
      </c>
      <c r="S846" s="12">
        <f t="shared" si="229"/>
        <v>1.1725881196141188</v>
      </c>
      <c r="X846" s="13">
        <f t="shared" si="230"/>
        <v>27.814989812129475</v>
      </c>
      <c r="Y846" s="12">
        <f t="shared" si="231"/>
        <v>1.17844277762435</v>
      </c>
      <c r="AC846" s="13">
        <f t="shared" si="232"/>
        <v>27.808641538820396</v>
      </c>
      <c r="AD846" s="12">
        <f t="shared" si="233"/>
        <v>1.1802940492737184</v>
      </c>
      <c r="AH846" s="13">
        <f t="shared" si="234"/>
        <v>27.806642820719723</v>
      </c>
      <c r="AI846" s="12">
        <f t="shared" si="235"/>
        <v>1.1808794594433791</v>
      </c>
      <c r="AM846" s="13">
        <f t="shared" si="236"/>
        <v>27.806011647022849</v>
      </c>
      <c r="AN846" s="12">
        <f t="shared" si="237"/>
        <v>1.1810645810622495</v>
      </c>
    </row>
    <row r="847" spans="1:40" x14ac:dyDescent="0.3">
      <c r="A847" s="13">
        <f t="shared" si="221"/>
        <v>1.0964781961431849</v>
      </c>
      <c r="C847" s="13">
        <f t="shared" si="222"/>
        <v>29.471338355798355</v>
      </c>
      <c r="D847" s="12">
        <f t="shared" si="223"/>
        <v>0.92543602619275322</v>
      </c>
      <c r="H847" s="13">
        <f t="shared" si="224"/>
        <v>28.338096653381001</v>
      </c>
      <c r="I847" s="12">
        <f t="shared" si="225"/>
        <v>1.1111965251693421</v>
      </c>
      <c r="M847" s="13">
        <f t="shared" si="226"/>
        <v>28.097054787645426</v>
      </c>
      <c r="N847" s="12">
        <f t="shared" si="227"/>
        <v>1.1697827667729639</v>
      </c>
      <c r="R847" s="13">
        <f t="shared" si="228"/>
        <v>28.030254854379912</v>
      </c>
      <c r="S847" s="12">
        <f t="shared" si="229"/>
        <v>1.1882956034905643</v>
      </c>
      <c r="X847" s="13">
        <f t="shared" si="230"/>
        <v>28.010014605072755</v>
      </c>
      <c r="Y847" s="12">
        <f t="shared" si="231"/>
        <v>1.1941485510102725</v>
      </c>
      <c r="AC847" s="13">
        <f t="shared" si="232"/>
        <v>28.003700709123049</v>
      </c>
      <c r="AD847" s="12">
        <f t="shared" si="233"/>
        <v>1.1959992845031766</v>
      </c>
      <c r="AH847" s="13">
        <f t="shared" si="234"/>
        <v>28.001712689192541</v>
      </c>
      <c r="AI847" s="12">
        <f t="shared" si="235"/>
        <v>1.1965845247659672</v>
      </c>
      <c r="AM847" s="13">
        <f t="shared" si="236"/>
        <v>28.001084881321859</v>
      </c>
      <c r="AN847" s="12">
        <f t="shared" si="237"/>
        <v>1.1967695926828288</v>
      </c>
    </row>
    <row r="848" spans="1:40" x14ac:dyDescent="0.3">
      <c r="A848" s="13">
        <f t="shared" si="221"/>
        <v>1.1117317272815919</v>
      </c>
      <c r="C848" s="13">
        <f t="shared" si="222"/>
        <v>29.650124688130926</v>
      </c>
      <c r="D848" s="12">
        <f t="shared" si="223"/>
        <v>0.94144995603564829</v>
      </c>
      <c r="H848" s="13">
        <f t="shared" si="224"/>
        <v>28.53198704064215</v>
      </c>
      <c r="I848" s="12">
        <f t="shared" si="225"/>
        <v>1.1271415087978114</v>
      </c>
      <c r="M848" s="13">
        <f t="shared" si="226"/>
        <v>28.292884010227571</v>
      </c>
      <c r="N848" s="12">
        <f t="shared" si="227"/>
        <v>1.1857095667429987</v>
      </c>
      <c r="R848" s="13">
        <f t="shared" si="228"/>
        <v>28.226499944789786</v>
      </c>
      <c r="S848" s="12">
        <f t="shared" si="229"/>
        <v>1.2042169452249825</v>
      </c>
      <c r="X848" s="13">
        <f t="shared" si="230"/>
        <v>28.206373489179303</v>
      </c>
      <c r="Y848" s="12">
        <f t="shared" si="231"/>
        <v>1.2100681941353026</v>
      </c>
      <c r="AC848" s="13">
        <f t="shared" si="232"/>
        <v>28.200093864569325</v>
      </c>
      <c r="AD848" s="12">
        <f t="shared" si="233"/>
        <v>1.2119183931723729</v>
      </c>
      <c r="AH848" s="13">
        <f t="shared" si="234"/>
        <v>28.198116512638478</v>
      </c>
      <c r="AI848" s="12">
        <f t="shared" si="235"/>
        <v>1.2125034646929389</v>
      </c>
      <c r="AM848" s="13">
        <f t="shared" si="236"/>
        <v>28.197492061386505</v>
      </c>
      <c r="AN848" s="12">
        <f t="shared" si="237"/>
        <v>1.2126884792755286</v>
      </c>
    </row>
    <row r="849" spans="1:40" x14ac:dyDescent="0.3">
      <c r="A849" s="13">
        <f t="shared" si="221"/>
        <v>1.1271974561755078</v>
      </c>
      <c r="C849" s="13">
        <f t="shared" si="222"/>
        <v>29.830587338012915</v>
      </c>
      <c r="D849" s="12">
        <f t="shared" si="223"/>
        <v>0.95767976414167622</v>
      </c>
      <c r="H849" s="13">
        <f t="shared" si="224"/>
        <v>28.727244838507595</v>
      </c>
      <c r="I849" s="12">
        <f t="shared" si="225"/>
        <v>1.1433031107960623</v>
      </c>
      <c r="M849" s="13">
        <f t="shared" si="226"/>
        <v>28.490059253485814</v>
      </c>
      <c r="N849" s="12">
        <f t="shared" si="227"/>
        <v>1.2018531287898377</v>
      </c>
      <c r="R849" s="13">
        <f t="shared" si="228"/>
        <v>28.424088530542971</v>
      </c>
      <c r="S849" s="12">
        <f t="shared" si="229"/>
        <v>1.2203550881487701</v>
      </c>
      <c r="X849" s="13">
        <f t="shared" si="230"/>
        <v>28.404075424489641</v>
      </c>
      <c r="Y849" s="12">
        <f t="shared" si="231"/>
        <v>1.226204650246856</v>
      </c>
      <c r="AC849" s="13">
        <f t="shared" si="232"/>
        <v>28.397829964275935</v>
      </c>
      <c r="AD849" s="12">
        <f t="shared" si="233"/>
        <v>1.2280543185033286</v>
      </c>
      <c r="AH849" s="13">
        <f t="shared" si="234"/>
        <v>28.39586324981741</v>
      </c>
      <c r="AI849" s="12">
        <f t="shared" si="235"/>
        <v>1.2286392224384028</v>
      </c>
      <c r="AM849" s="13">
        <f t="shared" si="236"/>
        <v>28.395242145858159</v>
      </c>
      <c r="AN849" s="12">
        <f t="shared" si="237"/>
        <v>1.2288241840519643</v>
      </c>
    </row>
    <row r="850" spans="1:40" x14ac:dyDescent="0.3">
      <c r="A850" s="13">
        <f t="shared" si="221"/>
        <v>1.1428783347897697</v>
      </c>
      <c r="C850" s="13">
        <f t="shared" si="222"/>
        <v>30.012726316015865</v>
      </c>
      <c r="D850" s="12">
        <f t="shared" si="223"/>
        <v>0.97412844866950499</v>
      </c>
      <c r="H850" s="13">
        <f t="shared" si="224"/>
        <v>28.923878688371524</v>
      </c>
      <c r="I850" s="12">
        <f t="shared" si="225"/>
        <v>1.159684316922561</v>
      </c>
      <c r="M850" s="13">
        <f t="shared" si="226"/>
        <v>28.688589523257452</v>
      </c>
      <c r="N850" s="12">
        <f t="shared" si="227"/>
        <v>1.2182164372685598</v>
      </c>
      <c r="R850" s="13">
        <f t="shared" si="228"/>
        <v>28.623029637381432</v>
      </c>
      <c r="S850" s="12">
        <f t="shared" si="229"/>
        <v>1.2367130163154141</v>
      </c>
      <c r="X850" s="13">
        <f t="shared" si="230"/>
        <v>28.603129435938435</v>
      </c>
      <c r="Y850" s="12">
        <f t="shared" si="231"/>
        <v>1.2425609033150615</v>
      </c>
      <c r="AC850" s="13">
        <f t="shared" si="232"/>
        <v>28.596918032276349</v>
      </c>
      <c r="AD850" s="12">
        <f t="shared" si="233"/>
        <v>1.2444100444409538</v>
      </c>
      <c r="AH850" s="13">
        <f t="shared" si="234"/>
        <v>28.594961924415831</v>
      </c>
      <c r="AI850" s="12">
        <f t="shared" si="235"/>
        <v>1.2449947819394043</v>
      </c>
      <c r="AM850" s="13">
        <f t="shared" si="236"/>
        <v>28.594344158306647</v>
      </c>
      <c r="AN850" s="12">
        <f t="shared" si="237"/>
        <v>1.2451796909467079</v>
      </c>
    </row>
    <row r="851" spans="1:40" x14ac:dyDescent="0.3">
      <c r="A851" s="13">
        <f t="shared" si="221"/>
        <v>1.1587773561551249</v>
      </c>
      <c r="C851" s="13">
        <f t="shared" si="222"/>
        <v>30.196542006855005</v>
      </c>
      <c r="D851" s="12">
        <f t="shared" si="223"/>
        <v>0.99079904872501434</v>
      </c>
      <c r="H851" s="13">
        <f t="shared" si="224"/>
        <v>29.121897305766552</v>
      </c>
      <c r="I851" s="12">
        <f t="shared" si="225"/>
        <v>1.1762881542006463</v>
      </c>
      <c r="M851" s="13">
        <f t="shared" si="226"/>
        <v>28.888483891135138</v>
      </c>
      <c r="N851" s="12">
        <f t="shared" si="227"/>
        <v>1.234802517818522</v>
      </c>
      <c r="R851" s="13">
        <f t="shared" si="228"/>
        <v>28.823332356457289</v>
      </c>
      <c r="S851" s="12">
        <f t="shared" si="229"/>
        <v>1.2532937550654442</v>
      </c>
      <c r="X851" s="13">
        <f t="shared" si="230"/>
        <v>28.803544613904162</v>
      </c>
      <c r="Y851" s="12">
        <f t="shared" si="231"/>
        <v>1.2591399785977115</v>
      </c>
      <c r="AC851" s="13">
        <f t="shared" si="232"/>
        <v>28.797367158071083</v>
      </c>
      <c r="AD851" s="12">
        <f t="shared" si="233"/>
        <v>1.2609885962179934</v>
      </c>
      <c r="AH851" s="13">
        <f t="shared" si="234"/>
        <v>28.795421625594912</v>
      </c>
      <c r="AI851" s="12">
        <f t="shared" si="235"/>
        <v>1.261573168420878</v>
      </c>
      <c r="AM851" s="13">
        <f t="shared" si="236"/>
        <v>28.794807187780535</v>
      </c>
      <c r="AN851" s="12">
        <f t="shared" si="237"/>
        <v>1.2617580251822325</v>
      </c>
    </row>
    <row r="852" spans="1:40" x14ac:dyDescent="0.3">
      <c r="A852" s="13">
        <f t="shared" si="221"/>
        <v>1.1748975549395291</v>
      </c>
      <c r="C852" s="13">
        <f t="shared" si="222"/>
        <v>30.382035157167937</v>
      </c>
      <c r="D852" s="12">
        <f t="shared" si="223"/>
        <v>1.0076946449454831</v>
      </c>
      <c r="H852" s="13">
        <f t="shared" si="224"/>
        <v>29.321309480683585</v>
      </c>
      <c r="I852" s="12">
        <f t="shared" si="225"/>
        <v>1.1931176914917905</v>
      </c>
      <c r="M852" s="13">
        <f t="shared" si="226"/>
        <v>29.089751495011857</v>
      </c>
      <c r="N852" s="12">
        <f t="shared" si="227"/>
        <v>1.2516144379362331</v>
      </c>
      <c r="R852" s="13">
        <f t="shared" si="228"/>
        <v>29.02500584488487</v>
      </c>
      <c r="S852" s="12">
        <f t="shared" si="229"/>
        <v>1.2701003715992782</v>
      </c>
      <c r="X852" s="13">
        <f t="shared" si="230"/>
        <v>29.005330114762089</v>
      </c>
      <c r="Y852" s="12">
        <f t="shared" si="231"/>
        <v>1.2759449432130974</v>
      </c>
      <c r="AC852" s="13">
        <f t="shared" si="232"/>
        <v>28.999186497180212</v>
      </c>
      <c r="AD852" s="12">
        <f t="shared" si="233"/>
        <v>1.2777930409278617</v>
      </c>
      <c r="AH852" s="13">
        <f t="shared" si="234"/>
        <v>28.997251508544014</v>
      </c>
      <c r="AI852" s="12">
        <f t="shared" si="235"/>
        <v>1.2783774489684789</v>
      </c>
      <c r="AM852" s="13">
        <f t="shared" si="236"/>
        <v>28.996640389358255</v>
      </c>
      <c r="AN852" s="12">
        <f t="shared" si="237"/>
        <v>1.2785622538417514</v>
      </c>
    </row>
    <row r="853" spans="1:40" x14ac:dyDescent="0.3">
      <c r="A853" s="13">
        <f t="shared" si="221"/>
        <v>1.1912420080273731</v>
      </c>
      <c r="C853" s="13">
        <f t="shared" si="222"/>
        <v>30.569206863924219</v>
      </c>
      <c r="D853" s="12">
        <f t="shared" si="223"/>
        <v>1.0248183600912351</v>
      </c>
      <c r="H853" s="13">
        <f t="shared" si="224"/>
        <v>29.522124077902255</v>
      </c>
      <c r="I853" s="12">
        <f t="shared" si="225"/>
        <v>1.2101760400767829</v>
      </c>
      <c r="M853" s="13">
        <f t="shared" si="226"/>
        <v>29.292401539626052</v>
      </c>
      <c r="N853" s="12">
        <f t="shared" si="227"/>
        <v>1.2686553075561706</v>
      </c>
      <c r="R853" s="13">
        <f t="shared" si="228"/>
        <v>29.228059326296048</v>
      </c>
      <c r="S853" s="12">
        <f t="shared" si="229"/>
        <v>1.2871359755580005</v>
      </c>
      <c r="X853" s="13">
        <f t="shared" si="230"/>
        <v>29.208495161438556</v>
      </c>
      <c r="Y853" s="12">
        <f t="shared" si="231"/>
        <v>1.2929789067207855</v>
      </c>
      <c r="AC853" s="13">
        <f t="shared" si="232"/>
        <v>29.202385271697551</v>
      </c>
      <c r="AD853" s="12">
        <f t="shared" si="233"/>
        <v>1.2948264881054172</v>
      </c>
      <c r="AH853" s="13">
        <f t="shared" si="234"/>
        <v>29.200460795034381</v>
      </c>
      <c r="AI853" s="12">
        <f t="shared" si="235"/>
        <v>1.2954107331093581</v>
      </c>
      <c r="AM853" s="13">
        <f t="shared" si="236"/>
        <v>29.199852984703256</v>
      </c>
      <c r="AN853" s="12">
        <f t="shared" si="237"/>
        <v>1.2955954864499883</v>
      </c>
    </row>
    <row r="854" spans="1:40" x14ac:dyDescent="0.3">
      <c r="A854" s="13">
        <f t="shared" si="221"/>
        <v>1.2078138351067791</v>
      </c>
      <c r="C854" s="13">
        <f t="shared" si="222"/>
        <v>30.758058563426697</v>
      </c>
      <c r="D854" s="12">
        <f t="shared" si="223"/>
        <v>1.0421733596449159</v>
      </c>
      <c r="H854" s="13">
        <f t="shared" si="224"/>
        <v>29.724350037330392</v>
      </c>
      <c r="I854" s="12">
        <f t="shared" si="225"/>
        <v>1.2274663542449833</v>
      </c>
      <c r="M854" s="13">
        <f t="shared" si="226"/>
        <v>29.496443297111224</v>
      </c>
      <c r="N854" s="12">
        <f t="shared" si="227"/>
        <v>1.2859282796396725</v>
      </c>
      <c r="R854" s="13">
        <f t="shared" si="228"/>
        <v>29.432502091397783</v>
      </c>
      <c r="S854" s="12">
        <f t="shared" si="229"/>
        <v>1.3044037196122211</v>
      </c>
      <c r="X854" s="13">
        <f t="shared" si="230"/>
        <v>29.413049043968726</v>
      </c>
      <c r="Y854" s="12">
        <f t="shared" si="231"/>
        <v>1.3102450217104711</v>
      </c>
      <c r="AC854" s="13">
        <f t="shared" si="232"/>
        <v>29.406972770847542</v>
      </c>
      <c r="AD854" s="12">
        <f t="shared" si="233"/>
        <v>1.3120920903158169</v>
      </c>
      <c r="AH854" s="13">
        <f t="shared" si="234"/>
        <v>29.405058773976009</v>
      </c>
      <c r="AI854" s="12">
        <f t="shared" si="235"/>
        <v>1.3126761734010157</v>
      </c>
      <c r="AM854" s="13">
        <f t="shared" si="236"/>
        <v>29.404454262620046</v>
      </c>
      <c r="AN854" s="12">
        <f t="shared" si="237"/>
        <v>1.3128608755620339</v>
      </c>
    </row>
    <row r="855" spans="1:40" x14ac:dyDescent="0.3">
      <c r="A855" s="13">
        <f t="shared" si="221"/>
        <v>1.2246161992650484</v>
      </c>
      <c r="C855" s="13">
        <f t="shared" si="222"/>
        <v>30.948592020872976</v>
      </c>
      <c r="D855" s="12">
        <f t="shared" si="223"/>
        <v>1.0597628524185019</v>
      </c>
      <c r="H855" s="13">
        <f t="shared" si="224"/>
        <v>29.927996374350421</v>
      </c>
      <c r="I855" s="12">
        <f t="shared" si="225"/>
        <v>1.2449918318917326</v>
      </c>
      <c r="M855" s="13">
        <f t="shared" si="226"/>
        <v>29.701886107546933</v>
      </c>
      <c r="N855" s="12">
        <f t="shared" si="227"/>
        <v>1.3034365507719918</v>
      </c>
      <c r="R855" s="13">
        <f t="shared" si="228"/>
        <v>29.638343498530958</v>
      </c>
      <c r="S855" s="12">
        <f t="shared" si="229"/>
        <v>1.3219068000591003</v>
      </c>
      <c r="X855" s="13">
        <f t="shared" si="230"/>
        <v>29.619001120055032</v>
      </c>
      <c r="Y855" s="12">
        <f t="shared" si="231"/>
        <v>1.3277464843989975</v>
      </c>
      <c r="AC855" s="13">
        <f t="shared" si="232"/>
        <v>29.612958351543732</v>
      </c>
      <c r="AD855" s="12">
        <f t="shared" si="233"/>
        <v>1.3295930437515335</v>
      </c>
      <c r="AH855" s="13">
        <f t="shared" si="234"/>
        <v>29.611054801976</v>
      </c>
      <c r="AI855" s="12">
        <f t="shared" si="235"/>
        <v>1.3301769660283191</v>
      </c>
      <c r="AM855" s="13">
        <f t="shared" si="236"/>
        <v>29.610453579613498</v>
      </c>
      <c r="AN855" s="12">
        <f t="shared" si="237"/>
        <v>1.330361617360359</v>
      </c>
    </row>
    <row r="856" spans="1:40" x14ac:dyDescent="0.3">
      <c r="A856" s="13">
        <f t="shared" si="221"/>
        <v>1.2416523075924115</v>
      </c>
      <c r="C856" s="13">
        <f t="shared" si="222"/>
        <v>31.140809320444827</v>
      </c>
      <c r="D856" s="12">
        <f t="shared" si="223"/>
        <v>1.077590091168215</v>
      </c>
      <c r="H856" s="13">
        <f t="shared" si="224"/>
        <v>30.133072180175603</v>
      </c>
      <c r="I856" s="12">
        <f t="shared" si="225"/>
        <v>1.2627557151240627</v>
      </c>
      <c r="M856" s="13">
        <f t="shared" si="226"/>
        <v>29.908739379511712</v>
      </c>
      <c r="N856" s="12">
        <f t="shared" si="227"/>
        <v>1.3211833617676672</v>
      </c>
      <c r="R856" s="13">
        <f t="shared" si="228"/>
        <v>29.845592974231668</v>
      </c>
      <c r="S856" s="12">
        <f t="shared" si="229"/>
        <v>1.3396484574276852</v>
      </c>
      <c r="X856" s="13">
        <f t="shared" si="230"/>
        <v>29.826360815628565</v>
      </c>
      <c r="Y856" s="12">
        <f t="shared" si="231"/>
        <v>1.3454865352356871</v>
      </c>
      <c r="AC856" s="13">
        <f t="shared" si="232"/>
        <v>29.820351438950389</v>
      </c>
      <c r="AD856" s="12">
        <f t="shared" si="233"/>
        <v>1.3473325888376839</v>
      </c>
      <c r="AH856" s="13">
        <f t="shared" si="234"/>
        <v>29.818458303900165</v>
      </c>
      <c r="AI856" s="12">
        <f t="shared" si="235"/>
        <v>1.3479163514088295</v>
      </c>
      <c r="AM856" s="13">
        <f t="shared" si="236"/>
        <v>29.817860360449558</v>
      </c>
      <c r="AN856" s="12">
        <f t="shared" si="237"/>
        <v>1.348100952260145</v>
      </c>
    </row>
    <row r="857" spans="1:40" x14ac:dyDescent="0.3">
      <c r="A857" s="13">
        <f t="shared" si="221"/>
        <v>1.258925411794164</v>
      </c>
      <c r="C857" s="13">
        <f t="shared" si="222"/>
        <v>31.334712855897106</v>
      </c>
      <c r="D857" s="12">
        <f t="shared" si="223"/>
        <v>1.0956583732174436</v>
      </c>
      <c r="H857" s="13">
        <f t="shared" si="224"/>
        <v>30.339586622213698</v>
      </c>
      <c r="I857" s="12">
        <f t="shared" si="225"/>
        <v>1.2807612908747956</v>
      </c>
      <c r="M857" s="13">
        <f t="shared" si="226"/>
        <v>30.117012590639511</v>
      </c>
      <c r="N857" s="12">
        <f t="shared" si="227"/>
        <v>1.3391719982842831</v>
      </c>
      <c r="R857" s="13">
        <f t="shared" si="228"/>
        <v>30.054260013795759</v>
      </c>
      <c r="S857" s="12">
        <f t="shared" si="229"/>
        <v>1.3576319770926382</v>
      </c>
      <c r="X857" s="13">
        <f t="shared" si="230"/>
        <v>30.03513762541278</v>
      </c>
      <c r="Y857" s="12">
        <f t="shared" si="231"/>
        <v>1.3634684595160673</v>
      </c>
      <c r="AC857" s="13">
        <f t="shared" si="232"/>
        <v>30.029161527045357</v>
      </c>
      <c r="AD857" s="12">
        <f t="shared" si="233"/>
        <v>1.3653140108457553</v>
      </c>
      <c r="AH857" s="13">
        <f t="shared" si="234"/>
        <v>30.027278773435391</v>
      </c>
      <c r="AI857" s="12">
        <f t="shared" si="235"/>
        <v>1.3658976148065298</v>
      </c>
      <c r="AM857" s="13">
        <f t="shared" si="236"/>
        <v>30.026684098717393</v>
      </c>
      <c r="AN857" s="12">
        <f t="shared" si="237"/>
        <v>1.3660821655230129</v>
      </c>
    </row>
    <row r="858" spans="1:40" x14ac:dyDescent="0.3">
      <c r="A858" s="13">
        <f t="shared" si="221"/>
        <v>1.2764388088113416</v>
      </c>
      <c r="C858" s="13">
        <f t="shared" si="222"/>
        <v>31.530305321617895</v>
      </c>
      <c r="D858" s="12">
        <f t="shared" si="223"/>
        <v>1.1139710410878469</v>
      </c>
      <c r="H858" s="13">
        <f t="shared" si="224"/>
        <v>30.547548944438095</v>
      </c>
      <c r="I858" s="12">
        <f t="shared" si="225"/>
        <v>1.2990118915251867</v>
      </c>
      <c r="M858" s="13">
        <f t="shared" si="226"/>
        <v>30.32671528817724</v>
      </c>
      <c r="N858" s="12">
        <f t="shared" si="227"/>
        <v>1.3574057914447875</v>
      </c>
      <c r="R858" s="13">
        <f t="shared" si="228"/>
        <v>30.264354181842901</v>
      </c>
      <c r="S858" s="12">
        <f t="shared" si="229"/>
        <v>1.3758606898965267</v>
      </c>
      <c r="X858" s="13">
        <f t="shared" si="230"/>
        <v>30.245341113488472</v>
      </c>
      <c r="Y858" s="12">
        <f t="shared" si="231"/>
        <v>1.3816955880041515</v>
      </c>
      <c r="AC858" s="13">
        <f t="shared" si="232"/>
        <v>30.239398179184644</v>
      </c>
      <c r="AD858" s="12">
        <f t="shared" si="233"/>
        <v>1.3835406405158861</v>
      </c>
      <c r="AH858" s="13">
        <f t="shared" si="234"/>
        <v>30.237525773655012</v>
      </c>
      <c r="AI858" s="12">
        <f t="shared" si="235"/>
        <v>1.3841240869541021</v>
      </c>
      <c r="AM858" s="13">
        <f t="shared" si="236"/>
        <v>30.236934357395608</v>
      </c>
      <c r="AN858" s="12">
        <f t="shared" si="237"/>
        <v>1.3843085878792958</v>
      </c>
    </row>
    <row r="859" spans="1:40" x14ac:dyDescent="0.3">
      <c r="A859" s="13">
        <f t="shared" si="221"/>
        <v>1.2941958414499846</v>
      </c>
      <c r="C859" s="13">
        <f t="shared" si="222"/>
        <v>31.727589704132726</v>
      </c>
      <c r="D859" s="12">
        <f t="shared" si="223"/>
        <v>1.1325314831387083</v>
      </c>
      <c r="H859" s="13">
        <f t="shared" si="224"/>
        <v>30.756968467766221</v>
      </c>
      <c r="I859" s="12">
        <f t="shared" si="225"/>
        <v>1.3175108955361559</v>
      </c>
      <c r="M859" s="13">
        <f t="shared" si="226"/>
        <v>30.537857089544751</v>
      </c>
      <c r="N859" s="12">
        <f t="shared" si="227"/>
        <v>1.3758881184684011</v>
      </c>
      <c r="R859" s="13">
        <f t="shared" si="228"/>
        <v>30.475885112885319</v>
      </c>
      <c r="S859" s="12">
        <f t="shared" si="229"/>
        <v>1.3943379727806986</v>
      </c>
      <c r="X859" s="13">
        <f t="shared" si="230"/>
        <v>30.45698091386118</v>
      </c>
      <c r="Y859" s="12">
        <f t="shared" si="231"/>
        <v>1.4001712975633134</v>
      </c>
      <c r="AC859" s="13">
        <f t="shared" si="232"/>
        <v>30.451071028670313</v>
      </c>
      <c r="AD859" s="12">
        <f t="shared" si="233"/>
        <v>1.4020158546877364</v>
      </c>
      <c r="AH859" s="13">
        <f t="shared" si="234"/>
        <v>30.449208937585123</v>
      </c>
      <c r="AI859" s="12">
        <f t="shared" si="235"/>
        <v>1.4025991446838026</v>
      </c>
      <c r="AM859" s="13">
        <f t="shared" si="236"/>
        <v>30.448620769418078</v>
      </c>
      <c r="AN859" s="12">
        <f t="shared" si="237"/>
        <v>1.4027835961589172</v>
      </c>
    </row>
    <row r="860" spans="1:40" x14ac:dyDescent="0.3">
      <c r="A860" s="13">
        <f t="shared" si="221"/>
        <v>1.3121998990192028</v>
      </c>
      <c r="C860" s="13">
        <f t="shared" si="222"/>
        <v>31.926569274033199</v>
      </c>
      <c r="D860" s="12">
        <f t="shared" si="223"/>
        <v>1.1513431342147618</v>
      </c>
      <c r="H860" s="13">
        <f t="shared" si="224"/>
        <v>30.967854590446336</v>
      </c>
      <c r="I860" s="12">
        <f t="shared" si="225"/>
        <v>1.3362617280883242</v>
      </c>
      <c r="M860" s="13">
        <f t="shared" si="226"/>
        <v>30.750447682896617</v>
      </c>
      <c r="N860" s="12">
        <f t="shared" si="227"/>
        <v>1.3946224033103469</v>
      </c>
      <c r="R860" s="13">
        <f t="shared" si="228"/>
        <v>30.68886251189641</v>
      </c>
      <c r="S860" s="12">
        <f t="shared" si="229"/>
        <v>1.4130672494249825</v>
      </c>
      <c r="X860" s="13">
        <f t="shared" si="230"/>
        <v>30.670066731030218</v>
      </c>
      <c r="Y860" s="12">
        <f t="shared" si="231"/>
        <v>1.4188990117959805</v>
      </c>
      <c r="AC860" s="13">
        <f t="shared" si="232"/>
        <v>30.664189779318253</v>
      </c>
      <c r="AD860" s="12">
        <f t="shared" si="233"/>
        <v>1.4207430769401839</v>
      </c>
      <c r="AH860" s="13">
        <f t="shared" si="234"/>
        <v>30.662337968774047</v>
      </c>
      <c r="AI860" s="12">
        <f t="shared" si="235"/>
        <v>1.4213262115671517</v>
      </c>
      <c r="AM860" s="13">
        <f t="shared" si="236"/>
        <v>30.661753038243074</v>
      </c>
      <c r="AN860" s="12">
        <f t="shared" si="237"/>
        <v>1.4215106139310807</v>
      </c>
    </row>
    <row r="861" spans="1:40" x14ac:dyDescent="0.3">
      <c r="A861" s="13">
        <f t="shared" si="221"/>
        <v>1.3304544179780891</v>
      </c>
      <c r="C861" s="13">
        <f t="shared" si="222"/>
        <v>32.127247578301244</v>
      </c>
      <c r="D861" s="12">
        <f t="shared" si="223"/>
        <v>1.1704094763025654</v>
      </c>
      <c r="H861" s="13">
        <f t="shared" si="224"/>
        <v>31.180216788450185</v>
      </c>
      <c r="I861" s="12">
        <f t="shared" si="225"/>
        <v>1.3552678617309022</v>
      </c>
      <c r="M861" s="13">
        <f t="shared" si="226"/>
        <v>30.964496827686812</v>
      </c>
      <c r="N861" s="12">
        <f t="shared" si="227"/>
        <v>1.4136121173104299</v>
      </c>
      <c r="R861" s="13">
        <f t="shared" si="228"/>
        <v>30.903296154881797</v>
      </c>
      <c r="S861" s="12">
        <f t="shared" si="229"/>
        <v>1.432051990896241</v>
      </c>
      <c r="X861" s="13">
        <f t="shared" si="230"/>
        <v>30.884608340559513</v>
      </c>
      <c r="Y861" s="12">
        <f t="shared" si="231"/>
        <v>1.4378822016921831</v>
      </c>
      <c r="AC861" s="13">
        <f t="shared" si="232"/>
        <v>30.878764206029892</v>
      </c>
      <c r="AD861" s="12">
        <f t="shared" si="233"/>
        <v>1.4397257782398674</v>
      </c>
      <c r="AH861" s="13">
        <f t="shared" si="234"/>
        <v>30.876922641862418</v>
      </c>
      <c r="AI861" s="12">
        <f t="shared" si="235"/>
        <v>1.4403087585634815</v>
      </c>
      <c r="AM861" s="13">
        <f t="shared" si="236"/>
        <v>30.876340938423994</v>
      </c>
      <c r="AN861" s="12">
        <f t="shared" si="237"/>
        <v>1.4404931121528159</v>
      </c>
    </row>
    <row r="862" spans="1:40" x14ac:dyDescent="0.3">
      <c r="A862" s="13">
        <f t="shared" si="221"/>
        <v>1.3489628825916522</v>
      </c>
      <c r="C862" s="13">
        <f t="shared" si="222"/>
        <v>32.329628433013198</v>
      </c>
      <c r="D862" s="12">
        <f t="shared" si="223"/>
        <v>1.1897340391955971</v>
      </c>
      <c r="H862" s="13">
        <f t="shared" si="224"/>
        <v>31.394064615873521</v>
      </c>
      <c r="I862" s="12">
        <f t="shared" si="225"/>
        <v>1.3745328170395996</v>
      </c>
      <c r="M862" s="13">
        <f t="shared" si="226"/>
        <v>31.18001435523448</v>
      </c>
      <c r="N862" s="12">
        <f t="shared" si="227"/>
        <v>1.4328607798506534</v>
      </c>
      <c r="R862" s="13">
        <f t="shared" si="228"/>
        <v>31.119195889453081</v>
      </c>
      <c r="S862" s="12">
        <f t="shared" si="229"/>
        <v>1.4512957163059543</v>
      </c>
      <c r="X862" s="13">
        <f t="shared" si="230"/>
        <v>31.100615589650932</v>
      </c>
      <c r="Y862" s="12">
        <f t="shared" si="231"/>
        <v>1.4571243862871333</v>
      </c>
      <c r="AC862" s="13">
        <f t="shared" si="232"/>
        <v>31.094804155363988</v>
      </c>
      <c r="AD862" s="12">
        <f t="shared" si="233"/>
        <v>1.4589674775987702</v>
      </c>
      <c r="AH862" s="13">
        <f t="shared" si="234"/>
        <v>31.092972803156048</v>
      </c>
      <c r="AI862" s="12">
        <f t="shared" si="235"/>
        <v>1.4595503046775158</v>
      </c>
      <c r="AM862" s="13">
        <f t="shared" si="236"/>
        <v>31.092394316181224</v>
      </c>
      <c r="AN862" s="12">
        <f t="shared" si="237"/>
        <v>1.4597346098265613</v>
      </c>
    </row>
    <row r="863" spans="1:40" x14ac:dyDescent="0.3">
      <c r="A863" s="13">
        <f t="shared" si="221"/>
        <v>1.3677288255958486</v>
      </c>
      <c r="C863" s="13">
        <f t="shared" si="222"/>
        <v>32.533715916400006</v>
      </c>
      <c r="D863" s="12">
        <f t="shared" si="223"/>
        <v>1.2093204011681726</v>
      </c>
      <c r="H863" s="13">
        <f t="shared" si="224"/>
        <v>31.609407705341713</v>
      </c>
      <c r="I863" s="12">
        <f t="shared" si="225"/>
        <v>1.3940601632836418</v>
      </c>
      <c r="M863" s="13">
        <f t="shared" si="226"/>
        <v>31.397010169291498</v>
      </c>
      <c r="N863" s="12">
        <f t="shared" si="227"/>
        <v>1.4523719590219435</v>
      </c>
      <c r="R863" s="13">
        <f t="shared" si="228"/>
        <v>31.33657163540137</v>
      </c>
      <c r="S863" s="12">
        <f t="shared" si="229"/>
        <v>1.470801993476919</v>
      </c>
      <c r="X863" s="13">
        <f t="shared" si="230"/>
        <v>31.318098397717772</v>
      </c>
      <c r="Y863" s="12">
        <f t="shared" si="231"/>
        <v>1.4766291333279191</v>
      </c>
      <c r="AC863" s="13">
        <f t="shared" si="232"/>
        <v>31.312319546111496</v>
      </c>
      <c r="AD863" s="12">
        <f t="shared" si="233"/>
        <v>1.4784717427409066</v>
      </c>
      <c r="AH863" s="13">
        <f t="shared" si="234"/>
        <v>31.310498371199419</v>
      </c>
      <c r="AI863" s="12">
        <f t="shared" si="235"/>
        <v>1.47905441762606</v>
      </c>
      <c r="AM863" s="13">
        <f t="shared" si="236"/>
        <v>31.309923089976866</v>
      </c>
      <c r="AN863" s="12">
        <f t="shared" si="237"/>
        <v>1.4792386746668498</v>
      </c>
    </row>
    <row r="864" spans="1:40" x14ac:dyDescent="0.3">
      <c r="A864" s="13">
        <f t="shared" si="221"/>
        <v>1.3867558288718889</v>
      </c>
      <c r="C864" s="13">
        <f t="shared" si="222"/>
        <v>32.739514362247597</v>
      </c>
      <c r="D864" s="12">
        <f t="shared" si="223"/>
        <v>1.2291721896583718</v>
      </c>
      <c r="H864" s="13">
        <f t="shared" si="224"/>
        <v>31.826255768423692</v>
      </c>
      <c r="I864" s="12">
        <f t="shared" si="225"/>
        <v>1.4138535191020591</v>
      </c>
      <c r="M864" s="13">
        <f t="shared" si="226"/>
        <v>31.615494246613231</v>
      </c>
      <c r="N864" s="12">
        <f t="shared" si="227"/>
        <v>1.4721492723001557</v>
      </c>
      <c r="R864" s="13">
        <f t="shared" si="228"/>
        <v>31.555433385274899</v>
      </c>
      <c r="S864" s="12">
        <f t="shared" si="229"/>
        <v>1.4905744396192255</v>
      </c>
      <c r="X864" s="13">
        <f t="shared" si="230"/>
        <v>31.53706675696235</v>
      </c>
      <c r="Y864" s="12">
        <f t="shared" si="231"/>
        <v>1.4964000599494769</v>
      </c>
      <c r="AC864" s="13">
        <f t="shared" si="232"/>
        <v>31.531320369870734</v>
      </c>
      <c r="AD864" s="12">
        <f t="shared" si="233"/>
        <v>1.4982421907783012</v>
      </c>
      <c r="AH864" s="13">
        <f t="shared" si="234"/>
        <v>31.529509337352312</v>
      </c>
      <c r="AI864" s="12">
        <f t="shared" si="235"/>
        <v>1.4988247145139753</v>
      </c>
      <c r="AM864" s="13">
        <f t="shared" si="236"/>
        <v>31.528937251090216</v>
      </c>
      <c r="AN864" s="12">
        <f t="shared" si="237"/>
        <v>1.4990089237762863</v>
      </c>
    </row>
    <row r="865" spans="1:40" x14ac:dyDescent="0.3">
      <c r="A865" s="13">
        <f t="shared" si="221"/>
        <v>1.4060475241299129</v>
      </c>
      <c r="C865" s="13">
        <f t="shared" si="222"/>
        <v>32.947028353616879</v>
      </c>
      <c r="D865" s="12">
        <f t="shared" si="223"/>
        <v>1.2492930819600849</v>
      </c>
      <c r="H865" s="13">
        <f t="shared" si="224"/>
        <v>32.044618596050455</v>
      </c>
      <c r="I865" s="12">
        <f t="shared" si="225"/>
        <v>1.4339165531893554</v>
      </c>
      <c r="M865" s="13">
        <f t="shared" si="226"/>
        <v>31.83547663752903</v>
      </c>
      <c r="N865" s="12">
        <f t="shared" si="227"/>
        <v>1.4921963872314685</v>
      </c>
      <c r="R865" s="13">
        <f t="shared" si="228"/>
        <v>31.775791204956292</v>
      </c>
      <c r="S865" s="12">
        <f t="shared" si="229"/>
        <v>1.5106167220156235</v>
      </c>
      <c r="X865" s="13">
        <f t="shared" si="230"/>
        <v>31.757530732952109</v>
      </c>
      <c r="Y865" s="12">
        <f t="shared" si="231"/>
        <v>1.5164408333599548</v>
      </c>
      <c r="AC865" s="13">
        <f t="shared" si="232"/>
        <v>31.751816691625933</v>
      </c>
      <c r="AD865" s="12">
        <f t="shared" si="233"/>
        <v>1.5182824888963418</v>
      </c>
      <c r="AH865" s="13">
        <f t="shared" si="234"/>
        <v>31.750015766366587</v>
      </c>
      <c r="AI865" s="12">
        <f t="shared" si="235"/>
        <v>1.5188648625195365</v>
      </c>
      <c r="AM865" s="13">
        <f t="shared" si="236"/>
        <v>31.749446864195281</v>
      </c>
      <c r="AN865" s="12">
        <f t="shared" si="237"/>
        <v>1.5190490243309036</v>
      </c>
    </row>
    <row r="866" spans="1:40" x14ac:dyDescent="0.3">
      <c r="A866" s="13">
        <f t="shared" si="221"/>
        <v>1.4256075936021855</v>
      </c>
      <c r="C866" s="13">
        <f t="shared" si="222"/>
        <v>33.156262716869783</v>
      </c>
      <c r="D866" s="12">
        <f t="shared" si="223"/>
        <v>1.2696868059243358</v>
      </c>
      <c r="H866" s="13">
        <f t="shared" si="224"/>
        <v>32.264506058940945</v>
      </c>
      <c r="I866" s="12">
        <f t="shared" si="225"/>
        <v>1.4542529849906967</v>
      </c>
      <c r="M866" s="13">
        <f t="shared" si="226"/>
        <v>32.056967466516433</v>
      </c>
      <c r="N866" s="12">
        <f t="shared" si="227"/>
        <v>1.5125170221273021</v>
      </c>
      <c r="R866" s="13">
        <f t="shared" si="228"/>
        <v>31.997655234242412</v>
      </c>
      <c r="S866" s="12">
        <f t="shared" si="229"/>
        <v>1.5309325587164149</v>
      </c>
      <c r="X866" s="13">
        <f t="shared" si="230"/>
        <v>31.979500465200928</v>
      </c>
      <c r="Y866" s="12">
        <f t="shared" si="231"/>
        <v>1.5367551715355963</v>
      </c>
      <c r="AC866" s="13">
        <f t="shared" si="232"/>
        <v>31.973818650325672</v>
      </c>
      <c r="AD866" s="12">
        <f t="shared" si="233"/>
        <v>1.538596355048671</v>
      </c>
      <c r="AH866" s="13">
        <f t="shared" si="234"/>
        <v>31.972027796966106</v>
      </c>
      <c r="AI866" s="12">
        <f t="shared" si="235"/>
        <v>1.5391785795893185</v>
      </c>
      <c r="AM866" s="13">
        <f t="shared" si="236"/>
        <v>31.971462067940028</v>
      </c>
      <c r="AN866" s="12">
        <f t="shared" si="237"/>
        <v>1.5393626942750505</v>
      </c>
    </row>
    <row r="867" spans="1:40" x14ac:dyDescent="0.3">
      <c r="A867" s="13">
        <f t="shared" si="221"/>
        <v>1.4454397707459257</v>
      </c>
      <c r="C867" s="13">
        <f t="shared" si="222"/>
        <v>33.367222515983528</v>
      </c>
      <c r="D867" s="12">
        <f t="shared" si="223"/>
        <v>1.2903571406700116</v>
      </c>
      <c r="H867" s="13">
        <f t="shared" si="224"/>
        <v>32.48592810803337</v>
      </c>
      <c r="I867" s="12">
        <f t="shared" si="225"/>
        <v>1.4748665854067398</v>
      </c>
      <c r="M867" s="13">
        <f t="shared" si="226"/>
        <v>32.279976932776222</v>
      </c>
      <c r="N867" s="12">
        <f t="shared" si="227"/>
        <v>1.533114946768884</v>
      </c>
      <c r="R867" s="13">
        <f t="shared" si="228"/>
        <v>32.221035687425918</v>
      </c>
      <c r="S867" s="12">
        <f t="shared" si="229"/>
        <v>1.5515257192439922</v>
      </c>
      <c r="X867" s="13">
        <f t="shared" si="230"/>
        <v>32.20298616774889</v>
      </c>
      <c r="Y867" s="12">
        <f t="shared" si="231"/>
        <v>1.5573468439252789</v>
      </c>
      <c r="AC867" s="13">
        <f t="shared" si="232"/>
        <v>32.197336459463969</v>
      </c>
      <c r="AD867" s="12">
        <f t="shared" si="233"/>
        <v>1.559187558661719</v>
      </c>
      <c r="AH867" s="13">
        <f t="shared" si="234"/>
        <v>32.195555642426825</v>
      </c>
      <c r="AI867" s="12">
        <f t="shared" si="235"/>
        <v>1.5597696351427313</v>
      </c>
      <c r="AM867" s="13">
        <f t="shared" si="236"/>
        <v>32.194993075526973</v>
      </c>
      <c r="AN867" s="12">
        <f t="shared" si="237"/>
        <v>1.5599537030259245</v>
      </c>
    </row>
    <row r="868" spans="1:40" x14ac:dyDescent="0.3">
      <c r="A868" s="13">
        <f t="shared" si="221"/>
        <v>1.4655478409559106</v>
      </c>
      <c r="C868" s="13">
        <f t="shared" si="222"/>
        <v>33.579913047139122</v>
      </c>
      <c r="D868" s="12">
        <f t="shared" si="223"/>
        <v>1.3113079173041504</v>
      </c>
      <c r="H868" s="13">
        <f t="shared" si="224"/>
        <v>32.708894774921099</v>
      </c>
      <c r="I868" s="12">
        <f t="shared" si="225"/>
        <v>1.4957611775082449</v>
      </c>
      <c r="M868" s="13">
        <f t="shared" si="226"/>
        <v>32.504515310809026</v>
      </c>
      <c r="N868" s="12">
        <f t="shared" si="227"/>
        <v>1.5539939831216021</v>
      </c>
      <c r="R868" s="13">
        <f t="shared" si="228"/>
        <v>32.445942853877547</v>
      </c>
      <c r="S868" s="12">
        <f t="shared" si="229"/>
        <v>1.5724000253071659</v>
      </c>
      <c r="X868" s="13">
        <f t="shared" si="230"/>
        <v>32.427998129745369</v>
      </c>
      <c r="Y868" s="12">
        <f t="shared" si="231"/>
        <v>1.5782196721648341</v>
      </c>
      <c r="AC868" s="13">
        <f t="shared" si="232"/>
        <v>32.422380407663169</v>
      </c>
      <c r="AD868" s="12">
        <f t="shared" si="233"/>
        <v>1.5800599213490214</v>
      </c>
      <c r="AH868" s="13">
        <f t="shared" si="234"/>
        <v>32.42060959115922</v>
      </c>
      <c r="AI868" s="12">
        <f t="shared" si="235"/>
        <v>1.5806418507863393</v>
      </c>
      <c r="AM868" s="13">
        <f t="shared" si="236"/>
        <v>32.420050175295252</v>
      </c>
      <c r="AN868" s="12">
        <f t="shared" si="237"/>
        <v>1.5808258721878932</v>
      </c>
    </row>
    <row r="869" spans="1:40" x14ac:dyDescent="0.3">
      <c r="A869" s="13">
        <f t="shared" si="221"/>
        <v>1.4859356422870043</v>
      </c>
      <c r="C869" s="13">
        <f t="shared" si="222"/>
        <v>33.794339833571023</v>
      </c>
      <c r="D869" s="12">
        <f t="shared" si="223"/>
        <v>1.3325430196519441</v>
      </c>
      <c r="H869" s="13">
        <f t="shared" si="224"/>
        <v>32.933416172296695</v>
      </c>
      <c r="I869" s="12">
        <f t="shared" si="225"/>
        <v>1.5169406372606098</v>
      </c>
      <c r="M869" s="13">
        <f t="shared" si="226"/>
        <v>32.730592950994023</v>
      </c>
      <c r="N869" s="12">
        <f t="shared" si="227"/>
        <v>1.575158006059292</v>
      </c>
      <c r="R869" s="13">
        <f t="shared" si="228"/>
        <v>32.672387098631241</v>
      </c>
      <c r="S869" s="12">
        <f t="shared" si="229"/>
        <v>1.5935593515254243</v>
      </c>
      <c r="X869" s="13">
        <f t="shared" si="230"/>
        <v>32.654546716032954</v>
      </c>
      <c r="Y869" s="12">
        <f t="shared" si="231"/>
        <v>1.5993775308013058</v>
      </c>
      <c r="AC869" s="13">
        <f t="shared" si="232"/>
        <v>32.648960859256576</v>
      </c>
      <c r="AD869" s="12">
        <f t="shared" si="233"/>
        <v>1.6012173176354814</v>
      </c>
      <c r="AH869" s="13">
        <f t="shared" si="234"/>
        <v>32.64720000729239</v>
      </c>
      <c r="AI869" s="12">
        <f t="shared" si="235"/>
        <v>1.6017991010381174</v>
      </c>
      <c r="AM869" s="13">
        <f t="shared" si="236"/>
        <v>32.6466437313047</v>
      </c>
      <c r="AN869" s="12">
        <f t="shared" si="237"/>
        <v>1.6019830762767491</v>
      </c>
    </row>
    <row r="870" spans="1:40" x14ac:dyDescent="0.3">
      <c r="A870" s="13">
        <f t="shared" si="221"/>
        <v>1.5066070661867403</v>
      </c>
      <c r="C870" s="13">
        <f t="shared" si="222"/>
        <v>34.010508620663906</v>
      </c>
      <c r="D870" s="12">
        <f t="shared" si="223"/>
        <v>1.3540663849965999</v>
      </c>
      <c r="H870" s="13">
        <f t="shared" si="224"/>
        <v>33.159502494398332</v>
      </c>
      <c r="I870" s="12">
        <f t="shared" si="225"/>
        <v>1.538408894258475</v>
      </c>
      <c r="M870" s="13">
        <f t="shared" si="226"/>
        <v>32.958220280169336</v>
      </c>
      <c r="N870" s="12">
        <f t="shared" si="227"/>
        <v>1.5966109440985916</v>
      </c>
      <c r="R870" s="13">
        <f t="shared" si="228"/>
        <v>32.900378862969042</v>
      </c>
      <c r="S870" s="12">
        <f t="shared" si="229"/>
        <v>1.615007626163266</v>
      </c>
      <c r="X870" s="13">
        <f t="shared" si="230"/>
        <v>32.882642367733375</v>
      </c>
      <c r="Y870" s="12">
        <f t="shared" si="231"/>
        <v>1.620824348027275</v>
      </c>
      <c r="AC870" s="13">
        <f t="shared" si="232"/>
        <v>32.877088254875524</v>
      </c>
      <c r="AD870" s="12">
        <f t="shared" si="233"/>
        <v>1.6226636756916872</v>
      </c>
      <c r="AH870" s="13">
        <f t="shared" si="234"/>
        <v>32.875337331258983</v>
      </c>
      <c r="AI870" s="12">
        <f t="shared" si="235"/>
        <v>1.6232453140617757</v>
      </c>
      <c r="AM870" s="13">
        <f t="shared" si="236"/>
        <v>32.874784183921093</v>
      </c>
      <c r="AN870" s="12">
        <f t="shared" si="237"/>
        <v>1.6234292434540338</v>
      </c>
    </row>
    <row r="871" spans="1:40" x14ac:dyDescent="0.3">
      <c r="A871" s="13">
        <f t="shared" si="221"/>
        <v>1.5275660582380719</v>
      </c>
      <c r="C871" s="13">
        <f t="shared" si="222"/>
        <v>34.22842537128475</v>
      </c>
      <c r="D871" s="12">
        <f t="shared" si="223"/>
        <v>1.3758820048291776</v>
      </c>
      <c r="H871" s="13">
        <f t="shared" si="224"/>
        <v>33.387164017463974</v>
      </c>
      <c r="I871" s="12">
        <f t="shared" si="225"/>
        <v>1.5601699324704912</v>
      </c>
      <c r="M871" s="13">
        <f t="shared" si="226"/>
        <v>33.187407802213166</v>
      </c>
      <c r="N871" s="12">
        <f t="shared" si="227"/>
        <v>1.6183567801434737</v>
      </c>
      <c r="R871" s="13">
        <f t="shared" si="228"/>
        <v>33.129928665009537</v>
      </c>
      <c r="S871" s="12">
        <f t="shared" si="229"/>
        <v>1.6367488318747019</v>
      </c>
      <c r="X871" s="13">
        <f t="shared" si="230"/>
        <v>33.112295602834799</v>
      </c>
      <c r="Y871" s="12">
        <f t="shared" si="231"/>
        <v>1.6425641064253598</v>
      </c>
      <c r="AC871" s="13">
        <f t="shared" si="232"/>
        <v>33.106773112034716</v>
      </c>
      <c r="AD871" s="12">
        <f t="shared" si="233"/>
        <v>1.6444029780784188</v>
      </c>
      <c r="AH871" s="13">
        <f t="shared" si="234"/>
        <v>33.105032080382223</v>
      </c>
      <c r="AI871" s="12">
        <f t="shared" si="235"/>
        <v>1.6449844724112592</v>
      </c>
      <c r="AM871" s="13">
        <f t="shared" si="236"/>
        <v>33.104482050403128</v>
      </c>
      <c r="AN871" s="12">
        <f t="shared" si="237"/>
        <v>1.6451683562715376</v>
      </c>
    </row>
    <row r="872" spans="1:40" x14ac:dyDescent="0.3">
      <c r="A872" s="13">
        <f t="shared" si="221"/>
        <v>1.5488166189124817</v>
      </c>
      <c r="C872" s="13">
        <f t="shared" si="222"/>
        <v>34.448096261338328</v>
      </c>
      <c r="D872" s="12">
        <f t="shared" si="223"/>
        <v>1.3979939256086109</v>
      </c>
      <c r="H872" s="13">
        <f t="shared" si="224"/>
        <v>33.616411100189481</v>
      </c>
      <c r="I872" s="12">
        <f t="shared" si="225"/>
        <v>1.5822277909944593</v>
      </c>
      <c r="M872" s="13">
        <f t="shared" si="226"/>
        <v>33.418166098627886</v>
      </c>
      <c r="N872" s="12">
        <f t="shared" si="227"/>
        <v>1.6403995522401493</v>
      </c>
      <c r="R872" s="13">
        <f t="shared" si="228"/>
        <v>33.361047100295401</v>
      </c>
      <c r="S872" s="12">
        <f t="shared" si="229"/>
        <v>1.6587870064581407</v>
      </c>
      <c r="X872" s="13">
        <f t="shared" si="230"/>
        <v>33.343517016779217</v>
      </c>
      <c r="Y872" s="12">
        <f t="shared" si="231"/>
        <v>1.6646008437230968</v>
      </c>
      <c r="AC872" s="13">
        <f t="shared" si="232"/>
        <v>33.338026025721504</v>
      </c>
      <c r="AD872" s="12">
        <f t="shared" si="233"/>
        <v>1.6664392625015196</v>
      </c>
      <c r="AH872" s="13">
        <f t="shared" si="234"/>
        <v>33.336294849463883</v>
      </c>
      <c r="AI872" s="12">
        <f t="shared" si="235"/>
        <v>1.6670206137856241</v>
      </c>
      <c r="AM872" s="13">
        <f t="shared" si="236"/>
        <v>33.335747925489549</v>
      </c>
      <c r="AN872" s="12">
        <f t="shared" si="237"/>
        <v>1.667204452426178</v>
      </c>
    </row>
    <row r="873" spans="1:40" x14ac:dyDescent="0.3">
      <c r="A873" s="13">
        <f t="shared" si="221"/>
        <v>1.5703628043335511</v>
      </c>
      <c r="C873" s="13">
        <f t="shared" si="222"/>
        <v>34.669527675535647</v>
      </c>
      <c r="D873" s="12">
        <f t="shared" si="223"/>
        <v>1.4204062495320144</v>
      </c>
      <c r="H873" s="13">
        <f t="shared" si="224"/>
        <v>33.847254184191584</v>
      </c>
      <c r="I873" s="12">
        <f t="shared" si="225"/>
        <v>1.6045865648229358</v>
      </c>
      <c r="M873" s="13">
        <f t="shared" si="226"/>
        <v>33.650505829124683</v>
      </c>
      <c r="N873" s="12">
        <f t="shared" si="227"/>
        <v>1.6627433543424435</v>
      </c>
      <c r="R873" s="13">
        <f t="shared" si="228"/>
        <v>33.593744842384467</v>
      </c>
      <c r="S873" s="12">
        <f t="shared" si="229"/>
        <v>1.681126243621736</v>
      </c>
      <c r="X873" s="13">
        <f t="shared" si="230"/>
        <v>33.576317283054046</v>
      </c>
      <c r="Y873" s="12">
        <f t="shared" si="231"/>
        <v>1.6869386535582815</v>
      </c>
      <c r="AC873" s="13">
        <f t="shared" si="232"/>
        <v>33.570857668985333</v>
      </c>
      <c r="AD873" s="12">
        <f t="shared" si="233"/>
        <v>1.6887766225772431</v>
      </c>
      <c r="AH873" s="13">
        <f t="shared" si="234"/>
        <v>33.569136311374379</v>
      </c>
      <c r="AI873" s="12">
        <f t="shared" si="235"/>
        <v>1.6893578317943809</v>
      </c>
      <c r="AM873" s="13">
        <f t="shared" si="236"/>
        <v>33.568592481990216</v>
      </c>
      <c r="AN873" s="12">
        <f t="shared" si="237"/>
        <v>1.6895416255253402</v>
      </c>
    </row>
    <row r="874" spans="1:40" x14ac:dyDescent="0.3">
      <c r="A874" s="13">
        <f t="shared" si="221"/>
        <v>1.5922087270511698</v>
      </c>
      <c r="C874" s="13">
        <f t="shared" si="222"/>
        <v>34.892726203365449</v>
      </c>
      <c r="D874" s="12">
        <f t="shared" si="223"/>
        <v>1.4431231353154665</v>
      </c>
      <c r="H874" s="13">
        <f t="shared" si="224"/>
        <v>34.079703794476551</v>
      </c>
      <c r="I874" s="12">
        <f t="shared" si="225"/>
        <v>1.627250405619483</v>
      </c>
      <c r="M874" s="13">
        <f t="shared" si="226"/>
        <v>33.88443773220984</v>
      </c>
      <c r="N874" s="12">
        <f t="shared" si="227"/>
        <v>1.6853923370878241</v>
      </c>
      <c r="R874" s="13">
        <f t="shared" si="228"/>
        <v>33.828032643440913</v>
      </c>
      <c r="S874" s="12">
        <f t="shared" si="229"/>
        <v>1.7037706937593924</v>
      </c>
      <c r="X874" s="13">
        <f t="shared" si="230"/>
        <v>33.810707153781941</v>
      </c>
      <c r="Y874" s="12">
        <f t="shared" si="231"/>
        <v>1.7095816862549744</v>
      </c>
      <c r="AC874" s="13">
        <f t="shared" si="232"/>
        <v>33.805278793528352</v>
      </c>
      <c r="AD874" s="12">
        <f t="shared" si="233"/>
        <v>1.7114192086082542</v>
      </c>
      <c r="AH874" s="13">
        <f t="shared" si="234"/>
        <v>33.803567217643383</v>
      </c>
      <c r="AI874" s="12">
        <f t="shared" si="235"/>
        <v>1.7120002767334959</v>
      </c>
      <c r="AM874" s="13">
        <f t="shared" si="236"/>
        <v>33.803026471376377</v>
      </c>
      <c r="AN874" s="12">
        <f t="shared" si="237"/>
        <v>1.7121840258628782</v>
      </c>
    </row>
    <row r="875" spans="1:40" x14ac:dyDescent="0.3">
      <c r="A875" s="13">
        <f t="shared" si="221"/>
        <v>1.6143585568264871</v>
      </c>
      <c r="C875" s="13">
        <f t="shared" si="222"/>
        <v>35.117698635256581</v>
      </c>
      <c r="D875" s="12">
        <f t="shared" si="223"/>
        <v>1.4661487989853828</v>
      </c>
      <c r="H875" s="13">
        <f t="shared" si="224"/>
        <v>34.313770539912682</v>
      </c>
      <c r="I875" s="12">
        <f t="shared" si="225"/>
        <v>1.6502235225056696</v>
      </c>
      <c r="M875" s="13">
        <f t="shared" si="226"/>
        <v>34.119972625773329</v>
      </c>
      <c r="N875" s="12">
        <f t="shared" si="227"/>
        <v>1.7083507085841807</v>
      </c>
      <c r="R875" s="13">
        <f t="shared" si="228"/>
        <v>34.063921334828827</v>
      </c>
      <c r="S875" s="12">
        <f t="shared" si="229"/>
        <v>1.7267245647375205</v>
      </c>
      <c r="X875" s="13">
        <f t="shared" si="230"/>
        <v>34.04669746031481</v>
      </c>
      <c r="Y875" s="12">
        <f t="shared" si="231"/>
        <v>1.7325341496102491</v>
      </c>
      <c r="AC875" s="13">
        <f t="shared" si="232"/>
        <v>34.04130023029925</v>
      </c>
      <c r="AD875" s="12">
        <f t="shared" si="233"/>
        <v>1.7343712283703765</v>
      </c>
      <c r="AH875" s="13">
        <f t="shared" si="234"/>
        <v>34.039598399052522</v>
      </c>
      <c r="AI875" s="12">
        <f t="shared" si="235"/>
        <v>1.7349521563721411</v>
      </c>
      <c r="AM875" s="13">
        <f t="shared" si="236"/>
        <v>34.039060724372732</v>
      </c>
      <c r="AN875" s="12">
        <f t="shared" si="237"/>
        <v>1.7351358612058685</v>
      </c>
    </row>
    <row r="876" spans="1:40" x14ac:dyDescent="0.3">
      <c r="A876" s="13">
        <f t="shared" si="221"/>
        <v>1.6368165214278076</v>
      </c>
      <c r="C876" s="13">
        <f t="shared" si="222"/>
        <v>35.344451958926321</v>
      </c>
      <c r="D876" s="12">
        <f t="shared" si="223"/>
        <v>1.4894875146806781</v>
      </c>
      <c r="H876" s="13">
        <f t="shared" si="224"/>
        <v>34.549465113708649</v>
      </c>
      <c r="I876" s="12">
        <f t="shared" si="225"/>
        <v>1.6735101828590204</v>
      </c>
      <c r="M876" s="13">
        <f t="shared" si="226"/>
        <v>34.357121407677319</v>
      </c>
      <c r="N876" s="12">
        <f t="shared" si="227"/>
        <v>1.7316227352075659</v>
      </c>
      <c r="R876" s="13">
        <f t="shared" si="228"/>
        <v>34.301421827705603</v>
      </c>
      <c r="S876" s="12">
        <f t="shared" si="229"/>
        <v>1.7499921226927553</v>
      </c>
      <c r="X876" s="13">
        <f t="shared" si="230"/>
        <v>34.284299113826975</v>
      </c>
      <c r="Y876" s="12">
        <f t="shared" si="231"/>
        <v>1.755800309691907</v>
      </c>
      <c r="AC876" s="13">
        <f t="shared" si="232"/>
        <v>34.278932890085791</v>
      </c>
      <c r="AD876" s="12">
        <f t="shared" si="233"/>
        <v>1.7576369479103071</v>
      </c>
      <c r="AH876" s="13">
        <f t="shared" si="234"/>
        <v>34.277240766229234</v>
      </c>
      <c r="AI876" s="12">
        <f t="shared" si="235"/>
        <v>1.7582177367504044</v>
      </c>
      <c r="AM876" s="13">
        <f t="shared" si="236"/>
        <v>34.276706151552133</v>
      </c>
      <c r="AN876" s="12">
        <f t="shared" si="237"/>
        <v>1.7584013975923156</v>
      </c>
    </row>
    <row r="877" spans="1:40" x14ac:dyDescent="0.3">
      <c r="A877" s="13">
        <f t="shared" si="221"/>
        <v>1.6595869074375578</v>
      </c>
      <c r="C877" s="13">
        <f t="shared" si="222"/>
        <v>35.572993355901488</v>
      </c>
      <c r="D877" s="12">
        <f t="shared" si="223"/>
        <v>1.5131436154658651</v>
      </c>
      <c r="H877" s="13">
        <f t="shared" si="224"/>
        <v>34.786798293894499</v>
      </c>
      <c r="I877" s="12">
        <f t="shared" si="225"/>
        <v>1.6971147131220503</v>
      </c>
      <c r="M877" s="13">
        <f t="shared" si="226"/>
        <v>34.595895056348439</v>
      </c>
      <c r="N877" s="12">
        <f t="shared" si="227"/>
        <v>1.7552127424110124</v>
      </c>
      <c r="R877" s="13">
        <f t="shared" si="228"/>
        <v>34.540545113618471</v>
      </c>
      <c r="S877" s="12">
        <f t="shared" si="229"/>
        <v>1.7735776928407523</v>
      </c>
      <c r="X877" s="13">
        <f t="shared" si="230"/>
        <v>34.523523105911764</v>
      </c>
      <c r="Y877" s="12">
        <f t="shared" si="231"/>
        <v>1.7793844916472681</v>
      </c>
      <c r="AC877" s="13">
        <f t="shared" si="232"/>
        <v>34.518187764111019</v>
      </c>
      <c r="AD877" s="12">
        <f t="shared" si="233"/>
        <v>1.7812206923544072</v>
      </c>
      <c r="AH877" s="13">
        <f t="shared" si="234"/>
        <v>34.516505310241811</v>
      </c>
      <c r="AI877" s="12">
        <f t="shared" si="235"/>
        <v>1.7818013429880835</v>
      </c>
      <c r="AM877" s="13">
        <f t="shared" si="236"/>
        <v>34.515973743930203</v>
      </c>
      <c r="AN877" s="12">
        <f t="shared" si="237"/>
        <v>1.781984960139948</v>
      </c>
    </row>
    <row r="878" spans="1:40" x14ac:dyDescent="0.3">
      <c r="A878" s="13">
        <f t="shared" si="221"/>
        <v>1.6826740610704654</v>
      </c>
      <c r="C878" s="13">
        <f t="shared" si="222"/>
        <v>35.803330198206957</v>
      </c>
      <c r="D878" s="12">
        <f t="shared" si="223"/>
        <v>1.5371214941552265</v>
      </c>
      <c r="H878" s="13">
        <f t="shared" si="224"/>
        <v>35.025780943809892</v>
      </c>
      <c r="I878" s="12">
        <f t="shared" si="225"/>
        <v>1.721041499622509</v>
      </c>
      <c r="M878" s="13">
        <f t="shared" si="226"/>
        <v>34.836304631369607</v>
      </c>
      <c r="N878" s="12">
        <f t="shared" si="227"/>
        <v>1.7791251155445815</v>
      </c>
      <c r="R878" s="13">
        <f t="shared" si="228"/>
        <v>34.781302265101459</v>
      </c>
      <c r="S878" s="12">
        <f t="shared" si="229"/>
        <v>1.7974856602962115</v>
      </c>
      <c r="X878" s="13">
        <f t="shared" si="230"/>
        <v>34.764380509177393</v>
      </c>
      <c r="Y878" s="12">
        <f t="shared" si="231"/>
        <v>1.8032910805231941</v>
      </c>
      <c r="AC878" s="13">
        <f t="shared" si="232"/>
        <v>34.759075924629769</v>
      </c>
      <c r="AD878" s="12">
        <f t="shared" si="233"/>
        <v>1.8051268467287211</v>
      </c>
      <c r="AH878" s="13">
        <f t="shared" si="234"/>
        <v>34.75740310319587</v>
      </c>
      <c r="AI878" s="12">
        <f t="shared" si="235"/>
        <v>1.8057073601047045</v>
      </c>
      <c r="AM878" s="13">
        <f t="shared" si="236"/>
        <v>34.756874573562392</v>
      </c>
      <c r="AN878" s="12">
        <f t="shared" si="237"/>
        <v>1.8058909338662343</v>
      </c>
    </row>
    <row r="879" spans="1:40" x14ac:dyDescent="0.3">
      <c r="A879" s="13">
        <f t="shared" si="221"/>
        <v>1.7060823890031227</v>
      </c>
      <c r="C879" s="13">
        <f t="shared" si="222"/>
        <v>36.035470045213678</v>
      </c>
      <c r="D879" s="12">
        <f t="shared" si="223"/>
        <v>1.5614256041482397</v>
      </c>
      <c r="H879" s="13">
        <f t="shared" si="224"/>
        <v>35.266424012593539</v>
      </c>
      <c r="I879" s="12">
        <f t="shared" si="225"/>
        <v>1.7452949894050274</v>
      </c>
      <c r="M879" s="13">
        <f t="shared" si="226"/>
        <v>35.078361274073657</v>
      </c>
      <c r="N879" s="12">
        <f t="shared" si="227"/>
        <v>1.8033643006868059</v>
      </c>
      <c r="R879" s="13">
        <f t="shared" si="228"/>
        <v>35.023704436273867</v>
      </c>
      <c r="S879" s="12">
        <f t="shared" si="229"/>
        <v>1.8217204709042969</v>
      </c>
      <c r="X879" s="13">
        <f t="shared" si="230"/>
        <v>35.0068824778457</v>
      </c>
      <c r="Y879" s="12">
        <f t="shared" si="231"/>
        <v>1.8275245220975023</v>
      </c>
      <c r="AC879" s="13">
        <f t="shared" si="232"/>
        <v>35.001608525526201</v>
      </c>
      <c r="AD879" s="12">
        <f t="shared" si="233"/>
        <v>1.829359856790393</v>
      </c>
      <c r="AH879" s="13">
        <f t="shared" si="234"/>
        <v>34.99994529883336</v>
      </c>
      <c r="AI879" s="12">
        <f t="shared" si="235"/>
        <v>1.8299402338509325</v>
      </c>
      <c r="AM879" s="13">
        <f t="shared" si="236"/>
        <v>34.999419794141012</v>
      </c>
      <c r="AN879" s="12">
        <f t="shared" si="237"/>
        <v>1.830123764519801</v>
      </c>
    </row>
    <row r="880" spans="1:40" x14ac:dyDescent="0.3">
      <c r="A880" s="13">
        <f t="shared" si="221"/>
        <v>1.7298163592150986</v>
      </c>
      <c r="C880" s="13">
        <f t="shared" si="222"/>
        <v>36.269420640636632</v>
      </c>
      <c r="D880" s="12">
        <f t="shared" si="223"/>
        <v>1.5860604602764332</v>
      </c>
      <c r="H880" s="13">
        <f t="shared" si="224"/>
        <v>35.508738535679157</v>
      </c>
      <c r="I880" s="12">
        <f t="shared" si="225"/>
        <v>1.7698796910743146</v>
      </c>
      <c r="M880" s="13">
        <f t="shared" si="226"/>
        <v>35.322076208139443</v>
      </c>
      <c r="N880" s="12">
        <f t="shared" si="227"/>
        <v>1.8279348054876912</v>
      </c>
      <c r="R880" s="13">
        <f t="shared" si="228"/>
        <v>35.267762863440261</v>
      </c>
      <c r="S880" s="12">
        <f t="shared" si="229"/>
        <v>1.8462866320836182</v>
      </c>
      <c r="X880" s="13">
        <f t="shared" si="230"/>
        <v>35.251040248351615</v>
      </c>
      <c r="Y880" s="12">
        <f t="shared" si="231"/>
        <v>1.8520893237219442</v>
      </c>
      <c r="AC880" s="13">
        <f t="shared" si="232"/>
        <v>35.2457968029141</v>
      </c>
      <c r="AD880" s="12">
        <f t="shared" si="233"/>
        <v>1.8539242298706404</v>
      </c>
      <c r="AH880" s="13">
        <f t="shared" si="234"/>
        <v>35.244143133130287</v>
      </c>
      <c r="AI880" s="12">
        <f t="shared" si="235"/>
        <v>1.8545044715515546</v>
      </c>
      <c r="AM880" s="13">
        <f t="shared" si="236"/>
        <v>35.243620641595797</v>
      </c>
      <c r="AN880" s="12">
        <f t="shared" si="237"/>
        <v>1.8546879594234043</v>
      </c>
    </row>
    <row r="881" spans="1:40" x14ac:dyDescent="0.3">
      <c r="A881" s="13">
        <f t="shared" si="221"/>
        <v>1.7538805018417594</v>
      </c>
      <c r="C881" s="13">
        <f t="shared" si="222"/>
        <v>36.505189909679373</v>
      </c>
      <c r="D881" s="12">
        <f t="shared" si="223"/>
        <v>1.6110306396618279</v>
      </c>
      <c r="H881" s="13">
        <f t="shared" si="224"/>
        <v>35.752735635295316</v>
      </c>
      <c r="I881" s="12">
        <f t="shared" si="225"/>
        <v>1.7948001756500733</v>
      </c>
      <c r="M881" s="13">
        <f t="shared" si="226"/>
        <v>35.567460740189382</v>
      </c>
      <c r="N881" s="12">
        <f t="shared" si="227"/>
        <v>1.8528412000234402</v>
      </c>
      <c r="R881" s="13">
        <f t="shared" si="228"/>
        <v>35.513488865691365</v>
      </c>
      <c r="S881" s="12">
        <f t="shared" si="229"/>
        <v>1.8711887136809369</v>
      </c>
      <c r="X881" s="13">
        <f t="shared" si="230"/>
        <v>35.496865139944703</v>
      </c>
      <c r="Y881" s="12">
        <f t="shared" si="231"/>
        <v>1.8769900551769048</v>
      </c>
      <c r="AC881" s="13">
        <f t="shared" si="232"/>
        <v>35.491652075737008</v>
      </c>
      <c r="AD881" s="12">
        <f t="shared" si="233"/>
        <v>1.8788245357294568</v>
      </c>
      <c r="AH881" s="13">
        <f t="shared" si="234"/>
        <v>35.490007924898741</v>
      </c>
      <c r="AI881" s="12">
        <f t="shared" si="235"/>
        <v>1.8794046429601743</v>
      </c>
      <c r="AM881" s="13">
        <f t="shared" si="236"/>
        <v>35.489488434693449</v>
      </c>
      <c r="AN881" s="12">
        <f t="shared" si="237"/>
        <v>1.8795880883286342</v>
      </c>
    </row>
    <row r="882" spans="1:40" x14ac:dyDescent="0.3">
      <c r="A882" s="13">
        <f t="shared" si="221"/>
        <v>1.7782794100389221</v>
      </c>
      <c r="C882" s="13">
        <f t="shared" si="222"/>
        <v>36.74278595631408</v>
      </c>
      <c r="D882" s="12">
        <f t="shared" si="223"/>
        <v>1.6363407825871046</v>
      </c>
      <c r="H882" s="13">
        <f t="shared" si="224"/>
        <v>35.998426520968295</v>
      </c>
      <c r="I882" s="12">
        <f t="shared" si="225"/>
        <v>1.8200610774337571</v>
      </c>
      <c r="M882" s="13">
        <f t="shared" si="226"/>
        <v>35.814526260386465</v>
      </c>
      <c r="N882" s="12">
        <f t="shared" si="227"/>
        <v>1.8780881176630264</v>
      </c>
      <c r="R882" s="13">
        <f t="shared" si="228"/>
        <v>35.760893845507255</v>
      </c>
      <c r="S882" s="12">
        <f t="shared" si="229"/>
        <v>1.8964313488377109</v>
      </c>
      <c r="X882" s="13">
        <f t="shared" si="230"/>
        <v>35.744368555290805</v>
      </c>
      <c r="Y882" s="12">
        <f t="shared" si="231"/>
        <v>1.9022313495379477</v>
      </c>
      <c r="AC882" s="13">
        <f t="shared" si="232"/>
        <v>35.739185746370552</v>
      </c>
      <c r="AD882" s="12">
        <f t="shared" si="233"/>
        <v>1.9040654074221535</v>
      </c>
      <c r="AH882" s="13">
        <f t="shared" si="234"/>
        <v>35.737551076388435</v>
      </c>
      <c r="AI882" s="12">
        <f t="shared" si="235"/>
        <v>1.9046453811257558</v>
      </c>
      <c r="AM882" s="13">
        <f t="shared" si="236"/>
        <v>35.737034575640472</v>
      </c>
      <c r="AN882" s="12">
        <f t="shared" si="237"/>
        <v>1.9048287842824538</v>
      </c>
    </row>
    <row r="883" spans="1:40" x14ac:dyDescent="0.3">
      <c r="A883" s="13">
        <f t="shared" si="221"/>
        <v>1.8030177408595696</v>
      </c>
      <c r="C883" s="13">
        <f t="shared" si="222"/>
        <v>36.982217060695803</v>
      </c>
      <c r="D883" s="12">
        <f t="shared" si="223"/>
        <v>1.6619955933777202</v>
      </c>
      <c r="H883" s="13">
        <f t="shared" si="224"/>
        <v>36.24582249002966</v>
      </c>
      <c r="I883" s="12">
        <f t="shared" si="225"/>
        <v>1.8456670948873992</v>
      </c>
      <c r="M883" s="13">
        <f t="shared" si="226"/>
        <v>36.063284243035007</v>
      </c>
      <c r="N883" s="12">
        <f t="shared" si="227"/>
        <v>1.9036802559468367</v>
      </c>
      <c r="R883" s="13">
        <f t="shared" si="228"/>
        <v>36.009989289361137</v>
      </c>
      <c r="S883" s="12">
        <f t="shared" si="229"/>
        <v>1.9220192348687211</v>
      </c>
      <c r="X883" s="13">
        <f t="shared" si="230"/>
        <v>35.993561981076439</v>
      </c>
      <c r="Y883" s="12">
        <f t="shared" si="231"/>
        <v>1.927817904054435</v>
      </c>
      <c r="AC883" s="13">
        <f t="shared" si="232"/>
        <v>35.988409301226412</v>
      </c>
      <c r="AD883" s="12">
        <f t="shared" si="233"/>
        <v>1.9296515421779779</v>
      </c>
      <c r="AH883" s="13">
        <f t="shared" si="234"/>
        <v>35.986784073890327</v>
      </c>
      <c r="AI883" s="12">
        <f t="shared" si="235"/>
        <v>1.9302313832712434</v>
      </c>
      <c r="AM883" s="13">
        <f t="shared" si="236"/>
        <v>35.986270550686335</v>
      </c>
      <c r="AN883" s="12">
        <f t="shared" si="237"/>
        <v>1.9304147445058197</v>
      </c>
    </row>
    <row r="884" spans="1:40" x14ac:dyDescent="0.3">
      <c r="A884" s="13">
        <f t="shared" si="221"/>
        <v>1.828100216142738</v>
      </c>
      <c r="C884" s="13">
        <f t="shared" si="222"/>
        <v>37.223491676701293</v>
      </c>
      <c r="D884" s="12">
        <f t="shared" si="223"/>
        <v>1.687999841296097</v>
      </c>
      <c r="H884" s="13">
        <f t="shared" si="224"/>
        <v>36.494934928128551</v>
      </c>
      <c r="I884" s="12">
        <f t="shared" si="225"/>
        <v>1.8716229915246179</v>
      </c>
      <c r="M884" s="13">
        <f t="shared" si="226"/>
        <v>36.313746247182799</v>
      </c>
      <c r="N884" s="12">
        <f t="shared" si="227"/>
        <v>1.9296223774774981</v>
      </c>
      <c r="R884" s="13">
        <f t="shared" si="228"/>
        <v>36.260786768324323</v>
      </c>
      <c r="S884" s="12">
        <f t="shared" si="229"/>
        <v>1.9479571341528807</v>
      </c>
      <c r="X884" s="13">
        <f t="shared" si="230"/>
        <v>36.244456988613443</v>
      </c>
      <c r="Y884" s="12">
        <f t="shared" si="231"/>
        <v>1.9537544810403333</v>
      </c>
      <c r="AC884" s="13">
        <f t="shared" si="232"/>
        <v>36.239334311356586</v>
      </c>
      <c r="AD884" s="12">
        <f t="shared" si="233"/>
        <v>1.9555877022909205</v>
      </c>
      <c r="AH884" s="13">
        <f t="shared" si="234"/>
        <v>36.237718488341507</v>
      </c>
      <c r="AI884" s="12">
        <f t="shared" si="235"/>
        <v>1.9561674116843655</v>
      </c>
      <c r="AM884" s="13">
        <f t="shared" si="236"/>
        <v>36.237207930728623</v>
      </c>
      <c r="AN884" s="12">
        <f t="shared" si="237"/>
        <v>1.956350731284485</v>
      </c>
    </row>
    <row r="885" spans="1:40" x14ac:dyDescent="0.3">
      <c r="A885" s="13">
        <f t="shared" si="221"/>
        <v>1.8535316234148076</v>
      </c>
      <c r="C885" s="13">
        <f t="shared" si="222"/>
        <v>37.466618429587896</v>
      </c>
      <c r="D885" s="12">
        <f t="shared" si="223"/>
        <v>1.7143583614481208</v>
      </c>
      <c r="H885" s="13">
        <f t="shared" si="224"/>
        <v>36.745775309746975</v>
      </c>
      <c r="I885" s="12">
        <f t="shared" si="225"/>
        <v>1.8979335968140396</v>
      </c>
      <c r="M885" s="13">
        <f t="shared" si="226"/>
        <v>36.565923917223209</v>
      </c>
      <c r="N885" s="12">
        <f t="shared" si="227"/>
        <v>1.9559193108231292</v>
      </c>
      <c r="R885" s="13">
        <f t="shared" si="228"/>
        <v>36.513297938673837</v>
      </c>
      <c r="S885" s="12">
        <f t="shared" si="229"/>
        <v>1.9742498750364612</v>
      </c>
      <c r="X885" s="13">
        <f t="shared" si="230"/>
        <v>36.497065234445962</v>
      </c>
      <c r="Y885" s="12">
        <f t="shared" si="231"/>
        <v>1.9800459087774369</v>
      </c>
      <c r="AC885" s="13">
        <f t="shared" si="232"/>
        <v>36.491972433060518</v>
      </c>
      <c r="AD885" s="12">
        <f t="shared" si="233"/>
        <v>1.9818787160229352</v>
      </c>
      <c r="AH885" s="13">
        <f t="shared" si="234"/>
        <v>36.490365975931738</v>
      </c>
      <c r="AI885" s="12">
        <f t="shared" si="235"/>
        <v>1.982458294620856</v>
      </c>
      <c r="AM885" s="13">
        <f t="shared" si="236"/>
        <v>36.489858371918892</v>
      </c>
      <c r="AN885" s="12">
        <f t="shared" si="237"/>
        <v>1.9826415728722233</v>
      </c>
    </row>
    <row r="886" spans="1:40" x14ac:dyDescent="0.3">
      <c r="A886" s="13">
        <f t="shared" si="221"/>
        <v>1.8793168168032659</v>
      </c>
      <c r="C886" s="13">
        <f t="shared" si="222"/>
        <v>37.711606113768454</v>
      </c>
      <c r="D886" s="12">
        <f t="shared" si="223"/>
        <v>1.74107605570201</v>
      </c>
      <c r="H886" s="13">
        <f t="shared" si="224"/>
        <v>36.998355198718677</v>
      </c>
      <c r="I886" s="12">
        <f t="shared" si="225"/>
        <v>1.9246038070952014</v>
      </c>
      <c r="M886" s="13">
        <f t="shared" si="226"/>
        <v>36.819828983499846</v>
      </c>
      <c r="N886" s="12">
        <f t="shared" si="227"/>
        <v>1.9825759514330685</v>
      </c>
      <c r="R886" s="13">
        <f t="shared" si="228"/>
        <v>36.767534542500741</v>
      </c>
      <c r="S886" s="12">
        <f t="shared" si="229"/>
        <v>2.0009023527488004</v>
      </c>
      <c r="X886" s="13">
        <f t="shared" si="230"/>
        <v>36.751398460958661</v>
      </c>
      <c r="Y886" s="12">
        <f t="shared" si="231"/>
        <v>2.0066970824310721</v>
      </c>
      <c r="AC886" s="13">
        <f t="shared" si="232"/>
        <v>36.746335408492619</v>
      </c>
      <c r="AD886" s="12">
        <f t="shared" si="233"/>
        <v>2.0085294785196446</v>
      </c>
      <c r="AH886" s="13">
        <f t="shared" si="234"/>
        <v>36.744738278710635</v>
      </c>
      <c r="AI886" s="12">
        <f t="shared" si="235"/>
        <v>2.009108927220161</v>
      </c>
      <c r="AM886" s="13">
        <f t="shared" si="236"/>
        <v>36.744233616270897</v>
      </c>
      <c r="AN886" s="12">
        <f t="shared" si="237"/>
        <v>2.0092921644065314</v>
      </c>
    </row>
    <row r="887" spans="1:40" x14ac:dyDescent="0.3">
      <c r="A887" s="13">
        <f t="shared" si="221"/>
        <v>1.9054607179632461</v>
      </c>
      <c r="C887" s="13">
        <f t="shared" si="222"/>
        <v>37.958463690694025</v>
      </c>
      <c r="D887" s="12">
        <f t="shared" si="223"/>
        <v>1.7681578936198816</v>
      </c>
      <c r="H887" s="13">
        <f t="shared" si="224"/>
        <v>37.252686248753122</v>
      </c>
      <c r="I887" s="12">
        <f t="shared" si="225"/>
        <v>1.951638586507237</v>
      </c>
      <c r="M887" s="13">
        <f t="shared" si="226"/>
        <v>37.07547326291305</v>
      </c>
      <c r="N887" s="12">
        <f t="shared" si="227"/>
        <v>2.0095972625663947</v>
      </c>
      <c r="R887" s="13">
        <f t="shared" si="228"/>
        <v>37.023508408319138</v>
      </c>
      <c r="S887" s="12">
        <f t="shared" si="229"/>
        <v>2.0279195303308075</v>
      </c>
      <c r="X887" s="13">
        <f t="shared" si="230"/>
        <v>37.007468496985886</v>
      </c>
      <c r="Y887" s="12">
        <f t="shared" si="231"/>
        <v>2.0337129649785965</v>
      </c>
      <c r="AC887" s="13">
        <f t="shared" si="232"/>
        <v>37.002435066271389</v>
      </c>
      <c r="AD887" s="12">
        <f t="shared" si="233"/>
        <v>2.0355449527388383</v>
      </c>
      <c r="AH887" s="13">
        <f t="shared" si="234"/>
        <v>37.000847225197752</v>
      </c>
      <c r="AI887" s="12">
        <f t="shared" si="235"/>
        <v>2.0361242724339328</v>
      </c>
      <c r="AM887" s="13">
        <f t="shared" si="236"/>
        <v>37.000345492269396</v>
      </c>
      <c r="AN887" s="12">
        <f t="shared" si="237"/>
        <v>2.0363074688371272</v>
      </c>
    </row>
    <row r="888" spans="1:40" x14ac:dyDescent="0.3">
      <c r="A888" s="13">
        <f t="shared" si="221"/>
        <v>1.9319683170169206</v>
      </c>
      <c r="C888" s="13">
        <f t="shared" si="222"/>
        <v>38.207200286845648</v>
      </c>
      <c r="D888" s="12">
        <f t="shared" si="223"/>
        <v>1.7956089134020758</v>
      </c>
      <c r="H888" s="13">
        <f t="shared" si="224"/>
        <v>37.508780203961834</v>
      </c>
      <c r="I888" s="12">
        <f t="shared" si="225"/>
        <v>1.9790429679304298</v>
      </c>
      <c r="M888" s="13">
        <f t="shared" si="226"/>
        <v>37.332868659527676</v>
      </c>
      <c r="N888" s="12">
        <f t="shared" si="227"/>
        <v>2.036988276233314</v>
      </c>
      <c r="R888" s="13">
        <f t="shared" si="228"/>
        <v>37.281231451677812</v>
      </c>
      <c r="S888" s="12">
        <f t="shared" si="229"/>
        <v>2.0553064395763303</v>
      </c>
      <c r="X888" s="13">
        <f t="shared" si="230"/>
        <v>37.265287258422454</v>
      </c>
      <c r="Y888" s="12">
        <f t="shared" si="231"/>
        <v>2.0610985881507653</v>
      </c>
      <c r="AC888" s="13">
        <f t="shared" si="232"/>
        <v>37.26028332209075</v>
      </c>
      <c r="AD888" s="12">
        <f t="shared" si="233"/>
        <v>2.0629301703918346</v>
      </c>
      <c r="AH888" s="13">
        <f t="shared" si="234"/>
        <v>37.258704730992662</v>
      </c>
      <c r="AI888" s="12">
        <f t="shared" si="235"/>
        <v>2.0635093619673954</v>
      </c>
      <c r="AM888" s="13">
        <f t="shared" si="236"/>
        <v>37.258205915481284</v>
      </c>
      <c r="AN888" s="12">
        <f t="shared" si="237"/>
        <v>2.0636925178673122</v>
      </c>
    </row>
    <row r="889" spans="1:40" x14ac:dyDescent="0.3">
      <c r="A889" s="13">
        <f t="shared" si="221"/>
        <v>1.9588446735059877</v>
      </c>
      <c r="C889" s="13">
        <f t="shared" si="222"/>
        <v>38.457825191822195</v>
      </c>
      <c r="D889" s="12">
        <f t="shared" si="223"/>
        <v>1.8234342228445046</v>
      </c>
      <c r="H889" s="13">
        <f t="shared" si="224"/>
        <v>37.766648899390042</v>
      </c>
      <c r="I889" s="12">
        <f t="shared" si="225"/>
        <v>2.0068220539408674</v>
      </c>
      <c r="M889" s="13">
        <f t="shared" si="226"/>
        <v>37.592027165182117</v>
      </c>
      <c r="N889" s="12">
        <f t="shared" si="227"/>
        <v>2.0647540941496572</v>
      </c>
      <c r="R889" s="13">
        <f t="shared" si="228"/>
        <v>37.54071567577359</v>
      </c>
      <c r="S889" s="12">
        <f t="shared" si="229"/>
        <v>2.0830681819866292</v>
      </c>
      <c r="X889" s="13">
        <f t="shared" si="230"/>
        <v>37.524866748836651</v>
      </c>
      <c r="Y889" s="12">
        <f t="shared" si="231"/>
        <v>2.0888590533862019</v>
      </c>
      <c r="AC889" s="13">
        <f t="shared" si="232"/>
        <v>37.519892179331983</v>
      </c>
      <c r="AD889" s="12">
        <f t="shared" si="233"/>
        <v>2.0906902328979542</v>
      </c>
      <c r="AH889" s="13">
        <f t="shared" si="234"/>
        <v>37.518322799387263</v>
      </c>
      <c r="AI889" s="12">
        <f t="shared" si="235"/>
        <v>2.0912692972338167</v>
      </c>
      <c r="AM889" s="13">
        <f t="shared" si="236"/>
        <v>37.517826889167353</v>
      </c>
      <c r="AN889" s="12">
        <f t="shared" si="237"/>
        <v>2.0914524129084446</v>
      </c>
    </row>
    <row r="890" spans="1:40" x14ac:dyDescent="0.3">
      <c r="A890" s="13">
        <f t="shared" si="221"/>
        <v>1.9860949173573705</v>
      </c>
      <c r="C890" s="13">
        <f t="shared" si="222"/>
        <v>38.710347856527179</v>
      </c>
      <c r="D890" s="12">
        <f t="shared" si="223"/>
        <v>1.851639000309127</v>
      </c>
      <c r="H890" s="13">
        <f t="shared" si="224"/>
        <v>38.02630426154991</v>
      </c>
      <c r="I890" s="12">
        <f t="shared" si="225"/>
        <v>2.0349810177783212</v>
      </c>
      <c r="M890" s="13">
        <f t="shared" si="226"/>
        <v>37.852960860098996</v>
      </c>
      <c r="N890" s="12">
        <f t="shared" si="227"/>
        <v>2.0928998887045993</v>
      </c>
      <c r="R890" s="13">
        <f t="shared" si="228"/>
        <v>37.80197317206477</v>
      </c>
      <c r="S890" s="12">
        <f t="shared" si="229"/>
        <v>2.1112099297380813</v>
      </c>
      <c r="X890" s="13">
        <f t="shared" si="230"/>
        <v>37.786219060084484</v>
      </c>
      <c r="Y890" s="12">
        <f t="shared" si="231"/>
        <v>2.1169995327990945</v>
      </c>
      <c r="AC890" s="13">
        <f t="shared" si="232"/>
        <v>37.781273729677345</v>
      </c>
      <c r="AD890" s="12">
        <f t="shared" si="233"/>
        <v>2.118830312352217</v>
      </c>
      <c r="AH890" s="13">
        <f t="shared" si="234"/>
        <v>37.779713521980121</v>
      </c>
      <c r="AI890" s="12">
        <f t="shared" si="235"/>
        <v>2.1194092503222017</v>
      </c>
      <c r="AM890" s="13">
        <f t="shared" si="236"/>
        <v>37.779220504896287</v>
      </c>
      <c r="AN890" s="12">
        <f t="shared" si="237"/>
        <v>2.1195923260476341</v>
      </c>
    </row>
    <row r="891" spans="1:40" x14ac:dyDescent="0.3">
      <c r="A891" s="13">
        <f t="shared" si="221"/>
        <v>2.0137242498623888</v>
      </c>
      <c r="C891" s="13">
        <f t="shared" si="222"/>
        <v>38.964777891448676</v>
      </c>
      <c r="D891" s="12">
        <f t="shared" si="223"/>
        <v>1.8802284957078244</v>
      </c>
      <c r="H891" s="13">
        <f t="shared" si="224"/>
        <v>38.287758308959987</v>
      </c>
      <c r="I891" s="12">
        <f t="shared" si="225"/>
        <v>2.0635251043276028</v>
      </c>
      <c r="M891" s="13">
        <f t="shared" si="226"/>
        <v>38.115681913498939</v>
      </c>
      <c r="N891" s="12">
        <f t="shared" si="227"/>
        <v>2.1214309039418637</v>
      </c>
      <c r="R891" s="13">
        <f t="shared" si="228"/>
        <v>38.065016120887286</v>
      </c>
      <c r="S891" s="12">
        <f t="shared" si="229"/>
        <v>2.1397369266633679</v>
      </c>
      <c r="X891" s="13">
        <f t="shared" si="230"/>
        <v>38.049356372924407</v>
      </c>
      <c r="Y891" s="12">
        <f t="shared" si="231"/>
        <v>2.1455252701603844</v>
      </c>
      <c r="AC891" s="13">
        <f t="shared" si="232"/>
        <v>38.044440153726036</v>
      </c>
      <c r="AD891" s="12">
        <f t="shared" si="233"/>
        <v>2.1473556525065245</v>
      </c>
      <c r="AH891" s="13">
        <f t="shared" si="234"/>
        <v>38.042889079290717</v>
      </c>
      <c r="AI891" s="12">
        <f t="shared" si="235"/>
        <v>2.1479344649784813</v>
      </c>
      <c r="AM891" s="13">
        <f t="shared" si="236"/>
        <v>38.042398943160087</v>
      </c>
      <c r="AN891" s="12">
        <f t="shared" si="237"/>
        <v>2.148117501028926</v>
      </c>
    </row>
    <row r="892" spans="1:40" x14ac:dyDescent="0.3">
      <c r="A892" s="13">
        <f t="shared" si="221"/>
        <v>2.0417379446695274</v>
      </c>
      <c r="C892" s="13">
        <f t="shared" si="222"/>
        <v>39.221125065024765</v>
      </c>
      <c r="D892" s="12">
        <f t="shared" si="223"/>
        <v>1.9092080314998068</v>
      </c>
      <c r="H892" s="13">
        <f t="shared" si="224"/>
        <v>38.55102315268627</v>
      </c>
      <c r="I892" s="12">
        <f t="shared" si="225"/>
        <v>2.0924596311135346</v>
      </c>
      <c r="M892" s="13">
        <f t="shared" si="226"/>
        <v>38.380202584213436</v>
      </c>
      <c r="N892" s="12">
        <f t="shared" si="227"/>
        <v>2.1503524565545438</v>
      </c>
      <c r="R892" s="13">
        <f t="shared" si="228"/>
        <v>38.329856792072647</v>
      </c>
      <c r="S892" s="12">
        <f t="shared" si="229"/>
        <v>2.168654489246272</v>
      </c>
      <c r="X892" s="13">
        <f t="shared" si="230"/>
        <v>38.314290957635642</v>
      </c>
      <c r="Y892" s="12">
        <f t="shared" si="231"/>
        <v>2.1744415818925575</v>
      </c>
      <c r="AC892" s="13">
        <f t="shared" si="232"/>
        <v>38.309403721610742</v>
      </c>
      <c r="AD892" s="12">
        <f t="shared" si="233"/>
        <v>2.1762715697644563</v>
      </c>
      <c r="AH892" s="13">
        <f t="shared" si="234"/>
        <v>38.3078617413777</v>
      </c>
      <c r="AI892" s="12">
        <f t="shared" si="235"/>
        <v>2.176850257600301</v>
      </c>
      <c r="AM892" s="13">
        <f t="shared" si="236"/>
        <v>38.307374473990997</v>
      </c>
      <c r="AN892" s="12">
        <f t="shared" si="237"/>
        <v>2.1770332542480948</v>
      </c>
    </row>
    <row r="893" spans="1:40" x14ac:dyDescent="0.3">
      <c r="A893" s="13">
        <f t="shared" si="221"/>
        <v>2.0701413487910378</v>
      </c>
      <c r="C893" s="13">
        <f t="shared" si="222"/>
        <v>39.479399302095828</v>
      </c>
      <c r="D893" s="12">
        <f t="shared" si="223"/>
        <v>1.9385830037027831</v>
      </c>
      <c r="H893" s="13">
        <f t="shared" si="224"/>
        <v>38.816110996887872</v>
      </c>
      <c r="I893" s="12">
        <f t="shared" si="225"/>
        <v>2.1217899893097609</v>
      </c>
      <c r="M893" s="13">
        <f t="shared" si="226"/>
        <v>38.646535221302265</v>
      </c>
      <c r="N893" s="12">
        <f t="shared" si="227"/>
        <v>2.1796699368937631</v>
      </c>
      <c r="R893" s="13">
        <f t="shared" si="228"/>
        <v>38.596507545566503</v>
      </c>
      <c r="S893" s="12">
        <f t="shared" si="229"/>
        <v>2.1979680076303274</v>
      </c>
      <c r="X893" s="13">
        <f t="shared" si="230"/>
        <v>38.581035174635666</v>
      </c>
      <c r="Y893" s="12">
        <f t="shared" si="231"/>
        <v>2.2037538580782932</v>
      </c>
      <c r="AC893" s="13">
        <f t="shared" si="232"/>
        <v>38.576176793617293</v>
      </c>
      <c r="AD893" s="12">
        <f t="shared" si="233"/>
        <v>2.2055834541899091</v>
      </c>
      <c r="AH893" s="13">
        <f t="shared" si="234"/>
        <v>38.574643868456619</v>
      </c>
      <c r="AI893" s="12">
        <f t="shared" si="235"/>
        <v>2.2061620182456676</v>
      </c>
      <c r="AM893" s="13">
        <f t="shared" si="236"/>
        <v>38.574159457579583</v>
      </c>
      <c r="AN893" s="12">
        <f t="shared" si="237"/>
        <v>2.2063449757612892</v>
      </c>
    </row>
    <row r="894" spans="1:40" x14ac:dyDescent="0.3">
      <c r="A894" s="13">
        <f t="shared" si="221"/>
        <v>2.0989398836235211</v>
      </c>
      <c r="C894" s="13">
        <f t="shared" si="222"/>
        <v>39.739610682438126</v>
      </c>
      <c r="D894" s="12">
        <f t="shared" si="223"/>
        <v>1.9683588829180441</v>
      </c>
      <c r="H894" s="13">
        <f t="shared" si="224"/>
        <v>39.083034139366283</v>
      </c>
      <c r="I894" s="12">
        <f t="shared" si="225"/>
        <v>2.1515216447615502</v>
      </c>
      <c r="M894" s="13">
        <f t="shared" si="226"/>
        <v>38.914692264670208</v>
      </c>
      <c r="N894" s="12">
        <f t="shared" si="227"/>
        <v>2.2093888099913381</v>
      </c>
      <c r="R894" s="13">
        <f t="shared" si="228"/>
        <v>38.864980832049831</v>
      </c>
      <c r="S894" s="12">
        <f t="shared" si="229"/>
        <v>2.2276829466414578</v>
      </c>
      <c r="X894" s="13">
        <f t="shared" si="230"/>
        <v>38.849601475102546</v>
      </c>
      <c r="Y894" s="12">
        <f t="shared" si="231"/>
        <v>2.2334675634830945</v>
      </c>
      <c r="AC894" s="13">
        <f t="shared" si="232"/>
        <v>38.844771820803452</v>
      </c>
      <c r="AD894" s="12">
        <f t="shared" si="233"/>
        <v>2.2352967705297386</v>
      </c>
      <c r="AH894" s="13">
        <f t="shared" si="234"/>
        <v>38.843247911520962</v>
      </c>
      <c r="AI894" s="12">
        <f t="shared" si="235"/>
        <v>2.2358752116555816</v>
      </c>
      <c r="AM894" s="13">
        <f t="shared" si="236"/>
        <v>38.842766344896148</v>
      </c>
      <c r="AN894" s="12">
        <f t="shared" si="237"/>
        <v>2.2360581303076632</v>
      </c>
    </row>
    <row r="895" spans="1:40" x14ac:dyDescent="0.3">
      <c r="A895" s="13">
        <f t="shared" si="221"/>
        <v>2.1281390459827105</v>
      </c>
      <c r="C895" s="13">
        <f t="shared" si="222"/>
        <v>40.001769439374073</v>
      </c>
      <c r="D895" s="12">
        <f t="shared" si="223"/>
        <v>1.9985412153696909</v>
      </c>
      <c r="H895" s="13">
        <f t="shared" si="224"/>
        <v>39.351804972117968</v>
      </c>
      <c r="I895" s="12">
        <f t="shared" si="225"/>
        <v>2.1816601390228092</v>
      </c>
      <c r="M895" s="13">
        <f t="shared" si="226"/>
        <v>39.184686245687573</v>
      </c>
      <c r="N895" s="12">
        <f t="shared" si="227"/>
        <v>2.2395146165966477</v>
      </c>
      <c r="R895" s="13">
        <f t="shared" si="228"/>
        <v>39.135289193561469</v>
      </c>
      <c r="S895" s="12">
        <f t="shared" si="229"/>
        <v>2.2578048468248326</v>
      </c>
      <c r="X895" s="13">
        <f t="shared" si="230"/>
        <v>39.120002401595421</v>
      </c>
      <c r="Y895" s="12">
        <f t="shared" si="231"/>
        <v>2.2635882385921473</v>
      </c>
      <c r="AC895" s="13">
        <f t="shared" si="232"/>
        <v>39.115201345622538</v>
      </c>
      <c r="AD895" s="12">
        <f t="shared" si="233"/>
        <v>2.2654170592506055</v>
      </c>
      <c r="AH895" s="13">
        <f t="shared" si="234"/>
        <v>39.113686412963453</v>
      </c>
      <c r="AI895" s="12">
        <f t="shared" si="235"/>
        <v>2.2659953782908913</v>
      </c>
      <c r="AM895" s="13">
        <f t="shared" si="236"/>
        <v>39.113207678311369</v>
      </c>
      <c r="AN895" s="12">
        <f t="shared" si="237"/>
        <v>2.2661782583462324</v>
      </c>
    </row>
    <row r="896" spans="1:40" x14ac:dyDescent="0.3">
      <c r="A896" s="13">
        <f t="shared" si="221"/>
        <v>2.1577444091526625</v>
      </c>
      <c r="C896" s="13">
        <f t="shared" si="222"/>
        <v>40.265885958458306</v>
      </c>
      <c r="D896" s="12">
        <f t="shared" si="223"/>
        <v>2.029135623958211</v>
      </c>
      <c r="H896" s="13">
        <f t="shared" si="224"/>
        <v>39.622435981890419</v>
      </c>
      <c r="I896" s="12">
        <f t="shared" si="225"/>
        <v>2.2122110904075183</v>
      </c>
      <c r="M896" s="13">
        <f t="shared" si="226"/>
        <v>39.456529787811519</v>
      </c>
      <c r="N896" s="12">
        <f t="shared" si="227"/>
        <v>2.2700529742279296</v>
      </c>
      <c r="R896" s="13">
        <f t="shared" si="228"/>
        <v>39.407445264122209</v>
      </c>
      <c r="S896" s="12">
        <f t="shared" si="229"/>
        <v>2.2883393254961462</v>
      </c>
      <c r="X896" s="13">
        <f t="shared" si="230"/>
        <v>39.392250588680717</v>
      </c>
      <c r="Y896" s="12">
        <f t="shared" si="231"/>
        <v>2.2941215006615874</v>
      </c>
      <c r="AC896" s="13">
        <f t="shared" si="232"/>
        <v>39.387478002546317</v>
      </c>
      <c r="AD896" s="12">
        <f t="shared" si="233"/>
        <v>2.2959499375902532</v>
      </c>
      <c r="AH896" s="13">
        <f t="shared" si="234"/>
        <v>39.385972007199811</v>
      </c>
      <c r="AI896" s="12">
        <f t="shared" si="235"/>
        <v>2.2965281353835669</v>
      </c>
      <c r="AM896" s="13">
        <f t="shared" si="236"/>
        <v>39.385496092221224</v>
      </c>
      <c r="AN896" s="12">
        <f t="shared" si="237"/>
        <v>2.2967109771071437</v>
      </c>
    </row>
    <row r="897" spans="1:40" x14ac:dyDescent="0.3">
      <c r="A897" s="13">
        <f t="shared" si="221"/>
        <v>2.1877616239495499</v>
      </c>
      <c r="C897" s="13">
        <f t="shared" si="222"/>
        <v>40.531970776235219</v>
      </c>
      <c r="D897" s="12">
        <f t="shared" si="223"/>
        <v>2.0601478093286003</v>
      </c>
      <c r="H897" s="13">
        <f t="shared" si="224"/>
        <v>39.894939750742658</v>
      </c>
      <c r="I897" s="12">
        <f t="shared" si="225"/>
        <v>2.243180195055777</v>
      </c>
      <c r="M897" s="13">
        <f t="shared" si="226"/>
        <v>39.730235607209231</v>
      </c>
      <c r="N897" s="12">
        <f t="shared" si="227"/>
        <v>2.3010095782381939</v>
      </c>
      <c r="R897" s="13">
        <f t="shared" si="228"/>
        <v>39.681461770361608</v>
      </c>
      <c r="S897" s="12">
        <f t="shared" si="229"/>
        <v>2.319292077807511</v>
      </c>
      <c r="X897" s="13">
        <f t="shared" si="230"/>
        <v>39.666358763555444</v>
      </c>
      <c r="Y897" s="12">
        <f t="shared" si="231"/>
        <v>2.3250730447844021</v>
      </c>
      <c r="AC897" s="13">
        <f t="shared" si="232"/>
        <v>39.661614518691501</v>
      </c>
      <c r="AD897" s="12">
        <f t="shared" si="233"/>
        <v>2.3269011006233962</v>
      </c>
      <c r="AH897" s="13">
        <f t="shared" si="234"/>
        <v>39.660117421295446</v>
      </c>
      <c r="AI897" s="12">
        <f t="shared" si="235"/>
        <v>2.3274791780025881</v>
      </c>
      <c r="AM897" s="13">
        <f t="shared" si="236"/>
        <v>39.659644313672175</v>
      </c>
      <c r="AN897" s="12">
        <f t="shared" si="237"/>
        <v>2.3276619816575677</v>
      </c>
    </row>
    <row r="898" spans="1:40" x14ac:dyDescent="0.3">
      <c r="A898" s="13">
        <f t="shared" si="221"/>
        <v>2.2181964198002175</v>
      </c>
      <c r="C898" s="13">
        <f t="shared" si="222"/>
        <v>40.800034579065532</v>
      </c>
      <c r="D898" s="12">
        <f t="shared" si="223"/>
        <v>2.091583550953195</v>
      </c>
      <c r="H898" s="13">
        <f t="shared" si="224"/>
        <v>40.169328956608553</v>
      </c>
      <c r="I898" s="12">
        <f t="shared" si="225"/>
        <v>2.2745732280146251</v>
      </c>
      <c r="M898" s="13">
        <f t="shared" si="226"/>
        <v>40.005816513383053</v>
      </c>
      <c r="N898" s="12">
        <f t="shared" si="227"/>
        <v>2.3323902028959109</v>
      </c>
      <c r="R898" s="13">
        <f t="shared" si="228"/>
        <v>39.957351532145147</v>
      </c>
      <c r="S898" s="12">
        <f t="shared" si="229"/>
        <v>2.3506688778281317</v>
      </c>
      <c r="X898" s="13">
        <f t="shared" si="230"/>
        <v>39.942339746677298</v>
      </c>
      <c r="Y898" s="12">
        <f t="shared" si="231"/>
        <v>2.3564486449710893</v>
      </c>
      <c r="AC898" s="13">
        <f t="shared" si="232"/>
        <v>39.937623714446708</v>
      </c>
      <c r="AD898" s="12">
        <f t="shared" si="233"/>
        <v>2.3582763223423888</v>
      </c>
      <c r="AH898" s="13">
        <f t="shared" si="234"/>
        <v>39.936135475592145</v>
      </c>
      <c r="AI898" s="12">
        <f t="shared" si="235"/>
        <v>2.3588542801346124</v>
      </c>
      <c r="AM898" s="13">
        <f t="shared" si="236"/>
        <v>39.935665162988563</v>
      </c>
      <c r="AN898" s="12">
        <f t="shared" si="237"/>
        <v>2.3590370459823653</v>
      </c>
    </row>
    <row r="899" spans="1:40" x14ac:dyDescent="0.3">
      <c r="A899" s="13">
        <f t="shared" si="221"/>
        <v>2.2490546058357817</v>
      </c>
      <c r="C899" s="13">
        <f t="shared" si="222"/>
        <v>41.070088202018425</v>
      </c>
      <c r="D899" s="12">
        <f t="shared" si="223"/>
        <v>2.1234487082295002</v>
      </c>
      <c r="H899" s="13">
        <f t="shared" si="224"/>
        <v>40.445616373863587</v>
      </c>
      <c r="I899" s="12">
        <f t="shared" si="225"/>
        <v>2.3063960443339209</v>
      </c>
      <c r="M899" s="13">
        <f t="shared" si="226"/>
        <v>40.283285409799319</v>
      </c>
      <c r="N899" s="12">
        <f t="shared" si="227"/>
        <v>2.3642007024807539</v>
      </c>
      <c r="R899" s="13">
        <f t="shared" si="228"/>
        <v>40.235127463205451</v>
      </c>
      <c r="S899" s="12">
        <f t="shared" si="229"/>
        <v>2.382475579640031</v>
      </c>
      <c r="X899" s="13">
        <f t="shared" si="230"/>
        <v>40.220206452393036</v>
      </c>
      <c r="Y899" s="12">
        <f t="shared" si="231"/>
        <v>2.3882541552453893</v>
      </c>
      <c r="AC899" s="13">
        <f t="shared" si="232"/>
        <v>40.21551850410215</v>
      </c>
      <c r="AD899" s="12">
        <f t="shared" si="233"/>
        <v>2.3900814567529514</v>
      </c>
      <c r="AH899" s="13">
        <f t="shared" si="234"/>
        <v>40.214039084337777</v>
      </c>
      <c r="AI899" s="12">
        <f t="shared" si="235"/>
        <v>2.3906592957797015</v>
      </c>
      <c r="AM899" s="13">
        <f t="shared" si="236"/>
        <v>40.213571554402257</v>
      </c>
      <c r="AN899" s="12">
        <f t="shared" si="237"/>
        <v>2.3908420240798134</v>
      </c>
    </row>
    <row r="900" spans="1:40" x14ac:dyDescent="0.3">
      <c r="A900" s="13">
        <f t="shared" si="221"/>
        <v>2.2803420720004159</v>
      </c>
      <c r="C900" s="13">
        <f t="shared" si="222"/>
        <v>41.342142627828963</v>
      </c>
      <c r="D900" s="12">
        <f t="shared" si="223"/>
        <v>2.1557492215931506</v>
      </c>
      <c r="H900" s="13">
        <f t="shared" si="224"/>
        <v>40.723814873896657</v>
      </c>
      <c r="I900" s="12">
        <f t="shared" si="225"/>
        <v>2.3386545801774123</v>
      </c>
      <c r="M900" s="13">
        <f t="shared" si="226"/>
        <v>40.56265529451597</v>
      </c>
      <c r="N900" s="12">
        <f t="shared" si="227"/>
        <v>2.3964470123945523</v>
      </c>
      <c r="R900" s="13">
        <f t="shared" si="228"/>
        <v>40.51480257177262</v>
      </c>
      <c r="S900" s="12">
        <f t="shared" si="229"/>
        <v>2.4147181184489868</v>
      </c>
      <c r="X900" s="13">
        <f t="shared" si="230"/>
        <v>40.499971889570944</v>
      </c>
      <c r="Y900" s="12">
        <f t="shared" si="231"/>
        <v>2.4204955107552104</v>
      </c>
      <c r="AC900" s="13">
        <f t="shared" si="232"/>
        <v>40.495311896481716</v>
      </c>
      <c r="AD900" s="12">
        <f t="shared" si="233"/>
        <v>2.4223224389850948</v>
      </c>
      <c r="AH900" s="13">
        <f t="shared" si="234"/>
        <v>40.493841256317431</v>
      </c>
      <c r="AI900" s="12">
        <f t="shared" si="235"/>
        <v>2.4229001600622486</v>
      </c>
      <c r="AM900" s="13">
        <f t="shared" si="236"/>
        <v>40.493376496683979</v>
      </c>
      <c r="AN900" s="12">
        <f t="shared" si="237"/>
        <v>2.4230828510725315</v>
      </c>
    </row>
    <row r="901" spans="1:40" x14ac:dyDescent="0.3">
      <c r="A901" s="13">
        <f t="shared" si="221"/>
        <v>2.3120647901755937</v>
      </c>
      <c r="C901" s="13">
        <f t="shared" si="222"/>
        <v>41.616208985914007</v>
      </c>
      <c r="D901" s="12">
        <f t="shared" si="223"/>
        <v>2.1884911136462937</v>
      </c>
      <c r="H901" s="13">
        <f t="shared" si="224"/>
        <v>41.003937425683539</v>
      </c>
      <c r="I901" s="12">
        <f t="shared" si="225"/>
        <v>2.3713548539492852</v>
      </c>
      <c r="M901" s="13">
        <f t="shared" si="226"/>
        <v>40.843939260815567</v>
      </c>
      <c r="N901" s="12">
        <f t="shared" si="227"/>
        <v>2.4291351502877068</v>
      </c>
      <c r="R901" s="13">
        <f t="shared" si="228"/>
        <v>40.796389961210039</v>
      </c>
      <c r="S901" s="12">
        <f t="shared" si="229"/>
        <v>2.4474025117109295</v>
      </c>
      <c r="X901" s="13">
        <f t="shared" si="230"/>
        <v>40.78164916223394</v>
      </c>
      <c r="Y901" s="12">
        <f t="shared" si="231"/>
        <v>2.4531787288990312</v>
      </c>
      <c r="AC901" s="13">
        <f t="shared" si="232"/>
        <v>40.777016995575721</v>
      </c>
      <c r="AD901" s="12">
        <f t="shared" si="233"/>
        <v>2.4550052864195235</v>
      </c>
      <c r="AH901" s="13">
        <f t="shared" si="234"/>
        <v>40.775555095487725</v>
      </c>
      <c r="AI901" s="12">
        <f t="shared" si="235"/>
        <v>2.4555828903573751</v>
      </c>
      <c r="AM901" s="13">
        <f t="shared" si="236"/>
        <v>40.775093093777237</v>
      </c>
      <c r="AN901" s="12">
        <f t="shared" si="237"/>
        <v>2.4557655443338797</v>
      </c>
    </row>
    <row r="902" spans="1:40" x14ac:dyDescent="0.3">
      <c r="A902" s="13">
        <f t="shared" si="221"/>
        <v>2.3442288153199229</v>
      </c>
      <c r="C902" s="13">
        <f t="shared" si="222"/>
        <v>41.892298551450374</v>
      </c>
      <c r="D902" s="12">
        <f t="shared" si="223"/>
        <v>2.2216804903015066</v>
      </c>
      <c r="H902" s="13">
        <f t="shared" si="224"/>
        <v>41.285997096365364</v>
      </c>
      <c r="I902" s="12">
        <f t="shared" si="225"/>
        <v>2.4045029674363079</v>
      </c>
      <c r="M902" s="13">
        <f t="shared" si="226"/>
        <v>41.127150497838031</v>
      </c>
      <c r="N902" s="12">
        <f t="shared" si="227"/>
        <v>2.4622712172012169</v>
      </c>
      <c r="R902" s="13">
        <f t="shared" si="228"/>
        <v>41.079902830649097</v>
      </c>
      <c r="S902" s="12">
        <f t="shared" si="229"/>
        <v>2.4805348602739552</v>
      </c>
      <c r="X902" s="13">
        <f t="shared" si="230"/>
        <v>41.06525147019579</v>
      </c>
      <c r="Y902" s="12">
        <f t="shared" si="231"/>
        <v>2.4863099104679045</v>
      </c>
      <c r="AC902" s="13">
        <f t="shared" si="232"/>
        <v>41.060647001177053</v>
      </c>
      <c r="AD902" s="12">
        <f t="shared" si="233"/>
        <v>2.4881360998296378</v>
      </c>
      <c r="AH902" s="13">
        <f t="shared" si="234"/>
        <v>41.059193801611372</v>
      </c>
      <c r="AI902" s="12">
        <f t="shared" si="235"/>
        <v>2.488713587432938</v>
      </c>
      <c r="AM902" s="13">
        <f t="shared" si="236"/>
        <v>41.058734545432564</v>
      </c>
      <c r="AN902" s="12">
        <f t="shared" si="237"/>
        <v>2.4888962046299672</v>
      </c>
    </row>
    <row r="903" spans="1:40" x14ac:dyDescent="0.3">
      <c r="A903" s="13">
        <f t="shared" si="221"/>
        <v>2.3768402866248746</v>
      </c>
      <c r="C903" s="13">
        <f t="shared" si="222"/>
        <v>42.170422744506773</v>
      </c>
      <c r="D903" s="12">
        <f t="shared" si="223"/>
        <v>2.2553235419415794</v>
      </c>
      <c r="H903" s="13">
        <f t="shared" si="224"/>
        <v>41.570007051829919</v>
      </c>
      <c r="I903" s="12">
        <f t="shared" si="225"/>
        <v>2.4381051069658879</v>
      </c>
      <c r="M903" s="13">
        <f t="shared" si="226"/>
        <v>41.412302291217451</v>
      </c>
      <c r="N903" s="12">
        <f t="shared" si="227"/>
        <v>2.4958613987246134</v>
      </c>
      <c r="R903" s="13">
        <f t="shared" si="228"/>
        <v>41.365354475628457</v>
      </c>
      <c r="S903" s="12">
        <f t="shared" si="229"/>
        <v>2.514121349536242</v>
      </c>
      <c r="X903" s="13">
        <f t="shared" si="230"/>
        <v>41.350792109698837</v>
      </c>
      <c r="Y903" s="12">
        <f t="shared" si="231"/>
        <v>2.519895240803375</v>
      </c>
      <c r="AC903" s="13">
        <f t="shared" si="232"/>
        <v>41.346215209518533</v>
      </c>
      <c r="AD903" s="12">
        <f t="shared" si="233"/>
        <v>2.521721064539451</v>
      </c>
      <c r="AH903" s="13">
        <f t="shared" si="234"/>
        <v>41.344770670895798</v>
      </c>
      <c r="AI903" s="12">
        <f t="shared" si="235"/>
        <v>2.5222984366074428</v>
      </c>
      <c r="AM903" s="13">
        <f t="shared" si="236"/>
        <v>41.344314147847342</v>
      </c>
      <c r="AN903" s="12">
        <f t="shared" si="237"/>
        <v>2.5224810172775602</v>
      </c>
    </row>
    <row r="904" spans="1:40" x14ac:dyDescent="0.3">
      <c r="A904" s="13">
        <f t="shared" si="221"/>
        <v>2.40990542868659</v>
      </c>
      <c r="C904" s="13">
        <f t="shared" si="222"/>
        <v>42.450593129231017</v>
      </c>
      <c r="D904" s="12">
        <f t="shared" si="223"/>
        <v>2.2894265445953335</v>
      </c>
      <c r="H904" s="13">
        <f t="shared" si="224"/>
        <v>41.855980557298771</v>
      </c>
      <c r="I904" s="12">
        <f t="shared" si="225"/>
        <v>2.4721675445802118</v>
      </c>
      <c r="M904" s="13">
        <f t="shared" si="226"/>
        <v>41.699408023719947</v>
      </c>
      <c r="N904" s="12">
        <f t="shared" si="227"/>
        <v>2.5299119661699878</v>
      </c>
      <c r="R904" s="13">
        <f t="shared" si="228"/>
        <v>41.652758288733743</v>
      </c>
      <c r="S904" s="12">
        <f t="shared" si="229"/>
        <v>2.5481682506200656</v>
      </c>
      <c r="X904" s="13">
        <f t="shared" si="230"/>
        <v>41.638284474055041</v>
      </c>
      <c r="Y904" s="12">
        <f t="shared" si="231"/>
        <v>2.5539409909714856</v>
      </c>
      <c r="AC904" s="13">
        <f t="shared" si="232"/>
        <v>41.633735013914063</v>
      </c>
      <c r="AD904" s="12">
        <f t="shared" si="233"/>
        <v>2.5557664515975946</v>
      </c>
      <c r="AH904" s="13">
        <f t="shared" si="234"/>
        <v>41.632299096632487</v>
      </c>
      <c r="AI904" s="12">
        <f t="shared" si="235"/>
        <v>2.5563437089240537</v>
      </c>
      <c r="AM904" s="13">
        <f t="shared" si="236"/>
        <v>41.631845294303886</v>
      </c>
      <c r="AN904" s="12">
        <f t="shared" si="237"/>
        <v>2.5565262533180975</v>
      </c>
    </row>
    <row r="905" spans="1:40" x14ac:dyDescent="0.3">
      <c r="A905" s="13">
        <f t="shared" si="221"/>
        <v>2.4434305526939686</v>
      </c>
      <c r="C905" s="13">
        <f t="shared" si="222"/>
        <v>42.732821413091898</v>
      </c>
      <c r="D905" s="12">
        <f t="shared" si="223"/>
        <v>2.3239958611296769</v>
      </c>
      <c r="H905" s="13">
        <f t="shared" si="224"/>
        <v>42.14393097791433</v>
      </c>
      <c r="I905" s="12">
        <f t="shared" si="225"/>
        <v>2.5066966392266909</v>
      </c>
      <c r="M905" s="13">
        <f t="shared" si="226"/>
        <v>41.988481175884189</v>
      </c>
      <c r="N905" s="12">
        <f t="shared" si="227"/>
        <v>2.5644292777623163</v>
      </c>
      <c r="R905" s="13">
        <f t="shared" si="228"/>
        <v>41.942127760240979</v>
      </c>
      <c r="S905" s="12">
        <f t="shared" si="229"/>
        <v>2.5826819215621049</v>
      </c>
      <c r="X905" s="13">
        <f t="shared" si="230"/>
        <v>41.927742054287208</v>
      </c>
      <c r="Y905" s="12">
        <f t="shared" si="231"/>
        <v>2.5884535189530875</v>
      </c>
      <c r="AC905" s="13">
        <f t="shared" si="232"/>
        <v>41.923219905399698</v>
      </c>
      <c r="AD905" s="12">
        <f t="shared" si="233"/>
        <v>2.590278618967627</v>
      </c>
      <c r="AH905" s="13">
        <f t="shared" si="234"/>
        <v>41.921792569839582</v>
      </c>
      <c r="AI905" s="12">
        <f t="shared" si="235"/>
        <v>2.590855762340897</v>
      </c>
      <c r="AM905" s="13">
        <f t="shared" si="236"/>
        <v>41.921341475812724</v>
      </c>
      <c r="AN905" s="12">
        <f t="shared" si="237"/>
        <v>2.59103827070799</v>
      </c>
    </row>
    <row r="906" spans="1:40" x14ac:dyDescent="0.3">
      <c r="A906" s="13">
        <f t="shared" si="221"/>
        <v>2.4774220576332837</v>
      </c>
      <c r="C906" s="13">
        <f t="shared" si="222"/>
        <v>43.017119446167172</v>
      </c>
      <c r="D906" s="12">
        <f t="shared" si="223"/>
        <v>2.3590379424581669</v>
      </c>
      <c r="H906" s="13">
        <f t="shared" si="224"/>
        <v>42.433871779333586</v>
      </c>
      <c r="I906" s="12">
        <f t="shared" si="225"/>
        <v>2.5416988379649372</v>
      </c>
      <c r="M906" s="13">
        <f t="shared" si="226"/>
        <v>42.27953532666524</v>
      </c>
      <c r="N906" s="12">
        <f t="shared" si="227"/>
        <v>2.5994197798463228</v>
      </c>
      <c r="R906" s="13">
        <f t="shared" si="228"/>
        <v>42.233476478761673</v>
      </c>
      <c r="S906" s="12">
        <f t="shared" si="229"/>
        <v>2.6176688085202935</v>
      </c>
      <c r="X906" s="13">
        <f t="shared" si="230"/>
        <v>42.219178439775227</v>
      </c>
      <c r="Y906" s="12">
        <f t="shared" si="231"/>
        <v>2.6234392708506826</v>
      </c>
      <c r="AC906" s="13">
        <f t="shared" si="232"/>
        <v>42.214683473378841</v>
      </c>
      <c r="AD906" s="12">
        <f t="shared" si="233"/>
        <v>2.6252640127348785</v>
      </c>
      <c r="AH906" s="13">
        <f t="shared" si="234"/>
        <v>42.213264679907162</v>
      </c>
      <c r="AI906" s="12">
        <f t="shared" si="235"/>
        <v>2.6258410429379051</v>
      </c>
      <c r="AM906" s="13">
        <f t="shared" si="236"/>
        <v>42.212816281756609</v>
      </c>
      <c r="AN906" s="12">
        <f t="shared" si="237"/>
        <v>2.6260235155254703</v>
      </c>
    </row>
    <row r="907" spans="1:40" x14ac:dyDescent="0.3">
      <c r="A907" s="13">
        <f t="shared" si="221"/>
        <v>2.5118864315095801</v>
      </c>
      <c r="C907" s="13">
        <f t="shared" si="222"/>
        <v>43.303499220485108</v>
      </c>
      <c r="D907" s="12">
        <f t="shared" si="223"/>
        <v>2.3945593287663058</v>
      </c>
      <c r="H907" s="13">
        <f t="shared" si="224"/>
        <v>42.725816528325574</v>
      </c>
      <c r="I907" s="12">
        <f t="shared" si="225"/>
        <v>2.5771806771905355</v>
      </c>
      <c r="M907" s="13">
        <f t="shared" si="226"/>
        <v>42.572584154078797</v>
      </c>
      <c r="N907" s="12">
        <f t="shared" si="227"/>
        <v>2.6348900081101481</v>
      </c>
      <c r="R907" s="13">
        <f t="shared" si="228"/>
        <v>42.526818131890273</v>
      </c>
      <c r="S907" s="12">
        <f t="shared" si="229"/>
        <v>2.6531354469974699</v>
      </c>
      <c r="X907" s="13">
        <f t="shared" si="230"/>
        <v>42.512607318901665</v>
      </c>
      <c r="Y907" s="12">
        <f t="shared" si="231"/>
        <v>2.658904782112077</v>
      </c>
      <c r="AC907" s="13">
        <f t="shared" si="232"/>
        <v>42.508139406269571</v>
      </c>
      <c r="AD907" s="12">
        <f t="shared" si="233"/>
        <v>2.6607291683300969</v>
      </c>
      <c r="AH907" s="13">
        <f t="shared" si="234"/>
        <v>42.506729115242599</v>
      </c>
      <c r="AI907" s="12">
        <f t="shared" si="235"/>
        <v>2.6613060861404687</v>
      </c>
      <c r="AM907" s="13">
        <f t="shared" si="236"/>
        <v>42.506283400538052</v>
      </c>
      <c r="AN907" s="12">
        <f t="shared" si="237"/>
        <v>2.6614885231942362</v>
      </c>
    </row>
    <row r="908" spans="1:40" x14ac:dyDescent="0.3">
      <c r="A908" s="13">
        <f t="shared" ref="A908:A971" si="238">D$2*10^((ROW(A908)-7)*LOG(H$2/D$2,10)/C$2)</f>
        <v>2.5468302525850381</v>
      </c>
      <c r="C908" s="13">
        <f t="shared" si="222"/>
        <v>43.591972869410149</v>
      </c>
      <c r="D908" s="12">
        <f t="shared" si="223"/>
        <v>2.4305666507537813</v>
      </c>
      <c r="H908" s="13">
        <f t="shared" si="224"/>
        <v>43.019778893370741</v>
      </c>
      <c r="I908" s="12">
        <f t="shared" si="225"/>
        <v>2.613148783875801</v>
      </c>
      <c r="M908" s="13">
        <f t="shared" si="226"/>
        <v>42.867641435850743</v>
      </c>
      <c r="N908" s="12">
        <f t="shared" si="227"/>
        <v>2.6708465888259898</v>
      </c>
      <c r="R908" s="13">
        <f t="shared" si="228"/>
        <v>42.822166506853549</v>
      </c>
      <c r="S908" s="12">
        <f t="shared" si="229"/>
        <v>2.6890884630820104</v>
      </c>
      <c r="X908" s="13">
        <f t="shared" si="230"/>
        <v>42.808042479703637</v>
      </c>
      <c r="Y908" s="12">
        <f t="shared" si="231"/>
        <v>2.6948566787710004</v>
      </c>
      <c r="AC908" s="13">
        <f t="shared" si="232"/>
        <v>42.803601492154201</v>
      </c>
      <c r="AD908" s="12">
        <f t="shared" si="233"/>
        <v>2.6966807117700737</v>
      </c>
      <c r="AH908" s="13">
        <f t="shared" si="234"/>
        <v>42.802199663921733</v>
      </c>
      <c r="AI908" s="12">
        <f t="shared" si="235"/>
        <v>2.6972575179600571</v>
      </c>
      <c r="AM908" s="13">
        <f t="shared" si="236"/>
        <v>42.801756620229092</v>
      </c>
      <c r="AN908" s="12">
        <f t="shared" si="237"/>
        <v>2.6974399197240762</v>
      </c>
    </row>
    <row r="909" spans="1:40" x14ac:dyDescent="0.3">
      <c r="A909" s="13">
        <f t="shared" si="238"/>
        <v>2.582260190634595</v>
      </c>
      <c r="C909" s="13">
        <f t="shared" ref="C909:C972" si="239">IF(D909&gt;=0,SQRT(2*(((1/C$5+D909+$A909)/2)^2+((D909+$A909-1/C$5)/2)^2+(($A909/($A909+1))*(1/C$5+D909+1))^2)/(1/C$5+D909-$A909)^2),IF(D910&lt;0,"A",C910))</f>
        <v>43.882552667074037</v>
      </c>
      <c r="D909" s="12">
        <f t="shared" ref="D909:D972" si="240">IF($A909+(2*$R$2)^-2-1/C$5&gt;=0,IF((     1+$AC$2*($A909+1)*    (   1+($A909+1)*2*$R$2^2/(1+SQRT(4*$A909*$R$2^2+1-4*$R$2^2/C$5))     )/$I$2   )^2    +($X$2*($A909+1)*    (   1+($A909+1)*2*$R$2^2/(1+SQRT(4*$A909*$R$2^2+1-4*$R$2^2/C$5))     )/$I$2             )^2&lt;$AS$2,(1/(2*$R$2)+SQRT($A909+(2*$R$2)^-2-1/C$5))^2,-1),-2)</f>
        <v>2.4670666308939349</v>
      </c>
      <c r="H909" s="13">
        <f t="shared" ref="H909:H972" si="241">IF(I909&gt;=0,SQRT(2*(((1/H$5+I909+$A909)/2)^2+((I909+$A909-1/H$5)/2)^2+(($A909/($A909+1))*(1/H$5+I909+1))^2)/(1/H$5+I909-$A909)^2),IF(I910&lt;0,"A",H910))</f>
        <v>43.315772645266108</v>
      </c>
      <c r="I909" s="12">
        <f t="shared" ref="I909:I972" si="242">IF($A909+(2*$R$2)^-2-1/H$5&gt;=0,IF((     1+$AC$2*($A909+1)*    (   1+($A909+1)*2*$R$2^2/(1+SQRT(4*$A909*$R$2^2+1-4*$R$2^2/H$5))     )/$I$2   )^2    +($X$2*($A909+1)*    (   1+($A909+1)*2*$R$2^2/(1+SQRT(4*$A909*$R$2^2+1-4*$R$2^2/H$5))     )/$I$2             )^2&lt;$AS$2,(1/(2*$R$2)+SQRT($A909+(2*$R$2)^-2-1/H$5))^2,-1),-2)</f>
        <v>2.6496098768278022</v>
      </c>
      <c r="M909" s="13">
        <f t="shared" ref="M909:M972" si="243">IF(N909&gt;=0,SQRT(2*(((1/M$5+N909+$A909)/2)^2+((N909+$A909-1/M$5)/2)^2+(($A909/($A909+1))*(1/M$5+N909+1))^2)/(1/M$5+N909-$A909)^2),IF(N910&lt;0,"A",M910))</f>
        <v>43.164721050066795</v>
      </c>
      <c r="N909" s="12">
        <f t="shared" ref="N909:N972" si="244">IF($A909+(2*$R$2)^-2-1/M$5&gt;=0,IF((     1+$AC$2*($A909+1)*    (   1+($A909+1)*2*$R$2^2/(1+SQRT(4*$A909*$R$2^2+1-4*$R$2^2/M$5))     )/$I$2   )^2    +($X$2*($A909+1)*    (   1+($A909+1)*2*$R$2^2/(1+SQRT(4*$A909*$R$2^2+1-4*$R$2^2/M$5))     )/$I$2             )^2&lt;$AS$2,(1/(2*$R$2)+SQRT($A909+(2*$R$2)^-2-1/M$5))^2,-1),-2)</f>
        <v>2.7072962401080258</v>
      </c>
      <c r="R909" s="13">
        <f t="shared" ref="R909:R972" si="245">IF(S909&gt;=0,SQRT(2*(((1/R$5+S909+$A909)/2)^2+((S909+$A909-1/R$5)/2)^2+(($A909/($A909+1))*(1/R$5+S909+1))^2)/(1/R$5+S909-$A909)^2),IF(S910&lt;0,"A",R910))</f>
        <v>43.119535491164989</v>
      </c>
      <c r="S909" s="12">
        <f t="shared" ref="S909:S972" si="246">IF($A909+(2*$R$2)^-2-1/R$5&gt;=0,IF((     1+$AC$2*($A909+1)*    (   1+($A909+1)*2*$R$2^2/(1+SQRT(4*$A909*$R$2^2+1-4*$R$2^2/R$5))     )/$I$2   )^2    +($X$2*($A909+1)*    (   1+($A909+1)*2*$R$2^2/(1+SQRT(4*$A909*$R$2^2+1-4*$R$2^2/R$5))     )/$I$2             )^2&lt;$AS$2,(1/(2*$R$2)+SQRT($A909+(2*$R$2)^-2-1/R$5))^2,-1),-2)</f>
        <v>2.7255345747057276</v>
      </c>
      <c r="X909" s="13">
        <f t="shared" ref="X909:X972" si="247">IF(Y909&gt;=0,SQRT(2*(((1/X$5+Y909+$A909)/2)^2+((Y909+$A909-1/X$5)/2)^2+(($A909/($A909+1))*(1/X$5+Y909+1))^2)/(1/X$5+Y909-$A909)^2),IF(Y910&lt;0,"A",X910))</f>
        <v>43.105497810523772</v>
      </c>
      <c r="Y909" s="12">
        <f t="shared" ref="Y909:Y972" si="248">IF($A909+(2*$R$2)^-2-1/X$5&gt;=0,IF((     1+$AC$2*($A909+1)*    (   1+($A909+1)*2*$R$2^2/(1+SQRT(4*$A909*$R$2^2+1-4*$R$2^2/X$5))     )/$I$2   )^2    +($X$2*($A909+1)*    (   1+($A909+1)*2*$R$2^2/(1+SQRT(4*$A909*$R$2^2+1-4*$R$2^2/X$5))     )/$I$2             )^2&lt;$AS$2,(1/(2*$R$2)+SQRT($A909+(2*$R$2)^-2-1/X$5))^2,-1),-2)</f>
        <v>2.7313016787050133</v>
      </c>
      <c r="AC909" s="13">
        <f t="shared" ref="AC909:AC972" si="249">IF(AD909&gt;=0,SQRT(2*(((1/AC$5+AD909+$A909)/2)^2+((AD909+$A909-1/AC$5)/2)^2+(($A909/($A909+1))*(1/AC$5+AD909+1))^2)/(1/AC$5+AD909-$A909)^2),IF(AD910&lt;0,"A",AC910))</f>
        <v>43.101083619431122</v>
      </c>
      <c r="AD909" s="12">
        <f t="shared" ref="AD909:AD972" si="250">IF($A909+(2*$R$2)^-2-1/AC$5&gt;=0,IF((     1+$AC$2*($A909+1)*    (   1+($A909+1)*2*$R$2^2/(1+SQRT(4*$A909*$R$2^2+1-4*$R$2^2/AC$5))     )/$I$2   )^2    +($X$2*($A909+1)*    (   1+($A909+1)*2*$R$2^2/(1+SQRT(4*$A909*$R$2^2+1-4*$R$2^2/AC$5))     )/$I$2             )^2&lt;$AS$2,(1/(2*$R$2)+SQRT($A909+(2*$R$2)^-2-1/AC$5))^2,-1),-2)</f>
        <v>2.7331253609155475</v>
      </c>
      <c r="AH909" s="13">
        <f t="shared" ref="AH909:AH972" si="251">IF(AI909&gt;=0,SQRT(2*(((1/AH$5+AI909+$A909)/2)^2+((AI909+$A909-1/AH$5)/2)^2+(($A909/($A909+1))*(1/AH$5+AI909+1))^2)/(1/AH$5+AI909-$A909)^2),IF(AI910&lt;0,"A",AH910))</f>
        <v>43.099690214340804</v>
      </c>
      <c r="AI909" s="12">
        <f t="shared" ref="AI909:AI972" si="252">IF($A909+(2*$R$2)^-2-1/AH$5&gt;=0,IF((     1+$AC$2*($A909+1)*    (   1+($A909+1)*2*$R$2^2/(1+SQRT(4*$A909*$R$2^2+1-4*$R$2^2/AH$5))     )/$I$2   )^2    +($X$2*($A909+1)*    (   1+($A909+1)*2*$R$2^2/(1+SQRT(4*$A909*$R$2^2+1-4*$R$2^2/AH$5))     )/$I$2             )^2&lt;$AS$2,(1/(2*$R$2)+SQRT($A909+(2*$R$2)^-2-1/AH$5))^2,-1),-2)</f>
        <v>2.7337020562521199</v>
      </c>
      <c r="AM909" s="13">
        <f t="shared" ref="AM909:AM972" si="253">IF(AN909&gt;=0,SQRT(2*(((1/AM$5+AN909+$A909)/2)^2+((AN909+$A909-1/AM$5)/2)^2+(($A909/($A909+1))*(1/AM$5+AN909+1))^2)/(1/AM$5+AN909-$A909)^2),IF(AN910&lt;0,"A",AM910))</f>
        <v>43.099249829222458</v>
      </c>
      <c r="AN909" s="12">
        <f t="shared" ref="AN909:AN972" si="254">IF($A909+(2*$R$2)^-2-1/AM$5&gt;=0,IF((     1+$AC$2*($A909+1)*    (   1+($A909+1)*2*$R$2^2/(1+SQRT(4*$A909*$R$2^2+1-4*$R$2^2/AM$5))     )/$I$2   )^2    +($X$2*($A909+1)*    (   1+($A909+1)*2*$R$2^2/(1+SQRT(4*$A909*$R$2^2+1-4*$R$2^2/AM$5))     )/$I$2             )^2&lt;$AS$2,(1/(2*$R$2)+SQRT($A909+(2*$R$2)^-2-1/AM$5))^2,-1),-2)</f>
        <v>2.7338844229687735</v>
      </c>
    </row>
    <row r="910" spans="1:40" x14ac:dyDescent="0.3">
      <c r="A910" s="13">
        <f t="shared" si="238"/>
        <v>2.6181830082189856</v>
      </c>
      <c r="C910" s="13">
        <f t="shared" si="239"/>
        <v>44.175251027852475</v>
      </c>
      <c r="D910" s="12">
        <f t="shared" si="240"/>
        <v>2.5040660847106131</v>
      </c>
      <c r="H910" s="13">
        <f t="shared" si="241"/>
        <v>43.613811657733123</v>
      </c>
      <c r="I910" s="12">
        <f t="shared" si="242"/>
        <v>2.6865707679638184</v>
      </c>
      <c r="M910" s="13">
        <f t="shared" si="243"/>
        <v>43.463836975826482</v>
      </c>
      <c r="N910" s="12">
        <f t="shared" si="244"/>
        <v>2.7442457731877639</v>
      </c>
      <c r="R910" s="13">
        <f t="shared" si="245"/>
        <v>43.418939073278331</v>
      </c>
      <c r="S910" s="12">
        <f t="shared" si="246"/>
        <v>2.7624805929192142</v>
      </c>
      <c r="X910" s="13">
        <f t="shared" si="247"/>
        <v>43.404987300665162</v>
      </c>
      <c r="Y910" s="12">
        <f t="shared" si="248"/>
        <v>2.7682465929108417</v>
      </c>
      <c r="AC910" s="13">
        <f t="shared" si="249"/>
        <v>43.400599777470106</v>
      </c>
      <c r="AD910" s="12">
        <f t="shared" si="250"/>
        <v>2.770069926746535</v>
      </c>
      <c r="AH910" s="13">
        <f t="shared" si="251"/>
        <v>43.399214755870027</v>
      </c>
      <c r="AI910" s="12">
        <f t="shared" si="252"/>
        <v>2.770646511991425</v>
      </c>
      <c r="AM910" s="13">
        <f t="shared" si="253"/>
        <v>43.398777016887081</v>
      </c>
      <c r="AN910" s="12">
        <f t="shared" si="254"/>
        <v>2.7708288439014375</v>
      </c>
    </row>
    <row r="911" spans="1:40" x14ac:dyDescent="0.3">
      <c r="A911" s="13">
        <f t="shared" si="238"/>
        <v>2.6546055619755418</v>
      </c>
      <c r="C911" s="13">
        <f t="shared" si="239"/>
        <v>44.470080505881874</v>
      </c>
      <c r="D911" s="12">
        <f t="shared" si="240"/>
        <v>2.5415719220727611</v>
      </c>
      <c r="H911" s="13">
        <f t="shared" si="241"/>
        <v>43.913909908029837</v>
      </c>
      <c r="I911" s="12">
        <f t="shared" si="242"/>
        <v>2.7240383636045697</v>
      </c>
      <c r="M911" s="13">
        <f t="shared" si="243"/>
        <v>43.765003293899369</v>
      </c>
      <c r="N911" s="12">
        <f t="shared" si="244"/>
        <v>2.7817020937071697</v>
      </c>
      <c r="R911" s="13">
        <f t="shared" si="245"/>
        <v>43.720391343246661</v>
      </c>
      <c r="S911" s="12">
        <f t="shared" si="246"/>
        <v>2.799933423184954</v>
      </c>
      <c r="X911" s="13">
        <f t="shared" si="247"/>
        <v>43.70652504105032</v>
      </c>
      <c r="Y911" s="12">
        <f t="shared" si="248"/>
        <v>2.8056983267974842</v>
      </c>
      <c r="AC911" s="13">
        <f t="shared" si="249"/>
        <v>43.702164057269286</v>
      </c>
      <c r="AD911" s="12">
        <f t="shared" si="250"/>
        <v>2.8075213146554443</v>
      </c>
      <c r="AH911" s="13">
        <f t="shared" si="251"/>
        <v>43.700787379512477</v>
      </c>
      <c r="AI911" s="12">
        <f t="shared" si="252"/>
        <v>2.8080977905651636</v>
      </c>
      <c r="AM911" s="13">
        <f t="shared" si="253"/>
        <v>43.700352274225679</v>
      </c>
      <c r="AN911" s="12">
        <f t="shared" si="254"/>
        <v>2.8082800879076126</v>
      </c>
    </row>
    <row r="912" spans="1:40" x14ac:dyDescent="0.3">
      <c r="A912" s="13">
        <f t="shared" si="238"/>
        <v>2.6915348039269102</v>
      </c>
      <c r="C912" s="13">
        <f t="shared" si="239"/>
        <v>44.767053794618967</v>
      </c>
      <c r="D912" s="12">
        <f t="shared" si="240"/>
        <v>2.5795911485069007</v>
      </c>
      <c r="H912" s="13">
        <f t="shared" si="241"/>
        <v>44.216081477567656</v>
      </c>
      <c r="I912" s="12">
        <f t="shared" si="242"/>
        <v>2.7620196657853771</v>
      </c>
      <c r="M912" s="13">
        <f t="shared" si="243"/>
        <v>44.068234187383965</v>
      </c>
      <c r="N912" s="12">
        <f t="shared" si="244"/>
        <v>2.8196722030297297</v>
      </c>
      <c r="R912" s="13">
        <f t="shared" si="245"/>
        <v>44.023906493382526</v>
      </c>
      <c r="S912" s="12">
        <f t="shared" si="246"/>
        <v>2.8379000666883711</v>
      </c>
      <c r="X912" s="13">
        <f t="shared" si="247"/>
        <v>44.010125224880092</v>
      </c>
      <c r="Y912" s="12">
        <f t="shared" si="248"/>
        <v>2.8436638814972621</v>
      </c>
      <c r="AC912" s="13">
        <f t="shared" si="249"/>
        <v>44.005790652116296</v>
      </c>
      <c r="AD912" s="12">
        <f t="shared" si="250"/>
        <v>2.8454865257581159</v>
      </c>
      <c r="AH912" s="13">
        <f t="shared" si="251"/>
        <v>44.004422278563794</v>
      </c>
      <c r="AI912" s="12">
        <f t="shared" si="252"/>
        <v>2.8460628930839964</v>
      </c>
      <c r="AM912" s="13">
        <f t="shared" si="253"/>
        <v>44.003989794533965</v>
      </c>
      <c r="AN912" s="12">
        <f t="shared" si="254"/>
        <v>2.8462451560963267</v>
      </c>
    </row>
    <row r="913" spans="1:40" x14ac:dyDescent="0.3">
      <c r="A913" s="13">
        <f t="shared" si="238"/>
        <v>2.728977782808037</v>
      </c>
      <c r="C913" s="13">
        <f t="shared" si="239"/>
        <v>45.066183726438126</v>
      </c>
      <c r="D913" s="12">
        <f t="shared" si="240"/>
        <v>2.6181308665278609</v>
      </c>
      <c r="H913" s="13">
        <f t="shared" si="241"/>
        <v>44.520340552530747</v>
      </c>
      <c r="I913" s="12">
        <f t="shared" si="242"/>
        <v>2.8005217735856092</v>
      </c>
      <c r="M913" s="13">
        <f t="shared" si="243"/>
        <v>44.37354394237002</v>
      </c>
      <c r="N913" s="12">
        <f t="shared" si="244"/>
        <v>2.8581631995697951</v>
      </c>
      <c r="R913" s="13">
        <f t="shared" si="245"/>
        <v>44.329498818922339</v>
      </c>
      <c r="S913" s="12">
        <f t="shared" si="246"/>
        <v>2.8763876216671607</v>
      </c>
      <c r="X913" s="13">
        <f t="shared" si="247"/>
        <v>44.31580214829814</v>
      </c>
      <c r="Y913" s="12">
        <f t="shared" si="248"/>
        <v>2.8821503551951455</v>
      </c>
      <c r="AC913" s="13">
        <f t="shared" si="249"/>
        <v>44.311493858250948</v>
      </c>
      <c r="AD913" s="12">
        <f t="shared" si="250"/>
        <v>2.8839726582231533</v>
      </c>
      <c r="AH913" s="13">
        <f t="shared" si="251"/>
        <v>44.310133749275032</v>
      </c>
      <c r="AI913" s="12">
        <f t="shared" si="252"/>
        <v>2.884548917711383</v>
      </c>
      <c r="AM913" s="13">
        <f t="shared" si="253"/>
        <v>44.309703874065534</v>
      </c>
      <c r="AN913" s="12">
        <f t="shared" si="254"/>
        <v>2.8847311466294125</v>
      </c>
    </row>
    <row r="914" spans="1:40" x14ac:dyDescent="0.3">
      <c r="A914" s="13">
        <f t="shared" si="238"/>
        <v>2.7669416454115092</v>
      </c>
      <c r="C914" s="13">
        <f t="shared" si="239"/>
        <v>45.367483272267592</v>
      </c>
      <c r="D914" s="12">
        <f t="shared" si="240"/>
        <v>2.6571982769878346</v>
      </c>
      <c r="H914" s="13">
        <f t="shared" si="241"/>
        <v>44.826701424500698</v>
      </c>
      <c r="I914" s="12">
        <f t="shared" si="242"/>
        <v>2.8395518844764922</v>
      </c>
      <c r="M914" s="13">
        <f t="shared" si="243"/>
        <v>44.680946948602575</v>
      </c>
      <c r="N914" s="12">
        <f t="shared" si="244"/>
        <v>2.8971822801403011</v>
      </c>
      <c r="R914" s="13">
        <f t="shared" si="245"/>
        <v>44.637182718692493</v>
      </c>
      <c r="S914" s="12">
        <f t="shared" si="246"/>
        <v>2.915403284758991</v>
      </c>
      <c r="X914" s="13">
        <f t="shared" si="247"/>
        <v>44.623570211056951</v>
      </c>
      <c r="Y914" s="12">
        <f t="shared" si="248"/>
        <v>2.9211649444764523</v>
      </c>
      <c r="AC914" s="13">
        <f t="shared" si="249"/>
        <v>44.619288075531486</v>
      </c>
      <c r="AD914" s="12">
        <f t="shared" si="250"/>
        <v>2.9229869086196203</v>
      </c>
      <c r="AH914" s="13">
        <f t="shared" si="251"/>
        <v>44.617936191519505</v>
      </c>
      <c r="AI914" s="12">
        <f t="shared" si="252"/>
        <v>2.9235630610112766</v>
      </c>
      <c r="AM914" s="13">
        <f t="shared" si="253"/>
        <v>44.617508912695946</v>
      </c>
      <c r="AN914" s="12">
        <f t="shared" si="254"/>
        <v>2.9237452560692128</v>
      </c>
    </row>
    <row r="915" spans="1:40" x14ac:dyDescent="0.3">
      <c r="A915" s="13">
        <f t="shared" si="238"/>
        <v>2.8054336379517135</v>
      </c>
      <c r="C915" s="13">
        <f t="shared" si="239"/>
        <v>45.670965541263342</v>
      </c>
      <c r="D915" s="12">
        <f t="shared" si="240"/>
        <v>2.6968006804442362</v>
      </c>
      <c r="H915" s="13">
        <f t="shared" si="241"/>
        <v>45.135178491084865</v>
      </c>
      <c r="I915" s="12">
        <f t="shared" si="242"/>
        <v>2.8791172956877573</v>
      </c>
      <c r="M915" s="13">
        <f t="shared" si="243"/>
        <v>44.990457700151659</v>
      </c>
      <c r="N915" s="12">
        <f t="shared" si="244"/>
        <v>2.9367367413193128</v>
      </c>
      <c r="R915" s="13">
        <f t="shared" si="245"/>
        <v>44.94697269577879</v>
      </c>
      <c r="S915" s="12">
        <f t="shared" si="246"/>
        <v>2.9549543523680448</v>
      </c>
      <c r="X915" s="13">
        <f t="shared" si="247"/>
        <v>44.933443917187304</v>
      </c>
      <c r="Y915" s="12">
        <f t="shared" si="248"/>
        <v>2.9607149456933848</v>
      </c>
      <c r="AC915" s="13">
        <f t="shared" si="249"/>
        <v>44.929187808103499</v>
      </c>
      <c r="AD915" s="12">
        <f t="shared" si="250"/>
        <v>2.962536573283578</v>
      </c>
      <c r="AH915" s="13">
        <f t="shared" si="251"/>
        <v>44.927844109461219</v>
      </c>
      <c r="AI915" s="12">
        <f t="shared" si="252"/>
        <v>2.9631126193146624</v>
      </c>
      <c r="AM915" s="13">
        <f t="shared" si="253"/>
        <v>44.927419414593246</v>
      </c>
      <c r="AN915" s="12">
        <f t="shared" si="254"/>
        <v>2.9632947807451102</v>
      </c>
    </row>
    <row r="916" spans="1:40" x14ac:dyDescent="0.3">
      <c r="A916" s="13">
        <f t="shared" si="238"/>
        <v>2.8444611074479123</v>
      </c>
      <c r="C916" s="13">
        <f t="shared" si="239"/>
        <v>45.976643780516959</v>
      </c>
      <c r="D916" s="12">
        <f t="shared" si="240"/>
        <v>2.7369454785464575</v>
      </c>
      <c r="H916" s="13">
        <f t="shared" si="241"/>
        <v>45.445786256548573</v>
      </c>
      <c r="I916" s="12">
        <f t="shared" si="242"/>
        <v>2.9192254055932176</v>
      </c>
      <c r="M916" s="13">
        <f t="shared" si="243"/>
        <v>45.302090796081643</v>
      </c>
      <c r="N916" s="12">
        <f t="shared" si="244"/>
        <v>2.976833980835516</v>
      </c>
      <c r="R916" s="13">
        <f t="shared" si="245"/>
        <v>45.258883358199597</v>
      </c>
      <c r="S916" s="12">
        <f t="shared" si="246"/>
        <v>2.995048222050487</v>
      </c>
      <c r="X916" s="13">
        <f t="shared" si="247"/>
        <v>45.245437875670142</v>
      </c>
      <c r="Y916" s="12">
        <f t="shared" si="248"/>
        <v>3.0008077563504991</v>
      </c>
      <c r="AC916" s="13">
        <f t="shared" si="249"/>
        <v>45.241207665072459</v>
      </c>
      <c r="AD916" s="12">
        <f t="shared" si="250"/>
        <v>3.0026290497035504</v>
      </c>
      <c r="AH916" s="13">
        <f t="shared" si="251"/>
        <v>45.239872112227424</v>
      </c>
      <c r="AI916" s="12">
        <f t="shared" si="252"/>
        <v>3.0032049901050226</v>
      </c>
      <c r="AM916" s="13">
        <f t="shared" si="253"/>
        <v>45.239449988889945</v>
      </c>
      <c r="AN916" s="12">
        <f t="shared" si="254"/>
        <v>3.0033871181389951</v>
      </c>
    </row>
    <row r="917" spans="1:40" x14ac:dyDescent="0.3">
      <c r="A917" s="13">
        <f t="shared" si="238"/>
        <v>2.8840315031266046</v>
      </c>
      <c r="C917" s="13">
        <f t="shared" si="239"/>
        <v>46.284531374799705</v>
      </c>
      <c r="D917" s="12">
        <f t="shared" si="240"/>
        <v>2.7776401754418902</v>
      </c>
      <c r="H917" s="13">
        <f t="shared" si="241"/>
        <v>45.758539332452678</v>
      </c>
      <c r="I917" s="12">
        <f t="shared" si="242"/>
        <v>2.9598837151156441</v>
      </c>
      <c r="M917" s="13">
        <f t="shared" si="243"/>
        <v>45.615860941127394</v>
      </c>
      <c r="N917" s="12">
        <f t="shared" si="244"/>
        <v>3.0174814989729981</v>
      </c>
      <c r="R917" s="13">
        <f t="shared" si="245"/>
        <v>45.572929419582017</v>
      </c>
      <c r="S917" s="12">
        <f t="shared" si="246"/>
        <v>3.0356923939192391</v>
      </c>
      <c r="X917" s="13">
        <f t="shared" si="247"/>
        <v>45.559566801112872</v>
      </c>
      <c r="Y917" s="12">
        <f t="shared" si="248"/>
        <v>3.0414508765094745</v>
      </c>
      <c r="AC917" s="13">
        <f t="shared" si="249"/>
        <v>45.55536236117976</v>
      </c>
      <c r="AD917" s="12">
        <f t="shared" si="250"/>
        <v>3.0432718379252934</v>
      </c>
      <c r="AH917" s="13">
        <f t="shared" si="251"/>
        <v>45.55403491458388</v>
      </c>
      <c r="AI917" s="12">
        <f t="shared" si="252"/>
        <v>3.0438476734231079</v>
      </c>
      <c r="AM917" s="13">
        <f t="shared" si="253"/>
        <v>45.553615350357937</v>
      </c>
      <c r="AN917" s="12">
        <f t="shared" si="254"/>
        <v>3.0440297682900375</v>
      </c>
    </row>
    <row r="918" spans="1:40" x14ac:dyDescent="0.3">
      <c r="A918" s="13">
        <f t="shared" si="238"/>
        <v>2.9241523778433356</v>
      </c>
      <c r="C918" s="13">
        <f t="shared" si="239"/>
        <v>46.594641846339762</v>
      </c>
      <c r="D918" s="12">
        <f t="shared" si="240"/>
        <v>2.8188923792013747</v>
      </c>
      <c r="H918" s="13">
        <f t="shared" si="241"/>
        <v>46.073452438293167</v>
      </c>
      <c r="I918" s="12">
        <f t="shared" si="242"/>
        <v>3.0010998291511077</v>
      </c>
      <c r="M918" s="13">
        <f t="shared" si="243"/>
        <v>45.931782946371122</v>
      </c>
      <c r="N918" s="12">
        <f t="shared" si="244"/>
        <v>3.0586868999955001</v>
      </c>
      <c r="R918" s="13">
        <f t="shared" si="245"/>
        <v>45.889125699840434</v>
      </c>
      <c r="S918" s="12">
        <f t="shared" si="246"/>
        <v>3.0768944720682163</v>
      </c>
      <c r="X918" s="13">
        <f t="shared" si="247"/>
        <v>45.875845514428427</v>
      </c>
      <c r="Y918" s="12">
        <f t="shared" si="248"/>
        <v>3.0826519102133454</v>
      </c>
      <c r="AC918" s="13">
        <f t="shared" si="249"/>
        <v>45.871666717480558</v>
      </c>
      <c r="AD918" s="12">
        <f t="shared" si="250"/>
        <v>3.0844725419760302</v>
      </c>
      <c r="AH918" s="13">
        <f t="shared" si="251"/>
        <v>45.870347337613865</v>
      </c>
      <c r="AI918" s="12">
        <f t="shared" si="252"/>
        <v>3.0850482732911679</v>
      </c>
      <c r="AM918" s="13">
        <f t="shared" si="253"/>
        <v>45.869930320087491</v>
      </c>
      <c r="AN918" s="12">
        <f t="shared" si="254"/>
        <v>3.0852303352189177</v>
      </c>
    </row>
    <row r="919" spans="1:40" x14ac:dyDescent="0.3">
      <c r="A919" s="13">
        <f t="shared" si="238"/>
        <v>2.964831389524345</v>
      </c>
      <c r="C919" s="13">
        <f t="shared" si="239"/>
        <v>46.906988854630939</v>
      </c>
      <c r="D919" s="12">
        <f t="shared" si="240"/>
        <v>2.8607098032644815</v>
      </c>
      <c r="H919" s="13">
        <f t="shared" si="241"/>
        <v>46.390540402148382</v>
      </c>
      <c r="I919" s="12">
        <f t="shared" si="242"/>
        <v>3.0428814580131691</v>
      </c>
      <c r="M919" s="13">
        <f t="shared" si="243"/>
        <v>46.249871729923541</v>
      </c>
      <c r="N919" s="12">
        <f t="shared" si="244"/>
        <v>3.1004578935905247</v>
      </c>
      <c r="R919" s="13">
        <f t="shared" si="245"/>
        <v>46.207487125859338</v>
      </c>
      <c r="S919" s="12">
        <f t="shared" si="246"/>
        <v>3.1186621660164229</v>
      </c>
      <c r="X919" s="13">
        <f t="shared" si="247"/>
        <v>46.194288943516156</v>
      </c>
      <c r="Y919" s="12">
        <f t="shared" si="248"/>
        <v>3.1244185669305993</v>
      </c>
      <c r="AC919" s="13">
        <f t="shared" si="249"/>
        <v>46.190135662026094</v>
      </c>
      <c r="AD919" s="12">
        <f t="shared" si="250"/>
        <v>3.1262388713085421</v>
      </c>
      <c r="AH919" s="13">
        <f t="shared" si="251"/>
        <v>46.188824309399834</v>
      </c>
      <c r="AI919" s="12">
        <f t="shared" si="252"/>
        <v>3.1268144991570446</v>
      </c>
      <c r="AM919" s="13">
        <f t="shared" si="253"/>
        <v>46.188409826169377</v>
      </c>
      <c r="AN919" s="12">
        <f t="shared" si="254"/>
        <v>3.1269965283719179</v>
      </c>
    </row>
    <row r="920" spans="1:40" x14ac:dyDescent="0.3">
      <c r="A920" s="13">
        <f t="shared" si="238"/>
        <v>3.006076302628224</v>
      </c>
      <c r="C920" s="13">
        <f t="shared" si="239"/>
        <v>47.221586196273222</v>
      </c>
      <c r="D920" s="12">
        <f t="shared" si="240"/>
        <v>2.9031002679047817</v>
      </c>
      <c r="H920" s="13">
        <f t="shared" si="241"/>
        <v>46.709818161326474</v>
      </c>
      <c r="I920" s="12">
        <f t="shared" si="242"/>
        <v>3.0852364188971024</v>
      </c>
      <c r="M920" s="13">
        <f t="shared" si="243"/>
        <v>46.570142317608884</v>
      </c>
      <c r="N920" s="12">
        <f t="shared" si="244"/>
        <v>3.142802296333465</v>
      </c>
      <c r="R920" s="13">
        <f t="shared" si="245"/>
        <v>46.528028732179671</v>
      </c>
      <c r="S920" s="12">
        <f t="shared" si="246"/>
        <v>3.1610032921720679</v>
      </c>
      <c r="X920" s="13">
        <f t="shared" si="247"/>
        <v>46.514912123949728</v>
      </c>
      <c r="Y920" s="12">
        <f t="shared" si="248"/>
        <v>3.1667586630192837</v>
      </c>
      <c r="AC920" s="13">
        <f t="shared" si="249"/>
        <v>46.510784230549461</v>
      </c>
      <c r="AD920" s="12">
        <f t="shared" si="250"/>
        <v>3.1685786422652824</v>
      </c>
      <c r="AH920" s="13">
        <f t="shared" si="251"/>
        <v>46.509480865708952</v>
      </c>
      <c r="AI920" s="12">
        <f t="shared" si="252"/>
        <v>3.1691541673582857</v>
      </c>
      <c r="AM920" s="13">
        <f t="shared" si="253"/>
        <v>46.509068904380008</v>
      </c>
      <c r="AN920" s="12">
        <f t="shared" si="254"/>
        <v>3.169336164085037</v>
      </c>
    </row>
    <row r="921" spans="1:40" x14ac:dyDescent="0.3">
      <c r="A921" s="13">
        <f t="shared" si="238"/>
        <v>3.0478949896279781</v>
      </c>
      <c r="C921" s="13">
        <f t="shared" si="239"/>
        <v>47.538447804846008</v>
      </c>
      <c r="D921" s="12">
        <f t="shared" si="240"/>
        <v>2.946071701715506</v>
      </c>
      <c r="H921" s="13">
        <f t="shared" si="241"/>
        <v>47.031300763022486</v>
      </c>
      <c r="I921" s="12">
        <f t="shared" si="242"/>
        <v>3.1281726373645267</v>
      </c>
      <c r="M921" s="13">
        <f t="shared" si="243"/>
        <v>46.892609843652927</v>
      </c>
      <c r="N921" s="12">
        <f t="shared" si="244"/>
        <v>3.1857280331721625</v>
      </c>
      <c r="R921" s="13">
        <f t="shared" si="245"/>
        <v>46.850765661687404</v>
      </c>
      <c r="S921" s="12">
        <f t="shared" si="246"/>
        <v>3.2039257753171135</v>
      </c>
      <c r="X921" s="13">
        <f t="shared" si="247"/>
        <v>46.837730199664364</v>
      </c>
      <c r="Y921" s="12">
        <f t="shared" si="248"/>
        <v>3.2096801232115553</v>
      </c>
      <c r="AC921" s="13">
        <f t="shared" si="249"/>
        <v>46.833627567155126</v>
      </c>
      <c r="AD921" s="12">
        <f t="shared" si="250"/>
        <v>3.2114997795629159</v>
      </c>
      <c r="AH921" s="13">
        <f t="shared" si="251"/>
        <v>46.832332150682817</v>
      </c>
      <c r="AI921" s="12">
        <f t="shared" si="252"/>
        <v>3.2120752026066839</v>
      </c>
      <c r="AM921" s="13">
        <f t="shared" si="253"/>
        <v>46.831922698870635</v>
      </c>
      <c r="AN921" s="12">
        <f t="shared" si="254"/>
        <v>3.2122571670685311</v>
      </c>
    </row>
    <row r="922" spans="1:40" x14ac:dyDescent="0.3">
      <c r="A922" s="13">
        <f t="shared" si="238"/>
        <v>3.0902954325135883</v>
      </c>
      <c r="C922" s="13">
        <f t="shared" si="239"/>
        <v>47.85758775080761</v>
      </c>
      <c r="D922" s="12">
        <f t="shared" si="240"/>
        <v>2.9896321431156965</v>
      </c>
      <c r="H922" s="13">
        <f t="shared" si="241"/>
        <v>47.355003364974067</v>
      </c>
      <c r="I922" s="12">
        <f t="shared" si="242"/>
        <v>3.1716981488485647</v>
      </c>
      <c r="M922" s="13">
        <f t="shared" si="243"/>
        <v>47.217289551374854</v>
      </c>
      <c r="N922" s="12">
        <f t="shared" si="244"/>
        <v>3.2292431389319729</v>
      </c>
      <c r="R922" s="13">
        <f t="shared" si="245"/>
        <v>47.1757131663081</v>
      </c>
      <c r="S922" s="12">
        <f t="shared" si="246"/>
        <v>3.2474376501123237</v>
      </c>
      <c r="X922" s="13">
        <f t="shared" si="247"/>
        <v>47.162758423650459</v>
      </c>
      <c r="Y922" s="12">
        <f t="shared" si="248"/>
        <v>3.2531909821187281</v>
      </c>
      <c r="AC922" s="13">
        <f t="shared" si="249"/>
        <v>47.158680925009669</v>
      </c>
      <c r="AD922" s="12">
        <f t="shared" si="250"/>
        <v>3.2550103177973759</v>
      </c>
      <c r="AH922" s="13">
        <f t="shared" si="251"/>
        <v>47.157393417528581</v>
      </c>
      <c r="AI922" s="12">
        <f t="shared" si="252"/>
        <v>3.2555856394933316</v>
      </c>
      <c r="AM922" s="13">
        <f t="shared" si="253"/>
        <v>47.156986462860139</v>
      </c>
      <c r="AN922" s="12">
        <f t="shared" si="254"/>
        <v>3.2557675719119628</v>
      </c>
    </row>
    <row r="923" spans="1:40" x14ac:dyDescent="0.3">
      <c r="A923" s="13">
        <f t="shared" si="238"/>
        <v>3.1332857243155794</v>
      </c>
      <c r="C923" s="13">
        <f t="shared" si="239"/>
        <v>48.179020241424851</v>
      </c>
      <c r="D923" s="12">
        <f t="shared" si="240"/>
        <v>3.0337897418773538</v>
      </c>
      <c r="H923" s="13">
        <f t="shared" si="241"/>
        <v>47.680941236126564</v>
      </c>
      <c r="I923" s="12">
        <f t="shared" si="242"/>
        <v>3.2158211001800145</v>
      </c>
      <c r="M923" s="13">
        <f t="shared" si="243"/>
        <v>47.544196793883209</v>
      </c>
      <c r="N923" s="12">
        <f t="shared" si="244"/>
        <v>3.273355759841861</v>
      </c>
      <c r="R923" s="13">
        <f t="shared" si="245"/>
        <v>47.502886607702195</v>
      </c>
      <c r="S923" s="12">
        <f t="shared" si="246"/>
        <v>3.2915470626233532</v>
      </c>
      <c r="X923" s="13">
        <f t="shared" si="247"/>
        <v>47.490012158650053</v>
      </c>
      <c r="Y923" s="12">
        <f t="shared" si="248"/>
        <v>3.2972993857573552</v>
      </c>
      <c r="AC923" s="13">
        <f t="shared" si="249"/>
        <v>47.485959667041065</v>
      </c>
      <c r="AD923" s="12">
        <f t="shared" si="250"/>
        <v>3.2991184029699347</v>
      </c>
      <c r="AH923" s="13">
        <f t="shared" si="251"/>
        <v>47.484680029216598</v>
      </c>
      <c r="AI923" s="12">
        <f t="shared" si="252"/>
        <v>3.2996936240146968</v>
      </c>
      <c r="AM923" s="13">
        <f t="shared" si="253"/>
        <v>47.484275559330534</v>
      </c>
      <c r="AN923" s="12">
        <f t="shared" si="254"/>
        <v>3.2998755246102838</v>
      </c>
    </row>
    <row r="924" spans="1:40" x14ac:dyDescent="0.3">
      <c r="A924" s="13">
        <f t="shared" si="238"/>
        <v>3.1768740706497667</v>
      </c>
      <c r="C924" s="13">
        <f t="shared" si="239"/>
        <v>48.502759620732753</v>
      </c>
      <c r="D924" s="12">
        <f t="shared" si="240"/>
        <v>3.0785527606737455</v>
      </c>
      <c r="H924" s="13">
        <f t="shared" si="241"/>
        <v>48.009129757300244</v>
      </c>
      <c r="I924" s="12">
        <f t="shared" si="242"/>
        <v>3.2605497511347212</v>
      </c>
      <c r="M924" s="13">
        <f t="shared" si="243"/>
        <v>47.873347034774582</v>
      </c>
      <c r="N924" s="12">
        <f t="shared" si="244"/>
        <v>3.3180741550816935</v>
      </c>
      <c r="R924" s="13">
        <f t="shared" si="245"/>
        <v>47.832301457966189</v>
      </c>
      <c r="S924" s="12">
        <f t="shared" si="246"/>
        <v>3.3362622718680242</v>
      </c>
      <c r="X924" s="13">
        <f t="shared" si="247"/>
        <v>47.819506877857307</v>
      </c>
      <c r="Y924" s="12">
        <f t="shared" si="248"/>
        <v>3.3420135930965031</v>
      </c>
      <c r="AC924" s="13">
        <f t="shared" si="249"/>
        <v>47.815479266636309</v>
      </c>
      <c r="AD924" s="12">
        <f t="shared" si="250"/>
        <v>3.3438322940344873</v>
      </c>
      <c r="AH924" s="13">
        <f t="shared" si="251"/>
        <v>47.814207459180153</v>
      </c>
      <c r="AI924" s="12">
        <f t="shared" si="252"/>
        <v>3.3444074151198993</v>
      </c>
      <c r="AM924" s="13">
        <f t="shared" si="253"/>
        <v>47.813805461728123</v>
      </c>
      <c r="AN924" s="12">
        <f t="shared" si="254"/>
        <v>3.3445892841111067</v>
      </c>
    </row>
    <row r="925" spans="1:40" x14ac:dyDescent="0.3">
      <c r="A925" s="13">
        <f t="shared" si="238"/>
        <v>3.2210687912834324</v>
      </c>
      <c r="C925" s="13">
        <f t="shared" si="239"/>
        <v>48.828820369517842</v>
      </c>
      <c r="D925" s="12">
        <f t="shared" si="240"/>
        <v>3.1239295766491431</v>
      </c>
      <c r="H925" s="13">
        <f t="shared" si="241"/>
        <v>48.339584421863243</v>
      </c>
      <c r="I925" s="12">
        <f t="shared" si="242"/>
        <v>3.3058924760023887</v>
      </c>
      <c r="M925" s="13">
        <f t="shared" si="243"/>
        <v>48.204755848837394</v>
      </c>
      <c r="N925" s="12">
        <f t="shared" si="244"/>
        <v>3.3634066983509716</v>
      </c>
      <c r="R925" s="13">
        <f t="shared" si="245"/>
        <v>48.163973300337815</v>
      </c>
      <c r="S925" s="12">
        <f t="shared" si="246"/>
        <v>3.3815916513850461</v>
      </c>
      <c r="X925" s="13">
        <f t="shared" si="247"/>
        <v>48.151258165622231</v>
      </c>
      <c r="Y925" s="12">
        <f t="shared" si="248"/>
        <v>3.3873419776264746</v>
      </c>
      <c r="AC925" s="13">
        <f t="shared" si="249"/>
        <v>48.147255308346331</v>
      </c>
      <c r="AD925" s="12">
        <f t="shared" si="250"/>
        <v>3.3891603644662678</v>
      </c>
      <c r="AH925" s="13">
        <f t="shared" si="251"/>
        <v>48.145991292018856</v>
      </c>
      <c r="AI925" s="12">
        <f t="shared" si="252"/>
        <v>3.3897353862794315</v>
      </c>
      <c r="AM925" s="13">
        <f t="shared" si="253"/>
        <v>48.145591754666548</v>
      </c>
      <c r="AN925" s="12">
        <f t="shared" si="254"/>
        <v>3.3899172238834265</v>
      </c>
    </row>
    <row r="926" spans="1:40" x14ac:dyDescent="0.3">
      <c r="A926" s="13">
        <f t="shared" si="238"/>
        <v>3.265878321723358</v>
      </c>
      <c r="C926" s="13">
        <f t="shared" si="239"/>
        <v>49.157217105330687</v>
      </c>
      <c r="D926" s="12">
        <f t="shared" si="240"/>
        <v>3.1699286830104012</v>
      </c>
      <c r="H926" s="13">
        <f t="shared" si="241"/>
        <v>48.672320836408531</v>
      </c>
      <c r="I926" s="12">
        <f t="shared" si="242"/>
        <v>3.3518577651772694</v>
      </c>
      <c r="M926" s="13">
        <f t="shared" si="243"/>
        <v>48.538438922759816</v>
      </c>
      <c r="N926" s="12">
        <f t="shared" si="244"/>
        <v>3.4093618794594409</v>
      </c>
      <c r="R926" s="13">
        <f t="shared" si="245"/>
        <v>48.497917829902896</v>
      </c>
      <c r="S926" s="12">
        <f t="shared" si="246"/>
        <v>3.4275436908246215</v>
      </c>
      <c r="X926" s="13">
        <f t="shared" si="247"/>
        <v>48.485281718159094</v>
      </c>
      <c r="Y926" s="12">
        <f t="shared" si="248"/>
        <v>3.4332930289494037</v>
      </c>
      <c r="AC926" s="13">
        <f t="shared" si="249"/>
        <v>48.481303488594435</v>
      </c>
      <c r="AD926" s="12">
        <f t="shared" si="250"/>
        <v>3.435111103852444</v>
      </c>
      <c r="AH926" s="13">
        <f t="shared" si="251"/>
        <v>48.480047224207027</v>
      </c>
      <c r="AI926" s="12">
        <f t="shared" si="252"/>
        <v>3.4356860270757537</v>
      </c>
      <c r="AM926" s="13">
        <f t="shared" si="253"/>
        <v>48.479650134634902</v>
      </c>
      <c r="AN926" s="12">
        <f t="shared" si="254"/>
        <v>3.4358678335082167</v>
      </c>
    </row>
    <row r="927" spans="1:40" x14ac:dyDescent="0.3">
      <c r="A927" s="13">
        <f t="shared" si="238"/>
        <v>3.3113112148259072</v>
      </c>
      <c r="C927" s="13">
        <f t="shared" si="239"/>
        <v>49.487964582522594</v>
      </c>
      <c r="D927" s="12">
        <f t="shared" si="240"/>
        <v>3.2165586906405834</v>
      </c>
      <c r="H927" s="13">
        <f t="shared" si="241"/>
        <v>49.007354721436222</v>
      </c>
      <c r="I927" s="12">
        <f t="shared" si="242"/>
        <v>3.3984542267709168</v>
      </c>
      <c r="M927" s="13">
        <f t="shared" si="243"/>
        <v>48.874412055839421</v>
      </c>
      <c r="N927" s="12">
        <f t="shared" si="244"/>
        <v>3.4559483059397742</v>
      </c>
      <c r="R927" s="13">
        <f t="shared" si="245"/>
        <v>48.834150854309229</v>
      </c>
      <c r="S927" s="12">
        <f t="shared" si="246"/>
        <v>3.4741269975611058</v>
      </c>
      <c r="X927" s="13">
        <f t="shared" si="247"/>
        <v>48.821593344257842</v>
      </c>
      <c r="Y927" s="12">
        <f t="shared" si="248"/>
        <v>3.4798753543919223</v>
      </c>
      <c r="AC927" s="13">
        <f t="shared" si="249"/>
        <v>48.817639616386941</v>
      </c>
      <c r="AD927" s="12">
        <f t="shared" si="250"/>
        <v>3.4816931195047851</v>
      </c>
      <c r="AH927" s="13">
        <f t="shared" si="251"/>
        <v>48.816391064805536</v>
      </c>
      <c r="AI927" s="12">
        <f t="shared" si="252"/>
        <v>3.4822679448159559</v>
      </c>
      <c r="AM927" s="13">
        <f t="shared" si="253"/>
        <v>48.815996410709673</v>
      </c>
      <c r="AN927" s="12">
        <f t="shared" si="254"/>
        <v>3.4824497202910907</v>
      </c>
    </row>
    <row r="928" spans="1:40" x14ac:dyDescent="0.3">
      <c r="A928" s="13">
        <f t="shared" si="238"/>
        <v>3.357376142429545</v>
      </c>
      <c r="C928" s="13">
        <f t="shared" si="239"/>
        <v>49.821077692308656</v>
      </c>
      <c r="D928" s="12">
        <f t="shared" si="240"/>
        <v>3.2638283297350146</v>
      </c>
      <c r="H928" s="13">
        <f t="shared" si="241"/>
        <v>49.344701912040819</v>
      </c>
      <c r="I928" s="12">
        <f t="shared" si="242"/>
        <v>3.445690588247392</v>
      </c>
      <c r="M928" s="13">
        <f t="shared" si="243"/>
        <v>49.212691160700409</v>
      </c>
      <c r="N928" s="12">
        <f t="shared" si="244"/>
        <v>3.5031747046826993</v>
      </c>
      <c r="R928" s="13">
        <f t="shared" si="245"/>
        <v>49.172688294482143</v>
      </c>
      <c r="S928" s="12">
        <f t="shared" si="246"/>
        <v>3.5213502983281337</v>
      </c>
      <c r="X928" s="13">
        <f t="shared" si="247"/>
        <v>49.160208966001818</v>
      </c>
      <c r="Y928" s="12">
        <f t="shared" si="248"/>
        <v>3.5270976806402743</v>
      </c>
      <c r="AC928" s="13">
        <f t="shared" si="249"/>
        <v>49.156279614030886</v>
      </c>
      <c r="AD928" s="12">
        <f t="shared" si="250"/>
        <v>3.5289151380947748</v>
      </c>
      <c r="AH928" s="13">
        <f t="shared" si="251"/>
        <v>49.155038736177936</v>
      </c>
      <c r="AI928" s="12">
        <f t="shared" si="252"/>
        <v>3.5294898661668772</v>
      </c>
      <c r="AM928" s="13">
        <f t="shared" si="253"/>
        <v>49.154646505270847</v>
      </c>
      <c r="AN928" s="12">
        <f t="shared" si="254"/>
        <v>3.5296716108974211</v>
      </c>
    </row>
    <row r="929" spans="1:40" x14ac:dyDescent="0.3">
      <c r="A929" s="13">
        <f t="shared" si="238"/>
        <v>3.4040818970100095</v>
      </c>
      <c r="C929" s="13">
        <f t="shared" si="239"/>
        <v>50.156571462853371</v>
      </c>
      <c r="D929" s="12">
        <f t="shared" si="240"/>
        <v>3.3117464514599844</v>
      </c>
      <c r="H929" s="13">
        <f t="shared" si="241"/>
        <v>49.684378358602629</v>
      </c>
      <c r="I929" s="12">
        <f t="shared" si="242"/>
        <v>3.4935756980811399</v>
      </c>
      <c r="M929" s="13">
        <f t="shared" si="243"/>
        <v>49.553292264013216</v>
      </c>
      <c r="N929" s="12">
        <f t="shared" si="244"/>
        <v>3.5510499235948005</v>
      </c>
      <c r="R929" s="13">
        <f t="shared" si="245"/>
        <v>49.51354618534517</v>
      </c>
      <c r="S929" s="12">
        <f t="shared" si="246"/>
        <v>3.5692224408764091</v>
      </c>
      <c r="X929" s="13">
        <f t="shared" si="247"/>
        <v>49.501144619486467</v>
      </c>
      <c r="Y929" s="12">
        <f t="shared" si="248"/>
        <v>3.5749688553981089</v>
      </c>
      <c r="AC929" s="13">
        <f t="shared" si="249"/>
        <v>49.497239517853174</v>
      </c>
      <c r="AD929" s="12">
        <f t="shared" si="250"/>
        <v>3.5767860073114015</v>
      </c>
      <c r="AH929" s="13">
        <f t="shared" si="251"/>
        <v>49.496006274710119</v>
      </c>
      <c r="AI929" s="12">
        <f t="shared" si="252"/>
        <v>3.5773606388128933</v>
      </c>
      <c r="AM929" s="13">
        <f t="shared" si="253"/>
        <v>49.495616454722352</v>
      </c>
      <c r="AN929" s="12">
        <f t="shared" si="254"/>
        <v>3.5775423530101245</v>
      </c>
    </row>
    <row r="930" spans="1:40" x14ac:dyDescent="0.3">
      <c r="A930" s="13">
        <f t="shared" si="238"/>
        <v>3.4514373933585589</v>
      </c>
      <c r="C930" s="13">
        <f t="shared" si="239"/>
        <v>50.494461059381962</v>
      </c>
      <c r="D930" s="12">
        <f t="shared" si="240"/>
        <v>3.3603220296345162</v>
      </c>
      <c r="H930" s="13">
        <f t="shared" si="241"/>
        <v>50.026400127485594</v>
      </c>
      <c r="I930" s="12">
        <f t="shared" si="242"/>
        <v>3.5421185274379536</v>
      </c>
      <c r="M930" s="13">
        <f t="shared" si="243"/>
        <v>49.89623150721679</v>
      </c>
      <c r="N930" s="12">
        <f t="shared" si="244"/>
        <v>3.5995829332794211</v>
      </c>
      <c r="R930" s="13">
        <f t="shared" si="245"/>
        <v>49.856740676546003</v>
      </c>
      <c r="S930" s="12">
        <f t="shared" si="246"/>
        <v>3.6177523956545863</v>
      </c>
      <c r="X930" s="13">
        <f t="shared" si="247"/>
        <v>49.844416455544994</v>
      </c>
      <c r="Y930" s="12">
        <f t="shared" si="248"/>
        <v>3.6234978490673604</v>
      </c>
      <c r="AC930" s="13">
        <f t="shared" si="249"/>
        <v>49.840535478925354</v>
      </c>
      <c r="AD930" s="12">
        <f t="shared" si="250"/>
        <v>3.6253146975420405</v>
      </c>
      <c r="AH930" s="13">
        <f t="shared" si="251"/>
        <v>49.839309831535985</v>
      </c>
      <c r="AI930" s="12">
        <f t="shared" si="252"/>
        <v>3.6258892331367951</v>
      </c>
      <c r="AM930" s="13">
        <f t="shared" si="253"/>
        <v>49.838922410215282</v>
      </c>
      <c r="AN930" s="12">
        <f t="shared" si="254"/>
        <v>3.6260709170105483</v>
      </c>
    </row>
    <row r="931" spans="1:40" x14ac:dyDescent="0.3">
      <c r="A931" s="13">
        <f t="shared" si="238"/>
        <v>3.4994516702835656</v>
      </c>
      <c r="C931" s="13">
        <f t="shared" si="239"/>
        <v>50.834761784314217</v>
      </c>
      <c r="D931" s="12">
        <f t="shared" si="240"/>
        <v>3.4095641624354829</v>
      </c>
      <c r="H931" s="13">
        <f t="shared" si="241"/>
        <v>50.3707834017384</v>
      </c>
      <c r="I931" s="12">
        <f t="shared" si="242"/>
        <v>3.5913281718793111</v>
      </c>
      <c r="M931" s="13">
        <f t="shared" si="243"/>
        <v>50.241525147249611</v>
      </c>
      <c r="N931" s="12">
        <f t="shared" si="244"/>
        <v>3.648782828740917</v>
      </c>
      <c r="R931" s="13">
        <f t="shared" si="245"/>
        <v>50.202288033185148</v>
      </c>
      <c r="S931" s="12">
        <f t="shared" si="246"/>
        <v>3.666949257513525</v>
      </c>
      <c r="X931" s="13">
        <f t="shared" si="247"/>
        <v>50.19004074047804</v>
      </c>
      <c r="Y931" s="12">
        <f t="shared" si="248"/>
        <v>3.6726937564524946</v>
      </c>
      <c r="AC931" s="13">
        <f t="shared" si="249"/>
        <v>50.186183763792776</v>
      </c>
      <c r="AD931" s="12">
        <f t="shared" si="250"/>
        <v>3.6745103035767008</v>
      </c>
      <c r="AH931" s="13">
        <f t="shared" si="251"/>
        <v>50.184965673264855</v>
      </c>
      <c r="AI931" s="12">
        <f t="shared" si="252"/>
        <v>3.6750847439240415</v>
      </c>
      <c r="AM931" s="13">
        <f t="shared" si="253"/>
        <v>50.184580638378918</v>
      </c>
      <c r="AN931" s="12">
        <f t="shared" si="254"/>
        <v>3.6752663976827109</v>
      </c>
    </row>
    <row r="932" spans="1:40" x14ac:dyDescent="0.3">
      <c r="A932" s="13">
        <f t="shared" si="238"/>
        <v>3.5481338923357493</v>
      </c>
      <c r="C932" s="13">
        <f t="shared" si="239"/>
        <v>51.177489077420624</v>
      </c>
      <c r="D932" s="12">
        <f t="shared" si="240"/>
        <v>3.4594820741263566</v>
      </c>
      <c r="H932" s="13">
        <f t="shared" si="241"/>
        <v>50.717544481803202</v>
      </c>
      <c r="I932" s="12">
        <f t="shared" si="242"/>
        <v>3.6412138530903557</v>
      </c>
      <c r="M932" s="13">
        <f t="shared" si="243"/>
        <v>50.589189557281095</v>
      </c>
      <c r="N932" s="12">
        <f t="shared" si="244"/>
        <v>3.6986588311125792</v>
      </c>
      <c r="R932" s="13">
        <f t="shared" si="245"/>
        <v>50.550204636550198</v>
      </c>
      <c r="S932" s="12">
        <f t="shared" si="246"/>
        <v>3.7168222474341945</v>
      </c>
      <c r="X932" s="13">
        <f t="shared" si="247"/>
        <v>50.538033856785368</v>
      </c>
      <c r="Y932" s="12">
        <f t="shared" si="248"/>
        <v>3.7225657984884202</v>
      </c>
      <c r="AC932" s="13">
        <f t="shared" si="249"/>
        <v>50.534200755207983</v>
      </c>
      <c r="AD932" s="12">
        <f t="shared" si="250"/>
        <v>3.7243820463359292</v>
      </c>
      <c r="AH932" s="13">
        <f t="shared" si="251"/>
        <v>50.53299018271673</v>
      </c>
      <c r="AI932" s="12">
        <f t="shared" si="252"/>
        <v>3.7249563920906561</v>
      </c>
      <c r="AM932" s="13">
        <f t="shared" si="253"/>
        <v>50.532607522052061</v>
      </c>
      <c r="AN932" s="12">
        <f t="shared" si="254"/>
        <v>3.7251380159412122</v>
      </c>
    </row>
    <row r="933" spans="1:40" x14ac:dyDescent="0.3">
      <c r="A933" s="13">
        <f t="shared" si="238"/>
        <v>3.5974933515574206</v>
      </c>
      <c r="C933" s="13">
        <f t="shared" si="239"/>
        <v>51.522658516000796</v>
      </c>
      <c r="D933" s="12">
        <f t="shared" si="240"/>
        <v>3.5100851168099672</v>
      </c>
      <c r="H933" s="13">
        <f t="shared" si="241"/>
        <v>51.066699786226387</v>
      </c>
      <c r="I933" s="12">
        <f t="shared" si="242"/>
        <v>3.6917849206319175</v>
      </c>
      <c r="M933" s="13">
        <f t="shared" si="243"/>
        <v>50.939241227449692</v>
      </c>
      <c r="N933" s="12">
        <f t="shared" si="244"/>
        <v>3.7492202894085795</v>
      </c>
      <c r="R933" s="13">
        <f t="shared" si="245"/>
        <v>50.900506984853529</v>
      </c>
      <c r="S933" s="12">
        <f t="shared" si="246"/>
        <v>3.7673807142796134</v>
      </c>
      <c r="X933" s="13">
        <f t="shared" si="247"/>
        <v>50.8884123039063</v>
      </c>
      <c r="Y933" s="12">
        <f t="shared" si="248"/>
        <v>3.7731233239924138</v>
      </c>
      <c r="AC933" s="13">
        <f t="shared" si="249"/>
        <v>50.884602952869521</v>
      </c>
      <c r="AD933" s="12">
        <f t="shared" si="250"/>
        <v>3.7749392746227399</v>
      </c>
      <c r="AH933" s="13">
        <f t="shared" si="251"/>
        <v>50.883399859657828</v>
      </c>
      <c r="AI933" s="12">
        <f t="shared" si="252"/>
        <v>3.7755135264351689</v>
      </c>
      <c r="AM933" s="13">
        <f t="shared" si="253"/>
        <v>50.88301956102255</v>
      </c>
      <c r="AN933" s="12">
        <f t="shared" si="254"/>
        <v>3.7756951205831606</v>
      </c>
    </row>
    <row r="934" spans="1:40" x14ac:dyDescent="0.3">
      <c r="A934" s="13">
        <f t="shared" si="238"/>
        <v>3.6475394692560776</v>
      </c>
      <c r="C934" s="13">
        <f t="shared" si="239"/>
        <v>51.870285815083029</v>
      </c>
      <c r="D934" s="12">
        <f t="shared" si="240"/>
        <v>3.5613827722056146</v>
      </c>
      <c r="H934" s="13">
        <f t="shared" si="241"/>
        <v>51.418265852377608</v>
      </c>
      <c r="I934" s="12">
        <f t="shared" si="242"/>
        <v>3.7430508537168943</v>
      </c>
      <c r="M934" s="13">
        <f t="shared" si="243"/>
        <v>51.291696765605003</v>
      </c>
      <c r="N934" s="12">
        <f t="shared" si="244"/>
        <v>3.8004766823002898</v>
      </c>
      <c r="R934" s="13">
        <f t="shared" si="245"/>
        <v>51.25321169397585</v>
      </c>
      <c r="S934" s="12">
        <f t="shared" si="246"/>
        <v>3.8186341365711556</v>
      </c>
      <c r="X934" s="13">
        <f t="shared" si="247"/>
        <v>51.241192698960738</v>
      </c>
      <c r="Y934" s="12">
        <f t="shared" si="248"/>
        <v>3.8243758114404329</v>
      </c>
      <c r="AC934" s="13">
        <f t="shared" si="249"/>
        <v>51.237406974162063</v>
      </c>
      <c r="AD934" s="12">
        <f t="shared" si="250"/>
        <v>3.8261914668989299</v>
      </c>
      <c r="AH934" s="13">
        <f t="shared" si="251"/>
        <v>51.236211321545767</v>
      </c>
      <c r="AI934" s="12">
        <f t="shared" si="252"/>
        <v>3.8267656254149123</v>
      </c>
      <c r="AM934" s="13">
        <f t="shared" si="253"/>
        <v>51.235833372768532</v>
      </c>
      <c r="AN934" s="12">
        <f t="shared" si="254"/>
        <v>3.8269471900644834</v>
      </c>
    </row>
    <row r="935" spans="1:40" x14ac:dyDescent="0.3">
      <c r="A935" s="13">
        <f t="shared" si="238"/>
        <v>3.6982817978026574</v>
      </c>
      <c r="C935" s="13">
        <f t="shared" si="239"/>
        <v>52.22038682764682</v>
      </c>
      <c r="D935" s="12">
        <f t="shared" si="240"/>
        <v>3.6133846534508272</v>
      </c>
      <c r="H935" s="13">
        <f t="shared" si="241"/>
        <v>51.772259337172564</v>
      </c>
      <c r="I935" s="12">
        <f t="shared" si="242"/>
        <v>3.7950212630113098</v>
      </c>
      <c r="M935" s="13">
        <f t="shared" si="243"/>
        <v>51.646572898054458</v>
      </c>
      <c r="N935" s="12">
        <f t="shared" si="244"/>
        <v>3.852437619917275</v>
      </c>
      <c r="R935" s="13">
        <f t="shared" si="245"/>
        <v>51.608335498214686</v>
      </c>
      <c r="S935" s="12">
        <f t="shared" si="246"/>
        <v>3.8705921242895296</v>
      </c>
      <c r="X935" s="13">
        <f t="shared" si="247"/>
        <v>51.596391777497558</v>
      </c>
      <c r="Y935" s="12">
        <f t="shared" si="248"/>
        <v>3.8763328707680915</v>
      </c>
      <c r="AC935" s="13">
        <f t="shared" si="249"/>
        <v>51.592629554906928</v>
      </c>
      <c r="AD935" s="12">
        <f t="shared" si="250"/>
        <v>3.8781482330860451</v>
      </c>
      <c r="AH935" s="13">
        <f t="shared" si="251"/>
        <v>51.591441304274866</v>
      </c>
      <c r="AI935" s="12">
        <f t="shared" si="252"/>
        <v>3.878722298947006</v>
      </c>
      <c r="AM935" s="13">
        <f t="shared" si="253"/>
        <v>51.591065693206616</v>
      </c>
      <c r="AN935" s="12">
        <f t="shared" si="254"/>
        <v>3.878903834300901</v>
      </c>
    </row>
    <row r="936" spans="1:40" x14ac:dyDescent="0.3">
      <c r="A936" s="13">
        <f t="shared" si="238"/>
        <v>3.7497300224548331</v>
      </c>
      <c r="C936" s="13">
        <f t="shared" si="239"/>
        <v>52.572977544863484</v>
      </c>
      <c r="D936" s="12">
        <f t="shared" si="240"/>
        <v>3.666100506928176</v>
      </c>
      <c r="H936" s="13">
        <f t="shared" si="241"/>
        <v>52.128697017801208</v>
      </c>
      <c r="I936" s="12">
        <f t="shared" si="242"/>
        <v>3.8477058924604379</v>
      </c>
      <c r="M936" s="13">
        <f t="shared" si="243"/>
        <v>52.003886470316679</v>
      </c>
      <c r="N936" s="12">
        <f t="shared" si="244"/>
        <v>3.9051128456733455</v>
      </c>
      <c r="R936" s="13">
        <f t="shared" si="245"/>
        <v>51.965895251035384</v>
      </c>
      <c r="S936" s="12">
        <f t="shared" si="246"/>
        <v>3.923264420700832</v>
      </c>
      <c r="X936" s="13">
        <f t="shared" si="247"/>
        <v>51.954026394246355</v>
      </c>
      <c r="Y936" s="12">
        <f t="shared" si="248"/>
        <v>3.9290042451967073</v>
      </c>
      <c r="AC936" s="13">
        <f t="shared" si="249"/>
        <v>51.950287550112279</v>
      </c>
      <c r="AD936" s="12">
        <f t="shared" si="250"/>
        <v>3.9308193163914327</v>
      </c>
      <c r="AH936" s="13">
        <f t="shared" si="251"/>
        <v>51.94910666292904</v>
      </c>
      <c r="AI936" s="12">
        <f t="shared" si="252"/>
        <v>3.9313932902343995</v>
      </c>
      <c r="AM936" s="13">
        <f t="shared" si="253"/>
        <v>51.948733377444178</v>
      </c>
      <c r="AN936" s="12">
        <f t="shared" si="254"/>
        <v>3.9315747964939716</v>
      </c>
    </row>
    <row r="937" spans="1:40" x14ac:dyDescent="0.3">
      <c r="A937" s="13">
        <f t="shared" si="238"/>
        <v>3.8018939632056119</v>
      </c>
      <c r="C937" s="13">
        <f t="shared" si="239"/>
        <v>52.92807409635784</v>
      </c>
      <c r="D937" s="12">
        <f t="shared" si="240"/>
        <v>3.7195402141173846</v>
      </c>
      <c r="H937" s="13">
        <f t="shared" si="241"/>
        <v>52.487595792462329</v>
      </c>
      <c r="I937" s="12">
        <f t="shared" si="242"/>
        <v>3.9011146211402377</v>
      </c>
      <c r="M937" s="13">
        <f t="shared" si="243"/>
        <v>52.36365444787625</v>
      </c>
      <c r="N937" s="12">
        <f t="shared" si="244"/>
        <v>3.958512238117939</v>
      </c>
      <c r="R937" s="13">
        <f t="shared" si="245"/>
        <v>52.325907925830435</v>
      </c>
      <c r="S937" s="12">
        <f t="shared" si="246"/>
        <v>3.9766609042079049</v>
      </c>
      <c r="X937" s="13">
        <f t="shared" si="247"/>
        <v>52.314113523875506</v>
      </c>
      <c r="Y937" s="12">
        <f t="shared" si="248"/>
        <v>3.9823998130846605</v>
      </c>
      <c r="AC937" s="13">
        <f t="shared" si="249"/>
        <v>52.310397934730354</v>
      </c>
      <c r="AD937" s="12">
        <f t="shared" si="250"/>
        <v>3.9842145951596013</v>
      </c>
      <c r="AH937" s="13">
        <f t="shared" si="251"/>
        <v>52.309224372539525</v>
      </c>
      <c r="AI937" s="12">
        <f t="shared" si="252"/>
        <v>3.9847884776172298</v>
      </c>
      <c r="AM937" s="13">
        <f t="shared" si="253"/>
        <v>52.308853400535135</v>
      </c>
      <c r="AN937" s="12">
        <f t="shared" si="254"/>
        <v>3.9849699549824553</v>
      </c>
    </row>
    <row r="938" spans="1:40" x14ac:dyDescent="0.3">
      <c r="A938" s="13">
        <f t="shared" si="238"/>
        <v>3.8547835766577205</v>
      </c>
      <c r="C938" s="13">
        <f t="shared" si="239"/>
        <v>53.28569275049157</v>
      </c>
      <c r="D938" s="12">
        <f t="shared" si="240"/>
        <v>3.7737137934732239</v>
      </c>
      <c r="H938" s="13">
        <f t="shared" si="241"/>
        <v>52.848972681103525</v>
      </c>
      <c r="I938" s="12">
        <f t="shared" si="242"/>
        <v>3.9552574651345984</v>
      </c>
      <c r="M938" s="13">
        <f t="shared" si="243"/>
        <v>52.725893916946525</v>
      </c>
      <c r="N938" s="12">
        <f t="shared" si="244"/>
        <v>4.0126458128133002</v>
      </c>
      <c r="R938" s="13">
        <f t="shared" si="245"/>
        <v>52.688390616679975</v>
      </c>
      <c r="S938" s="12">
        <f t="shared" si="246"/>
        <v>4.0307915902275164</v>
      </c>
      <c r="X938" s="13">
        <f t="shared" si="247"/>
        <v>52.676670261753358</v>
      </c>
      <c r="Y938" s="12">
        <f t="shared" si="248"/>
        <v>4.0365295898045694</v>
      </c>
      <c r="AC938" s="13">
        <f t="shared" si="249"/>
        <v>52.672977804420697</v>
      </c>
      <c r="AD938" s="12">
        <f t="shared" si="250"/>
        <v>4.0383440847493883</v>
      </c>
      <c r="AH938" s="13">
        <f t="shared" si="251"/>
        <v>52.671811528845318</v>
      </c>
      <c r="AI938" s="12">
        <f t="shared" si="252"/>
        <v>4.0389178764499976</v>
      </c>
      <c r="AM938" s="13">
        <f t="shared" si="253"/>
        <v>52.671442858243175</v>
      </c>
      <c r="AN938" s="12">
        <f t="shared" si="254"/>
        <v>4.0390993251194818</v>
      </c>
    </row>
    <row r="939" spans="1:40" x14ac:dyDescent="0.3">
      <c r="A939" s="13">
        <f t="shared" si="238"/>
        <v>3.9084089579240118</v>
      </c>
      <c r="C939" s="13">
        <f t="shared" si="239"/>
        <v>53.64584991466208</v>
      </c>
      <c r="D939" s="12">
        <f t="shared" si="240"/>
        <v>3.8286314023294388</v>
      </c>
      <c r="H939" s="13">
        <f t="shared" si="241"/>
        <v>53.212844826165316</v>
      </c>
      <c r="I939" s="12">
        <f t="shared" si="242"/>
        <v>4.010144579438629</v>
      </c>
      <c r="M939" s="13">
        <f t="shared" si="243"/>
        <v>53.090622085236078</v>
      </c>
      <c r="N939" s="12">
        <f t="shared" si="244"/>
        <v>4.0675237242377067</v>
      </c>
      <c r="R939" s="13">
        <f t="shared" si="245"/>
        <v>53.053360539120952</v>
      </c>
      <c r="S939" s="12">
        <f t="shared" si="246"/>
        <v>4.0856666330935694</v>
      </c>
      <c r="X939" s="13">
        <f t="shared" si="247"/>
        <v>53.041713824715949</v>
      </c>
      <c r="Y939" s="12">
        <f t="shared" si="248"/>
        <v>4.0914037296464985</v>
      </c>
      <c r="AC939" s="13">
        <f t="shared" si="249"/>
        <v>53.038044376315007</v>
      </c>
      <c r="AD939" s="12">
        <f t="shared" si="250"/>
        <v>4.093217939437177</v>
      </c>
      <c r="AH939" s="13">
        <f t="shared" si="251"/>
        <v>53.036885349061038</v>
      </c>
      <c r="AI939" s="12">
        <f t="shared" si="252"/>
        <v>4.0937916410047759</v>
      </c>
      <c r="AM939" s="13">
        <f t="shared" si="253"/>
        <v>53.036518967808476</v>
      </c>
      <c r="AN939" s="12">
        <f t="shared" si="254"/>
        <v>4.0939730611757597</v>
      </c>
    </row>
    <row r="940" spans="1:40" x14ac:dyDescent="0.3">
      <c r="A940" s="13">
        <f t="shared" si="238"/>
        <v>3.9627803425543888</v>
      </c>
      <c r="C940" s="13">
        <f t="shared" si="239"/>
        <v>54.008562135624246</v>
      </c>
      <c r="D940" s="12">
        <f t="shared" si="240"/>
        <v>3.8843033388291892</v>
      </c>
      <c r="H940" s="13">
        <f t="shared" si="241"/>
        <v>53.579229493332932</v>
      </c>
      <c r="I940" s="12">
        <f t="shared" si="242"/>
        <v>4.0657862598884735</v>
      </c>
      <c r="M940" s="13">
        <f t="shared" si="243"/>
        <v>53.45785628272246</v>
      </c>
      <c r="N940" s="12">
        <f t="shared" si="244"/>
        <v>4.1231562677152223</v>
      </c>
      <c r="R940" s="13">
        <f t="shared" si="245"/>
        <v>53.420835030918958</v>
      </c>
      <c r="S940" s="12">
        <f t="shared" si="246"/>
        <v>4.1412963279868542</v>
      </c>
      <c r="X940" s="13">
        <f t="shared" si="247"/>
        <v>53.40926155184016</v>
      </c>
      <c r="Y940" s="12">
        <f t="shared" si="248"/>
        <v>4.1470325277477063</v>
      </c>
      <c r="AC940" s="13">
        <f t="shared" si="249"/>
        <v>53.405614989792753</v>
      </c>
      <c r="AD940" s="12">
        <f t="shared" si="250"/>
        <v>4.1488464543466348</v>
      </c>
      <c r="AH940" s="13">
        <f t="shared" si="251"/>
        <v>53.404463172650829</v>
      </c>
      <c r="AI940" s="12">
        <f t="shared" si="252"/>
        <v>4.1494200664009506</v>
      </c>
      <c r="AM940" s="13">
        <f t="shared" si="253"/>
        <v>53.404099068718843</v>
      </c>
      <c r="AN940" s="12">
        <f t="shared" si="254"/>
        <v>4.1496014582693306</v>
      </c>
    </row>
    <row r="941" spans="1:40" x14ac:dyDescent="0.3">
      <c r="A941" s="13">
        <f t="shared" si="238"/>
        <v>4.0179081084893955</v>
      </c>
      <c r="C941" s="13">
        <f t="shared" si="239"/>
        <v>54.373846099828029</v>
      </c>
      <c r="D941" s="12">
        <f t="shared" si="240"/>
        <v>3.9407400438821609</v>
      </c>
      <c r="H941" s="13">
        <f t="shared" si="241"/>
        <v>53.948144072293616</v>
      </c>
      <c r="I941" s="12">
        <f t="shared" si="242"/>
        <v>4.1221929451178143</v>
      </c>
      <c r="M941" s="13">
        <f t="shared" si="243"/>
        <v>53.827613962426831</v>
      </c>
      <c r="N941" s="12">
        <f t="shared" si="244"/>
        <v>4.1795538813721507</v>
      </c>
      <c r="R941" s="13">
        <f t="shared" si="245"/>
        <v>53.790831552847465</v>
      </c>
      <c r="S941" s="12">
        <f t="shared" si="246"/>
        <v>4.1976911128914782</v>
      </c>
      <c r="X941" s="13">
        <f t="shared" si="247"/>
        <v>53.77933090521924</v>
      </c>
      <c r="Y941" s="12">
        <f t="shared" si="248"/>
        <v>4.2034264220490831</v>
      </c>
      <c r="AC941" s="13">
        <f t="shared" si="249"/>
        <v>53.775707107256281</v>
      </c>
      <c r="AD941" s="12">
        <f t="shared" si="250"/>
        <v>4.2052400674051507</v>
      </c>
      <c r="AH941" s="13">
        <f t="shared" si="251"/>
        <v>53.774562462102487</v>
      </c>
      <c r="AI941" s="12">
        <f t="shared" si="252"/>
        <v>4.2058135905616636</v>
      </c>
      <c r="AM941" s="13">
        <f t="shared" si="253"/>
        <v>53.774200623489641</v>
      </c>
      <c r="AN941" s="12">
        <f t="shared" si="254"/>
        <v>4.205994954321989</v>
      </c>
    </row>
    <row r="942" spans="1:40" x14ac:dyDescent="0.3">
      <c r="A942" s="13">
        <f t="shared" si="238"/>
        <v>4.0738027780411263</v>
      </c>
      <c r="C942" s="13">
        <f t="shared" si="239"/>
        <v>54.741718633775051</v>
      </c>
      <c r="D942" s="12">
        <f t="shared" si="240"/>
        <v>3.9979521031489993</v>
      </c>
      <c r="H942" s="13">
        <f t="shared" si="241"/>
        <v>54.319606077497667</v>
      </c>
      <c r="I942" s="12">
        <f t="shared" si="242"/>
        <v>4.179375218541721</v>
      </c>
      <c r="M942" s="13">
        <f t="shared" si="243"/>
        <v>54.199912701198343</v>
      </c>
      <c r="N942" s="12">
        <f t="shared" si="244"/>
        <v>4.2367271481208162</v>
      </c>
      <c r="R942" s="13">
        <f t="shared" si="245"/>
        <v>54.16336768946816</v>
      </c>
      <c r="S942" s="12">
        <f t="shared" si="246"/>
        <v>4.2548615705786537</v>
      </c>
      <c r="X942" s="13">
        <f t="shared" si="247"/>
        <v>54.151939470748594</v>
      </c>
      <c r="Y942" s="12">
        <f t="shared" si="248"/>
        <v>4.2605959952789165</v>
      </c>
      <c r="AC942" s="13">
        <f t="shared" si="249"/>
        <v>54.148338314912017</v>
      </c>
      <c r="AD942" s="12">
        <f t="shared" si="250"/>
        <v>4.2624093613276166</v>
      </c>
      <c r="AH942" s="13">
        <f t="shared" si="251"/>
        <v>54.147200803711449</v>
      </c>
      <c r="AI942" s="12">
        <f t="shared" si="252"/>
        <v>4.2629827961975826</v>
      </c>
      <c r="AM942" s="13">
        <f t="shared" si="253"/>
        <v>54.146841218444116</v>
      </c>
      <c r="AN942" s="12">
        <f t="shared" si="254"/>
        <v>4.263164132043066</v>
      </c>
    </row>
    <row r="943" spans="1:40" x14ac:dyDescent="0.3">
      <c r="A943" s="13">
        <f t="shared" si="238"/>
        <v>4.130475019901608</v>
      </c>
      <c r="C943" s="13">
        <f t="shared" si="239"/>
        <v>55.112196704393618</v>
      </c>
      <c r="D943" s="12">
        <f t="shared" si="240"/>
        <v>4.0559502490532218</v>
      </c>
      <c r="H943" s="13">
        <f t="shared" si="241"/>
        <v>54.693633148929557</v>
      </c>
      <c r="I943" s="12">
        <f t="shared" si="242"/>
        <v>4.2373438103679737</v>
      </c>
      <c r="M943" s="13">
        <f t="shared" si="243"/>
        <v>54.574770200501867</v>
      </c>
      <c r="N943" s="12">
        <f t="shared" si="244"/>
        <v>4.2946867976708401</v>
      </c>
      <c r="R943" s="13">
        <f t="shared" si="245"/>
        <v>54.538461149922419</v>
      </c>
      <c r="S943" s="12">
        <f t="shared" si="246"/>
        <v>4.3128184306179529</v>
      </c>
      <c r="X943" s="13">
        <f t="shared" si="247"/>
        <v>54.527104958911465</v>
      </c>
      <c r="Y943" s="12">
        <f t="shared" si="248"/>
        <v>4.318551976964164</v>
      </c>
      <c r="AC943" s="13">
        <f t="shared" si="249"/>
        <v>54.523526323563246</v>
      </c>
      <c r="AD943" s="12">
        <f t="shared" si="250"/>
        <v>4.3203650656276738</v>
      </c>
      <c r="AH943" s="13">
        <f t="shared" si="251"/>
        <v>54.522395908372012</v>
      </c>
      <c r="AI943" s="12">
        <f t="shared" si="252"/>
        <v>4.3209384128181529</v>
      </c>
      <c r="AM943" s="13">
        <f t="shared" si="253"/>
        <v>54.52203856450253</v>
      </c>
      <c r="AN943" s="12">
        <f t="shared" si="254"/>
        <v>4.321119720940688</v>
      </c>
    </row>
    <row r="944" spans="1:40" x14ac:dyDescent="0.3">
      <c r="A944" s="13">
        <f t="shared" si="238"/>
        <v>4.1879356511791803</v>
      </c>
      <c r="C944" s="13">
        <f t="shared" si="239"/>
        <v>55.485297419430594</v>
      </c>
      <c r="D944" s="12">
        <f t="shared" si="240"/>
        <v>4.1147453628211323</v>
      </c>
      <c r="H944" s="13">
        <f t="shared" si="241"/>
        <v>55.070243052879022</v>
      </c>
      <c r="I944" s="12">
        <f t="shared" si="242"/>
        <v>4.296109599636428</v>
      </c>
      <c r="M944" s="13">
        <f t="shared" si="243"/>
        <v>54.952204287211515</v>
      </c>
      <c r="N944" s="12">
        <f t="shared" si="244"/>
        <v>4.3534437085684372</v>
      </c>
      <c r="R944" s="13">
        <f t="shared" si="245"/>
        <v>54.916129768724339</v>
      </c>
      <c r="S944" s="12">
        <f t="shared" si="246"/>
        <v>4.3715725714165998</v>
      </c>
      <c r="X944" s="13">
        <f t="shared" si="247"/>
        <v>54.904845205575036</v>
      </c>
      <c r="Y944" s="12">
        <f t="shared" si="248"/>
        <v>4.3773052454697305</v>
      </c>
      <c r="AC944" s="13">
        <f t="shared" si="249"/>
        <v>54.901288969401655</v>
      </c>
      <c r="AD944" s="12">
        <f t="shared" si="250"/>
        <v>4.3791180586570047</v>
      </c>
      <c r="AH944" s="13">
        <f t="shared" si="251"/>
        <v>54.900165612367054</v>
      </c>
      <c r="AI944" s="12">
        <f t="shared" si="252"/>
        <v>4.3796913187708961</v>
      </c>
      <c r="AM944" s="13">
        <f t="shared" si="253"/>
        <v>54.89981049797597</v>
      </c>
      <c r="AN944" s="12">
        <f t="shared" si="254"/>
        <v>4.379872599361061</v>
      </c>
    </row>
    <row r="945" spans="1:40" x14ac:dyDescent="0.3">
      <c r="A945" s="13">
        <f t="shared" si="238"/>
        <v>4.2461956394631288</v>
      </c>
      <c r="C945" s="13">
        <f t="shared" si="239"/>
        <v>55.861038027861419</v>
      </c>
      <c r="D945" s="12">
        <f t="shared" si="240"/>
        <v>4.1743484765499899</v>
      </c>
      <c r="H945" s="13">
        <f t="shared" si="241"/>
        <v>55.449453682724737</v>
      </c>
      <c r="I945" s="12">
        <f t="shared" si="242"/>
        <v>4.3556836162866244</v>
      </c>
      <c r="M945" s="13">
        <f t="shared" si="243"/>
        <v>55.332232914409857</v>
      </c>
      <c r="N945" s="12">
        <f t="shared" si="244"/>
        <v>4.413008910263982</v>
      </c>
      <c r="R945" s="13">
        <f t="shared" si="245"/>
        <v>55.296391506561228</v>
      </c>
      <c r="S945" s="12">
        <f t="shared" si="246"/>
        <v>4.4311350222870232</v>
      </c>
      <c r="X945" s="13">
        <f t="shared" si="247"/>
        <v>55.285178172787838</v>
      </c>
      <c r="Y945" s="12">
        <f t="shared" si="248"/>
        <v>4.4368668300660294</v>
      </c>
      <c r="AC945" s="13">
        <f t="shared" si="249"/>
        <v>55.281644214804999</v>
      </c>
      <c r="AD945" s="12">
        <f t="shared" si="250"/>
        <v>4.4386793696728928</v>
      </c>
      <c r="AH945" s="13">
        <f t="shared" si="251"/>
        <v>55.280527878168606</v>
      </c>
      <c r="AI945" s="12">
        <f t="shared" si="252"/>
        <v>4.4392525433089585</v>
      </c>
      <c r="AM945" s="13">
        <f t="shared" si="253"/>
        <v>55.280174981366116</v>
      </c>
      <c r="AN945" s="12">
        <f t="shared" si="254"/>
        <v>4.4394337965560213</v>
      </c>
    </row>
    <row r="946" spans="1:40" x14ac:dyDescent="0.3">
      <c r="A946" s="13">
        <f t="shared" si="238"/>
        <v>4.3052661049171093</v>
      </c>
      <c r="C946" s="13">
        <f t="shared" si="239"/>
        <v>56.239435920315614</v>
      </c>
      <c r="D946" s="12">
        <f t="shared" si="240"/>
        <v>4.2347707753049812</v>
      </c>
      <c r="H946" s="13">
        <f t="shared" si="241"/>
        <v>55.831283059719368</v>
      </c>
      <c r="I946" s="12">
        <f t="shared" si="242"/>
        <v>4.4160770432542282</v>
      </c>
      <c r="M946" s="13">
        <f t="shared" si="243"/>
        <v>55.714874162192871</v>
      </c>
      <c r="N946" s="12">
        <f t="shared" si="244"/>
        <v>4.4733935852083873</v>
      </c>
      <c r="R946" s="13">
        <f t="shared" si="245"/>
        <v>55.67926445109692</v>
      </c>
      <c r="S946" s="12">
        <f t="shared" si="246"/>
        <v>4.4915169655432345</v>
      </c>
      <c r="X946" s="13">
        <f t="shared" si="247"/>
        <v>55.668121949587508</v>
      </c>
      <c r="Y946" s="12">
        <f t="shared" si="248"/>
        <v>4.4972479130253413</v>
      </c>
      <c r="AC946" s="13">
        <f t="shared" si="249"/>
        <v>55.664610149144082</v>
      </c>
      <c r="AD946" s="12">
        <f t="shared" si="250"/>
        <v>4.4990601809345829</v>
      </c>
      <c r="AH946" s="13">
        <f t="shared" si="251"/>
        <v>55.663500795243174</v>
      </c>
      <c r="AI946" s="12">
        <f t="shared" si="252"/>
        <v>4.4996332686874769</v>
      </c>
      <c r="AM946" s="13">
        <f t="shared" si="253"/>
        <v>55.663150104168352</v>
      </c>
      <c r="AN946" s="12">
        <f t="shared" si="254"/>
        <v>4.4998144947794101</v>
      </c>
    </row>
    <row r="947" spans="1:40" x14ac:dyDescent="0.3">
      <c r="A947" s="13">
        <f t="shared" si="238"/>
        <v>4.3651583224016495</v>
      </c>
      <c r="C947" s="13">
        <f t="shared" si="239"/>
        <v>56.620508629519087</v>
      </c>
      <c r="D947" s="12">
        <f t="shared" si="240"/>
        <v>4.2960235992452764</v>
      </c>
      <c r="H947" s="13">
        <f t="shared" si="241"/>
        <v>56.215749333783947</v>
      </c>
      <c r="I947" s="12">
        <f t="shared" si="242"/>
        <v>4.4773012185965539</v>
      </c>
      <c r="M947" s="13">
        <f t="shared" si="243"/>
        <v>56.100146238480207</v>
      </c>
      <c r="N947" s="12">
        <f t="shared" si="244"/>
        <v>4.5346090709785818</v>
      </c>
      <c r="R947" s="13">
        <f t="shared" si="245"/>
        <v>56.064766817785554</v>
      </c>
      <c r="S947" s="12">
        <f t="shared" si="246"/>
        <v>4.5527297386262857</v>
      </c>
      <c r="X947" s="13">
        <f t="shared" si="247"/>
        <v>56.053694752808475</v>
      </c>
      <c r="Y947" s="12">
        <f t="shared" si="248"/>
        <v>4.5584598317472906</v>
      </c>
      <c r="AC947" s="13">
        <f t="shared" si="249"/>
        <v>56.050204989593233</v>
      </c>
      <c r="AD947" s="12">
        <f t="shared" si="250"/>
        <v>4.5602718298287463</v>
      </c>
      <c r="AH947" s="13">
        <f t="shared" si="251"/>
        <v>56.049102580862439</v>
      </c>
      <c r="AI947" s="12">
        <f t="shared" si="252"/>
        <v>4.5608448322890434</v>
      </c>
      <c r="AM947" s="13">
        <f t="shared" si="253"/>
        <v>56.04875408368423</v>
      </c>
      <c r="AN947" s="12">
        <f t="shared" si="254"/>
        <v>4.5610260314125304</v>
      </c>
    </row>
    <row r="948" spans="1:40" x14ac:dyDescent="0.3">
      <c r="A948" s="13">
        <f t="shared" si="238"/>
        <v>4.4258837236262583</v>
      </c>
      <c r="C948" s="13">
        <f t="shared" si="239"/>
        <v>57.004273830755459</v>
      </c>
      <c r="D948" s="12">
        <f t="shared" si="240"/>
        <v>4.3581184457796915</v>
      </c>
      <c r="H948" s="13">
        <f t="shared" si="241"/>
        <v>56.602870784304223</v>
      </c>
      <c r="I948" s="12">
        <f t="shared" si="242"/>
        <v>4.5393676376477341</v>
      </c>
      <c r="M948" s="13">
        <f t="shared" si="243"/>
        <v>56.488067479832544</v>
      </c>
      <c r="N948" s="12">
        <f t="shared" si="244"/>
        <v>4.5966668624326141</v>
      </c>
      <c r="R948" s="13">
        <f t="shared" si="245"/>
        <v>56.452916950686401</v>
      </c>
      <c r="S948" s="12">
        <f t="shared" si="246"/>
        <v>4.614784836259374</v>
      </c>
      <c r="X948" s="13">
        <f t="shared" si="247"/>
        <v>56.441914927900179</v>
      </c>
      <c r="Y948" s="12">
        <f t="shared" si="248"/>
        <v>4.6205140809139351</v>
      </c>
      <c r="AC948" s="13">
        <f t="shared" si="249"/>
        <v>56.438447081945462</v>
      </c>
      <c r="AD948" s="12">
        <f t="shared" si="250"/>
        <v>4.6223258110245808</v>
      </c>
      <c r="AH948" s="13">
        <f t="shared" si="251"/>
        <v>56.437351580920009</v>
      </c>
      <c r="AI948" s="12">
        <f t="shared" si="252"/>
        <v>4.6228987287787984</v>
      </c>
      <c r="AM948" s="13">
        <f t="shared" si="253"/>
        <v>56.43700526583801</v>
      </c>
      <c r="AN948" s="12">
        <f t="shared" si="254"/>
        <v>4.6230799011192421</v>
      </c>
    </row>
    <row r="949" spans="1:40" x14ac:dyDescent="0.3">
      <c r="A949" s="13">
        <f t="shared" si="238"/>
        <v>4.4874538993313173</v>
      </c>
      <c r="C949" s="13">
        <f t="shared" si="239"/>
        <v>57.390749342340051</v>
      </c>
      <c r="D949" s="12">
        <f t="shared" si="240"/>
        <v>4.4210669717521478</v>
      </c>
      <c r="H949" s="13">
        <f t="shared" si="241"/>
        <v>56.992665820939592</v>
      </c>
      <c r="I949" s="12">
        <f t="shared" si="242"/>
        <v>4.6022879552036624</v>
      </c>
      <c r="M949" s="13">
        <f t="shared" si="243"/>
        <v>56.878656352273268</v>
      </c>
      <c r="N949" s="12">
        <f t="shared" si="244"/>
        <v>4.6595786138945581</v>
      </c>
      <c r="R949" s="13">
        <f t="shared" si="245"/>
        <v>56.843733323287594</v>
      </c>
      <c r="S949" s="12">
        <f t="shared" si="246"/>
        <v>4.6776939126327335</v>
      </c>
      <c r="X949" s="13">
        <f t="shared" si="247"/>
        <v>56.832800949750279</v>
      </c>
      <c r="Y949" s="12">
        <f t="shared" si="248"/>
        <v>4.6834223146746563</v>
      </c>
      <c r="AC949" s="13">
        <f t="shared" si="249"/>
        <v>56.829354901437682</v>
      </c>
      <c r="AD949" s="12">
        <f t="shared" si="250"/>
        <v>4.6852337786586924</v>
      </c>
      <c r="AH949" s="13">
        <f t="shared" si="251"/>
        <v>56.828266270751882</v>
      </c>
      <c r="AI949" s="12">
        <f t="shared" si="252"/>
        <v>4.6858066122893298</v>
      </c>
      <c r="AM949" s="13">
        <f t="shared" si="253"/>
        <v>56.827922125996352</v>
      </c>
      <c r="AN949" s="12">
        <f t="shared" si="254"/>
        <v>4.6859877580308629</v>
      </c>
    </row>
    <row r="950" spans="1:40" x14ac:dyDescent="0.3">
      <c r="A950" s="13">
        <f t="shared" si="238"/>
        <v>4.549880601500484</v>
      </c>
      <c r="C950" s="13">
        <f t="shared" si="239"/>
        <v>57.779953126110726</v>
      </c>
      <c r="D950" s="12">
        <f t="shared" si="240"/>
        <v>4.4848809956576527</v>
      </c>
      <c r="H950" s="13">
        <f t="shared" si="241"/>
        <v>57.385152984432771</v>
      </c>
      <c r="I950" s="12">
        <f t="shared" si="242"/>
        <v>4.6660739877374944</v>
      </c>
      <c r="M950" s="13">
        <f t="shared" si="243"/>
        <v>57.271931452115894</v>
      </c>
      <c r="N950" s="12">
        <f t="shared" si="244"/>
        <v>4.7233561413699583</v>
      </c>
      <c r="R950" s="13">
        <f t="shared" si="245"/>
        <v>57.237234539335105</v>
      </c>
      <c r="S950" s="12">
        <f t="shared" si="246"/>
        <v>4.7414687836190677</v>
      </c>
      <c r="X950" s="13">
        <f t="shared" si="247"/>
        <v>57.226371423511829</v>
      </c>
      <c r="Y950" s="12">
        <f t="shared" si="248"/>
        <v>4.7471963488615954</v>
      </c>
      <c r="AC950" s="13">
        <f t="shared" si="249"/>
        <v>57.222947053575233</v>
      </c>
      <c r="AD950" s="12">
        <f t="shared" si="250"/>
        <v>4.7490075485505399</v>
      </c>
      <c r="AH950" s="13">
        <f t="shared" si="251"/>
        <v>57.221865255967273</v>
      </c>
      <c r="AI950" s="12">
        <f t="shared" si="252"/>
        <v>4.7495802986360944</v>
      </c>
      <c r="AM950" s="13">
        <f t="shared" si="253"/>
        <v>57.221523269799071</v>
      </c>
      <c r="AN950" s="12">
        <f t="shared" si="254"/>
        <v>4.7497614179615901</v>
      </c>
    </row>
    <row r="951" spans="1:40" x14ac:dyDescent="0.3">
      <c r="A951" s="13">
        <f t="shared" si="238"/>
        <v>4.6131757456037867</v>
      </c>
      <c r="C951" s="13">
        <f t="shared" si="239"/>
        <v>58.171903287935734</v>
      </c>
      <c r="D951" s="12">
        <f t="shared" si="240"/>
        <v>4.5495724998889742</v>
      </c>
      <c r="H951" s="13">
        <f t="shared" si="241"/>
        <v>57.780350947429703</v>
      </c>
      <c r="I951" s="12">
        <f t="shared" si="242"/>
        <v>4.7307377156458434</v>
      </c>
      <c r="M951" s="13">
        <f t="shared" si="243"/>
        <v>57.667911506800536</v>
      </c>
      <c r="N951" s="12">
        <f t="shared" si="244"/>
        <v>4.7880114247919749</v>
      </c>
      <c r="R951" s="13">
        <f t="shared" si="245"/>
        <v>57.633439333665279</v>
      </c>
      <c r="S951" s="12">
        <f t="shared" si="246"/>
        <v>4.8061214290197007</v>
      </c>
      <c r="X951" s="13">
        <f t="shared" si="247"/>
        <v>57.622645085438336</v>
      </c>
      <c r="Y951" s="12">
        <f t="shared" si="248"/>
        <v>4.8118481632357923</v>
      </c>
      <c r="AC951" s="13">
        <f t="shared" si="249"/>
        <v>57.619242274969331</v>
      </c>
      <c r="AD951" s="12">
        <f t="shared" si="250"/>
        <v>4.8136591004485645</v>
      </c>
      <c r="AH951" s="13">
        <f t="shared" si="251"/>
        <v>57.618167273280555</v>
      </c>
      <c r="AI951" s="12">
        <f t="shared" si="252"/>
        <v>4.8142317675635669</v>
      </c>
      <c r="AM951" s="13">
        <f t="shared" si="253"/>
        <v>57.617827433994584</v>
      </c>
      <c r="AN951" s="12">
        <f t="shared" si="254"/>
        <v>4.8144128606546372</v>
      </c>
    </row>
    <row r="952" spans="1:40" x14ac:dyDescent="0.3">
      <c r="A952" s="13">
        <f t="shared" si="238"/>
        <v>4.6773514128719782</v>
      </c>
      <c r="C952" s="13">
        <f t="shared" si="239"/>
        <v>58.566618078235713</v>
      </c>
      <c r="D952" s="12">
        <f t="shared" si="240"/>
        <v>4.6151536330145877</v>
      </c>
      <c r="H952" s="13">
        <f t="shared" si="241"/>
        <v>58.178278515302431</v>
      </c>
      <c r="I952" s="12">
        <f t="shared" si="242"/>
        <v>4.7962912855262703</v>
      </c>
      <c r="M952" s="13">
        <f t="shared" si="243"/>
        <v>58.066615375732759</v>
      </c>
      <c r="N952" s="12">
        <f t="shared" si="244"/>
        <v>4.8535566102988223</v>
      </c>
      <c r="R952" s="13">
        <f t="shared" si="245"/>
        <v>58.032366573050368</v>
      </c>
      <c r="S952" s="12">
        <f t="shared" si="246"/>
        <v>4.8716639948419855</v>
      </c>
      <c r="X952" s="13">
        <f t="shared" si="247"/>
        <v>58.021640803724864</v>
      </c>
      <c r="Y952" s="12">
        <f t="shared" si="248"/>
        <v>4.8773899037646071</v>
      </c>
      <c r="AC952" s="13">
        <f t="shared" si="249"/>
        <v>58.018259434176649</v>
      </c>
      <c r="AD952" s="12">
        <f t="shared" si="250"/>
        <v>4.8792005803076153</v>
      </c>
      <c r="AH952" s="13">
        <f t="shared" si="251"/>
        <v>58.017191191355195</v>
      </c>
      <c r="AI952" s="12">
        <f t="shared" si="252"/>
        <v>4.879773165022649</v>
      </c>
      <c r="AM952" s="13">
        <f t="shared" si="253"/>
        <v>58.016853487277793</v>
      </c>
      <c r="AN952" s="12">
        <f t="shared" si="254"/>
        <v>4.8799542320596645</v>
      </c>
    </row>
    <row r="953" spans="1:40" x14ac:dyDescent="0.3">
      <c r="A953" s="13">
        <f t="shared" si="238"/>
        <v>4.7424198526024464</v>
      </c>
      <c r="C953" s="13">
        <f t="shared" si="239"/>
        <v>58.9641158925212</v>
      </c>
      <c r="D953" s="12">
        <f t="shared" si="240"/>
        <v>4.6816367120881868</v>
      </c>
      <c r="H953" s="13">
        <f t="shared" si="241"/>
        <v>58.578954626982231</v>
      </c>
      <c r="I953" s="12">
        <f t="shared" si="242"/>
        <v>4.8627470124863335</v>
      </c>
      <c r="M953" s="13">
        <f t="shared" si="243"/>
        <v>58.468062051130985</v>
      </c>
      <c r="N953" s="12">
        <f t="shared" si="244"/>
        <v>4.9200040125427753</v>
      </c>
      <c r="R953" s="13">
        <f t="shared" si="245"/>
        <v>58.434035257040712</v>
      </c>
      <c r="S953" s="12">
        <f t="shared" si="246"/>
        <v>4.9381087956083212</v>
      </c>
      <c r="X953" s="13">
        <f t="shared" si="247"/>
        <v>58.42337757935352</v>
      </c>
      <c r="Y953" s="12">
        <f t="shared" si="248"/>
        <v>4.9438338849307222</v>
      </c>
      <c r="AC953" s="13">
        <f t="shared" si="249"/>
        <v>58.420017532546261</v>
      </c>
      <c r="AD953" s="12">
        <f t="shared" si="250"/>
        <v>4.9456443025979455</v>
      </c>
      <c r="AH953" s="13">
        <f t="shared" si="251"/>
        <v>58.418956011646628</v>
      </c>
      <c r="AI953" s="12">
        <f t="shared" si="252"/>
        <v>4.9462168054796809</v>
      </c>
      <c r="AM953" s="13">
        <f t="shared" si="253"/>
        <v>58.418620431136006</v>
      </c>
      <c r="AN953" s="12">
        <f t="shared" si="254"/>
        <v>4.9463978466417791</v>
      </c>
    </row>
    <row r="954" spans="1:40" x14ac:dyDescent="0.3">
      <c r="A954" s="13">
        <f t="shared" si="238"/>
        <v>4.8083934844972882</v>
      </c>
      <c r="C954" s="13">
        <f t="shared" si="239"/>
        <v>59.364415271945226</v>
      </c>
      <c r="D954" s="12">
        <f t="shared" si="240"/>
        <v>4.7490342249903685</v>
      </c>
      <c r="H954" s="13">
        <f t="shared" si="241"/>
        <v>58.982398355797244</v>
      </c>
      <c r="I954" s="12">
        <f t="shared" si="242"/>
        <v>4.930117382484835</v>
      </c>
      <c r="M954" s="13">
        <f t="shared" si="243"/>
        <v>58.872270658880161</v>
      </c>
      <c r="N954" s="12">
        <f t="shared" si="244"/>
        <v>4.987366117031363</v>
      </c>
      <c r="R954" s="13">
        <f t="shared" si="245"/>
        <v>58.838464518821112</v>
      </c>
      <c r="S954" s="12">
        <f t="shared" si="246"/>
        <v>5.0054683166973302</v>
      </c>
      <c r="X954" s="13">
        <f t="shared" si="247"/>
        <v>58.827874546949026</v>
      </c>
      <c r="Y954" s="12">
        <f t="shared" si="248"/>
        <v>5.0111925920733196</v>
      </c>
      <c r="AC954" s="13">
        <f t="shared" si="249"/>
        <v>58.824535705071746</v>
      </c>
      <c r="AD954" s="12">
        <f t="shared" si="250"/>
        <v>5.0130027526464014</v>
      </c>
      <c r="AH954" s="13">
        <f t="shared" si="251"/>
        <v>58.823480869256301</v>
      </c>
      <c r="AI954" s="12">
        <f t="shared" si="252"/>
        <v>5.013575174257622</v>
      </c>
      <c r="AM954" s="13">
        <f t="shared" si="253"/>
        <v>58.823147400707292</v>
      </c>
      <c r="AN954" s="12">
        <f t="shared" si="254"/>
        <v>5.0137561897227005</v>
      </c>
    </row>
    <row r="955" spans="1:40" x14ac:dyDescent="0.3">
      <c r="A955" s="13">
        <f t="shared" si="238"/>
        <v>4.8752849010338606</v>
      </c>
      <c r="C955" s="13">
        <f t="shared" si="239"/>
        <v>59.767534903869802</v>
      </c>
      <c r="D955" s="12">
        <f t="shared" si="240"/>
        <v>4.8173588328028085</v>
      </c>
      <c r="H955" s="13">
        <f t="shared" si="241"/>
        <v>59.388628910317337</v>
      </c>
      <c r="I955" s="12">
        <f t="shared" si="242"/>
        <v>4.9984150547055597</v>
      </c>
      <c r="M955" s="13">
        <f t="shared" si="243"/>
        <v>59.279260459388993</v>
      </c>
      <c r="N955" s="12">
        <f t="shared" si="244"/>
        <v>5.0556555825010694</v>
      </c>
      <c r="R955" s="13">
        <f t="shared" si="245"/>
        <v>59.245673626069049</v>
      </c>
      <c r="S955" s="12">
        <f t="shared" si="246"/>
        <v>5.0737552167175481</v>
      </c>
      <c r="X955" s="13">
        <f t="shared" si="247"/>
        <v>59.235150975635634</v>
      </c>
      <c r="Y955" s="12">
        <f t="shared" si="248"/>
        <v>5.0794786837617725</v>
      </c>
      <c r="AC955" s="13">
        <f t="shared" si="249"/>
        <v>59.231833221252032</v>
      </c>
      <c r="AD955" s="12">
        <f t="shared" si="250"/>
        <v>5.0812885890100983</v>
      </c>
      <c r="AH955" s="13">
        <f t="shared" si="251"/>
        <v>59.230785033794838</v>
      </c>
      <c r="AI955" s="12">
        <f t="shared" si="252"/>
        <v>5.0818609299097188</v>
      </c>
      <c r="AM955" s="13">
        <f t="shared" si="253"/>
        <v>59.230453665632545</v>
      </c>
      <c r="AN955" s="12">
        <f t="shared" si="254"/>
        <v>5.0820419198544684</v>
      </c>
    </row>
    <row r="956" spans="1:40" x14ac:dyDescent="0.3">
      <c r="A956" s="13">
        <f t="shared" si="238"/>
        <v>4.9431068698683545</v>
      </c>
      <c r="C956" s="13">
        <f t="shared" si="239"/>
        <v>60.173493622447587</v>
      </c>
      <c r="D956" s="12">
        <f t="shared" si="240"/>
        <v>4.8866233722154693</v>
      </c>
      <c r="H956" s="13">
        <f t="shared" si="241"/>
        <v>59.797665635207331</v>
      </c>
      <c r="I956" s="12">
        <f t="shared" si="242"/>
        <v>5.0676528639640548</v>
      </c>
      <c r="M956" s="13">
        <f t="shared" si="243"/>
        <v>59.689050848459765</v>
      </c>
      <c r="N956" s="12">
        <f t="shared" si="244"/>
        <v>5.1248852433240586</v>
      </c>
      <c r="R956" s="13">
        <f t="shared" si="245"/>
        <v>59.655681981824074</v>
      </c>
      <c r="S956" s="12">
        <f t="shared" si="246"/>
        <v>5.1429823299141439</v>
      </c>
      <c r="X956" s="13">
        <f t="shared" si="247"/>
        <v>59.645226269904718</v>
      </c>
      <c r="Y956" s="12">
        <f t="shared" si="248"/>
        <v>5.1487049942023688</v>
      </c>
      <c r="AC956" s="13">
        <f t="shared" si="249"/>
        <v>59.64192948595619</v>
      </c>
      <c r="AD956" s="12">
        <f t="shared" si="250"/>
        <v>5.1505146458831534</v>
      </c>
      <c r="AH956" s="13">
        <f t="shared" si="251"/>
        <v>59.640887910240863</v>
      </c>
      <c r="AI956" s="12">
        <f t="shared" si="252"/>
        <v>5.1510869066262588</v>
      </c>
      <c r="AM956" s="13">
        <f t="shared" si="253"/>
        <v>59.640558630927671</v>
      </c>
      <c r="AN956" s="12">
        <f t="shared" si="254"/>
        <v>5.1512678712261479</v>
      </c>
    </row>
    <row r="957" spans="1:40" x14ac:dyDescent="0.3">
      <c r="A957" s="13">
        <f t="shared" si="238"/>
        <v>5.0118723362727176</v>
      </c>
      <c r="C957" s="13">
        <f t="shared" si="239"/>
        <v>60.582310409220668</v>
      </c>
      <c r="D957" s="12">
        <f t="shared" si="240"/>
        <v>4.9568408579671557</v>
      </c>
      <c r="H957" s="13">
        <f t="shared" si="241"/>
        <v>60.209528012081897</v>
      </c>
      <c r="I957" s="12">
        <f t="shared" si="242"/>
        <v>5.1378438231477945</v>
      </c>
      <c r="M957" s="13">
        <f t="shared" si="243"/>
        <v>60.101661358156171</v>
      </c>
      <c r="N957" s="12">
        <f t="shared" si="244"/>
        <v>5.1950681119482969</v>
      </c>
      <c r="R957" s="13">
        <f t="shared" si="245"/>
        <v>60.068509125354666</v>
      </c>
      <c r="S957" s="12">
        <f t="shared" si="246"/>
        <v>5.213162668609038</v>
      </c>
      <c r="X957" s="13">
        <f t="shared" si="247"/>
        <v>60.058119970486537</v>
      </c>
      <c r="Y957" s="12">
        <f t="shared" si="248"/>
        <v>5.2188845356784093</v>
      </c>
      <c r="AC957" s="13">
        <f t="shared" si="249"/>
        <v>60.054844040295968</v>
      </c>
      <c r="AD957" s="12">
        <f t="shared" si="250"/>
        <v>5.2206939355367803</v>
      </c>
      <c r="AH957" s="13">
        <f t="shared" si="251"/>
        <v>60.053809039820131</v>
      </c>
      <c r="AI957" s="12">
        <f t="shared" si="252"/>
        <v>5.2212661166746406</v>
      </c>
      <c r="AM957" s="13">
        <f t="shared" si="253"/>
        <v>60.053481837852232</v>
      </c>
      <c r="AN957" s="12">
        <f t="shared" si="254"/>
        <v>5.2214470561039379</v>
      </c>
    </row>
    <row r="958" spans="1:40" x14ac:dyDescent="0.3">
      <c r="A958" s="13">
        <f t="shared" si="238"/>
        <v>5.0815944256056031</v>
      </c>
      <c r="C958" s="13">
        <f t="shared" si="239"/>
        <v>60.994004393727202</v>
      </c>
      <c r="D958" s="12">
        <f t="shared" si="240"/>
        <v>5.0280244853201355</v>
      </c>
      <c r="H958" s="13">
        <f t="shared" si="241"/>
        <v>60.624235660374829</v>
      </c>
      <c r="I958" s="12">
        <f t="shared" si="242"/>
        <v>5.2090011256903699</v>
      </c>
      <c r="M958" s="13">
        <f t="shared" si="243"/>
        <v>60.517111657685838</v>
      </c>
      <c r="N958" s="12">
        <f t="shared" si="244"/>
        <v>5.2662173813716997</v>
      </c>
      <c r="R958" s="13">
        <f t="shared" si="245"/>
        <v>60.484174733043254</v>
      </c>
      <c r="S958" s="12">
        <f t="shared" si="246"/>
        <v>5.2843094256750334</v>
      </c>
      <c r="X958" s="13">
        <f t="shared" si="247"/>
        <v>60.473851755228992</v>
      </c>
      <c r="Y958" s="12">
        <f t="shared" si="248"/>
        <v>5.2900305010243578</v>
      </c>
      <c r="AC958" s="13">
        <f t="shared" si="249"/>
        <v>60.470596562505989</v>
      </c>
      <c r="AD958" s="12">
        <f t="shared" si="250"/>
        <v>5.2918396507934329</v>
      </c>
      <c r="AH958" s="13">
        <f t="shared" si="251"/>
        <v>60.469568100880878</v>
      </c>
      <c r="AI958" s="12">
        <f t="shared" si="252"/>
        <v>5.2924117528735355</v>
      </c>
      <c r="AM958" s="13">
        <f t="shared" si="253"/>
        <v>60.469242964788975</v>
      </c>
      <c r="AN958" s="12">
        <f t="shared" si="254"/>
        <v>5.2925926673053167</v>
      </c>
    </row>
    <row r="959" spans="1:40" x14ac:dyDescent="0.3">
      <c r="A959" s="13">
        <f t="shared" si="238"/>
        <v>5.1522864458175563</v>
      </c>
      <c r="C959" s="13">
        <f t="shared" si="239"/>
        <v>61.408594854127834</v>
      </c>
      <c r="D959" s="12">
        <f t="shared" si="240"/>
        <v>5.1001876325689839</v>
      </c>
      <c r="H959" s="13">
        <f t="shared" si="241"/>
        <v>61.041808338210416</v>
      </c>
      <c r="I959" s="12">
        <f t="shared" si="242"/>
        <v>5.2811381480799495</v>
      </c>
      <c r="M959" s="13">
        <f t="shared" si="243"/>
        <v>60.935421554284893</v>
      </c>
      <c r="N959" s="12">
        <f t="shared" si="244"/>
        <v>5.3383464276505483</v>
      </c>
      <c r="R959" s="13">
        <f t="shared" si="245"/>
        <v>60.902698619268797</v>
      </c>
      <c r="S959" s="12">
        <f t="shared" si="246"/>
        <v>5.3564359770442325</v>
      </c>
      <c r="X959" s="13">
        <f t="shared" si="247"/>
        <v>60.892441439985646</v>
      </c>
      <c r="Y959" s="12">
        <f t="shared" si="248"/>
        <v>5.3621562661342361</v>
      </c>
      <c r="AC959" s="13">
        <f t="shared" si="249"/>
        <v>60.889206868826349</v>
      </c>
      <c r="AD959" s="12">
        <f t="shared" si="250"/>
        <v>5.3639651675352189</v>
      </c>
      <c r="AH959" s="13">
        <f t="shared" si="251"/>
        <v>60.888184909778595</v>
      </c>
      <c r="AI959" s="12">
        <f t="shared" si="252"/>
        <v>5.3645371911012925</v>
      </c>
      <c r="AM959" s="13">
        <f t="shared" si="253"/>
        <v>60.88786182812968</v>
      </c>
      <c r="AN959" s="12">
        <f t="shared" si="254"/>
        <v>5.3647180807074442</v>
      </c>
    </row>
    <row r="960" spans="1:40" x14ac:dyDescent="0.3">
      <c r="A960" s="13">
        <f t="shared" si="238"/>
        <v>5.2239618899911928</v>
      </c>
      <c r="C960" s="13">
        <f t="shared" si="239"/>
        <v>61.826101217845249</v>
      </c>
      <c r="D960" s="12">
        <f t="shared" si="240"/>
        <v>5.1733438635844422</v>
      </c>
      <c r="H960" s="13">
        <f t="shared" si="241"/>
        <v>61.462265943280208</v>
      </c>
      <c r="I960" s="12">
        <f t="shared" si="242"/>
        <v>5.3542684524027662</v>
      </c>
      <c r="M960" s="13">
        <f t="shared" si="243"/>
        <v>61.35661099410801</v>
      </c>
      <c r="N960" s="12">
        <f t="shared" si="244"/>
        <v>5.4114688124429318</v>
      </c>
      <c r="R960" s="13">
        <f t="shared" si="245"/>
        <v>61.324100737300768</v>
      </c>
      <c r="S960" s="12">
        <f t="shared" si="246"/>
        <v>5.4295558842514584</v>
      </c>
      <c r="X960" s="13">
        <f t="shared" si="247"/>
        <v>61.313908979503445</v>
      </c>
      <c r="Y960" s="12">
        <f t="shared" si="248"/>
        <v>5.4352753925050648</v>
      </c>
      <c r="AC960" s="13">
        <f t="shared" si="249"/>
        <v>61.310694914398191</v>
      </c>
      <c r="AD960" s="12">
        <f t="shared" si="250"/>
        <v>5.4370840472473114</v>
      </c>
      <c r="AH960" s="13">
        <f t="shared" si="251"/>
        <v>61.309679421770568</v>
      </c>
      <c r="AI960" s="12">
        <f t="shared" si="252"/>
        <v>5.4376559928393533</v>
      </c>
      <c r="AM960" s="13">
        <f t="shared" si="253"/>
        <v>61.30935838316902</v>
      </c>
      <c r="AN960" s="12">
        <f t="shared" si="254"/>
        <v>5.437836857790578</v>
      </c>
    </row>
    <row r="961" spans="1:40" x14ac:dyDescent="0.3">
      <c r="A961" s="13">
        <f t="shared" si="238"/>
        <v>5.2966344389165769</v>
      </c>
      <c r="C961" s="13">
        <f t="shared" si="239"/>
        <v>62.246543062214172</v>
      </c>
      <c r="D961" s="12">
        <f t="shared" si="240"/>
        <v>5.2475069303924942</v>
      </c>
      <c r="H961" s="13">
        <f t="shared" si="241"/>
        <v>61.885628513734744</v>
      </c>
      <c r="I961" s="12">
        <f t="shared" si="242"/>
        <v>5.4284057889217907</v>
      </c>
      <c r="M961" s="13">
        <f t="shared" si="243"/>
        <v>61.780700063132798</v>
      </c>
      <c r="N961" s="12">
        <f t="shared" si="244"/>
        <v>5.4855982855873782</v>
      </c>
      <c r="R961" s="13">
        <f t="shared" si="245"/>
        <v>61.748401180198698</v>
      </c>
      <c r="S961" s="12">
        <f t="shared" si="246"/>
        <v>5.5036828970128964</v>
      </c>
      <c r="X961" s="13">
        <f t="shared" si="247"/>
        <v>61.738274468327965</v>
      </c>
      <c r="Y961" s="12">
        <f t="shared" si="248"/>
        <v>5.5094016298154811</v>
      </c>
      <c r="AC961" s="13">
        <f t="shared" si="249"/>
        <v>61.73508079416154</v>
      </c>
      <c r="AD961" s="12">
        <f t="shared" si="250"/>
        <v>5.5112100395965928</v>
      </c>
      <c r="AH961" s="13">
        <f t="shared" si="251"/>
        <v>61.7340717319153</v>
      </c>
      <c r="AI961" s="12">
        <f t="shared" si="252"/>
        <v>5.5117819077508905</v>
      </c>
      <c r="AM961" s="13">
        <f t="shared" si="253"/>
        <v>61.733752724999846</v>
      </c>
      <c r="AN961" s="12">
        <f t="shared" si="254"/>
        <v>5.5119627482167273</v>
      </c>
    </row>
    <row r="962" spans="1:40" x14ac:dyDescent="0.3">
      <c r="A962" s="13">
        <f t="shared" si="238"/>
        <v>5.3703179637025196</v>
      </c>
      <c r="C962" s="13">
        <f t="shared" si="239"/>
        <v>62.669940115147647</v>
      </c>
      <c r="D962" s="12">
        <f t="shared" si="240"/>
        <v>5.3226907757893702</v>
      </c>
      <c r="H962" s="13">
        <f t="shared" si="241"/>
        <v>62.3119162290728</v>
      </c>
      <c r="I962" s="12">
        <f t="shared" si="242"/>
        <v>5.5035640986913856</v>
      </c>
      <c r="M962" s="13">
        <f t="shared" si="243"/>
        <v>62.207708988060055</v>
      </c>
      <c r="N962" s="12">
        <f t="shared" si="244"/>
        <v>5.5607487877174711</v>
      </c>
      <c r="R962" s="13">
        <f t="shared" si="245"/>
        <v>62.175620181717676</v>
      </c>
      <c r="S962" s="12">
        <f t="shared" si="246"/>
        <v>5.5788309558406848</v>
      </c>
      <c r="X962" s="13">
        <f t="shared" si="247"/>
        <v>62.165558141704395</v>
      </c>
      <c r="Y962" s="12">
        <f t="shared" si="248"/>
        <v>5.5845489185403441</v>
      </c>
      <c r="AC962" s="13">
        <f t="shared" si="249"/>
        <v>62.162384743759979</v>
      </c>
      <c r="AD962" s="12">
        <f t="shared" si="250"/>
        <v>5.5863570850462452</v>
      </c>
      <c r="AH962" s="13">
        <f t="shared" si="251"/>
        <v>62.16138207597465</v>
      </c>
      <c r="AI962" s="12">
        <f t="shared" si="252"/>
        <v>5.5869288762954064</v>
      </c>
      <c r="AM962" s="13">
        <f t="shared" si="253"/>
        <v>62.161065089421982</v>
      </c>
      <c r="AN962" s="12">
        <f t="shared" si="254"/>
        <v>5.5871096924442272</v>
      </c>
    </row>
    <row r="963" spans="1:40" x14ac:dyDescent="0.3">
      <c r="A963" s="13">
        <f t="shared" si="238"/>
        <v>5.4450265284242079</v>
      </c>
      <c r="C963" s="13">
        <f t="shared" si="239"/>
        <v>63.096312255818553</v>
      </c>
      <c r="D963" s="12">
        <f t="shared" si="240"/>
        <v>5.3989095359928916</v>
      </c>
      <c r="H963" s="13">
        <f t="shared" si="241"/>
        <v>62.741149411045321</v>
      </c>
      <c r="I963" s="12">
        <f t="shared" si="242"/>
        <v>5.5797575162082866</v>
      </c>
      <c r="M963" s="13">
        <f t="shared" si="243"/>
        <v>62.637658137231618</v>
      </c>
      <c r="N963" s="12">
        <f t="shared" si="244"/>
        <v>5.6369344529127829</v>
      </c>
      <c r="R963" s="13">
        <f t="shared" si="245"/>
        <v>62.605778117221391</v>
      </c>
      <c r="S963" s="12">
        <f t="shared" si="246"/>
        <v>5.6550141946938588</v>
      </c>
      <c r="X963" s="13">
        <f t="shared" si="247"/>
        <v>62.595780376492314</v>
      </c>
      <c r="Y963" s="12">
        <f t="shared" si="248"/>
        <v>5.6607313926016687</v>
      </c>
      <c r="AC963" s="13">
        <f t="shared" si="249"/>
        <v>62.592627140456457</v>
      </c>
      <c r="AD963" s="12">
        <f t="shared" si="250"/>
        <v>5.6625393175066803</v>
      </c>
      <c r="AH963" s="13">
        <f t="shared" si="251"/>
        <v>62.591630831332047</v>
      </c>
      <c r="AI963" s="12">
        <f t="shared" si="252"/>
        <v>5.6631110323796543</v>
      </c>
      <c r="AM963" s="13">
        <f t="shared" si="253"/>
        <v>62.59131585385591</v>
      </c>
      <c r="AN963" s="12">
        <f t="shared" si="254"/>
        <v>5.6632918243786765</v>
      </c>
    </row>
    <row r="964" spans="1:40" x14ac:dyDescent="0.3">
      <c r="A964" s="13">
        <f t="shared" si="238"/>
        <v>5.5207743928075725</v>
      </c>
      <c r="C964" s="13">
        <f t="shared" si="239"/>
        <v>63.525679515349324</v>
      </c>
      <c r="D964" s="12">
        <f t="shared" si="240"/>
        <v>5.4761775433305804</v>
      </c>
      <c r="H964" s="13">
        <f t="shared" si="241"/>
        <v>63.173348524561689</v>
      </c>
      <c r="I964" s="12">
        <f t="shared" si="242"/>
        <v>5.6570003720993576</v>
      </c>
      <c r="M964" s="13">
        <f t="shared" si="243"/>
        <v>63.070568021547878</v>
      </c>
      <c r="N964" s="12">
        <f t="shared" si="244"/>
        <v>5.7141696113865912</v>
      </c>
      <c r="R964" s="13">
        <f t="shared" si="245"/>
        <v>63.038895504604866</v>
      </c>
      <c r="S964" s="12">
        <f t="shared" si="246"/>
        <v>5.7322469436660413</v>
      </c>
      <c r="X964" s="13">
        <f t="shared" si="247"/>
        <v>63.028961692086675</v>
      </c>
      <c r="Y964" s="12">
        <f t="shared" si="248"/>
        <v>5.7379633820563205</v>
      </c>
      <c r="AC964" s="13">
        <f t="shared" si="249"/>
        <v>63.025828504050217</v>
      </c>
      <c r="AD964" s="12">
        <f t="shared" si="250"/>
        <v>5.7397710670232476</v>
      </c>
      <c r="AH964" s="13">
        <f t="shared" si="251"/>
        <v>63.024838517907604</v>
      </c>
      <c r="AI964" s="12">
        <f t="shared" si="252"/>
        <v>5.7403427060453529</v>
      </c>
      <c r="AM964" s="13">
        <f t="shared" si="253"/>
        <v>63.024525538260136</v>
      </c>
      <c r="AN964" s="12">
        <f t="shared" si="254"/>
        <v>5.7405234740606437</v>
      </c>
    </row>
    <row r="965" spans="1:40" x14ac:dyDescent="0.3">
      <c r="A965" s="13">
        <f t="shared" si="238"/>
        <v>5.5975760149511045</v>
      </c>
      <c r="C965" s="13">
        <f t="shared" si="239"/>
        <v>63.958062077517887</v>
      </c>
      <c r="D965" s="12">
        <f t="shared" si="240"/>
        <v>5.554509328965227</v>
      </c>
      <c r="H965" s="13">
        <f t="shared" si="241"/>
        <v>63.608534178608132</v>
      </c>
      <c r="I965" s="12">
        <f t="shared" si="242"/>
        <v>5.7353071958468043</v>
      </c>
      <c r="M965" s="13">
        <f t="shared" si="243"/>
        <v>63.506459295394954</v>
      </c>
      <c r="N965" s="12">
        <f t="shared" si="244"/>
        <v>5.7924687922110616</v>
      </c>
      <c r="R965" s="13">
        <f t="shared" si="245"/>
        <v>63.474993005217442</v>
      </c>
      <c r="S965" s="12">
        <f t="shared" si="246"/>
        <v>5.8105437317106343</v>
      </c>
      <c r="X965" s="13">
        <f t="shared" si="247"/>
        <v>63.465122751345049</v>
      </c>
      <c r="Y965" s="12">
        <f t="shared" si="248"/>
        <v>5.8162594158211895</v>
      </c>
      <c r="AC965" s="13">
        <f t="shared" si="249"/>
        <v>63.462009497805838</v>
      </c>
      <c r="AD965" s="12">
        <f t="shared" si="250"/>
        <v>5.8180668625014009</v>
      </c>
      <c r="AH965" s="13">
        <f t="shared" si="251"/>
        <v>63.461025799087793</v>
      </c>
      <c r="AI965" s="12">
        <f t="shared" si="252"/>
        <v>5.81863842619435</v>
      </c>
      <c r="AM965" s="13">
        <f t="shared" si="253"/>
        <v>63.460714806058334</v>
      </c>
      <c r="AN965" s="12">
        <f t="shared" si="254"/>
        <v>5.8188191703908396</v>
      </c>
    </row>
    <row r="966" spans="1:40" x14ac:dyDescent="0.3">
      <c r="A966" s="13">
        <f t="shared" si="238"/>
        <v>5.6754460540854588</v>
      </c>
      <c r="C966" s="13">
        <f t="shared" si="239"/>
        <v>64.393480279480599</v>
      </c>
      <c r="D966" s="12">
        <f t="shared" si="240"/>
        <v>5.633919625658244</v>
      </c>
      <c r="H966" s="13">
        <f t="shared" si="241"/>
        <v>64.046727127167316</v>
      </c>
      <c r="I966" s="12">
        <f t="shared" si="242"/>
        <v>5.8146927185512176</v>
      </c>
      <c r="M966" s="13">
        <f t="shared" si="243"/>
        <v>63.945352757579926</v>
      </c>
      <c r="N966" s="12">
        <f t="shared" si="244"/>
        <v>5.8718467260802365</v>
      </c>
      <c r="R966" s="13">
        <f t="shared" si="245"/>
        <v>63.914091424802649</v>
      </c>
      <c r="S966" s="12">
        <f t="shared" si="246"/>
        <v>5.8899192894037844</v>
      </c>
      <c r="X966" s="13">
        <f t="shared" si="247"/>
        <v>63.904284361518471</v>
      </c>
      <c r="Y966" s="12">
        <f t="shared" si="248"/>
        <v>5.8956342244361846</v>
      </c>
      <c r="AC966" s="13">
        <f t="shared" si="249"/>
        <v>63.901190929386551</v>
      </c>
      <c r="AD966" s="12">
        <f t="shared" si="250"/>
        <v>5.8974414344696831</v>
      </c>
      <c r="AH966" s="13">
        <f t="shared" si="251"/>
        <v>63.900213482659957</v>
      </c>
      <c r="AI966" s="12">
        <f t="shared" si="252"/>
        <v>5.8980129233516028</v>
      </c>
      <c r="AM966" s="13">
        <f t="shared" si="253"/>
        <v>63.899904465075558</v>
      </c>
      <c r="AN966" s="12">
        <f t="shared" si="254"/>
        <v>5.8981936438930918</v>
      </c>
    </row>
    <row r="967" spans="1:40" x14ac:dyDescent="0.3">
      <c r="A967" s="13">
        <f t="shared" si="238"/>
        <v>5.7543993733715597</v>
      </c>
      <c r="C967" s="13">
        <f t="shared" si="239"/>
        <v>64.831954612498293</v>
      </c>
      <c r="D967" s="12">
        <f t="shared" si="240"/>
        <v>5.7144233705715743</v>
      </c>
      <c r="H967" s="13">
        <f t="shared" si="241"/>
        <v>64.487948270152629</v>
      </c>
      <c r="I967" s="12">
        <f t="shared" si="242"/>
        <v>5.8951718757331193</v>
      </c>
      <c r="M967" s="13">
        <f t="shared" si="243"/>
        <v>64.38726935227173</v>
      </c>
      <c r="N967" s="12">
        <f t="shared" si="244"/>
        <v>5.9523183481115565</v>
      </c>
      <c r="R967" s="13">
        <f t="shared" si="245"/>
        <v>64.356211714434735</v>
      </c>
      <c r="S967" s="12">
        <f t="shared" si="246"/>
        <v>5.9703885517459128</v>
      </c>
      <c r="X967" s="13">
        <f t="shared" si="247"/>
        <v>64.346467475199006</v>
      </c>
      <c r="Y967" s="12">
        <f t="shared" si="248"/>
        <v>5.9761027428657219</v>
      </c>
      <c r="AC967" s="13">
        <f t="shared" si="249"/>
        <v>64.343393751796327</v>
      </c>
      <c r="AD967" s="12">
        <f t="shared" si="250"/>
        <v>5.977909717881233</v>
      </c>
      <c r="AH967" s="13">
        <f t="shared" si="251"/>
        <v>64.342422521751075</v>
      </c>
      <c r="AI967" s="12">
        <f t="shared" si="252"/>
        <v>5.9784811324666967</v>
      </c>
      <c r="AM967" s="13">
        <f t="shared" si="253"/>
        <v>64.342115468478994</v>
      </c>
      <c r="AN967" s="12">
        <f t="shared" si="254"/>
        <v>5.9786618295158558</v>
      </c>
    </row>
    <row r="968" spans="1:40" x14ac:dyDescent="0.3">
      <c r="A968" s="13">
        <f t="shared" si="238"/>
        <v>5.8344510427374416</v>
      </c>
      <c r="C968" s="13">
        <f t="shared" si="239"/>
        <v>65.273505722686494</v>
      </c>
      <c r="D968" s="12">
        <f t="shared" si="240"/>
        <v>5.7960357081083052</v>
      </c>
      <c r="H968" s="13">
        <f t="shared" si="241"/>
        <v>64.932218654343657</v>
      </c>
      <c r="I968" s="12">
        <f t="shared" si="242"/>
        <v>5.9767598101732808</v>
      </c>
      <c r="M968" s="13">
        <f t="shared" si="243"/>
        <v>64.832230169949966</v>
      </c>
      <c r="N968" s="12">
        <f t="shared" si="244"/>
        <v>6.0338988006861323</v>
      </c>
      <c r="R968" s="13">
        <f t="shared" si="245"/>
        <v>64.801374971471148</v>
      </c>
      <c r="S968" s="12">
        <f t="shared" si="246"/>
        <v>6.051966661001968</v>
      </c>
      <c r="X968" s="13">
        <f t="shared" si="247"/>
        <v>64.791693191261999</v>
      </c>
      <c r="Y968" s="12">
        <f t="shared" si="248"/>
        <v>6.0576801133390115</v>
      </c>
      <c r="AC968" s="13">
        <f t="shared" si="249"/>
        <v>64.788639064327626</v>
      </c>
      <c r="AD968" s="12">
        <f t="shared" si="250"/>
        <v>6.0594868549540521</v>
      </c>
      <c r="AH968" s="13">
        <f t="shared" si="251"/>
        <v>64.787674015779885</v>
      </c>
      <c r="AI968" s="12">
        <f t="shared" si="252"/>
        <v>6.0600581957540953</v>
      </c>
      <c r="AM968" s="13">
        <f t="shared" si="253"/>
        <v>64.787368915724343</v>
      </c>
      <c r="AN968" s="12">
        <f t="shared" si="254"/>
        <v>6.060238869472486</v>
      </c>
    </row>
    <row r="969" spans="1:40" x14ac:dyDescent="0.3">
      <c r="A969" s="13">
        <f t="shared" si="238"/>
        <v>5.9156163417547374</v>
      </c>
      <c r="C969" s="13">
        <f t="shared" si="239"/>
        <v>65.718154411769632</v>
      </c>
      <c r="D969" s="12">
        <f t="shared" si="240"/>
        <v>5.8787719927929825</v>
      </c>
      <c r="H969" s="13">
        <f t="shared" si="241"/>
        <v>65.379559474333263</v>
      </c>
      <c r="I969" s="12">
        <f t="shared" si="242"/>
        <v>6.059471874792707</v>
      </c>
      <c r="M969" s="13">
        <f t="shared" si="243"/>
        <v>65.280256448362465</v>
      </c>
      <c r="N969" s="12">
        <f t="shared" si="244"/>
        <v>6.1166034363286901</v>
      </c>
      <c r="R969" s="13">
        <f t="shared" si="245"/>
        <v>65.249602440507772</v>
      </c>
      <c r="S969" s="12">
        <f t="shared" si="246"/>
        <v>6.134668969581373</v>
      </c>
      <c r="X969" s="13">
        <f t="shared" si="247"/>
        <v>65.239982755826588</v>
      </c>
      <c r="Y969" s="12">
        <f t="shared" si="248"/>
        <v>6.1403816882299829</v>
      </c>
      <c r="AC969" s="13">
        <f t="shared" si="249"/>
        <v>65.236948113517897</v>
      </c>
      <c r="AD969" s="12">
        <f t="shared" si="250"/>
        <v>6.1421881980509427</v>
      </c>
      <c r="AH969" s="13">
        <f t="shared" si="251"/>
        <v>65.235989211408878</v>
      </c>
      <c r="AI969" s="12">
        <f t="shared" si="252"/>
        <v>6.1427594655730955</v>
      </c>
      <c r="AM969" s="13">
        <f t="shared" si="253"/>
        <v>65.235686053514726</v>
      </c>
      <c r="AN969" s="12">
        <f t="shared" si="254"/>
        <v>6.1429401161211654</v>
      </c>
    </row>
    <row r="970" spans="1:40" x14ac:dyDescent="0.3">
      <c r="A970" s="13">
        <f t="shared" si="238"/>
        <v>5.9979107625550849</v>
      </c>
      <c r="C970" s="13">
        <f t="shared" si="239"/>
        <v>66.165921637853458</v>
      </c>
      <c r="D970" s="12">
        <f t="shared" si="240"/>
        <v>5.9626477921918379</v>
      </c>
      <c r="H970" s="13">
        <f t="shared" si="241"/>
        <v>65.829992073480398</v>
      </c>
      <c r="I970" s="12">
        <f t="shared" si="242"/>
        <v>6.1433236355725631</v>
      </c>
      <c r="M970" s="13">
        <f t="shared" si="243"/>
        <v>65.731369573486134</v>
      </c>
      <c r="N970" s="12">
        <f t="shared" si="244"/>
        <v>6.2004478206274696</v>
      </c>
      <c r="R970" s="13">
        <f t="shared" si="245"/>
        <v>65.700915514341901</v>
      </c>
      <c r="S970" s="12">
        <f t="shared" si="246"/>
        <v>6.2185110429579087</v>
      </c>
      <c r="X970" s="13">
        <f t="shared" si="247"/>
        <v>65.691357563216926</v>
      </c>
      <c r="Y970" s="12">
        <f t="shared" si="248"/>
        <v>6.2242230329771724</v>
      </c>
      <c r="AC970" s="13">
        <f t="shared" si="249"/>
        <v>65.688342294112346</v>
      </c>
      <c r="AD970" s="12">
        <f t="shared" si="250"/>
        <v>6.2260293125993895</v>
      </c>
      <c r="AH970" s="13">
        <f t="shared" si="251"/>
        <v>65.68738950351171</v>
      </c>
      <c r="AI970" s="12">
        <f t="shared" si="252"/>
        <v>6.2266005073476913</v>
      </c>
      <c r="AM970" s="13">
        <f t="shared" si="253"/>
        <v>65.687088276763362</v>
      </c>
      <c r="AN970" s="12">
        <f t="shared" si="254"/>
        <v>6.2267811348847868</v>
      </c>
    </row>
    <row r="971" spans="1:40" x14ac:dyDescent="0.3">
      <c r="A971" s="13">
        <f t="shared" si="238"/>
        <v>6.0813500127871736</v>
      </c>
      <c r="C971" s="13">
        <f t="shared" si="239"/>
        <v>66.616828516206454</v>
      </c>
      <c r="D971" s="12">
        <f t="shared" si="240"/>
        <v>6.0476788898736871</v>
      </c>
      <c r="H971" s="13">
        <f t="shared" si="241"/>
        <v>66.283537944872833</v>
      </c>
      <c r="I971" s="12">
        <f t="shared" si="242"/>
        <v>6.2283308745147608</v>
      </c>
      <c r="M971" s="13">
        <f t="shared" si="243"/>
        <v>66.185591080499819</v>
      </c>
      <c r="N971" s="12">
        <f t="shared" si="244"/>
        <v>6.2854477351947722</v>
      </c>
      <c r="R971" s="13">
        <f t="shared" si="245"/>
        <v>66.155335734945098</v>
      </c>
      <c r="S971" s="12">
        <f t="shared" si="246"/>
        <v>6.3035086626302563</v>
      </c>
      <c r="X971" s="13">
        <f t="shared" si="247"/>
        <v>66.14583915693639</v>
      </c>
      <c r="Y971" s="12">
        <f t="shared" si="248"/>
        <v>6.3092199290442581</v>
      </c>
      <c r="AC971" s="13">
        <f t="shared" si="249"/>
        <v>66.142843150037166</v>
      </c>
      <c r="AD971" s="12">
        <f t="shared" si="250"/>
        <v>6.3110259800520971</v>
      </c>
      <c r="AH971" s="13">
        <f t="shared" si="251"/>
        <v>66.141896436141039</v>
      </c>
      <c r="AI971" s="12">
        <f t="shared" si="252"/>
        <v>6.3115971025271307</v>
      </c>
      <c r="AM971" s="13">
        <f t="shared" si="253"/>
        <v>66.141597129562385</v>
      </c>
      <c r="AN971" s="12">
        <f t="shared" si="254"/>
        <v>6.3117777072115056</v>
      </c>
    </row>
    <row r="972" spans="1:40" x14ac:dyDescent="0.3">
      <c r="A972" s="13">
        <f t="shared" ref="A972:A1012" si="255">D$2*10^((ROW(A972)-7)*LOG(H$2/D$2,10)/C$2)</f>
        <v>6.1659500186148213</v>
      </c>
      <c r="C972" s="13">
        <f t="shared" si="239"/>
        <v>67.07089632005669</v>
      </c>
      <c r="D972" s="12">
        <f t="shared" si="240"/>
        <v>6.1338812884118612</v>
      </c>
      <c r="H972" s="13">
        <f t="shared" si="241"/>
        <v>66.740218732294522</v>
      </c>
      <c r="I972" s="12">
        <f t="shared" si="242"/>
        <v>6.3145095926436046</v>
      </c>
      <c r="M972" s="13">
        <f t="shared" si="243"/>
        <v>66.642942654764084</v>
      </c>
      <c r="N972" s="12">
        <f t="shared" si="244"/>
        <v>6.3716191806685627</v>
      </c>
      <c r="R972" s="13">
        <f t="shared" si="245"/>
        <v>66.612884794440873</v>
      </c>
      <c r="S972" s="12">
        <f t="shared" si="246"/>
        <v>6.3896778291235998</v>
      </c>
      <c r="X972" s="13">
        <f t="shared" si="247"/>
        <v>66.60344923064126</v>
      </c>
      <c r="Y972" s="12">
        <f t="shared" si="248"/>
        <v>6.3953883769216739</v>
      </c>
      <c r="AC972" s="13">
        <f t="shared" si="249"/>
        <v>66.600472375375404</v>
      </c>
      <c r="AD972" s="12">
        <f t="shared" si="250"/>
        <v>6.3971942008885954</v>
      </c>
      <c r="AH972" s="13">
        <f t="shared" si="251"/>
        <v>66.599531703508191</v>
      </c>
      <c r="AI972" s="12">
        <f t="shared" si="252"/>
        <v>6.397765251587507</v>
      </c>
      <c r="AM972" s="13">
        <f t="shared" si="253"/>
        <v>66.599234306163467</v>
      </c>
      <c r="AN972" s="12">
        <f t="shared" si="254"/>
        <v>6.397945833576328</v>
      </c>
    </row>
    <row r="973" spans="1:40" x14ac:dyDescent="0.3">
      <c r="A973" s="13">
        <f t="shared" si="255"/>
        <v>6.2517269277568612</v>
      </c>
      <c r="C973" s="13">
        <f t="shared" ref="C973:C1011" si="256">IF(D973&gt;=0,SQRT(2*(((1/C$5+D973+$A973)/2)^2+((D973+$A973-1/C$5)/2)^2+(($A973/($A973+1))*(1/C$5+D973+1))^2)/(1/C$5+D973-$A973)^2),IF(D974&lt;0,"A",C974))</f>
        <v>67.528146481399119</v>
      </c>
      <c r="D973" s="12">
        <f t="shared" ref="D973:D1012" si="257">IF($A973+(2*$R$2)^-2-1/C$5&gt;=0,IF((     1+$AC$2*($A973+1)*    (   1+($A973+1)*2*$R$2^2/(1+SQRT(4*$A973*$R$2^2+1-4*$R$2^2/C$5))     )/$I$2   )^2    +($X$2*($A973+1)*    (   1+($A973+1)*2*$R$2^2/(1+SQRT(4*$A973*$R$2^2+1-4*$R$2^2/C$5))     )/$I$2             )^2&lt;$AS$2,(1/(2*$R$2)+SQRT($A973+(2*$R$2)^-2-1/C$5))^2,-1),-2)</f>
        <v>6.2212712124279772</v>
      </c>
      <c r="H973" s="13">
        <f t="shared" ref="H973:H1011" si="258">IF(I973&gt;=0,SQRT(2*(((1/H$5+I973+$A973)/2)^2+((I973+$A973-1/H$5)/2)^2+(($A973/($A973+1))*(1/H$5+I973+1))^2)/(1/H$5+I973-$A973)^2),IF(I974&lt;0,"A",H974))</f>
        <v>67.200056231200804</v>
      </c>
      <c r="I973" s="12">
        <f t="shared" ref="I973:I1012" si="259">IF($A973+(2*$R$2)^-2-1/H$5&gt;=0,IF((     1+$AC$2*($A973+1)*    (   1+($A973+1)*2*$R$2^2/(1+SQRT(4*$A973*$R$2^2+1-4*$R$2^2/H$5))     )/$I$2   )^2    +($X$2*($A973+1)*    (   1+($A973+1)*2*$R$2^2/(1+SQRT(4*$A973*$R$2^2+1-4*$R$2^2/H$5))     )/$I$2             )^2&lt;$AS$2,(1/(2*$R$2)+SQRT($A973+(2*$R$2)^-2-1/H$5))^2,-1),-2)</f>
        <v>6.4018760130492769</v>
      </c>
      <c r="M973" s="13">
        <f t="shared" ref="M973:M1011" si="260">IF(N973&gt;=0,SQRT(2*(((1/M$5+N973+$A973)/2)^2+((N973+$A973-1/M$5)/2)^2+(($A973/($A973+1))*(1/M$5+N973+1))^2)/(1/M$5+N973-$A973)^2),IF(N974&lt;0,"A",M974))</f>
        <v>67.103446132804308</v>
      </c>
      <c r="N973" s="12">
        <f t="shared" ref="N973:N1012" si="261">IF($A973+(2*$R$2)^-2-1/M$5&gt;=0,IF((     1+$AC$2*($A973+1)*    (   1+($A973+1)*2*$R$2^2/(1+SQRT(4*$A973*$R$2^2+1-4*$R$2^2/M$5))     )/$I$2   )^2    +($X$2*($A973+1)*    (   1+($A973+1)*2*$R$2^2/(1+SQRT(4*$A973*$R$2^2+1-4*$R$2^2/M$5))     )/$I$2             )^2&lt;$AS$2,(1/(2*$R$2)+SQRT($A973+(2*$R$2)^-2-1/M$5))^2,-1),-2)</f>
        <v>6.4589783797559237</v>
      </c>
      <c r="R973" s="13">
        <f t="shared" ref="R973:R1011" si="262">IF(S973&gt;=0,SQRT(2*(((1/R$5+S973+$A973)/2)^2+((S973+$A973-1/R$5)/2)^2+(($A973/($A973+1))*(1/R$5+S973+1))^2)/(1/R$5+S973-$A973)^2),IF(S974&lt;0,"A",R974))</f>
        <v>67.073584536090337</v>
      </c>
      <c r="S973" s="12">
        <f t="shared" ref="S973:S1012" si="263">IF($A973+(2*$R$2)^-2-1/R$5&gt;=0,IF((     1+$AC$2*($A973+1)*    (   1+($A973+1)*2*$R$2^2/(1+SQRT(4*$A973*$R$2^2+1-4*$R$2^2/R$5))     )/$I$2   )^2    +($X$2*($A973+1)*    (   1+($A973+1)*2*$R$2^2/(1+SQRT(4*$A973*$R$2^2+1-4*$R$2^2/R$5))     )/$I$2             )^2&lt;$AS$2,(1/(2*$R$2)+SQRT($A973+(2*$R$2)^-2-1/R$5))^2,-1),-2)</f>
        <v>6.4770347650330651</v>
      </c>
      <c r="X973" s="13">
        <f t="shared" ref="X973:X1011" si="264">IF(Y973&gt;=0,SQRT(2*(((1/X$5+Y973+$A973)/2)^2+((Y973+$A973-1/X$5)/2)^2+(($A973/($A973+1))*(1/X$5+Y973+1))^2)/(1/X$5+Y973-$A973)^2),IF(Y974&lt;0,"A",X974))</f>
        <v>67.064209629130687</v>
      </c>
      <c r="Y973" s="12">
        <f t="shared" ref="Y973:Y1012" si="265">IF($A973+(2*$R$2)^-2-1/X$5&gt;=0,IF((     1+$AC$2*($A973+1)*    (   1+($A973+1)*2*$R$2^2/(1+SQRT(4*$A973*$R$2^2+1-4*$R$2^2/X$5))     )/$I$2   )^2    +($X$2*($A973+1)*    (   1+($A973+1)*2*$R$2^2/(1+SQRT(4*$A973*$R$2^2+1-4*$R$2^2/X$5))     )/$I$2             )^2&lt;$AS$2,(1/(2*$R$2)+SQRT($A973+(2*$R$2)^-2-1/X$5))^2,-1),-2)</f>
        <v>6.4827445991700312</v>
      </c>
      <c r="AC973" s="13">
        <f t="shared" ref="AC973:AC1011" si="266">IF(AD973&gt;=0,SQRT(2*(((1/AC$5+AD973+$A973)/2)^2+((AD973+$A973-1/AC$5)/2)^2+(($A973/($A973+1))*(1/AC$5+AD973+1))^2)/(1/AC$5+AD973-$A973)^2),IF(AD974&lt;0,"A",AC974))</f>
        <v>67.061251815353543</v>
      </c>
      <c r="AD973" s="12">
        <f t="shared" ref="AD973:AD1012" si="267">IF($A973+(2*$R$2)^-2-1/AC$5&gt;=0,IF((     1+$AC$2*($A973+1)*    (   1+($A973+1)*2*$R$2^2/(1+SQRT(4*$A973*$R$2^2+1-4*$R$2^2/AC$5))     )/$I$2   )^2    +($X$2*($A973+1)*    (   1+($A973+1)*2*$R$2^2/(1+SQRT(4*$A973*$R$2^2+1-4*$R$2^2/AC$5))     )/$I$2             )^2&lt;$AS$2,(1/(2*$R$2)+SQRT($A973+(2*$R$2)^-2-1/AC$5))^2,-1),-2)</f>
        <v>6.4845501976586721</v>
      </c>
      <c r="AH973" s="13">
        <f t="shared" ref="AH973:AH1011" si="268">IF(AI973&gt;=0,SQRT(2*(((1/AH$5+AI973+$A973)/2)^2+((AI973+$A973-1/AH$5)/2)^2+(($A973/($A973+1))*(1/AH$5+AI973+1))^2)/(1/AH$5+AI973-$A973)^2),IF(AI974&lt;0,"A",AH974))</f>
        <v>67.060317150971301</v>
      </c>
      <c r="AI973" s="12">
        <f t="shared" ref="AI973:AI1012" si="269">IF($A973+(2*$R$2)^-2-1/AH$5&gt;=0,IF((     1+$AC$2*($A973+1)*    (   1+($A973+1)*2*$R$2^2/(1+SQRT(4*$A973*$R$2^2+1-4*$R$2^2/AH$5))     )/$I$2   )^2    +($X$2*($A973+1)*    (   1+($A973+1)*2*$R$2^2/(1+SQRT(4*$A973*$R$2^2+1-4*$R$2^2/AH$5))     )/$I$2             )^2&lt;$AS$2,(1/(2*$R$2)+SQRT($A973+(2*$R$2)^-2-1/AH$5))^2,-1),-2)</f>
        <v>6.485121177075186</v>
      </c>
      <c r="AM973" s="13">
        <f t="shared" ref="AM973:AM1011" si="270">IF(AN973&gt;=0,SQRT(2*(((1/AM$5+AN973+$A973)/2)^2+((AN973+$A973-1/AM$5)/2)^2+(($A973/($A973+1))*(1/AM$5+AN973+1))^2)/(1/AM$5+AN973-$A973)^2),IF(AN974&lt;0,"A",AM974))</f>
        <v>67.060021651964192</v>
      </c>
      <c r="AN973" s="12">
        <f t="shared" ref="AN973:AN1012" si="271">IF($A973+(2*$R$2)^-2-1/AM$5&gt;=0,IF((     1+$AC$2*($A973+1)*    (   1+($A973+1)*2*$R$2^2/(1+SQRT(4*$A973*$R$2^2+1-4*$R$2^2/AM$5))     )/$I$2   )^2    +($X$2*($A973+1)*    (   1+($A973+1)*2*$R$2^2/(1+SQRT(4*$A973*$R$2^2+1-4*$R$2^2/AM$5))     )/$I$2             )^2&lt;$AS$2,(1/(2*$R$2)+SQRT($A973+(2*$R$2)^-2-1/AM$5))^2,-1),-2)</f>
        <v>6.4853017365245442</v>
      </c>
    </row>
    <row r="974" spans="1:40" x14ac:dyDescent="0.3">
      <c r="A974" s="13">
        <f t="shared" si="255"/>
        <v>6.3386971125692542</v>
      </c>
      <c r="C974" s="13">
        <f t="shared" si="256"/>
        <v>67.988600591815413</v>
      </c>
      <c r="D974" s="12">
        <f t="shared" si="257"/>
        <v>6.3098651116779481</v>
      </c>
      <c r="H974" s="13">
        <f t="shared" si="258"/>
        <v>67.663072389707395</v>
      </c>
      <c r="I974" s="12">
        <f t="shared" si="259"/>
        <v>6.4904465839735481</v>
      </c>
      <c r="M974" s="13">
        <f t="shared" si="260"/>
        <v>67.567123503307769</v>
      </c>
      <c r="N974" s="12">
        <f t="shared" si="261"/>
        <v>6.5475417803187357</v>
      </c>
      <c r="R974" s="13">
        <f t="shared" si="262"/>
        <v>67.537456955288135</v>
      </c>
      <c r="S974" s="12">
        <f t="shared" si="263"/>
        <v>6.5655959181093975</v>
      </c>
      <c r="X974" s="13">
        <f t="shared" si="264"/>
        <v>67.528142349339234</v>
      </c>
      <c r="Y974" s="12">
        <f t="shared" si="265"/>
        <v>6.5713050435058058</v>
      </c>
      <c r="AC974" s="13">
        <f t="shared" si="266"/>
        <v>67.52520346733597</v>
      </c>
      <c r="AD974" s="12">
        <f t="shared" si="267"/>
        <v>6.5731104180680529</v>
      </c>
      <c r="AH974" s="13">
        <f t="shared" si="268"/>
        <v>67.52427477602329</v>
      </c>
      <c r="AI974" s="12">
        <f t="shared" si="269"/>
        <v>6.5736813266925083</v>
      </c>
      <c r="AM974" s="13">
        <f t="shared" si="270"/>
        <v>67.52398116449902</v>
      </c>
      <c r="AN974" s="12">
        <f t="shared" si="271"/>
        <v>6.5738618637574202</v>
      </c>
    </row>
    <row r="975" spans="1:40" x14ac:dyDescent="0.3">
      <c r="A975" s="13">
        <f t="shared" si="255"/>
        <v>6.426877173170185</v>
      </c>
      <c r="C975" s="13">
        <f t="shared" si="256"/>
        <v>68.452280403307199</v>
      </c>
      <c r="D975" s="12">
        <f t="shared" si="257"/>
        <v>6.3996796641809954</v>
      </c>
      <c r="H975" s="13">
        <f t="shared" si="258"/>
        <v>68.12928930958094</v>
      </c>
      <c r="I975" s="12">
        <f t="shared" si="259"/>
        <v>6.5802379819385228</v>
      </c>
      <c r="M975" s="13">
        <f t="shared" si="260"/>
        <v>68.033996908123655</v>
      </c>
      <c r="N975" s="12">
        <f t="shared" si="261"/>
        <v>6.6373260585023868</v>
      </c>
      <c r="R975" s="13">
        <f t="shared" si="262"/>
        <v>68.004524200562571</v>
      </c>
      <c r="S975" s="12">
        <f t="shared" si="263"/>
        <v>6.6553779643876654</v>
      </c>
      <c r="X975" s="13">
        <f t="shared" si="264"/>
        <v>67.995269541338459</v>
      </c>
      <c r="Y975" s="12">
        <f t="shared" si="265"/>
        <v>6.6610863859300338</v>
      </c>
      <c r="AC975" s="13">
        <f t="shared" si="266"/>
        <v>67.992349481826665</v>
      </c>
      <c r="AD975" s="12">
        <f t="shared" si="267"/>
        <v>6.662891538107095</v>
      </c>
      <c r="AH975" s="13">
        <f t="shared" si="268"/>
        <v>67.991426729300173</v>
      </c>
      <c r="AI975" s="12">
        <f t="shared" si="269"/>
        <v>6.6634623764264598</v>
      </c>
      <c r="AM975" s="13">
        <f t="shared" si="270"/>
        <v>67.991134994444806</v>
      </c>
      <c r="AN975" s="12">
        <f t="shared" si="271"/>
        <v>6.6636428912608778</v>
      </c>
    </row>
    <row r="976" spans="1:40" x14ac:dyDescent="0.3">
      <c r="A976" s="13">
        <f t="shared" si="255"/>
        <v>6.5162839406084192</v>
      </c>
      <c r="C976" s="13">
        <f t="shared" si="256"/>
        <v>68.919207829141072</v>
      </c>
      <c r="D976" s="12">
        <f t="shared" si="257"/>
        <v>6.4907317793919344</v>
      </c>
      <c r="H976" s="13">
        <f t="shared" si="258"/>
        <v>68.598729247237983</v>
      </c>
      <c r="I976" s="12">
        <f t="shared" si="259"/>
        <v>6.6712671149186598</v>
      </c>
      <c r="M976" s="13">
        <f t="shared" si="260"/>
        <v>68.504088643271501</v>
      </c>
      <c r="N976" s="12">
        <f t="shared" si="261"/>
        <v>6.7283481219077572</v>
      </c>
      <c r="R976" s="13">
        <f t="shared" si="262"/>
        <v>68.474808574586461</v>
      </c>
      <c r="S976" s="12">
        <f t="shared" si="263"/>
        <v>6.7463978113592296</v>
      </c>
      <c r="X976" s="13">
        <f t="shared" si="264"/>
        <v>68.465613509348145</v>
      </c>
      <c r="Y976" s="12">
        <f t="shared" si="265"/>
        <v>6.7521055339002771</v>
      </c>
      <c r="AC976" s="13">
        <f t="shared" si="266"/>
        <v>68.462712163478159</v>
      </c>
      <c r="AD976" s="12">
        <f t="shared" si="267"/>
        <v>6.7539104652227611</v>
      </c>
      <c r="AH976" s="13">
        <f t="shared" si="268"/>
        <v>68.461795315585505</v>
      </c>
      <c r="AI976" s="12">
        <f t="shared" si="269"/>
        <v>6.7544812337206608</v>
      </c>
      <c r="AM976" s="13">
        <f t="shared" si="270"/>
        <v>68.461505446625964</v>
      </c>
      <c r="AN976" s="12">
        <f t="shared" si="271"/>
        <v>6.7546617264774813</v>
      </c>
    </row>
    <row r="977" spans="1:40" x14ac:dyDescent="0.3">
      <c r="A977" s="13">
        <f t="shared" si="255"/>
        <v>6.6069344800759566</v>
      </c>
      <c r="C977" s="13">
        <f t="shared" si="256"/>
        <v>69.389404944705589</v>
      </c>
      <c r="D977" s="12">
        <f t="shared" si="257"/>
        <v>6.5830386014177833</v>
      </c>
      <c r="H977" s="13">
        <f t="shared" si="258"/>
        <v>69.071414614756122</v>
      </c>
      <c r="I977" s="12">
        <f t="shared" si="259"/>
        <v>6.7635511255571084</v>
      </c>
      <c r="M977" s="13">
        <f t="shared" si="260"/>
        <v>68.977421159960997</v>
      </c>
      <c r="N977" s="12">
        <f t="shared" si="261"/>
        <v>6.8206251128075222</v>
      </c>
      <c r="R977" s="13">
        <f t="shared" si="262"/>
        <v>68.948332535193956</v>
      </c>
      <c r="S977" s="12">
        <f t="shared" si="263"/>
        <v>6.8386726011880503</v>
      </c>
      <c r="X977" s="13">
        <f t="shared" si="264"/>
        <v>68.939196712748299</v>
      </c>
      <c r="Y977" s="12">
        <f t="shared" si="265"/>
        <v>6.8443796295469461</v>
      </c>
      <c r="AC977" s="13">
        <f t="shared" si="266"/>
        <v>68.936313972107826</v>
      </c>
      <c r="AD977" s="12">
        <f t="shared" si="267"/>
        <v>6.8461843415349248</v>
      </c>
      <c r="AH977" s="13">
        <f t="shared" si="268"/>
        <v>68.935402994829531</v>
      </c>
      <c r="AI977" s="12">
        <f t="shared" si="269"/>
        <v>6.8467550406916615</v>
      </c>
      <c r="AM977" s="13">
        <f t="shared" si="270"/>
        <v>68.93511498103436</v>
      </c>
      <c r="AN977" s="12">
        <f t="shared" si="271"/>
        <v>6.8469355115227302</v>
      </c>
    </row>
    <row r="978" spans="1:40" x14ac:dyDescent="0.3">
      <c r="A978" s="13">
        <f t="shared" si="255"/>
        <v>6.6988460941652539</v>
      </c>
      <c r="C978" s="13">
        <f t="shared" si="256"/>
        <v>69.862893988377536</v>
      </c>
      <c r="D978" s="12">
        <f t="shared" si="257"/>
        <v>6.6766175122789662</v>
      </c>
      <c r="H978" s="13">
        <f t="shared" si="258"/>
        <v>69.547367980889391</v>
      </c>
      <c r="I978" s="12">
        <f t="shared" si="259"/>
        <v>6.857107394426647</v>
      </c>
      <c r="M978" s="13">
        <f t="shared" si="260"/>
        <v>69.454017065616043</v>
      </c>
      <c r="N978" s="12">
        <f t="shared" si="261"/>
        <v>6.914174411407056</v>
      </c>
      <c r="R978" s="13">
        <f t="shared" si="262"/>
        <v>69.425118696405477</v>
      </c>
      <c r="S978" s="12">
        <f t="shared" si="263"/>
        <v>6.9322197139715831</v>
      </c>
      <c r="X978" s="13">
        <f t="shared" si="264"/>
        <v>69.416041767110997</v>
      </c>
      <c r="Y978" s="12">
        <f t="shared" si="265"/>
        <v>6.9379260529341673</v>
      </c>
      <c r="AC978" s="13">
        <f t="shared" si="266"/>
        <v>69.413177523724983</v>
      </c>
      <c r="AD978" s="12">
        <f t="shared" si="267"/>
        <v>6.9397305470972555</v>
      </c>
      <c r="AH978" s="13">
        <f t="shared" si="268"/>
        <v>69.412272383173743</v>
      </c>
      <c r="AI978" s="12">
        <f t="shared" si="269"/>
        <v>6.9403011773898351</v>
      </c>
      <c r="AM978" s="13">
        <f t="shared" si="270"/>
        <v>69.411986213852643</v>
      </c>
      <c r="AN978" s="12">
        <f t="shared" si="271"/>
        <v>6.9404816264459566</v>
      </c>
    </row>
    <row r="979" spans="1:40" x14ac:dyDescent="0.3">
      <c r="A979" s="13">
        <f t="shared" si="255"/>
        <v>6.7920363261718393</v>
      </c>
      <c r="C979" s="13">
        <f t="shared" si="256"/>
        <v>70.339697362407918</v>
      </c>
      <c r="D979" s="12">
        <f t="shared" si="257"/>
        <v>6.7714861352159037</v>
      </c>
      <c r="H979" s="13">
        <f t="shared" si="258"/>
        <v>70.026612072094466</v>
      </c>
      <c r="I979" s="12">
        <f t="shared" si="259"/>
        <v>6.9519535433360327</v>
      </c>
      <c r="M979" s="13">
        <f t="shared" si="260"/>
        <v>69.933899124908109</v>
      </c>
      <c r="N979" s="12">
        <f t="shared" si="261"/>
        <v>7.009013639150754</v>
      </c>
      <c r="R979" s="13">
        <f t="shared" si="262"/>
        <v>69.905189829461506</v>
      </c>
      <c r="S979" s="12">
        <f t="shared" si="263"/>
        <v>7.0270567710470919</v>
      </c>
      <c r="X979" s="13">
        <f t="shared" si="264"/>
        <v>69.896171445229626</v>
      </c>
      <c r="Y979" s="12">
        <f t="shared" si="265"/>
        <v>7.0327624253661112</v>
      </c>
      <c r="AC979" s="13">
        <f t="shared" si="266"/>
        <v>69.893325591560426</v>
      </c>
      <c r="AD979" s="12">
        <f t="shared" si="267"/>
        <v>7.0345667032035433</v>
      </c>
      <c r="AH979" s="13">
        <f t="shared" si="268"/>
        <v>69.892426253984624</v>
      </c>
      <c r="AI979" s="12">
        <f t="shared" si="269"/>
        <v>7.0351372651056883</v>
      </c>
      <c r="AM979" s="13">
        <f t="shared" si="270"/>
        <v>69.892141918489372</v>
      </c>
      <c r="AN979" s="12">
        <f t="shared" si="271"/>
        <v>7.0353176925366308</v>
      </c>
    </row>
    <row r="980" spans="1:40" x14ac:dyDescent="0.3">
      <c r="A980" s="13">
        <f t="shared" si="255"/>
        <v>6.8865229634427587</v>
      </c>
      <c r="C980" s="13">
        <f t="shared" si="256"/>
        <v>70.819837633811133</v>
      </c>
      <c r="D980" s="12">
        <f t="shared" si="257"/>
        <v>6.8676623380414812</v>
      </c>
      <c r="H980" s="13">
        <f t="shared" si="258"/>
        <v>70.509169773562348</v>
      </c>
      <c r="I980" s="12">
        <f t="shared" si="259"/>
        <v>7.0481074386822122</v>
      </c>
      <c r="M980" s="13">
        <f t="shared" si="260"/>
        <v>70.417090260796229</v>
      </c>
      <c r="N980" s="12">
        <f t="shared" si="261"/>
        <v>7.1051606620742103</v>
      </c>
      <c r="R980" s="13">
        <f t="shared" si="262"/>
        <v>70.388568863863966</v>
      </c>
      <c r="S980" s="12">
        <f t="shared" si="263"/>
        <v>7.1232016383438168</v>
      </c>
      <c r="X980" s="13">
        <f t="shared" si="264"/>
        <v>70.379608678159585</v>
      </c>
      <c r="Y980" s="12">
        <f t="shared" si="265"/>
        <v>7.1289066127391596</v>
      </c>
      <c r="AC980" s="13">
        <f t="shared" si="266"/>
        <v>70.376781107113203</v>
      </c>
      <c r="AD980" s="12">
        <f t="shared" si="267"/>
        <v>7.1307106757398451</v>
      </c>
      <c r="AH980" s="13">
        <f t="shared" si="268"/>
        <v>70.375887538893338</v>
      </c>
      <c r="AI980" s="12">
        <f t="shared" si="269"/>
        <v>7.1312811697220315</v>
      </c>
      <c r="AM980" s="13">
        <f t="shared" si="270"/>
        <v>70.375605026618231</v>
      </c>
      <c r="AN980" s="12">
        <f t="shared" si="271"/>
        <v>7.1314615756765329</v>
      </c>
    </row>
    <row r="981" spans="1:40" x14ac:dyDescent="0.3">
      <c r="A981" s="13">
        <f t="shared" si="255"/>
        <v>6.982324040771716</v>
      </c>
      <c r="C981" s="13">
        <f t="shared" si="256"/>
        <v>71.303337535271396</v>
      </c>
      <c r="D981" s="12">
        <f t="shared" si="257"/>
        <v>6.9651642365402164</v>
      </c>
      <c r="H981" s="13">
        <f t="shared" si="258"/>
        <v>70.995064130262094</v>
      </c>
      <c r="I981" s="12">
        <f t="shared" si="259"/>
        <v>7.1455871948492442</v>
      </c>
      <c r="M981" s="13">
        <f t="shared" si="260"/>
        <v>70.903613555579753</v>
      </c>
      <c r="N981" s="12">
        <f t="shared" si="261"/>
        <v>7.2026335942031041</v>
      </c>
      <c r="R981" s="13">
        <f t="shared" si="262"/>
        <v>70.875278888426962</v>
      </c>
      <c r="S981" s="12">
        <f t="shared" si="263"/>
        <v>7.2206724297818612</v>
      </c>
      <c r="X981" s="13">
        <f t="shared" si="264"/>
        <v>70.866376556271149</v>
      </c>
      <c r="Y981" s="12">
        <f t="shared" si="265"/>
        <v>7.2263767289407834</v>
      </c>
      <c r="AC981" s="13">
        <f t="shared" si="266"/>
        <v>70.863567161192918</v>
      </c>
      <c r="AD981" s="12">
        <f t="shared" si="267"/>
        <v>7.2281805785833981</v>
      </c>
      <c r="AH981" s="13">
        <f t="shared" si="268"/>
        <v>70.86267932884617</v>
      </c>
      <c r="AI981" s="12">
        <f t="shared" si="269"/>
        <v>7.2287510051128638</v>
      </c>
      <c r="AM981" s="13">
        <f t="shared" si="270"/>
        <v>70.862398629226703</v>
      </c>
      <c r="AN981" s="12">
        <f t="shared" si="271"/>
        <v>7.2289313897386442</v>
      </c>
    </row>
    <row r="982" spans="1:40" x14ac:dyDescent="0.3">
      <c r="A982" s="13">
        <f t="shared" si="255"/>
        <v>7.0794578438413742</v>
      </c>
      <c r="C982" s="13">
        <f t="shared" si="256"/>
        <v>71.790219966058274</v>
      </c>
      <c r="D982" s="12">
        <f t="shared" si="257"/>
        <v>7.0640101979146168</v>
      </c>
      <c r="H982" s="13">
        <f t="shared" si="258"/>
        <v>71.484318347988577</v>
      </c>
      <c r="I982" s="12">
        <f t="shared" si="259"/>
        <v>7.2444111776544196</v>
      </c>
      <c r="M982" s="13">
        <f t="shared" si="260"/>
        <v>71.393492251950832</v>
      </c>
      <c r="N982" s="12">
        <f t="shared" si="261"/>
        <v>7.3014508009993007</v>
      </c>
      <c r="R982" s="13">
        <f t="shared" si="262"/>
        <v>71.365343152331121</v>
      </c>
      <c r="S982" s="12">
        <f t="shared" si="263"/>
        <v>7.3194875107182797</v>
      </c>
      <c r="X982" s="13">
        <f t="shared" si="264"/>
        <v>71.356498330301903</v>
      </c>
      <c r="Y982" s="12">
        <f t="shared" si="265"/>
        <v>7.3251911392956348</v>
      </c>
      <c r="AC982" s="13">
        <f t="shared" si="266"/>
        <v>71.353707004983804</v>
      </c>
      <c r="AD982" s="12">
        <f t="shared" si="267"/>
        <v>7.3269947770486707</v>
      </c>
      <c r="AH982" s="13">
        <f t="shared" si="268"/>
        <v>71.352824875161843</v>
      </c>
      <c r="AI982" s="12">
        <f t="shared" si="269"/>
        <v>7.3275651365894472</v>
      </c>
      <c r="AM982" s="13">
        <f t="shared" si="270"/>
        <v>71.3525459776764</v>
      </c>
      <c r="AN982" s="12">
        <f t="shared" si="271"/>
        <v>7.3277455000332106</v>
      </c>
    </row>
    <row r="983" spans="1:40" x14ac:dyDescent="0.3">
      <c r="A983" s="13">
        <f t="shared" si="255"/>
        <v>7.1779429127136041</v>
      </c>
      <c r="C983" s="13">
        <f t="shared" si="256"/>
        <v>72.280507992956956</v>
      </c>
      <c r="D983" s="12">
        <f t="shared" si="257"/>
        <v>7.1642188442794952</v>
      </c>
      <c r="H983" s="13">
        <f t="shared" si="258"/>
        <v>71.976955794423006</v>
      </c>
      <c r="I983" s="12">
        <f t="shared" si="259"/>
        <v>7.3445980078423423</v>
      </c>
      <c r="M983" s="13">
        <f t="shared" si="260"/>
        <v>71.886749754065534</v>
      </c>
      <c r="N983" s="12">
        <f t="shared" si="261"/>
        <v>7.4016309028548894</v>
      </c>
      <c r="R983" s="13">
        <f t="shared" si="262"/>
        <v>71.858785066192638</v>
      </c>
      <c r="S983" s="12">
        <f t="shared" si="263"/>
        <v>7.419665501441119</v>
      </c>
      <c r="X983" s="13">
        <f t="shared" si="264"/>
        <v>71.849997412427399</v>
      </c>
      <c r="Y983" s="12">
        <f t="shared" si="265"/>
        <v>7.4253684640595798</v>
      </c>
      <c r="AC983" s="13">
        <f t="shared" si="266"/>
        <v>71.847224051105101</v>
      </c>
      <c r="AD983" s="12">
        <f t="shared" si="267"/>
        <v>7.4271718913814304</v>
      </c>
      <c r="AH983" s="13">
        <f t="shared" si="268"/>
        <v>71.846347590596537</v>
      </c>
      <c r="AI983" s="12">
        <f t="shared" si="269"/>
        <v>7.4277421843943578</v>
      </c>
      <c r="AM983" s="13">
        <f t="shared" si="270"/>
        <v>71.846070484765718</v>
      </c>
      <c r="AN983" s="12">
        <f t="shared" si="271"/>
        <v>7.4279225268018019</v>
      </c>
    </row>
    <row r="984" spans="1:40" x14ac:dyDescent="0.3">
      <c r="A984" s="13">
        <f t="shared" si="255"/>
        <v>7.2777980453682316</v>
      </c>
      <c r="C984" s="13">
        <f t="shared" si="256"/>
        <v>72.774224851208956</v>
      </c>
      <c r="D984" s="12">
        <f t="shared" si="257"/>
        <v>7.2658090562048097</v>
      </c>
      <c r="H984" s="13">
        <f t="shared" si="258"/>
        <v>72.473000000196095</v>
      </c>
      <c r="I984" s="12">
        <f t="shared" si="259"/>
        <v>7.4461665646275534</v>
      </c>
      <c r="M984" s="13">
        <f t="shared" si="260"/>
        <v>72.383409628615183</v>
      </c>
      <c r="N984" s="12">
        <f t="shared" si="261"/>
        <v>7.5031927786347756</v>
      </c>
      <c r="R984" s="13">
        <f t="shared" si="262"/>
        <v>72.355628203137144</v>
      </c>
      <c r="S984" s="12">
        <f t="shared" si="263"/>
        <v>7.5212252807119935</v>
      </c>
      <c r="X984" s="13">
        <f t="shared" si="264"/>
        <v>72.346897377332596</v>
      </c>
      <c r="Y984" s="12">
        <f t="shared" si="265"/>
        <v>7.5269275819622807</v>
      </c>
      <c r="AC984" s="13">
        <f t="shared" si="266"/>
        <v>72.344141874688816</v>
      </c>
      <c r="AD984" s="12">
        <f t="shared" si="267"/>
        <v>7.5287308003013029</v>
      </c>
      <c r="AH984" s="13">
        <f t="shared" si="268"/>
        <v>72.343271050417897</v>
      </c>
      <c r="AI984" s="12">
        <f t="shared" si="269"/>
        <v>7.5293010272440588</v>
      </c>
      <c r="AM984" s="13">
        <f t="shared" si="270"/>
        <v>72.342995725805352</v>
      </c>
      <c r="AN984" s="12">
        <f t="shared" si="271"/>
        <v>7.5294813487598793</v>
      </c>
    </row>
    <row r="985" spans="1:40" x14ac:dyDescent="0.3">
      <c r="A985" s="13">
        <f t="shared" si="255"/>
        <v>7.3790423012910056</v>
      </c>
      <c r="C985" s="13">
        <f t="shared" si="256"/>
        <v>73.271393945461142</v>
      </c>
      <c r="D985" s="12">
        <f t="shared" si="257"/>
        <v>7.3687999763077556</v>
      </c>
      <c r="H985" s="13">
        <f t="shared" si="258"/>
        <v>72.972474659968441</v>
      </c>
      <c r="I985" s="12">
        <f t="shared" si="259"/>
        <v>7.5491359892863699</v>
      </c>
      <c r="M985" s="13">
        <f t="shared" si="260"/>
        <v>72.883495605908067</v>
      </c>
      <c r="N985" s="12">
        <f t="shared" si="261"/>
        <v>7.6061555692685099</v>
      </c>
      <c r="R985" s="13">
        <f t="shared" si="262"/>
        <v>72.855896299879205</v>
      </c>
      <c r="S985" s="12">
        <f t="shared" si="263"/>
        <v>7.6241859893579171</v>
      </c>
      <c r="X985" s="13">
        <f t="shared" si="264"/>
        <v>72.847221963293919</v>
      </c>
      <c r="Y985" s="12">
        <f t="shared" si="265"/>
        <v>7.6298876337990169</v>
      </c>
      <c r="AC985" s="13">
        <f t="shared" si="266"/>
        <v>72.844484214458376</v>
      </c>
      <c r="AD985" s="12">
        <f t="shared" si="267"/>
        <v>7.631690644593605</v>
      </c>
      <c r="AH985" s="13">
        <f t="shared" si="268"/>
        <v>72.8436189934867</v>
      </c>
      <c r="AI985" s="12">
        <f t="shared" si="269"/>
        <v>7.6322608059207209</v>
      </c>
      <c r="AM985" s="13">
        <f t="shared" si="270"/>
        <v>72.843345439698552</v>
      </c>
      <c r="AN985" s="12">
        <f t="shared" si="271"/>
        <v>7.6324411066886215</v>
      </c>
    </row>
    <row r="986" spans="1:40" x14ac:dyDescent="0.3">
      <c r="A986" s="13">
        <f t="shared" si="255"/>
        <v>7.481695005111531</v>
      </c>
      <c r="C986" s="13">
        <f t="shared" si="256"/>
        <v>73.772038850732429</v>
      </c>
      <c r="D986" s="12">
        <f t="shared" si="257"/>
        <v>7.4732110128948266</v>
      </c>
      <c r="H986" s="13">
        <f t="shared" si="258"/>
        <v>73.475403633509757</v>
      </c>
      <c r="I986" s="12">
        <f t="shared" si="259"/>
        <v>7.6535256887987515</v>
      </c>
      <c r="M986" s="13">
        <f t="shared" si="260"/>
        <v>73.387031580961903</v>
      </c>
      <c r="N986" s="12">
        <f t="shared" si="261"/>
        <v>7.7105386813921042</v>
      </c>
      <c r="R986" s="13">
        <f t="shared" si="262"/>
        <v>73.359613257817102</v>
      </c>
      <c r="S986" s="12">
        <f t="shared" si="263"/>
        <v>7.7285670339131061</v>
      </c>
      <c r="X986" s="13">
        <f t="shared" si="264"/>
        <v>73.350995073271179</v>
      </c>
      <c r="Y986" s="12">
        <f t="shared" si="265"/>
        <v>7.7342680260724945</v>
      </c>
      <c r="AC986" s="13">
        <f t="shared" si="266"/>
        <v>73.348274973822939</v>
      </c>
      <c r="AD986" s="12">
        <f t="shared" si="267"/>
        <v>7.7360708307511441</v>
      </c>
      <c r="AH986" s="13">
        <f t="shared" si="268"/>
        <v>73.347415323349622</v>
      </c>
      <c r="AI986" s="12">
        <f t="shared" si="269"/>
        <v>7.7366409269140286</v>
      </c>
      <c r="AM986" s="13">
        <f t="shared" si="270"/>
        <v>73.347143530035709</v>
      </c>
      <c r="AN986" s="12">
        <f t="shared" si="271"/>
        <v>7.7368212070767237</v>
      </c>
    </row>
    <row r="987" spans="1:40" x14ac:dyDescent="0.3">
      <c r="A987" s="13">
        <f t="shared" si="255"/>
        <v>7.5857757502918304</v>
      </c>
      <c r="C987" s="13">
        <f t="shared" si="256"/>
        <v>74.276183313389367</v>
      </c>
      <c r="D987" s="12">
        <f t="shared" si="257"/>
        <v>7.5790618436545358</v>
      </c>
      <c r="H987" s="13">
        <f t="shared" si="258"/>
        <v>73.981810946793374</v>
      </c>
      <c r="I987" s="12">
        <f t="shared" si="259"/>
        <v>7.7593553395408001</v>
      </c>
      <c r="M987" s="13">
        <f t="shared" si="260"/>
        <v>73.894041614603083</v>
      </c>
      <c r="N987" s="12">
        <f t="shared" si="261"/>
        <v>7.8163617910405092</v>
      </c>
      <c r="R987" s="13">
        <f t="shared" si="262"/>
        <v>73.866803144130344</v>
      </c>
      <c r="S987" s="12">
        <f t="shared" si="263"/>
        <v>7.8343880903114558</v>
      </c>
      <c r="X987" s="13">
        <f t="shared" si="264"/>
        <v>73.858240776005687</v>
      </c>
      <c r="Y987" s="12">
        <f t="shared" si="265"/>
        <v>7.8400884346853204</v>
      </c>
      <c r="AC987" s="13">
        <f t="shared" si="266"/>
        <v>73.855538221973987</v>
      </c>
      <c r="AD987" s="12">
        <f t="shared" si="267"/>
        <v>7.8418910346666975</v>
      </c>
      <c r="AH987" s="13">
        <f t="shared" si="268"/>
        <v>73.854684109336461</v>
      </c>
      <c r="AI987" s="12">
        <f t="shared" si="269"/>
        <v>7.842461066113656</v>
      </c>
      <c r="AM987" s="13">
        <f t="shared" si="270"/>
        <v>73.854414066189193</v>
      </c>
      <c r="AN987" s="12">
        <f t="shared" si="271"/>
        <v>7.842641325812882</v>
      </c>
    </row>
    <row r="988" spans="1:40" x14ac:dyDescent="0.3">
      <c r="A988" s="13">
        <f t="shared" si="255"/>
        <v>7.6913044028660931</v>
      </c>
      <c r="C988" s="13">
        <f t="shared" si="256"/>
        <v>74.783851252130802</v>
      </c>
      <c r="D988" s="12">
        <f t="shared" si="257"/>
        <v>7.6863724194013514</v>
      </c>
      <c r="H988" s="13">
        <f t="shared" si="258"/>
        <v>74.491720793097656</v>
      </c>
      <c r="I988" s="12">
        <f t="shared" si="259"/>
        <v>7.8666448910284741</v>
      </c>
      <c r="M988" s="13">
        <f t="shared" si="260"/>
        <v>74.404549934573566</v>
      </c>
      <c r="N988" s="12">
        <f t="shared" si="261"/>
        <v>7.923644847391305</v>
      </c>
      <c r="R988" s="13">
        <f t="shared" si="262"/>
        <v>74.377490192887308</v>
      </c>
      <c r="S988" s="12">
        <f t="shared" si="263"/>
        <v>7.9416691076302239</v>
      </c>
      <c r="X988" s="13">
        <f t="shared" si="264"/>
        <v>74.368983307128602</v>
      </c>
      <c r="Y988" s="12">
        <f t="shared" si="265"/>
        <v>7.9473688086836791</v>
      </c>
      <c r="AC988" s="13">
        <f t="shared" si="266"/>
        <v>74.366298194993604</v>
      </c>
      <c r="AD988" s="12">
        <f t="shared" si="267"/>
        <v>7.9491712053766888</v>
      </c>
      <c r="AH988" s="13">
        <f t="shared" si="268"/>
        <v>74.365449587666646</v>
      </c>
      <c r="AI988" s="12">
        <f t="shared" si="269"/>
        <v>7.9497411725529501</v>
      </c>
      <c r="AM988" s="13">
        <f t="shared" si="270"/>
        <v>74.365181284422206</v>
      </c>
      <c r="AN988" s="12">
        <f t="shared" si="271"/>
        <v>7.9499214119294681</v>
      </c>
    </row>
    <row r="989" spans="1:40" x14ac:dyDescent="0.3">
      <c r="A989" s="13">
        <f t="shared" si="255"/>
        <v>7.7983011052325901</v>
      </c>
      <c r="C989" s="13">
        <f t="shared" si="256"/>
        <v>75.295066758988753</v>
      </c>
      <c r="D989" s="12">
        <f t="shared" si="257"/>
        <v>7.7951629678718088</v>
      </c>
      <c r="H989" s="13">
        <f t="shared" si="258"/>
        <v>75.005157534115156</v>
      </c>
      <c r="I989" s="12">
        <f t="shared" si="259"/>
        <v>7.9754145697135037</v>
      </c>
      <c r="M989" s="13">
        <f t="shared" si="260"/>
        <v>74.918580936647643</v>
      </c>
      <c r="N989" s="12">
        <f t="shared" si="261"/>
        <v>8.0324080765605856</v>
      </c>
      <c r="R989" s="13">
        <f t="shared" si="262"/>
        <v>74.891698806161784</v>
      </c>
      <c r="S989" s="12">
        <f t="shared" si="263"/>
        <v>8.0504303118859095</v>
      </c>
      <c r="X989" s="13">
        <f t="shared" si="264"/>
        <v>74.883247070277079</v>
      </c>
      <c r="Y989" s="12">
        <f t="shared" si="265"/>
        <v>8.0561293740532118</v>
      </c>
      <c r="AC989" s="13">
        <f t="shared" si="266"/>
        <v>74.880579296971504</v>
      </c>
      <c r="AD989" s="12">
        <f t="shared" si="267"/>
        <v>8.0579315688570645</v>
      </c>
      <c r="AH989" s="13">
        <f t="shared" si="268"/>
        <v>74.879736162569486</v>
      </c>
      <c r="AI989" s="12">
        <f t="shared" si="269"/>
        <v>8.0585014722047941</v>
      </c>
      <c r="AM989" s="13">
        <f t="shared" si="270"/>
        <v>74.879469589006376</v>
      </c>
      <c r="AN989" s="12">
        <f t="shared" si="271"/>
        <v>8.0586816913984016</v>
      </c>
    </row>
    <row r="990" spans="1:40" x14ac:dyDescent="0.3">
      <c r="A990" s="13">
        <f t="shared" si="255"/>
        <v>7.9067862799982445</v>
      </c>
      <c r="C990" s="13">
        <f t="shared" si="256"/>
        <v>75.80985410033891</v>
      </c>
      <c r="D990" s="12">
        <f t="shared" si="257"/>
        <v>7.9054539975733098</v>
      </c>
      <c r="H990" s="13">
        <f t="shared" si="258"/>
        <v>75.522145701071111</v>
      </c>
      <c r="I990" s="12">
        <f t="shared" si="259"/>
        <v>8.0856848828319876</v>
      </c>
      <c r="M990" s="13">
        <f t="shared" si="260"/>
        <v>75.436159185757575</v>
      </c>
      <c r="N990" s="12">
        <f t="shared" si="261"/>
        <v>8.1426719854515213</v>
      </c>
      <c r="R990" s="13">
        <f t="shared" si="262"/>
        <v>75.409453555159928</v>
      </c>
      <c r="S990" s="12">
        <f t="shared" si="263"/>
        <v>8.1606922098828054</v>
      </c>
      <c r="X990" s="13">
        <f t="shared" si="264"/>
        <v>75.401056638219998</v>
      </c>
      <c r="Y990" s="12">
        <f t="shared" si="265"/>
        <v>8.1663906375675737</v>
      </c>
      <c r="AC990" s="13">
        <f t="shared" si="266"/>
        <v>75.398406101128458</v>
      </c>
      <c r="AD990" s="12">
        <f t="shared" si="267"/>
        <v>8.1681926318718521</v>
      </c>
      <c r="AH990" s="13">
        <f t="shared" si="268"/>
        <v>75.39756840740462</v>
      </c>
      <c r="AI990" s="12">
        <f t="shared" si="269"/>
        <v>8.1687624718301795</v>
      </c>
      <c r="AM990" s="13">
        <f t="shared" si="270"/>
        <v>75.39730355334639</v>
      </c>
      <c r="AN990" s="12">
        <f t="shared" si="271"/>
        <v>8.1689426709797104</v>
      </c>
    </row>
    <row r="991" spans="1:40" x14ac:dyDescent="0.3">
      <c r="A991" s="13">
        <f t="shared" si="255"/>
        <v>8.01678063387679</v>
      </c>
      <c r="C991" s="13">
        <f t="shared" si="256"/>
        <v>76.328237717920288</v>
      </c>
      <c r="D991" s="12">
        <f t="shared" si="257"/>
        <v>8.0172663016865311</v>
      </c>
      <c r="H991" s="13">
        <f t="shared" si="258"/>
        <v>76.042709995851908</v>
      </c>
      <c r="I991" s="12">
        <f t="shared" si="259"/>
        <v>8.1974766223065956</v>
      </c>
      <c r="M991" s="13">
        <f t="shared" si="260"/>
        <v>75.957309417125146</v>
      </c>
      <c r="N991" s="12">
        <f t="shared" si="261"/>
        <v>8.2544573656565507</v>
      </c>
      <c r="R991" s="13">
        <f t="shared" si="262"/>
        <v>75.930779181350275</v>
      </c>
      <c r="S991" s="12">
        <f t="shared" si="263"/>
        <v>8.2724755931151908</v>
      </c>
      <c r="X991" s="13">
        <f t="shared" si="264"/>
        <v>75.922436753990667</v>
      </c>
      <c r="Y991" s="12">
        <f t="shared" si="265"/>
        <v>8.2781733906906094</v>
      </c>
      <c r="AC991" s="13">
        <f t="shared" si="266"/>
        <v>75.919803350951454</v>
      </c>
      <c r="AD991" s="12">
        <f t="shared" si="267"/>
        <v>8.2799751858753368</v>
      </c>
      <c r="AH991" s="13">
        <f t="shared" si="268"/>
        <v>75.918971065797791</v>
      </c>
      <c r="AI991" s="12">
        <f t="shared" si="269"/>
        <v>8.2805449628803753</v>
      </c>
      <c r="AM991" s="13">
        <f t="shared" si="270"/>
        <v>75.918707921111306</v>
      </c>
      <c r="AN991" s="12">
        <f t="shared" si="271"/>
        <v>8.2807251421237105</v>
      </c>
    </row>
    <row r="992" spans="1:40" x14ac:dyDescent="0.3">
      <c r="A992" s="13">
        <f t="shared" si="255"/>
        <v>8.1283051616409967</v>
      </c>
      <c r="C992" s="13">
        <f t="shared" si="256"/>
        <v>76.850242229870972</v>
      </c>
      <c r="D992" s="12">
        <f t="shared" si="257"/>
        <v>8.1306209620219239</v>
      </c>
      <c r="H992" s="13">
        <f t="shared" si="258"/>
        <v>76.566875292141319</v>
      </c>
      <c r="I992" s="12">
        <f t="shared" si="259"/>
        <v>8.3108108687028732</v>
      </c>
      <c r="M992" s="13">
        <f t="shared" si="260"/>
        <v>76.482056537407445</v>
      </c>
      <c r="N992" s="12">
        <f t="shared" si="261"/>
        <v>8.3677852974136435</v>
      </c>
      <c r="R992" s="13">
        <f t="shared" si="262"/>
        <v>76.455700597609336</v>
      </c>
      <c r="S992" s="12">
        <f t="shared" si="263"/>
        <v>8.3858015417235876</v>
      </c>
      <c r="X992" s="13">
        <f t="shared" si="264"/>
        <v>76.447412332028136</v>
      </c>
      <c r="Y992" s="12">
        <f t="shared" si="265"/>
        <v>8.3914987135326271</v>
      </c>
      <c r="AC992" s="13">
        <f t="shared" si="266"/>
        <v>76.444795961334179</v>
      </c>
      <c r="AD992" s="12">
        <f t="shared" si="267"/>
        <v>8.3933003109683302</v>
      </c>
      <c r="AH992" s="13">
        <f t="shared" si="268"/>
        <v>76.443969052784453</v>
      </c>
      <c r="AI992" s="12">
        <f t="shared" si="269"/>
        <v>8.3938700254531895</v>
      </c>
      <c r="AM992" s="13">
        <f t="shared" si="270"/>
        <v>76.44370760737921</v>
      </c>
      <c r="AN992" s="12">
        <f t="shared" si="271"/>
        <v>8.3940501849272664</v>
      </c>
    </row>
    <row r="993" spans="1:40" x14ac:dyDescent="0.3">
      <c r="A993" s="13">
        <f t="shared" si="255"/>
        <v>8.2413811501300174</v>
      </c>
      <c r="C993" s="13">
        <f t="shared" si="256"/>
        <v>77.375892431770836</v>
      </c>
      <c r="D993" s="12">
        <f t="shared" si="257"/>
        <v>8.2455393530313561</v>
      </c>
      <c r="H993" s="13">
        <f t="shared" si="258"/>
        <v>77.094666636561996</v>
      </c>
      <c r="I993" s="12">
        <f t="shared" si="259"/>
        <v>8.4257089952407078</v>
      </c>
      <c r="M993" s="13">
        <f t="shared" si="260"/>
        <v>77.0104256258454</v>
      </c>
      <c r="N993" s="12">
        <f t="shared" si="261"/>
        <v>8.4826771536177361</v>
      </c>
      <c r="R993" s="13">
        <f t="shared" si="262"/>
        <v>76.984242889372354</v>
      </c>
      <c r="S993" s="12">
        <f t="shared" si="263"/>
        <v>8.500691428506185</v>
      </c>
      <c r="X993" s="13">
        <f t="shared" si="264"/>
        <v>76.976008459330004</v>
      </c>
      <c r="Y993" s="12">
        <f t="shared" si="265"/>
        <v>8.5063879788618113</v>
      </c>
      <c r="AC993" s="13">
        <f t="shared" si="266"/>
        <v>76.973409019730425</v>
      </c>
      <c r="AD993" s="12">
        <f t="shared" si="267"/>
        <v>8.5081893799095827</v>
      </c>
      <c r="AH993" s="13">
        <f t="shared" si="268"/>
        <v>76.972587455955662</v>
      </c>
      <c r="AI993" s="12">
        <f t="shared" si="269"/>
        <v>8.5087590323044058</v>
      </c>
      <c r="AM993" s="13">
        <f t="shared" si="270"/>
        <v>76.972327699786845</v>
      </c>
      <c r="AN993" s="12">
        <f t="shared" si="271"/>
        <v>8.5089391721452152</v>
      </c>
    </row>
    <row r="994" spans="1:40" x14ac:dyDescent="0.3">
      <c r="A994" s="13">
        <f t="shared" si="255"/>
        <v>8.3560301823124643</v>
      </c>
      <c r="C994" s="13">
        <f t="shared" si="256"/>
        <v>77.905213297700953</v>
      </c>
      <c r="D994" s="12">
        <f t="shared" si="257"/>
        <v>8.3620431458755053</v>
      </c>
      <c r="H994" s="13">
        <f t="shared" si="258"/>
        <v>77.626109249837626</v>
      </c>
      <c r="I994" s="12">
        <f t="shared" si="259"/>
        <v>8.5421926718615122</v>
      </c>
      <c r="M994" s="13">
        <f t="shared" si="260"/>
        <v>77.542441935426368</v>
      </c>
      <c r="N994" s="12">
        <f t="shared" si="261"/>
        <v>8.599154603887909</v>
      </c>
      <c r="R994" s="13">
        <f t="shared" si="262"/>
        <v>77.516431315794549</v>
      </c>
      <c r="S994" s="12">
        <f t="shared" si="263"/>
        <v>8.6171669229860139</v>
      </c>
      <c r="X994" s="13">
        <f t="shared" si="264"/>
        <v>77.508250396614315</v>
      </c>
      <c r="Y994" s="12">
        <f t="shared" si="265"/>
        <v>8.6228628561713947</v>
      </c>
      <c r="AC994" s="13">
        <f t="shared" si="266"/>
        <v>77.505667787311907</v>
      </c>
      <c r="AD994" s="12">
        <f t="shared" si="267"/>
        <v>8.6246640621829691</v>
      </c>
      <c r="AH994" s="13">
        <f t="shared" si="268"/>
        <v>77.504851536625395</v>
      </c>
      <c r="AI994" s="12">
        <f t="shared" si="269"/>
        <v>8.625233652914936</v>
      </c>
      <c r="AM994" s="13">
        <f t="shared" si="270"/>
        <v>77.504593459691719</v>
      </c>
      <c r="AN994" s="12">
        <f t="shared" si="271"/>
        <v>8.6254137732575362</v>
      </c>
    </row>
    <row r="995" spans="1:40" x14ac:dyDescent="0.3">
      <c r="A995" s="13">
        <f t="shared" si="255"/>
        <v>8.4722741414059559</v>
      </c>
      <c r="C995" s="13">
        <f t="shared" si="256"/>
        <v>78.438229981308055</v>
      </c>
      <c r="D995" s="12">
        <f t="shared" si="257"/>
        <v>8.4801543125477608</v>
      </c>
      <c r="H995" s="13">
        <f t="shared" si="258"/>
        <v>78.161228527949049</v>
      </c>
      <c r="I995" s="12">
        <f t="shared" si="259"/>
        <v>8.6602838693519573</v>
      </c>
      <c r="M995" s="13">
        <f t="shared" si="260"/>
        <v>78.078130894050801</v>
      </c>
      <c r="N995" s="12">
        <f t="shared" si="261"/>
        <v>8.7172396186910763</v>
      </c>
      <c r="R995" s="13">
        <f t="shared" si="262"/>
        <v>78.052291310915592</v>
      </c>
      <c r="S995" s="12">
        <f t="shared" si="263"/>
        <v>8.735249995534641</v>
      </c>
      <c r="X995" s="13">
        <f t="shared" si="264"/>
        <v>78.044163579482202</v>
      </c>
      <c r="Y995" s="12">
        <f t="shared" si="265"/>
        <v>8.740945315803355</v>
      </c>
      <c r="AC995" s="13">
        <f t="shared" si="266"/>
        <v>78.041597700139562</v>
      </c>
      <c r="AD995" s="12">
        <f t="shared" si="267"/>
        <v>8.7427463281211537</v>
      </c>
      <c r="AH995" s="13">
        <f t="shared" si="268"/>
        <v>78.04078673099437</v>
      </c>
      <c r="AI995" s="12">
        <f t="shared" si="269"/>
        <v>8.7433158576145118</v>
      </c>
      <c r="AM995" s="13">
        <f t="shared" si="270"/>
        <v>78.040530323336981</v>
      </c>
      <c r="AN995" s="12">
        <f t="shared" si="271"/>
        <v>8.743495958593039</v>
      </c>
    </row>
    <row r="996" spans="1:40" x14ac:dyDescent="0.3">
      <c r="A996" s="13">
        <f t="shared" si="255"/>
        <v>8.5901352150539534</v>
      </c>
      <c r="C996" s="13">
        <f t="shared" si="256"/>
        <v>78.974967816885822</v>
      </c>
      <c r="D996" s="12">
        <f t="shared" si="257"/>
        <v>8.5998951300554207</v>
      </c>
      <c r="H996" s="13">
        <f t="shared" si="258"/>
        <v>78.700050043310156</v>
      </c>
      <c r="I996" s="12">
        <f t="shared" si="259"/>
        <v>8.7800048635249848</v>
      </c>
      <c r="M996" s="13">
        <f t="shared" si="260"/>
        <v>78.617518105710488</v>
      </c>
      <c r="N996" s="12">
        <f t="shared" si="261"/>
        <v>8.8369544735229848</v>
      </c>
      <c r="R996" s="13">
        <f t="shared" si="262"/>
        <v>78.591848484842714</v>
      </c>
      <c r="S996" s="12">
        <f t="shared" si="263"/>
        <v>8.8549629215531436</v>
      </c>
      <c r="X996" s="13">
        <f t="shared" si="264"/>
        <v>78.58377361960369</v>
      </c>
      <c r="Y996" s="12">
        <f t="shared" si="265"/>
        <v>8.8606576331293798</v>
      </c>
      <c r="AC996" s="13">
        <f t="shared" si="266"/>
        <v>78.581224370336756</v>
      </c>
      <c r="AD996" s="12">
        <f t="shared" si="267"/>
        <v>8.8624584530865995</v>
      </c>
      <c r="AH996" s="13">
        <f t="shared" si="268"/>
        <v>78.580418651327065</v>
      </c>
      <c r="AI996" s="12">
        <f t="shared" si="269"/>
        <v>8.8630279217626793</v>
      </c>
      <c r="AM996" s="13">
        <f t="shared" si="270"/>
        <v>78.580163903032883</v>
      </c>
      <c r="AN996" s="12">
        <f t="shared" si="271"/>
        <v>8.8632080035103424</v>
      </c>
    </row>
    <row r="997" spans="1:40" x14ac:dyDescent="0.3">
      <c r="A997" s="13">
        <f t="shared" si="255"/>
        <v>8.7096358995608085</v>
      </c>
      <c r="C997" s="13">
        <f t="shared" si="256"/>
        <v>79.515452320464448</v>
      </c>
      <c r="D997" s="12">
        <f t="shared" si="257"/>
        <v>8.7212881846591426</v>
      </c>
      <c r="H997" s="13">
        <f t="shared" si="258"/>
        <v>79.242599545947343</v>
      </c>
      <c r="I997" s="12">
        <f t="shared" si="259"/>
        <v>8.901378239459083</v>
      </c>
      <c r="M997" s="13">
        <f t="shared" si="260"/>
        <v>79.160629351678494</v>
      </c>
      <c r="N997" s="12">
        <f t="shared" si="261"/>
        <v>8.9583217531474464</v>
      </c>
      <c r="R997" s="13">
        <f t="shared" si="262"/>
        <v>79.135128624938162</v>
      </c>
      <c r="S997" s="12">
        <f t="shared" si="263"/>
        <v>8.9763282857113467</v>
      </c>
      <c r="X997" s="13">
        <f t="shared" si="264"/>
        <v>79.127106305898977</v>
      </c>
      <c r="Y997" s="12">
        <f t="shared" si="265"/>
        <v>8.9820223927901228</v>
      </c>
      <c r="AC997" s="13">
        <f t="shared" si="266"/>
        <v>79.124573587282825</v>
      </c>
      <c r="AD997" s="12">
        <f t="shared" si="267"/>
        <v>8.98382302171078</v>
      </c>
      <c r="AH997" s="13">
        <f t="shared" si="268"/>
        <v>79.123773087143832</v>
      </c>
      <c r="AI997" s="12">
        <f t="shared" si="269"/>
        <v>8.9843924299880165</v>
      </c>
      <c r="AM997" s="13">
        <f t="shared" si="270"/>
        <v>79.123519988344469</v>
      </c>
      <c r="AN997" s="12">
        <f t="shared" si="271"/>
        <v>8.984572492637108</v>
      </c>
    </row>
    <row r="998" spans="1:40" x14ac:dyDescent="0.3">
      <c r="A998" s="13">
        <f t="shared" si="255"/>
        <v>8.8307990041856197</v>
      </c>
      <c r="C998" s="13">
        <f t="shared" si="256"/>
        <v>80.059709190914887</v>
      </c>
      <c r="D998" s="12">
        <f t="shared" si="257"/>
        <v>8.8443563761712092</v>
      </c>
      <c r="H998" s="13">
        <f t="shared" si="258"/>
        <v>79.788902964694259</v>
      </c>
      <c r="I998" s="12">
        <f t="shared" si="259"/>
        <v>9.024426895796374</v>
      </c>
      <c r="M998" s="13">
        <f t="shared" si="260"/>
        <v>79.707490591701287</v>
      </c>
      <c r="N998" s="12">
        <f t="shared" si="261"/>
        <v>9.0813643558944293</v>
      </c>
      <c r="R998" s="13">
        <f t="shared" si="262"/>
        <v>79.68215769700889</v>
      </c>
      <c r="S998" s="12">
        <f t="shared" si="263"/>
        <v>9.0993689862459171</v>
      </c>
      <c r="X998" s="13">
        <f t="shared" si="264"/>
        <v>79.674187605736066</v>
      </c>
      <c r="Y998" s="12">
        <f t="shared" si="265"/>
        <v>9.1050624929932678</v>
      </c>
      <c r="AC998" s="13">
        <f t="shared" si="266"/>
        <v>79.67167131880359</v>
      </c>
      <c r="AD998" s="12">
        <f t="shared" si="267"/>
        <v>9.1068629321922678</v>
      </c>
      <c r="AH998" s="13">
        <f t="shared" si="268"/>
        <v>79.67087600641176</v>
      </c>
      <c r="AI998" s="12">
        <f t="shared" si="269"/>
        <v>9.1074322804862202</v>
      </c>
      <c r="AM998" s="13">
        <f t="shared" si="270"/>
        <v>79.670624547281804</v>
      </c>
      <c r="AN998" s="12">
        <f t="shared" si="271"/>
        <v>9.1076123241681284</v>
      </c>
    </row>
    <row r="999" spans="1:40" x14ac:dyDescent="0.3">
      <c r="A999" s="13">
        <f t="shared" si="255"/>
        <v>8.953647655495935</v>
      </c>
      <c r="C999" s="13">
        <f t="shared" si="256"/>
        <v>80.607764311060507</v>
      </c>
      <c r="D999" s="12">
        <f t="shared" si="257"/>
        <v>8.9691229223136872</v>
      </c>
      <c r="H999" s="13">
        <f t="shared" si="258"/>
        <v>80.338986408386432</v>
      </c>
      <c r="I999" s="12">
        <f t="shared" si="259"/>
        <v>9.1491740491006137</v>
      </c>
      <c r="M999" s="13">
        <f t="shared" si="260"/>
        <v>80.258127965207635</v>
      </c>
      <c r="N999" s="12">
        <f t="shared" si="261"/>
        <v>9.206105498018001</v>
      </c>
      <c r="R999" s="13">
        <f t="shared" si="262"/>
        <v>80.232961846520624</v>
      </c>
      <c r="S999" s="12">
        <f t="shared" si="263"/>
        <v>9.2241082393182836</v>
      </c>
      <c r="X999" s="13">
        <f t="shared" si="264"/>
        <v>80.225043666138291</v>
      </c>
      <c r="Y999" s="12">
        <f t="shared" si="265"/>
        <v>9.22980114987147</v>
      </c>
      <c r="AC999" s="13">
        <f t="shared" si="266"/>
        <v>80.222543712380244</v>
      </c>
      <c r="AD999" s="12">
        <f t="shared" si="267"/>
        <v>9.2316014006546716</v>
      </c>
      <c r="AH999" s="13">
        <f t="shared" si="268"/>
        <v>80.221753556753498</v>
      </c>
      <c r="AI999" s="12">
        <f t="shared" si="269"/>
        <v>9.2321706893780426</v>
      </c>
      <c r="AM999" s="13">
        <f t="shared" si="270"/>
        <v>80.221503727511788</v>
      </c>
      <c r="AN999" s="12">
        <f t="shared" si="271"/>
        <v>9.2323507142232533</v>
      </c>
    </row>
    <row r="1000" spans="1:40" x14ac:dyDescent="0.3">
      <c r="A1000" s="13">
        <f t="shared" si="255"/>
        <v>9.0782053017818605</v>
      </c>
      <c r="C1000" s="13">
        <f t="shared" si="256"/>
        <v>81.159643748803404</v>
      </c>
      <c r="D1000" s="12">
        <f t="shared" si="257"/>
        <v>9.0956113631369995</v>
      </c>
      <c r="H1000" s="13">
        <f t="shared" si="258"/>
        <v>80.892876167076054</v>
      </c>
      <c r="I1000" s="12">
        <f t="shared" si="259"/>
        <v>9.2756432382755829</v>
      </c>
      <c r="M1000" s="13">
        <f t="shared" si="260"/>
        <v>80.812567792520355</v>
      </c>
      <c r="N1000" s="12">
        <f t="shared" si="261"/>
        <v>9.3325687181147252</v>
      </c>
      <c r="R1000" s="13">
        <f t="shared" si="262"/>
        <v>80.787567399805894</v>
      </c>
      <c r="S1000" s="12">
        <f t="shared" si="263"/>
        <v>9.3505695834330407</v>
      </c>
      <c r="X1000" s="13">
        <f t="shared" si="264"/>
        <v>80.779700814994968</v>
      </c>
      <c r="Y1000" s="12">
        <f t="shared" si="265"/>
        <v>9.3562619019007496</v>
      </c>
      <c r="AC1000" s="13">
        <f t="shared" si="266"/>
        <v>80.777217096360616</v>
      </c>
      <c r="AD1000" s="12">
        <f t="shared" si="267"/>
        <v>9.3580619655650246</v>
      </c>
      <c r="AH1000" s="13">
        <f t="shared" si="268"/>
        <v>80.776432066657591</v>
      </c>
      <c r="AI1000" s="12">
        <f t="shared" si="269"/>
        <v>9.3586311951276837</v>
      </c>
      <c r="AM1000" s="13">
        <f t="shared" si="270"/>
        <v>80.7761838575681</v>
      </c>
      <c r="AN1000" s="12">
        <f t="shared" si="271"/>
        <v>9.3588112012657838</v>
      </c>
    </row>
    <row r="1001" spans="1:40" x14ac:dyDescent="0.3">
      <c r="A1001" s="13">
        <f t="shared" si="255"/>
        <v>9.2044957175317226</v>
      </c>
      <c r="C1001" s="13">
        <f t="shared" si="256"/>
        <v>81.715373758258735</v>
      </c>
      <c r="D1001" s="12">
        <f t="shared" si="257"/>
        <v>9.2238455655000937</v>
      </c>
      <c r="H1001" s="13">
        <f t="shared" si="258"/>
        <v>81.450598713246478</v>
      </c>
      <c r="I1001" s="12">
        <f t="shared" si="259"/>
        <v>9.4038583290451001</v>
      </c>
      <c r="M1001" s="13">
        <f t="shared" si="260"/>
        <v>81.370836576081587</v>
      </c>
      <c r="N1001" s="12">
        <f t="shared" si="261"/>
        <v>9.4607778816036294</v>
      </c>
      <c r="R1001" s="13">
        <f t="shared" si="262"/>
        <v>81.346000865289184</v>
      </c>
      <c r="S1001" s="12">
        <f t="shared" si="263"/>
        <v>9.478776883917913</v>
      </c>
      <c r="X1001" s="13">
        <f t="shared" si="264"/>
        <v>81.338185562287777</v>
      </c>
      <c r="Y1001" s="12">
        <f t="shared" si="265"/>
        <v>9.4844686143804484</v>
      </c>
      <c r="AC1001" s="13">
        <f t="shared" si="266"/>
        <v>81.335717981184203</v>
      </c>
      <c r="AD1001" s="12">
        <f t="shared" si="267"/>
        <v>9.4862684922137479</v>
      </c>
      <c r="AH1001" s="13">
        <f t="shared" si="268"/>
        <v>81.334938046705744</v>
      </c>
      <c r="AI1001" s="12">
        <f t="shared" si="269"/>
        <v>9.4868376630227456</v>
      </c>
      <c r="AM1001" s="13">
        <f t="shared" si="270"/>
        <v>81.334691448077805</v>
      </c>
      <c r="AN1001" s="12">
        <f t="shared" si="271"/>
        <v>9.4870176505824286</v>
      </c>
    </row>
    <row r="1002" spans="1:40" x14ac:dyDescent="0.3">
      <c r="A1002" s="13">
        <f t="shared" si="255"/>
        <v>9.3325430079698926</v>
      </c>
      <c r="C1002" s="13">
        <f t="shared" si="256"/>
        <v>82.274980780907171</v>
      </c>
      <c r="D1002" s="12">
        <f t="shared" si="257"/>
        <v>9.3538497276127739</v>
      </c>
      <c r="H1002" s="13">
        <f t="shared" si="258"/>
        <v>82.012180703043299</v>
      </c>
      <c r="I1002" s="12">
        <f t="shared" si="259"/>
        <v>9.533843518495198</v>
      </c>
      <c r="M1002" s="13">
        <f t="shared" si="260"/>
        <v>81.932961001686621</v>
      </c>
      <c r="N1002" s="12">
        <f t="shared" si="261"/>
        <v>9.590757185268366</v>
      </c>
      <c r="R1002" s="13">
        <f t="shared" si="262"/>
        <v>81.908288934725178</v>
      </c>
      <c r="S1002" s="12">
        <f t="shared" si="263"/>
        <v>9.6087543374658946</v>
      </c>
      <c r="X1002" s="13">
        <f t="shared" si="264"/>
        <v>81.900524601322147</v>
      </c>
      <c r="Y1002" s="12">
        <f t="shared" si="265"/>
        <v>9.614445483975393</v>
      </c>
      <c r="AC1002" s="13">
        <f t="shared" si="266"/>
        <v>81.898073060615076</v>
      </c>
      <c r="AD1002" s="12">
        <f t="shared" si="267"/>
        <v>9.6162451772568058</v>
      </c>
      <c r="AH1002" s="13">
        <f t="shared" si="268"/>
        <v>81.897298190806396</v>
      </c>
      <c r="AI1002" s="12">
        <f t="shared" si="269"/>
        <v>9.6168142897163857</v>
      </c>
      <c r="AM1002" s="13">
        <f t="shared" si="270"/>
        <v>81.897053192991976</v>
      </c>
      <c r="AN1002" s="12">
        <f t="shared" si="271"/>
        <v>9.6169942588254678</v>
      </c>
    </row>
    <row r="1003" spans="1:40" x14ac:dyDescent="0.3">
      <c r="A1003" s="13">
        <f t="shared" si="255"/>
        <v>9.4623716136579183</v>
      </c>
      <c r="C1003" s="13">
        <f t="shared" si="256"/>
        <v>82.838491446748606</v>
      </c>
      <c r="D1003" s="12">
        <f t="shared" si="257"/>
        <v>9.4856483836414061</v>
      </c>
      <c r="H1003" s="13">
        <f t="shared" si="258"/>
        <v>82.577648977509057</v>
      </c>
      <c r="I1003" s="12">
        <f t="shared" si="259"/>
        <v>9.6656233396796623</v>
      </c>
      <c r="M1003" s="13">
        <f t="shared" si="260"/>
        <v>82.498967939723528</v>
      </c>
      <c r="N1003" s="12">
        <f t="shared" si="261"/>
        <v>9.7225311618627277</v>
      </c>
      <c r="R1003" s="13">
        <f t="shared" si="262"/>
        <v>82.474458484431537</v>
      </c>
      <c r="S1003" s="12">
        <f t="shared" si="263"/>
        <v>9.7405264767407846</v>
      </c>
      <c r="X1003" s="13">
        <f t="shared" si="264"/>
        <v>82.466744809971004</v>
      </c>
      <c r="Y1003" s="12">
        <f t="shared" si="265"/>
        <v>9.7462170433213888</v>
      </c>
      <c r="AC1003" s="13">
        <f t="shared" si="266"/>
        <v>82.464309212987118</v>
      </c>
      <c r="AD1003" s="12">
        <f t="shared" si="267"/>
        <v>9.7480165533211949</v>
      </c>
      <c r="AH1003" s="13">
        <f t="shared" si="268"/>
        <v>82.463539377430749</v>
      </c>
      <c r="AI1003" s="12">
        <f t="shared" si="269"/>
        <v>9.7485856078328386</v>
      </c>
      <c r="AM1003" s="13">
        <f t="shared" si="270"/>
        <v>82.463295970827687</v>
      </c>
      <c r="AN1003" s="12">
        <f t="shared" si="271"/>
        <v>9.7487655586182527</v>
      </c>
    </row>
    <row r="1004" spans="1:40" x14ac:dyDescent="0.3">
      <c r="A1004" s="13">
        <f t="shared" si="255"/>
        <v>9.5940063151593264</v>
      </c>
      <c r="C1004" s="13">
        <f t="shared" si="256"/>
        <v>83.405932575476669</v>
      </c>
      <c r="D1004" s="12">
        <f t="shared" si="257"/>
        <v>9.6192664083782784</v>
      </c>
      <c r="H1004" s="13">
        <f t="shared" si="258"/>
        <v>83.147030563835273</v>
      </c>
      <c r="I1004" s="12">
        <f t="shared" si="259"/>
        <v>9.7992226662892339</v>
      </c>
      <c r="M1004" s="13">
        <f t="shared" si="260"/>
        <v>83.068884446428214</v>
      </c>
      <c r="N1004" s="12">
        <f t="shared" si="261"/>
        <v>9.8561246847798323</v>
      </c>
      <c r="R1004" s="13">
        <f t="shared" si="262"/>
        <v>83.044536576550598</v>
      </c>
      <c r="S1004" s="12">
        <f t="shared" si="263"/>
        <v>9.8741181750463429</v>
      </c>
      <c r="X1004" s="13">
        <f t="shared" si="264"/>
        <v>83.03687325192638</v>
      </c>
      <c r="Y1004" s="12">
        <f t="shared" si="265"/>
        <v>9.8798081656944099</v>
      </c>
      <c r="AC1004" s="13">
        <f t="shared" si="266"/>
        <v>83.034453502449963</v>
      </c>
      <c r="AD1004" s="12">
        <f t="shared" si="267"/>
        <v>9.8816074936741529</v>
      </c>
      <c r="AH1004" s="13">
        <f t="shared" si="268"/>
        <v>83.033688670873715</v>
      </c>
      <c r="AI1004" s="12">
        <f t="shared" si="269"/>
        <v>9.8821764906365708</v>
      </c>
      <c r="AM1004" s="13">
        <f t="shared" si="270"/>
        <v>83.033446845924473</v>
      </c>
      <c r="AN1004" s="12">
        <f t="shared" si="271"/>
        <v>9.8823564232243779</v>
      </c>
    </row>
    <row r="1005" spans="1:40" x14ac:dyDescent="0.3">
      <c r="A1005" s="13">
        <f t="shared" si="255"/>
        <v>9.7274722377696357</v>
      </c>
      <c r="C1005" s="13">
        <f t="shared" si="256"/>
        <v>83.977331177659991</v>
      </c>
      <c r="D1005" s="12">
        <f t="shared" si="257"/>
        <v>9.7547290219762264</v>
      </c>
      <c r="H1005" s="13">
        <f t="shared" si="258"/>
        <v>83.720352676613956</v>
      </c>
      <c r="I1005" s="12">
        <f t="shared" si="259"/>
        <v>9.9346667173860972</v>
      </c>
      <c r="M1005" s="13">
        <f t="shared" si="260"/>
        <v>83.642737765144474</v>
      </c>
      <c r="N1005" s="12">
        <f t="shared" si="261"/>
        <v>9.9915629727865749</v>
      </c>
      <c r="R1005" s="13">
        <f t="shared" si="262"/>
        <v>83.618550460304988</v>
      </c>
      <c r="S1005" s="12">
        <f t="shared" si="263"/>
        <v>10.009554651060753</v>
      </c>
      <c r="X1005" s="13">
        <f t="shared" si="264"/>
        <v>83.610937177958604</v>
      </c>
      <c r="Y1005" s="12">
        <f t="shared" si="265"/>
        <v>10.015244069745048</v>
      </c>
      <c r="AC1005" s="13">
        <f t="shared" si="266"/>
        <v>83.608533180233479</v>
      </c>
      <c r="AD1005" s="12">
        <f t="shared" si="267"/>
        <v>10.017043216957589</v>
      </c>
      <c r="AH1005" s="13">
        <f t="shared" si="268"/>
        <v>83.607773322506844</v>
      </c>
      <c r="AI1005" s="12">
        <f t="shared" si="269"/>
        <v>10.017612156766752</v>
      </c>
      <c r="AM1005" s="13">
        <f t="shared" si="270"/>
        <v>83.607533069697638</v>
      </c>
      <c r="AN1005" s="12">
        <f t="shared" si="271"/>
        <v>10.01779207128215</v>
      </c>
    </row>
    <row r="1006" spans="1:40" x14ac:dyDescent="0.3">
      <c r="A1006" s="13">
        <f t="shared" si="255"/>
        <v>9.8627948563120942</v>
      </c>
      <c r="C1006" s="13">
        <f t="shared" si="256"/>
        <v>84.552714455935359</v>
      </c>
      <c r="D1006" s="12">
        <f t="shared" si="257"/>
        <v>9.8920617947490044</v>
      </c>
      <c r="H1006" s="13">
        <f t="shared" si="258"/>
        <v>84.297642719105795</v>
      </c>
      <c r="I1006" s="12">
        <f t="shared" si="259"/>
        <v>10.071981062204095</v>
      </c>
      <c r="M1006" s="13">
        <f t="shared" si="260"/>
        <v>84.220555327595264</v>
      </c>
      <c r="N1006" s="12">
        <f t="shared" si="261"/>
        <v>10.128871594823826</v>
      </c>
      <c r="R1006" s="13">
        <f t="shared" si="262"/>
        <v>84.196527573270089</v>
      </c>
      <c r="S1006" s="12">
        <f t="shared" si="263"/>
        <v>10.146861473636813</v>
      </c>
      <c r="X1006" s="13">
        <f t="shared" si="264"/>
        <v>84.188964027192227</v>
      </c>
      <c r="Y1006" s="12">
        <f t="shared" si="265"/>
        <v>10.152550324298687</v>
      </c>
      <c r="AC1006" s="13">
        <f t="shared" si="266"/>
        <v>84.186575685921014</v>
      </c>
      <c r="AD1006" s="12">
        <f t="shared" si="267"/>
        <v>10.154349291988266</v>
      </c>
      <c r="AH1006" s="13">
        <f t="shared" si="268"/>
        <v>84.185820772053489</v>
      </c>
      <c r="AI1006" s="12">
        <f t="shared" si="269"/>
        <v>10.154918175037432</v>
      </c>
      <c r="AM1006" s="13">
        <f t="shared" si="270"/>
        <v>84.185582081916081</v>
      </c>
      <c r="AN1006" s="12">
        <f t="shared" si="271"/>
        <v>10.155098071604755</v>
      </c>
    </row>
    <row r="1007" spans="1:40" x14ac:dyDescent="0.3">
      <c r="A1007" s="13">
        <f t="shared" si="255"/>
        <v>9.9999999999999964</v>
      </c>
      <c r="C1007" s="13">
        <f t="shared" si="256"/>
        <v>85.132109806213705</v>
      </c>
      <c r="D1007" s="12">
        <f t="shared" si="257"/>
        <v>10.031290652038257</v>
      </c>
      <c r="H1007" s="13">
        <f t="shared" si="258"/>
        <v>84.878928284519631</v>
      </c>
      <c r="I1007" s="12">
        <f t="shared" si="259"/>
        <v>10.211191625015546</v>
      </c>
      <c r="M1007" s="13">
        <f t="shared" si="260"/>
        <v>84.802364755160781</v>
      </c>
      <c r="N1007" s="12">
        <f t="shared" si="261"/>
        <v>10.268076474873245</v>
      </c>
      <c r="R1007" s="13">
        <f t="shared" si="262"/>
        <v>84.778495542655776</v>
      </c>
      <c r="S1007" s="12">
        <f t="shared" si="263"/>
        <v>10.286064566668728</v>
      </c>
      <c r="X1007" s="13">
        <f t="shared" si="264"/>
        <v>84.770981428380253</v>
      </c>
      <c r="Y1007" s="12">
        <f t="shared" si="265"/>
        <v>10.291752853222325</v>
      </c>
      <c r="AC1007" s="13">
        <f t="shared" si="266"/>
        <v>84.768608648723031</v>
      </c>
      <c r="AD1007" s="12">
        <f t="shared" si="267"/>
        <v>10.293551642624626</v>
      </c>
      <c r="AH1007" s="13">
        <f t="shared" si="268"/>
        <v>84.767858648869918</v>
      </c>
      <c r="AI1007" s="12">
        <f t="shared" si="269"/>
        <v>10.294120469304335</v>
      </c>
      <c r="AM1007" s="13">
        <f t="shared" si="270"/>
        <v>84.767621511979769</v>
      </c>
      <c r="AN1007" s="12">
        <f t="shared" si="271"/>
        <v>10.294300348047067</v>
      </c>
    </row>
    <row r="1008" spans="1:40" x14ac:dyDescent="0.3">
      <c r="A1008" s="13">
        <f t="shared" si="255"/>
        <v>10.139113857366796</v>
      </c>
      <c r="C1008" s="13">
        <f t="shared" si="256"/>
        <v>85.715544818896021</v>
      </c>
      <c r="D1008" s="12">
        <f t="shared" si="257"/>
        <v>10.172441879148321</v>
      </c>
      <c r="H1008" s="13">
        <f t="shared" si="258"/>
        <v>85.464237157291691</v>
      </c>
      <c r="I1008" s="12">
        <f t="shared" si="259"/>
        <v>10.352324690065926</v>
      </c>
      <c r="M1008" s="13">
        <f t="shared" si="260"/>
        <v>85.388193860172237</v>
      </c>
      <c r="N1008" s="12">
        <f t="shared" si="261"/>
        <v>10.409203896891908</v>
      </c>
      <c r="R1008" s="13">
        <f t="shared" si="262"/>
        <v>85.364482186593293</v>
      </c>
      <c r="S1008" s="12">
        <f t="shared" si="263"/>
        <v>10.427190214026758</v>
      </c>
      <c r="X1008" s="13">
        <f t="shared" si="264"/>
        <v>85.357017201196086</v>
      </c>
      <c r="Y1008" s="12">
        <f t="shared" si="265"/>
        <v>10.4328779403592</v>
      </c>
      <c r="AC1008" s="13">
        <f t="shared" si="266"/>
        <v>85.354659888774819</v>
      </c>
      <c r="AD1008" s="12">
        <f t="shared" si="267"/>
        <v>10.434676552701392</v>
      </c>
      <c r="AH1008" s="13">
        <f t="shared" si="268"/>
        <v>85.353914773230983</v>
      </c>
      <c r="AI1008" s="12">
        <f t="shared" si="269"/>
        <v>10.43524532339951</v>
      </c>
      <c r="AM1008" s="13">
        <f t="shared" si="270"/>
        <v>85.353679180208843</v>
      </c>
      <c r="AN1008" s="12">
        <f t="shared" si="271"/>
        <v>10.435425184440282</v>
      </c>
    </row>
    <row r="1009" spans="1:80" x14ac:dyDescent="0.3">
      <c r="A1009" s="13">
        <f t="shared" si="255"/>
        <v>10.280162981264725</v>
      </c>
      <c r="C1009" s="13">
        <f t="shared" si="256"/>
        <v>86.303047280100742</v>
      </c>
      <c r="D1009" s="12">
        <f t="shared" si="257"/>
        <v>10.315542126349568</v>
      </c>
      <c r="H1009" s="13">
        <f t="shared" si="258"/>
        <v>86.053597314387787</v>
      </c>
      <c r="I1009" s="12">
        <f t="shared" si="259"/>
        <v>10.495406906577037</v>
      </c>
      <c r="M1009" s="13">
        <f t="shared" si="260"/>
        <v>85.97807064721087</v>
      </c>
      <c r="N1009" s="12">
        <f t="shared" si="261"/>
        <v>10.552280509815478</v>
      </c>
      <c r="R1009" s="13">
        <f t="shared" si="262"/>
        <v>85.954515515440505</v>
      </c>
      <c r="S1009" s="12">
        <f t="shared" si="263"/>
        <v>10.570265064560369</v>
      </c>
      <c r="X1009" s="13">
        <f t="shared" si="264"/>
        <v>85.947099357538249</v>
      </c>
      <c r="Y1009" s="12">
        <f t="shared" si="265"/>
        <v>10.575952234531934</v>
      </c>
      <c r="AC1009" s="13">
        <f t="shared" si="266"/>
        <v>85.944757418431578</v>
      </c>
      <c r="AD1009" s="12">
        <f t="shared" si="267"/>
        <v>10.577750671032749</v>
      </c>
      <c r="AH1009" s="13">
        <f t="shared" si="268"/>
        <v>85.944017157634562</v>
      </c>
      <c r="AI1009" s="12">
        <f t="shared" si="269"/>
        <v>10.578319386134474</v>
      </c>
      <c r="AM1009" s="13">
        <f t="shared" si="270"/>
        <v>85.943783099146728</v>
      </c>
      <c r="AN1009" s="12">
        <f t="shared" si="271"/>
        <v>10.578499229595074</v>
      </c>
    </row>
    <row r="1010" spans="1:80" x14ac:dyDescent="0.3">
      <c r="A1010" s="13">
        <f t="shared" si="255"/>
        <v>10.42317429393302</v>
      </c>
      <c r="C1010" s="13">
        <f t="shared" si="256"/>
        <v>86.894645172906081</v>
      </c>
      <c r="D1010" s="12">
        <f t="shared" si="257"/>
        <v>10.460618413951359</v>
      </c>
      <c r="H1010" s="13">
        <f t="shared" si="258"/>
        <v>86.647036926606191</v>
      </c>
      <c r="I1010" s="12">
        <f t="shared" si="259"/>
        <v>10.640465293819855</v>
      </c>
      <c r="M1010" s="13">
        <f t="shared" si="260"/>
        <v>86.572023314416768</v>
      </c>
      <c r="N1010" s="12">
        <f t="shared" si="261"/>
        <v>10.697333332631027</v>
      </c>
      <c r="R1010" s="13">
        <f t="shared" si="262"/>
        <v>86.548623733085932</v>
      </c>
      <c r="S1010" s="12">
        <f t="shared" si="263"/>
        <v>10.715316137171053</v>
      </c>
      <c r="X1010" s="13">
        <f t="shared" si="264"/>
        <v>86.541256102833856</v>
      </c>
      <c r="Y1010" s="12">
        <f t="shared" si="265"/>
        <v>10.72100275461537</v>
      </c>
      <c r="AC1010" s="13">
        <f t="shared" si="266"/>
        <v>86.538929443579278</v>
      </c>
      <c r="AD1010" s="12">
        <f t="shared" si="267"/>
        <v>10.722801016485151</v>
      </c>
      <c r="AH1010" s="13">
        <f t="shared" si="268"/>
        <v>86.538194008109045</v>
      </c>
      <c r="AI1010" s="12">
        <f t="shared" si="269"/>
        <v>10.723369676373032</v>
      </c>
      <c r="AM1010" s="13">
        <f t="shared" si="270"/>
        <v>86.537961474865369</v>
      </c>
      <c r="AN1010" s="12">
        <f t="shared" si="271"/>
        <v>10.723549502374414</v>
      </c>
    </row>
    <row r="1011" spans="1:80" x14ac:dyDescent="0.3">
      <c r="A1011" s="13">
        <f t="shared" si="255"/>
        <v>10.56817509213657</v>
      </c>
      <c r="C1011" s="13">
        <f t="shared" si="256"/>
        <v>87.490366678594384</v>
      </c>
      <c r="D1011" s="12">
        <f t="shared" si="257"/>
        <v>10.607698137445496</v>
      </c>
      <c r="H1011" s="13">
        <f t="shared" si="258"/>
        <v>87.244584359890951</v>
      </c>
      <c r="I1011" s="12">
        <f t="shared" si="259"/>
        <v>10.787527246257822</v>
      </c>
      <c r="M1011" s="13">
        <f t="shared" si="260"/>
        <v>87.170080254808241</v>
      </c>
      <c r="N1011" s="12">
        <f t="shared" si="261"/>
        <v>10.844389759520299</v>
      </c>
      <c r="R1011" s="13">
        <f t="shared" si="262"/>
        <v>87.146835238272729</v>
      </c>
      <c r="S1011" s="12">
        <f t="shared" si="263"/>
        <v>10.862370825955583</v>
      </c>
      <c r="X1011" s="13">
        <f t="shared" si="264"/>
        <v>87.139515837359824</v>
      </c>
      <c r="Y1011" s="12">
        <f t="shared" si="265"/>
        <v>10.868056894679818</v>
      </c>
      <c r="AC1011" s="13">
        <f t="shared" si="266"/>
        <v>87.137204364953149</v>
      </c>
      <c r="AD1011" s="12">
        <f t="shared" si="267"/>
        <v>10.869854983120581</v>
      </c>
      <c r="AH1011" s="13">
        <f t="shared" si="268"/>
        <v>87.136473725532611</v>
      </c>
      <c r="AI1011" s="12">
        <f t="shared" si="269"/>
        <v>10.870423588174534</v>
      </c>
      <c r="AM1011" s="13">
        <f t="shared" si="270"/>
        <v>87.136242708287682</v>
      </c>
      <c r="AN1011" s="12">
        <f t="shared" si="271"/>
        <v>10.87060339683682</v>
      </c>
      <c r="AS1011" s="12">
        <f>FLOOR(AS1014,1)</f>
        <v>-1</v>
      </c>
    </row>
    <row r="1012" spans="1:80" x14ac:dyDescent="0.3">
      <c r="A1012" s="13">
        <f t="shared" si="255"/>
        <v>10.715193052376058</v>
      </c>
      <c r="C1012" s="29" t="s">
        <v>49</v>
      </c>
      <c r="D1012" s="12">
        <f t="shared" si="257"/>
        <v>10.756809072721127</v>
      </c>
      <c r="E1012" s="13"/>
      <c r="H1012" s="29" t="s">
        <v>49</v>
      </c>
      <c r="I1012" s="12">
        <f t="shared" si="259"/>
        <v>10.936620538761638</v>
      </c>
      <c r="M1012" s="29" t="s">
        <v>49</v>
      </c>
      <c r="N1012" s="12">
        <f t="shared" si="261"/>
        <v>10.993477565074494</v>
      </c>
      <c r="R1012" s="29" t="s">
        <v>49</v>
      </c>
      <c r="S1012" s="12">
        <f t="shared" si="263"/>
        <v>11.011456905420797</v>
      </c>
      <c r="X1012" s="29" t="s">
        <v>49</v>
      </c>
      <c r="Y1012" s="12">
        <f t="shared" si="265"/>
        <v>11.01714242920583</v>
      </c>
      <c r="AC1012" s="29" t="s">
        <v>49</v>
      </c>
      <c r="AD1012" s="12">
        <f t="shared" si="267"/>
        <v>11.018940345411316</v>
      </c>
      <c r="AH1012" s="29" t="s">
        <v>49</v>
      </c>
      <c r="AI1012" s="12">
        <f t="shared" si="269"/>
        <v>11.01950889600865</v>
      </c>
      <c r="AM1012" s="29" t="s">
        <v>49</v>
      </c>
      <c r="AN1012" s="12">
        <f t="shared" si="271"/>
        <v>11.019688687451136</v>
      </c>
    </row>
    <row r="1013" spans="1:80" x14ac:dyDescent="0.3">
      <c r="A1013" s="13"/>
      <c r="H1013" s="13"/>
      <c r="M1013" s="13"/>
      <c r="X1013" s="13"/>
      <c r="AC1013" s="13"/>
      <c r="AD1013" s="13"/>
      <c r="AH1013" s="13"/>
      <c r="AM1013" s="13"/>
      <c r="AT1013" s="12" t="s">
        <v>120</v>
      </c>
      <c r="AU1013" s="12" t="s">
        <v>121</v>
      </c>
      <c r="AV1013" s="12" t="s">
        <v>119</v>
      </c>
    </row>
    <row r="1014" spans="1:80" x14ac:dyDescent="0.3">
      <c r="C1014" s="13">
        <f>MAX(C12:C1012,1E-20)</f>
        <v>87.490366678594384</v>
      </c>
      <c r="D1014" s="13">
        <f>MIN(C12:C1012,100000000000000000000)</f>
        <v>22.059512673771984</v>
      </c>
      <c r="H1014" s="13">
        <f>MAX(H12:H1012,1E-20)</f>
        <v>87.244584359890951</v>
      </c>
      <c r="I1014" s="13">
        <f>MIN(H12:H1012,100000000000000000000)</f>
        <v>11.638332944091554</v>
      </c>
      <c r="M1014" s="13">
        <f>MAX(M12:M1012,1E-20)</f>
        <v>87.170080254808241</v>
      </c>
      <c r="N1014" s="13">
        <f>MIN(M12:M1012,100000000000000000000)</f>
        <v>5.8148743843635318</v>
      </c>
      <c r="R1014" s="103">
        <f>MAX(R12:R1012,1E-20)</f>
        <v>87.146835238272729</v>
      </c>
      <c r="S1014" s="13">
        <f>MIN(R12:R1012,100000000000000000000)</f>
        <v>2.582952916189313</v>
      </c>
      <c r="X1014" s="13">
        <f>MAX(X12:X1012,1E-20)</f>
        <v>87.139515837359824</v>
      </c>
      <c r="Y1014" s="13">
        <f>MIN(X12:X1012,100000000000000000000)</f>
        <v>0.8793289433924143</v>
      </c>
      <c r="AC1014" s="13">
        <f>MAX(AC12:AC1012,1E-20)</f>
        <v>87.137204364953149</v>
      </c>
      <c r="AD1014" s="13">
        <f>MIN(AC12:AC1012,100000000000000000000)</f>
        <v>0.90033010658840806</v>
      </c>
      <c r="AH1014" s="13">
        <f>MAX(AH12:AH1012,1E-20)</f>
        <v>87.136473725532611</v>
      </c>
      <c r="AI1014" s="13">
        <f>MIN(AH12:AH1012,100000000000000000000)</f>
        <v>0.97137691240305413</v>
      </c>
      <c r="AM1014" s="13">
        <f>MAX(AM12:AM1012,1E-20)</f>
        <v>87.136242708287682</v>
      </c>
      <c r="AN1014" s="13">
        <f>MIN(AM12:AM1012,100000000000000000000)</f>
        <v>0.9927933652925317</v>
      </c>
      <c r="AQ1014" s="89">
        <f>MAX(AM1014,AH1014,AC1014,X1014,R1014,M1014,H1014,C1014)</f>
        <v>87.490366678594384</v>
      </c>
      <c r="AR1014" s="21">
        <f>MIN(AN1014,AI1014,AD1014,Y1014,S1014,N1014,I1014,D1014)</f>
        <v>0.8793289433924143</v>
      </c>
      <c r="AS1014" s="21">
        <f>LOG(AR1014)</f>
        <v>-5.5848631665353921E-2</v>
      </c>
      <c r="AT1014" s="93">
        <f>10^CEILING(LOG(IF(AQ1014=0,1,AQ1014)),1)</f>
        <v>100</v>
      </c>
      <c r="AU1014" s="111">
        <f>10^FLOOR(LOG(IF(AR1014=0,1,AR1014)),1)</f>
        <v>0.1</v>
      </c>
      <c r="AV1014" s="12">
        <f>AT1014/AU1014</f>
        <v>1000</v>
      </c>
    </row>
    <row r="1015" spans="1:80" x14ac:dyDescent="0.3">
      <c r="H1015" s="13"/>
      <c r="M1015" s="13"/>
      <c r="X1015" s="13"/>
      <c r="AC1015" s="13"/>
      <c r="AH1015" s="13"/>
      <c r="AM1015" s="13"/>
      <c r="AQ1015" s="87"/>
    </row>
    <row r="1016" spans="1:80" x14ac:dyDescent="0.3">
      <c r="C1016" s="13" t="s">
        <v>130</v>
      </c>
      <c r="D1016" s="12" t="str">
        <f>E$4</f>
        <v>3.16E-09</v>
      </c>
      <c r="E1016" s="12" t="s">
        <v>10</v>
      </c>
      <c r="F1016" s="12" t="s">
        <v>11</v>
      </c>
      <c r="H1016" s="13" t="s">
        <v>130</v>
      </c>
      <c r="I1016" s="12" t="str">
        <f>J$4</f>
        <v>1.00E-08</v>
      </c>
      <c r="J1016" s="12" t="s">
        <v>10</v>
      </c>
      <c r="K1016" s="12" t="s">
        <v>11</v>
      </c>
      <c r="M1016" s="13" t="s">
        <v>130</v>
      </c>
      <c r="N1016" s="12" t="str">
        <f>O$4</f>
        <v>3.16E-08</v>
      </c>
      <c r="O1016" s="12" t="s">
        <v>10</v>
      </c>
      <c r="P1016" s="12" t="s">
        <v>11</v>
      </c>
      <c r="R1016" s="13" t="s">
        <v>130</v>
      </c>
      <c r="S1016" s="12" t="str">
        <f>T$4</f>
        <v>1.00E-07</v>
      </c>
      <c r="T1016" s="12" t="s">
        <v>10</v>
      </c>
      <c r="U1016" s="12" t="s">
        <v>11</v>
      </c>
      <c r="X1016" s="13" t="s">
        <v>130</v>
      </c>
      <c r="Y1016" s="12" t="str">
        <f>Z$4</f>
        <v>3.16E-07</v>
      </c>
      <c r="Z1016" s="12" t="s">
        <v>10</v>
      </c>
      <c r="AA1016" s="12" t="s">
        <v>11</v>
      </c>
      <c r="AC1016" s="13" t="s">
        <v>130</v>
      </c>
      <c r="AD1016" s="12" t="str">
        <f>AE$4</f>
        <v>1.00E-06</v>
      </c>
      <c r="AE1016" s="12" t="s">
        <v>10</v>
      </c>
      <c r="AF1016" s="12" t="s">
        <v>11</v>
      </c>
      <c r="AH1016" s="13" t="s">
        <v>130</v>
      </c>
      <c r="AI1016" s="12" t="str">
        <f>AJ$4</f>
        <v>3.16E-06</v>
      </c>
      <c r="AJ1016" s="12" t="s">
        <v>10</v>
      </c>
      <c r="AK1016" s="12" t="s">
        <v>11</v>
      </c>
      <c r="AM1016" s="13" t="s">
        <v>130</v>
      </c>
      <c r="AN1016" s="12" t="str">
        <f>AO$4</f>
        <v>1.00E-05</v>
      </c>
      <c r="AO1016" s="12" t="s">
        <v>10</v>
      </c>
      <c r="AP1016" s="83" t="s">
        <v>11</v>
      </c>
    </row>
    <row r="1017" spans="1:80" s="14" customFormat="1" x14ac:dyDescent="0.3">
      <c r="C1017" s="13">
        <f>C5</f>
        <v>3.8564361709370467</v>
      </c>
      <c r="D1017" s="42" t="str">
        <f>TEXT(D8,"##0.0E+00")</f>
        <v>25.9E-09</v>
      </c>
      <c r="H1017" s="14">
        <f>H5</f>
        <v>12.195121951219507</v>
      </c>
      <c r="I1017" s="42" t="str">
        <f>TEXT(I8,"##0.0E+00")</f>
        <v>8.2E-09</v>
      </c>
      <c r="M1017" s="14">
        <f>M5</f>
        <v>38.564361709370459</v>
      </c>
      <c r="N1017" s="42" t="str">
        <f>TEXT(N8,"##0.0E+00")</f>
        <v>2.6E-09</v>
      </c>
      <c r="R1017" s="14">
        <f>R5</f>
        <v>121.95121951219507</v>
      </c>
      <c r="S1017" s="42" t="str">
        <f>TEXT(S8,"##0.0E+00")</f>
        <v>820.0E-12</v>
      </c>
      <c r="X1017" s="14">
        <f>X5</f>
        <v>385.64361709370451</v>
      </c>
      <c r="Y1017" s="42" t="str">
        <f>TEXT(Y8,"##0.0E+00")</f>
        <v>259.3E-12</v>
      </c>
      <c r="AC1017" s="14">
        <f>AC5</f>
        <v>1219.512195121951</v>
      </c>
      <c r="AD1017" s="42" t="str">
        <f>TEXT(AD8,"##0.0E+00")</f>
        <v>82.0E-12</v>
      </c>
      <c r="AH1017" s="14">
        <f>AH5</f>
        <v>3856.436170937046</v>
      </c>
      <c r="AI1017" s="42" t="str">
        <f>TEXT(AI8,"##0.0E+00")</f>
        <v>25.9E-12</v>
      </c>
      <c r="AM1017" s="14">
        <f>AM5</f>
        <v>12195.121951219513</v>
      </c>
      <c r="AN1017" s="42" t="str">
        <f>TEXT(AN8,"##0.0E+00")</f>
        <v>8.2E-12</v>
      </c>
      <c r="AP1017" s="85"/>
      <c r="AQ1017" s="88"/>
      <c r="AR1017" s="14" t="s">
        <v>65</v>
      </c>
      <c r="AS1017" s="14" t="s">
        <v>64</v>
      </c>
      <c r="AW1017" s="14" t="s">
        <v>65</v>
      </c>
      <c r="AX1017" s="14" t="s">
        <v>64</v>
      </c>
      <c r="BB1017" s="14" t="s">
        <v>65</v>
      </c>
      <c r="BC1017" s="14" t="s">
        <v>64</v>
      </c>
      <c r="BG1017" s="14" t="s">
        <v>65</v>
      </c>
      <c r="BH1017" s="14" t="s">
        <v>64</v>
      </c>
      <c r="BL1017" s="14" t="s">
        <v>65</v>
      </c>
      <c r="BM1017" s="14" t="s">
        <v>64</v>
      </c>
      <c r="BQ1017" s="14" t="s">
        <v>65</v>
      </c>
      <c r="BR1017" s="14" t="s">
        <v>64</v>
      </c>
      <c r="BV1017" s="14" t="s">
        <v>65</v>
      </c>
      <c r="BW1017" s="14" t="s">
        <v>64</v>
      </c>
      <c r="CA1017" s="14" t="s">
        <v>65</v>
      </c>
      <c r="CB1017" s="14" t="s">
        <v>64</v>
      </c>
    </row>
    <row r="1018" spans="1:80" x14ac:dyDescent="0.3">
      <c r="C1018" s="13" t="str">
        <f>_xlfn.CONCAT(" Noise,  C2 = ",D1017)</f>
        <v xml:space="preserve"> Noise,  C2 = 25.9E-09</v>
      </c>
      <c r="D1018" s="14"/>
      <c r="E1018" s="14"/>
      <c r="F1018" s="14"/>
      <c r="G1018" s="14"/>
      <c r="H1018" s="13" t="str">
        <f>_xlfn.CONCAT(" Noise,  C2 = ",I1017)</f>
        <v xml:space="preserve"> Noise,  C2 = 8.2E-09</v>
      </c>
      <c r="I1018" s="14"/>
      <c r="J1018" s="14"/>
      <c r="K1018" s="14"/>
      <c r="L1018" s="14"/>
      <c r="M1018" s="13" t="str">
        <f>_xlfn.CONCAT(" Noise,  C2 = ",N1017)</f>
        <v xml:space="preserve"> Noise,  C2 = 2.6E-09</v>
      </c>
      <c r="N1018" s="14"/>
      <c r="O1018" s="14"/>
      <c r="P1018" s="14"/>
      <c r="Q1018" s="14"/>
      <c r="R1018" s="13" t="str">
        <f>_xlfn.CONCAT(" Noise,  C2 = ",S1017)</f>
        <v xml:space="preserve"> Noise,  C2 = 820.0E-12</v>
      </c>
      <c r="S1018" s="14"/>
      <c r="T1018" s="14"/>
      <c r="U1018" s="14"/>
      <c r="V1018" s="14"/>
      <c r="W1018" s="14"/>
      <c r="X1018" s="13" t="str">
        <f>_xlfn.CONCAT(" Noise,  C2 = ",Y1017)</f>
        <v xml:space="preserve"> Noise,  C2 = 259.3E-12</v>
      </c>
      <c r="Y1018" s="14"/>
      <c r="Z1018" s="14"/>
      <c r="AA1018" s="14"/>
      <c r="AB1018" s="14"/>
      <c r="AC1018" s="13" t="str">
        <f>_xlfn.CONCAT(" Noise,  C2 = ",AD1017)</f>
        <v xml:space="preserve"> Noise,  C2 = 82.0E-12</v>
      </c>
      <c r="AD1018" s="14"/>
      <c r="AE1018" s="14"/>
      <c r="AF1018" s="14"/>
      <c r="AG1018" s="14"/>
      <c r="AH1018" s="13" t="str">
        <f>_xlfn.CONCAT(" Noise,  C2 = ",AI1017)</f>
        <v xml:space="preserve"> Noise,  C2 = 25.9E-12</v>
      </c>
      <c r="AI1018" s="14"/>
      <c r="AJ1018" s="14"/>
      <c r="AK1018" s="14"/>
      <c r="AL1018" s="14"/>
      <c r="AM1018" s="13" t="str">
        <f>_xlfn.CONCAT(" Noise,  C2 = ",AN1017)</f>
        <v xml:space="preserve"> Noise,  C2 = 8.2E-12</v>
      </c>
    </row>
    <row r="1019" spans="1:80" x14ac:dyDescent="0.3">
      <c r="A1019" s="13">
        <f t="shared" ref="A1019:A1082" si="272">A12</f>
        <v>1.0715193052376065E-5</v>
      </c>
      <c r="C1019" s="13" t="str">
        <f>IF(F1019&gt;0,SQRT(Sum_Sq($AI$2,V_rtHz($AH$2)/(1+1/$A1019),V_rtHz($AH$2*$A1019)/(1+$A1019),$AN$2*$AH$2/(1+1/$A1019),$AM$2*SQRT(Sum_Sq(F1019,1/($X$2*D$8*(1+C$1017+F1019/E1019))))/SQRT(Sum_Sq($X$2*F1019*D$8,1)),                   $AQ$2*SQRT(Sum_Sq($AH$2/(1+1/$A1019)+F1019*( 1/(C$1017+1+F1019/E1019)-1)/(1+($X$2*F1019*D$8)^2), (F1019^2*D$8*$X$2+1/($X$2*D$8*(C$1017+1+F1019/E1019           )))/(1+($X$2*F1019*D$8)^2))),           V_rtHz(E1019)/($X$2*D$8*(E1019*C$1017+E1019+F1019)),V_rtHz(F1019)*SQRT(Sum_Sq(E1019*D$8*$X$2*C$1017,1))/($X$2*D$8*(E1019*C$1017+E1019+F1019))))/SQRT(Sum_Sq(1/(1+$A1019)+$AC$2/$I$2-1/(1+(1+F1019/E1019)/C$1017),$X$2/$I$2)),IF(F1020&lt;0,"A",C1020))</f>
        <v>A</v>
      </c>
      <c r="E1019" s="13">
        <f t="shared" ref="E1019:E1082" si="273">IF(F1019&gt;0,($X$2^2*$AF$2*D$8*F1019)^-1,-1)</f>
        <v>-1</v>
      </c>
      <c r="F1019" s="12">
        <f>IF($A1019+(2*$R$2)^-2-1/C$1017&gt;0,       IF( (1+$AC$2*    (1+$A1019)*((1+$A1019)*2*$R$2^2/(1+SQRT(4*$A1019*$R$2^2+1 -4*$R$2^2/C$1017))+1)/$I$2    )^2 + ($X$2* (1+$A1019)*((1+$A1019)*2*$R$2^2/(1+SQRT(4*$A1019*$R$2^2+1 -4*$R$2^2/C$1017))+1)/$I$2   )^2 &lt;$AT$12,                  (1/(2*$R$2)+SQRT($A1019+(2*$R$2)^-2-1/C$1017))/($X$2*D$8), -1),                        IF(F1018&gt;0,F1018,-2))</f>
        <v>-2</v>
      </c>
      <c r="H1019" s="13" t="str">
        <f>IF(K1019&gt;0,SQRT(Sum_Sq($AI$2,V_rtHz($AH$2)/(1+1/$A1019),V_rtHz($AH$2*$A1019)/(1+$A1019),$AN$2*$AH$2/(1+1/$A1019),$AM$2*SQRT(Sum_Sq(K1019,1/($X$2*I$8*(1+H$1017+K1019/J1019))))/SQRT(Sum_Sq($X$2*K1019*I$8,1)),                   $AQ$2*SQRT(Sum_Sq($AH$2/(1+1/$A1019)+K1019*( 1/(H$1017+1+K1019/J1019)-1)/(1+($X$2*K1019*I$8)^2), (K1019^2*I$8*$X$2+1/($X$2*I$8*(H$1017+1+K1019/J1019           )))/(1+($X$2*K1019*I$8)^2))),           V_rtHz(J1019)/($X$2*I$8*(J1019*H$1017+J1019+K1019)),V_rtHz(K1019)*SQRT(Sum_Sq(J1019*I$8*$X$2*H$1017,1))/($X$2*I$8*(J1019*H$1017+J1019+K1019))))/SQRT(Sum_Sq(1/(1+$A1019)+$AC$2/$I$2-1/(1+(1+K1019/J1019)/H$1017),$X$2/$I$2)),IF(K1020&lt;0,"A",H1020))</f>
        <v>A</v>
      </c>
      <c r="J1019" s="13">
        <f t="shared" ref="J1019:J1082" si="274">IF(K1019&gt;0,($X$2^2*$AF$2*I$8*K1019)^-1,-1)</f>
        <v>-1</v>
      </c>
      <c r="K1019" s="12">
        <f>IF($A1019+(2*$R$2)^-2-1/H$1017&gt;0,       IF( (1+$AC$2*    (1+$A1019)*((1+$A1019)*2*$R$2^2/(1+SQRT(4*$A1019*$R$2^2+1 -4*$R$2^2/H$1017))+1)/$I$2    )^2 + ($X$2* (1+$A1019)*((1+$A1019)*2*$R$2^2/(1+SQRT(4*$A1019*$R$2^2+1 -4*$R$2^2/H$1017))+1)/$I$2   )^2 &lt;$AT$12,                  (1/(2*$R$2)+SQRT($A1019+(2*$R$2)^-2-1/H$1017))/($X$2*I$8), -1),                        IF(K1018&gt;0,K1018,-2))</f>
        <v>-2</v>
      </c>
      <c r="M1019" s="13" t="str">
        <f>IF(P1019&gt;0,SQRT(Sum_Sq($AI$2,V_rtHz($AH$2)/(1+1/$A1019),V_rtHz($AH$2*$A1019)/(1+$A1019),$AN$2*$AH$2/(1+1/$A1019),$AM$2*SQRT(Sum_Sq(P1019,1/($X$2*N$8*(1+M$1017+P1019/O1019))))/SQRT(Sum_Sq($X$2*P1019*N$8,1)),                   $AQ$2*SQRT(Sum_Sq($AH$2/(1+1/$A1019)+P1019*( 1/(M$1017+1+P1019/O1019)-1)/(1+($X$2*P1019*N$8)^2), (P1019^2*N$8*$X$2+1/($X$2*N$8*(M$1017+1+P1019/O1019           )))/(1+($X$2*P1019*N$8)^2))),           V_rtHz(O1019)/($X$2*N$8*(O1019*M$1017+O1019+P1019)),V_rtHz(P1019)*SQRT(Sum_Sq(O1019*N$8*$X$2*M$1017,1))/($X$2*N$8*(O1019*M$1017+O1019+P1019))))/SQRT(Sum_Sq(1/(1+$A1019)+$AC$2/$I$2-1/(1+(1+P1019/O1019)/M$1017),$X$2/$I$2)),IF(P1020&lt;0,"A",M1020))</f>
        <v>A</v>
      </c>
      <c r="O1019" s="13">
        <f t="shared" ref="O1019:O1082" si="275">IF(P1019&gt;0,($X$2^2*$AF$2*N$8*P1019)^-1,-1)</f>
        <v>-1</v>
      </c>
      <c r="P1019" s="12">
        <f>IF($A1019+(2*$R$2)^-2-1/M$1017&gt;0,       IF( (1+$AC$2*    (1+$A1019)*((1+$A1019)*2*$R$2^2/(1+SQRT(4*$A1019*$R$2^2+1 -4*$R$2^2/M$1017))+1)/$I$2    )^2 + ($X$2* (1+$A1019)*((1+$A1019)*2*$R$2^2/(1+SQRT(4*$A1019*$R$2^2+1 -4*$R$2^2/M$1017))+1)/$I$2   )^2 &lt;$AT$12,                  (1/(2*$R$2)+SQRT($A1019+(2*$R$2)^-2-1/M$1017))/($X$2*N$8), -1),                        IF(P1018&gt;0,P1018,-2))</f>
        <v>-2</v>
      </c>
      <c r="R1019" s="13" t="str">
        <f>IF(U1019&gt;0,SQRT(Sum_Sq($AI$2,V_rtHz($AH$2)/(1+1/$A1019),V_rtHz($AH$2*$A1019)/(1+$A1019),$AN$2*$AH$2/(1+1/$A1019),$AM$2*SQRT(Sum_Sq(U1019,1/($X$2*S$8*(1+R$1017+U1019/T1019))))/SQRT(Sum_Sq($X$2*U1019*S$8,1)),                   $AQ$2*SQRT(Sum_Sq($AH$2/(1+1/$A1019)+U1019*( 1/(R$1017+1+U1019/T1019)-1)/(1+($X$2*U1019*S$8)^2), (U1019^2*S$8*$X$2+1/($X$2*S$8*(R$1017+1+U1019/T1019           )))/(1+($X$2*U1019*S$8)^2))),           V_rtHz(T1019)/($X$2*S$8*(T1019*R$1017+T1019+U1019)),V_rtHz(U1019)*SQRT(Sum_Sq(T1019*S$8*$X$2*R$1017,1))/($X$2*S$8*(T1019*R$1017+T1019+U1019))))/SQRT(Sum_Sq(1/(1+$A1019)+$AC$2/$I$2-1/(1+(1+U1019/T1019)/R$1017),$X$2/$I$2)),IF(U1020&lt;0,"A",R1020))</f>
        <v>A</v>
      </c>
      <c r="T1019" s="13">
        <f t="shared" ref="T1019:T1082" si="276">IF(U1019&gt;0,($X$2^2*$AF$2*S$8*U1019)^-1,-1)</f>
        <v>-1</v>
      </c>
      <c r="U1019" s="12">
        <f>IF($A1019+(2*$R$2)^-2-1/R$1017&gt;0,       IF( (1+$AC$2*    (1+$A1019)*((1+$A1019)*2*$R$2^2/(1+SQRT(4*$A1019*$R$2^2+1 -4*$R$2^2/R$1017))+1)/$I$2    )^2 + ($X$2* (1+$A1019)*((1+$A1019)*2*$R$2^2/(1+SQRT(4*$A1019*$R$2^2+1 -4*$R$2^2/R$1017))+1)/$I$2   )^2 &lt;$AT$12,                  (1/(2*$R$2)+SQRT($A1019+(2*$R$2)^-2-1/R$1017))/($X$2*S$8), -1),                        IF(U1018&gt;0,U1018,-2))</f>
        <v>-2</v>
      </c>
      <c r="X1019" s="13" t="str">
        <f>IF(AA1019&gt;0,SQRT(Sum_Sq($AI$2,V_rtHz($AH$2)/(1+1/$A1019),V_rtHz($AH$2*$A1019)/(1+$A1019),$AN$2*$AH$2/(1+1/$A1019),$AM$2*SQRT(Sum_Sq(AA1019,1/($X$2*Y$8*(1+X$1017+AA1019/Z1019))))/SQRT(Sum_Sq($X$2*AA1019*Y$8,1)),                   $AQ$2*SQRT(Sum_Sq($AH$2/(1+1/$A1019)+AA1019*( 1/(X$1017+1+AA1019/Z1019)-1)/(1+($X$2*AA1019*Y$8)^2), (AA1019^2*Y$8*$X$2+1/($X$2*Y$8*(X$1017+1+AA1019/Z1019           )))/(1+($X$2*AA1019*Y$8)^2))),           V_rtHz(Z1019)/($X$2*Y$8*(Z1019*X$1017+Z1019+AA1019)),V_rtHz(AA1019)*SQRT(Sum_Sq(Z1019*Y$8*$X$2*X$1017,1))/($X$2*Y$8*(Z1019*X$1017+Z1019+AA1019))))/SQRT(Sum_Sq(1/(1+$A1019)+$AC$2/$I$2-1/(1+(1+AA1019/Z1019)/X$1017),$X$2/$I$2)),IF(AA1020&lt;0,"A",X1020))</f>
        <v>A</v>
      </c>
      <c r="Z1019" s="13">
        <f t="shared" ref="Z1019:Z1082" si="277">IF(AA1019&gt;0,($X$2^2*$AF$2*Y$8*AA1019)^-1,-1)</f>
        <v>-1</v>
      </c>
      <c r="AA1019" s="12">
        <f>IF($A1019+(2*$R$2)^-2-1/X$1017&gt;0,       IF( (1+$AC$2*    (1+$A1019)*((1+$A1019)*2*$R$2^2/(1+SQRT(4*$A1019*$R$2^2+1 -4*$R$2^2/X$1017))+1)/$I$2    )^2 + ($X$2* (1+$A1019)*((1+$A1019)*2*$R$2^2/(1+SQRT(4*$A1019*$R$2^2+1 -4*$R$2^2/X$1017))+1)/$I$2   )^2 &lt;$AT$12,                  (1/(2*$R$2)+SQRT($A1019+(2*$R$2)^-2-1/X$1017))/($X$2*Y$8), -1),                        IF(AA1018&gt;0,AA1018,-2))</f>
        <v>-2</v>
      </c>
      <c r="AC1019" s="13">
        <f>IF(AF1019&gt;0,SQRT(Sum_Sq($AI$2,V_rtHz($AH$2)/(1+1/$A1019),V_rtHz($AH$2*$A1019)/(1+$A1019),$AN$2*$AH$2/(1+1/$A1019),$AM$2*SQRT(Sum_Sq(AF1019,1/($X$2*AD$8*(1+AC$1017+AF1019/AE1019))))/SQRT(Sum_Sq($X$2*AF1019*AD$8,1)),                   $AQ$2*SQRT(Sum_Sq($AH$2/(1+1/$A1019)+AF1019*( 1/(AC$1017+1+AF1019/AE1019)-1)/(1+($X$2*AF1019*AD$8)^2), (AF1019^2*AD$8*$X$2+1/($X$2*AD$8*(AC$1017+1+AF1019/AE1019           )))/(1+($X$2*AF1019*AD$8)^2))),           V_rtHz(AE1019)/($X$2*AD$8*(AE1019*AC$1017+AE1019+AF1019)),V_rtHz(AF1019)*SQRT(Sum_Sq(AE1019*AD$8*$X$2*AC$1017,1))/($X$2*AD$8*(AE1019*AC$1017+AE1019+AF1019))))/SQRT(Sum_Sq(1/(1+$A1019)+$AC$2/$I$2-1/(1+(1+AF1019/AE1019)/AC$1017),$X$2/$I$2)),IF(AF1020&lt;0,"A",AC1020))</f>
        <v>6.9040453645530703E-6</v>
      </c>
      <c r="AE1019" s="13">
        <f t="shared" ref="AE1019:AE1082" si="278">IF(AF1019&gt;0,($X$2^2*$AF$2*AD$8*AF1019)^-1,-1)</f>
        <v>19512.445812970229</v>
      </c>
      <c r="AF1019" s="12">
        <f>IF($A1019+(2*$R$2)^-2-1/AC$1017&gt;0,       IF( (1+$AC$2*    (1+$A1019)*((1+$A1019)*2*$R$2^2/(1+SQRT(4*$A1019*$R$2^2+1 -4*$R$2^2/AC$1017))+1)/$I$2    )^2 + ($X$2* (1+$A1019)*((1+$A1019)*2*$R$2^2/(1+SQRT(4*$A1019*$R$2^2+1 -4*$R$2^2/AC$1017))+1)/$I$2   )^2 &lt;$AT$12,                  (1/(2*$R$2)+SQRT($A1019+(2*$R$2)^-2-1/AC$1017))/($X$2*AD$8), -1),                        IF(AF1018&gt;0,AF1018,-2))</f>
        <v>159479.79577311251</v>
      </c>
      <c r="AG1019" s="13"/>
      <c r="AH1019" s="13">
        <f>IF(AK1019&gt;0,SQRT(Sum_Sq($AI$2,V_rtHz($AH$2)/(1+1/$A1019),V_rtHz($AH$2*$A1019)/(1+$A1019),$AN$2*$AH$2/(1+1/$A1019),$AM$2*SQRT(Sum_Sq(AK1019,1/($X$2*AI$8*(1+AH$1017+AK1019/AJ1019))))/SQRT(Sum_Sq($X$2*AK1019*AI$8,1)),                   $AQ$2*SQRT(Sum_Sq($AH$2/(1+1/$A1019)+AK1019*( 1/(AH$1017+1+AK1019/AJ1019)-1)/(1+($X$2*AK1019*AI$8)^2), (AK1019^2*AI$8*$X$2+1/($X$2*AI$8*(AH$1017+1+AK1019/AJ1019           )))/(1+($X$2*AK1019*AI$8)^2))),           V_rtHz(AJ1019)/($X$2*AI$8*(AJ1019*AH$1017+AJ1019+AK1019)),V_rtHz(AK1019)*SQRT(Sum_Sq(AJ1019*AI$8*$X$2*AH$1017,1))/($X$2*AI$8*(AJ1019*AH$1017+AJ1019+AK1019))))/SQRT(Sum_Sq(1/(1+$A1019)+$AC$2/$I$2-1/(1+(1+AK1019/AJ1019)/AH$1017),$X$2/$I$2)),IF(AK1020&lt;0,"A",AH1020))</f>
        <v>1.1626831994679303E-5</v>
      </c>
      <c r="AI1019" s="13"/>
      <c r="AJ1019" s="13">
        <f t="shared" ref="AJ1019:AJ1082" si="279">IF(AK1019&gt;0,($X$2^2*$AF$2*AI$8*AK1019)^-1,-1)</f>
        <v>17957.065750968446</v>
      </c>
      <c r="AK1019" s="12">
        <f>IF($A1019+(2*$R$2)^-2-1/AH$1017&gt;0,       IF( (1+$AC$2*    (1+$A1019)*((1+$A1019)*2*$R$2^2/(1+SQRT(4*$A1019*$R$2^2+1 -4*$R$2^2/AH$1017))+1)/$I$2    )^2 + ($X$2* (1+$A1019)*((1+$A1019)*2*$R$2^2/(1+SQRT(4*$A1019*$R$2^2+1 -4*$R$2^2/AH$1017))+1)/$I$2   )^2 &lt;$AT$12,                  (1/(2*$R$2)+SQRT($A1019+(2*$R$2)^-2-1/AH$1017))/($X$2*AI$8), -1),                        IF(AK1018&gt;0,AK1018,-2))</f>
        <v>548001.82903277397</v>
      </c>
      <c r="AM1019" s="13">
        <f>IF(AP1019&gt;0,SQRT(Sum_Sq($AI$2,V_rtHz($AH$2)/(1+1/$A1019),V_rtHz($AH$2*$A1019)/(1+$A1019),$AN$2*$AH$2/(1+1/$A1019),$AM$2*SQRT(Sum_Sq(AP1019,1/($X$2*AN$8*(1+AM$1017+AP1019/AO1019))))/SQRT(Sum_Sq($X$2*AP1019*AN$8,1)),                   $AQ$2*SQRT(Sum_Sq($AH$2/(1+1/$A1019)+AP1019*( 1/(AM$1017+1+AP1019/AO1019)-1)/(1+($X$2*AP1019*AN$8)^2), (AP1019^2*AN$8*$X$2+1/($X$2*AN$8*(AM$1017+1+AP1019/AO1019           )))/(1+($X$2*AP1019*AN$8)^2))),           V_rtHz(AO1019)/($X$2*AN$8*(AO1019*AM$1017+AO1019+AP1019)),V_rtHz(AP1019)*SQRT(Sum_Sq(AO1019*AN$8*$X$2*AM$1017,1))/($X$2*AN$8*(AO1019*AM$1017+AO1019+AP1019))))/SQRT(Sum_Sq(1/(1+$A1019)+$AC$2/$I$2-1/(1+(1+AP1019/AO1019)/AM$1017),$X$2/$I$2)),IF(AP1020&lt;0,"A",AM1020))</f>
        <v>2.0371089912519625E-5</v>
      </c>
      <c r="AO1019" s="13">
        <f t="shared" ref="AO1019:AO1082" si="280">IF(AP1019&gt;0,($X$2^2*$AF$2*AN$8*AP1019)^-1,-1)</f>
        <v>17560.116590104277</v>
      </c>
      <c r="AP1019" s="12">
        <f>IF($A1019+(2*$R$2)^-2-1/AM$1017&gt;0,       IF( (1+$AC$2*    (1+$A1019)*((1+$A1019)*2*$R$2^2/(1+SQRT(4*$A1019*$R$2^2+1 -4*$R$2^2/AM$1017))+1)/$I$2    )^2 + ($X$2* (1+$A1019)*((1+$A1019)*2*$R$2^2/(1+SQRT(4*$A1019*$R$2^2+1 -4*$R$2^2/AM$1017))+1)/$I$2   )^2 &lt;$AT$12,                  (1/(2*$R$2)+SQRT($A1019+(2*$R$2)^-2-1/AM$1017))/($X$2*AN$8), -1),                        IF(AP1018&gt;0,AP1018,-2))</f>
        <v>1772107.1823862747</v>
      </c>
      <c r="AR1019" s="13">
        <f t="shared" ref="AR1019:AR1082" si="281">1/(2*PI()*SQRT(C$1017*$AD$2^2*E1019*F1019))</f>
        <v>69887291.180198371</v>
      </c>
      <c r="AS1019" s="13">
        <f t="shared" ref="AS1019:AS1082" si="282">$X$2/((1/E1019+1/F1019)/(C$1017*$AD$2)-$A1019/(F1019*$AD$2))</f>
        <v>-1.3197725961659767E-5</v>
      </c>
      <c r="AV1019" s="13"/>
      <c r="AW1019" s="13">
        <f t="shared" ref="AW1019:AW1082" si="283">1/(2*PI()*SQRT(H$1017*$AD$2^2*J1019*K1019))</f>
        <v>39300511.936236553</v>
      </c>
      <c r="AX1019" s="13">
        <f t="shared" ref="AX1019:AX1082" si="284">$X$2/((1/J1019+1/K1019)/(H$1017*$AD$2)-$A1019/(K1019*$AD$2))</f>
        <v>-4.1736117040124867E-5</v>
      </c>
      <c r="AZ1019" s="13"/>
      <c r="BA1019" s="13"/>
      <c r="BB1019" s="13">
        <f t="shared" ref="BB1019:BB1082" si="285">1/(2*PI()*SQRT(M$1017*$AD$2^2*O1019*P1019))</f>
        <v>22100301.962882396</v>
      </c>
      <c r="BC1019" s="13">
        <f t="shared" ref="BC1019:BC1082" si="286">$X$2/((1/O1019+1/P1019)/(M$1017*$AD$2)-$A1019/(P1019*$AD$2))</f>
        <v>-1.3199362274480831E-4</v>
      </c>
      <c r="BD1019" s="13"/>
      <c r="BE1019" s="13"/>
      <c r="BG1019" s="13">
        <f t="shared" ref="BG1019:BG1082" si="287">1/(2*PI()*SQRT(R$1017*$AD$2^2*T1019*U1019))</f>
        <v>12427913.092914158</v>
      </c>
      <c r="BH1019" s="13">
        <f t="shared" ref="BH1019:BH1082" si="288">$X$2/((1/T1019+1/U1019)/(R$1017*$AD$2)-$A1019/(U1019*$AD$2))</f>
        <v>-4.1752485531496909E-4</v>
      </c>
      <c r="BI1019" s="13"/>
      <c r="BL1019" s="13">
        <f t="shared" ref="BL1019:BL1082" si="289">1/(2*PI()*SQRT(X$1017*$AD$2^2*Z1019*AA1019))</f>
        <v>6988729.1180198397</v>
      </c>
      <c r="BM1019" s="13">
        <f t="shared" ref="BM1019:BM1082" si="290">$X$2/((1/Z1019+1/AA1019)/(X$1017*$AD$2)-$A1019/(AA1019*$AD$2))</f>
        <v>-1.3215747746903191E-3</v>
      </c>
      <c r="BP1019" s="13"/>
      <c r="BQ1019" s="13">
        <f t="shared" ref="BQ1019:BQ1082" si="291">1/(2*PI()*SQRT(AC$1017*$AD$2^2*AE1019*AF1019))</f>
        <v>99.633300000000006</v>
      </c>
      <c r="BR1019" s="13">
        <f t="shared" ref="BR1019:BR1082" si="292">$X$2/((1/AE1019+1/AF1019)/(AC$1017*$AD$2)-$A1019/(AF1019*$AD$2))</f>
        <v>108.99</v>
      </c>
      <c r="BT1019" s="13"/>
      <c r="BU1019" s="13"/>
      <c r="BV1019" s="13">
        <f t="shared" ref="BV1019:BV1082" si="293">1/(2*PI()*SQRT(AH$1017*$AD$2^2*AJ1019*AK1019))</f>
        <v>31.50681587988543</v>
      </c>
      <c r="BW1019" s="13">
        <f t="shared" ref="BW1019:BW1082" si="294">$X$2/((1/AJ1019+1/AK1019)/(AH$1017*$AD$2)-$A1019/(AK1019*$AD$2))</f>
        <v>344.65664218175152</v>
      </c>
      <c r="CA1019" s="13">
        <f t="shared" ref="CA1019:CA1082" si="295">1/(2*PI()*SQRT(AM$1017*$AD$2^2*AO1019*AP1019))</f>
        <v>9.9633299999999991</v>
      </c>
      <c r="CB1019" s="13">
        <f t="shared" ref="CB1019:CB1082" si="296">$X$2/((1/AO1019+1/AP1019)/(AM$1017*$AD$2)-$A1019/(AP1019*$AD$2))</f>
        <v>1089.9000000000001</v>
      </c>
    </row>
    <row r="1020" spans="1:80" x14ac:dyDescent="0.3">
      <c r="A1020" s="13">
        <f t="shared" si="272"/>
        <v>1.0864256236170656E-5</v>
      </c>
      <c r="C1020" s="13" t="str">
        <f>IF(F1020&gt;0,SQRT(Sum_Sq($AI$2,V_rtHz($AH$2)/(1+1/$A1020),V_rtHz($AH$2*$A1020)/(1+$A1020),$AN$2*$AH$2/(1+1/$A1020),$AM$2*SQRT(Sum_Sq(F1020,1/($X$2*D$8*(1+C$1017+F1020/E1020))))/SQRT(Sum_Sq($X$2*F1020*D$8,1)),                   $AQ$2*SQRT(Sum_Sq($AH$2/(1+1/$A1020)+F1020*( 1/(C$1017+1+F1020/E1020)-1)/(1+($X$2*F1020*D$8)^2), (F1020^2*D$8*$X$2+1/($X$2*D$8*(C$1017+1+F1020/E1020           )))/(1+($X$2*F1020*D$8)^2))),           V_rtHz(E1020)/($X$2*D$8*(E1020*C$1017+E1020+F1020)),V_rtHz(F1020)*SQRT(Sum_Sq(E1020*D$8*$X$2*C$1017,1))/($X$2*D$8*(E1020*C$1017+E1020+F1020))))/SQRT(Sum_Sq(1/(1+$A1020)+$AC$2/$I$2-1/(1+(1+F1020/E1020)/C$1017),$X$2/$I$2)),IF(F1021&lt;0,"A",C1021))</f>
        <v>A</v>
      </c>
      <c r="E1020" s="13">
        <f t="shared" si="273"/>
        <v>-1</v>
      </c>
      <c r="F1020" s="12">
        <f t="shared" ref="F1020:F1083" si="297">IF($A1020+(2*$R$2)^-2-1/C$1017&gt;0,       IF( (1+$AC$2*    (1+$A1020)*((1+$A1020)*2*$R$2^2/(1+SQRT(4*$A1020*$R$2^2+1 -4*$R$2^2/C$1017))+1)/$I$2    )^2 + ($X$2* (1+$A1020)*((1+$A1020)*2*$R$2^2/(1+SQRT(4*$A1020*$R$2^2+1 -4*$R$2^2/C$1017))+1)/$I$2   )^2 &lt;$AT$12,                  (1/(2*$R$2)+SQRT($A1020+(2*$R$2)^-2-1/C$1017))/($X$2*D$8), -1),                        IF(F1019&gt;0,F1019,-2))</f>
        <v>-2</v>
      </c>
      <c r="H1020" s="13" t="str">
        <f>IF(K1020&gt;0,SQRT(Sum_Sq($AI$2,V_rtHz($AH$2)/(1+1/$A1020),V_rtHz($AH$2*$A1020)/(1+$A1020),$AN$2*$AH$2/(1+1/$A1020),$AM$2*SQRT(Sum_Sq(K1020,1/($X$2*I$8*(1+H$1017+K1020/J1020))))/SQRT(Sum_Sq($X$2*K1020*I$8,1)),                   $AQ$2*SQRT(Sum_Sq($AH$2/(1+1/$A1020)+K1020*( 1/(H$1017+1+K1020/J1020)-1)/(1+($X$2*K1020*I$8)^2), (K1020^2*I$8*$X$2+1/($X$2*I$8*(H$1017+1+K1020/J1020           )))/(1+($X$2*K1020*I$8)^2))),           V_rtHz(J1020)/($X$2*I$8*(J1020*H$1017+J1020+K1020)),V_rtHz(K1020)*SQRT(Sum_Sq(J1020*I$8*$X$2*H$1017,1))/($X$2*I$8*(J1020*H$1017+J1020+K1020))))/SQRT(Sum_Sq(1/(1+$A1020)+$AC$2/$I$2-1/(1+(1+K1020/J1020)/H$1017),$X$2/$I$2)),IF(K1021&lt;0,"A",H1021))</f>
        <v>A</v>
      </c>
      <c r="J1020" s="13">
        <f t="shared" si="274"/>
        <v>-1</v>
      </c>
      <c r="K1020" s="12">
        <f t="shared" ref="K1020:K1083" si="298">IF($A1020+(2*$R$2)^-2-1/H$1017&gt;0,       IF( (1+$AC$2*    (1+$A1020)*((1+$A1020)*2*$R$2^2/(1+SQRT(4*$A1020*$R$2^2+1 -4*$R$2^2/H$1017))+1)/$I$2    )^2 + ($X$2* (1+$A1020)*((1+$A1020)*2*$R$2^2/(1+SQRT(4*$A1020*$R$2^2+1 -4*$R$2^2/H$1017))+1)/$I$2   )^2 &lt;$AT$12,                  (1/(2*$R$2)+SQRT($A1020+(2*$R$2)^-2-1/H$1017))/($X$2*I$8), -1),                        IF(K1019&gt;0,K1019,-2))</f>
        <v>-2</v>
      </c>
      <c r="M1020" s="13" t="str">
        <f>IF(P1020&gt;0,SQRT(Sum_Sq($AI$2,V_rtHz($AH$2)/(1+1/$A1020),V_rtHz($AH$2*$A1020)/(1+$A1020),$AN$2*$AH$2/(1+1/$A1020),$AM$2*SQRT(Sum_Sq(P1020,1/($X$2*N$8*(1+M$1017+P1020/O1020))))/SQRT(Sum_Sq($X$2*P1020*N$8,1)),                   $AQ$2*SQRT(Sum_Sq($AH$2/(1+1/$A1020)+P1020*( 1/(M$1017+1+P1020/O1020)-1)/(1+($X$2*P1020*N$8)^2), (P1020^2*N$8*$X$2+1/($X$2*N$8*(M$1017+1+P1020/O1020           )))/(1+($X$2*P1020*N$8)^2))),           V_rtHz(O1020)/($X$2*N$8*(O1020*M$1017+O1020+P1020)),V_rtHz(P1020)*SQRT(Sum_Sq(O1020*N$8*$X$2*M$1017,1))/($X$2*N$8*(O1020*M$1017+O1020+P1020))))/SQRT(Sum_Sq(1/(1+$A1020)+$AC$2/$I$2-1/(1+(1+P1020/O1020)/M$1017),$X$2/$I$2)),IF(P1021&lt;0,"A",M1021))</f>
        <v>A</v>
      </c>
      <c r="O1020" s="13">
        <f t="shared" si="275"/>
        <v>-1</v>
      </c>
      <c r="P1020" s="12">
        <f t="shared" ref="P1020:P1083" si="299">IF($A1020+(2*$R$2)^-2-1/M$1017&gt;0,       IF( (1+$AC$2*    (1+$A1020)*((1+$A1020)*2*$R$2^2/(1+SQRT(4*$A1020*$R$2^2+1 -4*$R$2^2/M$1017))+1)/$I$2    )^2 + ($X$2* (1+$A1020)*((1+$A1020)*2*$R$2^2/(1+SQRT(4*$A1020*$R$2^2+1 -4*$R$2^2/M$1017))+1)/$I$2   )^2 &lt;$AT$12,                  (1/(2*$R$2)+SQRT($A1020+(2*$R$2)^-2-1/M$1017))/($X$2*N$8), -1),                        IF(P1019&gt;0,P1019,-2))</f>
        <v>-2</v>
      </c>
      <c r="R1020" s="13" t="str">
        <f>IF(U1020&gt;0,SQRT(Sum_Sq($AI$2,V_rtHz($AH$2)/(1+1/$A1020),V_rtHz($AH$2*$A1020)/(1+$A1020),$AN$2*$AH$2/(1+1/$A1020),$AM$2*SQRT(Sum_Sq(U1020,1/($X$2*S$8*(1+R$1017+U1020/T1020))))/SQRT(Sum_Sq($X$2*U1020*S$8,1)),                   $AQ$2*SQRT(Sum_Sq($AH$2/(1+1/$A1020)+U1020*( 1/(R$1017+1+U1020/T1020)-1)/(1+($X$2*U1020*S$8)^2), (U1020^2*S$8*$X$2+1/($X$2*S$8*(R$1017+1+U1020/T1020           )))/(1+($X$2*U1020*S$8)^2))),           V_rtHz(T1020)/($X$2*S$8*(T1020*R$1017+T1020+U1020)),V_rtHz(U1020)*SQRT(Sum_Sq(T1020*S$8*$X$2*R$1017,1))/($X$2*S$8*(T1020*R$1017+T1020+U1020))))/SQRT(Sum_Sq(1/(1+$A1020)+$AC$2/$I$2-1/(1+(1+U1020/T1020)/R$1017),$X$2/$I$2)),IF(U1021&lt;0,"A",R1021))</f>
        <v>A</v>
      </c>
      <c r="T1020" s="13">
        <f t="shared" si="276"/>
        <v>-1</v>
      </c>
      <c r="U1020" s="12">
        <f t="shared" ref="U1020:U1083" si="300">IF($A1020+(2*$R$2)^-2-1/R$1017&gt;0,       IF( (1+$AC$2*    (1+$A1020)*((1+$A1020)*2*$R$2^2/(1+SQRT(4*$A1020*$R$2^2+1 -4*$R$2^2/R$1017))+1)/$I$2    )^2 + ($X$2* (1+$A1020)*((1+$A1020)*2*$R$2^2/(1+SQRT(4*$A1020*$R$2^2+1 -4*$R$2^2/R$1017))+1)/$I$2   )^2 &lt;$AT$12,                  (1/(2*$R$2)+SQRT($A1020+(2*$R$2)^-2-1/R$1017))/($X$2*S$8), -1),                        IF(U1019&gt;0,U1019,-2))</f>
        <v>-2</v>
      </c>
      <c r="X1020" s="13" t="str">
        <f>IF(AA1020&gt;0,SQRT(Sum_Sq($AI$2,V_rtHz($AH$2)/(1+1/$A1020),V_rtHz($AH$2*$A1020)/(1+$A1020),$AN$2*$AH$2/(1+1/$A1020),$AM$2*SQRT(Sum_Sq(AA1020,1/($X$2*Y$8*(1+X$1017+AA1020/Z1020))))/SQRT(Sum_Sq($X$2*AA1020*Y$8,1)),                   $AQ$2*SQRT(Sum_Sq($AH$2/(1+1/$A1020)+AA1020*( 1/(X$1017+1+AA1020/Z1020)-1)/(1+($X$2*AA1020*Y$8)^2), (AA1020^2*Y$8*$X$2+1/($X$2*Y$8*(X$1017+1+AA1020/Z1020           )))/(1+($X$2*AA1020*Y$8)^2))),           V_rtHz(Z1020)/($X$2*Y$8*(Z1020*X$1017+Z1020+AA1020)),V_rtHz(AA1020)*SQRT(Sum_Sq(Z1020*Y$8*$X$2*X$1017,1))/($X$2*Y$8*(Z1020*X$1017+Z1020+AA1020))))/SQRT(Sum_Sq(1/(1+$A1020)+$AC$2/$I$2-1/(1+(1+AA1020/Z1020)/X$1017),$X$2/$I$2)),IF(AA1021&lt;0,"A",X1021))</f>
        <v>A</v>
      </c>
      <c r="Z1020" s="13">
        <f t="shared" si="277"/>
        <v>-1</v>
      </c>
      <c r="AA1020" s="12">
        <f t="shared" ref="AA1020:AA1083" si="301">IF($A1020+(2*$R$2)^-2-1/X$1017&gt;0,       IF( (1+$AC$2*    (1+$A1020)*((1+$A1020)*2*$R$2^2/(1+SQRT(4*$A1020*$R$2^2+1 -4*$R$2^2/X$1017))+1)/$I$2    )^2 + ($X$2* (1+$A1020)*((1+$A1020)*2*$R$2^2/(1+SQRT(4*$A1020*$R$2^2+1 -4*$R$2^2/X$1017))+1)/$I$2   )^2 &lt;$AT$12,                  (1/(2*$R$2)+SQRT($A1020+(2*$R$2)^-2-1/X$1017))/($X$2*Y$8), -1),                        IF(AA1019&gt;0,AA1019,-2))</f>
        <v>-2</v>
      </c>
      <c r="AC1020" s="13">
        <f>IF(AF1020&gt;0,SQRT(Sum_Sq($AI$2,V_rtHz($AH$2)/(1+1/$A1020),V_rtHz($AH$2*$A1020)/(1+$A1020),$AN$2*$AH$2/(1+1/$A1020),$AM$2*SQRT(Sum_Sq(AF1020,1/($X$2*AD$8*(1+AC$1017+AF1020/AE1020))))/SQRT(Sum_Sq($X$2*AF1020*AD$8,1)),                   $AQ$2*SQRT(Sum_Sq($AH$2/(1+1/$A1020)+AF1020*( 1/(AC$1017+1+AF1020/AE1020)-1)/(1+($X$2*AF1020*AD$8)^2), (AF1020^2*AD$8*$X$2+1/($X$2*AD$8*(AC$1017+1+AF1020/AE1020           )))/(1+($X$2*AF1020*AD$8)^2))),           V_rtHz(AE1020)/($X$2*AD$8*(AE1020*AC$1017+AE1020+AF1020)),V_rtHz(AF1020)*SQRT(Sum_Sq(AE1020*AD$8*$X$2*AC$1017,1))/($X$2*AD$8*(AE1020*AC$1017+AE1020+AF1020))))/SQRT(Sum_Sq(1/(1+$A1020)+$AC$2/$I$2-1/(1+(1+AF1020/AE1020)/AC$1017),$X$2/$I$2)),IF(AF1021&lt;0,"A",AC1021))</f>
        <v>6.9039575616173896E-6</v>
      </c>
      <c r="AE1020" s="13">
        <f t="shared" si="278"/>
        <v>19511.952253696014</v>
      </c>
      <c r="AF1020" s="12">
        <f t="shared" ref="AF1020:AF1083" si="302">IF($A1020+(2*$R$2)^-2-1/AC$1017&gt;0,       IF( (1+$AC$2*    (1+$A1020)*((1+$A1020)*2*$R$2^2/(1+SQRT(4*$A1020*$R$2^2+1 -4*$R$2^2/AC$1017))+1)/$I$2    )^2 + ($X$2* (1+$A1020)*((1+$A1020)*2*$R$2^2/(1+SQRT(4*$A1020*$R$2^2+1 -4*$R$2^2/AC$1017))+1)/$I$2   )^2 &lt;$AT$12,                  (1/(2*$R$2)+SQRT($A1020+(2*$R$2)^-2-1/AC$1017))/($X$2*AD$8), -1),                        IF(AF1019&gt;0,AF1019,-2))</f>
        <v>159483.82985085266</v>
      </c>
      <c r="AG1020" s="13"/>
      <c r="AH1020" s="13">
        <f>IF(AK1020&gt;0,SQRT(Sum_Sq($AI$2,V_rtHz($AH$2)/(1+1/$A1020),V_rtHz($AH$2*$A1020)/(1+$A1020),$AN$2*$AH$2/(1+1/$A1020),$AM$2*SQRT(Sum_Sq(AK1020,1/($X$2*AI$8*(1+AH$1017+AK1020/AJ1020))))/SQRT(Sum_Sq($X$2*AK1020*AI$8,1)),                   $AQ$2*SQRT(Sum_Sq($AH$2/(1+1/$A1020)+AK1020*( 1/(AH$1017+1+AK1020/AJ1020)-1)/(1+($X$2*AK1020*AI$8)^2), (AK1020^2*AI$8*$X$2+1/($X$2*AI$8*(AH$1017+1+AK1020/AJ1020           )))/(1+($X$2*AK1020*AI$8)^2))),           V_rtHz(AJ1020)/($X$2*AI$8*(AJ1020*AH$1017+AJ1020+AK1020)),V_rtHz(AK1020)*SQRT(Sum_Sq(AJ1020*AI$8*$X$2*AH$1017,1))/($X$2*AI$8*(AJ1020*AH$1017+AJ1020+AK1020))))/SQRT(Sum_Sq(1/(1+$A1020)+$AC$2/$I$2-1/(1+(1+AK1020/AJ1020)/AH$1017),$X$2/$I$2)),IF(AK1021&lt;0,"A",AH1021))</f>
        <v>1.162672182917448E-5</v>
      </c>
      <c r="AI1020" s="13"/>
      <c r="AJ1020" s="13">
        <f t="shared" si="279"/>
        <v>17956.716538282461</v>
      </c>
      <c r="AK1020" s="12">
        <f t="shared" ref="AK1020:AK1083" si="303">IF($A1020+(2*$R$2)^-2-1/AH$1017&gt;0,       IF( (1+$AC$2*    (1+$A1020)*((1+$A1020)*2*$R$2^2/(1+SQRT(4*$A1020*$R$2^2+1 -4*$R$2^2/AH$1017))+1)/$I$2    )^2 + ($X$2* (1+$A1020)*((1+$A1020)*2*$R$2^2/(1+SQRT(4*$A1020*$R$2^2+1 -4*$R$2^2/AH$1017))+1)/$I$2   )^2 &lt;$AT$12,                  (1/(2*$R$2)+SQRT($A1020+(2*$R$2)^-2-1/AH$1017))/($X$2*AI$8), -1),                        IF(AK1019&gt;0,AK1019,-2))</f>
        <v>548012.48628128786</v>
      </c>
      <c r="AM1020" s="13">
        <f>IF(AP1020&gt;0,SQRT(Sum_Sq($AI$2,V_rtHz($AH$2)/(1+1/$A1020),V_rtHz($AH$2*$A1020)/(1+$A1020),$AN$2*$AH$2/(1+1/$A1020),$AM$2*SQRT(Sum_Sq(AP1020,1/($X$2*AN$8*(1+AM$1017+AP1020/AO1020))))/SQRT(Sum_Sq($X$2*AP1020*AN$8,1)),                   $AQ$2*SQRT(Sum_Sq($AH$2/(1+1/$A1020)+AP1020*( 1/(AM$1017+1+AP1020/AO1020)-1)/(1+($X$2*AP1020*AN$8)^2), (AP1020^2*AN$8*$X$2+1/($X$2*AN$8*(AM$1017+1+AP1020/AO1020           )))/(1+($X$2*AP1020*AN$8)^2))),           V_rtHz(AO1020)/($X$2*AN$8*(AO1020*AM$1017+AO1020+AP1020)),V_rtHz(AP1020)*SQRT(Sum_Sq(AO1020*AN$8*$X$2*AM$1017,1))/($X$2*AN$8*(AO1020*AM$1017+AO1020+AP1020))))/SQRT(Sum_Sq(1/(1+$A1020)+$AC$2/$I$2-1/(1+(1+AP1020/AO1020)/AM$1017),$X$2/$I$2)),IF(AP1021&lt;0,"A",AM1021))</f>
        <v>2.0370911299398874E-5</v>
      </c>
      <c r="AO1020" s="13">
        <f t="shared" si="280"/>
        <v>17559.797537092109</v>
      </c>
      <c r="AP1020" s="12">
        <f t="shared" ref="AP1020:AP1083" si="304">IF($A1020+(2*$R$2)^-2-1/AM$1017&gt;0,       IF( (1+$AC$2*    (1+$A1020)*((1+$A1020)*2*$R$2^2/(1+SQRT(4*$A1020*$R$2^2+1 -4*$R$2^2/AM$1017))+1)/$I$2    )^2 + ($X$2* (1+$A1020)*((1+$A1020)*2*$R$2^2/(1+SQRT(4*$A1020*$R$2^2+1 -4*$R$2^2/AM$1017))+1)/$I$2   )^2 &lt;$AT$12,                  (1/(2*$R$2)+SQRT($A1020+(2*$R$2)^-2-1/AM$1017))/($X$2*AN$8), -1),                        IF(AP1019&gt;0,AP1019,-2))</f>
        <v>1772139.3807150556</v>
      </c>
      <c r="AR1020" s="13">
        <f t="shared" si="281"/>
        <v>69887291.180198371</v>
      </c>
      <c r="AS1020" s="13">
        <f t="shared" si="282"/>
        <v>-1.3197728490611018E-5</v>
      </c>
      <c r="AV1020" s="13"/>
      <c r="AW1020" s="13">
        <f t="shared" si="283"/>
        <v>39300511.936236553</v>
      </c>
      <c r="AX1020" s="13">
        <f t="shared" si="284"/>
        <v>-4.1736142331154358E-5</v>
      </c>
      <c r="AZ1020" s="13"/>
      <c r="BA1020" s="13"/>
      <c r="BB1020" s="13">
        <f t="shared" si="285"/>
        <v>22100301.962882396</v>
      </c>
      <c r="BC1020" s="13">
        <f t="shared" si="286"/>
        <v>-1.319938757030836E-4</v>
      </c>
      <c r="BD1020" s="13"/>
      <c r="BE1020" s="13"/>
      <c r="BG1020" s="13">
        <f t="shared" si="287"/>
        <v>12427913.092914158</v>
      </c>
      <c r="BH1020" s="13">
        <f t="shared" si="288"/>
        <v>-4.1752738641589494E-4</v>
      </c>
      <c r="BI1020" s="13"/>
      <c r="BL1020" s="13">
        <f t="shared" si="289"/>
        <v>6988729.1180198397</v>
      </c>
      <c r="BM1020" s="13">
        <f t="shared" si="290"/>
        <v>-1.3216001337984784E-3</v>
      </c>
      <c r="BP1020" s="13"/>
      <c r="BQ1020" s="13">
        <f t="shared" si="291"/>
        <v>99.633300000000006</v>
      </c>
      <c r="BR1020" s="13">
        <f t="shared" si="292"/>
        <v>108.99</v>
      </c>
      <c r="BT1020" s="13"/>
      <c r="BU1020" s="13"/>
      <c r="BV1020" s="13">
        <f t="shared" si="293"/>
        <v>31.50681587988543</v>
      </c>
      <c r="BW1020" s="13">
        <f t="shared" si="294"/>
        <v>344.65664218175152</v>
      </c>
      <c r="CA1020" s="13">
        <f t="shared" si="295"/>
        <v>9.9633299999999991</v>
      </c>
      <c r="CB1020" s="13">
        <f t="shared" si="296"/>
        <v>1089.9000000000001</v>
      </c>
    </row>
    <row r="1021" spans="1:80" x14ac:dyDescent="0.3">
      <c r="A1021" s="13">
        <f t="shared" si="272"/>
        <v>1.101539309541415E-5</v>
      </c>
      <c r="C1021" s="13" t="str">
        <f>IF(F1021&gt;0,SQRT(Sum_Sq($AI$2,V_rtHz($AH$2)/(1+1/$A1021),V_rtHz($AH$2*$A1021)/(1+$A1021),$AN$2*$AH$2/(1+1/$A1021),$AM$2*SQRT(Sum_Sq(F1021,1/($X$2*D$8*(1+C$1017+F1021/E1021))))/SQRT(Sum_Sq($X$2*F1021*D$8,1)),                   $AQ$2*SQRT(Sum_Sq($AH$2/(1+1/$A1021)+F1021*( 1/(C$1017+1+F1021/E1021)-1)/(1+($X$2*F1021*D$8)^2), (F1021^2*D$8*$X$2+1/($X$2*D$8*(C$1017+1+F1021/E1021           )))/(1+($X$2*F1021*D$8)^2))),           V_rtHz(E1021)/($X$2*D$8*(E1021*C$1017+E1021+F1021)),V_rtHz(F1021)*SQRT(Sum_Sq(E1021*D$8*$X$2*C$1017,1))/($X$2*D$8*(E1021*C$1017+E1021+F1021))))/SQRT(Sum_Sq(1/(1+$A1021)+$AC$2/$I$2-1/(1+(1+F1021/E1021)/C$1017),$X$2/$I$2)),IF(F1022&lt;0,"A",C1022))</f>
        <v>A</v>
      </c>
      <c r="E1021" s="13">
        <f t="shared" si="273"/>
        <v>-1</v>
      </c>
      <c r="F1021" s="12">
        <f t="shared" si="297"/>
        <v>-2</v>
      </c>
      <c r="H1021" s="13" t="str">
        <f>IF(K1021&gt;0,SQRT(Sum_Sq($AI$2,V_rtHz($AH$2)/(1+1/$A1021),V_rtHz($AH$2*$A1021)/(1+$A1021),$AN$2*$AH$2/(1+1/$A1021),$AM$2*SQRT(Sum_Sq(K1021,1/($X$2*I$8*(1+H$1017+K1021/J1021))))/SQRT(Sum_Sq($X$2*K1021*I$8,1)),                   $AQ$2*SQRT(Sum_Sq($AH$2/(1+1/$A1021)+K1021*( 1/(H$1017+1+K1021/J1021)-1)/(1+($X$2*K1021*I$8)^2), (K1021^2*I$8*$X$2+1/($X$2*I$8*(H$1017+1+K1021/J1021           )))/(1+($X$2*K1021*I$8)^2))),           V_rtHz(J1021)/($X$2*I$8*(J1021*H$1017+J1021+K1021)),V_rtHz(K1021)*SQRT(Sum_Sq(J1021*I$8*$X$2*H$1017,1))/($X$2*I$8*(J1021*H$1017+J1021+K1021))))/SQRT(Sum_Sq(1/(1+$A1021)+$AC$2/$I$2-1/(1+(1+K1021/J1021)/H$1017),$X$2/$I$2)),IF(K1022&lt;0,"A",H1022))</f>
        <v>A</v>
      </c>
      <c r="J1021" s="13">
        <f t="shared" si="274"/>
        <v>-1</v>
      </c>
      <c r="K1021" s="12">
        <f t="shared" si="298"/>
        <v>-2</v>
      </c>
      <c r="M1021" s="13" t="str">
        <f>IF(P1021&gt;0,SQRT(Sum_Sq($AI$2,V_rtHz($AH$2)/(1+1/$A1021),V_rtHz($AH$2*$A1021)/(1+$A1021),$AN$2*$AH$2/(1+1/$A1021),$AM$2*SQRT(Sum_Sq(P1021,1/($X$2*N$8*(1+M$1017+P1021/O1021))))/SQRT(Sum_Sq($X$2*P1021*N$8,1)),                   $AQ$2*SQRT(Sum_Sq($AH$2/(1+1/$A1021)+P1021*( 1/(M$1017+1+P1021/O1021)-1)/(1+($X$2*P1021*N$8)^2), (P1021^2*N$8*$X$2+1/($X$2*N$8*(M$1017+1+P1021/O1021           )))/(1+($X$2*P1021*N$8)^2))),           V_rtHz(O1021)/($X$2*N$8*(O1021*M$1017+O1021+P1021)),V_rtHz(P1021)*SQRT(Sum_Sq(O1021*N$8*$X$2*M$1017,1))/($X$2*N$8*(O1021*M$1017+O1021+P1021))))/SQRT(Sum_Sq(1/(1+$A1021)+$AC$2/$I$2-1/(1+(1+P1021/O1021)/M$1017),$X$2/$I$2)),IF(P1022&lt;0,"A",M1022))</f>
        <v>A</v>
      </c>
      <c r="O1021" s="13">
        <f t="shared" si="275"/>
        <v>-1</v>
      </c>
      <c r="P1021" s="12">
        <f t="shared" si="299"/>
        <v>-2</v>
      </c>
      <c r="R1021" s="13" t="str">
        <f>IF(U1021&gt;0,SQRT(Sum_Sq($AI$2,V_rtHz($AH$2)/(1+1/$A1021),V_rtHz($AH$2*$A1021)/(1+$A1021),$AN$2*$AH$2/(1+1/$A1021),$AM$2*SQRT(Sum_Sq(U1021,1/($X$2*S$8*(1+R$1017+U1021/T1021))))/SQRT(Sum_Sq($X$2*U1021*S$8,1)),                   $AQ$2*SQRT(Sum_Sq($AH$2/(1+1/$A1021)+U1021*( 1/(R$1017+1+U1021/T1021)-1)/(1+($X$2*U1021*S$8)^2), (U1021^2*S$8*$X$2+1/($X$2*S$8*(R$1017+1+U1021/T1021           )))/(1+($X$2*U1021*S$8)^2))),           V_rtHz(T1021)/($X$2*S$8*(T1021*R$1017+T1021+U1021)),V_rtHz(U1021)*SQRT(Sum_Sq(T1021*S$8*$X$2*R$1017,1))/($X$2*S$8*(T1021*R$1017+T1021+U1021))))/SQRT(Sum_Sq(1/(1+$A1021)+$AC$2/$I$2-1/(1+(1+U1021/T1021)/R$1017),$X$2/$I$2)),IF(U1022&lt;0,"A",R1022))</f>
        <v>A</v>
      </c>
      <c r="T1021" s="13">
        <f t="shared" si="276"/>
        <v>-1</v>
      </c>
      <c r="U1021" s="12">
        <f t="shared" si="300"/>
        <v>-2</v>
      </c>
      <c r="X1021" s="13" t="str">
        <f>IF(AA1021&gt;0,SQRT(Sum_Sq($AI$2,V_rtHz($AH$2)/(1+1/$A1021),V_rtHz($AH$2*$A1021)/(1+$A1021),$AN$2*$AH$2/(1+1/$A1021),$AM$2*SQRT(Sum_Sq(AA1021,1/($X$2*Y$8*(1+X$1017+AA1021/Z1021))))/SQRT(Sum_Sq($X$2*AA1021*Y$8,1)),                   $AQ$2*SQRT(Sum_Sq($AH$2/(1+1/$A1021)+AA1021*( 1/(X$1017+1+AA1021/Z1021)-1)/(1+($X$2*AA1021*Y$8)^2), (AA1021^2*Y$8*$X$2+1/($X$2*Y$8*(X$1017+1+AA1021/Z1021           )))/(1+($X$2*AA1021*Y$8)^2))),           V_rtHz(Z1021)/($X$2*Y$8*(Z1021*X$1017+Z1021+AA1021)),V_rtHz(AA1021)*SQRT(Sum_Sq(Z1021*Y$8*$X$2*X$1017,1))/($X$2*Y$8*(Z1021*X$1017+Z1021+AA1021))))/SQRT(Sum_Sq(1/(1+$A1021)+$AC$2/$I$2-1/(1+(1+AA1021/Z1021)/X$1017),$X$2/$I$2)),IF(AA1022&lt;0,"A",X1022))</f>
        <v>A</v>
      </c>
      <c r="Z1021" s="13">
        <f t="shared" si="277"/>
        <v>-1</v>
      </c>
      <c r="AA1021" s="12">
        <f t="shared" si="301"/>
        <v>-2</v>
      </c>
      <c r="AC1021" s="13">
        <f>IF(AF1021&gt;0,SQRT(Sum_Sq($AI$2,V_rtHz($AH$2)/(1+1/$A1021),V_rtHz($AH$2*$A1021)/(1+$A1021),$AN$2*$AH$2/(1+1/$A1021),$AM$2*SQRT(Sum_Sq(AF1021,1/($X$2*AD$8*(1+AC$1017+AF1021/AE1021))))/SQRT(Sum_Sq($X$2*AF1021*AD$8,1)),                   $AQ$2*SQRT(Sum_Sq($AH$2/(1+1/$A1021)+AF1021*( 1/(AC$1017+1+AF1021/AE1021)-1)/(1+($X$2*AF1021*AD$8)^2), (AF1021^2*AD$8*$X$2+1/($X$2*AD$8*(AC$1017+1+AF1021/AE1021           )))/(1+($X$2*AF1021*AD$8)^2))),           V_rtHz(AE1021)/($X$2*AD$8*(AE1021*AC$1017+AE1021+AF1021)),V_rtHz(AF1021)*SQRT(Sum_Sq(AE1021*AD$8*$X$2*AC$1017,1))/($X$2*AD$8*(AE1021*AC$1017+AE1021+AF1021))))/SQRT(Sum_Sq(1/(1+$A1021)+$AC$2/$I$2-1/(1+(1+AF1021/AE1021)/AC$1017),$X$2/$I$2)),IF(AF1022&lt;0,"A",AC1022))</f>
        <v>6.9038685459961393E-6</v>
      </c>
      <c r="AE1021" s="13">
        <f t="shared" si="278"/>
        <v>19511.451882808222</v>
      </c>
      <c r="AF1021" s="12">
        <f t="shared" si="302"/>
        <v>159487.91981125184</v>
      </c>
      <c r="AG1021" s="13"/>
      <c r="AH1021" s="13">
        <f>IF(AK1021&gt;0,SQRT(Sum_Sq($AI$2,V_rtHz($AH$2)/(1+1/$A1021),V_rtHz($AH$2*$A1021)/(1+$A1021),$AN$2*$AH$2/(1+1/$A1021),$AM$2*SQRT(Sum_Sq(AK1021,1/($X$2*AI$8*(1+AH$1017+AK1021/AJ1021))))/SQRT(Sum_Sq($X$2*AK1021*AI$8,1)),                   $AQ$2*SQRT(Sum_Sq($AH$2/(1+1/$A1021)+AK1021*( 1/(AH$1017+1+AK1021/AJ1021)-1)/(1+($X$2*AK1021*AI$8)^2), (AK1021^2*AI$8*$X$2+1/($X$2*AI$8*(AH$1017+1+AK1021/AJ1021           )))/(1+($X$2*AK1021*AI$8)^2))),           V_rtHz(AJ1021)/($X$2*AI$8*(AJ1021*AH$1017+AJ1021+AK1021)),V_rtHz(AK1021)*SQRT(Sum_Sq(AJ1021*AI$8*$X$2*AH$1017,1))/($X$2*AI$8*(AJ1021*AH$1017+AJ1021+AK1021))))/SQRT(Sum_Sq(1/(1+$A1021)+$AC$2/$I$2-1/(1+(1+AK1021/AJ1021)/AH$1017),$X$2/$I$2)),IF(AK1022&lt;0,"A",AH1022))</f>
        <v>1.1626610139067681E-5</v>
      </c>
      <c r="AI1021" s="13"/>
      <c r="AJ1021" s="13">
        <f t="shared" si="279"/>
        <v>17956.362495746009</v>
      </c>
      <c r="AK1021" s="12">
        <f t="shared" si="303"/>
        <v>548023.29135000356</v>
      </c>
      <c r="AM1021" s="13">
        <f>IF(AP1021&gt;0,SQRT(Sum_Sq($AI$2,V_rtHz($AH$2)/(1+1/$A1021),V_rtHz($AH$2*$A1021)/(1+$A1021),$AN$2*$AH$2/(1+1/$A1021),$AM$2*SQRT(Sum_Sq(AP1021,1/($X$2*AN$8*(1+AM$1017+AP1021/AO1021))))/SQRT(Sum_Sq($X$2*AP1021*AN$8,1)),                   $AQ$2*SQRT(Sum_Sq($AH$2/(1+1/$A1021)+AP1021*( 1/(AM$1017+1+AP1021/AO1021)-1)/(1+($X$2*AP1021*AN$8)^2), (AP1021^2*AN$8*$X$2+1/($X$2*AN$8*(AM$1017+1+AP1021/AO1021           )))/(1+($X$2*AP1021*AN$8)^2))),           V_rtHz(AO1021)/($X$2*AN$8*(AO1021*AM$1017+AO1021+AP1021)),V_rtHz(AP1021)*SQRT(Sum_Sq(AO1021*AN$8*$X$2*AM$1017,1))/($X$2*AN$8*(AO1021*AM$1017+AO1021+AP1021))))/SQRT(Sum_Sq(1/(1+$A1021)+$AC$2/$I$2-1/(1+(1+AP1021/AO1021)/AM$1017),$X$2/$I$2)),IF(AP1022&lt;0,"A",AM1022))</f>
        <v>2.0370730213387271E-5</v>
      </c>
      <c r="AO1021" s="13">
        <f t="shared" si="280"/>
        <v>17559.474069385564</v>
      </c>
      <c r="AP1021" s="12">
        <f t="shared" si="304"/>
        <v>1772172.0257623326</v>
      </c>
      <c r="AR1021" s="13">
        <f t="shared" si="281"/>
        <v>69887291.180198371</v>
      </c>
      <c r="AS1021" s="13">
        <f t="shared" si="282"/>
        <v>-1.3197731054744473E-5</v>
      </c>
      <c r="AV1021" s="13"/>
      <c r="AW1021" s="13">
        <f t="shared" si="283"/>
        <v>39300511.936236553</v>
      </c>
      <c r="AX1021" s="13">
        <f t="shared" si="284"/>
        <v>-4.1736167974048402E-5</v>
      </c>
      <c r="AZ1021" s="13"/>
      <c r="BA1021" s="13"/>
      <c r="BB1021" s="13">
        <f t="shared" si="285"/>
        <v>22100301.962882396</v>
      </c>
      <c r="BC1021" s="13">
        <f t="shared" si="286"/>
        <v>-1.319941321813489E-4</v>
      </c>
      <c r="BD1021" s="13"/>
      <c r="BE1021" s="13"/>
      <c r="BG1021" s="13">
        <f t="shared" si="287"/>
        <v>12427913.092914158</v>
      </c>
      <c r="BH1021" s="13">
        <f t="shared" si="288"/>
        <v>-4.1752995275927347E-4</v>
      </c>
      <c r="BI1021" s="13"/>
      <c r="BL1021" s="13">
        <f t="shared" si="289"/>
        <v>6988729.1180198397</v>
      </c>
      <c r="BM1021" s="13">
        <f t="shared" si="290"/>
        <v>-1.3216258466806042E-3</v>
      </c>
      <c r="BP1021" s="13"/>
      <c r="BQ1021" s="13">
        <f t="shared" si="291"/>
        <v>99.633300000000006</v>
      </c>
      <c r="BR1021" s="13">
        <f t="shared" si="292"/>
        <v>108.98999999999998</v>
      </c>
      <c r="BT1021" s="13"/>
      <c r="BU1021" s="13"/>
      <c r="BV1021" s="13">
        <f t="shared" si="293"/>
        <v>31.50681587988543</v>
      </c>
      <c r="BW1021" s="13">
        <f t="shared" si="294"/>
        <v>344.65664218175152</v>
      </c>
      <c r="CA1021" s="13">
        <f t="shared" si="295"/>
        <v>9.9633299999999991</v>
      </c>
      <c r="CB1021" s="13">
        <f t="shared" si="296"/>
        <v>1089.9000000000001</v>
      </c>
    </row>
    <row r="1022" spans="1:80" x14ac:dyDescent="0.3">
      <c r="A1022" s="13">
        <f t="shared" si="272"/>
        <v>1.1168632477805611E-5</v>
      </c>
      <c r="C1022" s="13" t="str">
        <f>IF(F1022&gt;0,SQRT(Sum_Sq($AI$2,V_rtHz($AH$2)/(1+1/$A1022),V_rtHz($AH$2*$A1022)/(1+$A1022),$AN$2*$AH$2/(1+1/$A1022),$AM$2*SQRT(Sum_Sq(F1022,1/($X$2*D$8*(1+C$1017+F1022/E1022))))/SQRT(Sum_Sq($X$2*F1022*D$8,1)),                   $AQ$2*SQRT(Sum_Sq($AH$2/(1+1/$A1022)+F1022*( 1/(C$1017+1+F1022/E1022)-1)/(1+($X$2*F1022*D$8)^2), (F1022^2*D$8*$X$2+1/($X$2*D$8*(C$1017+1+F1022/E1022           )))/(1+($X$2*F1022*D$8)^2))),           V_rtHz(E1022)/($X$2*D$8*(E1022*C$1017+E1022+F1022)),V_rtHz(F1022)*SQRT(Sum_Sq(E1022*D$8*$X$2*C$1017,1))/($X$2*D$8*(E1022*C$1017+E1022+F1022))))/SQRT(Sum_Sq(1/(1+$A1022)+$AC$2/$I$2-1/(1+(1+F1022/E1022)/C$1017),$X$2/$I$2)),IF(F1023&lt;0,"A",C1023))</f>
        <v>A</v>
      </c>
      <c r="E1022" s="13">
        <f t="shared" si="273"/>
        <v>-1</v>
      </c>
      <c r="F1022" s="12">
        <f t="shared" si="297"/>
        <v>-2</v>
      </c>
      <c r="H1022" s="13" t="str">
        <f>IF(K1022&gt;0,SQRT(Sum_Sq($AI$2,V_rtHz($AH$2)/(1+1/$A1022),V_rtHz($AH$2*$A1022)/(1+$A1022),$AN$2*$AH$2/(1+1/$A1022),$AM$2*SQRT(Sum_Sq(K1022,1/($X$2*I$8*(1+H$1017+K1022/J1022))))/SQRT(Sum_Sq($X$2*K1022*I$8,1)),                   $AQ$2*SQRT(Sum_Sq($AH$2/(1+1/$A1022)+K1022*( 1/(H$1017+1+K1022/J1022)-1)/(1+($X$2*K1022*I$8)^2), (K1022^2*I$8*$X$2+1/($X$2*I$8*(H$1017+1+K1022/J1022           )))/(1+($X$2*K1022*I$8)^2))),           V_rtHz(J1022)/($X$2*I$8*(J1022*H$1017+J1022+K1022)),V_rtHz(K1022)*SQRT(Sum_Sq(J1022*I$8*$X$2*H$1017,1))/($X$2*I$8*(J1022*H$1017+J1022+K1022))))/SQRT(Sum_Sq(1/(1+$A1022)+$AC$2/$I$2-1/(1+(1+K1022/J1022)/H$1017),$X$2/$I$2)),IF(K1023&lt;0,"A",H1023))</f>
        <v>A</v>
      </c>
      <c r="J1022" s="13">
        <f t="shared" si="274"/>
        <v>-1</v>
      </c>
      <c r="K1022" s="12">
        <f t="shared" si="298"/>
        <v>-2</v>
      </c>
      <c r="M1022" s="13" t="str">
        <f>IF(P1022&gt;0,SQRT(Sum_Sq($AI$2,V_rtHz($AH$2)/(1+1/$A1022),V_rtHz($AH$2*$A1022)/(1+$A1022),$AN$2*$AH$2/(1+1/$A1022),$AM$2*SQRT(Sum_Sq(P1022,1/($X$2*N$8*(1+M$1017+P1022/O1022))))/SQRT(Sum_Sq($X$2*P1022*N$8,1)),                   $AQ$2*SQRT(Sum_Sq($AH$2/(1+1/$A1022)+P1022*( 1/(M$1017+1+P1022/O1022)-1)/(1+($X$2*P1022*N$8)^2), (P1022^2*N$8*$X$2+1/($X$2*N$8*(M$1017+1+P1022/O1022           )))/(1+($X$2*P1022*N$8)^2))),           V_rtHz(O1022)/($X$2*N$8*(O1022*M$1017+O1022+P1022)),V_rtHz(P1022)*SQRT(Sum_Sq(O1022*N$8*$X$2*M$1017,1))/($X$2*N$8*(O1022*M$1017+O1022+P1022))))/SQRT(Sum_Sq(1/(1+$A1022)+$AC$2/$I$2-1/(1+(1+P1022/O1022)/M$1017),$X$2/$I$2)),IF(P1023&lt;0,"A",M1023))</f>
        <v>A</v>
      </c>
      <c r="O1022" s="13">
        <f t="shared" si="275"/>
        <v>-1</v>
      </c>
      <c r="P1022" s="12">
        <f t="shared" si="299"/>
        <v>-2</v>
      </c>
      <c r="R1022" s="13" t="str">
        <f>IF(U1022&gt;0,SQRT(Sum_Sq($AI$2,V_rtHz($AH$2)/(1+1/$A1022),V_rtHz($AH$2*$A1022)/(1+$A1022),$AN$2*$AH$2/(1+1/$A1022),$AM$2*SQRT(Sum_Sq(U1022,1/($X$2*S$8*(1+R$1017+U1022/T1022))))/SQRT(Sum_Sq($X$2*U1022*S$8,1)),                   $AQ$2*SQRT(Sum_Sq($AH$2/(1+1/$A1022)+U1022*( 1/(R$1017+1+U1022/T1022)-1)/(1+($X$2*U1022*S$8)^2), (U1022^2*S$8*$X$2+1/($X$2*S$8*(R$1017+1+U1022/T1022           )))/(1+($X$2*U1022*S$8)^2))),           V_rtHz(T1022)/($X$2*S$8*(T1022*R$1017+T1022+U1022)),V_rtHz(U1022)*SQRT(Sum_Sq(T1022*S$8*$X$2*R$1017,1))/($X$2*S$8*(T1022*R$1017+T1022+U1022))))/SQRT(Sum_Sq(1/(1+$A1022)+$AC$2/$I$2-1/(1+(1+U1022/T1022)/R$1017),$X$2/$I$2)),IF(U1023&lt;0,"A",R1023))</f>
        <v>A</v>
      </c>
      <c r="T1022" s="13">
        <f t="shared" si="276"/>
        <v>-1</v>
      </c>
      <c r="U1022" s="12">
        <f t="shared" si="300"/>
        <v>-2</v>
      </c>
      <c r="X1022" s="13" t="str">
        <f>IF(AA1022&gt;0,SQRT(Sum_Sq($AI$2,V_rtHz($AH$2)/(1+1/$A1022),V_rtHz($AH$2*$A1022)/(1+$A1022),$AN$2*$AH$2/(1+1/$A1022),$AM$2*SQRT(Sum_Sq(AA1022,1/($X$2*Y$8*(1+X$1017+AA1022/Z1022))))/SQRT(Sum_Sq($X$2*AA1022*Y$8,1)),                   $AQ$2*SQRT(Sum_Sq($AH$2/(1+1/$A1022)+AA1022*( 1/(X$1017+1+AA1022/Z1022)-1)/(1+($X$2*AA1022*Y$8)^2), (AA1022^2*Y$8*$X$2+1/($X$2*Y$8*(X$1017+1+AA1022/Z1022           )))/(1+($X$2*AA1022*Y$8)^2))),           V_rtHz(Z1022)/($X$2*Y$8*(Z1022*X$1017+Z1022+AA1022)),V_rtHz(AA1022)*SQRT(Sum_Sq(Z1022*Y$8*$X$2*X$1017,1))/($X$2*Y$8*(Z1022*X$1017+Z1022+AA1022))))/SQRT(Sum_Sq(1/(1+$A1022)+$AC$2/$I$2-1/(1+(1+AA1022/Z1022)/X$1017),$X$2/$I$2)),IF(AA1023&lt;0,"A",X1023))</f>
        <v>A</v>
      </c>
      <c r="Z1022" s="13">
        <f t="shared" si="277"/>
        <v>-1</v>
      </c>
      <c r="AA1022" s="12">
        <f t="shared" si="301"/>
        <v>-2</v>
      </c>
      <c r="AC1022" s="13">
        <f>IF(AF1022&gt;0,SQRT(Sum_Sq($AI$2,V_rtHz($AH$2)/(1+1/$A1022),V_rtHz($AH$2*$A1022)/(1+$A1022),$AN$2*$AH$2/(1+1/$A1022),$AM$2*SQRT(Sum_Sq(AF1022,1/($X$2*AD$8*(1+AC$1017+AF1022/AE1022))))/SQRT(Sum_Sq($X$2*AF1022*AD$8,1)),                   $AQ$2*SQRT(Sum_Sq($AH$2/(1+1/$A1022)+AF1022*( 1/(AC$1017+1+AF1022/AE1022)-1)/(1+($X$2*AF1022*AD$8)^2), (AF1022^2*AD$8*$X$2+1/($X$2*AD$8*(AC$1017+1+AF1022/AE1022           )))/(1+($X$2*AF1022*AD$8)^2))),           V_rtHz(AE1022)/($X$2*AD$8*(AE1022*AC$1017+AE1022+AF1022)),V_rtHz(AF1022)*SQRT(Sum_Sq(AE1022*AD$8*$X$2*AC$1017,1))/($X$2*AD$8*(AE1022*AC$1017+AE1022+AF1022))))/SQRT(Sum_Sq(1/(1+$A1022)+$AC$2/$I$2-1/(1+(1+AF1022/AE1022)/AC$1017),$X$2/$I$2)),IF(AF1023&lt;0,"A",AC1023))</f>
        <v>6.9037783010629657E-6</v>
      </c>
      <c r="AE1022" s="13">
        <f t="shared" si="278"/>
        <v>19510.944607062382</v>
      </c>
      <c r="AF1022" s="12">
        <f t="shared" si="302"/>
        <v>159492.06642511926</v>
      </c>
      <c r="AG1022" s="13"/>
      <c r="AH1022" s="13">
        <f>IF(AK1022&gt;0,SQRT(Sum_Sq($AI$2,V_rtHz($AH$2)/(1+1/$A1022),V_rtHz($AH$2*$A1022)/(1+$A1022),$AN$2*$AH$2/(1+1/$A1022),$AM$2*SQRT(Sum_Sq(AK1022,1/($X$2*AI$8*(1+AH$1017+AK1022/AJ1022))))/SQRT(Sum_Sq($X$2*AK1022*AI$8,1)),                   $AQ$2*SQRT(Sum_Sq($AH$2/(1+1/$A1022)+AK1022*( 1/(AH$1017+1+AK1022/AJ1022)-1)/(1+($X$2*AK1022*AI$8)^2), (AK1022^2*AI$8*$X$2+1/($X$2*AI$8*(AH$1017+1+AK1022/AJ1022           )))/(1+($X$2*AK1022*AI$8)^2))),           V_rtHz(AJ1022)/($X$2*AI$8*(AJ1022*AH$1017+AJ1022+AK1022)),V_rtHz(AK1022)*SQRT(Sum_Sq(AJ1022*AI$8*$X$2*AH$1017,1))/($X$2*AI$8*(AJ1022*AH$1017+AJ1022+AK1022))))/SQRT(Sum_Sq(1/(1+$A1022)+$AC$2/$I$2-1/(1+(1+AK1022/AJ1022)/AH$1017),$X$2/$I$2)),IF(AK1023&lt;0,"A",AH1023))</f>
        <v>1.162649690337134E-5</v>
      </c>
      <c r="AI1022" s="13"/>
      <c r="AJ1022" s="13">
        <f t="shared" si="279"/>
        <v>17956.003556954351</v>
      </c>
      <c r="AK1022" s="12">
        <f t="shared" si="303"/>
        <v>548034.24628311954</v>
      </c>
      <c r="AM1022" s="13">
        <f>IF(AP1022&gt;0,SQRT(Sum_Sq($AI$2,V_rtHz($AH$2)/(1+1/$A1022),V_rtHz($AH$2*$A1022)/(1+$A1022),$AN$2*$AH$2/(1+1/$A1022),$AM$2*SQRT(Sum_Sq(AP1022,1/($X$2*AN$8*(1+AM$1017+AP1022/AO1022))))/SQRT(Sum_Sq($X$2*AP1022*AN$8,1)),                   $AQ$2*SQRT(Sum_Sq($AH$2/(1+1/$A1022)+AP1022*( 1/(AM$1017+1+AP1022/AO1022)-1)/(1+($X$2*AP1022*AN$8)^2), (AP1022^2*AN$8*$X$2+1/($X$2*AN$8*(AM$1017+1+AP1022/AO1022           )))/(1+($X$2*AP1022*AN$8)^2))),           V_rtHz(AO1022)/($X$2*AN$8*(AO1022*AM$1017+AO1022+AP1022)),V_rtHz(AP1022)*SQRT(Sum_Sq(AO1022*AN$8*$X$2*AM$1017,1))/($X$2*AN$8*(AO1022*AM$1017+AO1022+AP1022))))/SQRT(Sum_Sq(1/(1+$A1022)+$AC$2/$I$2-1/(1+(1+AP1022/AO1022)/AM$1017),$X$2/$I$2)),IF(AP1023&lt;0,"A",AM1023))</f>
        <v>2.0370546620414195E-5</v>
      </c>
      <c r="AO1022" s="13">
        <f t="shared" si="280"/>
        <v>17559.14612623283</v>
      </c>
      <c r="AP1022" s="12">
        <f t="shared" si="304"/>
        <v>1772205.1237089606</v>
      </c>
      <c r="AR1022" s="13">
        <f t="shared" si="281"/>
        <v>69887291.180198371</v>
      </c>
      <c r="AS1022" s="13">
        <f t="shared" si="282"/>
        <v>-1.3197733654549595E-5</v>
      </c>
      <c r="AV1022" s="13"/>
      <c r="AW1022" s="13">
        <f t="shared" si="283"/>
        <v>39300511.936236553</v>
      </c>
      <c r="AX1022" s="13">
        <f t="shared" si="284"/>
        <v>-4.1736193973702804E-5</v>
      </c>
      <c r="AZ1022" s="13"/>
      <c r="BA1022" s="13"/>
      <c r="BB1022" s="13">
        <f t="shared" si="285"/>
        <v>22100301.962882396</v>
      </c>
      <c r="BC1022" s="13">
        <f t="shared" si="286"/>
        <v>-1.3199439222859991E-4</v>
      </c>
      <c r="BD1022" s="13"/>
      <c r="BE1022" s="13"/>
      <c r="BG1022" s="13">
        <f t="shared" si="287"/>
        <v>12427913.092914158</v>
      </c>
      <c r="BH1022" s="13">
        <f t="shared" si="288"/>
        <v>-4.1753255483625444E-4</v>
      </c>
      <c r="BI1022" s="13"/>
      <c r="BL1022" s="13">
        <f t="shared" si="289"/>
        <v>6988729.1180198397</v>
      </c>
      <c r="BM1022" s="13">
        <f t="shared" si="290"/>
        <v>-1.3216519182860796E-3</v>
      </c>
      <c r="BP1022" s="13"/>
      <c r="BQ1022" s="13">
        <f t="shared" si="291"/>
        <v>99.633300000000006</v>
      </c>
      <c r="BR1022" s="13">
        <f t="shared" si="292"/>
        <v>108.98999999999997</v>
      </c>
      <c r="BT1022" s="13"/>
      <c r="BU1022" s="13"/>
      <c r="BV1022" s="13">
        <f t="shared" si="293"/>
        <v>31.50681587988543</v>
      </c>
      <c r="BW1022" s="13">
        <f t="shared" si="294"/>
        <v>344.65664218175147</v>
      </c>
      <c r="CA1022" s="13">
        <f t="shared" si="295"/>
        <v>9.9633299999999991</v>
      </c>
      <c r="CB1022" s="13">
        <f t="shared" si="296"/>
        <v>1089.9000000000001</v>
      </c>
    </row>
    <row r="1023" spans="1:80" x14ac:dyDescent="0.3">
      <c r="A1023" s="13">
        <f t="shared" si="272"/>
        <v>1.1324003632355571E-5</v>
      </c>
      <c r="C1023" s="13" t="str">
        <f>IF(F1023&gt;0,SQRT(Sum_Sq($AI$2,V_rtHz($AH$2)/(1+1/$A1023),V_rtHz($AH$2*$A1023)/(1+$A1023),$AN$2*$AH$2/(1+1/$A1023),$AM$2*SQRT(Sum_Sq(F1023,1/($X$2*D$8*(1+C$1017+F1023/E1023))))/SQRT(Sum_Sq($X$2*F1023*D$8,1)),                   $AQ$2*SQRT(Sum_Sq($AH$2/(1+1/$A1023)+F1023*( 1/(C$1017+1+F1023/E1023)-1)/(1+($X$2*F1023*D$8)^2), (F1023^2*D$8*$X$2+1/($X$2*D$8*(C$1017+1+F1023/E1023           )))/(1+($X$2*F1023*D$8)^2))),           V_rtHz(E1023)/($X$2*D$8*(E1023*C$1017+E1023+F1023)),V_rtHz(F1023)*SQRT(Sum_Sq(E1023*D$8*$X$2*C$1017,1))/($X$2*D$8*(E1023*C$1017+E1023+F1023))))/SQRT(Sum_Sq(1/(1+$A1023)+$AC$2/$I$2-1/(1+(1+F1023/E1023)/C$1017),$X$2/$I$2)),IF(F1024&lt;0,"A",C1024))</f>
        <v>A</v>
      </c>
      <c r="E1023" s="13">
        <f t="shared" si="273"/>
        <v>-1</v>
      </c>
      <c r="F1023" s="12">
        <f t="shared" si="297"/>
        <v>-2</v>
      </c>
      <c r="H1023" s="13" t="str">
        <f>IF(K1023&gt;0,SQRT(Sum_Sq($AI$2,V_rtHz($AH$2)/(1+1/$A1023),V_rtHz($AH$2*$A1023)/(1+$A1023),$AN$2*$AH$2/(1+1/$A1023),$AM$2*SQRT(Sum_Sq(K1023,1/($X$2*I$8*(1+H$1017+K1023/J1023))))/SQRT(Sum_Sq($X$2*K1023*I$8,1)),                   $AQ$2*SQRT(Sum_Sq($AH$2/(1+1/$A1023)+K1023*( 1/(H$1017+1+K1023/J1023)-1)/(1+($X$2*K1023*I$8)^2), (K1023^2*I$8*$X$2+1/($X$2*I$8*(H$1017+1+K1023/J1023           )))/(1+($X$2*K1023*I$8)^2))),           V_rtHz(J1023)/($X$2*I$8*(J1023*H$1017+J1023+K1023)),V_rtHz(K1023)*SQRT(Sum_Sq(J1023*I$8*$X$2*H$1017,1))/($X$2*I$8*(J1023*H$1017+J1023+K1023))))/SQRT(Sum_Sq(1/(1+$A1023)+$AC$2/$I$2-1/(1+(1+K1023/J1023)/H$1017),$X$2/$I$2)),IF(K1024&lt;0,"A",H1024))</f>
        <v>A</v>
      </c>
      <c r="J1023" s="13">
        <f t="shared" si="274"/>
        <v>-1</v>
      </c>
      <c r="K1023" s="12">
        <f t="shared" si="298"/>
        <v>-2</v>
      </c>
      <c r="M1023" s="13" t="str">
        <f>IF(P1023&gt;0,SQRT(Sum_Sq($AI$2,V_rtHz($AH$2)/(1+1/$A1023),V_rtHz($AH$2*$A1023)/(1+$A1023),$AN$2*$AH$2/(1+1/$A1023),$AM$2*SQRT(Sum_Sq(P1023,1/($X$2*N$8*(1+M$1017+P1023/O1023))))/SQRT(Sum_Sq($X$2*P1023*N$8,1)),                   $AQ$2*SQRT(Sum_Sq($AH$2/(1+1/$A1023)+P1023*( 1/(M$1017+1+P1023/O1023)-1)/(1+($X$2*P1023*N$8)^2), (P1023^2*N$8*$X$2+1/($X$2*N$8*(M$1017+1+P1023/O1023           )))/(1+($X$2*P1023*N$8)^2))),           V_rtHz(O1023)/($X$2*N$8*(O1023*M$1017+O1023+P1023)),V_rtHz(P1023)*SQRT(Sum_Sq(O1023*N$8*$X$2*M$1017,1))/($X$2*N$8*(O1023*M$1017+O1023+P1023))))/SQRT(Sum_Sq(1/(1+$A1023)+$AC$2/$I$2-1/(1+(1+P1023/O1023)/M$1017),$X$2/$I$2)),IF(P1024&lt;0,"A",M1024))</f>
        <v>A</v>
      </c>
      <c r="O1023" s="13">
        <f t="shared" si="275"/>
        <v>-1</v>
      </c>
      <c r="P1023" s="12">
        <f t="shared" si="299"/>
        <v>-2</v>
      </c>
      <c r="R1023" s="13" t="str">
        <f>IF(U1023&gt;0,SQRT(Sum_Sq($AI$2,V_rtHz($AH$2)/(1+1/$A1023),V_rtHz($AH$2*$A1023)/(1+$A1023),$AN$2*$AH$2/(1+1/$A1023),$AM$2*SQRT(Sum_Sq(U1023,1/($X$2*S$8*(1+R$1017+U1023/T1023))))/SQRT(Sum_Sq($X$2*U1023*S$8,1)),                   $AQ$2*SQRT(Sum_Sq($AH$2/(1+1/$A1023)+U1023*( 1/(R$1017+1+U1023/T1023)-1)/(1+($X$2*U1023*S$8)^2), (U1023^2*S$8*$X$2+1/($X$2*S$8*(R$1017+1+U1023/T1023           )))/(1+($X$2*U1023*S$8)^2))),           V_rtHz(T1023)/($X$2*S$8*(T1023*R$1017+T1023+U1023)),V_rtHz(U1023)*SQRT(Sum_Sq(T1023*S$8*$X$2*R$1017,1))/($X$2*S$8*(T1023*R$1017+T1023+U1023))))/SQRT(Sum_Sq(1/(1+$A1023)+$AC$2/$I$2-1/(1+(1+U1023/T1023)/R$1017),$X$2/$I$2)),IF(U1024&lt;0,"A",R1024))</f>
        <v>A</v>
      </c>
      <c r="T1023" s="13">
        <f t="shared" si="276"/>
        <v>-1</v>
      </c>
      <c r="U1023" s="12">
        <f t="shared" si="300"/>
        <v>-2</v>
      </c>
      <c r="X1023" s="13" t="str">
        <f>IF(AA1023&gt;0,SQRT(Sum_Sq($AI$2,V_rtHz($AH$2)/(1+1/$A1023),V_rtHz($AH$2*$A1023)/(1+$A1023),$AN$2*$AH$2/(1+1/$A1023),$AM$2*SQRT(Sum_Sq(AA1023,1/($X$2*Y$8*(1+X$1017+AA1023/Z1023))))/SQRT(Sum_Sq($X$2*AA1023*Y$8,1)),                   $AQ$2*SQRT(Sum_Sq($AH$2/(1+1/$A1023)+AA1023*( 1/(X$1017+1+AA1023/Z1023)-1)/(1+($X$2*AA1023*Y$8)^2), (AA1023^2*Y$8*$X$2+1/($X$2*Y$8*(X$1017+1+AA1023/Z1023           )))/(1+($X$2*AA1023*Y$8)^2))),           V_rtHz(Z1023)/($X$2*Y$8*(Z1023*X$1017+Z1023+AA1023)),V_rtHz(AA1023)*SQRT(Sum_Sq(Z1023*Y$8*$X$2*X$1017,1))/($X$2*Y$8*(Z1023*X$1017+Z1023+AA1023))))/SQRT(Sum_Sq(1/(1+$A1023)+$AC$2/$I$2-1/(1+(1+AA1023/Z1023)/X$1017),$X$2/$I$2)),IF(AA1024&lt;0,"A",X1024))</f>
        <v>A</v>
      </c>
      <c r="Z1023" s="13">
        <f t="shared" si="277"/>
        <v>-1</v>
      </c>
      <c r="AA1023" s="12">
        <f t="shared" si="301"/>
        <v>-2</v>
      </c>
      <c r="AC1023" s="13">
        <f>IF(AF1023&gt;0,SQRT(Sum_Sq($AI$2,V_rtHz($AH$2)/(1+1/$A1023),V_rtHz($AH$2*$A1023)/(1+$A1023),$AN$2*$AH$2/(1+1/$A1023),$AM$2*SQRT(Sum_Sq(AF1023,1/($X$2*AD$8*(1+AC$1017+AF1023/AE1023))))/SQRT(Sum_Sq($X$2*AF1023*AD$8,1)),                   $AQ$2*SQRT(Sum_Sq($AH$2/(1+1/$A1023)+AF1023*( 1/(AC$1017+1+AF1023/AE1023)-1)/(1+($X$2*AF1023*AD$8)^2), (AF1023^2*AD$8*$X$2+1/($X$2*AD$8*(AC$1017+1+AF1023/AE1023           )))/(1+($X$2*AF1023*AD$8)^2))),           V_rtHz(AE1023)/($X$2*AD$8*(AE1023*AC$1017+AE1023+AF1023)),V_rtHz(AF1023)*SQRT(Sum_Sq(AE1023*AD$8*$X$2*AC$1017,1))/($X$2*AD$8*(AE1023*AC$1017+AE1023+AF1023))))/SQRT(Sum_Sq(1/(1+$A1023)+$AC$2/$I$2-1/(1+(1+AF1023/AE1023)/AC$1017),$X$2/$I$2)),IF(AF1024&lt;0,"A",AC1024))</f>
        <v>6.9036868099676949E-6</v>
      </c>
      <c r="AE1023" s="13">
        <f t="shared" si="278"/>
        <v>19510.430331958796</v>
      </c>
      <c r="AF1023" s="12">
        <f t="shared" si="302"/>
        <v>159496.27047380435</v>
      </c>
      <c r="AG1023" s="13"/>
      <c r="AH1023" s="13">
        <f>IF(AK1023&gt;0,SQRT(Sum_Sq($AI$2,V_rtHz($AH$2)/(1+1/$A1023),V_rtHz($AH$2*$A1023)/(1+$A1023),$AN$2*$AH$2/(1+1/$A1023),$AM$2*SQRT(Sum_Sq(AK1023,1/($X$2*AI$8*(1+AH$1017+AK1023/AJ1023))))/SQRT(Sum_Sq($X$2*AK1023*AI$8,1)),                   $AQ$2*SQRT(Sum_Sq($AH$2/(1+1/$A1023)+AK1023*( 1/(AH$1017+1+AK1023/AJ1023)-1)/(1+($X$2*AK1023*AI$8)^2), (AK1023^2*AI$8*$X$2+1/($X$2*AI$8*(AH$1017+1+AK1023/AJ1023           )))/(1+($X$2*AK1023*AI$8)^2))),           V_rtHz(AJ1023)/($X$2*AI$8*(AJ1023*AH$1017+AJ1023+AK1023)),V_rtHz(AK1023)*SQRT(Sum_Sq(AJ1023*AI$8*$X$2*AH$1017,1))/($X$2*AI$8*(AJ1023*AH$1017+AJ1023+AK1023))))/SQRT(Sum_Sq(1/(1+$A1023)+$AC$2/$I$2-1/(1+(1+AK1023/AJ1023)/AH$1017),$X$2/$I$2)),IF(AK1024&lt;0,"A",AH1024))</f>
        <v>1.1626382100812E-5</v>
      </c>
      <c r="AI1023" s="13"/>
      <c r="AJ1023" s="13">
        <f t="shared" si="279"/>
        <v>17955.639654600782</v>
      </c>
      <c r="AK1023" s="12">
        <f t="shared" si="303"/>
        <v>548045.35315293283</v>
      </c>
      <c r="AM1023" s="13">
        <f>IF(AP1023&gt;0,SQRT(Sum_Sq($AI$2,V_rtHz($AH$2)/(1+1/$A1023),V_rtHz($AH$2*$A1023)/(1+$A1023),$AN$2*$AH$2/(1+1/$A1023),$AM$2*SQRT(Sum_Sq(AP1023,1/($X$2*AN$8*(1+AM$1017+AP1023/AO1023))))/SQRT(Sum_Sq($X$2*AP1023*AN$8,1)),                   $AQ$2*SQRT(Sum_Sq($AH$2/(1+1/$A1023)+AP1023*( 1/(AM$1017+1+AP1023/AO1023)-1)/(1+($X$2*AP1023*AN$8)^2), (AP1023^2*AN$8*$X$2+1/($X$2*AN$8*(AM$1017+1+AP1023/AO1023           )))/(1+($X$2*AP1023*AN$8)^2))),           V_rtHz(AO1023)/($X$2*AN$8*(AO1023*AM$1017+AO1023+AP1023)),V_rtHz(AP1023)*SQRT(Sum_Sq(AO1023*AN$8*$X$2*AM$1017,1))/($X$2*AN$8*(AO1023*AM$1017+AO1023+AP1023))))/SQRT(Sum_Sq(1/(1+$A1023)+$AC$2/$I$2-1/(1+(1+AP1023/AO1023)/AM$1017),$X$2/$I$2)),IF(AP1024&lt;0,"A",AM1024))</f>
        <v>2.0370360485945402E-5</v>
      </c>
      <c r="AO1023" s="13">
        <f t="shared" si="280"/>
        <v>17558.813646055358</v>
      </c>
      <c r="AP1023" s="12">
        <f t="shared" si="304"/>
        <v>1772238.680820843</v>
      </c>
      <c r="AR1023" s="13">
        <f t="shared" si="281"/>
        <v>69887291.180198371</v>
      </c>
      <c r="AS1023" s="13">
        <f t="shared" si="282"/>
        <v>-1.3197736290522656E-5</v>
      </c>
      <c r="AV1023" s="13"/>
      <c r="AW1023" s="13">
        <f t="shared" si="283"/>
        <v>39300511.936236553</v>
      </c>
      <c r="AX1023" s="13">
        <f t="shared" si="284"/>
        <v>-4.1736220335081507E-5</v>
      </c>
      <c r="AZ1023" s="13"/>
      <c r="BA1023" s="13"/>
      <c r="BB1023" s="13">
        <f t="shared" si="285"/>
        <v>22100301.962882396</v>
      </c>
      <c r="BC1023" s="13">
        <f t="shared" si="286"/>
        <v>-1.319946558945147E-4</v>
      </c>
      <c r="BD1023" s="13"/>
      <c r="BE1023" s="13"/>
      <c r="BG1023" s="13">
        <f t="shared" si="287"/>
        <v>12427913.092914158</v>
      </c>
      <c r="BH1023" s="13">
        <f t="shared" si="288"/>
        <v>-4.1753519314484486E-4</v>
      </c>
      <c r="BI1023" s="13"/>
      <c r="BL1023" s="13">
        <f t="shared" si="289"/>
        <v>6988729.1180198397</v>
      </c>
      <c r="BM1023" s="13">
        <f t="shared" si="290"/>
        <v>-1.3216783536339255E-3</v>
      </c>
      <c r="BP1023" s="13"/>
      <c r="BQ1023" s="13">
        <f t="shared" si="291"/>
        <v>99.633299999999991</v>
      </c>
      <c r="BR1023" s="13">
        <f t="shared" si="292"/>
        <v>108.98999999999997</v>
      </c>
      <c r="BT1023" s="13"/>
      <c r="BU1023" s="13"/>
      <c r="BV1023" s="13">
        <f t="shared" si="293"/>
        <v>31.506815879885437</v>
      </c>
      <c r="BW1023" s="13">
        <f t="shared" si="294"/>
        <v>344.65664218175152</v>
      </c>
      <c r="CA1023" s="13">
        <f t="shared" si="295"/>
        <v>9.9633299999999991</v>
      </c>
      <c r="CB1023" s="13">
        <f t="shared" si="296"/>
        <v>1089.9000000000001</v>
      </c>
    </row>
    <row r="1024" spans="1:80" x14ac:dyDescent="0.3">
      <c r="A1024" s="13">
        <f t="shared" si="272"/>
        <v>1.1481536214968829E-5</v>
      </c>
      <c r="C1024" s="13" t="str">
        <f>IF(F1024&gt;0,SQRT(Sum_Sq($AI$2,V_rtHz($AH$2)/(1+1/$A1024),V_rtHz($AH$2*$A1024)/(1+$A1024),$AN$2*$AH$2/(1+1/$A1024),$AM$2*SQRT(Sum_Sq(F1024,1/($X$2*D$8*(1+C$1017+F1024/E1024))))/SQRT(Sum_Sq($X$2*F1024*D$8,1)),                   $AQ$2*SQRT(Sum_Sq($AH$2/(1+1/$A1024)+F1024*( 1/(C$1017+1+F1024/E1024)-1)/(1+($X$2*F1024*D$8)^2), (F1024^2*D$8*$X$2+1/($X$2*D$8*(C$1017+1+F1024/E1024           )))/(1+($X$2*F1024*D$8)^2))),           V_rtHz(E1024)/($X$2*D$8*(E1024*C$1017+E1024+F1024)),V_rtHz(F1024)*SQRT(Sum_Sq(E1024*D$8*$X$2*C$1017,1))/($X$2*D$8*(E1024*C$1017+E1024+F1024))))/SQRT(Sum_Sq(1/(1+$A1024)+$AC$2/$I$2-1/(1+(1+F1024/E1024)/C$1017),$X$2/$I$2)),IF(F1025&lt;0,"A",C1025))</f>
        <v>A</v>
      </c>
      <c r="E1024" s="13">
        <f t="shared" si="273"/>
        <v>-1</v>
      </c>
      <c r="F1024" s="12">
        <f t="shared" si="297"/>
        <v>-2</v>
      </c>
      <c r="H1024" s="13" t="str">
        <f>IF(K1024&gt;0,SQRT(Sum_Sq($AI$2,V_rtHz($AH$2)/(1+1/$A1024),V_rtHz($AH$2*$A1024)/(1+$A1024),$AN$2*$AH$2/(1+1/$A1024),$AM$2*SQRT(Sum_Sq(K1024,1/($X$2*I$8*(1+H$1017+K1024/J1024))))/SQRT(Sum_Sq($X$2*K1024*I$8,1)),                   $AQ$2*SQRT(Sum_Sq($AH$2/(1+1/$A1024)+K1024*( 1/(H$1017+1+K1024/J1024)-1)/(1+($X$2*K1024*I$8)^2), (K1024^2*I$8*$X$2+1/($X$2*I$8*(H$1017+1+K1024/J1024           )))/(1+($X$2*K1024*I$8)^2))),           V_rtHz(J1024)/($X$2*I$8*(J1024*H$1017+J1024+K1024)),V_rtHz(K1024)*SQRT(Sum_Sq(J1024*I$8*$X$2*H$1017,1))/($X$2*I$8*(J1024*H$1017+J1024+K1024))))/SQRT(Sum_Sq(1/(1+$A1024)+$AC$2/$I$2-1/(1+(1+K1024/J1024)/H$1017),$X$2/$I$2)),IF(K1025&lt;0,"A",H1025))</f>
        <v>A</v>
      </c>
      <c r="J1024" s="13">
        <f t="shared" si="274"/>
        <v>-1</v>
      </c>
      <c r="K1024" s="12">
        <f t="shared" si="298"/>
        <v>-2</v>
      </c>
      <c r="M1024" s="13" t="str">
        <f>IF(P1024&gt;0,SQRT(Sum_Sq($AI$2,V_rtHz($AH$2)/(1+1/$A1024),V_rtHz($AH$2*$A1024)/(1+$A1024),$AN$2*$AH$2/(1+1/$A1024),$AM$2*SQRT(Sum_Sq(P1024,1/($X$2*N$8*(1+M$1017+P1024/O1024))))/SQRT(Sum_Sq($X$2*P1024*N$8,1)),                   $AQ$2*SQRT(Sum_Sq($AH$2/(1+1/$A1024)+P1024*( 1/(M$1017+1+P1024/O1024)-1)/(1+($X$2*P1024*N$8)^2), (P1024^2*N$8*$X$2+1/($X$2*N$8*(M$1017+1+P1024/O1024           )))/(1+($X$2*P1024*N$8)^2))),           V_rtHz(O1024)/($X$2*N$8*(O1024*M$1017+O1024+P1024)),V_rtHz(P1024)*SQRT(Sum_Sq(O1024*N$8*$X$2*M$1017,1))/($X$2*N$8*(O1024*M$1017+O1024+P1024))))/SQRT(Sum_Sq(1/(1+$A1024)+$AC$2/$I$2-1/(1+(1+P1024/O1024)/M$1017),$X$2/$I$2)),IF(P1025&lt;0,"A",M1025))</f>
        <v>A</v>
      </c>
      <c r="O1024" s="13">
        <f t="shared" si="275"/>
        <v>-1</v>
      </c>
      <c r="P1024" s="12">
        <f t="shared" si="299"/>
        <v>-2</v>
      </c>
      <c r="R1024" s="13" t="str">
        <f>IF(U1024&gt;0,SQRT(Sum_Sq($AI$2,V_rtHz($AH$2)/(1+1/$A1024),V_rtHz($AH$2*$A1024)/(1+$A1024),$AN$2*$AH$2/(1+1/$A1024),$AM$2*SQRT(Sum_Sq(U1024,1/($X$2*S$8*(1+R$1017+U1024/T1024))))/SQRT(Sum_Sq($X$2*U1024*S$8,1)),                   $AQ$2*SQRT(Sum_Sq($AH$2/(1+1/$A1024)+U1024*( 1/(R$1017+1+U1024/T1024)-1)/(1+($X$2*U1024*S$8)^2), (U1024^2*S$8*$X$2+1/($X$2*S$8*(R$1017+1+U1024/T1024           )))/(1+($X$2*U1024*S$8)^2))),           V_rtHz(T1024)/($X$2*S$8*(T1024*R$1017+T1024+U1024)),V_rtHz(U1024)*SQRT(Sum_Sq(T1024*S$8*$X$2*R$1017,1))/($X$2*S$8*(T1024*R$1017+T1024+U1024))))/SQRT(Sum_Sq(1/(1+$A1024)+$AC$2/$I$2-1/(1+(1+U1024/T1024)/R$1017),$X$2/$I$2)),IF(U1025&lt;0,"A",R1025))</f>
        <v>A</v>
      </c>
      <c r="T1024" s="13">
        <f t="shared" si="276"/>
        <v>-1</v>
      </c>
      <c r="U1024" s="12">
        <f t="shared" si="300"/>
        <v>-2</v>
      </c>
      <c r="X1024" s="13" t="str">
        <f>IF(AA1024&gt;0,SQRT(Sum_Sq($AI$2,V_rtHz($AH$2)/(1+1/$A1024),V_rtHz($AH$2*$A1024)/(1+$A1024),$AN$2*$AH$2/(1+1/$A1024),$AM$2*SQRT(Sum_Sq(AA1024,1/($X$2*Y$8*(1+X$1017+AA1024/Z1024))))/SQRT(Sum_Sq($X$2*AA1024*Y$8,1)),                   $AQ$2*SQRT(Sum_Sq($AH$2/(1+1/$A1024)+AA1024*( 1/(X$1017+1+AA1024/Z1024)-1)/(1+($X$2*AA1024*Y$8)^2), (AA1024^2*Y$8*$X$2+1/($X$2*Y$8*(X$1017+1+AA1024/Z1024           )))/(1+($X$2*AA1024*Y$8)^2))),           V_rtHz(Z1024)/($X$2*Y$8*(Z1024*X$1017+Z1024+AA1024)),V_rtHz(AA1024)*SQRT(Sum_Sq(Z1024*Y$8*$X$2*X$1017,1))/($X$2*Y$8*(Z1024*X$1017+Z1024+AA1024))))/SQRT(Sum_Sq(1/(1+$A1024)+$AC$2/$I$2-1/(1+(1+AA1024/Z1024)/X$1017),$X$2/$I$2)),IF(AA1025&lt;0,"A",X1025))</f>
        <v>A</v>
      </c>
      <c r="Z1024" s="13">
        <f t="shared" si="277"/>
        <v>-1</v>
      </c>
      <c r="AA1024" s="12">
        <f t="shared" si="301"/>
        <v>-2</v>
      </c>
      <c r="AC1024" s="13">
        <f>IF(AF1024&gt;0,SQRT(Sum_Sq($AI$2,V_rtHz($AH$2)/(1+1/$A1024),V_rtHz($AH$2*$A1024)/(1+$A1024),$AN$2*$AH$2/(1+1/$A1024),$AM$2*SQRT(Sum_Sq(AF1024,1/($X$2*AD$8*(1+AC$1017+AF1024/AE1024))))/SQRT(Sum_Sq($X$2*AF1024*AD$8,1)),                   $AQ$2*SQRT(Sum_Sq($AH$2/(1+1/$A1024)+AF1024*( 1/(AC$1017+1+AF1024/AE1024)-1)/(1+($X$2*AF1024*AD$8)^2), (AF1024^2*AD$8*$X$2+1/($X$2*AD$8*(AC$1017+1+AF1024/AE1024           )))/(1+($X$2*AF1024*AD$8)^2))),           V_rtHz(AE1024)/($X$2*AD$8*(AE1024*AC$1017+AE1024+AF1024)),V_rtHz(AF1024)*SQRT(Sum_Sq(AE1024*AD$8*$X$2*AC$1017,1))/($X$2*AD$8*(AE1024*AC$1017+AE1024+AF1024))))/SQRT(Sum_Sq(1/(1+$A1024)+$AC$2/$I$2-1/(1+(1+AF1024/AE1024)/AC$1017),$X$2/$I$2)),IF(AF1025&lt;0,"A",AC1025))</f>
        <v>6.9035940556319946E-6</v>
      </c>
      <c r="AE1024" s="13">
        <f t="shared" si="278"/>
        <v>19509.908961726222</v>
      </c>
      <c r="AF1024" s="12">
        <f t="shared" si="302"/>
        <v>159500.53274933799</v>
      </c>
      <c r="AG1024" s="13"/>
      <c r="AH1024" s="13">
        <f>IF(AK1024&gt;0,SQRT(Sum_Sq($AI$2,V_rtHz($AH$2)/(1+1/$A1024),V_rtHz($AH$2*$A1024)/(1+$A1024),$AN$2*$AH$2/(1+1/$A1024),$AM$2*SQRT(Sum_Sq(AK1024,1/($X$2*AI$8*(1+AH$1017+AK1024/AJ1024))))/SQRT(Sum_Sq($X$2*AK1024*AI$8,1)),                   $AQ$2*SQRT(Sum_Sq($AH$2/(1+1/$A1024)+AK1024*( 1/(AH$1017+1+AK1024/AJ1024)-1)/(1+($X$2*AK1024*AI$8)^2), (AK1024^2*AI$8*$X$2+1/($X$2*AI$8*(AH$1017+1+AK1024/AJ1024           )))/(1+($X$2*AK1024*AI$8)^2))),           V_rtHz(AJ1024)/($X$2*AI$8*(AJ1024*AH$1017+AJ1024+AK1024)),V_rtHz(AK1024)*SQRT(Sum_Sq(AJ1024*AI$8*$X$2*AH$1017,1))/($X$2*AI$8*(AJ1024*AH$1017+AJ1024+AK1024))))/SQRT(Sum_Sq(1/(1+$A1024)+$AC$2/$I$2-1/(1+(1+AK1024/AJ1024)/AH$1017),$X$2/$I$2)),IF(AK1025&lt;0,"A",AH1025))</f>
        <v>1.1626265709826791E-5</v>
      </c>
      <c r="AI1024" s="13"/>
      <c r="AJ1024" s="13">
        <f t="shared" si="279"/>
        <v>17955.270720464669</v>
      </c>
      <c r="AK1024" s="12">
        <f t="shared" si="303"/>
        <v>548056.61406022101</v>
      </c>
      <c r="AM1024" s="13">
        <f>IF(AP1024&gt;0,SQRT(Sum_Sq($AI$2,V_rtHz($AH$2)/(1+1/$A1024),V_rtHz($AH$2*$A1024)/(1+$A1024),$AN$2*$AH$2/(1+1/$A1024),$AM$2*SQRT(Sum_Sq(AP1024,1/($X$2*AN$8*(1+AM$1017+AP1024/AO1024))))/SQRT(Sum_Sq($X$2*AP1024*AN$8,1)),                   $AQ$2*SQRT(Sum_Sq($AH$2/(1+1/$A1024)+AP1024*( 1/(AM$1017+1+AP1024/AO1024)-1)/(1+($X$2*AP1024*AN$8)^2), (AP1024^2*AN$8*$X$2+1/($X$2*AN$8*(AM$1017+1+AP1024/AO1024           )))/(1+($X$2*AP1024*AN$8)^2))),           V_rtHz(AO1024)/($X$2*AN$8*(AO1024*AM$1017+AO1024+AP1024)),V_rtHz(AP1024)*SQRT(Sum_Sq(AO1024*AN$8*$X$2*AM$1017,1))/($X$2*AN$8*(AO1024*AM$1017+AO1024+AP1024))))/SQRT(Sum_Sq(1/(1+$A1024)+$AC$2/$I$2-1/(1+(1+AP1024/AO1024)/AM$1017),$X$2/$I$2)),IF(AP1025&lt;0,"A",AM1025))</f>
        <v>2.0370171774973636E-5</v>
      </c>
      <c r="AO1024" s="13">
        <f t="shared" si="280"/>
        <v>17558.476566436904</v>
      </c>
      <c r="AP1024" s="12">
        <f t="shared" si="304"/>
        <v>1772272.7034500889</v>
      </c>
      <c r="AR1024" s="13">
        <f t="shared" si="281"/>
        <v>69887291.180198371</v>
      </c>
      <c r="AS1024" s="13">
        <f t="shared" si="282"/>
        <v>-1.3197738963166827E-5</v>
      </c>
      <c r="AV1024" s="13"/>
      <c r="AW1024" s="13">
        <f t="shared" si="283"/>
        <v>39300511.936236553</v>
      </c>
      <c r="AX1024" s="13">
        <f t="shared" si="284"/>
        <v>-4.1736247063217515E-5</v>
      </c>
      <c r="AZ1024" s="13"/>
      <c r="BA1024" s="13"/>
      <c r="BB1024" s="13">
        <f t="shared" si="285"/>
        <v>22100301.962882396</v>
      </c>
      <c r="BC1024" s="13">
        <f t="shared" si="286"/>
        <v>-1.3199492322946317E-4</v>
      </c>
      <c r="BD1024" s="13"/>
      <c r="BE1024" s="13"/>
      <c r="BG1024" s="13">
        <f t="shared" si="287"/>
        <v>12427913.092914158</v>
      </c>
      <c r="BH1024" s="13">
        <f t="shared" si="288"/>
        <v>-4.1753786819000486E-4</v>
      </c>
      <c r="BI1024" s="13"/>
      <c r="BL1024" s="13">
        <f t="shared" si="289"/>
        <v>6988729.1180198397</v>
      </c>
      <c r="BM1024" s="13">
        <f t="shared" si="290"/>
        <v>-1.3217051578137901E-3</v>
      </c>
      <c r="BP1024" s="13"/>
      <c r="BQ1024" s="13">
        <f t="shared" si="291"/>
        <v>99.633300000000006</v>
      </c>
      <c r="BR1024" s="13">
        <f t="shared" si="292"/>
        <v>108.98999999999997</v>
      </c>
      <c r="BT1024" s="13"/>
      <c r="BU1024" s="13"/>
      <c r="BV1024" s="13">
        <f t="shared" si="293"/>
        <v>31.50681587988543</v>
      </c>
      <c r="BW1024" s="13">
        <f t="shared" si="294"/>
        <v>344.65664218175147</v>
      </c>
      <c r="CA1024" s="13">
        <f t="shared" si="295"/>
        <v>9.9633299999999991</v>
      </c>
      <c r="CB1024" s="13">
        <f t="shared" si="296"/>
        <v>1089.9000000000001</v>
      </c>
    </row>
    <row r="1025" spans="1:80" x14ac:dyDescent="0.3">
      <c r="A1025" s="13">
        <f t="shared" si="272"/>
        <v>1.1641260294104915E-5</v>
      </c>
      <c r="C1025" s="13" t="str">
        <f>IF(F1025&gt;0,SQRT(Sum_Sq($AI$2,V_rtHz($AH$2)/(1+1/$A1025),V_rtHz($AH$2*$A1025)/(1+$A1025),$AN$2*$AH$2/(1+1/$A1025),$AM$2*SQRT(Sum_Sq(F1025,1/($X$2*D$8*(1+C$1017+F1025/E1025))))/SQRT(Sum_Sq($X$2*F1025*D$8,1)),                   $AQ$2*SQRT(Sum_Sq($AH$2/(1+1/$A1025)+F1025*( 1/(C$1017+1+F1025/E1025)-1)/(1+($X$2*F1025*D$8)^2), (F1025^2*D$8*$X$2+1/($X$2*D$8*(C$1017+1+F1025/E1025           )))/(1+($X$2*F1025*D$8)^2))),           V_rtHz(E1025)/($X$2*D$8*(E1025*C$1017+E1025+F1025)),V_rtHz(F1025)*SQRT(Sum_Sq(E1025*D$8*$X$2*C$1017,1))/($X$2*D$8*(E1025*C$1017+E1025+F1025))))/SQRT(Sum_Sq(1/(1+$A1025)+$AC$2/$I$2-1/(1+(1+F1025/E1025)/C$1017),$X$2/$I$2)),IF(F1026&lt;0,"A",C1026))</f>
        <v>A</v>
      </c>
      <c r="E1025" s="13">
        <f t="shared" si="273"/>
        <v>-1</v>
      </c>
      <c r="F1025" s="12">
        <f t="shared" si="297"/>
        <v>-2</v>
      </c>
      <c r="H1025" s="13" t="str">
        <f>IF(K1025&gt;0,SQRT(Sum_Sq($AI$2,V_rtHz($AH$2)/(1+1/$A1025),V_rtHz($AH$2*$A1025)/(1+$A1025),$AN$2*$AH$2/(1+1/$A1025),$AM$2*SQRT(Sum_Sq(K1025,1/($X$2*I$8*(1+H$1017+K1025/J1025))))/SQRT(Sum_Sq($X$2*K1025*I$8,1)),                   $AQ$2*SQRT(Sum_Sq($AH$2/(1+1/$A1025)+K1025*( 1/(H$1017+1+K1025/J1025)-1)/(1+($X$2*K1025*I$8)^2), (K1025^2*I$8*$X$2+1/($X$2*I$8*(H$1017+1+K1025/J1025           )))/(1+($X$2*K1025*I$8)^2))),           V_rtHz(J1025)/($X$2*I$8*(J1025*H$1017+J1025+K1025)),V_rtHz(K1025)*SQRT(Sum_Sq(J1025*I$8*$X$2*H$1017,1))/($X$2*I$8*(J1025*H$1017+J1025+K1025))))/SQRT(Sum_Sq(1/(1+$A1025)+$AC$2/$I$2-1/(1+(1+K1025/J1025)/H$1017),$X$2/$I$2)),IF(K1026&lt;0,"A",H1026))</f>
        <v>A</v>
      </c>
      <c r="J1025" s="13">
        <f t="shared" si="274"/>
        <v>-1</v>
      </c>
      <c r="K1025" s="12">
        <f t="shared" si="298"/>
        <v>-2</v>
      </c>
      <c r="M1025" s="13" t="str">
        <f>IF(P1025&gt;0,SQRT(Sum_Sq($AI$2,V_rtHz($AH$2)/(1+1/$A1025),V_rtHz($AH$2*$A1025)/(1+$A1025),$AN$2*$AH$2/(1+1/$A1025),$AM$2*SQRT(Sum_Sq(P1025,1/($X$2*N$8*(1+M$1017+P1025/O1025))))/SQRT(Sum_Sq($X$2*P1025*N$8,1)),                   $AQ$2*SQRT(Sum_Sq($AH$2/(1+1/$A1025)+P1025*( 1/(M$1017+1+P1025/O1025)-1)/(1+($X$2*P1025*N$8)^2), (P1025^2*N$8*$X$2+1/($X$2*N$8*(M$1017+1+P1025/O1025           )))/(1+($X$2*P1025*N$8)^2))),           V_rtHz(O1025)/($X$2*N$8*(O1025*M$1017+O1025+P1025)),V_rtHz(P1025)*SQRT(Sum_Sq(O1025*N$8*$X$2*M$1017,1))/($X$2*N$8*(O1025*M$1017+O1025+P1025))))/SQRT(Sum_Sq(1/(1+$A1025)+$AC$2/$I$2-1/(1+(1+P1025/O1025)/M$1017),$X$2/$I$2)),IF(P1026&lt;0,"A",M1026))</f>
        <v>A</v>
      </c>
      <c r="O1025" s="13">
        <f t="shared" si="275"/>
        <v>-1</v>
      </c>
      <c r="P1025" s="12">
        <f t="shared" si="299"/>
        <v>-2</v>
      </c>
      <c r="R1025" s="13" t="str">
        <f>IF(U1025&gt;0,SQRT(Sum_Sq($AI$2,V_rtHz($AH$2)/(1+1/$A1025),V_rtHz($AH$2*$A1025)/(1+$A1025),$AN$2*$AH$2/(1+1/$A1025),$AM$2*SQRT(Sum_Sq(U1025,1/($X$2*S$8*(1+R$1017+U1025/T1025))))/SQRT(Sum_Sq($X$2*U1025*S$8,1)),                   $AQ$2*SQRT(Sum_Sq($AH$2/(1+1/$A1025)+U1025*( 1/(R$1017+1+U1025/T1025)-1)/(1+($X$2*U1025*S$8)^2), (U1025^2*S$8*$X$2+1/($X$2*S$8*(R$1017+1+U1025/T1025           )))/(1+($X$2*U1025*S$8)^2))),           V_rtHz(T1025)/($X$2*S$8*(T1025*R$1017+T1025+U1025)),V_rtHz(U1025)*SQRT(Sum_Sq(T1025*S$8*$X$2*R$1017,1))/($X$2*S$8*(T1025*R$1017+T1025+U1025))))/SQRT(Sum_Sq(1/(1+$A1025)+$AC$2/$I$2-1/(1+(1+U1025/T1025)/R$1017),$X$2/$I$2)),IF(U1026&lt;0,"A",R1026))</f>
        <v>A</v>
      </c>
      <c r="T1025" s="13">
        <f t="shared" si="276"/>
        <v>-1</v>
      </c>
      <c r="U1025" s="12">
        <f t="shared" si="300"/>
        <v>-2</v>
      </c>
      <c r="X1025" s="13" t="str">
        <f>IF(AA1025&gt;0,SQRT(Sum_Sq($AI$2,V_rtHz($AH$2)/(1+1/$A1025),V_rtHz($AH$2*$A1025)/(1+$A1025),$AN$2*$AH$2/(1+1/$A1025),$AM$2*SQRT(Sum_Sq(AA1025,1/($X$2*Y$8*(1+X$1017+AA1025/Z1025))))/SQRT(Sum_Sq($X$2*AA1025*Y$8,1)),                   $AQ$2*SQRT(Sum_Sq($AH$2/(1+1/$A1025)+AA1025*( 1/(X$1017+1+AA1025/Z1025)-1)/(1+($X$2*AA1025*Y$8)^2), (AA1025^2*Y$8*$X$2+1/($X$2*Y$8*(X$1017+1+AA1025/Z1025           )))/(1+($X$2*AA1025*Y$8)^2))),           V_rtHz(Z1025)/($X$2*Y$8*(Z1025*X$1017+Z1025+AA1025)),V_rtHz(AA1025)*SQRT(Sum_Sq(Z1025*Y$8*$X$2*X$1017,1))/($X$2*Y$8*(Z1025*X$1017+Z1025+AA1025))))/SQRT(Sum_Sq(1/(1+$A1025)+$AC$2/$I$2-1/(1+(1+AA1025/Z1025)/X$1017),$X$2/$I$2)),IF(AA1026&lt;0,"A",X1026))</f>
        <v>A</v>
      </c>
      <c r="Z1025" s="13">
        <f t="shared" si="277"/>
        <v>-1</v>
      </c>
      <c r="AA1025" s="12">
        <f t="shared" si="301"/>
        <v>-2</v>
      </c>
      <c r="AC1025" s="13">
        <f>IF(AF1025&gt;0,SQRT(Sum_Sq($AI$2,V_rtHz($AH$2)/(1+1/$A1025),V_rtHz($AH$2*$A1025)/(1+$A1025),$AN$2*$AH$2/(1+1/$A1025),$AM$2*SQRT(Sum_Sq(AF1025,1/($X$2*AD$8*(1+AC$1017+AF1025/AE1025))))/SQRT(Sum_Sq($X$2*AF1025*AD$8,1)),                   $AQ$2*SQRT(Sum_Sq($AH$2/(1+1/$A1025)+AF1025*( 1/(AC$1017+1+AF1025/AE1025)-1)/(1+($X$2*AF1025*AD$8)^2), (AF1025^2*AD$8*$X$2+1/($X$2*AD$8*(AC$1017+1+AF1025/AE1025           )))/(1+($X$2*AF1025*AD$8)^2))),           V_rtHz(AE1025)/($X$2*AD$8*(AE1025*AC$1017+AE1025+AF1025)),V_rtHz(AF1025)*SQRT(Sum_Sq(AE1025*AD$8*$X$2*AC$1017,1))/($X$2*AD$8*(AE1025*AC$1017+AE1025+AF1025))))/SQRT(Sum_Sq(1/(1+$A1025)+$AC$2/$I$2-1/(1+(1+AF1025/AE1025)/AC$1017),$X$2/$I$2)),IF(AF1026&lt;0,"A",AC1026))</f>
        <v>6.9035000207474377E-6</v>
      </c>
      <c r="AE1025" s="13">
        <f t="shared" si="278"/>
        <v>19509.380399305403</v>
      </c>
      <c r="AF1025" s="12">
        <f t="shared" si="302"/>
        <v>159504.85405457614</v>
      </c>
      <c r="AG1025" s="13"/>
      <c r="AH1025" s="13">
        <f>IF(AK1025&gt;0,SQRT(Sum_Sq($AI$2,V_rtHz($AH$2)/(1+1/$A1025),V_rtHz($AH$2*$A1025)/(1+$A1025),$AN$2*$AH$2/(1+1/$A1025),$AM$2*SQRT(Sum_Sq(AK1025,1/($X$2*AI$8*(1+AH$1017+AK1025/AJ1025))))/SQRT(Sum_Sq($X$2*AK1025*AI$8,1)),                   $AQ$2*SQRT(Sum_Sq($AH$2/(1+1/$A1025)+AK1025*( 1/(AH$1017+1+AK1025/AJ1025)-1)/(1+($X$2*AK1025*AI$8)^2), (AK1025^2*AI$8*$X$2+1/($X$2*AI$8*(AH$1017+1+AK1025/AJ1025           )))/(1+($X$2*AK1025*AI$8)^2))),           V_rtHz(AJ1025)/($X$2*AI$8*(AJ1025*AH$1017+AJ1025+AK1025)),V_rtHz(AK1025)*SQRT(Sum_Sq(AJ1025*AI$8*$X$2*AH$1017,1))/($X$2*AI$8*(AJ1025*AH$1017+AJ1025+AK1025))))/SQRT(Sum_Sq(1/(1+$A1025)+$AC$2/$I$2-1/(1+(1+AK1025/AJ1025)/AH$1017),$X$2/$I$2)),IF(AK1026&lt;0,"A",AH1026))</f>
        <v>1.1626147708559229E-5</v>
      </c>
      <c r="AI1025" s="13"/>
      <c r="AJ1025" s="13">
        <f t="shared" si="279"/>
        <v>17954.896685399395</v>
      </c>
      <c r="AK1025" s="12">
        <f t="shared" si="303"/>
        <v>548068.03113462729</v>
      </c>
      <c r="AM1025" s="13">
        <f>IF(AP1025&gt;0,SQRT(Sum_Sq($AI$2,V_rtHz($AH$2)/(1+1/$A1025),V_rtHz($AH$2*$A1025)/(1+$A1025),$AN$2*$AH$2/(1+1/$A1025),$AM$2*SQRT(Sum_Sq(AP1025,1/($X$2*AN$8*(1+AM$1017+AP1025/AO1025))))/SQRT(Sum_Sq($X$2*AP1025*AN$8,1)),                   $AQ$2*SQRT(Sum_Sq($AH$2/(1+1/$A1025)+AP1025*( 1/(AM$1017+1+AP1025/AO1025)-1)/(1+($X$2*AP1025*AN$8)^2), (AP1025^2*AN$8*$X$2+1/($X$2*AN$8*(AM$1017+1+AP1025/AO1025           )))/(1+($X$2*AP1025*AN$8)^2))),           V_rtHz(AO1025)/($X$2*AN$8*(AO1025*AM$1017+AO1025+AP1025)),V_rtHz(AP1025)*SQRT(Sum_Sq(AO1025*AN$8*$X$2*AM$1017,1))/($X$2*AN$8*(AO1025*AM$1017+AO1025+AP1025))))/SQRT(Sum_Sq(1/(1+$A1025)+$AC$2/$I$2-1/(1+(1+AP1025/AO1025)/AM$1017),$X$2/$I$2)),IF(AP1026&lt;0,"A",AM1026))</f>
        <v>2.036998045201623E-5</v>
      </c>
      <c r="AO1025" s="13">
        <f t="shared" si="280"/>
        <v>17558.134824112378</v>
      </c>
      <c r="AP1025" s="12">
        <f t="shared" si="304"/>
        <v>1772307.1980361845</v>
      </c>
      <c r="AR1025" s="13">
        <f t="shared" si="281"/>
        <v>69887291.180198371</v>
      </c>
      <c r="AS1025" s="13">
        <f t="shared" si="282"/>
        <v>-1.3197741672992291E-5</v>
      </c>
      <c r="AV1025" s="13"/>
      <c r="AW1025" s="13">
        <f t="shared" si="283"/>
        <v>39300511.936236553</v>
      </c>
      <c r="AX1025" s="13">
        <f t="shared" si="284"/>
        <v>-4.1736274163213882E-5</v>
      </c>
      <c r="AZ1025" s="13"/>
      <c r="BA1025" s="13"/>
      <c r="BB1025" s="13">
        <f t="shared" si="285"/>
        <v>22100301.962882396</v>
      </c>
      <c r="BC1025" s="13">
        <f t="shared" si="286"/>
        <v>-1.3199519428451685E-4</v>
      </c>
      <c r="BD1025" s="13"/>
      <c r="BE1025" s="13"/>
      <c r="BG1025" s="13">
        <f t="shared" si="287"/>
        <v>12427913.092914158</v>
      </c>
      <c r="BH1025" s="13">
        <f t="shared" si="288"/>
        <v>-4.1754058048374543E-4</v>
      </c>
      <c r="BI1025" s="13"/>
      <c r="BL1025" s="13">
        <f t="shared" si="289"/>
        <v>6988729.1180198397</v>
      </c>
      <c r="BM1025" s="13">
        <f t="shared" si="290"/>
        <v>-1.3217323359869541E-3</v>
      </c>
      <c r="BP1025" s="13"/>
      <c r="BQ1025" s="13">
        <f t="shared" si="291"/>
        <v>99.633300000000006</v>
      </c>
      <c r="BR1025" s="13">
        <f t="shared" si="292"/>
        <v>108.99</v>
      </c>
      <c r="BT1025" s="13"/>
      <c r="BU1025" s="13"/>
      <c r="BV1025" s="13">
        <f t="shared" si="293"/>
        <v>31.50681587988543</v>
      </c>
      <c r="BW1025" s="13">
        <f t="shared" si="294"/>
        <v>344.65664218175152</v>
      </c>
      <c r="CA1025" s="13">
        <f t="shared" si="295"/>
        <v>9.9633299999999991</v>
      </c>
      <c r="CB1025" s="13">
        <f t="shared" si="296"/>
        <v>1089.9000000000001</v>
      </c>
    </row>
    <row r="1026" spans="1:80" x14ac:dyDescent="0.3">
      <c r="A1026" s="13">
        <f t="shared" si="272"/>
        <v>1.1803206356517298E-5</v>
      </c>
      <c r="C1026" s="13" t="str">
        <f>IF(F1026&gt;0,SQRT(Sum_Sq($AI$2,V_rtHz($AH$2)/(1+1/$A1026),V_rtHz($AH$2*$A1026)/(1+$A1026),$AN$2*$AH$2/(1+1/$A1026),$AM$2*SQRT(Sum_Sq(F1026,1/($X$2*D$8*(1+C$1017+F1026/E1026))))/SQRT(Sum_Sq($X$2*F1026*D$8,1)),                   $AQ$2*SQRT(Sum_Sq($AH$2/(1+1/$A1026)+F1026*( 1/(C$1017+1+F1026/E1026)-1)/(1+($X$2*F1026*D$8)^2), (F1026^2*D$8*$X$2+1/($X$2*D$8*(C$1017+1+F1026/E1026           )))/(1+($X$2*F1026*D$8)^2))),           V_rtHz(E1026)/($X$2*D$8*(E1026*C$1017+E1026+F1026)),V_rtHz(F1026)*SQRT(Sum_Sq(E1026*D$8*$X$2*C$1017,1))/($X$2*D$8*(E1026*C$1017+E1026+F1026))))/SQRT(Sum_Sq(1/(1+$A1026)+$AC$2/$I$2-1/(1+(1+F1026/E1026)/C$1017),$X$2/$I$2)),IF(F1027&lt;0,"A",C1027))</f>
        <v>A</v>
      </c>
      <c r="E1026" s="13">
        <f t="shared" si="273"/>
        <v>-1</v>
      </c>
      <c r="F1026" s="12">
        <f t="shared" si="297"/>
        <v>-2</v>
      </c>
      <c r="H1026" s="13" t="str">
        <f>IF(K1026&gt;0,SQRT(Sum_Sq($AI$2,V_rtHz($AH$2)/(1+1/$A1026),V_rtHz($AH$2*$A1026)/(1+$A1026),$AN$2*$AH$2/(1+1/$A1026),$AM$2*SQRT(Sum_Sq(K1026,1/($X$2*I$8*(1+H$1017+K1026/J1026))))/SQRT(Sum_Sq($X$2*K1026*I$8,1)),                   $AQ$2*SQRT(Sum_Sq($AH$2/(1+1/$A1026)+K1026*( 1/(H$1017+1+K1026/J1026)-1)/(1+($X$2*K1026*I$8)^2), (K1026^2*I$8*$X$2+1/($X$2*I$8*(H$1017+1+K1026/J1026           )))/(1+($X$2*K1026*I$8)^2))),           V_rtHz(J1026)/($X$2*I$8*(J1026*H$1017+J1026+K1026)),V_rtHz(K1026)*SQRT(Sum_Sq(J1026*I$8*$X$2*H$1017,1))/($X$2*I$8*(J1026*H$1017+J1026+K1026))))/SQRT(Sum_Sq(1/(1+$A1026)+$AC$2/$I$2-1/(1+(1+K1026/J1026)/H$1017),$X$2/$I$2)),IF(K1027&lt;0,"A",H1027))</f>
        <v>A</v>
      </c>
      <c r="J1026" s="13">
        <f t="shared" si="274"/>
        <v>-1</v>
      </c>
      <c r="K1026" s="12">
        <f t="shared" si="298"/>
        <v>-2</v>
      </c>
      <c r="M1026" s="13" t="str">
        <f>IF(P1026&gt;0,SQRT(Sum_Sq($AI$2,V_rtHz($AH$2)/(1+1/$A1026),V_rtHz($AH$2*$A1026)/(1+$A1026),$AN$2*$AH$2/(1+1/$A1026),$AM$2*SQRT(Sum_Sq(P1026,1/($X$2*N$8*(1+M$1017+P1026/O1026))))/SQRT(Sum_Sq($X$2*P1026*N$8,1)),                   $AQ$2*SQRT(Sum_Sq($AH$2/(1+1/$A1026)+P1026*( 1/(M$1017+1+P1026/O1026)-1)/(1+($X$2*P1026*N$8)^2), (P1026^2*N$8*$X$2+1/($X$2*N$8*(M$1017+1+P1026/O1026           )))/(1+($X$2*P1026*N$8)^2))),           V_rtHz(O1026)/($X$2*N$8*(O1026*M$1017+O1026+P1026)),V_rtHz(P1026)*SQRT(Sum_Sq(O1026*N$8*$X$2*M$1017,1))/($X$2*N$8*(O1026*M$1017+O1026+P1026))))/SQRT(Sum_Sq(1/(1+$A1026)+$AC$2/$I$2-1/(1+(1+P1026/O1026)/M$1017),$X$2/$I$2)),IF(P1027&lt;0,"A",M1027))</f>
        <v>A</v>
      </c>
      <c r="O1026" s="13">
        <f t="shared" si="275"/>
        <v>-1</v>
      </c>
      <c r="P1026" s="12">
        <f t="shared" si="299"/>
        <v>-2</v>
      </c>
      <c r="R1026" s="13" t="str">
        <f>IF(U1026&gt;0,SQRT(Sum_Sq($AI$2,V_rtHz($AH$2)/(1+1/$A1026),V_rtHz($AH$2*$A1026)/(1+$A1026),$AN$2*$AH$2/(1+1/$A1026),$AM$2*SQRT(Sum_Sq(U1026,1/($X$2*S$8*(1+R$1017+U1026/T1026))))/SQRT(Sum_Sq($X$2*U1026*S$8,1)),                   $AQ$2*SQRT(Sum_Sq($AH$2/(1+1/$A1026)+U1026*( 1/(R$1017+1+U1026/T1026)-1)/(1+($X$2*U1026*S$8)^2), (U1026^2*S$8*$X$2+1/($X$2*S$8*(R$1017+1+U1026/T1026           )))/(1+($X$2*U1026*S$8)^2))),           V_rtHz(T1026)/($X$2*S$8*(T1026*R$1017+T1026+U1026)),V_rtHz(U1026)*SQRT(Sum_Sq(T1026*S$8*$X$2*R$1017,1))/($X$2*S$8*(T1026*R$1017+T1026+U1026))))/SQRT(Sum_Sq(1/(1+$A1026)+$AC$2/$I$2-1/(1+(1+U1026/T1026)/R$1017),$X$2/$I$2)),IF(U1027&lt;0,"A",R1027))</f>
        <v>A</v>
      </c>
      <c r="T1026" s="13">
        <f t="shared" si="276"/>
        <v>-1</v>
      </c>
      <c r="U1026" s="12">
        <f t="shared" si="300"/>
        <v>-2</v>
      </c>
      <c r="X1026" s="13" t="str">
        <f>IF(AA1026&gt;0,SQRT(Sum_Sq($AI$2,V_rtHz($AH$2)/(1+1/$A1026),V_rtHz($AH$2*$A1026)/(1+$A1026),$AN$2*$AH$2/(1+1/$A1026),$AM$2*SQRT(Sum_Sq(AA1026,1/($X$2*Y$8*(1+X$1017+AA1026/Z1026))))/SQRT(Sum_Sq($X$2*AA1026*Y$8,1)),                   $AQ$2*SQRT(Sum_Sq($AH$2/(1+1/$A1026)+AA1026*( 1/(X$1017+1+AA1026/Z1026)-1)/(1+($X$2*AA1026*Y$8)^2), (AA1026^2*Y$8*$X$2+1/($X$2*Y$8*(X$1017+1+AA1026/Z1026           )))/(1+($X$2*AA1026*Y$8)^2))),           V_rtHz(Z1026)/($X$2*Y$8*(Z1026*X$1017+Z1026+AA1026)),V_rtHz(AA1026)*SQRT(Sum_Sq(Z1026*Y$8*$X$2*X$1017,1))/($X$2*Y$8*(Z1026*X$1017+Z1026+AA1026))))/SQRT(Sum_Sq(1/(1+$A1026)+$AC$2/$I$2-1/(1+(1+AA1026/Z1026)/X$1017),$X$2/$I$2)),IF(AA1027&lt;0,"A",X1027))</f>
        <v>A</v>
      </c>
      <c r="Z1026" s="13">
        <f t="shared" si="277"/>
        <v>-1</v>
      </c>
      <c r="AA1026" s="12">
        <f t="shared" si="301"/>
        <v>-2</v>
      </c>
      <c r="AC1026" s="13">
        <f>IF(AF1026&gt;0,SQRT(Sum_Sq($AI$2,V_rtHz($AH$2)/(1+1/$A1026),V_rtHz($AH$2*$A1026)/(1+$A1026),$AN$2*$AH$2/(1+1/$A1026),$AM$2*SQRT(Sum_Sq(AF1026,1/($X$2*AD$8*(1+AC$1017+AF1026/AE1026))))/SQRT(Sum_Sq($X$2*AF1026*AD$8,1)),                   $AQ$2*SQRT(Sum_Sq($AH$2/(1+1/$A1026)+AF1026*( 1/(AC$1017+1+AF1026/AE1026)-1)/(1+($X$2*AF1026*AD$8)^2), (AF1026^2*AD$8*$X$2+1/($X$2*AD$8*(AC$1017+1+AF1026/AE1026           )))/(1+($X$2*AF1026*AD$8)^2))),           V_rtHz(AE1026)/($X$2*AD$8*(AE1026*AC$1017+AE1026+AF1026)),V_rtHz(AF1026)*SQRT(Sum_Sq(AE1026*AD$8*$X$2*AC$1017,1))/($X$2*AD$8*(AE1026*AC$1017+AE1026+AF1026))))/SQRT(Sum_Sq(1/(1+$A1026)+$AC$2/$I$2-1/(1+(1+AF1026/AE1026)/AC$1017),$X$2/$I$2)),IF(AF1027&lt;0,"A",AC1027))</f>
        <v>6.9034046877718567E-6</v>
      </c>
      <c r="AE1026" s="13">
        <f t="shared" si="278"/>
        <v>19508.844546332311</v>
      </c>
      <c r="AF1026" s="12">
        <f t="shared" si="302"/>
        <v>159509.23520334504</v>
      </c>
      <c r="AG1026" s="13"/>
      <c r="AH1026" s="13">
        <f>IF(AK1026&gt;0,SQRT(Sum_Sq($AI$2,V_rtHz($AH$2)/(1+1/$A1026),V_rtHz($AH$2*$A1026)/(1+$A1026),$AN$2*$AH$2/(1+1/$A1026),$AM$2*SQRT(Sum_Sq(AK1026,1/($X$2*AI$8*(1+AH$1017+AK1026/AJ1026))))/SQRT(Sum_Sq($X$2*AK1026*AI$8,1)),                   $AQ$2*SQRT(Sum_Sq($AH$2/(1+1/$A1026)+AK1026*( 1/(AH$1017+1+AK1026/AJ1026)-1)/(1+($X$2*AK1026*AI$8)^2), (AK1026^2*AI$8*$X$2+1/($X$2*AI$8*(AH$1017+1+AK1026/AJ1026           )))/(1+($X$2*AK1026*AI$8)^2))),           V_rtHz(AJ1026)/($X$2*AI$8*(AJ1026*AH$1017+AJ1026+AK1026)),V_rtHz(AK1026)*SQRT(Sum_Sq(AJ1026*AI$8*$X$2*AH$1017,1))/($X$2*AI$8*(AJ1026*AH$1017+AJ1026+AK1026))))/SQRT(Sum_Sq(1/(1+$A1026)+$AC$2/$I$2-1/(1+(1+AK1026/AJ1026)/AH$1017),$X$2/$I$2)),IF(AK1027&lt;0,"A",AH1027))</f>
        <v>1.1626028074855166E-5</v>
      </c>
      <c r="AI1026" s="13"/>
      <c r="AJ1026" s="13">
        <f t="shared" si="279"/>
        <v>17954.517479320068</v>
      </c>
      <c r="AK1026" s="12">
        <f t="shared" si="303"/>
        <v>548079.60653505393</v>
      </c>
      <c r="AM1026" s="13">
        <f>IF(AP1026&gt;0,SQRT(Sum_Sq($AI$2,V_rtHz($AH$2)/(1+1/$A1026),V_rtHz($AH$2*$A1026)/(1+$A1026),$AN$2*$AH$2/(1+1/$A1026),$AM$2*SQRT(Sum_Sq(AP1026,1/($X$2*AN$8*(1+AM$1017+AP1026/AO1026))))/SQRT(Sum_Sq($X$2*AP1026*AN$8,1)),                   $AQ$2*SQRT(Sum_Sq($AH$2/(1+1/$A1026)+AP1026*( 1/(AM$1017+1+AP1026/AO1026)-1)/(1+($X$2*AP1026*AN$8)^2), (AP1026^2*AN$8*$X$2+1/($X$2*AN$8*(AM$1017+1+AP1026/AO1026           )))/(1+($X$2*AP1026*AN$8)^2))),           V_rtHz(AO1026)/($X$2*AN$8*(AO1026*AM$1017+AO1026+AP1026)),V_rtHz(AP1026)*SQRT(Sum_Sq(AO1026*AN$8*$X$2*AM$1017,1))/($X$2*AN$8*(AO1026*AM$1017+AO1026+AP1026))))/SQRT(Sum_Sq(1/(1+$A1026)+$AC$2/$I$2-1/(1+(1+AP1026/AO1026)/AM$1017),$X$2/$I$2)),IF(AP1027&lt;0,"A",AM1027))</f>
        <v>2.0369786481105266E-5</v>
      </c>
      <c r="AO1026" s="13">
        <f t="shared" si="280"/>
        <v>17557.788354956578</v>
      </c>
      <c r="AP1026" s="12">
        <f t="shared" si="304"/>
        <v>1772342.1711071834</v>
      </c>
      <c r="AR1026" s="13">
        <f t="shared" si="281"/>
        <v>69887291.180198371</v>
      </c>
      <c r="AS1026" s="13">
        <f t="shared" si="282"/>
        <v>-1.3197744420516315E-5</v>
      </c>
      <c r="AV1026" s="13"/>
      <c r="AW1026" s="13">
        <f t="shared" si="283"/>
        <v>39300511.936236553</v>
      </c>
      <c r="AX1026" s="13">
        <f t="shared" si="284"/>
        <v>-4.1736301640244691E-5</v>
      </c>
      <c r="AZ1026" s="13"/>
      <c r="BA1026" s="13"/>
      <c r="BB1026" s="13">
        <f t="shared" si="285"/>
        <v>22100301.962882396</v>
      </c>
      <c r="BC1026" s="13">
        <f t="shared" si="286"/>
        <v>-1.3199546911145849E-4</v>
      </c>
      <c r="BD1026" s="13"/>
      <c r="BE1026" s="13"/>
      <c r="BG1026" s="13">
        <f t="shared" si="287"/>
        <v>12427913.092914158</v>
      </c>
      <c r="BH1026" s="13">
        <f t="shared" si="288"/>
        <v>-4.1754333054522713E-4</v>
      </c>
      <c r="BI1026" s="13"/>
      <c r="BL1026" s="13">
        <f t="shared" si="289"/>
        <v>6988729.1180198397</v>
      </c>
      <c r="BM1026" s="13">
        <f t="shared" si="290"/>
        <v>-1.321759893387352E-3</v>
      </c>
      <c r="BP1026" s="13"/>
      <c r="BQ1026" s="13">
        <f t="shared" si="291"/>
        <v>99.633300000000006</v>
      </c>
      <c r="BR1026" s="13">
        <f t="shared" si="292"/>
        <v>108.98999999999995</v>
      </c>
      <c r="BT1026" s="13"/>
      <c r="BU1026" s="13"/>
      <c r="BV1026" s="13">
        <f t="shared" si="293"/>
        <v>31.50681587988543</v>
      </c>
      <c r="BW1026" s="13">
        <f t="shared" si="294"/>
        <v>344.65664218175147</v>
      </c>
      <c r="CA1026" s="13">
        <f t="shared" si="295"/>
        <v>9.9633299999999991</v>
      </c>
      <c r="CB1026" s="13">
        <f t="shared" si="296"/>
        <v>1089.9000000000001</v>
      </c>
    </row>
    <row r="1027" spans="1:80" x14ac:dyDescent="0.3">
      <c r="A1027" s="13">
        <f t="shared" si="272"/>
        <v>1.1967405313072436E-5</v>
      </c>
      <c r="C1027" s="13" t="str">
        <f>IF(F1027&gt;0,SQRT(Sum_Sq($AI$2,V_rtHz($AH$2)/(1+1/$A1027),V_rtHz($AH$2*$A1027)/(1+$A1027),$AN$2*$AH$2/(1+1/$A1027),$AM$2*SQRT(Sum_Sq(F1027,1/($X$2*D$8*(1+C$1017+F1027/E1027))))/SQRT(Sum_Sq($X$2*F1027*D$8,1)),                   $AQ$2*SQRT(Sum_Sq($AH$2/(1+1/$A1027)+F1027*( 1/(C$1017+1+F1027/E1027)-1)/(1+($X$2*F1027*D$8)^2), (F1027^2*D$8*$X$2+1/($X$2*D$8*(C$1017+1+F1027/E1027           )))/(1+($X$2*F1027*D$8)^2))),           V_rtHz(E1027)/($X$2*D$8*(E1027*C$1017+E1027+F1027)),V_rtHz(F1027)*SQRT(Sum_Sq(E1027*D$8*$X$2*C$1017,1))/($X$2*D$8*(E1027*C$1017+E1027+F1027))))/SQRT(Sum_Sq(1/(1+$A1027)+$AC$2/$I$2-1/(1+(1+F1027/E1027)/C$1017),$X$2/$I$2)),IF(F1028&lt;0,"A",C1028))</f>
        <v>A</v>
      </c>
      <c r="E1027" s="13">
        <f t="shared" si="273"/>
        <v>-1</v>
      </c>
      <c r="F1027" s="12">
        <f t="shared" si="297"/>
        <v>-2</v>
      </c>
      <c r="H1027" s="13" t="str">
        <f>IF(K1027&gt;0,SQRT(Sum_Sq($AI$2,V_rtHz($AH$2)/(1+1/$A1027),V_rtHz($AH$2*$A1027)/(1+$A1027),$AN$2*$AH$2/(1+1/$A1027),$AM$2*SQRT(Sum_Sq(K1027,1/($X$2*I$8*(1+H$1017+K1027/J1027))))/SQRT(Sum_Sq($X$2*K1027*I$8,1)),                   $AQ$2*SQRT(Sum_Sq($AH$2/(1+1/$A1027)+K1027*( 1/(H$1017+1+K1027/J1027)-1)/(1+($X$2*K1027*I$8)^2), (K1027^2*I$8*$X$2+1/($X$2*I$8*(H$1017+1+K1027/J1027           )))/(1+($X$2*K1027*I$8)^2))),           V_rtHz(J1027)/($X$2*I$8*(J1027*H$1017+J1027+K1027)),V_rtHz(K1027)*SQRT(Sum_Sq(J1027*I$8*$X$2*H$1017,1))/($X$2*I$8*(J1027*H$1017+J1027+K1027))))/SQRT(Sum_Sq(1/(1+$A1027)+$AC$2/$I$2-1/(1+(1+K1027/J1027)/H$1017),$X$2/$I$2)),IF(K1028&lt;0,"A",H1028))</f>
        <v>A</v>
      </c>
      <c r="J1027" s="13">
        <f t="shared" si="274"/>
        <v>-1</v>
      </c>
      <c r="K1027" s="12">
        <f t="shared" si="298"/>
        <v>-2</v>
      </c>
      <c r="M1027" s="13" t="str">
        <f>IF(P1027&gt;0,SQRT(Sum_Sq($AI$2,V_rtHz($AH$2)/(1+1/$A1027),V_rtHz($AH$2*$A1027)/(1+$A1027),$AN$2*$AH$2/(1+1/$A1027),$AM$2*SQRT(Sum_Sq(P1027,1/($X$2*N$8*(1+M$1017+P1027/O1027))))/SQRT(Sum_Sq($X$2*P1027*N$8,1)),                   $AQ$2*SQRT(Sum_Sq($AH$2/(1+1/$A1027)+P1027*( 1/(M$1017+1+P1027/O1027)-1)/(1+($X$2*P1027*N$8)^2), (P1027^2*N$8*$X$2+1/($X$2*N$8*(M$1017+1+P1027/O1027           )))/(1+($X$2*P1027*N$8)^2))),           V_rtHz(O1027)/($X$2*N$8*(O1027*M$1017+O1027+P1027)),V_rtHz(P1027)*SQRT(Sum_Sq(O1027*N$8*$X$2*M$1017,1))/($X$2*N$8*(O1027*M$1017+O1027+P1027))))/SQRT(Sum_Sq(1/(1+$A1027)+$AC$2/$I$2-1/(1+(1+P1027/O1027)/M$1017),$X$2/$I$2)),IF(P1028&lt;0,"A",M1028))</f>
        <v>A</v>
      </c>
      <c r="O1027" s="13">
        <f t="shared" si="275"/>
        <v>-1</v>
      </c>
      <c r="P1027" s="12">
        <f t="shared" si="299"/>
        <v>-2</v>
      </c>
      <c r="R1027" s="13" t="str">
        <f>IF(U1027&gt;0,SQRT(Sum_Sq($AI$2,V_rtHz($AH$2)/(1+1/$A1027),V_rtHz($AH$2*$A1027)/(1+$A1027),$AN$2*$AH$2/(1+1/$A1027),$AM$2*SQRT(Sum_Sq(U1027,1/($X$2*S$8*(1+R$1017+U1027/T1027))))/SQRT(Sum_Sq($X$2*U1027*S$8,1)),                   $AQ$2*SQRT(Sum_Sq($AH$2/(1+1/$A1027)+U1027*( 1/(R$1017+1+U1027/T1027)-1)/(1+($X$2*U1027*S$8)^2), (U1027^2*S$8*$X$2+1/($X$2*S$8*(R$1017+1+U1027/T1027           )))/(1+($X$2*U1027*S$8)^2))),           V_rtHz(T1027)/($X$2*S$8*(T1027*R$1017+T1027+U1027)),V_rtHz(U1027)*SQRT(Sum_Sq(T1027*S$8*$X$2*R$1017,1))/($X$2*S$8*(T1027*R$1017+T1027+U1027))))/SQRT(Sum_Sq(1/(1+$A1027)+$AC$2/$I$2-1/(1+(1+U1027/T1027)/R$1017),$X$2/$I$2)),IF(U1028&lt;0,"A",R1028))</f>
        <v>A</v>
      </c>
      <c r="T1027" s="13">
        <f t="shared" si="276"/>
        <v>-1</v>
      </c>
      <c r="U1027" s="12">
        <f t="shared" si="300"/>
        <v>-2</v>
      </c>
      <c r="X1027" s="13" t="str">
        <f>IF(AA1027&gt;0,SQRT(Sum_Sq($AI$2,V_rtHz($AH$2)/(1+1/$A1027),V_rtHz($AH$2*$A1027)/(1+$A1027),$AN$2*$AH$2/(1+1/$A1027),$AM$2*SQRT(Sum_Sq(AA1027,1/($X$2*Y$8*(1+X$1017+AA1027/Z1027))))/SQRT(Sum_Sq($X$2*AA1027*Y$8,1)),                   $AQ$2*SQRT(Sum_Sq($AH$2/(1+1/$A1027)+AA1027*( 1/(X$1017+1+AA1027/Z1027)-1)/(1+($X$2*AA1027*Y$8)^2), (AA1027^2*Y$8*$X$2+1/($X$2*Y$8*(X$1017+1+AA1027/Z1027           )))/(1+($X$2*AA1027*Y$8)^2))),           V_rtHz(Z1027)/($X$2*Y$8*(Z1027*X$1017+Z1027+AA1027)),V_rtHz(AA1027)*SQRT(Sum_Sq(Z1027*Y$8*$X$2*X$1017,1))/($X$2*Y$8*(Z1027*X$1017+Z1027+AA1027))))/SQRT(Sum_Sq(1/(1+$A1027)+$AC$2/$I$2-1/(1+(1+AA1027/Z1027)/X$1017),$X$2/$I$2)),IF(AA1028&lt;0,"A",X1028))</f>
        <v>A</v>
      </c>
      <c r="Z1027" s="13">
        <f t="shared" si="277"/>
        <v>-1</v>
      </c>
      <c r="AA1027" s="12">
        <f t="shared" si="301"/>
        <v>-2</v>
      </c>
      <c r="AC1027" s="13">
        <f>IF(AF1027&gt;0,SQRT(Sum_Sq($AI$2,V_rtHz($AH$2)/(1+1/$A1027),V_rtHz($AH$2*$A1027)/(1+$A1027),$AN$2*$AH$2/(1+1/$A1027),$AM$2*SQRT(Sum_Sq(AF1027,1/($X$2*AD$8*(1+AC$1017+AF1027/AE1027))))/SQRT(Sum_Sq($X$2*AF1027*AD$8,1)),                   $AQ$2*SQRT(Sum_Sq($AH$2/(1+1/$A1027)+AF1027*( 1/(AC$1017+1+AF1027/AE1027)-1)/(1+($X$2*AF1027*AD$8)^2), (AF1027^2*AD$8*$X$2+1/($X$2*AD$8*(AC$1017+1+AF1027/AE1027           )))/(1+($X$2*AF1027*AD$8)^2))),           V_rtHz(AE1027)/($X$2*AD$8*(AE1027*AC$1017+AE1027+AF1027)),V_rtHz(AF1027)*SQRT(Sum_Sq(AE1027*AD$8*$X$2*AC$1017,1))/($X$2*AD$8*(AE1027*AC$1017+AE1027+AF1027))))/SQRT(Sum_Sq(1/(1+$A1027)+$AC$2/$I$2-1/(1+(1+AF1027/AE1027)/AC$1017),$X$2/$I$2)),IF(AF1028&lt;0,"A",AC1028))</f>
        <v>6.9033080389267931E-6</v>
      </c>
      <c r="AE1027" s="13">
        <f t="shared" si="278"/>
        <v>19508.30130312133</v>
      </c>
      <c r="AF1027" s="12">
        <f t="shared" si="302"/>
        <v>159513.67702058822</v>
      </c>
      <c r="AG1027" s="13"/>
      <c r="AH1027" s="13">
        <f>IF(AK1027&gt;0,SQRT(Sum_Sq($AI$2,V_rtHz($AH$2)/(1+1/$A1027),V_rtHz($AH$2*$A1027)/(1+$A1027),$AN$2*$AH$2/(1+1/$A1027),$AM$2*SQRT(Sum_Sq(AK1027,1/($X$2*AI$8*(1+AH$1017+AK1027/AJ1027))))/SQRT(Sum_Sq($X$2*AK1027*AI$8,1)),                   $AQ$2*SQRT(Sum_Sq($AH$2/(1+1/$A1027)+AK1027*( 1/(AH$1017+1+AK1027/AJ1027)-1)/(1+($X$2*AK1027*AI$8)^2), (AK1027^2*AI$8*$X$2+1/($X$2*AI$8*(AH$1017+1+AK1027/AJ1027           )))/(1+($X$2*AK1027*AI$8)^2))),           V_rtHz(AJ1027)/($X$2*AI$8*(AJ1027*AH$1017+AJ1027+AK1027)),V_rtHz(AK1027)*SQRT(Sum_Sq(AJ1027*AI$8*$X$2*AH$1017,1))/($X$2*AI$8*(AJ1027*AH$1017+AJ1027+AK1027))))/SQRT(Sum_Sq(1/(1+$A1027)+$AC$2/$I$2-1/(1+(1+AK1027/AJ1027)/AH$1017),$X$2/$I$2)),IF(AK1028&lt;0,"A",AH1028))</f>
        <v>1.162590678625951E-5</v>
      </c>
      <c r="AI1027" s="13"/>
      <c r="AJ1027" s="13">
        <f t="shared" si="279"/>
        <v>17954.133031191155</v>
      </c>
      <c r="AK1027" s="12">
        <f t="shared" si="303"/>
        <v>548091.34245005809</v>
      </c>
      <c r="AM1027" s="13">
        <f>IF(AP1027&gt;0,SQRT(Sum_Sq($AI$2,V_rtHz($AH$2)/(1+1/$A1027),V_rtHz($AH$2*$A1027)/(1+$A1027),$AN$2*$AH$2/(1+1/$A1027),$AM$2*SQRT(Sum_Sq(AP1027,1/($X$2*AN$8*(1+AM$1017+AP1027/AO1027))))/SQRT(Sum_Sq($X$2*AP1027*AN$8,1)),                   $AQ$2*SQRT(Sum_Sq($AH$2/(1+1/$A1027)+AP1027*( 1/(AM$1017+1+AP1027/AO1027)-1)/(1+($X$2*AP1027*AN$8)^2), (AP1027^2*AN$8*$X$2+1/($X$2*AN$8*(AM$1017+1+AP1027/AO1027           )))/(1+($X$2*AP1027*AN$8)^2))),           V_rtHz(AO1027)/($X$2*AN$8*(AO1027*AM$1017+AO1027+AP1027)),V_rtHz(AP1027)*SQRT(Sum_Sq(AO1027*AN$8*$X$2*AM$1017,1))/($X$2*AN$8*(AO1027*AM$1017+AO1027+AP1027))))/SQRT(Sum_Sq(1/(1+$A1027)+$AC$2/$I$2-1/(1+(1+AP1027/AO1027)/AM$1017),$X$2/$I$2)),IF(AP1028&lt;0,"A",AM1028))</f>
        <v>2.0369589825784037E-5</v>
      </c>
      <c r="AO1027" s="13">
        <f t="shared" si="280"/>
        <v>17557.437093972789</v>
      </c>
      <c r="AP1027" s="12">
        <f t="shared" si="304"/>
        <v>1772377.629280908</v>
      </c>
      <c r="AR1027" s="13">
        <f t="shared" si="281"/>
        <v>69887291.180198371</v>
      </c>
      <c r="AS1027" s="13">
        <f t="shared" si="282"/>
        <v>-1.3197747206263376E-5</v>
      </c>
      <c r="AV1027" s="13"/>
      <c r="AW1027" s="13">
        <f t="shared" si="283"/>
        <v>39300511.936236553</v>
      </c>
      <c r="AX1027" s="13">
        <f t="shared" si="284"/>
        <v>-4.1736329499556005E-5</v>
      </c>
      <c r="AZ1027" s="13"/>
      <c r="BA1027" s="13"/>
      <c r="BB1027" s="13">
        <f t="shared" si="285"/>
        <v>22100301.962882396</v>
      </c>
      <c r="BC1027" s="13">
        <f t="shared" si="286"/>
        <v>-1.3199574776279218E-4</v>
      </c>
      <c r="BD1027" s="13"/>
      <c r="BE1027" s="13"/>
      <c r="BG1027" s="13">
        <f t="shared" si="287"/>
        <v>12427913.092914158</v>
      </c>
      <c r="BH1027" s="13">
        <f t="shared" si="288"/>
        <v>-4.1754611890086022E-4</v>
      </c>
      <c r="BI1027" s="13"/>
      <c r="BL1027" s="13">
        <f t="shared" si="289"/>
        <v>6988729.1180198397</v>
      </c>
      <c r="BM1027" s="13">
        <f t="shared" si="290"/>
        <v>-1.3217878353226048E-3</v>
      </c>
      <c r="BP1027" s="13"/>
      <c r="BQ1027" s="13">
        <f t="shared" si="291"/>
        <v>99.633300000000006</v>
      </c>
      <c r="BR1027" s="13">
        <f t="shared" si="292"/>
        <v>108.98999999999998</v>
      </c>
      <c r="BT1027" s="13"/>
      <c r="BU1027" s="13"/>
      <c r="BV1027" s="13">
        <f t="shared" si="293"/>
        <v>31.50681587988543</v>
      </c>
      <c r="BW1027" s="13">
        <f t="shared" si="294"/>
        <v>344.65664218175147</v>
      </c>
      <c r="CA1027" s="13">
        <f t="shared" si="295"/>
        <v>9.9633299999999991</v>
      </c>
      <c r="CB1027" s="13">
        <f t="shared" si="296"/>
        <v>1089.9000000000001</v>
      </c>
    </row>
    <row r="1028" spans="1:80" x14ac:dyDescent="0.3">
      <c r="A1028" s="13">
        <f t="shared" si="272"/>
        <v>1.2133888504649773E-5</v>
      </c>
      <c r="C1028" s="13" t="str">
        <f>IF(F1028&gt;0,SQRT(Sum_Sq($AI$2,V_rtHz($AH$2)/(1+1/$A1028),V_rtHz($AH$2*$A1028)/(1+$A1028),$AN$2*$AH$2/(1+1/$A1028),$AM$2*SQRT(Sum_Sq(F1028,1/($X$2*D$8*(1+C$1017+F1028/E1028))))/SQRT(Sum_Sq($X$2*F1028*D$8,1)),                   $AQ$2*SQRT(Sum_Sq($AH$2/(1+1/$A1028)+F1028*( 1/(C$1017+1+F1028/E1028)-1)/(1+($X$2*F1028*D$8)^2), (F1028^2*D$8*$X$2+1/($X$2*D$8*(C$1017+1+F1028/E1028           )))/(1+($X$2*F1028*D$8)^2))),           V_rtHz(E1028)/($X$2*D$8*(E1028*C$1017+E1028+F1028)),V_rtHz(F1028)*SQRT(Sum_Sq(E1028*D$8*$X$2*C$1017,1))/($X$2*D$8*(E1028*C$1017+E1028+F1028))))/SQRT(Sum_Sq(1/(1+$A1028)+$AC$2/$I$2-1/(1+(1+F1028/E1028)/C$1017),$X$2/$I$2)),IF(F1029&lt;0,"A",C1029))</f>
        <v>A</v>
      </c>
      <c r="E1028" s="13">
        <f t="shared" si="273"/>
        <v>-1</v>
      </c>
      <c r="F1028" s="12">
        <f t="shared" si="297"/>
        <v>-2</v>
      </c>
      <c r="H1028" s="13" t="str">
        <f>IF(K1028&gt;0,SQRT(Sum_Sq($AI$2,V_rtHz($AH$2)/(1+1/$A1028),V_rtHz($AH$2*$A1028)/(1+$A1028),$AN$2*$AH$2/(1+1/$A1028),$AM$2*SQRT(Sum_Sq(K1028,1/($X$2*I$8*(1+H$1017+K1028/J1028))))/SQRT(Sum_Sq($X$2*K1028*I$8,1)),                   $AQ$2*SQRT(Sum_Sq($AH$2/(1+1/$A1028)+K1028*( 1/(H$1017+1+K1028/J1028)-1)/(1+($X$2*K1028*I$8)^2), (K1028^2*I$8*$X$2+1/($X$2*I$8*(H$1017+1+K1028/J1028           )))/(1+($X$2*K1028*I$8)^2))),           V_rtHz(J1028)/($X$2*I$8*(J1028*H$1017+J1028+K1028)),V_rtHz(K1028)*SQRT(Sum_Sq(J1028*I$8*$X$2*H$1017,1))/($X$2*I$8*(J1028*H$1017+J1028+K1028))))/SQRT(Sum_Sq(1/(1+$A1028)+$AC$2/$I$2-1/(1+(1+K1028/J1028)/H$1017),$X$2/$I$2)),IF(K1029&lt;0,"A",H1029))</f>
        <v>A</v>
      </c>
      <c r="J1028" s="13">
        <f t="shared" si="274"/>
        <v>-1</v>
      </c>
      <c r="K1028" s="12">
        <f t="shared" si="298"/>
        <v>-2</v>
      </c>
      <c r="M1028" s="13" t="str">
        <f>IF(P1028&gt;0,SQRT(Sum_Sq($AI$2,V_rtHz($AH$2)/(1+1/$A1028),V_rtHz($AH$2*$A1028)/(1+$A1028),$AN$2*$AH$2/(1+1/$A1028),$AM$2*SQRT(Sum_Sq(P1028,1/($X$2*N$8*(1+M$1017+P1028/O1028))))/SQRT(Sum_Sq($X$2*P1028*N$8,1)),                   $AQ$2*SQRT(Sum_Sq($AH$2/(1+1/$A1028)+P1028*( 1/(M$1017+1+P1028/O1028)-1)/(1+($X$2*P1028*N$8)^2), (P1028^2*N$8*$X$2+1/($X$2*N$8*(M$1017+1+P1028/O1028           )))/(1+($X$2*P1028*N$8)^2))),           V_rtHz(O1028)/($X$2*N$8*(O1028*M$1017+O1028+P1028)),V_rtHz(P1028)*SQRT(Sum_Sq(O1028*N$8*$X$2*M$1017,1))/($X$2*N$8*(O1028*M$1017+O1028+P1028))))/SQRT(Sum_Sq(1/(1+$A1028)+$AC$2/$I$2-1/(1+(1+P1028/O1028)/M$1017),$X$2/$I$2)),IF(P1029&lt;0,"A",M1029))</f>
        <v>A</v>
      </c>
      <c r="O1028" s="13">
        <f t="shared" si="275"/>
        <v>-1</v>
      </c>
      <c r="P1028" s="12">
        <f t="shared" si="299"/>
        <v>-2</v>
      </c>
      <c r="R1028" s="13" t="str">
        <f>IF(U1028&gt;0,SQRT(Sum_Sq($AI$2,V_rtHz($AH$2)/(1+1/$A1028),V_rtHz($AH$2*$A1028)/(1+$A1028),$AN$2*$AH$2/(1+1/$A1028),$AM$2*SQRT(Sum_Sq(U1028,1/($X$2*S$8*(1+R$1017+U1028/T1028))))/SQRT(Sum_Sq($X$2*U1028*S$8,1)),                   $AQ$2*SQRT(Sum_Sq($AH$2/(1+1/$A1028)+U1028*( 1/(R$1017+1+U1028/T1028)-1)/(1+($X$2*U1028*S$8)^2), (U1028^2*S$8*$X$2+1/($X$2*S$8*(R$1017+1+U1028/T1028           )))/(1+($X$2*U1028*S$8)^2))),           V_rtHz(T1028)/($X$2*S$8*(T1028*R$1017+T1028+U1028)),V_rtHz(U1028)*SQRT(Sum_Sq(T1028*S$8*$X$2*R$1017,1))/($X$2*S$8*(T1028*R$1017+T1028+U1028))))/SQRT(Sum_Sq(1/(1+$A1028)+$AC$2/$I$2-1/(1+(1+U1028/T1028)/R$1017),$X$2/$I$2)),IF(U1029&lt;0,"A",R1029))</f>
        <v>A</v>
      </c>
      <c r="T1028" s="13">
        <f t="shared" si="276"/>
        <v>-1</v>
      </c>
      <c r="U1028" s="12">
        <f t="shared" si="300"/>
        <v>-2</v>
      </c>
      <c r="X1028" s="13" t="str">
        <f>IF(AA1028&gt;0,SQRT(Sum_Sq($AI$2,V_rtHz($AH$2)/(1+1/$A1028),V_rtHz($AH$2*$A1028)/(1+$A1028),$AN$2*$AH$2/(1+1/$A1028),$AM$2*SQRT(Sum_Sq(AA1028,1/($X$2*Y$8*(1+X$1017+AA1028/Z1028))))/SQRT(Sum_Sq($X$2*AA1028*Y$8,1)),                   $AQ$2*SQRT(Sum_Sq($AH$2/(1+1/$A1028)+AA1028*( 1/(X$1017+1+AA1028/Z1028)-1)/(1+($X$2*AA1028*Y$8)^2), (AA1028^2*Y$8*$X$2+1/($X$2*Y$8*(X$1017+1+AA1028/Z1028           )))/(1+($X$2*AA1028*Y$8)^2))),           V_rtHz(Z1028)/($X$2*Y$8*(Z1028*X$1017+Z1028+AA1028)),V_rtHz(AA1028)*SQRT(Sum_Sq(Z1028*Y$8*$X$2*X$1017,1))/($X$2*Y$8*(Z1028*X$1017+Z1028+AA1028))))/SQRT(Sum_Sq(1/(1+$A1028)+$AC$2/$I$2-1/(1+(1+AA1028/Z1028)/X$1017),$X$2/$I$2)),IF(AA1029&lt;0,"A",X1029))</f>
        <v>A</v>
      </c>
      <c r="Z1028" s="13">
        <f t="shared" si="277"/>
        <v>-1</v>
      </c>
      <c r="AA1028" s="12">
        <f t="shared" si="301"/>
        <v>-2</v>
      </c>
      <c r="AC1028" s="13">
        <f>IF(AF1028&gt;0,SQRT(Sum_Sq($AI$2,V_rtHz($AH$2)/(1+1/$A1028),V_rtHz($AH$2*$A1028)/(1+$A1028),$AN$2*$AH$2/(1+1/$A1028),$AM$2*SQRT(Sum_Sq(AF1028,1/($X$2*AD$8*(1+AC$1017+AF1028/AE1028))))/SQRT(Sum_Sq($X$2*AF1028*AD$8,1)),                   $AQ$2*SQRT(Sum_Sq($AH$2/(1+1/$A1028)+AF1028*( 1/(AC$1017+1+AF1028/AE1028)-1)/(1+($X$2*AF1028*AD$8)^2), (AF1028^2*AD$8*$X$2+1/($X$2*AD$8*(AC$1017+1+AF1028/AE1028           )))/(1+($X$2*AF1028*AD$8)^2))),           V_rtHz(AE1028)/($X$2*AD$8*(AE1028*AC$1017+AE1028+AF1028)),V_rtHz(AF1028)*SQRT(Sum_Sq(AE1028*AD$8*$X$2*AC$1017,1))/($X$2*AD$8*(AE1028*AC$1017+AE1028+AF1028))))/SQRT(Sum_Sq(1/(1+$A1028)+$AC$2/$I$2-1/(1+(1+AF1028/AE1028)/AC$1017),$X$2/$I$2)),IF(AF1029&lt;0,"A",AC1029))</f>
        <v>6.9032100561941225E-6</v>
      </c>
      <c r="AE1028" s="13">
        <f t="shared" si="278"/>
        <v>19507.750568648065</v>
      </c>
      <c r="AF1028" s="12">
        <f t="shared" si="302"/>
        <v>159518.18034251576</v>
      </c>
      <c r="AG1028" s="13"/>
      <c r="AH1028" s="13">
        <f>IF(AK1028&gt;0,SQRT(Sum_Sq($AI$2,V_rtHz($AH$2)/(1+1/$A1028),V_rtHz($AH$2*$A1028)/(1+$A1028),$AN$2*$AH$2/(1+1/$A1028),$AM$2*SQRT(Sum_Sq(AK1028,1/($X$2*AI$8*(1+AH$1017+AK1028/AJ1028))))/SQRT(Sum_Sq($X$2*AK1028*AI$8,1)),                   $AQ$2*SQRT(Sum_Sq($AH$2/(1+1/$A1028)+AK1028*( 1/(AH$1017+1+AK1028/AJ1028)-1)/(1+($X$2*AK1028*AI$8)^2), (AK1028^2*AI$8*$X$2+1/($X$2*AI$8*(AH$1017+1+AK1028/AJ1028           )))/(1+($X$2*AK1028*AI$8)^2))),           V_rtHz(AJ1028)/($X$2*AI$8*(AJ1028*AH$1017+AJ1028+AK1028)),V_rtHz(AK1028)*SQRT(Sum_Sq(AJ1028*AI$8*$X$2*AH$1017,1))/($X$2*AI$8*(AJ1028*AH$1017+AJ1028+AK1028))))/SQRT(Sum_Sq(1/(1+$A1028)+$AC$2/$I$2-1/(1+(1+AK1028/AJ1028)/AH$1017),$X$2/$I$2)),IF(AK1029&lt;0,"A",AH1029))</f>
        <v>1.1625783820010863E-5</v>
      </c>
      <c r="AI1028" s="13"/>
      <c r="AJ1028" s="13">
        <f t="shared" si="279"/>
        <v>17953.743269013932</v>
      </c>
      <c r="AK1028" s="12">
        <f t="shared" si="303"/>
        <v>548103.24109825364</v>
      </c>
      <c r="AM1028" s="13">
        <f>IF(AP1028&gt;0,SQRT(Sum_Sq($AI$2,V_rtHz($AH$2)/(1+1/$A1028),V_rtHz($AH$2*$A1028)/(1+$A1028),$AN$2*$AH$2/(1+1/$A1028),$AM$2*SQRT(Sum_Sq(AP1028,1/($X$2*AN$8*(1+AM$1017+AP1028/AO1028))))/SQRT(Sum_Sq($X$2*AP1028*AN$8,1)),                   $AQ$2*SQRT(Sum_Sq($AH$2/(1+1/$A1028)+AP1028*( 1/(AM$1017+1+AP1028/AO1028)-1)/(1+($X$2*AP1028*AN$8)^2), (AP1028^2*AN$8*$X$2+1/($X$2*AN$8*(AM$1017+1+AP1028/AO1028           )))/(1+($X$2*AP1028*AN$8)^2))),           V_rtHz(AO1028)/($X$2*AN$8*(AO1028*AM$1017+AO1028+AP1028)),V_rtHz(AP1028)*SQRT(Sum_Sq(AO1028*AN$8*$X$2*AM$1017,1))/($X$2*AN$8*(AO1028*AM$1017+AO1028+AP1028))))/SQRT(Sum_Sq(1/(1+$A1028)+$AC$2/$I$2-1/(1+(1+AP1028/AO1028)/AM$1017),$X$2/$I$2)),IF(AP1029&lt;0,"A",AM1029))</f>
        <v>2.0369390449097425E-5</v>
      </c>
      <c r="AO1028" s="13">
        <f t="shared" si="280"/>
        <v>17557.080975281217</v>
      </c>
      <c r="AP1028" s="12">
        <f t="shared" si="304"/>
        <v>1772413.5792661705</v>
      </c>
      <c r="AR1028" s="13">
        <f t="shared" si="281"/>
        <v>69887291.180198371</v>
      </c>
      <c r="AS1028" s="13">
        <f t="shared" si="282"/>
        <v>-1.3197750030765239E-5</v>
      </c>
      <c r="AV1028" s="13"/>
      <c r="AW1028" s="13">
        <f t="shared" si="283"/>
        <v>39300511.936236553</v>
      </c>
      <c r="AX1028" s="13">
        <f t="shared" si="284"/>
        <v>-4.1736357746466919E-5</v>
      </c>
      <c r="AZ1028" s="13"/>
      <c r="BA1028" s="13"/>
      <c r="BB1028" s="13">
        <f t="shared" si="285"/>
        <v>22100301.962882396</v>
      </c>
      <c r="BC1028" s="13">
        <f t="shared" si="286"/>
        <v>-1.3199603029175321E-4</v>
      </c>
      <c r="BD1028" s="13"/>
      <c r="BE1028" s="13"/>
      <c r="BG1028" s="13">
        <f t="shared" si="287"/>
        <v>12427913.092914158</v>
      </c>
      <c r="BH1028" s="13">
        <f t="shared" si="288"/>
        <v>-4.1754894608440635E-4</v>
      </c>
      <c r="BI1028" s="13"/>
      <c r="BL1028" s="13">
        <f t="shared" si="289"/>
        <v>6988729.1180198397</v>
      </c>
      <c r="BM1028" s="13">
        <f t="shared" si="290"/>
        <v>-1.3218161671750715E-3</v>
      </c>
      <c r="BP1028" s="13"/>
      <c r="BQ1028" s="13">
        <f t="shared" si="291"/>
        <v>99.633300000000006</v>
      </c>
      <c r="BR1028" s="13">
        <f t="shared" si="292"/>
        <v>108.99</v>
      </c>
      <c r="BT1028" s="13"/>
      <c r="BU1028" s="13"/>
      <c r="BV1028" s="13">
        <f t="shared" si="293"/>
        <v>31.50681587988543</v>
      </c>
      <c r="BW1028" s="13">
        <f t="shared" si="294"/>
        <v>344.65664218175152</v>
      </c>
      <c r="CA1028" s="13">
        <f t="shared" si="295"/>
        <v>9.9633299999999974</v>
      </c>
      <c r="CB1028" s="13">
        <f t="shared" si="296"/>
        <v>1089.9000000000001</v>
      </c>
    </row>
    <row r="1029" spans="1:80" x14ac:dyDescent="0.3">
      <c r="A1029" s="13">
        <f t="shared" si="272"/>
        <v>1.2302687708123816E-5</v>
      </c>
      <c r="C1029" s="13" t="str">
        <f>IF(F1029&gt;0,SQRT(Sum_Sq($AI$2,V_rtHz($AH$2)/(1+1/$A1029),V_rtHz($AH$2*$A1029)/(1+$A1029),$AN$2*$AH$2/(1+1/$A1029),$AM$2*SQRT(Sum_Sq(F1029,1/($X$2*D$8*(1+C$1017+F1029/E1029))))/SQRT(Sum_Sq($X$2*F1029*D$8,1)),                   $AQ$2*SQRT(Sum_Sq($AH$2/(1+1/$A1029)+F1029*( 1/(C$1017+1+F1029/E1029)-1)/(1+($X$2*F1029*D$8)^2), (F1029^2*D$8*$X$2+1/($X$2*D$8*(C$1017+1+F1029/E1029           )))/(1+($X$2*F1029*D$8)^2))),           V_rtHz(E1029)/($X$2*D$8*(E1029*C$1017+E1029+F1029)),V_rtHz(F1029)*SQRT(Sum_Sq(E1029*D$8*$X$2*C$1017,1))/($X$2*D$8*(E1029*C$1017+E1029+F1029))))/SQRT(Sum_Sq(1/(1+$A1029)+$AC$2/$I$2-1/(1+(1+F1029/E1029)/C$1017),$X$2/$I$2)),IF(F1030&lt;0,"A",C1030))</f>
        <v>A</v>
      </c>
      <c r="E1029" s="13">
        <f t="shared" si="273"/>
        <v>-1</v>
      </c>
      <c r="F1029" s="12">
        <f t="shared" si="297"/>
        <v>-2</v>
      </c>
      <c r="H1029" s="13" t="str">
        <f>IF(K1029&gt;0,SQRT(Sum_Sq($AI$2,V_rtHz($AH$2)/(1+1/$A1029),V_rtHz($AH$2*$A1029)/(1+$A1029),$AN$2*$AH$2/(1+1/$A1029),$AM$2*SQRT(Sum_Sq(K1029,1/($X$2*I$8*(1+H$1017+K1029/J1029))))/SQRT(Sum_Sq($X$2*K1029*I$8,1)),                   $AQ$2*SQRT(Sum_Sq($AH$2/(1+1/$A1029)+K1029*( 1/(H$1017+1+K1029/J1029)-1)/(1+($X$2*K1029*I$8)^2), (K1029^2*I$8*$X$2+1/($X$2*I$8*(H$1017+1+K1029/J1029           )))/(1+($X$2*K1029*I$8)^2))),           V_rtHz(J1029)/($X$2*I$8*(J1029*H$1017+J1029+K1029)),V_rtHz(K1029)*SQRT(Sum_Sq(J1029*I$8*$X$2*H$1017,1))/($X$2*I$8*(J1029*H$1017+J1029+K1029))))/SQRT(Sum_Sq(1/(1+$A1029)+$AC$2/$I$2-1/(1+(1+K1029/J1029)/H$1017),$X$2/$I$2)),IF(K1030&lt;0,"A",H1030))</f>
        <v>A</v>
      </c>
      <c r="J1029" s="13">
        <f t="shared" si="274"/>
        <v>-1</v>
      </c>
      <c r="K1029" s="12">
        <f t="shared" si="298"/>
        <v>-2</v>
      </c>
      <c r="M1029" s="13" t="str">
        <f>IF(P1029&gt;0,SQRT(Sum_Sq($AI$2,V_rtHz($AH$2)/(1+1/$A1029),V_rtHz($AH$2*$A1029)/(1+$A1029),$AN$2*$AH$2/(1+1/$A1029),$AM$2*SQRT(Sum_Sq(P1029,1/($X$2*N$8*(1+M$1017+P1029/O1029))))/SQRT(Sum_Sq($X$2*P1029*N$8,1)),                   $AQ$2*SQRT(Sum_Sq($AH$2/(1+1/$A1029)+P1029*( 1/(M$1017+1+P1029/O1029)-1)/(1+($X$2*P1029*N$8)^2), (P1029^2*N$8*$X$2+1/($X$2*N$8*(M$1017+1+P1029/O1029           )))/(1+($X$2*P1029*N$8)^2))),           V_rtHz(O1029)/($X$2*N$8*(O1029*M$1017+O1029+P1029)),V_rtHz(P1029)*SQRT(Sum_Sq(O1029*N$8*$X$2*M$1017,1))/($X$2*N$8*(O1029*M$1017+O1029+P1029))))/SQRT(Sum_Sq(1/(1+$A1029)+$AC$2/$I$2-1/(1+(1+P1029/O1029)/M$1017),$X$2/$I$2)),IF(P1030&lt;0,"A",M1030))</f>
        <v>A</v>
      </c>
      <c r="O1029" s="13">
        <f t="shared" si="275"/>
        <v>-1</v>
      </c>
      <c r="P1029" s="12">
        <f t="shared" si="299"/>
        <v>-2</v>
      </c>
      <c r="R1029" s="13" t="str">
        <f>IF(U1029&gt;0,SQRT(Sum_Sq($AI$2,V_rtHz($AH$2)/(1+1/$A1029),V_rtHz($AH$2*$A1029)/(1+$A1029),$AN$2*$AH$2/(1+1/$A1029),$AM$2*SQRT(Sum_Sq(U1029,1/($X$2*S$8*(1+R$1017+U1029/T1029))))/SQRT(Sum_Sq($X$2*U1029*S$8,1)),                   $AQ$2*SQRT(Sum_Sq($AH$2/(1+1/$A1029)+U1029*( 1/(R$1017+1+U1029/T1029)-1)/(1+($X$2*U1029*S$8)^2), (U1029^2*S$8*$X$2+1/($X$2*S$8*(R$1017+1+U1029/T1029           )))/(1+($X$2*U1029*S$8)^2))),           V_rtHz(T1029)/($X$2*S$8*(T1029*R$1017+T1029+U1029)),V_rtHz(U1029)*SQRT(Sum_Sq(T1029*S$8*$X$2*R$1017,1))/($X$2*S$8*(T1029*R$1017+T1029+U1029))))/SQRT(Sum_Sq(1/(1+$A1029)+$AC$2/$I$2-1/(1+(1+U1029/T1029)/R$1017),$X$2/$I$2)),IF(U1030&lt;0,"A",R1030))</f>
        <v>A</v>
      </c>
      <c r="T1029" s="13">
        <f t="shared" si="276"/>
        <v>-1</v>
      </c>
      <c r="U1029" s="12">
        <f t="shared" si="300"/>
        <v>-2</v>
      </c>
      <c r="X1029" s="13" t="str">
        <f>IF(AA1029&gt;0,SQRT(Sum_Sq($AI$2,V_rtHz($AH$2)/(1+1/$A1029),V_rtHz($AH$2*$A1029)/(1+$A1029),$AN$2*$AH$2/(1+1/$A1029),$AM$2*SQRT(Sum_Sq(AA1029,1/($X$2*Y$8*(1+X$1017+AA1029/Z1029))))/SQRT(Sum_Sq($X$2*AA1029*Y$8,1)),                   $AQ$2*SQRT(Sum_Sq($AH$2/(1+1/$A1029)+AA1029*( 1/(X$1017+1+AA1029/Z1029)-1)/(1+($X$2*AA1029*Y$8)^2), (AA1029^2*Y$8*$X$2+1/($X$2*Y$8*(X$1017+1+AA1029/Z1029           )))/(1+($X$2*AA1029*Y$8)^2))),           V_rtHz(Z1029)/($X$2*Y$8*(Z1029*X$1017+Z1029+AA1029)),V_rtHz(AA1029)*SQRT(Sum_Sq(Z1029*Y$8*$X$2*X$1017,1))/($X$2*Y$8*(Z1029*X$1017+Z1029+AA1029))))/SQRT(Sum_Sq(1/(1+$A1029)+$AC$2/$I$2-1/(1+(1+AA1029/Z1029)/X$1017),$X$2/$I$2)),IF(AA1030&lt;0,"A",X1030))</f>
        <v>A</v>
      </c>
      <c r="Z1029" s="13">
        <f t="shared" si="277"/>
        <v>-1</v>
      </c>
      <c r="AA1029" s="12">
        <f t="shared" si="301"/>
        <v>-2</v>
      </c>
      <c r="AC1029" s="13">
        <f>IF(AF1029&gt;0,SQRT(Sum_Sq($AI$2,V_rtHz($AH$2)/(1+1/$A1029),V_rtHz($AH$2*$A1029)/(1+$A1029),$AN$2*$AH$2/(1+1/$A1029),$AM$2*SQRT(Sum_Sq(AF1029,1/($X$2*AD$8*(1+AC$1017+AF1029/AE1029))))/SQRT(Sum_Sq($X$2*AF1029*AD$8,1)),                   $AQ$2*SQRT(Sum_Sq($AH$2/(1+1/$A1029)+AF1029*( 1/(AC$1017+1+AF1029/AE1029)-1)/(1+($X$2*AF1029*AD$8)^2), (AF1029^2*AD$8*$X$2+1/($X$2*AD$8*(AC$1017+1+AF1029/AE1029           )))/(1+($X$2*AF1029*AD$8)^2))),           V_rtHz(AE1029)/($X$2*AD$8*(AE1029*AC$1017+AE1029+AF1029)),V_rtHz(AF1029)*SQRT(Sum_Sq(AE1029*AD$8*$X$2*AC$1017,1))/($X$2*AD$8*(AE1029*AC$1017+AE1029+AF1029))))/SQRT(Sum_Sq(1/(1+$A1029)+$AC$2/$I$2-1/(1+(1+AF1029/AE1029)/AC$1017),$X$2/$I$2)),IF(AF1030&lt;0,"A",AC1030))</f>
        <v>6.9031107213130865E-6</v>
      </c>
      <c r="AE1029" s="13">
        <f t="shared" si="278"/>
        <v>19507.192240532098</v>
      </c>
      <c r="AF1029" s="12">
        <f t="shared" si="302"/>
        <v>159522.74601675503</v>
      </c>
      <c r="AG1029" s="13"/>
      <c r="AH1029" s="13">
        <f>IF(AK1029&gt;0,SQRT(Sum_Sq($AI$2,V_rtHz($AH$2)/(1+1/$A1029),V_rtHz($AH$2*$A1029)/(1+$A1029),$AN$2*$AH$2/(1+1/$A1029),$AM$2*SQRT(Sum_Sq(AK1029,1/($X$2*AI$8*(1+AH$1017+AK1029/AJ1029))))/SQRT(Sum_Sq($X$2*AK1029*AI$8,1)),                   $AQ$2*SQRT(Sum_Sq($AH$2/(1+1/$A1029)+AK1029*( 1/(AH$1017+1+AK1029/AJ1029)-1)/(1+($X$2*AK1029*AI$8)^2), (AK1029^2*AI$8*$X$2+1/($X$2*AI$8*(AH$1017+1+AK1029/AJ1029           )))/(1+($X$2*AK1029*AI$8)^2))),           V_rtHz(AJ1029)/($X$2*AI$8*(AJ1029*AH$1017+AJ1029+AK1029)),V_rtHz(AK1029)*SQRT(Sum_Sq(AJ1029*AI$8*$X$2*AH$1017,1))/($X$2*AI$8*(AJ1029*AH$1017+AJ1029+AK1029))))/SQRT(Sum_Sq(1/(1+$A1029)+$AC$2/$I$2-1/(1+(1+AK1029/AJ1029)/AH$1017),$X$2/$I$2)),IF(AK1030&lt;0,"A",AH1030))</f>
        <v>1.1625659153040418E-5</v>
      </c>
      <c r="AI1029" s="13"/>
      <c r="AJ1029" s="13">
        <f t="shared" si="279"/>
        <v>17953.348119813749</v>
      </c>
      <c r="AK1029" s="12">
        <f t="shared" si="303"/>
        <v>548115.30472871929</v>
      </c>
      <c r="AM1029" s="13">
        <f>IF(AP1029&gt;0,SQRT(Sum_Sq($AI$2,V_rtHz($AH$2)/(1+1/$A1029),V_rtHz($AH$2*$A1029)/(1+$A1029),$AN$2*$AH$2/(1+1/$A1029),$AM$2*SQRT(Sum_Sq(AP1029,1/($X$2*AN$8*(1+AM$1017+AP1029/AO1029))))/SQRT(Sum_Sq($X$2*AP1029*AN$8,1)),                   $AQ$2*SQRT(Sum_Sq($AH$2/(1+1/$A1029)+AP1029*( 1/(AM$1017+1+AP1029/AO1029)-1)/(1+($X$2*AP1029*AN$8)^2), (AP1029^2*AN$8*$X$2+1/($X$2*AN$8*(AM$1017+1+AP1029/AO1029           )))/(1+($X$2*AP1029*AN$8)^2))),           V_rtHz(AO1029)/($X$2*AN$8*(AO1029*AM$1017+AO1029+AP1029)),V_rtHz(AP1029)*SQRT(Sum_Sq(AO1029*AN$8*$X$2*AM$1017,1))/($X$2*AN$8*(AO1029*AM$1017+AO1029+AP1029))))/SQRT(Sum_Sq(1/(1+$A1029)+$AC$2/$I$2-1/(1+(1+AP1029/AO1029)/AM$1017),$X$2/$I$2)),IF(AP1030&lt;0,"A",AM1030))</f>
        <v>2.0369188313589604E-5</v>
      </c>
      <c r="AO1029" s="13">
        <f t="shared" si="280"/>
        <v>17556.71993210728</v>
      </c>
      <c r="AP1029" s="12">
        <f t="shared" si="304"/>
        <v>1772450.0278640098</v>
      </c>
      <c r="AR1029" s="13">
        <f t="shared" si="281"/>
        <v>69887291.180198371</v>
      </c>
      <c r="AS1029" s="13">
        <f t="shared" si="282"/>
        <v>-1.319775289456107E-5</v>
      </c>
      <c r="AV1029" s="13"/>
      <c r="AW1029" s="13">
        <f t="shared" si="283"/>
        <v>39300511.936236553</v>
      </c>
      <c r="AX1029" s="13">
        <f t="shared" si="284"/>
        <v>-4.1736386386370539E-5</v>
      </c>
      <c r="AZ1029" s="13"/>
      <c r="BA1029" s="13"/>
      <c r="BB1029" s="13">
        <f t="shared" si="285"/>
        <v>22100301.962882396</v>
      </c>
      <c r="BC1029" s="13">
        <f t="shared" si="286"/>
        <v>-1.3199631675231844E-4</v>
      </c>
      <c r="BD1029" s="13"/>
      <c r="BE1029" s="13"/>
      <c r="BG1029" s="13">
        <f t="shared" si="287"/>
        <v>12427913.092914158</v>
      </c>
      <c r="BH1029" s="13">
        <f t="shared" si="288"/>
        <v>-4.175518126370817E-4</v>
      </c>
      <c r="BI1029" s="13"/>
      <c r="BL1029" s="13">
        <f t="shared" si="289"/>
        <v>6988729.1180198397</v>
      </c>
      <c r="BM1029" s="13">
        <f t="shared" si="290"/>
        <v>-1.321844894402913E-3</v>
      </c>
      <c r="BP1029" s="13"/>
      <c r="BQ1029" s="13">
        <f t="shared" si="291"/>
        <v>99.633300000000006</v>
      </c>
      <c r="BR1029" s="13">
        <f t="shared" si="292"/>
        <v>108.99</v>
      </c>
      <c r="BT1029" s="13"/>
      <c r="BU1029" s="13"/>
      <c r="BV1029" s="13">
        <f t="shared" si="293"/>
        <v>31.50681587988543</v>
      </c>
      <c r="BW1029" s="13">
        <f t="shared" si="294"/>
        <v>344.65664218175152</v>
      </c>
      <c r="CA1029" s="13">
        <f t="shared" si="295"/>
        <v>9.9633299999999991</v>
      </c>
      <c r="CB1029" s="13">
        <f t="shared" si="296"/>
        <v>1089.8999999999999</v>
      </c>
    </row>
    <row r="1030" spans="1:80" x14ac:dyDescent="0.3">
      <c r="A1030" s="13">
        <f t="shared" si="272"/>
        <v>1.2473835142429432E-5</v>
      </c>
      <c r="C1030" s="13" t="str">
        <f>IF(F1030&gt;0,SQRT(Sum_Sq($AI$2,V_rtHz($AH$2)/(1+1/$A1030),V_rtHz($AH$2*$A1030)/(1+$A1030),$AN$2*$AH$2/(1+1/$A1030),$AM$2*SQRT(Sum_Sq(F1030,1/($X$2*D$8*(1+C$1017+F1030/E1030))))/SQRT(Sum_Sq($X$2*F1030*D$8,1)),                   $AQ$2*SQRT(Sum_Sq($AH$2/(1+1/$A1030)+F1030*( 1/(C$1017+1+F1030/E1030)-1)/(1+($X$2*F1030*D$8)^2), (F1030^2*D$8*$X$2+1/($X$2*D$8*(C$1017+1+F1030/E1030           )))/(1+($X$2*F1030*D$8)^2))),           V_rtHz(E1030)/($X$2*D$8*(E1030*C$1017+E1030+F1030)),V_rtHz(F1030)*SQRT(Sum_Sq(E1030*D$8*$X$2*C$1017,1))/($X$2*D$8*(E1030*C$1017+E1030+F1030))))/SQRT(Sum_Sq(1/(1+$A1030)+$AC$2/$I$2-1/(1+(1+F1030/E1030)/C$1017),$X$2/$I$2)),IF(F1031&lt;0,"A",C1031))</f>
        <v>A</v>
      </c>
      <c r="E1030" s="13">
        <f t="shared" si="273"/>
        <v>-1</v>
      </c>
      <c r="F1030" s="12">
        <f t="shared" si="297"/>
        <v>-2</v>
      </c>
      <c r="H1030" s="13" t="str">
        <f>IF(K1030&gt;0,SQRT(Sum_Sq($AI$2,V_rtHz($AH$2)/(1+1/$A1030),V_rtHz($AH$2*$A1030)/(1+$A1030),$AN$2*$AH$2/(1+1/$A1030),$AM$2*SQRT(Sum_Sq(K1030,1/($X$2*I$8*(1+H$1017+K1030/J1030))))/SQRT(Sum_Sq($X$2*K1030*I$8,1)),                   $AQ$2*SQRT(Sum_Sq($AH$2/(1+1/$A1030)+K1030*( 1/(H$1017+1+K1030/J1030)-1)/(1+($X$2*K1030*I$8)^2), (K1030^2*I$8*$X$2+1/($X$2*I$8*(H$1017+1+K1030/J1030           )))/(1+($X$2*K1030*I$8)^2))),           V_rtHz(J1030)/($X$2*I$8*(J1030*H$1017+J1030+K1030)),V_rtHz(K1030)*SQRT(Sum_Sq(J1030*I$8*$X$2*H$1017,1))/($X$2*I$8*(J1030*H$1017+J1030+K1030))))/SQRT(Sum_Sq(1/(1+$A1030)+$AC$2/$I$2-1/(1+(1+K1030/J1030)/H$1017),$X$2/$I$2)),IF(K1031&lt;0,"A",H1031))</f>
        <v>A</v>
      </c>
      <c r="J1030" s="13">
        <f t="shared" si="274"/>
        <v>-1</v>
      </c>
      <c r="K1030" s="12">
        <f t="shared" si="298"/>
        <v>-2</v>
      </c>
      <c r="M1030" s="13" t="str">
        <f>IF(P1030&gt;0,SQRT(Sum_Sq($AI$2,V_rtHz($AH$2)/(1+1/$A1030),V_rtHz($AH$2*$A1030)/(1+$A1030),$AN$2*$AH$2/(1+1/$A1030),$AM$2*SQRT(Sum_Sq(P1030,1/($X$2*N$8*(1+M$1017+P1030/O1030))))/SQRT(Sum_Sq($X$2*P1030*N$8,1)),                   $AQ$2*SQRT(Sum_Sq($AH$2/(1+1/$A1030)+P1030*( 1/(M$1017+1+P1030/O1030)-1)/(1+($X$2*P1030*N$8)^2), (P1030^2*N$8*$X$2+1/($X$2*N$8*(M$1017+1+P1030/O1030           )))/(1+($X$2*P1030*N$8)^2))),           V_rtHz(O1030)/($X$2*N$8*(O1030*M$1017+O1030+P1030)),V_rtHz(P1030)*SQRT(Sum_Sq(O1030*N$8*$X$2*M$1017,1))/($X$2*N$8*(O1030*M$1017+O1030+P1030))))/SQRT(Sum_Sq(1/(1+$A1030)+$AC$2/$I$2-1/(1+(1+P1030/O1030)/M$1017),$X$2/$I$2)),IF(P1031&lt;0,"A",M1031))</f>
        <v>A</v>
      </c>
      <c r="O1030" s="13">
        <f t="shared" si="275"/>
        <v>-1</v>
      </c>
      <c r="P1030" s="12">
        <f t="shared" si="299"/>
        <v>-2</v>
      </c>
      <c r="R1030" s="13" t="str">
        <f>IF(U1030&gt;0,SQRT(Sum_Sq($AI$2,V_rtHz($AH$2)/(1+1/$A1030),V_rtHz($AH$2*$A1030)/(1+$A1030),$AN$2*$AH$2/(1+1/$A1030),$AM$2*SQRT(Sum_Sq(U1030,1/($X$2*S$8*(1+R$1017+U1030/T1030))))/SQRT(Sum_Sq($X$2*U1030*S$8,1)),                   $AQ$2*SQRT(Sum_Sq($AH$2/(1+1/$A1030)+U1030*( 1/(R$1017+1+U1030/T1030)-1)/(1+($X$2*U1030*S$8)^2), (U1030^2*S$8*$X$2+1/($X$2*S$8*(R$1017+1+U1030/T1030           )))/(1+($X$2*U1030*S$8)^2))),           V_rtHz(T1030)/($X$2*S$8*(T1030*R$1017+T1030+U1030)),V_rtHz(U1030)*SQRT(Sum_Sq(T1030*S$8*$X$2*R$1017,1))/($X$2*S$8*(T1030*R$1017+T1030+U1030))))/SQRT(Sum_Sq(1/(1+$A1030)+$AC$2/$I$2-1/(1+(1+U1030/T1030)/R$1017),$X$2/$I$2)),IF(U1031&lt;0,"A",R1031))</f>
        <v>A</v>
      </c>
      <c r="T1030" s="13">
        <f t="shared" si="276"/>
        <v>-1</v>
      </c>
      <c r="U1030" s="12">
        <f t="shared" si="300"/>
        <v>-2</v>
      </c>
      <c r="X1030" s="13" t="str">
        <f>IF(AA1030&gt;0,SQRT(Sum_Sq($AI$2,V_rtHz($AH$2)/(1+1/$A1030),V_rtHz($AH$2*$A1030)/(1+$A1030),$AN$2*$AH$2/(1+1/$A1030),$AM$2*SQRT(Sum_Sq(AA1030,1/($X$2*Y$8*(1+X$1017+AA1030/Z1030))))/SQRT(Sum_Sq($X$2*AA1030*Y$8,1)),                   $AQ$2*SQRT(Sum_Sq($AH$2/(1+1/$A1030)+AA1030*( 1/(X$1017+1+AA1030/Z1030)-1)/(1+($X$2*AA1030*Y$8)^2), (AA1030^2*Y$8*$X$2+1/($X$2*Y$8*(X$1017+1+AA1030/Z1030           )))/(1+($X$2*AA1030*Y$8)^2))),           V_rtHz(Z1030)/($X$2*Y$8*(Z1030*X$1017+Z1030+AA1030)),V_rtHz(AA1030)*SQRT(Sum_Sq(Z1030*Y$8*$X$2*X$1017,1))/($X$2*Y$8*(Z1030*X$1017+Z1030+AA1030))))/SQRT(Sum_Sq(1/(1+$A1030)+$AC$2/$I$2-1/(1+(1+AA1030/Z1030)/X$1017),$X$2/$I$2)),IF(AA1031&lt;0,"A",X1031))</f>
        <v>A</v>
      </c>
      <c r="Z1030" s="13">
        <f t="shared" si="277"/>
        <v>-1</v>
      </c>
      <c r="AA1030" s="12">
        <f t="shared" si="301"/>
        <v>-2</v>
      </c>
      <c r="AC1030" s="13">
        <f>IF(AF1030&gt;0,SQRT(Sum_Sq($AI$2,V_rtHz($AH$2)/(1+1/$A1030),V_rtHz($AH$2*$A1030)/(1+$A1030),$AN$2*$AH$2/(1+1/$A1030),$AM$2*SQRT(Sum_Sq(AF1030,1/($X$2*AD$8*(1+AC$1017+AF1030/AE1030))))/SQRT(Sum_Sq($X$2*AF1030*AD$8,1)),                   $AQ$2*SQRT(Sum_Sq($AH$2/(1+1/$A1030)+AF1030*( 1/(AC$1017+1+AF1030/AE1030)-1)/(1+($X$2*AF1030*AD$8)^2), (AF1030^2*AD$8*$X$2+1/($X$2*AD$8*(AC$1017+1+AF1030/AE1030           )))/(1+($X$2*AF1030*AD$8)^2))),           V_rtHz(AE1030)/($X$2*AD$8*(AE1030*AC$1017+AE1030+AF1030)),V_rtHz(AF1030)*SQRT(Sum_Sq(AE1030*AD$8*$X$2*AC$1017,1))/($X$2*AD$8*(AE1030*AC$1017+AE1030+AF1030))))/SQRT(Sum_Sq(1/(1+$A1030)+$AC$2/$I$2-1/(1+(1+AF1030/AE1030)/AC$1017),$X$2/$I$2)),IF(AF1031&lt;0,"A",AC1031))</f>
        <v>6.9030100157768065E-6</v>
      </c>
      <c r="AE1030" s="13">
        <f t="shared" si="278"/>
        <v>19506.626215019463</v>
      </c>
      <c r="AF1030" s="12">
        <f t="shared" si="302"/>
        <v>159527.37490250368</v>
      </c>
      <c r="AG1030" s="13"/>
      <c r="AH1030" s="13">
        <f>IF(AK1030&gt;0,SQRT(Sum_Sq($AI$2,V_rtHz($AH$2)/(1+1/$A1030),V_rtHz($AH$2*$A1030)/(1+$A1030),$AN$2*$AH$2/(1+1/$A1030),$AM$2*SQRT(Sum_Sq(AK1030,1/($X$2*AI$8*(1+AH$1017+AK1030/AJ1030))))/SQRT(Sum_Sq($X$2*AK1030*AI$8,1)),                   $AQ$2*SQRT(Sum_Sq($AH$2/(1+1/$A1030)+AK1030*( 1/(AH$1017+1+AK1030/AJ1030)-1)/(1+($X$2*AK1030*AI$8)^2), (AK1030^2*AI$8*$X$2+1/($X$2*AI$8*(AH$1017+1+AK1030/AJ1030           )))/(1+($X$2*AK1030*AI$8)^2))),           V_rtHz(AJ1030)/($X$2*AI$8*(AJ1030*AH$1017+AJ1030+AK1030)),V_rtHz(AK1030)*SQRT(Sum_Sq(AJ1030*AI$8*$X$2*AH$1017,1))/($X$2*AI$8*(AJ1030*AH$1017+AJ1030+AK1030))))/SQRT(Sum_Sq(1/(1+$A1030)+$AC$2/$I$2-1/(1+(1+AK1030/AJ1030)/AH$1017),$X$2/$I$2)),IF(AK1031&lt;0,"A",AH1031))</f>
        <v>1.1625532761963992E-5</v>
      </c>
      <c r="AI1030" s="13"/>
      <c r="AJ1030" s="13">
        <f t="shared" si="279"/>
        <v>17952.947509627178</v>
      </c>
      <c r="AK1030" s="12">
        <f t="shared" si="303"/>
        <v>548127.53562141093</v>
      </c>
      <c r="AM1030" s="13">
        <f>IF(AP1030&gt;0,SQRT(Sum_Sq($AI$2,V_rtHz($AH$2)/(1+1/$A1030),V_rtHz($AH$2*$A1030)/(1+$A1030),$AN$2*$AH$2/(1+1/$A1030),$AM$2*SQRT(Sum_Sq(AP1030,1/($X$2*AN$8*(1+AM$1017+AP1030/AO1030))))/SQRT(Sum_Sq($X$2*AP1030*AN$8,1)),                   $AQ$2*SQRT(Sum_Sq($AH$2/(1+1/$A1030)+AP1030*( 1/(AM$1017+1+AP1030/AO1030)-1)/(1+($X$2*AP1030*AN$8)^2), (AP1030^2*AN$8*$X$2+1/($X$2*AN$8*(AM$1017+1+AP1030/AO1030           )))/(1+($X$2*AP1030*AN$8)^2))),           V_rtHz(AO1030)/($X$2*AN$8*(AO1030*AM$1017+AO1030+AP1030)),V_rtHz(AP1030)*SQRT(Sum_Sq(AO1030*AN$8*$X$2*AM$1017,1))/($X$2*AN$8*(AO1030*AM$1017+AO1030+AP1030))))/SQRT(Sum_Sq(1/(1+$A1030)+$AC$2/$I$2-1/(1+(1+AP1030/AO1030)/AM$1017),$X$2/$I$2)),IF(AP1031&lt;0,"A",AM1031))</f>
        <v>2.0368983381293573E-5</v>
      </c>
      <c r="AO1030" s="13">
        <f t="shared" si="280"/>
        <v>17556.3538967698</v>
      </c>
      <c r="AP1030" s="12">
        <f t="shared" si="304"/>
        <v>1772486.9819689416</v>
      </c>
      <c r="AR1030" s="13">
        <f t="shared" si="281"/>
        <v>69887291.180198371</v>
      </c>
      <c r="AS1030" s="13">
        <f t="shared" si="282"/>
        <v>-1.319775579819754E-5</v>
      </c>
      <c r="AV1030" s="13"/>
      <c r="AW1030" s="13">
        <f t="shared" si="283"/>
        <v>39300511.936236553</v>
      </c>
      <c r="AX1030" s="13">
        <f t="shared" si="284"/>
        <v>-4.1736415424735039E-5</v>
      </c>
      <c r="AZ1030" s="13"/>
      <c r="BA1030" s="13"/>
      <c r="BB1030" s="13">
        <f t="shared" si="285"/>
        <v>22100301.962882396</v>
      </c>
      <c r="BC1030" s="13">
        <f t="shared" si="286"/>
        <v>-1.3199660719921653E-4</v>
      </c>
      <c r="BD1030" s="13"/>
      <c r="BE1030" s="13"/>
      <c r="BG1030" s="13">
        <f t="shared" si="287"/>
        <v>12427913.092914158</v>
      </c>
      <c r="BH1030" s="13">
        <f t="shared" si="288"/>
        <v>-4.1755471910766122E-4</v>
      </c>
      <c r="BI1030" s="13"/>
      <c r="BL1030" s="13">
        <f t="shared" si="289"/>
        <v>6988729.1180198397</v>
      </c>
      <c r="BM1030" s="13">
        <f t="shared" si="290"/>
        <v>-1.3218740225411734E-3</v>
      </c>
      <c r="BP1030" s="13"/>
      <c r="BQ1030" s="13">
        <f t="shared" si="291"/>
        <v>99.633299999999991</v>
      </c>
      <c r="BR1030" s="13">
        <f t="shared" si="292"/>
        <v>108.99</v>
      </c>
      <c r="BT1030" s="13"/>
      <c r="BU1030" s="13"/>
      <c r="BV1030" s="13">
        <f t="shared" si="293"/>
        <v>31.50681587988543</v>
      </c>
      <c r="BW1030" s="13">
        <f t="shared" si="294"/>
        <v>344.65664218175147</v>
      </c>
      <c r="CA1030" s="13">
        <f t="shared" si="295"/>
        <v>9.9633299999999974</v>
      </c>
      <c r="CB1030" s="13">
        <f t="shared" si="296"/>
        <v>1089.9000000000001</v>
      </c>
    </row>
    <row r="1031" spans="1:80" x14ac:dyDescent="0.3">
      <c r="A1031" s="13">
        <f t="shared" si="272"/>
        <v>1.2647363474711513E-5</v>
      </c>
      <c r="C1031" s="13" t="str">
        <f>IF(F1031&gt;0,SQRT(Sum_Sq($AI$2,V_rtHz($AH$2)/(1+1/$A1031),V_rtHz($AH$2*$A1031)/(1+$A1031),$AN$2*$AH$2/(1+1/$A1031),$AM$2*SQRT(Sum_Sq(F1031,1/($X$2*D$8*(1+C$1017+F1031/E1031))))/SQRT(Sum_Sq($X$2*F1031*D$8,1)),                   $AQ$2*SQRT(Sum_Sq($AH$2/(1+1/$A1031)+F1031*( 1/(C$1017+1+F1031/E1031)-1)/(1+($X$2*F1031*D$8)^2), (F1031^2*D$8*$X$2+1/($X$2*D$8*(C$1017+1+F1031/E1031           )))/(1+($X$2*F1031*D$8)^2))),           V_rtHz(E1031)/($X$2*D$8*(E1031*C$1017+E1031+F1031)),V_rtHz(F1031)*SQRT(Sum_Sq(E1031*D$8*$X$2*C$1017,1))/($X$2*D$8*(E1031*C$1017+E1031+F1031))))/SQRT(Sum_Sq(1/(1+$A1031)+$AC$2/$I$2-1/(1+(1+F1031/E1031)/C$1017),$X$2/$I$2)),IF(F1032&lt;0,"A",C1032))</f>
        <v>A</v>
      </c>
      <c r="E1031" s="13">
        <f t="shared" si="273"/>
        <v>-1</v>
      </c>
      <c r="F1031" s="12">
        <f t="shared" si="297"/>
        <v>-2</v>
      </c>
      <c r="H1031" s="13" t="str">
        <f>IF(K1031&gt;0,SQRT(Sum_Sq($AI$2,V_rtHz($AH$2)/(1+1/$A1031),V_rtHz($AH$2*$A1031)/(1+$A1031),$AN$2*$AH$2/(1+1/$A1031),$AM$2*SQRT(Sum_Sq(K1031,1/($X$2*I$8*(1+H$1017+K1031/J1031))))/SQRT(Sum_Sq($X$2*K1031*I$8,1)),                   $AQ$2*SQRT(Sum_Sq($AH$2/(1+1/$A1031)+K1031*( 1/(H$1017+1+K1031/J1031)-1)/(1+($X$2*K1031*I$8)^2), (K1031^2*I$8*$X$2+1/($X$2*I$8*(H$1017+1+K1031/J1031           )))/(1+($X$2*K1031*I$8)^2))),           V_rtHz(J1031)/($X$2*I$8*(J1031*H$1017+J1031+K1031)),V_rtHz(K1031)*SQRT(Sum_Sq(J1031*I$8*$X$2*H$1017,1))/($X$2*I$8*(J1031*H$1017+J1031+K1031))))/SQRT(Sum_Sq(1/(1+$A1031)+$AC$2/$I$2-1/(1+(1+K1031/J1031)/H$1017),$X$2/$I$2)),IF(K1032&lt;0,"A",H1032))</f>
        <v>A</v>
      </c>
      <c r="J1031" s="13">
        <f t="shared" si="274"/>
        <v>-1</v>
      </c>
      <c r="K1031" s="12">
        <f t="shared" si="298"/>
        <v>-2</v>
      </c>
      <c r="M1031" s="13" t="str">
        <f>IF(P1031&gt;0,SQRT(Sum_Sq($AI$2,V_rtHz($AH$2)/(1+1/$A1031),V_rtHz($AH$2*$A1031)/(1+$A1031),$AN$2*$AH$2/(1+1/$A1031),$AM$2*SQRT(Sum_Sq(P1031,1/($X$2*N$8*(1+M$1017+P1031/O1031))))/SQRT(Sum_Sq($X$2*P1031*N$8,1)),                   $AQ$2*SQRT(Sum_Sq($AH$2/(1+1/$A1031)+P1031*( 1/(M$1017+1+P1031/O1031)-1)/(1+($X$2*P1031*N$8)^2), (P1031^2*N$8*$X$2+1/($X$2*N$8*(M$1017+1+P1031/O1031           )))/(1+($X$2*P1031*N$8)^2))),           V_rtHz(O1031)/($X$2*N$8*(O1031*M$1017+O1031+P1031)),V_rtHz(P1031)*SQRT(Sum_Sq(O1031*N$8*$X$2*M$1017,1))/($X$2*N$8*(O1031*M$1017+O1031+P1031))))/SQRT(Sum_Sq(1/(1+$A1031)+$AC$2/$I$2-1/(1+(1+P1031/O1031)/M$1017),$X$2/$I$2)),IF(P1032&lt;0,"A",M1032))</f>
        <v>A</v>
      </c>
      <c r="O1031" s="13">
        <f t="shared" si="275"/>
        <v>-1</v>
      </c>
      <c r="P1031" s="12">
        <f t="shared" si="299"/>
        <v>-2</v>
      </c>
      <c r="R1031" s="13" t="str">
        <f>IF(U1031&gt;0,SQRT(Sum_Sq($AI$2,V_rtHz($AH$2)/(1+1/$A1031),V_rtHz($AH$2*$A1031)/(1+$A1031),$AN$2*$AH$2/(1+1/$A1031),$AM$2*SQRT(Sum_Sq(U1031,1/($X$2*S$8*(1+R$1017+U1031/T1031))))/SQRT(Sum_Sq($X$2*U1031*S$8,1)),                   $AQ$2*SQRT(Sum_Sq($AH$2/(1+1/$A1031)+U1031*( 1/(R$1017+1+U1031/T1031)-1)/(1+($X$2*U1031*S$8)^2), (U1031^2*S$8*$X$2+1/($X$2*S$8*(R$1017+1+U1031/T1031           )))/(1+($X$2*U1031*S$8)^2))),           V_rtHz(T1031)/($X$2*S$8*(T1031*R$1017+T1031+U1031)),V_rtHz(U1031)*SQRT(Sum_Sq(T1031*S$8*$X$2*R$1017,1))/($X$2*S$8*(T1031*R$1017+T1031+U1031))))/SQRT(Sum_Sq(1/(1+$A1031)+$AC$2/$I$2-1/(1+(1+U1031/T1031)/R$1017),$X$2/$I$2)),IF(U1032&lt;0,"A",R1032))</f>
        <v>A</v>
      </c>
      <c r="T1031" s="13">
        <f t="shared" si="276"/>
        <v>-1</v>
      </c>
      <c r="U1031" s="12">
        <f t="shared" si="300"/>
        <v>-2</v>
      </c>
      <c r="X1031" s="13" t="str">
        <f>IF(AA1031&gt;0,SQRT(Sum_Sq($AI$2,V_rtHz($AH$2)/(1+1/$A1031),V_rtHz($AH$2*$A1031)/(1+$A1031),$AN$2*$AH$2/(1+1/$A1031),$AM$2*SQRT(Sum_Sq(AA1031,1/($X$2*Y$8*(1+X$1017+AA1031/Z1031))))/SQRT(Sum_Sq($X$2*AA1031*Y$8,1)),                   $AQ$2*SQRT(Sum_Sq($AH$2/(1+1/$A1031)+AA1031*( 1/(X$1017+1+AA1031/Z1031)-1)/(1+($X$2*AA1031*Y$8)^2), (AA1031^2*Y$8*$X$2+1/($X$2*Y$8*(X$1017+1+AA1031/Z1031           )))/(1+($X$2*AA1031*Y$8)^2))),           V_rtHz(Z1031)/($X$2*Y$8*(Z1031*X$1017+Z1031+AA1031)),V_rtHz(AA1031)*SQRT(Sum_Sq(Z1031*Y$8*$X$2*X$1017,1))/($X$2*Y$8*(Z1031*X$1017+Z1031+AA1031))))/SQRT(Sum_Sq(1/(1+$A1031)+$AC$2/$I$2-1/(1+(1+AA1031/Z1031)/X$1017),$X$2/$I$2)),IF(AA1032&lt;0,"A",X1032))</f>
        <v>A</v>
      </c>
      <c r="Z1031" s="13">
        <f t="shared" si="277"/>
        <v>-1</v>
      </c>
      <c r="AA1031" s="12">
        <f t="shared" si="301"/>
        <v>-2</v>
      </c>
      <c r="AC1031" s="13">
        <f>IF(AF1031&gt;0,SQRT(Sum_Sq($AI$2,V_rtHz($AH$2)/(1+1/$A1031),V_rtHz($AH$2*$A1031)/(1+$A1031),$AN$2*$AH$2/(1+1/$A1031),$AM$2*SQRT(Sum_Sq(AF1031,1/($X$2*AD$8*(1+AC$1017+AF1031/AE1031))))/SQRT(Sum_Sq($X$2*AF1031*AD$8,1)),                   $AQ$2*SQRT(Sum_Sq($AH$2/(1+1/$A1031)+AF1031*( 1/(AC$1017+1+AF1031/AE1031)-1)/(1+($X$2*AF1031*AD$8)^2), (AF1031^2*AD$8*$X$2+1/($X$2*AD$8*(AC$1017+1+AF1031/AE1031           )))/(1+($X$2*AF1031*AD$8)^2))),           V_rtHz(AE1031)/($X$2*AD$8*(AE1031*AC$1017+AE1031+AF1031)),V_rtHz(AF1031)*SQRT(Sum_Sq(AE1031*AD$8*$X$2*AC$1017,1))/($X$2*AD$8*(AE1031*AC$1017+AE1031+AF1031))))/SQRT(Sum_Sq(1/(1+$A1031)+$AC$2/$I$2-1/(1+(1+AF1031/AE1031)/AC$1017),$X$2/$I$2)),IF(AF1032&lt;0,"A",AC1032))</f>
        <v>6.9029079208302079E-6</v>
      </c>
      <c r="AE1031" s="13">
        <f t="shared" si="278"/>
        <v>19506.052386964922</v>
      </c>
      <c r="AF1031" s="12">
        <f t="shared" si="302"/>
        <v>159532.06787068455</v>
      </c>
      <c r="AG1031" s="13"/>
      <c r="AH1031" s="13">
        <f>IF(AK1031&gt;0,SQRT(Sum_Sq($AI$2,V_rtHz($AH$2)/(1+1/$A1031),V_rtHz($AH$2*$A1031)/(1+$A1031),$AN$2*$AH$2/(1+1/$A1031),$AM$2*SQRT(Sum_Sq(AK1031,1/($X$2*AI$8*(1+AH$1017+AK1031/AJ1031))))/SQRT(Sum_Sq($X$2*AK1031*AI$8,1)),                   $AQ$2*SQRT(Sum_Sq($AH$2/(1+1/$A1031)+AK1031*( 1/(AH$1017+1+AK1031/AJ1031)-1)/(1+($X$2*AK1031*AI$8)^2), (AK1031^2*AI$8*$X$2+1/($X$2*AI$8*(AH$1017+1+AK1031/AJ1031           )))/(1+($X$2*AK1031*AI$8)^2))),           V_rtHz(AJ1031)/($X$2*AI$8*(AJ1031*AH$1017+AJ1031+AK1031)),V_rtHz(AK1031)*SQRT(Sum_Sq(AJ1031*AI$8*$X$2*AH$1017,1))/($X$2*AI$8*(AJ1031*AH$1017+AJ1031+AK1031))))/SQRT(Sum_Sq(1/(1+$A1031)+$AC$2/$I$2-1/(1+(1+AK1031/AJ1031)/AH$1017),$X$2/$I$2)),IF(AK1032&lt;0,"A",AH1032))</f>
        <v>1.1625404623081259E-5</v>
      </c>
      <c r="AI1031" s="13"/>
      <c r="AJ1031" s="13">
        <f t="shared" si="279"/>
        <v>17952.541363489006</v>
      </c>
      <c r="AK1031" s="12">
        <f t="shared" si="303"/>
        <v>548139.93608757947</v>
      </c>
      <c r="AM1031" s="13">
        <f>IF(AP1031&gt;0,SQRT(Sum_Sq($AI$2,V_rtHz($AH$2)/(1+1/$A1031),V_rtHz($AH$2*$A1031)/(1+$A1031),$AN$2*$AH$2/(1+1/$A1031),$AM$2*SQRT(Sum_Sq(AP1031,1/($X$2*AN$8*(1+AM$1017+AP1031/AO1031))))/SQRT(Sum_Sq($X$2*AP1031*AN$8,1)),                   $AQ$2*SQRT(Sum_Sq($AH$2/(1+1/$A1031)+AP1031*( 1/(AM$1017+1+AP1031/AO1031)-1)/(1+($X$2*AP1031*AN$8)^2), (AP1031^2*AN$8*$X$2+1/($X$2*AN$8*(AM$1017+1+AP1031/AO1031           )))/(1+($X$2*AP1031*AN$8)^2))),           V_rtHz(AO1031)/($X$2*AN$8*(AO1031*AM$1017+AO1031+AP1031)),V_rtHz(AP1031)*SQRT(Sum_Sq(AO1031*AN$8*$X$2*AM$1017,1))/($X$2*AN$8*(AO1031*AM$1017+AO1031+AP1031))))/SQRT(Sum_Sq(1/(1+$A1031)+$AC$2/$I$2-1/(1+(1+AP1031/AO1031)/AM$1017),$X$2/$I$2)),IF(AP1032&lt;0,"A",AM1032))</f>
        <v>2.036877561372491E-5</v>
      </c>
      <c r="AO1031" s="13">
        <f t="shared" si="280"/>
        <v>17555.982800668946</v>
      </c>
      <c r="AP1031" s="12">
        <f t="shared" si="304"/>
        <v>1772524.4485702303</v>
      </c>
      <c r="AR1031" s="13">
        <f t="shared" si="281"/>
        <v>69887291.180198371</v>
      </c>
      <c r="AS1031" s="13">
        <f t="shared" si="282"/>
        <v>-1.319775874222892E-5</v>
      </c>
      <c r="AV1031" s="13"/>
      <c r="AW1031" s="13">
        <f t="shared" si="283"/>
        <v>39300511.936236553</v>
      </c>
      <c r="AX1031" s="13">
        <f t="shared" si="284"/>
        <v>-4.1736444867104676E-5</v>
      </c>
      <c r="AZ1031" s="13"/>
      <c r="BA1031" s="13"/>
      <c r="BB1031" s="13">
        <f t="shared" si="285"/>
        <v>22100301.962882396</v>
      </c>
      <c r="BC1031" s="13">
        <f t="shared" si="286"/>
        <v>-1.3199690168793845E-4</v>
      </c>
      <c r="BD1031" s="13"/>
      <c r="BE1031" s="13"/>
      <c r="BG1031" s="13">
        <f t="shared" si="287"/>
        <v>12427913.092914158</v>
      </c>
      <c r="BH1031" s="13">
        <f t="shared" si="288"/>
        <v>-4.1755766605258514E-4</v>
      </c>
      <c r="BI1031" s="13"/>
      <c r="BL1031" s="13">
        <f t="shared" si="289"/>
        <v>6988729.1180198397</v>
      </c>
      <c r="BM1031" s="13">
        <f t="shared" si="290"/>
        <v>-1.3219035572028758E-3</v>
      </c>
      <c r="BP1031" s="13"/>
      <c r="BQ1031" s="13">
        <f t="shared" si="291"/>
        <v>99.633300000000006</v>
      </c>
      <c r="BR1031" s="13">
        <f t="shared" si="292"/>
        <v>108.98999999999998</v>
      </c>
      <c r="BT1031" s="13"/>
      <c r="BU1031" s="13"/>
      <c r="BV1031" s="13">
        <f t="shared" si="293"/>
        <v>31.50681587988543</v>
      </c>
      <c r="BW1031" s="13">
        <f t="shared" si="294"/>
        <v>344.65664218175147</v>
      </c>
      <c r="CA1031" s="13">
        <f t="shared" si="295"/>
        <v>9.9633299999999974</v>
      </c>
      <c r="CB1031" s="13">
        <f t="shared" si="296"/>
        <v>1089.9000000000001</v>
      </c>
    </row>
    <row r="1032" spans="1:80" x14ac:dyDescent="0.3">
      <c r="A1032" s="13">
        <f t="shared" si="272"/>
        <v>1.2823305826560215E-5</v>
      </c>
      <c r="C1032" s="13" t="str">
        <f>IF(F1032&gt;0,SQRT(Sum_Sq($AI$2,V_rtHz($AH$2)/(1+1/$A1032),V_rtHz($AH$2*$A1032)/(1+$A1032),$AN$2*$AH$2/(1+1/$A1032),$AM$2*SQRT(Sum_Sq(F1032,1/($X$2*D$8*(1+C$1017+F1032/E1032))))/SQRT(Sum_Sq($X$2*F1032*D$8,1)),                   $AQ$2*SQRT(Sum_Sq($AH$2/(1+1/$A1032)+F1032*( 1/(C$1017+1+F1032/E1032)-1)/(1+($X$2*F1032*D$8)^2), (F1032^2*D$8*$X$2+1/($X$2*D$8*(C$1017+1+F1032/E1032           )))/(1+($X$2*F1032*D$8)^2))),           V_rtHz(E1032)/($X$2*D$8*(E1032*C$1017+E1032+F1032)),V_rtHz(F1032)*SQRT(Sum_Sq(E1032*D$8*$X$2*C$1017,1))/($X$2*D$8*(E1032*C$1017+E1032+F1032))))/SQRT(Sum_Sq(1/(1+$A1032)+$AC$2/$I$2-1/(1+(1+F1032/E1032)/C$1017),$X$2/$I$2)),IF(F1033&lt;0,"A",C1033))</f>
        <v>A</v>
      </c>
      <c r="E1032" s="13">
        <f t="shared" si="273"/>
        <v>-1</v>
      </c>
      <c r="F1032" s="12">
        <f t="shared" si="297"/>
        <v>-2</v>
      </c>
      <c r="H1032" s="13" t="str">
        <f>IF(K1032&gt;0,SQRT(Sum_Sq($AI$2,V_rtHz($AH$2)/(1+1/$A1032),V_rtHz($AH$2*$A1032)/(1+$A1032),$AN$2*$AH$2/(1+1/$A1032),$AM$2*SQRT(Sum_Sq(K1032,1/($X$2*I$8*(1+H$1017+K1032/J1032))))/SQRT(Sum_Sq($X$2*K1032*I$8,1)),                   $AQ$2*SQRT(Sum_Sq($AH$2/(1+1/$A1032)+K1032*( 1/(H$1017+1+K1032/J1032)-1)/(1+($X$2*K1032*I$8)^2), (K1032^2*I$8*$X$2+1/($X$2*I$8*(H$1017+1+K1032/J1032           )))/(1+($X$2*K1032*I$8)^2))),           V_rtHz(J1032)/($X$2*I$8*(J1032*H$1017+J1032+K1032)),V_rtHz(K1032)*SQRT(Sum_Sq(J1032*I$8*$X$2*H$1017,1))/($X$2*I$8*(J1032*H$1017+J1032+K1032))))/SQRT(Sum_Sq(1/(1+$A1032)+$AC$2/$I$2-1/(1+(1+K1032/J1032)/H$1017),$X$2/$I$2)),IF(K1033&lt;0,"A",H1033))</f>
        <v>A</v>
      </c>
      <c r="J1032" s="13">
        <f t="shared" si="274"/>
        <v>-1</v>
      </c>
      <c r="K1032" s="12">
        <f t="shared" si="298"/>
        <v>-2</v>
      </c>
      <c r="M1032" s="13" t="str">
        <f>IF(P1032&gt;0,SQRT(Sum_Sq($AI$2,V_rtHz($AH$2)/(1+1/$A1032),V_rtHz($AH$2*$A1032)/(1+$A1032),$AN$2*$AH$2/(1+1/$A1032),$AM$2*SQRT(Sum_Sq(P1032,1/($X$2*N$8*(1+M$1017+P1032/O1032))))/SQRT(Sum_Sq($X$2*P1032*N$8,1)),                   $AQ$2*SQRT(Sum_Sq($AH$2/(1+1/$A1032)+P1032*( 1/(M$1017+1+P1032/O1032)-1)/(1+($X$2*P1032*N$8)^2), (P1032^2*N$8*$X$2+1/($X$2*N$8*(M$1017+1+P1032/O1032           )))/(1+($X$2*P1032*N$8)^2))),           V_rtHz(O1032)/($X$2*N$8*(O1032*M$1017+O1032+P1032)),V_rtHz(P1032)*SQRT(Sum_Sq(O1032*N$8*$X$2*M$1017,1))/($X$2*N$8*(O1032*M$1017+O1032+P1032))))/SQRT(Sum_Sq(1/(1+$A1032)+$AC$2/$I$2-1/(1+(1+P1032/O1032)/M$1017),$X$2/$I$2)),IF(P1033&lt;0,"A",M1033))</f>
        <v>A</v>
      </c>
      <c r="O1032" s="13">
        <f t="shared" si="275"/>
        <v>-1</v>
      </c>
      <c r="P1032" s="12">
        <f t="shared" si="299"/>
        <v>-2</v>
      </c>
      <c r="R1032" s="13" t="str">
        <f>IF(U1032&gt;0,SQRT(Sum_Sq($AI$2,V_rtHz($AH$2)/(1+1/$A1032),V_rtHz($AH$2*$A1032)/(1+$A1032),$AN$2*$AH$2/(1+1/$A1032),$AM$2*SQRT(Sum_Sq(U1032,1/($X$2*S$8*(1+R$1017+U1032/T1032))))/SQRT(Sum_Sq($X$2*U1032*S$8,1)),                   $AQ$2*SQRT(Sum_Sq($AH$2/(1+1/$A1032)+U1032*( 1/(R$1017+1+U1032/T1032)-1)/(1+($X$2*U1032*S$8)^2), (U1032^2*S$8*$X$2+1/($X$2*S$8*(R$1017+1+U1032/T1032           )))/(1+($X$2*U1032*S$8)^2))),           V_rtHz(T1032)/($X$2*S$8*(T1032*R$1017+T1032+U1032)),V_rtHz(U1032)*SQRT(Sum_Sq(T1032*S$8*$X$2*R$1017,1))/($X$2*S$8*(T1032*R$1017+T1032+U1032))))/SQRT(Sum_Sq(1/(1+$A1032)+$AC$2/$I$2-1/(1+(1+U1032/T1032)/R$1017),$X$2/$I$2)),IF(U1033&lt;0,"A",R1033))</f>
        <v>A</v>
      </c>
      <c r="T1032" s="13">
        <f t="shared" si="276"/>
        <v>-1</v>
      </c>
      <c r="U1032" s="12">
        <f t="shared" si="300"/>
        <v>-2</v>
      </c>
      <c r="X1032" s="13" t="str">
        <f>IF(AA1032&gt;0,SQRT(Sum_Sq($AI$2,V_rtHz($AH$2)/(1+1/$A1032),V_rtHz($AH$2*$A1032)/(1+$A1032),$AN$2*$AH$2/(1+1/$A1032),$AM$2*SQRT(Sum_Sq(AA1032,1/($X$2*Y$8*(1+X$1017+AA1032/Z1032))))/SQRT(Sum_Sq($X$2*AA1032*Y$8,1)),                   $AQ$2*SQRT(Sum_Sq($AH$2/(1+1/$A1032)+AA1032*( 1/(X$1017+1+AA1032/Z1032)-1)/(1+($X$2*AA1032*Y$8)^2), (AA1032^2*Y$8*$X$2+1/($X$2*Y$8*(X$1017+1+AA1032/Z1032           )))/(1+($X$2*AA1032*Y$8)^2))),           V_rtHz(Z1032)/($X$2*Y$8*(Z1032*X$1017+Z1032+AA1032)),V_rtHz(AA1032)*SQRT(Sum_Sq(Z1032*Y$8*$X$2*X$1017,1))/($X$2*Y$8*(Z1032*X$1017+Z1032+AA1032))))/SQRT(Sum_Sq(1/(1+$A1032)+$AC$2/$I$2-1/(1+(1+AA1032/Z1032)/X$1017),$X$2/$I$2)),IF(AA1033&lt;0,"A",X1033))</f>
        <v>A</v>
      </c>
      <c r="Z1032" s="13">
        <f t="shared" si="277"/>
        <v>-1</v>
      </c>
      <c r="AA1032" s="12">
        <f t="shared" si="301"/>
        <v>-2</v>
      </c>
      <c r="AC1032" s="13">
        <f>IF(AF1032&gt;0,SQRT(Sum_Sq($AI$2,V_rtHz($AH$2)/(1+1/$A1032),V_rtHz($AH$2*$A1032)/(1+$A1032),$AN$2*$AH$2/(1+1/$A1032),$AM$2*SQRT(Sum_Sq(AF1032,1/($X$2*AD$8*(1+AC$1017+AF1032/AE1032))))/SQRT(Sum_Sq($X$2*AF1032*AD$8,1)),                   $AQ$2*SQRT(Sum_Sq($AH$2/(1+1/$A1032)+AF1032*( 1/(AC$1017+1+AF1032/AE1032)-1)/(1+($X$2*AF1032*AD$8)^2), (AF1032^2*AD$8*$X$2+1/($X$2*AD$8*(AC$1017+1+AF1032/AE1032           )))/(1+($X$2*AF1032*AD$8)^2))),           V_rtHz(AE1032)/($X$2*AD$8*(AE1032*AC$1017+AE1032+AF1032)),V_rtHz(AF1032)*SQRT(Sum_Sq(AE1032*AD$8*$X$2*AC$1017,1))/($X$2*AD$8*(AE1032*AC$1017+AE1032+AF1032))))/SQRT(Sum_Sq(1/(1+$A1032)+$AC$2/$I$2-1/(1+(1+AF1032/AE1032)/AC$1017),$X$2/$I$2)),IF(AF1033&lt;0,"A",AC1033))</f>
        <v>6.9028044174649004E-6</v>
      </c>
      <c r="AE1032" s="13">
        <f t="shared" si="278"/>
        <v>19505.470649814066</v>
      </c>
      <c r="AF1032" s="12">
        <f t="shared" si="302"/>
        <v>159536.82580410226</v>
      </c>
      <c r="AG1032" s="13"/>
      <c r="AH1032" s="13">
        <f>IF(AK1032&gt;0,SQRT(Sum_Sq($AI$2,V_rtHz($AH$2)/(1+1/$A1032),V_rtHz($AH$2*$A1032)/(1+$A1032),$AN$2*$AH$2/(1+1/$A1032),$AM$2*SQRT(Sum_Sq(AK1032,1/($X$2*AI$8*(1+AH$1017+AK1032/AJ1032))))/SQRT(Sum_Sq($X$2*AK1032*AI$8,1)),                   $AQ$2*SQRT(Sum_Sq($AH$2/(1+1/$A1032)+AK1032*( 1/(AH$1017+1+AK1032/AJ1032)-1)/(1+($X$2*AK1032*AI$8)^2), (AK1032^2*AI$8*$X$2+1/($X$2*AI$8*(AH$1017+1+AK1032/AJ1032           )))/(1+($X$2*AK1032*AI$8)^2))),           V_rtHz(AJ1032)/($X$2*AI$8*(AJ1032*AH$1017+AJ1032+AK1032)),V_rtHz(AK1032)*SQRT(Sum_Sq(AJ1032*AI$8*$X$2*AH$1017,1))/($X$2*AI$8*(AJ1032*AH$1017+AJ1032+AK1032))))/SQRT(Sum_Sq(1/(1+$A1032)+$AC$2/$I$2-1/(1+(1+AK1032/AJ1032)/AH$1017),$X$2/$I$2)),IF(AK1033&lt;0,"A",AH1033))</f>
        <v>1.1625274712368625E-5</v>
      </c>
      <c r="AI1032" s="13"/>
      <c r="AJ1032" s="13">
        <f t="shared" si="279"/>
        <v>17952.12960541901</v>
      </c>
      <c r="AK1032" s="12">
        <f t="shared" si="303"/>
        <v>548152.50847019546</v>
      </c>
      <c r="AM1032" s="13">
        <f>IF(AP1032&gt;0,SQRT(Sum_Sq($AI$2,V_rtHz($AH$2)/(1+1/$A1032),V_rtHz($AH$2*$A1032)/(1+$A1032),$AN$2*$AH$2/(1+1/$A1032),$AM$2*SQRT(Sum_Sq(AP1032,1/($X$2*AN$8*(1+AM$1017+AP1032/AO1032))))/SQRT(Sum_Sq($X$2*AP1032*AN$8,1)),                   $AQ$2*SQRT(Sum_Sq($AH$2/(1+1/$A1032)+AP1032*( 1/(AM$1017+1+AP1032/AO1032)-1)/(1+($X$2*AP1032*AN$8)^2), (AP1032^2*AN$8*$X$2+1/($X$2*AN$8*(AM$1017+1+AP1032/AO1032           )))/(1+($X$2*AP1032*AN$8)^2))),           V_rtHz(AO1032)/($X$2*AN$8*(AO1032*AM$1017+AO1032+AP1032)),V_rtHz(AP1032)*SQRT(Sum_Sq(AO1032*AN$8*$X$2*AM$1017,1))/($X$2*AN$8*(AO1032*AM$1017+AO1032+AP1032))))/SQRT(Sum_Sq(1/(1+$A1032)+$AC$2/$I$2-1/(1+(1+AP1032/AO1032)/AM$1017),$X$2/$I$2)),IF(AP1033&lt;0,"A",AM1033))</f>
        <v>2.0368564971877003E-5</v>
      </c>
      <c r="AO1032" s="13">
        <f t="shared" si="280"/>
        <v>17555.606574274145</v>
      </c>
      <c r="AP1032" s="12">
        <f t="shared" si="304"/>
        <v>1772562.4347531719</v>
      </c>
      <c r="AR1032" s="13">
        <f t="shared" si="281"/>
        <v>69887291.180198371</v>
      </c>
      <c r="AS1032" s="13">
        <f t="shared" si="282"/>
        <v>-1.3197761727217197E-5</v>
      </c>
      <c r="AV1032" s="13"/>
      <c r="AW1032" s="13">
        <f t="shared" si="283"/>
        <v>39300511.936236553</v>
      </c>
      <c r="AX1032" s="13">
        <f t="shared" si="284"/>
        <v>-4.1736474719100897E-5</v>
      </c>
      <c r="AZ1032" s="13"/>
      <c r="BA1032" s="13"/>
      <c r="BB1032" s="13">
        <f t="shared" si="285"/>
        <v>22100301.962882396</v>
      </c>
      <c r="BC1032" s="13">
        <f t="shared" si="286"/>
        <v>-1.3199720027474814E-4</v>
      </c>
      <c r="BD1032" s="13"/>
      <c r="BE1032" s="13"/>
      <c r="BG1032" s="13">
        <f t="shared" si="287"/>
        <v>12427913.092914158</v>
      </c>
      <c r="BH1032" s="13">
        <f t="shared" si="288"/>
        <v>-4.1756065403606574E-4</v>
      </c>
      <c r="BI1032" s="13"/>
      <c r="BL1032" s="13">
        <f t="shared" si="289"/>
        <v>6988729.1180198397</v>
      </c>
      <c r="BM1032" s="13">
        <f t="shared" si="290"/>
        <v>-1.3219335040801359E-3</v>
      </c>
      <c r="BP1032" s="13"/>
      <c r="BQ1032" s="13">
        <f t="shared" si="291"/>
        <v>99.633300000000006</v>
      </c>
      <c r="BR1032" s="13">
        <f t="shared" si="292"/>
        <v>108.99</v>
      </c>
      <c r="BT1032" s="13"/>
      <c r="BU1032" s="13"/>
      <c r="BV1032" s="13">
        <f t="shared" si="293"/>
        <v>31.50681587988543</v>
      </c>
      <c r="BW1032" s="13">
        <f t="shared" si="294"/>
        <v>344.65664218175147</v>
      </c>
      <c r="CA1032" s="13">
        <f t="shared" si="295"/>
        <v>9.9633299999999974</v>
      </c>
      <c r="CB1032" s="13">
        <f t="shared" si="296"/>
        <v>1089.9000000000001</v>
      </c>
    </row>
    <row r="1033" spans="1:80" x14ac:dyDescent="0.3">
      <c r="A1033" s="13">
        <f t="shared" si="272"/>
        <v>1.3001695780332903E-5</v>
      </c>
      <c r="C1033" s="13" t="str">
        <f>IF(F1033&gt;0,SQRT(Sum_Sq($AI$2,V_rtHz($AH$2)/(1+1/$A1033),V_rtHz($AH$2*$A1033)/(1+$A1033),$AN$2*$AH$2/(1+1/$A1033),$AM$2*SQRT(Sum_Sq(F1033,1/($X$2*D$8*(1+C$1017+F1033/E1033))))/SQRT(Sum_Sq($X$2*F1033*D$8,1)),                   $AQ$2*SQRT(Sum_Sq($AH$2/(1+1/$A1033)+F1033*( 1/(C$1017+1+F1033/E1033)-1)/(1+($X$2*F1033*D$8)^2), (F1033^2*D$8*$X$2+1/($X$2*D$8*(C$1017+1+F1033/E1033           )))/(1+($X$2*F1033*D$8)^2))),           V_rtHz(E1033)/($X$2*D$8*(E1033*C$1017+E1033+F1033)),V_rtHz(F1033)*SQRT(Sum_Sq(E1033*D$8*$X$2*C$1017,1))/($X$2*D$8*(E1033*C$1017+E1033+F1033))))/SQRT(Sum_Sq(1/(1+$A1033)+$AC$2/$I$2-1/(1+(1+F1033/E1033)/C$1017),$X$2/$I$2)),IF(F1034&lt;0,"A",C1034))</f>
        <v>A</v>
      </c>
      <c r="E1033" s="13">
        <f t="shared" si="273"/>
        <v>-1</v>
      </c>
      <c r="F1033" s="12">
        <f t="shared" si="297"/>
        <v>-2</v>
      </c>
      <c r="H1033" s="13" t="str">
        <f>IF(K1033&gt;0,SQRT(Sum_Sq($AI$2,V_rtHz($AH$2)/(1+1/$A1033),V_rtHz($AH$2*$A1033)/(1+$A1033),$AN$2*$AH$2/(1+1/$A1033),$AM$2*SQRT(Sum_Sq(K1033,1/($X$2*I$8*(1+H$1017+K1033/J1033))))/SQRT(Sum_Sq($X$2*K1033*I$8,1)),                   $AQ$2*SQRT(Sum_Sq($AH$2/(1+1/$A1033)+K1033*( 1/(H$1017+1+K1033/J1033)-1)/(1+($X$2*K1033*I$8)^2), (K1033^2*I$8*$X$2+1/($X$2*I$8*(H$1017+1+K1033/J1033           )))/(1+($X$2*K1033*I$8)^2))),           V_rtHz(J1033)/($X$2*I$8*(J1033*H$1017+J1033+K1033)),V_rtHz(K1033)*SQRT(Sum_Sq(J1033*I$8*$X$2*H$1017,1))/($X$2*I$8*(J1033*H$1017+J1033+K1033))))/SQRT(Sum_Sq(1/(1+$A1033)+$AC$2/$I$2-1/(1+(1+K1033/J1033)/H$1017),$X$2/$I$2)),IF(K1034&lt;0,"A",H1034))</f>
        <v>A</v>
      </c>
      <c r="J1033" s="13">
        <f t="shared" si="274"/>
        <v>-1</v>
      </c>
      <c r="K1033" s="12">
        <f t="shared" si="298"/>
        <v>-2</v>
      </c>
      <c r="M1033" s="13" t="str">
        <f>IF(P1033&gt;0,SQRT(Sum_Sq($AI$2,V_rtHz($AH$2)/(1+1/$A1033),V_rtHz($AH$2*$A1033)/(1+$A1033),$AN$2*$AH$2/(1+1/$A1033),$AM$2*SQRT(Sum_Sq(P1033,1/($X$2*N$8*(1+M$1017+P1033/O1033))))/SQRT(Sum_Sq($X$2*P1033*N$8,1)),                   $AQ$2*SQRT(Sum_Sq($AH$2/(1+1/$A1033)+P1033*( 1/(M$1017+1+P1033/O1033)-1)/(1+($X$2*P1033*N$8)^2), (P1033^2*N$8*$X$2+1/($X$2*N$8*(M$1017+1+P1033/O1033           )))/(1+($X$2*P1033*N$8)^2))),           V_rtHz(O1033)/($X$2*N$8*(O1033*M$1017+O1033+P1033)),V_rtHz(P1033)*SQRT(Sum_Sq(O1033*N$8*$X$2*M$1017,1))/($X$2*N$8*(O1033*M$1017+O1033+P1033))))/SQRT(Sum_Sq(1/(1+$A1033)+$AC$2/$I$2-1/(1+(1+P1033/O1033)/M$1017),$X$2/$I$2)),IF(P1034&lt;0,"A",M1034))</f>
        <v>A</v>
      </c>
      <c r="O1033" s="13">
        <f t="shared" si="275"/>
        <v>-1</v>
      </c>
      <c r="P1033" s="12">
        <f t="shared" si="299"/>
        <v>-2</v>
      </c>
      <c r="R1033" s="13" t="str">
        <f>IF(U1033&gt;0,SQRT(Sum_Sq($AI$2,V_rtHz($AH$2)/(1+1/$A1033),V_rtHz($AH$2*$A1033)/(1+$A1033),$AN$2*$AH$2/(1+1/$A1033),$AM$2*SQRT(Sum_Sq(U1033,1/($X$2*S$8*(1+R$1017+U1033/T1033))))/SQRT(Sum_Sq($X$2*U1033*S$8,1)),                   $AQ$2*SQRT(Sum_Sq($AH$2/(1+1/$A1033)+U1033*( 1/(R$1017+1+U1033/T1033)-1)/(1+($X$2*U1033*S$8)^2), (U1033^2*S$8*$X$2+1/($X$2*S$8*(R$1017+1+U1033/T1033           )))/(1+($X$2*U1033*S$8)^2))),           V_rtHz(T1033)/($X$2*S$8*(T1033*R$1017+T1033+U1033)),V_rtHz(U1033)*SQRT(Sum_Sq(T1033*S$8*$X$2*R$1017,1))/($X$2*S$8*(T1033*R$1017+T1033+U1033))))/SQRT(Sum_Sq(1/(1+$A1033)+$AC$2/$I$2-1/(1+(1+U1033/T1033)/R$1017),$X$2/$I$2)),IF(U1034&lt;0,"A",R1034))</f>
        <v>A</v>
      </c>
      <c r="T1033" s="13">
        <f t="shared" si="276"/>
        <v>-1</v>
      </c>
      <c r="U1033" s="12">
        <f t="shared" si="300"/>
        <v>-2</v>
      </c>
      <c r="X1033" s="13" t="str">
        <f>IF(AA1033&gt;0,SQRT(Sum_Sq($AI$2,V_rtHz($AH$2)/(1+1/$A1033),V_rtHz($AH$2*$A1033)/(1+$A1033),$AN$2*$AH$2/(1+1/$A1033),$AM$2*SQRT(Sum_Sq(AA1033,1/($X$2*Y$8*(1+X$1017+AA1033/Z1033))))/SQRT(Sum_Sq($X$2*AA1033*Y$8,1)),                   $AQ$2*SQRT(Sum_Sq($AH$2/(1+1/$A1033)+AA1033*( 1/(X$1017+1+AA1033/Z1033)-1)/(1+($X$2*AA1033*Y$8)^2), (AA1033^2*Y$8*$X$2+1/($X$2*Y$8*(X$1017+1+AA1033/Z1033           )))/(1+($X$2*AA1033*Y$8)^2))),           V_rtHz(Z1033)/($X$2*Y$8*(Z1033*X$1017+Z1033+AA1033)),V_rtHz(AA1033)*SQRT(Sum_Sq(Z1033*Y$8*$X$2*X$1017,1))/($X$2*Y$8*(Z1033*X$1017+Z1033+AA1033))))/SQRT(Sum_Sq(1/(1+$A1033)+$AC$2/$I$2-1/(1+(1+AA1033/Z1033)/X$1017),$X$2/$I$2)),IF(AA1034&lt;0,"A",X1034))</f>
        <v>A</v>
      </c>
      <c r="Z1033" s="13">
        <f t="shared" si="277"/>
        <v>-1</v>
      </c>
      <c r="AA1033" s="12">
        <f t="shared" si="301"/>
        <v>-2</v>
      </c>
      <c r="AC1033" s="13">
        <f>IF(AF1033&gt;0,SQRT(Sum_Sq($AI$2,V_rtHz($AH$2)/(1+1/$A1033),V_rtHz($AH$2*$A1033)/(1+$A1033),$AN$2*$AH$2/(1+1/$A1033),$AM$2*SQRT(Sum_Sq(AF1033,1/($X$2*AD$8*(1+AC$1017+AF1033/AE1033))))/SQRT(Sum_Sq($X$2*AF1033*AD$8,1)),                   $AQ$2*SQRT(Sum_Sq($AH$2/(1+1/$A1033)+AF1033*( 1/(AC$1017+1+AF1033/AE1033)-1)/(1+($X$2*AF1033*AD$8)^2), (AF1033^2*AD$8*$X$2+1/($X$2*AD$8*(AC$1017+1+AF1033/AE1033           )))/(1+($X$2*AF1033*AD$8)^2))),           V_rtHz(AE1033)/($X$2*AD$8*(AE1033*AC$1017+AE1033+AF1033)),V_rtHz(AF1033)*SQRT(Sum_Sq(AE1033*AD$8*$X$2*AC$1017,1))/($X$2*AD$8*(AE1033*AC$1017+AE1033+AF1033))))/SQRT(Sum_Sq(1/(1+$A1033)+$AC$2/$I$2-1/(1+(1+AF1033/AE1033)/AC$1017),$X$2/$I$2)),IF(AF1034&lt;0,"A",AC1034))</f>
        <v>6.9026994864169757E-6</v>
      </c>
      <c r="AE1033" s="13">
        <f t="shared" si="278"/>
        <v>19504.880895585145</v>
      </c>
      <c r="AF1033" s="12">
        <f t="shared" si="302"/>
        <v>159541.64959760249</v>
      </c>
      <c r="AG1033" s="13"/>
      <c r="AH1033" s="13">
        <f>IF(AK1033&gt;0,SQRT(Sum_Sq($AI$2,V_rtHz($AH$2)/(1+1/$A1033),V_rtHz($AH$2*$A1033)/(1+$A1033),$AN$2*$AH$2/(1+1/$A1033),$AM$2*SQRT(Sum_Sq(AK1033,1/($X$2*AI$8*(1+AH$1017+AK1033/AJ1033))))/SQRT(Sum_Sq($X$2*AK1033*AI$8,1)),                   $AQ$2*SQRT(Sum_Sq($AH$2/(1+1/$A1033)+AK1033*( 1/(AH$1017+1+AK1033/AJ1033)-1)/(1+($X$2*AK1033*AI$8)^2), (AK1033^2*AI$8*$X$2+1/($X$2*AI$8*(AH$1017+1+AK1033/AJ1033           )))/(1+($X$2*AK1033*AI$8)^2))),           V_rtHz(AJ1033)/($X$2*AI$8*(AJ1033*AH$1017+AJ1033+AK1033)),V_rtHz(AK1033)*SQRT(Sum_Sq(AJ1033*AI$8*$X$2*AH$1017,1))/($X$2*AI$8*(AJ1033*AH$1017+AJ1033+AK1033))))/SQRT(Sum_Sq(1/(1+$A1033)+$AC$2/$I$2-1/(1+(1+AK1033/AJ1033)/AH$1017),$X$2/$I$2)),IF(AK1034&lt;0,"A",AH1034))</f>
        <v>1.162514300547719E-5</v>
      </c>
      <c r="AI1033" s="13"/>
      <c r="AJ1033" s="13">
        <f t="shared" si="279"/>
        <v>17951.712158408645</v>
      </c>
      <c r="AK1033" s="12">
        <f t="shared" si="303"/>
        <v>548165.25514437712</v>
      </c>
      <c r="AM1033" s="13">
        <f>IF(AP1033&gt;0,SQRT(Sum_Sq($AI$2,V_rtHz($AH$2)/(1+1/$A1033),V_rtHz($AH$2*$A1033)/(1+$A1033),$AN$2*$AH$2/(1+1/$A1033),$AM$2*SQRT(Sum_Sq(AP1033,1/($X$2*AN$8*(1+AM$1017+AP1033/AO1033))))/SQRT(Sum_Sq($X$2*AP1033*AN$8,1)),                   $AQ$2*SQRT(Sum_Sq($AH$2/(1+1/$A1033)+AP1033*( 1/(AM$1017+1+AP1033/AO1033)-1)/(1+($X$2*AP1033*AN$8)^2), (AP1033^2*AN$8*$X$2+1/($X$2*AN$8*(AM$1017+1+AP1033/AO1033           )))/(1+($X$2*AP1033*AN$8)^2))),           V_rtHz(AO1033)/($X$2*AN$8*(AO1033*AM$1017+AO1033+AP1033)),V_rtHz(AP1033)*SQRT(Sum_Sq(AO1033*AN$8*$X$2*AM$1017,1))/($X$2*AN$8*(AO1033*AM$1017+AO1033+AP1033))))/SQRT(Sum_Sq(1/(1+$A1033)+$AC$2/$I$2-1/(1+(1+AP1033/AO1033)/AM$1017),$X$2/$I$2)),IF(AP1034&lt;0,"A",AM1034))</f>
        <v>2.036835141621062E-5</v>
      </c>
      <c r="AO1033" s="13">
        <f t="shared" si="280"/>
        <v>17555.225147111752</v>
      </c>
      <c r="AP1033" s="12">
        <f t="shared" si="304"/>
        <v>1772600.947700399</v>
      </c>
      <c r="AR1033" s="13">
        <f t="shared" si="281"/>
        <v>69887291.180198371</v>
      </c>
      <c r="AS1033" s="13">
        <f t="shared" si="282"/>
        <v>-1.3197764753732177E-5</v>
      </c>
      <c r="AV1033" s="13"/>
      <c r="AW1033" s="13">
        <f t="shared" si="283"/>
        <v>39300511.936236553</v>
      </c>
      <c r="AX1033" s="13">
        <f t="shared" si="284"/>
        <v>-4.1736504986423346E-5</v>
      </c>
      <c r="AZ1033" s="13"/>
      <c r="BA1033" s="13"/>
      <c r="BB1033" s="13">
        <f t="shared" si="285"/>
        <v>22100301.962882396</v>
      </c>
      <c r="BC1033" s="13">
        <f t="shared" si="286"/>
        <v>-1.3199750301669331E-4</v>
      </c>
      <c r="BD1033" s="13"/>
      <c r="BE1033" s="13"/>
      <c r="BG1033" s="13">
        <f t="shared" si="287"/>
        <v>12427913.092914158</v>
      </c>
      <c r="BH1033" s="13">
        <f t="shared" si="288"/>
        <v>-4.1756368363019713E-4</v>
      </c>
      <c r="BI1033" s="13"/>
      <c r="BL1033" s="13">
        <f t="shared" si="289"/>
        <v>6988729.1180198397</v>
      </c>
      <c r="BM1033" s="13">
        <f t="shared" si="290"/>
        <v>-1.3219638689452879E-3</v>
      </c>
      <c r="BP1033" s="13"/>
      <c r="BQ1033" s="13">
        <f t="shared" si="291"/>
        <v>99.633300000000006</v>
      </c>
      <c r="BR1033" s="13">
        <f t="shared" si="292"/>
        <v>108.99</v>
      </c>
      <c r="BT1033" s="13"/>
      <c r="BU1033" s="13"/>
      <c r="BV1033" s="13">
        <f t="shared" si="293"/>
        <v>31.50681587988543</v>
      </c>
      <c r="BW1033" s="13">
        <f t="shared" si="294"/>
        <v>344.65664218175152</v>
      </c>
      <c r="CA1033" s="13">
        <f t="shared" si="295"/>
        <v>9.9633299999999991</v>
      </c>
      <c r="CB1033" s="13">
        <f t="shared" si="296"/>
        <v>1089.9000000000001</v>
      </c>
    </row>
    <row r="1034" spans="1:80" x14ac:dyDescent="0.3">
      <c r="A1034" s="13">
        <f t="shared" si="272"/>
        <v>1.3182567385564071E-5</v>
      </c>
      <c r="C1034" s="13" t="str">
        <f>IF(F1034&gt;0,SQRT(Sum_Sq($AI$2,V_rtHz($AH$2)/(1+1/$A1034),V_rtHz($AH$2*$A1034)/(1+$A1034),$AN$2*$AH$2/(1+1/$A1034),$AM$2*SQRT(Sum_Sq(F1034,1/($X$2*D$8*(1+C$1017+F1034/E1034))))/SQRT(Sum_Sq($X$2*F1034*D$8,1)),                   $AQ$2*SQRT(Sum_Sq($AH$2/(1+1/$A1034)+F1034*( 1/(C$1017+1+F1034/E1034)-1)/(1+($X$2*F1034*D$8)^2), (F1034^2*D$8*$X$2+1/($X$2*D$8*(C$1017+1+F1034/E1034           )))/(1+($X$2*F1034*D$8)^2))),           V_rtHz(E1034)/($X$2*D$8*(E1034*C$1017+E1034+F1034)),V_rtHz(F1034)*SQRT(Sum_Sq(E1034*D$8*$X$2*C$1017,1))/($X$2*D$8*(E1034*C$1017+E1034+F1034))))/SQRT(Sum_Sq(1/(1+$A1034)+$AC$2/$I$2-1/(1+(1+F1034/E1034)/C$1017),$X$2/$I$2)),IF(F1035&lt;0,"A",C1035))</f>
        <v>A</v>
      </c>
      <c r="E1034" s="13">
        <f t="shared" si="273"/>
        <v>-1</v>
      </c>
      <c r="F1034" s="12">
        <f t="shared" si="297"/>
        <v>-2</v>
      </c>
      <c r="H1034" s="13" t="str">
        <f>IF(K1034&gt;0,SQRT(Sum_Sq($AI$2,V_rtHz($AH$2)/(1+1/$A1034),V_rtHz($AH$2*$A1034)/(1+$A1034),$AN$2*$AH$2/(1+1/$A1034),$AM$2*SQRT(Sum_Sq(K1034,1/($X$2*I$8*(1+H$1017+K1034/J1034))))/SQRT(Sum_Sq($X$2*K1034*I$8,1)),                   $AQ$2*SQRT(Sum_Sq($AH$2/(1+1/$A1034)+K1034*( 1/(H$1017+1+K1034/J1034)-1)/(1+($X$2*K1034*I$8)^2), (K1034^2*I$8*$X$2+1/($X$2*I$8*(H$1017+1+K1034/J1034           )))/(1+($X$2*K1034*I$8)^2))),           V_rtHz(J1034)/($X$2*I$8*(J1034*H$1017+J1034+K1034)),V_rtHz(K1034)*SQRT(Sum_Sq(J1034*I$8*$X$2*H$1017,1))/($X$2*I$8*(J1034*H$1017+J1034+K1034))))/SQRT(Sum_Sq(1/(1+$A1034)+$AC$2/$I$2-1/(1+(1+K1034/J1034)/H$1017),$X$2/$I$2)),IF(K1035&lt;0,"A",H1035))</f>
        <v>A</v>
      </c>
      <c r="J1034" s="13">
        <f t="shared" si="274"/>
        <v>-1</v>
      </c>
      <c r="K1034" s="12">
        <f t="shared" si="298"/>
        <v>-2</v>
      </c>
      <c r="M1034" s="13" t="str">
        <f>IF(P1034&gt;0,SQRT(Sum_Sq($AI$2,V_rtHz($AH$2)/(1+1/$A1034),V_rtHz($AH$2*$A1034)/(1+$A1034),$AN$2*$AH$2/(1+1/$A1034),$AM$2*SQRT(Sum_Sq(P1034,1/($X$2*N$8*(1+M$1017+P1034/O1034))))/SQRT(Sum_Sq($X$2*P1034*N$8,1)),                   $AQ$2*SQRT(Sum_Sq($AH$2/(1+1/$A1034)+P1034*( 1/(M$1017+1+P1034/O1034)-1)/(1+($X$2*P1034*N$8)^2), (P1034^2*N$8*$X$2+1/($X$2*N$8*(M$1017+1+P1034/O1034           )))/(1+($X$2*P1034*N$8)^2))),           V_rtHz(O1034)/($X$2*N$8*(O1034*M$1017+O1034+P1034)),V_rtHz(P1034)*SQRT(Sum_Sq(O1034*N$8*$X$2*M$1017,1))/($X$2*N$8*(O1034*M$1017+O1034+P1034))))/SQRT(Sum_Sq(1/(1+$A1034)+$AC$2/$I$2-1/(1+(1+P1034/O1034)/M$1017),$X$2/$I$2)),IF(P1035&lt;0,"A",M1035))</f>
        <v>A</v>
      </c>
      <c r="O1034" s="13">
        <f t="shared" si="275"/>
        <v>-1</v>
      </c>
      <c r="P1034" s="12">
        <f t="shared" si="299"/>
        <v>-2</v>
      </c>
      <c r="R1034" s="13" t="str">
        <f>IF(U1034&gt;0,SQRT(Sum_Sq($AI$2,V_rtHz($AH$2)/(1+1/$A1034),V_rtHz($AH$2*$A1034)/(1+$A1034),$AN$2*$AH$2/(1+1/$A1034),$AM$2*SQRT(Sum_Sq(U1034,1/($X$2*S$8*(1+R$1017+U1034/T1034))))/SQRT(Sum_Sq($X$2*U1034*S$8,1)),                   $AQ$2*SQRT(Sum_Sq($AH$2/(1+1/$A1034)+U1034*( 1/(R$1017+1+U1034/T1034)-1)/(1+($X$2*U1034*S$8)^2), (U1034^2*S$8*$X$2+1/($X$2*S$8*(R$1017+1+U1034/T1034           )))/(1+($X$2*U1034*S$8)^2))),           V_rtHz(T1034)/($X$2*S$8*(T1034*R$1017+T1034+U1034)),V_rtHz(U1034)*SQRT(Sum_Sq(T1034*S$8*$X$2*R$1017,1))/($X$2*S$8*(T1034*R$1017+T1034+U1034))))/SQRT(Sum_Sq(1/(1+$A1034)+$AC$2/$I$2-1/(1+(1+U1034/T1034)/R$1017),$X$2/$I$2)),IF(U1035&lt;0,"A",R1035))</f>
        <v>A</v>
      </c>
      <c r="T1034" s="13">
        <f t="shared" si="276"/>
        <v>-1</v>
      </c>
      <c r="U1034" s="12">
        <f t="shared" si="300"/>
        <v>-2</v>
      </c>
      <c r="X1034" s="13" t="str">
        <f>IF(AA1034&gt;0,SQRT(Sum_Sq($AI$2,V_rtHz($AH$2)/(1+1/$A1034),V_rtHz($AH$2*$A1034)/(1+$A1034),$AN$2*$AH$2/(1+1/$A1034),$AM$2*SQRT(Sum_Sq(AA1034,1/($X$2*Y$8*(1+X$1017+AA1034/Z1034))))/SQRT(Sum_Sq($X$2*AA1034*Y$8,1)),                   $AQ$2*SQRT(Sum_Sq($AH$2/(1+1/$A1034)+AA1034*( 1/(X$1017+1+AA1034/Z1034)-1)/(1+($X$2*AA1034*Y$8)^2), (AA1034^2*Y$8*$X$2+1/($X$2*Y$8*(X$1017+1+AA1034/Z1034           )))/(1+($X$2*AA1034*Y$8)^2))),           V_rtHz(Z1034)/($X$2*Y$8*(Z1034*X$1017+Z1034+AA1034)),V_rtHz(AA1034)*SQRT(Sum_Sq(Z1034*Y$8*$X$2*X$1017,1))/($X$2*Y$8*(Z1034*X$1017+Z1034+AA1034))))/SQRT(Sum_Sq(1/(1+$A1034)+$AC$2/$I$2-1/(1+(1+AA1034/Z1034)/X$1017),$X$2/$I$2)),IF(AA1035&lt;0,"A",X1035))</f>
        <v>A</v>
      </c>
      <c r="Z1034" s="13">
        <f t="shared" si="277"/>
        <v>-1</v>
      </c>
      <c r="AA1034" s="12">
        <f t="shared" si="301"/>
        <v>-2</v>
      </c>
      <c r="AC1034" s="13">
        <f>IF(AF1034&gt;0,SQRT(Sum_Sq($AI$2,V_rtHz($AH$2)/(1+1/$A1034),V_rtHz($AH$2*$A1034)/(1+$A1034),$AN$2*$AH$2/(1+1/$A1034),$AM$2*SQRT(Sum_Sq(AF1034,1/($X$2*AD$8*(1+AC$1017+AF1034/AE1034))))/SQRT(Sum_Sq($X$2*AF1034*AD$8,1)),                   $AQ$2*SQRT(Sum_Sq($AH$2/(1+1/$A1034)+AF1034*( 1/(AC$1017+1+AF1034/AE1034)-1)/(1+($X$2*AF1034*AD$8)^2), (AF1034^2*AD$8*$X$2+1/($X$2*AD$8*(AC$1017+1+AF1034/AE1034           )))/(1+($X$2*AF1034*AD$8)^2))),           V_rtHz(AE1034)/($X$2*AD$8*(AE1034*AC$1017+AE1034+AF1034)),V_rtHz(AF1034)*SQRT(Sum_Sq(AE1034*AD$8*$X$2*AC$1017,1))/($X$2*AD$8*(AE1034*AC$1017+AE1034+AF1034))))/SQRT(Sum_Sq(1/(1+$A1034)+$AC$2/$I$2-1/(1+(1+AF1034/AE1034)/AC$1017),$X$2/$I$2)),IF(AF1035&lt;0,"A",AC1035))</f>
        <v>6.9025931081646537E-6</v>
      </c>
      <c r="AE1034" s="13">
        <f t="shared" si="278"/>
        <v>19504.283014850749</v>
      </c>
      <c r="AF1034" s="12">
        <f t="shared" si="302"/>
        <v>159546.54015823244</v>
      </c>
      <c r="AG1034" s="13"/>
      <c r="AH1034" s="13">
        <f>IF(AK1034&gt;0,SQRT(Sum_Sq($AI$2,V_rtHz($AH$2)/(1+1/$A1034),V_rtHz($AH$2*$A1034)/(1+$A1034),$AN$2*$AH$2/(1+1/$A1034),$AM$2*SQRT(Sum_Sq(AK1034,1/($X$2*AI$8*(1+AH$1017+AK1034/AJ1034))))/SQRT(Sum_Sq($X$2*AK1034*AI$8,1)),                   $AQ$2*SQRT(Sum_Sq($AH$2/(1+1/$A1034)+AK1034*( 1/(AH$1017+1+AK1034/AJ1034)-1)/(1+($X$2*AK1034*AI$8)^2), (AK1034^2*AI$8*$X$2+1/($X$2*AI$8*(AH$1017+1+AK1034/AJ1034           )))/(1+($X$2*AK1034*AI$8)^2))),           V_rtHz(AJ1034)/($X$2*AI$8*(AJ1034*AH$1017+AJ1034+AK1034)),V_rtHz(AK1034)*SQRT(Sum_Sq(AJ1034*AI$8*$X$2*AH$1017,1))/($X$2*AI$8*(AJ1034*AH$1017+AJ1034+AK1034))))/SQRT(Sum_Sq(1/(1+$A1034)+$AC$2/$I$2-1/(1+(1+AK1034/AJ1034)/AH$1017),$X$2/$I$2)),IF(AK1035&lt;0,"A",AH1035))</f>
        <v>1.1625009477727857E-5</v>
      </c>
      <c r="AI1034" s="13"/>
      <c r="AJ1034" s="13">
        <f t="shared" si="279"/>
        <v>17951.28894440749</v>
      </c>
      <c r="AK1034" s="12">
        <f t="shared" si="303"/>
        <v>548178.17851782637</v>
      </c>
      <c r="AM1034" s="13">
        <f>IF(AP1034&gt;0,SQRT(Sum_Sq($AI$2,V_rtHz($AH$2)/(1+1/$A1034),V_rtHz($AH$2*$A1034)/(1+$A1034),$AN$2*$AH$2/(1+1/$A1034),$AM$2*SQRT(Sum_Sq(AP1034,1/($X$2*AN$8*(1+AM$1017+AP1034/AO1034))))/SQRT(Sum_Sq($X$2*AP1034*AN$8,1)),                   $AQ$2*SQRT(Sum_Sq($AH$2/(1+1/$A1034)+AP1034*( 1/(AM$1017+1+AP1034/AO1034)-1)/(1+($X$2*AP1034*AN$8)^2), (AP1034^2*AN$8*$X$2+1/($X$2*AN$8*(AM$1017+1+AP1034/AO1034           )))/(1+($X$2*AP1034*AN$8)^2))),           V_rtHz(AO1034)/($X$2*AN$8*(AO1034*AM$1017+AO1034+AP1034)),V_rtHz(AP1034)*SQRT(Sum_Sq(AO1034*AN$8*$X$2*AM$1017,1))/($X$2*AN$8*(AO1034*AM$1017+AO1034+AP1034))))/SQRT(Sum_Sq(1/(1+$A1034)+$AC$2/$I$2-1/(1+(1+AP1034/AO1034)/AM$1017),$X$2/$I$2)),IF(AP1035&lt;0,"A",AM1035))</f>
        <v>2.0368134906652068E-5</v>
      </c>
      <c r="AO1034" s="13">
        <f t="shared" si="280"/>
        <v>17554.838447752612</v>
      </c>
      <c r="AP1034" s="12">
        <f t="shared" si="304"/>
        <v>1772639.9946931994</v>
      </c>
      <c r="AR1034" s="13">
        <f t="shared" si="281"/>
        <v>69887291.180198371</v>
      </c>
      <c r="AS1034" s="13">
        <f t="shared" si="282"/>
        <v>-1.3197767822351592E-5</v>
      </c>
      <c r="AV1034" s="13"/>
      <c r="AW1034" s="13">
        <f t="shared" si="283"/>
        <v>39300511.936236553</v>
      </c>
      <c r="AX1034" s="13">
        <f t="shared" si="284"/>
        <v>-4.1736535674851009E-5</v>
      </c>
      <c r="AZ1034" s="13"/>
      <c r="BA1034" s="13"/>
      <c r="BB1034" s="13">
        <f t="shared" si="285"/>
        <v>22100301.962882396</v>
      </c>
      <c r="BC1034" s="13">
        <f t="shared" si="286"/>
        <v>-1.3199780997161627E-4</v>
      </c>
      <c r="BD1034" s="13"/>
      <c r="BE1034" s="13"/>
      <c r="BG1034" s="13">
        <f t="shared" si="287"/>
        <v>12427913.092914158</v>
      </c>
      <c r="BH1034" s="13">
        <f t="shared" si="288"/>
        <v>-4.1756675541506521E-4</v>
      </c>
      <c r="BI1034" s="13"/>
      <c r="BL1034" s="13">
        <f t="shared" si="289"/>
        <v>6988729.1180198397</v>
      </c>
      <c r="BM1034" s="13">
        <f t="shared" si="290"/>
        <v>-1.3219946576520333E-3</v>
      </c>
      <c r="BP1034" s="13"/>
      <c r="BQ1034" s="13">
        <f t="shared" si="291"/>
        <v>99.633300000000006</v>
      </c>
      <c r="BR1034" s="13">
        <f t="shared" si="292"/>
        <v>108.99</v>
      </c>
      <c r="BT1034" s="13"/>
      <c r="BU1034" s="13"/>
      <c r="BV1034" s="13">
        <f t="shared" si="293"/>
        <v>31.50681587988543</v>
      </c>
      <c r="BW1034" s="13">
        <f t="shared" si="294"/>
        <v>344.65664218175152</v>
      </c>
      <c r="CA1034" s="13">
        <f t="shared" si="295"/>
        <v>9.9633299999999991</v>
      </c>
      <c r="CB1034" s="13">
        <f t="shared" si="296"/>
        <v>1089.9000000000001</v>
      </c>
    </row>
    <row r="1035" spans="1:80" x14ac:dyDescent="0.3">
      <c r="A1035" s="13">
        <f t="shared" si="272"/>
        <v>1.3365955165464424E-5</v>
      </c>
      <c r="C1035" s="13" t="str">
        <f>IF(F1035&gt;0,SQRT(Sum_Sq($AI$2,V_rtHz($AH$2)/(1+1/$A1035),V_rtHz($AH$2*$A1035)/(1+$A1035),$AN$2*$AH$2/(1+1/$A1035),$AM$2*SQRT(Sum_Sq(F1035,1/($X$2*D$8*(1+C$1017+F1035/E1035))))/SQRT(Sum_Sq($X$2*F1035*D$8,1)),                   $AQ$2*SQRT(Sum_Sq($AH$2/(1+1/$A1035)+F1035*( 1/(C$1017+1+F1035/E1035)-1)/(1+($X$2*F1035*D$8)^2), (F1035^2*D$8*$X$2+1/($X$2*D$8*(C$1017+1+F1035/E1035           )))/(1+($X$2*F1035*D$8)^2))),           V_rtHz(E1035)/($X$2*D$8*(E1035*C$1017+E1035+F1035)),V_rtHz(F1035)*SQRT(Sum_Sq(E1035*D$8*$X$2*C$1017,1))/($X$2*D$8*(E1035*C$1017+E1035+F1035))))/SQRT(Sum_Sq(1/(1+$A1035)+$AC$2/$I$2-1/(1+(1+F1035/E1035)/C$1017),$X$2/$I$2)),IF(F1036&lt;0,"A",C1036))</f>
        <v>A</v>
      </c>
      <c r="E1035" s="13">
        <f t="shared" si="273"/>
        <v>-1</v>
      </c>
      <c r="F1035" s="12">
        <f t="shared" si="297"/>
        <v>-2</v>
      </c>
      <c r="H1035" s="13" t="str">
        <f>IF(K1035&gt;0,SQRT(Sum_Sq($AI$2,V_rtHz($AH$2)/(1+1/$A1035),V_rtHz($AH$2*$A1035)/(1+$A1035),$AN$2*$AH$2/(1+1/$A1035),$AM$2*SQRT(Sum_Sq(K1035,1/($X$2*I$8*(1+H$1017+K1035/J1035))))/SQRT(Sum_Sq($X$2*K1035*I$8,1)),                   $AQ$2*SQRT(Sum_Sq($AH$2/(1+1/$A1035)+K1035*( 1/(H$1017+1+K1035/J1035)-1)/(1+($X$2*K1035*I$8)^2), (K1035^2*I$8*$X$2+1/($X$2*I$8*(H$1017+1+K1035/J1035           )))/(1+($X$2*K1035*I$8)^2))),           V_rtHz(J1035)/($X$2*I$8*(J1035*H$1017+J1035+K1035)),V_rtHz(K1035)*SQRT(Sum_Sq(J1035*I$8*$X$2*H$1017,1))/($X$2*I$8*(J1035*H$1017+J1035+K1035))))/SQRT(Sum_Sq(1/(1+$A1035)+$AC$2/$I$2-1/(1+(1+K1035/J1035)/H$1017),$X$2/$I$2)),IF(K1036&lt;0,"A",H1036))</f>
        <v>A</v>
      </c>
      <c r="J1035" s="13">
        <f t="shared" si="274"/>
        <v>-1</v>
      </c>
      <c r="K1035" s="12">
        <f t="shared" si="298"/>
        <v>-2</v>
      </c>
      <c r="M1035" s="13" t="str">
        <f>IF(P1035&gt;0,SQRT(Sum_Sq($AI$2,V_rtHz($AH$2)/(1+1/$A1035),V_rtHz($AH$2*$A1035)/(1+$A1035),$AN$2*$AH$2/(1+1/$A1035),$AM$2*SQRT(Sum_Sq(P1035,1/($X$2*N$8*(1+M$1017+P1035/O1035))))/SQRT(Sum_Sq($X$2*P1035*N$8,1)),                   $AQ$2*SQRT(Sum_Sq($AH$2/(1+1/$A1035)+P1035*( 1/(M$1017+1+P1035/O1035)-1)/(1+($X$2*P1035*N$8)^2), (P1035^2*N$8*$X$2+1/($X$2*N$8*(M$1017+1+P1035/O1035           )))/(1+($X$2*P1035*N$8)^2))),           V_rtHz(O1035)/($X$2*N$8*(O1035*M$1017+O1035+P1035)),V_rtHz(P1035)*SQRT(Sum_Sq(O1035*N$8*$X$2*M$1017,1))/($X$2*N$8*(O1035*M$1017+O1035+P1035))))/SQRT(Sum_Sq(1/(1+$A1035)+$AC$2/$I$2-1/(1+(1+P1035/O1035)/M$1017),$X$2/$I$2)),IF(P1036&lt;0,"A",M1036))</f>
        <v>A</v>
      </c>
      <c r="O1035" s="13">
        <f t="shared" si="275"/>
        <v>-1</v>
      </c>
      <c r="P1035" s="12">
        <f t="shared" si="299"/>
        <v>-2</v>
      </c>
      <c r="R1035" s="13" t="str">
        <f>IF(U1035&gt;0,SQRT(Sum_Sq($AI$2,V_rtHz($AH$2)/(1+1/$A1035),V_rtHz($AH$2*$A1035)/(1+$A1035),$AN$2*$AH$2/(1+1/$A1035),$AM$2*SQRT(Sum_Sq(U1035,1/($X$2*S$8*(1+R$1017+U1035/T1035))))/SQRT(Sum_Sq($X$2*U1035*S$8,1)),                   $AQ$2*SQRT(Sum_Sq($AH$2/(1+1/$A1035)+U1035*( 1/(R$1017+1+U1035/T1035)-1)/(1+($X$2*U1035*S$8)^2), (U1035^2*S$8*$X$2+1/($X$2*S$8*(R$1017+1+U1035/T1035           )))/(1+($X$2*U1035*S$8)^2))),           V_rtHz(T1035)/($X$2*S$8*(T1035*R$1017+T1035+U1035)),V_rtHz(U1035)*SQRT(Sum_Sq(T1035*S$8*$X$2*R$1017,1))/($X$2*S$8*(T1035*R$1017+T1035+U1035))))/SQRT(Sum_Sq(1/(1+$A1035)+$AC$2/$I$2-1/(1+(1+U1035/T1035)/R$1017),$X$2/$I$2)),IF(U1036&lt;0,"A",R1036))</f>
        <v>A</v>
      </c>
      <c r="T1035" s="13">
        <f t="shared" si="276"/>
        <v>-1</v>
      </c>
      <c r="U1035" s="12">
        <f t="shared" si="300"/>
        <v>-2</v>
      </c>
      <c r="X1035" s="13" t="str">
        <f>IF(AA1035&gt;0,SQRT(Sum_Sq($AI$2,V_rtHz($AH$2)/(1+1/$A1035),V_rtHz($AH$2*$A1035)/(1+$A1035),$AN$2*$AH$2/(1+1/$A1035),$AM$2*SQRT(Sum_Sq(AA1035,1/($X$2*Y$8*(1+X$1017+AA1035/Z1035))))/SQRT(Sum_Sq($X$2*AA1035*Y$8,1)),                   $AQ$2*SQRT(Sum_Sq($AH$2/(1+1/$A1035)+AA1035*( 1/(X$1017+1+AA1035/Z1035)-1)/(1+($X$2*AA1035*Y$8)^2), (AA1035^2*Y$8*$X$2+1/($X$2*Y$8*(X$1017+1+AA1035/Z1035           )))/(1+($X$2*AA1035*Y$8)^2))),           V_rtHz(Z1035)/($X$2*Y$8*(Z1035*X$1017+Z1035+AA1035)),V_rtHz(AA1035)*SQRT(Sum_Sq(Z1035*Y$8*$X$2*X$1017,1))/($X$2*Y$8*(Z1035*X$1017+Z1035+AA1035))))/SQRT(Sum_Sq(1/(1+$A1035)+$AC$2/$I$2-1/(1+(1+AA1035/Z1035)/X$1017),$X$2/$I$2)),IF(AA1036&lt;0,"A",X1036))</f>
        <v>A</v>
      </c>
      <c r="Z1035" s="13">
        <f t="shared" si="277"/>
        <v>-1</v>
      </c>
      <c r="AA1035" s="12">
        <f t="shared" si="301"/>
        <v>-2</v>
      </c>
      <c r="AC1035" s="13">
        <f>IF(AF1035&gt;0,SQRT(Sum_Sq($AI$2,V_rtHz($AH$2)/(1+1/$A1035),V_rtHz($AH$2*$A1035)/(1+$A1035),$AN$2*$AH$2/(1+1/$A1035),$AM$2*SQRT(Sum_Sq(AF1035,1/($X$2*AD$8*(1+AC$1017+AF1035/AE1035))))/SQRT(Sum_Sq($X$2*AF1035*AD$8,1)),                   $AQ$2*SQRT(Sum_Sq($AH$2/(1+1/$A1035)+AF1035*( 1/(AC$1017+1+AF1035/AE1035)-1)/(1+($X$2*AF1035*AD$8)^2), (AF1035^2*AD$8*$X$2+1/($X$2*AD$8*(AC$1017+1+AF1035/AE1035           )))/(1+($X$2*AF1035*AD$8)^2))),           V_rtHz(AE1035)/($X$2*AD$8*(AE1035*AC$1017+AE1035+AF1035)),V_rtHz(AF1035)*SQRT(Sum_Sq(AE1035*AD$8*$X$2*AC$1017,1))/($X$2*AD$8*(AE1035*AC$1017+AE1035+AF1035))))/SQRT(Sum_Sq(1/(1+$A1035)+$AC$2/$I$2-1/(1+(1+AF1035/AE1035)/AC$1017),$X$2/$I$2)),IF(AF1036&lt;0,"A",AC1036))</f>
        <v>6.9024852629230911E-6</v>
      </c>
      <c r="AE1035" s="13">
        <f t="shared" si="278"/>
        <v>19503.676896719244</v>
      </c>
      <c r="AF1035" s="12">
        <f t="shared" si="302"/>
        <v>159551.49840540404</v>
      </c>
      <c r="AG1035" s="13"/>
      <c r="AH1035" s="13">
        <f>IF(AK1035&gt;0,SQRT(Sum_Sq($AI$2,V_rtHz($AH$2)/(1+1/$A1035),V_rtHz($AH$2*$A1035)/(1+$A1035),$AN$2*$AH$2/(1+1/$A1035),$AM$2*SQRT(Sum_Sq(AK1035,1/($X$2*AI$8*(1+AH$1017+AK1035/AJ1035))))/SQRT(Sum_Sq($X$2*AK1035*AI$8,1)),                   $AQ$2*SQRT(Sum_Sq($AH$2/(1+1/$A1035)+AK1035*( 1/(AH$1017+1+AK1035/AJ1035)-1)/(1+($X$2*AK1035*AI$8)^2), (AK1035^2*AI$8*$X$2+1/($X$2*AI$8*(AH$1017+1+AK1035/AJ1035           )))/(1+($X$2*AK1035*AI$8)^2))),           V_rtHz(AJ1035)/($X$2*AI$8*(AJ1035*AH$1017+AJ1035+AK1035)),V_rtHz(AK1035)*SQRT(Sum_Sq(AJ1035*AI$8*$X$2*AH$1017,1))/($X$2*AI$8*(AJ1035*AH$1017+AJ1035+AK1035))))/SQRT(Sum_Sq(1/(1+$A1035)+$AC$2/$I$2-1/(1+(1+AK1035/AJ1035)/AH$1017),$X$2/$I$2)),IF(AK1036&lt;0,"A",AH1036))</f>
        <v>1.1624874104106473E-5</v>
      </c>
      <c r="AI1035" s="13"/>
      <c r="AJ1035" s="13">
        <f t="shared" si="279"/>
        <v>17950.859884309597</v>
      </c>
      <c r="AK1035" s="12">
        <f t="shared" si="303"/>
        <v>548191.28103126877</v>
      </c>
      <c r="AM1035" s="13">
        <f>IF(AP1035&gt;0,SQRT(Sum_Sq($AI$2,V_rtHz($AH$2)/(1+1/$A1035),V_rtHz($AH$2*$A1035)/(1+$A1035),$AN$2*$AH$2/(1+1/$A1035),$AM$2*SQRT(Sum_Sq(AP1035,1/($X$2*AN$8*(1+AM$1017+AP1035/AO1035))))/SQRT(Sum_Sq($X$2*AP1035*AN$8,1)),                   $AQ$2*SQRT(Sum_Sq($AH$2/(1+1/$A1035)+AP1035*( 1/(AM$1017+1+AP1035/AO1035)-1)/(1+($X$2*AP1035*AN$8)^2), (AP1035^2*AN$8*$X$2+1/($X$2*AN$8*(AM$1017+1+AP1035/AO1035           )))/(1+($X$2*AP1035*AN$8)^2))),           V_rtHz(AO1035)/($X$2*AN$8*(AO1035*AM$1017+AO1035+AP1035)),V_rtHz(AP1035)*SQRT(Sum_Sq(AO1035*AN$8*$X$2*AM$1017,1))/($X$2*AN$8*(AO1035*AM$1017+AO1035+AP1035))))/SQRT(Sum_Sq(1/(1+$A1035)+$AC$2/$I$2-1/(1+(1+AP1035/AO1035)/AM$1017),$X$2/$I$2)),IF(AP1036&lt;0,"A",AM1036))</f>
        <v>2.0367915402580024E-5</v>
      </c>
      <c r="AO1035" s="13">
        <f t="shared" si="280"/>
        <v>17554.446403799458</v>
      </c>
      <c r="AP1035" s="12">
        <f t="shared" si="304"/>
        <v>1772679.5831128543</v>
      </c>
      <c r="AR1035" s="13">
        <f t="shared" si="281"/>
        <v>69887291.180198371</v>
      </c>
      <c r="AS1035" s="13">
        <f t="shared" si="282"/>
        <v>-1.3197770933661211E-5</v>
      </c>
      <c r="AV1035" s="13"/>
      <c r="AW1035" s="13">
        <f t="shared" si="283"/>
        <v>39300511.936236553</v>
      </c>
      <c r="AX1035" s="13">
        <f t="shared" si="284"/>
        <v>-4.1736566790243315E-5</v>
      </c>
      <c r="AZ1035" s="13"/>
      <c r="BA1035" s="13"/>
      <c r="BB1035" s="13">
        <f t="shared" si="285"/>
        <v>22100301.962882396</v>
      </c>
      <c r="BC1035" s="13">
        <f t="shared" si="286"/>
        <v>-1.3199812119816514E-4</v>
      </c>
      <c r="BD1035" s="13"/>
      <c r="BE1035" s="13"/>
      <c r="BG1035" s="13">
        <f t="shared" si="287"/>
        <v>12427913.092914158</v>
      </c>
      <c r="BH1035" s="13">
        <f t="shared" si="288"/>
        <v>-4.1756986997886018E-4</v>
      </c>
      <c r="BI1035" s="13"/>
      <c r="BL1035" s="13">
        <f t="shared" si="289"/>
        <v>6988729.1180198397</v>
      </c>
      <c r="BM1035" s="13">
        <f t="shared" si="290"/>
        <v>-1.3220258761366E-3</v>
      </c>
      <c r="BP1035" s="13"/>
      <c r="BQ1035" s="13">
        <f t="shared" si="291"/>
        <v>99.633300000000006</v>
      </c>
      <c r="BR1035" s="13">
        <f t="shared" si="292"/>
        <v>108.98999999999998</v>
      </c>
      <c r="BT1035" s="13"/>
      <c r="BU1035" s="13"/>
      <c r="BV1035" s="13">
        <f t="shared" si="293"/>
        <v>31.50681587988543</v>
      </c>
      <c r="BW1035" s="13">
        <f t="shared" si="294"/>
        <v>344.65664218175141</v>
      </c>
      <c r="CA1035" s="13">
        <f t="shared" si="295"/>
        <v>9.9633299999999991</v>
      </c>
      <c r="CB1035" s="13">
        <f t="shared" si="296"/>
        <v>1089.9000000000001</v>
      </c>
    </row>
    <row r="1036" spans="1:80" x14ac:dyDescent="0.3">
      <c r="A1036" s="13">
        <f t="shared" si="272"/>
        <v>1.355189412351036E-5</v>
      </c>
      <c r="C1036" s="13" t="str">
        <f>IF(F1036&gt;0,SQRT(Sum_Sq($AI$2,V_rtHz($AH$2)/(1+1/$A1036),V_rtHz($AH$2*$A1036)/(1+$A1036),$AN$2*$AH$2/(1+1/$A1036),$AM$2*SQRT(Sum_Sq(F1036,1/($X$2*D$8*(1+C$1017+F1036/E1036))))/SQRT(Sum_Sq($X$2*F1036*D$8,1)),                   $AQ$2*SQRT(Sum_Sq($AH$2/(1+1/$A1036)+F1036*( 1/(C$1017+1+F1036/E1036)-1)/(1+($X$2*F1036*D$8)^2), (F1036^2*D$8*$X$2+1/($X$2*D$8*(C$1017+1+F1036/E1036           )))/(1+($X$2*F1036*D$8)^2))),           V_rtHz(E1036)/($X$2*D$8*(E1036*C$1017+E1036+F1036)),V_rtHz(F1036)*SQRT(Sum_Sq(E1036*D$8*$X$2*C$1017,1))/($X$2*D$8*(E1036*C$1017+E1036+F1036))))/SQRT(Sum_Sq(1/(1+$A1036)+$AC$2/$I$2-1/(1+(1+F1036/E1036)/C$1017),$X$2/$I$2)),IF(F1037&lt;0,"A",C1037))</f>
        <v>A</v>
      </c>
      <c r="E1036" s="13">
        <f t="shared" si="273"/>
        <v>-1</v>
      </c>
      <c r="F1036" s="12">
        <f t="shared" si="297"/>
        <v>-2</v>
      </c>
      <c r="H1036" s="13" t="str">
        <f>IF(K1036&gt;0,SQRT(Sum_Sq($AI$2,V_rtHz($AH$2)/(1+1/$A1036),V_rtHz($AH$2*$A1036)/(1+$A1036),$AN$2*$AH$2/(1+1/$A1036),$AM$2*SQRT(Sum_Sq(K1036,1/($X$2*I$8*(1+H$1017+K1036/J1036))))/SQRT(Sum_Sq($X$2*K1036*I$8,1)),                   $AQ$2*SQRT(Sum_Sq($AH$2/(1+1/$A1036)+K1036*( 1/(H$1017+1+K1036/J1036)-1)/(1+($X$2*K1036*I$8)^2), (K1036^2*I$8*$X$2+1/($X$2*I$8*(H$1017+1+K1036/J1036           )))/(1+($X$2*K1036*I$8)^2))),           V_rtHz(J1036)/($X$2*I$8*(J1036*H$1017+J1036+K1036)),V_rtHz(K1036)*SQRT(Sum_Sq(J1036*I$8*$X$2*H$1017,1))/($X$2*I$8*(J1036*H$1017+J1036+K1036))))/SQRT(Sum_Sq(1/(1+$A1036)+$AC$2/$I$2-1/(1+(1+K1036/J1036)/H$1017),$X$2/$I$2)),IF(K1037&lt;0,"A",H1037))</f>
        <v>A</v>
      </c>
      <c r="J1036" s="13">
        <f t="shared" si="274"/>
        <v>-1</v>
      </c>
      <c r="K1036" s="12">
        <f t="shared" si="298"/>
        <v>-2</v>
      </c>
      <c r="M1036" s="13" t="str">
        <f>IF(P1036&gt;0,SQRT(Sum_Sq($AI$2,V_rtHz($AH$2)/(1+1/$A1036),V_rtHz($AH$2*$A1036)/(1+$A1036),$AN$2*$AH$2/(1+1/$A1036),$AM$2*SQRT(Sum_Sq(P1036,1/($X$2*N$8*(1+M$1017+P1036/O1036))))/SQRT(Sum_Sq($X$2*P1036*N$8,1)),                   $AQ$2*SQRT(Sum_Sq($AH$2/(1+1/$A1036)+P1036*( 1/(M$1017+1+P1036/O1036)-1)/(1+($X$2*P1036*N$8)^2), (P1036^2*N$8*$X$2+1/($X$2*N$8*(M$1017+1+P1036/O1036           )))/(1+($X$2*P1036*N$8)^2))),           V_rtHz(O1036)/($X$2*N$8*(O1036*M$1017+O1036+P1036)),V_rtHz(P1036)*SQRT(Sum_Sq(O1036*N$8*$X$2*M$1017,1))/($X$2*N$8*(O1036*M$1017+O1036+P1036))))/SQRT(Sum_Sq(1/(1+$A1036)+$AC$2/$I$2-1/(1+(1+P1036/O1036)/M$1017),$X$2/$I$2)),IF(P1037&lt;0,"A",M1037))</f>
        <v>A</v>
      </c>
      <c r="O1036" s="13">
        <f t="shared" si="275"/>
        <v>-1</v>
      </c>
      <c r="P1036" s="12">
        <f t="shared" si="299"/>
        <v>-2</v>
      </c>
      <c r="R1036" s="13" t="str">
        <f>IF(U1036&gt;0,SQRT(Sum_Sq($AI$2,V_rtHz($AH$2)/(1+1/$A1036),V_rtHz($AH$2*$A1036)/(1+$A1036),$AN$2*$AH$2/(1+1/$A1036),$AM$2*SQRT(Sum_Sq(U1036,1/($X$2*S$8*(1+R$1017+U1036/T1036))))/SQRT(Sum_Sq($X$2*U1036*S$8,1)),                   $AQ$2*SQRT(Sum_Sq($AH$2/(1+1/$A1036)+U1036*( 1/(R$1017+1+U1036/T1036)-1)/(1+($X$2*U1036*S$8)^2), (U1036^2*S$8*$X$2+1/($X$2*S$8*(R$1017+1+U1036/T1036           )))/(1+($X$2*U1036*S$8)^2))),           V_rtHz(T1036)/($X$2*S$8*(T1036*R$1017+T1036+U1036)),V_rtHz(U1036)*SQRT(Sum_Sq(T1036*S$8*$X$2*R$1017,1))/($X$2*S$8*(T1036*R$1017+T1036+U1036))))/SQRT(Sum_Sq(1/(1+$A1036)+$AC$2/$I$2-1/(1+(1+U1036/T1036)/R$1017),$X$2/$I$2)),IF(U1037&lt;0,"A",R1037))</f>
        <v>A</v>
      </c>
      <c r="T1036" s="13">
        <f t="shared" si="276"/>
        <v>-1</v>
      </c>
      <c r="U1036" s="12">
        <f t="shared" si="300"/>
        <v>-2</v>
      </c>
      <c r="X1036" s="13" t="str">
        <f>IF(AA1036&gt;0,SQRT(Sum_Sq($AI$2,V_rtHz($AH$2)/(1+1/$A1036),V_rtHz($AH$2*$A1036)/(1+$A1036),$AN$2*$AH$2/(1+1/$A1036),$AM$2*SQRT(Sum_Sq(AA1036,1/($X$2*Y$8*(1+X$1017+AA1036/Z1036))))/SQRT(Sum_Sq($X$2*AA1036*Y$8,1)),                   $AQ$2*SQRT(Sum_Sq($AH$2/(1+1/$A1036)+AA1036*( 1/(X$1017+1+AA1036/Z1036)-1)/(1+($X$2*AA1036*Y$8)^2), (AA1036^2*Y$8*$X$2+1/($X$2*Y$8*(X$1017+1+AA1036/Z1036           )))/(1+($X$2*AA1036*Y$8)^2))),           V_rtHz(Z1036)/($X$2*Y$8*(Z1036*X$1017+Z1036+AA1036)),V_rtHz(AA1036)*SQRT(Sum_Sq(Z1036*Y$8*$X$2*X$1017,1))/($X$2*Y$8*(Z1036*X$1017+Z1036+AA1036))))/SQRT(Sum_Sq(1/(1+$A1036)+$AC$2/$I$2-1/(1+(1+AA1036/Z1036)/X$1017),$X$2/$I$2)),IF(AA1037&lt;0,"A",X1037))</f>
        <v>A</v>
      </c>
      <c r="Z1036" s="13">
        <f t="shared" si="277"/>
        <v>-1</v>
      </c>
      <c r="AA1036" s="12">
        <f t="shared" si="301"/>
        <v>-2</v>
      </c>
      <c r="AC1036" s="13">
        <f>IF(AF1036&gt;0,SQRT(Sum_Sq($AI$2,V_rtHz($AH$2)/(1+1/$A1036),V_rtHz($AH$2*$A1036)/(1+$A1036),$AN$2*$AH$2/(1+1/$A1036),$AM$2*SQRT(Sum_Sq(AF1036,1/($X$2*AD$8*(1+AC$1017+AF1036/AE1036))))/SQRT(Sum_Sq($X$2*AF1036*AD$8,1)),                   $AQ$2*SQRT(Sum_Sq($AH$2/(1+1/$A1036)+AF1036*( 1/(AC$1017+1+AF1036/AE1036)-1)/(1+($X$2*AF1036*AD$8)^2), (AF1036^2*AD$8*$X$2+1/($X$2*AD$8*(AC$1017+1+AF1036/AE1036           )))/(1+($X$2*AF1036*AD$8)^2))),           V_rtHz(AE1036)/($X$2*AD$8*(AE1036*AC$1017+AE1036+AF1036)),V_rtHz(AF1036)*SQRT(Sum_Sq(AE1036*AD$8*$X$2*AC$1017,1))/($X$2*AD$8*(AE1036*AC$1017+AE1036+AF1036))))/SQRT(Sum_Sq(1/(1+$A1036)+$AC$2/$I$2-1/(1+(1+AF1036/AE1036)/AC$1017),$X$2/$I$2)),IF(AF1037&lt;0,"A",AC1037))</f>
        <v>6.9023759306418213E-6</v>
      </c>
      <c r="AE1036" s="13">
        <f t="shared" si="278"/>
        <v>19503.062428815989</v>
      </c>
      <c r="AF1036" s="12">
        <f t="shared" si="302"/>
        <v>159556.52527105884</v>
      </c>
      <c r="AG1036" s="13"/>
      <c r="AH1036" s="13">
        <f>IF(AK1036&gt;0,SQRT(Sum_Sq($AI$2,V_rtHz($AH$2)/(1+1/$A1036),V_rtHz($AH$2*$A1036)/(1+$A1036),$AN$2*$AH$2/(1+1/$A1036),$AM$2*SQRT(Sum_Sq(AK1036,1/($X$2*AI$8*(1+AH$1017+AK1036/AJ1036))))/SQRT(Sum_Sq($X$2*AK1036*AI$8,1)),                   $AQ$2*SQRT(Sum_Sq($AH$2/(1+1/$A1036)+AK1036*( 1/(AH$1017+1+AK1036/AJ1036)-1)/(1+($X$2*AK1036*AI$8)^2), (AK1036^2*AI$8*$X$2+1/($X$2*AI$8*(AH$1017+1+AK1036/AJ1036           )))/(1+($X$2*AK1036*AI$8)^2))),           V_rtHz(AJ1036)/($X$2*AI$8*(AJ1036*AH$1017+AJ1036+AK1036)),V_rtHz(AK1036)*SQRT(Sum_Sq(AJ1036*AI$8*$X$2*AH$1017,1))/($X$2*AI$8*(AJ1036*AH$1017+AJ1036+AK1036))))/SQRT(Sum_Sq(1/(1+$A1036)+$AC$2/$I$2-1/(1+(1+AK1036/AJ1036)/AH$1017),$X$2/$I$2)),IF(AK1037&lt;0,"A",AH1037))</f>
        <v>1.1624736859258796E-5</v>
      </c>
      <c r="AI1036" s="13"/>
      <c r="AJ1036" s="13">
        <f t="shared" si="279"/>
        <v>17950.424897939651</v>
      </c>
      <c r="AK1036" s="12">
        <f t="shared" si="303"/>
        <v>548204.56515889964</v>
      </c>
      <c r="AM1036" s="13">
        <f>IF(AP1036&gt;0,SQRT(Sum_Sq($AI$2,V_rtHz($AH$2)/(1+1/$A1036),V_rtHz($AH$2*$A1036)/(1+$A1036),$AN$2*$AH$2/(1+1/$A1036),$AM$2*SQRT(Sum_Sq(AP1036,1/($X$2*AN$8*(1+AM$1017+AP1036/AO1036))))/SQRT(Sum_Sq($X$2*AP1036*AN$8,1)),                   $AQ$2*SQRT(Sum_Sq($AH$2/(1+1/$A1036)+AP1036*( 1/(AM$1017+1+AP1036/AO1036)-1)/(1+($X$2*AP1036*AN$8)^2), (AP1036^2*AN$8*$X$2+1/($X$2*AN$8*(AM$1017+1+AP1036/AO1036           )))/(1+($X$2*AP1036*AN$8)^2))),           V_rtHz(AO1036)/($X$2*AN$8*(AO1036*AM$1017+AO1036+AP1036)),V_rtHz(AP1036)*SQRT(Sum_Sq(AO1036*AN$8*$X$2*AM$1017,1))/($X$2*AN$8*(AO1036*AM$1017+AO1036+AP1036))))/SQRT(Sum_Sq(1/(1+$A1036)+$AC$2/$I$2-1/(1+(1+AP1036/AO1036)/AM$1017),$X$2/$I$2)),IF(AP1037&lt;0,"A",AM1037))</f>
        <v>2.0367692862821383E-5</v>
      </c>
      <c r="AO1036" s="13">
        <f t="shared" si="280"/>
        <v>17554.048941874131</v>
      </c>
      <c r="AP1036" s="12">
        <f t="shared" si="304"/>
        <v>1772719.7204419929</v>
      </c>
      <c r="AR1036" s="13">
        <f t="shared" si="281"/>
        <v>69887291.180198371</v>
      </c>
      <c r="AS1036" s="13">
        <f t="shared" si="282"/>
        <v>-1.3197774088254956E-5</v>
      </c>
      <c r="AV1036" s="13"/>
      <c r="AW1036" s="13">
        <f t="shared" si="283"/>
        <v>39300511.936236553</v>
      </c>
      <c r="AX1036" s="13">
        <f t="shared" si="284"/>
        <v>-4.1736598338541197E-5</v>
      </c>
      <c r="AZ1036" s="13"/>
      <c r="BA1036" s="13"/>
      <c r="BB1036" s="13">
        <f t="shared" si="285"/>
        <v>22100301.962882396</v>
      </c>
      <c r="BC1036" s="13">
        <f t="shared" si="286"/>
        <v>-1.3199843675580498E-4</v>
      </c>
      <c r="BD1036" s="13"/>
      <c r="BE1036" s="13"/>
      <c r="BG1036" s="13">
        <f t="shared" si="287"/>
        <v>12427913.092914158</v>
      </c>
      <c r="BH1036" s="13">
        <f t="shared" si="288"/>
        <v>-4.1757302791798999E-4</v>
      </c>
      <c r="BI1036" s="13"/>
      <c r="BL1036" s="13">
        <f t="shared" si="289"/>
        <v>6988729.1180198397</v>
      </c>
      <c r="BM1036" s="13">
        <f t="shared" si="290"/>
        <v>-1.3220575304189227E-3</v>
      </c>
      <c r="BP1036" s="13"/>
      <c r="BQ1036" s="13">
        <f t="shared" si="291"/>
        <v>99.633300000000006</v>
      </c>
      <c r="BR1036" s="13">
        <f t="shared" si="292"/>
        <v>108.99</v>
      </c>
      <c r="BT1036" s="13"/>
      <c r="BU1036" s="13"/>
      <c r="BV1036" s="13">
        <f t="shared" si="293"/>
        <v>31.50681587988543</v>
      </c>
      <c r="BW1036" s="13">
        <f t="shared" si="294"/>
        <v>344.65664218175152</v>
      </c>
      <c r="CA1036" s="13">
        <f t="shared" si="295"/>
        <v>9.9633299999999974</v>
      </c>
      <c r="CB1036" s="13">
        <f t="shared" si="296"/>
        <v>1089.9000000000001</v>
      </c>
    </row>
    <row r="1037" spans="1:80" x14ac:dyDescent="0.3">
      <c r="A1037" s="13">
        <f t="shared" si="272"/>
        <v>1.3740419750125153E-5</v>
      </c>
      <c r="C1037" s="13" t="str">
        <f>IF(F1037&gt;0,SQRT(Sum_Sq($AI$2,V_rtHz($AH$2)/(1+1/$A1037),V_rtHz($AH$2*$A1037)/(1+$A1037),$AN$2*$AH$2/(1+1/$A1037),$AM$2*SQRT(Sum_Sq(F1037,1/($X$2*D$8*(1+C$1017+F1037/E1037))))/SQRT(Sum_Sq($X$2*F1037*D$8,1)),                   $AQ$2*SQRT(Sum_Sq($AH$2/(1+1/$A1037)+F1037*( 1/(C$1017+1+F1037/E1037)-1)/(1+($X$2*F1037*D$8)^2), (F1037^2*D$8*$X$2+1/($X$2*D$8*(C$1017+1+F1037/E1037           )))/(1+($X$2*F1037*D$8)^2))),           V_rtHz(E1037)/($X$2*D$8*(E1037*C$1017+E1037+F1037)),V_rtHz(F1037)*SQRT(Sum_Sq(E1037*D$8*$X$2*C$1017,1))/($X$2*D$8*(E1037*C$1017+E1037+F1037))))/SQRT(Sum_Sq(1/(1+$A1037)+$AC$2/$I$2-1/(1+(1+F1037/E1037)/C$1017),$X$2/$I$2)),IF(F1038&lt;0,"A",C1038))</f>
        <v>A</v>
      </c>
      <c r="E1037" s="13">
        <f t="shared" si="273"/>
        <v>-1</v>
      </c>
      <c r="F1037" s="12">
        <f t="shared" si="297"/>
        <v>-2</v>
      </c>
      <c r="H1037" s="13" t="str">
        <f>IF(K1037&gt;0,SQRT(Sum_Sq($AI$2,V_rtHz($AH$2)/(1+1/$A1037),V_rtHz($AH$2*$A1037)/(1+$A1037),$AN$2*$AH$2/(1+1/$A1037),$AM$2*SQRT(Sum_Sq(K1037,1/($X$2*I$8*(1+H$1017+K1037/J1037))))/SQRT(Sum_Sq($X$2*K1037*I$8,1)),                   $AQ$2*SQRT(Sum_Sq($AH$2/(1+1/$A1037)+K1037*( 1/(H$1017+1+K1037/J1037)-1)/(1+($X$2*K1037*I$8)^2), (K1037^2*I$8*$X$2+1/($X$2*I$8*(H$1017+1+K1037/J1037           )))/(1+($X$2*K1037*I$8)^2))),           V_rtHz(J1037)/($X$2*I$8*(J1037*H$1017+J1037+K1037)),V_rtHz(K1037)*SQRT(Sum_Sq(J1037*I$8*$X$2*H$1017,1))/($X$2*I$8*(J1037*H$1017+J1037+K1037))))/SQRT(Sum_Sq(1/(1+$A1037)+$AC$2/$I$2-1/(1+(1+K1037/J1037)/H$1017),$X$2/$I$2)),IF(K1038&lt;0,"A",H1038))</f>
        <v>A</v>
      </c>
      <c r="J1037" s="13">
        <f t="shared" si="274"/>
        <v>-1</v>
      </c>
      <c r="K1037" s="12">
        <f t="shared" si="298"/>
        <v>-2</v>
      </c>
      <c r="M1037" s="13" t="str">
        <f>IF(P1037&gt;0,SQRT(Sum_Sq($AI$2,V_rtHz($AH$2)/(1+1/$A1037),V_rtHz($AH$2*$A1037)/(1+$A1037),$AN$2*$AH$2/(1+1/$A1037),$AM$2*SQRT(Sum_Sq(P1037,1/($X$2*N$8*(1+M$1017+P1037/O1037))))/SQRT(Sum_Sq($X$2*P1037*N$8,1)),                   $AQ$2*SQRT(Sum_Sq($AH$2/(1+1/$A1037)+P1037*( 1/(M$1017+1+P1037/O1037)-1)/(1+($X$2*P1037*N$8)^2), (P1037^2*N$8*$X$2+1/($X$2*N$8*(M$1017+1+P1037/O1037           )))/(1+($X$2*P1037*N$8)^2))),           V_rtHz(O1037)/($X$2*N$8*(O1037*M$1017+O1037+P1037)),V_rtHz(P1037)*SQRT(Sum_Sq(O1037*N$8*$X$2*M$1017,1))/($X$2*N$8*(O1037*M$1017+O1037+P1037))))/SQRT(Sum_Sq(1/(1+$A1037)+$AC$2/$I$2-1/(1+(1+P1037/O1037)/M$1017),$X$2/$I$2)),IF(P1038&lt;0,"A",M1038))</f>
        <v>A</v>
      </c>
      <c r="O1037" s="13">
        <f t="shared" si="275"/>
        <v>-1</v>
      </c>
      <c r="P1037" s="12">
        <f t="shared" si="299"/>
        <v>-2</v>
      </c>
      <c r="R1037" s="13" t="str">
        <f>IF(U1037&gt;0,SQRT(Sum_Sq($AI$2,V_rtHz($AH$2)/(1+1/$A1037),V_rtHz($AH$2*$A1037)/(1+$A1037),$AN$2*$AH$2/(1+1/$A1037),$AM$2*SQRT(Sum_Sq(U1037,1/($X$2*S$8*(1+R$1017+U1037/T1037))))/SQRT(Sum_Sq($X$2*U1037*S$8,1)),                   $AQ$2*SQRT(Sum_Sq($AH$2/(1+1/$A1037)+U1037*( 1/(R$1017+1+U1037/T1037)-1)/(1+($X$2*U1037*S$8)^2), (U1037^2*S$8*$X$2+1/($X$2*S$8*(R$1017+1+U1037/T1037           )))/(1+($X$2*U1037*S$8)^2))),           V_rtHz(T1037)/($X$2*S$8*(T1037*R$1017+T1037+U1037)),V_rtHz(U1037)*SQRT(Sum_Sq(T1037*S$8*$X$2*R$1017,1))/($X$2*S$8*(T1037*R$1017+T1037+U1037))))/SQRT(Sum_Sq(1/(1+$A1037)+$AC$2/$I$2-1/(1+(1+U1037/T1037)/R$1017),$X$2/$I$2)),IF(U1038&lt;0,"A",R1038))</f>
        <v>A</v>
      </c>
      <c r="T1037" s="13">
        <f t="shared" si="276"/>
        <v>-1</v>
      </c>
      <c r="U1037" s="12">
        <f t="shared" si="300"/>
        <v>-2</v>
      </c>
      <c r="X1037" s="13" t="str">
        <f>IF(AA1037&gt;0,SQRT(Sum_Sq($AI$2,V_rtHz($AH$2)/(1+1/$A1037),V_rtHz($AH$2*$A1037)/(1+$A1037),$AN$2*$AH$2/(1+1/$A1037),$AM$2*SQRT(Sum_Sq(AA1037,1/($X$2*Y$8*(1+X$1017+AA1037/Z1037))))/SQRT(Sum_Sq($X$2*AA1037*Y$8,1)),                   $AQ$2*SQRT(Sum_Sq($AH$2/(1+1/$A1037)+AA1037*( 1/(X$1017+1+AA1037/Z1037)-1)/(1+($X$2*AA1037*Y$8)^2), (AA1037^2*Y$8*$X$2+1/($X$2*Y$8*(X$1017+1+AA1037/Z1037           )))/(1+($X$2*AA1037*Y$8)^2))),           V_rtHz(Z1037)/($X$2*Y$8*(Z1037*X$1017+Z1037+AA1037)),V_rtHz(AA1037)*SQRT(Sum_Sq(Z1037*Y$8*$X$2*X$1017,1))/($X$2*Y$8*(Z1037*X$1017+Z1037+AA1037))))/SQRT(Sum_Sq(1/(1+$A1037)+$AC$2/$I$2-1/(1+(1+AA1037/Z1037)/X$1017),$X$2/$I$2)),IF(AA1038&lt;0,"A",X1038))</f>
        <v>A</v>
      </c>
      <c r="Z1037" s="13">
        <f t="shared" si="277"/>
        <v>-1</v>
      </c>
      <c r="AA1037" s="12">
        <f t="shared" si="301"/>
        <v>-2</v>
      </c>
      <c r="AC1037" s="13">
        <f>IF(AF1037&gt;0,SQRT(Sum_Sq($AI$2,V_rtHz($AH$2)/(1+1/$A1037),V_rtHz($AH$2*$A1037)/(1+$A1037),$AN$2*$AH$2/(1+1/$A1037),$AM$2*SQRT(Sum_Sq(AF1037,1/($X$2*AD$8*(1+AC$1017+AF1037/AE1037))))/SQRT(Sum_Sq($X$2*AF1037*AD$8,1)),                   $AQ$2*SQRT(Sum_Sq($AH$2/(1+1/$A1037)+AF1037*( 1/(AC$1017+1+AF1037/AE1037)-1)/(1+($X$2*AF1037*AD$8)^2), (AF1037^2*AD$8*$X$2+1/($X$2*AD$8*(AC$1017+1+AF1037/AE1037           )))/(1+($X$2*AF1037*AD$8)^2))),           V_rtHz(AE1037)/($X$2*AD$8*(AE1037*AC$1017+AE1037+AF1037)),V_rtHz(AF1037)*SQRT(Sum_Sq(AE1037*AD$8*$X$2*AC$1017,1))/($X$2*AD$8*(AE1037*AC$1017+AE1037+AF1037))))/SQRT(Sum_Sq(1/(1+$A1037)+$AC$2/$I$2-1/(1+(1+AF1037/AE1037)/AC$1017),$X$2/$I$2)),IF(AF1038&lt;0,"A",AC1038))</f>
        <v>6.9022650910018106E-6</v>
      </c>
      <c r="AE1037" s="13">
        <f t="shared" si="278"/>
        <v>19502.439497264324</v>
      </c>
      <c r="AF1037" s="12">
        <f t="shared" si="302"/>
        <v>159561.62169983529</v>
      </c>
      <c r="AG1037" s="13"/>
      <c r="AH1037" s="13">
        <f>IF(AK1037&gt;0,SQRT(Sum_Sq($AI$2,V_rtHz($AH$2)/(1+1/$A1037),V_rtHz($AH$2*$A1037)/(1+$A1037),$AN$2*$AH$2/(1+1/$A1037),$AM$2*SQRT(Sum_Sq(AK1037,1/($X$2*AI$8*(1+AH$1017+AK1037/AJ1037))))/SQRT(Sum_Sq($X$2*AK1037*AI$8,1)),                   $AQ$2*SQRT(Sum_Sq($AH$2/(1+1/$A1037)+AK1037*( 1/(AH$1017+1+AK1037/AJ1037)-1)/(1+($X$2*AK1037*AI$8)^2), (AK1037^2*AI$8*$X$2+1/($X$2*AI$8*(AH$1017+1+AK1037/AJ1037           )))/(1+($X$2*AK1037*AI$8)^2))),           V_rtHz(AJ1037)/($X$2*AI$8*(AJ1037*AH$1017+AJ1037+AK1037)),V_rtHz(AK1037)*SQRT(Sum_Sq(AJ1037*AI$8*$X$2*AH$1017,1))/($X$2*AI$8*(AJ1037*AH$1017+AJ1037+AK1037))))/SQRT(Sum_Sq(1/(1+$A1037)+$AC$2/$I$2-1/(1+(1+AK1037/AJ1037)/AH$1017),$X$2/$I$2)),IF(AK1038&lt;0,"A",AH1038))</f>
        <v>1.1624597717489118E-5</v>
      </c>
      <c r="AI1037" s="13"/>
      <c r="AJ1037" s="13">
        <f t="shared" si="279"/>
        <v>17949.983904038902</v>
      </c>
      <c r="AK1037" s="12">
        <f t="shared" si="303"/>
        <v>548218.03340883739</v>
      </c>
      <c r="AM1037" s="13">
        <f>IF(AP1037&gt;0,SQRT(Sum_Sq($AI$2,V_rtHz($AH$2)/(1+1/$A1037),V_rtHz($AH$2*$A1037)/(1+$A1037),$AN$2*$AH$2/(1+1/$A1037),$AM$2*SQRT(Sum_Sq(AP1037,1/($X$2*AN$8*(1+AM$1017+AP1037/AO1037))))/SQRT(Sum_Sq($X$2*AP1037*AN$8,1)),                   $AQ$2*SQRT(Sum_Sq($AH$2/(1+1/$A1037)+AP1037*( 1/(AM$1017+1+AP1037/AO1037)-1)/(1+($X$2*AP1037*AN$8)^2), (AP1037^2*AN$8*$X$2+1/($X$2*AN$8*(AM$1017+1+AP1037/AO1037           )))/(1+($X$2*AP1037*AN$8)^2))),           V_rtHz(AO1037)/($X$2*AN$8*(AO1037*AM$1017+AO1037+AP1037)),V_rtHz(AP1037)*SQRT(Sum_Sq(AO1037*AN$8*$X$2*AM$1017,1))/($X$2*AN$8*(AO1037*AM$1017+AO1037+AP1037))))/SQRT(Sum_Sq(1/(1+$A1037)+$AC$2/$I$2-1/(1+(1+AP1037/AO1037)/AM$1017),$X$2/$I$2)),IF(AP1038&lt;0,"A",AM1038))</f>
        <v>2.0367467245645952E-5</v>
      </c>
      <c r="AO1037" s="13">
        <f t="shared" si="280"/>
        <v>17553.64598760469</v>
      </c>
      <c r="AP1037" s="12">
        <f t="shared" si="304"/>
        <v>1772760.4142659642</v>
      </c>
      <c r="AR1037" s="13">
        <f t="shared" si="281"/>
        <v>69887291.180198371</v>
      </c>
      <c r="AS1037" s="13">
        <f t="shared" si="282"/>
        <v>-1.3197777286735013E-5</v>
      </c>
      <c r="AV1037" s="13"/>
      <c r="AW1037" s="13">
        <f t="shared" si="283"/>
        <v>39300511.936236553</v>
      </c>
      <c r="AX1037" s="13">
        <f t="shared" si="284"/>
        <v>-4.1736630325768321E-5</v>
      </c>
      <c r="AZ1037" s="13"/>
      <c r="BA1037" s="13"/>
      <c r="BB1037" s="13">
        <f t="shared" si="285"/>
        <v>22100301.962882396</v>
      </c>
      <c r="BC1037" s="13">
        <f t="shared" si="286"/>
        <v>-1.3199875670482923E-4</v>
      </c>
      <c r="BD1037" s="13"/>
      <c r="BE1037" s="13"/>
      <c r="BG1037" s="13">
        <f t="shared" si="287"/>
        <v>12427913.092914158</v>
      </c>
      <c r="BH1037" s="13">
        <f t="shared" si="288"/>
        <v>-4.1757622983719562E-4</v>
      </c>
      <c r="BI1037" s="13"/>
      <c r="BL1037" s="13">
        <f t="shared" si="289"/>
        <v>6988729.1180198397</v>
      </c>
      <c r="BM1037" s="13">
        <f t="shared" si="290"/>
        <v>-1.3220896266038383E-3</v>
      </c>
      <c r="BP1037" s="13"/>
      <c r="BQ1037" s="13">
        <f t="shared" si="291"/>
        <v>99.633300000000006</v>
      </c>
      <c r="BR1037" s="13">
        <f t="shared" si="292"/>
        <v>108.98999999999995</v>
      </c>
      <c r="BT1037" s="13"/>
      <c r="BU1037" s="13"/>
      <c r="BV1037" s="13">
        <f t="shared" si="293"/>
        <v>31.50681587988543</v>
      </c>
      <c r="BW1037" s="13">
        <f t="shared" si="294"/>
        <v>344.65664218175147</v>
      </c>
      <c r="CA1037" s="13">
        <f t="shared" si="295"/>
        <v>9.9633299999999974</v>
      </c>
      <c r="CB1037" s="13">
        <f t="shared" si="296"/>
        <v>1089.9000000000005</v>
      </c>
    </row>
    <row r="1038" spans="1:80" x14ac:dyDescent="0.3">
      <c r="A1038" s="13">
        <f t="shared" si="272"/>
        <v>1.3931568029453031E-5</v>
      </c>
      <c r="C1038" s="13" t="str">
        <f>IF(F1038&gt;0,SQRT(Sum_Sq($AI$2,V_rtHz($AH$2)/(1+1/$A1038),V_rtHz($AH$2*$A1038)/(1+$A1038),$AN$2*$AH$2/(1+1/$A1038),$AM$2*SQRT(Sum_Sq(F1038,1/($X$2*D$8*(1+C$1017+F1038/E1038))))/SQRT(Sum_Sq($X$2*F1038*D$8,1)),                   $AQ$2*SQRT(Sum_Sq($AH$2/(1+1/$A1038)+F1038*( 1/(C$1017+1+F1038/E1038)-1)/(1+($X$2*F1038*D$8)^2), (F1038^2*D$8*$X$2+1/($X$2*D$8*(C$1017+1+F1038/E1038           )))/(1+($X$2*F1038*D$8)^2))),           V_rtHz(E1038)/($X$2*D$8*(E1038*C$1017+E1038+F1038)),V_rtHz(F1038)*SQRT(Sum_Sq(E1038*D$8*$X$2*C$1017,1))/($X$2*D$8*(E1038*C$1017+E1038+F1038))))/SQRT(Sum_Sq(1/(1+$A1038)+$AC$2/$I$2-1/(1+(1+F1038/E1038)/C$1017),$X$2/$I$2)),IF(F1039&lt;0,"A",C1039))</f>
        <v>A</v>
      </c>
      <c r="E1038" s="13">
        <f t="shared" si="273"/>
        <v>-1</v>
      </c>
      <c r="F1038" s="12">
        <f t="shared" si="297"/>
        <v>-2</v>
      </c>
      <c r="H1038" s="13" t="str">
        <f>IF(K1038&gt;0,SQRT(Sum_Sq($AI$2,V_rtHz($AH$2)/(1+1/$A1038),V_rtHz($AH$2*$A1038)/(1+$A1038),$AN$2*$AH$2/(1+1/$A1038),$AM$2*SQRT(Sum_Sq(K1038,1/($X$2*I$8*(1+H$1017+K1038/J1038))))/SQRT(Sum_Sq($X$2*K1038*I$8,1)),                   $AQ$2*SQRT(Sum_Sq($AH$2/(1+1/$A1038)+K1038*( 1/(H$1017+1+K1038/J1038)-1)/(1+($X$2*K1038*I$8)^2), (K1038^2*I$8*$X$2+1/($X$2*I$8*(H$1017+1+K1038/J1038           )))/(1+($X$2*K1038*I$8)^2))),           V_rtHz(J1038)/($X$2*I$8*(J1038*H$1017+J1038+K1038)),V_rtHz(K1038)*SQRT(Sum_Sq(J1038*I$8*$X$2*H$1017,1))/($X$2*I$8*(J1038*H$1017+J1038+K1038))))/SQRT(Sum_Sq(1/(1+$A1038)+$AC$2/$I$2-1/(1+(1+K1038/J1038)/H$1017),$X$2/$I$2)),IF(K1039&lt;0,"A",H1039))</f>
        <v>A</v>
      </c>
      <c r="J1038" s="13">
        <f t="shared" si="274"/>
        <v>-1</v>
      </c>
      <c r="K1038" s="12">
        <f t="shared" si="298"/>
        <v>-2</v>
      </c>
      <c r="M1038" s="13" t="str">
        <f>IF(P1038&gt;0,SQRT(Sum_Sq($AI$2,V_rtHz($AH$2)/(1+1/$A1038),V_rtHz($AH$2*$A1038)/(1+$A1038),$AN$2*$AH$2/(1+1/$A1038),$AM$2*SQRT(Sum_Sq(P1038,1/($X$2*N$8*(1+M$1017+P1038/O1038))))/SQRT(Sum_Sq($X$2*P1038*N$8,1)),                   $AQ$2*SQRT(Sum_Sq($AH$2/(1+1/$A1038)+P1038*( 1/(M$1017+1+P1038/O1038)-1)/(1+($X$2*P1038*N$8)^2), (P1038^2*N$8*$X$2+1/($X$2*N$8*(M$1017+1+P1038/O1038           )))/(1+($X$2*P1038*N$8)^2))),           V_rtHz(O1038)/($X$2*N$8*(O1038*M$1017+O1038+P1038)),V_rtHz(P1038)*SQRT(Sum_Sq(O1038*N$8*$X$2*M$1017,1))/($X$2*N$8*(O1038*M$1017+O1038+P1038))))/SQRT(Sum_Sq(1/(1+$A1038)+$AC$2/$I$2-1/(1+(1+P1038/O1038)/M$1017),$X$2/$I$2)),IF(P1039&lt;0,"A",M1039))</f>
        <v>A</v>
      </c>
      <c r="O1038" s="13">
        <f t="shared" si="275"/>
        <v>-1</v>
      </c>
      <c r="P1038" s="12">
        <f t="shared" si="299"/>
        <v>-2</v>
      </c>
      <c r="R1038" s="13" t="str">
        <f>IF(U1038&gt;0,SQRT(Sum_Sq($AI$2,V_rtHz($AH$2)/(1+1/$A1038),V_rtHz($AH$2*$A1038)/(1+$A1038),$AN$2*$AH$2/(1+1/$A1038),$AM$2*SQRT(Sum_Sq(U1038,1/($X$2*S$8*(1+R$1017+U1038/T1038))))/SQRT(Sum_Sq($X$2*U1038*S$8,1)),                   $AQ$2*SQRT(Sum_Sq($AH$2/(1+1/$A1038)+U1038*( 1/(R$1017+1+U1038/T1038)-1)/(1+($X$2*U1038*S$8)^2), (U1038^2*S$8*$X$2+1/($X$2*S$8*(R$1017+1+U1038/T1038           )))/(1+($X$2*U1038*S$8)^2))),           V_rtHz(T1038)/($X$2*S$8*(T1038*R$1017+T1038+U1038)),V_rtHz(U1038)*SQRT(Sum_Sq(T1038*S$8*$X$2*R$1017,1))/($X$2*S$8*(T1038*R$1017+T1038+U1038))))/SQRT(Sum_Sq(1/(1+$A1038)+$AC$2/$I$2-1/(1+(1+U1038/T1038)/R$1017),$X$2/$I$2)),IF(U1039&lt;0,"A",R1039))</f>
        <v>A</v>
      </c>
      <c r="T1038" s="13">
        <f t="shared" si="276"/>
        <v>-1</v>
      </c>
      <c r="U1038" s="12">
        <f t="shared" si="300"/>
        <v>-2</v>
      </c>
      <c r="X1038" s="13" t="str">
        <f>IF(AA1038&gt;0,SQRT(Sum_Sq($AI$2,V_rtHz($AH$2)/(1+1/$A1038),V_rtHz($AH$2*$A1038)/(1+$A1038),$AN$2*$AH$2/(1+1/$A1038),$AM$2*SQRT(Sum_Sq(AA1038,1/($X$2*Y$8*(1+X$1017+AA1038/Z1038))))/SQRT(Sum_Sq($X$2*AA1038*Y$8,1)),                   $AQ$2*SQRT(Sum_Sq($AH$2/(1+1/$A1038)+AA1038*( 1/(X$1017+1+AA1038/Z1038)-1)/(1+($X$2*AA1038*Y$8)^2), (AA1038^2*Y$8*$X$2+1/($X$2*Y$8*(X$1017+1+AA1038/Z1038           )))/(1+($X$2*AA1038*Y$8)^2))),           V_rtHz(Z1038)/($X$2*Y$8*(Z1038*X$1017+Z1038+AA1038)),V_rtHz(AA1038)*SQRT(Sum_Sq(Z1038*Y$8*$X$2*X$1017,1))/($X$2*Y$8*(Z1038*X$1017+Z1038+AA1038))))/SQRT(Sum_Sq(1/(1+$A1038)+$AC$2/$I$2-1/(1+(1+AA1038/Z1038)/X$1017),$X$2/$I$2)),IF(AA1039&lt;0,"A",X1039))</f>
        <v>A</v>
      </c>
      <c r="Z1038" s="13">
        <f t="shared" si="277"/>
        <v>-1</v>
      </c>
      <c r="AA1038" s="12">
        <f t="shared" si="301"/>
        <v>-2</v>
      </c>
      <c r="AC1038" s="13">
        <f>IF(AF1038&gt;0,SQRT(Sum_Sq($AI$2,V_rtHz($AH$2)/(1+1/$A1038),V_rtHz($AH$2*$A1038)/(1+$A1038),$AN$2*$AH$2/(1+1/$A1038),$AM$2*SQRT(Sum_Sq(AF1038,1/($X$2*AD$8*(1+AC$1017+AF1038/AE1038))))/SQRT(Sum_Sq($X$2*AF1038*AD$8,1)),                   $AQ$2*SQRT(Sum_Sq($AH$2/(1+1/$A1038)+AF1038*( 1/(AC$1017+1+AF1038/AE1038)-1)/(1+($X$2*AF1038*AD$8)^2), (AF1038^2*AD$8*$X$2+1/($X$2*AD$8*(AC$1017+1+AF1038/AE1038           )))/(1+($X$2*AF1038*AD$8)^2))),           V_rtHz(AE1038)/($X$2*AD$8*(AE1038*AC$1017+AE1038+AF1038)),V_rtHz(AF1038)*SQRT(Sum_Sq(AE1038*AD$8*$X$2*AC$1017,1))/($X$2*AD$8*(AE1038*AC$1017+AE1038+AF1038))))/SQRT(Sum_Sq(1/(1+$A1038)+$AC$2/$I$2-1/(1+(1+AF1038/AE1038)/AC$1017),$X$2/$I$2)),IF(AF1039&lt;0,"A",AC1039))</f>
        <v>6.9021527234108384E-6</v>
      </c>
      <c r="AE1038" s="13">
        <f t="shared" si="278"/>
        <v>19501.807986666412</v>
      </c>
      <c r="AF1038" s="12">
        <f t="shared" si="302"/>
        <v>159566.78864923777</v>
      </c>
      <c r="AG1038" s="13"/>
      <c r="AH1038" s="13">
        <f>IF(AK1038&gt;0,SQRT(Sum_Sq($AI$2,V_rtHz($AH$2)/(1+1/$A1038),V_rtHz($AH$2*$A1038)/(1+$A1038),$AN$2*$AH$2/(1+1/$A1038),$AM$2*SQRT(Sum_Sq(AK1038,1/($X$2*AI$8*(1+AH$1017+AK1038/AJ1038))))/SQRT(Sum_Sq($X$2*AK1038*AI$8,1)),                   $AQ$2*SQRT(Sum_Sq($AH$2/(1+1/$A1038)+AK1038*( 1/(AH$1017+1+AK1038/AJ1038)-1)/(1+($X$2*AK1038*AI$8)^2), (AK1038^2*AI$8*$X$2+1/($X$2*AI$8*(AH$1017+1+AK1038/AJ1038           )))/(1+($X$2*AK1038*AI$8)^2))),           V_rtHz(AJ1038)/($X$2*AI$8*(AJ1038*AH$1017+AJ1038+AK1038)),V_rtHz(AK1038)*SQRT(Sum_Sq(AJ1038*AI$8*$X$2*AH$1017,1))/($X$2*AI$8*(AJ1038*AH$1017+AJ1038+AK1038))))/SQRT(Sum_Sq(1/(1+$A1038)+$AC$2/$I$2-1/(1+(1+AK1038/AJ1038)/AH$1017),$X$2/$I$2)),IF(AK1039&lt;0,"A",AH1039))</f>
        <v>1.162445665275087E-5</v>
      </c>
      <c r="AI1038" s="13"/>
      <c r="AJ1038" s="13">
        <f t="shared" si="279"/>
        <v>17949.536820251029</v>
      </c>
      <c r="AK1038" s="12">
        <f t="shared" si="303"/>
        <v>548231.68832358031</v>
      </c>
      <c r="AM1038" s="13">
        <f>IF(AP1038&gt;0,SQRT(Sum_Sq($AI$2,V_rtHz($AH$2)/(1+1/$A1038),V_rtHz($AH$2*$A1038)/(1+$A1038),$AN$2*$AH$2/(1+1/$A1038),$AM$2*SQRT(Sum_Sq(AP1038,1/($X$2*AN$8*(1+AM$1017+AP1038/AO1038))))/SQRT(Sum_Sq($X$2*AP1038*AN$8,1)),                   $AQ$2*SQRT(Sum_Sq($AH$2/(1+1/$A1038)+AP1038*( 1/(AM$1017+1+AP1038/AO1038)-1)/(1+($X$2*AP1038*AN$8)^2), (AP1038^2*AN$8*$X$2+1/($X$2*AN$8*(AM$1017+1+AP1038/AO1038           )))/(1+($X$2*AP1038*AN$8)^2))),           V_rtHz(AO1038)/($X$2*AN$8*(AO1038*AM$1017+AO1038+AP1038)),V_rtHz(AP1038)*SQRT(Sum_Sq(AO1038*AN$8*$X$2*AM$1017,1))/($X$2*AN$8*(AO1038*AM$1017+AO1038+AP1038))))/SQRT(Sum_Sq(1/(1+$A1038)+$AC$2/$I$2-1/(1+(1+AP1038/AO1038)/AM$1017),$X$2/$I$2)),IF(AP1039&lt;0,"A",AM1039))</f>
        <v>2.0367238508754417E-5</v>
      </c>
      <c r="AO1038" s="13">
        <f t="shared" si="280"/>
        <v>17553.237465612292</v>
      </c>
      <c r="AP1038" s="12">
        <f t="shared" si="304"/>
        <v>1772801.6722742317</v>
      </c>
      <c r="AR1038" s="13">
        <f t="shared" si="281"/>
        <v>69887291.180198371</v>
      </c>
      <c r="AS1038" s="13">
        <f t="shared" si="282"/>
        <v>-1.319778052971194E-5</v>
      </c>
      <c r="AV1038" s="13"/>
      <c r="AW1038" s="13">
        <f t="shared" si="283"/>
        <v>39300511.936236553</v>
      </c>
      <c r="AX1038" s="13">
        <f t="shared" si="284"/>
        <v>-4.1736662758032159E-5</v>
      </c>
      <c r="AZ1038" s="13"/>
      <c r="BA1038" s="13"/>
      <c r="BB1038" s="13">
        <f t="shared" si="285"/>
        <v>22100301.962882396</v>
      </c>
      <c r="BC1038" s="13">
        <f t="shared" si="286"/>
        <v>-1.3199908110637134E-4</v>
      </c>
      <c r="BD1038" s="13"/>
      <c r="BE1038" s="13"/>
      <c r="BG1038" s="13">
        <f t="shared" si="287"/>
        <v>12427913.092914158</v>
      </c>
      <c r="BH1038" s="13">
        <f t="shared" si="288"/>
        <v>-4.1757947634966838E-4</v>
      </c>
      <c r="BI1038" s="13"/>
      <c r="BL1038" s="13">
        <f t="shared" si="289"/>
        <v>6988729.1180198397</v>
      </c>
      <c r="BM1038" s="13">
        <f t="shared" si="290"/>
        <v>-1.3221221708822999E-3</v>
      </c>
      <c r="BP1038" s="13"/>
      <c r="BQ1038" s="13">
        <f t="shared" si="291"/>
        <v>99.633299999999991</v>
      </c>
      <c r="BR1038" s="13">
        <f t="shared" si="292"/>
        <v>108.98999999999998</v>
      </c>
      <c r="BT1038" s="13"/>
      <c r="BU1038" s="13"/>
      <c r="BV1038" s="13">
        <f t="shared" si="293"/>
        <v>31.50681587988543</v>
      </c>
      <c r="BW1038" s="13">
        <f t="shared" si="294"/>
        <v>344.65664218175147</v>
      </c>
      <c r="CA1038" s="13">
        <f t="shared" si="295"/>
        <v>9.9633299999999991</v>
      </c>
      <c r="CB1038" s="13">
        <f t="shared" si="296"/>
        <v>1089.9000000000001</v>
      </c>
    </row>
    <row r="1039" spans="1:80" x14ac:dyDescent="0.3">
      <c r="A1039" s="13">
        <f t="shared" si="272"/>
        <v>1.4125375446227543E-5</v>
      </c>
      <c r="C1039" s="13" t="str">
        <f>IF(F1039&gt;0,SQRT(Sum_Sq($AI$2,V_rtHz($AH$2)/(1+1/$A1039),V_rtHz($AH$2*$A1039)/(1+$A1039),$AN$2*$AH$2/(1+1/$A1039),$AM$2*SQRT(Sum_Sq(F1039,1/($X$2*D$8*(1+C$1017+F1039/E1039))))/SQRT(Sum_Sq($X$2*F1039*D$8,1)),                   $AQ$2*SQRT(Sum_Sq($AH$2/(1+1/$A1039)+F1039*( 1/(C$1017+1+F1039/E1039)-1)/(1+($X$2*F1039*D$8)^2), (F1039^2*D$8*$X$2+1/($X$2*D$8*(C$1017+1+F1039/E1039           )))/(1+($X$2*F1039*D$8)^2))),           V_rtHz(E1039)/($X$2*D$8*(E1039*C$1017+E1039+F1039)),V_rtHz(F1039)*SQRT(Sum_Sq(E1039*D$8*$X$2*C$1017,1))/($X$2*D$8*(E1039*C$1017+E1039+F1039))))/SQRT(Sum_Sq(1/(1+$A1039)+$AC$2/$I$2-1/(1+(1+F1039/E1039)/C$1017),$X$2/$I$2)),IF(F1040&lt;0,"A",C1040))</f>
        <v>A</v>
      </c>
      <c r="E1039" s="13">
        <f t="shared" si="273"/>
        <v>-1</v>
      </c>
      <c r="F1039" s="12">
        <f t="shared" si="297"/>
        <v>-2</v>
      </c>
      <c r="H1039" s="13" t="str">
        <f>IF(K1039&gt;0,SQRT(Sum_Sq($AI$2,V_rtHz($AH$2)/(1+1/$A1039),V_rtHz($AH$2*$A1039)/(1+$A1039),$AN$2*$AH$2/(1+1/$A1039),$AM$2*SQRT(Sum_Sq(K1039,1/($X$2*I$8*(1+H$1017+K1039/J1039))))/SQRT(Sum_Sq($X$2*K1039*I$8,1)),                   $AQ$2*SQRT(Sum_Sq($AH$2/(1+1/$A1039)+K1039*( 1/(H$1017+1+K1039/J1039)-1)/(1+($X$2*K1039*I$8)^2), (K1039^2*I$8*$X$2+1/($X$2*I$8*(H$1017+1+K1039/J1039           )))/(1+($X$2*K1039*I$8)^2))),           V_rtHz(J1039)/($X$2*I$8*(J1039*H$1017+J1039+K1039)),V_rtHz(K1039)*SQRT(Sum_Sq(J1039*I$8*$X$2*H$1017,1))/($X$2*I$8*(J1039*H$1017+J1039+K1039))))/SQRT(Sum_Sq(1/(1+$A1039)+$AC$2/$I$2-1/(1+(1+K1039/J1039)/H$1017),$X$2/$I$2)),IF(K1040&lt;0,"A",H1040))</f>
        <v>A</v>
      </c>
      <c r="J1039" s="13">
        <f t="shared" si="274"/>
        <v>-1</v>
      </c>
      <c r="K1039" s="12">
        <f t="shared" si="298"/>
        <v>-2</v>
      </c>
      <c r="M1039" s="13" t="str">
        <f>IF(P1039&gt;0,SQRT(Sum_Sq($AI$2,V_rtHz($AH$2)/(1+1/$A1039),V_rtHz($AH$2*$A1039)/(1+$A1039),$AN$2*$AH$2/(1+1/$A1039),$AM$2*SQRT(Sum_Sq(P1039,1/($X$2*N$8*(1+M$1017+P1039/O1039))))/SQRT(Sum_Sq($X$2*P1039*N$8,1)),                   $AQ$2*SQRT(Sum_Sq($AH$2/(1+1/$A1039)+P1039*( 1/(M$1017+1+P1039/O1039)-1)/(1+($X$2*P1039*N$8)^2), (P1039^2*N$8*$X$2+1/($X$2*N$8*(M$1017+1+P1039/O1039           )))/(1+($X$2*P1039*N$8)^2))),           V_rtHz(O1039)/($X$2*N$8*(O1039*M$1017+O1039+P1039)),V_rtHz(P1039)*SQRT(Sum_Sq(O1039*N$8*$X$2*M$1017,1))/($X$2*N$8*(O1039*M$1017+O1039+P1039))))/SQRT(Sum_Sq(1/(1+$A1039)+$AC$2/$I$2-1/(1+(1+P1039/O1039)/M$1017),$X$2/$I$2)),IF(P1040&lt;0,"A",M1040))</f>
        <v>A</v>
      </c>
      <c r="O1039" s="13">
        <f t="shared" si="275"/>
        <v>-1</v>
      </c>
      <c r="P1039" s="12">
        <f t="shared" si="299"/>
        <v>-2</v>
      </c>
      <c r="R1039" s="13" t="str">
        <f>IF(U1039&gt;0,SQRT(Sum_Sq($AI$2,V_rtHz($AH$2)/(1+1/$A1039),V_rtHz($AH$2*$A1039)/(1+$A1039),$AN$2*$AH$2/(1+1/$A1039),$AM$2*SQRT(Sum_Sq(U1039,1/($X$2*S$8*(1+R$1017+U1039/T1039))))/SQRT(Sum_Sq($X$2*U1039*S$8,1)),                   $AQ$2*SQRT(Sum_Sq($AH$2/(1+1/$A1039)+U1039*( 1/(R$1017+1+U1039/T1039)-1)/(1+($X$2*U1039*S$8)^2), (U1039^2*S$8*$X$2+1/($X$2*S$8*(R$1017+1+U1039/T1039           )))/(1+($X$2*U1039*S$8)^2))),           V_rtHz(T1039)/($X$2*S$8*(T1039*R$1017+T1039+U1039)),V_rtHz(U1039)*SQRT(Sum_Sq(T1039*S$8*$X$2*R$1017,1))/($X$2*S$8*(T1039*R$1017+T1039+U1039))))/SQRT(Sum_Sq(1/(1+$A1039)+$AC$2/$I$2-1/(1+(1+U1039/T1039)/R$1017),$X$2/$I$2)),IF(U1040&lt;0,"A",R1040))</f>
        <v>A</v>
      </c>
      <c r="T1039" s="13">
        <f t="shared" si="276"/>
        <v>-1</v>
      </c>
      <c r="U1039" s="12">
        <f t="shared" si="300"/>
        <v>-2</v>
      </c>
      <c r="X1039" s="13" t="str">
        <f>IF(AA1039&gt;0,SQRT(Sum_Sq($AI$2,V_rtHz($AH$2)/(1+1/$A1039),V_rtHz($AH$2*$A1039)/(1+$A1039),$AN$2*$AH$2/(1+1/$A1039),$AM$2*SQRT(Sum_Sq(AA1039,1/($X$2*Y$8*(1+X$1017+AA1039/Z1039))))/SQRT(Sum_Sq($X$2*AA1039*Y$8,1)),                   $AQ$2*SQRT(Sum_Sq($AH$2/(1+1/$A1039)+AA1039*( 1/(X$1017+1+AA1039/Z1039)-1)/(1+($X$2*AA1039*Y$8)^2), (AA1039^2*Y$8*$X$2+1/($X$2*Y$8*(X$1017+1+AA1039/Z1039           )))/(1+($X$2*AA1039*Y$8)^2))),           V_rtHz(Z1039)/($X$2*Y$8*(Z1039*X$1017+Z1039+AA1039)),V_rtHz(AA1039)*SQRT(Sum_Sq(Z1039*Y$8*$X$2*X$1017,1))/($X$2*Y$8*(Z1039*X$1017+Z1039+AA1039))))/SQRT(Sum_Sq(1/(1+$A1039)+$AC$2/$I$2-1/(1+(1+AA1039/Z1039)/X$1017),$X$2/$I$2)),IF(AA1040&lt;0,"A",X1040))</f>
        <v>A</v>
      </c>
      <c r="Z1039" s="13">
        <f t="shared" si="277"/>
        <v>-1</v>
      </c>
      <c r="AA1039" s="12">
        <f t="shared" si="301"/>
        <v>-2</v>
      </c>
      <c r="AC1039" s="13">
        <f>IF(AF1039&gt;0,SQRT(Sum_Sq($AI$2,V_rtHz($AH$2)/(1+1/$A1039),V_rtHz($AH$2*$A1039)/(1+$A1039),$AN$2*$AH$2/(1+1/$A1039),$AM$2*SQRT(Sum_Sq(AF1039,1/($X$2*AD$8*(1+AC$1017+AF1039/AE1039))))/SQRT(Sum_Sq($X$2*AF1039*AD$8,1)),                   $AQ$2*SQRT(Sum_Sq($AH$2/(1+1/$A1039)+AF1039*( 1/(AC$1017+1+AF1039/AE1039)-1)/(1+($X$2*AF1039*AD$8)^2), (AF1039^2*AD$8*$X$2+1/($X$2*AD$8*(AC$1017+1+AF1039/AE1039           )))/(1+($X$2*AF1039*AD$8)^2))),           V_rtHz(AE1039)/($X$2*AD$8*(AE1039*AC$1017+AE1039+AF1039)),V_rtHz(AF1039)*SQRT(Sum_Sq(AE1039*AD$8*$X$2*AC$1017,1))/($X$2*AD$8*(AE1039*AC$1017+AE1039+AF1039))))/SQRT(Sum_Sq(1/(1+$A1039)+$AC$2/$I$2-1/(1+(1+AF1039/AE1039)/AC$1017),$X$2/$I$2)),IF(AF1040&lt;0,"A",AC1040))</f>
        <v>6.9020388070016831E-6</v>
      </c>
      <c r="AE1039" s="13">
        <f t="shared" si="278"/>
        <v>19501.167780083728</v>
      </c>
      <c r="AF1039" s="12">
        <f t="shared" si="302"/>
        <v>159572.02708980822</v>
      </c>
      <c r="AG1039" s="13"/>
      <c r="AH1039" s="13">
        <f>IF(AK1039&gt;0,SQRT(Sum_Sq($AI$2,V_rtHz($AH$2)/(1+1/$A1039),V_rtHz($AH$2*$A1039)/(1+$A1039),$AN$2*$AH$2/(1+1/$A1039),$AM$2*SQRT(Sum_Sq(AK1039,1/($X$2*AI$8*(1+AH$1017+AK1039/AJ1039))))/SQRT(Sum_Sq($X$2*AK1039*AI$8,1)),                   $AQ$2*SQRT(Sum_Sq($AH$2/(1+1/$A1039)+AK1039*( 1/(AH$1017+1+AK1039/AJ1039)-1)/(1+($X$2*AK1039*AI$8)^2), (AK1039^2*AI$8*$X$2+1/($X$2*AI$8*(AH$1017+1+AK1039/AJ1039           )))/(1+($X$2*AK1039*AI$8)^2))),           V_rtHz(AJ1039)/($X$2*AI$8*(AJ1039*AH$1017+AJ1039+AK1039)),V_rtHz(AK1039)*SQRT(Sum_Sq(AJ1039*AI$8*$X$2*AH$1017,1))/($X$2*AI$8*(AJ1039*AH$1017+AJ1039+AK1039))))/SQRT(Sum_Sq(1/(1+$A1039)+$AC$2/$I$2-1/(1+(1+AK1039/AJ1039)/AH$1017),$X$2/$I$2)),IF(AK1040&lt;0,"A",AH1040))</f>
        <v>1.1624313638646851E-5</v>
      </c>
      <c r="AI1039" s="13"/>
      <c r="AJ1039" s="13">
        <f t="shared" si="279"/>
        <v>17949.08356310775</v>
      </c>
      <c r="AK1039" s="12">
        <f t="shared" si="303"/>
        <v>548245.53248047177</v>
      </c>
      <c r="AM1039" s="13">
        <f>IF(AP1039&gt;0,SQRT(Sum_Sq($AI$2,V_rtHz($AH$2)/(1+1/$A1039),V_rtHz($AH$2*$A1039)/(1+$A1039),$AN$2*$AH$2/(1+1/$A1039),$AM$2*SQRT(Sum_Sq(AP1039,1/($X$2*AN$8*(1+AM$1017+AP1039/AO1039))))/SQRT(Sum_Sq($X$2*AP1039*AN$8,1)),                   $AQ$2*SQRT(Sum_Sq($AH$2/(1+1/$A1039)+AP1039*( 1/(AM$1017+1+AP1039/AO1039)-1)/(1+($X$2*AP1039*AN$8)^2), (AP1039^2*AN$8*$X$2+1/($X$2*AN$8*(AM$1017+1+AP1039/AO1039           )))/(1+($X$2*AP1039*AN$8)^2))),           V_rtHz(AO1039)/($X$2*AN$8*(AO1039*AM$1017+AO1039+AP1039)),V_rtHz(AP1039)*SQRT(Sum_Sq(AO1039*AN$8*$X$2*AM$1017,1))/($X$2*AN$8*(AO1039*AM$1017+AO1039+AP1039))))/SQRT(Sum_Sq(1/(1+$A1039)+$AC$2/$I$2-1/(1+(1+AP1039/AO1039)/AM$1017),$X$2/$I$2)),IF(AP1040&lt;0,"A",AM1040))</f>
        <v>2.0367006609276132E-5</v>
      </c>
      <c r="AO1039" s="13">
        <f t="shared" si="280"/>
        <v>17552.823299498006</v>
      </c>
      <c r="AP1039" s="12">
        <f t="shared" si="304"/>
        <v>1772843.5022617772</v>
      </c>
      <c r="AR1039" s="13">
        <f t="shared" si="281"/>
        <v>69887291.180198371</v>
      </c>
      <c r="AS1039" s="13">
        <f t="shared" si="282"/>
        <v>-1.3197783817804797E-5</v>
      </c>
      <c r="AV1039" s="13"/>
      <c r="AW1039" s="13">
        <f t="shared" si="283"/>
        <v>39300511.936236553</v>
      </c>
      <c r="AX1039" s="13">
        <f t="shared" si="284"/>
        <v>-4.1736695641525193E-5</v>
      </c>
      <c r="AZ1039" s="13"/>
      <c r="BA1039" s="13"/>
      <c r="BB1039" s="13">
        <f t="shared" si="285"/>
        <v>22100301.962882396</v>
      </c>
      <c r="BC1039" s="13">
        <f t="shared" si="286"/>
        <v>-1.319994100224164E-4</v>
      </c>
      <c r="BD1039" s="13"/>
      <c r="BE1039" s="13"/>
      <c r="BG1039" s="13">
        <f t="shared" si="287"/>
        <v>12427913.092914158</v>
      </c>
      <c r="BH1039" s="13">
        <f t="shared" si="288"/>
        <v>-4.1758276807716822E-4</v>
      </c>
      <c r="BI1039" s="13"/>
      <c r="BL1039" s="13">
        <f t="shared" si="289"/>
        <v>6988729.1180198397</v>
      </c>
      <c r="BM1039" s="13">
        <f t="shared" si="290"/>
        <v>-1.3221551695326078E-3</v>
      </c>
      <c r="BP1039" s="13"/>
      <c r="BQ1039" s="13">
        <f t="shared" si="291"/>
        <v>99.633300000000006</v>
      </c>
      <c r="BR1039" s="13">
        <f t="shared" si="292"/>
        <v>108.98999999999997</v>
      </c>
      <c r="BT1039" s="13"/>
      <c r="BU1039" s="13"/>
      <c r="BV1039" s="13">
        <f t="shared" si="293"/>
        <v>31.50681587988543</v>
      </c>
      <c r="BW1039" s="13">
        <f t="shared" si="294"/>
        <v>344.65664218175152</v>
      </c>
      <c r="CA1039" s="13">
        <f t="shared" si="295"/>
        <v>9.9633299999999991</v>
      </c>
      <c r="CB1039" s="13">
        <f t="shared" si="296"/>
        <v>1089.9000000000003</v>
      </c>
    </row>
    <row r="1040" spans="1:80" x14ac:dyDescent="0.3">
      <c r="A1040" s="13">
        <f t="shared" si="272"/>
        <v>1.4321878992735434E-5</v>
      </c>
      <c r="C1040" s="13" t="str">
        <f>IF(F1040&gt;0,SQRT(Sum_Sq($AI$2,V_rtHz($AH$2)/(1+1/$A1040),V_rtHz($AH$2*$A1040)/(1+$A1040),$AN$2*$AH$2/(1+1/$A1040),$AM$2*SQRT(Sum_Sq(F1040,1/($X$2*D$8*(1+C$1017+F1040/E1040))))/SQRT(Sum_Sq($X$2*F1040*D$8,1)),                   $AQ$2*SQRT(Sum_Sq($AH$2/(1+1/$A1040)+F1040*( 1/(C$1017+1+F1040/E1040)-1)/(1+($X$2*F1040*D$8)^2), (F1040^2*D$8*$X$2+1/($X$2*D$8*(C$1017+1+F1040/E1040           )))/(1+($X$2*F1040*D$8)^2))),           V_rtHz(E1040)/($X$2*D$8*(E1040*C$1017+E1040+F1040)),V_rtHz(F1040)*SQRT(Sum_Sq(E1040*D$8*$X$2*C$1017,1))/($X$2*D$8*(E1040*C$1017+E1040+F1040))))/SQRT(Sum_Sq(1/(1+$A1040)+$AC$2/$I$2-1/(1+(1+F1040/E1040)/C$1017),$X$2/$I$2)),IF(F1041&lt;0,"A",C1041))</f>
        <v>A</v>
      </c>
      <c r="E1040" s="13">
        <f t="shared" si="273"/>
        <v>-1</v>
      </c>
      <c r="F1040" s="12">
        <f t="shared" si="297"/>
        <v>-2</v>
      </c>
      <c r="H1040" s="13" t="str">
        <f>IF(K1040&gt;0,SQRT(Sum_Sq($AI$2,V_rtHz($AH$2)/(1+1/$A1040),V_rtHz($AH$2*$A1040)/(1+$A1040),$AN$2*$AH$2/(1+1/$A1040),$AM$2*SQRT(Sum_Sq(K1040,1/($X$2*I$8*(1+H$1017+K1040/J1040))))/SQRT(Sum_Sq($X$2*K1040*I$8,1)),                   $AQ$2*SQRT(Sum_Sq($AH$2/(1+1/$A1040)+K1040*( 1/(H$1017+1+K1040/J1040)-1)/(1+($X$2*K1040*I$8)^2), (K1040^2*I$8*$X$2+1/($X$2*I$8*(H$1017+1+K1040/J1040           )))/(1+($X$2*K1040*I$8)^2))),           V_rtHz(J1040)/($X$2*I$8*(J1040*H$1017+J1040+K1040)),V_rtHz(K1040)*SQRT(Sum_Sq(J1040*I$8*$X$2*H$1017,1))/($X$2*I$8*(J1040*H$1017+J1040+K1040))))/SQRT(Sum_Sq(1/(1+$A1040)+$AC$2/$I$2-1/(1+(1+K1040/J1040)/H$1017),$X$2/$I$2)),IF(K1041&lt;0,"A",H1041))</f>
        <v>A</v>
      </c>
      <c r="J1040" s="13">
        <f t="shared" si="274"/>
        <v>-1</v>
      </c>
      <c r="K1040" s="12">
        <f t="shared" si="298"/>
        <v>-2</v>
      </c>
      <c r="M1040" s="13" t="str">
        <f>IF(P1040&gt;0,SQRT(Sum_Sq($AI$2,V_rtHz($AH$2)/(1+1/$A1040),V_rtHz($AH$2*$A1040)/(1+$A1040),$AN$2*$AH$2/(1+1/$A1040),$AM$2*SQRT(Sum_Sq(P1040,1/($X$2*N$8*(1+M$1017+P1040/O1040))))/SQRT(Sum_Sq($X$2*P1040*N$8,1)),                   $AQ$2*SQRT(Sum_Sq($AH$2/(1+1/$A1040)+P1040*( 1/(M$1017+1+P1040/O1040)-1)/(1+($X$2*P1040*N$8)^2), (P1040^2*N$8*$X$2+1/($X$2*N$8*(M$1017+1+P1040/O1040           )))/(1+($X$2*P1040*N$8)^2))),           V_rtHz(O1040)/($X$2*N$8*(O1040*M$1017+O1040+P1040)),V_rtHz(P1040)*SQRT(Sum_Sq(O1040*N$8*$X$2*M$1017,1))/($X$2*N$8*(O1040*M$1017+O1040+P1040))))/SQRT(Sum_Sq(1/(1+$A1040)+$AC$2/$I$2-1/(1+(1+P1040/O1040)/M$1017),$X$2/$I$2)),IF(P1041&lt;0,"A",M1041))</f>
        <v>A</v>
      </c>
      <c r="O1040" s="13">
        <f t="shared" si="275"/>
        <v>-1</v>
      </c>
      <c r="P1040" s="12">
        <f t="shared" si="299"/>
        <v>-2</v>
      </c>
      <c r="R1040" s="13" t="str">
        <f>IF(U1040&gt;0,SQRT(Sum_Sq($AI$2,V_rtHz($AH$2)/(1+1/$A1040),V_rtHz($AH$2*$A1040)/(1+$A1040),$AN$2*$AH$2/(1+1/$A1040),$AM$2*SQRT(Sum_Sq(U1040,1/($X$2*S$8*(1+R$1017+U1040/T1040))))/SQRT(Sum_Sq($X$2*U1040*S$8,1)),                   $AQ$2*SQRT(Sum_Sq($AH$2/(1+1/$A1040)+U1040*( 1/(R$1017+1+U1040/T1040)-1)/(1+($X$2*U1040*S$8)^2), (U1040^2*S$8*$X$2+1/($X$2*S$8*(R$1017+1+U1040/T1040           )))/(1+($X$2*U1040*S$8)^2))),           V_rtHz(T1040)/($X$2*S$8*(T1040*R$1017+T1040+U1040)),V_rtHz(U1040)*SQRT(Sum_Sq(T1040*S$8*$X$2*R$1017,1))/($X$2*S$8*(T1040*R$1017+T1040+U1040))))/SQRT(Sum_Sq(1/(1+$A1040)+$AC$2/$I$2-1/(1+(1+U1040/T1040)/R$1017),$X$2/$I$2)),IF(U1041&lt;0,"A",R1041))</f>
        <v>A</v>
      </c>
      <c r="T1040" s="13">
        <f t="shared" si="276"/>
        <v>-1</v>
      </c>
      <c r="U1040" s="12">
        <f t="shared" si="300"/>
        <v>-2</v>
      </c>
      <c r="X1040" s="13" t="str">
        <f>IF(AA1040&gt;0,SQRT(Sum_Sq($AI$2,V_rtHz($AH$2)/(1+1/$A1040),V_rtHz($AH$2*$A1040)/(1+$A1040),$AN$2*$AH$2/(1+1/$A1040),$AM$2*SQRT(Sum_Sq(AA1040,1/($X$2*Y$8*(1+X$1017+AA1040/Z1040))))/SQRT(Sum_Sq($X$2*AA1040*Y$8,1)),                   $AQ$2*SQRT(Sum_Sq($AH$2/(1+1/$A1040)+AA1040*( 1/(X$1017+1+AA1040/Z1040)-1)/(1+($X$2*AA1040*Y$8)^2), (AA1040^2*Y$8*$X$2+1/($X$2*Y$8*(X$1017+1+AA1040/Z1040           )))/(1+($X$2*AA1040*Y$8)^2))),           V_rtHz(Z1040)/($X$2*Y$8*(Z1040*X$1017+Z1040+AA1040)),V_rtHz(AA1040)*SQRT(Sum_Sq(Z1040*Y$8*$X$2*X$1017,1))/($X$2*Y$8*(Z1040*X$1017+Z1040+AA1040))))/SQRT(Sum_Sq(1/(1+$A1040)+$AC$2/$I$2-1/(1+(1+AA1040/Z1040)/X$1017),$X$2/$I$2)),IF(AA1041&lt;0,"A",X1041))</f>
        <v>A</v>
      </c>
      <c r="Z1040" s="13">
        <f t="shared" si="277"/>
        <v>-1</v>
      </c>
      <c r="AA1040" s="12">
        <f t="shared" si="301"/>
        <v>-2</v>
      </c>
      <c r="AC1040" s="13">
        <f>IF(AF1040&gt;0,SQRT(Sum_Sq($AI$2,V_rtHz($AH$2)/(1+1/$A1040),V_rtHz($AH$2*$A1040)/(1+$A1040),$AN$2*$AH$2/(1+1/$A1040),$AM$2*SQRT(Sum_Sq(AF1040,1/($X$2*AD$8*(1+AC$1017+AF1040/AE1040))))/SQRT(Sum_Sq($X$2*AF1040*AD$8,1)),                   $AQ$2*SQRT(Sum_Sq($AH$2/(1+1/$A1040)+AF1040*( 1/(AC$1017+1+AF1040/AE1040)-1)/(1+($X$2*AF1040*AD$8)^2), (AF1040^2*AD$8*$X$2+1/($X$2*AD$8*(AC$1017+1+AF1040/AE1040           )))/(1+($X$2*AF1040*AD$8)^2))),           V_rtHz(AE1040)/($X$2*AD$8*(AE1040*AC$1017+AE1040+AF1040)),V_rtHz(AF1040)*SQRT(Sum_Sq(AE1040*AD$8*$X$2*AC$1017,1))/($X$2*AD$8*(AE1040*AC$1017+AE1040+AF1040))))/SQRT(Sum_Sq(1/(1+$A1040)+$AC$2/$I$2-1/(1+(1+AF1040/AE1040)/AC$1017),$X$2/$I$2)),IF(AF1041&lt;0,"A",AC1041))</f>
        <v>6.9019233206264764E-6</v>
      </c>
      <c r="AE1040" s="13">
        <f t="shared" si="278"/>
        <v>19500.518759017461</v>
      </c>
      <c r="AF1040" s="12">
        <f t="shared" si="302"/>
        <v>159577.33800529968</v>
      </c>
      <c r="AG1040" s="13"/>
      <c r="AH1040" s="13">
        <f>IF(AK1040&gt;0,SQRT(Sum_Sq($AI$2,V_rtHz($AH$2)/(1+1/$A1040),V_rtHz($AH$2*$A1040)/(1+$A1040),$AN$2*$AH$2/(1+1/$A1040),$AM$2*SQRT(Sum_Sq(AK1040,1/($X$2*AI$8*(1+AH$1017+AK1040/AJ1040))))/SQRT(Sum_Sq($X$2*AK1040*AI$8,1)),                   $AQ$2*SQRT(Sum_Sq($AH$2/(1+1/$A1040)+AK1040*( 1/(AH$1017+1+AK1040/AJ1040)-1)/(1+($X$2*AK1040*AI$8)^2), (AK1040^2*AI$8*$X$2+1/($X$2*AI$8*(AH$1017+1+AK1040/AJ1040           )))/(1+($X$2*AK1040*AI$8)^2))),           V_rtHz(AJ1040)/($X$2*AI$8*(AJ1040*AH$1017+AJ1040+AK1040)),V_rtHz(AK1040)*SQRT(Sum_Sq(AJ1040*AI$8*$X$2*AH$1017,1))/($X$2*AI$8*(AJ1040*AH$1017+AJ1040+AK1040))))/SQRT(Sum_Sq(1/(1+$A1040)+$AC$2/$I$2-1/(1+(1+AK1040/AJ1040)/AH$1017),$X$2/$I$2)),IF(AK1041&lt;0,"A",AH1041))</f>
        <v>1.162416864842107E-5</v>
      </c>
      <c r="AI1040" s="13"/>
      <c r="AJ1040" s="13">
        <f t="shared" si="279"/>
        <v>17948.624048014273</v>
      </c>
      <c r="AK1040" s="12">
        <f t="shared" si="303"/>
        <v>548259.56849216996</v>
      </c>
      <c r="AM1040" s="13">
        <f>IF(AP1040&gt;0,SQRT(Sum_Sq($AI$2,V_rtHz($AH$2)/(1+1/$A1040),V_rtHz($AH$2*$A1040)/(1+$A1040),$AN$2*$AH$2/(1+1/$A1040),$AM$2*SQRT(Sum_Sq(AP1040,1/($X$2*AN$8*(1+AM$1017+AP1040/AO1040))))/SQRT(Sum_Sq($X$2*AP1040*AN$8,1)),                   $AQ$2*SQRT(Sum_Sq($AH$2/(1+1/$A1040)+AP1040*( 1/(AM$1017+1+AP1040/AO1040)-1)/(1+($X$2*AP1040*AN$8)^2), (AP1040^2*AN$8*$X$2+1/($X$2*AN$8*(AM$1017+1+AP1040/AO1040           )))/(1+($X$2*AP1040*AN$8)^2))),           V_rtHz(AO1040)/($X$2*AN$8*(AO1040*AM$1017+AO1040+AP1040)),V_rtHz(AP1040)*SQRT(Sum_Sq(AO1040*AN$8*$X$2*AM$1017,1))/($X$2*AN$8*(AO1040*AM$1017+AO1040+AP1040))))/SQRT(Sum_Sq(1/(1+$A1040)+$AC$2/$I$2-1/(1+(1+AP1040/AO1040)/AM$1017),$X$2/$I$2)),IF(AP1041&lt;0,"A",AM1041))</f>
        <v>2.0366771503755475E-5</v>
      </c>
      <c r="AO1040" s="13">
        <f t="shared" si="280"/>
        <v>17552.403411829349</v>
      </c>
      <c r="AP1040" s="12">
        <f t="shared" si="304"/>
        <v>1772885.9121305337</v>
      </c>
      <c r="AR1040" s="13">
        <f t="shared" si="281"/>
        <v>69887291.180198371</v>
      </c>
      <c r="AS1040" s="13">
        <f t="shared" si="282"/>
        <v>-1.3197787151641256E-5</v>
      </c>
      <c r="AV1040" s="13"/>
      <c r="AW1040" s="13">
        <f t="shared" si="283"/>
        <v>39300511.936236553</v>
      </c>
      <c r="AX1040" s="13">
        <f t="shared" si="284"/>
        <v>-4.1736728982526085E-5</v>
      </c>
      <c r="AZ1040" s="13"/>
      <c r="BA1040" s="13"/>
      <c r="BB1040" s="13">
        <f t="shared" si="285"/>
        <v>22100301.962882396</v>
      </c>
      <c r="BC1040" s="13">
        <f t="shared" si="286"/>
        <v>-1.3199974351581299E-4</v>
      </c>
      <c r="BD1040" s="13"/>
      <c r="BE1040" s="13"/>
      <c r="BG1040" s="13">
        <f t="shared" si="287"/>
        <v>12427913.092914158</v>
      </c>
      <c r="BH1040" s="13">
        <f t="shared" si="288"/>
        <v>-4.1758610565014408E-4</v>
      </c>
      <c r="BI1040" s="13"/>
      <c r="BL1040" s="13">
        <f t="shared" si="289"/>
        <v>6988729.1180198397</v>
      </c>
      <c r="BM1040" s="13">
        <f t="shared" si="290"/>
        <v>-1.3221886289216602E-3</v>
      </c>
      <c r="BP1040" s="13"/>
      <c r="BQ1040" s="13">
        <f t="shared" si="291"/>
        <v>99.633300000000006</v>
      </c>
      <c r="BR1040" s="13">
        <f t="shared" si="292"/>
        <v>108.99000000000001</v>
      </c>
      <c r="BT1040" s="13"/>
      <c r="BU1040" s="13"/>
      <c r="BV1040" s="13">
        <f t="shared" si="293"/>
        <v>31.50681587988543</v>
      </c>
      <c r="BW1040" s="13">
        <f t="shared" si="294"/>
        <v>344.65664218175141</v>
      </c>
      <c r="CA1040" s="13">
        <f t="shared" si="295"/>
        <v>9.9633299999999974</v>
      </c>
      <c r="CB1040" s="13">
        <f t="shared" si="296"/>
        <v>1089.9000000000001</v>
      </c>
    </row>
    <row r="1041" spans="1:80" x14ac:dyDescent="0.3">
      <c r="A1041" s="13">
        <f t="shared" si="272"/>
        <v>1.4521116175877422E-5</v>
      </c>
      <c r="C1041" s="13" t="str">
        <f>IF(F1041&gt;0,SQRT(Sum_Sq($AI$2,V_rtHz($AH$2)/(1+1/$A1041),V_rtHz($AH$2*$A1041)/(1+$A1041),$AN$2*$AH$2/(1+1/$A1041),$AM$2*SQRT(Sum_Sq(F1041,1/($X$2*D$8*(1+C$1017+F1041/E1041))))/SQRT(Sum_Sq($X$2*F1041*D$8,1)),                   $AQ$2*SQRT(Sum_Sq($AH$2/(1+1/$A1041)+F1041*( 1/(C$1017+1+F1041/E1041)-1)/(1+($X$2*F1041*D$8)^2), (F1041^2*D$8*$X$2+1/($X$2*D$8*(C$1017+1+F1041/E1041           )))/(1+($X$2*F1041*D$8)^2))),           V_rtHz(E1041)/($X$2*D$8*(E1041*C$1017+E1041+F1041)),V_rtHz(F1041)*SQRT(Sum_Sq(E1041*D$8*$X$2*C$1017,1))/($X$2*D$8*(E1041*C$1017+E1041+F1041))))/SQRT(Sum_Sq(1/(1+$A1041)+$AC$2/$I$2-1/(1+(1+F1041/E1041)/C$1017),$X$2/$I$2)),IF(F1042&lt;0,"A",C1042))</f>
        <v>A</v>
      </c>
      <c r="E1041" s="13">
        <f t="shared" si="273"/>
        <v>-1</v>
      </c>
      <c r="F1041" s="12">
        <f t="shared" si="297"/>
        <v>-2</v>
      </c>
      <c r="H1041" s="13" t="str">
        <f>IF(K1041&gt;0,SQRT(Sum_Sq($AI$2,V_rtHz($AH$2)/(1+1/$A1041),V_rtHz($AH$2*$A1041)/(1+$A1041),$AN$2*$AH$2/(1+1/$A1041),$AM$2*SQRT(Sum_Sq(K1041,1/($X$2*I$8*(1+H$1017+K1041/J1041))))/SQRT(Sum_Sq($X$2*K1041*I$8,1)),                   $AQ$2*SQRT(Sum_Sq($AH$2/(1+1/$A1041)+K1041*( 1/(H$1017+1+K1041/J1041)-1)/(1+($X$2*K1041*I$8)^2), (K1041^2*I$8*$X$2+1/($X$2*I$8*(H$1017+1+K1041/J1041           )))/(1+($X$2*K1041*I$8)^2))),           V_rtHz(J1041)/($X$2*I$8*(J1041*H$1017+J1041+K1041)),V_rtHz(K1041)*SQRT(Sum_Sq(J1041*I$8*$X$2*H$1017,1))/($X$2*I$8*(J1041*H$1017+J1041+K1041))))/SQRT(Sum_Sq(1/(1+$A1041)+$AC$2/$I$2-1/(1+(1+K1041/J1041)/H$1017),$X$2/$I$2)),IF(K1042&lt;0,"A",H1042))</f>
        <v>A</v>
      </c>
      <c r="J1041" s="13">
        <f t="shared" si="274"/>
        <v>-1</v>
      </c>
      <c r="K1041" s="12">
        <f t="shared" si="298"/>
        <v>-2</v>
      </c>
      <c r="M1041" s="13" t="str">
        <f>IF(P1041&gt;0,SQRT(Sum_Sq($AI$2,V_rtHz($AH$2)/(1+1/$A1041),V_rtHz($AH$2*$A1041)/(1+$A1041),$AN$2*$AH$2/(1+1/$A1041),$AM$2*SQRT(Sum_Sq(P1041,1/($X$2*N$8*(1+M$1017+P1041/O1041))))/SQRT(Sum_Sq($X$2*P1041*N$8,1)),                   $AQ$2*SQRT(Sum_Sq($AH$2/(1+1/$A1041)+P1041*( 1/(M$1017+1+P1041/O1041)-1)/(1+($X$2*P1041*N$8)^2), (P1041^2*N$8*$X$2+1/($X$2*N$8*(M$1017+1+P1041/O1041           )))/(1+($X$2*P1041*N$8)^2))),           V_rtHz(O1041)/($X$2*N$8*(O1041*M$1017+O1041+P1041)),V_rtHz(P1041)*SQRT(Sum_Sq(O1041*N$8*$X$2*M$1017,1))/($X$2*N$8*(O1041*M$1017+O1041+P1041))))/SQRT(Sum_Sq(1/(1+$A1041)+$AC$2/$I$2-1/(1+(1+P1041/O1041)/M$1017),$X$2/$I$2)),IF(P1042&lt;0,"A",M1042))</f>
        <v>A</v>
      </c>
      <c r="O1041" s="13">
        <f t="shared" si="275"/>
        <v>-1</v>
      </c>
      <c r="P1041" s="12">
        <f t="shared" si="299"/>
        <v>-2</v>
      </c>
      <c r="R1041" s="13" t="str">
        <f>IF(U1041&gt;0,SQRT(Sum_Sq($AI$2,V_rtHz($AH$2)/(1+1/$A1041),V_rtHz($AH$2*$A1041)/(1+$A1041),$AN$2*$AH$2/(1+1/$A1041),$AM$2*SQRT(Sum_Sq(U1041,1/($X$2*S$8*(1+R$1017+U1041/T1041))))/SQRT(Sum_Sq($X$2*U1041*S$8,1)),                   $AQ$2*SQRT(Sum_Sq($AH$2/(1+1/$A1041)+U1041*( 1/(R$1017+1+U1041/T1041)-1)/(1+($X$2*U1041*S$8)^2), (U1041^2*S$8*$X$2+1/($X$2*S$8*(R$1017+1+U1041/T1041           )))/(1+($X$2*U1041*S$8)^2))),           V_rtHz(T1041)/($X$2*S$8*(T1041*R$1017+T1041+U1041)),V_rtHz(U1041)*SQRT(Sum_Sq(T1041*S$8*$X$2*R$1017,1))/($X$2*S$8*(T1041*R$1017+T1041+U1041))))/SQRT(Sum_Sq(1/(1+$A1041)+$AC$2/$I$2-1/(1+(1+U1041/T1041)/R$1017),$X$2/$I$2)),IF(U1042&lt;0,"A",R1042))</f>
        <v>A</v>
      </c>
      <c r="T1041" s="13">
        <f t="shared" si="276"/>
        <v>-1</v>
      </c>
      <c r="U1041" s="12">
        <f t="shared" si="300"/>
        <v>-2</v>
      </c>
      <c r="X1041" s="13" t="str">
        <f>IF(AA1041&gt;0,SQRT(Sum_Sq($AI$2,V_rtHz($AH$2)/(1+1/$A1041),V_rtHz($AH$2*$A1041)/(1+$A1041),$AN$2*$AH$2/(1+1/$A1041),$AM$2*SQRT(Sum_Sq(AA1041,1/($X$2*Y$8*(1+X$1017+AA1041/Z1041))))/SQRT(Sum_Sq($X$2*AA1041*Y$8,1)),                   $AQ$2*SQRT(Sum_Sq($AH$2/(1+1/$A1041)+AA1041*( 1/(X$1017+1+AA1041/Z1041)-1)/(1+($X$2*AA1041*Y$8)^2), (AA1041^2*Y$8*$X$2+1/($X$2*Y$8*(X$1017+1+AA1041/Z1041           )))/(1+($X$2*AA1041*Y$8)^2))),           V_rtHz(Z1041)/($X$2*Y$8*(Z1041*X$1017+Z1041+AA1041)),V_rtHz(AA1041)*SQRT(Sum_Sq(Z1041*Y$8*$X$2*X$1017,1))/($X$2*Y$8*(Z1041*X$1017+Z1041+AA1041))))/SQRT(Sum_Sq(1/(1+$A1041)+$AC$2/$I$2-1/(1+(1+AA1041/Z1041)/X$1017),$X$2/$I$2)),IF(AA1042&lt;0,"A",X1042))</f>
        <v>A</v>
      </c>
      <c r="Z1041" s="13">
        <f t="shared" si="277"/>
        <v>-1</v>
      </c>
      <c r="AA1041" s="12">
        <f t="shared" si="301"/>
        <v>-2</v>
      </c>
      <c r="AC1041" s="13">
        <f>IF(AF1041&gt;0,SQRT(Sum_Sq($AI$2,V_rtHz($AH$2)/(1+1/$A1041),V_rtHz($AH$2*$A1041)/(1+$A1041),$AN$2*$AH$2/(1+1/$A1041),$AM$2*SQRT(Sum_Sq(AF1041,1/($X$2*AD$8*(1+AC$1017+AF1041/AE1041))))/SQRT(Sum_Sq($X$2*AF1041*AD$8,1)),                   $AQ$2*SQRT(Sum_Sq($AH$2/(1+1/$A1041)+AF1041*( 1/(AC$1017+1+AF1041/AE1041)-1)/(1+($X$2*AF1041*AD$8)^2), (AF1041^2*AD$8*$X$2+1/($X$2*AD$8*(AC$1017+1+AF1041/AE1041           )))/(1+($X$2*AF1041*AD$8)^2))),           V_rtHz(AE1041)/($X$2*AD$8*(AE1041*AC$1017+AE1041+AF1041)),V_rtHz(AF1041)*SQRT(Sum_Sq(AE1041*AD$8*$X$2*AC$1017,1))/($X$2*AD$8*(AE1041*AC$1017+AE1041+AF1041))))/SQRT(Sum_Sq(1/(1+$A1041)+$AC$2/$I$2-1/(1+(1+AF1041/AE1041)/AC$1017),$X$2/$I$2)),IF(AF1042&lt;0,"A",AC1042))</f>
        <v>6.9018062428547783E-6</v>
      </c>
      <c r="AE1041" s="13">
        <f t="shared" si="278"/>
        <v>19499.860803388583</v>
      </c>
      <c r="AF1041" s="12">
        <f t="shared" si="302"/>
        <v>159582.72239285201</v>
      </c>
      <c r="AG1041" s="13"/>
      <c r="AH1041" s="13">
        <f>IF(AK1041&gt;0,SQRT(Sum_Sq($AI$2,V_rtHz($AH$2)/(1+1/$A1041),V_rtHz($AH$2*$A1041)/(1+$A1041),$AN$2*$AH$2/(1+1/$A1041),$AM$2*SQRT(Sum_Sq(AK1041,1/($X$2*AI$8*(1+AH$1017+AK1041/AJ1041))))/SQRT(Sum_Sq($X$2*AK1041*AI$8,1)),                   $AQ$2*SQRT(Sum_Sq($AH$2/(1+1/$A1041)+AK1041*( 1/(AH$1017+1+AK1041/AJ1041)-1)/(1+($X$2*AK1041*AI$8)^2), (AK1041^2*AI$8*$X$2+1/($X$2*AI$8*(AH$1017+1+AK1041/AJ1041           )))/(1+($X$2*AK1041*AI$8)^2))),           V_rtHz(AJ1041)/($X$2*AI$8*(AJ1041*AH$1017+AJ1041+AK1041)),V_rtHz(AK1041)*SQRT(Sum_Sq(AJ1041*AI$8*$X$2*AH$1017,1))/($X$2*AI$8*(AJ1041*AH$1017+AJ1041+AK1041))))/SQRT(Sum_Sq(1/(1+$A1041)+$AC$2/$I$2-1/(1+(1+AK1041/AJ1041)/AH$1017),$X$2/$I$2)),IF(AK1042&lt;0,"A",AH1042))</f>
        <v>1.1624021654956056E-5</v>
      </c>
      <c r="AI1041" s="13"/>
      <c r="AJ1041" s="13">
        <f t="shared" si="279"/>
        <v>17948.158189234615</v>
      </c>
      <c r="AK1041" s="12">
        <f t="shared" si="303"/>
        <v>548273.79900712427</v>
      </c>
      <c r="AM1041" s="13">
        <f>IF(AP1041&gt;0,SQRT(Sum_Sq($AI$2,V_rtHz($AH$2)/(1+1/$A1041),V_rtHz($AH$2*$A1041)/(1+$A1041),$AN$2*$AH$2/(1+1/$A1041),$AM$2*SQRT(Sum_Sq(AP1041,1/($X$2*AN$8*(1+AM$1017+AP1041/AO1041))))/SQRT(Sum_Sq($X$2*AP1041*AN$8,1)),                   $AQ$2*SQRT(Sum_Sq($AH$2/(1+1/$A1041)+AP1041*( 1/(AM$1017+1+AP1041/AO1041)-1)/(1+($X$2*AP1041*AN$8)^2), (AP1041^2*AN$8*$X$2+1/($X$2*AN$8*(AM$1017+1+AP1041/AO1041           )))/(1+($X$2*AP1041*AN$8)^2))),           V_rtHz(AO1041)/($X$2*AN$8*(AO1041*AM$1017+AO1041+AP1041)),V_rtHz(AP1041)*SQRT(Sum_Sq(AO1041*AN$8*$X$2*AM$1017,1))/($X$2*AN$8*(AO1041*AM$1017+AO1041+AP1041))))/SQRT(Sum_Sq(1/(1+$A1041)+$AC$2/$I$2-1/(1+(1+AP1041/AO1041)/AM$1017),$X$2/$I$2)),IF(AP1042&lt;0,"A",AM1042))</f>
        <v>2.0366533148149077E-5</v>
      </c>
      <c r="AO1041" s="13">
        <f t="shared" si="280"/>
        <v>17551.977724126762</v>
      </c>
      <c r="AP1041" s="12">
        <f t="shared" si="304"/>
        <v>1772928.9098908287</v>
      </c>
      <c r="AR1041" s="13">
        <f t="shared" si="281"/>
        <v>69887291.180198371</v>
      </c>
      <c r="AS1041" s="13">
        <f t="shared" si="282"/>
        <v>-1.3197790531857721E-5</v>
      </c>
      <c r="AV1041" s="13"/>
      <c r="AW1041" s="13">
        <f t="shared" si="283"/>
        <v>39300511.936236553</v>
      </c>
      <c r="AX1041" s="13">
        <f t="shared" si="284"/>
        <v>-4.1736762787400878E-5</v>
      </c>
      <c r="AZ1041" s="13"/>
      <c r="BA1041" s="13"/>
      <c r="BB1041" s="13">
        <f t="shared" si="285"/>
        <v>22100301.962882396</v>
      </c>
      <c r="BC1041" s="13">
        <f t="shared" si="286"/>
        <v>-1.3200008165028531E-4</v>
      </c>
      <c r="BD1041" s="13"/>
      <c r="BE1041" s="13"/>
      <c r="BG1041" s="13">
        <f t="shared" si="287"/>
        <v>12427913.092914158</v>
      </c>
      <c r="BH1041" s="13">
        <f t="shared" si="288"/>
        <v>-4.175894897078556E-4</v>
      </c>
      <c r="BI1041" s="13"/>
      <c r="BL1041" s="13">
        <f t="shared" si="289"/>
        <v>6988729.1180198397</v>
      </c>
      <c r="BM1041" s="13">
        <f t="shared" si="290"/>
        <v>-1.3222225555062205E-3</v>
      </c>
      <c r="BP1041" s="13"/>
      <c r="BQ1041" s="13">
        <f t="shared" si="291"/>
        <v>99.633300000000006</v>
      </c>
      <c r="BR1041" s="13">
        <f t="shared" si="292"/>
        <v>108.99</v>
      </c>
      <c r="BT1041" s="13"/>
      <c r="BU1041" s="13"/>
      <c r="BV1041" s="13">
        <f t="shared" si="293"/>
        <v>31.506815879885437</v>
      </c>
      <c r="BW1041" s="13">
        <f t="shared" si="294"/>
        <v>344.65664218175152</v>
      </c>
      <c r="CA1041" s="13">
        <f t="shared" si="295"/>
        <v>9.9633299999999991</v>
      </c>
      <c r="CB1041" s="13">
        <f t="shared" si="296"/>
        <v>1089.9000000000001</v>
      </c>
    </row>
    <row r="1042" spans="1:80" x14ac:dyDescent="0.3">
      <c r="A1042" s="13">
        <f t="shared" si="272"/>
        <v>1.4723125024327189E-5</v>
      </c>
      <c r="C1042" s="13" t="str">
        <f>IF(F1042&gt;0,SQRT(Sum_Sq($AI$2,V_rtHz($AH$2)/(1+1/$A1042),V_rtHz($AH$2*$A1042)/(1+$A1042),$AN$2*$AH$2/(1+1/$A1042),$AM$2*SQRT(Sum_Sq(F1042,1/($X$2*D$8*(1+C$1017+F1042/E1042))))/SQRT(Sum_Sq($X$2*F1042*D$8,1)),                   $AQ$2*SQRT(Sum_Sq($AH$2/(1+1/$A1042)+F1042*( 1/(C$1017+1+F1042/E1042)-1)/(1+($X$2*F1042*D$8)^2), (F1042^2*D$8*$X$2+1/($X$2*D$8*(C$1017+1+F1042/E1042           )))/(1+($X$2*F1042*D$8)^2))),           V_rtHz(E1042)/($X$2*D$8*(E1042*C$1017+E1042+F1042)),V_rtHz(F1042)*SQRT(Sum_Sq(E1042*D$8*$X$2*C$1017,1))/($X$2*D$8*(E1042*C$1017+E1042+F1042))))/SQRT(Sum_Sq(1/(1+$A1042)+$AC$2/$I$2-1/(1+(1+F1042/E1042)/C$1017),$X$2/$I$2)),IF(F1043&lt;0,"A",C1043))</f>
        <v>A</v>
      </c>
      <c r="E1042" s="13">
        <f t="shared" si="273"/>
        <v>-1</v>
      </c>
      <c r="F1042" s="12">
        <f t="shared" si="297"/>
        <v>-2</v>
      </c>
      <c r="H1042" s="13" t="str">
        <f>IF(K1042&gt;0,SQRT(Sum_Sq($AI$2,V_rtHz($AH$2)/(1+1/$A1042),V_rtHz($AH$2*$A1042)/(1+$A1042),$AN$2*$AH$2/(1+1/$A1042),$AM$2*SQRT(Sum_Sq(K1042,1/($X$2*I$8*(1+H$1017+K1042/J1042))))/SQRT(Sum_Sq($X$2*K1042*I$8,1)),                   $AQ$2*SQRT(Sum_Sq($AH$2/(1+1/$A1042)+K1042*( 1/(H$1017+1+K1042/J1042)-1)/(1+($X$2*K1042*I$8)^2), (K1042^2*I$8*$X$2+1/($X$2*I$8*(H$1017+1+K1042/J1042           )))/(1+($X$2*K1042*I$8)^2))),           V_rtHz(J1042)/($X$2*I$8*(J1042*H$1017+J1042+K1042)),V_rtHz(K1042)*SQRT(Sum_Sq(J1042*I$8*$X$2*H$1017,1))/($X$2*I$8*(J1042*H$1017+J1042+K1042))))/SQRT(Sum_Sq(1/(1+$A1042)+$AC$2/$I$2-1/(1+(1+K1042/J1042)/H$1017),$X$2/$I$2)),IF(K1043&lt;0,"A",H1043))</f>
        <v>A</v>
      </c>
      <c r="J1042" s="13">
        <f t="shared" si="274"/>
        <v>-1</v>
      </c>
      <c r="K1042" s="12">
        <f t="shared" si="298"/>
        <v>-2</v>
      </c>
      <c r="M1042" s="13" t="str">
        <f>IF(P1042&gt;0,SQRT(Sum_Sq($AI$2,V_rtHz($AH$2)/(1+1/$A1042),V_rtHz($AH$2*$A1042)/(1+$A1042),$AN$2*$AH$2/(1+1/$A1042),$AM$2*SQRT(Sum_Sq(P1042,1/($X$2*N$8*(1+M$1017+P1042/O1042))))/SQRT(Sum_Sq($X$2*P1042*N$8,1)),                   $AQ$2*SQRT(Sum_Sq($AH$2/(1+1/$A1042)+P1042*( 1/(M$1017+1+P1042/O1042)-1)/(1+($X$2*P1042*N$8)^2), (P1042^2*N$8*$X$2+1/($X$2*N$8*(M$1017+1+P1042/O1042           )))/(1+($X$2*P1042*N$8)^2))),           V_rtHz(O1042)/($X$2*N$8*(O1042*M$1017+O1042+P1042)),V_rtHz(P1042)*SQRT(Sum_Sq(O1042*N$8*$X$2*M$1017,1))/($X$2*N$8*(O1042*M$1017+O1042+P1042))))/SQRT(Sum_Sq(1/(1+$A1042)+$AC$2/$I$2-1/(1+(1+P1042/O1042)/M$1017),$X$2/$I$2)),IF(P1043&lt;0,"A",M1043))</f>
        <v>A</v>
      </c>
      <c r="O1042" s="13">
        <f t="shared" si="275"/>
        <v>-1</v>
      </c>
      <c r="P1042" s="12">
        <f t="shared" si="299"/>
        <v>-2</v>
      </c>
      <c r="R1042" s="13" t="str">
        <f>IF(U1042&gt;0,SQRT(Sum_Sq($AI$2,V_rtHz($AH$2)/(1+1/$A1042),V_rtHz($AH$2*$A1042)/(1+$A1042),$AN$2*$AH$2/(1+1/$A1042),$AM$2*SQRT(Sum_Sq(U1042,1/($X$2*S$8*(1+R$1017+U1042/T1042))))/SQRT(Sum_Sq($X$2*U1042*S$8,1)),                   $AQ$2*SQRT(Sum_Sq($AH$2/(1+1/$A1042)+U1042*( 1/(R$1017+1+U1042/T1042)-1)/(1+($X$2*U1042*S$8)^2), (U1042^2*S$8*$X$2+1/($X$2*S$8*(R$1017+1+U1042/T1042           )))/(1+($X$2*U1042*S$8)^2))),           V_rtHz(T1042)/($X$2*S$8*(T1042*R$1017+T1042+U1042)),V_rtHz(U1042)*SQRT(Sum_Sq(T1042*S$8*$X$2*R$1017,1))/($X$2*S$8*(T1042*R$1017+T1042+U1042))))/SQRT(Sum_Sq(1/(1+$A1042)+$AC$2/$I$2-1/(1+(1+U1042/T1042)/R$1017),$X$2/$I$2)),IF(U1043&lt;0,"A",R1043))</f>
        <v>A</v>
      </c>
      <c r="T1042" s="13">
        <f t="shared" si="276"/>
        <v>-1</v>
      </c>
      <c r="U1042" s="12">
        <f t="shared" si="300"/>
        <v>-2</v>
      </c>
      <c r="X1042" s="13" t="str">
        <f>IF(AA1042&gt;0,SQRT(Sum_Sq($AI$2,V_rtHz($AH$2)/(1+1/$A1042),V_rtHz($AH$2*$A1042)/(1+$A1042),$AN$2*$AH$2/(1+1/$A1042),$AM$2*SQRT(Sum_Sq(AA1042,1/($X$2*Y$8*(1+X$1017+AA1042/Z1042))))/SQRT(Sum_Sq($X$2*AA1042*Y$8,1)),                   $AQ$2*SQRT(Sum_Sq($AH$2/(1+1/$A1042)+AA1042*( 1/(X$1017+1+AA1042/Z1042)-1)/(1+($X$2*AA1042*Y$8)^2), (AA1042^2*Y$8*$X$2+1/($X$2*Y$8*(X$1017+1+AA1042/Z1042           )))/(1+($X$2*AA1042*Y$8)^2))),           V_rtHz(Z1042)/($X$2*Y$8*(Z1042*X$1017+Z1042+AA1042)),V_rtHz(AA1042)*SQRT(Sum_Sq(Z1042*Y$8*$X$2*X$1017,1))/($X$2*Y$8*(Z1042*X$1017+Z1042+AA1042))))/SQRT(Sum_Sq(1/(1+$A1042)+$AC$2/$I$2-1/(1+(1+AA1042/Z1042)/X$1017),$X$2/$I$2)),IF(AA1043&lt;0,"A",X1043))</f>
        <v>A</v>
      </c>
      <c r="Z1042" s="13">
        <f t="shared" si="277"/>
        <v>-1</v>
      </c>
      <c r="AA1042" s="12">
        <f t="shared" si="301"/>
        <v>-2</v>
      </c>
      <c r="AC1042" s="13">
        <f>IF(AF1042&gt;0,SQRT(Sum_Sq($AI$2,V_rtHz($AH$2)/(1+1/$A1042),V_rtHz($AH$2*$A1042)/(1+$A1042),$AN$2*$AH$2/(1+1/$A1042),$AM$2*SQRT(Sum_Sq(AF1042,1/($X$2*AD$8*(1+AC$1017+AF1042/AE1042))))/SQRT(Sum_Sq($X$2*AF1042*AD$8,1)),                   $AQ$2*SQRT(Sum_Sq($AH$2/(1+1/$A1042)+AF1042*( 1/(AC$1017+1+AF1042/AE1042)-1)/(1+($X$2*AF1042*AD$8)^2), (AF1042^2*AD$8*$X$2+1/($X$2*AD$8*(AC$1017+1+AF1042/AE1042           )))/(1+($X$2*AF1042*AD$8)^2))),           V_rtHz(AE1042)/($X$2*AD$8*(AE1042*AC$1017+AE1042+AF1042)),V_rtHz(AF1042)*SQRT(Sum_Sq(AE1042*AD$8*$X$2*AC$1017,1))/($X$2*AD$8*(AE1042*AC$1017+AE1042+AF1042))))/SQRT(Sum_Sq(1/(1+$A1042)+$AC$2/$I$2-1/(1+(1+AF1042/AE1042)/AC$1017),$X$2/$I$2)),IF(AF1043&lt;0,"A",AC1043))</f>
        <v>6.9016875519689589E-6</v>
      </c>
      <c r="AE1042" s="13">
        <f t="shared" si="278"/>
        <v>19499.193791517773</v>
      </c>
      <c r="AF1042" s="12">
        <f t="shared" si="302"/>
        <v>159588.18126316994</v>
      </c>
      <c r="AG1042" s="13"/>
      <c r="AH1042" s="13">
        <f>IF(AK1042&gt;0,SQRT(Sum_Sq($AI$2,V_rtHz($AH$2)/(1+1/$A1042),V_rtHz($AH$2*$A1042)/(1+$A1042),$AN$2*$AH$2/(1+1/$A1042),$AM$2*SQRT(Sum_Sq(AK1042,1/($X$2*AI$8*(1+AH$1017+AK1042/AJ1042))))/SQRT(Sum_Sq($X$2*AK1042*AI$8,1)),                   $AQ$2*SQRT(Sum_Sq($AH$2/(1+1/$A1042)+AK1042*( 1/(AH$1017+1+AK1042/AJ1042)-1)/(1+($X$2*AK1042*AI$8)^2), (AK1042^2*AI$8*$X$2+1/($X$2*AI$8*(AH$1017+1+AK1042/AJ1042           )))/(1+($X$2*AK1042*AI$8)^2))),           V_rtHz(AJ1042)/($X$2*AI$8*(AJ1042*AH$1017+AJ1042+AK1042)),V_rtHz(AK1042)*SQRT(Sum_Sq(AJ1042*AI$8*$X$2*AH$1017,1))/($X$2*AI$8*(AJ1042*AH$1017+AJ1042+AK1042))))/SQRT(Sum_Sq(1/(1+$A1042)+$AC$2/$I$2-1/(1+(1+AK1042/AJ1042)/AH$1017),$X$2/$I$2)),IF(AK1043&lt;0,"A",AH1043))</f>
        <v>1.1623872630767105E-5</v>
      </c>
      <c r="AI1042" s="13"/>
      <c r="AJ1042" s="13">
        <f t="shared" si="279"/>
        <v>17947.685899876666</v>
      </c>
      <c r="AK1042" s="12">
        <f t="shared" si="303"/>
        <v>548288.22671005817</v>
      </c>
      <c r="AM1042" s="13">
        <f>IF(AP1042&gt;0,SQRT(Sum_Sq($AI$2,V_rtHz($AH$2)/(1+1/$A1042),V_rtHz($AH$2*$A1042)/(1+$A1042),$AN$2*$AH$2/(1+1/$A1042),$AM$2*SQRT(Sum_Sq(AP1042,1/($X$2*AN$8*(1+AM$1017+AP1042/AO1042))))/SQRT(Sum_Sq($X$2*AP1042*AN$8,1)),                   $AQ$2*SQRT(Sum_Sq($AH$2/(1+1/$A1042)+AP1042*( 1/(AM$1017+1+AP1042/AO1042)-1)/(1+($X$2*AP1042*AN$8)^2), (AP1042^2*AN$8*$X$2+1/($X$2*AN$8*(AM$1017+1+AP1042/AO1042           )))/(1+($X$2*AP1042*AN$8)^2))),           V_rtHz(AO1042)/($X$2*AN$8*(AO1042*AM$1017+AO1042+AP1042)),V_rtHz(AP1042)*SQRT(Sum_Sq(AO1042*AN$8*$X$2*AM$1017,1))/($X$2*AN$8*(AO1042*AM$1017+AO1042+AP1042))))/SQRT(Sum_Sq(1/(1+$A1042)+$AC$2/$I$2-1/(1+(1+AP1042/AO1042)/AM$1017),$X$2/$I$2)),IF(AP1043&lt;0,"A",AM1043))</f>
        <v>2.0366291497815578E-5</v>
      </c>
      <c r="AO1042" s="13">
        <f t="shared" si="280"/>
        <v>17551.54615684985</v>
      </c>
      <c r="AP1042" s="12">
        <f t="shared" si="304"/>
        <v>1772972.5036628507</v>
      </c>
      <c r="AR1042" s="13">
        <f t="shared" si="281"/>
        <v>69887291.180198371</v>
      </c>
      <c r="AS1042" s="13">
        <f t="shared" si="282"/>
        <v>-1.3197793959099447E-5</v>
      </c>
      <c r="AV1042" s="13"/>
      <c r="AW1042" s="13">
        <f t="shared" si="283"/>
        <v>39300511.936236553</v>
      </c>
      <c r="AX1042" s="13">
        <f t="shared" si="284"/>
        <v>-4.1736797062604241E-5</v>
      </c>
      <c r="AZ1042" s="13"/>
      <c r="BA1042" s="13"/>
      <c r="BB1042" s="13">
        <f t="shared" si="285"/>
        <v>22100301.962882396</v>
      </c>
      <c r="BC1042" s="13">
        <f t="shared" si="286"/>
        <v>-1.3200042449044538E-4</v>
      </c>
      <c r="BD1042" s="13"/>
      <c r="BE1042" s="13"/>
      <c r="BG1042" s="13">
        <f t="shared" si="287"/>
        <v>12427913.092914158</v>
      </c>
      <c r="BH1042" s="13">
        <f t="shared" si="288"/>
        <v>-4.1759292089849748E-4</v>
      </c>
      <c r="BI1042" s="13"/>
      <c r="BL1042" s="13">
        <f t="shared" si="289"/>
        <v>6988729.1180198397</v>
      </c>
      <c r="BM1042" s="13">
        <f t="shared" si="290"/>
        <v>-1.3222569558342036E-3</v>
      </c>
      <c r="BP1042" s="13"/>
      <c r="BQ1042" s="13">
        <f t="shared" si="291"/>
        <v>99.633299999999991</v>
      </c>
      <c r="BR1042" s="13">
        <f t="shared" si="292"/>
        <v>108.99000000000001</v>
      </c>
      <c r="BT1042" s="13"/>
      <c r="BU1042" s="13"/>
      <c r="BV1042" s="13">
        <f t="shared" si="293"/>
        <v>31.50681587988543</v>
      </c>
      <c r="BW1042" s="13">
        <f t="shared" si="294"/>
        <v>344.65664218175152</v>
      </c>
      <c r="CA1042" s="13">
        <f t="shared" si="295"/>
        <v>9.9633299999999991</v>
      </c>
      <c r="CB1042" s="13">
        <f t="shared" si="296"/>
        <v>1089.8999999999999</v>
      </c>
    </row>
    <row r="1043" spans="1:80" x14ac:dyDescent="0.3">
      <c r="A1043" s="13">
        <f t="shared" si="272"/>
        <v>1.4927944095789962E-5</v>
      </c>
      <c r="C1043" s="13" t="str">
        <f>IF(F1043&gt;0,SQRT(Sum_Sq($AI$2,V_rtHz($AH$2)/(1+1/$A1043),V_rtHz($AH$2*$A1043)/(1+$A1043),$AN$2*$AH$2/(1+1/$A1043),$AM$2*SQRT(Sum_Sq(F1043,1/($X$2*D$8*(1+C$1017+F1043/E1043))))/SQRT(Sum_Sq($X$2*F1043*D$8,1)),                   $AQ$2*SQRT(Sum_Sq($AH$2/(1+1/$A1043)+F1043*( 1/(C$1017+1+F1043/E1043)-1)/(1+($X$2*F1043*D$8)^2), (F1043^2*D$8*$X$2+1/($X$2*D$8*(C$1017+1+F1043/E1043           )))/(1+($X$2*F1043*D$8)^2))),           V_rtHz(E1043)/($X$2*D$8*(E1043*C$1017+E1043+F1043)),V_rtHz(F1043)*SQRT(Sum_Sq(E1043*D$8*$X$2*C$1017,1))/($X$2*D$8*(E1043*C$1017+E1043+F1043))))/SQRT(Sum_Sq(1/(1+$A1043)+$AC$2/$I$2-1/(1+(1+F1043/E1043)/C$1017),$X$2/$I$2)),IF(F1044&lt;0,"A",C1044))</f>
        <v>A</v>
      </c>
      <c r="E1043" s="13">
        <f t="shared" si="273"/>
        <v>-1</v>
      </c>
      <c r="F1043" s="12">
        <f t="shared" si="297"/>
        <v>-2</v>
      </c>
      <c r="H1043" s="13" t="str">
        <f>IF(K1043&gt;0,SQRT(Sum_Sq($AI$2,V_rtHz($AH$2)/(1+1/$A1043),V_rtHz($AH$2*$A1043)/(1+$A1043),$AN$2*$AH$2/(1+1/$A1043),$AM$2*SQRT(Sum_Sq(K1043,1/($X$2*I$8*(1+H$1017+K1043/J1043))))/SQRT(Sum_Sq($X$2*K1043*I$8,1)),                   $AQ$2*SQRT(Sum_Sq($AH$2/(1+1/$A1043)+K1043*( 1/(H$1017+1+K1043/J1043)-1)/(1+($X$2*K1043*I$8)^2), (K1043^2*I$8*$X$2+1/($X$2*I$8*(H$1017+1+K1043/J1043           )))/(1+($X$2*K1043*I$8)^2))),           V_rtHz(J1043)/($X$2*I$8*(J1043*H$1017+J1043+K1043)),V_rtHz(K1043)*SQRT(Sum_Sq(J1043*I$8*$X$2*H$1017,1))/($X$2*I$8*(J1043*H$1017+J1043+K1043))))/SQRT(Sum_Sq(1/(1+$A1043)+$AC$2/$I$2-1/(1+(1+K1043/J1043)/H$1017),$X$2/$I$2)),IF(K1044&lt;0,"A",H1044))</f>
        <v>A</v>
      </c>
      <c r="J1043" s="13">
        <f t="shared" si="274"/>
        <v>-1</v>
      </c>
      <c r="K1043" s="12">
        <f t="shared" si="298"/>
        <v>-2</v>
      </c>
      <c r="M1043" s="13" t="str">
        <f>IF(P1043&gt;0,SQRT(Sum_Sq($AI$2,V_rtHz($AH$2)/(1+1/$A1043),V_rtHz($AH$2*$A1043)/(1+$A1043),$AN$2*$AH$2/(1+1/$A1043),$AM$2*SQRT(Sum_Sq(P1043,1/($X$2*N$8*(1+M$1017+P1043/O1043))))/SQRT(Sum_Sq($X$2*P1043*N$8,1)),                   $AQ$2*SQRT(Sum_Sq($AH$2/(1+1/$A1043)+P1043*( 1/(M$1017+1+P1043/O1043)-1)/(1+($X$2*P1043*N$8)^2), (P1043^2*N$8*$X$2+1/($X$2*N$8*(M$1017+1+P1043/O1043           )))/(1+($X$2*P1043*N$8)^2))),           V_rtHz(O1043)/($X$2*N$8*(O1043*M$1017+O1043+P1043)),V_rtHz(P1043)*SQRT(Sum_Sq(O1043*N$8*$X$2*M$1017,1))/($X$2*N$8*(O1043*M$1017+O1043+P1043))))/SQRT(Sum_Sq(1/(1+$A1043)+$AC$2/$I$2-1/(1+(1+P1043/O1043)/M$1017),$X$2/$I$2)),IF(P1044&lt;0,"A",M1044))</f>
        <v>A</v>
      </c>
      <c r="O1043" s="13">
        <f t="shared" si="275"/>
        <v>-1</v>
      </c>
      <c r="P1043" s="12">
        <f t="shared" si="299"/>
        <v>-2</v>
      </c>
      <c r="R1043" s="13" t="str">
        <f>IF(U1043&gt;0,SQRT(Sum_Sq($AI$2,V_rtHz($AH$2)/(1+1/$A1043),V_rtHz($AH$2*$A1043)/(1+$A1043),$AN$2*$AH$2/(1+1/$A1043),$AM$2*SQRT(Sum_Sq(U1043,1/($X$2*S$8*(1+R$1017+U1043/T1043))))/SQRT(Sum_Sq($X$2*U1043*S$8,1)),                   $AQ$2*SQRT(Sum_Sq($AH$2/(1+1/$A1043)+U1043*( 1/(R$1017+1+U1043/T1043)-1)/(1+($X$2*U1043*S$8)^2), (U1043^2*S$8*$X$2+1/($X$2*S$8*(R$1017+1+U1043/T1043           )))/(1+($X$2*U1043*S$8)^2))),           V_rtHz(T1043)/($X$2*S$8*(T1043*R$1017+T1043+U1043)),V_rtHz(U1043)*SQRT(Sum_Sq(T1043*S$8*$X$2*R$1017,1))/($X$2*S$8*(T1043*R$1017+T1043+U1043))))/SQRT(Sum_Sq(1/(1+$A1043)+$AC$2/$I$2-1/(1+(1+U1043/T1043)/R$1017),$X$2/$I$2)),IF(U1044&lt;0,"A",R1044))</f>
        <v>A</v>
      </c>
      <c r="T1043" s="13">
        <f t="shared" si="276"/>
        <v>-1</v>
      </c>
      <c r="U1043" s="12">
        <f t="shared" si="300"/>
        <v>-2</v>
      </c>
      <c r="X1043" s="13" t="str">
        <f>IF(AA1043&gt;0,SQRT(Sum_Sq($AI$2,V_rtHz($AH$2)/(1+1/$A1043),V_rtHz($AH$2*$A1043)/(1+$A1043),$AN$2*$AH$2/(1+1/$A1043),$AM$2*SQRT(Sum_Sq(AA1043,1/($X$2*Y$8*(1+X$1017+AA1043/Z1043))))/SQRT(Sum_Sq($X$2*AA1043*Y$8,1)),                   $AQ$2*SQRT(Sum_Sq($AH$2/(1+1/$A1043)+AA1043*( 1/(X$1017+1+AA1043/Z1043)-1)/(1+($X$2*AA1043*Y$8)^2), (AA1043^2*Y$8*$X$2+1/($X$2*Y$8*(X$1017+1+AA1043/Z1043           )))/(1+($X$2*AA1043*Y$8)^2))),           V_rtHz(Z1043)/($X$2*Y$8*(Z1043*X$1017+Z1043+AA1043)),V_rtHz(AA1043)*SQRT(Sum_Sq(Z1043*Y$8*$X$2*X$1017,1))/($X$2*Y$8*(Z1043*X$1017+Z1043+AA1043))))/SQRT(Sum_Sq(1/(1+$A1043)+$AC$2/$I$2-1/(1+(1+AA1043/Z1043)/X$1017),$X$2/$I$2)),IF(AA1044&lt;0,"A",X1044))</f>
        <v>A</v>
      </c>
      <c r="Z1043" s="13">
        <f t="shared" si="277"/>
        <v>-1</v>
      </c>
      <c r="AA1043" s="12">
        <f t="shared" si="301"/>
        <v>-2</v>
      </c>
      <c r="AC1043" s="13">
        <f>IF(AF1043&gt;0,SQRT(Sum_Sq($AI$2,V_rtHz($AH$2)/(1+1/$A1043),V_rtHz($AH$2*$A1043)/(1+$A1043),$AN$2*$AH$2/(1+1/$A1043),$AM$2*SQRT(Sum_Sq(AF1043,1/($X$2*AD$8*(1+AC$1017+AF1043/AE1043))))/SQRT(Sum_Sq($X$2*AF1043*AD$8,1)),                   $AQ$2*SQRT(Sum_Sq($AH$2/(1+1/$A1043)+AF1043*( 1/(AC$1017+1+AF1043/AE1043)-1)/(1+($X$2*AF1043*AD$8)^2), (AF1043^2*AD$8*$X$2+1/($X$2*AD$8*(AC$1017+1+AF1043/AE1043           )))/(1+($X$2*AF1043*AD$8)^2))),           V_rtHz(AE1043)/($X$2*AD$8*(AE1043*AC$1017+AE1043+AF1043)),V_rtHz(AF1043)*SQRT(Sum_Sq(AE1043*AD$8*$X$2*AC$1017,1))/($X$2*AD$8*(AE1043*AC$1017+AE1043+AF1043))))/SQRT(Sum_Sq(1/(1+$A1043)+$AC$2/$I$2-1/(1+(1+AF1043/AE1043)/AC$1017),$X$2/$I$2)),IF(AF1044&lt;0,"A",AC1044))</f>
        <v>6.9015672259614622E-6</v>
      </c>
      <c r="AE1043" s="13">
        <f t="shared" si="278"/>
        <v>19498.517600105042</v>
      </c>
      <c r="AF1043" s="12">
        <f t="shared" si="302"/>
        <v>159593.71564070348</v>
      </c>
      <c r="AG1043" s="13"/>
      <c r="AH1043" s="13">
        <f>IF(AK1043&gt;0,SQRT(Sum_Sq($AI$2,V_rtHz($AH$2)/(1+1/$A1043),V_rtHz($AH$2*$A1043)/(1+$A1043),$AN$2*$AH$2/(1+1/$A1043),$AM$2*SQRT(Sum_Sq(AK1043,1/($X$2*AI$8*(1+AH$1017+AK1043/AJ1043))))/SQRT(Sum_Sq($X$2*AK1043*AI$8,1)),                   $AQ$2*SQRT(Sum_Sq($AH$2/(1+1/$A1043)+AK1043*( 1/(AH$1017+1+AK1043/AJ1043)-1)/(1+($X$2*AK1043*AI$8)^2), (AK1043^2*AI$8*$X$2+1/($X$2*AI$8*(AH$1017+1+AK1043/AJ1043           )))/(1+($X$2*AK1043*AI$8)^2))),           V_rtHz(AJ1043)/($X$2*AI$8*(AJ1043*AH$1017+AJ1043+AK1043)),V_rtHz(AK1043)*SQRT(Sum_Sq(AJ1043*AI$8*$X$2*AH$1017,1))/($X$2*AI$8*(AJ1043*AH$1017+AJ1043+AK1043))))/SQRT(Sum_Sq(1/(1+$A1043)+$AC$2/$I$2-1/(1+(1+AK1043/AJ1043)/AH$1017),$X$2/$I$2)),IF(AK1044&lt;0,"A",AH1044))</f>
        <v>1.1623721547998283E-5</v>
      </c>
      <c r="AI1043" s="13"/>
      <c r="AJ1043" s="13">
        <f t="shared" si="279"/>
        <v>17947.207091877146</v>
      </c>
      <c r="AK1043" s="12">
        <f t="shared" si="303"/>
        <v>548302.85432245745</v>
      </c>
      <c r="AM1043" s="13">
        <f>IF(AP1043&gt;0,SQRT(Sum_Sq($AI$2,V_rtHz($AH$2)/(1+1/$A1043),V_rtHz($AH$2*$A1043)/(1+$A1043),$AN$2*$AH$2/(1+1/$A1043),$AM$2*SQRT(Sum_Sq(AP1043,1/($X$2*AN$8*(1+AM$1017+AP1043/AO1043))))/SQRT(Sum_Sq($X$2*AP1043*AN$8,1)),                   $AQ$2*SQRT(Sum_Sq($AH$2/(1+1/$A1043)+AP1043*( 1/(AM$1017+1+AP1043/AO1043)-1)/(1+($X$2*AP1043*AN$8)^2), (AP1043^2*AN$8*$X$2+1/($X$2*AN$8*(AM$1017+1+AP1043/AO1043           )))/(1+($X$2*AP1043*AN$8)^2))),           V_rtHz(AO1043)/($X$2*AN$8*(AO1043*AM$1017+AO1043+AP1043)),V_rtHz(AP1043)*SQRT(Sum_Sq(AO1043*AN$8*$X$2*AM$1017,1))/($X$2*AN$8*(AO1043*AM$1017+AO1043+AP1043))))/SQRT(Sum_Sq(1/(1+$A1043)+$AC$2/$I$2-1/(1+(1+AP1043/AO1043)/AM$1017),$X$2/$I$2)),IF(AP1044&lt;0,"A",AM1044))</f>
        <v>2.0366046507510707E-5</v>
      </c>
      <c r="AO1043" s="13">
        <f t="shared" si="280"/>
        <v>17551.1086293835</v>
      </c>
      <c r="AP1043" s="12">
        <f t="shared" si="304"/>
        <v>1773016.701678134</v>
      </c>
      <c r="AR1043" s="13">
        <f t="shared" si="281"/>
        <v>69887291.180198371</v>
      </c>
      <c r="AS1043" s="13">
        <f t="shared" si="282"/>
        <v>-1.3197797434020673E-5</v>
      </c>
      <c r="AV1043" s="13"/>
      <c r="AW1043" s="13">
        <f t="shared" si="283"/>
        <v>39300511.936236553</v>
      </c>
      <c r="AX1043" s="13">
        <f t="shared" si="284"/>
        <v>-4.1736831814680654E-5</v>
      </c>
      <c r="AZ1043" s="13"/>
      <c r="BA1043" s="13"/>
      <c r="BB1043" s="13">
        <f t="shared" si="285"/>
        <v>22100301.962882396</v>
      </c>
      <c r="BC1043" s="13">
        <f t="shared" si="286"/>
        <v>-1.3200077210180538E-4</v>
      </c>
      <c r="BD1043" s="13"/>
      <c r="BE1043" s="13"/>
      <c r="BG1043" s="13">
        <f t="shared" si="287"/>
        <v>12427913.092914158</v>
      </c>
      <c r="BH1043" s="13">
        <f t="shared" si="288"/>
        <v>-4.1759639987932421E-4</v>
      </c>
      <c r="BI1043" s="13"/>
      <c r="BL1043" s="13">
        <f t="shared" si="289"/>
        <v>6988729.1180198397</v>
      </c>
      <c r="BM1043" s="13">
        <f t="shared" si="290"/>
        <v>-1.322291836545982E-3</v>
      </c>
      <c r="BP1043" s="13"/>
      <c r="BQ1043" s="13">
        <f t="shared" si="291"/>
        <v>99.633300000000006</v>
      </c>
      <c r="BR1043" s="13">
        <f t="shared" si="292"/>
        <v>108.99</v>
      </c>
      <c r="BT1043" s="13"/>
      <c r="BU1043" s="13"/>
      <c r="BV1043" s="13">
        <f t="shared" si="293"/>
        <v>31.50681587988543</v>
      </c>
      <c r="BW1043" s="13">
        <f t="shared" si="294"/>
        <v>344.65664218175147</v>
      </c>
      <c r="CA1043" s="13">
        <f t="shared" si="295"/>
        <v>9.9633299999999991</v>
      </c>
      <c r="CB1043" s="13">
        <f t="shared" si="296"/>
        <v>1089.9000000000001</v>
      </c>
    </row>
    <row r="1044" spans="1:80" x14ac:dyDescent="0.3">
      <c r="A1044" s="13">
        <f t="shared" si="272"/>
        <v>1.5135612484362082E-5</v>
      </c>
      <c r="C1044" s="13" t="str">
        <f>IF(F1044&gt;0,SQRT(Sum_Sq($AI$2,V_rtHz($AH$2)/(1+1/$A1044),V_rtHz($AH$2*$A1044)/(1+$A1044),$AN$2*$AH$2/(1+1/$A1044),$AM$2*SQRT(Sum_Sq(F1044,1/($X$2*D$8*(1+C$1017+F1044/E1044))))/SQRT(Sum_Sq($X$2*F1044*D$8,1)),                   $AQ$2*SQRT(Sum_Sq($AH$2/(1+1/$A1044)+F1044*( 1/(C$1017+1+F1044/E1044)-1)/(1+($X$2*F1044*D$8)^2), (F1044^2*D$8*$X$2+1/($X$2*D$8*(C$1017+1+F1044/E1044           )))/(1+($X$2*F1044*D$8)^2))),           V_rtHz(E1044)/($X$2*D$8*(E1044*C$1017+E1044+F1044)),V_rtHz(F1044)*SQRT(Sum_Sq(E1044*D$8*$X$2*C$1017,1))/($X$2*D$8*(E1044*C$1017+E1044+F1044))))/SQRT(Sum_Sq(1/(1+$A1044)+$AC$2/$I$2-1/(1+(1+F1044/E1044)/C$1017),$X$2/$I$2)),IF(F1045&lt;0,"A",C1045))</f>
        <v>A</v>
      </c>
      <c r="E1044" s="13">
        <f t="shared" si="273"/>
        <v>-1</v>
      </c>
      <c r="F1044" s="12">
        <f t="shared" si="297"/>
        <v>-2</v>
      </c>
      <c r="H1044" s="13" t="str">
        <f>IF(K1044&gt;0,SQRT(Sum_Sq($AI$2,V_rtHz($AH$2)/(1+1/$A1044),V_rtHz($AH$2*$A1044)/(1+$A1044),$AN$2*$AH$2/(1+1/$A1044),$AM$2*SQRT(Sum_Sq(K1044,1/($X$2*I$8*(1+H$1017+K1044/J1044))))/SQRT(Sum_Sq($X$2*K1044*I$8,1)),                   $AQ$2*SQRT(Sum_Sq($AH$2/(1+1/$A1044)+K1044*( 1/(H$1017+1+K1044/J1044)-1)/(1+($X$2*K1044*I$8)^2), (K1044^2*I$8*$X$2+1/($X$2*I$8*(H$1017+1+K1044/J1044           )))/(1+($X$2*K1044*I$8)^2))),           V_rtHz(J1044)/($X$2*I$8*(J1044*H$1017+J1044+K1044)),V_rtHz(K1044)*SQRT(Sum_Sq(J1044*I$8*$X$2*H$1017,1))/($X$2*I$8*(J1044*H$1017+J1044+K1044))))/SQRT(Sum_Sq(1/(1+$A1044)+$AC$2/$I$2-1/(1+(1+K1044/J1044)/H$1017),$X$2/$I$2)),IF(K1045&lt;0,"A",H1045))</f>
        <v>A</v>
      </c>
      <c r="J1044" s="13">
        <f t="shared" si="274"/>
        <v>-1</v>
      </c>
      <c r="K1044" s="12">
        <f t="shared" si="298"/>
        <v>-2</v>
      </c>
      <c r="M1044" s="13" t="str">
        <f>IF(P1044&gt;0,SQRT(Sum_Sq($AI$2,V_rtHz($AH$2)/(1+1/$A1044),V_rtHz($AH$2*$A1044)/(1+$A1044),$AN$2*$AH$2/(1+1/$A1044),$AM$2*SQRT(Sum_Sq(P1044,1/($X$2*N$8*(1+M$1017+P1044/O1044))))/SQRT(Sum_Sq($X$2*P1044*N$8,1)),                   $AQ$2*SQRT(Sum_Sq($AH$2/(1+1/$A1044)+P1044*( 1/(M$1017+1+P1044/O1044)-1)/(1+($X$2*P1044*N$8)^2), (P1044^2*N$8*$X$2+1/($X$2*N$8*(M$1017+1+P1044/O1044           )))/(1+($X$2*P1044*N$8)^2))),           V_rtHz(O1044)/($X$2*N$8*(O1044*M$1017+O1044+P1044)),V_rtHz(P1044)*SQRT(Sum_Sq(O1044*N$8*$X$2*M$1017,1))/($X$2*N$8*(O1044*M$1017+O1044+P1044))))/SQRT(Sum_Sq(1/(1+$A1044)+$AC$2/$I$2-1/(1+(1+P1044/O1044)/M$1017),$X$2/$I$2)),IF(P1045&lt;0,"A",M1045))</f>
        <v>A</v>
      </c>
      <c r="O1044" s="13">
        <f t="shared" si="275"/>
        <v>-1</v>
      </c>
      <c r="P1044" s="12">
        <f t="shared" si="299"/>
        <v>-2</v>
      </c>
      <c r="R1044" s="13" t="str">
        <f>IF(U1044&gt;0,SQRT(Sum_Sq($AI$2,V_rtHz($AH$2)/(1+1/$A1044),V_rtHz($AH$2*$A1044)/(1+$A1044),$AN$2*$AH$2/(1+1/$A1044),$AM$2*SQRT(Sum_Sq(U1044,1/($X$2*S$8*(1+R$1017+U1044/T1044))))/SQRT(Sum_Sq($X$2*U1044*S$8,1)),                   $AQ$2*SQRT(Sum_Sq($AH$2/(1+1/$A1044)+U1044*( 1/(R$1017+1+U1044/T1044)-1)/(1+($X$2*U1044*S$8)^2), (U1044^2*S$8*$X$2+1/($X$2*S$8*(R$1017+1+U1044/T1044           )))/(1+($X$2*U1044*S$8)^2))),           V_rtHz(T1044)/($X$2*S$8*(T1044*R$1017+T1044+U1044)),V_rtHz(U1044)*SQRT(Sum_Sq(T1044*S$8*$X$2*R$1017,1))/($X$2*S$8*(T1044*R$1017+T1044+U1044))))/SQRT(Sum_Sq(1/(1+$A1044)+$AC$2/$I$2-1/(1+(1+U1044/T1044)/R$1017),$X$2/$I$2)),IF(U1045&lt;0,"A",R1045))</f>
        <v>A</v>
      </c>
      <c r="T1044" s="13">
        <f t="shared" si="276"/>
        <v>-1</v>
      </c>
      <c r="U1044" s="12">
        <f t="shared" si="300"/>
        <v>-2</v>
      </c>
      <c r="X1044" s="13" t="str">
        <f>IF(AA1044&gt;0,SQRT(Sum_Sq($AI$2,V_rtHz($AH$2)/(1+1/$A1044),V_rtHz($AH$2*$A1044)/(1+$A1044),$AN$2*$AH$2/(1+1/$A1044),$AM$2*SQRT(Sum_Sq(AA1044,1/($X$2*Y$8*(1+X$1017+AA1044/Z1044))))/SQRT(Sum_Sq($X$2*AA1044*Y$8,1)),                   $AQ$2*SQRT(Sum_Sq($AH$2/(1+1/$A1044)+AA1044*( 1/(X$1017+1+AA1044/Z1044)-1)/(1+($X$2*AA1044*Y$8)^2), (AA1044^2*Y$8*$X$2+1/($X$2*Y$8*(X$1017+1+AA1044/Z1044           )))/(1+($X$2*AA1044*Y$8)^2))),           V_rtHz(Z1044)/($X$2*Y$8*(Z1044*X$1017+Z1044+AA1044)),V_rtHz(AA1044)*SQRT(Sum_Sq(Z1044*Y$8*$X$2*X$1017,1))/($X$2*Y$8*(Z1044*X$1017+Z1044+AA1044))))/SQRT(Sum_Sq(1/(1+$A1044)+$AC$2/$I$2-1/(1+(1+AA1044/Z1044)/X$1017),$X$2/$I$2)),IF(AA1045&lt;0,"A",X1045))</f>
        <v>A</v>
      </c>
      <c r="Z1044" s="13">
        <f t="shared" si="277"/>
        <v>-1</v>
      </c>
      <c r="AA1044" s="12">
        <f t="shared" si="301"/>
        <v>-2</v>
      </c>
      <c r="AC1044" s="13">
        <f>IF(AF1044&gt;0,SQRT(Sum_Sq($AI$2,V_rtHz($AH$2)/(1+1/$A1044),V_rtHz($AH$2*$A1044)/(1+$A1044),$AN$2*$AH$2/(1+1/$A1044),$AM$2*SQRT(Sum_Sq(AF1044,1/($X$2*AD$8*(1+AC$1017+AF1044/AE1044))))/SQRT(Sum_Sq($X$2*AF1044*AD$8,1)),                   $AQ$2*SQRT(Sum_Sq($AH$2/(1+1/$A1044)+AF1044*( 1/(AC$1017+1+AF1044/AE1044)-1)/(1+($X$2*AF1044*AD$8)^2), (AF1044^2*AD$8*$X$2+1/($X$2*AD$8*(AC$1017+1+AF1044/AE1044           )))/(1+($X$2*AF1044*AD$8)^2))),           V_rtHz(AE1044)/($X$2*AD$8*(AE1044*AC$1017+AE1044+AF1044)),V_rtHz(AF1044)*SQRT(Sum_Sq(AE1044*AD$8*$X$2*AC$1017,1))/($X$2*AD$8*(AE1044*AC$1017+AE1044+AF1044))))/SQRT(Sum_Sq(1/(1+$A1044)+$AC$2/$I$2-1/(1+(1+AF1044/AE1044)/AC$1017),$X$2/$I$2)),IF(AF1045&lt;0,"A",AC1045))</f>
        <v>6.9014452425300793E-6</v>
      </c>
      <c r="AE1044" s="13">
        <f t="shared" si="278"/>
        <v>19497.832104209199</v>
      </c>
      <c r="AF1044" s="12">
        <f t="shared" si="302"/>
        <v>159599.3265638302</v>
      </c>
      <c r="AG1044" s="13"/>
      <c r="AH1044" s="13">
        <f>IF(AK1044&gt;0,SQRT(Sum_Sq($AI$2,V_rtHz($AH$2)/(1+1/$A1044),V_rtHz($AH$2*$A1044)/(1+$A1044),$AN$2*$AH$2/(1+1/$A1044),$AM$2*SQRT(Sum_Sq(AK1044,1/($X$2*AI$8*(1+AH$1017+AK1044/AJ1044))))/SQRT(Sum_Sq($X$2*AK1044*AI$8,1)),                   $AQ$2*SQRT(Sum_Sq($AH$2/(1+1/$A1044)+AK1044*( 1/(AH$1017+1+AK1044/AJ1044)-1)/(1+($X$2*AK1044*AI$8)^2), (AK1044^2*AI$8*$X$2+1/($X$2*AI$8*(AH$1017+1+AK1044/AJ1044           )))/(1+($X$2*AK1044*AI$8)^2))),           V_rtHz(AJ1044)/($X$2*AI$8*(AJ1044*AH$1017+AJ1044+AK1044)),V_rtHz(AK1044)*SQRT(Sum_Sq(AJ1044*AI$8*$X$2*AH$1017,1))/($X$2*AI$8*(AJ1044*AH$1017+AJ1044+AK1044))))/SQRT(Sum_Sq(1/(1+$A1044)+$AC$2/$I$2-1/(1+(1+AK1044/AJ1044)/AH$1017),$X$2/$I$2)),IF(AK1045&lt;0,"A",AH1045))</f>
        <v>1.1623568378416835E-5</v>
      </c>
      <c r="AI1044" s="13"/>
      <c r="AJ1044" s="13">
        <f t="shared" si="279"/>
        <v>17946.721675986344</v>
      </c>
      <c r="AK1044" s="12">
        <f t="shared" si="303"/>
        <v>548317.68460306618</v>
      </c>
      <c r="AM1044" s="13">
        <f>IF(AP1044&gt;0,SQRT(Sum_Sq($AI$2,V_rtHz($AH$2)/(1+1/$A1044),V_rtHz($AH$2*$A1044)/(1+$A1044),$AN$2*$AH$2/(1+1/$A1044),$AM$2*SQRT(Sum_Sq(AP1044,1/($X$2*AN$8*(1+AM$1017+AP1044/AO1044))))/SQRT(Sum_Sq($X$2*AP1044*AN$8,1)),                   $AQ$2*SQRT(Sum_Sq($AH$2/(1+1/$A1044)+AP1044*( 1/(AM$1017+1+AP1044/AO1044)-1)/(1+($X$2*AP1044*AN$8)^2), (AP1044^2*AN$8*$X$2+1/($X$2*AN$8*(AM$1017+1+AP1044/AO1044           )))/(1+($X$2*AP1044*AN$8)^2))),           V_rtHz(AO1044)/($X$2*AN$8*(AO1044*AM$1017+AO1044+AP1044)),V_rtHz(AP1044)*SQRT(Sum_Sq(AO1044*AN$8*$X$2*AM$1017,1))/($X$2*AN$8*(AO1044*AM$1017+AO1044+AP1044))))/SQRT(Sum_Sq(1/(1+$A1044)+$AC$2/$I$2-1/(1+(1+AP1044/AO1044)/AM$1017),$X$2/$I$2)),IF(AP1045&lt;0,"A",AM1045))</f>
        <v>2.0365798131374277E-5</v>
      </c>
      <c r="AO1044" s="13">
        <f t="shared" si="280"/>
        <v>17550.665060023763</v>
      </c>
      <c r="AP1044" s="12">
        <f t="shared" si="304"/>
        <v>1773061.5122810644</v>
      </c>
      <c r="AR1044" s="13">
        <f t="shared" si="281"/>
        <v>69887291.180198371</v>
      </c>
      <c r="AS1044" s="13">
        <f t="shared" si="282"/>
        <v>-1.3197800957284737E-5</v>
      </c>
      <c r="AV1044" s="13"/>
      <c r="AW1044" s="13">
        <f t="shared" si="283"/>
        <v>39300511.936236553</v>
      </c>
      <c r="AX1044" s="13">
        <f t="shared" si="284"/>
        <v>-4.1736867050265686E-5</v>
      </c>
      <c r="AZ1044" s="13"/>
      <c r="BA1044" s="13"/>
      <c r="BB1044" s="13">
        <f t="shared" si="285"/>
        <v>22100301.962882396</v>
      </c>
      <c r="BC1044" s="13">
        <f t="shared" si="286"/>
        <v>-1.3200112455079031E-4</v>
      </c>
      <c r="BD1044" s="13"/>
      <c r="BE1044" s="13"/>
      <c r="BG1044" s="13">
        <f t="shared" si="287"/>
        <v>12427913.092914158</v>
      </c>
      <c r="BH1044" s="13">
        <f t="shared" si="288"/>
        <v>-4.17599927316778E-4</v>
      </c>
      <c r="BI1044" s="13"/>
      <c r="BL1044" s="13">
        <f t="shared" si="289"/>
        <v>6988729.1180198397</v>
      </c>
      <c r="BM1044" s="13">
        <f t="shared" si="290"/>
        <v>-1.3223272043757105E-3</v>
      </c>
      <c r="BP1044" s="13"/>
      <c r="BQ1044" s="13">
        <f t="shared" si="291"/>
        <v>99.633300000000006</v>
      </c>
      <c r="BR1044" s="13">
        <f t="shared" si="292"/>
        <v>108.99</v>
      </c>
      <c r="BT1044" s="13"/>
      <c r="BU1044" s="13"/>
      <c r="BV1044" s="13">
        <f t="shared" si="293"/>
        <v>31.50681587988543</v>
      </c>
      <c r="BW1044" s="13">
        <f t="shared" si="294"/>
        <v>344.65664218175152</v>
      </c>
      <c r="CA1044" s="13">
        <f t="shared" si="295"/>
        <v>9.9633299999999974</v>
      </c>
      <c r="CB1044" s="13">
        <f t="shared" si="296"/>
        <v>1089.9000000000001</v>
      </c>
    </row>
    <row r="1045" spans="1:80" x14ac:dyDescent="0.3">
      <c r="A1045" s="13">
        <f t="shared" si="272"/>
        <v>1.5346169827992945E-5</v>
      </c>
      <c r="C1045" s="13" t="str">
        <f>IF(F1045&gt;0,SQRT(Sum_Sq($AI$2,V_rtHz($AH$2)/(1+1/$A1045),V_rtHz($AH$2*$A1045)/(1+$A1045),$AN$2*$AH$2/(1+1/$A1045),$AM$2*SQRT(Sum_Sq(F1045,1/($X$2*D$8*(1+C$1017+F1045/E1045))))/SQRT(Sum_Sq($X$2*F1045*D$8,1)),                   $AQ$2*SQRT(Sum_Sq($AH$2/(1+1/$A1045)+F1045*( 1/(C$1017+1+F1045/E1045)-1)/(1+($X$2*F1045*D$8)^2), (F1045^2*D$8*$X$2+1/($X$2*D$8*(C$1017+1+F1045/E1045           )))/(1+($X$2*F1045*D$8)^2))),           V_rtHz(E1045)/($X$2*D$8*(E1045*C$1017+E1045+F1045)),V_rtHz(F1045)*SQRT(Sum_Sq(E1045*D$8*$X$2*C$1017,1))/($X$2*D$8*(E1045*C$1017+E1045+F1045))))/SQRT(Sum_Sq(1/(1+$A1045)+$AC$2/$I$2-1/(1+(1+F1045/E1045)/C$1017),$X$2/$I$2)),IF(F1046&lt;0,"A",C1046))</f>
        <v>A</v>
      </c>
      <c r="E1045" s="13">
        <f t="shared" si="273"/>
        <v>-1</v>
      </c>
      <c r="F1045" s="12">
        <f t="shared" si="297"/>
        <v>-2</v>
      </c>
      <c r="H1045" s="13" t="str">
        <f>IF(K1045&gt;0,SQRT(Sum_Sq($AI$2,V_rtHz($AH$2)/(1+1/$A1045),V_rtHz($AH$2*$A1045)/(1+$A1045),$AN$2*$AH$2/(1+1/$A1045),$AM$2*SQRT(Sum_Sq(K1045,1/($X$2*I$8*(1+H$1017+K1045/J1045))))/SQRT(Sum_Sq($X$2*K1045*I$8,1)),                   $AQ$2*SQRT(Sum_Sq($AH$2/(1+1/$A1045)+K1045*( 1/(H$1017+1+K1045/J1045)-1)/(1+($X$2*K1045*I$8)^2), (K1045^2*I$8*$X$2+1/($X$2*I$8*(H$1017+1+K1045/J1045           )))/(1+($X$2*K1045*I$8)^2))),           V_rtHz(J1045)/($X$2*I$8*(J1045*H$1017+J1045+K1045)),V_rtHz(K1045)*SQRT(Sum_Sq(J1045*I$8*$X$2*H$1017,1))/($X$2*I$8*(J1045*H$1017+J1045+K1045))))/SQRT(Sum_Sq(1/(1+$A1045)+$AC$2/$I$2-1/(1+(1+K1045/J1045)/H$1017),$X$2/$I$2)),IF(K1046&lt;0,"A",H1046))</f>
        <v>A</v>
      </c>
      <c r="J1045" s="13">
        <f t="shared" si="274"/>
        <v>-1</v>
      </c>
      <c r="K1045" s="12">
        <f t="shared" si="298"/>
        <v>-2</v>
      </c>
      <c r="M1045" s="13" t="str">
        <f>IF(P1045&gt;0,SQRT(Sum_Sq($AI$2,V_rtHz($AH$2)/(1+1/$A1045),V_rtHz($AH$2*$A1045)/(1+$A1045),$AN$2*$AH$2/(1+1/$A1045),$AM$2*SQRT(Sum_Sq(P1045,1/($X$2*N$8*(1+M$1017+P1045/O1045))))/SQRT(Sum_Sq($X$2*P1045*N$8,1)),                   $AQ$2*SQRT(Sum_Sq($AH$2/(1+1/$A1045)+P1045*( 1/(M$1017+1+P1045/O1045)-1)/(1+($X$2*P1045*N$8)^2), (P1045^2*N$8*$X$2+1/($X$2*N$8*(M$1017+1+P1045/O1045           )))/(1+($X$2*P1045*N$8)^2))),           V_rtHz(O1045)/($X$2*N$8*(O1045*M$1017+O1045+P1045)),V_rtHz(P1045)*SQRT(Sum_Sq(O1045*N$8*$X$2*M$1017,1))/($X$2*N$8*(O1045*M$1017+O1045+P1045))))/SQRT(Sum_Sq(1/(1+$A1045)+$AC$2/$I$2-1/(1+(1+P1045/O1045)/M$1017),$X$2/$I$2)),IF(P1046&lt;0,"A",M1046))</f>
        <v>A</v>
      </c>
      <c r="O1045" s="13">
        <f t="shared" si="275"/>
        <v>-1</v>
      </c>
      <c r="P1045" s="12">
        <f t="shared" si="299"/>
        <v>-2</v>
      </c>
      <c r="R1045" s="13" t="str">
        <f>IF(U1045&gt;0,SQRT(Sum_Sq($AI$2,V_rtHz($AH$2)/(1+1/$A1045),V_rtHz($AH$2*$A1045)/(1+$A1045),$AN$2*$AH$2/(1+1/$A1045),$AM$2*SQRT(Sum_Sq(U1045,1/($X$2*S$8*(1+R$1017+U1045/T1045))))/SQRT(Sum_Sq($X$2*U1045*S$8,1)),                   $AQ$2*SQRT(Sum_Sq($AH$2/(1+1/$A1045)+U1045*( 1/(R$1017+1+U1045/T1045)-1)/(1+($X$2*U1045*S$8)^2), (U1045^2*S$8*$X$2+1/($X$2*S$8*(R$1017+1+U1045/T1045           )))/(1+($X$2*U1045*S$8)^2))),           V_rtHz(T1045)/($X$2*S$8*(T1045*R$1017+T1045+U1045)),V_rtHz(U1045)*SQRT(Sum_Sq(T1045*S$8*$X$2*R$1017,1))/($X$2*S$8*(T1045*R$1017+T1045+U1045))))/SQRT(Sum_Sq(1/(1+$A1045)+$AC$2/$I$2-1/(1+(1+U1045/T1045)/R$1017),$X$2/$I$2)),IF(U1046&lt;0,"A",R1046))</f>
        <v>A</v>
      </c>
      <c r="T1045" s="13">
        <f t="shared" si="276"/>
        <v>-1</v>
      </c>
      <c r="U1045" s="12">
        <f t="shared" si="300"/>
        <v>-2</v>
      </c>
      <c r="X1045" s="13" t="str">
        <f>IF(AA1045&gt;0,SQRT(Sum_Sq($AI$2,V_rtHz($AH$2)/(1+1/$A1045),V_rtHz($AH$2*$A1045)/(1+$A1045),$AN$2*$AH$2/(1+1/$A1045),$AM$2*SQRT(Sum_Sq(AA1045,1/($X$2*Y$8*(1+X$1017+AA1045/Z1045))))/SQRT(Sum_Sq($X$2*AA1045*Y$8,1)),                   $AQ$2*SQRT(Sum_Sq($AH$2/(1+1/$A1045)+AA1045*( 1/(X$1017+1+AA1045/Z1045)-1)/(1+($X$2*AA1045*Y$8)^2), (AA1045^2*Y$8*$X$2+1/($X$2*Y$8*(X$1017+1+AA1045/Z1045           )))/(1+($X$2*AA1045*Y$8)^2))),           V_rtHz(Z1045)/($X$2*Y$8*(Z1045*X$1017+Z1045+AA1045)),V_rtHz(AA1045)*SQRT(Sum_Sq(Z1045*Y$8*$X$2*X$1017,1))/($X$2*Y$8*(Z1045*X$1017+Z1045+AA1045))))/SQRT(Sum_Sq(1/(1+$A1045)+$AC$2/$I$2-1/(1+(1+AA1045/Z1045)/X$1017),$X$2/$I$2)),IF(AA1046&lt;0,"A",X1046))</f>
        <v>A</v>
      </c>
      <c r="Z1045" s="13">
        <f t="shared" si="277"/>
        <v>-1</v>
      </c>
      <c r="AA1045" s="12">
        <f t="shared" si="301"/>
        <v>-2</v>
      </c>
      <c r="AC1045" s="13">
        <f>IF(AF1045&gt;0,SQRT(Sum_Sq($AI$2,V_rtHz($AH$2)/(1+1/$A1045),V_rtHz($AH$2*$A1045)/(1+$A1045),$AN$2*$AH$2/(1+1/$A1045),$AM$2*SQRT(Sum_Sq(AF1045,1/($X$2*AD$8*(1+AC$1017+AF1045/AE1045))))/SQRT(Sum_Sq($X$2*AF1045*AD$8,1)),                   $AQ$2*SQRT(Sum_Sq($AH$2/(1+1/$A1045)+AF1045*( 1/(AC$1017+1+AF1045/AE1045)-1)/(1+($X$2*AF1045*AD$8)^2), (AF1045^2*AD$8*$X$2+1/($X$2*AD$8*(AC$1017+1+AF1045/AE1045           )))/(1+($X$2*AF1045*AD$8)^2))),           V_rtHz(AE1045)/($X$2*AD$8*(AE1045*AC$1017+AE1045+AF1045)),V_rtHz(AF1045)*SQRT(Sum_Sq(AE1045*AD$8*$X$2*AC$1017,1))/($X$2*AD$8*(AE1045*AC$1017+AE1045+AF1045))))/SQRT(Sum_Sq(1/(1+$A1045)+$AC$2/$I$2-1/(1+(1+AF1045/AE1045)/AC$1017),$X$2/$I$2)),IF(AF1046&lt;0,"A",AC1046))</f>
        <v>6.9013215790745058E-6</v>
      </c>
      <c r="AE1045" s="13">
        <f t="shared" si="278"/>
        <v>19497.137177226999</v>
      </c>
      <c r="AF1045" s="12">
        <f t="shared" si="302"/>
        <v>159605.01508504036</v>
      </c>
      <c r="AG1045" s="13"/>
      <c r="AH1045" s="13">
        <f>IF(AK1045&gt;0,SQRT(Sum_Sq($AI$2,V_rtHz($AH$2)/(1+1/$A1045),V_rtHz($AH$2*$A1045)/(1+$A1045),$AN$2*$AH$2/(1+1/$A1045),$AM$2*SQRT(Sum_Sq(AK1045,1/($X$2*AI$8*(1+AH$1017+AK1045/AJ1045))))/SQRT(Sum_Sq($X$2*AK1045*AI$8,1)),                   $AQ$2*SQRT(Sum_Sq($AH$2/(1+1/$A1045)+AK1045*( 1/(AH$1017+1+AK1045/AJ1045)-1)/(1+($X$2*AK1045*AI$8)^2), (AK1045^2*AI$8*$X$2+1/($X$2*AI$8*(AH$1017+1+AK1045/AJ1045           )))/(1+($X$2*AK1045*AI$8)^2))),           V_rtHz(AJ1045)/($X$2*AI$8*(AJ1045*AH$1017+AJ1045+AK1045)),V_rtHz(AK1045)*SQRT(Sum_Sq(AJ1045*AI$8*$X$2*AH$1017,1))/($X$2*AI$8*(AJ1045*AH$1017+AJ1045+AK1045))))/SQRT(Sum_Sq(1/(1+$A1045)+$AC$2/$I$2-1/(1+(1+AK1045/AJ1045)/AH$1017),$X$2/$I$2)),IF(AK1046&lt;0,"A",AH1046))</f>
        <v>1.1623413093407551E-5</v>
      </c>
      <c r="AI1045" s="13"/>
      <c r="AJ1045" s="13">
        <f t="shared" si="279"/>
        <v>17946.229561752654</v>
      </c>
      <c r="AK1045" s="12">
        <f t="shared" si="303"/>
        <v>548332.72034838796</v>
      </c>
      <c r="AM1045" s="13">
        <f>IF(AP1045&gt;0,SQRT(Sum_Sq($AI$2,V_rtHz($AH$2)/(1+1/$A1045),V_rtHz($AH$2*$A1045)/(1+$A1045),$AN$2*$AH$2/(1+1/$A1045),$AM$2*SQRT(Sum_Sq(AP1045,1/($X$2*AN$8*(1+AM$1017+AP1045/AO1045))))/SQRT(Sum_Sq($X$2*AP1045*AN$8,1)),                   $AQ$2*SQRT(Sum_Sq($AH$2/(1+1/$A1045)+AP1045*( 1/(AM$1017+1+AP1045/AO1045)-1)/(1+($X$2*AP1045*AN$8)^2), (AP1045^2*AN$8*$X$2+1/($X$2*AN$8*(AM$1017+1+AP1045/AO1045           )))/(1+($X$2*AP1045*AN$8)^2))),           V_rtHz(AO1045)/($X$2*AN$8*(AO1045*AM$1017+AO1045+AP1045)),V_rtHz(AP1045)*SQRT(Sum_Sq(AO1045*AN$8*$X$2*AM$1017,1))/($X$2*AN$8*(AO1045*AM$1017+AO1045+AP1045))))/SQRT(Sum_Sq(1/(1+$A1045)+$AC$2/$I$2-1/(1+(1+AP1045/AO1045)/AM$1017),$X$2/$I$2)),IF(AP1046&lt;0,"A",AM1046))</f>
        <v>2.0365546322925469E-5</v>
      </c>
      <c r="AO1045" s="13">
        <f t="shared" si="280"/>
        <v>17550.215365963657</v>
      </c>
      <c r="AP1045" s="12">
        <f t="shared" si="304"/>
        <v>1773106.9439303998</v>
      </c>
      <c r="AR1045" s="13">
        <f t="shared" si="281"/>
        <v>69887291.180198371</v>
      </c>
      <c r="AS1045" s="13">
        <f t="shared" si="282"/>
        <v>-1.3197804529564204E-5</v>
      </c>
      <c r="AV1045" s="13"/>
      <c r="AW1045" s="13">
        <f t="shared" si="283"/>
        <v>39300511.936236553</v>
      </c>
      <c r="AX1045" s="13">
        <f t="shared" si="284"/>
        <v>-4.1736902776087279E-5</v>
      </c>
      <c r="AZ1045" s="13"/>
      <c r="BA1045" s="13"/>
      <c r="BB1045" s="13">
        <f t="shared" si="285"/>
        <v>22100301.962882396</v>
      </c>
      <c r="BC1045" s="13">
        <f t="shared" si="286"/>
        <v>-1.3200148190475061E-4</v>
      </c>
      <c r="BD1045" s="13"/>
      <c r="BE1045" s="13"/>
      <c r="BG1045" s="13">
        <f t="shared" si="287"/>
        <v>12427913.092914158</v>
      </c>
      <c r="BH1045" s="13">
        <f t="shared" si="288"/>
        <v>-4.1760350388661722E-4</v>
      </c>
      <c r="BI1045" s="13"/>
      <c r="BL1045" s="13">
        <f t="shared" si="289"/>
        <v>6988729.1180198397</v>
      </c>
      <c r="BM1045" s="13">
        <f t="shared" si="290"/>
        <v>-1.3223630661526695E-3</v>
      </c>
      <c r="BP1045" s="13"/>
      <c r="BQ1045" s="13">
        <f t="shared" si="291"/>
        <v>99.633300000000006</v>
      </c>
      <c r="BR1045" s="13">
        <f t="shared" si="292"/>
        <v>108.99000000000001</v>
      </c>
      <c r="BT1045" s="13"/>
      <c r="BU1045" s="13"/>
      <c r="BV1045" s="13">
        <f t="shared" si="293"/>
        <v>31.50681587988543</v>
      </c>
      <c r="BW1045" s="13">
        <f t="shared" si="294"/>
        <v>344.65664218175147</v>
      </c>
      <c r="CA1045" s="13">
        <f t="shared" si="295"/>
        <v>9.9633299999999991</v>
      </c>
      <c r="CB1045" s="13">
        <f t="shared" si="296"/>
        <v>1089.9000000000001</v>
      </c>
    </row>
    <row r="1046" spans="1:80" x14ac:dyDescent="0.3">
      <c r="A1046" s="13">
        <f t="shared" si="272"/>
        <v>1.5559656316050743E-5</v>
      </c>
      <c r="C1046" s="13" t="str">
        <f>IF(F1046&gt;0,SQRT(Sum_Sq($AI$2,V_rtHz($AH$2)/(1+1/$A1046),V_rtHz($AH$2*$A1046)/(1+$A1046),$AN$2*$AH$2/(1+1/$A1046),$AM$2*SQRT(Sum_Sq(F1046,1/($X$2*D$8*(1+C$1017+F1046/E1046))))/SQRT(Sum_Sq($X$2*F1046*D$8,1)),                   $AQ$2*SQRT(Sum_Sq($AH$2/(1+1/$A1046)+F1046*( 1/(C$1017+1+F1046/E1046)-1)/(1+($X$2*F1046*D$8)^2), (F1046^2*D$8*$X$2+1/($X$2*D$8*(C$1017+1+F1046/E1046           )))/(1+($X$2*F1046*D$8)^2))),           V_rtHz(E1046)/($X$2*D$8*(E1046*C$1017+E1046+F1046)),V_rtHz(F1046)*SQRT(Sum_Sq(E1046*D$8*$X$2*C$1017,1))/($X$2*D$8*(E1046*C$1017+E1046+F1046))))/SQRT(Sum_Sq(1/(1+$A1046)+$AC$2/$I$2-1/(1+(1+F1046/E1046)/C$1017),$X$2/$I$2)),IF(F1047&lt;0,"A",C1047))</f>
        <v>A</v>
      </c>
      <c r="E1046" s="13">
        <f t="shared" si="273"/>
        <v>-1</v>
      </c>
      <c r="F1046" s="12">
        <f t="shared" si="297"/>
        <v>-2</v>
      </c>
      <c r="H1046" s="13" t="str">
        <f>IF(K1046&gt;0,SQRT(Sum_Sq($AI$2,V_rtHz($AH$2)/(1+1/$A1046),V_rtHz($AH$2*$A1046)/(1+$A1046),$AN$2*$AH$2/(1+1/$A1046),$AM$2*SQRT(Sum_Sq(K1046,1/($X$2*I$8*(1+H$1017+K1046/J1046))))/SQRT(Sum_Sq($X$2*K1046*I$8,1)),                   $AQ$2*SQRT(Sum_Sq($AH$2/(1+1/$A1046)+K1046*( 1/(H$1017+1+K1046/J1046)-1)/(1+($X$2*K1046*I$8)^2), (K1046^2*I$8*$X$2+1/($X$2*I$8*(H$1017+1+K1046/J1046           )))/(1+($X$2*K1046*I$8)^2))),           V_rtHz(J1046)/($X$2*I$8*(J1046*H$1017+J1046+K1046)),V_rtHz(K1046)*SQRT(Sum_Sq(J1046*I$8*$X$2*H$1017,1))/($X$2*I$8*(J1046*H$1017+J1046+K1046))))/SQRT(Sum_Sq(1/(1+$A1046)+$AC$2/$I$2-1/(1+(1+K1046/J1046)/H$1017),$X$2/$I$2)),IF(K1047&lt;0,"A",H1047))</f>
        <v>A</v>
      </c>
      <c r="J1046" s="13">
        <f t="shared" si="274"/>
        <v>-1</v>
      </c>
      <c r="K1046" s="12">
        <f t="shared" si="298"/>
        <v>-2</v>
      </c>
      <c r="M1046" s="13" t="str">
        <f>IF(P1046&gt;0,SQRT(Sum_Sq($AI$2,V_rtHz($AH$2)/(1+1/$A1046),V_rtHz($AH$2*$A1046)/(1+$A1046),$AN$2*$AH$2/(1+1/$A1046),$AM$2*SQRT(Sum_Sq(P1046,1/($X$2*N$8*(1+M$1017+P1046/O1046))))/SQRT(Sum_Sq($X$2*P1046*N$8,1)),                   $AQ$2*SQRT(Sum_Sq($AH$2/(1+1/$A1046)+P1046*( 1/(M$1017+1+P1046/O1046)-1)/(1+($X$2*P1046*N$8)^2), (P1046^2*N$8*$X$2+1/($X$2*N$8*(M$1017+1+P1046/O1046           )))/(1+($X$2*P1046*N$8)^2))),           V_rtHz(O1046)/($X$2*N$8*(O1046*M$1017+O1046+P1046)),V_rtHz(P1046)*SQRT(Sum_Sq(O1046*N$8*$X$2*M$1017,1))/($X$2*N$8*(O1046*M$1017+O1046+P1046))))/SQRT(Sum_Sq(1/(1+$A1046)+$AC$2/$I$2-1/(1+(1+P1046/O1046)/M$1017),$X$2/$I$2)),IF(P1047&lt;0,"A",M1047))</f>
        <v>A</v>
      </c>
      <c r="O1046" s="13">
        <f t="shared" si="275"/>
        <v>-1</v>
      </c>
      <c r="P1046" s="12">
        <f t="shared" si="299"/>
        <v>-2</v>
      </c>
      <c r="R1046" s="13" t="str">
        <f>IF(U1046&gt;0,SQRT(Sum_Sq($AI$2,V_rtHz($AH$2)/(1+1/$A1046),V_rtHz($AH$2*$A1046)/(1+$A1046),$AN$2*$AH$2/(1+1/$A1046),$AM$2*SQRT(Sum_Sq(U1046,1/($X$2*S$8*(1+R$1017+U1046/T1046))))/SQRT(Sum_Sq($X$2*U1046*S$8,1)),                   $AQ$2*SQRT(Sum_Sq($AH$2/(1+1/$A1046)+U1046*( 1/(R$1017+1+U1046/T1046)-1)/(1+($X$2*U1046*S$8)^2), (U1046^2*S$8*$X$2+1/($X$2*S$8*(R$1017+1+U1046/T1046           )))/(1+($X$2*U1046*S$8)^2))),           V_rtHz(T1046)/($X$2*S$8*(T1046*R$1017+T1046+U1046)),V_rtHz(U1046)*SQRT(Sum_Sq(T1046*S$8*$X$2*R$1017,1))/($X$2*S$8*(T1046*R$1017+T1046+U1046))))/SQRT(Sum_Sq(1/(1+$A1046)+$AC$2/$I$2-1/(1+(1+U1046/T1046)/R$1017),$X$2/$I$2)),IF(U1047&lt;0,"A",R1047))</f>
        <v>A</v>
      </c>
      <c r="T1046" s="13">
        <f t="shared" si="276"/>
        <v>-1</v>
      </c>
      <c r="U1046" s="12">
        <f t="shared" si="300"/>
        <v>-2</v>
      </c>
      <c r="X1046" s="13" t="str">
        <f>IF(AA1046&gt;0,SQRT(Sum_Sq($AI$2,V_rtHz($AH$2)/(1+1/$A1046),V_rtHz($AH$2*$A1046)/(1+$A1046),$AN$2*$AH$2/(1+1/$A1046),$AM$2*SQRT(Sum_Sq(AA1046,1/($X$2*Y$8*(1+X$1017+AA1046/Z1046))))/SQRT(Sum_Sq($X$2*AA1046*Y$8,1)),                   $AQ$2*SQRT(Sum_Sq($AH$2/(1+1/$A1046)+AA1046*( 1/(X$1017+1+AA1046/Z1046)-1)/(1+($X$2*AA1046*Y$8)^2), (AA1046^2*Y$8*$X$2+1/($X$2*Y$8*(X$1017+1+AA1046/Z1046           )))/(1+($X$2*AA1046*Y$8)^2))),           V_rtHz(Z1046)/($X$2*Y$8*(Z1046*X$1017+Z1046+AA1046)),V_rtHz(AA1046)*SQRT(Sum_Sq(Z1046*Y$8*$X$2*X$1017,1))/($X$2*Y$8*(Z1046*X$1017+Z1046+AA1046))))/SQRT(Sum_Sq(1/(1+$A1046)+$AC$2/$I$2-1/(1+(1+AA1046/Z1046)/X$1017),$X$2/$I$2)),IF(AA1047&lt;0,"A",X1047))</f>
        <v>A</v>
      </c>
      <c r="Z1046" s="13">
        <f t="shared" si="277"/>
        <v>-1</v>
      </c>
      <c r="AA1046" s="12">
        <f t="shared" si="301"/>
        <v>-2</v>
      </c>
      <c r="AC1046" s="13">
        <f>IF(AF1046&gt;0,SQRT(Sum_Sq($AI$2,V_rtHz($AH$2)/(1+1/$A1046),V_rtHz($AH$2*$A1046)/(1+$A1046),$AN$2*$AH$2/(1+1/$A1046),$AM$2*SQRT(Sum_Sq(AF1046,1/($X$2*AD$8*(1+AC$1017+AF1046/AE1046))))/SQRT(Sum_Sq($X$2*AF1046*AD$8,1)),                   $AQ$2*SQRT(Sum_Sq($AH$2/(1+1/$A1046)+AF1046*( 1/(AC$1017+1+AF1046/AE1046)-1)/(1+($X$2*AF1046*AD$8)^2), (AF1046^2*AD$8*$X$2+1/($X$2*AD$8*(AC$1017+1+AF1046/AE1046           )))/(1+($X$2*AF1046*AD$8)^2))),           V_rtHz(AE1046)/($X$2*AD$8*(AE1046*AC$1017+AE1046+AF1046)),V_rtHz(AF1046)*SQRT(Sum_Sq(AE1046*AD$8*$X$2*AC$1017,1))/($X$2*AD$8*(AE1046*AC$1017+AE1046+AF1046))))/SQRT(Sum_Sq(1/(1+$A1046)+$AC$2/$I$2-1/(1+(1+AF1046/AE1046)/AC$1017),$X$2/$I$2)),IF(AF1047&lt;0,"A",AC1047))</f>
        <v>6.9011962126930444E-6</v>
      </c>
      <c r="AE1046" s="13">
        <f t="shared" si="278"/>
        <v>19496.432690872134</v>
      </c>
      <c r="AF1046" s="12">
        <f t="shared" si="302"/>
        <v>159610.78227112399</v>
      </c>
      <c r="AG1046" s="13"/>
      <c r="AH1046" s="13">
        <f>IF(AK1046&gt;0,SQRT(Sum_Sq($AI$2,V_rtHz($AH$2)/(1+1/$A1046),V_rtHz($AH$2*$A1046)/(1+$A1046),$AN$2*$AH$2/(1+1/$A1046),$AM$2*SQRT(Sum_Sq(AK1046,1/($X$2*AI$8*(1+AH$1017+AK1046/AJ1046))))/SQRT(Sum_Sq($X$2*AK1046*AI$8,1)),                   $AQ$2*SQRT(Sum_Sq($AH$2/(1+1/$A1046)+AK1046*( 1/(AH$1017+1+AK1046/AJ1046)-1)/(1+($X$2*AK1046*AI$8)^2), (AK1046^2*AI$8*$X$2+1/($X$2*AI$8*(AH$1017+1+AK1046/AJ1046           )))/(1+($X$2*AK1046*AI$8)^2))),           V_rtHz(AJ1046)/($X$2*AI$8*(AJ1046*AH$1017+AJ1046+AK1046)),V_rtHz(AK1046)*SQRT(Sum_Sq(AJ1046*AI$8*$X$2*AH$1017,1))/($X$2*AI$8*(AJ1046*AH$1017+AJ1046+AK1046))))/SQRT(Sum_Sq(1/(1+$A1046)+$AC$2/$I$2-1/(1+(1+AK1046/AJ1046)/AH$1017),$X$2/$I$2)),IF(AK1047&lt;0,"A",AH1047))</f>
        <v>1.1623255663970033E-5</v>
      </c>
      <c r="AI1046" s="13"/>
      <c r="AJ1046" s="13">
        <f t="shared" si="279"/>
        <v>17945.730657506985</v>
      </c>
      <c r="AK1046" s="12">
        <f t="shared" si="303"/>
        <v>548347.96439319407</v>
      </c>
      <c r="AM1046" s="13">
        <f>IF(AP1046&gt;0,SQRT(Sum_Sq($AI$2,V_rtHz($AH$2)/(1+1/$A1046),V_rtHz($AH$2*$A1046)/(1+$A1046),$AN$2*$AH$2/(1+1/$A1046),$AM$2*SQRT(Sum_Sq(AP1046,1/($X$2*AN$8*(1+AM$1017+AP1046/AO1046))))/SQRT(Sum_Sq($X$2*AP1046*AN$8,1)),                   $AQ$2*SQRT(Sum_Sq($AH$2/(1+1/$A1046)+AP1046*( 1/(AM$1017+1+AP1046/AO1046)-1)/(1+($X$2*AP1046*AN$8)^2), (AP1046^2*AN$8*$X$2+1/($X$2*AN$8*(AM$1017+1+AP1046/AO1046           )))/(1+($X$2*AP1046*AN$8)^2))),           V_rtHz(AO1046)/($X$2*AN$8*(AO1046*AM$1017+AO1046+AP1046)),V_rtHz(AP1046)*SQRT(Sum_Sq(AO1046*AN$8*$X$2*AM$1017,1))/($X$2*AN$8*(AO1046*AM$1017+AO1046+AP1046))))/SQRT(Sum_Sq(1/(1+$A1046)+$AC$2/$I$2-1/(1+(1+AP1046/AO1046)/AM$1017),$X$2/$I$2)),IF(AP1047&lt;0,"A",AM1047))</f>
        <v>2.0365291035054453E-5</v>
      </c>
      <c r="AO1046" s="13">
        <f t="shared" si="280"/>
        <v>17549.759463278737</v>
      </c>
      <c r="AP1046" s="12">
        <f t="shared" si="304"/>
        <v>1773153.005200817</v>
      </c>
      <c r="AR1046" s="13">
        <f t="shared" si="281"/>
        <v>69887291.180198371</v>
      </c>
      <c r="AS1046" s="13">
        <f t="shared" si="282"/>
        <v>-1.3197808151541007E-5</v>
      </c>
      <c r="AV1046" s="13"/>
      <c r="AW1046" s="13">
        <f t="shared" si="283"/>
        <v>39300511.936236553</v>
      </c>
      <c r="AX1046" s="13">
        <f t="shared" si="284"/>
        <v>-4.1736938998967003E-5</v>
      </c>
      <c r="AZ1046" s="13"/>
      <c r="BA1046" s="13"/>
      <c r="BB1046" s="13">
        <f t="shared" si="285"/>
        <v>22100301.962882396</v>
      </c>
      <c r="BC1046" s="13">
        <f t="shared" si="286"/>
        <v>-1.320018442319751E-4</v>
      </c>
      <c r="BD1046" s="13"/>
      <c r="BE1046" s="13"/>
      <c r="BG1046" s="13">
        <f t="shared" si="287"/>
        <v>12427913.092914158</v>
      </c>
      <c r="BH1046" s="13">
        <f t="shared" si="288"/>
        <v>-4.1760713027404759E-4</v>
      </c>
      <c r="BI1046" s="13"/>
      <c r="BL1046" s="13">
        <f t="shared" si="289"/>
        <v>6988729.1180198397</v>
      </c>
      <c r="BM1046" s="13">
        <f t="shared" si="290"/>
        <v>-1.3223994288026307E-3</v>
      </c>
      <c r="BP1046" s="13"/>
      <c r="BQ1046" s="13">
        <f t="shared" si="291"/>
        <v>99.633300000000006</v>
      </c>
      <c r="BR1046" s="13">
        <f t="shared" si="292"/>
        <v>108.99</v>
      </c>
      <c r="BT1046" s="13"/>
      <c r="BU1046" s="13"/>
      <c r="BV1046" s="13">
        <f t="shared" si="293"/>
        <v>31.50681587988543</v>
      </c>
      <c r="BW1046" s="13">
        <f t="shared" si="294"/>
        <v>344.65664218175152</v>
      </c>
      <c r="CA1046" s="13">
        <f t="shared" si="295"/>
        <v>9.9633299999999991</v>
      </c>
      <c r="CB1046" s="13">
        <f t="shared" si="296"/>
        <v>1089.9000000000003</v>
      </c>
    </row>
    <row r="1047" spans="1:80" x14ac:dyDescent="0.3">
      <c r="A1047" s="13">
        <f t="shared" si="272"/>
        <v>1.5776112696993487E-5</v>
      </c>
      <c r="C1047" s="13" t="str">
        <f>IF(F1047&gt;0,SQRT(Sum_Sq($AI$2,V_rtHz($AH$2)/(1+1/$A1047),V_rtHz($AH$2*$A1047)/(1+$A1047),$AN$2*$AH$2/(1+1/$A1047),$AM$2*SQRT(Sum_Sq(F1047,1/($X$2*D$8*(1+C$1017+F1047/E1047))))/SQRT(Sum_Sq($X$2*F1047*D$8,1)),                   $AQ$2*SQRT(Sum_Sq($AH$2/(1+1/$A1047)+F1047*( 1/(C$1017+1+F1047/E1047)-1)/(1+($X$2*F1047*D$8)^2), (F1047^2*D$8*$X$2+1/($X$2*D$8*(C$1017+1+F1047/E1047           )))/(1+($X$2*F1047*D$8)^2))),           V_rtHz(E1047)/($X$2*D$8*(E1047*C$1017+E1047+F1047)),V_rtHz(F1047)*SQRT(Sum_Sq(E1047*D$8*$X$2*C$1017,1))/($X$2*D$8*(E1047*C$1017+E1047+F1047))))/SQRT(Sum_Sq(1/(1+$A1047)+$AC$2/$I$2-1/(1+(1+F1047/E1047)/C$1017),$X$2/$I$2)),IF(F1048&lt;0,"A",C1048))</f>
        <v>A</v>
      </c>
      <c r="E1047" s="13">
        <f t="shared" si="273"/>
        <v>-1</v>
      </c>
      <c r="F1047" s="12">
        <f t="shared" si="297"/>
        <v>-2</v>
      </c>
      <c r="H1047" s="13" t="str">
        <f>IF(K1047&gt;0,SQRT(Sum_Sq($AI$2,V_rtHz($AH$2)/(1+1/$A1047),V_rtHz($AH$2*$A1047)/(1+$A1047),$AN$2*$AH$2/(1+1/$A1047),$AM$2*SQRT(Sum_Sq(K1047,1/($X$2*I$8*(1+H$1017+K1047/J1047))))/SQRT(Sum_Sq($X$2*K1047*I$8,1)),                   $AQ$2*SQRT(Sum_Sq($AH$2/(1+1/$A1047)+K1047*( 1/(H$1017+1+K1047/J1047)-1)/(1+($X$2*K1047*I$8)^2), (K1047^2*I$8*$X$2+1/($X$2*I$8*(H$1017+1+K1047/J1047           )))/(1+($X$2*K1047*I$8)^2))),           V_rtHz(J1047)/($X$2*I$8*(J1047*H$1017+J1047+K1047)),V_rtHz(K1047)*SQRT(Sum_Sq(J1047*I$8*$X$2*H$1017,1))/($X$2*I$8*(J1047*H$1017+J1047+K1047))))/SQRT(Sum_Sq(1/(1+$A1047)+$AC$2/$I$2-1/(1+(1+K1047/J1047)/H$1017),$X$2/$I$2)),IF(K1048&lt;0,"A",H1048))</f>
        <v>A</v>
      </c>
      <c r="J1047" s="13">
        <f t="shared" si="274"/>
        <v>-1</v>
      </c>
      <c r="K1047" s="12">
        <f t="shared" si="298"/>
        <v>-2</v>
      </c>
      <c r="M1047" s="13" t="str">
        <f>IF(P1047&gt;0,SQRT(Sum_Sq($AI$2,V_rtHz($AH$2)/(1+1/$A1047),V_rtHz($AH$2*$A1047)/(1+$A1047),$AN$2*$AH$2/(1+1/$A1047),$AM$2*SQRT(Sum_Sq(P1047,1/($X$2*N$8*(1+M$1017+P1047/O1047))))/SQRT(Sum_Sq($X$2*P1047*N$8,1)),                   $AQ$2*SQRT(Sum_Sq($AH$2/(1+1/$A1047)+P1047*( 1/(M$1017+1+P1047/O1047)-1)/(1+($X$2*P1047*N$8)^2), (P1047^2*N$8*$X$2+1/($X$2*N$8*(M$1017+1+P1047/O1047           )))/(1+($X$2*P1047*N$8)^2))),           V_rtHz(O1047)/($X$2*N$8*(O1047*M$1017+O1047+P1047)),V_rtHz(P1047)*SQRT(Sum_Sq(O1047*N$8*$X$2*M$1017,1))/($X$2*N$8*(O1047*M$1017+O1047+P1047))))/SQRT(Sum_Sq(1/(1+$A1047)+$AC$2/$I$2-1/(1+(1+P1047/O1047)/M$1017),$X$2/$I$2)),IF(P1048&lt;0,"A",M1048))</f>
        <v>A</v>
      </c>
      <c r="O1047" s="13">
        <f t="shared" si="275"/>
        <v>-1</v>
      </c>
      <c r="P1047" s="12">
        <f t="shared" si="299"/>
        <v>-2</v>
      </c>
      <c r="R1047" s="13" t="str">
        <f>IF(U1047&gt;0,SQRT(Sum_Sq($AI$2,V_rtHz($AH$2)/(1+1/$A1047),V_rtHz($AH$2*$A1047)/(1+$A1047),$AN$2*$AH$2/(1+1/$A1047),$AM$2*SQRT(Sum_Sq(U1047,1/($X$2*S$8*(1+R$1017+U1047/T1047))))/SQRT(Sum_Sq($X$2*U1047*S$8,1)),                   $AQ$2*SQRT(Sum_Sq($AH$2/(1+1/$A1047)+U1047*( 1/(R$1017+1+U1047/T1047)-1)/(1+($X$2*U1047*S$8)^2), (U1047^2*S$8*$X$2+1/($X$2*S$8*(R$1017+1+U1047/T1047           )))/(1+($X$2*U1047*S$8)^2))),           V_rtHz(T1047)/($X$2*S$8*(T1047*R$1017+T1047+U1047)),V_rtHz(U1047)*SQRT(Sum_Sq(T1047*S$8*$X$2*R$1017,1))/($X$2*S$8*(T1047*R$1017+T1047+U1047))))/SQRT(Sum_Sq(1/(1+$A1047)+$AC$2/$I$2-1/(1+(1+U1047/T1047)/R$1017),$X$2/$I$2)),IF(U1048&lt;0,"A",R1048))</f>
        <v>A</v>
      </c>
      <c r="T1047" s="13">
        <f t="shared" si="276"/>
        <v>-1</v>
      </c>
      <c r="U1047" s="12">
        <f t="shared" si="300"/>
        <v>-2</v>
      </c>
      <c r="X1047" s="13" t="str">
        <f>IF(AA1047&gt;0,SQRT(Sum_Sq($AI$2,V_rtHz($AH$2)/(1+1/$A1047),V_rtHz($AH$2*$A1047)/(1+$A1047),$AN$2*$AH$2/(1+1/$A1047),$AM$2*SQRT(Sum_Sq(AA1047,1/($X$2*Y$8*(1+X$1017+AA1047/Z1047))))/SQRT(Sum_Sq($X$2*AA1047*Y$8,1)),                   $AQ$2*SQRT(Sum_Sq($AH$2/(1+1/$A1047)+AA1047*( 1/(X$1017+1+AA1047/Z1047)-1)/(1+($X$2*AA1047*Y$8)^2), (AA1047^2*Y$8*$X$2+1/($X$2*Y$8*(X$1017+1+AA1047/Z1047           )))/(1+($X$2*AA1047*Y$8)^2))),           V_rtHz(Z1047)/($X$2*Y$8*(Z1047*X$1017+Z1047+AA1047)),V_rtHz(AA1047)*SQRT(Sum_Sq(Z1047*Y$8*$X$2*X$1017,1))/($X$2*Y$8*(Z1047*X$1017+Z1047+AA1047))))/SQRT(Sum_Sq(1/(1+$A1047)+$AC$2/$I$2-1/(1+(1+AA1047/Z1047)/X$1017),$X$2/$I$2)),IF(AA1048&lt;0,"A",X1048))</f>
        <v>A</v>
      </c>
      <c r="Z1047" s="13">
        <f t="shared" si="277"/>
        <v>-1</v>
      </c>
      <c r="AA1047" s="12">
        <f t="shared" si="301"/>
        <v>-2</v>
      </c>
      <c r="AC1047" s="13">
        <f>IF(AF1047&gt;0,SQRT(Sum_Sq($AI$2,V_rtHz($AH$2)/(1+1/$A1047),V_rtHz($AH$2*$A1047)/(1+$A1047),$AN$2*$AH$2/(1+1/$A1047),$AM$2*SQRT(Sum_Sq(AF1047,1/($X$2*AD$8*(1+AC$1017+AF1047/AE1047))))/SQRT(Sum_Sq($X$2*AF1047*AD$8,1)),                   $AQ$2*SQRT(Sum_Sq($AH$2/(1+1/$A1047)+AF1047*( 1/(AC$1017+1+AF1047/AE1047)-1)/(1+($X$2*AF1047*AD$8)^2), (AF1047^2*AD$8*$X$2+1/($X$2*AD$8*(AC$1017+1+AF1047/AE1047           )))/(1+($X$2*AF1047*AD$8)^2))),           V_rtHz(AE1047)/($X$2*AD$8*(AE1047*AC$1017+AE1047+AF1047)),V_rtHz(AF1047)*SQRT(Sum_Sq(AE1047*AD$8*$X$2*AC$1017,1))/($X$2*AD$8*(AE1047*AC$1017+AE1047+AF1047))))/SQRT(Sum_Sq(1/(1+$A1047)+$AC$2/$I$2-1/(1+(1+AF1047/AE1047)/AC$1017),$X$2/$I$2)),IF(AF1048&lt;0,"A",AC1048))</f>
        <v>6.9010691201778537E-6</v>
      </c>
      <c r="AE1047" s="13">
        <f t="shared" si="278"/>
        <v>19495.718515153956</v>
      </c>
      <c r="AF1047" s="12">
        <f t="shared" si="302"/>
        <v>159616.62920336038</v>
      </c>
      <c r="AG1047" s="13"/>
      <c r="AH1047" s="13">
        <f>IF(AK1047&gt;0,SQRT(Sum_Sq($AI$2,V_rtHz($AH$2)/(1+1/$A1047),V_rtHz($AH$2*$A1047)/(1+$A1047),$AN$2*$AH$2/(1+1/$A1047),$AM$2*SQRT(Sum_Sq(AK1047,1/($X$2*AI$8*(1+AH$1017+AK1047/AJ1047))))/SQRT(Sum_Sq($X$2*AK1047*AI$8,1)),                   $AQ$2*SQRT(Sum_Sq($AH$2/(1+1/$A1047)+AK1047*( 1/(AH$1017+1+AK1047/AJ1047)-1)/(1+($X$2*AK1047*AI$8)^2), (AK1047^2*AI$8*$X$2+1/($X$2*AI$8*(AH$1017+1+AK1047/AJ1047           )))/(1+($X$2*AK1047*AI$8)^2))),           V_rtHz(AJ1047)/($X$2*AI$8*(AJ1047*AH$1017+AJ1047+AK1047)),V_rtHz(AK1047)*SQRT(Sum_Sq(AJ1047*AI$8*$X$2*AH$1017,1))/($X$2*AI$8*(AJ1047*AH$1017+AJ1047+AK1047))))/SQRT(Sum_Sq(1/(1+$A1047)+$AC$2/$I$2-1/(1+(1+AK1047/AJ1047)/AH$1017),$X$2/$I$2)),IF(AK1048&lt;0,"A",AH1048))</f>
        <v>1.1623096060711806E-5</v>
      </c>
      <c r="AI1047" s="13"/>
      <c r="AJ1047" s="13">
        <f t="shared" si="279"/>
        <v>17945.224870346905</v>
      </c>
      <c r="AK1047" s="12">
        <f t="shared" si="303"/>
        <v>548363.41961103887</v>
      </c>
      <c r="AM1047" s="13">
        <f>IF(AP1047&gt;0,SQRT(Sum_Sq($AI$2,V_rtHz($AH$2)/(1+1/$A1047),V_rtHz($AH$2*$A1047)/(1+$A1047),$AN$2*$AH$2/(1+1/$A1047),$AM$2*SQRT(Sum_Sq(AP1047,1/($X$2*AN$8*(1+AM$1017+AP1047/AO1047))))/SQRT(Sum_Sq($X$2*AP1047*AN$8,1)),                   $AQ$2*SQRT(Sum_Sq($AH$2/(1+1/$A1047)+AP1047*( 1/(AM$1017+1+AP1047/AO1047)-1)/(1+($X$2*AP1047*AN$8)^2), (AP1047^2*AN$8*$X$2+1/($X$2*AN$8*(AM$1017+1+AP1047/AO1047           )))/(1+($X$2*AP1047*AN$8)^2))),           V_rtHz(AO1047)/($X$2*AN$8*(AO1047*AM$1017+AO1047+AP1047)),V_rtHz(AP1047)*SQRT(Sum_Sq(AO1047*AN$8*$X$2*AM$1017,1))/($X$2*AN$8*(AO1047*AM$1017+AO1047+AP1047))))/SQRT(Sum_Sq(1/(1+$A1047)+$AC$2/$I$2-1/(1+(1+AP1047/AO1047)/AM$1017),$X$2/$I$2)),IF(AP1048&lt;0,"A",AM1048))</f>
        <v>2.0365032220015195E-5</v>
      </c>
      <c r="AO1047" s="13">
        <f t="shared" si="280"/>
        <v>17549.297266912465</v>
      </c>
      <c r="AP1047" s="12">
        <f t="shared" si="304"/>
        <v>1773199.7047844743</v>
      </c>
      <c r="AR1047" s="13">
        <f t="shared" si="281"/>
        <v>69887291.180198371</v>
      </c>
      <c r="AS1047" s="13">
        <f t="shared" si="282"/>
        <v>-1.3197811823906555E-5</v>
      </c>
      <c r="AV1047" s="13"/>
      <c r="AW1047" s="13">
        <f t="shared" si="283"/>
        <v>39300511.936236553</v>
      </c>
      <c r="AX1047" s="13">
        <f t="shared" si="284"/>
        <v>-4.1736975725821369E-5</v>
      </c>
      <c r="AZ1047" s="13"/>
      <c r="BA1047" s="13"/>
      <c r="BB1047" s="13">
        <f t="shared" si="285"/>
        <v>22100301.962882396</v>
      </c>
      <c r="BC1047" s="13">
        <f t="shared" si="286"/>
        <v>-1.3200221160170416E-4</v>
      </c>
      <c r="BD1047" s="13"/>
      <c r="BE1047" s="13"/>
      <c r="BG1047" s="13">
        <f t="shared" si="287"/>
        <v>12427913.092914158</v>
      </c>
      <c r="BH1047" s="13">
        <f t="shared" si="288"/>
        <v>-4.1761080717385494E-4</v>
      </c>
      <c r="BI1047" s="13"/>
      <c r="BL1047" s="13">
        <f t="shared" si="289"/>
        <v>6988729.1180198397</v>
      </c>
      <c r="BM1047" s="13">
        <f t="shared" si="290"/>
        <v>-1.32243629934924E-3</v>
      </c>
      <c r="BP1047" s="13"/>
      <c r="BQ1047" s="13">
        <f t="shared" si="291"/>
        <v>99.633299999999991</v>
      </c>
      <c r="BR1047" s="13">
        <f t="shared" si="292"/>
        <v>108.99000000000002</v>
      </c>
      <c r="BT1047" s="13"/>
      <c r="BU1047" s="13"/>
      <c r="BV1047" s="13">
        <f t="shared" si="293"/>
        <v>31.506815879885437</v>
      </c>
      <c r="BW1047" s="13">
        <f t="shared" si="294"/>
        <v>344.65664218175147</v>
      </c>
      <c r="CA1047" s="13">
        <f t="shared" si="295"/>
        <v>9.9633299999999991</v>
      </c>
      <c r="CB1047" s="13">
        <f t="shared" si="296"/>
        <v>1089.9000000000001</v>
      </c>
    </row>
    <row r="1048" spans="1:80" x14ac:dyDescent="0.3">
      <c r="A1048" s="13">
        <f t="shared" si="272"/>
        <v>1.5995580286146688E-5</v>
      </c>
      <c r="C1048" s="13" t="str">
        <f>IF(F1048&gt;0,SQRT(Sum_Sq($AI$2,V_rtHz($AH$2)/(1+1/$A1048),V_rtHz($AH$2*$A1048)/(1+$A1048),$AN$2*$AH$2/(1+1/$A1048),$AM$2*SQRT(Sum_Sq(F1048,1/($X$2*D$8*(1+C$1017+F1048/E1048))))/SQRT(Sum_Sq($X$2*F1048*D$8,1)),                   $AQ$2*SQRT(Sum_Sq($AH$2/(1+1/$A1048)+F1048*( 1/(C$1017+1+F1048/E1048)-1)/(1+($X$2*F1048*D$8)^2), (F1048^2*D$8*$X$2+1/($X$2*D$8*(C$1017+1+F1048/E1048           )))/(1+($X$2*F1048*D$8)^2))),           V_rtHz(E1048)/($X$2*D$8*(E1048*C$1017+E1048+F1048)),V_rtHz(F1048)*SQRT(Sum_Sq(E1048*D$8*$X$2*C$1017,1))/($X$2*D$8*(E1048*C$1017+E1048+F1048))))/SQRT(Sum_Sq(1/(1+$A1048)+$AC$2/$I$2-1/(1+(1+F1048/E1048)/C$1017),$X$2/$I$2)),IF(F1049&lt;0,"A",C1049))</f>
        <v>A</v>
      </c>
      <c r="E1048" s="13">
        <f t="shared" si="273"/>
        <v>-1</v>
      </c>
      <c r="F1048" s="12">
        <f t="shared" si="297"/>
        <v>-2</v>
      </c>
      <c r="H1048" s="13" t="str">
        <f>IF(K1048&gt;0,SQRT(Sum_Sq($AI$2,V_rtHz($AH$2)/(1+1/$A1048),V_rtHz($AH$2*$A1048)/(1+$A1048),$AN$2*$AH$2/(1+1/$A1048),$AM$2*SQRT(Sum_Sq(K1048,1/($X$2*I$8*(1+H$1017+K1048/J1048))))/SQRT(Sum_Sq($X$2*K1048*I$8,1)),                   $AQ$2*SQRT(Sum_Sq($AH$2/(1+1/$A1048)+K1048*( 1/(H$1017+1+K1048/J1048)-1)/(1+($X$2*K1048*I$8)^2), (K1048^2*I$8*$X$2+1/($X$2*I$8*(H$1017+1+K1048/J1048           )))/(1+($X$2*K1048*I$8)^2))),           V_rtHz(J1048)/($X$2*I$8*(J1048*H$1017+J1048+K1048)),V_rtHz(K1048)*SQRT(Sum_Sq(J1048*I$8*$X$2*H$1017,1))/($X$2*I$8*(J1048*H$1017+J1048+K1048))))/SQRT(Sum_Sq(1/(1+$A1048)+$AC$2/$I$2-1/(1+(1+K1048/J1048)/H$1017),$X$2/$I$2)),IF(K1049&lt;0,"A",H1049))</f>
        <v>A</v>
      </c>
      <c r="J1048" s="13">
        <f t="shared" si="274"/>
        <v>-1</v>
      </c>
      <c r="K1048" s="12">
        <f t="shared" si="298"/>
        <v>-2</v>
      </c>
      <c r="M1048" s="13" t="str">
        <f>IF(P1048&gt;0,SQRT(Sum_Sq($AI$2,V_rtHz($AH$2)/(1+1/$A1048),V_rtHz($AH$2*$A1048)/(1+$A1048),$AN$2*$AH$2/(1+1/$A1048),$AM$2*SQRT(Sum_Sq(P1048,1/($X$2*N$8*(1+M$1017+P1048/O1048))))/SQRT(Sum_Sq($X$2*P1048*N$8,1)),                   $AQ$2*SQRT(Sum_Sq($AH$2/(1+1/$A1048)+P1048*( 1/(M$1017+1+P1048/O1048)-1)/(1+($X$2*P1048*N$8)^2), (P1048^2*N$8*$X$2+1/($X$2*N$8*(M$1017+1+P1048/O1048           )))/(1+($X$2*P1048*N$8)^2))),           V_rtHz(O1048)/($X$2*N$8*(O1048*M$1017+O1048+P1048)),V_rtHz(P1048)*SQRT(Sum_Sq(O1048*N$8*$X$2*M$1017,1))/($X$2*N$8*(O1048*M$1017+O1048+P1048))))/SQRT(Sum_Sq(1/(1+$A1048)+$AC$2/$I$2-1/(1+(1+P1048/O1048)/M$1017),$X$2/$I$2)),IF(P1049&lt;0,"A",M1049))</f>
        <v>A</v>
      </c>
      <c r="O1048" s="13">
        <f t="shared" si="275"/>
        <v>-1</v>
      </c>
      <c r="P1048" s="12">
        <f t="shared" si="299"/>
        <v>-2</v>
      </c>
      <c r="R1048" s="13" t="str">
        <f>IF(U1048&gt;0,SQRT(Sum_Sq($AI$2,V_rtHz($AH$2)/(1+1/$A1048),V_rtHz($AH$2*$A1048)/(1+$A1048),$AN$2*$AH$2/(1+1/$A1048),$AM$2*SQRT(Sum_Sq(U1048,1/($X$2*S$8*(1+R$1017+U1048/T1048))))/SQRT(Sum_Sq($X$2*U1048*S$8,1)),                   $AQ$2*SQRT(Sum_Sq($AH$2/(1+1/$A1048)+U1048*( 1/(R$1017+1+U1048/T1048)-1)/(1+($X$2*U1048*S$8)^2), (U1048^2*S$8*$X$2+1/($X$2*S$8*(R$1017+1+U1048/T1048           )))/(1+($X$2*U1048*S$8)^2))),           V_rtHz(T1048)/($X$2*S$8*(T1048*R$1017+T1048+U1048)),V_rtHz(U1048)*SQRT(Sum_Sq(T1048*S$8*$X$2*R$1017,1))/($X$2*S$8*(T1048*R$1017+T1048+U1048))))/SQRT(Sum_Sq(1/(1+$A1048)+$AC$2/$I$2-1/(1+(1+U1048/T1048)/R$1017),$X$2/$I$2)),IF(U1049&lt;0,"A",R1049))</f>
        <v>A</v>
      </c>
      <c r="T1048" s="13">
        <f t="shared" si="276"/>
        <v>-1</v>
      </c>
      <c r="U1048" s="12">
        <f t="shared" si="300"/>
        <v>-2</v>
      </c>
      <c r="X1048" s="13" t="str">
        <f>IF(AA1048&gt;0,SQRT(Sum_Sq($AI$2,V_rtHz($AH$2)/(1+1/$A1048),V_rtHz($AH$2*$A1048)/(1+$A1048),$AN$2*$AH$2/(1+1/$A1048),$AM$2*SQRT(Sum_Sq(AA1048,1/($X$2*Y$8*(1+X$1017+AA1048/Z1048))))/SQRT(Sum_Sq($X$2*AA1048*Y$8,1)),                   $AQ$2*SQRT(Sum_Sq($AH$2/(1+1/$A1048)+AA1048*( 1/(X$1017+1+AA1048/Z1048)-1)/(1+($X$2*AA1048*Y$8)^2), (AA1048^2*Y$8*$X$2+1/($X$2*Y$8*(X$1017+1+AA1048/Z1048           )))/(1+($X$2*AA1048*Y$8)^2))),           V_rtHz(Z1048)/($X$2*Y$8*(Z1048*X$1017+Z1048+AA1048)),V_rtHz(AA1048)*SQRT(Sum_Sq(Z1048*Y$8*$X$2*X$1017,1))/($X$2*Y$8*(Z1048*X$1017+Z1048+AA1048))))/SQRT(Sum_Sq(1/(1+$A1048)+$AC$2/$I$2-1/(1+(1+AA1048/Z1048)/X$1017),$X$2/$I$2)),IF(AA1049&lt;0,"A",X1049))</f>
        <v>A</v>
      </c>
      <c r="Z1048" s="13">
        <f t="shared" si="277"/>
        <v>-1</v>
      </c>
      <c r="AA1048" s="12">
        <f t="shared" si="301"/>
        <v>-2</v>
      </c>
      <c r="AC1048" s="13">
        <f>IF(AF1048&gt;0,SQRT(Sum_Sq($AI$2,V_rtHz($AH$2)/(1+1/$A1048),V_rtHz($AH$2*$A1048)/(1+$A1048),$AN$2*$AH$2/(1+1/$A1048),$AM$2*SQRT(Sum_Sq(AF1048,1/($X$2*AD$8*(1+AC$1017+AF1048/AE1048))))/SQRT(Sum_Sq($X$2*AF1048*AD$8,1)),                   $AQ$2*SQRT(Sum_Sq($AH$2/(1+1/$A1048)+AF1048*( 1/(AC$1017+1+AF1048/AE1048)-1)/(1+($X$2*AF1048*AD$8)^2), (AF1048^2*AD$8*$X$2+1/($X$2*AD$8*(AC$1017+1+AF1048/AE1048           )))/(1+($X$2*AF1048*AD$8)^2))),           V_rtHz(AE1048)/($X$2*AD$8*(AE1048*AC$1017+AE1048+AF1048)),V_rtHz(AF1048)*SQRT(Sum_Sq(AE1048*AD$8*$X$2*AC$1017,1))/($X$2*AD$8*(AE1048*AC$1017+AE1048+AF1048))))/SQRT(Sum_Sq(1/(1+$A1048)+$AC$2/$I$2-1/(1+(1+AF1048/AE1048)/AC$1017),$X$2/$I$2)),IF(AF1049&lt;0,"A",AC1049))</f>
        <v>6.9009402780121668E-6</v>
      </c>
      <c r="AE1048" s="13">
        <f t="shared" si="278"/>
        <v>19494.994518355925</v>
      </c>
      <c r="AF1048" s="12">
        <f t="shared" si="302"/>
        <v>159622.55697771016</v>
      </c>
      <c r="AG1048" s="13"/>
      <c r="AH1048" s="13">
        <f>IF(AK1048&gt;0,SQRT(Sum_Sq($AI$2,V_rtHz($AH$2)/(1+1/$A1048),V_rtHz($AH$2*$A1048)/(1+$A1048),$AN$2*$AH$2/(1+1/$A1048),$AM$2*SQRT(Sum_Sq(AK1048,1/($X$2*AI$8*(1+AH$1017+AK1048/AJ1048))))/SQRT(Sum_Sq($X$2*AK1048*AI$8,1)),                   $AQ$2*SQRT(Sum_Sq($AH$2/(1+1/$A1048)+AK1048*( 1/(AH$1017+1+AK1048/AJ1048)-1)/(1+($X$2*AK1048*AI$8)^2), (AK1048^2*AI$8*$X$2+1/($X$2*AI$8*(AH$1017+1+AK1048/AJ1048           )))/(1+($X$2*AK1048*AI$8)^2))),           V_rtHz(AJ1048)/($X$2*AI$8*(AJ1048*AH$1017+AJ1048+AK1048)),V_rtHz(AK1048)*SQRT(Sum_Sq(AJ1048*AI$8*$X$2*AH$1017,1))/($X$2*AI$8*(AJ1048*AH$1017+AJ1048+AK1048))))/SQRT(Sum_Sq(1/(1+$A1048)+$AC$2/$I$2-1/(1+(1+AK1048/AJ1048)/AH$1017),$X$2/$I$2)),IF(AK1049&lt;0,"A",AH1049))</f>
        <v>1.1622934253842997E-5</v>
      </c>
      <c r="AI1048" s="13"/>
      <c r="AJ1048" s="13">
        <f t="shared" si="279"/>
        <v>17944.712106120693</v>
      </c>
      <c r="AK1048" s="12">
        <f t="shared" si="303"/>
        <v>548379.08891478018</v>
      </c>
      <c r="AM1048" s="13">
        <f>IF(AP1048&gt;0,SQRT(Sum_Sq($AI$2,V_rtHz($AH$2)/(1+1/$A1048),V_rtHz($AH$2*$A1048)/(1+$A1048),$AN$2*$AH$2/(1+1/$A1048),$AM$2*SQRT(Sum_Sq(AP1048,1/($X$2*AN$8*(1+AM$1017+AP1048/AO1048))))/SQRT(Sum_Sq($X$2*AP1048*AN$8,1)),                   $AQ$2*SQRT(Sum_Sq($AH$2/(1+1/$A1048)+AP1048*( 1/(AM$1017+1+AP1048/AO1048)-1)/(1+($X$2*AP1048*AN$8)^2), (AP1048^2*AN$8*$X$2+1/($X$2*AN$8*(AM$1017+1+AP1048/AO1048           )))/(1+($X$2*AP1048*AN$8)^2))),           V_rtHz(AO1048)/($X$2*AN$8*(AO1048*AM$1017+AO1048+AP1048)),V_rtHz(AP1048)*SQRT(Sum_Sq(AO1048*AN$8*$X$2*AM$1017,1))/($X$2*AN$8*(AO1048*AM$1017+AO1048+AP1048))))/SQRT(Sum_Sq(1/(1+$A1048)+$AC$2/$I$2-1/(1+(1+AP1048/AO1048)/AM$1017),$X$2/$I$2)),IF(AP1049&lt;0,"A",AM1049))</f>
        <v>2.0364769829413222E-5</v>
      </c>
      <c r="AO1048" s="13">
        <f t="shared" si="280"/>
        <v>17548.828690661481</v>
      </c>
      <c r="AP1048" s="12">
        <f t="shared" si="304"/>
        <v>1773247.051492597</v>
      </c>
      <c r="AR1048" s="13">
        <f t="shared" si="281"/>
        <v>69887291.180198371</v>
      </c>
      <c r="AS1048" s="13">
        <f t="shared" si="282"/>
        <v>-1.3197815547361883E-5</v>
      </c>
      <c r="AV1048" s="13"/>
      <c r="AW1048" s="13">
        <f t="shared" si="283"/>
        <v>39300511.936236553</v>
      </c>
      <c r="AX1048" s="13">
        <f t="shared" si="284"/>
        <v>-4.1737012963663167E-5</v>
      </c>
      <c r="AZ1048" s="13"/>
      <c r="BA1048" s="13"/>
      <c r="BB1048" s="13">
        <f t="shared" si="285"/>
        <v>22100301.962882396</v>
      </c>
      <c r="BC1048" s="13">
        <f t="shared" si="286"/>
        <v>-1.3200258408414294E-4</v>
      </c>
      <c r="BD1048" s="13"/>
      <c r="BE1048" s="13"/>
      <c r="BG1048" s="13">
        <f t="shared" si="287"/>
        <v>12427913.092914158</v>
      </c>
      <c r="BH1048" s="13">
        <f t="shared" si="288"/>
        <v>-4.1761453529053967E-4</v>
      </c>
      <c r="BI1048" s="13"/>
      <c r="BL1048" s="13">
        <f t="shared" si="289"/>
        <v>6988729.1180198397</v>
      </c>
      <c r="BM1048" s="13">
        <f t="shared" si="290"/>
        <v>-1.3224736849154228E-3</v>
      </c>
      <c r="BP1048" s="13"/>
      <c r="BQ1048" s="13">
        <f t="shared" si="291"/>
        <v>99.633300000000006</v>
      </c>
      <c r="BR1048" s="13">
        <f t="shared" si="292"/>
        <v>108.98999999999998</v>
      </c>
      <c r="BT1048" s="13"/>
      <c r="BU1048" s="13"/>
      <c r="BV1048" s="13">
        <f t="shared" si="293"/>
        <v>31.50681587988543</v>
      </c>
      <c r="BW1048" s="13">
        <f t="shared" si="294"/>
        <v>344.65664218175147</v>
      </c>
      <c r="CA1048" s="13">
        <f t="shared" si="295"/>
        <v>9.9633299999999991</v>
      </c>
      <c r="CB1048" s="13">
        <f t="shared" si="296"/>
        <v>1089.8999999999999</v>
      </c>
    </row>
    <row r="1049" spans="1:80" x14ac:dyDescent="0.3">
      <c r="A1049" s="13">
        <f t="shared" si="272"/>
        <v>1.6218100973589298E-5</v>
      </c>
      <c r="C1049" s="13" t="str">
        <f>IF(F1049&gt;0,SQRT(Sum_Sq($AI$2,V_rtHz($AH$2)/(1+1/$A1049),V_rtHz($AH$2*$A1049)/(1+$A1049),$AN$2*$AH$2/(1+1/$A1049),$AM$2*SQRT(Sum_Sq(F1049,1/($X$2*D$8*(1+C$1017+F1049/E1049))))/SQRT(Sum_Sq($X$2*F1049*D$8,1)),                   $AQ$2*SQRT(Sum_Sq($AH$2/(1+1/$A1049)+F1049*( 1/(C$1017+1+F1049/E1049)-1)/(1+($X$2*F1049*D$8)^2), (F1049^2*D$8*$X$2+1/($X$2*D$8*(C$1017+1+F1049/E1049           )))/(1+($X$2*F1049*D$8)^2))),           V_rtHz(E1049)/($X$2*D$8*(E1049*C$1017+E1049+F1049)),V_rtHz(F1049)*SQRT(Sum_Sq(E1049*D$8*$X$2*C$1017,1))/($X$2*D$8*(E1049*C$1017+E1049+F1049))))/SQRT(Sum_Sq(1/(1+$A1049)+$AC$2/$I$2-1/(1+(1+F1049/E1049)/C$1017),$X$2/$I$2)),IF(F1050&lt;0,"A",C1050))</f>
        <v>A</v>
      </c>
      <c r="E1049" s="13">
        <f t="shared" si="273"/>
        <v>-1</v>
      </c>
      <c r="F1049" s="12">
        <f t="shared" si="297"/>
        <v>-2</v>
      </c>
      <c r="H1049" s="13" t="str">
        <f>IF(K1049&gt;0,SQRT(Sum_Sq($AI$2,V_rtHz($AH$2)/(1+1/$A1049),V_rtHz($AH$2*$A1049)/(1+$A1049),$AN$2*$AH$2/(1+1/$A1049),$AM$2*SQRT(Sum_Sq(K1049,1/($X$2*I$8*(1+H$1017+K1049/J1049))))/SQRT(Sum_Sq($X$2*K1049*I$8,1)),                   $AQ$2*SQRT(Sum_Sq($AH$2/(1+1/$A1049)+K1049*( 1/(H$1017+1+K1049/J1049)-1)/(1+($X$2*K1049*I$8)^2), (K1049^2*I$8*$X$2+1/($X$2*I$8*(H$1017+1+K1049/J1049           )))/(1+($X$2*K1049*I$8)^2))),           V_rtHz(J1049)/($X$2*I$8*(J1049*H$1017+J1049+K1049)),V_rtHz(K1049)*SQRT(Sum_Sq(J1049*I$8*$X$2*H$1017,1))/($X$2*I$8*(J1049*H$1017+J1049+K1049))))/SQRT(Sum_Sq(1/(1+$A1049)+$AC$2/$I$2-1/(1+(1+K1049/J1049)/H$1017),$X$2/$I$2)),IF(K1050&lt;0,"A",H1050))</f>
        <v>A</v>
      </c>
      <c r="J1049" s="13">
        <f t="shared" si="274"/>
        <v>-1</v>
      </c>
      <c r="K1049" s="12">
        <f t="shared" si="298"/>
        <v>-2</v>
      </c>
      <c r="M1049" s="13" t="str">
        <f>IF(P1049&gt;0,SQRT(Sum_Sq($AI$2,V_rtHz($AH$2)/(1+1/$A1049),V_rtHz($AH$2*$A1049)/(1+$A1049),$AN$2*$AH$2/(1+1/$A1049),$AM$2*SQRT(Sum_Sq(P1049,1/($X$2*N$8*(1+M$1017+P1049/O1049))))/SQRT(Sum_Sq($X$2*P1049*N$8,1)),                   $AQ$2*SQRT(Sum_Sq($AH$2/(1+1/$A1049)+P1049*( 1/(M$1017+1+P1049/O1049)-1)/(1+($X$2*P1049*N$8)^2), (P1049^2*N$8*$X$2+1/($X$2*N$8*(M$1017+1+P1049/O1049           )))/(1+($X$2*P1049*N$8)^2))),           V_rtHz(O1049)/($X$2*N$8*(O1049*M$1017+O1049+P1049)),V_rtHz(P1049)*SQRT(Sum_Sq(O1049*N$8*$X$2*M$1017,1))/($X$2*N$8*(O1049*M$1017+O1049+P1049))))/SQRT(Sum_Sq(1/(1+$A1049)+$AC$2/$I$2-1/(1+(1+P1049/O1049)/M$1017),$X$2/$I$2)),IF(P1050&lt;0,"A",M1050))</f>
        <v>A</v>
      </c>
      <c r="O1049" s="13">
        <f t="shared" si="275"/>
        <v>-1</v>
      </c>
      <c r="P1049" s="12">
        <f t="shared" si="299"/>
        <v>-2</v>
      </c>
      <c r="R1049" s="13" t="str">
        <f>IF(U1049&gt;0,SQRT(Sum_Sq($AI$2,V_rtHz($AH$2)/(1+1/$A1049),V_rtHz($AH$2*$A1049)/(1+$A1049),$AN$2*$AH$2/(1+1/$A1049),$AM$2*SQRT(Sum_Sq(U1049,1/($X$2*S$8*(1+R$1017+U1049/T1049))))/SQRT(Sum_Sq($X$2*U1049*S$8,1)),                   $AQ$2*SQRT(Sum_Sq($AH$2/(1+1/$A1049)+U1049*( 1/(R$1017+1+U1049/T1049)-1)/(1+($X$2*U1049*S$8)^2), (U1049^2*S$8*$X$2+1/($X$2*S$8*(R$1017+1+U1049/T1049           )))/(1+($X$2*U1049*S$8)^2))),           V_rtHz(T1049)/($X$2*S$8*(T1049*R$1017+T1049+U1049)),V_rtHz(U1049)*SQRT(Sum_Sq(T1049*S$8*$X$2*R$1017,1))/($X$2*S$8*(T1049*R$1017+T1049+U1049))))/SQRT(Sum_Sq(1/(1+$A1049)+$AC$2/$I$2-1/(1+(1+U1049/T1049)/R$1017),$X$2/$I$2)),IF(U1050&lt;0,"A",R1050))</f>
        <v>A</v>
      </c>
      <c r="T1049" s="13">
        <f t="shared" si="276"/>
        <v>-1</v>
      </c>
      <c r="U1049" s="12">
        <f t="shared" si="300"/>
        <v>-2</v>
      </c>
      <c r="X1049" s="13" t="str">
        <f>IF(AA1049&gt;0,SQRT(Sum_Sq($AI$2,V_rtHz($AH$2)/(1+1/$A1049),V_rtHz($AH$2*$A1049)/(1+$A1049),$AN$2*$AH$2/(1+1/$A1049),$AM$2*SQRT(Sum_Sq(AA1049,1/($X$2*Y$8*(1+X$1017+AA1049/Z1049))))/SQRT(Sum_Sq($X$2*AA1049*Y$8,1)),                   $AQ$2*SQRT(Sum_Sq($AH$2/(1+1/$A1049)+AA1049*( 1/(X$1017+1+AA1049/Z1049)-1)/(1+($X$2*AA1049*Y$8)^2), (AA1049^2*Y$8*$X$2+1/($X$2*Y$8*(X$1017+1+AA1049/Z1049           )))/(1+($X$2*AA1049*Y$8)^2))),           V_rtHz(Z1049)/($X$2*Y$8*(Z1049*X$1017+Z1049+AA1049)),V_rtHz(AA1049)*SQRT(Sum_Sq(Z1049*Y$8*$X$2*X$1017,1))/($X$2*Y$8*(Z1049*X$1017+Z1049+AA1049))))/SQRT(Sum_Sq(1/(1+$A1049)+$AC$2/$I$2-1/(1+(1+AA1049/Z1049)/X$1017),$X$2/$I$2)),IF(AA1050&lt;0,"A",X1050))</f>
        <v>A</v>
      </c>
      <c r="Z1049" s="13">
        <f t="shared" si="277"/>
        <v>-1</v>
      </c>
      <c r="AA1049" s="12">
        <f t="shared" si="301"/>
        <v>-2</v>
      </c>
      <c r="AC1049" s="13">
        <f>IF(AF1049&gt;0,SQRT(Sum_Sq($AI$2,V_rtHz($AH$2)/(1+1/$A1049),V_rtHz($AH$2*$A1049)/(1+$A1049),$AN$2*$AH$2/(1+1/$A1049),$AM$2*SQRT(Sum_Sq(AF1049,1/($X$2*AD$8*(1+AC$1017+AF1049/AE1049))))/SQRT(Sum_Sq($X$2*AF1049*AD$8,1)),                   $AQ$2*SQRT(Sum_Sq($AH$2/(1+1/$A1049)+AF1049*( 1/(AC$1017+1+AF1049/AE1049)-1)/(1+($X$2*AF1049*AD$8)^2), (AF1049^2*AD$8*$X$2+1/($X$2*AD$8*(AC$1017+1+AF1049/AE1049           )))/(1+($X$2*AF1049*AD$8)^2))),           V_rtHz(AE1049)/($X$2*AD$8*(AE1049*AC$1017+AE1049+AF1049)),V_rtHz(AF1049)*SQRT(Sum_Sq(AE1049*AD$8*$X$2*AC$1017,1))/($X$2*AD$8*(AE1049*AC$1017+AE1049+AF1049))))/SQRT(Sum_Sq(1/(1+$A1049)+$AC$2/$I$2-1/(1+(1+AF1049/AE1049)/AC$1017),$X$2/$I$2)),IF(AF1050&lt;0,"A",AC1050))</f>
        <v>6.9008096623652226E-6</v>
      </c>
      <c r="AE1049" s="13">
        <f t="shared" si="278"/>
        <v>19494.260567013916</v>
      </c>
      <c r="AF1049" s="12">
        <f t="shared" si="302"/>
        <v>159628.56670500943</v>
      </c>
      <c r="AG1049" s="13"/>
      <c r="AH1049" s="13">
        <f>IF(AK1049&gt;0,SQRT(Sum_Sq($AI$2,V_rtHz($AH$2)/(1+1/$A1049),V_rtHz($AH$2*$A1049)/(1+$A1049),$AN$2*$AH$2/(1+1/$A1049),$AM$2*SQRT(Sum_Sq(AK1049,1/($X$2*AI$8*(1+AH$1017+AK1049/AJ1049))))/SQRT(Sum_Sq($X$2*AK1049*AI$8,1)),                   $AQ$2*SQRT(Sum_Sq($AH$2/(1+1/$A1049)+AK1049*( 1/(AH$1017+1+AK1049/AJ1049)-1)/(1+($X$2*AK1049*AI$8)^2), (AK1049^2*AI$8*$X$2+1/($X$2*AI$8*(AH$1017+1+AK1049/AJ1049           )))/(1+($X$2*AK1049*AI$8)^2))),           V_rtHz(AJ1049)/($X$2*AI$8*(AJ1049*AH$1017+AJ1049+AK1049)),V_rtHz(AK1049)*SQRT(Sum_Sq(AJ1049*AI$8*$X$2*AH$1017,1))/($X$2*AI$8*(AJ1049*AH$1017+AJ1049+AK1049))))/SQRT(Sum_Sq(1/(1+$A1049)+$AC$2/$I$2-1/(1+(1+AK1049/AJ1049)/AH$1017),$X$2/$I$2)),IF(AK1050&lt;0,"A",AH1050))</f>
        <v>1.1622770213172966E-5</v>
      </c>
      <c r="AI1049" s="13"/>
      <c r="AJ1049" s="13">
        <f t="shared" si="279"/>
        <v>17944.19226941108</v>
      </c>
      <c r="AK1049" s="12">
        <f t="shared" si="303"/>
        <v>548394.9752571088</v>
      </c>
      <c r="AM1049" s="13">
        <f>IF(AP1049&gt;0,SQRT(Sum_Sq($AI$2,V_rtHz($AH$2)/(1+1/$A1049),V_rtHz($AH$2*$A1049)/(1+$A1049),$AN$2*$AH$2/(1+1/$A1049),$AM$2*SQRT(Sum_Sq(AP1049,1/($X$2*AN$8*(1+AM$1017+AP1049/AO1049))))/SQRT(Sum_Sq($X$2*AP1049*AN$8,1)),                   $AQ$2*SQRT(Sum_Sq($AH$2/(1+1/$A1049)+AP1049*( 1/(AM$1017+1+AP1049/AO1049)-1)/(1+($X$2*AP1049*AN$8)^2), (AP1049^2*AN$8*$X$2+1/($X$2*AN$8*(AM$1017+1+AP1049/AO1049           )))/(1+($X$2*AP1049*AN$8)^2))),           V_rtHz(AO1049)/($X$2*AN$8*(AO1049*AM$1017+AO1049+AP1049)),V_rtHz(AP1049)*SQRT(Sum_Sq(AO1049*AN$8*$X$2*AM$1017,1))/($X$2*AN$8*(AO1049*AM$1017+AO1049+AP1049))))/SQRT(Sum_Sq(1/(1+$A1049)+$AC$2/$I$2-1/(1+(1+AP1049/AO1049)/AM$1017),$X$2/$I$2)),IF(AP1050&lt;0,"A",AM1050))</f>
        <v>2.0364503814200313E-5</v>
      </c>
      <c r="AO1049" s="13">
        <f t="shared" si="280"/>
        <v>17548.353647160639</v>
      </c>
      <c r="AP1049" s="12">
        <f t="shared" si="304"/>
        <v>1773295.0542570809</v>
      </c>
      <c r="AR1049" s="13">
        <f t="shared" si="281"/>
        <v>69887291.180198371</v>
      </c>
      <c r="AS1049" s="13">
        <f t="shared" si="282"/>
        <v>-1.3197819322617778E-5</v>
      </c>
      <c r="AV1049" s="13"/>
      <c r="AW1049" s="13">
        <f t="shared" si="283"/>
        <v>39300511.936236553</v>
      </c>
      <c r="AX1049" s="13">
        <f t="shared" si="284"/>
        <v>-4.1737050719602784E-5</v>
      </c>
      <c r="AZ1049" s="13"/>
      <c r="BA1049" s="13"/>
      <c r="BB1049" s="13">
        <f t="shared" si="285"/>
        <v>22100301.962882396</v>
      </c>
      <c r="BC1049" s="13">
        <f t="shared" si="286"/>
        <v>-1.3200296175047482E-4</v>
      </c>
      <c r="BD1049" s="13"/>
      <c r="BE1049" s="13"/>
      <c r="BG1049" s="13">
        <f t="shared" si="287"/>
        <v>12427913.092914158</v>
      </c>
      <c r="BH1049" s="13">
        <f t="shared" si="288"/>
        <v>-4.176183153384534E-4</v>
      </c>
      <c r="BI1049" s="13"/>
      <c r="BL1049" s="13">
        <f t="shared" si="289"/>
        <v>6988729.1180198397</v>
      </c>
      <c r="BM1049" s="13">
        <f t="shared" si="290"/>
        <v>-1.3225115927248095E-3</v>
      </c>
      <c r="BP1049" s="13"/>
      <c r="BQ1049" s="13">
        <f t="shared" si="291"/>
        <v>99.633300000000006</v>
      </c>
      <c r="BR1049" s="13">
        <f t="shared" si="292"/>
        <v>108.98999999999997</v>
      </c>
      <c r="BT1049" s="13"/>
      <c r="BU1049" s="13"/>
      <c r="BV1049" s="13">
        <f t="shared" si="293"/>
        <v>31.50681587988543</v>
      </c>
      <c r="BW1049" s="13">
        <f t="shared" si="294"/>
        <v>344.65664218175147</v>
      </c>
      <c r="CA1049" s="13">
        <f t="shared" si="295"/>
        <v>9.9633299999999991</v>
      </c>
      <c r="CB1049" s="13">
        <f t="shared" si="296"/>
        <v>1089.9000000000001</v>
      </c>
    </row>
    <row r="1050" spans="1:80" x14ac:dyDescent="0.3">
      <c r="A1050" s="13">
        <f t="shared" si="272"/>
        <v>1.6443717232149318E-5</v>
      </c>
      <c r="C1050" s="13" t="str">
        <f>IF(F1050&gt;0,SQRT(Sum_Sq($AI$2,V_rtHz($AH$2)/(1+1/$A1050),V_rtHz($AH$2*$A1050)/(1+$A1050),$AN$2*$AH$2/(1+1/$A1050),$AM$2*SQRT(Sum_Sq(F1050,1/($X$2*D$8*(1+C$1017+F1050/E1050))))/SQRT(Sum_Sq($X$2*F1050*D$8,1)),                   $AQ$2*SQRT(Sum_Sq($AH$2/(1+1/$A1050)+F1050*( 1/(C$1017+1+F1050/E1050)-1)/(1+($X$2*F1050*D$8)^2), (F1050^2*D$8*$X$2+1/($X$2*D$8*(C$1017+1+F1050/E1050           )))/(1+($X$2*F1050*D$8)^2))),           V_rtHz(E1050)/($X$2*D$8*(E1050*C$1017+E1050+F1050)),V_rtHz(F1050)*SQRT(Sum_Sq(E1050*D$8*$X$2*C$1017,1))/($X$2*D$8*(E1050*C$1017+E1050+F1050))))/SQRT(Sum_Sq(1/(1+$A1050)+$AC$2/$I$2-1/(1+(1+F1050/E1050)/C$1017),$X$2/$I$2)),IF(F1051&lt;0,"A",C1051))</f>
        <v>A</v>
      </c>
      <c r="E1050" s="13">
        <f t="shared" si="273"/>
        <v>-1</v>
      </c>
      <c r="F1050" s="12">
        <f t="shared" si="297"/>
        <v>-2</v>
      </c>
      <c r="H1050" s="13" t="str">
        <f>IF(K1050&gt;0,SQRT(Sum_Sq($AI$2,V_rtHz($AH$2)/(1+1/$A1050),V_rtHz($AH$2*$A1050)/(1+$A1050),$AN$2*$AH$2/(1+1/$A1050),$AM$2*SQRT(Sum_Sq(K1050,1/($X$2*I$8*(1+H$1017+K1050/J1050))))/SQRT(Sum_Sq($X$2*K1050*I$8,1)),                   $AQ$2*SQRT(Sum_Sq($AH$2/(1+1/$A1050)+K1050*( 1/(H$1017+1+K1050/J1050)-1)/(1+($X$2*K1050*I$8)^2), (K1050^2*I$8*$X$2+1/($X$2*I$8*(H$1017+1+K1050/J1050           )))/(1+($X$2*K1050*I$8)^2))),           V_rtHz(J1050)/($X$2*I$8*(J1050*H$1017+J1050+K1050)),V_rtHz(K1050)*SQRT(Sum_Sq(J1050*I$8*$X$2*H$1017,1))/($X$2*I$8*(J1050*H$1017+J1050+K1050))))/SQRT(Sum_Sq(1/(1+$A1050)+$AC$2/$I$2-1/(1+(1+K1050/J1050)/H$1017),$X$2/$I$2)),IF(K1051&lt;0,"A",H1051))</f>
        <v>A</v>
      </c>
      <c r="J1050" s="13">
        <f t="shared" si="274"/>
        <v>-1</v>
      </c>
      <c r="K1050" s="12">
        <f t="shared" si="298"/>
        <v>-2</v>
      </c>
      <c r="M1050" s="13" t="str">
        <f>IF(P1050&gt;0,SQRT(Sum_Sq($AI$2,V_rtHz($AH$2)/(1+1/$A1050),V_rtHz($AH$2*$A1050)/(1+$A1050),$AN$2*$AH$2/(1+1/$A1050),$AM$2*SQRT(Sum_Sq(P1050,1/($X$2*N$8*(1+M$1017+P1050/O1050))))/SQRT(Sum_Sq($X$2*P1050*N$8,1)),                   $AQ$2*SQRT(Sum_Sq($AH$2/(1+1/$A1050)+P1050*( 1/(M$1017+1+P1050/O1050)-1)/(1+($X$2*P1050*N$8)^2), (P1050^2*N$8*$X$2+1/($X$2*N$8*(M$1017+1+P1050/O1050           )))/(1+($X$2*P1050*N$8)^2))),           V_rtHz(O1050)/($X$2*N$8*(O1050*M$1017+O1050+P1050)),V_rtHz(P1050)*SQRT(Sum_Sq(O1050*N$8*$X$2*M$1017,1))/($X$2*N$8*(O1050*M$1017+O1050+P1050))))/SQRT(Sum_Sq(1/(1+$A1050)+$AC$2/$I$2-1/(1+(1+P1050/O1050)/M$1017),$X$2/$I$2)),IF(P1051&lt;0,"A",M1051))</f>
        <v>A</v>
      </c>
      <c r="O1050" s="13">
        <f t="shared" si="275"/>
        <v>-1</v>
      </c>
      <c r="P1050" s="12">
        <f t="shared" si="299"/>
        <v>-2</v>
      </c>
      <c r="R1050" s="13" t="str">
        <f>IF(U1050&gt;0,SQRT(Sum_Sq($AI$2,V_rtHz($AH$2)/(1+1/$A1050),V_rtHz($AH$2*$A1050)/(1+$A1050),$AN$2*$AH$2/(1+1/$A1050),$AM$2*SQRT(Sum_Sq(U1050,1/($X$2*S$8*(1+R$1017+U1050/T1050))))/SQRT(Sum_Sq($X$2*U1050*S$8,1)),                   $AQ$2*SQRT(Sum_Sq($AH$2/(1+1/$A1050)+U1050*( 1/(R$1017+1+U1050/T1050)-1)/(1+($X$2*U1050*S$8)^2), (U1050^2*S$8*$X$2+1/($X$2*S$8*(R$1017+1+U1050/T1050           )))/(1+($X$2*U1050*S$8)^2))),           V_rtHz(T1050)/($X$2*S$8*(T1050*R$1017+T1050+U1050)),V_rtHz(U1050)*SQRT(Sum_Sq(T1050*S$8*$X$2*R$1017,1))/($X$2*S$8*(T1050*R$1017+T1050+U1050))))/SQRT(Sum_Sq(1/(1+$A1050)+$AC$2/$I$2-1/(1+(1+U1050/T1050)/R$1017),$X$2/$I$2)),IF(U1051&lt;0,"A",R1051))</f>
        <v>A</v>
      </c>
      <c r="T1050" s="13">
        <f t="shared" si="276"/>
        <v>-1</v>
      </c>
      <c r="U1050" s="12">
        <f t="shared" si="300"/>
        <v>-2</v>
      </c>
      <c r="X1050" s="13" t="str">
        <f>IF(AA1050&gt;0,SQRT(Sum_Sq($AI$2,V_rtHz($AH$2)/(1+1/$A1050),V_rtHz($AH$2*$A1050)/(1+$A1050),$AN$2*$AH$2/(1+1/$A1050),$AM$2*SQRT(Sum_Sq(AA1050,1/($X$2*Y$8*(1+X$1017+AA1050/Z1050))))/SQRT(Sum_Sq($X$2*AA1050*Y$8,1)),                   $AQ$2*SQRT(Sum_Sq($AH$2/(1+1/$A1050)+AA1050*( 1/(X$1017+1+AA1050/Z1050)-1)/(1+($X$2*AA1050*Y$8)^2), (AA1050^2*Y$8*$X$2+1/($X$2*Y$8*(X$1017+1+AA1050/Z1050           )))/(1+($X$2*AA1050*Y$8)^2))),           V_rtHz(Z1050)/($X$2*Y$8*(Z1050*X$1017+Z1050+AA1050)),V_rtHz(AA1050)*SQRT(Sum_Sq(Z1050*Y$8*$X$2*X$1017,1))/($X$2*Y$8*(Z1050*X$1017+Z1050+AA1050))))/SQRT(Sum_Sq(1/(1+$A1050)+$AC$2/$I$2-1/(1+(1+AA1050/Z1050)/X$1017),$X$2/$I$2)),IF(AA1051&lt;0,"A",X1051))</f>
        <v>A</v>
      </c>
      <c r="Z1050" s="13">
        <f t="shared" si="277"/>
        <v>-1</v>
      </c>
      <c r="AA1050" s="12">
        <f t="shared" si="301"/>
        <v>-2</v>
      </c>
      <c r="AC1050" s="13">
        <f>IF(AF1050&gt;0,SQRT(Sum_Sq($AI$2,V_rtHz($AH$2)/(1+1/$A1050),V_rtHz($AH$2*$A1050)/(1+$A1050),$AN$2*$AH$2/(1+1/$A1050),$AM$2*SQRT(Sum_Sq(AF1050,1/($X$2*AD$8*(1+AC$1017+AF1050/AE1050))))/SQRT(Sum_Sq($X$2*AF1050*AD$8,1)),                   $AQ$2*SQRT(Sum_Sq($AH$2/(1+1/$A1050)+AF1050*( 1/(AC$1017+1+AF1050/AE1050)-1)/(1+($X$2*AF1050*AD$8)^2), (AF1050^2*AD$8*$X$2+1/($X$2*AD$8*(AC$1017+1+AF1050/AE1050           )))/(1+($X$2*AF1050*AD$8)^2))),           V_rtHz(AE1050)/($X$2*AD$8*(AE1050*AC$1017+AE1050+AF1050)),V_rtHz(AF1050)*SQRT(Sum_Sq(AE1050*AD$8*$X$2*AC$1017,1))/($X$2*AD$8*(AE1050*AC$1017+AE1050+AF1050))))/SQRT(Sum_Sq(1/(1+$A1050)+$AC$2/$I$2-1/(1+(1+AF1050/AE1050)/AC$1017),$X$2/$I$2)),IF(AF1051&lt;0,"A",AC1051))</f>
        <v>6.9006772490889145E-6</v>
      </c>
      <c r="AE1050" s="13">
        <f t="shared" si="278"/>
        <v>19493.516525894171</v>
      </c>
      <c r="AF1050" s="12">
        <f t="shared" si="302"/>
        <v>159634.65951116665</v>
      </c>
      <c r="AG1050" s="13"/>
      <c r="AH1050" s="13">
        <f>IF(AK1050&gt;0,SQRT(Sum_Sq($AI$2,V_rtHz($AH$2)/(1+1/$A1050),V_rtHz($AH$2*$A1050)/(1+$A1050),$AN$2*$AH$2/(1+1/$A1050),$AM$2*SQRT(Sum_Sq(AK1050,1/($X$2*AI$8*(1+AH$1017+AK1050/AJ1050))))/SQRT(Sum_Sq($X$2*AK1050*AI$8,1)),                   $AQ$2*SQRT(Sum_Sq($AH$2/(1+1/$A1050)+AK1050*( 1/(AH$1017+1+AK1050/AJ1050)-1)/(1+($X$2*AK1050*AI$8)^2), (AK1050^2*AI$8*$X$2+1/($X$2*AI$8*(AH$1017+1+AK1050/AJ1050           )))/(1+($X$2*AK1050*AI$8)^2))),           V_rtHz(AJ1050)/($X$2*AI$8*(AJ1050*AH$1017+AJ1050+AK1050)),V_rtHz(AK1050)*SQRT(Sum_Sq(AJ1050*AI$8*$X$2*AH$1017,1))/($X$2*AI$8*(AJ1050*AH$1017+AJ1050+AK1050))))/SQRT(Sum_Sq(1/(1+$A1050)+$AC$2/$I$2-1/(1+(1+AK1050/AJ1050)/AH$1017),$X$2/$I$2)),IF(AK1051&lt;0,"A",AH1051))</f>
        <v>1.1622603908103512E-5</v>
      </c>
      <c r="AI1050" s="13"/>
      <c r="AJ1050" s="13">
        <f t="shared" si="279"/>
        <v>17943.665263518913</v>
      </c>
      <c r="AK1050" s="12">
        <f t="shared" si="303"/>
        <v>548411.08163108258</v>
      </c>
      <c r="AM1050" s="13">
        <f>IF(AP1050&gt;0,SQRT(Sum_Sq($AI$2,V_rtHz($AH$2)/(1+1/$A1050),V_rtHz($AH$2*$A1050)/(1+$A1050),$AN$2*$AH$2/(1+1/$A1050),$AM$2*SQRT(Sum_Sq(AP1050,1/($X$2*AN$8*(1+AM$1017+AP1050/AO1050))))/SQRT(Sum_Sq($X$2*AP1050*AN$8,1)),                   $AQ$2*SQRT(Sum_Sq($AH$2/(1+1/$A1050)+AP1050*( 1/(AM$1017+1+AP1050/AO1050)-1)/(1+($X$2*AP1050*AN$8)^2), (AP1050^2*AN$8*$X$2+1/($X$2*AN$8*(AM$1017+1+AP1050/AO1050           )))/(1+($X$2*AP1050*AN$8)^2))),           V_rtHz(AO1050)/($X$2*AN$8*(AO1050*AM$1017+AO1050+AP1050)),V_rtHz(AP1050)*SQRT(Sum_Sq(AO1050*AN$8*$X$2*AM$1017,1))/($X$2*AN$8*(AO1050*AM$1017+AO1050+AP1050))))/SQRT(Sum_Sq(1/(1+$A1050)+$AC$2/$I$2-1/(1+(1+AP1050/AO1050)/AM$1017),$X$2/$I$2)),IF(AP1051&lt;0,"A",AM1051))</f>
        <v>2.0364234124666631E-5</v>
      </c>
      <c r="AO1050" s="13">
        <f t="shared" si="280"/>
        <v>17547.872047867862</v>
      </c>
      <c r="AP1050" s="12">
        <f t="shared" si="304"/>
        <v>1773343.7221321194</v>
      </c>
      <c r="AR1050" s="13">
        <f t="shared" si="281"/>
        <v>69887291.180198371</v>
      </c>
      <c r="AS1050" s="13">
        <f t="shared" si="282"/>
        <v>-1.3197823150394919E-5</v>
      </c>
      <c r="AV1050" s="13"/>
      <c r="AW1050" s="13">
        <f t="shared" si="283"/>
        <v>39300511.936236553</v>
      </c>
      <c r="AX1050" s="13">
        <f t="shared" si="284"/>
        <v>-4.1737089000849588E-5</v>
      </c>
      <c r="AZ1050" s="13"/>
      <c r="BA1050" s="13"/>
      <c r="BB1050" s="13">
        <f t="shared" si="285"/>
        <v>22100301.962882396</v>
      </c>
      <c r="BC1050" s="13">
        <f t="shared" si="286"/>
        <v>-1.3200334467287507E-4</v>
      </c>
      <c r="BD1050" s="13"/>
      <c r="BE1050" s="13"/>
      <c r="BG1050" s="13">
        <f t="shared" si="287"/>
        <v>12427913.092914158</v>
      </c>
      <c r="BH1050" s="13">
        <f t="shared" si="288"/>
        <v>-4.1762214804193736E-4</v>
      </c>
      <c r="BI1050" s="13"/>
      <c r="BL1050" s="13">
        <f t="shared" si="289"/>
        <v>6988729.1180198397</v>
      </c>
      <c r="BM1050" s="13">
        <f t="shared" si="290"/>
        <v>-1.3225500301031813E-3</v>
      </c>
      <c r="BP1050" s="13"/>
      <c r="BQ1050" s="13">
        <f t="shared" si="291"/>
        <v>99.633300000000006</v>
      </c>
      <c r="BR1050" s="13">
        <f t="shared" si="292"/>
        <v>108.98999999999998</v>
      </c>
      <c r="BT1050" s="13"/>
      <c r="BU1050" s="13"/>
      <c r="BV1050" s="13">
        <f t="shared" si="293"/>
        <v>31.50681587988543</v>
      </c>
      <c r="BW1050" s="13">
        <f t="shared" si="294"/>
        <v>344.65664218175147</v>
      </c>
      <c r="CA1050" s="13">
        <f t="shared" si="295"/>
        <v>9.9633299999999974</v>
      </c>
      <c r="CB1050" s="13">
        <f t="shared" si="296"/>
        <v>1089.9000000000001</v>
      </c>
    </row>
    <row r="1051" spans="1:80" x14ac:dyDescent="0.3">
      <c r="A1051" s="13">
        <f t="shared" si="272"/>
        <v>1.6672472125510628E-5</v>
      </c>
      <c r="C1051" s="13" t="str">
        <f>IF(F1051&gt;0,SQRT(Sum_Sq($AI$2,V_rtHz($AH$2)/(1+1/$A1051),V_rtHz($AH$2*$A1051)/(1+$A1051),$AN$2*$AH$2/(1+1/$A1051),$AM$2*SQRT(Sum_Sq(F1051,1/($X$2*D$8*(1+C$1017+F1051/E1051))))/SQRT(Sum_Sq($X$2*F1051*D$8,1)),                   $AQ$2*SQRT(Sum_Sq($AH$2/(1+1/$A1051)+F1051*( 1/(C$1017+1+F1051/E1051)-1)/(1+($X$2*F1051*D$8)^2), (F1051^2*D$8*$X$2+1/($X$2*D$8*(C$1017+1+F1051/E1051           )))/(1+($X$2*F1051*D$8)^2))),           V_rtHz(E1051)/($X$2*D$8*(E1051*C$1017+E1051+F1051)),V_rtHz(F1051)*SQRT(Sum_Sq(E1051*D$8*$X$2*C$1017,1))/($X$2*D$8*(E1051*C$1017+E1051+F1051))))/SQRT(Sum_Sq(1/(1+$A1051)+$AC$2/$I$2-1/(1+(1+F1051/E1051)/C$1017),$X$2/$I$2)),IF(F1052&lt;0,"A",C1052))</f>
        <v>A</v>
      </c>
      <c r="E1051" s="13">
        <f t="shared" si="273"/>
        <v>-1</v>
      </c>
      <c r="F1051" s="12">
        <f t="shared" si="297"/>
        <v>-2</v>
      </c>
      <c r="H1051" s="13" t="str">
        <f>IF(K1051&gt;0,SQRT(Sum_Sq($AI$2,V_rtHz($AH$2)/(1+1/$A1051),V_rtHz($AH$2*$A1051)/(1+$A1051),$AN$2*$AH$2/(1+1/$A1051),$AM$2*SQRT(Sum_Sq(K1051,1/($X$2*I$8*(1+H$1017+K1051/J1051))))/SQRT(Sum_Sq($X$2*K1051*I$8,1)),                   $AQ$2*SQRT(Sum_Sq($AH$2/(1+1/$A1051)+K1051*( 1/(H$1017+1+K1051/J1051)-1)/(1+($X$2*K1051*I$8)^2), (K1051^2*I$8*$X$2+1/($X$2*I$8*(H$1017+1+K1051/J1051           )))/(1+($X$2*K1051*I$8)^2))),           V_rtHz(J1051)/($X$2*I$8*(J1051*H$1017+J1051+K1051)),V_rtHz(K1051)*SQRT(Sum_Sq(J1051*I$8*$X$2*H$1017,1))/($X$2*I$8*(J1051*H$1017+J1051+K1051))))/SQRT(Sum_Sq(1/(1+$A1051)+$AC$2/$I$2-1/(1+(1+K1051/J1051)/H$1017),$X$2/$I$2)),IF(K1052&lt;0,"A",H1052))</f>
        <v>A</v>
      </c>
      <c r="J1051" s="13">
        <f t="shared" si="274"/>
        <v>-1</v>
      </c>
      <c r="K1051" s="12">
        <f t="shared" si="298"/>
        <v>-2</v>
      </c>
      <c r="M1051" s="13" t="str">
        <f>IF(P1051&gt;0,SQRT(Sum_Sq($AI$2,V_rtHz($AH$2)/(1+1/$A1051),V_rtHz($AH$2*$A1051)/(1+$A1051),$AN$2*$AH$2/(1+1/$A1051),$AM$2*SQRT(Sum_Sq(P1051,1/($X$2*N$8*(1+M$1017+P1051/O1051))))/SQRT(Sum_Sq($X$2*P1051*N$8,1)),                   $AQ$2*SQRT(Sum_Sq($AH$2/(1+1/$A1051)+P1051*( 1/(M$1017+1+P1051/O1051)-1)/(1+($X$2*P1051*N$8)^2), (P1051^2*N$8*$X$2+1/($X$2*N$8*(M$1017+1+P1051/O1051           )))/(1+($X$2*P1051*N$8)^2))),           V_rtHz(O1051)/($X$2*N$8*(O1051*M$1017+O1051+P1051)),V_rtHz(P1051)*SQRT(Sum_Sq(O1051*N$8*$X$2*M$1017,1))/($X$2*N$8*(O1051*M$1017+O1051+P1051))))/SQRT(Sum_Sq(1/(1+$A1051)+$AC$2/$I$2-1/(1+(1+P1051/O1051)/M$1017),$X$2/$I$2)),IF(P1052&lt;0,"A",M1052))</f>
        <v>A</v>
      </c>
      <c r="O1051" s="13">
        <f t="shared" si="275"/>
        <v>-1</v>
      </c>
      <c r="P1051" s="12">
        <f t="shared" si="299"/>
        <v>-2</v>
      </c>
      <c r="R1051" s="13" t="str">
        <f>IF(U1051&gt;0,SQRT(Sum_Sq($AI$2,V_rtHz($AH$2)/(1+1/$A1051),V_rtHz($AH$2*$A1051)/(1+$A1051),$AN$2*$AH$2/(1+1/$A1051),$AM$2*SQRT(Sum_Sq(U1051,1/($X$2*S$8*(1+R$1017+U1051/T1051))))/SQRT(Sum_Sq($X$2*U1051*S$8,1)),                   $AQ$2*SQRT(Sum_Sq($AH$2/(1+1/$A1051)+U1051*( 1/(R$1017+1+U1051/T1051)-1)/(1+($X$2*U1051*S$8)^2), (U1051^2*S$8*$X$2+1/($X$2*S$8*(R$1017+1+U1051/T1051           )))/(1+($X$2*U1051*S$8)^2))),           V_rtHz(T1051)/($X$2*S$8*(T1051*R$1017+T1051+U1051)),V_rtHz(U1051)*SQRT(Sum_Sq(T1051*S$8*$X$2*R$1017,1))/($X$2*S$8*(T1051*R$1017+T1051+U1051))))/SQRT(Sum_Sq(1/(1+$A1051)+$AC$2/$I$2-1/(1+(1+U1051/T1051)/R$1017),$X$2/$I$2)),IF(U1052&lt;0,"A",R1052))</f>
        <v>A</v>
      </c>
      <c r="T1051" s="13">
        <f t="shared" si="276"/>
        <v>-1</v>
      </c>
      <c r="U1051" s="12">
        <f t="shared" si="300"/>
        <v>-2</v>
      </c>
      <c r="X1051" s="13" t="str">
        <f>IF(AA1051&gt;0,SQRT(Sum_Sq($AI$2,V_rtHz($AH$2)/(1+1/$A1051),V_rtHz($AH$2*$A1051)/(1+$A1051),$AN$2*$AH$2/(1+1/$A1051),$AM$2*SQRT(Sum_Sq(AA1051,1/($X$2*Y$8*(1+X$1017+AA1051/Z1051))))/SQRT(Sum_Sq($X$2*AA1051*Y$8,1)),                   $AQ$2*SQRT(Sum_Sq($AH$2/(1+1/$A1051)+AA1051*( 1/(X$1017+1+AA1051/Z1051)-1)/(1+($X$2*AA1051*Y$8)^2), (AA1051^2*Y$8*$X$2+1/($X$2*Y$8*(X$1017+1+AA1051/Z1051           )))/(1+($X$2*AA1051*Y$8)^2))),           V_rtHz(Z1051)/($X$2*Y$8*(Z1051*X$1017+Z1051+AA1051)),V_rtHz(AA1051)*SQRT(Sum_Sq(Z1051*Y$8*$X$2*X$1017,1))/($X$2*Y$8*(Z1051*X$1017+Z1051+AA1051))))/SQRT(Sum_Sq(1/(1+$A1051)+$AC$2/$I$2-1/(1+(1+AA1051/Z1051)/X$1017),$X$2/$I$2)),IF(AA1052&lt;0,"A",X1052))</f>
        <v>A</v>
      </c>
      <c r="Z1051" s="13">
        <f t="shared" si="277"/>
        <v>-1</v>
      </c>
      <c r="AA1051" s="12">
        <f t="shared" si="301"/>
        <v>-2</v>
      </c>
      <c r="AC1051" s="13">
        <f>IF(AF1051&gt;0,SQRT(Sum_Sq($AI$2,V_rtHz($AH$2)/(1+1/$A1051),V_rtHz($AH$2*$A1051)/(1+$A1051),$AN$2*$AH$2/(1+1/$A1051),$AM$2*SQRT(Sum_Sq(AF1051,1/($X$2*AD$8*(1+AC$1017+AF1051/AE1051))))/SQRT(Sum_Sq($X$2*AF1051*AD$8,1)),                   $AQ$2*SQRT(Sum_Sq($AH$2/(1+1/$A1051)+AF1051*( 1/(AC$1017+1+AF1051/AE1051)-1)/(1+($X$2*AF1051*AD$8)^2), (AF1051^2*AD$8*$X$2+1/($X$2*AD$8*(AC$1017+1+AF1051/AE1051           )))/(1+($X$2*AF1051*AD$8)^2))),           V_rtHz(AE1051)/($X$2*AD$8*(AE1051*AC$1017+AE1051+AF1051)),V_rtHz(AF1051)*SQRT(Sum_Sq(AE1051*AD$8*$X$2*AC$1017,1))/($X$2*AD$8*(AE1051*AC$1017+AE1051+AF1051))))/SQRT(Sum_Sq(1/(1+$A1051)+$AC$2/$I$2-1/(1+(1+AF1051/AE1051)/AC$1017),$X$2/$I$2)),IF(AF1052&lt;0,"A",AC1052))</f>
        <v>6.9005430137140457E-6</v>
      </c>
      <c r="AE1051" s="13">
        <f t="shared" si="278"/>
        <v>19492.762257971055</v>
      </c>
      <c r="AF1051" s="12">
        <f t="shared" si="302"/>
        <v>159640.83653736199</v>
      </c>
      <c r="AG1051" s="13"/>
      <c r="AH1051" s="13">
        <f>IF(AK1051&gt;0,SQRT(Sum_Sq($AI$2,V_rtHz($AH$2)/(1+1/$A1051),V_rtHz($AH$2*$A1051)/(1+$A1051),$AN$2*$AH$2/(1+1/$A1051),$AM$2*SQRT(Sum_Sq(AK1051,1/($X$2*AI$8*(1+AH$1017+AK1051/AJ1051))))/SQRT(Sum_Sq($X$2*AK1051*AI$8,1)),                   $AQ$2*SQRT(Sum_Sq($AH$2/(1+1/$A1051)+AK1051*( 1/(AH$1017+1+AK1051/AJ1051)-1)/(1+($X$2*AK1051*AI$8)^2), (AK1051^2*AI$8*$X$2+1/($X$2*AI$8*(AH$1017+1+AK1051/AJ1051           )))/(1+($X$2*AK1051*AI$8)^2))),           V_rtHz(AJ1051)/($X$2*AI$8*(AJ1051*AH$1017+AJ1051+AK1051)),V_rtHz(AK1051)*SQRT(Sum_Sq(AJ1051*AI$8*$X$2*AH$1017,1))/($X$2*AI$8*(AJ1051*AH$1017+AJ1051+AK1051))))/SQRT(Sum_Sq(1/(1+$A1051)+$AC$2/$I$2-1/(1+(1+AK1051/AJ1051)/AH$1017),$X$2/$I$2)),IF(AK1052&lt;0,"A",AH1052))</f>
        <v>1.1622435307623628E-5</v>
      </c>
      <c r="AI1051" s="13"/>
      <c r="AJ1051" s="13">
        <f t="shared" si="279"/>
        <v>17943.130990446542</v>
      </c>
      <c r="AK1051" s="12">
        <f t="shared" si="303"/>
        <v>548427.4110706693</v>
      </c>
      <c r="AM1051" s="13">
        <f>IF(AP1051&gt;0,SQRT(Sum_Sq($AI$2,V_rtHz($AH$2)/(1+1/$A1051),V_rtHz($AH$2*$A1051)/(1+$A1051),$AN$2*$AH$2/(1+1/$A1051),$AM$2*SQRT(Sum_Sq(AP1051,1/($X$2*AN$8*(1+AM$1017+AP1051/AO1051))))/SQRT(Sum_Sq($X$2*AP1051*AN$8,1)),                   $AQ$2*SQRT(Sum_Sq($AH$2/(1+1/$A1051)+AP1051*( 1/(AM$1017+1+AP1051/AO1051)-1)/(1+($X$2*AP1051*AN$8)^2), (AP1051^2*AN$8*$X$2+1/($X$2*AN$8*(AM$1017+1+AP1051/AO1051           )))/(1+($X$2*AP1051*AN$8)^2))),           V_rtHz(AO1051)/($X$2*AN$8*(AO1051*AM$1017+AO1051+AP1051)),V_rtHz(AP1051)*SQRT(Sum_Sq(AO1051*AN$8*$X$2*AM$1017,1))/($X$2*AN$8*(AO1051*AM$1017+AO1051+AP1051))))/SQRT(Sum_Sq(1/(1+$A1051)+$AC$2/$I$2-1/(1+(1+AP1051/AO1051)/AM$1017),$X$2/$I$2)),IF(AP1052&lt;0,"A",AM1052))</f>
        <v>2.0363960710428577E-5</v>
      </c>
      <c r="AO1051" s="13">
        <f t="shared" si="280"/>
        <v>17547.383803048837</v>
      </c>
      <c r="AP1051" s="12">
        <f t="shared" si="304"/>
        <v>1773393.0642958516</v>
      </c>
      <c r="AR1051" s="13">
        <f t="shared" si="281"/>
        <v>69887291.180198371</v>
      </c>
      <c r="AS1051" s="13">
        <f t="shared" si="282"/>
        <v>-1.3197827031424012E-5</v>
      </c>
      <c r="AV1051" s="13"/>
      <c r="AW1051" s="13">
        <f t="shared" si="283"/>
        <v>39300511.936236553</v>
      </c>
      <c r="AX1051" s="13">
        <f t="shared" si="284"/>
        <v>-4.1737127814713271E-5</v>
      </c>
      <c r="AZ1051" s="13"/>
      <c r="BA1051" s="13"/>
      <c r="BB1051" s="13">
        <f t="shared" si="285"/>
        <v>22100301.962882396</v>
      </c>
      <c r="BC1051" s="13">
        <f t="shared" si="286"/>
        <v>-1.3200373292452473E-4</v>
      </c>
      <c r="BD1051" s="13"/>
      <c r="BE1051" s="13"/>
      <c r="BG1051" s="13">
        <f t="shared" si="287"/>
        <v>12427913.092914158</v>
      </c>
      <c r="BH1051" s="13">
        <f t="shared" si="288"/>
        <v>-4.1762603413546284E-4</v>
      </c>
      <c r="BI1051" s="13"/>
      <c r="BL1051" s="13">
        <f t="shared" si="289"/>
        <v>6988729.1180198397</v>
      </c>
      <c r="BM1051" s="13">
        <f t="shared" si="290"/>
        <v>-1.3225890044799389E-3</v>
      </c>
      <c r="BP1051" s="13"/>
      <c r="BQ1051" s="13">
        <f t="shared" si="291"/>
        <v>99.633300000000006</v>
      </c>
      <c r="BR1051" s="13">
        <f t="shared" si="292"/>
        <v>108.98999999999997</v>
      </c>
      <c r="BT1051" s="13"/>
      <c r="BU1051" s="13"/>
      <c r="BV1051" s="13">
        <f t="shared" si="293"/>
        <v>31.50681587988543</v>
      </c>
      <c r="BW1051" s="13">
        <f t="shared" si="294"/>
        <v>344.65664218175147</v>
      </c>
      <c r="CA1051" s="13">
        <f t="shared" si="295"/>
        <v>9.9633299999999974</v>
      </c>
      <c r="CB1051" s="13">
        <f t="shared" si="296"/>
        <v>1089.9000000000003</v>
      </c>
    </row>
    <row r="1052" spans="1:80" x14ac:dyDescent="0.3">
      <c r="A1052" s="13">
        <f t="shared" si="272"/>
        <v>1.6904409316432642E-5</v>
      </c>
      <c r="C1052" s="13" t="str">
        <f>IF(F1052&gt;0,SQRT(Sum_Sq($AI$2,V_rtHz($AH$2)/(1+1/$A1052),V_rtHz($AH$2*$A1052)/(1+$A1052),$AN$2*$AH$2/(1+1/$A1052),$AM$2*SQRT(Sum_Sq(F1052,1/($X$2*D$8*(1+C$1017+F1052/E1052))))/SQRT(Sum_Sq($X$2*F1052*D$8,1)),                   $AQ$2*SQRT(Sum_Sq($AH$2/(1+1/$A1052)+F1052*( 1/(C$1017+1+F1052/E1052)-1)/(1+($X$2*F1052*D$8)^2), (F1052^2*D$8*$X$2+1/($X$2*D$8*(C$1017+1+F1052/E1052           )))/(1+($X$2*F1052*D$8)^2))),           V_rtHz(E1052)/($X$2*D$8*(E1052*C$1017+E1052+F1052)),V_rtHz(F1052)*SQRT(Sum_Sq(E1052*D$8*$X$2*C$1017,1))/($X$2*D$8*(E1052*C$1017+E1052+F1052))))/SQRT(Sum_Sq(1/(1+$A1052)+$AC$2/$I$2-1/(1+(1+F1052/E1052)/C$1017),$X$2/$I$2)),IF(F1053&lt;0,"A",C1053))</f>
        <v>A</v>
      </c>
      <c r="E1052" s="13">
        <f t="shared" si="273"/>
        <v>-1</v>
      </c>
      <c r="F1052" s="12">
        <f t="shared" si="297"/>
        <v>-2</v>
      </c>
      <c r="H1052" s="13" t="str">
        <f>IF(K1052&gt;0,SQRT(Sum_Sq($AI$2,V_rtHz($AH$2)/(1+1/$A1052),V_rtHz($AH$2*$A1052)/(1+$A1052),$AN$2*$AH$2/(1+1/$A1052),$AM$2*SQRT(Sum_Sq(K1052,1/($X$2*I$8*(1+H$1017+K1052/J1052))))/SQRT(Sum_Sq($X$2*K1052*I$8,1)),                   $AQ$2*SQRT(Sum_Sq($AH$2/(1+1/$A1052)+K1052*( 1/(H$1017+1+K1052/J1052)-1)/(1+($X$2*K1052*I$8)^2), (K1052^2*I$8*$X$2+1/($X$2*I$8*(H$1017+1+K1052/J1052           )))/(1+($X$2*K1052*I$8)^2))),           V_rtHz(J1052)/($X$2*I$8*(J1052*H$1017+J1052+K1052)),V_rtHz(K1052)*SQRT(Sum_Sq(J1052*I$8*$X$2*H$1017,1))/($X$2*I$8*(J1052*H$1017+J1052+K1052))))/SQRT(Sum_Sq(1/(1+$A1052)+$AC$2/$I$2-1/(1+(1+K1052/J1052)/H$1017),$X$2/$I$2)),IF(K1053&lt;0,"A",H1053))</f>
        <v>A</v>
      </c>
      <c r="J1052" s="13">
        <f t="shared" si="274"/>
        <v>-1</v>
      </c>
      <c r="K1052" s="12">
        <f t="shared" si="298"/>
        <v>-2</v>
      </c>
      <c r="M1052" s="13" t="str">
        <f>IF(P1052&gt;0,SQRT(Sum_Sq($AI$2,V_rtHz($AH$2)/(1+1/$A1052),V_rtHz($AH$2*$A1052)/(1+$A1052),$AN$2*$AH$2/(1+1/$A1052),$AM$2*SQRT(Sum_Sq(P1052,1/($X$2*N$8*(1+M$1017+P1052/O1052))))/SQRT(Sum_Sq($X$2*P1052*N$8,1)),                   $AQ$2*SQRT(Sum_Sq($AH$2/(1+1/$A1052)+P1052*( 1/(M$1017+1+P1052/O1052)-1)/(1+($X$2*P1052*N$8)^2), (P1052^2*N$8*$X$2+1/($X$2*N$8*(M$1017+1+P1052/O1052           )))/(1+($X$2*P1052*N$8)^2))),           V_rtHz(O1052)/($X$2*N$8*(O1052*M$1017+O1052+P1052)),V_rtHz(P1052)*SQRT(Sum_Sq(O1052*N$8*$X$2*M$1017,1))/($X$2*N$8*(O1052*M$1017+O1052+P1052))))/SQRT(Sum_Sq(1/(1+$A1052)+$AC$2/$I$2-1/(1+(1+P1052/O1052)/M$1017),$X$2/$I$2)),IF(P1053&lt;0,"A",M1053))</f>
        <v>A</v>
      </c>
      <c r="O1052" s="13">
        <f t="shared" si="275"/>
        <v>-1</v>
      </c>
      <c r="P1052" s="12">
        <f t="shared" si="299"/>
        <v>-2</v>
      </c>
      <c r="R1052" s="13" t="str">
        <f>IF(U1052&gt;0,SQRT(Sum_Sq($AI$2,V_rtHz($AH$2)/(1+1/$A1052),V_rtHz($AH$2*$A1052)/(1+$A1052),$AN$2*$AH$2/(1+1/$A1052),$AM$2*SQRT(Sum_Sq(U1052,1/($X$2*S$8*(1+R$1017+U1052/T1052))))/SQRT(Sum_Sq($X$2*U1052*S$8,1)),                   $AQ$2*SQRT(Sum_Sq($AH$2/(1+1/$A1052)+U1052*( 1/(R$1017+1+U1052/T1052)-1)/(1+($X$2*U1052*S$8)^2), (U1052^2*S$8*$X$2+1/($X$2*S$8*(R$1017+1+U1052/T1052           )))/(1+($X$2*U1052*S$8)^2))),           V_rtHz(T1052)/($X$2*S$8*(T1052*R$1017+T1052+U1052)),V_rtHz(U1052)*SQRT(Sum_Sq(T1052*S$8*$X$2*R$1017,1))/($X$2*S$8*(T1052*R$1017+T1052+U1052))))/SQRT(Sum_Sq(1/(1+$A1052)+$AC$2/$I$2-1/(1+(1+U1052/T1052)/R$1017),$X$2/$I$2)),IF(U1053&lt;0,"A",R1053))</f>
        <v>A</v>
      </c>
      <c r="T1052" s="13">
        <f t="shared" si="276"/>
        <v>-1</v>
      </c>
      <c r="U1052" s="12">
        <f t="shared" si="300"/>
        <v>-2</v>
      </c>
      <c r="X1052" s="13" t="str">
        <f>IF(AA1052&gt;0,SQRT(Sum_Sq($AI$2,V_rtHz($AH$2)/(1+1/$A1052),V_rtHz($AH$2*$A1052)/(1+$A1052),$AN$2*$AH$2/(1+1/$A1052),$AM$2*SQRT(Sum_Sq(AA1052,1/($X$2*Y$8*(1+X$1017+AA1052/Z1052))))/SQRT(Sum_Sq($X$2*AA1052*Y$8,1)),                   $AQ$2*SQRT(Sum_Sq($AH$2/(1+1/$A1052)+AA1052*( 1/(X$1017+1+AA1052/Z1052)-1)/(1+($X$2*AA1052*Y$8)^2), (AA1052^2*Y$8*$X$2+1/($X$2*Y$8*(X$1017+1+AA1052/Z1052           )))/(1+($X$2*AA1052*Y$8)^2))),           V_rtHz(Z1052)/($X$2*Y$8*(Z1052*X$1017+Z1052+AA1052)),V_rtHz(AA1052)*SQRT(Sum_Sq(Z1052*Y$8*$X$2*X$1017,1))/($X$2*Y$8*(Z1052*X$1017+Z1052+AA1052))))/SQRT(Sum_Sq(1/(1+$A1052)+$AC$2/$I$2-1/(1+(1+AA1052/Z1052)/X$1017),$X$2/$I$2)),IF(AA1053&lt;0,"A",X1053))</f>
        <v>A</v>
      </c>
      <c r="Z1052" s="13">
        <f t="shared" si="277"/>
        <v>-1</v>
      </c>
      <c r="AA1052" s="12">
        <f t="shared" si="301"/>
        <v>-2</v>
      </c>
      <c r="AC1052" s="13">
        <f>IF(AF1052&gt;0,SQRT(Sum_Sq($AI$2,V_rtHz($AH$2)/(1+1/$A1052),V_rtHz($AH$2*$A1052)/(1+$A1052),$AN$2*$AH$2/(1+1/$A1052),$AM$2*SQRT(Sum_Sq(AF1052,1/($X$2*AD$8*(1+AC$1017+AF1052/AE1052))))/SQRT(Sum_Sq($X$2*AF1052*AD$8,1)),                   $AQ$2*SQRT(Sum_Sq($AH$2/(1+1/$A1052)+AF1052*( 1/(AC$1017+1+AF1052/AE1052)-1)/(1+($X$2*AF1052*AD$8)^2), (AF1052^2*AD$8*$X$2+1/($X$2*AD$8*(AC$1017+1+AF1052/AE1052           )))/(1+($X$2*AF1052*AD$8)^2))),           V_rtHz(AE1052)/($X$2*AD$8*(AE1052*AC$1017+AE1052+AF1052)),V_rtHz(AF1052)*SQRT(Sum_Sq(AE1052*AD$8*$X$2*AC$1017,1))/($X$2*AD$8*(AE1052*AC$1017+AE1052+AF1052))))/SQRT(Sum_Sq(1/(1+$A1052)+$AC$2/$I$2-1/(1+(1+AF1052/AE1052)/AC$1017),$X$2/$I$2)),IF(AF1053&lt;0,"A",AC1053))</f>
        <v>6.9004069314450454E-6</v>
      </c>
      <c r="AE1052" s="13">
        <f t="shared" si="278"/>
        <v>19491.997624404619</v>
      </c>
      <c r="AF1052" s="12">
        <f t="shared" si="302"/>
        <v>159647.09894024869</v>
      </c>
      <c r="AG1052" s="13"/>
      <c r="AH1052" s="13">
        <f>IF(AK1052&gt;0,SQRT(Sum_Sq($AI$2,V_rtHz($AH$2)/(1+1/$A1052),V_rtHz($AH$2*$A1052)/(1+$A1052),$AN$2*$AH$2/(1+1/$A1052),$AM$2*SQRT(Sum_Sq(AK1052,1/($X$2*AI$8*(1+AH$1017+AK1052/AJ1052))))/SQRT(Sum_Sq($X$2*AK1052*AI$8,1)),                   $AQ$2*SQRT(Sum_Sq($AH$2/(1+1/$A1052)+AK1052*( 1/(AH$1017+1+AK1052/AJ1052)-1)/(1+($X$2*AK1052*AI$8)^2), (AK1052^2*AI$8*$X$2+1/($X$2*AI$8*(AH$1017+1+AK1052/AJ1052           )))/(1+($X$2*AK1052*AI$8)^2))),           V_rtHz(AJ1052)/($X$2*AI$8*(AJ1052*AH$1017+AJ1052+AK1052)),V_rtHz(AK1052)*SQRT(Sum_Sq(AJ1052*AI$8*$X$2*AH$1017,1))/($X$2*AI$8*(AJ1052*AH$1017+AJ1052+AK1052))))/SQRT(Sum_Sq(1/(1+$A1052)+$AC$2/$I$2-1/(1+(1+AK1052/AJ1052)/AH$1017),$X$2/$I$2)),IF(AK1053&lt;0,"A",AH1053))</f>
        <v>1.1622264380304153E-5</v>
      </c>
      <c r="AI1052" s="13"/>
      <c r="AJ1052" s="13">
        <f t="shared" si="279"/>
        <v>17942.589350881066</v>
      </c>
      <c r="AK1052" s="12">
        <f t="shared" si="303"/>
        <v>548443.96665129473</v>
      </c>
      <c r="AM1052" s="13">
        <f>IF(AP1052&gt;0,SQRT(Sum_Sq($AI$2,V_rtHz($AH$2)/(1+1/$A1052),V_rtHz($AH$2*$A1052)/(1+$A1052),$AN$2*$AH$2/(1+1/$A1052),$AM$2*SQRT(Sum_Sq(AP1052,1/($X$2*AN$8*(1+AM$1017+AP1052/AO1052))))/SQRT(Sum_Sq($X$2*AP1052*AN$8,1)),                   $AQ$2*SQRT(Sum_Sq($AH$2/(1+1/$A1052)+AP1052*( 1/(AM$1017+1+AP1052/AO1052)-1)/(1+($X$2*AP1052*AN$8)^2), (AP1052^2*AN$8*$X$2+1/($X$2*AN$8*(AM$1017+1+AP1052/AO1052           )))/(1+($X$2*AP1052*AN$8)^2))),           V_rtHz(AO1052)/($X$2*AN$8*(AO1052*AM$1017+AO1052+AP1052)),V_rtHz(AP1052)*SQRT(Sum_Sq(AO1052*AN$8*$X$2*AM$1017,1))/($X$2*AN$8*(AO1052*AM$1017+AO1052+AP1052))))/SQRT(Sum_Sq(1/(1+$A1052)+$AC$2/$I$2-1/(1+(1+AP1052/AO1052)/AM$1017),$X$2/$I$2)),IF(AP1053&lt;0,"A",AM1053))</f>
        <v>2.0363683520422528E-5</v>
      </c>
      <c r="AO1052" s="13">
        <f t="shared" si="280"/>
        <v>17546.88882176152</v>
      </c>
      <c r="AP1052" s="12">
        <f t="shared" si="304"/>
        <v>1773443.0900520296</v>
      </c>
      <c r="AR1052" s="13">
        <f t="shared" si="281"/>
        <v>69887291.180198371</v>
      </c>
      <c r="AS1052" s="13">
        <f t="shared" si="282"/>
        <v>-1.3197830966445929E-5</v>
      </c>
      <c r="AV1052" s="13"/>
      <c r="AW1052" s="13">
        <f t="shared" si="283"/>
        <v>39300511.936236553</v>
      </c>
      <c r="AX1052" s="13">
        <f t="shared" si="284"/>
        <v>-4.173716716860529E-5</v>
      </c>
      <c r="AZ1052" s="13"/>
      <c r="BA1052" s="13"/>
      <c r="BB1052" s="13">
        <f t="shared" si="285"/>
        <v>22100301.962882396</v>
      </c>
      <c r="BC1052" s="13">
        <f t="shared" si="286"/>
        <v>-1.3200412657962459E-4</v>
      </c>
      <c r="BD1052" s="13"/>
      <c r="BE1052" s="13"/>
      <c r="BG1052" s="13">
        <f t="shared" si="287"/>
        <v>12427913.092914158</v>
      </c>
      <c r="BH1052" s="13">
        <f t="shared" si="288"/>
        <v>-4.1762997436377362E-4</v>
      </c>
      <c r="BI1052" s="13"/>
      <c r="BL1052" s="13">
        <f t="shared" si="289"/>
        <v>6988729.1180198397</v>
      </c>
      <c r="BM1052" s="13">
        <f t="shared" si="290"/>
        <v>-1.3226285233895918E-3</v>
      </c>
      <c r="BP1052" s="13"/>
      <c r="BQ1052" s="13">
        <f t="shared" si="291"/>
        <v>99.633299999999991</v>
      </c>
      <c r="BR1052" s="13">
        <f t="shared" si="292"/>
        <v>108.99</v>
      </c>
      <c r="BT1052" s="13"/>
      <c r="BU1052" s="13"/>
      <c r="BV1052" s="13">
        <f t="shared" si="293"/>
        <v>31.50681587988543</v>
      </c>
      <c r="BW1052" s="13">
        <f t="shared" si="294"/>
        <v>344.65664218175147</v>
      </c>
      <c r="CA1052" s="13">
        <f t="shared" si="295"/>
        <v>9.9633299999999991</v>
      </c>
      <c r="CB1052" s="13">
        <f t="shared" si="296"/>
        <v>1089.9000000000001</v>
      </c>
    </row>
    <row r="1053" spans="1:80" x14ac:dyDescent="0.3">
      <c r="A1053" s="13">
        <f t="shared" si="272"/>
        <v>1.7139573075084254E-5</v>
      </c>
      <c r="C1053" s="13" t="str">
        <f>IF(F1053&gt;0,SQRT(Sum_Sq($AI$2,V_rtHz($AH$2)/(1+1/$A1053),V_rtHz($AH$2*$A1053)/(1+$A1053),$AN$2*$AH$2/(1+1/$A1053),$AM$2*SQRT(Sum_Sq(F1053,1/($X$2*D$8*(1+C$1017+F1053/E1053))))/SQRT(Sum_Sq($X$2*F1053*D$8,1)),                   $AQ$2*SQRT(Sum_Sq($AH$2/(1+1/$A1053)+F1053*( 1/(C$1017+1+F1053/E1053)-1)/(1+($X$2*F1053*D$8)^2), (F1053^2*D$8*$X$2+1/($X$2*D$8*(C$1017+1+F1053/E1053           )))/(1+($X$2*F1053*D$8)^2))),           V_rtHz(E1053)/($X$2*D$8*(E1053*C$1017+E1053+F1053)),V_rtHz(F1053)*SQRT(Sum_Sq(E1053*D$8*$X$2*C$1017,1))/($X$2*D$8*(E1053*C$1017+E1053+F1053))))/SQRT(Sum_Sq(1/(1+$A1053)+$AC$2/$I$2-1/(1+(1+F1053/E1053)/C$1017),$X$2/$I$2)),IF(F1054&lt;0,"A",C1054))</f>
        <v>A</v>
      </c>
      <c r="E1053" s="13">
        <f t="shared" si="273"/>
        <v>-1</v>
      </c>
      <c r="F1053" s="12">
        <f t="shared" si="297"/>
        <v>-2</v>
      </c>
      <c r="H1053" s="13" t="str">
        <f>IF(K1053&gt;0,SQRT(Sum_Sq($AI$2,V_rtHz($AH$2)/(1+1/$A1053),V_rtHz($AH$2*$A1053)/(1+$A1053),$AN$2*$AH$2/(1+1/$A1053),$AM$2*SQRT(Sum_Sq(K1053,1/($X$2*I$8*(1+H$1017+K1053/J1053))))/SQRT(Sum_Sq($X$2*K1053*I$8,1)),                   $AQ$2*SQRT(Sum_Sq($AH$2/(1+1/$A1053)+K1053*( 1/(H$1017+1+K1053/J1053)-1)/(1+($X$2*K1053*I$8)^2), (K1053^2*I$8*$X$2+1/($X$2*I$8*(H$1017+1+K1053/J1053           )))/(1+($X$2*K1053*I$8)^2))),           V_rtHz(J1053)/($X$2*I$8*(J1053*H$1017+J1053+K1053)),V_rtHz(K1053)*SQRT(Sum_Sq(J1053*I$8*$X$2*H$1017,1))/($X$2*I$8*(J1053*H$1017+J1053+K1053))))/SQRT(Sum_Sq(1/(1+$A1053)+$AC$2/$I$2-1/(1+(1+K1053/J1053)/H$1017),$X$2/$I$2)),IF(K1054&lt;0,"A",H1054))</f>
        <v>A</v>
      </c>
      <c r="J1053" s="13">
        <f t="shared" si="274"/>
        <v>-1</v>
      </c>
      <c r="K1053" s="12">
        <f t="shared" si="298"/>
        <v>-2</v>
      </c>
      <c r="M1053" s="13" t="str">
        <f>IF(P1053&gt;0,SQRT(Sum_Sq($AI$2,V_rtHz($AH$2)/(1+1/$A1053),V_rtHz($AH$2*$A1053)/(1+$A1053),$AN$2*$AH$2/(1+1/$A1053),$AM$2*SQRT(Sum_Sq(P1053,1/($X$2*N$8*(1+M$1017+P1053/O1053))))/SQRT(Sum_Sq($X$2*P1053*N$8,1)),                   $AQ$2*SQRT(Sum_Sq($AH$2/(1+1/$A1053)+P1053*( 1/(M$1017+1+P1053/O1053)-1)/(1+($X$2*P1053*N$8)^2), (P1053^2*N$8*$X$2+1/($X$2*N$8*(M$1017+1+P1053/O1053           )))/(1+($X$2*P1053*N$8)^2))),           V_rtHz(O1053)/($X$2*N$8*(O1053*M$1017+O1053+P1053)),V_rtHz(P1053)*SQRT(Sum_Sq(O1053*N$8*$X$2*M$1017,1))/($X$2*N$8*(O1053*M$1017+O1053+P1053))))/SQRT(Sum_Sq(1/(1+$A1053)+$AC$2/$I$2-1/(1+(1+P1053/O1053)/M$1017),$X$2/$I$2)),IF(P1054&lt;0,"A",M1054))</f>
        <v>A</v>
      </c>
      <c r="O1053" s="13">
        <f t="shared" si="275"/>
        <v>-1</v>
      </c>
      <c r="P1053" s="12">
        <f t="shared" si="299"/>
        <v>-2</v>
      </c>
      <c r="R1053" s="13" t="str">
        <f>IF(U1053&gt;0,SQRT(Sum_Sq($AI$2,V_rtHz($AH$2)/(1+1/$A1053),V_rtHz($AH$2*$A1053)/(1+$A1053),$AN$2*$AH$2/(1+1/$A1053),$AM$2*SQRT(Sum_Sq(U1053,1/($X$2*S$8*(1+R$1017+U1053/T1053))))/SQRT(Sum_Sq($X$2*U1053*S$8,1)),                   $AQ$2*SQRT(Sum_Sq($AH$2/(1+1/$A1053)+U1053*( 1/(R$1017+1+U1053/T1053)-1)/(1+($X$2*U1053*S$8)^2), (U1053^2*S$8*$X$2+1/($X$2*S$8*(R$1017+1+U1053/T1053           )))/(1+($X$2*U1053*S$8)^2))),           V_rtHz(T1053)/($X$2*S$8*(T1053*R$1017+T1053+U1053)),V_rtHz(U1053)*SQRT(Sum_Sq(T1053*S$8*$X$2*R$1017,1))/($X$2*S$8*(T1053*R$1017+T1053+U1053))))/SQRT(Sum_Sq(1/(1+$A1053)+$AC$2/$I$2-1/(1+(1+U1053/T1053)/R$1017),$X$2/$I$2)),IF(U1054&lt;0,"A",R1054))</f>
        <v>A</v>
      </c>
      <c r="T1053" s="13">
        <f t="shared" si="276"/>
        <v>-1</v>
      </c>
      <c r="U1053" s="12">
        <f t="shared" si="300"/>
        <v>-2</v>
      </c>
      <c r="X1053" s="13" t="str">
        <f>IF(AA1053&gt;0,SQRT(Sum_Sq($AI$2,V_rtHz($AH$2)/(1+1/$A1053),V_rtHz($AH$2*$A1053)/(1+$A1053),$AN$2*$AH$2/(1+1/$A1053),$AM$2*SQRT(Sum_Sq(AA1053,1/($X$2*Y$8*(1+X$1017+AA1053/Z1053))))/SQRT(Sum_Sq($X$2*AA1053*Y$8,1)),                   $AQ$2*SQRT(Sum_Sq($AH$2/(1+1/$A1053)+AA1053*( 1/(X$1017+1+AA1053/Z1053)-1)/(1+($X$2*AA1053*Y$8)^2), (AA1053^2*Y$8*$X$2+1/($X$2*Y$8*(X$1017+1+AA1053/Z1053           )))/(1+($X$2*AA1053*Y$8)^2))),           V_rtHz(Z1053)/($X$2*Y$8*(Z1053*X$1017+Z1053+AA1053)),V_rtHz(AA1053)*SQRT(Sum_Sq(Z1053*Y$8*$X$2*X$1017,1))/($X$2*Y$8*(Z1053*X$1017+Z1053+AA1053))))/SQRT(Sum_Sq(1/(1+$A1053)+$AC$2/$I$2-1/(1+(1+AA1053/Z1053)/X$1017),$X$2/$I$2)),IF(AA1054&lt;0,"A",X1054))</f>
        <v>A</v>
      </c>
      <c r="Z1053" s="13">
        <f t="shared" si="277"/>
        <v>-1</v>
      </c>
      <c r="AA1053" s="12">
        <f t="shared" si="301"/>
        <v>-2</v>
      </c>
      <c r="AC1053" s="13">
        <f>IF(AF1053&gt;0,SQRT(Sum_Sq($AI$2,V_rtHz($AH$2)/(1+1/$A1053),V_rtHz($AH$2*$A1053)/(1+$A1053),$AN$2*$AH$2/(1+1/$A1053),$AM$2*SQRT(Sum_Sq(AF1053,1/($X$2*AD$8*(1+AC$1017+AF1053/AE1053))))/SQRT(Sum_Sq($X$2*AF1053*AD$8,1)),                   $AQ$2*SQRT(Sum_Sq($AH$2/(1+1/$A1053)+AF1053*( 1/(AC$1017+1+AF1053/AE1053)-1)/(1+($X$2*AF1053*AD$8)^2), (AF1053^2*AD$8*$X$2+1/($X$2*AD$8*(AC$1017+1+AF1053/AE1053           )))/(1+($X$2*AF1053*AD$8)^2))),           V_rtHz(AE1053)/($X$2*AD$8*(AE1053*AC$1017+AE1053+AF1053)),V_rtHz(AF1053)*SQRT(Sum_Sq(AE1053*AD$8*$X$2*AC$1017,1))/($X$2*AD$8*(AE1053*AC$1017+AE1053+AF1053))))/SQRT(Sum_Sq(1/(1+$A1053)+$AC$2/$I$2-1/(1+(1+AF1053/AE1053)/AC$1017),$X$2/$I$2)),IF(AF1054&lt;0,"A",AC1054))</f>
        <v>6.9002689771572722E-6</v>
      </c>
      <c r="AE1053" s="13">
        <f t="shared" si="278"/>
        <v>19491.222484517799</v>
      </c>
      <c r="AF1053" s="12">
        <f t="shared" si="302"/>
        <v>159653.44789215777</v>
      </c>
      <c r="AG1053" s="13"/>
      <c r="AH1053" s="13">
        <f>IF(AK1053&gt;0,SQRT(Sum_Sq($AI$2,V_rtHz($AH$2)/(1+1/$A1053),V_rtHz($AH$2*$A1053)/(1+$A1053),$AN$2*$AH$2/(1+1/$A1053),$AM$2*SQRT(Sum_Sq(AK1053,1/($X$2*AI$8*(1+AH$1017+AK1053/AJ1053))))/SQRT(Sum_Sq($X$2*AK1053*AI$8,1)),                   $AQ$2*SQRT(Sum_Sq($AH$2/(1+1/$A1053)+AK1053*( 1/(AH$1017+1+AK1053/AJ1053)-1)/(1+($X$2*AK1053*AI$8)^2), (AK1053^2*AI$8*$X$2+1/($X$2*AI$8*(AH$1017+1+AK1053/AJ1053           )))/(1+($X$2*AK1053*AI$8)^2))),           V_rtHz(AJ1053)/($X$2*AI$8*(AJ1053*AH$1017+AJ1053+AK1053)),V_rtHz(AK1053)*SQRT(Sum_Sq(AJ1053*AI$8*$X$2*AH$1017,1))/($X$2*AI$8*(AJ1053*AH$1017+AJ1053+AK1053))))/SQRT(Sum_Sq(1/(1+$A1053)+$AC$2/$I$2-1/(1+(1+AK1053/AJ1053)/AH$1017),$X$2/$I$2)),IF(AK1054&lt;0,"A",AH1054))</f>
        <v>1.1622091094294044E-5</v>
      </c>
      <c r="AI1053" s="13"/>
      <c r="AJ1053" s="13">
        <f t="shared" si="279"/>
        <v>17942.040244177329</v>
      </c>
      <c r="AK1053" s="12">
        <f t="shared" si="303"/>
        <v>548460.75149039959</v>
      </c>
      <c r="AM1053" s="13">
        <f>IF(AP1053&gt;0,SQRT(Sum_Sq($AI$2,V_rtHz($AH$2)/(1+1/$A1053),V_rtHz($AH$2*$A1053)/(1+$A1053),$AN$2*$AH$2/(1+1/$A1053),$AM$2*SQRT(Sum_Sq(AP1053,1/($X$2*AN$8*(1+AM$1017+AP1053/AO1053))))/SQRT(Sum_Sq($X$2*AP1053*AN$8,1)),                   $AQ$2*SQRT(Sum_Sq($AH$2/(1+1/$A1053)+AP1053*( 1/(AM$1017+1+AP1053/AO1053)-1)/(1+($X$2*AP1053*AN$8)^2), (AP1053^2*AN$8*$X$2+1/($X$2*AN$8*(AM$1017+1+AP1053/AO1053           )))/(1+($X$2*AP1053*AN$8)^2))),           V_rtHz(AO1053)/($X$2*AN$8*(AO1053*AM$1017+AO1053+AP1053)),V_rtHz(AP1053)*SQRT(Sum_Sq(AO1053*AN$8*$X$2*AM$1017,1))/($X$2*AN$8*(AO1053*AM$1017+AO1053+AP1053))))/SQRT(Sum_Sq(1/(1+$A1053)+$AC$2/$I$2-1/(1+(1+AP1053/AO1053)/AM$1017),$X$2/$I$2)),IF(AP1054&lt;0,"A",AM1054))</f>
        <v>2.0363402502896781E-5</v>
      </c>
      <c r="AO1053" s="13">
        <f t="shared" si="280"/>
        <v>17546.387011840467</v>
      </c>
      <c r="AP1053" s="12">
        <f t="shared" si="304"/>
        <v>1773493.8088317085</v>
      </c>
      <c r="AR1053" s="13">
        <f t="shared" si="281"/>
        <v>69887291.180198371</v>
      </c>
      <c r="AS1053" s="13">
        <f t="shared" si="282"/>
        <v>-1.3197834956211849E-5</v>
      </c>
      <c r="AV1053" s="13"/>
      <c r="AW1053" s="13">
        <f t="shared" si="283"/>
        <v>39300511.936236553</v>
      </c>
      <c r="AX1053" s="13">
        <f t="shared" si="284"/>
        <v>-4.1737207070040256E-5</v>
      </c>
      <c r="AZ1053" s="13"/>
      <c r="BA1053" s="13"/>
      <c r="BB1053" s="13">
        <f t="shared" si="285"/>
        <v>22100301.962882396</v>
      </c>
      <c r="BC1053" s="13">
        <f t="shared" si="286"/>
        <v>-1.3200452571340954E-4</v>
      </c>
      <c r="BD1053" s="13"/>
      <c r="BE1053" s="13"/>
      <c r="BG1053" s="13">
        <f t="shared" si="287"/>
        <v>12427913.092914158</v>
      </c>
      <c r="BH1053" s="13">
        <f t="shared" si="288"/>
        <v>-4.1763396948203045E-4</v>
      </c>
      <c r="BI1053" s="13"/>
      <c r="BL1053" s="13">
        <f t="shared" si="289"/>
        <v>6988729.1180198397</v>
      </c>
      <c r="BM1053" s="13">
        <f t="shared" si="290"/>
        <v>-1.32266859447327E-3</v>
      </c>
      <c r="BP1053" s="13"/>
      <c r="BQ1053" s="13">
        <f t="shared" si="291"/>
        <v>99.633300000000006</v>
      </c>
      <c r="BR1053" s="13">
        <f t="shared" si="292"/>
        <v>108.98999999999998</v>
      </c>
      <c r="BT1053" s="13"/>
      <c r="BU1053" s="13"/>
      <c r="BV1053" s="13">
        <f t="shared" si="293"/>
        <v>31.50681587988543</v>
      </c>
      <c r="BW1053" s="13">
        <f t="shared" si="294"/>
        <v>344.65664218175147</v>
      </c>
      <c r="CA1053" s="13">
        <f t="shared" si="295"/>
        <v>9.9633299999999974</v>
      </c>
      <c r="CB1053" s="13">
        <f t="shared" si="296"/>
        <v>1089.9000000000001</v>
      </c>
    </row>
    <row r="1054" spans="1:80" x14ac:dyDescent="0.3">
      <c r="A1054" s="13">
        <f t="shared" si="272"/>
        <v>1.7378008287493754E-5</v>
      </c>
      <c r="C1054" s="13" t="str">
        <f>IF(F1054&gt;0,SQRT(Sum_Sq($AI$2,V_rtHz($AH$2)/(1+1/$A1054),V_rtHz($AH$2*$A1054)/(1+$A1054),$AN$2*$AH$2/(1+1/$A1054),$AM$2*SQRT(Sum_Sq(F1054,1/($X$2*D$8*(1+C$1017+F1054/E1054))))/SQRT(Sum_Sq($X$2*F1054*D$8,1)),                   $AQ$2*SQRT(Sum_Sq($AH$2/(1+1/$A1054)+F1054*( 1/(C$1017+1+F1054/E1054)-1)/(1+($X$2*F1054*D$8)^2), (F1054^2*D$8*$X$2+1/($X$2*D$8*(C$1017+1+F1054/E1054           )))/(1+($X$2*F1054*D$8)^2))),           V_rtHz(E1054)/($X$2*D$8*(E1054*C$1017+E1054+F1054)),V_rtHz(F1054)*SQRT(Sum_Sq(E1054*D$8*$X$2*C$1017,1))/($X$2*D$8*(E1054*C$1017+E1054+F1054))))/SQRT(Sum_Sq(1/(1+$A1054)+$AC$2/$I$2-1/(1+(1+F1054/E1054)/C$1017),$X$2/$I$2)),IF(F1055&lt;0,"A",C1055))</f>
        <v>A</v>
      </c>
      <c r="E1054" s="13">
        <f t="shared" si="273"/>
        <v>-1</v>
      </c>
      <c r="F1054" s="12">
        <f t="shared" si="297"/>
        <v>-2</v>
      </c>
      <c r="H1054" s="13" t="str">
        <f>IF(K1054&gt;0,SQRT(Sum_Sq($AI$2,V_rtHz($AH$2)/(1+1/$A1054),V_rtHz($AH$2*$A1054)/(1+$A1054),$AN$2*$AH$2/(1+1/$A1054),$AM$2*SQRT(Sum_Sq(K1054,1/($X$2*I$8*(1+H$1017+K1054/J1054))))/SQRT(Sum_Sq($X$2*K1054*I$8,1)),                   $AQ$2*SQRT(Sum_Sq($AH$2/(1+1/$A1054)+K1054*( 1/(H$1017+1+K1054/J1054)-1)/(1+($X$2*K1054*I$8)^2), (K1054^2*I$8*$X$2+1/($X$2*I$8*(H$1017+1+K1054/J1054           )))/(1+($X$2*K1054*I$8)^2))),           V_rtHz(J1054)/($X$2*I$8*(J1054*H$1017+J1054+K1054)),V_rtHz(K1054)*SQRT(Sum_Sq(J1054*I$8*$X$2*H$1017,1))/($X$2*I$8*(J1054*H$1017+J1054+K1054))))/SQRT(Sum_Sq(1/(1+$A1054)+$AC$2/$I$2-1/(1+(1+K1054/J1054)/H$1017),$X$2/$I$2)),IF(K1055&lt;0,"A",H1055))</f>
        <v>A</v>
      </c>
      <c r="J1054" s="13">
        <f t="shared" si="274"/>
        <v>-1</v>
      </c>
      <c r="K1054" s="12">
        <f t="shared" si="298"/>
        <v>-2</v>
      </c>
      <c r="M1054" s="13" t="str">
        <f>IF(P1054&gt;0,SQRT(Sum_Sq($AI$2,V_rtHz($AH$2)/(1+1/$A1054),V_rtHz($AH$2*$A1054)/(1+$A1054),$AN$2*$AH$2/(1+1/$A1054),$AM$2*SQRT(Sum_Sq(P1054,1/($X$2*N$8*(1+M$1017+P1054/O1054))))/SQRT(Sum_Sq($X$2*P1054*N$8,1)),                   $AQ$2*SQRT(Sum_Sq($AH$2/(1+1/$A1054)+P1054*( 1/(M$1017+1+P1054/O1054)-1)/(1+($X$2*P1054*N$8)^2), (P1054^2*N$8*$X$2+1/($X$2*N$8*(M$1017+1+P1054/O1054           )))/(1+($X$2*P1054*N$8)^2))),           V_rtHz(O1054)/($X$2*N$8*(O1054*M$1017+O1054+P1054)),V_rtHz(P1054)*SQRT(Sum_Sq(O1054*N$8*$X$2*M$1017,1))/($X$2*N$8*(O1054*M$1017+O1054+P1054))))/SQRT(Sum_Sq(1/(1+$A1054)+$AC$2/$I$2-1/(1+(1+P1054/O1054)/M$1017),$X$2/$I$2)),IF(P1055&lt;0,"A",M1055))</f>
        <v>A</v>
      </c>
      <c r="O1054" s="13">
        <f t="shared" si="275"/>
        <v>-1</v>
      </c>
      <c r="P1054" s="12">
        <f t="shared" si="299"/>
        <v>-2</v>
      </c>
      <c r="R1054" s="13" t="str">
        <f>IF(U1054&gt;0,SQRT(Sum_Sq($AI$2,V_rtHz($AH$2)/(1+1/$A1054),V_rtHz($AH$2*$A1054)/(1+$A1054),$AN$2*$AH$2/(1+1/$A1054),$AM$2*SQRT(Sum_Sq(U1054,1/($X$2*S$8*(1+R$1017+U1054/T1054))))/SQRT(Sum_Sq($X$2*U1054*S$8,1)),                   $AQ$2*SQRT(Sum_Sq($AH$2/(1+1/$A1054)+U1054*( 1/(R$1017+1+U1054/T1054)-1)/(1+($X$2*U1054*S$8)^2), (U1054^2*S$8*$X$2+1/($X$2*S$8*(R$1017+1+U1054/T1054           )))/(1+($X$2*U1054*S$8)^2))),           V_rtHz(T1054)/($X$2*S$8*(T1054*R$1017+T1054+U1054)),V_rtHz(U1054)*SQRT(Sum_Sq(T1054*S$8*$X$2*R$1017,1))/($X$2*S$8*(T1054*R$1017+T1054+U1054))))/SQRT(Sum_Sq(1/(1+$A1054)+$AC$2/$I$2-1/(1+(1+U1054/T1054)/R$1017),$X$2/$I$2)),IF(U1055&lt;0,"A",R1055))</f>
        <v>A</v>
      </c>
      <c r="T1054" s="13">
        <f t="shared" si="276"/>
        <v>-1</v>
      </c>
      <c r="U1054" s="12">
        <f t="shared" si="300"/>
        <v>-2</v>
      </c>
      <c r="X1054" s="13" t="str">
        <f>IF(AA1054&gt;0,SQRT(Sum_Sq($AI$2,V_rtHz($AH$2)/(1+1/$A1054),V_rtHz($AH$2*$A1054)/(1+$A1054),$AN$2*$AH$2/(1+1/$A1054),$AM$2*SQRT(Sum_Sq(AA1054,1/($X$2*Y$8*(1+X$1017+AA1054/Z1054))))/SQRT(Sum_Sq($X$2*AA1054*Y$8,1)),                   $AQ$2*SQRT(Sum_Sq($AH$2/(1+1/$A1054)+AA1054*( 1/(X$1017+1+AA1054/Z1054)-1)/(1+($X$2*AA1054*Y$8)^2), (AA1054^2*Y$8*$X$2+1/($X$2*Y$8*(X$1017+1+AA1054/Z1054           )))/(1+($X$2*AA1054*Y$8)^2))),           V_rtHz(Z1054)/($X$2*Y$8*(Z1054*X$1017+Z1054+AA1054)),V_rtHz(AA1054)*SQRT(Sum_Sq(Z1054*Y$8*$X$2*X$1017,1))/($X$2*Y$8*(Z1054*X$1017+Z1054+AA1054))))/SQRT(Sum_Sq(1/(1+$A1054)+$AC$2/$I$2-1/(1+(1+AA1054/Z1054)/X$1017),$X$2/$I$2)),IF(AA1055&lt;0,"A",X1055))</f>
        <v>A</v>
      </c>
      <c r="Z1054" s="13">
        <f t="shared" si="277"/>
        <v>-1</v>
      </c>
      <c r="AA1054" s="12">
        <f t="shared" si="301"/>
        <v>-2</v>
      </c>
      <c r="AC1054" s="13">
        <f>IF(AF1054&gt;0,SQRT(Sum_Sq($AI$2,V_rtHz($AH$2)/(1+1/$A1054),V_rtHz($AH$2*$A1054)/(1+$A1054),$AN$2*$AH$2/(1+1/$A1054),$AM$2*SQRT(Sum_Sq(AF1054,1/($X$2*AD$8*(1+AC$1017+AF1054/AE1054))))/SQRT(Sum_Sq($X$2*AF1054*AD$8,1)),                   $AQ$2*SQRT(Sum_Sq($AH$2/(1+1/$A1054)+AF1054*( 1/(AC$1017+1+AF1054/AE1054)-1)/(1+($X$2*AF1054*AD$8)^2), (AF1054^2*AD$8*$X$2+1/($X$2*AD$8*(AC$1017+1+AF1054/AE1054           )))/(1+($X$2*AF1054*AD$8)^2))),           V_rtHz(AE1054)/($X$2*AD$8*(AE1054*AC$1017+AE1054+AF1054)),V_rtHz(AF1054)*SQRT(Sum_Sq(AE1054*AD$8*$X$2*AC$1017,1))/($X$2*AD$8*(AE1054*AC$1017+AE1054+AF1054))))/SQRT(Sum_Sq(1/(1+$A1054)+$AC$2/$I$2-1/(1+(1+AF1054/AE1054)/AC$1017),$X$2/$I$2)),IF(AF1055&lt;0,"A",AC1055))</f>
        <v>6.9001291253920516E-6</v>
      </c>
      <c r="AE1054" s="13">
        <f t="shared" si="278"/>
        <v>19490.436695773496</v>
      </c>
      <c r="AF1054" s="12">
        <f t="shared" si="302"/>
        <v>159659.88458130439</v>
      </c>
      <c r="AG1054" s="13"/>
      <c r="AH1054" s="13">
        <f>IF(AK1054&gt;0,SQRT(Sum_Sq($AI$2,V_rtHz($AH$2)/(1+1/$A1054),V_rtHz($AH$2*$A1054)/(1+$A1054),$AN$2*$AH$2/(1+1/$A1054),$AM$2*SQRT(Sum_Sq(AK1054,1/($X$2*AI$8*(1+AH$1017+AK1054/AJ1054))))/SQRT(Sum_Sq($X$2*AK1054*AI$8,1)),                   $AQ$2*SQRT(Sum_Sq($AH$2/(1+1/$A1054)+AK1054*( 1/(AH$1017+1+AK1054/AJ1054)-1)/(1+($X$2*AK1054*AI$8)^2), (AK1054^2*AI$8*$X$2+1/($X$2*AI$8*(AH$1017+1+AK1054/AJ1054           )))/(1+($X$2*AK1054*AI$8)^2))),           V_rtHz(AJ1054)/($X$2*AI$8*(AJ1054*AH$1017+AJ1054+AK1054)),V_rtHz(AK1054)*SQRT(Sum_Sq(AJ1054*AI$8*$X$2*AH$1017,1))/($X$2*AI$8*(AJ1054*AH$1017+AJ1054+AK1054))))/SQRT(Sum_Sq(1/(1+$A1054)+$AC$2/$I$2-1/(1+(1+AK1054/AJ1054)/AH$1017),$X$2/$I$2)),IF(AK1055&lt;0,"A",AH1055))</f>
        <v>1.1621915417312705E-5</v>
      </c>
      <c r="AI1054" s="13"/>
      <c r="AJ1054" s="13">
        <f t="shared" si="279"/>
        <v>17941.483568340769</v>
      </c>
      <c r="AK1054" s="12">
        <f t="shared" si="303"/>
        <v>548477.76874800224</v>
      </c>
      <c r="AM1054" s="13">
        <f>IF(AP1054&gt;0,SQRT(Sum_Sq($AI$2,V_rtHz($AH$2)/(1+1/$A1054),V_rtHz($AH$2*$A1054)/(1+$A1054),$AN$2*$AH$2/(1+1/$A1054),$AM$2*SQRT(Sum_Sq(AP1054,1/($X$2*AN$8*(1+AM$1017+AP1054/AO1054))))/SQRT(Sum_Sq($X$2*AP1054*AN$8,1)),                   $AQ$2*SQRT(Sum_Sq($AH$2/(1+1/$A1054)+AP1054*( 1/(AM$1017+1+AP1054/AO1054)-1)/(1+($X$2*AP1054*AN$8)^2), (AP1054^2*AN$8*$X$2+1/($X$2*AN$8*(AM$1017+1+AP1054/AO1054           )))/(1+($X$2*AP1054*AN$8)^2))),           V_rtHz(AO1054)/($X$2*AN$8*(AO1054*AM$1017+AO1054+AP1054)),V_rtHz(AP1054)*SQRT(Sum_Sq(AO1054*AN$8*$X$2*AM$1017,1))/($X$2*AN$8*(AO1054*AM$1017+AO1054+AP1054))))/SQRT(Sum_Sq(1/(1+$A1054)+$AC$2/$I$2-1/(1+(1+AP1054/AO1054)/AM$1017),$X$2/$I$2)),IF(AP1055&lt;0,"A",AM1055))</f>
        <v>2.0363117605398515E-5</v>
      </c>
      <c r="AO1054" s="13">
        <f t="shared" si="280"/>
        <v>17545.878279880919</v>
      </c>
      <c r="AP1054" s="12">
        <f t="shared" si="304"/>
        <v>1773545.2301949607</v>
      </c>
      <c r="AR1054" s="13">
        <f t="shared" si="281"/>
        <v>69887291.180198371</v>
      </c>
      <c r="AS1054" s="13">
        <f t="shared" si="282"/>
        <v>-1.3197839001483406E-5</v>
      </c>
      <c r="AV1054" s="13"/>
      <c r="AW1054" s="13">
        <f t="shared" si="283"/>
        <v>39300511.936236553</v>
      </c>
      <c r="AX1054" s="13">
        <f t="shared" si="284"/>
        <v>-4.1737247526637361E-5</v>
      </c>
      <c r="AZ1054" s="13"/>
      <c r="BA1054" s="13"/>
      <c r="BB1054" s="13">
        <f t="shared" si="285"/>
        <v>22100301.962882396</v>
      </c>
      <c r="BC1054" s="13">
        <f t="shared" si="286"/>
        <v>-1.320049304021628E-4</v>
      </c>
      <c r="BD1054" s="13"/>
      <c r="BE1054" s="13"/>
      <c r="BG1054" s="13">
        <f t="shared" si="287"/>
        <v>12427913.092914158</v>
      </c>
      <c r="BH1054" s="13">
        <f t="shared" si="288"/>
        <v>-4.1763802025595752E-4</v>
      </c>
      <c r="BI1054" s="13"/>
      <c r="BL1054" s="13">
        <f t="shared" si="289"/>
        <v>6988729.1180198397</v>
      </c>
      <c r="BM1054" s="13">
        <f t="shared" si="290"/>
        <v>-1.3227092254802589E-3</v>
      </c>
      <c r="BP1054" s="13"/>
      <c r="BQ1054" s="13">
        <f t="shared" si="291"/>
        <v>99.633300000000006</v>
      </c>
      <c r="BR1054" s="13">
        <f t="shared" si="292"/>
        <v>108.98999999999998</v>
      </c>
      <c r="BT1054" s="13"/>
      <c r="BU1054" s="13"/>
      <c r="BV1054" s="13">
        <f t="shared" si="293"/>
        <v>31.50681587988543</v>
      </c>
      <c r="BW1054" s="13">
        <f t="shared" si="294"/>
        <v>344.65664218175152</v>
      </c>
      <c r="CA1054" s="13">
        <f t="shared" si="295"/>
        <v>9.9633299999999991</v>
      </c>
      <c r="CB1054" s="13">
        <f t="shared" si="296"/>
        <v>1089.9000000000001</v>
      </c>
    </row>
    <row r="1055" spans="1:80" x14ac:dyDescent="0.3">
      <c r="A1055" s="13">
        <f t="shared" si="272"/>
        <v>1.7619760464116292E-5</v>
      </c>
      <c r="C1055" s="13" t="str">
        <f>IF(F1055&gt;0,SQRT(Sum_Sq($AI$2,V_rtHz($AH$2)/(1+1/$A1055),V_rtHz($AH$2*$A1055)/(1+$A1055),$AN$2*$AH$2/(1+1/$A1055),$AM$2*SQRT(Sum_Sq(F1055,1/($X$2*D$8*(1+C$1017+F1055/E1055))))/SQRT(Sum_Sq($X$2*F1055*D$8,1)),                   $AQ$2*SQRT(Sum_Sq($AH$2/(1+1/$A1055)+F1055*( 1/(C$1017+1+F1055/E1055)-1)/(1+($X$2*F1055*D$8)^2), (F1055^2*D$8*$X$2+1/($X$2*D$8*(C$1017+1+F1055/E1055           )))/(1+($X$2*F1055*D$8)^2))),           V_rtHz(E1055)/($X$2*D$8*(E1055*C$1017+E1055+F1055)),V_rtHz(F1055)*SQRT(Sum_Sq(E1055*D$8*$X$2*C$1017,1))/($X$2*D$8*(E1055*C$1017+E1055+F1055))))/SQRT(Sum_Sq(1/(1+$A1055)+$AC$2/$I$2-1/(1+(1+F1055/E1055)/C$1017),$X$2/$I$2)),IF(F1056&lt;0,"A",C1056))</f>
        <v>A</v>
      </c>
      <c r="E1055" s="13">
        <f t="shared" si="273"/>
        <v>-1</v>
      </c>
      <c r="F1055" s="12">
        <f t="shared" si="297"/>
        <v>-2</v>
      </c>
      <c r="H1055" s="13" t="str">
        <f>IF(K1055&gt;0,SQRT(Sum_Sq($AI$2,V_rtHz($AH$2)/(1+1/$A1055),V_rtHz($AH$2*$A1055)/(1+$A1055),$AN$2*$AH$2/(1+1/$A1055),$AM$2*SQRT(Sum_Sq(K1055,1/($X$2*I$8*(1+H$1017+K1055/J1055))))/SQRT(Sum_Sq($X$2*K1055*I$8,1)),                   $AQ$2*SQRT(Sum_Sq($AH$2/(1+1/$A1055)+K1055*( 1/(H$1017+1+K1055/J1055)-1)/(1+($X$2*K1055*I$8)^2), (K1055^2*I$8*$X$2+1/($X$2*I$8*(H$1017+1+K1055/J1055           )))/(1+($X$2*K1055*I$8)^2))),           V_rtHz(J1055)/($X$2*I$8*(J1055*H$1017+J1055+K1055)),V_rtHz(K1055)*SQRT(Sum_Sq(J1055*I$8*$X$2*H$1017,1))/($X$2*I$8*(J1055*H$1017+J1055+K1055))))/SQRT(Sum_Sq(1/(1+$A1055)+$AC$2/$I$2-1/(1+(1+K1055/J1055)/H$1017),$X$2/$I$2)),IF(K1056&lt;0,"A",H1056))</f>
        <v>A</v>
      </c>
      <c r="J1055" s="13">
        <f t="shared" si="274"/>
        <v>-1</v>
      </c>
      <c r="K1055" s="12">
        <f t="shared" si="298"/>
        <v>-2</v>
      </c>
      <c r="M1055" s="13" t="str">
        <f>IF(P1055&gt;0,SQRT(Sum_Sq($AI$2,V_rtHz($AH$2)/(1+1/$A1055),V_rtHz($AH$2*$A1055)/(1+$A1055),$AN$2*$AH$2/(1+1/$A1055),$AM$2*SQRT(Sum_Sq(P1055,1/($X$2*N$8*(1+M$1017+P1055/O1055))))/SQRT(Sum_Sq($X$2*P1055*N$8,1)),                   $AQ$2*SQRT(Sum_Sq($AH$2/(1+1/$A1055)+P1055*( 1/(M$1017+1+P1055/O1055)-1)/(1+($X$2*P1055*N$8)^2), (P1055^2*N$8*$X$2+1/($X$2*N$8*(M$1017+1+P1055/O1055           )))/(1+($X$2*P1055*N$8)^2))),           V_rtHz(O1055)/($X$2*N$8*(O1055*M$1017+O1055+P1055)),V_rtHz(P1055)*SQRT(Sum_Sq(O1055*N$8*$X$2*M$1017,1))/($X$2*N$8*(O1055*M$1017+O1055+P1055))))/SQRT(Sum_Sq(1/(1+$A1055)+$AC$2/$I$2-1/(1+(1+P1055/O1055)/M$1017),$X$2/$I$2)),IF(P1056&lt;0,"A",M1056))</f>
        <v>A</v>
      </c>
      <c r="O1055" s="13">
        <f t="shared" si="275"/>
        <v>-1</v>
      </c>
      <c r="P1055" s="12">
        <f t="shared" si="299"/>
        <v>-2</v>
      </c>
      <c r="R1055" s="13" t="str">
        <f>IF(U1055&gt;0,SQRT(Sum_Sq($AI$2,V_rtHz($AH$2)/(1+1/$A1055),V_rtHz($AH$2*$A1055)/(1+$A1055),$AN$2*$AH$2/(1+1/$A1055),$AM$2*SQRT(Sum_Sq(U1055,1/($X$2*S$8*(1+R$1017+U1055/T1055))))/SQRT(Sum_Sq($X$2*U1055*S$8,1)),                   $AQ$2*SQRT(Sum_Sq($AH$2/(1+1/$A1055)+U1055*( 1/(R$1017+1+U1055/T1055)-1)/(1+($X$2*U1055*S$8)^2), (U1055^2*S$8*$X$2+1/($X$2*S$8*(R$1017+1+U1055/T1055           )))/(1+($X$2*U1055*S$8)^2))),           V_rtHz(T1055)/($X$2*S$8*(T1055*R$1017+T1055+U1055)),V_rtHz(U1055)*SQRT(Sum_Sq(T1055*S$8*$X$2*R$1017,1))/($X$2*S$8*(T1055*R$1017+T1055+U1055))))/SQRT(Sum_Sq(1/(1+$A1055)+$AC$2/$I$2-1/(1+(1+U1055/T1055)/R$1017),$X$2/$I$2)),IF(U1056&lt;0,"A",R1056))</f>
        <v>A</v>
      </c>
      <c r="T1055" s="13">
        <f t="shared" si="276"/>
        <v>-1</v>
      </c>
      <c r="U1055" s="12">
        <f t="shared" si="300"/>
        <v>-2</v>
      </c>
      <c r="X1055" s="13" t="str">
        <f>IF(AA1055&gt;0,SQRT(Sum_Sq($AI$2,V_rtHz($AH$2)/(1+1/$A1055),V_rtHz($AH$2*$A1055)/(1+$A1055),$AN$2*$AH$2/(1+1/$A1055),$AM$2*SQRT(Sum_Sq(AA1055,1/($X$2*Y$8*(1+X$1017+AA1055/Z1055))))/SQRT(Sum_Sq($X$2*AA1055*Y$8,1)),                   $AQ$2*SQRT(Sum_Sq($AH$2/(1+1/$A1055)+AA1055*( 1/(X$1017+1+AA1055/Z1055)-1)/(1+($X$2*AA1055*Y$8)^2), (AA1055^2*Y$8*$X$2+1/($X$2*Y$8*(X$1017+1+AA1055/Z1055           )))/(1+($X$2*AA1055*Y$8)^2))),           V_rtHz(Z1055)/($X$2*Y$8*(Z1055*X$1017+Z1055+AA1055)),V_rtHz(AA1055)*SQRT(Sum_Sq(Z1055*Y$8*$X$2*X$1017,1))/($X$2*Y$8*(Z1055*X$1017+Z1055+AA1055))))/SQRT(Sum_Sq(1/(1+$A1055)+$AC$2/$I$2-1/(1+(1+AA1055/Z1055)/X$1017),$X$2/$I$2)),IF(AA1056&lt;0,"A",X1056))</f>
        <v>A</v>
      </c>
      <c r="Z1055" s="13">
        <f t="shared" si="277"/>
        <v>-1</v>
      </c>
      <c r="AA1055" s="12">
        <f t="shared" si="301"/>
        <v>-2</v>
      </c>
      <c r="AC1055" s="13">
        <f>IF(AF1055&gt;0,SQRT(Sum_Sq($AI$2,V_rtHz($AH$2)/(1+1/$A1055),V_rtHz($AH$2*$A1055)/(1+$A1055),$AN$2*$AH$2/(1+1/$A1055),$AM$2*SQRT(Sum_Sq(AF1055,1/($X$2*AD$8*(1+AC$1017+AF1055/AE1055))))/SQRT(Sum_Sq($X$2*AF1055*AD$8,1)),                   $AQ$2*SQRT(Sum_Sq($AH$2/(1+1/$A1055)+AF1055*( 1/(AC$1017+1+AF1055/AE1055)-1)/(1+($X$2*AF1055*AD$8)^2), (AF1055^2*AD$8*$X$2+1/($X$2*AD$8*(AC$1017+1+AF1055/AE1055           )))/(1+($X$2*AF1055*AD$8)^2))),           V_rtHz(AE1055)/($X$2*AD$8*(AE1055*AC$1017+AE1055+AF1055)),V_rtHz(AF1055)*SQRT(Sum_Sq(AE1055*AD$8*$X$2*AC$1017,1))/($X$2*AD$8*(AE1055*AC$1017+AE1055+AF1055))))/SQRT(Sum_Sq(1/(1+$A1055)+$AC$2/$I$2-1/(1+(1+AF1055/AE1055)/AC$1017),$X$2/$I$2)),IF(AF1056&lt;0,"A",AC1056))</f>
        <v>6.8999873503524691E-6</v>
      </c>
      <c r="AE1055" s="13">
        <f t="shared" si="278"/>
        <v>19489.640113751306</v>
      </c>
      <c r="AF1055" s="12">
        <f t="shared" si="302"/>
        <v>159666.41021199743</v>
      </c>
      <c r="AG1055" s="13"/>
      <c r="AH1055" s="13">
        <f>IF(AK1055&gt;0,SQRT(Sum_Sq($AI$2,V_rtHz($AH$2)/(1+1/$A1055),V_rtHz($AH$2*$A1055)/(1+$A1055),$AN$2*$AH$2/(1+1/$A1055),$AM$2*SQRT(Sum_Sq(AK1055,1/($X$2*AI$8*(1+AH$1017+AK1055/AJ1055))))/SQRT(Sum_Sq($X$2*AK1055*AI$8,1)),                   $AQ$2*SQRT(Sum_Sq($AH$2/(1+1/$A1055)+AK1055*( 1/(AH$1017+1+AK1055/AJ1055)-1)/(1+($X$2*AK1055*AI$8)^2), (AK1055^2*AI$8*$X$2+1/($X$2*AI$8*(AH$1017+1+AK1055/AJ1055           )))/(1+($X$2*AK1055*AI$8)^2))),           V_rtHz(AJ1055)/($X$2*AI$8*(AJ1055*AH$1017+AJ1055+AK1055)),V_rtHz(AK1055)*SQRT(Sum_Sq(AJ1055*AI$8*$X$2*AH$1017,1))/($X$2*AI$8*(AJ1055*AH$1017+AJ1055+AK1055))))/SQRT(Sum_Sq(1/(1+$A1055)+$AC$2/$I$2-1/(1+(1+AK1055/AJ1055)/AH$1017),$X$2/$I$2)),IF(AK1056&lt;0,"A",AH1056))</f>
        <v>1.162173731664437E-5</v>
      </c>
      <c r="AI1055" s="13"/>
      <c r="AJ1055" s="13">
        <f t="shared" si="279"/>
        <v>17940.919220010015</v>
      </c>
      <c r="AK1055" s="12">
        <f t="shared" si="303"/>
        <v>548495.02162726969</v>
      </c>
      <c r="AM1055" s="13">
        <f>IF(AP1055&gt;0,SQRT(Sum_Sq($AI$2,V_rtHz($AH$2)/(1+1/$A1055),V_rtHz($AH$2*$A1055)/(1+$A1055),$AN$2*$AH$2/(1+1/$A1055),$AM$2*SQRT(Sum_Sq(AP1055,1/($X$2*AN$8*(1+AM$1017+AP1055/AO1055))))/SQRT(Sum_Sq($X$2*AP1055*AN$8,1)),                   $AQ$2*SQRT(Sum_Sq($AH$2/(1+1/$A1055)+AP1055*( 1/(AM$1017+1+AP1055/AO1055)-1)/(1+($X$2*AP1055*AN$8)^2), (AP1055^2*AN$8*$X$2+1/($X$2*AN$8*(AM$1017+1+AP1055/AO1055           )))/(1+($X$2*AP1055*AN$8)^2))),           V_rtHz(AO1055)/($X$2*AN$8*(AO1055*AM$1017+AO1055+AP1055)),V_rtHz(AP1055)*SQRT(Sum_Sq(AO1055*AN$8*$X$2*AM$1017,1))/($X$2*AN$8*(AO1055*AM$1017+AO1055+AP1055))))/SQRT(Sum_Sq(1/(1+$A1055)+$AC$2/$I$2-1/(1+(1+AP1055/AO1055)/AM$1017),$X$2/$I$2)),IF(AP1056&lt;0,"A",AM1056))</f>
        <v>2.0362828774768671E-5</v>
      </c>
      <c r="AO1055" s="13">
        <f t="shared" si="280"/>
        <v>17545.3625312228</v>
      </c>
      <c r="AP1055" s="12">
        <f t="shared" si="304"/>
        <v>1773597.3638326076</v>
      </c>
      <c r="AR1055" s="13">
        <f t="shared" si="281"/>
        <v>69887291.180198371</v>
      </c>
      <c r="AS1055" s="13">
        <f t="shared" si="282"/>
        <v>-1.3197843103032825E-5</v>
      </c>
      <c r="AV1055" s="13"/>
      <c r="AW1055" s="13">
        <f t="shared" si="283"/>
        <v>39300511.936236553</v>
      </c>
      <c r="AX1055" s="13">
        <f t="shared" si="284"/>
        <v>-4.1737288546121868E-5</v>
      </c>
      <c r="AZ1055" s="13"/>
      <c r="BA1055" s="13"/>
      <c r="BB1055" s="13">
        <f t="shared" si="285"/>
        <v>22100301.962882396</v>
      </c>
      <c r="BC1055" s="13">
        <f t="shared" si="286"/>
        <v>-1.3200534072323075E-4</v>
      </c>
      <c r="BD1055" s="13"/>
      <c r="BE1055" s="13"/>
      <c r="BG1055" s="13">
        <f t="shared" si="287"/>
        <v>12427913.092914158</v>
      </c>
      <c r="BH1055" s="13">
        <f t="shared" si="288"/>
        <v>-4.1764212746199096E-4</v>
      </c>
      <c r="BI1055" s="13"/>
      <c r="BL1055" s="13">
        <f t="shared" si="289"/>
        <v>6988729.1180198397</v>
      </c>
      <c r="BM1055" s="13">
        <f t="shared" si="290"/>
        <v>-1.3227504242695543E-3</v>
      </c>
      <c r="BP1055" s="13"/>
      <c r="BQ1055" s="13">
        <f t="shared" si="291"/>
        <v>99.633300000000006</v>
      </c>
      <c r="BR1055" s="13">
        <f t="shared" si="292"/>
        <v>108.99</v>
      </c>
      <c r="BT1055" s="13"/>
      <c r="BU1055" s="13"/>
      <c r="BV1055" s="13">
        <f t="shared" si="293"/>
        <v>31.50681587988543</v>
      </c>
      <c r="BW1055" s="13">
        <f t="shared" si="294"/>
        <v>344.65664218175152</v>
      </c>
      <c r="CA1055" s="13">
        <f t="shared" si="295"/>
        <v>9.9633299999999991</v>
      </c>
      <c r="CB1055" s="13">
        <f t="shared" si="296"/>
        <v>1089.9000000000001</v>
      </c>
    </row>
    <row r="1056" spans="1:80" x14ac:dyDescent="0.3">
      <c r="A1056" s="13">
        <f t="shared" si="272"/>
        <v>1.7864875748520506E-5</v>
      </c>
      <c r="C1056" s="13" t="str">
        <f>IF(F1056&gt;0,SQRT(Sum_Sq($AI$2,V_rtHz($AH$2)/(1+1/$A1056),V_rtHz($AH$2*$A1056)/(1+$A1056),$AN$2*$AH$2/(1+1/$A1056),$AM$2*SQRT(Sum_Sq(F1056,1/($X$2*D$8*(1+C$1017+F1056/E1056))))/SQRT(Sum_Sq($X$2*F1056*D$8,1)),                   $AQ$2*SQRT(Sum_Sq($AH$2/(1+1/$A1056)+F1056*( 1/(C$1017+1+F1056/E1056)-1)/(1+($X$2*F1056*D$8)^2), (F1056^2*D$8*$X$2+1/($X$2*D$8*(C$1017+1+F1056/E1056           )))/(1+($X$2*F1056*D$8)^2))),           V_rtHz(E1056)/($X$2*D$8*(E1056*C$1017+E1056+F1056)),V_rtHz(F1056)*SQRT(Sum_Sq(E1056*D$8*$X$2*C$1017,1))/($X$2*D$8*(E1056*C$1017+E1056+F1056))))/SQRT(Sum_Sq(1/(1+$A1056)+$AC$2/$I$2-1/(1+(1+F1056/E1056)/C$1017),$X$2/$I$2)),IF(F1057&lt;0,"A",C1057))</f>
        <v>A</v>
      </c>
      <c r="E1056" s="13">
        <f t="shared" si="273"/>
        <v>-1</v>
      </c>
      <c r="F1056" s="12">
        <f t="shared" si="297"/>
        <v>-2</v>
      </c>
      <c r="H1056" s="13" t="str">
        <f>IF(K1056&gt;0,SQRT(Sum_Sq($AI$2,V_rtHz($AH$2)/(1+1/$A1056),V_rtHz($AH$2*$A1056)/(1+$A1056),$AN$2*$AH$2/(1+1/$A1056),$AM$2*SQRT(Sum_Sq(K1056,1/($X$2*I$8*(1+H$1017+K1056/J1056))))/SQRT(Sum_Sq($X$2*K1056*I$8,1)),                   $AQ$2*SQRT(Sum_Sq($AH$2/(1+1/$A1056)+K1056*( 1/(H$1017+1+K1056/J1056)-1)/(1+($X$2*K1056*I$8)^2), (K1056^2*I$8*$X$2+1/($X$2*I$8*(H$1017+1+K1056/J1056           )))/(1+($X$2*K1056*I$8)^2))),           V_rtHz(J1056)/($X$2*I$8*(J1056*H$1017+J1056+K1056)),V_rtHz(K1056)*SQRT(Sum_Sq(J1056*I$8*$X$2*H$1017,1))/($X$2*I$8*(J1056*H$1017+J1056+K1056))))/SQRT(Sum_Sq(1/(1+$A1056)+$AC$2/$I$2-1/(1+(1+K1056/J1056)/H$1017),$X$2/$I$2)),IF(K1057&lt;0,"A",H1057))</f>
        <v>A</v>
      </c>
      <c r="J1056" s="13">
        <f t="shared" si="274"/>
        <v>-1</v>
      </c>
      <c r="K1056" s="12">
        <f t="shared" si="298"/>
        <v>-2</v>
      </c>
      <c r="M1056" s="13" t="str">
        <f>IF(P1056&gt;0,SQRT(Sum_Sq($AI$2,V_rtHz($AH$2)/(1+1/$A1056),V_rtHz($AH$2*$A1056)/(1+$A1056),$AN$2*$AH$2/(1+1/$A1056),$AM$2*SQRT(Sum_Sq(P1056,1/($X$2*N$8*(1+M$1017+P1056/O1056))))/SQRT(Sum_Sq($X$2*P1056*N$8,1)),                   $AQ$2*SQRT(Sum_Sq($AH$2/(1+1/$A1056)+P1056*( 1/(M$1017+1+P1056/O1056)-1)/(1+($X$2*P1056*N$8)^2), (P1056^2*N$8*$X$2+1/($X$2*N$8*(M$1017+1+P1056/O1056           )))/(1+($X$2*P1056*N$8)^2))),           V_rtHz(O1056)/($X$2*N$8*(O1056*M$1017+O1056+P1056)),V_rtHz(P1056)*SQRT(Sum_Sq(O1056*N$8*$X$2*M$1017,1))/($X$2*N$8*(O1056*M$1017+O1056+P1056))))/SQRT(Sum_Sq(1/(1+$A1056)+$AC$2/$I$2-1/(1+(1+P1056/O1056)/M$1017),$X$2/$I$2)),IF(P1057&lt;0,"A",M1057))</f>
        <v>A</v>
      </c>
      <c r="O1056" s="13">
        <f t="shared" si="275"/>
        <v>-1</v>
      </c>
      <c r="P1056" s="12">
        <f t="shared" si="299"/>
        <v>-2</v>
      </c>
      <c r="R1056" s="13" t="str">
        <f>IF(U1056&gt;0,SQRT(Sum_Sq($AI$2,V_rtHz($AH$2)/(1+1/$A1056),V_rtHz($AH$2*$A1056)/(1+$A1056),$AN$2*$AH$2/(1+1/$A1056),$AM$2*SQRT(Sum_Sq(U1056,1/($X$2*S$8*(1+R$1017+U1056/T1056))))/SQRT(Sum_Sq($X$2*U1056*S$8,1)),                   $AQ$2*SQRT(Sum_Sq($AH$2/(1+1/$A1056)+U1056*( 1/(R$1017+1+U1056/T1056)-1)/(1+($X$2*U1056*S$8)^2), (U1056^2*S$8*$X$2+1/($X$2*S$8*(R$1017+1+U1056/T1056           )))/(1+($X$2*U1056*S$8)^2))),           V_rtHz(T1056)/($X$2*S$8*(T1056*R$1017+T1056+U1056)),V_rtHz(U1056)*SQRT(Sum_Sq(T1056*S$8*$X$2*R$1017,1))/($X$2*S$8*(T1056*R$1017+T1056+U1056))))/SQRT(Sum_Sq(1/(1+$A1056)+$AC$2/$I$2-1/(1+(1+U1056/T1056)/R$1017),$X$2/$I$2)),IF(U1057&lt;0,"A",R1057))</f>
        <v>A</v>
      </c>
      <c r="T1056" s="13">
        <f t="shared" si="276"/>
        <v>-1</v>
      </c>
      <c r="U1056" s="12">
        <f t="shared" si="300"/>
        <v>-2</v>
      </c>
      <c r="X1056" s="13" t="str">
        <f>IF(AA1056&gt;0,SQRT(Sum_Sq($AI$2,V_rtHz($AH$2)/(1+1/$A1056),V_rtHz($AH$2*$A1056)/(1+$A1056),$AN$2*$AH$2/(1+1/$A1056),$AM$2*SQRT(Sum_Sq(AA1056,1/($X$2*Y$8*(1+X$1017+AA1056/Z1056))))/SQRT(Sum_Sq($X$2*AA1056*Y$8,1)),                   $AQ$2*SQRT(Sum_Sq($AH$2/(1+1/$A1056)+AA1056*( 1/(X$1017+1+AA1056/Z1056)-1)/(1+($X$2*AA1056*Y$8)^2), (AA1056^2*Y$8*$X$2+1/($X$2*Y$8*(X$1017+1+AA1056/Z1056           )))/(1+($X$2*AA1056*Y$8)^2))),           V_rtHz(Z1056)/($X$2*Y$8*(Z1056*X$1017+Z1056+AA1056)),V_rtHz(AA1056)*SQRT(Sum_Sq(Z1056*Y$8*$X$2*X$1017,1))/($X$2*Y$8*(Z1056*X$1017+Z1056+AA1056))))/SQRT(Sum_Sq(1/(1+$A1056)+$AC$2/$I$2-1/(1+(1+AA1056/Z1056)/X$1017),$X$2/$I$2)),IF(AA1057&lt;0,"A",X1057))</f>
        <v>A</v>
      </c>
      <c r="Z1056" s="13">
        <f t="shared" si="277"/>
        <v>-1</v>
      </c>
      <c r="AA1056" s="12">
        <f t="shared" si="301"/>
        <v>-2</v>
      </c>
      <c r="AC1056" s="13">
        <f>IF(AF1056&gt;0,SQRT(Sum_Sq($AI$2,V_rtHz($AH$2)/(1+1/$A1056),V_rtHz($AH$2*$A1056)/(1+$A1056),$AN$2*$AH$2/(1+1/$A1056),$AM$2*SQRT(Sum_Sq(AF1056,1/($X$2*AD$8*(1+AC$1017+AF1056/AE1056))))/SQRT(Sum_Sq($X$2*AF1056*AD$8,1)),                   $AQ$2*SQRT(Sum_Sq($AH$2/(1+1/$A1056)+AF1056*( 1/(AC$1017+1+AF1056/AE1056)-1)/(1+($X$2*AF1056*AD$8)^2), (AF1056^2*AD$8*$X$2+1/($X$2*AD$8*(AC$1017+1+AF1056/AE1056           )))/(1+($X$2*AF1056*AD$8)^2))),           V_rtHz(AE1056)/($X$2*AD$8*(AE1056*AC$1017+AE1056+AF1056)),V_rtHz(AF1056)*SQRT(Sum_Sq(AE1056*AD$8*$X$2*AC$1017,1))/($X$2*AD$8*(AE1056*AC$1017+AE1056+AF1056))))/SQRT(Sum_Sq(1/(1+$A1056)+$AC$2/$I$2-1/(1+(1+AF1056/AE1056)/AC$1017),$X$2/$I$2)),IF(AF1057&lt;0,"A",AC1057))</f>
        <v>6.8998436258992277E-6</v>
      </c>
      <c r="AE1056" s="13">
        <f t="shared" si="278"/>
        <v>19488.832592124032</v>
      </c>
      <c r="AF1056" s="12">
        <f t="shared" si="302"/>
        <v>159673.02600485139</v>
      </c>
      <c r="AG1056" s="13"/>
      <c r="AH1056" s="13">
        <f>IF(AK1056&gt;0,SQRT(Sum_Sq($AI$2,V_rtHz($AH$2)/(1+1/$A1056),V_rtHz($AH$2*$A1056)/(1+$A1056),$AN$2*$AH$2/(1+1/$A1056),$AM$2*SQRT(Sum_Sq(AK1056,1/($X$2*AI$8*(1+AH$1017+AK1056/AJ1056))))/SQRT(Sum_Sq($X$2*AK1056*AI$8,1)),                   $AQ$2*SQRT(Sum_Sq($AH$2/(1+1/$A1056)+AK1056*( 1/(AH$1017+1+AK1056/AJ1056)-1)/(1+($X$2*AK1056*AI$8)^2), (AK1056^2*AI$8*$X$2+1/($X$2*AI$8*(AH$1017+1+AK1056/AJ1056           )))/(1+($X$2*AK1056*AI$8)^2))),           V_rtHz(AJ1056)/($X$2*AI$8*(AJ1056*AH$1017+AJ1056+AK1056)),V_rtHz(AK1056)*SQRT(Sum_Sq(AJ1056*AI$8*$X$2*AH$1017,1))/($X$2*AI$8*(AJ1056*AH$1017+AJ1056+AK1056))))/SQRT(Sum_Sq(1/(1+$A1056)+$AC$2/$I$2-1/(1+(1+AK1056/AJ1056)/AH$1017),$X$2/$I$2)),IF(AK1057&lt;0,"A",AH1057))</f>
        <v>1.1621556759134228E-5</v>
      </c>
      <c r="AI1056" s="13"/>
      <c r="AJ1056" s="13">
        <f t="shared" si="279"/>
        <v>17940.347094439319</v>
      </c>
      <c r="AK1056" s="12">
        <f t="shared" si="303"/>
        <v>548512.51337509486</v>
      </c>
      <c r="AM1056" s="13">
        <f>IF(AP1056&gt;0,SQRT(Sum_Sq($AI$2,V_rtHz($AH$2)/(1+1/$A1056),V_rtHz($AH$2*$A1056)/(1+$A1056),$AN$2*$AH$2/(1+1/$A1056),$AM$2*SQRT(Sum_Sq(AP1056,1/($X$2*AN$8*(1+AM$1017+AP1056/AO1056))))/SQRT(Sum_Sq($X$2*AP1056*AN$8,1)),                   $AQ$2*SQRT(Sum_Sq($AH$2/(1+1/$A1056)+AP1056*( 1/(AM$1017+1+AP1056/AO1056)-1)/(1+($X$2*AP1056*AN$8)^2), (AP1056^2*AN$8*$X$2+1/($X$2*AN$8*(AM$1017+1+AP1056/AO1056           )))/(1+($X$2*AP1056*AN$8)^2))),           V_rtHz(AO1056)/($X$2*AN$8*(AO1056*AM$1017+AO1056+AP1056)),V_rtHz(AP1056)*SQRT(Sum_Sq(AO1056*AN$8*$X$2*AM$1017,1))/($X$2*AN$8*(AO1056*AM$1017+AO1056+AP1056))))/SQRT(Sum_Sq(1/(1+$A1056)+$AC$2/$I$2-1/(1+(1+AP1056/AO1056)/AM$1017),$X$2/$I$2)),IF(AP1057&lt;0,"A",AM1057))</f>
        <v>2.0362535957131377E-5</v>
      </c>
      <c r="AO1056" s="13">
        <f t="shared" si="280"/>
        <v>17544.839669934408</v>
      </c>
      <c r="AP1056" s="12">
        <f t="shared" si="304"/>
        <v>1773650.2195679799</v>
      </c>
      <c r="AR1056" s="13">
        <f t="shared" si="281"/>
        <v>69887291.180198371</v>
      </c>
      <c r="AS1056" s="13">
        <f t="shared" si="282"/>
        <v>-1.3197847261643085E-5</v>
      </c>
      <c r="AV1056" s="13"/>
      <c r="AW1056" s="13">
        <f t="shared" si="283"/>
        <v>39300511.936236553</v>
      </c>
      <c r="AX1056" s="13">
        <f t="shared" si="284"/>
        <v>-4.1737330136326571E-5</v>
      </c>
      <c r="AZ1056" s="13"/>
      <c r="BA1056" s="13"/>
      <c r="BB1056" s="13">
        <f t="shared" si="285"/>
        <v>22100301.962882396</v>
      </c>
      <c r="BC1056" s="13">
        <f t="shared" si="286"/>
        <v>-1.3200575675503771E-4</v>
      </c>
      <c r="BD1056" s="13"/>
      <c r="BE1056" s="13"/>
      <c r="BG1056" s="13">
        <f t="shared" si="287"/>
        <v>12427913.092914158</v>
      </c>
      <c r="BH1056" s="13">
        <f t="shared" si="288"/>
        <v>-4.1764629188742984E-4</v>
      </c>
      <c r="BI1056" s="13"/>
      <c r="BL1056" s="13">
        <f t="shared" si="289"/>
        <v>6988729.1180198397</v>
      </c>
      <c r="BM1056" s="13">
        <f t="shared" si="290"/>
        <v>-1.3227921988114451E-3</v>
      </c>
      <c r="BP1056" s="13"/>
      <c r="BQ1056" s="13">
        <f t="shared" si="291"/>
        <v>99.633300000000006</v>
      </c>
      <c r="BR1056" s="13">
        <f t="shared" si="292"/>
        <v>108.98999999999998</v>
      </c>
      <c r="BT1056" s="13"/>
      <c r="BU1056" s="13"/>
      <c r="BV1056" s="13">
        <f t="shared" si="293"/>
        <v>31.50681587988543</v>
      </c>
      <c r="BW1056" s="13">
        <f t="shared" si="294"/>
        <v>344.65664218175147</v>
      </c>
      <c r="CA1056" s="13">
        <f t="shared" si="295"/>
        <v>9.9633299999999991</v>
      </c>
      <c r="CB1056" s="13">
        <f t="shared" si="296"/>
        <v>1089.9000000000001</v>
      </c>
    </row>
    <row r="1057" spans="1:80" x14ac:dyDescent="0.3">
      <c r="A1057" s="13">
        <f t="shared" si="272"/>
        <v>1.8113400926196025E-5</v>
      </c>
      <c r="C1057" s="13" t="str">
        <f>IF(F1057&gt;0,SQRT(Sum_Sq($AI$2,V_rtHz($AH$2)/(1+1/$A1057),V_rtHz($AH$2*$A1057)/(1+$A1057),$AN$2*$AH$2/(1+1/$A1057),$AM$2*SQRT(Sum_Sq(F1057,1/($X$2*D$8*(1+C$1017+F1057/E1057))))/SQRT(Sum_Sq($X$2*F1057*D$8,1)),                   $AQ$2*SQRT(Sum_Sq($AH$2/(1+1/$A1057)+F1057*( 1/(C$1017+1+F1057/E1057)-1)/(1+($X$2*F1057*D$8)^2), (F1057^2*D$8*$X$2+1/($X$2*D$8*(C$1017+1+F1057/E1057           )))/(1+($X$2*F1057*D$8)^2))),           V_rtHz(E1057)/($X$2*D$8*(E1057*C$1017+E1057+F1057)),V_rtHz(F1057)*SQRT(Sum_Sq(E1057*D$8*$X$2*C$1017,1))/($X$2*D$8*(E1057*C$1017+E1057+F1057))))/SQRT(Sum_Sq(1/(1+$A1057)+$AC$2/$I$2-1/(1+(1+F1057/E1057)/C$1017),$X$2/$I$2)),IF(F1058&lt;0,"A",C1058))</f>
        <v>A</v>
      </c>
      <c r="E1057" s="13">
        <f t="shared" si="273"/>
        <v>-1</v>
      </c>
      <c r="F1057" s="12">
        <f t="shared" si="297"/>
        <v>-2</v>
      </c>
      <c r="H1057" s="13" t="str">
        <f>IF(K1057&gt;0,SQRT(Sum_Sq($AI$2,V_rtHz($AH$2)/(1+1/$A1057),V_rtHz($AH$2*$A1057)/(1+$A1057),$AN$2*$AH$2/(1+1/$A1057),$AM$2*SQRT(Sum_Sq(K1057,1/($X$2*I$8*(1+H$1017+K1057/J1057))))/SQRT(Sum_Sq($X$2*K1057*I$8,1)),                   $AQ$2*SQRT(Sum_Sq($AH$2/(1+1/$A1057)+K1057*( 1/(H$1017+1+K1057/J1057)-1)/(1+($X$2*K1057*I$8)^2), (K1057^2*I$8*$X$2+1/($X$2*I$8*(H$1017+1+K1057/J1057           )))/(1+($X$2*K1057*I$8)^2))),           V_rtHz(J1057)/($X$2*I$8*(J1057*H$1017+J1057+K1057)),V_rtHz(K1057)*SQRT(Sum_Sq(J1057*I$8*$X$2*H$1017,1))/($X$2*I$8*(J1057*H$1017+J1057+K1057))))/SQRT(Sum_Sq(1/(1+$A1057)+$AC$2/$I$2-1/(1+(1+K1057/J1057)/H$1017),$X$2/$I$2)),IF(K1058&lt;0,"A",H1058))</f>
        <v>A</v>
      </c>
      <c r="J1057" s="13">
        <f t="shared" si="274"/>
        <v>-1</v>
      </c>
      <c r="K1057" s="12">
        <f t="shared" si="298"/>
        <v>-2</v>
      </c>
      <c r="M1057" s="13" t="str">
        <f>IF(P1057&gt;0,SQRT(Sum_Sq($AI$2,V_rtHz($AH$2)/(1+1/$A1057),V_rtHz($AH$2*$A1057)/(1+$A1057),$AN$2*$AH$2/(1+1/$A1057),$AM$2*SQRT(Sum_Sq(P1057,1/($X$2*N$8*(1+M$1017+P1057/O1057))))/SQRT(Sum_Sq($X$2*P1057*N$8,1)),                   $AQ$2*SQRT(Sum_Sq($AH$2/(1+1/$A1057)+P1057*( 1/(M$1017+1+P1057/O1057)-1)/(1+($X$2*P1057*N$8)^2), (P1057^2*N$8*$X$2+1/($X$2*N$8*(M$1017+1+P1057/O1057           )))/(1+($X$2*P1057*N$8)^2))),           V_rtHz(O1057)/($X$2*N$8*(O1057*M$1017+O1057+P1057)),V_rtHz(P1057)*SQRT(Sum_Sq(O1057*N$8*$X$2*M$1017,1))/($X$2*N$8*(O1057*M$1017+O1057+P1057))))/SQRT(Sum_Sq(1/(1+$A1057)+$AC$2/$I$2-1/(1+(1+P1057/O1057)/M$1017),$X$2/$I$2)),IF(P1058&lt;0,"A",M1058))</f>
        <v>A</v>
      </c>
      <c r="O1057" s="13">
        <f t="shared" si="275"/>
        <v>-1</v>
      </c>
      <c r="P1057" s="12">
        <f t="shared" si="299"/>
        <v>-2</v>
      </c>
      <c r="R1057" s="13" t="str">
        <f>IF(U1057&gt;0,SQRT(Sum_Sq($AI$2,V_rtHz($AH$2)/(1+1/$A1057),V_rtHz($AH$2*$A1057)/(1+$A1057),$AN$2*$AH$2/(1+1/$A1057),$AM$2*SQRT(Sum_Sq(U1057,1/($X$2*S$8*(1+R$1017+U1057/T1057))))/SQRT(Sum_Sq($X$2*U1057*S$8,1)),                   $AQ$2*SQRT(Sum_Sq($AH$2/(1+1/$A1057)+U1057*( 1/(R$1017+1+U1057/T1057)-1)/(1+($X$2*U1057*S$8)^2), (U1057^2*S$8*$X$2+1/($X$2*S$8*(R$1017+1+U1057/T1057           )))/(1+($X$2*U1057*S$8)^2))),           V_rtHz(T1057)/($X$2*S$8*(T1057*R$1017+T1057+U1057)),V_rtHz(U1057)*SQRT(Sum_Sq(T1057*S$8*$X$2*R$1017,1))/($X$2*S$8*(T1057*R$1017+T1057+U1057))))/SQRT(Sum_Sq(1/(1+$A1057)+$AC$2/$I$2-1/(1+(1+U1057/T1057)/R$1017),$X$2/$I$2)),IF(U1058&lt;0,"A",R1058))</f>
        <v>A</v>
      </c>
      <c r="T1057" s="13">
        <f t="shared" si="276"/>
        <v>-1</v>
      </c>
      <c r="U1057" s="12">
        <f t="shared" si="300"/>
        <v>-2</v>
      </c>
      <c r="X1057" s="13" t="str">
        <f>IF(AA1057&gt;0,SQRT(Sum_Sq($AI$2,V_rtHz($AH$2)/(1+1/$A1057),V_rtHz($AH$2*$A1057)/(1+$A1057),$AN$2*$AH$2/(1+1/$A1057),$AM$2*SQRT(Sum_Sq(AA1057,1/($X$2*Y$8*(1+X$1017+AA1057/Z1057))))/SQRT(Sum_Sq($X$2*AA1057*Y$8,1)),                   $AQ$2*SQRT(Sum_Sq($AH$2/(1+1/$A1057)+AA1057*( 1/(X$1017+1+AA1057/Z1057)-1)/(1+($X$2*AA1057*Y$8)^2), (AA1057^2*Y$8*$X$2+1/($X$2*Y$8*(X$1017+1+AA1057/Z1057           )))/(1+($X$2*AA1057*Y$8)^2))),           V_rtHz(Z1057)/($X$2*Y$8*(Z1057*X$1017+Z1057+AA1057)),V_rtHz(AA1057)*SQRT(Sum_Sq(Z1057*Y$8*$X$2*X$1017,1))/($X$2*Y$8*(Z1057*X$1017+Z1057+AA1057))))/SQRT(Sum_Sq(1/(1+$A1057)+$AC$2/$I$2-1/(1+(1+AA1057/Z1057)/X$1017),$X$2/$I$2)),IF(AA1058&lt;0,"A",X1058))</f>
        <v>A</v>
      </c>
      <c r="Z1057" s="13">
        <f t="shared" si="277"/>
        <v>-1</v>
      </c>
      <c r="AA1057" s="12">
        <f t="shared" si="301"/>
        <v>-2</v>
      </c>
      <c r="AC1057" s="13">
        <f>IF(AF1057&gt;0,SQRT(Sum_Sq($AI$2,V_rtHz($AH$2)/(1+1/$A1057),V_rtHz($AH$2*$A1057)/(1+$A1057),$AN$2*$AH$2/(1+1/$A1057),$AM$2*SQRT(Sum_Sq(AF1057,1/($X$2*AD$8*(1+AC$1017+AF1057/AE1057))))/SQRT(Sum_Sq($X$2*AF1057*AD$8,1)),                   $AQ$2*SQRT(Sum_Sq($AH$2/(1+1/$A1057)+AF1057*( 1/(AC$1017+1+AF1057/AE1057)-1)/(1+($X$2*AF1057*AD$8)^2), (AF1057^2*AD$8*$X$2+1/($X$2*AD$8*(AC$1017+1+AF1057/AE1057           )))/(1+($X$2*AF1057*AD$8)^2))),           V_rtHz(AE1057)/($X$2*AD$8*(AE1057*AC$1017+AE1057+AF1057)),V_rtHz(AF1057)*SQRT(Sum_Sq(AE1057*AD$8*$X$2*AC$1017,1))/($X$2*AD$8*(AE1057*AC$1017+AE1057+AF1057))))/SQRT(Sum_Sq(1/(1+$A1057)+$AC$2/$I$2-1/(1+(1+AF1057/AE1057)/AC$1017),$X$2/$I$2)),IF(AF1058&lt;0,"A",AC1058))</f>
        <v>6.899697925546588E-6</v>
      </c>
      <c r="AE1057" s="13">
        <f t="shared" si="278"/>
        <v>19488.013982633973</v>
      </c>
      <c r="AF1057" s="12">
        <f t="shared" si="302"/>
        <v>159679.73319700093</v>
      </c>
      <c r="AG1057" s="13"/>
      <c r="AH1057" s="13">
        <f>IF(AK1057&gt;0,SQRT(Sum_Sq($AI$2,V_rtHz($AH$2)/(1+1/$A1057),V_rtHz($AH$2*$A1057)/(1+$A1057),$AN$2*$AH$2/(1+1/$A1057),$AM$2*SQRT(Sum_Sq(AK1057,1/($X$2*AI$8*(1+AH$1017+AK1057/AJ1057))))/SQRT(Sum_Sq($X$2*AK1057*AI$8,1)),                   $AQ$2*SQRT(Sum_Sq($AH$2/(1+1/$A1057)+AK1057*( 1/(AH$1017+1+AK1057/AJ1057)-1)/(1+($X$2*AK1057*AI$8)^2), (AK1057^2*AI$8*$X$2+1/($X$2*AI$8*(AH$1017+1+AK1057/AJ1057           )))/(1+($X$2*AK1057*AI$8)^2))),           V_rtHz(AJ1057)/($X$2*AI$8*(AJ1057*AH$1017+AJ1057+AK1057)),V_rtHz(AK1057)*SQRT(Sum_Sq(AJ1057*AI$8*$X$2*AH$1017,1))/($X$2*AI$8*(AJ1057*AH$1017+AJ1057+AK1057))))/SQRT(Sum_Sq(1/(1+$A1057)+$AC$2/$I$2-1/(1+(1+AK1057/AJ1057)/AH$1017),$X$2/$I$2)),IF(AK1058&lt;0,"A",AH1058))</f>
        <v>1.1621373711181986E-5</v>
      </c>
      <c r="AI1057" s="13"/>
      <c r="AJ1057" s="13">
        <f t="shared" si="279"/>
        <v>17939.767085480762</v>
      </c>
      <c r="AK1057" s="12">
        <f t="shared" si="303"/>
        <v>548530.24728268245</v>
      </c>
      <c r="AM1057" s="13">
        <f>IF(AP1057&gt;0,SQRT(Sum_Sq($AI$2,V_rtHz($AH$2)/(1+1/$A1057),V_rtHz($AH$2*$A1057)/(1+$A1057),$AN$2*$AH$2/(1+1/$A1057),$AM$2*SQRT(Sum_Sq(AP1057,1/($X$2*AN$8*(1+AM$1017+AP1057/AO1057))))/SQRT(Sum_Sq($X$2*AP1057*AN$8,1)),                   $AQ$2*SQRT(Sum_Sq($AH$2/(1+1/$A1057)+AP1057*( 1/(AM$1017+1+AP1057/AO1057)-1)/(1+($X$2*AP1057*AN$8)^2), (AP1057^2*AN$8*$X$2+1/($X$2*AN$8*(AM$1017+1+AP1057/AO1057           )))/(1+($X$2*AP1057*AN$8)^2))),           V_rtHz(AO1057)/($X$2*AN$8*(AO1057*AM$1017+AO1057+AP1057)),V_rtHz(AP1057)*SQRT(Sum_Sq(AO1057*AN$8*$X$2*AM$1017,1))/($X$2*AN$8*(AO1057*AM$1017+AO1057+AP1057))))/SQRT(Sum_Sq(1/(1+$A1057)+$AC$2/$I$2-1/(1+(1+AP1057/AO1057)/AM$1017),$X$2/$I$2)),IF(AP1058&lt;0,"A",AM1058))</f>
        <v>2.0362239097884543E-5</v>
      </c>
      <c r="AO1057" s="13">
        <f t="shared" si="280"/>
        <v>17544.309598796011</v>
      </c>
      <c r="AP1057" s="12">
        <f t="shared" si="304"/>
        <v>1773703.807358694</v>
      </c>
      <c r="AR1057" s="13">
        <f t="shared" si="281"/>
        <v>69887291.180198371</v>
      </c>
      <c r="AS1057" s="13">
        <f t="shared" si="282"/>
        <v>-1.3197851478108051E-5</v>
      </c>
      <c r="AV1057" s="13"/>
      <c r="AW1057" s="13">
        <f t="shared" si="283"/>
        <v>39300511.936236553</v>
      </c>
      <c r="AX1057" s="13">
        <f t="shared" si="284"/>
        <v>-4.173737230519327E-5</v>
      </c>
      <c r="AZ1057" s="13"/>
      <c r="BA1057" s="13"/>
      <c r="BB1057" s="13">
        <f t="shared" si="285"/>
        <v>22100301.962882396</v>
      </c>
      <c r="BC1057" s="13">
        <f t="shared" si="286"/>
        <v>-1.3200617857710094E-4</v>
      </c>
      <c r="BD1057" s="13"/>
      <c r="BE1057" s="13"/>
      <c r="BG1057" s="13">
        <f t="shared" si="287"/>
        <v>12427913.092914158</v>
      </c>
      <c r="BH1057" s="13">
        <f t="shared" si="288"/>
        <v>-4.1765051433058847E-4</v>
      </c>
      <c r="BI1057" s="13"/>
      <c r="BL1057" s="13">
        <f t="shared" si="289"/>
        <v>6988729.1180198397</v>
      </c>
      <c r="BM1057" s="13">
        <f t="shared" si="290"/>
        <v>-1.322834557189116E-3</v>
      </c>
      <c r="BP1057" s="13"/>
      <c r="BQ1057" s="13">
        <f t="shared" si="291"/>
        <v>99.633300000000006</v>
      </c>
      <c r="BR1057" s="13">
        <f t="shared" si="292"/>
        <v>108.98999999999997</v>
      </c>
      <c r="BT1057" s="13"/>
      <c r="BU1057" s="13"/>
      <c r="BV1057" s="13">
        <f t="shared" si="293"/>
        <v>31.506815879885437</v>
      </c>
      <c r="BW1057" s="13">
        <f t="shared" si="294"/>
        <v>344.65664218175147</v>
      </c>
      <c r="CA1057" s="13">
        <f t="shared" si="295"/>
        <v>9.9633299999999991</v>
      </c>
      <c r="CB1057" s="13">
        <f t="shared" si="296"/>
        <v>1089.9000000000001</v>
      </c>
    </row>
    <row r="1058" spans="1:80" x14ac:dyDescent="0.3">
      <c r="A1058" s="13">
        <f t="shared" si="272"/>
        <v>1.8365383433483465E-5</v>
      </c>
      <c r="C1058" s="13" t="str">
        <f>IF(F1058&gt;0,SQRT(Sum_Sq($AI$2,V_rtHz($AH$2)/(1+1/$A1058),V_rtHz($AH$2*$A1058)/(1+$A1058),$AN$2*$AH$2/(1+1/$A1058),$AM$2*SQRT(Sum_Sq(F1058,1/($X$2*D$8*(1+C$1017+F1058/E1058))))/SQRT(Sum_Sq($X$2*F1058*D$8,1)),                   $AQ$2*SQRT(Sum_Sq($AH$2/(1+1/$A1058)+F1058*( 1/(C$1017+1+F1058/E1058)-1)/(1+($X$2*F1058*D$8)^2), (F1058^2*D$8*$X$2+1/($X$2*D$8*(C$1017+1+F1058/E1058           )))/(1+($X$2*F1058*D$8)^2))),           V_rtHz(E1058)/($X$2*D$8*(E1058*C$1017+E1058+F1058)),V_rtHz(F1058)*SQRT(Sum_Sq(E1058*D$8*$X$2*C$1017,1))/($X$2*D$8*(E1058*C$1017+E1058+F1058))))/SQRT(Sum_Sq(1/(1+$A1058)+$AC$2/$I$2-1/(1+(1+F1058/E1058)/C$1017),$X$2/$I$2)),IF(F1059&lt;0,"A",C1059))</f>
        <v>A</v>
      </c>
      <c r="E1058" s="13">
        <f t="shared" si="273"/>
        <v>-1</v>
      </c>
      <c r="F1058" s="12">
        <f t="shared" si="297"/>
        <v>-2</v>
      </c>
      <c r="H1058" s="13" t="str">
        <f>IF(K1058&gt;0,SQRT(Sum_Sq($AI$2,V_rtHz($AH$2)/(1+1/$A1058),V_rtHz($AH$2*$A1058)/(1+$A1058),$AN$2*$AH$2/(1+1/$A1058),$AM$2*SQRT(Sum_Sq(K1058,1/($X$2*I$8*(1+H$1017+K1058/J1058))))/SQRT(Sum_Sq($X$2*K1058*I$8,1)),                   $AQ$2*SQRT(Sum_Sq($AH$2/(1+1/$A1058)+K1058*( 1/(H$1017+1+K1058/J1058)-1)/(1+($X$2*K1058*I$8)^2), (K1058^2*I$8*$X$2+1/($X$2*I$8*(H$1017+1+K1058/J1058           )))/(1+($X$2*K1058*I$8)^2))),           V_rtHz(J1058)/($X$2*I$8*(J1058*H$1017+J1058+K1058)),V_rtHz(K1058)*SQRT(Sum_Sq(J1058*I$8*$X$2*H$1017,1))/($X$2*I$8*(J1058*H$1017+J1058+K1058))))/SQRT(Sum_Sq(1/(1+$A1058)+$AC$2/$I$2-1/(1+(1+K1058/J1058)/H$1017),$X$2/$I$2)),IF(K1059&lt;0,"A",H1059))</f>
        <v>A</v>
      </c>
      <c r="J1058" s="13">
        <f t="shared" si="274"/>
        <v>-1</v>
      </c>
      <c r="K1058" s="12">
        <f t="shared" si="298"/>
        <v>-2</v>
      </c>
      <c r="M1058" s="13" t="str">
        <f>IF(P1058&gt;0,SQRT(Sum_Sq($AI$2,V_rtHz($AH$2)/(1+1/$A1058),V_rtHz($AH$2*$A1058)/(1+$A1058),$AN$2*$AH$2/(1+1/$A1058),$AM$2*SQRT(Sum_Sq(P1058,1/($X$2*N$8*(1+M$1017+P1058/O1058))))/SQRT(Sum_Sq($X$2*P1058*N$8,1)),                   $AQ$2*SQRT(Sum_Sq($AH$2/(1+1/$A1058)+P1058*( 1/(M$1017+1+P1058/O1058)-1)/(1+($X$2*P1058*N$8)^2), (P1058^2*N$8*$X$2+1/($X$2*N$8*(M$1017+1+P1058/O1058           )))/(1+($X$2*P1058*N$8)^2))),           V_rtHz(O1058)/($X$2*N$8*(O1058*M$1017+O1058+P1058)),V_rtHz(P1058)*SQRT(Sum_Sq(O1058*N$8*$X$2*M$1017,1))/($X$2*N$8*(O1058*M$1017+O1058+P1058))))/SQRT(Sum_Sq(1/(1+$A1058)+$AC$2/$I$2-1/(1+(1+P1058/O1058)/M$1017),$X$2/$I$2)),IF(P1059&lt;0,"A",M1059))</f>
        <v>A</v>
      </c>
      <c r="O1058" s="13">
        <f t="shared" si="275"/>
        <v>-1</v>
      </c>
      <c r="P1058" s="12">
        <f t="shared" si="299"/>
        <v>-2</v>
      </c>
      <c r="R1058" s="13" t="str">
        <f>IF(U1058&gt;0,SQRT(Sum_Sq($AI$2,V_rtHz($AH$2)/(1+1/$A1058),V_rtHz($AH$2*$A1058)/(1+$A1058),$AN$2*$AH$2/(1+1/$A1058),$AM$2*SQRT(Sum_Sq(U1058,1/($X$2*S$8*(1+R$1017+U1058/T1058))))/SQRT(Sum_Sq($X$2*U1058*S$8,1)),                   $AQ$2*SQRT(Sum_Sq($AH$2/(1+1/$A1058)+U1058*( 1/(R$1017+1+U1058/T1058)-1)/(1+($X$2*U1058*S$8)^2), (U1058^2*S$8*$X$2+1/($X$2*S$8*(R$1017+1+U1058/T1058           )))/(1+($X$2*U1058*S$8)^2))),           V_rtHz(T1058)/($X$2*S$8*(T1058*R$1017+T1058+U1058)),V_rtHz(U1058)*SQRT(Sum_Sq(T1058*S$8*$X$2*R$1017,1))/($X$2*S$8*(T1058*R$1017+T1058+U1058))))/SQRT(Sum_Sq(1/(1+$A1058)+$AC$2/$I$2-1/(1+(1+U1058/T1058)/R$1017),$X$2/$I$2)),IF(U1059&lt;0,"A",R1059))</f>
        <v>A</v>
      </c>
      <c r="T1058" s="13">
        <f t="shared" si="276"/>
        <v>-1</v>
      </c>
      <c r="U1058" s="12">
        <f t="shared" si="300"/>
        <v>-2</v>
      </c>
      <c r="X1058" s="13" t="str">
        <f>IF(AA1058&gt;0,SQRT(Sum_Sq($AI$2,V_rtHz($AH$2)/(1+1/$A1058),V_rtHz($AH$2*$A1058)/(1+$A1058),$AN$2*$AH$2/(1+1/$A1058),$AM$2*SQRT(Sum_Sq(AA1058,1/($X$2*Y$8*(1+X$1017+AA1058/Z1058))))/SQRT(Sum_Sq($X$2*AA1058*Y$8,1)),                   $AQ$2*SQRT(Sum_Sq($AH$2/(1+1/$A1058)+AA1058*( 1/(X$1017+1+AA1058/Z1058)-1)/(1+($X$2*AA1058*Y$8)^2), (AA1058^2*Y$8*$X$2+1/($X$2*Y$8*(X$1017+1+AA1058/Z1058           )))/(1+($X$2*AA1058*Y$8)^2))),           V_rtHz(Z1058)/($X$2*Y$8*(Z1058*X$1017+Z1058+AA1058)),V_rtHz(AA1058)*SQRT(Sum_Sq(Z1058*Y$8*$X$2*X$1017,1))/($X$2*Y$8*(Z1058*X$1017+Z1058+AA1058))))/SQRT(Sum_Sq(1/(1+$A1058)+$AC$2/$I$2-1/(1+(1+AA1058/Z1058)/X$1017),$X$2/$I$2)),IF(AA1059&lt;0,"A",X1059))</f>
        <v>A</v>
      </c>
      <c r="Z1058" s="13">
        <f t="shared" si="277"/>
        <v>-1</v>
      </c>
      <c r="AA1058" s="12">
        <f t="shared" si="301"/>
        <v>-2</v>
      </c>
      <c r="AC1058" s="13">
        <f>IF(AF1058&gt;0,SQRT(Sum_Sq($AI$2,V_rtHz($AH$2)/(1+1/$A1058),V_rtHz($AH$2*$A1058)/(1+$A1058),$AN$2*$AH$2/(1+1/$A1058),$AM$2*SQRT(Sum_Sq(AF1058,1/($X$2*AD$8*(1+AC$1017+AF1058/AE1058))))/SQRT(Sum_Sq($X$2*AF1058*AD$8,1)),                   $AQ$2*SQRT(Sum_Sq($AH$2/(1+1/$A1058)+AF1058*( 1/(AC$1017+1+AF1058/AE1058)-1)/(1+($X$2*AF1058*AD$8)^2), (AF1058^2*AD$8*$X$2+1/($X$2*AD$8*(AC$1017+1+AF1058/AE1058           )))/(1+($X$2*AF1058*AD$8)^2))),           V_rtHz(AE1058)/($X$2*AD$8*(AE1058*AC$1017+AE1058+AF1058)),V_rtHz(AF1058)*SQRT(Sum_Sq(AE1058*AD$8*$X$2*AC$1017,1))/($X$2*AD$8*(AE1058*AC$1017+AE1058+AF1058))))/SQRT(Sum_Sq(1/(1+$A1058)+$AC$2/$I$2-1/(1+(1+AF1058/AE1058)/AC$1017),$X$2/$I$2)),IF(AF1059&lt;0,"A",AC1059))</f>
        <v>6.8995502224576274E-6</v>
      </c>
      <c r="AE1058" s="13">
        <f t="shared" si="278"/>
        <v>19487.184135068903</v>
      </c>
      <c r="AF1058" s="12">
        <f t="shared" si="302"/>
        <v>159686.53304231804</v>
      </c>
      <c r="AG1058" s="13"/>
      <c r="AH1058" s="13">
        <f>IF(AK1058&gt;0,SQRT(Sum_Sq($AI$2,V_rtHz($AH$2)/(1+1/$A1058),V_rtHz($AH$2*$A1058)/(1+$A1058),$AN$2*$AH$2/(1+1/$A1058),$AM$2*SQRT(Sum_Sq(AK1058,1/($X$2*AI$8*(1+AH$1017+AK1058/AJ1058))))/SQRT(Sum_Sq($X$2*AK1058*AI$8,1)),                   $AQ$2*SQRT(Sum_Sq($AH$2/(1+1/$A1058)+AK1058*( 1/(AH$1017+1+AK1058/AJ1058)-1)/(1+($X$2*AK1058*AI$8)^2), (AK1058^2*AI$8*$X$2+1/($X$2*AI$8*(AH$1017+1+AK1058/AJ1058           )))/(1+($X$2*AK1058*AI$8)^2))),           V_rtHz(AJ1058)/($X$2*AI$8*(AJ1058*AH$1017+AJ1058+AK1058)),V_rtHz(AK1058)*SQRT(Sum_Sq(AJ1058*AI$8*$X$2*AH$1017,1))/($X$2*AI$8*(AJ1058*AH$1017+AJ1058+AK1058))))/SQRT(Sum_Sq(1/(1+$A1058)+$AC$2/$I$2-1/(1+(1+AK1058/AJ1058)/AH$1017),$X$2/$I$2)),IF(AK1059&lt;0,"A",AH1059))</f>
        <v>1.1621188138735368E-5</v>
      </c>
      <c r="AI1058" s="13"/>
      <c r="AJ1058" s="13">
        <f t="shared" si="279"/>
        <v>17939.179085566258</v>
      </c>
      <c r="AK1058" s="12">
        <f t="shared" si="303"/>
        <v>548548.22668614169</v>
      </c>
      <c r="AM1058" s="13">
        <f>IF(AP1058&gt;0,SQRT(Sum_Sq($AI$2,V_rtHz($AH$2)/(1+1/$A1058),V_rtHz($AH$2*$A1058)/(1+$A1058),$AN$2*$AH$2/(1+1/$A1058),$AM$2*SQRT(Sum_Sq(AP1058,1/($X$2*AN$8*(1+AM$1017+AP1058/AO1058))))/SQRT(Sum_Sq($X$2*AP1058*AN$8,1)),                   $AQ$2*SQRT(Sum_Sq($AH$2/(1+1/$A1058)+AP1058*( 1/(AM$1017+1+AP1058/AO1058)-1)/(1+($X$2*AP1058*AN$8)^2), (AP1058^2*AN$8*$X$2+1/($X$2*AN$8*(AM$1017+1+AP1058/AO1058           )))/(1+($X$2*AP1058*AN$8)^2))),           V_rtHz(AO1058)/($X$2*AN$8*(AO1058*AM$1017+AO1058+AP1058)),V_rtHz(AP1058)*SQRT(Sum_Sq(AO1058*AN$8*$X$2*AM$1017,1))/($X$2*AN$8*(AO1058*AM$1017+AO1058+AP1058))))/SQRT(Sum_Sq(1/(1+$A1058)+$AC$2/$I$2-1/(1+(1+AP1058/AO1058)/AM$1017),$X$2/$I$2)),IF(AP1059&lt;0,"A",AM1059))</f>
        <v>2.0361938141690573E-5</v>
      </c>
      <c r="AO1058" s="13">
        <f t="shared" si="280"/>
        <v>17543.77221928319</v>
      </c>
      <c r="AP1058" s="12">
        <f t="shared" si="304"/>
        <v>1773758.1372984571</v>
      </c>
      <c r="AR1058" s="13">
        <f t="shared" si="281"/>
        <v>69887291.180198371</v>
      </c>
      <c r="AS1058" s="13">
        <f t="shared" si="282"/>
        <v>-1.3197855753232639E-5</v>
      </c>
      <c r="AV1058" s="13"/>
      <c r="AW1058" s="13">
        <f t="shared" si="283"/>
        <v>39300511.936236553</v>
      </c>
      <c r="AX1058" s="13">
        <f t="shared" si="284"/>
        <v>-4.1737415060774342E-5</v>
      </c>
      <c r="AZ1058" s="13"/>
      <c r="BA1058" s="13"/>
      <c r="BB1058" s="13">
        <f t="shared" si="285"/>
        <v>22100301.962882396</v>
      </c>
      <c r="BC1058" s="13">
        <f t="shared" si="286"/>
        <v>-1.3200660627004599E-4</v>
      </c>
      <c r="BD1058" s="13"/>
      <c r="BE1058" s="13"/>
      <c r="BG1058" s="13">
        <f t="shared" si="287"/>
        <v>12427913.092914158</v>
      </c>
      <c r="BH1058" s="13">
        <f t="shared" si="288"/>
        <v>-4.1765479560095198E-4</v>
      </c>
      <c r="BI1058" s="13"/>
      <c r="BL1058" s="13">
        <f t="shared" si="289"/>
        <v>6988729.1180198397</v>
      </c>
      <c r="BM1058" s="13">
        <f t="shared" si="290"/>
        <v>-1.3228775076002733E-3</v>
      </c>
      <c r="BP1058" s="13"/>
      <c r="BQ1058" s="13">
        <f t="shared" si="291"/>
        <v>99.633300000000006</v>
      </c>
      <c r="BR1058" s="13">
        <f t="shared" si="292"/>
        <v>108.98999999999998</v>
      </c>
      <c r="BT1058" s="13"/>
      <c r="BU1058" s="13"/>
      <c r="BV1058" s="13">
        <f t="shared" si="293"/>
        <v>31.50681587988543</v>
      </c>
      <c r="BW1058" s="13">
        <f t="shared" si="294"/>
        <v>344.65664218175141</v>
      </c>
      <c r="CA1058" s="13">
        <f t="shared" si="295"/>
        <v>9.9633299999999974</v>
      </c>
      <c r="CB1058" s="13">
        <f t="shared" si="296"/>
        <v>1089.9000000000001</v>
      </c>
    </row>
    <row r="1059" spans="1:80" x14ac:dyDescent="0.3">
      <c r="A1059" s="13">
        <f t="shared" si="272"/>
        <v>1.8620871366628674E-5</v>
      </c>
      <c r="C1059" s="13" t="str">
        <f>IF(F1059&gt;0,SQRT(Sum_Sq($AI$2,V_rtHz($AH$2)/(1+1/$A1059),V_rtHz($AH$2*$A1059)/(1+$A1059),$AN$2*$AH$2/(1+1/$A1059),$AM$2*SQRT(Sum_Sq(F1059,1/($X$2*D$8*(1+C$1017+F1059/E1059))))/SQRT(Sum_Sq($X$2*F1059*D$8,1)),                   $AQ$2*SQRT(Sum_Sq($AH$2/(1+1/$A1059)+F1059*( 1/(C$1017+1+F1059/E1059)-1)/(1+($X$2*F1059*D$8)^2), (F1059^2*D$8*$X$2+1/($X$2*D$8*(C$1017+1+F1059/E1059           )))/(1+($X$2*F1059*D$8)^2))),           V_rtHz(E1059)/($X$2*D$8*(E1059*C$1017+E1059+F1059)),V_rtHz(F1059)*SQRT(Sum_Sq(E1059*D$8*$X$2*C$1017,1))/($X$2*D$8*(E1059*C$1017+E1059+F1059))))/SQRT(Sum_Sq(1/(1+$A1059)+$AC$2/$I$2-1/(1+(1+F1059/E1059)/C$1017),$X$2/$I$2)),IF(F1060&lt;0,"A",C1060))</f>
        <v>A</v>
      </c>
      <c r="E1059" s="13">
        <f t="shared" si="273"/>
        <v>-1</v>
      </c>
      <c r="F1059" s="12">
        <f t="shared" si="297"/>
        <v>-2</v>
      </c>
      <c r="H1059" s="13" t="str">
        <f>IF(K1059&gt;0,SQRT(Sum_Sq($AI$2,V_rtHz($AH$2)/(1+1/$A1059),V_rtHz($AH$2*$A1059)/(1+$A1059),$AN$2*$AH$2/(1+1/$A1059),$AM$2*SQRT(Sum_Sq(K1059,1/($X$2*I$8*(1+H$1017+K1059/J1059))))/SQRT(Sum_Sq($X$2*K1059*I$8,1)),                   $AQ$2*SQRT(Sum_Sq($AH$2/(1+1/$A1059)+K1059*( 1/(H$1017+1+K1059/J1059)-1)/(1+($X$2*K1059*I$8)^2), (K1059^2*I$8*$X$2+1/($X$2*I$8*(H$1017+1+K1059/J1059           )))/(1+($X$2*K1059*I$8)^2))),           V_rtHz(J1059)/($X$2*I$8*(J1059*H$1017+J1059+K1059)),V_rtHz(K1059)*SQRT(Sum_Sq(J1059*I$8*$X$2*H$1017,1))/($X$2*I$8*(J1059*H$1017+J1059+K1059))))/SQRT(Sum_Sq(1/(1+$A1059)+$AC$2/$I$2-1/(1+(1+K1059/J1059)/H$1017),$X$2/$I$2)),IF(K1060&lt;0,"A",H1060))</f>
        <v>A</v>
      </c>
      <c r="J1059" s="13">
        <f t="shared" si="274"/>
        <v>-1</v>
      </c>
      <c r="K1059" s="12">
        <f t="shared" si="298"/>
        <v>-2</v>
      </c>
      <c r="M1059" s="13" t="str">
        <f>IF(P1059&gt;0,SQRT(Sum_Sq($AI$2,V_rtHz($AH$2)/(1+1/$A1059),V_rtHz($AH$2*$A1059)/(1+$A1059),$AN$2*$AH$2/(1+1/$A1059),$AM$2*SQRT(Sum_Sq(P1059,1/($X$2*N$8*(1+M$1017+P1059/O1059))))/SQRT(Sum_Sq($X$2*P1059*N$8,1)),                   $AQ$2*SQRT(Sum_Sq($AH$2/(1+1/$A1059)+P1059*( 1/(M$1017+1+P1059/O1059)-1)/(1+($X$2*P1059*N$8)^2), (P1059^2*N$8*$X$2+1/($X$2*N$8*(M$1017+1+P1059/O1059           )))/(1+($X$2*P1059*N$8)^2))),           V_rtHz(O1059)/($X$2*N$8*(O1059*M$1017+O1059+P1059)),V_rtHz(P1059)*SQRT(Sum_Sq(O1059*N$8*$X$2*M$1017,1))/($X$2*N$8*(O1059*M$1017+O1059+P1059))))/SQRT(Sum_Sq(1/(1+$A1059)+$AC$2/$I$2-1/(1+(1+P1059/O1059)/M$1017),$X$2/$I$2)),IF(P1060&lt;0,"A",M1060))</f>
        <v>A</v>
      </c>
      <c r="O1059" s="13">
        <f t="shared" si="275"/>
        <v>-1</v>
      </c>
      <c r="P1059" s="12">
        <f t="shared" si="299"/>
        <v>-2</v>
      </c>
      <c r="R1059" s="13" t="str">
        <f>IF(U1059&gt;0,SQRT(Sum_Sq($AI$2,V_rtHz($AH$2)/(1+1/$A1059),V_rtHz($AH$2*$A1059)/(1+$A1059),$AN$2*$AH$2/(1+1/$A1059),$AM$2*SQRT(Sum_Sq(U1059,1/($X$2*S$8*(1+R$1017+U1059/T1059))))/SQRT(Sum_Sq($X$2*U1059*S$8,1)),                   $AQ$2*SQRT(Sum_Sq($AH$2/(1+1/$A1059)+U1059*( 1/(R$1017+1+U1059/T1059)-1)/(1+($X$2*U1059*S$8)^2), (U1059^2*S$8*$X$2+1/($X$2*S$8*(R$1017+1+U1059/T1059           )))/(1+($X$2*U1059*S$8)^2))),           V_rtHz(T1059)/($X$2*S$8*(T1059*R$1017+T1059+U1059)),V_rtHz(U1059)*SQRT(Sum_Sq(T1059*S$8*$X$2*R$1017,1))/($X$2*S$8*(T1059*R$1017+T1059+U1059))))/SQRT(Sum_Sq(1/(1+$A1059)+$AC$2/$I$2-1/(1+(1+U1059/T1059)/R$1017),$X$2/$I$2)),IF(U1060&lt;0,"A",R1060))</f>
        <v>A</v>
      </c>
      <c r="T1059" s="13">
        <f t="shared" si="276"/>
        <v>-1</v>
      </c>
      <c r="U1059" s="12">
        <f t="shared" si="300"/>
        <v>-2</v>
      </c>
      <c r="X1059" s="13" t="str">
        <f>IF(AA1059&gt;0,SQRT(Sum_Sq($AI$2,V_rtHz($AH$2)/(1+1/$A1059),V_rtHz($AH$2*$A1059)/(1+$A1059),$AN$2*$AH$2/(1+1/$A1059),$AM$2*SQRT(Sum_Sq(AA1059,1/($X$2*Y$8*(1+X$1017+AA1059/Z1059))))/SQRT(Sum_Sq($X$2*AA1059*Y$8,1)),                   $AQ$2*SQRT(Sum_Sq($AH$2/(1+1/$A1059)+AA1059*( 1/(X$1017+1+AA1059/Z1059)-1)/(1+($X$2*AA1059*Y$8)^2), (AA1059^2*Y$8*$X$2+1/($X$2*Y$8*(X$1017+1+AA1059/Z1059           )))/(1+($X$2*AA1059*Y$8)^2))),           V_rtHz(Z1059)/($X$2*Y$8*(Z1059*X$1017+Z1059+AA1059)),V_rtHz(AA1059)*SQRT(Sum_Sq(Z1059*Y$8*$X$2*X$1017,1))/($X$2*Y$8*(Z1059*X$1017+Z1059+AA1059))))/SQRT(Sum_Sq(1/(1+$A1059)+$AC$2/$I$2-1/(1+(1+AA1059/Z1059)/X$1017),$X$2/$I$2)),IF(AA1060&lt;0,"A",X1060))</f>
        <v>A</v>
      </c>
      <c r="Z1059" s="13">
        <f t="shared" si="277"/>
        <v>-1</v>
      </c>
      <c r="AA1059" s="12">
        <f t="shared" si="301"/>
        <v>-2</v>
      </c>
      <c r="AC1059" s="13">
        <f>IF(AF1059&gt;0,SQRT(Sum_Sq($AI$2,V_rtHz($AH$2)/(1+1/$A1059),V_rtHz($AH$2*$A1059)/(1+$A1059),$AN$2*$AH$2/(1+1/$A1059),$AM$2*SQRT(Sum_Sq(AF1059,1/($X$2*AD$8*(1+AC$1017+AF1059/AE1059))))/SQRT(Sum_Sq($X$2*AF1059*AD$8,1)),                   $AQ$2*SQRT(Sum_Sq($AH$2/(1+1/$A1059)+AF1059*( 1/(AC$1017+1+AF1059/AE1059)-1)/(1+($X$2*AF1059*AD$8)^2), (AF1059^2*AD$8*$X$2+1/($X$2*AD$8*(AC$1017+1+AF1059/AE1059           )))/(1+($X$2*AF1059*AD$8)^2))),           V_rtHz(AE1059)/($X$2*AD$8*(AE1059*AC$1017+AE1059+AF1059)),V_rtHz(AF1059)*SQRT(Sum_Sq(AE1059*AD$8*$X$2*AC$1017,1))/($X$2*AD$8*(AE1059*AC$1017+AE1059+AF1059))))/SQRT(Sum_Sq(1/(1+$A1059)+$AC$2/$I$2-1/(1+(1+AF1059/AE1059)/AC$1017),$X$2/$I$2)),IF(AF1060&lt;0,"A",AC1060))</f>
        <v>6.8994004894397905E-6</v>
      </c>
      <c r="AE1059" s="13">
        <f t="shared" si="278"/>
        <v>19486.342897237831</v>
      </c>
      <c r="AF1059" s="12">
        <f t="shared" si="302"/>
        <v>159693.42681163209</v>
      </c>
      <c r="AG1059" s="13"/>
      <c r="AH1059" s="13">
        <f>IF(AK1059&gt;0,SQRT(Sum_Sq($AI$2,V_rtHz($AH$2)/(1+1/$A1059),V_rtHz($AH$2*$A1059)/(1+$A1059),$AN$2*$AH$2/(1+1/$A1059),$AM$2*SQRT(Sum_Sq(AK1059,1/($X$2*AI$8*(1+AH$1017+AK1059/AJ1059))))/SQRT(Sum_Sq($X$2*AK1059*AI$8,1)),                   $AQ$2*SQRT(Sum_Sq($AH$2/(1+1/$A1059)+AK1059*( 1/(AH$1017+1+AK1059/AJ1059)-1)/(1+($X$2*AK1059*AI$8)^2), (AK1059^2*AI$8*$X$2+1/($X$2*AI$8*(AH$1017+1+AK1059/AJ1059           )))/(1+($X$2*AK1059*AI$8)^2))),           V_rtHz(AJ1059)/($X$2*AI$8*(AJ1059*AH$1017+AJ1059+AK1059)),V_rtHz(AK1059)*SQRT(Sum_Sq(AJ1059*AI$8*$X$2*AH$1017,1))/($X$2*AI$8*(AJ1059*AH$1017+AJ1059+AK1059))))/SQRT(Sum_Sq(1/(1+$A1059)+$AC$2/$I$2-1/(1+(1+AK1059/AJ1059)/AH$1017),$X$2/$I$2)),IF(AK1060&lt;0,"A",AH1060))</f>
        <v>1.1621000007284467E-5</v>
      </c>
      <c r="AI1059" s="13"/>
      <c r="AJ1059" s="13">
        <f t="shared" si="279"/>
        <v>17938.582985689351</v>
      </c>
      <c r="AK1059" s="12">
        <f t="shared" si="303"/>
        <v>548566.45496708597</v>
      </c>
      <c r="AM1059" s="13">
        <f>IF(AP1059&gt;0,SQRT(Sum_Sq($AI$2,V_rtHz($AH$2)/(1+1/$A1059),V_rtHz($AH$2*$A1059)/(1+$A1059),$AN$2*$AH$2/(1+1/$A1059),$AM$2*SQRT(Sum_Sq(AP1059,1/($X$2*AN$8*(1+AM$1017+AP1059/AO1059))))/SQRT(Sum_Sq($X$2*AP1059*AN$8,1)),                   $AQ$2*SQRT(Sum_Sq($AH$2/(1+1/$A1059)+AP1059*( 1/(AM$1017+1+AP1059/AO1059)-1)/(1+($X$2*AP1059*AN$8)^2), (AP1059^2*AN$8*$X$2+1/($X$2*AN$8*(AM$1017+1+AP1059/AO1059           )))/(1+($X$2*AP1059*AN$8)^2))),           V_rtHz(AO1059)/($X$2*AN$8*(AO1059*AM$1017+AO1059+AP1059)),V_rtHz(AP1059)*SQRT(Sum_Sq(AO1059*AN$8*$X$2*AM$1017,1))/($X$2*AN$8*(AO1059*AM$1017+AO1059+AP1059))))/SQRT(Sum_Sq(1/(1+$A1059)+$AC$2/$I$2-1/(1+(1+AP1059/AO1059)/AM$1017),$X$2/$I$2)),IF(AP1060&lt;0,"A",AM1060))</f>
        <v>2.036163303246485E-5</v>
      </c>
      <c r="AO1059" s="13">
        <f t="shared" si="280"/>
        <v>17543.227431549996</v>
      </c>
      <c r="AP1059" s="12">
        <f t="shared" si="304"/>
        <v>1773813.2196188923</v>
      </c>
      <c r="AR1059" s="13">
        <f t="shared" si="281"/>
        <v>69887291.180198371</v>
      </c>
      <c r="AS1059" s="13">
        <f t="shared" si="282"/>
        <v>-1.3197860087832963E-5</v>
      </c>
      <c r="AV1059" s="13"/>
      <c r="AW1059" s="13">
        <f t="shared" si="283"/>
        <v>39300511.936236553</v>
      </c>
      <c r="AX1059" s="13">
        <f t="shared" si="284"/>
        <v>-4.1737458411234228E-5</v>
      </c>
      <c r="AZ1059" s="13"/>
      <c r="BA1059" s="13"/>
      <c r="BB1059" s="13">
        <f t="shared" si="285"/>
        <v>22100301.962882396</v>
      </c>
      <c r="BC1059" s="13">
        <f t="shared" si="286"/>
        <v>-1.3200703991562209E-4</v>
      </c>
      <c r="BD1059" s="13"/>
      <c r="BE1059" s="13"/>
      <c r="BG1059" s="13">
        <f t="shared" si="287"/>
        <v>12427913.092914158</v>
      </c>
      <c r="BH1059" s="13">
        <f t="shared" si="288"/>
        <v>-4.1765913651933329E-4</v>
      </c>
      <c r="BI1059" s="13"/>
      <c r="BL1059" s="13">
        <f t="shared" si="289"/>
        <v>6988729.1180198397</v>
      </c>
      <c r="BM1059" s="13">
        <f t="shared" si="290"/>
        <v>-1.3229210583587993E-3</v>
      </c>
      <c r="BP1059" s="13"/>
      <c r="BQ1059" s="13">
        <f t="shared" si="291"/>
        <v>99.633300000000006</v>
      </c>
      <c r="BR1059" s="13">
        <f t="shared" si="292"/>
        <v>108.98999999999998</v>
      </c>
      <c r="BT1059" s="13"/>
      <c r="BU1059" s="13"/>
      <c r="BV1059" s="13">
        <f t="shared" si="293"/>
        <v>31.50681587988543</v>
      </c>
      <c r="BW1059" s="13">
        <f t="shared" si="294"/>
        <v>344.65664218175158</v>
      </c>
      <c r="CA1059" s="13">
        <f t="shared" si="295"/>
        <v>9.9633299999999974</v>
      </c>
      <c r="CB1059" s="13">
        <f t="shared" si="296"/>
        <v>1089.9000000000001</v>
      </c>
    </row>
    <row r="1060" spans="1:80" x14ac:dyDescent="0.3">
      <c r="A1060" s="13">
        <f t="shared" si="272"/>
        <v>1.8879913490962937E-5</v>
      </c>
      <c r="C1060" s="13" t="str">
        <f>IF(F1060&gt;0,SQRT(Sum_Sq($AI$2,V_rtHz($AH$2)/(1+1/$A1060),V_rtHz($AH$2*$A1060)/(1+$A1060),$AN$2*$AH$2/(1+1/$A1060),$AM$2*SQRT(Sum_Sq(F1060,1/($X$2*D$8*(1+C$1017+F1060/E1060))))/SQRT(Sum_Sq($X$2*F1060*D$8,1)),                   $AQ$2*SQRT(Sum_Sq($AH$2/(1+1/$A1060)+F1060*( 1/(C$1017+1+F1060/E1060)-1)/(1+($X$2*F1060*D$8)^2), (F1060^2*D$8*$X$2+1/($X$2*D$8*(C$1017+1+F1060/E1060           )))/(1+($X$2*F1060*D$8)^2))),           V_rtHz(E1060)/($X$2*D$8*(E1060*C$1017+E1060+F1060)),V_rtHz(F1060)*SQRT(Sum_Sq(E1060*D$8*$X$2*C$1017,1))/($X$2*D$8*(E1060*C$1017+E1060+F1060))))/SQRT(Sum_Sq(1/(1+$A1060)+$AC$2/$I$2-1/(1+(1+F1060/E1060)/C$1017),$X$2/$I$2)),IF(F1061&lt;0,"A",C1061))</f>
        <v>A</v>
      </c>
      <c r="E1060" s="13">
        <f t="shared" si="273"/>
        <v>-1</v>
      </c>
      <c r="F1060" s="12">
        <f t="shared" si="297"/>
        <v>-2</v>
      </c>
      <c r="H1060" s="13" t="str">
        <f>IF(K1060&gt;0,SQRT(Sum_Sq($AI$2,V_rtHz($AH$2)/(1+1/$A1060),V_rtHz($AH$2*$A1060)/(1+$A1060),$AN$2*$AH$2/(1+1/$A1060),$AM$2*SQRT(Sum_Sq(K1060,1/($X$2*I$8*(1+H$1017+K1060/J1060))))/SQRT(Sum_Sq($X$2*K1060*I$8,1)),                   $AQ$2*SQRT(Sum_Sq($AH$2/(1+1/$A1060)+K1060*( 1/(H$1017+1+K1060/J1060)-1)/(1+($X$2*K1060*I$8)^2), (K1060^2*I$8*$X$2+1/($X$2*I$8*(H$1017+1+K1060/J1060           )))/(1+($X$2*K1060*I$8)^2))),           V_rtHz(J1060)/($X$2*I$8*(J1060*H$1017+J1060+K1060)),V_rtHz(K1060)*SQRT(Sum_Sq(J1060*I$8*$X$2*H$1017,1))/($X$2*I$8*(J1060*H$1017+J1060+K1060))))/SQRT(Sum_Sq(1/(1+$A1060)+$AC$2/$I$2-1/(1+(1+K1060/J1060)/H$1017),$X$2/$I$2)),IF(K1061&lt;0,"A",H1061))</f>
        <v>A</v>
      </c>
      <c r="J1060" s="13">
        <f t="shared" si="274"/>
        <v>-1</v>
      </c>
      <c r="K1060" s="12">
        <f t="shared" si="298"/>
        <v>-2</v>
      </c>
      <c r="M1060" s="13" t="str">
        <f>IF(P1060&gt;0,SQRT(Sum_Sq($AI$2,V_rtHz($AH$2)/(1+1/$A1060),V_rtHz($AH$2*$A1060)/(1+$A1060),$AN$2*$AH$2/(1+1/$A1060),$AM$2*SQRT(Sum_Sq(P1060,1/($X$2*N$8*(1+M$1017+P1060/O1060))))/SQRT(Sum_Sq($X$2*P1060*N$8,1)),                   $AQ$2*SQRT(Sum_Sq($AH$2/(1+1/$A1060)+P1060*( 1/(M$1017+1+P1060/O1060)-1)/(1+($X$2*P1060*N$8)^2), (P1060^2*N$8*$X$2+1/($X$2*N$8*(M$1017+1+P1060/O1060           )))/(1+($X$2*P1060*N$8)^2))),           V_rtHz(O1060)/($X$2*N$8*(O1060*M$1017+O1060+P1060)),V_rtHz(P1060)*SQRT(Sum_Sq(O1060*N$8*$X$2*M$1017,1))/($X$2*N$8*(O1060*M$1017+O1060+P1060))))/SQRT(Sum_Sq(1/(1+$A1060)+$AC$2/$I$2-1/(1+(1+P1060/O1060)/M$1017),$X$2/$I$2)),IF(P1061&lt;0,"A",M1061))</f>
        <v>A</v>
      </c>
      <c r="O1060" s="13">
        <f t="shared" si="275"/>
        <v>-1</v>
      </c>
      <c r="P1060" s="12">
        <f t="shared" si="299"/>
        <v>-2</v>
      </c>
      <c r="R1060" s="13" t="str">
        <f>IF(U1060&gt;0,SQRT(Sum_Sq($AI$2,V_rtHz($AH$2)/(1+1/$A1060),V_rtHz($AH$2*$A1060)/(1+$A1060),$AN$2*$AH$2/(1+1/$A1060),$AM$2*SQRT(Sum_Sq(U1060,1/($X$2*S$8*(1+R$1017+U1060/T1060))))/SQRT(Sum_Sq($X$2*U1060*S$8,1)),                   $AQ$2*SQRT(Sum_Sq($AH$2/(1+1/$A1060)+U1060*( 1/(R$1017+1+U1060/T1060)-1)/(1+($X$2*U1060*S$8)^2), (U1060^2*S$8*$X$2+1/($X$2*S$8*(R$1017+1+U1060/T1060           )))/(1+($X$2*U1060*S$8)^2))),           V_rtHz(T1060)/($X$2*S$8*(T1060*R$1017+T1060+U1060)),V_rtHz(U1060)*SQRT(Sum_Sq(T1060*S$8*$X$2*R$1017,1))/($X$2*S$8*(T1060*R$1017+T1060+U1060))))/SQRT(Sum_Sq(1/(1+$A1060)+$AC$2/$I$2-1/(1+(1+U1060/T1060)/R$1017),$X$2/$I$2)),IF(U1061&lt;0,"A",R1061))</f>
        <v>A</v>
      </c>
      <c r="T1060" s="13">
        <f t="shared" si="276"/>
        <v>-1</v>
      </c>
      <c r="U1060" s="12">
        <f t="shared" si="300"/>
        <v>-2</v>
      </c>
      <c r="X1060" s="13" t="str">
        <f>IF(AA1060&gt;0,SQRT(Sum_Sq($AI$2,V_rtHz($AH$2)/(1+1/$A1060),V_rtHz($AH$2*$A1060)/(1+$A1060),$AN$2*$AH$2/(1+1/$A1060),$AM$2*SQRT(Sum_Sq(AA1060,1/($X$2*Y$8*(1+X$1017+AA1060/Z1060))))/SQRT(Sum_Sq($X$2*AA1060*Y$8,1)),                   $AQ$2*SQRT(Sum_Sq($AH$2/(1+1/$A1060)+AA1060*( 1/(X$1017+1+AA1060/Z1060)-1)/(1+($X$2*AA1060*Y$8)^2), (AA1060^2*Y$8*$X$2+1/($X$2*Y$8*(X$1017+1+AA1060/Z1060           )))/(1+($X$2*AA1060*Y$8)^2))),           V_rtHz(Z1060)/($X$2*Y$8*(Z1060*X$1017+Z1060+AA1060)),V_rtHz(AA1060)*SQRT(Sum_Sq(Z1060*Y$8*$X$2*X$1017,1))/($X$2*Y$8*(Z1060*X$1017+Z1060+AA1060))))/SQRT(Sum_Sq(1/(1+$A1060)+$AC$2/$I$2-1/(1+(1+AA1060/Z1060)/X$1017),$X$2/$I$2)),IF(AA1061&lt;0,"A",X1061))</f>
        <v>A</v>
      </c>
      <c r="Z1060" s="13">
        <f t="shared" si="277"/>
        <v>-1</v>
      </c>
      <c r="AA1060" s="12">
        <f t="shared" si="301"/>
        <v>-2</v>
      </c>
      <c r="AC1060" s="13">
        <f>IF(AF1060&gt;0,SQRT(Sum_Sq($AI$2,V_rtHz($AH$2)/(1+1/$A1060),V_rtHz($AH$2*$A1060)/(1+$A1060),$AN$2*$AH$2/(1+1/$A1060),$AM$2*SQRT(Sum_Sq(AF1060,1/($X$2*AD$8*(1+AC$1017+AF1060/AE1060))))/SQRT(Sum_Sq($X$2*AF1060*AD$8,1)),                   $AQ$2*SQRT(Sum_Sq($AH$2/(1+1/$A1060)+AF1060*( 1/(AC$1017+1+AF1060/AE1060)-1)/(1+($X$2*AF1060*AD$8)^2), (AF1060^2*AD$8*$X$2+1/($X$2*AD$8*(AC$1017+1+AF1060/AE1060           )))/(1+($X$2*AF1060*AD$8)^2))),           V_rtHz(AE1060)/($X$2*AD$8*(AE1060*AC$1017+AE1060+AF1060)),V_rtHz(AF1060)*SQRT(Sum_Sq(AE1060*AD$8*$X$2*AC$1017,1))/($X$2*AD$8*(AE1060*AC$1017+AE1060+AF1060))))/SQRT(Sum_Sq(1/(1+$A1060)+$AC$2/$I$2-1/(1+(1+AF1060/AE1060)/AC$1017),$X$2/$I$2)),IF(AF1061&lt;0,"A",AC1061))</f>
        <v>6.8992486989413028E-6</v>
      </c>
      <c r="AE1060" s="13">
        <f t="shared" si="278"/>
        <v>19485.490114946482</v>
      </c>
      <c r="AF1060" s="12">
        <f t="shared" si="302"/>
        <v>159700.41579295238</v>
      </c>
      <c r="AG1060" s="13"/>
      <c r="AH1060" s="13">
        <f>IF(AK1060&gt;0,SQRT(Sum_Sq($AI$2,V_rtHz($AH$2)/(1+1/$A1060),V_rtHz($AH$2*$A1060)/(1+$A1060),$AN$2*$AH$2/(1+1/$A1060),$AM$2*SQRT(Sum_Sq(AK1060,1/($X$2*AI$8*(1+AH$1017+AK1060/AJ1060))))/SQRT(Sum_Sq($X$2*AK1060*AI$8,1)),                   $AQ$2*SQRT(Sum_Sq($AH$2/(1+1/$A1060)+AK1060*( 1/(AH$1017+1+AK1060/AJ1060)-1)/(1+($X$2*AK1060*AI$8)^2), (AK1060^2*AI$8*$X$2+1/($X$2*AI$8*(AH$1017+1+AK1060/AJ1060           )))/(1+($X$2*AK1060*AI$8)^2))),           V_rtHz(AJ1060)/($X$2*AI$8*(AJ1060*AH$1017+AJ1060+AK1060)),V_rtHz(AK1060)*SQRT(Sum_Sq(AJ1060*AI$8*$X$2*AH$1017,1))/($X$2*AI$8*(AJ1060*AH$1017+AJ1060+AK1060))))/SQRT(Sum_Sq(1/(1+$A1060)+$AC$2/$I$2-1/(1+(1+AK1060/AJ1060)/AH$1017),$X$2/$I$2)),IF(AK1061&lt;0,"A",AH1061))</f>
        <v>1.1620809281857474E-5</v>
      </c>
      <c r="AI1060" s="13"/>
      <c r="AJ1060" s="13">
        <f t="shared" si="279"/>
        <v>17937.978675386774</v>
      </c>
      <c r="AK1060" s="12">
        <f t="shared" si="303"/>
        <v>548584.93555324245</v>
      </c>
      <c r="AM1060" s="13">
        <f>IF(AP1060&gt;0,SQRT(Sum_Sq($AI$2,V_rtHz($AH$2)/(1+1/$A1060),V_rtHz($AH$2*$A1060)/(1+$A1060),$AN$2*$AH$2/(1+1/$A1060),$AM$2*SQRT(Sum_Sq(AP1060,1/($X$2*AN$8*(1+AM$1017+AP1060/AO1060))))/SQRT(Sum_Sq($X$2*AP1060*AN$8,1)),                   $AQ$2*SQRT(Sum_Sq($AH$2/(1+1/$A1060)+AP1060*( 1/(AM$1017+1+AP1060/AO1060)-1)/(1+($X$2*AP1060*AN$8)^2), (AP1060^2*AN$8*$X$2+1/($X$2*AN$8*(AM$1017+1+AP1060/AO1060           )))/(1+($X$2*AP1060*AN$8)^2))),           V_rtHz(AO1060)/($X$2*AN$8*(AO1060*AM$1017+AO1060+AP1060)),V_rtHz(AP1060)*SQRT(Sum_Sq(AO1060*AN$8*$X$2*AM$1017,1))/($X$2*AN$8*(AO1060*AM$1017+AO1060+AP1060))))/SQRT(Sum_Sq(1/(1+$A1060)+$AC$2/$I$2-1/(1+(1+AP1060/AO1060)/AM$1017),$X$2/$I$2)),IF(AP1061&lt;0,"A",AM1061))</f>
        <v>2.036132371336998E-5</v>
      </c>
      <c r="AO1060" s="13">
        <f t="shared" si="280"/>
        <v>17542.675134411929</v>
      </c>
      <c r="AP1060" s="12">
        <f t="shared" si="304"/>
        <v>1773869.0646913885</v>
      </c>
      <c r="AR1060" s="13">
        <f t="shared" si="281"/>
        <v>69887291.180198371</v>
      </c>
      <c r="AS1060" s="13">
        <f t="shared" si="282"/>
        <v>-1.3197864482736488E-5</v>
      </c>
      <c r="AV1060" s="13"/>
      <c r="AW1060" s="13">
        <f t="shared" si="283"/>
        <v>39300511.936236553</v>
      </c>
      <c r="AX1060" s="13">
        <f t="shared" si="284"/>
        <v>-4.173750236485103E-5</v>
      </c>
      <c r="AZ1060" s="13"/>
      <c r="BA1060" s="13"/>
      <c r="BB1060" s="13">
        <f t="shared" si="285"/>
        <v>22100301.962882396</v>
      </c>
      <c r="BC1060" s="13">
        <f t="shared" si="286"/>
        <v>-1.3200747959671787E-4</v>
      </c>
      <c r="BD1060" s="13"/>
      <c r="BE1060" s="13"/>
      <c r="BG1060" s="13">
        <f t="shared" si="287"/>
        <v>12427913.092914158</v>
      </c>
      <c r="BH1060" s="13">
        <f t="shared" si="288"/>
        <v>-4.1766353791803241E-4</v>
      </c>
      <c r="BI1060" s="13"/>
      <c r="BL1060" s="13">
        <f t="shared" si="289"/>
        <v>6988729.1180198397</v>
      </c>
      <c r="BM1060" s="13">
        <f t="shared" si="290"/>
        <v>-1.3229652178964265E-3</v>
      </c>
      <c r="BP1060" s="13"/>
      <c r="BQ1060" s="13">
        <f t="shared" si="291"/>
        <v>99.633299999999991</v>
      </c>
      <c r="BR1060" s="13">
        <f t="shared" si="292"/>
        <v>108.98999999999998</v>
      </c>
      <c r="BT1060" s="13"/>
      <c r="BU1060" s="13"/>
      <c r="BV1060" s="13">
        <f t="shared" si="293"/>
        <v>31.50681587988543</v>
      </c>
      <c r="BW1060" s="13">
        <f t="shared" si="294"/>
        <v>344.65664218175147</v>
      </c>
      <c r="CA1060" s="13">
        <f t="shared" si="295"/>
        <v>9.9633299999999991</v>
      </c>
      <c r="CB1060" s="13">
        <f t="shared" si="296"/>
        <v>1089.9000000000003</v>
      </c>
    </row>
    <row r="1061" spans="1:80" x14ac:dyDescent="0.3">
      <c r="A1061" s="13">
        <f t="shared" si="272"/>
        <v>1.9142559250210856E-5</v>
      </c>
      <c r="C1061" s="13" t="str">
        <f>IF(F1061&gt;0,SQRT(Sum_Sq($AI$2,V_rtHz($AH$2)/(1+1/$A1061),V_rtHz($AH$2*$A1061)/(1+$A1061),$AN$2*$AH$2/(1+1/$A1061),$AM$2*SQRT(Sum_Sq(F1061,1/($X$2*D$8*(1+C$1017+F1061/E1061))))/SQRT(Sum_Sq($X$2*F1061*D$8,1)),                   $AQ$2*SQRT(Sum_Sq($AH$2/(1+1/$A1061)+F1061*( 1/(C$1017+1+F1061/E1061)-1)/(1+($X$2*F1061*D$8)^2), (F1061^2*D$8*$X$2+1/($X$2*D$8*(C$1017+1+F1061/E1061           )))/(1+($X$2*F1061*D$8)^2))),           V_rtHz(E1061)/($X$2*D$8*(E1061*C$1017+E1061+F1061)),V_rtHz(F1061)*SQRT(Sum_Sq(E1061*D$8*$X$2*C$1017,1))/($X$2*D$8*(E1061*C$1017+E1061+F1061))))/SQRT(Sum_Sq(1/(1+$A1061)+$AC$2/$I$2-1/(1+(1+F1061/E1061)/C$1017),$X$2/$I$2)),IF(F1062&lt;0,"A",C1062))</f>
        <v>A</v>
      </c>
      <c r="E1061" s="13">
        <f t="shared" si="273"/>
        <v>-1</v>
      </c>
      <c r="F1061" s="12">
        <f t="shared" si="297"/>
        <v>-2</v>
      </c>
      <c r="H1061" s="13" t="str">
        <f>IF(K1061&gt;0,SQRT(Sum_Sq($AI$2,V_rtHz($AH$2)/(1+1/$A1061),V_rtHz($AH$2*$A1061)/(1+$A1061),$AN$2*$AH$2/(1+1/$A1061),$AM$2*SQRT(Sum_Sq(K1061,1/($X$2*I$8*(1+H$1017+K1061/J1061))))/SQRT(Sum_Sq($X$2*K1061*I$8,1)),                   $AQ$2*SQRT(Sum_Sq($AH$2/(1+1/$A1061)+K1061*( 1/(H$1017+1+K1061/J1061)-1)/(1+($X$2*K1061*I$8)^2), (K1061^2*I$8*$X$2+1/($X$2*I$8*(H$1017+1+K1061/J1061           )))/(1+($X$2*K1061*I$8)^2))),           V_rtHz(J1061)/($X$2*I$8*(J1061*H$1017+J1061+K1061)),V_rtHz(K1061)*SQRT(Sum_Sq(J1061*I$8*$X$2*H$1017,1))/($X$2*I$8*(J1061*H$1017+J1061+K1061))))/SQRT(Sum_Sq(1/(1+$A1061)+$AC$2/$I$2-1/(1+(1+K1061/J1061)/H$1017),$X$2/$I$2)),IF(K1062&lt;0,"A",H1062))</f>
        <v>A</v>
      </c>
      <c r="J1061" s="13">
        <f t="shared" si="274"/>
        <v>-1</v>
      </c>
      <c r="K1061" s="12">
        <f t="shared" si="298"/>
        <v>-2</v>
      </c>
      <c r="M1061" s="13" t="str">
        <f>IF(P1061&gt;0,SQRT(Sum_Sq($AI$2,V_rtHz($AH$2)/(1+1/$A1061),V_rtHz($AH$2*$A1061)/(1+$A1061),$AN$2*$AH$2/(1+1/$A1061),$AM$2*SQRT(Sum_Sq(P1061,1/($X$2*N$8*(1+M$1017+P1061/O1061))))/SQRT(Sum_Sq($X$2*P1061*N$8,1)),                   $AQ$2*SQRT(Sum_Sq($AH$2/(1+1/$A1061)+P1061*( 1/(M$1017+1+P1061/O1061)-1)/(1+($X$2*P1061*N$8)^2), (P1061^2*N$8*$X$2+1/($X$2*N$8*(M$1017+1+P1061/O1061           )))/(1+($X$2*P1061*N$8)^2))),           V_rtHz(O1061)/($X$2*N$8*(O1061*M$1017+O1061+P1061)),V_rtHz(P1061)*SQRT(Sum_Sq(O1061*N$8*$X$2*M$1017,1))/($X$2*N$8*(O1061*M$1017+O1061+P1061))))/SQRT(Sum_Sq(1/(1+$A1061)+$AC$2/$I$2-1/(1+(1+P1061/O1061)/M$1017),$X$2/$I$2)),IF(P1062&lt;0,"A",M1062))</f>
        <v>A</v>
      </c>
      <c r="O1061" s="13">
        <f t="shared" si="275"/>
        <v>-1</v>
      </c>
      <c r="P1061" s="12">
        <f t="shared" si="299"/>
        <v>-2</v>
      </c>
      <c r="R1061" s="13" t="str">
        <f>IF(U1061&gt;0,SQRT(Sum_Sq($AI$2,V_rtHz($AH$2)/(1+1/$A1061),V_rtHz($AH$2*$A1061)/(1+$A1061),$AN$2*$AH$2/(1+1/$A1061),$AM$2*SQRT(Sum_Sq(U1061,1/($X$2*S$8*(1+R$1017+U1061/T1061))))/SQRT(Sum_Sq($X$2*U1061*S$8,1)),                   $AQ$2*SQRT(Sum_Sq($AH$2/(1+1/$A1061)+U1061*( 1/(R$1017+1+U1061/T1061)-1)/(1+($X$2*U1061*S$8)^2), (U1061^2*S$8*$X$2+1/($X$2*S$8*(R$1017+1+U1061/T1061           )))/(1+($X$2*U1061*S$8)^2))),           V_rtHz(T1061)/($X$2*S$8*(T1061*R$1017+T1061+U1061)),V_rtHz(U1061)*SQRT(Sum_Sq(T1061*S$8*$X$2*R$1017,1))/($X$2*S$8*(T1061*R$1017+T1061+U1061))))/SQRT(Sum_Sq(1/(1+$A1061)+$AC$2/$I$2-1/(1+(1+U1061/T1061)/R$1017),$X$2/$I$2)),IF(U1062&lt;0,"A",R1062))</f>
        <v>A</v>
      </c>
      <c r="T1061" s="13">
        <f t="shared" si="276"/>
        <v>-1</v>
      </c>
      <c r="U1061" s="12">
        <f t="shared" si="300"/>
        <v>-2</v>
      </c>
      <c r="X1061" s="13" t="str">
        <f>IF(AA1061&gt;0,SQRT(Sum_Sq($AI$2,V_rtHz($AH$2)/(1+1/$A1061),V_rtHz($AH$2*$A1061)/(1+$A1061),$AN$2*$AH$2/(1+1/$A1061),$AM$2*SQRT(Sum_Sq(AA1061,1/($X$2*Y$8*(1+X$1017+AA1061/Z1061))))/SQRT(Sum_Sq($X$2*AA1061*Y$8,1)),                   $AQ$2*SQRT(Sum_Sq($AH$2/(1+1/$A1061)+AA1061*( 1/(X$1017+1+AA1061/Z1061)-1)/(1+($X$2*AA1061*Y$8)^2), (AA1061^2*Y$8*$X$2+1/($X$2*Y$8*(X$1017+1+AA1061/Z1061           )))/(1+($X$2*AA1061*Y$8)^2))),           V_rtHz(Z1061)/($X$2*Y$8*(Z1061*X$1017+Z1061+AA1061)),V_rtHz(AA1061)*SQRT(Sum_Sq(Z1061*Y$8*$X$2*X$1017,1))/($X$2*Y$8*(Z1061*X$1017+Z1061+AA1061))))/SQRT(Sum_Sq(1/(1+$A1061)+$AC$2/$I$2-1/(1+(1+AA1061/Z1061)/X$1017),$X$2/$I$2)),IF(AA1062&lt;0,"A",X1062))</f>
        <v>A</v>
      </c>
      <c r="Z1061" s="13">
        <f t="shared" si="277"/>
        <v>-1</v>
      </c>
      <c r="AA1061" s="12">
        <f t="shared" si="301"/>
        <v>-2</v>
      </c>
      <c r="AC1061" s="13">
        <f>IF(AF1061&gt;0,SQRT(Sum_Sq($AI$2,V_rtHz($AH$2)/(1+1/$A1061),V_rtHz($AH$2*$A1061)/(1+$A1061),$AN$2*$AH$2/(1+1/$A1061),$AM$2*SQRT(Sum_Sq(AF1061,1/($X$2*AD$8*(1+AC$1017+AF1061/AE1061))))/SQRT(Sum_Sq($X$2*AF1061*AD$8,1)),                   $AQ$2*SQRT(Sum_Sq($AH$2/(1+1/$A1061)+AF1061*( 1/(AC$1017+1+AF1061/AE1061)-1)/(1+($X$2*AF1061*AD$8)^2), (AF1061^2*AD$8*$X$2+1/($X$2*AD$8*(AC$1017+1+AF1061/AE1061           )))/(1+($X$2*AF1061*AD$8)^2))),           V_rtHz(AE1061)/($X$2*AD$8*(AE1061*AC$1017+AE1061+AF1061)),V_rtHz(AF1061)*SQRT(Sum_Sq(AE1061*AD$8*$X$2*AC$1017,1))/($X$2*AD$8*(AE1061*AC$1017+AE1061+AF1061))))/SQRT(Sum_Sq(1/(1+$A1061)+$AC$2/$I$2-1/(1+(1+AF1061/AE1061)/AC$1017),$X$2/$I$2)),IF(AF1062&lt;0,"A",AC1062))</f>
        <v>6.8990948230451207E-6</v>
      </c>
      <c r="AE1061" s="13">
        <f t="shared" si="278"/>
        <v>19484.62563197254</v>
      </c>
      <c r="AF1061" s="12">
        <f t="shared" si="302"/>
        <v>159707.50129169339</v>
      </c>
      <c r="AG1061" s="13"/>
      <c r="AH1061" s="13">
        <f>IF(AK1061&gt;0,SQRT(Sum_Sq($AI$2,V_rtHz($AH$2)/(1+1/$A1061),V_rtHz($AH$2*$A1061)/(1+$A1061),$AN$2*$AH$2/(1+1/$A1061),$AM$2*SQRT(Sum_Sq(AK1061,1/($X$2*AI$8*(1+AH$1017+AK1061/AJ1061))))/SQRT(Sum_Sq($X$2*AK1061*AI$8,1)),                   $AQ$2*SQRT(Sum_Sq($AH$2/(1+1/$A1061)+AK1061*( 1/(AH$1017+1+AK1061/AJ1061)-1)/(1+($X$2*AK1061*AI$8)^2), (AK1061^2*AI$8*$X$2+1/($X$2*AI$8*(AH$1017+1+AK1061/AJ1061           )))/(1+($X$2*AK1061*AI$8)^2))),           V_rtHz(AJ1061)/($X$2*AI$8*(AJ1061*AH$1017+AJ1061+AK1061)),V_rtHz(AK1061)*SQRT(Sum_Sq(AJ1061*AI$8*$X$2*AH$1017,1))/($X$2*AI$8*(AJ1061*AH$1017+AJ1061+AK1061))))/SQRT(Sum_Sq(1/(1+$A1061)+$AC$2/$I$2-1/(1+(1+AK1061/AJ1061)/AH$1017),$X$2/$I$2)),IF(AK1062&lt;0,"A",AH1062))</f>
        <v>1.1620615927011409E-5</v>
      </c>
      <c r="AI1061" s="13"/>
      <c r="AJ1061" s="13">
        <f t="shared" si="279"/>
        <v>17937.36604271987</v>
      </c>
      <c r="AK1061" s="12">
        <f t="shared" si="303"/>
        <v>548603.67191906623</v>
      </c>
      <c r="AM1061" s="13">
        <f>IF(AP1061&gt;0,SQRT(Sum_Sq($AI$2,V_rtHz($AH$2)/(1+1/$A1061),V_rtHz($AH$2*$A1061)/(1+$A1061),$AN$2*$AH$2/(1+1/$A1061),$AM$2*SQRT(Sum_Sq(AP1061,1/($X$2*AN$8*(1+AM$1017+AP1061/AO1061))))/SQRT(Sum_Sq($X$2*AP1061*AN$8,1)),                   $AQ$2*SQRT(Sum_Sq($AH$2/(1+1/$A1061)+AP1061*( 1/(AM$1017+1+AP1061/AO1061)-1)/(1+($X$2*AP1061*AN$8)^2), (AP1061^2*AN$8*$X$2+1/($X$2*AN$8*(AM$1017+1+AP1061/AO1061           )))/(1+($X$2*AP1061*AN$8)^2))),           V_rtHz(AO1061)/($X$2*AN$8*(AO1061*AM$1017+AO1061+AP1061)),V_rtHz(AP1061)*SQRT(Sum_Sq(AO1061*AN$8*$X$2*AM$1017,1))/($X$2*AN$8*(AO1061*AM$1017+AO1061+AP1061))))/SQRT(Sum_Sq(1/(1+$A1061)+$AC$2/$I$2-1/(1+(1+AP1061/AO1061)/AM$1017),$X$2/$I$2)),IF(AP1062&lt;0,"A",AM1062))</f>
        <v>2.0361010126803239E-5</v>
      </c>
      <c r="AO1061" s="13">
        <f t="shared" si="280"/>
        <v>17542.115225328704</v>
      </c>
      <c r="AP1061" s="12">
        <f t="shared" si="304"/>
        <v>1773925.6830289732</v>
      </c>
      <c r="AR1061" s="13">
        <f t="shared" si="281"/>
        <v>69887291.180198371</v>
      </c>
      <c r="AS1061" s="13">
        <f t="shared" si="282"/>
        <v>-1.3197868938782201E-5</v>
      </c>
      <c r="AV1061" s="13"/>
      <c r="AW1061" s="13">
        <f t="shared" si="283"/>
        <v>39300511.936236553</v>
      </c>
      <c r="AX1061" s="13">
        <f t="shared" si="284"/>
        <v>-4.1737546930018057E-5</v>
      </c>
      <c r="AZ1061" s="13"/>
      <c r="BA1061" s="13"/>
      <c r="BB1061" s="13">
        <f t="shared" si="285"/>
        <v>22100301.962882396</v>
      </c>
      <c r="BC1061" s="13">
        <f t="shared" si="286"/>
        <v>-1.3200792539737734E-4</v>
      </c>
      <c r="BD1061" s="13"/>
      <c r="BE1061" s="13"/>
      <c r="BG1061" s="13">
        <f t="shared" si="287"/>
        <v>12427913.092914158</v>
      </c>
      <c r="BH1061" s="13">
        <f t="shared" si="288"/>
        <v>-4.1766800064099848E-4</v>
      </c>
      <c r="BI1061" s="13"/>
      <c r="BL1061" s="13">
        <f t="shared" si="289"/>
        <v>6988729.1180198397</v>
      </c>
      <c r="BM1061" s="13">
        <f t="shared" si="290"/>
        <v>-1.3230099947644412E-3</v>
      </c>
      <c r="BP1061" s="13"/>
      <c r="BQ1061" s="13">
        <f t="shared" si="291"/>
        <v>99.633299999999991</v>
      </c>
      <c r="BR1061" s="13">
        <f t="shared" si="292"/>
        <v>108.98999999999998</v>
      </c>
      <c r="BT1061" s="13"/>
      <c r="BU1061" s="13"/>
      <c r="BV1061" s="13">
        <f t="shared" si="293"/>
        <v>31.50681587988543</v>
      </c>
      <c r="BW1061" s="13">
        <f t="shared" si="294"/>
        <v>344.65664218175152</v>
      </c>
      <c r="CA1061" s="13">
        <f t="shared" si="295"/>
        <v>9.9633299999999974</v>
      </c>
      <c r="CB1061" s="13">
        <f t="shared" si="296"/>
        <v>1089.9000000000003</v>
      </c>
    </row>
    <row r="1062" spans="1:80" x14ac:dyDescent="0.3">
      <c r="A1062" s="13">
        <f t="shared" si="272"/>
        <v>1.9408858775927782E-5</v>
      </c>
      <c r="C1062" s="13" t="str">
        <f>IF(F1062&gt;0,SQRT(Sum_Sq($AI$2,V_rtHz($AH$2)/(1+1/$A1062),V_rtHz($AH$2*$A1062)/(1+$A1062),$AN$2*$AH$2/(1+1/$A1062),$AM$2*SQRT(Sum_Sq(F1062,1/($X$2*D$8*(1+C$1017+F1062/E1062))))/SQRT(Sum_Sq($X$2*F1062*D$8,1)),                   $AQ$2*SQRT(Sum_Sq($AH$2/(1+1/$A1062)+F1062*( 1/(C$1017+1+F1062/E1062)-1)/(1+($X$2*F1062*D$8)^2), (F1062^2*D$8*$X$2+1/($X$2*D$8*(C$1017+1+F1062/E1062           )))/(1+($X$2*F1062*D$8)^2))),           V_rtHz(E1062)/($X$2*D$8*(E1062*C$1017+E1062+F1062)),V_rtHz(F1062)*SQRT(Sum_Sq(E1062*D$8*$X$2*C$1017,1))/($X$2*D$8*(E1062*C$1017+E1062+F1062))))/SQRT(Sum_Sq(1/(1+$A1062)+$AC$2/$I$2-1/(1+(1+F1062/E1062)/C$1017),$X$2/$I$2)),IF(F1063&lt;0,"A",C1063))</f>
        <v>A</v>
      </c>
      <c r="E1062" s="13">
        <f t="shared" si="273"/>
        <v>-1</v>
      </c>
      <c r="F1062" s="12">
        <f t="shared" si="297"/>
        <v>-2</v>
      </c>
      <c r="H1062" s="13" t="str">
        <f>IF(K1062&gt;0,SQRT(Sum_Sq($AI$2,V_rtHz($AH$2)/(1+1/$A1062),V_rtHz($AH$2*$A1062)/(1+$A1062),$AN$2*$AH$2/(1+1/$A1062),$AM$2*SQRT(Sum_Sq(K1062,1/($X$2*I$8*(1+H$1017+K1062/J1062))))/SQRT(Sum_Sq($X$2*K1062*I$8,1)),                   $AQ$2*SQRT(Sum_Sq($AH$2/(1+1/$A1062)+K1062*( 1/(H$1017+1+K1062/J1062)-1)/(1+($X$2*K1062*I$8)^2), (K1062^2*I$8*$X$2+1/($X$2*I$8*(H$1017+1+K1062/J1062           )))/(1+($X$2*K1062*I$8)^2))),           V_rtHz(J1062)/($X$2*I$8*(J1062*H$1017+J1062+K1062)),V_rtHz(K1062)*SQRT(Sum_Sq(J1062*I$8*$X$2*H$1017,1))/($X$2*I$8*(J1062*H$1017+J1062+K1062))))/SQRT(Sum_Sq(1/(1+$A1062)+$AC$2/$I$2-1/(1+(1+K1062/J1062)/H$1017),$X$2/$I$2)),IF(K1063&lt;0,"A",H1063))</f>
        <v>A</v>
      </c>
      <c r="J1062" s="13">
        <f t="shared" si="274"/>
        <v>-1</v>
      </c>
      <c r="K1062" s="12">
        <f t="shared" si="298"/>
        <v>-2</v>
      </c>
      <c r="M1062" s="13" t="str">
        <f>IF(P1062&gt;0,SQRT(Sum_Sq($AI$2,V_rtHz($AH$2)/(1+1/$A1062),V_rtHz($AH$2*$A1062)/(1+$A1062),$AN$2*$AH$2/(1+1/$A1062),$AM$2*SQRT(Sum_Sq(P1062,1/($X$2*N$8*(1+M$1017+P1062/O1062))))/SQRT(Sum_Sq($X$2*P1062*N$8,1)),                   $AQ$2*SQRT(Sum_Sq($AH$2/(1+1/$A1062)+P1062*( 1/(M$1017+1+P1062/O1062)-1)/(1+($X$2*P1062*N$8)^2), (P1062^2*N$8*$X$2+1/($X$2*N$8*(M$1017+1+P1062/O1062           )))/(1+($X$2*P1062*N$8)^2))),           V_rtHz(O1062)/($X$2*N$8*(O1062*M$1017+O1062+P1062)),V_rtHz(P1062)*SQRT(Sum_Sq(O1062*N$8*$X$2*M$1017,1))/($X$2*N$8*(O1062*M$1017+O1062+P1062))))/SQRT(Sum_Sq(1/(1+$A1062)+$AC$2/$I$2-1/(1+(1+P1062/O1062)/M$1017),$X$2/$I$2)),IF(P1063&lt;0,"A",M1063))</f>
        <v>A</v>
      </c>
      <c r="O1062" s="13">
        <f t="shared" si="275"/>
        <v>-1</v>
      </c>
      <c r="P1062" s="12">
        <f t="shared" si="299"/>
        <v>-2</v>
      </c>
      <c r="R1062" s="13" t="str">
        <f>IF(U1062&gt;0,SQRT(Sum_Sq($AI$2,V_rtHz($AH$2)/(1+1/$A1062),V_rtHz($AH$2*$A1062)/(1+$A1062),$AN$2*$AH$2/(1+1/$A1062),$AM$2*SQRT(Sum_Sq(U1062,1/($X$2*S$8*(1+R$1017+U1062/T1062))))/SQRT(Sum_Sq($X$2*U1062*S$8,1)),                   $AQ$2*SQRT(Sum_Sq($AH$2/(1+1/$A1062)+U1062*( 1/(R$1017+1+U1062/T1062)-1)/(1+($X$2*U1062*S$8)^2), (U1062^2*S$8*$X$2+1/($X$2*S$8*(R$1017+1+U1062/T1062           )))/(1+($X$2*U1062*S$8)^2))),           V_rtHz(T1062)/($X$2*S$8*(T1062*R$1017+T1062+U1062)),V_rtHz(U1062)*SQRT(Sum_Sq(T1062*S$8*$X$2*R$1017,1))/($X$2*S$8*(T1062*R$1017+T1062+U1062))))/SQRT(Sum_Sq(1/(1+$A1062)+$AC$2/$I$2-1/(1+(1+U1062/T1062)/R$1017),$X$2/$I$2)),IF(U1063&lt;0,"A",R1063))</f>
        <v>A</v>
      </c>
      <c r="T1062" s="13">
        <f t="shared" si="276"/>
        <v>-1</v>
      </c>
      <c r="U1062" s="12">
        <f t="shared" si="300"/>
        <v>-2</v>
      </c>
      <c r="X1062" s="13" t="str">
        <f>IF(AA1062&gt;0,SQRT(Sum_Sq($AI$2,V_rtHz($AH$2)/(1+1/$A1062),V_rtHz($AH$2*$A1062)/(1+$A1062),$AN$2*$AH$2/(1+1/$A1062),$AM$2*SQRT(Sum_Sq(AA1062,1/($X$2*Y$8*(1+X$1017+AA1062/Z1062))))/SQRT(Sum_Sq($X$2*AA1062*Y$8,1)),                   $AQ$2*SQRT(Sum_Sq($AH$2/(1+1/$A1062)+AA1062*( 1/(X$1017+1+AA1062/Z1062)-1)/(1+($X$2*AA1062*Y$8)^2), (AA1062^2*Y$8*$X$2+1/($X$2*Y$8*(X$1017+1+AA1062/Z1062           )))/(1+($X$2*AA1062*Y$8)^2))),           V_rtHz(Z1062)/($X$2*Y$8*(Z1062*X$1017+Z1062+AA1062)),V_rtHz(AA1062)*SQRT(Sum_Sq(Z1062*Y$8*$X$2*X$1017,1))/($X$2*Y$8*(Z1062*X$1017+Z1062+AA1062))))/SQRT(Sum_Sq(1/(1+$A1062)+$AC$2/$I$2-1/(1+(1+AA1062/Z1062)/X$1017),$X$2/$I$2)),IF(AA1063&lt;0,"A",X1063))</f>
        <v>A</v>
      </c>
      <c r="Z1062" s="13">
        <f t="shared" si="277"/>
        <v>-1</v>
      </c>
      <c r="AA1062" s="12">
        <f t="shared" si="301"/>
        <v>-2</v>
      </c>
      <c r="AC1062" s="13">
        <f>IF(AF1062&gt;0,SQRT(Sum_Sq($AI$2,V_rtHz($AH$2)/(1+1/$A1062),V_rtHz($AH$2*$A1062)/(1+$A1062),$AN$2*$AH$2/(1+1/$A1062),$AM$2*SQRT(Sum_Sq(AF1062,1/($X$2*AD$8*(1+AC$1017+AF1062/AE1062))))/SQRT(Sum_Sq($X$2*AF1062*AD$8,1)),                   $AQ$2*SQRT(Sum_Sq($AH$2/(1+1/$A1062)+AF1062*( 1/(AC$1017+1+AF1062/AE1062)-1)/(1+($X$2*AF1062*AD$8)^2), (AF1062^2*AD$8*$X$2+1/($X$2*AD$8*(AC$1017+1+AF1062/AE1062           )))/(1+($X$2*AF1062*AD$8)^2))),           V_rtHz(AE1062)/($X$2*AD$8*(AE1062*AC$1017+AE1062+AF1062)),V_rtHz(AF1062)*SQRT(Sum_Sq(AE1062*AD$8*$X$2*AC$1017,1))/($X$2*AD$8*(AE1062*AC$1017+AE1062+AF1062))))/SQRT(Sum_Sq(1/(1+$A1062)+$AC$2/$I$2-1/(1+(1+AF1062/AE1062)/AC$1017),$X$2/$I$2)),IF(AF1063&lt;0,"A",AC1063))</f>
        <v>6.8989388334658858E-6</v>
      </c>
      <c r="AE1062" s="13">
        <f t="shared" si="278"/>
        <v>19483.7492900406</v>
      </c>
      <c r="AF1062" s="12">
        <f t="shared" si="302"/>
        <v>159714.6846309031</v>
      </c>
      <c r="AG1062" s="13"/>
      <c r="AH1062" s="13">
        <f>IF(AK1062&gt;0,SQRT(Sum_Sq($AI$2,V_rtHz($AH$2)/(1+1/$A1062),V_rtHz($AH$2*$A1062)/(1+$A1062),$AN$2*$AH$2/(1+1/$A1062),$AM$2*SQRT(Sum_Sq(AK1062,1/($X$2*AI$8*(1+AH$1017+AK1062/AJ1062))))/SQRT(Sum_Sq($X$2*AK1062*AI$8,1)),                   $AQ$2*SQRT(Sum_Sq($AH$2/(1+1/$A1062)+AK1062*( 1/(AH$1017+1+AK1062/AJ1062)-1)/(1+($X$2*AK1062*AI$8)^2), (AK1062^2*AI$8*$X$2+1/($X$2*AI$8*(AH$1017+1+AK1062/AJ1062           )))/(1+($X$2*AK1062*AI$8)^2))),           V_rtHz(AJ1062)/($X$2*AI$8*(AJ1062*AH$1017+AJ1062+AK1062)),V_rtHz(AK1062)*SQRT(Sum_Sq(AJ1062*AI$8*$X$2*AH$1017,1))/($X$2*AI$8*(AJ1062*AH$1017+AJ1062+AK1062))))/SQRT(Sum_Sq(1/(1+$A1062)+$AC$2/$I$2-1/(1+(1+AK1062/AJ1062)/AH$1017),$X$2/$I$2)),IF(AK1063&lt;0,"A",AH1063))</f>
        <v>1.1620419906830368E-5</v>
      </c>
      <c r="AI1062" s="13"/>
      <c r="AJ1062" s="13">
        <f t="shared" si="279"/>
        <v>17936.744974255689</v>
      </c>
      <c r="AK1062" s="12">
        <f t="shared" si="303"/>
        <v>548622.66758636548</v>
      </c>
      <c r="AM1062" s="13">
        <f>IF(AP1062&gt;0,SQRT(Sum_Sq($AI$2,V_rtHz($AH$2)/(1+1/$A1062),V_rtHz($AH$2*$A1062)/(1+$A1062),$AN$2*$AH$2/(1+1/$A1062),$AM$2*SQRT(Sum_Sq(AP1062,1/($X$2*AN$8*(1+AM$1017+AP1062/AO1062))))/SQRT(Sum_Sq($X$2*AP1062*AN$8,1)),                   $AQ$2*SQRT(Sum_Sq($AH$2/(1+1/$A1062)+AP1062*( 1/(AM$1017+1+AP1062/AO1062)-1)/(1+($X$2*AP1062*AN$8)^2), (AP1062^2*AN$8*$X$2+1/($X$2*AN$8*(AM$1017+1+AP1062/AO1062           )))/(1+($X$2*AP1062*AN$8)^2))),           V_rtHz(AO1062)/($X$2*AN$8*(AO1062*AM$1017+AO1062+AP1062)),V_rtHz(AP1062)*SQRT(Sum_Sq(AO1062*AN$8*$X$2*AM$1017,1))/($X$2*AN$8*(AO1062*AM$1017+AO1062+AP1062))))/SQRT(Sum_Sq(1/(1+$A1062)+$AC$2/$I$2-1/(1+(1+AP1062/AO1062)/AM$1017),$X$2/$I$2)),IF(AP1063&lt;0,"A",AM1063))</f>
        <v>2.0360692214385914E-5</v>
      </c>
      <c r="AO1062" s="13">
        <f t="shared" si="280"/>
        <v>17541.547600386792</v>
      </c>
      <c r="AP1062" s="12">
        <f t="shared" si="304"/>
        <v>1773983.0852882105</v>
      </c>
      <c r="AR1062" s="13">
        <f t="shared" si="281"/>
        <v>69887291.180198371</v>
      </c>
      <c r="AS1062" s="13">
        <f t="shared" si="282"/>
        <v>-1.3197873456820756E-5</v>
      </c>
      <c r="AV1062" s="13"/>
      <c r="AW1062" s="13">
        <f t="shared" si="283"/>
        <v>39300511.936236553</v>
      </c>
      <c r="AX1062" s="13">
        <f t="shared" si="284"/>
        <v>-4.1737592115245476E-5</v>
      </c>
      <c r="AZ1062" s="13"/>
      <c r="BA1062" s="13"/>
      <c r="BB1062" s="13">
        <f t="shared" si="285"/>
        <v>22100301.962882396</v>
      </c>
      <c r="BC1062" s="13">
        <f t="shared" si="286"/>
        <v>-1.3200837740281587E-4</v>
      </c>
      <c r="BD1062" s="13"/>
      <c r="BE1062" s="13"/>
      <c r="BG1062" s="13">
        <f t="shared" si="287"/>
        <v>12427913.092914158</v>
      </c>
      <c r="BH1062" s="13">
        <f t="shared" si="288"/>
        <v>-4.1767252554399364E-4</v>
      </c>
      <c r="BI1062" s="13"/>
      <c r="BL1062" s="13">
        <f t="shared" si="289"/>
        <v>6988729.1180198397</v>
      </c>
      <c r="BM1062" s="13">
        <f t="shared" si="290"/>
        <v>-1.3230553976354086E-3</v>
      </c>
      <c r="BP1062" s="13"/>
      <c r="BQ1062" s="13">
        <f t="shared" si="291"/>
        <v>99.633299999999991</v>
      </c>
      <c r="BR1062" s="13">
        <f t="shared" si="292"/>
        <v>108.98999999999998</v>
      </c>
      <c r="BT1062" s="13"/>
      <c r="BU1062" s="13"/>
      <c r="BV1062" s="13">
        <f t="shared" si="293"/>
        <v>31.50681587988543</v>
      </c>
      <c r="BW1062" s="13">
        <f t="shared" si="294"/>
        <v>344.65664218175147</v>
      </c>
      <c r="CA1062" s="13">
        <f t="shared" si="295"/>
        <v>9.9633299999999991</v>
      </c>
      <c r="CB1062" s="13">
        <f t="shared" si="296"/>
        <v>1089.9000000000001</v>
      </c>
    </row>
    <row r="1063" spans="1:80" x14ac:dyDescent="0.3">
      <c r="A1063" s="13">
        <f t="shared" si="272"/>
        <v>1.9678862897068449E-5</v>
      </c>
      <c r="C1063" s="13" t="str">
        <f>IF(F1063&gt;0,SQRT(Sum_Sq($AI$2,V_rtHz($AH$2)/(1+1/$A1063),V_rtHz($AH$2*$A1063)/(1+$A1063),$AN$2*$AH$2/(1+1/$A1063),$AM$2*SQRT(Sum_Sq(F1063,1/($X$2*D$8*(1+C$1017+F1063/E1063))))/SQRT(Sum_Sq($X$2*F1063*D$8,1)),                   $AQ$2*SQRT(Sum_Sq($AH$2/(1+1/$A1063)+F1063*( 1/(C$1017+1+F1063/E1063)-1)/(1+($X$2*F1063*D$8)^2), (F1063^2*D$8*$X$2+1/($X$2*D$8*(C$1017+1+F1063/E1063           )))/(1+($X$2*F1063*D$8)^2))),           V_rtHz(E1063)/($X$2*D$8*(E1063*C$1017+E1063+F1063)),V_rtHz(F1063)*SQRT(Sum_Sq(E1063*D$8*$X$2*C$1017,1))/($X$2*D$8*(E1063*C$1017+E1063+F1063))))/SQRT(Sum_Sq(1/(1+$A1063)+$AC$2/$I$2-1/(1+(1+F1063/E1063)/C$1017),$X$2/$I$2)),IF(F1064&lt;0,"A",C1064))</f>
        <v>A</v>
      </c>
      <c r="E1063" s="13">
        <f t="shared" si="273"/>
        <v>-1</v>
      </c>
      <c r="F1063" s="12">
        <f t="shared" si="297"/>
        <v>-2</v>
      </c>
      <c r="H1063" s="13" t="str">
        <f>IF(K1063&gt;0,SQRT(Sum_Sq($AI$2,V_rtHz($AH$2)/(1+1/$A1063),V_rtHz($AH$2*$A1063)/(1+$A1063),$AN$2*$AH$2/(1+1/$A1063),$AM$2*SQRT(Sum_Sq(K1063,1/($X$2*I$8*(1+H$1017+K1063/J1063))))/SQRT(Sum_Sq($X$2*K1063*I$8,1)),                   $AQ$2*SQRT(Sum_Sq($AH$2/(1+1/$A1063)+K1063*( 1/(H$1017+1+K1063/J1063)-1)/(1+($X$2*K1063*I$8)^2), (K1063^2*I$8*$X$2+1/($X$2*I$8*(H$1017+1+K1063/J1063           )))/(1+($X$2*K1063*I$8)^2))),           V_rtHz(J1063)/($X$2*I$8*(J1063*H$1017+J1063+K1063)),V_rtHz(K1063)*SQRT(Sum_Sq(J1063*I$8*$X$2*H$1017,1))/($X$2*I$8*(J1063*H$1017+J1063+K1063))))/SQRT(Sum_Sq(1/(1+$A1063)+$AC$2/$I$2-1/(1+(1+K1063/J1063)/H$1017),$X$2/$I$2)),IF(K1064&lt;0,"A",H1064))</f>
        <v>A</v>
      </c>
      <c r="J1063" s="13">
        <f t="shared" si="274"/>
        <v>-1</v>
      </c>
      <c r="K1063" s="12">
        <f t="shared" si="298"/>
        <v>-2</v>
      </c>
      <c r="M1063" s="13" t="str">
        <f>IF(P1063&gt;0,SQRT(Sum_Sq($AI$2,V_rtHz($AH$2)/(1+1/$A1063),V_rtHz($AH$2*$A1063)/(1+$A1063),$AN$2*$AH$2/(1+1/$A1063),$AM$2*SQRT(Sum_Sq(P1063,1/($X$2*N$8*(1+M$1017+P1063/O1063))))/SQRT(Sum_Sq($X$2*P1063*N$8,1)),                   $AQ$2*SQRT(Sum_Sq($AH$2/(1+1/$A1063)+P1063*( 1/(M$1017+1+P1063/O1063)-1)/(1+($X$2*P1063*N$8)^2), (P1063^2*N$8*$X$2+1/($X$2*N$8*(M$1017+1+P1063/O1063           )))/(1+($X$2*P1063*N$8)^2))),           V_rtHz(O1063)/($X$2*N$8*(O1063*M$1017+O1063+P1063)),V_rtHz(P1063)*SQRT(Sum_Sq(O1063*N$8*$X$2*M$1017,1))/($X$2*N$8*(O1063*M$1017+O1063+P1063))))/SQRT(Sum_Sq(1/(1+$A1063)+$AC$2/$I$2-1/(1+(1+P1063/O1063)/M$1017),$X$2/$I$2)),IF(P1064&lt;0,"A",M1064))</f>
        <v>A</v>
      </c>
      <c r="O1063" s="13">
        <f t="shared" si="275"/>
        <v>-1</v>
      </c>
      <c r="P1063" s="12">
        <f t="shared" si="299"/>
        <v>-2</v>
      </c>
      <c r="R1063" s="13" t="str">
        <f>IF(U1063&gt;0,SQRT(Sum_Sq($AI$2,V_rtHz($AH$2)/(1+1/$A1063),V_rtHz($AH$2*$A1063)/(1+$A1063),$AN$2*$AH$2/(1+1/$A1063),$AM$2*SQRT(Sum_Sq(U1063,1/($X$2*S$8*(1+R$1017+U1063/T1063))))/SQRT(Sum_Sq($X$2*U1063*S$8,1)),                   $AQ$2*SQRT(Sum_Sq($AH$2/(1+1/$A1063)+U1063*( 1/(R$1017+1+U1063/T1063)-1)/(1+($X$2*U1063*S$8)^2), (U1063^2*S$8*$X$2+1/($X$2*S$8*(R$1017+1+U1063/T1063           )))/(1+($X$2*U1063*S$8)^2))),           V_rtHz(T1063)/($X$2*S$8*(T1063*R$1017+T1063+U1063)),V_rtHz(U1063)*SQRT(Sum_Sq(T1063*S$8*$X$2*R$1017,1))/($X$2*S$8*(T1063*R$1017+T1063+U1063))))/SQRT(Sum_Sq(1/(1+$A1063)+$AC$2/$I$2-1/(1+(1+U1063/T1063)/R$1017),$X$2/$I$2)),IF(U1064&lt;0,"A",R1064))</f>
        <v>A</v>
      </c>
      <c r="T1063" s="13">
        <f t="shared" si="276"/>
        <v>-1</v>
      </c>
      <c r="U1063" s="12">
        <f t="shared" si="300"/>
        <v>-2</v>
      </c>
      <c r="X1063" s="13" t="str">
        <f>IF(AA1063&gt;0,SQRT(Sum_Sq($AI$2,V_rtHz($AH$2)/(1+1/$A1063),V_rtHz($AH$2*$A1063)/(1+$A1063),$AN$2*$AH$2/(1+1/$A1063),$AM$2*SQRT(Sum_Sq(AA1063,1/($X$2*Y$8*(1+X$1017+AA1063/Z1063))))/SQRT(Sum_Sq($X$2*AA1063*Y$8,1)),                   $AQ$2*SQRT(Sum_Sq($AH$2/(1+1/$A1063)+AA1063*( 1/(X$1017+1+AA1063/Z1063)-1)/(1+($X$2*AA1063*Y$8)^2), (AA1063^2*Y$8*$X$2+1/($X$2*Y$8*(X$1017+1+AA1063/Z1063           )))/(1+($X$2*AA1063*Y$8)^2))),           V_rtHz(Z1063)/($X$2*Y$8*(Z1063*X$1017+Z1063+AA1063)),V_rtHz(AA1063)*SQRT(Sum_Sq(Z1063*Y$8*$X$2*X$1017,1))/($X$2*Y$8*(Z1063*X$1017+Z1063+AA1063))))/SQRT(Sum_Sq(1/(1+$A1063)+$AC$2/$I$2-1/(1+(1+AA1063/Z1063)/X$1017),$X$2/$I$2)),IF(AA1064&lt;0,"A",X1064))</f>
        <v>A</v>
      </c>
      <c r="Z1063" s="13">
        <f t="shared" si="277"/>
        <v>-1</v>
      </c>
      <c r="AA1063" s="12">
        <f t="shared" si="301"/>
        <v>-2</v>
      </c>
      <c r="AC1063" s="13">
        <f>IF(AF1063&gt;0,SQRT(Sum_Sq($AI$2,V_rtHz($AH$2)/(1+1/$A1063),V_rtHz($AH$2*$A1063)/(1+$A1063),$AN$2*$AH$2/(1+1/$A1063),$AM$2*SQRT(Sum_Sq(AF1063,1/($X$2*AD$8*(1+AC$1017+AF1063/AE1063))))/SQRT(Sum_Sq($X$2*AF1063*AD$8,1)),                   $AQ$2*SQRT(Sum_Sq($AH$2/(1+1/$A1063)+AF1063*( 1/(AC$1017+1+AF1063/AE1063)-1)/(1+($X$2*AF1063*AD$8)^2), (AF1063^2*AD$8*$X$2+1/($X$2*AD$8*(AC$1017+1+AF1063/AE1063           )))/(1+($X$2*AF1063*AD$8)^2))),           V_rtHz(AE1063)/($X$2*AD$8*(AE1063*AC$1017+AE1063+AF1063)),V_rtHz(AF1063)*SQRT(Sum_Sq(AE1063*AD$8*$X$2*AC$1017,1))/($X$2*AD$8*(AE1063*AC$1017+AE1063+AF1063))))/SQRT(Sum_Sq(1/(1+$A1063)+$AC$2/$I$2-1/(1+(1+AF1063/AE1063)/AC$1017),$X$2/$I$2)),IF(AF1064&lt;0,"A",AC1064))</f>
        <v>6.8987807015438918E-6</v>
      </c>
      <c r="AE1063" s="13">
        <f t="shared" si="278"/>
        <v>19482.860928796883</v>
      </c>
      <c r="AF1063" s="12">
        <f t="shared" si="302"/>
        <v>159721.96715149371</v>
      </c>
      <c r="AG1063" s="13"/>
      <c r="AH1063" s="13">
        <f>IF(AK1063&gt;0,SQRT(Sum_Sq($AI$2,V_rtHz($AH$2)/(1+1/$A1063),V_rtHz($AH$2*$A1063)/(1+$A1063),$AN$2*$AH$2/(1+1/$A1063),$AM$2*SQRT(Sum_Sq(AK1063,1/($X$2*AI$8*(1+AH$1017+AK1063/AJ1063))))/SQRT(Sum_Sq($X$2*AK1063*AI$8,1)),                   $AQ$2*SQRT(Sum_Sq($AH$2/(1+1/$A1063)+AK1063*( 1/(AH$1017+1+AK1063/AJ1063)-1)/(1+($X$2*AK1063*AI$8)^2), (AK1063^2*AI$8*$X$2+1/($X$2*AI$8*(AH$1017+1+AK1063/AJ1063           )))/(1+($X$2*AK1063*AI$8)^2))),           V_rtHz(AJ1063)/($X$2*AI$8*(AJ1063*AH$1017+AJ1063+AK1063)),V_rtHz(AK1063)*SQRT(Sum_Sq(AJ1063*AI$8*$X$2*AH$1017,1))/($X$2*AI$8*(AJ1063*AH$1017+AJ1063+AK1063))))/SQRT(Sum_Sq(1/(1+$A1063)+$AC$2/$I$2-1/(1+(1+AK1063/AJ1063)/AH$1017),$X$2/$I$2)),IF(AK1064&lt;0,"A",AH1064))</f>
        <v>1.1620221184914924E-5</v>
      </c>
      <c r="AI1063" s="13"/>
      <c r="AJ1063" s="13">
        <f t="shared" si="279"/>
        <v>17936.115355047965</v>
      </c>
      <c r="AK1063" s="12">
        <f t="shared" si="303"/>
        <v>548641.92612493236</v>
      </c>
      <c r="AM1063" s="13">
        <f>IF(AP1063&gt;0,SQRT(Sum_Sq($AI$2,V_rtHz($AH$2)/(1+1/$A1063),V_rtHz($AH$2*$A1063)/(1+$A1063),$AN$2*$AH$2/(1+1/$A1063),$AM$2*SQRT(Sum_Sq(AP1063,1/($X$2*AN$8*(1+AM$1017+AP1063/AO1063))))/SQRT(Sum_Sq($X$2*AP1063*AN$8,1)),                   $AQ$2*SQRT(Sum_Sq($AH$2/(1+1/$A1063)+AP1063*( 1/(AM$1017+1+AP1063/AO1063)-1)/(1+($X$2*AP1063*AN$8)^2), (AP1063^2*AN$8*$X$2+1/($X$2*AN$8*(AM$1017+1+AP1063/AO1063           )))/(1+($X$2*AP1063*AN$8)^2))),           V_rtHz(AO1063)/($X$2*AN$8*(AO1063*AM$1017+AO1063+AP1063)),V_rtHz(AP1063)*SQRT(Sum_Sq(AO1063*AN$8*$X$2*AM$1017,1))/($X$2*AN$8*(AO1063*AM$1017+AO1063+AP1063))))/SQRT(Sum_Sq(1/(1+$A1063)+$AC$2/$I$2-1/(1+(1+AP1063/AO1063)/AM$1017),$X$2/$I$2)),IF(AP1064&lt;0,"A",AM1064))</f>
        <v>2.0360369916955942E-5</v>
      </c>
      <c r="AO1063" s="13">
        <f t="shared" si="280"/>
        <v>17540.972154281797</v>
      </c>
      <c r="AP1063" s="12">
        <f t="shared" si="304"/>
        <v>1774041.2822711242</v>
      </c>
      <c r="AR1063" s="13">
        <f t="shared" si="281"/>
        <v>69887291.180198371</v>
      </c>
      <c r="AS1063" s="13">
        <f t="shared" si="282"/>
        <v>-1.3197878037714649E-5</v>
      </c>
      <c r="AV1063" s="13"/>
      <c r="AW1063" s="13">
        <f t="shared" si="283"/>
        <v>39300511.936236553</v>
      </c>
      <c r="AX1063" s="13">
        <f t="shared" si="284"/>
        <v>-4.1737637929161919E-5</v>
      </c>
      <c r="AZ1063" s="13"/>
      <c r="BA1063" s="13"/>
      <c r="BB1063" s="13">
        <f t="shared" si="285"/>
        <v>22100301.962882396</v>
      </c>
      <c r="BC1063" s="13">
        <f t="shared" si="286"/>
        <v>-1.3200883569943671E-4</v>
      </c>
      <c r="BD1063" s="13"/>
      <c r="BE1063" s="13"/>
      <c r="BG1063" s="13">
        <f t="shared" si="287"/>
        <v>12427913.092914158</v>
      </c>
      <c r="BH1063" s="13">
        <f t="shared" si="288"/>
        <v>-4.1767711349475936E-4</v>
      </c>
      <c r="BI1063" s="13"/>
      <c r="BL1063" s="13">
        <f t="shared" si="289"/>
        <v>6988729.1180198397</v>
      </c>
      <c r="BM1063" s="13">
        <f t="shared" si="290"/>
        <v>-1.3231014353049255E-3</v>
      </c>
      <c r="BP1063" s="13"/>
      <c r="BQ1063" s="13">
        <f t="shared" si="291"/>
        <v>99.633300000000006</v>
      </c>
      <c r="BR1063" s="13">
        <f t="shared" si="292"/>
        <v>108.98999999999998</v>
      </c>
      <c r="BT1063" s="13"/>
      <c r="BU1063" s="13"/>
      <c r="BV1063" s="13">
        <f t="shared" si="293"/>
        <v>31.50681587988543</v>
      </c>
      <c r="BW1063" s="13">
        <f t="shared" si="294"/>
        <v>344.65664218175147</v>
      </c>
      <c r="CA1063" s="13">
        <f t="shared" si="295"/>
        <v>9.9633299999999991</v>
      </c>
      <c r="CB1063" s="13">
        <f t="shared" si="296"/>
        <v>1089.9000000000001</v>
      </c>
    </row>
    <row r="1064" spans="1:80" x14ac:dyDescent="0.3">
      <c r="A1064" s="13">
        <f t="shared" si="272"/>
        <v>1.9952623149688796E-5</v>
      </c>
      <c r="C1064" s="13" t="str">
        <f>IF(F1064&gt;0,SQRT(Sum_Sq($AI$2,V_rtHz($AH$2)/(1+1/$A1064),V_rtHz($AH$2*$A1064)/(1+$A1064),$AN$2*$AH$2/(1+1/$A1064),$AM$2*SQRT(Sum_Sq(F1064,1/($X$2*D$8*(1+C$1017+F1064/E1064))))/SQRT(Sum_Sq($X$2*F1064*D$8,1)),                   $AQ$2*SQRT(Sum_Sq($AH$2/(1+1/$A1064)+F1064*( 1/(C$1017+1+F1064/E1064)-1)/(1+($X$2*F1064*D$8)^2), (F1064^2*D$8*$X$2+1/($X$2*D$8*(C$1017+1+F1064/E1064           )))/(1+($X$2*F1064*D$8)^2))),           V_rtHz(E1064)/($X$2*D$8*(E1064*C$1017+E1064+F1064)),V_rtHz(F1064)*SQRT(Sum_Sq(E1064*D$8*$X$2*C$1017,1))/($X$2*D$8*(E1064*C$1017+E1064+F1064))))/SQRT(Sum_Sq(1/(1+$A1064)+$AC$2/$I$2-1/(1+(1+F1064/E1064)/C$1017),$X$2/$I$2)),IF(F1065&lt;0,"A",C1065))</f>
        <v>A</v>
      </c>
      <c r="E1064" s="13">
        <f t="shared" si="273"/>
        <v>-1</v>
      </c>
      <c r="F1064" s="12">
        <f t="shared" si="297"/>
        <v>-2</v>
      </c>
      <c r="H1064" s="13" t="str">
        <f>IF(K1064&gt;0,SQRT(Sum_Sq($AI$2,V_rtHz($AH$2)/(1+1/$A1064),V_rtHz($AH$2*$A1064)/(1+$A1064),$AN$2*$AH$2/(1+1/$A1064),$AM$2*SQRT(Sum_Sq(K1064,1/($X$2*I$8*(1+H$1017+K1064/J1064))))/SQRT(Sum_Sq($X$2*K1064*I$8,1)),                   $AQ$2*SQRT(Sum_Sq($AH$2/(1+1/$A1064)+K1064*( 1/(H$1017+1+K1064/J1064)-1)/(1+($X$2*K1064*I$8)^2), (K1064^2*I$8*$X$2+1/($X$2*I$8*(H$1017+1+K1064/J1064           )))/(1+($X$2*K1064*I$8)^2))),           V_rtHz(J1064)/($X$2*I$8*(J1064*H$1017+J1064+K1064)),V_rtHz(K1064)*SQRT(Sum_Sq(J1064*I$8*$X$2*H$1017,1))/($X$2*I$8*(J1064*H$1017+J1064+K1064))))/SQRT(Sum_Sq(1/(1+$A1064)+$AC$2/$I$2-1/(1+(1+K1064/J1064)/H$1017),$X$2/$I$2)),IF(K1065&lt;0,"A",H1065))</f>
        <v>A</v>
      </c>
      <c r="J1064" s="13">
        <f t="shared" si="274"/>
        <v>-1</v>
      </c>
      <c r="K1064" s="12">
        <f t="shared" si="298"/>
        <v>-2</v>
      </c>
      <c r="M1064" s="13" t="str">
        <f>IF(P1064&gt;0,SQRT(Sum_Sq($AI$2,V_rtHz($AH$2)/(1+1/$A1064),V_rtHz($AH$2*$A1064)/(1+$A1064),$AN$2*$AH$2/(1+1/$A1064),$AM$2*SQRT(Sum_Sq(P1064,1/($X$2*N$8*(1+M$1017+P1064/O1064))))/SQRT(Sum_Sq($X$2*P1064*N$8,1)),                   $AQ$2*SQRT(Sum_Sq($AH$2/(1+1/$A1064)+P1064*( 1/(M$1017+1+P1064/O1064)-1)/(1+($X$2*P1064*N$8)^2), (P1064^2*N$8*$X$2+1/($X$2*N$8*(M$1017+1+P1064/O1064           )))/(1+($X$2*P1064*N$8)^2))),           V_rtHz(O1064)/($X$2*N$8*(O1064*M$1017+O1064+P1064)),V_rtHz(P1064)*SQRT(Sum_Sq(O1064*N$8*$X$2*M$1017,1))/($X$2*N$8*(O1064*M$1017+O1064+P1064))))/SQRT(Sum_Sq(1/(1+$A1064)+$AC$2/$I$2-1/(1+(1+P1064/O1064)/M$1017),$X$2/$I$2)),IF(P1065&lt;0,"A",M1065))</f>
        <v>A</v>
      </c>
      <c r="O1064" s="13">
        <f t="shared" si="275"/>
        <v>-1</v>
      </c>
      <c r="P1064" s="12">
        <f t="shared" si="299"/>
        <v>-2</v>
      </c>
      <c r="R1064" s="13" t="str">
        <f>IF(U1064&gt;0,SQRT(Sum_Sq($AI$2,V_rtHz($AH$2)/(1+1/$A1064),V_rtHz($AH$2*$A1064)/(1+$A1064),$AN$2*$AH$2/(1+1/$A1064),$AM$2*SQRT(Sum_Sq(U1064,1/($X$2*S$8*(1+R$1017+U1064/T1064))))/SQRT(Sum_Sq($X$2*U1064*S$8,1)),                   $AQ$2*SQRT(Sum_Sq($AH$2/(1+1/$A1064)+U1064*( 1/(R$1017+1+U1064/T1064)-1)/(1+($X$2*U1064*S$8)^2), (U1064^2*S$8*$X$2+1/($X$2*S$8*(R$1017+1+U1064/T1064           )))/(1+($X$2*U1064*S$8)^2))),           V_rtHz(T1064)/($X$2*S$8*(T1064*R$1017+T1064+U1064)),V_rtHz(U1064)*SQRT(Sum_Sq(T1064*S$8*$X$2*R$1017,1))/($X$2*S$8*(T1064*R$1017+T1064+U1064))))/SQRT(Sum_Sq(1/(1+$A1064)+$AC$2/$I$2-1/(1+(1+U1064/T1064)/R$1017),$X$2/$I$2)),IF(U1065&lt;0,"A",R1065))</f>
        <v>A</v>
      </c>
      <c r="T1064" s="13">
        <f t="shared" si="276"/>
        <v>-1</v>
      </c>
      <c r="U1064" s="12">
        <f t="shared" si="300"/>
        <v>-2</v>
      </c>
      <c r="X1064" s="13" t="str">
        <f>IF(AA1064&gt;0,SQRT(Sum_Sq($AI$2,V_rtHz($AH$2)/(1+1/$A1064),V_rtHz($AH$2*$A1064)/(1+$A1064),$AN$2*$AH$2/(1+1/$A1064),$AM$2*SQRT(Sum_Sq(AA1064,1/($X$2*Y$8*(1+X$1017+AA1064/Z1064))))/SQRT(Sum_Sq($X$2*AA1064*Y$8,1)),                   $AQ$2*SQRT(Sum_Sq($AH$2/(1+1/$A1064)+AA1064*( 1/(X$1017+1+AA1064/Z1064)-1)/(1+($X$2*AA1064*Y$8)^2), (AA1064^2*Y$8*$X$2+1/($X$2*Y$8*(X$1017+1+AA1064/Z1064           )))/(1+($X$2*AA1064*Y$8)^2))),           V_rtHz(Z1064)/($X$2*Y$8*(Z1064*X$1017+Z1064+AA1064)),V_rtHz(AA1064)*SQRT(Sum_Sq(Z1064*Y$8*$X$2*X$1017,1))/($X$2*Y$8*(Z1064*X$1017+Z1064+AA1064))))/SQRT(Sum_Sq(1/(1+$A1064)+$AC$2/$I$2-1/(1+(1+AA1064/Z1064)/X$1017),$X$2/$I$2)),IF(AA1065&lt;0,"A",X1065))</f>
        <v>A</v>
      </c>
      <c r="Z1064" s="13">
        <f t="shared" si="277"/>
        <v>-1</v>
      </c>
      <c r="AA1064" s="12">
        <f t="shared" si="301"/>
        <v>-2</v>
      </c>
      <c r="AC1064" s="13">
        <f>IF(AF1064&gt;0,SQRT(Sum_Sq($AI$2,V_rtHz($AH$2)/(1+1/$A1064),V_rtHz($AH$2*$A1064)/(1+$A1064),$AN$2*$AH$2/(1+1/$A1064),$AM$2*SQRT(Sum_Sq(AF1064,1/($X$2*AD$8*(1+AC$1017+AF1064/AE1064))))/SQRT(Sum_Sq($X$2*AF1064*AD$8,1)),                   $AQ$2*SQRT(Sum_Sq($AH$2/(1+1/$A1064)+AF1064*( 1/(AC$1017+1+AF1064/AE1064)-1)/(1+($X$2*AF1064*AD$8)^2), (AF1064^2*AD$8*$X$2+1/($X$2*AD$8*(AC$1017+1+AF1064/AE1064           )))/(1+($X$2*AF1064*AD$8)^2))),           V_rtHz(AE1064)/($X$2*AD$8*(AE1064*AC$1017+AE1064+AF1064)),V_rtHz(AF1064)*SQRT(Sum_Sq(AE1064*AD$8*$X$2*AC$1017,1))/($X$2*AD$8*(AE1064*AC$1017+AE1064+AF1064))))/SQRT(Sum_Sq(1/(1+$A1064)+$AC$2/$I$2-1/(1+(1+AF1064/AE1064)/AC$1017),$X$2/$I$2)),IF(AF1065&lt;0,"A",AC1065))</f>
        <v>6.8986203982424962E-6</v>
      </c>
      <c r="AE1064" s="13">
        <f t="shared" si="278"/>
        <v>19481.960385783681</v>
      </c>
      <c r="AF1064" s="12">
        <f t="shared" si="302"/>
        <v>159729.35021247552</v>
      </c>
      <c r="AG1064" s="13"/>
      <c r="AH1064" s="13">
        <f>IF(AK1064&gt;0,SQRT(Sum_Sq($AI$2,V_rtHz($AH$2)/(1+1/$A1064),V_rtHz($AH$2*$A1064)/(1+$A1064),$AN$2*$AH$2/(1+1/$A1064),$AM$2*SQRT(Sum_Sq(AK1064,1/($X$2*AI$8*(1+AH$1017+AK1064/AJ1064))))/SQRT(Sum_Sq($X$2*AK1064*AI$8,1)),                   $AQ$2*SQRT(Sum_Sq($AH$2/(1+1/$A1064)+AK1064*( 1/(AH$1017+1+AK1064/AJ1064)-1)/(1+($X$2*AK1064*AI$8)^2), (AK1064^2*AI$8*$X$2+1/($X$2*AI$8*(AH$1017+1+AK1064/AJ1064           )))/(1+($X$2*AK1064*AI$8)^2))),           V_rtHz(AJ1064)/($X$2*AI$8*(AJ1064*AH$1017+AJ1064+AK1064)),V_rtHz(AK1064)*SQRT(Sum_Sq(AJ1064*AI$8*$X$2*AH$1017,1))/($X$2*AI$8*(AJ1064*AH$1017+AJ1064+AK1064))))/SQRT(Sum_Sq(1/(1+$A1064)+$AC$2/$I$2-1/(1+(1+AK1064/AJ1064)/AH$1017),$X$2/$I$2)),IF(AK1065&lt;0,"A",AH1065))</f>
        <v>1.1620019724379547E-5</v>
      </c>
      <c r="AI1064" s="13"/>
      <c r="AJ1064" s="13">
        <f t="shared" si="279"/>
        <v>17935.477068617827</v>
      </c>
      <c r="AK1064" s="12">
        <f t="shared" si="303"/>
        <v>548661.45115318289</v>
      </c>
      <c r="AM1064" s="13">
        <f>IF(AP1064&gt;0,SQRT(Sum_Sq($AI$2,V_rtHz($AH$2)/(1+1/$A1064),V_rtHz($AH$2*$A1064)/(1+$A1064),$AN$2*$AH$2/(1+1/$A1064),$AM$2*SQRT(Sum_Sq(AP1064,1/($X$2*AN$8*(1+AM$1017+AP1064/AO1064))))/SQRT(Sum_Sq($X$2*AP1064*AN$8,1)),                   $AQ$2*SQRT(Sum_Sq($AH$2/(1+1/$A1064)+AP1064*( 1/(AM$1017+1+AP1064/AO1064)-1)/(1+($X$2*AP1064*AN$8)^2), (AP1064^2*AN$8*$X$2+1/($X$2*AN$8*(AM$1017+1+AP1064/AO1064           )))/(1+($X$2*AP1064*AN$8)^2))),           V_rtHz(AO1064)/($X$2*AN$8*(AO1064*AM$1017+AO1064+AP1064)),V_rtHz(AP1064)*SQRT(Sum_Sq(AO1064*AN$8*$X$2*AM$1017,1))/($X$2*AN$8*(AO1064*AM$1017+AO1064+AP1064))))/SQRT(Sum_Sq(1/(1+$A1064)+$AC$2/$I$2-1/(1+(1+AP1064/AO1064)/AM$1017),$X$2/$I$2)),IF(AP1065&lt;0,"A",AM1065))</f>
        <v>2.036004317455598E-5</v>
      </c>
      <c r="AO1064" s="13">
        <f t="shared" si="280"/>
        <v>17540.388780300626</v>
      </c>
      <c r="AP1064" s="12">
        <f t="shared" si="304"/>
        <v>1774100.2849271412</v>
      </c>
      <c r="AR1064" s="13">
        <f t="shared" si="281"/>
        <v>69887291.180198371</v>
      </c>
      <c r="AS1064" s="13">
        <f t="shared" si="282"/>
        <v>-1.3197882682338368E-5</v>
      </c>
      <c r="AV1064" s="13"/>
      <c r="AW1064" s="13">
        <f t="shared" si="283"/>
        <v>39300511.936236553</v>
      </c>
      <c r="AX1064" s="13">
        <f t="shared" si="284"/>
        <v>-4.1737684380516095E-5</v>
      </c>
      <c r="AZ1064" s="13"/>
      <c r="BA1064" s="13"/>
      <c r="BB1064" s="13">
        <f t="shared" si="285"/>
        <v>22100301.962882396</v>
      </c>
      <c r="BC1064" s="13">
        <f t="shared" si="286"/>
        <v>-1.3200930037484752E-4</v>
      </c>
      <c r="BD1064" s="13"/>
      <c r="BE1064" s="13"/>
      <c r="BG1064" s="13">
        <f t="shared" si="287"/>
        <v>12427913.092914158</v>
      </c>
      <c r="BH1064" s="13">
        <f t="shared" si="288"/>
        <v>-4.1768176537318544E-4</v>
      </c>
      <c r="BI1064" s="13"/>
      <c r="BL1064" s="13">
        <f t="shared" si="289"/>
        <v>6988729.1180198397</v>
      </c>
      <c r="BM1064" s="13">
        <f t="shared" si="290"/>
        <v>-1.3231481166934003E-3</v>
      </c>
      <c r="BP1064" s="13"/>
      <c r="BQ1064" s="13">
        <f t="shared" si="291"/>
        <v>99.633300000000006</v>
      </c>
      <c r="BR1064" s="13">
        <f t="shared" si="292"/>
        <v>108.98999999999998</v>
      </c>
      <c r="BT1064" s="13"/>
      <c r="BU1064" s="13"/>
      <c r="BV1064" s="13">
        <f t="shared" si="293"/>
        <v>31.50681587988543</v>
      </c>
      <c r="BW1064" s="13">
        <f t="shared" si="294"/>
        <v>344.65664218175152</v>
      </c>
      <c r="CA1064" s="13">
        <f t="shared" si="295"/>
        <v>9.9633299999999991</v>
      </c>
      <c r="CB1064" s="13">
        <f t="shared" si="296"/>
        <v>1089.9000000000003</v>
      </c>
    </row>
    <row r="1065" spans="1:80" x14ac:dyDescent="0.3">
      <c r="A1065" s="13">
        <f t="shared" si="272"/>
        <v>2.0230191786782715E-5</v>
      </c>
      <c r="C1065" s="13" t="str">
        <f>IF(F1065&gt;0,SQRT(Sum_Sq($AI$2,V_rtHz($AH$2)/(1+1/$A1065),V_rtHz($AH$2*$A1065)/(1+$A1065),$AN$2*$AH$2/(1+1/$A1065),$AM$2*SQRT(Sum_Sq(F1065,1/($X$2*D$8*(1+C$1017+F1065/E1065))))/SQRT(Sum_Sq($X$2*F1065*D$8,1)),                   $AQ$2*SQRT(Sum_Sq($AH$2/(1+1/$A1065)+F1065*( 1/(C$1017+1+F1065/E1065)-1)/(1+($X$2*F1065*D$8)^2), (F1065^2*D$8*$X$2+1/($X$2*D$8*(C$1017+1+F1065/E1065           )))/(1+($X$2*F1065*D$8)^2))),           V_rtHz(E1065)/($X$2*D$8*(E1065*C$1017+E1065+F1065)),V_rtHz(F1065)*SQRT(Sum_Sq(E1065*D$8*$X$2*C$1017,1))/($X$2*D$8*(E1065*C$1017+E1065+F1065))))/SQRT(Sum_Sq(1/(1+$A1065)+$AC$2/$I$2-1/(1+(1+F1065/E1065)/C$1017),$X$2/$I$2)),IF(F1066&lt;0,"A",C1066))</f>
        <v>A</v>
      </c>
      <c r="E1065" s="13">
        <f t="shared" si="273"/>
        <v>-1</v>
      </c>
      <c r="F1065" s="12">
        <f t="shared" si="297"/>
        <v>-2</v>
      </c>
      <c r="H1065" s="13" t="str">
        <f>IF(K1065&gt;0,SQRT(Sum_Sq($AI$2,V_rtHz($AH$2)/(1+1/$A1065),V_rtHz($AH$2*$A1065)/(1+$A1065),$AN$2*$AH$2/(1+1/$A1065),$AM$2*SQRT(Sum_Sq(K1065,1/($X$2*I$8*(1+H$1017+K1065/J1065))))/SQRT(Sum_Sq($X$2*K1065*I$8,1)),                   $AQ$2*SQRT(Sum_Sq($AH$2/(1+1/$A1065)+K1065*( 1/(H$1017+1+K1065/J1065)-1)/(1+($X$2*K1065*I$8)^2), (K1065^2*I$8*$X$2+1/($X$2*I$8*(H$1017+1+K1065/J1065           )))/(1+($X$2*K1065*I$8)^2))),           V_rtHz(J1065)/($X$2*I$8*(J1065*H$1017+J1065+K1065)),V_rtHz(K1065)*SQRT(Sum_Sq(J1065*I$8*$X$2*H$1017,1))/($X$2*I$8*(J1065*H$1017+J1065+K1065))))/SQRT(Sum_Sq(1/(1+$A1065)+$AC$2/$I$2-1/(1+(1+K1065/J1065)/H$1017),$X$2/$I$2)),IF(K1066&lt;0,"A",H1066))</f>
        <v>A</v>
      </c>
      <c r="J1065" s="13">
        <f t="shared" si="274"/>
        <v>-1</v>
      </c>
      <c r="K1065" s="12">
        <f t="shared" si="298"/>
        <v>-2</v>
      </c>
      <c r="M1065" s="13" t="str">
        <f>IF(P1065&gt;0,SQRT(Sum_Sq($AI$2,V_rtHz($AH$2)/(1+1/$A1065),V_rtHz($AH$2*$A1065)/(1+$A1065),$AN$2*$AH$2/(1+1/$A1065),$AM$2*SQRT(Sum_Sq(P1065,1/($X$2*N$8*(1+M$1017+P1065/O1065))))/SQRT(Sum_Sq($X$2*P1065*N$8,1)),                   $AQ$2*SQRT(Sum_Sq($AH$2/(1+1/$A1065)+P1065*( 1/(M$1017+1+P1065/O1065)-1)/(1+($X$2*P1065*N$8)^2), (P1065^2*N$8*$X$2+1/($X$2*N$8*(M$1017+1+P1065/O1065           )))/(1+($X$2*P1065*N$8)^2))),           V_rtHz(O1065)/($X$2*N$8*(O1065*M$1017+O1065+P1065)),V_rtHz(P1065)*SQRT(Sum_Sq(O1065*N$8*$X$2*M$1017,1))/($X$2*N$8*(O1065*M$1017+O1065+P1065))))/SQRT(Sum_Sq(1/(1+$A1065)+$AC$2/$I$2-1/(1+(1+P1065/O1065)/M$1017),$X$2/$I$2)),IF(P1066&lt;0,"A",M1066))</f>
        <v>A</v>
      </c>
      <c r="O1065" s="13">
        <f t="shared" si="275"/>
        <v>-1</v>
      </c>
      <c r="P1065" s="12">
        <f t="shared" si="299"/>
        <v>-2</v>
      </c>
      <c r="R1065" s="13" t="str">
        <f>IF(U1065&gt;0,SQRT(Sum_Sq($AI$2,V_rtHz($AH$2)/(1+1/$A1065),V_rtHz($AH$2*$A1065)/(1+$A1065),$AN$2*$AH$2/(1+1/$A1065),$AM$2*SQRT(Sum_Sq(U1065,1/($X$2*S$8*(1+R$1017+U1065/T1065))))/SQRT(Sum_Sq($X$2*U1065*S$8,1)),                   $AQ$2*SQRT(Sum_Sq($AH$2/(1+1/$A1065)+U1065*( 1/(R$1017+1+U1065/T1065)-1)/(1+($X$2*U1065*S$8)^2), (U1065^2*S$8*$X$2+1/($X$2*S$8*(R$1017+1+U1065/T1065           )))/(1+($X$2*U1065*S$8)^2))),           V_rtHz(T1065)/($X$2*S$8*(T1065*R$1017+T1065+U1065)),V_rtHz(U1065)*SQRT(Sum_Sq(T1065*S$8*$X$2*R$1017,1))/($X$2*S$8*(T1065*R$1017+T1065+U1065))))/SQRT(Sum_Sq(1/(1+$A1065)+$AC$2/$I$2-1/(1+(1+U1065/T1065)/R$1017),$X$2/$I$2)),IF(U1066&lt;0,"A",R1066))</f>
        <v>A</v>
      </c>
      <c r="T1065" s="13">
        <f t="shared" si="276"/>
        <v>-1</v>
      </c>
      <c r="U1065" s="12">
        <f t="shared" si="300"/>
        <v>-2</v>
      </c>
      <c r="X1065" s="13" t="str">
        <f>IF(AA1065&gt;0,SQRT(Sum_Sq($AI$2,V_rtHz($AH$2)/(1+1/$A1065),V_rtHz($AH$2*$A1065)/(1+$A1065),$AN$2*$AH$2/(1+1/$A1065),$AM$2*SQRT(Sum_Sq(AA1065,1/($X$2*Y$8*(1+X$1017+AA1065/Z1065))))/SQRT(Sum_Sq($X$2*AA1065*Y$8,1)),                   $AQ$2*SQRT(Sum_Sq($AH$2/(1+1/$A1065)+AA1065*( 1/(X$1017+1+AA1065/Z1065)-1)/(1+($X$2*AA1065*Y$8)^2), (AA1065^2*Y$8*$X$2+1/($X$2*Y$8*(X$1017+1+AA1065/Z1065           )))/(1+($X$2*AA1065*Y$8)^2))),           V_rtHz(Z1065)/($X$2*Y$8*(Z1065*X$1017+Z1065+AA1065)),V_rtHz(AA1065)*SQRT(Sum_Sq(Z1065*Y$8*$X$2*X$1017,1))/($X$2*Y$8*(Z1065*X$1017+Z1065+AA1065))))/SQRT(Sum_Sq(1/(1+$A1065)+$AC$2/$I$2-1/(1+(1+AA1065/Z1065)/X$1017),$X$2/$I$2)),IF(AA1066&lt;0,"A",X1066))</f>
        <v>A</v>
      </c>
      <c r="Z1065" s="13">
        <f t="shared" si="277"/>
        <v>-1</v>
      </c>
      <c r="AA1065" s="12">
        <f t="shared" si="301"/>
        <v>-2</v>
      </c>
      <c r="AC1065" s="13">
        <f>IF(AF1065&gt;0,SQRT(Sum_Sq($AI$2,V_rtHz($AH$2)/(1+1/$A1065),V_rtHz($AH$2*$A1065)/(1+$A1065),$AN$2*$AH$2/(1+1/$A1065),$AM$2*SQRT(Sum_Sq(AF1065,1/($X$2*AD$8*(1+AC$1017+AF1065/AE1065))))/SQRT(Sum_Sq($X$2*AF1065*AD$8,1)),                   $AQ$2*SQRT(Sum_Sq($AH$2/(1+1/$A1065)+AF1065*( 1/(AC$1017+1+AF1065/AE1065)-1)/(1+($X$2*AF1065*AD$8)^2), (AF1065^2*AD$8*$X$2+1/($X$2*AD$8*(AC$1017+1+AF1065/AE1065           )))/(1+($X$2*AF1065*AD$8)^2))),           V_rtHz(AE1065)/($X$2*AD$8*(AE1065*AC$1017+AE1065+AF1065)),V_rtHz(AF1065)*SQRT(Sum_Sq(AE1065*AD$8*$X$2*AC$1017,1))/($X$2*AD$8*(AE1065*AC$1017+AE1065+AF1065))))/SQRT(Sum_Sq(1/(1+$A1065)+$AC$2/$I$2-1/(1+(1+AF1065/AE1065)/AC$1017),$X$2/$I$2)),IF(AF1066&lt;0,"A",AC1066))</f>
        <v>6.8984578941407922E-6</v>
      </c>
      <c r="AE1065" s="13">
        <f t="shared" si="278"/>
        <v>19481.047496413503</v>
      </c>
      <c r="AF1065" s="12">
        <f t="shared" si="302"/>
        <v>159736.83519119347</v>
      </c>
      <c r="AG1065" s="13"/>
      <c r="AH1065" s="13">
        <f>IF(AK1065&gt;0,SQRT(Sum_Sq($AI$2,V_rtHz($AH$2)/(1+1/$A1065),V_rtHz($AH$2*$A1065)/(1+$A1065),$AN$2*$AH$2/(1+1/$A1065),$AM$2*SQRT(Sum_Sq(AK1065,1/($X$2*AI$8*(1+AH$1017+AK1065/AJ1065))))/SQRT(Sum_Sq($X$2*AK1065*AI$8,1)),                   $AQ$2*SQRT(Sum_Sq($AH$2/(1+1/$A1065)+AK1065*( 1/(AH$1017+1+AK1065/AJ1065)-1)/(1+($X$2*AK1065*AI$8)^2), (AK1065^2*AI$8*$X$2+1/($X$2*AI$8*(AH$1017+1+AK1065/AJ1065           )))/(1+($X$2*AK1065*AI$8)^2))),           V_rtHz(AJ1065)/($X$2*AI$8*(AJ1065*AH$1017+AJ1065+AK1065)),V_rtHz(AK1065)*SQRT(Sum_Sq(AJ1065*AI$8*$X$2*AH$1017,1))/($X$2*AI$8*(AJ1065*AH$1017+AJ1065+AK1065))))/SQRT(Sum_Sq(1/(1+$A1065)+$AC$2/$I$2-1/(1+(1+AK1065/AJ1065)/AH$1017),$X$2/$I$2)),IF(AK1066&lt;0,"A",AH1066))</f>
        <v>1.1619815487843809E-5</v>
      </c>
      <c r="AI1065" s="13"/>
      <c r="AJ1065" s="13">
        <f t="shared" si="279"/>
        <v>17934.829996934284</v>
      </c>
      <c r="AK1065" s="12">
        <f t="shared" si="303"/>
        <v>548681.24633880507</v>
      </c>
      <c r="AM1065" s="13">
        <f>IF(AP1065&gt;0,SQRT(Sum_Sq($AI$2,V_rtHz($AH$2)/(1+1/$A1065),V_rtHz($AH$2*$A1065)/(1+$A1065),$AN$2*$AH$2/(1+1/$A1065),$AM$2*SQRT(Sum_Sq(AP1065,1/($X$2*AN$8*(1+AM$1017+AP1065/AO1065))))/SQRT(Sum_Sq($X$2*AP1065*AN$8,1)),                   $AQ$2*SQRT(Sum_Sq($AH$2/(1+1/$A1065)+AP1065*( 1/(AM$1017+1+AP1065/AO1065)-1)/(1+($X$2*AP1065*AN$8)^2), (AP1065^2*AN$8*$X$2+1/($X$2*AN$8*(AM$1017+1+AP1065/AO1065           )))/(1+($X$2*AP1065*AN$8)^2))),           V_rtHz(AO1065)/($X$2*AN$8*(AO1065*AM$1017+AO1065+AP1065)),V_rtHz(AP1065)*SQRT(Sum_Sq(AO1065*AN$8*$X$2*AM$1017,1))/($X$2*AN$8*(AO1065*AM$1017+AO1065+AP1065))))/SQRT(Sum_Sq(1/(1+$A1065)+$AC$2/$I$2-1/(1+(1+AP1065/AO1065)/AM$1017),$X$2/$I$2)),IF(AP1066&lt;0,"A",AM1066))</f>
        <v>2.0359711926422758E-5</v>
      </c>
      <c r="AO1065" s="13">
        <f t="shared" si="280"/>
        <v>17539.797370303371</v>
      </c>
      <c r="AP1065" s="12">
        <f t="shared" si="304"/>
        <v>1774160.1043550675</v>
      </c>
      <c r="AR1065" s="13">
        <f t="shared" si="281"/>
        <v>69887291.180198371</v>
      </c>
      <c r="AS1065" s="13">
        <f t="shared" si="282"/>
        <v>-1.3197887391578579E-5</v>
      </c>
      <c r="AV1065" s="13"/>
      <c r="AW1065" s="13">
        <f t="shared" si="283"/>
        <v>39300511.936236553</v>
      </c>
      <c r="AX1065" s="13">
        <f t="shared" si="284"/>
        <v>-4.1737731478178556E-5</v>
      </c>
      <c r="AZ1065" s="13"/>
      <c r="BA1065" s="13"/>
      <c r="BB1065" s="13">
        <f t="shared" si="285"/>
        <v>22100301.962882396</v>
      </c>
      <c r="BC1065" s="13">
        <f t="shared" si="286"/>
        <v>-1.3200977151787716E-4</v>
      </c>
      <c r="BD1065" s="13"/>
      <c r="BE1065" s="13"/>
      <c r="BG1065" s="13">
        <f t="shared" si="287"/>
        <v>12427913.092914158</v>
      </c>
      <c r="BH1065" s="13">
        <f t="shared" si="288"/>
        <v>-4.1768648207148073E-4</v>
      </c>
      <c r="BI1065" s="13"/>
      <c r="BL1065" s="13">
        <f t="shared" si="289"/>
        <v>6988729.1180198397</v>
      </c>
      <c r="BM1065" s="13">
        <f t="shared" si="290"/>
        <v>-1.3231954508478587E-3</v>
      </c>
      <c r="BP1065" s="13"/>
      <c r="BQ1065" s="13">
        <f t="shared" si="291"/>
        <v>99.633300000000006</v>
      </c>
      <c r="BR1065" s="13">
        <f t="shared" si="292"/>
        <v>108.98999999999998</v>
      </c>
      <c r="BT1065" s="13"/>
      <c r="BU1065" s="13"/>
      <c r="BV1065" s="13">
        <f t="shared" si="293"/>
        <v>31.506815879885437</v>
      </c>
      <c r="BW1065" s="13">
        <f t="shared" si="294"/>
        <v>344.65664218175152</v>
      </c>
      <c r="CA1065" s="13">
        <f t="shared" si="295"/>
        <v>9.9633299999999991</v>
      </c>
      <c r="CB1065" s="13">
        <f t="shared" si="296"/>
        <v>1089.9000000000001</v>
      </c>
    </row>
    <row r="1066" spans="1:80" x14ac:dyDescent="0.3">
      <c r="A1066" s="13">
        <f t="shared" si="272"/>
        <v>2.0511621788255653E-5</v>
      </c>
      <c r="C1066" s="13" t="str">
        <f>IF(F1066&gt;0,SQRT(Sum_Sq($AI$2,V_rtHz($AH$2)/(1+1/$A1066),V_rtHz($AH$2*$A1066)/(1+$A1066),$AN$2*$AH$2/(1+1/$A1066),$AM$2*SQRT(Sum_Sq(F1066,1/($X$2*D$8*(1+C$1017+F1066/E1066))))/SQRT(Sum_Sq($X$2*F1066*D$8,1)),                   $AQ$2*SQRT(Sum_Sq($AH$2/(1+1/$A1066)+F1066*( 1/(C$1017+1+F1066/E1066)-1)/(1+($X$2*F1066*D$8)^2), (F1066^2*D$8*$X$2+1/($X$2*D$8*(C$1017+1+F1066/E1066           )))/(1+($X$2*F1066*D$8)^2))),           V_rtHz(E1066)/($X$2*D$8*(E1066*C$1017+E1066+F1066)),V_rtHz(F1066)*SQRT(Sum_Sq(E1066*D$8*$X$2*C$1017,1))/($X$2*D$8*(E1066*C$1017+E1066+F1066))))/SQRT(Sum_Sq(1/(1+$A1066)+$AC$2/$I$2-1/(1+(1+F1066/E1066)/C$1017),$X$2/$I$2)),IF(F1067&lt;0,"A",C1067))</f>
        <v>A</v>
      </c>
      <c r="E1066" s="13">
        <f t="shared" si="273"/>
        <v>-1</v>
      </c>
      <c r="F1066" s="12">
        <f t="shared" si="297"/>
        <v>-2</v>
      </c>
      <c r="H1066" s="13" t="str">
        <f>IF(K1066&gt;0,SQRT(Sum_Sq($AI$2,V_rtHz($AH$2)/(1+1/$A1066),V_rtHz($AH$2*$A1066)/(1+$A1066),$AN$2*$AH$2/(1+1/$A1066),$AM$2*SQRT(Sum_Sq(K1066,1/($X$2*I$8*(1+H$1017+K1066/J1066))))/SQRT(Sum_Sq($X$2*K1066*I$8,1)),                   $AQ$2*SQRT(Sum_Sq($AH$2/(1+1/$A1066)+K1066*( 1/(H$1017+1+K1066/J1066)-1)/(1+($X$2*K1066*I$8)^2), (K1066^2*I$8*$X$2+1/($X$2*I$8*(H$1017+1+K1066/J1066           )))/(1+($X$2*K1066*I$8)^2))),           V_rtHz(J1066)/($X$2*I$8*(J1066*H$1017+J1066+K1066)),V_rtHz(K1066)*SQRT(Sum_Sq(J1066*I$8*$X$2*H$1017,1))/($X$2*I$8*(J1066*H$1017+J1066+K1066))))/SQRT(Sum_Sq(1/(1+$A1066)+$AC$2/$I$2-1/(1+(1+K1066/J1066)/H$1017),$X$2/$I$2)),IF(K1067&lt;0,"A",H1067))</f>
        <v>A</v>
      </c>
      <c r="J1066" s="13">
        <f t="shared" si="274"/>
        <v>-1</v>
      </c>
      <c r="K1066" s="12">
        <f t="shared" si="298"/>
        <v>-2</v>
      </c>
      <c r="M1066" s="13" t="str">
        <f>IF(P1066&gt;0,SQRT(Sum_Sq($AI$2,V_rtHz($AH$2)/(1+1/$A1066),V_rtHz($AH$2*$A1066)/(1+$A1066),$AN$2*$AH$2/(1+1/$A1066),$AM$2*SQRT(Sum_Sq(P1066,1/($X$2*N$8*(1+M$1017+P1066/O1066))))/SQRT(Sum_Sq($X$2*P1066*N$8,1)),                   $AQ$2*SQRT(Sum_Sq($AH$2/(1+1/$A1066)+P1066*( 1/(M$1017+1+P1066/O1066)-1)/(1+($X$2*P1066*N$8)^2), (P1066^2*N$8*$X$2+1/($X$2*N$8*(M$1017+1+P1066/O1066           )))/(1+($X$2*P1066*N$8)^2))),           V_rtHz(O1066)/($X$2*N$8*(O1066*M$1017+O1066+P1066)),V_rtHz(P1066)*SQRT(Sum_Sq(O1066*N$8*$X$2*M$1017,1))/($X$2*N$8*(O1066*M$1017+O1066+P1066))))/SQRT(Sum_Sq(1/(1+$A1066)+$AC$2/$I$2-1/(1+(1+P1066/O1066)/M$1017),$X$2/$I$2)),IF(P1067&lt;0,"A",M1067))</f>
        <v>A</v>
      </c>
      <c r="O1066" s="13">
        <f t="shared" si="275"/>
        <v>-1</v>
      </c>
      <c r="P1066" s="12">
        <f t="shared" si="299"/>
        <v>-2</v>
      </c>
      <c r="R1066" s="13" t="str">
        <f>IF(U1066&gt;0,SQRT(Sum_Sq($AI$2,V_rtHz($AH$2)/(1+1/$A1066),V_rtHz($AH$2*$A1066)/(1+$A1066),$AN$2*$AH$2/(1+1/$A1066),$AM$2*SQRT(Sum_Sq(U1066,1/($X$2*S$8*(1+R$1017+U1066/T1066))))/SQRT(Sum_Sq($X$2*U1066*S$8,1)),                   $AQ$2*SQRT(Sum_Sq($AH$2/(1+1/$A1066)+U1066*( 1/(R$1017+1+U1066/T1066)-1)/(1+($X$2*U1066*S$8)^2), (U1066^2*S$8*$X$2+1/($X$2*S$8*(R$1017+1+U1066/T1066           )))/(1+($X$2*U1066*S$8)^2))),           V_rtHz(T1066)/($X$2*S$8*(T1066*R$1017+T1066+U1066)),V_rtHz(U1066)*SQRT(Sum_Sq(T1066*S$8*$X$2*R$1017,1))/($X$2*S$8*(T1066*R$1017+T1066+U1066))))/SQRT(Sum_Sq(1/(1+$A1066)+$AC$2/$I$2-1/(1+(1+U1066/T1066)/R$1017),$X$2/$I$2)),IF(U1067&lt;0,"A",R1067))</f>
        <v>A</v>
      </c>
      <c r="T1066" s="13">
        <f t="shared" si="276"/>
        <v>-1</v>
      </c>
      <c r="U1066" s="12">
        <f t="shared" si="300"/>
        <v>-2</v>
      </c>
      <c r="X1066" s="13" t="str">
        <f>IF(AA1066&gt;0,SQRT(Sum_Sq($AI$2,V_rtHz($AH$2)/(1+1/$A1066),V_rtHz($AH$2*$A1066)/(1+$A1066),$AN$2*$AH$2/(1+1/$A1066),$AM$2*SQRT(Sum_Sq(AA1066,1/($X$2*Y$8*(1+X$1017+AA1066/Z1066))))/SQRT(Sum_Sq($X$2*AA1066*Y$8,1)),                   $AQ$2*SQRT(Sum_Sq($AH$2/(1+1/$A1066)+AA1066*( 1/(X$1017+1+AA1066/Z1066)-1)/(1+($X$2*AA1066*Y$8)^2), (AA1066^2*Y$8*$X$2+1/($X$2*Y$8*(X$1017+1+AA1066/Z1066           )))/(1+($X$2*AA1066*Y$8)^2))),           V_rtHz(Z1066)/($X$2*Y$8*(Z1066*X$1017+Z1066+AA1066)),V_rtHz(AA1066)*SQRT(Sum_Sq(Z1066*Y$8*$X$2*X$1017,1))/($X$2*Y$8*(Z1066*X$1017+Z1066+AA1066))))/SQRT(Sum_Sq(1/(1+$A1066)+$AC$2/$I$2-1/(1+(1+AA1066/Z1066)/X$1017),$X$2/$I$2)),IF(AA1067&lt;0,"A",X1067))</f>
        <v>A</v>
      </c>
      <c r="Z1066" s="13">
        <f t="shared" si="277"/>
        <v>-1</v>
      </c>
      <c r="AA1066" s="12">
        <f t="shared" si="301"/>
        <v>-2</v>
      </c>
      <c r="AC1066" s="13">
        <f>IF(AF1066&gt;0,SQRT(Sum_Sq($AI$2,V_rtHz($AH$2)/(1+1/$A1066),V_rtHz($AH$2*$A1066)/(1+$A1066),$AN$2*$AH$2/(1+1/$A1066),$AM$2*SQRT(Sum_Sq(AF1066,1/($X$2*AD$8*(1+AC$1017+AF1066/AE1066))))/SQRT(Sum_Sq($X$2*AF1066*AD$8,1)),                   $AQ$2*SQRT(Sum_Sq($AH$2/(1+1/$A1066)+AF1066*( 1/(AC$1017+1+AF1066/AE1066)-1)/(1+($X$2*AF1066*AD$8)^2), (AF1066^2*AD$8*$X$2+1/($X$2*AD$8*(AC$1017+1+AF1066/AE1066           )))/(1+($X$2*AF1066*AD$8)^2))),           V_rtHz(AE1066)/($X$2*AD$8*(AE1066*AC$1017+AE1066+AF1066)),V_rtHz(AF1066)*SQRT(Sum_Sq(AE1066*AD$8*$X$2*AC$1017,1))/($X$2*AD$8*(AE1066*AC$1017+AE1066+AF1066))))/SQRT(Sum_Sq(1/(1+$A1066)+$AC$2/$I$2-1/(1+(1+AF1066/AE1066)/AC$1017),$X$2/$I$2)),IF(AF1067&lt;0,"A",AC1067))</f>
        <v>6.8982931594307425E-6</v>
      </c>
      <c r="AE1066" s="13">
        <f t="shared" si="278"/>
        <v>19480.122093943028</v>
      </c>
      <c r="AF1066" s="12">
        <f t="shared" si="302"/>
        <v>159744.42348356656</v>
      </c>
      <c r="AG1066" s="13"/>
      <c r="AH1066" s="13">
        <f>IF(AK1066&gt;0,SQRT(Sum_Sq($AI$2,V_rtHz($AH$2)/(1+1/$A1066),V_rtHz($AH$2*$A1066)/(1+$A1066),$AN$2*$AH$2/(1+1/$A1066),$AM$2*SQRT(Sum_Sq(AK1066,1/($X$2*AI$8*(1+AH$1017+AK1066/AJ1066))))/SQRT(Sum_Sq($X$2*AK1066*AI$8,1)),                   $AQ$2*SQRT(Sum_Sq($AH$2/(1+1/$A1066)+AK1066*( 1/(AH$1017+1+AK1066/AJ1066)-1)/(1+($X$2*AK1066*AI$8)^2), (AK1066^2*AI$8*$X$2+1/($X$2*AI$8*(AH$1017+1+AK1066/AJ1066           )))/(1+($X$2*AK1066*AI$8)^2))),           V_rtHz(AJ1066)/($X$2*AI$8*(AJ1066*AH$1017+AJ1066+AK1066)),V_rtHz(AK1066)*SQRT(Sum_Sq(AJ1066*AI$8*$X$2*AH$1017,1))/($X$2*AI$8*(AJ1066*AH$1017+AJ1066+AK1066))))/SQRT(Sum_Sq(1/(1+$A1066)+$AC$2/$I$2-1/(1+(1+AK1066/AJ1066)/AH$1017),$X$2/$I$2)),IF(AK1067&lt;0,"A",AH1067))</f>
        <v>1.1619608437427917E-5</v>
      </c>
      <c r="AI1066" s="13"/>
      <c r="AJ1066" s="13">
        <f t="shared" si="279"/>
        <v>17934.174020394523</v>
      </c>
      <c r="AK1066" s="12">
        <f t="shared" si="303"/>
        <v>548701.31539941509</v>
      </c>
      <c r="AM1066" s="13">
        <f>IF(AP1066&gt;0,SQRT(Sum_Sq($AI$2,V_rtHz($AH$2)/(1+1/$A1066),V_rtHz($AH$2*$A1066)/(1+$A1066),$AN$2*$AH$2/(1+1/$A1066),$AM$2*SQRT(Sum_Sq(AP1066,1/($X$2*AN$8*(1+AM$1017+AP1066/AO1066))))/SQRT(Sum_Sq($X$2*AP1066*AN$8,1)),                   $AQ$2*SQRT(Sum_Sq($AH$2/(1+1/$A1066)+AP1066*( 1/(AM$1017+1+AP1066/AO1066)-1)/(1+($X$2*AP1066*AN$8)^2), (AP1066^2*AN$8*$X$2+1/($X$2*AN$8*(AM$1017+1+AP1066/AO1066           )))/(1+($X$2*AP1066*AN$8)^2))),           V_rtHz(AO1066)/($X$2*AN$8*(AO1066*AM$1017+AO1066+AP1066)),V_rtHz(AP1066)*SQRT(Sum_Sq(AO1066*AN$8*$X$2*AM$1017,1))/($X$2*AN$8*(AO1066*AM$1017+AO1066+AP1066))))/SQRT(Sum_Sq(1/(1+$A1066)+$AC$2/$I$2-1/(1+(1+AP1066/AO1066)/AM$1017),$X$2/$I$2)),IF(AP1067&lt;0,"A",AM1067))</f>
        <v>2.0359376110977929E-5</v>
      </c>
      <c r="AO1066" s="13">
        <f t="shared" si="280"/>
        <v>17539.197814705123</v>
      </c>
      <c r="AP1066" s="12">
        <f t="shared" si="304"/>
        <v>1774220.7518050815</v>
      </c>
      <c r="AR1066" s="13">
        <f t="shared" si="281"/>
        <v>69887291.180198371</v>
      </c>
      <c r="AS1066" s="13">
        <f t="shared" si="282"/>
        <v>-1.3197892166334277E-5</v>
      </c>
      <c r="AV1066" s="13"/>
      <c r="AW1066" s="13">
        <f t="shared" si="283"/>
        <v>39300511.936236553</v>
      </c>
      <c r="AX1066" s="13">
        <f t="shared" si="284"/>
        <v>-4.1737779231143272E-5</v>
      </c>
      <c r="AZ1066" s="13"/>
      <c r="BA1066" s="13"/>
      <c r="BB1066" s="13">
        <f t="shared" si="285"/>
        <v>22100301.962882396</v>
      </c>
      <c r="BC1066" s="13">
        <f t="shared" si="286"/>
        <v>-1.3201024921859276E-4</v>
      </c>
      <c r="BD1066" s="13"/>
      <c r="BE1066" s="13"/>
      <c r="BG1066" s="13">
        <f t="shared" si="287"/>
        <v>12427913.092914158</v>
      </c>
      <c r="BH1066" s="13">
        <f t="shared" si="288"/>
        <v>-4.176912644943472E-4</v>
      </c>
      <c r="BI1066" s="13"/>
      <c r="BL1066" s="13">
        <f t="shared" si="289"/>
        <v>6988729.1180198397</v>
      </c>
      <c r="BM1066" s="13">
        <f t="shared" si="290"/>
        <v>-1.3232434469437743E-3</v>
      </c>
      <c r="BP1066" s="13"/>
      <c r="BQ1066" s="13">
        <f t="shared" si="291"/>
        <v>99.633300000000006</v>
      </c>
      <c r="BR1066" s="13">
        <f t="shared" si="292"/>
        <v>108.98999999999997</v>
      </c>
      <c r="BT1066" s="13"/>
      <c r="BU1066" s="13"/>
      <c r="BV1066" s="13">
        <f t="shared" si="293"/>
        <v>31.50681587988543</v>
      </c>
      <c r="BW1066" s="13">
        <f t="shared" si="294"/>
        <v>344.65664218175152</v>
      </c>
      <c r="CA1066" s="13">
        <f t="shared" si="295"/>
        <v>9.9633299999999991</v>
      </c>
      <c r="CB1066" s="13">
        <f t="shared" si="296"/>
        <v>1089.9000000000001</v>
      </c>
    </row>
    <row r="1067" spans="1:80" x14ac:dyDescent="0.3">
      <c r="A1067" s="13">
        <f t="shared" si="272"/>
        <v>2.0796966871036958E-5</v>
      </c>
      <c r="C1067" s="13" t="str">
        <f>IF(F1067&gt;0,SQRT(Sum_Sq($AI$2,V_rtHz($AH$2)/(1+1/$A1067),V_rtHz($AH$2*$A1067)/(1+$A1067),$AN$2*$AH$2/(1+1/$A1067),$AM$2*SQRT(Sum_Sq(F1067,1/($X$2*D$8*(1+C$1017+F1067/E1067))))/SQRT(Sum_Sq($X$2*F1067*D$8,1)),                   $AQ$2*SQRT(Sum_Sq($AH$2/(1+1/$A1067)+F1067*( 1/(C$1017+1+F1067/E1067)-1)/(1+($X$2*F1067*D$8)^2), (F1067^2*D$8*$X$2+1/($X$2*D$8*(C$1017+1+F1067/E1067           )))/(1+($X$2*F1067*D$8)^2))),           V_rtHz(E1067)/($X$2*D$8*(E1067*C$1017+E1067+F1067)),V_rtHz(F1067)*SQRT(Sum_Sq(E1067*D$8*$X$2*C$1017,1))/($X$2*D$8*(E1067*C$1017+E1067+F1067))))/SQRT(Sum_Sq(1/(1+$A1067)+$AC$2/$I$2-1/(1+(1+F1067/E1067)/C$1017),$X$2/$I$2)),IF(F1068&lt;0,"A",C1068))</f>
        <v>A</v>
      </c>
      <c r="E1067" s="13">
        <f t="shared" si="273"/>
        <v>-1</v>
      </c>
      <c r="F1067" s="12">
        <f t="shared" si="297"/>
        <v>-2</v>
      </c>
      <c r="H1067" s="13" t="str">
        <f>IF(K1067&gt;0,SQRT(Sum_Sq($AI$2,V_rtHz($AH$2)/(1+1/$A1067),V_rtHz($AH$2*$A1067)/(1+$A1067),$AN$2*$AH$2/(1+1/$A1067),$AM$2*SQRT(Sum_Sq(K1067,1/($X$2*I$8*(1+H$1017+K1067/J1067))))/SQRT(Sum_Sq($X$2*K1067*I$8,1)),                   $AQ$2*SQRT(Sum_Sq($AH$2/(1+1/$A1067)+K1067*( 1/(H$1017+1+K1067/J1067)-1)/(1+($X$2*K1067*I$8)^2), (K1067^2*I$8*$X$2+1/($X$2*I$8*(H$1017+1+K1067/J1067           )))/(1+($X$2*K1067*I$8)^2))),           V_rtHz(J1067)/($X$2*I$8*(J1067*H$1017+J1067+K1067)),V_rtHz(K1067)*SQRT(Sum_Sq(J1067*I$8*$X$2*H$1017,1))/($X$2*I$8*(J1067*H$1017+J1067+K1067))))/SQRT(Sum_Sq(1/(1+$A1067)+$AC$2/$I$2-1/(1+(1+K1067/J1067)/H$1017),$X$2/$I$2)),IF(K1068&lt;0,"A",H1068))</f>
        <v>A</v>
      </c>
      <c r="J1067" s="13">
        <f t="shared" si="274"/>
        <v>-1</v>
      </c>
      <c r="K1067" s="12">
        <f t="shared" si="298"/>
        <v>-2</v>
      </c>
      <c r="M1067" s="13" t="str">
        <f>IF(P1067&gt;0,SQRT(Sum_Sq($AI$2,V_rtHz($AH$2)/(1+1/$A1067),V_rtHz($AH$2*$A1067)/(1+$A1067),$AN$2*$AH$2/(1+1/$A1067),$AM$2*SQRT(Sum_Sq(P1067,1/($X$2*N$8*(1+M$1017+P1067/O1067))))/SQRT(Sum_Sq($X$2*P1067*N$8,1)),                   $AQ$2*SQRT(Sum_Sq($AH$2/(1+1/$A1067)+P1067*( 1/(M$1017+1+P1067/O1067)-1)/(1+($X$2*P1067*N$8)^2), (P1067^2*N$8*$X$2+1/($X$2*N$8*(M$1017+1+P1067/O1067           )))/(1+($X$2*P1067*N$8)^2))),           V_rtHz(O1067)/($X$2*N$8*(O1067*M$1017+O1067+P1067)),V_rtHz(P1067)*SQRT(Sum_Sq(O1067*N$8*$X$2*M$1017,1))/($X$2*N$8*(O1067*M$1017+O1067+P1067))))/SQRT(Sum_Sq(1/(1+$A1067)+$AC$2/$I$2-1/(1+(1+P1067/O1067)/M$1017),$X$2/$I$2)),IF(P1068&lt;0,"A",M1068))</f>
        <v>A</v>
      </c>
      <c r="O1067" s="13">
        <f t="shared" si="275"/>
        <v>-1</v>
      </c>
      <c r="P1067" s="12">
        <f t="shared" si="299"/>
        <v>-2</v>
      </c>
      <c r="R1067" s="13" t="str">
        <f>IF(U1067&gt;0,SQRT(Sum_Sq($AI$2,V_rtHz($AH$2)/(1+1/$A1067),V_rtHz($AH$2*$A1067)/(1+$A1067),$AN$2*$AH$2/(1+1/$A1067),$AM$2*SQRT(Sum_Sq(U1067,1/($X$2*S$8*(1+R$1017+U1067/T1067))))/SQRT(Sum_Sq($X$2*U1067*S$8,1)),                   $AQ$2*SQRT(Sum_Sq($AH$2/(1+1/$A1067)+U1067*( 1/(R$1017+1+U1067/T1067)-1)/(1+($X$2*U1067*S$8)^2), (U1067^2*S$8*$X$2+1/($X$2*S$8*(R$1017+1+U1067/T1067           )))/(1+($X$2*U1067*S$8)^2))),           V_rtHz(T1067)/($X$2*S$8*(T1067*R$1017+T1067+U1067)),V_rtHz(U1067)*SQRT(Sum_Sq(T1067*S$8*$X$2*R$1017,1))/($X$2*S$8*(T1067*R$1017+T1067+U1067))))/SQRT(Sum_Sq(1/(1+$A1067)+$AC$2/$I$2-1/(1+(1+U1067/T1067)/R$1017),$X$2/$I$2)),IF(U1068&lt;0,"A",R1068))</f>
        <v>A</v>
      </c>
      <c r="T1067" s="13">
        <f t="shared" si="276"/>
        <v>-1</v>
      </c>
      <c r="U1067" s="12">
        <f t="shared" si="300"/>
        <v>-2</v>
      </c>
      <c r="X1067" s="13" t="str">
        <f>IF(AA1067&gt;0,SQRT(Sum_Sq($AI$2,V_rtHz($AH$2)/(1+1/$A1067),V_rtHz($AH$2*$A1067)/(1+$A1067),$AN$2*$AH$2/(1+1/$A1067),$AM$2*SQRT(Sum_Sq(AA1067,1/($X$2*Y$8*(1+X$1017+AA1067/Z1067))))/SQRT(Sum_Sq($X$2*AA1067*Y$8,1)),                   $AQ$2*SQRT(Sum_Sq($AH$2/(1+1/$A1067)+AA1067*( 1/(X$1017+1+AA1067/Z1067)-1)/(1+($X$2*AA1067*Y$8)^2), (AA1067^2*Y$8*$X$2+1/($X$2*Y$8*(X$1017+1+AA1067/Z1067           )))/(1+($X$2*AA1067*Y$8)^2))),           V_rtHz(Z1067)/($X$2*Y$8*(Z1067*X$1017+Z1067+AA1067)),V_rtHz(AA1067)*SQRT(Sum_Sq(Z1067*Y$8*$X$2*X$1017,1))/($X$2*Y$8*(Z1067*X$1017+Z1067+AA1067))))/SQRT(Sum_Sq(1/(1+$A1067)+$AC$2/$I$2-1/(1+(1+AA1067/Z1067)/X$1017),$X$2/$I$2)),IF(AA1068&lt;0,"A",X1068))</f>
        <v>A</v>
      </c>
      <c r="Z1067" s="13">
        <f t="shared" si="277"/>
        <v>-1</v>
      </c>
      <c r="AA1067" s="12">
        <f t="shared" si="301"/>
        <v>-2</v>
      </c>
      <c r="AC1067" s="13">
        <f>IF(AF1067&gt;0,SQRT(Sum_Sq($AI$2,V_rtHz($AH$2)/(1+1/$A1067),V_rtHz($AH$2*$A1067)/(1+$A1067),$AN$2*$AH$2/(1+1/$A1067),$AM$2*SQRT(Sum_Sq(AF1067,1/($X$2*AD$8*(1+AC$1017+AF1067/AE1067))))/SQRT(Sum_Sq($X$2*AF1067*AD$8,1)),                   $AQ$2*SQRT(Sum_Sq($AH$2/(1+1/$A1067)+AF1067*( 1/(AC$1017+1+AF1067/AE1067)-1)/(1+($X$2*AF1067*AD$8)^2), (AF1067^2*AD$8*$X$2+1/($X$2*AD$8*(AC$1017+1+AF1067/AE1067           )))/(1+($X$2*AF1067*AD$8)^2))),           V_rtHz(AE1067)/($X$2*AD$8*(AE1067*AC$1017+AE1067+AF1067)),V_rtHz(AF1067)*SQRT(Sum_Sq(AE1067*AD$8*$X$2*AC$1017,1))/($X$2*AD$8*(AE1067*AC$1017+AE1067+AF1067))))/SQRT(Sum_Sq(1/(1+$A1067)+$AC$2/$I$2-1/(1+(1+AF1067/AE1067)/AC$1017),$X$2/$I$2)),IF(AF1068&lt;0,"A",AC1068))</f>
        <v>6.8981261639122505E-6</v>
      </c>
      <c r="AE1067" s="13">
        <f t="shared" si="278"/>
        <v>19479.184009446697</v>
      </c>
      <c r="AF1067" s="12">
        <f t="shared" si="302"/>
        <v>159752.1165043303</v>
      </c>
      <c r="AG1067" s="13"/>
      <c r="AH1067" s="13">
        <f>IF(AK1067&gt;0,SQRT(Sum_Sq($AI$2,V_rtHz($AH$2)/(1+1/$A1067),V_rtHz($AH$2*$A1067)/(1+$A1067),$AN$2*$AH$2/(1+1/$A1067),$AM$2*SQRT(Sum_Sq(AK1067,1/($X$2*AI$8*(1+AH$1017+AK1067/AJ1067))))/SQRT(Sum_Sq($X$2*AK1067*AI$8,1)),                   $AQ$2*SQRT(Sum_Sq($AH$2/(1+1/$A1067)+AK1067*( 1/(AH$1017+1+AK1067/AJ1067)-1)/(1+($X$2*AK1067*AI$8)^2), (AK1067^2*AI$8*$X$2+1/($X$2*AI$8*(AH$1017+1+AK1067/AJ1067           )))/(1+($X$2*AK1067*AI$8)^2))),           V_rtHz(AJ1067)/($X$2*AI$8*(AJ1067*AH$1017+AJ1067+AK1067)),V_rtHz(AK1067)*SQRT(Sum_Sq(AJ1067*AI$8*$X$2*AH$1017,1))/($X$2*AI$8*(AJ1067*AH$1017+AJ1067+AK1067))))/SQRT(Sum_Sq(1/(1+$A1067)+$AC$2/$I$2-1/(1+(1+AK1067/AJ1067)/AH$1017),$X$2/$I$2)),IF(AK1068&lt;0,"A",AH1068))</f>
        <v>1.1619398534746013E-5</v>
      </c>
      <c r="AI1067" s="13"/>
      <c r="AJ1067" s="13">
        <f t="shared" si="279"/>
        <v>17933.509017803946</v>
      </c>
      <c r="AK1067" s="12">
        <f t="shared" si="303"/>
        <v>548721.6621032214</v>
      </c>
      <c r="AM1067" s="13">
        <f>IF(AP1067&gt;0,SQRT(Sum_Sq($AI$2,V_rtHz($AH$2)/(1+1/$A1067),V_rtHz($AH$2*$A1067)/(1+$A1067),$AN$2*$AH$2/(1+1/$A1067),$AM$2*SQRT(Sum_Sq(AP1067,1/($X$2*AN$8*(1+AM$1017+AP1067/AO1067))))/SQRT(Sum_Sq($X$2*AP1067*AN$8,1)),                   $AQ$2*SQRT(Sum_Sq($AH$2/(1+1/$A1067)+AP1067*( 1/(AM$1017+1+AP1067/AO1067)-1)/(1+($X$2*AP1067*AN$8)^2), (AP1067^2*AN$8*$X$2+1/($X$2*AN$8*(AM$1017+1+AP1067/AO1067           )))/(1+($X$2*AP1067*AN$8)^2))),           V_rtHz(AO1067)/($X$2*AN$8*(AO1067*AM$1017+AO1067+AP1067)),V_rtHz(AP1067)*SQRT(Sum_Sq(AO1067*AN$8*$X$2*AM$1017,1))/($X$2*AN$8*(AO1067*AM$1017+AO1067+AP1067))))/SQRT(Sum_Sq(1/(1+$A1067)+$AC$2/$I$2-1/(1+(1+AP1067/AO1067)/AM$1017),$X$2/$I$2)),IF(AP1068&lt;0,"A",AM1068))</f>
        <v>2.0359035665817768E-5</v>
      </c>
      <c r="AO1067" s="13">
        <f t="shared" si="280"/>
        <v>17538.590002457448</v>
      </c>
      <c r="AP1067" s="12">
        <f t="shared" si="304"/>
        <v>1774282.2386807583</v>
      </c>
      <c r="AR1067" s="13">
        <f t="shared" si="281"/>
        <v>69887291.180198371</v>
      </c>
      <c r="AS1067" s="13">
        <f t="shared" si="282"/>
        <v>-1.319789700751697E-5</v>
      </c>
      <c r="AV1067" s="13"/>
      <c r="AW1067" s="13">
        <f t="shared" si="283"/>
        <v>39300511.936236553</v>
      </c>
      <c r="AX1067" s="13">
        <f t="shared" si="284"/>
        <v>-4.1737827648529474E-5</v>
      </c>
      <c r="AZ1067" s="13"/>
      <c r="BA1067" s="13"/>
      <c r="BB1067" s="13">
        <f t="shared" si="285"/>
        <v>22100301.962882396</v>
      </c>
      <c r="BC1067" s="13">
        <f t="shared" si="286"/>
        <v>-1.3201073356831707E-4</v>
      </c>
      <c r="BD1067" s="13"/>
      <c r="BE1067" s="13"/>
      <c r="BG1067" s="13">
        <f t="shared" si="287"/>
        <v>12427913.092914158</v>
      </c>
      <c r="BH1067" s="13">
        <f t="shared" si="288"/>
        <v>-4.1769611355915547E-4</v>
      </c>
      <c r="BI1067" s="13"/>
      <c r="BL1067" s="13">
        <f t="shared" si="289"/>
        <v>6988729.1180198397</v>
      </c>
      <c r="BM1067" s="13">
        <f t="shared" si="290"/>
        <v>-1.3232921142869315E-3</v>
      </c>
      <c r="BP1067" s="13"/>
      <c r="BQ1067" s="13">
        <f t="shared" si="291"/>
        <v>99.633299999999991</v>
      </c>
      <c r="BR1067" s="13">
        <f t="shared" si="292"/>
        <v>108.99000000000001</v>
      </c>
      <c r="BT1067" s="13"/>
      <c r="BU1067" s="13"/>
      <c r="BV1067" s="13">
        <f t="shared" si="293"/>
        <v>31.50681587988543</v>
      </c>
      <c r="BW1067" s="13">
        <f t="shared" si="294"/>
        <v>344.65664218175147</v>
      </c>
      <c r="CA1067" s="13">
        <f t="shared" si="295"/>
        <v>9.9633299999999991</v>
      </c>
      <c r="CB1067" s="13">
        <f t="shared" si="296"/>
        <v>1089.9000000000001</v>
      </c>
    </row>
    <row r="1068" spans="1:80" x14ac:dyDescent="0.3">
      <c r="A1068" s="13">
        <f t="shared" si="272"/>
        <v>2.1086281499332895E-5</v>
      </c>
      <c r="C1068" s="13" t="str">
        <f>IF(F1068&gt;0,SQRT(Sum_Sq($AI$2,V_rtHz($AH$2)/(1+1/$A1068),V_rtHz($AH$2*$A1068)/(1+$A1068),$AN$2*$AH$2/(1+1/$A1068),$AM$2*SQRT(Sum_Sq(F1068,1/($X$2*D$8*(1+C$1017+F1068/E1068))))/SQRT(Sum_Sq($X$2*F1068*D$8,1)),                   $AQ$2*SQRT(Sum_Sq($AH$2/(1+1/$A1068)+F1068*( 1/(C$1017+1+F1068/E1068)-1)/(1+($X$2*F1068*D$8)^2), (F1068^2*D$8*$X$2+1/($X$2*D$8*(C$1017+1+F1068/E1068           )))/(1+($X$2*F1068*D$8)^2))),           V_rtHz(E1068)/($X$2*D$8*(E1068*C$1017+E1068+F1068)),V_rtHz(F1068)*SQRT(Sum_Sq(E1068*D$8*$X$2*C$1017,1))/($X$2*D$8*(E1068*C$1017+E1068+F1068))))/SQRT(Sum_Sq(1/(1+$A1068)+$AC$2/$I$2-1/(1+(1+F1068/E1068)/C$1017),$X$2/$I$2)),IF(F1069&lt;0,"A",C1069))</f>
        <v>A</v>
      </c>
      <c r="E1068" s="13">
        <f t="shared" si="273"/>
        <v>-1</v>
      </c>
      <c r="F1068" s="12">
        <f t="shared" si="297"/>
        <v>-2</v>
      </c>
      <c r="H1068" s="13" t="str">
        <f>IF(K1068&gt;0,SQRT(Sum_Sq($AI$2,V_rtHz($AH$2)/(1+1/$A1068),V_rtHz($AH$2*$A1068)/(1+$A1068),$AN$2*$AH$2/(1+1/$A1068),$AM$2*SQRT(Sum_Sq(K1068,1/($X$2*I$8*(1+H$1017+K1068/J1068))))/SQRT(Sum_Sq($X$2*K1068*I$8,1)),                   $AQ$2*SQRT(Sum_Sq($AH$2/(1+1/$A1068)+K1068*( 1/(H$1017+1+K1068/J1068)-1)/(1+($X$2*K1068*I$8)^2), (K1068^2*I$8*$X$2+1/($X$2*I$8*(H$1017+1+K1068/J1068           )))/(1+($X$2*K1068*I$8)^2))),           V_rtHz(J1068)/($X$2*I$8*(J1068*H$1017+J1068+K1068)),V_rtHz(K1068)*SQRT(Sum_Sq(J1068*I$8*$X$2*H$1017,1))/($X$2*I$8*(J1068*H$1017+J1068+K1068))))/SQRT(Sum_Sq(1/(1+$A1068)+$AC$2/$I$2-1/(1+(1+K1068/J1068)/H$1017),$X$2/$I$2)),IF(K1069&lt;0,"A",H1069))</f>
        <v>A</v>
      </c>
      <c r="J1068" s="13">
        <f t="shared" si="274"/>
        <v>-1</v>
      </c>
      <c r="K1068" s="12">
        <f t="shared" si="298"/>
        <v>-2</v>
      </c>
      <c r="M1068" s="13" t="str">
        <f>IF(P1068&gt;0,SQRT(Sum_Sq($AI$2,V_rtHz($AH$2)/(1+1/$A1068),V_rtHz($AH$2*$A1068)/(1+$A1068),$AN$2*$AH$2/(1+1/$A1068),$AM$2*SQRT(Sum_Sq(P1068,1/($X$2*N$8*(1+M$1017+P1068/O1068))))/SQRT(Sum_Sq($X$2*P1068*N$8,1)),                   $AQ$2*SQRT(Sum_Sq($AH$2/(1+1/$A1068)+P1068*( 1/(M$1017+1+P1068/O1068)-1)/(1+($X$2*P1068*N$8)^2), (P1068^2*N$8*$X$2+1/($X$2*N$8*(M$1017+1+P1068/O1068           )))/(1+($X$2*P1068*N$8)^2))),           V_rtHz(O1068)/($X$2*N$8*(O1068*M$1017+O1068+P1068)),V_rtHz(P1068)*SQRT(Sum_Sq(O1068*N$8*$X$2*M$1017,1))/($X$2*N$8*(O1068*M$1017+O1068+P1068))))/SQRT(Sum_Sq(1/(1+$A1068)+$AC$2/$I$2-1/(1+(1+P1068/O1068)/M$1017),$X$2/$I$2)),IF(P1069&lt;0,"A",M1069))</f>
        <v>A</v>
      </c>
      <c r="O1068" s="13">
        <f t="shared" si="275"/>
        <v>-1</v>
      </c>
      <c r="P1068" s="12">
        <f t="shared" si="299"/>
        <v>-2</v>
      </c>
      <c r="R1068" s="13" t="str">
        <f>IF(U1068&gt;0,SQRT(Sum_Sq($AI$2,V_rtHz($AH$2)/(1+1/$A1068),V_rtHz($AH$2*$A1068)/(1+$A1068),$AN$2*$AH$2/(1+1/$A1068),$AM$2*SQRT(Sum_Sq(U1068,1/($X$2*S$8*(1+R$1017+U1068/T1068))))/SQRT(Sum_Sq($X$2*U1068*S$8,1)),                   $AQ$2*SQRT(Sum_Sq($AH$2/(1+1/$A1068)+U1068*( 1/(R$1017+1+U1068/T1068)-1)/(1+($X$2*U1068*S$8)^2), (U1068^2*S$8*$X$2+1/($X$2*S$8*(R$1017+1+U1068/T1068           )))/(1+($X$2*U1068*S$8)^2))),           V_rtHz(T1068)/($X$2*S$8*(T1068*R$1017+T1068+U1068)),V_rtHz(U1068)*SQRT(Sum_Sq(T1068*S$8*$X$2*R$1017,1))/($X$2*S$8*(T1068*R$1017+T1068+U1068))))/SQRT(Sum_Sq(1/(1+$A1068)+$AC$2/$I$2-1/(1+(1+U1068/T1068)/R$1017),$X$2/$I$2)),IF(U1069&lt;0,"A",R1069))</f>
        <v>A</v>
      </c>
      <c r="T1068" s="13">
        <f t="shared" si="276"/>
        <v>-1</v>
      </c>
      <c r="U1068" s="12">
        <f t="shared" si="300"/>
        <v>-2</v>
      </c>
      <c r="X1068" s="13" t="str">
        <f>IF(AA1068&gt;0,SQRT(Sum_Sq($AI$2,V_rtHz($AH$2)/(1+1/$A1068),V_rtHz($AH$2*$A1068)/(1+$A1068),$AN$2*$AH$2/(1+1/$A1068),$AM$2*SQRT(Sum_Sq(AA1068,1/($X$2*Y$8*(1+X$1017+AA1068/Z1068))))/SQRT(Sum_Sq($X$2*AA1068*Y$8,1)),                   $AQ$2*SQRT(Sum_Sq($AH$2/(1+1/$A1068)+AA1068*( 1/(X$1017+1+AA1068/Z1068)-1)/(1+($X$2*AA1068*Y$8)^2), (AA1068^2*Y$8*$X$2+1/($X$2*Y$8*(X$1017+1+AA1068/Z1068           )))/(1+($X$2*AA1068*Y$8)^2))),           V_rtHz(Z1068)/($X$2*Y$8*(Z1068*X$1017+Z1068+AA1068)),V_rtHz(AA1068)*SQRT(Sum_Sq(Z1068*Y$8*$X$2*X$1017,1))/($X$2*Y$8*(Z1068*X$1017+Z1068+AA1068))))/SQRT(Sum_Sq(1/(1+$A1068)+$AC$2/$I$2-1/(1+(1+AA1068/Z1068)/X$1017),$X$2/$I$2)),IF(AA1069&lt;0,"A",X1069))</f>
        <v>A</v>
      </c>
      <c r="Z1068" s="13">
        <f t="shared" si="277"/>
        <v>-1</v>
      </c>
      <c r="AA1068" s="12">
        <f t="shared" si="301"/>
        <v>-2</v>
      </c>
      <c r="AC1068" s="13">
        <f>IF(AF1068&gt;0,SQRT(Sum_Sq($AI$2,V_rtHz($AH$2)/(1+1/$A1068),V_rtHz($AH$2*$A1068)/(1+$A1068),$AN$2*$AH$2/(1+1/$A1068),$AM$2*SQRT(Sum_Sq(AF1068,1/($X$2*AD$8*(1+AC$1017+AF1068/AE1068))))/SQRT(Sum_Sq($X$2*AF1068*AD$8,1)),                   $AQ$2*SQRT(Sum_Sq($AH$2/(1+1/$A1068)+AF1068*( 1/(AC$1017+1+AF1068/AE1068)-1)/(1+($X$2*AF1068*AD$8)^2), (AF1068^2*AD$8*$X$2+1/($X$2*AD$8*(AC$1017+1+AF1068/AE1068           )))/(1+($X$2*AF1068*AD$8)^2))),           V_rtHz(AE1068)/($X$2*AD$8*(AE1068*AC$1017+AE1068+AF1068)),V_rtHz(AF1068)*SQRT(Sum_Sq(AE1068*AD$8*$X$2*AC$1017,1))/($X$2*AD$8*(AE1068*AC$1017+AE1068+AF1068))))/SQRT(Sum_Sq(1/(1+$A1068)+$AC$2/$I$2-1/(1+(1+AF1068/AE1068)/AC$1017),$X$2/$I$2)),IF(AF1069&lt;0,"A",AC1069))</f>
        <v>6.89795687698686E-6</v>
      </c>
      <c r="AE1068" s="13">
        <f t="shared" si="278"/>
        <v>19478.233071790095</v>
      </c>
      <c r="AF1068" s="12">
        <f t="shared" si="302"/>
        <v>159759.91568728213</v>
      </c>
      <c r="AG1068" s="13"/>
      <c r="AH1068" s="13">
        <f>IF(AK1068&gt;0,SQRT(Sum_Sq($AI$2,V_rtHz($AH$2)/(1+1/$A1068),V_rtHz($AH$2*$A1068)/(1+$A1068),$AN$2*$AH$2/(1+1/$A1068),$AM$2*SQRT(Sum_Sq(AK1068,1/($X$2*AI$8*(1+AH$1017+AK1068/AJ1068))))/SQRT(Sum_Sq($X$2*AK1068*AI$8,1)),                   $AQ$2*SQRT(Sum_Sq($AH$2/(1+1/$A1068)+AK1068*( 1/(AH$1017+1+AK1068/AJ1068)-1)/(1+($X$2*AK1068*AI$8)^2), (AK1068^2*AI$8*$X$2+1/($X$2*AI$8*(AH$1017+1+AK1068/AJ1068           )))/(1+($X$2*AK1068*AI$8)^2))),           V_rtHz(AJ1068)/($X$2*AI$8*(AJ1068*AH$1017+AJ1068+AK1068)),V_rtHz(AK1068)*SQRT(Sum_Sq(AJ1068*AI$8*$X$2*AH$1017,1))/($X$2*AI$8*(AJ1068*AH$1017+AJ1068+AK1068))))/SQRT(Sum_Sq(1/(1+$A1068)+$AC$2/$I$2-1/(1+(1+AK1068/AJ1068)/AH$1017),$X$2/$I$2)),IF(AK1069&lt;0,"A",AH1069))</f>
        <v>1.1619185740896683E-5</v>
      </c>
      <c r="AI1068" s="13"/>
      <c r="AJ1068" s="13">
        <f t="shared" si="279"/>
        <v>17932.834866356014</v>
      </c>
      <c r="AK1068" s="12">
        <f t="shared" si="303"/>
        <v>548742.2902696979</v>
      </c>
      <c r="AM1068" s="13">
        <f>IF(AP1068&gt;0,SQRT(Sum_Sq($AI$2,V_rtHz($AH$2)/(1+1/$A1068),V_rtHz($AH$2*$A1068)/(1+$A1068),$AN$2*$AH$2/(1+1/$A1068),$AM$2*SQRT(Sum_Sq(AP1068,1/($X$2*AN$8*(1+AM$1017+AP1068/AO1068))))/SQRT(Sum_Sq($X$2*AP1068*AN$8,1)),                   $AQ$2*SQRT(Sum_Sq($AH$2/(1+1/$A1068)+AP1068*( 1/(AM$1017+1+AP1068/AO1068)-1)/(1+($X$2*AP1068*AN$8)^2), (AP1068^2*AN$8*$X$2+1/($X$2*AN$8*(AM$1017+1+AP1068/AO1068           )))/(1+($X$2*AP1068*AN$8)^2))),           V_rtHz(AO1068)/($X$2*AN$8*(AO1068*AM$1017+AO1068+AP1068)),V_rtHz(AP1068)*SQRT(Sum_Sq(AO1068*AN$8*$X$2*AM$1017,1))/($X$2*AN$8*(AO1068*AM$1017+AO1068+AP1068))))/SQRT(Sum_Sq(1/(1+$A1068)+$AC$2/$I$2-1/(1+(1+AP1068/AO1068)/AM$1017),$X$2/$I$2)),IF(AP1069&lt;0,"A",AM1069))</f>
        <v>2.0358690527700223E-5</v>
      </c>
      <c r="AO1068" s="13">
        <f t="shared" si="280"/>
        <v>17537.973821029715</v>
      </c>
      <c r="AP1068" s="12">
        <f t="shared" si="304"/>
        <v>1774344.5765411169</v>
      </c>
      <c r="AR1068" s="13">
        <f t="shared" si="281"/>
        <v>69887291.180198371</v>
      </c>
      <c r="AS1068" s="13">
        <f t="shared" si="282"/>
        <v>-1.3197901916050849E-5</v>
      </c>
      <c r="AV1068" s="13"/>
      <c r="AW1068" s="13">
        <f t="shared" si="283"/>
        <v>39300511.936236553</v>
      </c>
      <c r="AX1068" s="13">
        <f t="shared" si="284"/>
        <v>-4.1737876739583294E-5</v>
      </c>
      <c r="AZ1068" s="13"/>
      <c r="BA1068" s="13"/>
      <c r="BB1068" s="13">
        <f t="shared" si="285"/>
        <v>22100301.962882396</v>
      </c>
      <c r="BC1068" s="13">
        <f t="shared" si="286"/>
        <v>-1.3201122465964591E-4</v>
      </c>
      <c r="BD1068" s="13"/>
      <c r="BE1068" s="13"/>
      <c r="BG1068" s="13">
        <f t="shared" si="287"/>
        <v>12427913.092914158</v>
      </c>
      <c r="BH1068" s="13">
        <f t="shared" si="288"/>
        <v>-4.1770103019612406E-4</v>
      </c>
      <c r="BI1068" s="13"/>
      <c r="BL1068" s="13">
        <f t="shared" si="289"/>
        <v>6988729.1180198397</v>
      </c>
      <c r="BM1068" s="13">
        <f t="shared" si="290"/>
        <v>-1.3233414623153115E-3</v>
      </c>
      <c r="BP1068" s="13"/>
      <c r="BQ1068" s="13">
        <f t="shared" si="291"/>
        <v>99.633300000000006</v>
      </c>
      <c r="BR1068" s="13">
        <f t="shared" si="292"/>
        <v>108.98999999999998</v>
      </c>
      <c r="BT1068" s="13"/>
      <c r="BU1068" s="13"/>
      <c r="BV1068" s="13">
        <f t="shared" si="293"/>
        <v>31.50681587988543</v>
      </c>
      <c r="BW1068" s="13">
        <f t="shared" si="294"/>
        <v>344.65664218175141</v>
      </c>
      <c r="CA1068" s="13">
        <f t="shared" si="295"/>
        <v>9.9633299999999991</v>
      </c>
      <c r="CB1068" s="13">
        <f t="shared" si="296"/>
        <v>1089.9000000000001</v>
      </c>
    </row>
    <row r="1069" spans="1:80" x14ac:dyDescent="0.3">
      <c r="A1069" s="13">
        <f t="shared" si="272"/>
        <v>2.1379620895022323E-5</v>
      </c>
      <c r="C1069" s="13" t="str">
        <f>IF(F1069&gt;0,SQRT(Sum_Sq($AI$2,V_rtHz($AH$2)/(1+1/$A1069),V_rtHz($AH$2*$A1069)/(1+$A1069),$AN$2*$AH$2/(1+1/$A1069),$AM$2*SQRT(Sum_Sq(F1069,1/($X$2*D$8*(1+C$1017+F1069/E1069))))/SQRT(Sum_Sq($X$2*F1069*D$8,1)),                   $AQ$2*SQRT(Sum_Sq($AH$2/(1+1/$A1069)+F1069*( 1/(C$1017+1+F1069/E1069)-1)/(1+($X$2*F1069*D$8)^2), (F1069^2*D$8*$X$2+1/($X$2*D$8*(C$1017+1+F1069/E1069           )))/(1+($X$2*F1069*D$8)^2))),           V_rtHz(E1069)/($X$2*D$8*(E1069*C$1017+E1069+F1069)),V_rtHz(F1069)*SQRT(Sum_Sq(E1069*D$8*$X$2*C$1017,1))/($X$2*D$8*(E1069*C$1017+E1069+F1069))))/SQRT(Sum_Sq(1/(1+$A1069)+$AC$2/$I$2-1/(1+(1+F1069/E1069)/C$1017),$X$2/$I$2)),IF(F1070&lt;0,"A",C1070))</f>
        <v>A</v>
      </c>
      <c r="E1069" s="13">
        <f t="shared" si="273"/>
        <v>-1</v>
      </c>
      <c r="F1069" s="12">
        <f t="shared" si="297"/>
        <v>-2</v>
      </c>
      <c r="H1069" s="13" t="str">
        <f>IF(K1069&gt;0,SQRT(Sum_Sq($AI$2,V_rtHz($AH$2)/(1+1/$A1069),V_rtHz($AH$2*$A1069)/(1+$A1069),$AN$2*$AH$2/(1+1/$A1069),$AM$2*SQRT(Sum_Sq(K1069,1/($X$2*I$8*(1+H$1017+K1069/J1069))))/SQRT(Sum_Sq($X$2*K1069*I$8,1)),                   $AQ$2*SQRT(Sum_Sq($AH$2/(1+1/$A1069)+K1069*( 1/(H$1017+1+K1069/J1069)-1)/(1+($X$2*K1069*I$8)^2), (K1069^2*I$8*$X$2+1/($X$2*I$8*(H$1017+1+K1069/J1069           )))/(1+($X$2*K1069*I$8)^2))),           V_rtHz(J1069)/($X$2*I$8*(J1069*H$1017+J1069+K1069)),V_rtHz(K1069)*SQRT(Sum_Sq(J1069*I$8*$X$2*H$1017,1))/($X$2*I$8*(J1069*H$1017+J1069+K1069))))/SQRT(Sum_Sq(1/(1+$A1069)+$AC$2/$I$2-1/(1+(1+K1069/J1069)/H$1017),$X$2/$I$2)),IF(K1070&lt;0,"A",H1070))</f>
        <v>A</v>
      </c>
      <c r="J1069" s="13">
        <f t="shared" si="274"/>
        <v>-1</v>
      </c>
      <c r="K1069" s="12">
        <f t="shared" si="298"/>
        <v>-2</v>
      </c>
      <c r="M1069" s="13" t="str">
        <f>IF(P1069&gt;0,SQRT(Sum_Sq($AI$2,V_rtHz($AH$2)/(1+1/$A1069),V_rtHz($AH$2*$A1069)/(1+$A1069),$AN$2*$AH$2/(1+1/$A1069),$AM$2*SQRT(Sum_Sq(P1069,1/($X$2*N$8*(1+M$1017+P1069/O1069))))/SQRT(Sum_Sq($X$2*P1069*N$8,1)),                   $AQ$2*SQRT(Sum_Sq($AH$2/(1+1/$A1069)+P1069*( 1/(M$1017+1+P1069/O1069)-1)/(1+($X$2*P1069*N$8)^2), (P1069^2*N$8*$X$2+1/($X$2*N$8*(M$1017+1+P1069/O1069           )))/(1+($X$2*P1069*N$8)^2))),           V_rtHz(O1069)/($X$2*N$8*(O1069*M$1017+O1069+P1069)),V_rtHz(P1069)*SQRT(Sum_Sq(O1069*N$8*$X$2*M$1017,1))/($X$2*N$8*(O1069*M$1017+O1069+P1069))))/SQRT(Sum_Sq(1/(1+$A1069)+$AC$2/$I$2-1/(1+(1+P1069/O1069)/M$1017),$X$2/$I$2)),IF(P1070&lt;0,"A",M1070))</f>
        <v>A</v>
      </c>
      <c r="O1069" s="13">
        <f t="shared" si="275"/>
        <v>-1</v>
      </c>
      <c r="P1069" s="12">
        <f t="shared" si="299"/>
        <v>-2</v>
      </c>
      <c r="R1069" s="13" t="str">
        <f>IF(U1069&gt;0,SQRT(Sum_Sq($AI$2,V_rtHz($AH$2)/(1+1/$A1069),V_rtHz($AH$2*$A1069)/(1+$A1069),$AN$2*$AH$2/(1+1/$A1069),$AM$2*SQRT(Sum_Sq(U1069,1/($X$2*S$8*(1+R$1017+U1069/T1069))))/SQRT(Sum_Sq($X$2*U1069*S$8,1)),                   $AQ$2*SQRT(Sum_Sq($AH$2/(1+1/$A1069)+U1069*( 1/(R$1017+1+U1069/T1069)-1)/(1+($X$2*U1069*S$8)^2), (U1069^2*S$8*$X$2+1/($X$2*S$8*(R$1017+1+U1069/T1069           )))/(1+($X$2*U1069*S$8)^2))),           V_rtHz(T1069)/($X$2*S$8*(T1069*R$1017+T1069+U1069)),V_rtHz(U1069)*SQRT(Sum_Sq(T1069*S$8*$X$2*R$1017,1))/($X$2*S$8*(T1069*R$1017+T1069+U1069))))/SQRT(Sum_Sq(1/(1+$A1069)+$AC$2/$I$2-1/(1+(1+U1069/T1069)/R$1017),$X$2/$I$2)),IF(U1070&lt;0,"A",R1070))</f>
        <v>A</v>
      </c>
      <c r="T1069" s="13">
        <f t="shared" si="276"/>
        <v>-1</v>
      </c>
      <c r="U1069" s="12">
        <f t="shared" si="300"/>
        <v>-2</v>
      </c>
      <c r="X1069" s="13" t="str">
        <f>IF(AA1069&gt;0,SQRT(Sum_Sq($AI$2,V_rtHz($AH$2)/(1+1/$A1069),V_rtHz($AH$2*$A1069)/(1+$A1069),$AN$2*$AH$2/(1+1/$A1069),$AM$2*SQRT(Sum_Sq(AA1069,1/($X$2*Y$8*(1+X$1017+AA1069/Z1069))))/SQRT(Sum_Sq($X$2*AA1069*Y$8,1)),                   $AQ$2*SQRT(Sum_Sq($AH$2/(1+1/$A1069)+AA1069*( 1/(X$1017+1+AA1069/Z1069)-1)/(1+($X$2*AA1069*Y$8)^2), (AA1069^2*Y$8*$X$2+1/($X$2*Y$8*(X$1017+1+AA1069/Z1069           )))/(1+($X$2*AA1069*Y$8)^2))),           V_rtHz(Z1069)/($X$2*Y$8*(Z1069*X$1017+Z1069+AA1069)),V_rtHz(AA1069)*SQRT(Sum_Sq(Z1069*Y$8*$X$2*X$1017,1))/($X$2*Y$8*(Z1069*X$1017+Z1069+AA1069))))/SQRT(Sum_Sq(1/(1+$A1069)+$AC$2/$I$2-1/(1+(1+AA1069/Z1069)/X$1017),$X$2/$I$2)),IF(AA1070&lt;0,"A",X1070))</f>
        <v>A</v>
      </c>
      <c r="Z1069" s="13">
        <f t="shared" si="277"/>
        <v>-1</v>
      </c>
      <c r="AA1069" s="12">
        <f t="shared" si="301"/>
        <v>-2</v>
      </c>
      <c r="AC1069" s="13">
        <f>IF(AF1069&gt;0,SQRT(Sum_Sq($AI$2,V_rtHz($AH$2)/(1+1/$A1069),V_rtHz($AH$2*$A1069)/(1+$A1069),$AN$2*$AH$2/(1+1/$A1069),$AM$2*SQRT(Sum_Sq(AF1069,1/($X$2*AD$8*(1+AC$1017+AF1069/AE1069))))/SQRT(Sum_Sq($X$2*AF1069*AD$8,1)),                   $AQ$2*SQRT(Sum_Sq($AH$2/(1+1/$A1069)+AF1069*( 1/(AC$1017+1+AF1069/AE1069)-1)/(1+($X$2*AF1069*AD$8)^2), (AF1069^2*AD$8*$X$2+1/($X$2*AD$8*(AC$1017+1+AF1069/AE1069           )))/(1+($X$2*AF1069*AD$8)^2))),           V_rtHz(AE1069)/($X$2*AD$8*(AE1069*AC$1017+AE1069+AF1069)),V_rtHz(AF1069)*SQRT(Sum_Sq(AE1069*AD$8*$X$2*AC$1017,1))/($X$2*AD$8*(AE1069*AC$1017+AE1069+AF1069))))/SQRT(Sum_Sq(1/(1+$A1069)+$AC$2/$I$2-1/(1+(1+AF1069/AE1069)/AC$1017),$X$2/$I$2)),IF(AF1070&lt;0,"A",AC1070))</f>
        <v>6.8977852676550041E-6</v>
      </c>
      <c r="AE1069" s="13">
        <f t="shared" si="278"/>
        <v>19477.269107603075</v>
      </c>
      <c r="AF1069" s="12">
        <f t="shared" si="302"/>
        <v>159767.82248552953</v>
      </c>
      <c r="AG1069" s="13"/>
      <c r="AH1069" s="13">
        <f>IF(AK1069&gt;0,SQRT(Sum_Sq($AI$2,V_rtHz($AH$2)/(1+1/$A1069),V_rtHz($AH$2*$A1069)/(1+$A1069),$AN$2*$AH$2/(1+1/$A1069),$AM$2*SQRT(Sum_Sq(AK1069,1/($X$2*AI$8*(1+AH$1017+AK1069/AJ1069))))/SQRT(Sum_Sq($X$2*AK1069*AI$8,1)),                   $AQ$2*SQRT(Sum_Sq($AH$2/(1+1/$A1069)+AK1069*( 1/(AH$1017+1+AK1069/AJ1069)-1)/(1+($X$2*AK1069*AI$8)^2), (AK1069^2*AI$8*$X$2+1/($X$2*AI$8*(AH$1017+1+AK1069/AJ1069           )))/(1+($X$2*AK1069*AI$8)^2))),           V_rtHz(AJ1069)/($X$2*AI$8*(AJ1069*AH$1017+AJ1069+AK1069)),V_rtHz(AK1069)*SQRT(Sum_Sq(AJ1069*AI$8*$X$2*AH$1017,1))/($X$2*AI$8*(AJ1069*AH$1017+AJ1069+AK1069))))/SQRT(Sum_Sq(1/(1+$A1069)+$AC$2/$I$2-1/(1+(1+AK1069/AJ1069)/AH$1017),$X$2/$I$2)),IF(AK1070&lt;0,"A",AH1070))</f>
        <v>1.1618970016462297E-5</v>
      </c>
      <c r="AI1069" s="13"/>
      <c r="AJ1069" s="13">
        <f t="shared" si="279"/>
        <v>17932.151441611844</v>
      </c>
      <c r="AK1069" s="12">
        <f t="shared" si="303"/>
        <v>548763.20377026498</v>
      </c>
      <c r="AM1069" s="13">
        <f>IF(AP1069&gt;0,SQRT(Sum_Sq($AI$2,V_rtHz($AH$2)/(1+1/$A1069),V_rtHz($AH$2*$A1069)/(1+$A1069),$AN$2*$AH$2/(1+1/$A1069),$AM$2*SQRT(Sum_Sq(AP1069,1/($X$2*AN$8*(1+AM$1017+AP1069/AO1069))))/SQRT(Sum_Sq($X$2*AP1069*AN$8,1)),                   $AQ$2*SQRT(Sum_Sq($AH$2/(1+1/$A1069)+AP1069*( 1/(AM$1017+1+AP1069/AO1069)-1)/(1+($X$2*AP1069*AN$8)^2), (AP1069^2*AN$8*$X$2+1/($X$2*AN$8*(AM$1017+1+AP1069/AO1069           )))/(1+($X$2*AP1069*AN$8)^2))),           V_rtHz(AO1069)/($X$2*AN$8*(AO1069*AM$1017+AO1069+AP1069)),V_rtHz(AP1069)*SQRT(Sum_Sq(AO1069*AN$8*$X$2*AM$1017,1))/($X$2*AN$8*(AO1069*AM$1017+AO1069+AP1069))))/SQRT(Sum_Sq(1/(1+$A1069)+$AC$2/$I$2-1/(1+(1+AP1069/AO1069)/AM$1017),$X$2/$I$2)),IF(AP1070&lt;0,"A",AM1070))</f>
        <v>2.0358340632536603E-5</v>
      </c>
      <c r="AO1069" s="13">
        <f t="shared" si="280"/>
        <v>17537.349156390184</v>
      </c>
      <c r="AP1069" s="12">
        <f t="shared" si="304"/>
        <v>1774407.7771026969</v>
      </c>
      <c r="AR1069" s="13">
        <f t="shared" si="281"/>
        <v>69887291.180198371</v>
      </c>
      <c r="AS1069" s="13">
        <f t="shared" si="282"/>
        <v>-1.3197906892872965E-5</v>
      </c>
      <c r="AV1069" s="13"/>
      <c r="AW1069" s="13">
        <f t="shared" si="283"/>
        <v>39300511.936236553</v>
      </c>
      <c r="AX1069" s="13">
        <f t="shared" si="284"/>
        <v>-4.1737926513679597E-5</v>
      </c>
      <c r="AZ1069" s="13"/>
      <c r="BA1069" s="13"/>
      <c r="BB1069" s="13">
        <f t="shared" si="285"/>
        <v>22100301.962882396</v>
      </c>
      <c r="BC1069" s="13">
        <f t="shared" si="286"/>
        <v>-1.3201172258646611E-4</v>
      </c>
      <c r="BD1069" s="13"/>
      <c r="BE1069" s="13"/>
      <c r="BG1069" s="13">
        <f t="shared" si="287"/>
        <v>12427913.092914158</v>
      </c>
      <c r="BH1069" s="13">
        <f t="shared" si="288"/>
        <v>-4.1770601534849982E-4</v>
      </c>
      <c r="BI1069" s="13"/>
      <c r="BL1069" s="13">
        <f t="shared" si="289"/>
        <v>6988729.1180198397</v>
      </c>
      <c r="BM1069" s="13">
        <f t="shared" si="290"/>
        <v>-1.3233915006010102E-3</v>
      </c>
      <c r="BP1069" s="13"/>
      <c r="BQ1069" s="13">
        <f t="shared" si="291"/>
        <v>99.633300000000006</v>
      </c>
      <c r="BR1069" s="13">
        <f t="shared" si="292"/>
        <v>108.99</v>
      </c>
      <c r="BT1069" s="13"/>
      <c r="BU1069" s="13"/>
      <c r="BV1069" s="13">
        <f t="shared" si="293"/>
        <v>31.50681587988543</v>
      </c>
      <c r="BW1069" s="13">
        <f t="shared" si="294"/>
        <v>344.65664218175152</v>
      </c>
      <c r="CA1069" s="13">
        <f t="shared" si="295"/>
        <v>9.9633299999999991</v>
      </c>
      <c r="CB1069" s="13">
        <f t="shared" si="296"/>
        <v>1089.9000000000001</v>
      </c>
    </row>
    <row r="1070" spans="1:80" x14ac:dyDescent="0.3">
      <c r="A1070" s="13">
        <f t="shared" si="272"/>
        <v>2.1677041048196949E-5</v>
      </c>
      <c r="C1070" s="13" t="str">
        <f>IF(F1070&gt;0,SQRT(Sum_Sq($AI$2,V_rtHz($AH$2)/(1+1/$A1070),V_rtHz($AH$2*$A1070)/(1+$A1070),$AN$2*$AH$2/(1+1/$A1070),$AM$2*SQRT(Sum_Sq(F1070,1/($X$2*D$8*(1+C$1017+F1070/E1070))))/SQRT(Sum_Sq($X$2*F1070*D$8,1)),                   $AQ$2*SQRT(Sum_Sq($AH$2/(1+1/$A1070)+F1070*( 1/(C$1017+1+F1070/E1070)-1)/(1+($X$2*F1070*D$8)^2), (F1070^2*D$8*$X$2+1/($X$2*D$8*(C$1017+1+F1070/E1070           )))/(1+($X$2*F1070*D$8)^2))),           V_rtHz(E1070)/($X$2*D$8*(E1070*C$1017+E1070+F1070)),V_rtHz(F1070)*SQRT(Sum_Sq(E1070*D$8*$X$2*C$1017,1))/($X$2*D$8*(E1070*C$1017+E1070+F1070))))/SQRT(Sum_Sq(1/(1+$A1070)+$AC$2/$I$2-1/(1+(1+F1070/E1070)/C$1017),$X$2/$I$2)),IF(F1071&lt;0,"A",C1071))</f>
        <v>A</v>
      </c>
      <c r="E1070" s="13">
        <f t="shared" si="273"/>
        <v>-1</v>
      </c>
      <c r="F1070" s="12">
        <f t="shared" si="297"/>
        <v>-2</v>
      </c>
      <c r="H1070" s="13" t="str">
        <f>IF(K1070&gt;0,SQRT(Sum_Sq($AI$2,V_rtHz($AH$2)/(1+1/$A1070),V_rtHz($AH$2*$A1070)/(1+$A1070),$AN$2*$AH$2/(1+1/$A1070),$AM$2*SQRT(Sum_Sq(K1070,1/($X$2*I$8*(1+H$1017+K1070/J1070))))/SQRT(Sum_Sq($X$2*K1070*I$8,1)),                   $AQ$2*SQRT(Sum_Sq($AH$2/(1+1/$A1070)+K1070*( 1/(H$1017+1+K1070/J1070)-1)/(1+($X$2*K1070*I$8)^2), (K1070^2*I$8*$X$2+1/($X$2*I$8*(H$1017+1+K1070/J1070           )))/(1+($X$2*K1070*I$8)^2))),           V_rtHz(J1070)/($X$2*I$8*(J1070*H$1017+J1070+K1070)),V_rtHz(K1070)*SQRT(Sum_Sq(J1070*I$8*$X$2*H$1017,1))/($X$2*I$8*(J1070*H$1017+J1070+K1070))))/SQRT(Sum_Sq(1/(1+$A1070)+$AC$2/$I$2-1/(1+(1+K1070/J1070)/H$1017),$X$2/$I$2)),IF(K1071&lt;0,"A",H1071))</f>
        <v>A</v>
      </c>
      <c r="J1070" s="13">
        <f t="shared" si="274"/>
        <v>-1</v>
      </c>
      <c r="K1070" s="12">
        <f t="shared" si="298"/>
        <v>-2</v>
      </c>
      <c r="M1070" s="13" t="str">
        <f>IF(P1070&gt;0,SQRT(Sum_Sq($AI$2,V_rtHz($AH$2)/(1+1/$A1070),V_rtHz($AH$2*$A1070)/(1+$A1070),$AN$2*$AH$2/(1+1/$A1070),$AM$2*SQRT(Sum_Sq(P1070,1/($X$2*N$8*(1+M$1017+P1070/O1070))))/SQRT(Sum_Sq($X$2*P1070*N$8,1)),                   $AQ$2*SQRT(Sum_Sq($AH$2/(1+1/$A1070)+P1070*( 1/(M$1017+1+P1070/O1070)-1)/(1+($X$2*P1070*N$8)^2), (P1070^2*N$8*$X$2+1/($X$2*N$8*(M$1017+1+P1070/O1070           )))/(1+($X$2*P1070*N$8)^2))),           V_rtHz(O1070)/($X$2*N$8*(O1070*M$1017+O1070+P1070)),V_rtHz(P1070)*SQRT(Sum_Sq(O1070*N$8*$X$2*M$1017,1))/($X$2*N$8*(O1070*M$1017+O1070+P1070))))/SQRT(Sum_Sq(1/(1+$A1070)+$AC$2/$I$2-1/(1+(1+P1070/O1070)/M$1017),$X$2/$I$2)),IF(P1071&lt;0,"A",M1071))</f>
        <v>A</v>
      </c>
      <c r="O1070" s="13">
        <f t="shared" si="275"/>
        <v>-1</v>
      </c>
      <c r="P1070" s="12">
        <f t="shared" si="299"/>
        <v>-2</v>
      </c>
      <c r="R1070" s="13" t="str">
        <f>IF(U1070&gt;0,SQRT(Sum_Sq($AI$2,V_rtHz($AH$2)/(1+1/$A1070),V_rtHz($AH$2*$A1070)/(1+$A1070),$AN$2*$AH$2/(1+1/$A1070),$AM$2*SQRT(Sum_Sq(U1070,1/($X$2*S$8*(1+R$1017+U1070/T1070))))/SQRT(Sum_Sq($X$2*U1070*S$8,1)),                   $AQ$2*SQRT(Sum_Sq($AH$2/(1+1/$A1070)+U1070*( 1/(R$1017+1+U1070/T1070)-1)/(1+($X$2*U1070*S$8)^2), (U1070^2*S$8*$X$2+1/($X$2*S$8*(R$1017+1+U1070/T1070           )))/(1+($X$2*U1070*S$8)^2))),           V_rtHz(T1070)/($X$2*S$8*(T1070*R$1017+T1070+U1070)),V_rtHz(U1070)*SQRT(Sum_Sq(T1070*S$8*$X$2*R$1017,1))/($X$2*S$8*(T1070*R$1017+T1070+U1070))))/SQRT(Sum_Sq(1/(1+$A1070)+$AC$2/$I$2-1/(1+(1+U1070/T1070)/R$1017),$X$2/$I$2)),IF(U1071&lt;0,"A",R1071))</f>
        <v>A</v>
      </c>
      <c r="T1070" s="13">
        <f t="shared" si="276"/>
        <v>-1</v>
      </c>
      <c r="U1070" s="12">
        <f t="shared" si="300"/>
        <v>-2</v>
      </c>
      <c r="X1070" s="13" t="str">
        <f>IF(AA1070&gt;0,SQRT(Sum_Sq($AI$2,V_rtHz($AH$2)/(1+1/$A1070),V_rtHz($AH$2*$A1070)/(1+$A1070),$AN$2*$AH$2/(1+1/$A1070),$AM$2*SQRT(Sum_Sq(AA1070,1/($X$2*Y$8*(1+X$1017+AA1070/Z1070))))/SQRT(Sum_Sq($X$2*AA1070*Y$8,1)),                   $AQ$2*SQRT(Sum_Sq($AH$2/(1+1/$A1070)+AA1070*( 1/(X$1017+1+AA1070/Z1070)-1)/(1+($X$2*AA1070*Y$8)^2), (AA1070^2*Y$8*$X$2+1/($X$2*Y$8*(X$1017+1+AA1070/Z1070           )))/(1+($X$2*AA1070*Y$8)^2))),           V_rtHz(Z1070)/($X$2*Y$8*(Z1070*X$1017+Z1070+AA1070)),V_rtHz(AA1070)*SQRT(Sum_Sq(Z1070*Y$8*$X$2*X$1017,1))/($X$2*Y$8*(Z1070*X$1017+Z1070+AA1070))))/SQRT(Sum_Sq(1/(1+$A1070)+$AC$2/$I$2-1/(1+(1+AA1070/Z1070)/X$1017),$X$2/$I$2)),IF(AA1071&lt;0,"A",X1071))</f>
        <v>A</v>
      </c>
      <c r="Z1070" s="13">
        <f t="shared" si="277"/>
        <v>-1</v>
      </c>
      <c r="AA1070" s="12">
        <f t="shared" si="301"/>
        <v>-2</v>
      </c>
      <c r="AC1070" s="13">
        <f>IF(AF1070&gt;0,SQRT(Sum_Sq($AI$2,V_rtHz($AH$2)/(1+1/$A1070),V_rtHz($AH$2*$A1070)/(1+$A1070),$AN$2*$AH$2/(1+1/$A1070),$AM$2*SQRT(Sum_Sq(AF1070,1/($X$2*AD$8*(1+AC$1017+AF1070/AE1070))))/SQRT(Sum_Sq($X$2*AF1070*AD$8,1)),                   $AQ$2*SQRT(Sum_Sq($AH$2/(1+1/$A1070)+AF1070*( 1/(AC$1017+1+AF1070/AE1070)-1)/(1+($X$2*AF1070*AD$8)^2), (AF1070^2*AD$8*$X$2+1/($X$2*AD$8*(AC$1017+1+AF1070/AE1070           )))/(1+($X$2*AF1070*AD$8)^2))),           V_rtHz(AE1070)/($X$2*AD$8*(AE1070*AC$1017+AE1070+AF1070)),V_rtHz(AF1070)*SQRT(Sum_Sq(AE1070*AD$8*$X$2*AC$1017,1))/($X$2*AD$8*(AE1070*AC$1017+AE1070+AF1070))))/SQRT(Sum_Sq(1/(1+$A1070)+$AC$2/$I$2-1/(1+(1+AF1070/AE1070)/AC$1017),$X$2/$I$2)),IF(AF1071&lt;0,"A",AC1071))</f>
        <v>6.8976113045091441E-6</v>
      </c>
      <c r="AE1070" s="13">
        <f t="shared" si="278"/>
        <v>19476.291941252541</v>
      </c>
      <c r="AF1070" s="12">
        <f t="shared" si="302"/>
        <v>159775.83837174144</v>
      </c>
      <c r="AG1070" s="13"/>
      <c r="AH1070" s="13">
        <f>IF(AK1070&gt;0,SQRT(Sum_Sq($AI$2,V_rtHz($AH$2)/(1+1/$A1070),V_rtHz($AH$2*$A1070)/(1+$A1070),$AN$2*$AH$2/(1+1/$A1070),$AM$2*SQRT(Sum_Sq(AK1070,1/($X$2*AI$8*(1+AH$1017+AK1070/AJ1070))))/SQRT(Sum_Sq($X$2*AK1070*AI$8,1)),                   $AQ$2*SQRT(Sum_Sq($AH$2/(1+1/$A1070)+AK1070*( 1/(AH$1017+1+AK1070/AJ1070)-1)/(1+($X$2*AK1070*AI$8)^2), (AK1070^2*AI$8*$X$2+1/($X$2*AI$8*(AH$1017+1+AK1070/AJ1070           )))/(1+($X$2*AK1070*AI$8)^2))),           V_rtHz(AJ1070)/($X$2*AI$8*(AJ1070*AH$1017+AJ1070+AK1070)),V_rtHz(AK1070)*SQRT(Sum_Sq(AJ1070*AI$8*$X$2*AH$1017,1))/($X$2*AI$8*(AJ1070*AH$1017+AJ1070+AK1070))))/SQRT(Sum_Sq(1/(1+$A1070)+$AC$2/$I$2-1/(1+(1+AK1070/AJ1070)/AH$1017),$X$2/$I$2)),IF(AK1071&lt;0,"A",AH1071))</f>
        <v>1.1618751321495767E-5</v>
      </c>
      <c r="AI1070" s="13"/>
      <c r="AJ1070" s="13">
        <f t="shared" si="279"/>
        <v>17931.458617479562</v>
      </c>
      <c r="AK1070" s="12">
        <f t="shared" si="303"/>
        <v>548784.40652898024</v>
      </c>
      <c r="AM1070" s="13">
        <f>IF(AP1070&gt;0,SQRT(Sum_Sq($AI$2,V_rtHz($AH$2)/(1+1/$A1070),V_rtHz($AH$2*$A1070)/(1+$A1070),$AN$2*$AH$2/(1+1/$A1070),$AM$2*SQRT(Sum_Sq(AP1070,1/($X$2*AN$8*(1+AM$1017+AP1070/AO1070))))/SQRT(Sum_Sq($X$2*AP1070*AN$8,1)),                   $AQ$2*SQRT(Sum_Sq($AH$2/(1+1/$A1070)+AP1070*( 1/(AM$1017+1+AP1070/AO1070)-1)/(1+($X$2*AP1070*AN$8)^2), (AP1070^2*AN$8*$X$2+1/($X$2*AN$8*(AM$1017+1+AP1070/AO1070           )))/(1+($X$2*AP1070*AN$8)^2))),           V_rtHz(AO1070)/($X$2*AN$8*(AO1070*AM$1017+AO1070+AP1070)),V_rtHz(AP1070)*SQRT(Sum_Sq(AO1070*AN$8*$X$2*AM$1017,1))/($X$2*AN$8*(AO1070*AM$1017+AO1070+AP1070))))/SQRT(Sum_Sq(1/(1+$A1070)+$AC$2/$I$2-1/(1+(1+AP1070/AO1070)/AM$1017),$X$2/$I$2)),IF(AP1071&lt;0,"A",AM1071))</f>
        <v>2.0357985915379202E-5</v>
      </c>
      <c r="AO1070" s="13">
        <f t="shared" si="280"/>
        <v>17536.715892986907</v>
      </c>
      <c r="AP1070" s="12">
        <f t="shared" si="304"/>
        <v>1774471.852241656</v>
      </c>
      <c r="AR1070" s="13">
        <f t="shared" si="281"/>
        <v>69887291.180198371</v>
      </c>
      <c r="AS1070" s="13">
        <f t="shared" si="282"/>
        <v>-1.3197911938933404E-5</v>
      </c>
      <c r="AV1070" s="13"/>
      <c r="AW1070" s="13">
        <f t="shared" si="283"/>
        <v>39300511.936236553</v>
      </c>
      <c r="AX1070" s="13">
        <f t="shared" si="284"/>
        <v>-4.1737976980323766E-5</v>
      </c>
      <c r="AZ1070" s="13"/>
      <c r="BA1070" s="13"/>
      <c r="BB1070" s="13">
        <f t="shared" si="285"/>
        <v>22100301.962882396</v>
      </c>
      <c r="BC1070" s="13">
        <f t="shared" si="286"/>
        <v>-1.3201222744397333E-4</v>
      </c>
      <c r="BD1070" s="13"/>
      <c r="BE1070" s="13"/>
      <c r="BG1070" s="13">
        <f t="shared" si="287"/>
        <v>12427913.092914158</v>
      </c>
      <c r="BH1070" s="13">
        <f t="shared" si="288"/>
        <v>-4.1771106997274225E-4</v>
      </c>
      <c r="BI1070" s="13"/>
      <c r="BL1070" s="13">
        <f t="shared" si="289"/>
        <v>6988729.1180198397</v>
      </c>
      <c r="BM1070" s="13">
        <f t="shared" si="290"/>
        <v>-1.3234422388521828E-3</v>
      </c>
      <c r="BP1070" s="13"/>
      <c r="BQ1070" s="13">
        <f t="shared" si="291"/>
        <v>99.633299999999991</v>
      </c>
      <c r="BR1070" s="13">
        <f t="shared" si="292"/>
        <v>108.98999999999997</v>
      </c>
      <c r="BT1070" s="13"/>
      <c r="BU1070" s="13"/>
      <c r="BV1070" s="13">
        <f t="shared" si="293"/>
        <v>31.506815879885437</v>
      </c>
      <c r="BW1070" s="13">
        <f t="shared" si="294"/>
        <v>344.65664218175147</v>
      </c>
      <c r="CA1070" s="13">
        <f t="shared" si="295"/>
        <v>9.9633299999999991</v>
      </c>
      <c r="CB1070" s="13">
        <f t="shared" si="296"/>
        <v>1089.9000000000001</v>
      </c>
    </row>
    <row r="1071" spans="1:80" x14ac:dyDescent="0.3">
      <c r="A1071" s="13">
        <f t="shared" si="272"/>
        <v>2.1978598727848254E-5</v>
      </c>
      <c r="C1071" s="13" t="str">
        <f>IF(F1071&gt;0,SQRT(Sum_Sq($AI$2,V_rtHz($AH$2)/(1+1/$A1071),V_rtHz($AH$2*$A1071)/(1+$A1071),$AN$2*$AH$2/(1+1/$A1071),$AM$2*SQRT(Sum_Sq(F1071,1/($X$2*D$8*(1+C$1017+F1071/E1071))))/SQRT(Sum_Sq($X$2*F1071*D$8,1)),                   $AQ$2*SQRT(Sum_Sq($AH$2/(1+1/$A1071)+F1071*( 1/(C$1017+1+F1071/E1071)-1)/(1+($X$2*F1071*D$8)^2), (F1071^2*D$8*$X$2+1/($X$2*D$8*(C$1017+1+F1071/E1071           )))/(1+($X$2*F1071*D$8)^2))),           V_rtHz(E1071)/($X$2*D$8*(E1071*C$1017+E1071+F1071)),V_rtHz(F1071)*SQRT(Sum_Sq(E1071*D$8*$X$2*C$1017,1))/($X$2*D$8*(E1071*C$1017+E1071+F1071))))/SQRT(Sum_Sq(1/(1+$A1071)+$AC$2/$I$2-1/(1+(1+F1071/E1071)/C$1017),$X$2/$I$2)),IF(F1072&lt;0,"A",C1072))</f>
        <v>A</v>
      </c>
      <c r="E1071" s="13">
        <f t="shared" si="273"/>
        <v>-1</v>
      </c>
      <c r="F1071" s="12">
        <f t="shared" si="297"/>
        <v>-2</v>
      </c>
      <c r="H1071" s="13" t="str">
        <f>IF(K1071&gt;0,SQRT(Sum_Sq($AI$2,V_rtHz($AH$2)/(1+1/$A1071),V_rtHz($AH$2*$A1071)/(1+$A1071),$AN$2*$AH$2/(1+1/$A1071),$AM$2*SQRT(Sum_Sq(K1071,1/($X$2*I$8*(1+H$1017+K1071/J1071))))/SQRT(Sum_Sq($X$2*K1071*I$8,1)),                   $AQ$2*SQRT(Sum_Sq($AH$2/(1+1/$A1071)+K1071*( 1/(H$1017+1+K1071/J1071)-1)/(1+($X$2*K1071*I$8)^2), (K1071^2*I$8*$X$2+1/($X$2*I$8*(H$1017+1+K1071/J1071           )))/(1+($X$2*K1071*I$8)^2))),           V_rtHz(J1071)/($X$2*I$8*(J1071*H$1017+J1071+K1071)),V_rtHz(K1071)*SQRT(Sum_Sq(J1071*I$8*$X$2*H$1017,1))/($X$2*I$8*(J1071*H$1017+J1071+K1071))))/SQRT(Sum_Sq(1/(1+$A1071)+$AC$2/$I$2-1/(1+(1+K1071/J1071)/H$1017),$X$2/$I$2)),IF(K1072&lt;0,"A",H1072))</f>
        <v>A</v>
      </c>
      <c r="J1071" s="13">
        <f t="shared" si="274"/>
        <v>-1</v>
      </c>
      <c r="K1071" s="12">
        <f t="shared" si="298"/>
        <v>-2</v>
      </c>
      <c r="M1071" s="13" t="str">
        <f>IF(P1071&gt;0,SQRT(Sum_Sq($AI$2,V_rtHz($AH$2)/(1+1/$A1071),V_rtHz($AH$2*$A1071)/(1+$A1071),$AN$2*$AH$2/(1+1/$A1071),$AM$2*SQRT(Sum_Sq(P1071,1/($X$2*N$8*(1+M$1017+P1071/O1071))))/SQRT(Sum_Sq($X$2*P1071*N$8,1)),                   $AQ$2*SQRT(Sum_Sq($AH$2/(1+1/$A1071)+P1071*( 1/(M$1017+1+P1071/O1071)-1)/(1+($X$2*P1071*N$8)^2), (P1071^2*N$8*$X$2+1/($X$2*N$8*(M$1017+1+P1071/O1071           )))/(1+($X$2*P1071*N$8)^2))),           V_rtHz(O1071)/($X$2*N$8*(O1071*M$1017+O1071+P1071)),V_rtHz(P1071)*SQRT(Sum_Sq(O1071*N$8*$X$2*M$1017,1))/($X$2*N$8*(O1071*M$1017+O1071+P1071))))/SQRT(Sum_Sq(1/(1+$A1071)+$AC$2/$I$2-1/(1+(1+P1071/O1071)/M$1017),$X$2/$I$2)),IF(P1072&lt;0,"A",M1072))</f>
        <v>A</v>
      </c>
      <c r="O1071" s="13">
        <f t="shared" si="275"/>
        <v>-1</v>
      </c>
      <c r="P1071" s="12">
        <f t="shared" si="299"/>
        <v>-2</v>
      </c>
      <c r="R1071" s="13" t="str">
        <f>IF(U1071&gt;0,SQRT(Sum_Sq($AI$2,V_rtHz($AH$2)/(1+1/$A1071),V_rtHz($AH$2*$A1071)/(1+$A1071),$AN$2*$AH$2/(1+1/$A1071),$AM$2*SQRT(Sum_Sq(U1071,1/($X$2*S$8*(1+R$1017+U1071/T1071))))/SQRT(Sum_Sq($X$2*U1071*S$8,1)),                   $AQ$2*SQRT(Sum_Sq($AH$2/(1+1/$A1071)+U1071*( 1/(R$1017+1+U1071/T1071)-1)/(1+($X$2*U1071*S$8)^2), (U1071^2*S$8*$X$2+1/($X$2*S$8*(R$1017+1+U1071/T1071           )))/(1+($X$2*U1071*S$8)^2))),           V_rtHz(T1071)/($X$2*S$8*(T1071*R$1017+T1071+U1071)),V_rtHz(U1071)*SQRT(Sum_Sq(T1071*S$8*$X$2*R$1017,1))/($X$2*S$8*(T1071*R$1017+T1071+U1071))))/SQRT(Sum_Sq(1/(1+$A1071)+$AC$2/$I$2-1/(1+(1+U1071/T1071)/R$1017),$X$2/$I$2)),IF(U1072&lt;0,"A",R1072))</f>
        <v>A</v>
      </c>
      <c r="T1071" s="13">
        <f t="shared" si="276"/>
        <v>-1</v>
      </c>
      <c r="U1071" s="12">
        <f t="shared" si="300"/>
        <v>-2</v>
      </c>
      <c r="X1071" s="13" t="str">
        <f>IF(AA1071&gt;0,SQRT(Sum_Sq($AI$2,V_rtHz($AH$2)/(1+1/$A1071),V_rtHz($AH$2*$A1071)/(1+$A1071),$AN$2*$AH$2/(1+1/$A1071),$AM$2*SQRT(Sum_Sq(AA1071,1/($X$2*Y$8*(1+X$1017+AA1071/Z1071))))/SQRT(Sum_Sq($X$2*AA1071*Y$8,1)),                   $AQ$2*SQRT(Sum_Sq($AH$2/(1+1/$A1071)+AA1071*( 1/(X$1017+1+AA1071/Z1071)-1)/(1+($X$2*AA1071*Y$8)^2), (AA1071^2*Y$8*$X$2+1/($X$2*Y$8*(X$1017+1+AA1071/Z1071           )))/(1+($X$2*AA1071*Y$8)^2))),           V_rtHz(Z1071)/($X$2*Y$8*(Z1071*X$1017+Z1071+AA1071)),V_rtHz(AA1071)*SQRT(Sum_Sq(Z1071*Y$8*$X$2*X$1017,1))/($X$2*Y$8*(Z1071*X$1017+Z1071+AA1071))))/SQRT(Sum_Sq(1/(1+$A1071)+$AC$2/$I$2-1/(1+(1+AA1071/Z1071)/X$1017),$X$2/$I$2)),IF(AA1072&lt;0,"A",X1072))</f>
        <v>A</v>
      </c>
      <c r="Z1071" s="13">
        <f t="shared" si="277"/>
        <v>-1</v>
      </c>
      <c r="AA1071" s="12">
        <f t="shared" si="301"/>
        <v>-2</v>
      </c>
      <c r="AC1071" s="13">
        <f>IF(AF1071&gt;0,SQRT(Sum_Sq($AI$2,V_rtHz($AH$2)/(1+1/$A1071),V_rtHz($AH$2*$A1071)/(1+$A1071),$AN$2*$AH$2/(1+1/$A1071),$AM$2*SQRT(Sum_Sq(AF1071,1/($X$2*AD$8*(1+AC$1017+AF1071/AE1071))))/SQRT(Sum_Sq($X$2*AF1071*AD$8,1)),                   $AQ$2*SQRT(Sum_Sq($AH$2/(1+1/$A1071)+AF1071*( 1/(AC$1017+1+AF1071/AE1071)-1)/(1+($X$2*AF1071*AD$8)^2), (AF1071^2*AD$8*$X$2+1/($X$2*AD$8*(AC$1017+1+AF1071/AE1071           )))/(1+($X$2*AF1071*AD$8)^2))),           V_rtHz(AE1071)/($X$2*AD$8*(AE1071*AC$1017+AE1071+AF1071)),V_rtHz(AF1071)*SQRT(Sum_Sq(AE1071*AD$8*$X$2*AC$1017,1))/($X$2*AD$8*(AE1071*AC$1017+AE1071+AF1071))))/SQRT(Sum_Sq(1/(1+$A1071)+$AC$2/$I$2-1/(1+(1+AF1071/AE1071)/AC$1017),$X$2/$I$2)),IF(AF1072&lt;0,"A",AC1072))</f>
        <v>6.8974349557296334E-6</v>
      </c>
      <c r="AE1071" s="13">
        <f t="shared" si="278"/>
        <v>19475.301394815029</v>
      </c>
      <c r="AF1071" s="12">
        <f t="shared" si="302"/>
        <v>159783.96483840252</v>
      </c>
      <c r="AG1071" s="13"/>
      <c r="AH1071" s="13">
        <f>IF(AK1071&gt;0,SQRT(Sum_Sq($AI$2,V_rtHz($AH$2)/(1+1/$A1071),V_rtHz($AH$2*$A1071)/(1+$A1071),$AN$2*$AH$2/(1+1/$A1071),$AM$2*SQRT(Sum_Sq(AK1071,1/($X$2*AI$8*(1+AH$1017+AK1071/AJ1071))))/SQRT(Sum_Sq($X$2*AK1071*AI$8,1)),                   $AQ$2*SQRT(Sum_Sq($AH$2/(1+1/$A1071)+AK1071*( 1/(AH$1017+1+AK1071/AJ1071)-1)/(1+($X$2*AK1071*AI$8)^2), (AK1071^2*AI$8*$X$2+1/($X$2*AI$8*(AH$1017+1+AK1071/AJ1071           )))/(1+($X$2*AK1071*AI$8)^2))),           V_rtHz(AJ1071)/($X$2*AI$8*(AJ1071*AH$1017+AJ1071+AK1071)),V_rtHz(AK1071)*SQRT(Sum_Sq(AJ1071*AI$8*$X$2*AH$1017,1))/($X$2*AI$8*(AJ1071*AH$1017+AJ1071+AK1071))))/SQRT(Sum_Sq(1/(1+$A1071)+$AC$2/$I$2-1/(1+(1+AK1071/AJ1071)/AH$1017),$X$2/$I$2)),IF(AK1072&lt;0,"A",AH1072))</f>
        <v>1.1618529615519474E-5</v>
      </c>
      <c r="AI1071" s="13"/>
      <c r="AJ1071" s="13">
        <f t="shared" si="279"/>
        <v>17930.756266193475</v>
      </c>
      <c r="AK1071" s="12">
        <f t="shared" si="303"/>
        <v>548805.9025232367</v>
      </c>
      <c r="AM1071" s="13">
        <f>IF(AP1071&gt;0,SQRT(Sum_Sq($AI$2,V_rtHz($AH$2)/(1+1/$A1071),V_rtHz($AH$2*$A1071)/(1+$A1071),$AN$2*$AH$2/(1+1/$A1071),$AM$2*SQRT(Sum_Sq(AP1071,1/($X$2*AN$8*(1+AM$1017+AP1071/AO1071))))/SQRT(Sum_Sq($X$2*AP1071*AN$8,1)),                   $AQ$2*SQRT(Sum_Sq($AH$2/(1+1/$A1071)+AP1071*( 1/(AM$1017+1+AP1071/AO1071)-1)/(1+($X$2*AP1071*AN$8)^2), (AP1071^2*AN$8*$X$2+1/($X$2*AN$8*(AM$1017+1+AP1071/AO1071           )))/(1+($X$2*AP1071*AN$8)^2))),           V_rtHz(AO1071)/($X$2*AN$8*(AO1071*AM$1017+AO1071+AP1071)),V_rtHz(AP1071)*SQRT(Sum_Sq(AO1071*AN$8*$X$2*AM$1017,1))/($X$2*AN$8*(AO1071*AM$1017+AO1071+AP1071))))/SQRT(Sum_Sq(1/(1+$A1071)+$AC$2/$I$2-1/(1+(1+AP1071/AO1071)/AM$1017),$X$2/$I$2)),IF(AP1072&lt;0,"A",AM1072))</f>
        <v>2.0357626310411708E-5</v>
      </c>
      <c r="AO1071" s="13">
        <f t="shared" si="280"/>
        <v>17536.073913728367</v>
      </c>
      <c r="AP1071" s="12">
        <f t="shared" si="304"/>
        <v>1774536.8139959008</v>
      </c>
      <c r="AR1071" s="13">
        <f t="shared" si="281"/>
        <v>69887291.180198371</v>
      </c>
      <c r="AS1071" s="13">
        <f t="shared" si="282"/>
        <v>-1.3197917055195477E-5</v>
      </c>
      <c r="AV1071" s="13"/>
      <c r="AW1071" s="13">
        <f t="shared" si="283"/>
        <v>39300511.936236553</v>
      </c>
      <c r="AX1071" s="13">
        <f t="shared" si="284"/>
        <v>-4.1738028149153479E-5</v>
      </c>
      <c r="AZ1071" s="13"/>
      <c r="BA1071" s="13"/>
      <c r="BB1071" s="13">
        <f t="shared" si="285"/>
        <v>22100301.962882396</v>
      </c>
      <c r="BC1071" s="13">
        <f t="shared" si="286"/>
        <v>-1.3201273932869054E-4</v>
      </c>
      <c r="BD1071" s="13"/>
      <c r="BE1071" s="13"/>
      <c r="BG1071" s="13">
        <f t="shared" si="287"/>
        <v>12427913.092914158</v>
      </c>
      <c r="BH1071" s="13">
        <f t="shared" si="288"/>
        <v>-4.1771619503870952E-4</v>
      </c>
      <c r="BI1071" s="13"/>
      <c r="BL1071" s="13">
        <f t="shared" si="289"/>
        <v>6988729.1180198397</v>
      </c>
      <c r="BM1071" s="13">
        <f t="shared" si="290"/>
        <v>-1.3234936869150197E-3</v>
      </c>
      <c r="BP1071" s="13"/>
      <c r="BQ1071" s="13">
        <f t="shared" si="291"/>
        <v>99.633300000000006</v>
      </c>
      <c r="BR1071" s="13">
        <f t="shared" si="292"/>
        <v>108.98999999999997</v>
      </c>
      <c r="BT1071" s="13"/>
      <c r="BU1071" s="13"/>
      <c r="BV1071" s="13">
        <f t="shared" si="293"/>
        <v>31.50681587988543</v>
      </c>
      <c r="BW1071" s="13">
        <f t="shared" si="294"/>
        <v>344.65664218175152</v>
      </c>
      <c r="CA1071" s="13">
        <f t="shared" si="295"/>
        <v>9.9633299999999991</v>
      </c>
      <c r="CB1071" s="13">
        <f t="shared" si="296"/>
        <v>1089.9000000000001</v>
      </c>
    </row>
    <row r="1072" spans="1:80" x14ac:dyDescent="0.3">
      <c r="A1072" s="13">
        <f t="shared" si="272"/>
        <v>2.2284351492703035E-5</v>
      </c>
      <c r="C1072" s="13" t="str">
        <f>IF(F1072&gt;0,SQRT(Sum_Sq($AI$2,V_rtHz($AH$2)/(1+1/$A1072),V_rtHz($AH$2*$A1072)/(1+$A1072),$AN$2*$AH$2/(1+1/$A1072),$AM$2*SQRT(Sum_Sq(F1072,1/($X$2*D$8*(1+C$1017+F1072/E1072))))/SQRT(Sum_Sq($X$2*F1072*D$8,1)),                   $AQ$2*SQRT(Sum_Sq($AH$2/(1+1/$A1072)+F1072*( 1/(C$1017+1+F1072/E1072)-1)/(1+($X$2*F1072*D$8)^2), (F1072^2*D$8*$X$2+1/($X$2*D$8*(C$1017+1+F1072/E1072           )))/(1+($X$2*F1072*D$8)^2))),           V_rtHz(E1072)/($X$2*D$8*(E1072*C$1017+E1072+F1072)),V_rtHz(F1072)*SQRT(Sum_Sq(E1072*D$8*$X$2*C$1017,1))/($X$2*D$8*(E1072*C$1017+E1072+F1072))))/SQRT(Sum_Sq(1/(1+$A1072)+$AC$2/$I$2-1/(1+(1+F1072/E1072)/C$1017),$X$2/$I$2)),IF(F1073&lt;0,"A",C1073))</f>
        <v>A</v>
      </c>
      <c r="E1072" s="13">
        <f t="shared" si="273"/>
        <v>-1</v>
      </c>
      <c r="F1072" s="12">
        <f t="shared" si="297"/>
        <v>-2</v>
      </c>
      <c r="H1072" s="13" t="str">
        <f>IF(K1072&gt;0,SQRT(Sum_Sq($AI$2,V_rtHz($AH$2)/(1+1/$A1072),V_rtHz($AH$2*$A1072)/(1+$A1072),$AN$2*$AH$2/(1+1/$A1072),$AM$2*SQRT(Sum_Sq(K1072,1/($X$2*I$8*(1+H$1017+K1072/J1072))))/SQRT(Sum_Sq($X$2*K1072*I$8,1)),                   $AQ$2*SQRT(Sum_Sq($AH$2/(1+1/$A1072)+K1072*( 1/(H$1017+1+K1072/J1072)-1)/(1+($X$2*K1072*I$8)^2), (K1072^2*I$8*$X$2+1/($X$2*I$8*(H$1017+1+K1072/J1072           )))/(1+($X$2*K1072*I$8)^2))),           V_rtHz(J1072)/($X$2*I$8*(J1072*H$1017+J1072+K1072)),V_rtHz(K1072)*SQRT(Sum_Sq(J1072*I$8*$X$2*H$1017,1))/($X$2*I$8*(J1072*H$1017+J1072+K1072))))/SQRT(Sum_Sq(1/(1+$A1072)+$AC$2/$I$2-1/(1+(1+K1072/J1072)/H$1017),$X$2/$I$2)),IF(K1073&lt;0,"A",H1073))</f>
        <v>A</v>
      </c>
      <c r="J1072" s="13">
        <f t="shared" si="274"/>
        <v>-1</v>
      </c>
      <c r="K1072" s="12">
        <f t="shared" si="298"/>
        <v>-2</v>
      </c>
      <c r="M1072" s="13" t="str">
        <f>IF(P1072&gt;0,SQRT(Sum_Sq($AI$2,V_rtHz($AH$2)/(1+1/$A1072),V_rtHz($AH$2*$A1072)/(1+$A1072),$AN$2*$AH$2/(1+1/$A1072),$AM$2*SQRT(Sum_Sq(P1072,1/($X$2*N$8*(1+M$1017+P1072/O1072))))/SQRT(Sum_Sq($X$2*P1072*N$8,1)),                   $AQ$2*SQRT(Sum_Sq($AH$2/(1+1/$A1072)+P1072*( 1/(M$1017+1+P1072/O1072)-1)/(1+($X$2*P1072*N$8)^2), (P1072^2*N$8*$X$2+1/($X$2*N$8*(M$1017+1+P1072/O1072           )))/(1+($X$2*P1072*N$8)^2))),           V_rtHz(O1072)/($X$2*N$8*(O1072*M$1017+O1072+P1072)),V_rtHz(P1072)*SQRT(Sum_Sq(O1072*N$8*$X$2*M$1017,1))/($X$2*N$8*(O1072*M$1017+O1072+P1072))))/SQRT(Sum_Sq(1/(1+$A1072)+$AC$2/$I$2-1/(1+(1+P1072/O1072)/M$1017),$X$2/$I$2)),IF(P1073&lt;0,"A",M1073))</f>
        <v>A</v>
      </c>
      <c r="O1072" s="13">
        <f t="shared" si="275"/>
        <v>-1</v>
      </c>
      <c r="P1072" s="12">
        <f t="shared" si="299"/>
        <v>-2</v>
      </c>
      <c r="R1072" s="13" t="str">
        <f>IF(U1072&gt;0,SQRT(Sum_Sq($AI$2,V_rtHz($AH$2)/(1+1/$A1072),V_rtHz($AH$2*$A1072)/(1+$A1072),$AN$2*$AH$2/(1+1/$A1072),$AM$2*SQRT(Sum_Sq(U1072,1/($X$2*S$8*(1+R$1017+U1072/T1072))))/SQRT(Sum_Sq($X$2*U1072*S$8,1)),                   $AQ$2*SQRT(Sum_Sq($AH$2/(1+1/$A1072)+U1072*( 1/(R$1017+1+U1072/T1072)-1)/(1+($X$2*U1072*S$8)^2), (U1072^2*S$8*$X$2+1/($X$2*S$8*(R$1017+1+U1072/T1072           )))/(1+($X$2*U1072*S$8)^2))),           V_rtHz(T1072)/($X$2*S$8*(T1072*R$1017+T1072+U1072)),V_rtHz(U1072)*SQRT(Sum_Sq(T1072*S$8*$X$2*R$1017,1))/($X$2*S$8*(T1072*R$1017+T1072+U1072))))/SQRT(Sum_Sq(1/(1+$A1072)+$AC$2/$I$2-1/(1+(1+U1072/T1072)/R$1017),$X$2/$I$2)),IF(U1073&lt;0,"A",R1073))</f>
        <v>A</v>
      </c>
      <c r="T1072" s="13">
        <f t="shared" si="276"/>
        <v>-1</v>
      </c>
      <c r="U1072" s="12">
        <f t="shared" si="300"/>
        <v>-2</v>
      </c>
      <c r="X1072" s="13" t="str">
        <f>IF(AA1072&gt;0,SQRT(Sum_Sq($AI$2,V_rtHz($AH$2)/(1+1/$A1072),V_rtHz($AH$2*$A1072)/(1+$A1072),$AN$2*$AH$2/(1+1/$A1072),$AM$2*SQRT(Sum_Sq(AA1072,1/($X$2*Y$8*(1+X$1017+AA1072/Z1072))))/SQRT(Sum_Sq($X$2*AA1072*Y$8,1)),                   $AQ$2*SQRT(Sum_Sq($AH$2/(1+1/$A1072)+AA1072*( 1/(X$1017+1+AA1072/Z1072)-1)/(1+($X$2*AA1072*Y$8)^2), (AA1072^2*Y$8*$X$2+1/($X$2*Y$8*(X$1017+1+AA1072/Z1072           )))/(1+($X$2*AA1072*Y$8)^2))),           V_rtHz(Z1072)/($X$2*Y$8*(Z1072*X$1017+Z1072+AA1072)),V_rtHz(AA1072)*SQRT(Sum_Sq(Z1072*Y$8*$X$2*X$1017,1))/($X$2*Y$8*(Z1072*X$1017+Z1072+AA1072))))/SQRT(Sum_Sq(1/(1+$A1072)+$AC$2/$I$2-1/(1+(1+AA1072/Z1072)/X$1017),$X$2/$I$2)),IF(AA1073&lt;0,"A",X1073))</f>
        <v>A</v>
      </c>
      <c r="Z1072" s="13">
        <f t="shared" si="277"/>
        <v>-1</v>
      </c>
      <c r="AA1072" s="12">
        <f t="shared" si="301"/>
        <v>-2</v>
      </c>
      <c r="AC1072" s="13">
        <f>IF(AF1072&gt;0,SQRT(Sum_Sq($AI$2,V_rtHz($AH$2)/(1+1/$A1072),V_rtHz($AH$2*$A1072)/(1+$A1072),$AN$2*$AH$2/(1+1/$A1072),$AM$2*SQRT(Sum_Sq(AF1072,1/($X$2*AD$8*(1+AC$1017+AF1072/AE1072))))/SQRT(Sum_Sq($X$2*AF1072*AD$8,1)),                   $AQ$2*SQRT(Sum_Sq($AH$2/(1+1/$A1072)+AF1072*( 1/(AC$1017+1+AF1072/AE1072)-1)/(1+($X$2*AF1072*AD$8)^2), (AF1072^2*AD$8*$X$2+1/($X$2*AD$8*(AC$1017+1+AF1072/AE1072           )))/(1+($X$2*AF1072*AD$8)^2))),           V_rtHz(AE1072)/($X$2*AD$8*(AE1072*AC$1017+AE1072+AF1072)),V_rtHz(AF1072)*SQRT(Sum_Sq(AE1072*AD$8*$X$2*AC$1017,1))/($X$2*AD$8*(AE1072*AC$1017+AE1072+AF1072))))/SQRT(Sum_Sq(1/(1+$A1072)+$AC$2/$I$2-1/(1+(1+AF1072/AE1072)/AC$1017),$X$2/$I$2)),IF(AF1073&lt;0,"A",AC1073))</f>
        <v>6.8972561890795442E-6</v>
      </c>
      <c r="AE1072" s="13">
        <f t="shared" si="278"/>
        <v>19474.297288048961</v>
      </c>
      <c r="AF1072" s="12">
        <f t="shared" si="302"/>
        <v>159792.20339807071</v>
      </c>
      <c r="AG1072" s="13"/>
      <c r="AH1072" s="13">
        <f>IF(AK1072&gt;0,SQRT(Sum_Sq($AI$2,V_rtHz($AH$2)/(1+1/$A1072),V_rtHz($AH$2*$A1072)/(1+$A1072),$AN$2*$AH$2/(1+1/$A1072),$AM$2*SQRT(Sum_Sq(AK1072,1/($X$2*AI$8*(1+AH$1017+AK1072/AJ1072))))/SQRT(Sum_Sq($X$2*AK1072*AI$8,1)),                   $AQ$2*SQRT(Sum_Sq($AH$2/(1+1/$A1072)+AK1072*( 1/(AH$1017+1+AK1072/AJ1072)-1)/(1+($X$2*AK1072*AI$8)^2), (AK1072^2*AI$8*$X$2+1/($X$2*AI$8*(AH$1017+1+AK1072/AJ1072           )))/(1+($X$2*AK1072*AI$8)^2))),           V_rtHz(AJ1072)/($X$2*AI$8*(AJ1072*AH$1017+AJ1072+AK1072)),V_rtHz(AK1072)*SQRT(Sum_Sq(AJ1072*AI$8*$X$2*AH$1017,1))/($X$2*AI$8*(AJ1072*AH$1017+AJ1072+AK1072))))/SQRT(Sum_Sq(1/(1+$A1072)+$AC$2/$I$2-1/(1+(1+AK1072/AJ1072)/AH$1017),$X$2/$I$2)),IF(AK1073&lt;0,"A",AH1073))</f>
        <v>1.1618304857514243E-5</v>
      </c>
      <c r="AI1072" s="13"/>
      <c r="AJ1072" s="13">
        <f t="shared" si="279"/>
        <v>17930.044258292954</v>
      </c>
      <c r="AK1072" s="12">
        <f t="shared" si="303"/>
        <v>548827.69578447018</v>
      </c>
      <c r="AM1072" s="13">
        <f>IF(AP1072&gt;0,SQRT(Sum_Sq($AI$2,V_rtHz($AH$2)/(1+1/$A1072),V_rtHz($AH$2*$A1072)/(1+$A1072),$AN$2*$AH$2/(1+1/$A1072),$AM$2*SQRT(Sum_Sq(AP1072,1/($X$2*AN$8*(1+AM$1017+AP1072/AO1072))))/SQRT(Sum_Sq($X$2*AP1072*AN$8,1)),                   $AQ$2*SQRT(Sum_Sq($AH$2/(1+1/$A1072)+AP1072*( 1/(AM$1017+1+AP1072/AO1072)-1)/(1+($X$2*AP1072*AN$8)^2), (AP1072^2*AN$8*$X$2+1/($X$2*AN$8*(AM$1017+1+AP1072/AO1072           )))/(1+($X$2*AP1072*AN$8)^2))),           V_rtHz(AO1072)/($X$2*AN$8*(AO1072*AM$1017+AO1072+AP1072)),V_rtHz(AP1072)*SQRT(Sum_Sq(AO1072*AN$8*$X$2*AM$1017,1))/($X$2*AN$8*(AO1072*AM$1017+AO1072+AP1072))))/SQRT(Sum_Sq(1/(1+$A1072)+$AC$2/$I$2-1/(1+(1+AP1072/AO1072)/AM$1017),$X$2/$I$2)),IF(AP1073&lt;0,"A",AM1073))</f>
        <v>2.0357261750935578E-5</v>
      </c>
      <c r="AO1072" s="13">
        <f t="shared" si="280"/>
        <v>17535.423099963933</v>
      </c>
      <c r="AP1072" s="12">
        <f t="shared" si="304"/>
        <v>1774602.6745672403</v>
      </c>
      <c r="AR1072" s="13">
        <f t="shared" si="281"/>
        <v>69887291.180198371</v>
      </c>
      <c r="AS1072" s="13">
        <f t="shared" si="282"/>
        <v>-1.3197922242635896E-5</v>
      </c>
      <c r="AV1072" s="13"/>
      <c r="AW1072" s="13">
        <f t="shared" si="283"/>
        <v>39300511.936236553</v>
      </c>
      <c r="AX1072" s="13">
        <f t="shared" si="284"/>
        <v>-4.173808002994062E-5</v>
      </c>
      <c r="AZ1072" s="13"/>
      <c r="BA1072" s="13"/>
      <c r="BB1072" s="13">
        <f t="shared" si="285"/>
        <v>22100301.962882396</v>
      </c>
      <c r="BC1072" s="13">
        <f t="shared" si="286"/>
        <v>-1.3201325833848642E-4</v>
      </c>
      <c r="BD1072" s="13"/>
      <c r="BE1072" s="13"/>
      <c r="BG1072" s="13">
        <f t="shared" si="287"/>
        <v>12427913.092914158</v>
      </c>
      <c r="BH1072" s="13">
        <f t="shared" si="288"/>
        <v>-4.1772139152984741E-4</v>
      </c>
      <c r="BI1072" s="13"/>
      <c r="BL1072" s="13">
        <f t="shared" si="289"/>
        <v>6988729.1180198397</v>
      </c>
      <c r="BM1072" s="13">
        <f t="shared" si="290"/>
        <v>-1.3235458547757493E-3</v>
      </c>
      <c r="BP1072" s="13"/>
      <c r="BQ1072" s="13">
        <f t="shared" si="291"/>
        <v>99.633299999999991</v>
      </c>
      <c r="BR1072" s="13">
        <f t="shared" si="292"/>
        <v>108.98999999999998</v>
      </c>
      <c r="BT1072" s="13"/>
      <c r="BU1072" s="13"/>
      <c r="BV1072" s="13">
        <f t="shared" si="293"/>
        <v>31.50681587988543</v>
      </c>
      <c r="BW1072" s="13">
        <f t="shared" si="294"/>
        <v>344.65664218175152</v>
      </c>
      <c r="CA1072" s="13">
        <f t="shared" si="295"/>
        <v>9.9633299999999991</v>
      </c>
      <c r="CB1072" s="13">
        <f t="shared" si="296"/>
        <v>1089.9000000000001</v>
      </c>
    </row>
    <row r="1073" spans="1:80" x14ac:dyDescent="0.3">
      <c r="A1073" s="13">
        <f t="shared" si="272"/>
        <v>2.2594357702209775E-5</v>
      </c>
      <c r="C1073" s="13" t="str">
        <f>IF(F1073&gt;0,SQRT(Sum_Sq($AI$2,V_rtHz($AH$2)/(1+1/$A1073),V_rtHz($AH$2*$A1073)/(1+$A1073),$AN$2*$AH$2/(1+1/$A1073),$AM$2*SQRT(Sum_Sq(F1073,1/($X$2*D$8*(1+C$1017+F1073/E1073))))/SQRT(Sum_Sq($X$2*F1073*D$8,1)),                   $AQ$2*SQRT(Sum_Sq($AH$2/(1+1/$A1073)+F1073*( 1/(C$1017+1+F1073/E1073)-1)/(1+($X$2*F1073*D$8)^2), (F1073^2*D$8*$X$2+1/($X$2*D$8*(C$1017+1+F1073/E1073           )))/(1+($X$2*F1073*D$8)^2))),           V_rtHz(E1073)/($X$2*D$8*(E1073*C$1017+E1073+F1073)),V_rtHz(F1073)*SQRT(Sum_Sq(E1073*D$8*$X$2*C$1017,1))/($X$2*D$8*(E1073*C$1017+E1073+F1073))))/SQRT(Sum_Sq(1/(1+$A1073)+$AC$2/$I$2-1/(1+(1+F1073/E1073)/C$1017),$X$2/$I$2)),IF(F1074&lt;0,"A",C1074))</f>
        <v>A</v>
      </c>
      <c r="E1073" s="13">
        <f t="shared" si="273"/>
        <v>-1</v>
      </c>
      <c r="F1073" s="12">
        <f t="shared" si="297"/>
        <v>-2</v>
      </c>
      <c r="H1073" s="13" t="str">
        <f>IF(K1073&gt;0,SQRT(Sum_Sq($AI$2,V_rtHz($AH$2)/(1+1/$A1073),V_rtHz($AH$2*$A1073)/(1+$A1073),$AN$2*$AH$2/(1+1/$A1073),$AM$2*SQRT(Sum_Sq(K1073,1/($X$2*I$8*(1+H$1017+K1073/J1073))))/SQRT(Sum_Sq($X$2*K1073*I$8,1)),                   $AQ$2*SQRT(Sum_Sq($AH$2/(1+1/$A1073)+K1073*( 1/(H$1017+1+K1073/J1073)-1)/(1+($X$2*K1073*I$8)^2), (K1073^2*I$8*$X$2+1/($X$2*I$8*(H$1017+1+K1073/J1073           )))/(1+($X$2*K1073*I$8)^2))),           V_rtHz(J1073)/($X$2*I$8*(J1073*H$1017+J1073+K1073)),V_rtHz(K1073)*SQRT(Sum_Sq(J1073*I$8*$X$2*H$1017,1))/($X$2*I$8*(J1073*H$1017+J1073+K1073))))/SQRT(Sum_Sq(1/(1+$A1073)+$AC$2/$I$2-1/(1+(1+K1073/J1073)/H$1017),$X$2/$I$2)),IF(K1074&lt;0,"A",H1074))</f>
        <v>A</v>
      </c>
      <c r="J1073" s="13">
        <f t="shared" si="274"/>
        <v>-1</v>
      </c>
      <c r="K1073" s="12">
        <f t="shared" si="298"/>
        <v>-2</v>
      </c>
      <c r="M1073" s="13" t="str">
        <f>IF(P1073&gt;0,SQRT(Sum_Sq($AI$2,V_rtHz($AH$2)/(1+1/$A1073),V_rtHz($AH$2*$A1073)/(1+$A1073),$AN$2*$AH$2/(1+1/$A1073),$AM$2*SQRT(Sum_Sq(P1073,1/($X$2*N$8*(1+M$1017+P1073/O1073))))/SQRT(Sum_Sq($X$2*P1073*N$8,1)),                   $AQ$2*SQRT(Sum_Sq($AH$2/(1+1/$A1073)+P1073*( 1/(M$1017+1+P1073/O1073)-1)/(1+($X$2*P1073*N$8)^2), (P1073^2*N$8*$X$2+1/($X$2*N$8*(M$1017+1+P1073/O1073           )))/(1+($X$2*P1073*N$8)^2))),           V_rtHz(O1073)/($X$2*N$8*(O1073*M$1017+O1073+P1073)),V_rtHz(P1073)*SQRT(Sum_Sq(O1073*N$8*$X$2*M$1017,1))/($X$2*N$8*(O1073*M$1017+O1073+P1073))))/SQRT(Sum_Sq(1/(1+$A1073)+$AC$2/$I$2-1/(1+(1+P1073/O1073)/M$1017),$X$2/$I$2)),IF(P1074&lt;0,"A",M1074))</f>
        <v>A</v>
      </c>
      <c r="O1073" s="13">
        <f t="shared" si="275"/>
        <v>-1</v>
      </c>
      <c r="P1073" s="12">
        <f t="shared" si="299"/>
        <v>-2</v>
      </c>
      <c r="R1073" s="13" t="str">
        <f>IF(U1073&gt;0,SQRT(Sum_Sq($AI$2,V_rtHz($AH$2)/(1+1/$A1073),V_rtHz($AH$2*$A1073)/(1+$A1073),$AN$2*$AH$2/(1+1/$A1073),$AM$2*SQRT(Sum_Sq(U1073,1/($X$2*S$8*(1+R$1017+U1073/T1073))))/SQRT(Sum_Sq($X$2*U1073*S$8,1)),                   $AQ$2*SQRT(Sum_Sq($AH$2/(1+1/$A1073)+U1073*( 1/(R$1017+1+U1073/T1073)-1)/(1+($X$2*U1073*S$8)^2), (U1073^2*S$8*$X$2+1/($X$2*S$8*(R$1017+1+U1073/T1073           )))/(1+($X$2*U1073*S$8)^2))),           V_rtHz(T1073)/($X$2*S$8*(T1073*R$1017+T1073+U1073)),V_rtHz(U1073)*SQRT(Sum_Sq(T1073*S$8*$X$2*R$1017,1))/($X$2*S$8*(T1073*R$1017+T1073+U1073))))/SQRT(Sum_Sq(1/(1+$A1073)+$AC$2/$I$2-1/(1+(1+U1073/T1073)/R$1017),$X$2/$I$2)),IF(U1074&lt;0,"A",R1074))</f>
        <v>A</v>
      </c>
      <c r="T1073" s="13">
        <f t="shared" si="276"/>
        <v>-1</v>
      </c>
      <c r="U1073" s="12">
        <f t="shared" si="300"/>
        <v>-2</v>
      </c>
      <c r="X1073" s="13" t="str">
        <f>IF(AA1073&gt;0,SQRT(Sum_Sq($AI$2,V_rtHz($AH$2)/(1+1/$A1073),V_rtHz($AH$2*$A1073)/(1+$A1073),$AN$2*$AH$2/(1+1/$A1073),$AM$2*SQRT(Sum_Sq(AA1073,1/($X$2*Y$8*(1+X$1017+AA1073/Z1073))))/SQRT(Sum_Sq($X$2*AA1073*Y$8,1)),                   $AQ$2*SQRT(Sum_Sq($AH$2/(1+1/$A1073)+AA1073*( 1/(X$1017+1+AA1073/Z1073)-1)/(1+($X$2*AA1073*Y$8)^2), (AA1073^2*Y$8*$X$2+1/($X$2*Y$8*(X$1017+1+AA1073/Z1073           )))/(1+($X$2*AA1073*Y$8)^2))),           V_rtHz(Z1073)/($X$2*Y$8*(Z1073*X$1017+Z1073+AA1073)),V_rtHz(AA1073)*SQRT(Sum_Sq(Z1073*Y$8*$X$2*X$1017,1))/($X$2*Y$8*(Z1073*X$1017+Z1073+AA1073))))/SQRT(Sum_Sq(1/(1+$A1073)+$AC$2/$I$2-1/(1+(1+AA1073/Z1073)/X$1017),$X$2/$I$2)),IF(AA1074&lt;0,"A",X1074))</f>
        <v>A</v>
      </c>
      <c r="Z1073" s="13">
        <f t="shared" si="277"/>
        <v>-1</v>
      </c>
      <c r="AA1073" s="12">
        <f t="shared" si="301"/>
        <v>-2</v>
      </c>
      <c r="AC1073" s="13">
        <f>IF(AF1073&gt;0,SQRT(Sum_Sq($AI$2,V_rtHz($AH$2)/(1+1/$A1073),V_rtHz($AH$2*$A1073)/(1+$A1073),$AN$2*$AH$2/(1+1/$A1073),$AM$2*SQRT(Sum_Sq(AF1073,1/($X$2*AD$8*(1+AC$1017+AF1073/AE1073))))/SQRT(Sum_Sq($X$2*AF1073*AD$8,1)),                   $AQ$2*SQRT(Sum_Sq($AH$2/(1+1/$A1073)+AF1073*( 1/(AC$1017+1+AF1073/AE1073)-1)/(1+($X$2*AF1073*AD$8)^2), (AF1073^2*AD$8*$X$2+1/($X$2*AD$8*(AC$1017+1+AF1073/AE1073           )))/(1+($X$2*AF1073*AD$8)^2))),           V_rtHz(AE1073)/($X$2*AD$8*(AE1073*AC$1017+AE1073+AF1073)),V_rtHz(AF1073)*SQRT(Sum_Sq(AE1073*AD$8*$X$2*AC$1017,1))/($X$2*AD$8*(AE1073*AC$1017+AE1073+AF1073))))/SQRT(Sum_Sq(1/(1+$A1073)+$AC$2/$I$2-1/(1+(1+AF1073/AE1073)/AC$1017),$X$2/$I$2)),IF(AF1074&lt;0,"A",AC1074))</f>
        <v>6.8970749718997476E-6</v>
      </c>
      <c r="AE1073" s="13">
        <f t="shared" si="278"/>
        <v>19473.279438366662</v>
      </c>
      <c r="AF1073" s="12">
        <f t="shared" si="302"/>
        <v>159800.55558363747</v>
      </c>
      <c r="AG1073" s="13"/>
      <c r="AH1073" s="13">
        <f>IF(AK1073&gt;0,SQRT(Sum_Sq($AI$2,V_rtHz($AH$2)/(1+1/$A1073),V_rtHz($AH$2*$A1073)/(1+$A1073),$AN$2*$AH$2/(1+1/$A1073),$AM$2*SQRT(Sum_Sq(AK1073,1/($X$2*AI$8*(1+AH$1017+AK1073/AJ1073))))/SQRT(Sum_Sq($X$2*AK1073*AI$8,1)),                   $AQ$2*SQRT(Sum_Sq($AH$2/(1+1/$A1073)+AK1073*( 1/(AH$1017+1+AK1073/AJ1073)-1)/(1+($X$2*AK1073*AI$8)^2), (AK1073^2*AI$8*$X$2+1/($X$2*AI$8*(AH$1017+1+AK1073/AJ1073           )))/(1+($X$2*AK1073*AI$8)^2))),           V_rtHz(AJ1073)/($X$2*AI$8*(AJ1073*AH$1017+AJ1073+AK1073)),V_rtHz(AK1073)*SQRT(Sum_Sq(AJ1073*AI$8*$X$2*AH$1017,1))/($X$2*AI$8*(AJ1073*AH$1017+AJ1073+AK1073))))/SQRT(Sum_Sq(1/(1+$A1073)+$AC$2/$I$2-1/(1+(1+AK1073/AJ1073)/AH$1017),$X$2/$I$2)),IF(AK1074&lt;0,"A",AH1074))</f>
        <v>1.1618077005915018E-5</v>
      </c>
      <c r="AI1073" s="13"/>
      <c r="AJ1073" s="13">
        <f t="shared" si="279"/>
        <v>17929.322462601114</v>
      </c>
      <c r="AK1073" s="12">
        <f t="shared" si="303"/>
        <v>548849.79039887653</v>
      </c>
      <c r="AM1073" s="13">
        <f>IF(AP1073&gt;0,SQRT(Sum_Sq($AI$2,V_rtHz($AH$2)/(1+1/$A1073),V_rtHz($AH$2*$A1073)/(1+$A1073),$AN$2*$AH$2/(1+1/$A1073),$AM$2*SQRT(Sum_Sq(AP1073,1/($X$2*AN$8*(1+AM$1017+AP1073/AO1073))))/SQRT(Sum_Sq($X$2*AP1073*AN$8,1)),                   $AQ$2*SQRT(Sum_Sq($AH$2/(1+1/$A1073)+AP1073*( 1/(AM$1017+1+AP1073/AO1073)-1)/(1+($X$2*AP1073*AN$8)^2), (AP1073^2*AN$8*$X$2+1/($X$2*AN$8*(AM$1017+1+AP1073/AO1073           )))/(1+($X$2*AP1073*AN$8)^2))),           V_rtHz(AO1073)/($X$2*AN$8*(AO1073*AM$1017+AO1073+AP1073)),V_rtHz(AP1073)*SQRT(Sum_Sq(AO1073*AN$8*$X$2*AM$1017,1))/($X$2*AN$8*(AO1073*AM$1017+AO1073+AP1073))))/SQRT(Sum_Sq(1/(1+$A1073)+$AC$2/$I$2-1/(1+(1+AP1073/AO1073)/AM$1017),$X$2/$I$2)),IF(AP1074&lt;0,"A",AM1074))</f>
        <v>2.0356892169361236E-5</v>
      </c>
      <c r="AO1073" s="13">
        <f t="shared" si="280"/>
        <v>17534.763331464092</v>
      </c>
      <c r="AP1073" s="12">
        <f t="shared" si="304"/>
        <v>1774669.4463235671</v>
      </c>
      <c r="AR1073" s="13">
        <f t="shared" si="281"/>
        <v>69887291.180198371</v>
      </c>
      <c r="AS1073" s="13">
        <f t="shared" si="282"/>
        <v>-1.3197927502244961E-5</v>
      </c>
      <c r="AV1073" s="13"/>
      <c r="AW1073" s="13">
        <f t="shared" si="283"/>
        <v>39300511.936236553</v>
      </c>
      <c r="AX1073" s="13">
        <f t="shared" si="284"/>
        <v>-4.1738132632593086E-5</v>
      </c>
      <c r="AZ1073" s="13"/>
      <c r="BA1073" s="13"/>
      <c r="BB1073" s="13">
        <f t="shared" si="285"/>
        <v>22100301.962882396</v>
      </c>
      <c r="BC1073" s="13">
        <f t="shared" si="286"/>
        <v>-1.3201378457259439E-4</v>
      </c>
      <c r="BD1073" s="13"/>
      <c r="BE1073" s="13"/>
      <c r="BG1073" s="13">
        <f t="shared" si="287"/>
        <v>12427913.092914158</v>
      </c>
      <c r="BH1073" s="13">
        <f t="shared" si="288"/>
        <v>-4.177266604433814E-4</v>
      </c>
      <c r="BI1073" s="13"/>
      <c r="BL1073" s="13">
        <f t="shared" si="289"/>
        <v>6988729.1180198397</v>
      </c>
      <c r="BM1073" s="13">
        <f t="shared" si="290"/>
        <v>-1.3235987525626741E-3</v>
      </c>
      <c r="BP1073" s="13"/>
      <c r="BQ1073" s="13">
        <f t="shared" si="291"/>
        <v>99.633299999999991</v>
      </c>
      <c r="BR1073" s="13">
        <f t="shared" si="292"/>
        <v>108.99</v>
      </c>
      <c r="BT1073" s="13"/>
      <c r="BU1073" s="13"/>
      <c r="BV1073" s="13">
        <f t="shared" si="293"/>
        <v>31.50681587988543</v>
      </c>
      <c r="BW1073" s="13">
        <f t="shared" si="294"/>
        <v>344.65664218175147</v>
      </c>
      <c r="CA1073" s="13">
        <f t="shared" si="295"/>
        <v>9.9633299999999991</v>
      </c>
      <c r="CB1073" s="13">
        <f t="shared" si="296"/>
        <v>1089.9000000000001</v>
      </c>
    </row>
    <row r="1074" spans="1:80" x14ac:dyDescent="0.3">
      <c r="A1074" s="13">
        <f t="shared" si="272"/>
        <v>2.2908676527677729E-5</v>
      </c>
      <c r="C1074" s="13" t="str">
        <f>IF(F1074&gt;0,SQRT(Sum_Sq($AI$2,V_rtHz($AH$2)/(1+1/$A1074),V_rtHz($AH$2*$A1074)/(1+$A1074),$AN$2*$AH$2/(1+1/$A1074),$AM$2*SQRT(Sum_Sq(F1074,1/($X$2*D$8*(1+C$1017+F1074/E1074))))/SQRT(Sum_Sq($X$2*F1074*D$8,1)),                   $AQ$2*SQRT(Sum_Sq($AH$2/(1+1/$A1074)+F1074*( 1/(C$1017+1+F1074/E1074)-1)/(1+($X$2*F1074*D$8)^2), (F1074^2*D$8*$X$2+1/($X$2*D$8*(C$1017+1+F1074/E1074           )))/(1+($X$2*F1074*D$8)^2))),           V_rtHz(E1074)/($X$2*D$8*(E1074*C$1017+E1074+F1074)),V_rtHz(F1074)*SQRT(Sum_Sq(E1074*D$8*$X$2*C$1017,1))/($X$2*D$8*(E1074*C$1017+E1074+F1074))))/SQRT(Sum_Sq(1/(1+$A1074)+$AC$2/$I$2-1/(1+(1+F1074/E1074)/C$1017),$X$2/$I$2)),IF(F1075&lt;0,"A",C1075))</f>
        <v>A</v>
      </c>
      <c r="E1074" s="13">
        <f t="shared" si="273"/>
        <v>-1</v>
      </c>
      <c r="F1074" s="12">
        <f t="shared" si="297"/>
        <v>-2</v>
      </c>
      <c r="H1074" s="13" t="str">
        <f>IF(K1074&gt;0,SQRT(Sum_Sq($AI$2,V_rtHz($AH$2)/(1+1/$A1074),V_rtHz($AH$2*$A1074)/(1+$A1074),$AN$2*$AH$2/(1+1/$A1074),$AM$2*SQRT(Sum_Sq(K1074,1/($X$2*I$8*(1+H$1017+K1074/J1074))))/SQRT(Sum_Sq($X$2*K1074*I$8,1)),                   $AQ$2*SQRT(Sum_Sq($AH$2/(1+1/$A1074)+K1074*( 1/(H$1017+1+K1074/J1074)-1)/(1+($X$2*K1074*I$8)^2), (K1074^2*I$8*$X$2+1/($X$2*I$8*(H$1017+1+K1074/J1074           )))/(1+($X$2*K1074*I$8)^2))),           V_rtHz(J1074)/($X$2*I$8*(J1074*H$1017+J1074+K1074)),V_rtHz(K1074)*SQRT(Sum_Sq(J1074*I$8*$X$2*H$1017,1))/($X$2*I$8*(J1074*H$1017+J1074+K1074))))/SQRT(Sum_Sq(1/(1+$A1074)+$AC$2/$I$2-1/(1+(1+K1074/J1074)/H$1017),$X$2/$I$2)),IF(K1075&lt;0,"A",H1075))</f>
        <v>A</v>
      </c>
      <c r="J1074" s="13">
        <f t="shared" si="274"/>
        <v>-1</v>
      </c>
      <c r="K1074" s="12">
        <f t="shared" si="298"/>
        <v>-2</v>
      </c>
      <c r="M1074" s="13" t="str">
        <f>IF(P1074&gt;0,SQRT(Sum_Sq($AI$2,V_rtHz($AH$2)/(1+1/$A1074),V_rtHz($AH$2*$A1074)/(1+$A1074),$AN$2*$AH$2/(1+1/$A1074),$AM$2*SQRT(Sum_Sq(P1074,1/($X$2*N$8*(1+M$1017+P1074/O1074))))/SQRT(Sum_Sq($X$2*P1074*N$8,1)),                   $AQ$2*SQRT(Sum_Sq($AH$2/(1+1/$A1074)+P1074*( 1/(M$1017+1+P1074/O1074)-1)/(1+($X$2*P1074*N$8)^2), (P1074^2*N$8*$X$2+1/($X$2*N$8*(M$1017+1+P1074/O1074           )))/(1+($X$2*P1074*N$8)^2))),           V_rtHz(O1074)/($X$2*N$8*(O1074*M$1017+O1074+P1074)),V_rtHz(P1074)*SQRT(Sum_Sq(O1074*N$8*$X$2*M$1017,1))/($X$2*N$8*(O1074*M$1017+O1074+P1074))))/SQRT(Sum_Sq(1/(1+$A1074)+$AC$2/$I$2-1/(1+(1+P1074/O1074)/M$1017),$X$2/$I$2)),IF(P1075&lt;0,"A",M1075))</f>
        <v>A</v>
      </c>
      <c r="O1074" s="13">
        <f t="shared" si="275"/>
        <v>-1</v>
      </c>
      <c r="P1074" s="12">
        <f t="shared" si="299"/>
        <v>-2</v>
      </c>
      <c r="R1074" s="13" t="str">
        <f>IF(U1074&gt;0,SQRT(Sum_Sq($AI$2,V_rtHz($AH$2)/(1+1/$A1074),V_rtHz($AH$2*$A1074)/(1+$A1074),$AN$2*$AH$2/(1+1/$A1074),$AM$2*SQRT(Sum_Sq(U1074,1/($X$2*S$8*(1+R$1017+U1074/T1074))))/SQRT(Sum_Sq($X$2*U1074*S$8,1)),                   $AQ$2*SQRT(Sum_Sq($AH$2/(1+1/$A1074)+U1074*( 1/(R$1017+1+U1074/T1074)-1)/(1+($X$2*U1074*S$8)^2), (U1074^2*S$8*$X$2+1/($X$2*S$8*(R$1017+1+U1074/T1074           )))/(1+($X$2*U1074*S$8)^2))),           V_rtHz(T1074)/($X$2*S$8*(T1074*R$1017+T1074+U1074)),V_rtHz(U1074)*SQRT(Sum_Sq(T1074*S$8*$X$2*R$1017,1))/($X$2*S$8*(T1074*R$1017+T1074+U1074))))/SQRT(Sum_Sq(1/(1+$A1074)+$AC$2/$I$2-1/(1+(1+U1074/T1074)/R$1017),$X$2/$I$2)),IF(U1075&lt;0,"A",R1075))</f>
        <v>A</v>
      </c>
      <c r="T1074" s="13">
        <f t="shared" si="276"/>
        <v>-1</v>
      </c>
      <c r="U1074" s="12">
        <f t="shared" si="300"/>
        <v>-2</v>
      </c>
      <c r="X1074" s="13" t="str">
        <f>IF(AA1074&gt;0,SQRT(Sum_Sq($AI$2,V_rtHz($AH$2)/(1+1/$A1074),V_rtHz($AH$2*$A1074)/(1+$A1074),$AN$2*$AH$2/(1+1/$A1074),$AM$2*SQRT(Sum_Sq(AA1074,1/($X$2*Y$8*(1+X$1017+AA1074/Z1074))))/SQRT(Sum_Sq($X$2*AA1074*Y$8,1)),                   $AQ$2*SQRT(Sum_Sq($AH$2/(1+1/$A1074)+AA1074*( 1/(X$1017+1+AA1074/Z1074)-1)/(1+($X$2*AA1074*Y$8)^2), (AA1074^2*Y$8*$X$2+1/($X$2*Y$8*(X$1017+1+AA1074/Z1074           )))/(1+($X$2*AA1074*Y$8)^2))),           V_rtHz(Z1074)/($X$2*Y$8*(Z1074*X$1017+Z1074+AA1074)),V_rtHz(AA1074)*SQRT(Sum_Sq(Z1074*Y$8*$X$2*X$1017,1))/($X$2*Y$8*(Z1074*X$1017+Z1074+AA1074))))/SQRT(Sum_Sq(1/(1+$A1074)+$AC$2/$I$2-1/(1+(1+AA1074/Z1074)/X$1017),$X$2/$I$2)),IF(AA1075&lt;0,"A",X1075))</f>
        <v>A</v>
      </c>
      <c r="Z1074" s="13">
        <f t="shared" si="277"/>
        <v>-1</v>
      </c>
      <c r="AA1074" s="12">
        <f t="shared" si="301"/>
        <v>-2</v>
      </c>
      <c r="AC1074" s="13">
        <f>IF(AF1074&gt;0,SQRT(Sum_Sq($AI$2,V_rtHz($AH$2)/(1+1/$A1074),V_rtHz($AH$2*$A1074)/(1+$A1074),$AN$2*$AH$2/(1+1/$A1074),$AM$2*SQRT(Sum_Sq(AF1074,1/($X$2*AD$8*(1+AC$1017+AF1074/AE1074))))/SQRT(Sum_Sq($X$2*AF1074*AD$8,1)),                   $AQ$2*SQRT(Sum_Sq($AH$2/(1+1/$A1074)+AF1074*( 1/(AC$1017+1+AF1074/AE1074)-1)/(1+($X$2*AF1074*AD$8)^2), (AF1074^2*AD$8*$X$2+1/($X$2*AD$8*(AC$1017+1+AF1074/AE1074           )))/(1+($X$2*AF1074*AD$8)^2))),           V_rtHz(AE1074)/($X$2*AD$8*(AE1074*AC$1017+AE1074+AF1074)),V_rtHz(AF1074)*SQRT(Sum_Sq(AE1074*AD$8*$X$2*AC$1017,1))/($X$2*AD$8*(AE1074*AC$1017+AE1074+AF1074))))/SQRT(Sum_Sq(1/(1+$A1074)+$AC$2/$I$2-1/(1+(1+AF1074/AE1074)/AC$1017),$X$2/$I$2)),IF(AF1075&lt;0,"A",AC1075))</f>
        <v>6.896891271103295E-6</v>
      </c>
      <c r="AE1074" s="13">
        <f t="shared" si="278"/>
        <v>19472.247660806072</v>
      </c>
      <c r="AF1074" s="12">
        <f t="shared" si="302"/>
        <v>159809.02294859159</v>
      </c>
      <c r="AG1074" s="13"/>
      <c r="AH1074" s="13">
        <f>IF(AK1074&gt;0,SQRT(Sum_Sq($AI$2,V_rtHz($AH$2)/(1+1/$A1074),V_rtHz($AH$2*$A1074)/(1+$A1074),$AN$2*$AH$2/(1+1/$A1074),$AM$2*SQRT(Sum_Sq(AK1074,1/($X$2*AI$8*(1+AH$1017+AK1074/AJ1074))))/SQRT(Sum_Sq($X$2*AK1074*AI$8,1)),                   $AQ$2*SQRT(Sum_Sq($AH$2/(1+1/$A1074)+AK1074*( 1/(AH$1017+1+AK1074/AJ1074)-1)/(1+($X$2*AK1074*AI$8)^2), (AK1074^2*AI$8*$X$2+1/($X$2*AI$8*(AH$1017+1+AK1074/AJ1074           )))/(1+($X$2*AK1074*AI$8)^2))),           V_rtHz(AJ1074)/($X$2*AI$8*(AJ1074*AH$1017+AJ1074+AK1074)),V_rtHz(AK1074)*SQRT(Sum_Sq(AJ1074*AI$8*$X$2*AH$1017,1))/($X$2*AI$8*(AJ1074*AH$1017+AJ1074+AK1074))))/SQRT(Sum_Sq(1/(1+$A1074)+$AC$2/$I$2-1/(1+(1+AK1074/AJ1074)/AH$1017),$X$2/$I$2)),IF(AK1075&lt;0,"A",AH1075))</f>
        <v>1.1617846018603745E-5</v>
      </c>
      <c r="AI1074" s="13"/>
      <c r="AJ1074" s="13">
        <f t="shared" si="279"/>
        <v>17928.590746203277</v>
      </c>
      <c r="AK1074" s="12">
        <f t="shared" si="303"/>
        <v>548872.19050813606</v>
      </c>
      <c r="AM1074" s="13">
        <f>IF(AP1074&gt;0,SQRT(Sum_Sq($AI$2,V_rtHz($AH$2)/(1+1/$A1074),V_rtHz($AH$2*$A1074)/(1+$A1074),$AN$2*$AH$2/(1+1/$A1074),$AM$2*SQRT(Sum_Sq(AP1074,1/($X$2*AN$8*(1+AM$1017+AP1074/AO1074))))/SQRT(Sum_Sq($X$2*AP1074*AN$8,1)),                   $AQ$2*SQRT(Sum_Sq($AH$2/(1+1/$A1074)+AP1074*( 1/(AM$1017+1+AP1074/AO1074)-1)/(1+($X$2*AP1074*AN$8)^2), (AP1074^2*AN$8*$X$2+1/($X$2*AN$8*(AM$1017+1+AP1074/AO1074           )))/(1+($X$2*AP1074*AN$8)^2))),           V_rtHz(AO1074)/($X$2*AN$8*(AO1074*AM$1017+AO1074+AP1074)),V_rtHz(AP1074)*SQRT(Sum_Sq(AO1074*AN$8*$X$2*AM$1017,1))/($X$2*AN$8*(AO1074*AM$1017+AO1074+AP1074))))/SQRT(Sum_Sq(1/(1+$A1074)+$AC$2/$I$2-1/(1+(1+AP1074/AO1074)/AM$1017),$X$2/$I$2)),IF(AP1075&lt;0,"A",AM1075))</f>
        <v>2.0356517497196506E-5</v>
      </c>
      <c r="AO1074" s="13">
        <f t="shared" si="280"/>
        <v>17534.094486400412</v>
      </c>
      <c r="AP1074" s="12">
        <f t="shared" si="304"/>
        <v>1774737.14180107</v>
      </c>
      <c r="AR1074" s="13">
        <f t="shared" si="281"/>
        <v>69887291.180198371</v>
      </c>
      <c r="AS1074" s="13">
        <f t="shared" si="282"/>
        <v>-1.3197932835026755E-5</v>
      </c>
      <c r="AV1074" s="13"/>
      <c r="AW1074" s="13">
        <f t="shared" si="283"/>
        <v>39300511.936236553</v>
      </c>
      <c r="AX1074" s="13">
        <f t="shared" si="284"/>
        <v>-4.1738185967156705E-5</v>
      </c>
      <c r="AZ1074" s="13"/>
      <c r="BA1074" s="13"/>
      <c r="BB1074" s="13">
        <f t="shared" si="285"/>
        <v>22100301.962882396</v>
      </c>
      <c r="BC1074" s="13">
        <f t="shared" si="286"/>
        <v>-1.3201431813163132E-4</v>
      </c>
      <c r="BD1074" s="13"/>
      <c r="BE1074" s="13"/>
      <c r="BG1074" s="13">
        <f t="shared" si="287"/>
        <v>12427913.092914158</v>
      </c>
      <c r="BH1074" s="13">
        <f t="shared" si="288"/>
        <v>-4.1773200279051064E-4</v>
      </c>
      <c r="BI1074" s="13"/>
      <c r="BL1074" s="13">
        <f t="shared" si="289"/>
        <v>6988729.1180198397</v>
      </c>
      <c r="BM1074" s="13">
        <f t="shared" si="290"/>
        <v>-1.3236523905482359E-3</v>
      </c>
      <c r="BP1074" s="13"/>
      <c r="BQ1074" s="13">
        <f t="shared" si="291"/>
        <v>99.633300000000006</v>
      </c>
      <c r="BR1074" s="13">
        <f t="shared" si="292"/>
        <v>108.99</v>
      </c>
      <c r="BT1074" s="13"/>
      <c r="BU1074" s="13"/>
      <c r="BV1074" s="13">
        <f t="shared" si="293"/>
        <v>31.506815879885437</v>
      </c>
      <c r="BW1074" s="13">
        <f t="shared" si="294"/>
        <v>344.65664218175141</v>
      </c>
      <c r="CA1074" s="13">
        <f t="shared" si="295"/>
        <v>9.9633299999999991</v>
      </c>
      <c r="CB1074" s="13">
        <f t="shared" si="296"/>
        <v>1089.9000000000001</v>
      </c>
    </row>
    <row r="1075" spans="1:80" x14ac:dyDescent="0.3">
      <c r="A1075" s="13">
        <f t="shared" si="272"/>
        <v>2.3227367963571064E-5</v>
      </c>
      <c r="C1075" s="13" t="str">
        <f>IF(F1075&gt;0,SQRT(Sum_Sq($AI$2,V_rtHz($AH$2)/(1+1/$A1075),V_rtHz($AH$2*$A1075)/(1+$A1075),$AN$2*$AH$2/(1+1/$A1075),$AM$2*SQRT(Sum_Sq(F1075,1/($X$2*D$8*(1+C$1017+F1075/E1075))))/SQRT(Sum_Sq($X$2*F1075*D$8,1)),                   $AQ$2*SQRT(Sum_Sq($AH$2/(1+1/$A1075)+F1075*( 1/(C$1017+1+F1075/E1075)-1)/(1+($X$2*F1075*D$8)^2), (F1075^2*D$8*$X$2+1/($X$2*D$8*(C$1017+1+F1075/E1075           )))/(1+($X$2*F1075*D$8)^2))),           V_rtHz(E1075)/($X$2*D$8*(E1075*C$1017+E1075+F1075)),V_rtHz(F1075)*SQRT(Sum_Sq(E1075*D$8*$X$2*C$1017,1))/($X$2*D$8*(E1075*C$1017+E1075+F1075))))/SQRT(Sum_Sq(1/(1+$A1075)+$AC$2/$I$2-1/(1+(1+F1075/E1075)/C$1017),$X$2/$I$2)),IF(F1076&lt;0,"A",C1076))</f>
        <v>A</v>
      </c>
      <c r="E1075" s="13">
        <f t="shared" si="273"/>
        <v>-1</v>
      </c>
      <c r="F1075" s="12">
        <f t="shared" si="297"/>
        <v>-2</v>
      </c>
      <c r="H1075" s="13" t="str">
        <f>IF(K1075&gt;0,SQRT(Sum_Sq($AI$2,V_rtHz($AH$2)/(1+1/$A1075),V_rtHz($AH$2*$A1075)/(1+$A1075),$AN$2*$AH$2/(1+1/$A1075),$AM$2*SQRT(Sum_Sq(K1075,1/($X$2*I$8*(1+H$1017+K1075/J1075))))/SQRT(Sum_Sq($X$2*K1075*I$8,1)),                   $AQ$2*SQRT(Sum_Sq($AH$2/(1+1/$A1075)+K1075*( 1/(H$1017+1+K1075/J1075)-1)/(1+($X$2*K1075*I$8)^2), (K1075^2*I$8*$X$2+1/($X$2*I$8*(H$1017+1+K1075/J1075           )))/(1+($X$2*K1075*I$8)^2))),           V_rtHz(J1075)/($X$2*I$8*(J1075*H$1017+J1075+K1075)),V_rtHz(K1075)*SQRT(Sum_Sq(J1075*I$8*$X$2*H$1017,1))/($X$2*I$8*(J1075*H$1017+J1075+K1075))))/SQRT(Sum_Sq(1/(1+$A1075)+$AC$2/$I$2-1/(1+(1+K1075/J1075)/H$1017),$X$2/$I$2)),IF(K1076&lt;0,"A",H1076))</f>
        <v>A</v>
      </c>
      <c r="J1075" s="13">
        <f t="shared" si="274"/>
        <v>-1</v>
      </c>
      <c r="K1075" s="12">
        <f t="shared" si="298"/>
        <v>-2</v>
      </c>
      <c r="M1075" s="13" t="str">
        <f>IF(P1075&gt;0,SQRT(Sum_Sq($AI$2,V_rtHz($AH$2)/(1+1/$A1075),V_rtHz($AH$2*$A1075)/(1+$A1075),$AN$2*$AH$2/(1+1/$A1075),$AM$2*SQRT(Sum_Sq(P1075,1/($X$2*N$8*(1+M$1017+P1075/O1075))))/SQRT(Sum_Sq($X$2*P1075*N$8,1)),                   $AQ$2*SQRT(Sum_Sq($AH$2/(1+1/$A1075)+P1075*( 1/(M$1017+1+P1075/O1075)-1)/(1+($X$2*P1075*N$8)^2), (P1075^2*N$8*$X$2+1/($X$2*N$8*(M$1017+1+P1075/O1075           )))/(1+($X$2*P1075*N$8)^2))),           V_rtHz(O1075)/($X$2*N$8*(O1075*M$1017+O1075+P1075)),V_rtHz(P1075)*SQRT(Sum_Sq(O1075*N$8*$X$2*M$1017,1))/($X$2*N$8*(O1075*M$1017+O1075+P1075))))/SQRT(Sum_Sq(1/(1+$A1075)+$AC$2/$I$2-1/(1+(1+P1075/O1075)/M$1017),$X$2/$I$2)),IF(P1076&lt;0,"A",M1076))</f>
        <v>A</v>
      </c>
      <c r="O1075" s="13">
        <f t="shared" si="275"/>
        <v>-1</v>
      </c>
      <c r="P1075" s="12">
        <f t="shared" si="299"/>
        <v>-2</v>
      </c>
      <c r="R1075" s="13" t="str">
        <f>IF(U1075&gt;0,SQRT(Sum_Sq($AI$2,V_rtHz($AH$2)/(1+1/$A1075),V_rtHz($AH$2*$A1075)/(1+$A1075),$AN$2*$AH$2/(1+1/$A1075),$AM$2*SQRT(Sum_Sq(U1075,1/($X$2*S$8*(1+R$1017+U1075/T1075))))/SQRT(Sum_Sq($X$2*U1075*S$8,1)),                   $AQ$2*SQRT(Sum_Sq($AH$2/(1+1/$A1075)+U1075*( 1/(R$1017+1+U1075/T1075)-1)/(1+($X$2*U1075*S$8)^2), (U1075^2*S$8*$X$2+1/($X$2*S$8*(R$1017+1+U1075/T1075           )))/(1+($X$2*U1075*S$8)^2))),           V_rtHz(T1075)/($X$2*S$8*(T1075*R$1017+T1075+U1075)),V_rtHz(U1075)*SQRT(Sum_Sq(T1075*S$8*$X$2*R$1017,1))/($X$2*S$8*(T1075*R$1017+T1075+U1075))))/SQRT(Sum_Sq(1/(1+$A1075)+$AC$2/$I$2-1/(1+(1+U1075/T1075)/R$1017),$X$2/$I$2)),IF(U1076&lt;0,"A",R1076))</f>
        <v>A</v>
      </c>
      <c r="T1075" s="13">
        <f t="shared" si="276"/>
        <v>-1</v>
      </c>
      <c r="U1075" s="12">
        <f t="shared" si="300"/>
        <v>-2</v>
      </c>
      <c r="X1075" s="13" t="str">
        <f>IF(AA1075&gt;0,SQRT(Sum_Sq($AI$2,V_rtHz($AH$2)/(1+1/$A1075),V_rtHz($AH$2*$A1075)/(1+$A1075),$AN$2*$AH$2/(1+1/$A1075),$AM$2*SQRT(Sum_Sq(AA1075,1/($X$2*Y$8*(1+X$1017+AA1075/Z1075))))/SQRT(Sum_Sq($X$2*AA1075*Y$8,1)),                   $AQ$2*SQRT(Sum_Sq($AH$2/(1+1/$A1075)+AA1075*( 1/(X$1017+1+AA1075/Z1075)-1)/(1+($X$2*AA1075*Y$8)^2), (AA1075^2*Y$8*$X$2+1/($X$2*Y$8*(X$1017+1+AA1075/Z1075           )))/(1+($X$2*AA1075*Y$8)^2))),           V_rtHz(Z1075)/($X$2*Y$8*(Z1075*X$1017+Z1075+AA1075)),V_rtHz(AA1075)*SQRT(Sum_Sq(Z1075*Y$8*$X$2*X$1017,1))/($X$2*Y$8*(Z1075*X$1017+Z1075+AA1075))))/SQRT(Sum_Sq(1/(1+$A1075)+$AC$2/$I$2-1/(1+(1+AA1075/Z1075)/X$1017),$X$2/$I$2)),IF(AA1076&lt;0,"A",X1076))</f>
        <v>A</v>
      </c>
      <c r="Z1075" s="13">
        <f t="shared" si="277"/>
        <v>-1</v>
      </c>
      <c r="AA1075" s="12">
        <f t="shared" si="301"/>
        <v>-2</v>
      </c>
      <c r="AC1075" s="13">
        <f>IF(AF1075&gt;0,SQRT(Sum_Sq($AI$2,V_rtHz($AH$2)/(1+1/$A1075),V_rtHz($AH$2*$A1075)/(1+$A1075),$AN$2*$AH$2/(1+1/$A1075),$AM$2*SQRT(Sum_Sq(AF1075,1/($X$2*AD$8*(1+AC$1017+AF1075/AE1075))))/SQRT(Sum_Sq($X$2*AF1075*AD$8,1)),                   $AQ$2*SQRT(Sum_Sq($AH$2/(1+1/$A1075)+AF1075*( 1/(AC$1017+1+AF1075/AE1075)-1)/(1+($X$2*AF1075*AD$8)^2), (AF1075^2*AD$8*$X$2+1/($X$2*AD$8*(AC$1017+1+AF1075/AE1075           )))/(1+($X$2*AF1075*AD$8)^2))),           V_rtHz(AE1075)/($X$2*AD$8*(AE1075*AC$1017+AE1075+AF1075)),V_rtHz(AF1075)*SQRT(Sum_Sq(AE1075*AD$8*$X$2*AC$1017,1))/($X$2*AD$8*(AE1075*AC$1017+AE1075+AF1075))))/SQRT(Sum_Sq(1/(1+$A1075)+$AC$2/$I$2-1/(1+(1+AF1075/AE1075)/AC$1017),$X$2/$I$2)),IF(AF1076&lt;0,"A",AC1076))</f>
        <v>6.8967050531703519E-6</v>
      </c>
      <c r="AE1075" s="13">
        <f t="shared" si="278"/>
        <v>19471.2017680022</v>
      </c>
      <c r="AF1075" s="12">
        <f t="shared" si="302"/>
        <v>159817.6070672858</v>
      </c>
      <c r="AG1075" s="13"/>
      <c r="AH1075" s="13">
        <f>IF(AK1075&gt;0,SQRT(Sum_Sq($AI$2,V_rtHz($AH$2)/(1+1/$A1075),V_rtHz($AH$2*$A1075)/(1+$A1075),$AN$2*$AH$2/(1+1/$A1075),$AM$2*SQRT(Sum_Sq(AK1075,1/($X$2*AI$8*(1+AH$1017+AK1075/AJ1075))))/SQRT(Sum_Sq($X$2*AK1075*AI$8,1)),                   $AQ$2*SQRT(Sum_Sq($AH$2/(1+1/$A1075)+AK1075*( 1/(AH$1017+1+AK1075/AJ1075)-1)/(1+($X$2*AK1075*AI$8)^2), (AK1075^2*AI$8*$X$2+1/($X$2*AI$8*(AH$1017+1+AK1075/AJ1075           )))/(1+($X$2*AK1075*AI$8)^2))),           V_rtHz(AJ1075)/($X$2*AI$8*(AJ1075*AH$1017+AJ1075+AK1075)),V_rtHz(AK1075)*SQRT(Sum_Sq(AJ1075*AI$8*$X$2*AH$1017,1))/($X$2*AI$8*(AJ1075*AH$1017+AJ1075+AK1075))))/SQRT(Sum_Sq(1/(1+$A1075)+$AC$2/$I$2-1/(1+(1+AK1075/AJ1075)/AH$1017),$X$2/$I$2)),IF(AK1076&lt;0,"A",AH1076))</f>
        <v>1.1617611852900409E-5</v>
      </c>
      <c r="AI1075" s="13"/>
      <c r="AJ1075" s="13">
        <f t="shared" si="279"/>
        <v>17927.848974425138</v>
      </c>
      <c r="AK1075" s="12">
        <f t="shared" si="303"/>
        <v>548894.90031014883</v>
      </c>
      <c r="AM1075" s="13">
        <f>IF(AP1075&gt;0,SQRT(Sum_Sq($AI$2,V_rtHz($AH$2)/(1+1/$A1075),V_rtHz($AH$2*$A1075)/(1+$A1075),$AN$2*$AH$2/(1+1/$A1075),$AM$2*SQRT(Sum_Sq(AP1075,1/($X$2*AN$8*(1+AM$1017+AP1075/AO1075))))/SQRT(Sum_Sq($X$2*AP1075*AN$8,1)),                   $AQ$2*SQRT(Sum_Sq($AH$2/(1+1/$A1075)+AP1075*( 1/(AM$1017+1+AP1075/AO1075)-1)/(1+($X$2*AP1075*AN$8)^2), (AP1075^2*AN$8*$X$2+1/($X$2*AN$8*(AM$1017+1+AP1075/AO1075           )))/(1+($X$2*AP1075*AN$8)^2))),           V_rtHz(AO1075)/($X$2*AN$8*(AO1075*AM$1017+AO1075+AP1075)),V_rtHz(AP1075)*SQRT(Sum_Sq(AO1075*AN$8*$X$2*AM$1017,1))/($X$2*AN$8*(AO1075*AM$1017+AO1075+AP1075))))/SQRT(Sum_Sq(1/(1+$A1075)+$AC$2/$I$2-1/(1+(1+AP1075/AO1075)/AM$1017),$X$2/$I$2)),IF(AP1076&lt;0,"A",AM1076))</f>
        <v>2.0356137665032412E-5</v>
      </c>
      <c r="AO1075" s="13">
        <f t="shared" si="280"/>
        <v>17533.41644132536</v>
      </c>
      <c r="AP1075" s="12">
        <f t="shared" si="304"/>
        <v>1774805.7737064681</v>
      </c>
      <c r="AR1075" s="13">
        <f t="shared" si="281"/>
        <v>69887291.180198371</v>
      </c>
      <c r="AS1075" s="13">
        <f t="shared" si="282"/>
        <v>-1.3197938241999338E-5</v>
      </c>
      <c r="AV1075" s="13"/>
      <c r="AW1075" s="13">
        <f t="shared" si="283"/>
        <v>39300511.936236553</v>
      </c>
      <c r="AX1075" s="13">
        <f t="shared" si="284"/>
        <v>-4.1738240043817179E-5</v>
      </c>
      <c r="AZ1075" s="13"/>
      <c r="BA1075" s="13"/>
      <c r="BB1075" s="13">
        <f t="shared" si="285"/>
        <v>22100301.962882396</v>
      </c>
      <c r="BC1075" s="13">
        <f t="shared" si="286"/>
        <v>-1.3201485911761723E-4</v>
      </c>
      <c r="BD1075" s="13"/>
      <c r="BE1075" s="13"/>
      <c r="BG1075" s="13">
        <f t="shared" si="287"/>
        <v>12427913.092914158</v>
      </c>
      <c r="BH1075" s="13">
        <f t="shared" si="288"/>
        <v>-4.1773741959660562E-4</v>
      </c>
      <c r="BI1075" s="13"/>
      <c r="BL1075" s="13">
        <f t="shared" si="289"/>
        <v>6988729.1180198397</v>
      </c>
      <c r="BM1075" s="13">
        <f t="shared" si="290"/>
        <v>-1.3237067791511128E-3</v>
      </c>
      <c r="BP1075" s="13"/>
      <c r="BQ1075" s="13">
        <f t="shared" si="291"/>
        <v>99.633300000000006</v>
      </c>
      <c r="BR1075" s="13">
        <f t="shared" si="292"/>
        <v>108.99</v>
      </c>
      <c r="BT1075" s="13"/>
      <c r="BU1075" s="13"/>
      <c r="BV1075" s="13">
        <f t="shared" si="293"/>
        <v>31.50681587988543</v>
      </c>
      <c r="BW1075" s="13">
        <f t="shared" si="294"/>
        <v>344.65664218175147</v>
      </c>
      <c r="CA1075" s="13">
        <f t="shared" si="295"/>
        <v>9.9633299999999991</v>
      </c>
      <c r="CB1075" s="13">
        <f t="shared" si="296"/>
        <v>1089.9000000000001</v>
      </c>
    </row>
    <row r="1076" spans="1:80" x14ac:dyDescent="0.3">
      <c r="A1076" s="13">
        <f t="shared" si="272"/>
        <v>2.3550492838960099E-5</v>
      </c>
      <c r="C1076" s="13" t="str">
        <f>IF(F1076&gt;0,SQRT(Sum_Sq($AI$2,V_rtHz($AH$2)/(1+1/$A1076),V_rtHz($AH$2*$A1076)/(1+$A1076),$AN$2*$AH$2/(1+1/$A1076),$AM$2*SQRT(Sum_Sq(F1076,1/($X$2*D$8*(1+C$1017+F1076/E1076))))/SQRT(Sum_Sq($X$2*F1076*D$8,1)),                   $AQ$2*SQRT(Sum_Sq($AH$2/(1+1/$A1076)+F1076*( 1/(C$1017+1+F1076/E1076)-1)/(1+($X$2*F1076*D$8)^2), (F1076^2*D$8*$X$2+1/($X$2*D$8*(C$1017+1+F1076/E1076           )))/(1+($X$2*F1076*D$8)^2))),           V_rtHz(E1076)/($X$2*D$8*(E1076*C$1017+E1076+F1076)),V_rtHz(F1076)*SQRT(Sum_Sq(E1076*D$8*$X$2*C$1017,1))/($X$2*D$8*(E1076*C$1017+E1076+F1076))))/SQRT(Sum_Sq(1/(1+$A1076)+$AC$2/$I$2-1/(1+(1+F1076/E1076)/C$1017),$X$2/$I$2)),IF(F1077&lt;0,"A",C1077))</f>
        <v>A</v>
      </c>
      <c r="E1076" s="13">
        <f t="shared" si="273"/>
        <v>-1</v>
      </c>
      <c r="F1076" s="12">
        <f t="shared" si="297"/>
        <v>-2</v>
      </c>
      <c r="H1076" s="13" t="str">
        <f>IF(K1076&gt;0,SQRT(Sum_Sq($AI$2,V_rtHz($AH$2)/(1+1/$A1076),V_rtHz($AH$2*$A1076)/(1+$A1076),$AN$2*$AH$2/(1+1/$A1076),$AM$2*SQRT(Sum_Sq(K1076,1/($X$2*I$8*(1+H$1017+K1076/J1076))))/SQRT(Sum_Sq($X$2*K1076*I$8,1)),                   $AQ$2*SQRT(Sum_Sq($AH$2/(1+1/$A1076)+K1076*( 1/(H$1017+1+K1076/J1076)-1)/(1+($X$2*K1076*I$8)^2), (K1076^2*I$8*$X$2+1/($X$2*I$8*(H$1017+1+K1076/J1076           )))/(1+($X$2*K1076*I$8)^2))),           V_rtHz(J1076)/($X$2*I$8*(J1076*H$1017+J1076+K1076)),V_rtHz(K1076)*SQRT(Sum_Sq(J1076*I$8*$X$2*H$1017,1))/($X$2*I$8*(J1076*H$1017+J1076+K1076))))/SQRT(Sum_Sq(1/(1+$A1076)+$AC$2/$I$2-1/(1+(1+K1076/J1076)/H$1017),$X$2/$I$2)),IF(K1077&lt;0,"A",H1077))</f>
        <v>A</v>
      </c>
      <c r="J1076" s="13">
        <f t="shared" si="274"/>
        <v>-1</v>
      </c>
      <c r="K1076" s="12">
        <f t="shared" si="298"/>
        <v>-2</v>
      </c>
      <c r="M1076" s="13" t="str">
        <f>IF(P1076&gt;0,SQRT(Sum_Sq($AI$2,V_rtHz($AH$2)/(1+1/$A1076),V_rtHz($AH$2*$A1076)/(1+$A1076),$AN$2*$AH$2/(1+1/$A1076),$AM$2*SQRT(Sum_Sq(P1076,1/($X$2*N$8*(1+M$1017+P1076/O1076))))/SQRT(Sum_Sq($X$2*P1076*N$8,1)),                   $AQ$2*SQRT(Sum_Sq($AH$2/(1+1/$A1076)+P1076*( 1/(M$1017+1+P1076/O1076)-1)/(1+($X$2*P1076*N$8)^2), (P1076^2*N$8*$X$2+1/($X$2*N$8*(M$1017+1+P1076/O1076           )))/(1+($X$2*P1076*N$8)^2))),           V_rtHz(O1076)/($X$2*N$8*(O1076*M$1017+O1076+P1076)),V_rtHz(P1076)*SQRT(Sum_Sq(O1076*N$8*$X$2*M$1017,1))/($X$2*N$8*(O1076*M$1017+O1076+P1076))))/SQRT(Sum_Sq(1/(1+$A1076)+$AC$2/$I$2-1/(1+(1+P1076/O1076)/M$1017),$X$2/$I$2)),IF(P1077&lt;0,"A",M1077))</f>
        <v>A</v>
      </c>
      <c r="O1076" s="13">
        <f t="shared" si="275"/>
        <v>-1</v>
      </c>
      <c r="P1076" s="12">
        <f t="shared" si="299"/>
        <v>-2</v>
      </c>
      <c r="R1076" s="13" t="str">
        <f>IF(U1076&gt;0,SQRT(Sum_Sq($AI$2,V_rtHz($AH$2)/(1+1/$A1076),V_rtHz($AH$2*$A1076)/(1+$A1076),$AN$2*$AH$2/(1+1/$A1076),$AM$2*SQRT(Sum_Sq(U1076,1/($X$2*S$8*(1+R$1017+U1076/T1076))))/SQRT(Sum_Sq($X$2*U1076*S$8,1)),                   $AQ$2*SQRT(Sum_Sq($AH$2/(1+1/$A1076)+U1076*( 1/(R$1017+1+U1076/T1076)-1)/(1+($X$2*U1076*S$8)^2), (U1076^2*S$8*$X$2+1/($X$2*S$8*(R$1017+1+U1076/T1076           )))/(1+($X$2*U1076*S$8)^2))),           V_rtHz(T1076)/($X$2*S$8*(T1076*R$1017+T1076+U1076)),V_rtHz(U1076)*SQRT(Sum_Sq(T1076*S$8*$X$2*R$1017,1))/($X$2*S$8*(T1076*R$1017+T1076+U1076))))/SQRT(Sum_Sq(1/(1+$A1076)+$AC$2/$I$2-1/(1+(1+U1076/T1076)/R$1017),$X$2/$I$2)),IF(U1077&lt;0,"A",R1077))</f>
        <v>A</v>
      </c>
      <c r="T1076" s="13">
        <f t="shared" si="276"/>
        <v>-1</v>
      </c>
      <c r="U1076" s="12">
        <f t="shared" si="300"/>
        <v>-2</v>
      </c>
      <c r="X1076" s="13" t="str">
        <f>IF(AA1076&gt;0,SQRT(Sum_Sq($AI$2,V_rtHz($AH$2)/(1+1/$A1076),V_rtHz($AH$2*$A1076)/(1+$A1076),$AN$2*$AH$2/(1+1/$A1076),$AM$2*SQRT(Sum_Sq(AA1076,1/($X$2*Y$8*(1+X$1017+AA1076/Z1076))))/SQRT(Sum_Sq($X$2*AA1076*Y$8,1)),                   $AQ$2*SQRT(Sum_Sq($AH$2/(1+1/$A1076)+AA1076*( 1/(X$1017+1+AA1076/Z1076)-1)/(1+($X$2*AA1076*Y$8)^2), (AA1076^2*Y$8*$X$2+1/($X$2*Y$8*(X$1017+1+AA1076/Z1076           )))/(1+($X$2*AA1076*Y$8)^2))),           V_rtHz(Z1076)/($X$2*Y$8*(Z1076*X$1017+Z1076+AA1076)),V_rtHz(AA1076)*SQRT(Sum_Sq(Z1076*Y$8*$X$2*X$1017,1))/($X$2*Y$8*(Z1076*X$1017+Z1076+AA1076))))/SQRT(Sum_Sq(1/(1+$A1076)+$AC$2/$I$2-1/(1+(1+AA1076/Z1076)/X$1017),$X$2/$I$2)),IF(AA1077&lt;0,"A",X1077))</f>
        <v>A</v>
      </c>
      <c r="Z1076" s="13">
        <f t="shared" si="277"/>
        <v>-1</v>
      </c>
      <c r="AA1076" s="12">
        <f t="shared" si="301"/>
        <v>-2</v>
      </c>
      <c r="AC1076" s="13">
        <f>IF(AF1076&gt;0,SQRT(Sum_Sq($AI$2,V_rtHz($AH$2)/(1+1/$A1076),V_rtHz($AH$2*$A1076)/(1+$A1076),$AN$2*$AH$2/(1+1/$A1076),$AM$2*SQRT(Sum_Sq(AF1076,1/($X$2*AD$8*(1+AC$1017+AF1076/AE1076))))/SQRT(Sum_Sq($X$2*AF1076*AD$8,1)),                   $AQ$2*SQRT(Sum_Sq($AH$2/(1+1/$A1076)+AF1076*( 1/(AC$1017+1+AF1076/AE1076)-1)/(1+($X$2*AF1076*AD$8)^2), (AF1076^2*AD$8*$X$2+1/($X$2*AD$8*(AC$1017+1+AF1076/AE1076           )))/(1+($X$2*AF1076*AD$8)^2))),           V_rtHz(AE1076)/($X$2*AD$8*(AE1076*AC$1017+AE1076+AF1076)),V_rtHz(AF1076)*SQRT(Sum_Sq(AE1076*AD$8*$X$2*AC$1017,1))/($X$2*AD$8*(AE1076*AC$1017+AE1076+AF1076))))/SQRT(Sum_Sq(1/(1+$A1076)+$AC$2/$I$2-1/(1+(1+AF1076/AE1076)/AC$1017),$X$2/$I$2)),IF(AF1077&lt;0,"A",AC1077))</f>
        <v>6.8965162841432394E-6</v>
      </c>
      <c r="AE1076" s="13">
        <f t="shared" si="278"/>
        <v>19470.141570158288</v>
      </c>
      <c r="AF1076" s="12">
        <f t="shared" si="302"/>
        <v>159826.30953520682</v>
      </c>
      <c r="AG1076" s="13"/>
      <c r="AH1076" s="13">
        <f>IF(AK1076&gt;0,SQRT(Sum_Sq($AI$2,V_rtHz($AH$2)/(1+1/$A1076),V_rtHz($AH$2*$A1076)/(1+$A1076),$AN$2*$AH$2/(1+1/$A1076),$AM$2*SQRT(Sum_Sq(AK1076,1/($X$2*AI$8*(1+AH$1017+AK1076/AJ1076))))/SQRT(Sum_Sq($X$2*AK1076*AI$8,1)),                   $AQ$2*SQRT(Sum_Sq($AH$2/(1+1/$A1076)+AK1076*( 1/(AH$1017+1+AK1076/AJ1076)-1)/(1+($X$2*AK1076*AI$8)^2), (AK1076^2*AI$8*$X$2+1/($X$2*AI$8*(AH$1017+1+AK1076/AJ1076           )))/(1+($X$2*AK1076*AI$8)^2))),           V_rtHz(AJ1076)/($X$2*AI$8*(AJ1076*AH$1017+AJ1076+AK1076)),V_rtHz(AK1076)*SQRT(Sum_Sq(AJ1076*AI$8*$X$2*AH$1017,1))/($X$2*AI$8*(AJ1076*AH$1017+AJ1076+AK1076))))/SQRT(Sum_Sq(1/(1+$A1076)+$AC$2/$I$2-1/(1+(1+AK1076/AJ1076)/AH$1017),$X$2/$I$2)),IF(AK1077&lt;0,"A",AH1077))</f>
        <v>1.1617374465557735E-5</v>
      </c>
      <c r="AI1076" s="13"/>
      <c r="AJ1076" s="13">
        <f t="shared" si="279"/>
        <v>17927.097010810743</v>
      </c>
      <c r="AK1076" s="12">
        <f t="shared" si="303"/>
        <v>548917.92405977834</v>
      </c>
      <c r="AM1076" s="13">
        <f>IF(AP1076&gt;0,SQRT(Sum_Sq($AI$2,V_rtHz($AH$2)/(1+1/$A1076),V_rtHz($AH$2*$A1076)/(1+$A1076),$AN$2*$AH$2/(1+1/$A1076),$AM$2*SQRT(Sum_Sq(AP1076,1/($X$2*AN$8*(1+AM$1017+AP1076/AO1076))))/SQRT(Sum_Sq($X$2*AP1076*AN$8,1)),                   $AQ$2*SQRT(Sum_Sq($AH$2/(1+1/$A1076)+AP1076*( 1/(AM$1017+1+AP1076/AO1076)-1)/(1+($X$2*AP1076*AN$8)^2), (AP1076^2*AN$8*$X$2+1/($X$2*AN$8*(AM$1017+1+AP1076/AO1076           )))/(1+($X$2*AP1076*AN$8)^2))),           V_rtHz(AO1076)/($X$2*AN$8*(AO1076*AM$1017+AO1076+AP1076)),V_rtHz(AP1076)*SQRT(Sum_Sq(AO1076*AN$8*$X$2*AM$1017,1))/($X$2*AN$8*(AO1076*AM$1017+AO1076+AP1076))))/SQRT(Sum_Sq(1/(1+$A1076)+$AC$2/$I$2-1/(1+(1+AP1076/AO1076)/AM$1017),$X$2/$I$2)),IF(AP1077&lt;0,"A",AM1077))</f>
        <v>2.0355752602533649E-5</v>
      </c>
      <c r="AO1076" s="13">
        <f t="shared" si="280"/>
        <v>17532.729071151814</v>
      </c>
      <c r="AP1076" s="12">
        <f t="shared" si="304"/>
        <v>1774875.3549192806</v>
      </c>
      <c r="AR1076" s="13">
        <f t="shared" si="281"/>
        <v>69887291.180198371</v>
      </c>
      <c r="AS1076" s="13">
        <f t="shared" si="282"/>
        <v>-1.3197943724194922E-5</v>
      </c>
      <c r="AV1076" s="13"/>
      <c r="AW1076" s="13">
        <f t="shared" si="283"/>
        <v>39300511.936236553</v>
      </c>
      <c r="AX1076" s="13">
        <f t="shared" si="284"/>
        <v>-4.1738294872901994E-5</v>
      </c>
      <c r="AZ1076" s="13"/>
      <c r="BA1076" s="13"/>
      <c r="BB1076" s="13">
        <f t="shared" si="285"/>
        <v>22100301.962882396</v>
      </c>
      <c r="BC1076" s="13">
        <f t="shared" si="286"/>
        <v>-1.3201540763399473E-4</v>
      </c>
      <c r="BD1076" s="13"/>
      <c r="BE1076" s="13"/>
      <c r="BG1076" s="13">
        <f t="shared" si="287"/>
        <v>12427913.092914158</v>
      </c>
      <c r="BH1076" s="13">
        <f t="shared" si="288"/>
        <v>-4.1774291190140793E-4</v>
      </c>
      <c r="BI1076" s="13"/>
      <c r="BL1076" s="13">
        <f t="shared" si="289"/>
        <v>6988729.1180198397</v>
      </c>
      <c r="BM1076" s="13">
        <f t="shared" si="290"/>
        <v>-1.3237619289383478E-3</v>
      </c>
      <c r="BP1076" s="13"/>
      <c r="BQ1076" s="13">
        <f t="shared" si="291"/>
        <v>99.633299999999991</v>
      </c>
      <c r="BR1076" s="13">
        <f t="shared" si="292"/>
        <v>108.99000000000001</v>
      </c>
      <c r="BT1076" s="13"/>
      <c r="BU1076" s="13"/>
      <c r="BV1076" s="13">
        <f t="shared" si="293"/>
        <v>31.50681587988543</v>
      </c>
      <c r="BW1076" s="13">
        <f t="shared" si="294"/>
        <v>344.65664218175147</v>
      </c>
      <c r="CA1076" s="13">
        <f t="shared" si="295"/>
        <v>9.9633299999999991</v>
      </c>
      <c r="CB1076" s="13">
        <f t="shared" si="296"/>
        <v>1089.9000000000001</v>
      </c>
    </row>
    <row r="1077" spans="1:80" x14ac:dyDescent="0.3">
      <c r="A1077" s="13">
        <f t="shared" si="272"/>
        <v>2.3878112829131777E-5</v>
      </c>
      <c r="C1077" s="13" t="str">
        <f>IF(F1077&gt;0,SQRT(Sum_Sq($AI$2,V_rtHz($AH$2)/(1+1/$A1077),V_rtHz($AH$2*$A1077)/(1+$A1077),$AN$2*$AH$2/(1+1/$A1077),$AM$2*SQRT(Sum_Sq(F1077,1/($X$2*D$8*(1+C$1017+F1077/E1077))))/SQRT(Sum_Sq($X$2*F1077*D$8,1)),                   $AQ$2*SQRT(Sum_Sq($AH$2/(1+1/$A1077)+F1077*( 1/(C$1017+1+F1077/E1077)-1)/(1+($X$2*F1077*D$8)^2), (F1077^2*D$8*$X$2+1/($X$2*D$8*(C$1017+1+F1077/E1077           )))/(1+($X$2*F1077*D$8)^2))),           V_rtHz(E1077)/($X$2*D$8*(E1077*C$1017+E1077+F1077)),V_rtHz(F1077)*SQRT(Sum_Sq(E1077*D$8*$X$2*C$1017,1))/($X$2*D$8*(E1077*C$1017+E1077+F1077))))/SQRT(Sum_Sq(1/(1+$A1077)+$AC$2/$I$2-1/(1+(1+F1077/E1077)/C$1017),$X$2/$I$2)),IF(F1078&lt;0,"A",C1078))</f>
        <v>A</v>
      </c>
      <c r="E1077" s="13">
        <f t="shared" si="273"/>
        <v>-1</v>
      </c>
      <c r="F1077" s="12">
        <f t="shared" si="297"/>
        <v>-2</v>
      </c>
      <c r="H1077" s="13" t="str">
        <f>IF(K1077&gt;0,SQRT(Sum_Sq($AI$2,V_rtHz($AH$2)/(1+1/$A1077),V_rtHz($AH$2*$A1077)/(1+$A1077),$AN$2*$AH$2/(1+1/$A1077),$AM$2*SQRT(Sum_Sq(K1077,1/($X$2*I$8*(1+H$1017+K1077/J1077))))/SQRT(Sum_Sq($X$2*K1077*I$8,1)),                   $AQ$2*SQRT(Sum_Sq($AH$2/(1+1/$A1077)+K1077*( 1/(H$1017+1+K1077/J1077)-1)/(1+($X$2*K1077*I$8)^2), (K1077^2*I$8*$X$2+1/($X$2*I$8*(H$1017+1+K1077/J1077           )))/(1+($X$2*K1077*I$8)^2))),           V_rtHz(J1077)/($X$2*I$8*(J1077*H$1017+J1077+K1077)),V_rtHz(K1077)*SQRT(Sum_Sq(J1077*I$8*$X$2*H$1017,1))/($X$2*I$8*(J1077*H$1017+J1077+K1077))))/SQRT(Sum_Sq(1/(1+$A1077)+$AC$2/$I$2-1/(1+(1+K1077/J1077)/H$1017),$X$2/$I$2)),IF(K1078&lt;0,"A",H1078))</f>
        <v>A</v>
      </c>
      <c r="J1077" s="13">
        <f t="shared" si="274"/>
        <v>-1</v>
      </c>
      <c r="K1077" s="12">
        <f t="shared" si="298"/>
        <v>-2</v>
      </c>
      <c r="M1077" s="13" t="str">
        <f>IF(P1077&gt;0,SQRT(Sum_Sq($AI$2,V_rtHz($AH$2)/(1+1/$A1077),V_rtHz($AH$2*$A1077)/(1+$A1077),$AN$2*$AH$2/(1+1/$A1077),$AM$2*SQRT(Sum_Sq(P1077,1/($X$2*N$8*(1+M$1017+P1077/O1077))))/SQRT(Sum_Sq($X$2*P1077*N$8,1)),                   $AQ$2*SQRT(Sum_Sq($AH$2/(1+1/$A1077)+P1077*( 1/(M$1017+1+P1077/O1077)-1)/(1+($X$2*P1077*N$8)^2), (P1077^2*N$8*$X$2+1/($X$2*N$8*(M$1017+1+P1077/O1077           )))/(1+($X$2*P1077*N$8)^2))),           V_rtHz(O1077)/($X$2*N$8*(O1077*M$1017+O1077+P1077)),V_rtHz(P1077)*SQRT(Sum_Sq(O1077*N$8*$X$2*M$1017,1))/($X$2*N$8*(O1077*M$1017+O1077+P1077))))/SQRT(Sum_Sq(1/(1+$A1077)+$AC$2/$I$2-1/(1+(1+P1077/O1077)/M$1017),$X$2/$I$2)),IF(P1078&lt;0,"A",M1078))</f>
        <v>A</v>
      </c>
      <c r="O1077" s="13">
        <f t="shared" si="275"/>
        <v>-1</v>
      </c>
      <c r="P1077" s="12">
        <f t="shared" si="299"/>
        <v>-2</v>
      </c>
      <c r="R1077" s="13" t="str">
        <f>IF(U1077&gt;0,SQRT(Sum_Sq($AI$2,V_rtHz($AH$2)/(1+1/$A1077),V_rtHz($AH$2*$A1077)/(1+$A1077),$AN$2*$AH$2/(1+1/$A1077),$AM$2*SQRT(Sum_Sq(U1077,1/($X$2*S$8*(1+R$1017+U1077/T1077))))/SQRT(Sum_Sq($X$2*U1077*S$8,1)),                   $AQ$2*SQRT(Sum_Sq($AH$2/(1+1/$A1077)+U1077*( 1/(R$1017+1+U1077/T1077)-1)/(1+($X$2*U1077*S$8)^2), (U1077^2*S$8*$X$2+1/($X$2*S$8*(R$1017+1+U1077/T1077           )))/(1+($X$2*U1077*S$8)^2))),           V_rtHz(T1077)/($X$2*S$8*(T1077*R$1017+T1077+U1077)),V_rtHz(U1077)*SQRT(Sum_Sq(T1077*S$8*$X$2*R$1017,1))/($X$2*S$8*(T1077*R$1017+T1077+U1077))))/SQRT(Sum_Sq(1/(1+$A1077)+$AC$2/$I$2-1/(1+(1+U1077/T1077)/R$1017),$X$2/$I$2)),IF(U1078&lt;0,"A",R1078))</f>
        <v>A</v>
      </c>
      <c r="T1077" s="13">
        <f t="shared" si="276"/>
        <v>-1</v>
      </c>
      <c r="U1077" s="12">
        <f t="shared" si="300"/>
        <v>-2</v>
      </c>
      <c r="X1077" s="13" t="str">
        <f>IF(AA1077&gt;0,SQRT(Sum_Sq($AI$2,V_rtHz($AH$2)/(1+1/$A1077),V_rtHz($AH$2*$A1077)/(1+$A1077),$AN$2*$AH$2/(1+1/$A1077),$AM$2*SQRT(Sum_Sq(AA1077,1/($X$2*Y$8*(1+X$1017+AA1077/Z1077))))/SQRT(Sum_Sq($X$2*AA1077*Y$8,1)),                   $AQ$2*SQRT(Sum_Sq($AH$2/(1+1/$A1077)+AA1077*( 1/(X$1017+1+AA1077/Z1077)-1)/(1+($X$2*AA1077*Y$8)^2), (AA1077^2*Y$8*$X$2+1/($X$2*Y$8*(X$1017+1+AA1077/Z1077           )))/(1+($X$2*AA1077*Y$8)^2))),           V_rtHz(Z1077)/($X$2*Y$8*(Z1077*X$1017+Z1077+AA1077)),V_rtHz(AA1077)*SQRT(Sum_Sq(Z1077*Y$8*$X$2*X$1017,1))/($X$2*Y$8*(Z1077*X$1017+Z1077+AA1077))))/SQRT(Sum_Sq(1/(1+$A1077)+$AC$2/$I$2-1/(1+(1+AA1077/Z1077)/X$1017),$X$2/$I$2)),IF(AA1078&lt;0,"A",X1078))</f>
        <v>A</v>
      </c>
      <c r="Z1077" s="13">
        <f t="shared" si="277"/>
        <v>-1</v>
      </c>
      <c r="AA1077" s="12">
        <f t="shared" si="301"/>
        <v>-2</v>
      </c>
      <c r="AC1077" s="13">
        <f>IF(AF1077&gt;0,SQRT(Sum_Sq($AI$2,V_rtHz($AH$2)/(1+1/$A1077),V_rtHz($AH$2*$A1077)/(1+$A1077),$AN$2*$AH$2/(1+1/$A1077),$AM$2*SQRT(Sum_Sq(AF1077,1/($X$2*AD$8*(1+AC$1017+AF1077/AE1077))))/SQRT(Sum_Sq($X$2*AF1077*AD$8,1)),                   $AQ$2*SQRT(Sum_Sq($AH$2/(1+1/$A1077)+AF1077*( 1/(AC$1017+1+AF1077/AE1077)-1)/(1+($X$2*AF1077*AD$8)^2), (AF1077^2*AD$8*$X$2+1/($X$2*AD$8*(AC$1017+1+AF1077/AE1077           )))/(1+($X$2*AF1077*AD$8)^2))),           V_rtHz(AE1077)/($X$2*AD$8*(AE1077*AC$1017+AE1077+AF1077)),V_rtHz(AF1077)*SQRT(Sum_Sq(AE1077*AD$8*$X$2*AC$1017,1))/($X$2*AD$8*(AE1077*AC$1017+AE1077+AF1077))))/SQRT(Sum_Sq(1/(1+$A1077)+$AC$2/$I$2-1/(1+(1+AF1077/AE1077)/AC$1017),$X$2/$I$2)),IF(AF1078&lt;0,"A",AC1078))</f>
        <v>6.8963249296207062E-6</v>
      </c>
      <c r="AE1077" s="13">
        <f t="shared" si="278"/>
        <v>19469.066875016695</v>
      </c>
      <c r="AF1077" s="12">
        <f t="shared" si="302"/>
        <v>159835.13196924841</v>
      </c>
      <c r="AG1077" s="13"/>
      <c r="AH1077" s="13">
        <f>IF(AK1077&gt;0,SQRT(Sum_Sq($AI$2,V_rtHz($AH$2)/(1+1/$A1077),V_rtHz($AH$2*$A1077)/(1+$A1077),$AN$2*$AH$2/(1+1/$A1077),$AM$2*SQRT(Sum_Sq(AK1077,1/($X$2*AI$8*(1+AH$1017+AK1077/AJ1077))))/SQRT(Sum_Sq($X$2*AK1077*AI$8,1)),                   $AQ$2*SQRT(Sum_Sq($AH$2/(1+1/$A1077)+AK1077*( 1/(AH$1017+1+AK1077/AJ1077)-1)/(1+($X$2*AK1077*AI$8)^2), (AK1077^2*AI$8*$X$2+1/($X$2*AI$8*(AH$1017+1+AK1077/AJ1077           )))/(1+($X$2*AK1077*AI$8)^2))),           V_rtHz(AJ1077)/($X$2*AI$8*(AJ1077*AH$1017+AJ1077+AK1077)),V_rtHz(AK1077)*SQRT(Sum_Sq(AJ1077*AI$8*$X$2*AH$1017,1))/($X$2*AI$8*(AJ1077*AH$1017+AJ1077+AK1077))))/SQRT(Sum_Sq(1/(1+$A1077)+$AC$2/$I$2-1/(1+(1+AK1077/AJ1077)/AH$1017),$X$2/$I$2)),IF(AK1078&lt;0,"A",AH1078))</f>
        <v>1.1617133812754421E-5</v>
      </c>
      <c r="AI1077" s="13"/>
      <c r="AJ1077" s="13">
        <f t="shared" si="279"/>
        <v>17926.334717100213</v>
      </c>
      <c r="AK1077" s="12">
        <f t="shared" si="303"/>
        <v>548941.2660696042</v>
      </c>
      <c r="AM1077" s="13">
        <f>IF(AP1077&gt;0,SQRT(Sum_Sq($AI$2,V_rtHz($AH$2)/(1+1/$A1077),V_rtHz($AH$2*$A1077)/(1+$A1077),$AN$2*$AH$2/(1+1/$A1077),$AM$2*SQRT(Sum_Sq(AP1077,1/($X$2*AN$8*(1+AM$1017+AP1077/AO1077))))/SQRT(Sum_Sq($X$2*AP1077*AN$8,1)),                   $AQ$2*SQRT(Sum_Sq($AH$2/(1+1/$A1077)+AP1077*( 1/(AM$1017+1+AP1077/AO1077)-1)/(1+($X$2*AP1077*AN$8)^2), (AP1077^2*AN$8*$X$2+1/($X$2*AN$8*(AM$1017+1+AP1077/AO1077           )))/(1+($X$2*AP1077*AN$8)^2))),           V_rtHz(AO1077)/($X$2*AN$8*(AO1077*AM$1017+AO1077+AP1077)),V_rtHz(AP1077)*SQRT(Sum_Sq(AO1077*AN$8*$X$2*AM$1017,1))/($X$2*AN$8*(AO1077*AM$1017+AO1077+AP1077))))/SQRT(Sum_Sq(1/(1+$A1077)+$AC$2/$I$2-1/(1+(1+AP1077/AO1077)/AM$1017),$X$2/$I$2)),IF(AP1078&lt;0,"A",AM1078))</f>
        <v>2.0355362238428514E-5</v>
      </c>
      <c r="AO1077" s="13">
        <f t="shared" si="280"/>
        <v>17532.032249132393</v>
      </c>
      <c r="AP1077" s="12">
        <f t="shared" si="304"/>
        <v>1774945.8984941193</v>
      </c>
      <c r="AR1077" s="13">
        <f t="shared" si="281"/>
        <v>69887291.180198371</v>
      </c>
      <c r="AS1077" s="13">
        <f t="shared" si="282"/>
        <v>-1.3197949282660094E-5</v>
      </c>
      <c r="AV1077" s="13"/>
      <c r="AW1077" s="13">
        <f t="shared" si="283"/>
        <v>39300511.936236553</v>
      </c>
      <c r="AX1077" s="13">
        <f t="shared" si="284"/>
        <v>-4.1738350464882429E-5</v>
      </c>
      <c r="AZ1077" s="13"/>
      <c r="BA1077" s="13"/>
      <c r="BB1077" s="13">
        <f t="shared" si="285"/>
        <v>22100301.962882396</v>
      </c>
      <c r="BC1077" s="13">
        <f t="shared" si="286"/>
        <v>-1.3201596378564881E-4</v>
      </c>
      <c r="BD1077" s="13"/>
      <c r="BE1077" s="13"/>
      <c r="BG1077" s="13">
        <f t="shared" si="287"/>
        <v>12427913.092914158</v>
      </c>
      <c r="BH1077" s="13">
        <f t="shared" si="288"/>
        <v>-4.1774848075923338E-4</v>
      </c>
      <c r="BI1077" s="13"/>
      <c r="BL1077" s="13">
        <f t="shared" si="289"/>
        <v>6988729.1180198397</v>
      </c>
      <c r="BM1077" s="13">
        <f t="shared" si="290"/>
        <v>-1.3238178506275093E-3</v>
      </c>
      <c r="BP1077" s="13"/>
      <c r="BQ1077" s="13">
        <f t="shared" si="291"/>
        <v>99.633300000000006</v>
      </c>
      <c r="BR1077" s="13">
        <f t="shared" si="292"/>
        <v>108.99</v>
      </c>
      <c r="BT1077" s="13"/>
      <c r="BU1077" s="13"/>
      <c r="BV1077" s="13">
        <f t="shared" si="293"/>
        <v>31.50681587988543</v>
      </c>
      <c r="BW1077" s="13">
        <f t="shared" si="294"/>
        <v>344.65664218175152</v>
      </c>
      <c r="CA1077" s="13">
        <f t="shared" si="295"/>
        <v>9.9633299999999974</v>
      </c>
      <c r="CB1077" s="13">
        <f t="shared" si="296"/>
        <v>1089.9000000000001</v>
      </c>
    </row>
    <row r="1078" spans="1:80" x14ac:dyDescent="0.3">
      <c r="A1078" s="13">
        <f t="shared" si="272"/>
        <v>2.4210290467361783E-5</v>
      </c>
      <c r="C1078" s="13" t="str">
        <f>IF(F1078&gt;0,SQRT(Sum_Sq($AI$2,V_rtHz($AH$2)/(1+1/$A1078),V_rtHz($AH$2*$A1078)/(1+$A1078),$AN$2*$AH$2/(1+1/$A1078),$AM$2*SQRT(Sum_Sq(F1078,1/($X$2*D$8*(1+C$1017+F1078/E1078))))/SQRT(Sum_Sq($X$2*F1078*D$8,1)),                   $AQ$2*SQRT(Sum_Sq($AH$2/(1+1/$A1078)+F1078*( 1/(C$1017+1+F1078/E1078)-1)/(1+($X$2*F1078*D$8)^2), (F1078^2*D$8*$X$2+1/($X$2*D$8*(C$1017+1+F1078/E1078           )))/(1+($X$2*F1078*D$8)^2))),           V_rtHz(E1078)/($X$2*D$8*(E1078*C$1017+E1078+F1078)),V_rtHz(F1078)*SQRT(Sum_Sq(E1078*D$8*$X$2*C$1017,1))/($X$2*D$8*(E1078*C$1017+E1078+F1078))))/SQRT(Sum_Sq(1/(1+$A1078)+$AC$2/$I$2-1/(1+(1+F1078/E1078)/C$1017),$X$2/$I$2)),IF(F1079&lt;0,"A",C1079))</f>
        <v>A</v>
      </c>
      <c r="E1078" s="13">
        <f t="shared" si="273"/>
        <v>-1</v>
      </c>
      <c r="F1078" s="12">
        <f t="shared" si="297"/>
        <v>-2</v>
      </c>
      <c r="H1078" s="13" t="str">
        <f>IF(K1078&gt;0,SQRT(Sum_Sq($AI$2,V_rtHz($AH$2)/(1+1/$A1078),V_rtHz($AH$2*$A1078)/(1+$A1078),$AN$2*$AH$2/(1+1/$A1078),$AM$2*SQRT(Sum_Sq(K1078,1/($X$2*I$8*(1+H$1017+K1078/J1078))))/SQRT(Sum_Sq($X$2*K1078*I$8,1)),                   $AQ$2*SQRT(Sum_Sq($AH$2/(1+1/$A1078)+K1078*( 1/(H$1017+1+K1078/J1078)-1)/(1+($X$2*K1078*I$8)^2), (K1078^2*I$8*$X$2+1/($X$2*I$8*(H$1017+1+K1078/J1078           )))/(1+($X$2*K1078*I$8)^2))),           V_rtHz(J1078)/($X$2*I$8*(J1078*H$1017+J1078+K1078)),V_rtHz(K1078)*SQRT(Sum_Sq(J1078*I$8*$X$2*H$1017,1))/($X$2*I$8*(J1078*H$1017+J1078+K1078))))/SQRT(Sum_Sq(1/(1+$A1078)+$AC$2/$I$2-1/(1+(1+K1078/J1078)/H$1017),$X$2/$I$2)),IF(K1079&lt;0,"A",H1079))</f>
        <v>A</v>
      </c>
      <c r="J1078" s="13">
        <f t="shared" si="274"/>
        <v>-1</v>
      </c>
      <c r="K1078" s="12">
        <f t="shared" si="298"/>
        <v>-2</v>
      </c>
      <c r="M1078" s="13" t="str">
        <f>IF(P1078&gt;0,SQRT(Sum_Sq($AI$2,V_rtHz($AH$2)/(1+1/$A1078),V_rtHz($AH$2*$A1078)/(1+$A1078),$AN$2*$AH$2/(1+1/$A1078),$AM$2*SQRT(Sum_Sq(P1078,1/($X$2*N$8*(1+M$1017+P1078/O1078))))/SQRT(Sum_Sq($X$2*P1078*N$8,1)),                   $AQ$2*SQRT(Sum_Sq($AH$2/(1+1/$A1078)+P1078*( 1/(M$1017+1+P1078/O1078)-1)/(1+($X$2*P1078*N$8)^2), (P1078^2*N$8*$X$2+1/($X$2*N$8*(M$1017+1+P1078/O1078           )))/(1+($X$2*P1078*N$8)^2))),           V_rtHz(O1078)/($X$2*N$8*(O1078*M$1017+O1078+P1078)),V_rtHz(P1078)*SQRT(Sum_Sq(O1078*N$8*$X$2*M$1017,1))/($X$2*N$8*(O1078*M$1017+O1078+P1078))))/SQRT(Sum_Sq(1/(1+$A1078)+$AC$2/$I$2-1/(1+(1+P1078/O1078)/M$1017),$X$2/$I$2)),IF(P1079&lt;0,"A",M1079))</f>
        <v>A</v>
      </c>
      <c r="O1078" s="13">
        <f t="shared" si="275"/>
        <v>-1</v>
      </c>
      <c r="P1078" s="12">
        <f t="shared" si="299"/>
        <v>-2</v>
      </c>
      <c r="R1078" s="13" t="str">
        <f>IF(U1078&gt;0,SQRT(Sum_Sq($AI$2,V_rtHz($AH$2)/(1+1/$A1078),V_rtHz($AH$2*$A1078)/(1+$A1078),$AN$2*$AH$2/(1+1/$A1078),$AM$2*SQRT(Sum_Sq(U1078,1/($X$2*S$8*(1+R$1017+U1078/T1078))))/SQRT(Sum_Sq($X$2*U1078*S$8,1)),                   $AQ$2*SQRT(Sum_Sq($AH$2/(1+1/$A1078)+U1078*( 1/(R$1017+1+U1078/T1078)-1)/(1+($X$2*U1078*S$8)^2), (U1078^2*S$8*$X$2+1/($X$2*S$8*(R$1017+1+U1078/T1078           )))/(1+($X$2*U1078*S$8)^2))),           V_rtHz(T1078)/($X$2*S$8*(T1078*R$1017+T1078+U1078)),V_rtHz(U1078)*SQRT(Sum_Sq(T1078*S$8*$X$2*R$1017,1))/($X$2*S$8*(T1078*R$1017+T1078+U1078))))/SQRT(Sum_Sq(1/(1+$A1078)+$AC$2/$I$2-1/(1+(1+U1078/T1078)/R$1017),$X$2/$I$2)),IF(U1079&lt;0,"A",R1079))</f>
        <v>A</v>
      </c>
      <c r="T1078" s="13">
        <f t="shared" si="276"/>
        <v>-1</v>
      </c>
      <c r="U1078" s="12">
        <f t="shared" si="300"/>
        <v>-2</v>
      </c>
      <c r="X1078" s="13" t="str">
        <f>IF(AA1078&gt;0,SQRT(Sum_Sq($AI$2,V_rtHz($AH$2)/(1+1/$A1078),V_rtHz($AH$2*$A1078)/(1+$A1078),$AN$2*$AH$2/(1+1/$A1078),$AM$2*SQRT(Sum_Sq(AA1078,1/($X$2*Y$8*(1+X$1017+AA1078/Z1078))))/SQRT(Sum_Sq($X$2*AA1078*Y$8,1)),                   $AQ$2*SQRT(Sum_Sq($AH$2/(1+1/$A1078)+AA1078*( 1/(X$1017+1+AA1078/Z1078)-1)/(1+($X$2*AA1078*Y$8)^2), (AA1078^2*Y$8*$X$2+1/($X$2*Y$8*(X$1017+1+AA1078/Z1078           )))/(1+($X$2*AA1078*Y$8)^2))),           V_rtHz(Z1078)/($X$2*Y$8*(Z1078*X$1017+Z1078+AA1078)),V_rtHz(AA1078)*SQRT(Sum_Sq(Z1078*Y$8*$X$2*X$1017,1))/($X$2*Y$8*(Z1078*X$1017+Z1078+AA1078))))/SQRT(Sum_Sq(1/(1+$A1078)+$AC$2/$I$2-1/(1+(1+AA1078/Z1078)/X$1017),$X$2/$I$2)),IF(AA1079&lt;0,"A",X1079))</f>
        <v>A</v>
      </c>
      <c r="Z1078" s="13">
        <f t="shared" si="277"/>
        <v>-1</v>
      </c>
      <c r="AA1078" s="12">
        <f t="shared" si="301"/>
        <v>-2</v>
      </c>
      <c r="AC1078" s="13">
        <f>IF(AF1078&gt;0,SQRT(Sum_Sq($AI$2,V_rtHz($AH$2)/(1+1/$A1078),V_rtHz($AH$2*$A1078)/(1+$A1078),$AN$2*$AH$2/(1+1/$A1078),$AM$2*SQRT(Sum_Sq(AF1078,1/($X$2*AD$8*(1+AC$1017+AF1078/AE1078))))/SQRT(Sum_Sq($X$2*AF1078*AD$8,1)),                   $AQ$2*SQRT(Sum_Sq($AH$2/(1+1/$A1078)+AF1078*( 1/(AC$1017+1+AF1078/AE1078)-1)/(1+($X$2*AF1078*AD$8)^2), (AF1078^2*AD$8*$X$2+1/($X$2*AD$8*(AC$1017+1+AF1078/AE1078           )))/(1+($X$2*AF1078*AD$8)^2))),           V_rtHz(AE1078)/($X$2*AD$8*(AE1078*AC$1017+AE1078+AF1078)),V_rtHz(AF1078)*SQRT(Sum_Sq(AE1078*AD$8*$X$2*AC$1017,1))/($X$2*AD$8*(AE1078*AC$1017+AE1078+AF1078))))/SQRT(Sum_Sq(1/(1+$A1078)+$AC$2/$I$2-1/(1+(1+AF1078/AE1078)/AC$1017),$X$2/$I$2)),IF(AF1079&lt;0,"A",AC1079))</f>
        <v>6.8961309547528295E-6</v>
      </c>
      <c r="AE1078" s="13">
        <f t="shared" si="278"/>
        <v>19467.977487829503</v>
      </c>
      <c r="AF1078" s="12">
        <f t="shared" si="302"/>
        <v>159844.0760079879</v>
      </c>
      <c r="AG1078" s="13"/>
      <c r="AH1078" s="13">
        <f>IF(AK1078&gt;0,SQRT(Sum_Sq($AI$2,V_rtHz($AH$2)/(1+1/$A1078),V_rtHz($AH$2*$A1078)/(1+$A1078),$AN$2*$AH$2/(1+1/$A1078),$AM$2*SQRT(Sum_Sq(AK1078,1/($X$2*AI$8*(1+AH$1017+AK1078/AJ1078))))/SQRT(Sum_Sq($X$2*AK1078*AI$8,1)),                   $AQ$2*SQRT(Sum_Sq($AH$2/(1+1/$A1078)+AK1078*( 1/(AH$1017+1+AK1078/AJ1078)-1)/(1+($X$2*AK1078*AI$8)^2), (AK1078^2*AI$8*$X$2+1/($X$2*AI$8*(AH$1017+1+AK1078/AJ1078           )))/(1+($X$2*AK1078*AI$8)^2))),           V_rtHz(AJ1078)/($X$2*AI$8*(AJ1078*AH$1017+AJ1078+AK1078)),V_rtHz(AK1078)*SQRT(Sum_Sq(AJ1078*AI$8*$X$2*AH$1017,1))/($X$2*AI$8*(AJ1078*AH$1017+AJ1078+AK1078))))/SQRT(Sum_Sq(1/(1+$A1078)+$AC$2/$I$2-1/(1+(1+AK1078/AJ1078)/AH$1017),$X$2/$I$2)),IF(AK1079&lt;0,"A",AH1079))</f>
        <v>1.1616889850085419E-5</v>
      </c>
      <c r="AI1078" s="13"/>
      <c r="AJ1078" s="13">
        <f t="shared" si="279"/>
        <v>17925.561953207212</v>
      </c>
      <c r="AK1078" s="12">
        <f t="shared" si="303"/>
        <v>548964.93071068521</v>
      </c>
      <c r="AM1078" s="13">
        <f>IF(AP1078&gt;0,SQRT(Sum_Sq($AI$2,V_rtHz($AH$2)/(1+1/$A1078),V_rtHz($AH$2*$A1078)/(1+$A1078),$AN$2*$AH$2/(1+1/$A1078),$AM$2*SQRT(Sum_Sq(AP1078,1/($X$2*AN$8*(1+AM$1017+AP1078/AO1078))))/SQRT(Sum_Sq($X$2*AP1078*AN$8,1)),                   $AQ$2*SQRT(Sum_Sq($AH$2/(1+1/$A1078)+AP1078*( 1/(AM$1017+1+AP1078/AO1078)-1)/(1+($X$2*AP1078*AN$8)^2), (AP1078^2*AN$8*$X$2+1/($X$2*AN$8*(AM$1017+1+AP1078/AO1078           )))/(1+($X$2*AP1078*AN$8)^2))),           V_rtHz(AO1078)/($X$2*AN$8*(AO1078*AM$1017+AO1078+AP1078)),V_rtHz(AP1078)*SQRT(Sum_Sq(AO1078*AN$8*$X$2*AM$1017,1))/($X$2*AN$8*(AO1078*AM$1017+AO1078+AP1078))))/SQRT(Sum_Sq(1/(1+$A1078)+$AC$2/$I$2-1/(1+(1+AP1078/AO1078)/AM$1017),$X$2/$I$2)),IF(AP1079&lt;0,"A",AM1079))</f>
        <v>2.0354966500491824E-5</v>
      </c>
      <c r="AO1078" s="13">
        <f t="shared" si="280"/>
        <v>17531.325846838536</v>
      </c>
      <c r="AP1078" s="12">
        <f t="shared" si="304"/>
        <v>1775017.4176630129</v>
      </c>
      <c r="AR1078" s="13">
        <f t="shared" si="281"/>
        <v>69887291.180198371</v>
      </c>
      <c r="AS1078" s="13">
        <f t="shared" si="282"/>
        <v>-1.3197954918455999E-5</v>
      </c>
      <c r="AV1078" s="13"/>
      <c r="AW1078" s="13">
        <f t="shared" si="283"/>
        <v>39300511.936236553</v>
      </c>
      <c r="AX1078" s="13">
        <f t="shared" si="284"/>
        <v>-4.1738406830375539E-5</v>
      </c>
      <c r="AZ1078" s="13"/>
      <c r="BA1078" s="13"/>
      <c r="BB1078" s="13">
        <f t="shared" si="285"/>
        <v>22100301.962882396</v>
      </c>
      <c r="BC1078" s="13">
        <f t="shared" si="286"/>
        <v>-1.3201652767892721E-4</v>
      </c>
      <c r="BD1078" s="13"/>
      <c r="BE1078" s="13"/>
      <c r="BG1078" s="13">
        <f t="shared" si="287"/>
        <v>12427913.092914158</v>
      </c>
      <c r="BH1078" s="13">
        <f t="shared" si="288"/>
        <v>-4.177541272391778E-4</v>
      </c>
      <c r="BI1078" s="13"/>
      <c r="BL1078" s="13">
        <f t="shared" si="289"/>
        <v>6988729.1180198397</v>
      </c>
      <c r="BM1078" s="13">
        <f t="shared" si="290"/>
        <v>-1.3238745550888857E-3</v>
      </c>
      <c r="BP1078" s="13"/>
      <c r="BQ1078" s="13">
        <f t="shared" si="291"/>
        <v>99.633300000000006</v>
      </c>
      <c r="BR1078" s="13">
        <f t="shared" si="292"/>
        <v>108.98999999999998</v>
      </c>
      <c r="BT1078" s="13"/>
      <c r="BU1078" s="13"/>
      <c r="BV1078" s="13">
        <f t="shared" si="293"/>
        <v>31.50681587988543</v>
      </c>
      <c r="BW1078" s="13">
        <f t="shared" si="294"/>
        <v>344.65664218175152</v>
      </c>
      <c r="CA1078" s="13">
        <f t="shared" si="295"/>
        <v>9.9633299999999974</v>
      </c>
      <c r="CB1078" s="13">
        <f t="shared" si="296"/>
        <v>1089.9000000000001</v>
      </c>
    </row>
    <row r="1079" spans="1:80" x14ac:dyDescent="0.3">
      <c r="A1079" s="13">
        <f t="shared" si="272"/>
        <v>2.4547089156850303E-5</v>
      </c>
      <c r="C1079" s="13" t="str">
        <f>IF(F1079&gt;0,SQRT(Sum_Sq($AI$2,V_rtHz($AH$2)/(1+1/$A1079),V_rtHz($AH$2*$A1079)/(1+$A1079),$AN$2*$AH$2/(1+1/$A1079),$AM$2*SQRT(Sum_Sq(F1079,1/($X$2*D$8*(1+C$1017+F1079/E1079))))/SQRT(Sum_Sq($X$2*F1079*D$8,1)),                   $AQ$2*SQRT(Sum_Sq($AH$2/(1+1/$A1079)+F1079*( 1/(C$1017+1+F1079/E1079)-1)/(1+($X$2*F1079*D$8)^2), (F1079^2*D$8*$X$2+1/($X$2*D$8*(C$1017+1+F1079/E1079           )))/(1+($X$2*F1079*D$8)^2))),           V_rtHz(E1079)/($X$2*D$8*(E1079*C$1017+E1079+F1079)),V_rtHz(F1079)*SQRT(Sum_Sq(E1079*D$8*$X$2*C$1017,1))/($X$2*D$8*(E1079*C$1017+E1079+F1079))))/SQRT(Sum_Sq(1/(1+$A1079)+$AC$2/$I$2-1/(1+(1+F1079/E1079)/C$1017),$X$2/$I$2)),IF(F1080&lt;0,"A",C1080))</f>
        <v>A</v>
      </c>
      <c r="E1079" s="13">
        <f t="shared" si="273"/>
        <v>-1</v>
      </c>
      <c r="F1079" s="12">
        <f t="shared" si="297"/>
        <v>-2</v>
      </c>
      <c r="H1079" s="13" t="str">
        <f>IF(K1079&gt;0,SQRT(Sum_Sq($AI$2,V_rtHz($AH$2)/(1+1/$A1079),V_rtHz($AH$2*$A1079)/(1+$A1079),$AN$2*$AH$2/(1+1/$A1079),$AM$2*SQRT(Sum_Sq(K1079,1/($X$2*I$8*(1+H$1017+K1079/J1079))))/SQRT(Sum_Sq($X$2*K1079*I$8,1)),                   $AQ$2*SQRT(Sum_Sq($AH$2/(1+1/$A1079)+K1079*( 1/(H$1017+1+K1079/J1079)-1)/(1+($X$2*K1079*I$8)^2), (K1079^2*I$8*$X$2+1/($X$2*I$8*(H$1017+1+K1079/J1079           )))/(1+($X$2*K1079*I$8)^2))),           V_rtHz(J1079)/($X$2*I$8*(J1079*H$1017+J1079+K1079)),V_rtHz(K1079)*SQRT(Sum_Sq(J1079*I$8*$X$2*H$1017,1))/($X$2*I$8*(J1079*H$1017+J1079+K1079))))/SQRT(Sum_Sq(1/(1+$A1079)+$AC$2/$I$2-1/(1+(1+K1079/J1079)/H$1017),$X$2/$I$2)),IF(K1080&lt;0,"A",H1080))</f>
        <v>A</v>
      </c>
      <c r="J1079" s="13">
        <f t="shared" si="274"/>
        <v>-1</v>
      </c>
      <c r="K1079" s="12">
        <f t="shared" si="298"/>
        <v>-2</v>
      </c>
      <c r="M1079" s="13" t="str">
        <f>IF(P1079&gt;0,SQRT(Sum_Sq($AI$2,V_rtHz($AH$2)/(1+1/$A1079),V_rtHz($AH$2*$A1079)/(1+$A1079),$AN$2*$AH$2/(1+1/$A1079),$AM$2*SQRT(Sum_Sq(P1079,1/($X$2*N$8*(1+M$1017+P1079/O1079))))/SQRT(Sum_Sq($X$2*P1079*N$8,1)),                   $AQ$2*SQRT(Sum_Sq($AH$2/(1+1/$A1079)+P1079*( 1/(M$1017+1+P1079/O1079)-1)/(1+($X$2*P1079*N$8)^2), (P1079^2*N$8*$X$2+1/($X$2*N$8*(M$1017+1+P1079/O1079           )))/(1+($X$2*P1079*N$8)^2))),           V_rtHz(O1079)/($X$2*N$8*(O1079*M$1017+O1079+P1079)),V_rtHz(P1079)*SQRT(Sum_Sq(O1079*N$8*$X$2*M$1017,1))/($X$2*N$8*(O1079*M$1017+O1079+P1079))))/SQRT(Sum_Sq(1/(1+$A1079)+$AC$2/$I$2-1/(1+(1+P1079/O1079)/M$1017),$X$2/$I$2)),IF(P1080&lt;0,"A",M1080))</f>
        <v>A</v>
      </c>
      <c r="O1079" s="13">
        <f t="shared" si="275"/>
        <v>-1</v>
      </c>
      <c r="P1079" s="12">
        <f t="shared" si="299"/>
        <v>-2</v>
      </c>
      <c r="R1079" s="13" t="str">
        <f>IF(U1079&gt;0,SQRT(Sum_Sq($AI$2,V_rtHz($AH$2)/(1+1/$A1079),V_rtHz($AH$2*$A1079)/(1+$A1079),$AN$2*$AH$2/(1+1/$A1079),$AM$2*SQRT(Sum_Sq(U1079,1/($X$2*S$8*(1+R$1017+U1079/T1079))))/SQRT(Sum_Sq($X$2*U1079*S$8,1)),                   $AQ$2*SQRT(Sum_Sq($AH$2/(1+1/$A1079)+U1079*( 1/(R$1017+1+U1079/T1079)-1)/(1+($X$2*U1079*S$8)^2), (U1079^2*S$8*$X$2+1/($X$2*S$8*(R$1017+1+U1079/T1079           )))/(1+($X$2*U1079*S$8)^2))),           V_rtHz(T1079)/($X$2*S$8*(T1079*R$1017+T1079+U1079)),V_rtHz(U1079)*SQRT(Sum_Sq(T1079*S$8*$X$2*R$1017,1))/($X$2*S$8*(T1079*R$1017+T1079+U1079))))/SQRT(Sum_Sq(1/(1+$A1079)+$AC$2/$I$2-1/(1+(1+U1079/T1079)/R$1017),$X$2/$I$2)),IF(U1080&lt;0,"A",R1080))</f>
        <v>A</v>
      </c>
      <c r="T1079" s="13">
        <f t="shared" si="276"/>
        <v>-1</v>
      </c>
      <c r="U1079" s="12">
        <f t="shared" si="300"/>
        <v>-2</v>
      </c>
      <c r="X1079" s="13" t="str">
        <f>IF(AA1079&gt;0,SQRT(Sum_Sq($AI$2,V_rtHz($AH$2)/(1+1/$A1079),V_rtHz($AH$2*$A1079)/(1+$A1079),$AN$2*$AH$2/(1+1/$A1079),$AM$2*SQRT(Sum_Sq(AA1079,1/($X$2*Y$8*(1+X$1017+AA1079/Z1079))))/SQRT(Sum_Sq($X$2*AA1079*Y$8,1)),                   $AQ$2*SQRT(Sum_Sq($AH$2/(1+1/$A1079)+AA1079*( 1/(X$1017+1+AA1079/Z1079)-1)/(1+($X$2*AA1079*Y$8)^2), (AA1079^2*Y$8*$X$2+1/($X$2*Y$8*(X$1017+1+AA1079/Z1079           )))/(1+($X$2*AA1079*Y$8)^2))),           V_rtHz(Z1079)/($X$2*Y$8*(Z1079*X$1017+Z1079+AA1079)),V_rtHz(AA1079)*SQRT(Sum_Sq(Z1079*Y$8*$X$2*X$1017,1))/($X$2*Y$8*(Z1079*X$1017+Z1079+AA1079))))/SQRT(Sum_Sq(1/(1+$A1079)+$AC$2/$I$2-1/(1+(1+AA1079/Z1079)/X$1017),$X$2/$I$2)),IF(AA1080&lt;0,"A",X1080))</f>
        <v>A</v>
      </c>
      <c r="Z1079" s="13">
        <f t="shared" si="277"/>
        <v>-1</v>
      </c>
      <c r="AA1079" s="12">
        <f t="shared" si="301"/>
        <v>-2</v>
      </c>
      <c r="AC1079" s="13">
        <f>IF(AF1079&gt;0,SQRT(Sum_Sq($AI$2,V_rtHz($AH$2)/(1+1/$A1079),V_rtHz($AH$2*$A1079)/(1+$A1079),$AN$2*$AH$2/(1+1/$A1079),$AM$2*SQRT(Sum_Sq(AF1079,1/($X$2*AD$8*(1+AC$1017+AF1079/AE1079))))/SQRT(Sum_Sq($X$2*AF1079*AD$8,1)),                   $AQ$2*SQRT(Sum_Sq($AH$2/(1+1/$A1079)+AF1079*( 1/(AC$1017+1+AF1079/AE1079)-1)/(1+($X$2*AF1079*AD$8)^2), (AF1079^2*AD$8*$X$2+1/($X$2*AD$8*(AC$1017+1+AF1079/AE1079           )))/(1+($X$2*AF1079*AD$8)^2))),           V_rtHz(AE1079)/($X$2*AD$8*(AE1079*AC$1017+AE1079+AF1079)),V_rtHz(AF1079)*SQRT(Sum_Sq(AE1079*AD$8*$X$2*AC$1017,1))/($X$2*AD$8*(AE1079*AC$1017+AE1079+AF1079))))/SQRT(Sum_Sq(1/(1+$A1079)+$AC$2/$I$2-1/(1+(1+AF1079/AE1079)/AC$1017),$X$2/$I$2)),IF(AF1080&lt;0,"A",AC1080))</f>
        <v>6.8959343242354649E-6</v>
      </c>
      <c r="AE1079" s="13">
        <f t="shared" si="278"/>
        <v>19466.873211328864</v>
      </c>
      <c r="AF1079" s="12">
        <f t="shared" si="302"/>
        <v>159853.14331196557</v>
      </c>
      <c r="AG1079" s="13"/>
      <c r="AH1079" s="13">
        <f>IF(AK1079&gt;0,SQRT(Sum_Sq($AI$2,V_rtHz($AH$2)/(1+1/$A1079),V_rtHz($AH$2*$A1079)/(1+$A1079),$AN$2*$AH$2/(1+1/$A1079),$AM$2*SQRT(Sum_Sq(AK1079,1/($X$2*AI$8*(1+AH$1017+AK1079/AJ1079))))/SQRT(Sum_Sq($X$2*AK1079*AI$8,1)),                   $AQ$2*SQRT(Sum_Sq($AH$2/(1+1/$A1079)+AK1079*( 1/(AH$1017+1+AK1079/AJ1079)-1)/(1+($X$2*AK1079*AI$8)^2), (AK1079^2*AI$8*$X$2+1/($X$2*AI$8*(AH$1017+1+AK1079/AJ1079           )))/(1+($X$2*AK1079*AI$8)^2))),           V_rtHz(AJ1079)/($X$2*AI$8*(AJ1079*AH$1017+AJ1079+AK1079)),V_rtHz(AK1079)*SQRT(Sum_Sq(AJ1079*AI$8*$X$2*AH$1017,1))/($X$2*AI$8*(AJ1079*AH$1017+AJ1079+AK1079))))/SQRT(Sum_Sq(1/(1+$A1079)+$AC$2/$I$2-1/(1+(1+AK1079/AJ1079)/AH$1017),$X$2/$I$2)),IF(AK1080&lt;0,"A",AH1080))</f>
        <v>1.1616642532557554E-5</v>
      </c>
      <c r="AI1079" s="13"/>
      <c r="AJ1079" s="13">
        <f t="shared" si="279"/>
        <v>17924.778577196186</v>
      </c>
      <c r="AK1079" s="12">
        <f t="shared" si="303"/>
        <v>548988.92241333076</v>
      </c>
      <c r="AM1079" s="13">
        <f>IF(AP1079&gt;0,SQRT(Sum_Sq($AI$2,V_rtHz($AH$2)/(1+1/$A1079),V_rtHz($AH$2*$A1079)/(1+$A1079),$AN$2*$AH$2/(1+1/$A1079),$AM$2*SQRT(Sum_Sq(AP1079,1/($X$2*AN$8*(1+AM$1017+AP1079/AO1079))))/SQRT(Sum_Sq($X$2*AP1079*AN$8,1)),                   $AQ$2*SQRT(Sum_Sq($AH$2/(1+1/$A1079)+AP1079*( 1/(AM$1017+1+AP1079/AO1079)-1)/(1+($X$2*AP1079*AN$8)^2), (AP1079^2*AN$8*$X$2+1/($X$2*AN$8*(AM$1017+1+AP1079/AO1079           )))/(1+($X$2*AP1079*AN$8)^2))),           V_rtHz(AO1079)/($X$2*AN$8*(AO1079*AM$1017+AO1079+AP1079)),V_rtHz(AP1079)*SQRT(Sum_Sq(AO1079*AN$8*$X$2*AM$1017,1))/($X$2*AN$8*(AO1079*AM$1017+AO1079+AP1079))))/SQRT(Sum_Sq(1/(1+$A1079)+$AC$2/$I$2-1/(1+(1+AP1079/AO1079)/AM$1017),$X$2/$I$2)),IF(AP1080&lt;0,"A",AM1080))</f>
        <v>2.0354565315538029E-5</v>
      </c>
      <c r="AO1079" s="13">
        <f t="shared" si="280"/>
        <v>17530.609734139369</v>
      </c>
      <c r="AP1079" s="12">
        <f t="shared" si="304"/>
        <v>1775089.9258377601</v>
      </c>
      <c r="AR1079" s="13">
        <f t="shared" si="281"/>
        <v>69887291.180198371</v>
      </c>
      <c r="AS1079" s="13">
        <f t="shared" si="282"/>
        <v>-1.3197960632658549E-5</v>
      </c>
      <c r="AV1079" s="13"/>
      <c r="AW1079" s="13">
        <f t="shared" si="283"/>
        <v>39300511.936236553</v>
      </c>
      <c r="AX1079" s="13">
        <f t="shared" si="284"/>
        <v>-4.1738463980146207E-5</v>
      </c>
      <c r="AZ1079" s="13"/>
      <c r="BA1079" s="13"/>
      <c r="BB1079" s="13">
        <f t="shared" si="285"/>
        <v>22100301.962882396</v>
      </c>
      <c r="BC1079" s="13">
        <f t="shared" si="286"/>
        <v>-1.3201709942166077E-4</v>
      </c>
      <c r="BD1079" s="13"/>
      <c r="BE1079" s="13"/>
      <c r="BG1079" s="13">
        <f t="shared" si="287"/>
        <v>12427913.092914158</v>
      </c>
      <c r="BH1079" s="13">
        <f t="shared" si="288"/>
        <v>-4.1775985242532566E-4</v>
      </c>
      <c r="BI1079" s="13"/>
      <c r="BL1079" s="13">
        <f t="shared" si="289"/>
        <v>6988729.1180198397</v>
      </c>
      <c r="BM1079" s="13">
        <f t="shared" si="290"/>
        <v>-1.323932053347712E-3</v>
      </c>
      <c r="BP1079" s="13"/>
      <c r="BQ1079" s="13">
        <f t="shared" si="291"/>
        <v>99.633300000000006</v>
      </c>
      <c r="BR1079" s="13">
        <f t="shared" si="292"/>
        <v>108.98999999999998</v>
      </c>
      <c r="BT1079" s="13"/>
      <c r="BU1079" s="13"/>
      <c r="BV1079" s="13">
        <f t="shared" si="293"/>
        <v>31.50681587988543</v>
      </c>
      <c r="BW1079" s="13">
        <f t="shared" si="294"/>
        <v>344.65664218175147</v>
      </c>
      <c r="CA1079" s="13">
        <f t="shared" si="295"/>
        <v>9.9633299999999991</v>
      </c>
      <c r="CB1079" s="13">
        <f t="shared" si="296"/>
        <v>1089.9000000000001</v>
      </c>
    </row>
    <row r="1080" spans="1:80" x14ac:dyDescent="0.3">
      <c r="A1080" s="13">
        <f t="shared" si="272"/>
        <v>2.4888573182823914E-5</v>
      </c>
      <c r="C1080" s="13" t="str">
        <f>IF(F1080&gt;0,SQRT(Sum_Sq($AI$2,V_rtHz($AH$2)/(1+1/$A1080),V_rtHz($AH$2*$A1080)/(1+$A1080),$AN$2*$AH$2/(1+1/$A1080),$AM$2*SQRT(Sum_Sq(F1080,1/($X$2*D$8*(1+C$1017+F1080/E1080))))/SQRT(Sum_Sq($X$2*F1080*D$8,1)),                   $AQ$2*SQRT(Sum_Sq($AH$2/(1+1/$A1080)+F1080*( 1/(C$1017+1+F1080/E1080)-1)/(1+($X$2*F1080*D$8)^2), (F1080^2*D$8*$X$2+1/($X$2*D$8*(C$1017+1+F1080/E1080           )))/(1+($X$2*F1080*D$8)^2))),           V_rtHz(E1080)/($X$2*D$8*(E1080*C$1017+E1080+F1080)),V_rtHz(F1080)*SQRT(Sum_Sq(E1080*D$8*$X$2*C$1017,1))/($X$2*D$8*(E1080*C$1017+E1080+F1080))))/SQRT(Sum_Sq(1/(1+$A1080)+$AC$2/$I$2-1/(1+(1+F1080/E1080)/C$1017),$X$2/$I$2)),IF(F1081&lt;0,"A",C1081))</f>
        <v>A</v>
      </c>
      <c r="E1080" s="13">
        <f t="shared" si="273"/>
        <v>-1</v>
      </c>
      <c r="F1080" s="12">
        <f t="shared" si="297"/>
        <v>-2</v>
      </c>
      <c r="H1080" s="13" t="str">
        <f>IF(K1080&gt;0,SQRT(Sum_Sq($AI$2,V_rtHz($AH$2)/(1+1/$A1080),V_rtHz($AH$2*$A1080)/(1+$A1080),$AN$2*$AH$2/(1+1/$A1080),$AM$2*SQRT(Sum_Sq(K1080,1/($X$2*I$8*(1+H$1017+K1080/J1080))))/SQRT(Sum_Sq($X$2*K1080*I$8,1)),                   $AQ$2*SQRT(Sum_Sq($AH$2/(1+1/$A1080)+K1080*( 1/(H$1017+1+K1080/J1080)-1)/(1+($X$2*K1080*I$8)^2), (K1080^2*I$8*$X$2+1/($X$2*I$8*(H$1017+1+K1080/J1080           )))/(1+($X$2*K1080*I$8)^2))),           V_rtHz(J1080)/($X$2*I$8*(J1080*H$1017+J1080+K1080)),V_rtHz(K1080)*SQRT(Sum_Sq(J1080*I$8*$X$2*H$1017,1))/($X$2*I$8*(J1080*H$1017+J1080+K1080))))/SQRT(Sum_Sq(1/(1+$A1080)+$AC$2/$I$2-1/(1+(1+K1080/J1080)/H$1017),$X$2/$I$2)),IF(K1081&lt;0,"A",H1081))</f>
        <v>A</v>
      </c>
      <c r="J1080" s="13">
        <f t="shared" si="274"/>
        <v>-1</v>
      </c>
      <c r="K1080" s="12">
        <f t="shared" si="298"/>
        <v>-2</v>
      </c>
      <c r="M1080" s="13" t="str">
        <f>IF(P1080&gt;0,SQRT(Sum_Sq($AI$2,V_rtHz($AH$2)/(1+1/$A1080),V_rtHz($AH$2*$A1080)/(1+$A1080),$AN$2*$AH$2/(1+1/$A1080),$AM$2*SQRT(Sum_Sq(P1080,1/($X$2*N$8*(1+M$1017+P1080/O1080))))/SQRT(Sum_Sq($X$2*P1080*N$8,1)),                   $AQ$2*SQRT(Sum_Sq($AH$2/(1+1/$A1080)+P1080*( 1/(M$1017+1+P1080/O1080)-1)/(1+($X$2*P1080*N$8)^2), (P1080^2*N$8*$X$2+1/($X$2*N$8*(M$1017+1+P1080/O1080           )))/(1+($X$2*P1080*N$8)^2))),           V_rtHz(O1080)/($X$2*N$8*(O1080*M$1017+O1080+P1080)),V_rtHz(P1080)*SQRT(Sum_Sq(O1080*N$8*$X$2*M$1017,1))/($X$2*N$8*(O1080*M$1017+O1080+P1080))))/SQRT(Sum_Sq(1/(1+$A1080)+$AC$2/$I$2-1/(1+(1+P1080/O1080)/M$1017),$X$2/$I$2)),IF(P1081&lt;0,"A",M1081))</f>
        <v>A</v>
      </c>
      <c r="O1080" s="13">
        <f t="shared" si="275"/>
        <v>-1</v>
      </c>
      <c r="P1080" s="12">
        <f t="shared" si="299"/>
        <v>-2</v>
      </c>
      <c r="R1080" s="13" t="str">
        <f>IF(U1080&gt;0,SQRT(Sum_Sq($AI$2,V_rtHz($AH$2)/(1+1/$A1080),V_rtHz($AH$2*$A1080)/(1+$A1080),$AN$2*$AH$2/(1+1/$A1080),$AM$2*SQRT(Sum_Sq(U1080,1/($X$2*S$8*(1+R$1017+U1080/T1080))))/SQRT(Sum_Sq($X$2*U1080*S$8,1)),                   $AQ$2*SQRT(Sum_Sq($AH$2/(1+1/$A1080)+U1080*( 1/(R$1017+1+U1080/T1080)-1)/(1+($X$2*U1080*S$8)^2), (U1080^2*S$8*$X$2+1/($X$2*S$8*(R$1017+1+U1080/T1080           )))/(1+($X$2*U1080*S$8)^2))),           V_rtHz(T1080)/($X$2*S$8*(T1080*R$1017+T1080+U1080)),V_rtHz(U1080)*SQRT(Sum_Sq(T1080*S$8*$X$2*R$1017,1))/($X$2*S$8*(T1080*R$1017+T1080+U1080))))/SQRT(Sum_Sq(1/(1+$A1080)+$AC$2/$I$2-1/(1+(1+U1080/T1080)/R$1017),$X$2/$I$2)),IF(U1081&lt;0,"A",R1081))</f>
        <v>A</v>
      </c>
      <c r="T1080" s="13">
        <f t="shared" si="276"/>
        <v>-1</v>
      </c>
      <c r="U1080" s="12">
        <f t="shared" si="300"/>
        <v>-2</v>
      </c>
      <c r="X1080" s="13" t="str">
        <f>IF(AA1080&gt;0,SQRT(Sum_Sq($AI$2,V_rtHz($AH$2)/(1+1/$A1080),V_rtHz($AH$2*$A1080)/(1+$A1080),$AN$2*$AH$2/(1+1/$A1080),$AM$2*SQRT(Sum_Sq(AA1080,1/($X$2*Y$8*(1+X$1017+AA1080/Z1080))))/SQRT(Sum_Sq($X$2*AA1080*Y$8,1)),                   $AQ$2*SQRT(Sum_Sq($AH$2/(1+1/$A1080)+AA1080*( 1/(X$1017+1+AA1080/Z1080)-1)/(1+($X$2*AA1080*Y$8)^2), (AA1080^2*Y$8*$X$2+1/($X$2*Y$8*(X$1017+1+AA1080/Z1080           )))/(1+($X$2*AA1080*Y$8)^2))),           V_rtHz(Z1080)/($X$2*Y$8*(Z1080*X$1017+Z1080+AA1080)),V_rtHz(AA1080)*SQRT(Sum_Sq(Z1080*Y$8*$X$2*X$1017,1))/($X$2*Y$8*(Z1080*X$1017+Z1080+AA1080))))/SQRT(Sum_Sq(1/(1+$A1080)+$AC$2/$I$2-1/(1+(1+AA1080/Z1080)/X$1017),$X$2/$I$2)),IF(AA1081&lt;0,"A",X1081))</f>
        <v>A</v>
      </c>
      <c r="Z1080" s="13">
        <f t="shared" si="277"/>
        <v>-1</v>
      </c>
      <c r="AA1080" s="12">
        <f t="shared" si="301"/>
        <v>-2</v>
      </c>
      <c r="AC1080" s="13">
        <f>IF(AF1080&gt;0,SQRT(Sum_Sq($AI$2,V_rtHz($AH$2)/(1+1/$A1080),V_rtHz($AH$2*$A1080)/(1+$A1080),$AN$2*$AH$2/(1+1/$A1080),$AM$2*SQRT(Sum_Sq(AF1080,1/($X$2*AD$8*(1+AC$1017+AF1080/AE1080))))/SQRT(Sum_Sq($X$2*AF1080*AD$8,1)),                   $AQ$2*SQRT(Sum_Sq($AH$2/(1+1/$A1080)+AF1080*( 1/(AC$1017+1+AF1080/AE1080)-1)/(1+($X$2*AF1080*AD$8)^2), (AF1080^2*AD$8*$X$2+1/($X$2*AD$8*(AC$1017+1+AF1080/AE1080           )))/(1+($X$2*AF1080*AD$8)^2))),           V_rtHz(AE1080)/($X$2*AD$8*(AE1080*AC$1017+AE1080+AF1080)),V_rtHz(AF1080)*SQRT(Sum_Sq(AE1080*AD$8*$X$2*AC$1017,1))/($X$2*AD$8*(AE1080*AC$1017+AE1080+AF1080))))/SQRT(Sum_Sq(1/(1+$A1080)+$AC$2/$I$2-1/(1+(1+AF1080/AE1080)/AC$1017),$X$2/$I$2)),IF(AF1081&lt;0,"A",AC1081))</f>
        <v>6.8957350023044724E-6</v>
      </c>
      <c r="AE1080" s="13">
        <f t="shared" si="278"/>
        <v>19465.753845697014</v>
      </c>
      <c r="AF1080" s="12">
        <f t="shared" si="302"/>
        <v>159862.33556396799</v>
      </c>
      <c r="AG1080" s="13"/>
      <c r="AH1080" s="13">
        <f>IF(AK1080&gt;0,SQRT(Sum_Sq($AI$2,V_rtHz($AH$2)/(1+1/$A1080),V_rtHz($AH$2*$A1080)/(1+$A1080),$AN$2*$AH$2/(1+1/$A1080),$AM$2*SQRT(Sum_Sq(AK1080,1/($X$2*AI$8*(1+AH$1017+AK1080/AJ1080))))/SQRT(Sum_Sq($X$2*AK1080*AI$8,1)),                   $AQ$2*SQRT(Sum_Sq($AH$2/(1+1/$A1080)+AK1080*( 1/(AH$1017+1+AK1080/AJ1080)-1)/(1+($X$2*AK1080*AI$8)^2), (AK1080^2*AI$8*$X$2+1/($X$2*AI$8*(AH$1017+1+AK1080/AJ1080           )))/(1+($X$2*AK1080*AI$8)^2))),           V_rtHz(AJ1080)/($X$2*AI$8*(AJ1080*AH$1017+AJ1080+AK1080)),V_rtHz(AK1080)*SQRT(Sum_Sq(AJ1080*AI$8*$X$2*AH$1017,1))/($X$2*AI$8*(AJ1080*AH$1017+AJ1080+AK1080))))/SQRT(Sum_Sq(1/(1+$A1080)+$AC$2/$I$2-1/(1+(1+AK1080/AJ1080)/AH$1017),$X$2/$I$2)),IF(AK1081&lt;0,"A",AH1081))</f>
        <v>1.1616391814579324E-5</v>
      </c>
      <c r="AI1080" s="13"/>
      <c r="AJ1080" s="13">
        <f t="shared" si="279"/>
        <v>17923.984445259364</v>
      </c>
      <c r="AK1080" s="12">
        <f t="shared" si="303"/>
        <v>549013.24566788296</v>
      </c>
      <c r="AM1080" s="13">
        <f>IF(AP1080&gt;0,SQRT(Sum_Sq($AI$2,V_rtHz($AH$2)/(1+1/$A1080),V_rtHz($AH$2*$A1080)/(1+$A1080),$AN$2*$AH$2/(1+1/$A1080),$AM$2*SQRT(Sum_Sq(AP1080,1/($X$2*AN$8*(1+AM$1017+AP1080/AO1080))))/SQRT(Sum_Sq($X$2*AP1080*AN$8,1)),                   $AQ$2*SQRT(Sum_Sq($AH$2/(1+1/$A1080)+AP1080*( 1/(AM$1017+1+AP1080/AO1080)-1)/(1+($X$2*AP1080*AN$8)^2), (AP1080^2*AN$8*$X$2+1/($X$2*AN$8*(AM$1017+1+AP1080/AO1080           )))/(1+($X$2*AP1080*AN$8)^2))),           V_rtHz(AO1080)/($X$2*AN$8*(AO1080*AM$1017+AO1080+AP1080)),V_rtHz(AP1080)*SQRT(Sum_Sq(AO1080*AN$8*$X$2*AM$1017,1))/($X$2*AN$8*(AO1080*AM$1017+AO1080+AP1080))))/SQRT(Sum_Sq(1/(1+$A1080)+$AC$2/$I$2-1/(1+(1+AP1080/AO1080)/AM$1017),$X$2/$I$2)),IF(AP1081&lt;0,"A",AM1081))</f>
        <v>2.0354158609406342E-5</v>
      </c>
      <c r="AO1080" s="13">
        <f t="shared" si="280"/>
        <v>17529.88377918032</v>
      </c>
      <c r="AP1080" s="12">
        <f t="shared" si="304"/>
        <v>1775163.4366123124</v>
      </c>
      <c r="AR1080" s="13">
        <f t="shared" si="281"/>
        <v>69887291.180198371</v>
      </c>
      <c r="AS1080" s="13">
        <f t="shared" si="282"/>
        <v>-1.319796642635863E-5</v>
      </c>
      <c r="AV1080" s="13"/>
      <c r="AW1080" s="13">
        <f t="shared" si="283"/>
        <v>39300511.936236553</v>
      </c>
      <c r="AX1080" s="13">
        <f t="shared" si="284"/>
        <v>-4.1738521925109149E-5</v>
      </c>
      <c r="AZ1080" s="13"/>
      <c r="BA1080" s="13"/>
      <c r="BB1080" s="13">
        <f t="shared" si="285"/>
        <v>22100301.962882396</v>
      </c>
      <c r="BC1080" s="13">
        <f t="shared" si="286"/>
        <v>-1.3201767912318413E-4</v>
      </c>
      <c r="BD1080" s="13"/>
      <c r="BE1080" s="13"/>
      <c r="BG1080" s="13">
        <f t="shared" si="287"/>
        <v>12427913.092914158</v>
      </c>
      <c r="BH1080" s="13">
        <f t="shared" si="288"/>
        <v>-4.1776565741696208E-4</v>
      </c>
      <c r="BI1080" s="13"/>
      <c r="BL1080" s="13">
        <f t="shared" si="289"/>
        <v>6988729.1180198397</v>
      </c>
      <c r="BM1080" s="13">
        <f t="shared" si="290"/>
        <v>-1.3239903565864307E-3</v>
      </c>
      <c r="BP1080" s="13"/>
      <c r="BQ1080" s="13">
        <f t="shared" si="291"/>
        <v>99.633300000000006</v>
      </c>
      <c r="BR1080" s="13">
        <f t="shared" si="292"/>
        <v>108.99</v>
      </c>
      <c r="BT1080" s="13"/>
      <c r="BU1080" s="13"/>
      <c r="BV1080" s="13">
        <f t="shared" si="293"/>
        <v>31.50681587988543</v>
      </c>
      <c r="BW1080" s="13">
        <f t="shared" si="294"/>
        <v>344.65664218175152</v>
      </c>
      <c r="CA1080" s="13">
        <f t="shared" si="295"/>
        <v>9.9633299999999991</v>
      </c>
      <c r="CB1080" s="13">
        <f t="shared" si="296"/>
        <v>1089.9000000000001</v>
      </c>
    </row>
    <row r="1081" spans="1:80" x14ac:dyDescent="0.3">
      <c r="A1081" s="13">
        <f t="shared" si="272"/>
        <v>2.5234807724805751E-5</v>
      </c>
      <c r="C1081" s="13" t="str">
        <f>IF(F1081&gt;0,SQRT(Sum_Sq($AI$2,V_rtHz($AH$2)/(1+1/$A1081),V_rtHz($AH$2*$A1081)/(1+$A1081),$AN$2*$AH$2/(1+1/$A1081),$AM$2*SQRT(Sum_Sq(F1081,1/($X$2*D$8*(1+C$1017+F1081/E1081))))/SQRT(Sum_Sq($X$2*F1081*D$8,1)),                   $AQ$2*SQRT(Sum_Sq($AH$2/(1+1/$A1081)+F1081*( 1/(C$1017+1+F1081/E1081)-1)/(1+($X$2*F1081*D$8)^2), (F1081^2*D$8*$X$2+1/($X$2*D$8*(C$1017+1+F1081/E1081           )))/(1+($X$2*F1081*D$8)^2))),           V_rtHz(E1081)/($X$2*D$8*(E1081*C$1017+E1081+F1081)),V_rtHz(F1081)*SQRT(Sum_Sq(E1081*D$8*$X$2*C$1017,1))/($X$2*D$8*(E1081*C$1017+E1081+F1081))))/SQRT(Sum_Sq(1/(1+$A1081)+$AC$2/$I$2-1/(1+(1+F1081/E1081)/C$1017),$X$2/$I$2)),IF(F1082&lt;0,"A",C1082))</f>
        <v>A</v>
      </c>
      <c r="E1081" s="13">
        <f t="shared" si="273"/>
        <v>-1</v>
      </c>
      <c r="F1081" s="12">
        <f t="shared" si="297"/>
        <v>-2</v>
      </c>
      <c r="H1081" s="13" t="str">
        <f>IF(K1081&gt;0,SQRT(Sum_Sq($AI$2,V_rtHz($AH$2)/(1+1/$A1081),V_rtHz($AH$2*$A1081)/(1+$A1081),$AN$2*$AH$2/(1+1/$A1081),$AM$2*SQRT(Sum_Sq(K1081,1/($X$2*I$8*(1+H$1017+K1081/J1081))))/SQRT(Sum_Sq($X$2*K1081*I$8,1)),                   $AQ$2*SQRT(Sum_Sq($AH$2/(1+1/$A1081)+K1081*( 1/(H$1017+1+K1081/J1081)-1)/(1+($X$2*K1081*I$8)^2), (K1081^2*I$8*$X$2+1/($X$2*I$8*(H$1017+1+K1081/J1081           )))/(1+($X$2*K1081*I$8)^2))),           V_rtHz(J1081)/($X$2*I$8*(J1081*H$1017+J1081+K1081)),V_rtHz(K1081)*SQRT(Sum_Sq(J1081*I$8*$X$2*H$1017,1))/($X$2*I$8*(J1081*H$1017+J1081+K1081))))/SQRT(Sum_Sq(1/(1+$A1081)+$AC$2/$I$2-1/(1+(1+K1081/J1081)/H$1017),$X$2/$I$2)),IF(K1082&lt;0,"A",H1082))</f>
        <v>A</v>
      </c>
      <c r="J1081" s="13">
        <f t="shared" si="274"/>
        <v>-1</v>
      </c>
      <c r="K1081" s="12">
        <f t="shared" si="298"/>
        <v>-2</v>
      </c>
      <c r="M1081" s="13" t="str">
        <f>IF(P1081&gt;0,SQRT(Sum_Sq($AI$2,V_rtHz($AH$2)/(1+1/$A1081),V_rtHz($AH$2*$A1081)/(1+$A1081),$AN$2*$AH$2/(1+1/$A1081),$AM$2*SQRT(Sum_Sq(P1081,1/($X$2*N$8*(1+M$1017+P1081/O1081))))/SQRT(Sum_Sq($X$2*P1081*N$8,1)),                   $AQ$2*SQRT(Sum_Sq($AH$2/(1+1/$A1081)+P1081*( 1/(M$1017+1+P1081/O1081)-1)/(1+($X$2*P1081*N$8)^2), (P1081^2*N$8*$X$2+1/($X$2*N$8*(M$1017+1+P1081/O1081           )))/(1+($X$2*P1081*N$8)^2))),           V_rtHz(O1081)/($X$2*N$8*(O1081*M$1017+O1081+P1081)),V_rtHz(P1081)*SQRT(Sum_Sq(O1081*N$8*$X$2*M$1017,1))/($X$2*N$8*(O1081*M$1017+O1081+P1081))))/SQRT(Sum_Sq(1/(1+$A1081)+$AC$2/$I$2-1/(1+(1+P1081/O1081)/M$1017),$X$2/$I$2)),IF(P1082&lt;0,"A",M1082))</f>
        <v>A</v>
      </c>
      <c r="O1081" s="13">
        <f t="shared" si="275"/>
        <v>-1</v>
      </c>
      <c r="P1081" s="12">
        <f t="shared" si="299"/>
        <v>-2</v>
      </c>
      <c r="R1081" s="13" t="str">
        <f>IF(U1081&gt;0,SQRT(Sum_Sq($AI$2,V_rtHz($AH$2)/(1+1/$A1081),V_rtHz($AH$2*$A1081)/(1+$A1081),$AN$2*$AH$2/(1+1/$A1081),$AM$2*SQRT(Sum_Sq(U1081,1/($X$2*S$8*(1+R$1017+U1081/T1081))))/SQRT(Sum_Sq($X$2*U1081*S$8,1)),                   $AQ$2*SQRT(Sum_Sq($AH$2/(1+1/$A1081)+U1081*( 1/(R$1017+1+U1081/T1081)-1)/(1+($X$2*U1081*S$8)^2), (U1081^2*S$8*$X$2+1/($X$2*S$8*(R$1017+1+U1081/T1081           )))/(1+($X$2*U1081*S$8)^2))),           V_rtHz(T1081)/($X$2*S$8*(T1081*R$1017+T1081+U1081)),V_rtHz(U1081)*SQRT(Sum_Sq(T1081*S$8*$X$2*R$1017,1))/($X$2*S$8*(T1081*R$1017+T1081+U1081))))/SQRT(Sum_Sq(1/(1+$A1081)+$AC$2/$I$2-1/(1+(1+U1081/T1081)/R$1017),$X$2/$I$2)),IF(U1082&lt;0,"A",R1082))</f>
        <v>A</v>
      </c>
      <c r="T1081" s="13">
        <f t="shared" si="276"/>
        <v>-1</v>
      </c>
      <c r="U1081" s="12">
        <f t="shared" si="300"/>
        <v>-2</v>
      </c>
      <c r="X1081" s="13" t="str">
        <f>IF(AA1081&gt;0,SQRT(Sum_Sq($AI$2,V_rtHz($AH$2)/(1+1/$A1081),V_rtHz($AH$2*$A1081)/(1+$A1081),$AN$2*$AH$2/(1+1/$A1081),$AM$2*SQRT(Sum_Sq(AA1081,1/($X$2*Y$8*(1+X$1017+AA1081/Z1081))))/SQRT(Sum_Sq($X$2*AA1081*Y$8,1)),                   $AQ$2*SQRT(Sum_Sq($AH$2/(1+1/$A1081)+AA1081*( 1/(X$1017+1+AA1081/Z1081)-1)/(1+($X$2*AA1081*Y$8)^2), (AA1081^2*Y$8*$X$2+1/($X$2*Y$8*(X$1017+1+AA1081/Z1081           )))/(1+($X$2*AA1081*Y$8)^2))),           V_rtHz(Z1081)/($X$2*Y$8*(Z1081*X$1017+Z1081+AA1081)),V_rtHz(AA1081)*SQRT(Sum_Sq(Z1081*Y$8*$X$2*X$1017,1))/($X$2*Y$8*(Z1081*X$1017+Z1081+AA1081))))/SQRT(Sum_Sq(1/(1+$A1081)+$AC$2/$I$2-1/(1+(1+AA1081/Z1081)/X$1017),$X$2/$I$2)),IF(AA1082&lt;0,"A",X1082))</f>
        <v>A</v>
      </c>
      <c r="Z1081" s="13">
        <f t="shared" si="277"/>
        <v>-1</v>
      </c>
      <c r="AA1081" s="12">
        <f t="shared" si="301"/>
        <v>-2</v>
      </c>
      <c r="AC1081" s="13">
        <f>IF(AF1081&gt;0,SQRT(Sum_Sq($AI$2,V_rtHz($AH$2)/(1+1/$A1081),V_rtHz($AH$2*$A1081)/(1+$A1081),$AN$2*$AH$2/(1+1/$A1081),$AM$2*SQRT(Sum_Sq(AF1081,1/($X$2*AD$8*(1+AC$1017+AF1081/AE1081))))/SQRT(Sum_Sq($X$2*AF1081*AD$8,1)),                   $AQ$2*SQRT(Sum_Sq($AH$2/(1+1/$A1081)+AF1081*( 1/(AC$1017+1+AF1081/AE1081)-1)/(1+($X$2*AF1081*AD$8)^2), (AF1081^2*AD$8*$X$2+1/($X$2*AD$8*(AC$1017+1+AF1081/AE1081           )))/(1+($X$2*AF1081*AD$8)^2))),           V_rtHz(AE1081)/($X$2*AD$8*(AE1081*AC$1017+AE1081+AF1081)),V_rtHz(AF1081)*SQRT(Sum_Sq(AE1081*AD$8*$X$2*AC$1017,1))/($X$2*AD$8*(AE1081*AC$1017+AE1081+AF1081))))/SQRT(Sum_Sq(1/(1+$A1081)+$AC$2/$I$2-1/(1+(1+AF1081/AE1081)/AC$1017),$X$2/$I$2)),IF(AF1082&lt;0,"A",AC1082))</f>
        <v>6.8955329527301462E-6</v>
      </c>
      <c r="AE1081" s="13">
        <f t="shared" si="278"/>
        <v>19464.619188536046</v>
      </c>
      <c r="AF1081" s="12">
        <f t="shared" si="302"/>
        <v>159871.65446931412</v>
      </c>
      <c r="AG1081" s="13"/>
      <c r="AH1081" s="13">
        <f>IF(AK1081&gt;0,SQRT(Sum_Sq($AI$2,V_rtHz($AH$2)/(1+1/$A1081),V_rtHz($AH$2*$A1081)/(1+$A1081),$AN$2*$AH$2/(1+1/$A1081),$AM$2*SQRT(Sum_Sq(AK1081,1/($X$2*AI$8*(1+AH$1017+AK1081/AJ1081))))/SQRT(Sum_Sq($X$2*AK1081*AI$8,1)),                   $AQ$2*SQRT(Sum_Sq($AH$2/(1+1/$A1081)+AK1081*( 1/(AH$1017+1+AK1081/AJ1081)-1)/(1+($X$2*AK1081*AI$8)^2), (AK1081^2*AI$8*$X$2+1/($X$2*AI$8*(AH$1017+1+AK1081/AJ1081           )))/(1+($X$2*AK1081*AI$8)^2))),           V_rtHz(AJ1081)/($X$2*AI$8*(AJ1081*AH$1017+AJ1081+AK1081)),V_rtHz(AK1081)*SQRT(Sum_Sq(AJ1081*AI$8*$X$2*AH$1017,1))/($X$2*AI$8*(AJ1081*AH$1017+AJ1081+AK1081))))/SQRT(Sum_Sq(1/(1+$A1081)+$AC$2/$I$2-1/(1+(1+AK1081/AJ1081)/AH$1017),$X$2/$I$2)),IF(AK1082&lt;0,"A",AH1082))</f>
        <v>1.1616137649955607E-5</v>
      </c>
      <c r="AI1081" s="13"/>
      <c r="AJ1081" s="13">
        <f t="shared" si="279"/>
        <v>17923.179411693476</v>
      </c>
      <c r="AK1081" s="12">
        <f t="shared" si="303"/>
        <v>549037.90502550732</v>
      </c>
      <c r="AM1081" s="13">
        <f>IF(AP1081&gt;0,SQRT(Sum_Sq($AI$2,V_rtHz($AH$2)/(1+1/$A1081),V_rtHz($AH$2*$A1081)/(1+$A1081),$AN$2*$AH$2/(1+1/$A1081),$AM$2*SQRT(Sum_Sq(AP1081,1/($X$2*AN$8*(1+AM$1017+AP1081/AO1081))))/SQRT(Sum_Sq($X$2*AP1081*AN$8,1)),                   $AQ$2*SQRT(Sum_Sq($AH$2/(1+1/$A1081)+AP1081*( 1/(AM$1017+1+AP1081/AO1081)-1)/(1+($X$2*AP1081*AN$8)^2), (AP1081^2*AN$8*$X$2+1/($X$2*AN$8*(AM$1017+1+AP1081/AO1081           )))/(1+($X$2*AP1081*AN$8)^2))),           V_rtHz(AO1081)/($X$2*AN$8*(AO1081*AM$1017+AO1081+AP1081)),V_rtHz(AP1081)*SQRT(Sum_Sq(AO1081*AN$8*$X$2*AM$1017,1))/($X$2*AN$8*(AO1081*AM$1017+AO1081+AP1081))))/SQRT(Sum_Sq(1/(1+$A1081)+$AC$2/$I$2-1/(1+(1+AP1081/AO1081)/AM$1017),$X$2/$I$2)),IF(AP1082&lt;0,"A",AM1082))</f>
        <v>2.0353746306946878E-5</v>
      </c>
      <c r="AO1081" s="13">
        <f t="shared" si="280"/>
        <v>17529.147848361496</v>
      </c>
      <c r="AP1081" s="12">
        <f t="shared" si="304"/>
        <v>1775237.963765187</v>
      </c>
      <c r="AR1081" s="13">
        <f t="shared" si="281"/>
        <v>69887291.180198371</v>
      </c>
      <c r="AS1081" s="13">
        <f t="shared" si="282"/>
        <v>-1.3197972300662296E-5</v>
      </c>
      <c r="AV1081" s="13"/>
      <c r="AW1081" s="13">
        <f t="shared" si="283"/>
        <v>39300511.936236553</v>
      </c>
      <c r="AX1081" s="13">
        <f t="shared" si="284"/>
        <v>-4.1738580676331094E-5</v>
      </c>
      <c r="AZ1081" s="13"/>
      <c r="BA1081" s="13"/>
      <c r="BB1081" s="13">
        <f t="shared" si="285"/>
        <v>22100301.962882396</v>
      </c>
      <c r="BC1081" s="13">
        <f t="shared" si="286"/>
        <v>-1.3201826689435682E-4</v>
      </c>
      <c r="BD1081" s="13"/>
      <c r="BE1081" s="13"/>
      <c r="BG1081" s="13">
        <f t="shared" si="287"/>
        <v>12427913.092914158</v>
      </c>
      <c r="BH1081" s="13">
        <f t="shared" si="288"/>
        <v>-4.1777154332878745E-4</v>
      </c>
      <c r="BI1081" s="13"/>
      <c r="BL1081" s="13">
        <f t="shared" si="289"/>
        <v>6988729.1180198397</v>
      </c>
      <c r="BM1081" s="13">
        <f t="shared" si="290"/>
        <v>-1.3240494761469876E-3</v>
      </c>
      <c r="BP1081" s="13"/>
      <c r="BQ1081" s="13">
        <f t="shared" si="291"/>
        <v>99.633300000000006</v>
      </c>
      <c r="BR1081" s="13">
        <f t="shared" si="292"/>
        <v>108.98999999999997</v>
      </c>
      <c r="BT1081" s="13"/>
      <c r="BU1081" s="13"/>
      <c r="BV1081" s="13">
        <f t="shared" si="293"/>
        <v>31.50681587988543</v>
      </c>
      <c r="BW1081" s="13">
        <f t="shared" si="294"/>
        <v>344.65664218175152</v>
      </c>
      <c r="CA1081" s="13">
        <f t="shared" si="295"/>
        <v>9.9633299999999974</v>
      </c>
      <c r="CB1081" s="13">
        <f t="shared" si="296"/>
        <v>1089.9000000000001</v>
      </c>
    </row>
    <row r="1082" spans="1:80" x14ac:dyDescent="0.3">
      <c r="A1082" s="13">
        <f t="shared" si="272"/>
        <v>2.5585858869056455E-5</v>
      </c>
      <c r="C1082" s="13" t="str">
        <f>IF(F1082&gt;0,SQRT(Sum_Sq($AI$2,V_rtHz($AH$2)/(1+1/$A1082),V_rtHz($AH$2*$A1082)/(1+$A1082),$AN$2*$AH$2/(1+1/$A1082),$AM$2*SQRT(Sum_Sq(F1082,1/($X$2*D$8*(1+C$1017+F1082/E1082))))/SQRT(Sum_Sq($X$2*F1082*D$8,1)),                   $AQ$2*SQRT(Sum_Sq($AH$2/(1+1/$A1082)+F1082*( 1/(C$1017+1+F1082/E1082)-1)/(1+($X$2*F1082*D$8)^2), (F1082^2*D$8*$X$2+1/($X$2*D$8*(C$1017+1+F1082/E1082           )))/(1+($X$2*F1082*D$8)^2))),           V_rtHz(E1082)/($X$2*D$8*(E1082*C$1017+E1082+F1082)),V_rtHz(F1082)*SQRT(Sum_Sq(E1082*D$8*$X$2*C$1017,1))/($X$2*D$8*(E1082*C$1017+E1082+F1082))))/SQRT(Sum_Sq(1/(1+$A1082)+$AC$2/$I$2-1/(1+(1+F1082/E1082)/C$1017),$X$2/$I$2)),IF(F1083&lt;0,"A",C1083))</f>
        <v>A</v>
      </c>
      <c r="E1082" s="13">
        <f t="shared" si="273"/>
        <v>-1</v>
      </c>
      <c r="F1082" s="12">
        <f t="shared" si="297"/>
        <v>-2</v>
      </c>
      <c r="H1082" s="13" t="str">
        <f>IF(K1082&gt;0,SQRT(Sum_Sq($AI$2,V_rtHz($AH$2)/(1+1/$A1082),V_rtHz($AH$2*$A1082)/(1+$A1082),$AN$2*$AH$2/(1+1/$A1082),$AM$2*SQRT(Sum_Sq(K1082,1/($X$2*I$8*(1+H$1017+K1082/J1082))))/SQRT(Sum_Sq($X$2*K1082*I$8,1)),                   $AQ$2*SQRT(Sum_Sq($AH$2/(1+1/$A1082)+K1082*( 1/(H$1017+1+K1082/J1082)-1)/(1+($X$2*K1082*I$8)^2), (K1082^2*I$8*$X$2+1/($X$2*I$8*(H$1017+1+K1082/J1082           )))/(1+($X$2*K1082*I$8)^2))),           V_rtHz(J1082)/($X$2*I$8*(J1082*H$1017+J1082+K1082)),V_rtHz(K1082)*SQRT(Sum_Sq(J1082*I$8*$X$2*H$1017,1))/($X$2*I$8*(J1082*H$1017+J1082+K1082))))/SQRT(Sum_Sq(1/(1+$A1082)+$AC$2/$I$2-1/(1+(1+K1082/J1082)/H$1017),$X$2/$I$2)),IF(K1083&lt;0,"A",H1083))</f>
        <v>A</v>
      </c>
      <c r="J1082" s="13">
        <f t="shared" si="274"/>
        <v>-1</v>
      </c>
      <c r="K1082" s="12">
        <f t="shared" si="298"/>
        <v>-2</v>
      </c>
      <c r="M1082" s="13" t="str">
        <f>IF(P1082&gt;0,SQRT(Sum_Sq($AI$2,V_rtHz($AH$2)/(1+1/$A1082),V_rtHz($AH$2*$A1082)/(1+$A1082),$AN$2*$AH$2/(1+1/$A1082),$AM$2*SQRT(Sum_Sq(P1082,1/($X$2*N$8*(1+M$1017+P1082/O1082))))/SQRT(Sum_Sq($X$2*P1082*N$8,1)),                   $AQ$2*SQRT(Sum_Sq($AH$2/(1+1/$A1082)+P1082*( 1/(M$1017+1+P1082/O1082)-1)/(1+($X$2*P1082*N$8)^2), (P1082^2*N$8*$X$2+1/($X$2*N$8*(M$1017+1+P1082/O1082           )))/(1+($X$2*P1082*N$8)^2))),           V_rtHz(O1082)/($X$2*N$8*(O1082*M$1017+O1082+P1082)),V_rtHz(P1082)*SQRT(Sum_Sq(O1082*N$8*$X$2*M$1017,1))/($X$2*N$8*(O1082*M$1017+O1082+P1082))))/SQRT(Sum_Sq(1/(1+$A1082)+$AC$2/$I$2-1/(1+(1+P1082/O1082)/M$1017),$X$2/$I$2)),IF(P1083&lt;0,"A",M1083))</f>
        <v>A</v>
      </c>
      <c r="O1082" s="13">
        <f t="shared" si="275"/>
        <v>-1</v>
      </c>
      <c r="P1082" s="12">
        <f t="shared" si="299"/>
        <v>-2</v>
      </c>
      <c r="R1082" s="13" t="str">
        <f>IF(U1082&gt;0,SQRT(Sum_Sq($AI$2,V_rtHz($AH$2)/(1+1/$A1082),V_rtHz($AH$2*$A1082)/(1+$A1082),$AN$2*$AH$2/(1+1/$A1082),$AM$2*SQRT(Sum_Sq(U1082,1/($X$2*S$8*(1+R$1017+U1082/T1082))))/SQRT(Sum_Sq($X$2*U1082*S$8,1)),                   $AQ$2*SQRT(Sum_Sq($AH$2/(1+1/$A1082)+U1082*( 1/(R$1017+1+U1082/T1082)-1)/(1+($X$2*U1082*S$8)^2), (U1082^2*S$8*$X$2+1/($X$2*S$8*(R$1017+1+U1082/T1082           )))/(1+($X$2*U1082*S$8)^2))),           V_rtHz(T1082)/($X$2*S$8*(T1082*R$1017+T1082+U1082)),V_rtHz(U1082)*SQRT(Sum_Sq(T1082*S$8*$X$2*R$1017,1))/($X$2*S$8*(T1082*R$1017+T1082+U1082))))/SQRT(Sum_Sq(1/(1+$A1082)+$AC$2/$I$2-1/(1+(1+U1082/T1082)/R$1017),$X$2/$I$2)),IF(U1083&lt;0,"A",R1083))</f>
        <v>A</v>
      </c>
      <c r="T1082" s="13">
        <f t="shared" si="276"/>
        <v>-1</v>
      </c>
      <c r="U1082" s="12">
        <f t="shared" si="300"/>
        <v>-2</v>
      </c>
      <c r="X1082" s="13" t="str">
        <f>IF(AA1082&gt;0,SQRT(Sum_Sq($AI$2,V_rtHz($AH$2)/(1+1/$A1082),V_rtHz($AH$2*$A1082)/(1+$A1082),$AN$2*$AH$2/(1+1/$A1082),$AM$2*SQRT(Sum_Sq(AA1082,1/($X$2*Y$8*(1+X$1017+AA1082/Z1082))))/SQRT(Sum_Sq($X$2*AA1082*Y$8,1)),                   $AQ$2*SQRT(Sum_Sq($AH$2/(1+1/$A1082)+AA1082*( 1/(X$1017+1+AA1082/Z1082)-1)/(1+($X$2*AA1082*Y$8)^2), (AA1082^2*Y$8*$X$2+1/($X$2*Y$8*(X$1017+1+AA1082/Z1082           )))/(1+($X$2*AA1082*Y$8)^2))),           V_rtHz(Z1082)/($X$2*Y$8*(Z1082*X$1017+Z1082+AA1082)),V_rtHz(AA1082)*SQRT(Sum_Sq(Z1082*Y$8*$X$2*X$1017,1))/($X$2*Y$8*(Z1082*X$1017+Z1082+AA1082))))/SQRT(Sum_Sq(1/(1+$A1082)+$AC$2/$I$2-1/(1+(1+AA1082/Z1082)/X$1017),$X$2/$I$2)),IF(AA1083&lt;0,"A",X1083))</f>
        <v>A</v>
      </c>
      <c r="Z1082" s="13">
        <f t="shared" si="277"/>
        <v>-1</v>
      </c>
      <c r="AA1082" s="12">
        <f t="shared" si="301"/>
        <v>-2</v>
      </c>
      <c r="AC1082" s="13">
        <f>IF(AF1082&gt;0,SQRT(Sum_Sq($AI$2,V_rtHz($AH$2)/(1+1/$A1082),V_rtHz($AH$2*$A1082)/(1+$A1082),$AN$2*$AH$2/(1+1/$A1082),$AM$2*SQRT(Sum_Sq(AF1082,1/($X$2*AD$8*(1+AC$1017+AF1082/AE1082))))/SQRT(Sum_Sq($X$2*AF1082*AD$8,1)),                   $AQ$2*SQRT(Sum_Sq($AH$2/(1+1/$A1082)+AF1082*( 1/(AC$1017+1+AF1082/AE1082)-1)/(1+($X$2*AF1082*AD$8)^2), (AF1082^2*AD$8*$X$2+1/($X$2*AD$8*(AC$1017+1+AF1082/AE1082           )))/(1+($X$2*AF1082*AD$8)^2))),           V_rtHz(AE1082)/($X$2*AD$8*(AE1082*AC$1017+AE1082+AF1082)),V_rtHz(AF1082)*SQRT(Sum_Sq(AE1082*AD$8*$X$2*AC$1017,1))/($X$2*AD$8*(AE1082*AC$1017+AE1082+AF1082))))/SQRT(Sum_Sq(1/(1+$A1082)+$AC$2/$I$2-1/(1+(1+AF1082/AE1082)/AC$1017),$X$2/$I$2)),IF(AF1083&lt;0,"A",AC1083))</f>
        <v>6.8953281388130399E-6</v>
      </c>
      <c r="AE1082" s="13">
        <f t="shared" si="278"/>
        <v>19463.469034837424</v>
      </c>
      <c r="AF1082" s="12">
        <f t="shared" si="302"/>
        <v>159881.10175614484</v>
      </c>
      <c r="AG1082" s="13"/>
      <c r="AH1082" s="13">
        <f>IF(AK1082&gt;0,SQRT(Sum_Sq($AI$2,V_rtHz($AH$2)/(1+1/$A1082),V_rtHz($AH$2*$A1082)/(1+$A1082),$AN$2*$AH$2/(1+1/$A1082),$AM$2*SQRT(Sum_Sq(AK1082,1/($X$2*AI$8*(1+AH$1017+AK1082/AJ1082))))/SQRT(Sum_Sq($X$2*AK1082*AI$8,1)),                   $AQ$2*SQRT(Sum_Sq($AH$2/(1+1/$A1082)+AK1082*( 1/(AH$1017+1+AK1082/AJ1082)-1)/(1+($X$2*AK1082*AI$8)^2), (AK1082^2*AI$8*$X$2+1/($X$2*AI$8*(AH$1017+1+AK1082/AJ1082           )))/(1+($X$2*AK1082*AI$8)^2))),           V_rtHz(AJ1082)/($X$2*AI$8*(AJ1082*AH$1017+AJ1082+AK1082)),V_rtHz(AK1082)*SQRT(Sum_Sq(AJ1082*AI$8*$X$2*AH$1017,1))/($X$2*AI$8*(AJ1082*AH$1017+AJ1082+AK1082))))/SQRT(Sum_Sq(1/(1+$A1082)+$AC$2/$I$2-1/(1+(1+AK1082/AJ1082)/AH$1017),$X$2/$I$2)),IF(AK1083&lt;0,"A",AH1083))</f>
        <v>1.1615879991879436E-5</v>
      </c>
      <c r="AI1082" s="13"/>
      <c r="AJ1082" s="13">
        <f t="shared" si="279"/>
        <v>17922.363328876258</v>
      </c>
      <c r="AK1082" s="12">
        <f t="shared" si="303"/>
        <v>549062.90509899496</v>
      </c>
      <c r="AM1082" s="13">
        <f>IF(AP1082&gt;0,SQRT(Sum_Sq($AI$2,V_rtHz($AH$2)/(1+1/$A1082),V_rtHz($AH$2*$A1082)/(1+$A1082),$AN$2*$AH$2/(1+1/$A1082),$AM$2*SQRT(Sum_Sq(AP1082,1/($X$2*AN$8*(1+AM$1017+AP1082/AO1082))))/SQRT(Sum_Sq($X$2*AP1082*AN$8,1)),                   $AQ$2*SQRT(Sum_Sq($AH$2/(1+1/$A1082)+AP1082*( 1/(AM$1017+1+AP1082/AO1082)-1)/(1+($X$2*AP1082*AN$8)^2), (AP1082^2*AN$8*$X$2+1/($X$2*AN$8*(AM$1017+1+AP1082/AO1082           )))/(1+($X$2*AP1082*AN$8)^2))),           V_rtHz(AO1082)/($X$2*AN$8*(AO1082*AM$1017+AO1082+AP1082)),V_rtHz(AP1082)*SQRT(Sum_Sq(AO1082*AN$8*$X$2*AM$1017,1))/($X$2*AN$8*(AO1082*AM$1017+AO1082+AP1082))))/SQRT(Sum_Sq(1/(1+$A1082)+$AC$2/$I$2-1/(1+(1+AP1082/AO1082)/AM$1017),$X$2/$I$2)),IF(AP1083&lt;0,"A",AM1083))</f>
        <v>2.0353328332013043E-5</v>
      </c>
      <c r="AO1082" s="13">
        <f t="shared" si="280"/>
        <v>17528.401806315836</v>
      </c>
      <c r="AP1082" s="12">
        <f t="shared" si="304"/>
        <v>1775313.5212619086</v>
      </c>
      <c r="AR1082" s="13">
        <f t="shared" si="281"/>
        <v>69887291.180198371</v>
      </c>
      <c r="AS1082" s="13">
        <f t="shared" si="282"/>
        <v>-1.3197978256691008E-5</v>
      </c>
      <c r="AV1082" s="13"/>
      <c r="AW1082" s="13">
        <f t="shared" si="283"/>
        <v>39300511.936236553</v>
      </c>
      <c r="AX1082" s="13">
        <f t="shared" si="284"/>
        <v>-4.1738640245032811E-5</v>
      </c>
      <c r="AZ1082" s="13"/>
      <c r="BA1082" s="13"/>
      <c r="BB1082" s="13">
        <f t="shared" si="285"/>
        <v>22100301.962882396</v>
      </c>
      <c r="BC1082" s="13">
        <f t="shared" si="286"/>
        <v>-1.3201886284758453E-4</v>
      </c>
      <c r="BD1082" s="13"/>
      <c r="BE1082" s="13"/>
      <c r="BG1082" s="13">
        <f t="shared" si="287"/>
        <v>12427913.092914158</v>
      </c>
      <c r="BH1082" s="13">
        <f t="shared" si="288"/>
        <v>-4.177775112911356E-4</v>
      </c>
      <c r="BI1082" s="13"/>
      <c r="BL1082" s="13">
        <f t="shared" si="289"/>
        <v>6988729.1180198397</v>
      </c>
      <c r="BM1082" s="13">
        <f t="shared" si="290"/>
        <v>-1.3241094235331618E-3</v>
      </c>
      <c r="BP1082" s="13"/>
      <c r="BQ1082" s="13">
        <f t="shared" si="291"/>
        <v>99.633299999999991</v>
      </c>
      <c r="BR1082" s="13">
        <f t="shared" si="292"/>
        <v>108.98999999999998</v>
      </c>
      <c r="BT1082" s="13"/>
      <c r="BU1082" s="13"/>
      <c r="BV1082" s="13">
        <f t="shared" si="293"/>
        <v>31.50681587988543</v>
      </c>
      <c r="BW1082" s="13">
        <f t="shared" si="294"/>
        <v>344.65664218175152</v>
      </c>
      <c r="CA1082" s="13">
        <f t="shared" si="295"/>
        <v>9.9633299999999991</v>
      </c>
      <c r="CB1082" s="13">
        <f t="shared" si="296"/>
        <v>1089.9000000000001</v>
      </c>
    </row>
    <row r="1083" spans="1:80" x14ac:dyDescent="0.3">
      <c r="A1083" s="13">
        <f t="shared" ref="A1083:A1146" si="305">A76</f>
        <v>2.5941793621188143E-5</v>
      </c>
      <c r="C1083" s="13" t="str">
        <f>IF(F1083&gt;0,SQRT(Sum_Sq($AI$2,V_rtHz($AH$2)/(1+1/$A1083),V_rtHz($AH$2*$A1083)/(1+$A1083),$AN$2*$AH$2/(1+1/$A1083),$AM$2*SQRT(Sum_Sq(F1083,1/($X$2*D$8*(1+C$1017+F1083/E1083))))/SQRT(Sum_Sq($X$2*F1083*D$8,1)),                   $AQ$2*SQRT(Sum_Sq($AH$2/(1+1/$A1083)+F1083*( 1/(C$1017+1+F1083/E1083)-1)/(1+($X$2*F1083*D$8)^2), (F1083^2*D$8*$X$2+1/($X$2*D$8*(C$1017+1+F1083/E1083           )))/(1+($X$2*F1083*D$8)^2))),           V_rtHz(E1083)/($X$2*D$8*(E1083*C$1017+E1083+F1083)),V_rtHz(F1083)*SQRT(Sum_Sq(E1083*D$8*$X$2*C$1017,1))/($X$2*D$8*(E1083*C$1017+E1083+F1083))))/SQRT(Sum_Sq(1/(1+$A1083)+$AC$2/$I$2-1/(1+(1+F1083/E1083)/C$1017),$X$2/$I$2)),IF(F1084&lt;0,"A",C1084))</f>
        <v>A</v>
      </c>
      <c r="E1083" s="13">
        <f t="shared" ref="E1083:E1146" si="306">IF(F1083&gt;0,($X$2^2*$AF$2*D$8*F1083)^-1,-1)</f>
        <v>-1</v>
      </c>
      <c r="F1083" s="12">
        <f t="shared" si="297"/>
        <v>-2</v>
      </c>
      <c r="H1083" s="13" t="str">
        <f>IF(K1083&gt;0,SQRT(Sum_Sq($AI$2,V_rtHz($AH$2)/(1+1/$A1083),V_rtHz($AH$2*$A1083)/(1+$A1083),$AN$2*$AH$2/(1+1/$A1083),$AM$2*SQRT(Sum_Sq(K1083,1/($X$2*I$8*(1+H$1017+K1083/J1083))))/SQRT(Sum_Sq($X$2*K1083*I$8,1)),                   $AQ$2*SQRT(Sum_Sq($AH$2/(1+1/$A1083)+K1083*( 1/(H$1017+1+K1083/J1083)-1)/(1+($X$2*K1083*I$8)^2), (K1083^2*I$8*$X$2+1/($X$2*I$8*(H$1017+1+K1083/J1083           )))/(1+($X$2*K1083*I$8)^2))),           V_rtHz(J1083)/($X$2*I$8*(J1083*H$1017+J1083+K1083)),V_rtHz(K1083)*SQRT(Sum_Sq(J1083*I$8*$X$2*H$1017,1))/($X$2*I$8*(J1083*H$1017+J1083+K1083))))/SQRT(Sum_Sq(1/(1+$A1083)+$AC$2/$I$2-1/(1+(1+K1083/J1083)/H$1017),$X$2/$I$2)),IF(K1084&lt;0,"A",H1084))</f>
        <v>A</v>
      </c>
      <c r="J1083" s="13">
        <f t="shared" ref="J1083:J1146" si="307">IF(K1083&gt;0,($X$2^2*$AF$2*I$8*K1083)^-1,-1)</f>
        <v>-1</v>
      </c>
      <c r="K1083" s="12">
        <f t="shared" si="298"/>
        <v>-2</v>
      </c>
      <c r="M1083" s="13" t="str">
        <f>IF(P1083&gt;0,SQRT(Sum_Sq($AI$2,V_rtHz($AH$2)/(1+1/$A1083),V_rtHz($AH$2*$A1083)/(1+$A1083),$AN$2*$AH$2/(1+1/$A1083),$AM$2*SQRT(Sum_Sq(P1083,1/($X$2*N$8*(1+M$1017+P1083/O1083))))/SQRT(Sum_Sq($X$2*P1083*N$8,1)),                   $AQ$2*SQRT(Sum_Sq($AH$2/(1+1/$A1083)+P1083*( 1/(M$1017+1+P1083/O1083)-1)/(1+($X$2*P1083*N$8)^2), (P1083^2*N$8*$X$2+1/($X$2*N$8*(M$1017+1+P1083/O1083           )))/(1+($X$2*P1083*N$8)^2))),           V_rtHz(O1083)/($X$2*N$8*(O1083*M$1017+O1083+P1083)),V_rtHz(P1083)*SQRT(Sum_Sq(O1083*N$8*$X$2*M$1017,1))/($X$2*N$8*(O1083*M$1017+O1083+P1083))))/SQRT(Sum_Sq(1/(1+$A1083)+$AC$2/$I$2-1/(1+(1+P1083/O1083)/M$1017),$X$2/$I$2)),IF(P1084&lt;0,"A",M1084))</f>
        <v>A</v>
      </c>
      <c r="O1083" s="13">
        <f t="shared" ref="O1083:O1146" si="308">IF(P1083&gt;0,($X$2^2*$AF$2*N$8*P1083)^-1,-1)</f>
        <v>-1</v>
      </c>
      <c r="P1083" s="12">
        <f t="shared" si="299"/>
        <v>-2</v>
      </c>
      <c r="R1083" s="13" t="str">
        <f>IF(U1083&gt;0,SQRT(Sum_Sq($AI$2,V_rtHz($AH$2)/(1+1/$A1083),V_rtHz($AH$2*$A1083)/(1+$A1083),$AN$2*$AH$2/(1+1/$A1083),$AM$2*SQRT(Sum_Sq(U1083,1/($X$2*S$8*(1+R$1017+U1083/T1083))))/SQRT(Sum_Sq($X$2*U1083*S$8,1)),                   $AQ$2*SQRT(Sum_Sq($AH$2/(1+1/$A1083)+U1083*( 1/(R$1017+1+U1083/T1083)-1)/(1+($X$2*U1083*S$8)^2), (U1083^2*S$8*$X$2+1/($X$2*S$8*(R$1017+1+U1083/T1083           )))/(1+($X$2*U1083*S$8)^2))),           V_rtHz(T1083)/($X$2*S$8*(T1083*R$1017+T1083+U1083)),V_rtHz(U1083)*SQRT(Sum_Sq(T1083*S$8*$X$2*R$1017,1))/($X$2*S$8*(T1083*R$1017+T1083+U1083))))/SQRT(Sum_Sq(1/(1+$A1083)+$AC$2/$I$2-1/(1+(1+U1083/T1083)/R$1017),$X$2/$I$2)),IF(U1084&lt;0,"A",R1084))</f>
        <v>A</v>
      </c>
      <c r="T1083" s="13">
        <f t="shared" ref="T1083:T1146" si="309">IF(U1083&gt;0,($X$2^2*$AF$2*S$8*U1083)^-1,-1)</f>
        <v>-1</v>
      </c>
      <c r="U1083" s="12">
        <f t="shared" si="300"/>
        <v>-2</v>
      </c>
      <c r="X1083" s="13" t="str">
        <f>IF(AA1083&gt;0,SQRT(Sum_Sq($AI$2,V_rtHz($AH$2)/(1+1/$A1083),V_rtHz($AH$2*$A1083)/(1+$A1083),$AN$2*$AH$2/(1+1/$A1083),$AM$2*SQRT(Sum_Sq(AA1083,1/($X$2*Y$8*(1+X$1017+AA1083/Z1083))))/SQRT(Sum_Sq($X$2*AA1083*Y$8,1)),                   $AQ$2*SQRT(Sum_Sq($AH$2/(1+1/$A1083)+AA1083*( 1/(X$1017+1+AA1083/Z1083)-1)/(1+($X$2*AA1083*Y$8)^2), (AA1083^2*Y$8*$X$2+1/($X$2*Y$8*(X$1017+1+AA1083/Z1083           )))/(1+($X$2*AA1083*Y$8)^2))),           V_rtHz(Z1083)/($X$2*Y$8*(Z1083*X$1017+Z1083+AA1083)),V_rtHz(AA1083)*SQRT(Sum_Sq(Z1083*Y$8*$X$2*X$1017,1))/($X$2*Y$8*(Z1083*X$1017+Z1083+AA1083))))/SQRT(Sum_Sq(1/(1+$A1083)+$AC$2/$I$2-1/(1+(1+AA1083/Z1083)/X$1017),$X$2/$I$2)),IF(AA1084&lt;0,"A",X1084))</f>
        <v>A</v>
      </c>
      <c r="Z1083" s="13">
        <f t="shared" ref="Z1083:Z1146" si="310">IF(AA1083&gt;0,($X$2^2*$AF$2*Y$8*AA1083)^-1,-1)</f>
        <v>-1</v>
      </c>
      <c r="AA1083" s="12">
        <f t="shared" si="301"/>
        <v>-2</v>
      </c>
      <c r="AC1083" s="13">
        <f>IF(AF1083&gt;0,SQRT(Sum_Sq($AI$2,V_rtHz($AH$2)/(1+1/$A1083),V_rtHz($AH$2*$A1083)/(1+$A1083),$AN$2*$AH$2/(1+1/$A1083),$AM$2*SQRT(Sum_Sq(AF1083,1/($X$2*AD$8*(1+AC$1017+AF1083/AE1083))))/SQRT(Sum_Sq($X$2*AF1083*AD$8,1)),                   $AQ$2*SQRT(Sum_Sq($AH$2/(1+1/$A1083)+AF1083*( 1/(AC$1017+1+AF1083/AE1083)-1)/(1+($X$2*AF1083*AD$8)^2), (AF1083^2*AD$8*$X$2+1/($X$2*AD$8*(AC$1017+1+AF1083/AE1083           )))/(1+($X$2*AF1083*AD$8)^2))),           V_rtHz(AE1083)/($X$2*AD$8*(AE1083*AC$1017+AE1083+AF1083)),V_rtHz(AF1083)*SQRT(Sum_Sq(AE1083*AD$8*$X$2*AC$1017,1))/($X$2*AD$8*(AE1083*AC$1017+AE1083+AF1083))))/SQRT(Sum_Sq(1/(1+$A1083)+$AC$2/$I$2-1/(1+(1+AF1083/AE1083)/AC$1017),$X$2/$I$2)),IF(AF1084&lt;0,"A",AC1084))</f>
        <v>6.8951205233759991E-6</v>
      </c>
      <c r="AE1083" s="13">
        <f t="shared" ref="AE1083:AE1146" si="311">IF(AF1083&gt;0,($X$2^2*$AF$2*AD$8*AF1083)^-1,-1)</f>
        <v>19462.303176951122</v>
      </c>
      <c r="AF1083" s="12">
        <f t="shared" si="302"/>
        <v>159890.67917571633</v>
      </c>
      <c r="AG1083" s="13"/>
      <c r="AH1083" s="13">
        <f>IF(AK1083&gt;0,SQRT(Sum_Sq($AI$2,V_rtHz($AH$2)/(1+1/$A1083),V_rtHz($AH$2*$A1083)/(1+$A1083),$AN$2*$AH$2/(1+1/$A1083),$AM$2*SQRT(Sum_Sq(AK1083,1/($X$2*AI$8*(1+AH$1017+AK1083/AJ1083))))/SQRT(Sum_Sq($X$2*AK1083*AI$8,1)),                   $AQ$2*SQRT(Sum_Sq($AH$2/(1+1/$A1083)+AK1083*( 1/(AH$1017+1+AK1083/AJ1083)-1)/(1+($X$2*AK1083*AI$8)^2), (AK1083^2*AI$8*$X$2+1/($X$2*AI$8*(AH$1017+1+AK1083/AJ1083           )))/(1+($X$2*AK1083*AI$8)^2))),           V_rtHz(AJ1083)/($X$2*AI$8*(AJ1083*AH$1017+AJ1083+AK1083)),V_rtHz(AK1083)*SQRT(Sum_Sq(AJ1083*AI$8*$X$2*AH$1017,1))/($X$2*AI$8*(AJ1083*AH$1017+AJ1083+AK1083))))/SQRT(Sum_Sq(1/(1+$A1083)+$AC$2/$I$2-1/(1+(1+AK1083/AJ1083)/AH$1017),$X$2/$I$2)),IF(AK1084&lt;0,"A",AH1084))</f>
        <v>1.1615618792922972E-5</v>
      </c>
      <c r="AI1083" s="13"/>
      <c r="AJ1083" s="13">
        <f t="shared" ref="AJ1083:AJ1146" si="312">IF(AK1083&gt;0,($X$2^2*$AF$2*AI$8*AK1083)^-1,-1)</f>
        <v>17921.536047242698</v>
      </c>
      <c r="AK1083" s="12">
        <f t="shared" si="303"/>
        <v>549088.25056357228</v>
      </c>
      <c r="AM1083" s="13">
        <f>IF(AP1083&gt;0,SQRT(Sum_Sq($AI$2,V_rtHz($AH$2)/(1+1/$A1083),V_rtHz($AH$2*$A1083)/(1+$A1083),$AN$2*$AH$2/(1+1/$A1083),$AM$2*SQRT(Sum_Sq(AP1083,1/($X$2*AN$8*(1+AM$1017+AP1083/AO1083))))/SQRT(Sum_Sq($X$2*AP1083*AN$8,1)),                   $AQ$2*SQRT(Sum_Sq($AH$2/(1+1/$A1083)+AP1083*( 1/(AM$1017+1+AP1083/AO1083)-1)/(1+($X$2*AP1083*AN$8)^2), (AP1083^2*AN$8*$X$2+1/($X$2*AN$8*(AM$1017+1+AP1083/AO1083           )))/(1+($X$2*AP1083*AN$8)^2))),           V_rtHz(AO1083)/($X$2*AN$8*(AO1083*AM$1017+AO1083+AP1083)),V_rtHz(AP1083)*SQRT(Sum_Sq(AO1083*AN$8*$X$2*AM$1017,1))/($X$2*AN$8*(AO1083*AM$1017+AO1083+AP1083))))/SQRT(Sum_Sq(1/(1+$A1083)+$AC$2/$I$2-1/(1+(1+AP1083/AO1083)/AM$1017),$X$2/$I$2)),IF(AP1084&lt;0,"A",AM1084))</f>
        <v>2.0352904607443932E-5</v>
      </c>
      <c r="AO1083" s="13">
        <f t="shared" ref="AO1083:AO1146" si="313">IF(AP1083&gt;0,($X$2^2*$AF$2*AN$8*AP1083)^-1,-1)</f>
        <v>17527.645515887041</v>
      </c>
      <c r="AP1083" s="12">
        <f t="shared" si="304"/>
        <v>1775390.1232574831</v>
      </c>
      <c r="AR1083" s="13">
        <f t="shared" ref="AR1083:AR1146" si="314">1/(2*PI()*SQRT(C$1017*$AD$2^2*E1083*F1083))</f>
        <v>69887291.180198371</v>
      </c>
      <c r="AS1083" s="13">
        <f t="shared" ref="AS1083:AS1146" si="315">$X$2/((1/E1083+1/F1083)/(C$1017*$AD$2)-$A1083/(F1083*$AD$2))</f>
        <v>-1.3197984295581819E-5</v>
      </c>
      <c r="AV1083" s="13"/>
      <c r="AW1083" s="13">
        <f t="shared" ref="AW1083:AW1146" si="316">1/(2*PI()*SQRT(H$1017*$AD$2^2*J1083*K1083))</f>
        <v>39300511.936236553</v>
      </c>
      <c r="AX1083" s="13">
        <f t="shared" ref="AX1083:AX1146" si="317">$X$2/((1/J1083+1/K1083)/(H$1017*$AD$2)-$A1083/(K1083*$AD$2))</f>
        <v>-4.1738700642591307E-5</v>
      </c>
      <c r="AZ1083" s="13"/>
      <c r="BA1083" s="13"/>
      <c r="BB1083" s="13">
        <f t="shared" ref="BB1083:BB1146" si="318">1/(2*PI()*SQRT(M$1017*$AD$2^2*O1083*P1083))</f>
        <v>22100301.962882396</v>
      </c>
      <c r="BC1083" s="13">
        <f t="shared" ref="BC1083:BC1146" si="319">$X$2/((1/O1083+1/P1083)/(M$1017*$AD$2)-$A1083/(P1083*$AD$2))</f>
        <v>-1.3201946709684074E-4</v>
      </c>
      <c r="BD1083" s="13"/>
      <c r="BE1083" s="13"/>
      <c r="BG1083" s="13">
        <f t="shared" ref="BG1083:BG1146" si="320">1/(2*PI()*SQRT(R$1017*$AD$2^2*T1083*U1083))</f>
        <v>12427913.092914158</v>
      </c>
      <c r="BH1083" s="13">
        <f t="shared" ref="BH1083:BH1146" si="321">$X$2/((1/T1083+1/U1083)/(R$1017*$AD$2)-$A1083/(U1083*$AD$2))</f>
        <v>-4.177835624501944E-4</v>
      </c>
      <c r="BI1083" s="13"/>
      <c r="BL1083" s="13">
        <f t="shared" ref="BL1083:BL1146" si="322">1/(2*PI()*SQRT(X$1017*$AD$2^2*Z1083*AA1083))</f>
        <v>6988729.1180198397</v>
      </c>
      <c r="BM1083" s="13">
        <f t="shared" ref="BM1083:BM1146" si="323">$X$2/((1/Z1083+1/AA1083)/(X$1017*$AD$2)-$A1083/(AA1083*$AD$2))</f>
        <v>-1.3241702104129329E-3</v>
      </c>
      <c r="BP1083" s="13"/>
      <c r="BQ1083" s="13">
        <f t="shared" ref="BQ1083:BQ1146" si="324">1/(2*PI()*SQRT(AC$1017*$AD$2^2*AE1083*AF1083))</f>
        <v>99.633299999999991</v>
      </c>
      <c r="BR1083" s="13">
        <f t="shared" ref="BR1083:BR1146" si="325">$X$2/((1/AE1083+1/AF1083)/(AC$1017*$AD$2)-$A1083/(AF1083*$AD$2))</f>
        <v>108.99</v>
      </c>
      <c r="BT1083" s="13"/>
      <c r="BU1083" s="13"/>
      <c r="BV1083" s="13">
        <f t="shared" ref="BV1083:BV1146" si="326">1/(2*PI()*SQRT(AH$1017*$AD$2^2*AJ1083*AK1083))</f>
        <v>31.50681587988543</v>
      </c>
      <c r="BW1083" s="13">
        <f t="shared" ref="BW1083:BW1146" si="327">$X$2/((1/AJ1083+1/AK1083)/(AH$1017*$AD$2)-$A1083/(AK1083*$AD$2))</f>
        <v>344.65664218175152</v>
      </c>
      <c r="CA1083" s="13">
        <f t="shared" ref="CA1083:CA1146" si="328">1/(2*PI()*SQRT(AM$1017*$AD$2^2*AO1083*AP1083))</f>
        <v>9.9633299999999991</v>
      </c>
      <c r="CB1083" s="13">
        <f t="shared" ref="CB1083:CB1146" si="329">$X$2/((1/AO1083+1/AP1083)/(AM$1017*$AD$2)-$A1083/(AP1083*$AD$2))</f>
        <v>1089.9000000000001</v>
      </c>
    </row>
    <row r="1084" spans="1:80" x14ac:dyDescent="0.3">
      <c r="A1084" s="13">
        <f t="shared" si="305"/>
        <v>2.6302679918953821E-5</v>
      </c>
      <c r="C1084" s="13" t="str">
        <f>IF(F1084&gt;0,SQRT(Sum_Sq($AI$2,V_rtHz($AH$2)/(1+1/$A1084),V_rtHz($AH$2*$A1084)/(1+$A1084),$AN$2*$AH$2/(1+1/$A1084),$AM$2*SQRT(Sum_Sq(F1084,1/($X$2*D$8*(1+C$1017+F1084/E1084))))/SQRT(Sum_Sq($X$2*F1084*D$8,1)),                   $AQ$2*SQRT(Sum_Sq($AH$2/(1+1/$A1084)+F1084*( 1/(C$1017+1+F1084/E1084)-1)/(1+($X$2*F1084*D$8)^2), (F1084^2*D$8*$X$2+1/($X$2*D$8*(C$1017+1+F1084/E1084           )))/(1+($X$2*F1084*D$8)^2))),           V_rtHz(E1084)/($X$2*D$8*(E1084*C$1017+E1084+F1084)),V_rtHz(F1084)*SQRT(Sum_Sq(E1084*D$8*$X$2*C$1017,1))/($X$2*D$8*(E1084*C$1017+E1084+F1084))))/SQRT(Sum_Sq(1/(1+$A1084)+$AC$2/$I$2-1/(1+(1+F1084/E1084)/C$1017),$X$2/$I$2)),IF(F1085&lt;0,"A",C1085))</f>
        <v>A</v>
      </c>
      <c r="E1084" s="13">
        <f t="shared" si="306"/>
        <v>-1</v>
      </c>
      <c r="F1084" s="12">
        <f t="shared" ref="F1084:F1147" si="330">IF($A1084+(2*$R$2)^-2-1/C$1017&gt;0,       IF( (1+$AC$2*    (1+$A1084)*((1+$A1084)*2*$R$2^2/(1+SQRT(4*$A1084*$R$2^2+1 -4*$R$2^2/C$1017))+1)/$I$2    )^2 + ($X$2* (1+$A1084)*((1+$A1084)*2*$R$2^2/(1+SQRT(4*$A1084*$R$2^2+1 -4*$R$2^2/C$1017))+1)/$I$2   )^2 &lt;$AT$12,                  (1/(2*$R$2)+SQRT($A1084+(2*$R$2)^-2-1/C$1017))/($X$2*D$8), -1),                        IF(F1083&gt;0,F1083,-2))</f>
        <v>-2</v>
      </c>
      <c r="H1084" s="13" t="str">
        <f>IF(K1084&gt;0,SQRT(Sum_Sq($AI$2,V_rtHz($AH$2)/(1+1/$A1084),V_rtHz($AH$2*$A1084)/(1+$A1084),$AN$2*$AH$2/(1+1/$A1084),$AM$2*SQRT(Sum_Sq(K1084,1/($X$2*I$8*(1+H$1017+K1084/J1084))))/SQRT(Sum_Sq($X$2*K1084*I$8,1)),                   $AQ$2*SQRT(Sum_Sq($AH$2/(1+1/$A1084)+K1084*( 1/(H$1017+1+K1084/J1084)-1)/(1+($X$2*K1084*I$8)^2), (K1084^2*I$8*$X$2+1/($X$2*I$8*(H$1017+1+K1084/J1084           )))/(1+($X$2*K1084*I$8)^2))),           V_rtHz(J1084)/($X$2*I$8*(J1084*H$1017+J1084+K1084)),V_rtHz(K1084)*SQRT(Sum_Sq(J1084*I$8*$X$2*H$1017,1))/($X$2*I$8*(J1084*H$1017+J1084+K1084))))/SQRT(Sum_Sq(1/(1+$A1084)+$AC$2/$I$2-1/(1+(1+K1084/J1084)/H$1017),$X$2/$I$2)),IF(K1085&lt;0,"A",H1085))</f>
        <v>A</v>
      </c>
      <c r="J1084" s="13">
        <f t="shared" si="307"/>
        <v>-1</v>
      </c>
      <c r="K1084" s="12">
        <f t="shared" ref="K1084:K1147" si="331">IF($A1084+(2*$R$2)^-2-1/H$1017&gt;0,       IF( (1+$AC$2*    (1+$A1084)*((1+$A1084)*2*$R$2^2/(1+SQRT(4*$A1084*$R$2^2+1 -4*$R$2^2/H$1017))+1)/$I$2    )^2 + ($X$2* (1+$A1084)*((1+$A1084)*2*$R$2^2/(1+SQRT(4*$A1084*$R$2^2+1 -4*$R$2^2/H$1017))+1)/$I$2   )^2 &lt;$AT$12,                  (1/(2*$R$2)+SQRT($A1084+(2*$R$2)^-2-1/H$1017))/($X$2*I$8), -1),                        IF(K1083&gt;0,K1083,-2))</f>
        <v>-2</v>
      </c>
      <c r="M1084" s="13" t="str">
        <f>IF(P1084&gt;0,SQRT(Sum_Sq($AI$2,V_rtHz($AH$2)/(1+1/$A1084),V_rtHz($AH$2*$A1084)/(1+$A1084),$AN$2*$AH$2/(1+1/$A1084),$AM$2*SQRT(Sum_Sq(P1084,1/($X$2*N$8*(1+M$1017+P1084/O1084))))/SQRT(Sum_Sq($X$2*P1084*N$8,1)),                   $AQ$2*SQRT(Sum_Sq($AH$2/(1+1/$A1084)+P1084*( 1/(M$1017+1+P1084/O1084)-1)/(1+($X$2*P1084*N$8)^2), (P1084^2*N$8*$X$2+1/($X$2*N$8*(M$1017+1+P1084/O1084           )))/(1+($X$2*P1084*N$8)^2))),           V_rtHz(O1084)/($X$2*N$8*(O1084*M$1017+O1084+P1084)),V_rtHz(P1084)*SQRT(Sum_Sq(O1084*N$8*$X$2*M$1017,1))/($X$2*N$8*(O1084*M$1017+O1084+P1084))))/SQRT(Sum_Sq(1/(1+$A1084)+$AC$2/$I$2-1/(1+(1+P1084/O1084)/M$1017),$X$2/$I$2)),IF(P1085&lt;0,"A",M1085))</f>
        <v>A</v>
      </c>
      <c r="O1084" s="13">
        <f t="shared" si="308"/>
        <v>-1</v>
      </c>
      <c r="P1084" s="12">
        <f t="shared" ref="P1084:P1147" si="332">IF($A1084+(2*$R$2)^-2-1/M$1017&gt;0,       IF( (1+$AC$2*    (1+$A1084)*((1+$A1084)*2*$R$2^2/(1+SQRT(4*$A1084*$R$2^2+1 -4*$R$2^2/M$1017))+1)/$I$2    )^2 + ($X$2* (1+$A1084)*((1+$A1084)*2*$R$2^2/(1+SQRT(4*$A1084*$R$2^2+1 -4*$R$2^2/M$1017))+1)/$I$2   )^2 &lt;$AT$12,                  (1/(2*$R$2)+SQRT($A1084+(2*$R$2)^-2-1/M$1017))/($X$2*N$8), -1),                        IF(P1083&gt;0,P1083,-2))</f>
        <v>-2</v>
      </c>
      <c r="R1084" s="13" t="str">
        <f>IF(U1084&gt;0,SQRT(Sum_Sq($AI$2,V_rtHz($AH$2)/(1+1/$A1084),V_rtHz($AH$2*$A1084)/(1+$A1084),$AN$2*$AH$2/(1+1/$A1084),$AM$2*SQRT(Sum_Sq(U1084,1/($X$2*S$8*(1+R$1017+U1084/T1084))))/SQRT(Sum_Sq($X$2*U1084*S$8,1)),                   $AQ$2*SQRT(Sum_Sq($AH$2/(1+1/$A1084)+U1084*( 1/(R$1017+1+U1084/T1084)-1)/(1+($X$2*U1084*S$8)^2), (U1084^2*S$8*$X$2+1/($X$2*S$8*(R$1017+1+U1084/T1084           )))/(1+($X$2*U1084*S$8)^2))),           V_rtHz(T1084)/($X$2*S$8*(T1084*R$1017+T1084+U1084)),V_rtHz(U1084)*SQRT(Sum_Sq(T1084*S$8*$X$2*R$1017,1))/($X$2*S$8*(T1084*R$1017+T1084+U1084))))/SQRT(Sum_Sq(1/(1+$A1084)+$AC$2/$I$2-1/(1+(1+U1084/T1084)/R$1017),$X$2/$I$2)),IF(U1085&lt;0,"A",R1085))</f>
        <v>A</v>
      </c>
      <c r="T1084" s="13">
        <f t="shared" si="309"/>
        <v>-1</v>
      </c>
      <c r="U1084" s="12">
        <f t="shared" ref="U1084:U1147" si="333">IF($A1084+(2*$R$2)^-2-1/R$1017&gt;0,       IF( (1+$AC$2*    (1+$A1084)*((1+$A1084)*2*$R$2^2/(1+SQRT(4*$A1084*$R$2^2+1 -4*$R$2^2/R$1017))+1)/$I$2    )^2 + ($X$2* (1+$A1084)*((1+$A1084)*2*$R$2^2/(1+SQRT(4*$A1084*$R$2^2+1 -4*$R$2^2/R$1017))+1)/$I$2   )^2 &lt;$AT$12,                  (1/(2*$R$2)+SQRT($A1084+(2*$R$2)^-2-1/R$1017))/($X$2*S$8), -1),                        IF(U1083&gt;0,U1083,-2))</f>
        <v>-2</v>
      </c>
      <c r="X1084" s="13" t="str">
        <f>IF(AA1084&gt;0,SQRT(Sum_Sq($AI$2,V_rtHz($AH$2)/(1+1/$A1084),V_rtHz($AH$2*$A1084)/(1+$A1084),$AN$2*$AH$2/(1+1/$A1084),$AM$2*SQRT(Sum_Sq(AA1084,1/($X$2*Y$8*(1+X$1017+AA1084/Z1084))))/SQRT(Sum_Sq($X$2*AA1084*Y$8,1)),                   $AQ$2*SQRT(Sum_Sq($AH$2/(1+1/$A1084)+AA1084*( 1/(X$1017+1+AA1084/Z1084)-1)/(1+($X$2*AA1084*Y$8)^2), (AA1084^2*Y$8*$X$2+1/($X$2*Y$8*(X$1017+1+AA1084/Z1084           )))/(1+($X$2*AA1084*Y$8)^2))),           V_rtHz(Z1084)/($X$2*Y$8*(Z1084*X$1017+Z1084+AA1084)),V_rtHz(AA1084)*SQRT(Sum_Sq(Z1084*Y$8*$X$2*X$1017,1))/($X$2*Y$8*(Z1084*X$1017+Z1084+AA1084))))/SQRT(Sum_Sq(1/(1+$A1084)+$AC$2/$I$2-1/(1+(1+AA1084/Z1084)/X$1017),$X$2/$I$2)),IF(AA1085&lt;0,"A",X1085))</f>
        <v>A</v>
      </c>
      <c r="Z1084" s="13">
        <f t="shared" si="310"/>
        <v>-1</v>
      </c>
      <c r="AA1084" s="12">
        <f t="shared" ref="AA1084:AA1147" si="334">IF($A1084+(2*$R$2)^-2-1/X$1017&gt;0,       IF( (1+$AC$2*    (1+$A1084)*((1+$A1084)*2*$R$2^2/(1+SQRT(4*$A1084*$R$2^2+1 -4*$R$2^2/X$1017))+1)/$I$2    )^2 + ($X$2* (1+$A1084)*((1+$A1084)*2*$R$2^2/(1+SQRT(4*$A1084*$R$2^2+1 -4*$R$2^2/X$1017))+1)/$I$2   )^2 &lt;$AT$12,                  (1/(2*$R$2)+SQRT($A1084+(2*$R$2)^-2-1/X$1017))/($X$2*Y$8), -1),                        IF(AA1083&gt;0,AA1083,-2))</f>
        <v>-2</v>
      </c>
      <c r="AC1084" s="13">
        <f>IF(AF1084&gt;0,SQRT(Sum_Sq($AI$2,V_rtHz($AH$2)/(1+1/$A1084),V_rtHz($AH$2*$A1084)/(1+$A1084),$AN$2*$AH$2/(1+1/$A1084),$AM$2*SQRT(Sum_Sq(AF1084,1/($X$2*AD$8*(1+AC$1017+AF1084/AE1084))))/SQRT(Sum_Sq($X$2*AF1084*AD$8,1)),                   $AQ$2*SQRT(Sum_Sq($AH$2/(1+1/$A1084)+AF1084*( 1/(AC$1017+1+AF1084/AE1084)-1)/(1+($X$2*AF1084*AD$8)^2), (AF1084^2*AD$8*$X$2+1/($X$2*AD$8*(AC$1017+1+AF1084/AE1084           )))/(1+($X$2*AF1084*AD$8)^2))),           V_rtHz(AE1084)/($X$2*AD$8*(AE1084*AC$1017+AE1084+AF1084)),V_rtHz(AF1084)*SQRT(Sum_Sq(AE1084*AD$8*$X$2*AC$1017,1))/($X$2*AD$8*(AE1084*AC$1017+AE1084+AF1084))))/SQRT(Sum_Sq(1/(1+$A1084)+$AC$2/$I$2-1/(1+(1+AF1084/AE1084)/AC$1017),$X$2/$I$2)),IF(AF1085&lt;0,"A",AC1085))</f>
        <v>6.8949100687598838E-6</v>
      </c>
      <c r="AE1084" s="13">
        <f t="shared" si="311"/>
        <v>19461.121404554578</v>
      </c>
      <c r="AF1084" s="12">
        <f t="shared" ref="AF1084:AF1147" si="335">IF($A1084+(2*$R$2)^-2-1/AC$1017&gt;0,       IF( (1+$AC$2*    (1+$A1084)*((1+$A1084)*2*$R$2^2/(1+SQRT(4*$A1084*$R$2^2+1 -4*$R$2^2/AC$1017))+1)/$I$2    )^2 + ($X$2* (1+$A1084)*((1+$A1084)*2*$R$2^2/(1+SQRT(4*$A1084*$R$2^2+1 -4*$R$2^2/AC$1017))+1)/$I$2   )^2 &lt;$AT$12,                  (1/(2*$R$2)+SQRT($A1084+(2*$R$2)^-2-1/AC$1017))/($X$2*AD$8), -1),                        IF(AF1083&gt;0,AF1083,-2))</f>
        <v>159900.38850269633</v>
      </c>
      <c r="AG1084" s="13"/>
      <c r="AH1084" s="13">
        <f>IF(AK1084&gt;0,SQRT(Sum_Sq($AI$2,V_rtHz($AH$2)/(1+1/$A1084),V_rtHz($AH$2*$A1084)/(1+$A1084),$AN$2*$AH$2/(1+1/$A1084),$AM$2*SQRT(Sum_Sq(AK1084,1/($X$2*AI$8*(1+AH$1017+AK1084/AJ1084))))/SQRT(Sum_Sq($X$2*AK1084*AI$8,1)),                   $AQ$2*SQRT(Sum_Sq($AH$2/(1+1/$A1084)+AK1084*( 1/(AH$1017+1+AK1084/AJ1084)-1)/(1+($X$2*AK1084*AI$8)^2), (AK1084^2*AI$8*$X$2+1/($X$2*AI$8*(AH$1017+1+AK1084/AJ1084           )))/(1+($X$2*AK1084*AI$8)^2))),           V_rtHz(AJ1084)/($X$2*AI$8*(AJ1084*AH$1017+AJ1084+AK1084)),V_rtHz(AK1084)*SQRT(Sum_Sq(AJ1084*AI$8*$X$2*AH$1017,1))/($X$2*AI$8*(AJ1084*AH$1017+AJ1084+AK1084))))/SQRT(Sum_Sq(1/(1+$A1084)+$AC$2/$I$2-1/(1+(1+AK1084/AJ1084)/AH$1017),$X$2/$I$2)),IF(AK1085&lt;0,"A",AH1085))</f>
        <v>1.1615354005031738E-5</v>
      </c>
      <c r="AI1084" s="13"/>
      <c r="AJ1084" s="13">
        <f t="shared" si="312"/>
        <v>17920.697415261016</v>
      </c>
      <c r="AK1084" s="12">
        <f t="shared" ref="AK1084:AK1147" si="336">IF($A1084+(2*$R$2)^-2-1/AH$1017&gt;0,       IF( (1+$AC$2*    (1+$A1084)*((1+$A1084)*2*$R$2^2/(1+SQRT(4*$A1084*$R$2^2+1 -4*$R$2^2/AH$1017))+1)/$I$2    )^2 + ($X$2* (1+$A1084)*((1+$A1084)*2*$R$2^2/(1+SQRT(4*$A1084*$R$2^2+1 -4*$R$2^2/AH$1017))+1)/$I$2   )^2 &lt;$AT$12,                  (1/(2*$R$2)+SQRT($A1084+(2*$R$2)^-2-1/AH$1017))/($X$2*AI$8), -1),                        IF(AK1083&gt;0,AK1083,-2))</f>
        <v>549113.94615772343</v>
      </c>
      <c r="AM1084" s="13">
        <f>IF(AP1084&gt;0,SQRT(Sum_Sq($AI$2,V_rtHz($AH$2)/(1+1/$A1084),V_rtHz($AH$2*$A1084)/(1+$A1084),$AN$2*$AH$2/(1+1/$A1084),$AM$2*SQRT(Sum_Sq(AP1084,1/($X$2*AN$8*(1+AM$1017+AP1084/AO1084))))/SQRT(Sum_Sq($X$2*AP1084*AN$8,1)),                   $AQ$2*SQRT(Sum_Sq($AH$2/(1+1/$A1084)+AP1084*( 1/(AM$1017+1+AP1084/AO1084)-1)/(1+($X$2*AP1084*AN$8)^2), (AP1084^2*AN$8*$X$2+1/($X$2*AN$8*(AM$1017+1+AP1084/AO1084           )))/(1+($X$2*AP1084*AN$8)^2))),           V_rtHz(AO1084)/($X$2*AN$8*(AO1084*AM$1017+AO1084+AP1084)),V_rtHz(AP1084)*SQRT(Sum_Sq(AO1084*AN$8*$X$2*AM$1017,1))/($X$2*AN$8*(AO1084*AM$1017+AO1084+AP1084))))/SQRT(Sum_Sq(1/(1+$A1084)+$AC$2/$I$2-1/(1+(1+AP1084/AO1084)/AM$1017),$X$2/$I$2)),IF(AP1085&lt;0,"A",AM1085))</f>
        <v>2.0352475055054394E-5</v>
      </c>
      <c r="AO1084" s="13">
        <f t="shared" si="313"/>
        <v>17526.878838107205</v>
      </c>
      <c r="AP1084" s="12">
        <f t="shared" ref="AP1084:AP1147" si="337">IF($A1084+(2*$R$2)^-2-1/AM$1017&gt;0,       IF( (1+$AC$2*    (1+$A1084)*((1+$A1084)*2*$R$2^2/(1+SQRT(4*$A1084*$R$2^2+1 -4*$R$2^2/AM$1017))+1)/$I$2    )^2 + ($X$2* (1+$A1084)*((1+$A1084)*2*$R$2^2/(1+SQRT(4*$A1084*$R$2^2+1 -4*$R$2^2/AM$1017))+1)/$I$2   )^2 &lt;$AT$12,                  (1/(2*$R$2)+SQRT($A1084+(2*$R$2)^-2-1/AM$1017))/($X$2*AN$8), -1),                        IF(AP1083&gt;0,AP1083,-2))</f>
        <v>1775467.7840989036</v>
      </c>
      <c r="AR1084" s="13">
        <f t="shared" si="314"/>
        <v>69887291.180198371</v>
      </c>
      <c r="AS1084" s="13">
        <f t="shared" si="315"/>
        <v>-1.3197990418487614E-5</v>
      </c>
      <c r="AV1084" s="13"/>
      <c r="AW1084" s="13">
        <f t="shared" si="316"/>
        <v>39300511.936236553</v>
      </c>
      <c r="AX1084" s="13">
        <f t="shared" si="317"/>
        <v>-4.1738761880542005E-5</v>
      </c>
      <c r="AZ1084" s="13"/>
      <c r="BA1084" s="13"/>
      <c r="BB1084" s="13">
        <f t="shared" si="318"/>
        <v>22100301.962882396</v>
      </c>
      <c r="BC1084" s="13">
        <f t="shared" si="319"/>
        <v>-1.3202007975768873E-4</v>
      </c>
      <c r="BD1084" s="13"/>
      <c r="BE1084" s="13"/>
      <c r="BG1084" s="13">
        <f t="shared" si="320"/>
        <v>12427913.092914158</v>
      </c>
      <c r="BH1084" s="13">
        <f t="shared" si="321"/>
        <v>-4.1778969796823042E-4</v>
      </c>
      <c r="BI1084" s="13"/>
      <c r="BL1084" s="13">
        <f t="shared" si="322"/>
        <v>6988729.1180198397</v>
      </c>
      <c r="BM1084" s="13">
        <f t="shared" si="323"/>
        <v>-1.3242318486208814E-3</v>
      </c>
      <c r="BP1084" s="13"/>
      <c r="BQ1084" s="13">
        <f t="shared" si="324"/>
        <v>99.633300000000006</v>
      </c>
      <c r="BR1084" s="13">
        <f t="shared" si="325"/>
        <v>108.98999999999997</v>
      </c>
      <c r="BT1084" s="13"/>
      <c r="BU1084" s="13"/>
      <c r="BV1084" s="13">
        <f t="shared" si="326"/>
        <v>31.50681587988543</v>
      </c>
      <c r="BW1084" s="13">
        <f t="shared" si="327"/>
        <v>344.65664218175152</v>
      </c>
      <c r="CA1084" s="13">
        <f t="shared" si="328"/>
        <v>9.9633299999999991</v>
      </c>
      <c r="CB1084" s="13">
        <f t="shared" si="329"/>
        <v>1089.9000000000001</v>
      </c>
    </row>
    <row r="1085" spans="1:80" x14ac:dyDescent="0.3">
      <c r="A1085" s="13">
        <f t="shared" si="305"/>
        <v>2.6668586645214797E-5</v>
      </c>
      <c r="C1085" s="13" t="str">
        <f>IF(F1085&gt;0,SQRT(Sum_Sq($AI$2,V_rtHz($AH$2)/(1+1/$A1085),V_rtHz($AH$2*$A1085)/(1+$A1085),$AN$2*$AH$2/(1+1/$A1085),$AM$2*SQRT(Sum_Sq(F1085,1/($X$2*D$8*(1+C$1017+F1085/E1085))))/SQRT(Sum_Sq($X$2*F1085*D$8,1)),                   $AQ$2*SQRT(Sum_Sq($AH$2/(1+1/$A1085)+F1085*( 1/(C$1017+1+F1085/E1085)-1)/(1+($X$2*F1085*D$8)^2), (F1085^2*D$8*$X$2+1/($X$2*D$8*(C$1017+1+F1085/E1085           )))/(1+($X$2*F1085*D$8)^2))),           V_rtHz(E1085)/($X$2*D$8*(E1085*C$1017+E1085+F1085)),V_rtHz(F1085)*SQRT(Sum_Sq(E1085*D$8*$X$2*C$1017,1))/($X$2*D$8*(E1085*C$1017+E1085+F1085))))/SQRT(Sum_Sq(1/(1+$A1085)+$AC$2/$I$2-1/(1+(1+F1085/E1085)/C$1017),$X$2/$I$2)),IF(F1086&lt;0,"A",C1086))</f>
        <v>A</v>
      </c>
      <c r="E1085" s="13">
        <f t="shared" si="306"/>
        <v>-1</v>
      </c>
      <c r="F1085" s="12">
        <f t="shared" si="330"/>
        <v>-2</v>
      </c>
      <c r="H1085" s="13" t="str">
        <f>IF(K1085&gt;0,SQRT(Sum_Sq($AI$2,V_rtHz($AH$2)/(1+1/$A1085),V_rtHz($AH$2*$A1085)/(1+$A1085),$AN$2*$AH$2/(1+1/$A1085),$AM$2*SQRT(Sum_Sq(K1085,1/($X$2*I$8*(1+H$1017+K1085/J1085))))/SQRT(Sum_Sq($X$2*K1085*I$8,1)),                   $AQ$2*SQRT(Sum_Sq($AH$2/(1+1/$A1085)+K1085*( 1/(H$1017+1+K1085/J1085)-1)/(1+($X$2*K1085*I$8)^2), (K1085^2*I$8*$X$2+1/($X$2*I$8*(H$1017+1+K1085/J1085           )))/(1+($X$2*K1085*I$8)^2))),           V_rtHz(J1085)/($X$2*I$8*(J1085*H$1017+J1085+K1085)),V_rtHz(K1085)*SQRT(Sum_Sq(J1085*I$8*$X$2*H$1017,1))/($X$2*I$8*(J1085*H$1017+J1085+K1085))))/SQRT(Sum_Sq(1/(1+$A1085)+$AC$2/$I$2-1/(1+(1+K1085/J1085)/H$1017),$X$2/$I$2)),IF(K1086&lt;0,"A",H1086))</f>
        <v>A</v>
      </c>
      <c r="J1085" s="13">
        <f t="shared" si="307"/>
        <v>-1</v>
      </c>
      <c r="K1085" s="12">
        <f t="shared" si="331"/>
        <v>-2</v>
      </c>
      <c r="M1085" s="13" t="str">
        <f>IF(P1085&gt;0,SQRT(Sum_Sq($AI$2,V_rtHz($AH$2)/(1+1/$A1085),V_rtHz($AH$2*$A1085)/(1+$A1085),$AN$2*$AH$2/(1+1/$A1085),$AM$2*SQRT(Sum_Sq(P1085,1/($X$2*N$8*(1+M$1017+P1085/O1085))))/SQRT(Sum_Sq($X$2*P1085*N$8,1)),                   $AQ$2*SQRT(Sum_Sq($AH$2/(1+1/$A1085)+P1085*( 1/(M$1017+1+P1085/O1085)-1)/(1+($X$2*P1085*N$8)^2), (P1085^2*N$8*$X$2+1/($X$2*N$8*(M$1017+1+P1085/O1085           )))/(1+($X$2*P1085*N$8)^2))),           V_rtHz(O1085)/($X$2*N$8*(O1085*M$1017+O1085+P1085)),V_rtHz(P1085)*SQRT(Sum_Sq(O1085*N$8*$X$2*M$1017,1))/($X$2*N$8*(O1085*M$1017+O1085+P1085))))/SQRT(Sum_Sq(1/(1+$A1085)+$AC$2/$I$2-1/(1+(1+P1085/O1085)/M$1017),$X$2/$I$2)),IF(P1086&lt;0,"A",M1086))</f>
        <v>A</v>
      </c>
      <c r="O1085" s="13">
        <f t="shared" si="308"/>
        <v>-1</v>
      </c>
      <c r="P1085" s="12">
        <f t="shared" si="332"/>
        <v>-2</v>
      </c>
      <c r="R1085" s="13" t="str">
        <f>IF(U1085&gt;0,SQRT(Sum_Sq($AI$2,V_rtHz($AH$2)/(1+1/$A1085),V_rtHz($AH$2*$A1085)/(1+$A1085),$AN$2*$AH$2/(1+1/$A1085),$AM$2*SQRT(Sum_Sq(U1085,1/($X$2*S$8*(1+R$1017+U1085/T1085))))/SQRT(Sum_Sq($X$2*U1085*S$8,1)),                   $AQ$2*SQRT(Sum_Sq($AH$2/(1+1/$A1085)+U1085*( 1/(R$1017+1+U1085/T1085)-1)/(1+($X$2*U1085*S$8)^2), (U1085^2*S$8*$X$2+1/($X$2*S$8*(R$1017+1+U1085/T1085           )))/(1+($X$2*U1085*S$8)^2))),           V_rtHz(T1085)/($X$2*S$8*(T1085*R$1017+T1085+U1085)),V_rtHz(U1085)*SQRT(Sum_Sq(T1085*S$8*$X$2*R$1017,1))/($X$2*S$8*(T1085*R$1017+T1085+U1085))))/SQRT(Sum_Sq(1/(1+$A1085)+$AC$2/$I$2-1/(1+(1+U1085/T1085)/R$1017),$X$2/$I$2)),IF(U1086&lt;0,"A",R1086))</f>
        <v>A</v>
      </c>
      <c r="T1085" s="13">
        <f t="shared" si="309"/>
        <v>-1</v>
      </c>
      <c r="U1085" s="12">
        <f t="shared" si="333"/>
        <v>-2</v>
      </c>
      <c r="X1085" s="13" t="str">
        <f>IF(AA1085&gt;0,SQRT(Sum_Sq($AI$2,V_rtHz($AH$2)/(1+1/$A1085),V_rtHz($AH$2*$A1085)/(1+$A1085),$AN$2*$AH$2/(1+1/$A1085),$AM$2*SQRT(Sum_Sq(AA1085,1/($X$2*Y$8*(1+X$1017+AA1085/Z1085))))/SQRT(Sum_Sq($X$2*AA1085*Y$8,1)),                   $AQ$2*SQRT(Sum_Sq($AH$2/(1+1/$A1085)+AA1085*( 1/(X$1017+1+AA1085/Z1085)-1)/(1+($X$2*AA1085*Y$8)^2), (AA1085^2*Y$8*$X$2+1/($X$2*Y$8*(X$1017+1+AA1085/Z1085           )))/(1+($X$2*AA1085*Y$8)^2))),           V_rtHz(Z1085)/($X$2*Y$8*(Z1085*X$1017+Z1085+AA1085)),V_rtHz(AA1085)*SQRT(Sum_Sq(Z1085*Y$8*$X$2*X$1017,1))/($X$2*Y$8*(Z1085*X$1017+Z1085+AA1085))))/SQRT(Sum_Sq(1/(1+$A1085)+$AC$2/$I$2-1/(1+(1+AA1085/Z1085)/X$1017),$X$2/$I$2)),IF(AA1086&lt;0,"A",X1086))</f>
        <v>A</v>
      </c>
      <c r="Z1085" s="13">
        <f t="shared" si="310"/>
        <v>-1</v>
      </c>
      <c r="AA1085" s="12">
        <f t="shared" si="334"/>
        <v>-2</v>
      </c>
      <c r="AC1085" s="13">
        <f>IF(AF1085&gt;0,SQRT(Sum_Sq($AI$2,V_rtHz($AH$2)/(1+1/$A1085),V_rtHz($AH$2*$A1085)/(1+$A1085),$AN$2*$AH$2/(1+1/$A1085),$AM$2*SQRT(Sum_Sq(AF1085,1/($X$2*AD$8*(1+AC$1017+AF1085/AE1085))))/SQRT(Sum_Sq($X$2*AF1085*AD$8,1)),                   $AQ$2*SQRT(Sum_Sq($AH$2/(1+1/$A1085)+AF1085*( 1/(AC$1017+1+AF1085/AE1085)-1)/(1+($X$2*AF1085*AD$8)^2), (AF1085^2*AD$8*$X$2+1/($X$2*AD$8*(AC$1017+1+AF1085/AE1085           )))/(1+($X$2*AF1085*AD$8)^2))),           V_rtHz(AE1085)/($X$2*AD$8*(AE1085*AC$1017+AE1085+AF1085)),V_rtHz(AF1085)*SQRT(Sum_Sq(AE1085*AD$8*$X$2*AC$1017,1))/($X$2*AD$8*(AE1085*AC$1017+AE1085+AF1085))))/SQRT(Sum_Sq(1/(1+$A1085)+$AC$2/$I$2-1/(1+(1+AF1085/AE1085)/AC$1017),$X$2/$I$2)),IF(AF1086&lt;0,"A",AC1086))</f>
        <v>6.8946967368180028E-6</v>
      </c>
      <c r="AE1085" s="13">
        <f t="shared" si="311"/>
        <v>19459.923504621318</v>
      </c>
      <c r="AF1085" s="12">
        <f t="shared" si="335"/>
        <v>159910.23153546418</v>
      </c>
      <c r="AG1085" s="13"/>
      <c r="AH1085" s="13">
        <f>IF(AK1085&gt;0,SQRT(Sum_Sq($AI$2,V_rtHz($AH$2)/(1+1/$A1085),V_rtHz($AH$2*$A1085)/(1+$A1085),$AN$2*$AH$2/(1+1/$A1085),$AM$2*SQRT(Sum_Sq(AK1085,1/($X$2*AI$8*(1+AH$1017+AK1085/AJ1085))))/SQRT(Sum_Sq($X$2*AK1085*AI$8,1)),                   $AQ$2*SQRT(Sum_Sq($AH$2/(1+1/$A1085)+AK1085*( 1/(AH$1017+1+AK1085/AJ1085)-1)/(1+($X$2*AK1085*AI$8)^2), (AK1085^2*AI$8*$X$2+1/($X$2*AI$8*(AH$1017+1+AK1085/AJ1085           )))/(1+($X$2*AK1085*AI$8)^2))),           V_rtHz(AJ1085)/($X$2*AI$8*(AJ1085*AH$1017+AJ1085+AK1085)),V_rtHz(AK1085)*SQRT(Sum_Sq(AJ1085*AI$8*$X$2*AH$1017,1))/($X$2*AI$8*(AJ1085*AH$1017+AJ1085+AK1085))))/SQRT(Sum_Sq(1/(1+$A1085)+$AC$2/$I$2-1/(1+(1+AK1085/AJ1085)/AH$1017),$X$2/$I$2)),IF(AK1086&lt;0,"A",AH1086))</f>
        <v>1.1615085579515233E-5</v>
      </c>
      <c r="AI1085" s="13"/>
      <c r="AJ1085" s="13">
        <f t="shared" si="312"/>
        <v>17919.847279408415</v>
      </c>
      <c r="AK1085" s="12">
        <f t="shared" si="336"/>
        <v>549139.9966840205</v>
      </c>
      <c r="AM1085" s="13">
        <f>IF(AP1085&gt;0,SQRT(Sum_Sq($AI$2,V_rtHz($AH$2)/(1+1/$A1085),V_rtHz($AH$2*$A1085)/(1+$A1085),$AN$2*$AH$2/(1+1/$A1085),$AM$2*SQRT(Sum_Sq(AP1085,1/($X$2*AN$8*(1+AM$1017+AP1085/AO1085))))/SQRT(Sum_Sq($X$2*AP1085*AN$8,1)),                   $AQ$2*SQRT(Sum_Sq($AH$2/(1+1/$A1085)+AP1085*( 1/(AM$1017+1+AP1085/AO1085)-1)/(1+($X$2*AP1085*AN$8)^2), (AP1085^2*AN$8*$X$2+1/($X$2*AN$8*(AM$1017+1+AP1085/AO1085           )))/(1+($X$2*AP1085*AN$8)^2))),           V_rtHz(AO1085)/($X$2*AN$8*(AO1085*AM$1017+AO1085+AP1085)),V_rtHz(AP1085)*SQRT(Sum_Sq(AO1085*AN$8*$X$2*AM$1017,1))/($X$2*AN$8*(AO1085*AM$1017+AO1085+AP1085))))/SQRT(Sum_Sq(1/(1+$A1085)+$AC$2/$I$2-1/(1+(1+AP1085/AO1085)/AM$1017),$X$2/$I$2)),IF(AP1086&lt;0,"A",AM1086))</f>
        <v>2.0352039595620285E-5</v>
      </c>
      <c r="AO1085" s="13">
        <f t="shared" si="313"/>
        <v>17526.101632174275</v>
      </c>
      <c r="AP1085" s="12">
        <f t="shared" si="337"/>
        <v>1775546.5183276837</v>
      </c>
      <c r="AR1085" s="13">
        <f t="shared" si="314"/>
        <v>69887291.180198371</v>
      </c>
      <c r="AS1085" s="13">
        <f t="shared" si="315"/>
        <v>-1.3197996626577314E-5</v>
      </c>
      <c r="AV1085" s="13"/>
      <c r="AW1085" s="13">
        <f t="shared" si="316"/>
        <v>39300511.936236553</v>
      </c>
      <c r="AX1085" s="13">
        <f t="shared" si="317"/>
        <v>-4.1738823970580913E-5</v>
      </c>
      <c r="AZ1085" s="13"/>
      <c r="BA1085" s="13"/>
      <c r="BB1085" s="13">
        <f t="shared" si="318"/>
        <v>22100301.962882396</v>
      </c>
      <c r="BC1085" s="13">
        <f t="shared" si="319"/>
        <v>-1.3202070094730367E-4</v>
      </c>
      <c r="BD1085" s="13"/>
      <c r="BE1085" s="13"/>
      <c r="BG1085" s="13">
        <f t="shared" si="320"/>
        <v>12427913.092914158</v>
      </c>
      <c r="BH1085" s="13">
        <f t="shared" si="321"/>
        <v>-4.1779591902381619E-4</v>
      </c>
      <c r="BI1085" s="13"/>
      <c r="BL1085" s="13">
        <f t="shared" si="322"/>
        <v>6988729.1180198397</v>
      </c>
      <c r="BM1085" s="13">
        <f t="shared" si="323"/>
        <v>-1.32429435016063E-3</v>
      </c>
      <c r="BP1085" s="13"/>
      <c r="BQ1085" s="13">
        <f t="shared" si="324"/>
        <v>99.633299999999991</v>
      </c>
      <c r="BR1085" s="13">
        <f t="shared" si="325"/>
        <v>108.98999999999998</v>
      </c>
      <c r="BT1085" s="13"/>
      <c r="BU1085" s="13"/>
      <c r="BV1085" s="13">
        <f t="shared" si="326"/>
        <v>31.50681587988543</v>
      </c>
      <c r="BW1085" s="13">
        <f t="shared" si="327"/>
        <v>344.65664218175152</v>
      </c>
      <c r="CA1085" s="13">
        <f t="shared" si="328"/>
        <v>9.9633299999999974</v>
      </c>
      <c r="CB1085" s="13">
        <f t="shared" si="329"/>
        <v>1089.9000000000001</v>
      </c>
    </row>
    <row r="1086" spans="1:80" x14ac:dyDescent="0.3">
      <c r="A1086" s="13">
        <f t="shared" si="305"/>
        <v>2.7039583641088438E-5</v>
      </c>
      <c r="C1086" s="13" t="str">
        <f>IF(F1086&gt;0,SQRT(Sum_Sq($AI$2,V_rtHz($AH$2)/(1+1/$A1086),V_rtHz($AH$2*$A1086)/(1+$A1086),$AN$2*$AH$2/(1+1/$A1086),$AM$2*SQRT(Sum_Sq(F1086,1/($X$2*D$8*(1+C$1017+F1086/E1086))))/SQRT(Sum_Sq($X$2*F1086*D$8,1)),                   $AQ$2*SQRT(Sum_Sq($AH$2/(1+1/$A1086)+F1086*( 1/(C$1017+1+F1086/E1086)-1)/(1+($X$2*F1086*D$8)^2), (F1086^2*D$8*$X$2+1/($X$2*D$8*(C$1017+1+F1086/E1086           )))/(1+($X$2*F1086*D$8)^2))),           V_rtHz(E1086)/($X$2*D$8*(E1086*C$1017+E1086+F1086)),V_rtHz(F1086)*SQRT(Sum_Sq(E1086*D$8*$X$2*C$1017,1))/($X$2*D$8*(E1086*C$1017+E1086+F1086))))/SQRT(Sum_Sq(1/(1+$A1086)+$AC$2/$I$2-1/(1+(1+F1086/E1086)/C$1017),$X$2/$I$2)),IF(F1087&lt;0,"A",C1087))</f>
        <v>A</v>
      </c>
      <c r="E1086" s="13">
        <f t="shared" si="306"/>
        <v>-1</v>
      </c>
      <c r="F1086" s="12">
        <f t="shared" si="330"/>
        <v>-2</v>
      </c>
      <c r="H1086" s="13" t="str">
        <f>IF(K1086&gt;0,SQRT(Sum_Sq($AI$2,V_rtHz($AH$2)/(1+1/$A1086),V_rtHz($AH$2*$A1086)/(1+$A1086),$AN$2*$AH$2/(1+1/$A1086),$AM$2*SQRT(Sum_Sq(K1086,1/($X$2*I$8*(1+H$1017+K1086/J1086))))/SQRT(Sum_Sq($X$2*K1086*I$8,1)),                   $AQ$2*SQRT(Sum_Sq($AH$2/(1+1/$A1086)+K1086*( 1/(H$1017+1+K1086/J1086)-1)/(1+($X$2*K1086*I$8)^2), (K1086^2*I$8*$X$2+1/($X$2*I$8*(H$1017+1+K1086/J1086           )))/(1+($X$2*K1086*I$8)^2))),           V_rtHz(J1086)/($X$2*I$8*(J1086*H$1017+J1086+K1086)),V_rtHz(K1086)*SQRT(Sum_Sq(J1086*I$8*$X$2*H$1017,1))/($X$2*I$8*(J1086*H$1017+J1086+K1086))))/SQRT(Sum_Sq(1/(1+$A1086)+$AC$2/$I$2-1/(1+(1+K1086/J1086)/H$1017),$X$2/$I$2)),IF(K1087&lt;0,"A",H1087))</f>
        <v>A</v>
      </c>
      <c r="J1086" s="13">
        <f t="shared" si="307"/>
        <v>-1</v>
      </c>
      <c r="K1086" s="12">
        <f t="shared" si="331"/>
        <v>-2</v>
      </c>
      <c r="M1086" s="13" t="str">
        <f>IF(P1086&gt;0,SQRT(Sum_Sq($AI$2,V_rtHz($AH$2)/(1+1/$A1086),V_rtHz($AH$2*$A1086)/(1+$A1086),$AN$2*$AH$2/(1+1/$A1086),$AM$2*SQRT(Sum_Sq(P1086,1/($X$2*N$8*(1+M$1017+P1086/O1086))))/SQRT(Sum_Sq($X$2*P1086*N$8,1)),                   $AQ$2*SQRT(Sum_Sq($AH$2/(1+1/$A1086)+P1086*( 1/(M$1017+1+P1086/O1086)-1)/(1+($X$2*P1086*N$8)^2), (P1086^2*N$8*$X$2+1/($X$2*N$8*(M$1017+1+P1086/O1086           )))/(1+($X$2*P1086*N$8)^2))),           V_rtHz(O1086)/($X$2*N$8*(O1086*M$1017+O1086+P1086)),V_rtHz(P1086)*SQRT(Sum_Sq(O1086*N$8*$X$2*M$1017,1))/($X$2*N$8*(O1086*M$1017+O1086+P1086))))/SQRT(Sum_Sq(1/(1+$A1086)+$AC$2/$I$2-1/(1+(1+P1086/O1086)/M$1017),$X$2/$I$2)),IF(P1087&lt;0,"A",M1087))</f>
        <v>A</v>
      </c>
      <c r="O1086" s="13">
        <f t="shared" si="308"/>
        <v>-1</v>
      </c>
      <c r="P1086" s="12">
        <f t="shared" si="332"/>
        <v>-2</v>
      </c>
      <c r="R1086" s="13" t="str">
        <f>IF(U1086&gt;0,SQRT(Sum_Sq($AI$2,V_rtHz($AH$2)/(1+1/$A1086),V_rtHz($AH$2*$A1086)/(1+$A1086),$AN$2*$AH$2/(1+1/$A1086),$AM$2*SQRT(Sum_Sq(U1086,1/($X$2*S$8*(1+R$1017+U1086/T1086))))/SQRT(Sum_Sq($X$2*U1086*S$8,1)),                   $AQ$2*SQRT(Sum_Sq($AH$2/(1+1/$A1086)+U1086*( 1/(R$1017+1+U1086/T1086)-1)/(1+($X$2*U1086*S$8)^2), (U1086^2*S$8*$X$2+1/($X$2*S$8*(R$1017+1+U1086/T1086           )))/(1+($X$2*U1086*S$8)^2))),           V_rtHz(T1086)/($X$2*S$8*(T1086*R$1017+T1086+U1086)),V_rtHz(U1086)*SQRT(Sum_Sq(T1086*S$8*$X$2*R$1017,1))/($X$2*S$8*(T1086*R$1017+T1086+U1086))))/SQRT(Sum_Sq(1/(1+$A1086)+$AC$2/$I$2-1/(1+(1+U1086/T1086)/R$1017),$X$2/$I$2)),IF(U1087&lt;0,"A",R1087))</f>
        <v>A</v>
      </c>
      <c r="T1086" s="13">
        <f t="shared" si="309"/>
        <v>-1</v>
      </c>
      <c r="U1086" s="12">
        <f t="shared" si="333"/>
        <v>-2</v>
      </c>
      <c r="X1086" s="13" t="str">
        <f>IF(AA1086&gt;0,SQRT(Sum_Sq($AI$2,V_rtHz($AH$2)/(1+1/$A1086),V_rtHz($AH$2*$A1086)/(1+$A1086),$AN$2*$AH$2/(1+1/$A1086),$AM$2*SQRT(Sum_Sq(AA1086,1/($X$2*Y$8*(1+X$1017+AA1086/Z1086))))/SQRT(Sum_Sq($X$2*AA1086*Y$8,1)),                   $AQ$2*SQRT(Sum_Sq($AH$2/(1+1/$A1086)+AA1086*( 1/(X$1017+1+AA1086/Z1086)-1)/(1+($X$2*AA1086*Y$8)^2), (AA1086^2*Y$8*$X$2+1/($X$2*Y$8*(X$1017+1+AA1086/Z1086           )))/(1+($X$2*AA1086*Y$8)^2))),           V_rtHz(Z1086)/($X$2*Y$8*(Z1086*X$1017+Z1086+AA1086)),V_rtHz(AA1086)*SQRT(Sum_Sq(Z1086*Y$8*$X$2*X$1017,1))/($X$2*Y$8*(Z1086*X$1017+Z1086+AA1086))))/SQRT(Sum_Sq(1/(1+$A1086)+$AC$2/$I$2-1/(1+(1+AA1086/Z1086)/X$1017),$X$2/$I$2)),IF(AA1087&lt;0,"A",X1087))</f>
        <v>A</v>
      </c>
      <c r="Z1086" s="13">
        <f t="shared" si="310"/>
        <v>-1</v>
      </c>
      <c r="AA1086" s="12">
        <f t="shared" si="334"/>
        <v>-2</v>
      </c>
      <c r="AC1086" s="13">
        <f>IF(AF1086&gt;0,SQRT(Sum_Sq($AI$2,V_rtHz($AH$2)/(1+1/$A1086),V_rtHz($AH$2*$A1086)/(1+$A1086),$AN$2*$AH$2/(1+1/$A1086),$AM$2*SQRT(Sum_Sq(AF1086,1/($X$2*AD$8*(1+AC$1017+AF1086/AE1086))))/SQRT(Sum_Sq($X$2*AF1086*AD$8,1)),                   $AQ$2*SQRT(Sum_Sq($AH$2/(1+1/$A1086)+AF1086*( 1/(AC$1017+1+AF1086/AE1086)-1)/(1+($X$2*AF1086*AD$8)^2), (AF1086^2*AD$8*$X$2+1/($X$2*AD$8*(AC$1017+1+AF1086/AE1086           )))/(1+($X$2*AF1086*AD$8)^2))),           V_rtHz(AE1086)/($X$2*AD$8*(AE1086*AC$1017+AE1086+AF1086)),V_rtHz(AF1086)*SQRT(Sum_Sq(AE1086*AD$8*$X$2*AC$1017,1))/($X$2*AD$8*(AE1086*AC$1017+AE1086+AF1086))))/SQRT(Sum_Sq(1/(1+$A1086)+$AC$2/$I$2-1/(1+(1+AF1086/AE1086)/AC$1017),$X$2/$I$2)),IF(AF1087&lt;0,"A",AC1087))</f>
        <v>6.8944804889092519E-6</v>
      </c>
      <c r="AE1086" s="13">
        <f t="shared" si="311"/>
        <v>19458.709261389296</v>
      </c>
      <c r="AF1086" s="12">
        <f t="shared" si="335"/>
        <v>159920.21009641414</v>
      </c>
      <c r="AG1086" s="13"/>
      <c r="AH1086" s="13">
        <f>IF(AK1086&gt;0,SQRT(Sum_Sq($AI$2,V_rtHz($AH$2)/(1+1/$A1086),V_rtHz($AH$2*$A1086)/(1+$A1086),$AN$2*$AH$2/(1+1/$A1086),$AM$2*SQRT(Sum_Sq(AK1086,1/($X$2*AI$8*(1+AH$1017+AK1086/AJ1086))))/SQRT(Sum_Sq($X$2*AK1086*AI$8,1)),                   $AQ$2*SQRT(Sum_Sq($AH$2/(1+1/$A1086)+AK1086*( 1/(AH$1017+1+AK1086/AJ1086)-1)/(1+($X$2*AK1086*AI$8)^2), (AK1086^2*AI$8*$X$2+1/($X$2*AI$8*(AH$1017+1+AK1086/AJ1086           )))/(1+($X$2*AK1086*AI$8)^2))),           V_rtHz(AJ1086)/($X$2*AI$8*(AJ1086*AH$1017+AJ1086+AK1086)),V_rtHz(AK1086)*SQRT(Sum_Sq(AJ1086*AI$8*$X$2*AH$1017,1))/($X$2*AI$8*(AJ1086*AH$1017+AJ1086+AK1086))))/SQRT(Sum_Sq(1/(1+$A1086)+$AC$2/$I$2-1/(1+(1+AK1086/AJ1086)/AH$1017),$X$2/$I$2)),IF(AK1087&lt;0,"A",AH1087))</f>
        <v>1.1614813467040248E-5</v>
      </c>
      <c r="AI1086" s="13"/>
      <c r="AJ1086" s="13">
        <f t="shared" si="312"/>
        <v>17918.985484146539</v>
      </c>
      <c r="AK1086" s="12">
        <f t="shared" si="336"/>
        <v>549166.40700996597</v>
      </c>
      <c r="AM1086" s="13">
        <f>IF(AP1086&gt;0,SQRT(Sum_Sq($AI$2,V_rtHz($AH$2)/(1+1/$A1086),V_rtHz($AH$2*$A1086)/(1+$A1086),$AN$2*$AH$2/(1+1/$A1086),$AM$2*SQRT(Sum_Sq(AP1086,1/($X$2*AN$8*(1+AM$1017+AP1086/AO1086))))/SQRT(Sum_Sq($X$2*AP1086*AN$8,1)),                   $AQ$2*SQRT(Sum_Sq($AH$2/(1+1/$A1086)+AP1086*( 1/(AM$1017+1+AP1086/AO1086)-1)/(1+($X$2*AP1086*AN$8)^2), (AP1086^2*AN$8*$X$2+1/($X$2*AN$8*(AM$1017+1+AP1086/AO1086           )))/(1+($X$2*AP1086*AN$8)^2))),           V_rtHz(AO1086)/($X$2*AN$8*(AO1086*AM$1017+AO1086+AP1086)),V_rtHz(AP1086)*SQRT(Sum_Sq(AO1086*AN$8*$X$2*AM$1017,1))/($X$2*AN$8*(AO1086*AM$1017+AO1086+AP1086))))/SQRT(Sum_Sq(1/(1+$A1086)+$AC$2/$I$2-1/(1+(1+AP1086/AO1086)/AM$1017),$X$2/$I$2)),IF(AP1087&lt;0,"A",AM1087))</f>
        <v>2.0351598148867038E-5</v>
      </c>
      <c r="AO1086" s="13">
        <f t="shared" si="313"/>
        <v>17525.313755429219</v>
      </c>
      <c r="AP1086" s="12">
        <f t="shared" si="337"/>
        <v>1775626.340682426</v>
      </c>
      <c r="AR1086" s="13">
        <f t="shared" si="314"/>
        <v>69887291.180198371</v>
      </c>
      <c r="AS1086" s="13">
        <f t="shared" si="315"/>
        <v>-1.3198002921036105E-5</v>
      </c>
      <c r="AV1086" s="13"/>
      <c r="AW1086" s="13">
        <f t="shared" si="316"/>
        <v>39300511.936236553</v>
      </c>
      <c r="AX1086" s="13">
        <f t="shared" si="317"/>
        <v>-4.1738886924566904E-5</v>
      </c>
      <c r="AZ1086" s="13"/>
      <c r="BA1086" s="13"/>
      <c r="BB1086" s="13">
        <f t="shared" si="318"/>
        <v>22100301.962882396</v>
      </c>
      <c r="BC1086" s="13">
        <f t="shared" si="319"/>
        <v>-1.3202133078449524E-4</v>
      </c>
      <c r="BD1086" s="13"/>
      <c r="BE1086" s="13"/>
      <c r="BG1086" s="13">
        <f t="shared" si="320"/>
        <v>12427913.092914158</v>
      </c>
      <c r="BH1086" s="13">
        <f t="shared" si="321"/>
        <v>-4.1780222681206066E-4</v>
      </c>
      <c r="BI1086" s="13"/>
      <c r="BL1086" s="13">
        <f t="shared" si="322"/>
        <v>6988729.1180198397</v>
      </c>
      <c r="BM1086" s="13">
        <f t="shared" si="323"/>
        <v>-1.3243577272073182E-3</v>
      </c>
      <c r="BP1086" s="13"/>
      <c r="BQ1086" s="13">
        <f t="shared" si="324"/>
        <v>99.633300000000006</v>
      </c>
      <c r="BR1086" s="13">
        <f t="shared" si="325"/>
        <v>108.98999999999995</v>
      </c>
      <c r="BT1086" s="13"/>
      <c r="BU1086" s="13"/>
      <c r="BV1086" s="13">
        <f t="shared" si="326"/>
        <v>31.50681587988543</v>
      </c>
      <c r="BW1086" s="13">
        <f t="shared" si="327"/>
        <v>344.65664218175141</v>
      </c>
      <c r="CA1086" s="13">
        <f t="shared" si="328"/>
        <v>9.9633299999999991</v>
      </c>
      <c r="CB1086" s="13">
        <f t="shared" si="329"/>
        <v>1089.9000000000001</v>
      </c>
    </row>
    <row r="1087" spans="1:80" x14ac:dyDescent="0.3">
      <c r="A1087" s="13">
        <f t="shared" si="305"/>
        <v>2.7415741719278828E-5</v>
      </c>
      <c r="C1087" s="13" t="str">
        <f>IF(F1087&gt;0,SQRT(Sum_Sq($AI$2,V_rtHz($AH$2)/(1+1/$A1087),V_rtHz($AH$2*$A1087)/(1+$A1087),$AN$2*$AH$2/(1+1/$A1087),$AM$2*SQRT(Sum_Sq(F1087,1/($X$2*D$8*(1+C$1017+F1087/E1087))))/SQRT(Sum_Sq($X$2*F1087*D$8,1)),                   $AQ$2*SQRT(Sum_Sq($AH$2/(1+1/$A1087)+F1087*( 1/(C$1017+1+F1087/E1087)-1)/(1+($X$2*F1087*D$8)^2), (F1087^2*D$8*$X$2+1/($X$2*D$8*(C$1017+1+F1087/E1087           )))/(1+($X$2*F1087*D$8)^2))),           V_rtHz(E1087)/($X$2*D$8*(E1087*C$1017+E1087+F1087)),V_rtHz(F1087)*SQRT(Sum_Sq(E1087*D$8*$X$2*C$1017,1))/($X$2*D$8*(E1087*C$1017+E1087+F1087))))/SQRT(Sum_Sq(1/(1+$A1087)+$AC$2/$I$2-1/(1+(1+F1087/E1087)/C$1017),$X$2/$I$2)),IF(F1088&lt;0,"A",C1088))</f>
        <v>A</v>
      </c>
      <c r="E1087" s="13">
        <f t="shared" si="306"/>
        <v>-1</v>
      </c>
      <c r="F1087" s="12">
        <f t="shared" si="330"/>
        <v>-2</v>
      </c>
      <c r="H1087" s="13" t="str">
        <f>IF(K1087&gt;0,SQRT(Sum_Sq($AI$2,V_rtHz($AH$2)/(1+1/$A1087),V_rtHz($AH$2*$A1087)/(1+$A1087),$AN$2*$AH$2/(1+1/$A1087),$AM$2*SQRT(Sum_Sq(K1087,1/($X$2*I$8*(1+H$1017+K1087/J1087))))/SQRT(Sum_Sq($X$2*K1087*I$8,1)),                   $AQ$2*SQRT(Sum_Sq($AH$2/(1+1/$A1087)+K1087*( 1/(H$1017+1+K1087/J1087)-1)/(1+($X$2*K1087*I$8)^2), (K1087^2*I$8*$X$2+1/($X$2*I$8*(H$1017+1+K1087/J1087           )))/(1+($X$2*K1087*I$8)^2))),           V_rtHz(J1087)/($X$2*I$8*(J1087*H$1017+J1087+K1087)),V_rtHz(K1087)*SQRT(Sum_Sq(J1087*I$8*$X$2*H$1017,1))/($X$2*I$8*(J1087*H$1017+J1087+K1087))))/SQRT(Sum_Sq(1/(1+$A1087)+$AC$2/$I$2-1/(1+(1+K1087/J1087)/H$1017),$X$2/$I$2)),IF(K1088&lt;0,"A",H1088))</f>
        <v>A</v>
      </c>
      <c r="J1087" s="13">
        <f t="shared" si="307"/>
        <v>-1</v>
      </c>
      <c r="K1087" s="12">
        <f t="shared" si="331"/>
        <v>-2</v>
      </c>
      <c r="M1087" s="13" t="str">
        <f>IF(P1087&gt;0,SQRT(Sum_Sq($AI$2,V_rtHz($AH$2)/(1+1/$A1087),V_rtHz($AH$2*$A1087)/(1+$A1087),$AN$2*$AH$2/(1+1/$A1087),$AM$2*SQRT(Sum_Sq(P1087,1/($X$2*N$8*(1+M$1017+P1087/O1087))))/SQRT(Sum_Sq($X$2*P1087*N$8,1)),                   $AQ$2*SQRT(Sum_Sq($AH$2/(1+1/$A1087)+P1087*( 1/(M$1017+1+P1087/O1087)-1)/(1+($X$2*P1087*N$8)^2), (P1087^2*N$8*$X$2+1/($X$2*N$8*(M$1017+1+P1087/O1087           )))/(1+($X$2*P1087*N$8)^2))),           V_rtHz(O1087)/($X$2*N$8*(O1087*M$1017+O1087+P1087)),V_rtHz(P1087)*SQRT(Sum_Sq(O1087*N$8*$X$2*M$1017,1))/($X$2*N$8*(O1087*M$1017+O1087+P1087))))/SQRT(Sum_Sq(1/(1+$A1087)+$AC$2/$I$2-1/(1+(1+P1087/O1087)/M$1017),$X$2/$I$2)),IF(P1088&lt;0,"A",M1088))</f>
        <v>A</v>
      </c>
      <c r="O1087" s="13">
        <f t="shared" si="308"/>
        <v>-1</v>
      </c>
      <c r="P1087" s="12">
        <f t="shared" si="332"/>
        <v>-2</v>
      </c>
      <c r="R1087" s="13" t="str">
        <f>IF(U1087&gt;0,SQRT(Sum_Sq($AI$2,V_rtHz($AH$2)/(1+1/$A1087),V_rtHz($AH$2*$A1087)/(1+$A1087),$AN$2*$AH$2/(1+1/$A1087),$AM$2*SQRT(Sum_Sq(U1087,1/($X$2*S$8*(1+R$1017+U1087/T1087))))/SQRT(Sum_Sq($X$2*U1087*S$8,1)),                   $AQ$2*SQRT(Sum_Sq($AH$2/(1+1/$A1087)+U1087*( 1/(R$1017+1+U1087/T1087)-1)/(1+($X$2*U1087*S$8)^2), (U1087^2*S$8*$X$2+1/($X$2*S$8*(R$1017+1+U1087/T1087           )))/(1+($X$2*U1087*S$8)^2))),           V_rtHz(T1087)/($X$2*S$8*(T1087*R$1017+T1087+U1087)),V_rtHz(U1087)*SQRT(Sum_Sq(T1087*S$8*$X$2*R$1017,1))/($X$2*S$8*(T1087*R$1017+T1087+U1087))))/SQRT(Sum_Sq(1/(1+$A1087)+$AC$2/$I$2-1/(1+(1+U1087/T1087)/R$1017),$X$2/$I$2)),IF(U1088&lt;0,"A",R1088))</f>
        <v>A</v>
      </c>
      <c r="T1087" s="13">
        <f t="shared" si="309"/>
        <v>-1</v>
      </c>
      <c r="U1087" s="12">
        <f t="shared" si="333"/>
        <v>-2</v>
      </c>
      <c r="X1087" s="13" t="str">
        <f>IF(AA1087&gt;0,SQRT(Sum_Sq($AI$2,V_rtHz($AH$2)/(1+1/$A1087),V_rtHz($AH$2*$A1087)/(1+$A1087),$AN$2*$AH$2/(1+1/$A1087),$AM$2*SQRT(Sum_Sq(AA1087,1/($X$2*Y$8*(1+X$1017+AA1087/Z1087))))/SQRT(Sum_Sq($X$2*AA1087*Y$8,1)),                   $AQ$2*SQRT(Sum_Sq($AH$2/(1+1/$A1087)+AA1087*( 1/(X$1017+1+AA1087/Z1087)-1)/(1+($X$2*AA1087*Y$8)^2), (AA1087^2*Y$8*$X$2+1/($X$2*Y$8*(X$1017+1+AA1087/Z1087           )))/(1+($X$2*AA1087*Y$8)^2))),           V_rtHz(Z1087)/($X$2*Y$8*(Z1087*X$1017+Z1087+AA1087)),V_rtHz(AA1087)*SQRT(Sum_Sq(Z1087*Y$8*$X$2*X$1017,1))/($X$2*Y$8*(Z1087*X$1017+Z1087+AA1087))))/SQRT(Sum_Sq(1/(1+$A1087)+$AC$2/$I$2-1/(1+(1+AA1087/Z1087)/X$1017),$X$2/$I$2)),IF(AA1088&lt;0,"A",X1088))</f>
        <v>A</v>
      </c>
      <c r="Z1087" s="13">
        <f t="shared" si="310"/>
        <v>-1</v>
      </c>
      <c r="AA1087" s="12">
        <f t="shared" si="334"/>
        <v>-2</v>
      </c>
      <c r="AC1087" s="13">
        <f>IF(AF1087&gt;0,SQRT(Sum_Sq($AI$2,V_rtHz($AH$2)/(1+1/$A1087),V_rtHz($AH$2*$A1087)/(1+$A1087),$AN$2*$AH$2/(1+1/$A1087),$AM$2*SQRT(Sum_Sq(AF1087,1/($X$2*AD$8*(1+AC$1017+AF1087/AE1087))))/SQRT(Sum_Sq($X$2*AF1087*AD$8,1)),                   $AQ$2*SQRT(Sum_Sq($AH$2/(1+1/$A1087)+AF1087*( 1/(AC$1017+1+AF1087/AE1087)-1)/(1+($X$2*AF1087*AD$8)^2), (AF1087^2*AD$8*$X$2+1/($X$2*AD$8*(AC$1017+1+AF1087/AE1087           )))/(1+($X$2*AF1087*AD$8)^2))),           V_rtHz(AE1087)/($X$2*AD$8*(AE1087*AC$1017+AE1087+AF1087)),V_rtHz(AF1087)*SQRT(Sum_Sq(AE1087*AD$8*$X$2*AC$1017,1))/($X$2*AD$8*(AE1087*AC$1017+AE1087+AF1087))))/SQRT(Sum_Sq(1/(1+$A1087)+$AC$2/$I$2-1/(1+(1+AF1087/AE1087)/AC$1017),$X$2/$I$2)),IF(AF1088&lt;0,"A",AC1088))</f>
        <v>6.8942612858931525E-6</v>
      </c>
      <c r="AE1087" s="13">
        <f t="shared" si="311"/>
        <v>19457.478456328976</v>
      </c>
      <c r="AF1087" s="12">
        <f t="shared" si="335"/>
        <v>159930.32603226247</v>
      </c>
      <c r="AG1087" s="13"/>
      <c r="AH1087" s="13">
        <f>IF(AK1087&gt;0,SQRT(Sum_Sq($AI$2,V_rtHz($AH$2)/(1+1/$A1087),V_rtHz($AH$2*$A1087)/(1+$A1087),$AN$2*$AH$2/(1+1/$A1087),$AM$2*SQRT(Sum_Sq(AK1087,1/($X$2*AI$8*(1+AH$1017+AK1087/AJ1087))))/SQRT(Sum_Sq($X$2*AK1087*AI$8,1)),                   $AQ$2*SQRT(Sum_Sq($AH$2/(1+1/$A1087)+AK1087*( 1/(AH$1017+1+AK1087/AJ1087)-1)/(1+($X$2*AK1087*AI$8)^2), (AK1087^2*AI$8*$X$2+1/($X$2*AI$8*(AH$1017+1+AK1087/AJ1087           )))/(1+($X$2*AK1087*AI$8)^2))),           V_rtHz(AJ1087)/($X$2*AI$8*(AJ1087*AH$1017+AJ1087+AK1087)),V_rtHz(AK1087)*SQRT(Sum_Sq(AJ1087*AI$8*$X$2*AH$1017,1))/($X$2*AI$8*(AJ1087*AH$1017+AJ1087+AK1087))))/SQRT(Sum_Sq(1/(1+$A1087)+$AC$2/$I$2-1/(1+(1+AK1087/AJ1087)/AH$1017),$X$2/$I$2)),IF(AK1088&lt;0,"A",AH1088))</f>
        <v>1.1614537617621915E-5</v>
      </c>
      <c r="AI1087" s="13"/>
      <c r="AJ1087" s="13">
        <f t="shared" si="312"/>
        <v>17918.111871896737</v>
      </c>
      <c r="AK1087" s="12">
        <f t="shared" si="336"/>
        <v>549193.18206884351</v>
      </c>
      <c r="AM1087" s="13">
        <f>IF(AP1087&gt;0,SQRT(Sum_Sq($AI$2,V_rtHz($AH$2)/(1+1/$A1087),V_rtHz($AH$2*$A1087)/(1+$A1087),$AN$2*$AH$2/(1+1/$A1087),$AM$2*SQRT(Sum_Sq(AP1087,1/($X$2*AN$8*(1+AM$1017+AP1087/AO1087))))/SQRT(Sum_Sq($X$2*AP1087*AN$8,1)),                   $AQ$2*SQRT(Sum_Sq($AH$2/(1+1/$A1087)+AP1087*( 1/(AM$1017+1+AP1087/AO1087)-1)/(1+($X$2*AP1087*AN$8)^2), (AP1087^2*AN$8*$X$2+1/($X$2*AN$8*(AM$1017+1+AP1087/AO1087           )))/(1+($X$2*AP1087*AN$8)^2))),           V_rtHz(AO1087)/($X$2*AN$8*(AO1087*AM$1017+AO1087+AP1087)),V_rtHz(AP1087)*SQRT(Sum_Sq(AO1087*AN$8*$X$2*AM$1017,1))/($X$2*AN$8*(AO1087*AM$1017+AO1087+AP1087))))/SQRT(Sum_Sq(1/(1+$A1087)+$AC$2/$I$2-1/(1+(1+AP1087/AO1087)/AM$1017),$X$2/$I$2)),IF(AP1088&lt;0,"A",AM1088))</f>
        <v>2.0351150633455354E-5</v>
      </c>
      <c r="AO1087" s="13">
        <f t="shared" si="313"/>
        <v>17524.515063332976</v>
      </c>
      <c r="AP1087" s="12">
        <f t="shared" si="337"/>
        <v>1775707.2661014211</v>
      </c>
      <c r="AR1087" s="13">
        <f t="shared" si="314"/>
        <v>69887291.180198371</v>
      </c>
      <c r="AS1087" s="13">
        <f t="shared" si="315"/>
        <v>-1.3198009303065672E-5</v>
      </c>
      <c r="AV1087" s="13"/>
      <c r="AW1087" s="13">
        <f t="shared" si="316"/>
        <v>39300511.936236553</v>
      </c>
      <c r="AX1087" s="13">
        <f t="shared" si="317"/>
        <v>-4.1738950754523964E-5</v>
      </c>
      <c r="AZ1087" s="13"/>
      <c r="BA1087" s="13"/>
      <c r="BB1087" s="13">
        <f t="shared" si="318"/>
        <v>22100301.962882396</v>
      </c>
      <c r="BC1087" s="13">
        <f t="shared" si="319"/>
        <v>-1.3202196938973056E-4</v>
      </c>
      <c r="BD1087" s="13"/>
      <c r="BE1087" s="13"/>
      <c r="BG1087" s="13">
        <f t="shared" si="320"/>
        <v>12427913.092914158</v>
      </c>
      <c r="BH1087" s="13">
        <f t="shared" si="321"/>
        <v>-4.1780862254484357E-4</v>
      </c>
      <c r="BI1087" s="13"/>
      <c r="BL1087" s="13">
        <f t="shared" si="322"/>
        <v>6988729.1180198397</v>
      </c>
      <c r="BM1087" s="13">
        <f t="shared" si="323"/>
        <v>-1.3244219921101175E-3</v>
      </c>
      <c r="BP1087" s="13"/>
      <c r="BQ1087" s="13">
        <f t="shared" si="324"/>
        <v>99.633300000000006</v>
      </c>
      <c r="BR1087" s="13">
        <f t="shared" si="325"/>
        <v>108.98999999999998</v>
      </c>
      <c r="BT1087" s="13"/>
      <c r="BU1087" s="13"/>
      <c r="BV1087" s="13">
        <f t="shared" si="326"/>
        <v>31.50681587988543</v>
      </c>
      <c r="BW1087" s="13">
        <f t="shared" si="327"/>
        <v>344.65664218175152</v>
      </c>
      <c r="CA1087" s="13">
        <f t="shared" si="328"/>
        <v>9.9633299999999974</v>
      </c>
      <c r="CB1087" s="13">
        <f t="shared" si="329"/>
        <v>1089.9000000000001</v>
      </c>
    </row>
    <row r="1088" spans="1:80" x14ac:dyDescent="0.3">
      <c r="A1088" s="13">
        <f t="shared" si="305"/>
        <v>2.7797132677592889E-5</v>
      </c>
      <c r="C1088" s="13" t="str">
        <f>IF(F1088&gt;0,SQRT(Sum_Sq($AI$2,V_rtHz($AH$2)/(1+1/$A1088),V_rtHz($AH$2*$A1088)/(1+$A1088),$AN$2*$AH$2/(1+1/$A1088),$AM$2*SQRT(Sum_Sq(F1088,1/($X$2*D$8*(1+C$1017+F1088/E1088))))/SQRT(Sum_Sq($X$2*F1088*D$8,1)),                   $AQ$2*SQRT(Sum_Sq($AH$2/(1+1/$A1088)+F1088*( 1/(C$1017+1+F1088/E1088)-1)/(1+($X$2*F1088*D$8)^2), (F1088^2*D$8*$X$2+1/($X$2*D$8*(C$1017+1+F1088/E1088           )))/(1+($X$2*F1088*D$8)^2))),           V_rtHz(E1088)/($X$2*D$8*(E1088*C$1017+E1088+F1088)),V_rtHz(F1088)*SQRT(Sum_Sq(E1088*D$8*$X$2*C$1017,1))/($X$2*D$8*(E1088*C$1017+E1088+F1088))))/SQRT(Sum_Sq(1/(1+$A1088)+$AC$2/$I$2-1/(1+(1+F1088/E1088)/C$1017),$X$2/$I$2)),IF(F1089&lt;0,"A",C1089))</f>
        <v>A</v>
      </c>
      <c r="E1088" s="13">
        <f t="shared" si="306"/>
        <v>-1</v>
      </c>
      <c r="F1088" s="12">
        <f t="shared" si="330"/>
        <v>-2</v>
      </c>
      <c r="H1088" s="13" t="str">
        <f>IF(K1088&gt;0,SQRT(Sum_Sq($AI$2,V_rtHz($AH$2)/(1+1/$A1088),V_rtHz($AH$2*$A1088)/(1+$A1088),$AN$2*$AH$2/(1+1/$A1088),$AM$2*SQRT(Sum_Sq(K1088,1/($X$2*I$8*(1+H$1017+K1088/J1088))))/SQRT(Sum_Sq($X$2*K1088*I$8,1)),                   $AQ$2*SQRT(Sum_Sq($AH$2/(1+1/$A1088)+K1088*( 1/(H$1017+1+K1088/J1088)-1)/(1+($X$2*K1088*I$8)^2), (K1088^2*I$8*$X$2+1/($X$2*I$8*(H$1017+1+K1088/J1088           )))/(1+($X$2*K1088*I$8)^2))),           V_rtHz(J1088)/($X$2*I$8*(J1088*H$1017+J1088+K1088)),V_rtHz(K1088)*SQRT(Sum_Sq(J1088*I$8*$X$2*H$1017,1))/($X$2*I$8*(J1088*H$1017+J1088+K1088))))/SQRT(Sum_Sq(1/(1+$A1088)+$AC$2/$I$2-1/(1+(1+K1088/J1088)/H$1017),$X$2/$I$2)),IF(K1089&lt;0,"A",H1089))</f>
        <v>A</v>
      </c>
      <c r="J1088" s="13">
        <f t="shared" si="307"/>
        <v>-1</v>
      </c>
      <c r="K1088" s="12">
        <f t="shared" si="331"/>
        <v>-2</v>
      </c>
      <c r="M1088" s="13" t="str">
        <f>IF(P1088&gt;0,SQRT(Sum_Sq($AI$2,V_rtHz($AH$2)/(1+1/$A1088),V_rtHz($AH$2*$A1088)/(1+$A1088),$AN$2*$AH$2/(1+1/$A1088),$AM$2*SQRT(Sum_Sq(P1088,1/($X$2*N$8*(1+M$1017+P1088/O1088))))/SQRT(Sum_Sq($X$2*P1088*N$8,1)),                   $AQ$2*SQRT(Sum_Sq($AH$2/(1+1/$A1088)+P1088*( 1/(M$1017+1+P1088/O1088)-1)/(1+($X$2*P1088*N$8)^2), (P1088^2*N$8*$X$2+1/($X$2*N$8*(M$1017+1+P1088/O1088           )))/(1+($X$2*P1088*N$8)^2))),           V_rtHz(O1088)/($X$2*N$8*(O1088*M$1017+O1088+P1088)),V_rtHz(P1088)*SQRT(Sum_Sq(O1088*N$8*$X$2*M$1017,1))/($X$2*N$8*(O1088*M$1017+O1088+P1088))))/SQRT(Sum_Sq(1/(1+$A1088)+$AC$2/$I$2-1/(1+(1+P1088/O1088)/M$1017),$X$2/$I$2)),IF(P1089&lt;0,"A",M1089))</f>
        <v>A</v>
      </c>
      <c r="O1088" s="13">
        <f t="shared" si="308"/>
        <v>-1</v>
      </c>
      <c r="P1088" s="12">
        <f t="shared" si="332"/>
        <v>-2</v>
      </c>
      <c r="R1088" s="13" t="str">
        <f>IF(U1088&gt;0,SQRT(Sum_Sq($AI$2,V_rtHz($AH$2)/(1+1/$A1088),V_rtHz($AH$2*$A1088)/(1+$A1088),$AN$2*$AH$2/(1+1/$A1088),$AM$2*SQRT(Sum_Sq(U1088,1/($X$2*S$8*(1+R$1017+U1088/T1088))))/SQRT(Sum_Sq($X$2*U1088*S$8,1)),                   $AQ$2*SQRT(Sum_Sq($AH$2/(1+1/$A1088)+U1088*( 1/(R$1017+1+U1088/T1088)-1)/(1+($X$2*U1088*S$8)^2), (U1088^2*S$8*$X$2+1/($X$2*S$8*(R$1017+1+U1088/T1088           )))/(1+($X$2*U1088*S$8)^2))),           V_rtHz(T1088)/($X$2*S$8*(T1088*R$1017+T1088+U1088)),V_rtHz(U1088)*SQRT(Sum_Sq(T1088*S$8*$X$2*R$1017,1))/($X$2*S$8*(T1088*R$1017+T1088+U1088))))/SQRT(Sum_Sq(1/(1+$A1088)+$AC$2/$I$2-1/(1+(1+U1088/T1088)/R$1017),$X$2/$I$2)),IF(U1089&lt;0,"A",R1089))</f>
        <v>A</v>
      </c>
      <c r="T1088" s="13">
        <f t="shared" si="309"/>
        <v>-1</v>
      </c>
      <c r="U1088" s="12">
        <f t="shared" si="333"/>
        <v>-2</v>
      </c>
      <c r="X1088" s="13" t="str">
        <f>IF(AA1088&gt;0,SQRT(Sum_Sq($AI$2,V_rtHz($AH$2)/(1+1/$A1088),V_rtHz($AH$2*$A1088)/(1+$A1088),$AN$2*$AH$2/(1+1/$A1088),$AM$2*SQRT(Sum_Sq(AA1088,1/($X$2*Y$8*(1+X$1017+AA1088/Z1088))))/SQRT(Sum_Sq($X$2*AA1088*Y$8,1)),                   $AQ$2*SQRT(Sum_Sq($AH$2/(1+1/$A1088)+AA1088*( 1/(X$1017+1+AA1088/Z1088)-1)/(1+($X$2*AA1088*Y$8)^2), (AA1088^2*Y$8*$X$2+1/($X$2*Y$8*(X$1017+1+AA1088/Z1088           )))/(1+($X$2*AA1088*Y$8)^2))),           V_rtHz(Z1088)/($X$2*Y$8*(Z1088*X$1017+Z1088+AA1088)),V_rtHz(AA1088)*SQRT(Sum_Sq(Z1088*Y$8*$X$2*X$1017,1))/($X$2*Y$8*(Z1088*X$1017+Z1088+AA1088))))/SQRT(Sum_Sq(1/(1+$A1088)+$AC$2/$I$2-1/(1+(1+AA1088/Z1088)/X$1017),$X$2/$I$2)),IF(AA1089&lt;0,"A",X1089))</f>
        <v>A</v>
      </c>
      <c r="Z1088" s="13">
        <f t="shared" si="310"/>
        <v>-1</v>
      </c>
      <c r="AA1088" s="12">
        <f t="shared" si="334"/>
        <v>-2</v>
      </c>
      <c r="AC1088" s="13">
        <f>IF(AF1088&gt;0,SQRT(Sum_Sq($AI$2,V_rtHz($AH$2)/(1+1/$A1088),V_rtHz($AH$2*$A1088)/(1+$A1088),$AN$2*$AH$2/(1+1/$A1088),$AM$2*SQRT(Sum_Sq(AF1088,1/($X$2*AD$8*(1+AC$1017+AF1088/AE1088))))/SQRT(Sum_Sq($X$2*AF1088*AD$8,1)),                   $AQ$2*SQRT(Sum_Sq($AH$2/(1+1/$A1088)+AF1088*( 1/(AC$1017+1+AF1088/AE1088)-1)/(1+($X$2*AF1088*AD$8)^2), (AF1088^2*AD$8*$X$2+1/($X$2*AD$8*(AC$1017+1+AF1088/AE1088           )))/(1+($X$2*AF1088*AD$8)^2))),           V_rtHz(AE1088)/($X$2*AD$8*(AE1088*AC$1017+AE1088+AF1088)),V_rtHz(AF1088)*SQRT(Sum_Sq(AE1088*AD$8*$X$2*AC$1017,1))/($X$2*AD$8*(AE1088*AC$1017+AE1088+AF1088))))/SQRT(Sum_Sq(1/(1+$A1088)+$AC$2/$I$2-1/(1+(1+AF1088/AE1088)/AC$1017),$X$2/$I$2)),IF(AF1089&lt;0,"A",AC1089))</f>
        <v>6.8940390881232737E-6</v>
      </c>
      <c r="AE1088" s="13">
        <f t="shared" si="311"/>
        <v>19456.230868111063</v>
      </c>
      <c r="AF1088" s="12">
        <f t="shared" si="335"/>
        <v>159940.58121435798</v>
      </c>
      <c r="AG1088" s="13"/>
      <c r="AH1088" s="13">
        <f>IF(AK1088&gt;0,SQRT(Sum_Sq($AI$2,V_rtHz($AH$2)/(1+1/$A1088),V_rtHz($AH$2*$A1088)/(1+$A1088),$AN$2*$AH$2/(1+1/$A1088),$AM$2*SQRT(Sum_Sq(AK1088,1/($X$2*AI$8*(1+AH$1017+AK1088/AJ1088))))/SQRT(Sum_Sq($X$2*AK1088*AI$8,1)),                   $AQ$2*SQRT(Sum_Sq($AH$2/(1+1/$A1088)+AK1088*( 1/(AH$1017+1+AK1088/AJ1088)-1)/(1+($X$2*AK1088*AI$8)^2), (AK1088^2*AI$8*$X$2+1/($X$2*AI$8*(AH$1017+1+AK1088/AJ1088           )))/(1+($X$2*AK1088*AI$8)^2))),           V_rtHz(AJ1088)/($X$2*AI$8*(AJ1088*AH$1017+AJ1088+AK1088)),V_rtHz(AK1088)*SQRT(Sum_Sq(AJ1088*AI$8*$X$2*AH$1017,1))/($X$2*AI$8*(AJ1088*AH$1017+AJ1088+AK1088))))/SQRT(Sum_Sq(1/(1+$A1088)+$AC$2/$I$2-1/(1+(1+AK1088/AJ1088)/AH$1017),$X$2/$I$2)),IF(AK1089&lt;0,"A",AH1089))</f>
        <v>1.1614257980615544E-5</v>
      </c>
      <c r="AI1088" s="13"/>
      <c r="AJ1088" s="13">
        <f t="shared" si="312"/>
        <v>17917.226283014992</v>
      </c>
      <c r="AK1088" s="12">
        <f t="shared" si="336"/>
        <v>549220.32686058129</v>
      </c>
      <c r="AM1088" s="13">
        <f>IF(AP1088&gt;0,SQRT(Sum_Sq($AI$2,V_rtHz($AH$2)/(1+1/$A1088),V_rtHz($AH$2*$A1088)/(1+$A1088),$AN$2*$AH$2/(1+1/$A1088),$AM$2*SQRT(Sum_Sq(AP1088,1/($X$2*AN$8*(1+AM$1017+AP1088/AO1088))))/SQRT(Sum_Sq($X$2*AP1088*AN$8,1)),                   $AQ$2*SQRT(Sum_Sq($AH$2/(1+1/$A1088)+AP1088*( 1/(AM$1017+1+AP1088/AO1088)-1)/(1+($X$2*AP1088*AN$8)^2), (AP1088^2*AN$8*$X$2+1/($X$2*AN$8*(AM$1017+1+AP1088/AO1088           )))/(1+($X$2*AP1088*AN$8)^2))),           V_rtHz(AO1088)/($X$2*AN$8*(AO1088*AM$1017+AO1088+AP1088)),V_rtHz(AP1088)*SQRT(Sum_Sq(AO1088*AN$8*$X$2*AM$1017,1))/($X$2*AN$8*(AO1088*AM$1017+AO1088+AP1088))))/SQRT(Sum_Sq(1/(1+$A1088)+$AC$2/$I$2-1/(1+(1+AP1088/AO1088)/AM$1017),$X$2/$I$2)),IF(AP1089&lt;0,"A",AM1089))</f>
        <v>2.0350696966967985E-5</v>
      </c>
      <c r="AO1088" s="13">
        <f t="shared" si="313"/>
        <v>17523.705409443137</v>
      </c>
      <c r="AP1088" s="12">
        <f t="shared" si="337"/>
        <v>1775789.309725279</v>
      </c>
      <c r="AR1088" s="13">
        <f t="shared" si="314"/>
        <v>69887291.180198371</v>
      </c>
      <c r="AS1088" s="13">
        <f t="shared" si="315"/>
        <v>-1.3198015773884414E-5</v>
      </c>
      <c r="AV1088" s="13"/>
      <c r="AW1088" s="13">
        <f t="shared" si="316"/>
        <v>39300511.936236553</v>
      </c>
      <c r="AX1088" s="13">
        <f t="shared" si="317"/>
        <v>-4.1739015472643499E-5</v>
      </c>
      <c r="AZ1088" s="13"/>
      <c r="BA1088" s="13"/>
      <c r="BB1088" s="13">
        <f t="shared" si="318"/>
        <v>22100301.962882396</v>
      </c>
      <c r="BC1088" s="13">
        <f t="shared" si="319"/>
        <v>-1.3202261688515722E-4</v>
      </c>
      <c r="BD1088" s="13"/>
      <c r="BE1088" s="13"/>
      <c r="BG1088" s="13">
        <f t="shared" si="320"/>
        <v>12427913.092914158</v>
      </c>
      <c r="BH1088" s="13">
        <f t="shared" si="321"/>
        <v>-4.178151074510526E-4</v>
      </c>
      <c r="BI1088" s="13"/>
      <c r="BL1088" s="13">
        <f t="shared" si="322"/>
        <v>6988729.1180198397</v>
      </c>
      <c r="BM1088" s="13">
        <f t="shared" si="323"/>
        <v>-1.3244871573947848E-3</v>
      </c>
      <c r="BP1088" s="13"/>
      <c r="BQ1088" s="13">
        <f t="shared" si="324"/>
        <v>99.633300000000006</v>
      </c>
      <c r="BR1088" s="13">
        <f t="shared" si="325"/>
        <v>108.98999999999998</v>
      </c>
      <c r="BT1088" s="13"/>
      <c r="BU1088" s="13"/>
      <c r="BV1088" s="13">
        <f t="shared" si="326"/>
        <v>31.50681587988543</v>
      </c>
      <c r="BW1088" s="13">
        <f t="shared" si="327"/>
        <v>344.65664218175152</v>
      </c>
      <c r="CA1088" s="13">
        <f t="shared" si="328"/>
        <v>9.9633299999999991</v>
      </c>
      <c r="CB1088" s="13">
        <f t="shared" si="329"/>
        <v>1089.9000000000001</v>
      </c>
    </row>
    <row r="1089" spans="1:80" x14ac:dyDescent="0.3">
      <c r="A1089" s="13">
        <f t="shared" si="305"/>
        <v>2.8183829312644539E-5</v>
      </c>
      <c r="C1089" s="13" t="str">
        <f>IF(F1089&gt;0,SQRT(Sum_Sq($AI$2,V_rtHz($AH$2)/(1+1/$A1089),V_rtHz($AH$2*$A1089)/(1+$A1089),$AN$2*$AH$2/(1+1/$A1089),$AM$2*SQRT(Sum_Sq(F1089,1/($X$2*D$8*(1+C$1017+F1089/E1089))))/SQRT(Sum_Sq($X$2*F1089*D$8,1)),                   $AQ$2*SQRT(Sum_Sq($AH$2/(1+1/$A1089)+F1089*( 1/(C$1017+1+F1089/E1089)-1)/(1+($X$2*F1089*D$8)^2), (F1089^2*D$8*$X$2+1/($X$2*D$8*(C$1017+1+F1089/E1089           )))/(1+($X$2*F1089*D$8)^2))),           V_rtHz(E1089)/($X$2*D$8*(E1089*C$1017+E1089+F1089)),V_rtHz(F1089)*SQRT(Sum_Sq(E1089*D$8*$X$2*C$1017,1))/($X$2*D$8*(E1089*C$1017+E1089+F1089))))/SQRT(Sum_Sq(1/(1+$A1089)+$AC$2/$I$2-1/(1+(1+F1089/E1089)/C$1017),$X$2/$I$2)),IF(F1090&lt;0,"A",C1090))</f>
        <v>A</v>
      </c>
      <c r="E1089" s="13">
        <f t="shared" si="306"/>
        <v>-1</v>
      </c>
      <c r="F1089" s="12">
        <f t="shared" si="330"/>
        <v>-2</v>
      </c>
      <c r="H1089" s="13" t="str">
        <f>IF(K1089&gt;0,SQRT(Sum_Sq($AI$2,V_rtHz($AH$2)/(1+1/$A1089),V_rtHz($AH$2*$A1089)/(1+$A1089),$AN$2*$AH$2/(1+1/$A1089),$AM$2*SQRT(Sum_Sq(K1089,1/($X$2*I$8*(1+H$1017+K1089/J1089))))/SQRT(Sum_Sq($X$2*K1089*I$8,1)),                   $AQ$2*SQRT(Sum_Sq($AH$2/(1+1/$A1089)+K1089*( 1/(H$1017+1+K1089/J1089)-1)/(1+($X$2*K1089*I$8)^2), (K1089^2*I$8*$X$2+1/($X$2*I$8*(H$1017+1+K1089/J1089           )))/(1+($X$2*K1089*I$8)^2))),           V_rtHz(J1089)/($X$2*I$8*(J1089*H$1017+J1089+K1089)),V_rtHz(K1089)*SQRT(Sum_Sq(J1089*I$8*$X$2*H$1017,1))/($X$2*I$8*(J1089*H$1017+J1089+K1089))))/SQRT(Sum_Sq(1/(1+$A1089)+$AC$2/$I$2-1/(1+(1+K1089/J1089)/H$1017),$X$2/$I$2)),IF(K1090&lt;0,"A",H1090))</f>
        <v>A</v>
      </c>
      <c r="J1089" s="13">
        <f t="shared" si="307"/>
        <v>-1</v>
      </c>
      <c r="K1089" s="12">
        <f t="shared" si="331"/>
        <v>-2</v>
      </c>
      <c r="M1089" s="13" t="str">
        <f>IF(P1089&gt;0,SQRT(Sum_Sq($AI$2,V_rtHz($AH$2)/(1+1/$A1089),V_rtHz($AH$2*$A1089)/(1+$A1089),$AN$2*$AH$2/(1+1/$A1089),$AM$2*SQRT(Sum_Sq(P1089,1/($X$2*N$8*(1+M$1017+P1089/O1089))))/SQRT(Sum_Sq($X$2*P1089*N$8,1)),                   $AQ$2*SQRT(Sum_Sq($AH$2/(1+1/$A1089)+P1089*( 1/(M$1017+1+P1089/O1089)-1)/(1+($X$2*P1089*N$8)^2), (P1089^2*N$8*$X$2+1/($X$2*N$8*(M$1017+1+P1089/O1089           )))/(1+($X$2*P1089*N$8)^2))),           V_rtHz(O1089)/($X$2*N$8*(O1089*M$1017+O1089+P1089)),V_rtHz(P1089)*SQRT(Sum_Sq(O1089*N$8*$X$2*M$1017,1))/($X$2*N$8*(O1089*M$1017+O1089+P1089))))/SQRT(Sum_Sq(1/(1+$A1089)+$AC$2/$I$2-1/(1+(1+P1089/O1089)/M$1017),$X$2/$I$2)),IF(P1090&lt;0,"A",M1090))</f>
        <v>A</v>
      </c>
      <c r="O1089" s="13">
        <f t="shared" si="308"/>
        <v>-1</v>
      </c>
      <c r="P1089" s="12">
        <f t="shared" si="332"/>
        <v>-2</v>
      </c>
      <c r="R1089" s="13" t="str">
        <f>IF(U1089&gt;0,SQRT(Sum_Sq($AI$2,V_rtHz($AH$2)/(1+1/$A1089),V_rtHz($AH$2*$A1089)/(1+$A1089),$AN$2*$AH$2/(1+1/$A1089),$AM$2*SQRT(Sum_Sq(U1089,1/($X$2*S$8*(1+R$1017+U1089/T1089))))/SQRT(Sum_Sq($X$2*U1089*S$8,1)),                   $AQ$2*SQRT(Sum_Sq($AH$2/(1+1/$A1089)+U1089*( 1/(R$1017+1+U1089/T1089)-1)/(1+($X$2*U1089*S$8)^2), (U1089^2*S$8*$X$2+1/($X$2*S$8*(R$1017+1+U1089/T1089           )))/(1+($X$2*U1089*S$8)^2))),           V_rtHz(T1089)/($X$2*S$8*(T1089*R$1017+T1089+U1089)),V_rtHz(U1089)*SQRT(Sum_Sq(T1089*S$8*$X$2*R$1017,1))/($X$2*S$8*(T1089*R$1017+T1089+U1089))))/SQRT(Sum_Sq(1/(1+$A1089)+$AC$2/$I$2-1/(1+(1+U1089/T1089)/R$1017),$X$2/$I$2)),IF(U1090&lt;0,"A",R1090))</f>
        <v>A</v>
      </c>
      <c r="T1089" s="13">
        <f t="shared" si="309"/>
        <v>-1</v>
      </c>
      <c r="U1089" s="12">
        <f t="shared" si="333"/>
        <v>-2</v>
      </c>
      <c r="X1089" s="13" t="str">
        <f>IF(AA1089&gt;0,SQRT(Sum_Sq($AI$2,V_rtHz($AH$2)/(1+1/$A1089),V_rtHz($AH$2*$A1089)/(1+$A1089),$AN$2*$AH$2/(1+1/$A1089),$AM$2*SQRT(Sum_Sq(AA1089,1/($X$2*Y$8*(1+X$1017+AA1089/Z1089))))/SQRT(Sum_Sq($X$2*AA1089*Y$8,1)),                   $AQ$2*SQRT(Sum_Sq($AH$2/(1+1/$A1089)+AA1089*( 1/(X$1017+1+AA1089/Z1089)-1)/(1+($X$2*AA1089*Y$8)^2), (AA1089^2*Y$8*$X$2+1/($X$2*Y$8*(X$1017+1+AA1089/Z1089           )))/(1+($X$2*AA1089*Y$8)^2))),           V_rtHz(Z1089)/($X$2*Y$8*(Z1089*X$1017+Z1089+AA1089)),V_rtHz(AA1089)*SQRT(Sum_Sq(Z1089*Y$8*$X$2*X$1017,1))/($X$2*Y$8*(Z1089*X$1017+Z1089+AA1089))))/SQRT(Sum_Sq(1/(1+$A1089)+$AC$2/$I$2-1/(1+(1+AA1089/Z1089)/X$1017),$X$2/$I$2)),IF(AA1090&lt;0,"A",X1090))</f>
        <v>A</v>
      </c>
      <c r="Z1089" s="13">
        <f t="shared" si="310"/>
        <v>-1</v>
      </c>
      <c r="AA1089" s="12">
        <f t="shared" si="334"/>
        <v>-2</v>
      </c>
      <c r="AC1089" s="13">
        <f>IF(AF1089&gt;0,SQRT(Sum_Sq($AI$2,V_rtHz($AH$2)/(1+1/$A1089),V_rtHz($AH$2*$A1089)/(1+$A1089),$AN$2*$AH$2/(1+1/$A1089),$AM$2*SQRT(Sum_Sq(AF1089,1/($X$2*AD$8*(1+AC$1017+AF1089/AE1089))))/SQRT(Sum_Sq($X$2*AF1089*AD$8,1)),                   $AQ$2*SQRT(Sum_Sq($AH$2/(1+1/$A1089)+AF1089*( 1/(AC$1017+1+AF1089/AE1089)-1)/(1+($X$2*AF1089*AD$8)^2), (AF1089^2*AD$8*$X$2+1/($X$2*AD$8*(AC$1017+1+AF1089/AE1089           )))/(1+($X$2*AF1089*AD$8)^2))),           V_rtHz(AE1089)/($X$2*AD$8*(AE1089*AC$1017+AE1089+AF1089)),V_rtHz(AF1089)*SQRT(Sum_Sq(AE1089*AD$8*$X$2*AC$1017,1))/($X$2*AD$8*(AE1089*AC$1017+AE1089+AF1089))))/SQRT(Sum_Sq(1/(1+$A1089)+$AC$2/$I$2-1/(1+(1+AF1089/AE1089)/AC$1017),$X$2/$I$2)),IF(AF1090&lt;0,"A",AC1090))</f>
        <v>6.8938138554415421E-6</v>
      </c>
      <c r="AE1089" s="13">
        <f t="shared" si="311"/>
        <v>19454.966272574067</v>
      </c>
      <c r="AF1089" s="12">
        <f t="shared" si="335"/>
        <v>159950.97753899585</v>
      </c>
      <c r="AG1089" s="13"/>
      <c r="AH1089" s="13">
        <f>IF(AK1089&gt;0,SQRT(Sum_Sq($AI$2,V_rtHz($AH$2)/(1+1/$A1089),V_rtHz($AH$2*$A1089)/(1+$A1089),$AN$2*$AH$2/(1+1/$A1089),$AM$2*SQRT(Sum_Sq(AK1089,1/($X$2*AI$8*(1+AH$1017+AK1089/AJ1089))))/SQRT(Sum_Sq($X$2*AK1089*AI$8,1)),                   $AQ$2*SQRT(Sum_Sq($AH$2/(1+1/$A1089)+AK1089*( 1/(AH$1017+1+AK1089/AJ1089)-1)/(1+($X$2*AK1089*AI$8)^2), (AK1089^2*AI$8*$X$2+1/($X$2*AI$8*(AH$1017+1+AK1089/AJ1089           )))/(1+($X$2*AK1089*AI$8)^2))),           V_rtHz(AJ1089)/($X$2*AI$8*(AJ1089*AH$1017+AJ1089+AK1089)),V_rtHz(AK1089)*SQRT(Sum_Sq(AJ1089*AI$8*$X$2*AH$1017,1))/($X$2*AI$8*(AJ1089*AH$1017+AJ1089+AK1089))))/SQRT(Sum_Sq(1/(1+$A1089)+$AC$2/$I$2-1/(1+(1+AK1089/AJ1089)/AH$1017),$X$2/$I$2)),IF(AK1090&lt;0,"A",AH1090))</f>
        <v>1.1613974504709018E-5</v>
      </c>
      <c r="AI1089" s="13"/>
      <c r="AJ1089" s="13">
        <f t="shared" si="312"/>
        <v>17916.32855576666</v>
      </c>
      <c r="AK1089" s="12">
        <f t="shared" si="336"/>
        <v>549247.84645262407</v>
      </c>
      <c r="AM1089" s="13">
        <f>IF(AP1089&gt;0,SQRT(Sum_Sq($AI$2,V_rtHz($AH$2)/(1+1/$A1089),V_rtHz($AH$2*$A1089)/(1+$A1089),$AN$2*$AH$2/(1+1/$A1089),$AM$2*SQRT(Sum_Sq(AP1089,1/($X$2*AN$8*(1+AM$1017+AP1089/AO1089))))/SQRT(Sum_Sq($X$2*AP1089*AN$8,1)),                   $AQ$2*SQRT(Sum_Sq($AH$2/(1+1/$A1089)+AP1089*( 1/(AM$1017+1+AP1089/AO1089)-1)/(1+($X$2*AP1089*AN$8)^2), (AP1089^2*AN$8*$X$2+1/($X$2*AN$8*(AM$1017+1+AP1089/AO1089           )))/(1+($X$2*AP1089*AN$8)^2))),           V_rtHz(AO1089)/($X$2*AN$8*(AO1089*AM$1017+AO1089+AP1089)),V_rtHz(AP1089)*SQRT(Sum_Sq(AO1089*AN$8*$X$2*AM$1017,1))/($X$2*AN$8*(AO1089*AM$1017+AO1089+AP1089))))/SQRT(Sum_Sq(1/(1+$A1089)+$AC$2/$I$2-1/(1+(1+AP1089/AO1089)/AM$1017),$X$2/$I$2)),IF(AP1090&lt;0,"A",AM1090))</f>
        <v>2.0350237065896675E-5</v>
      </c>
      <c r="AO1089" s="13">
        <f t="shared" si="313"/>
        <v>17522.884645390408</v>
      </c>
      <c r="AP1089" s="12">
        <f t="shared" si="337"/>
        <v>1775872.4868995938</v>
      </c>
      <c r="AR1089" s="13">
        <f t="shared" si="314"/>
        <v>69887291.180198371</v>
      </c>
      <c r="AS1089" s="13">
        <f t="shared" si="315"/>
        <v>-1.3198022334727692E-5</v>
      </c>
      <c r="AV1089" s="13"/>
      <c r="AW1089" s="13">
        <f t="shared" si="316"/>
        <v>39300511.936236553</v>
      </c>
      <c r="AX1089" s="13">
        <f t="shared" si="317"/>
        <v>-4.1739081091286661E-5</v>
      </c>
      <c r="AZ1089" s="13"/>
      <c r="BA1089" s="13"/>
      <c r="BB1089" s="13">
        <f t="shared" si="318"/>
        <v>22100301.962882396</v>
      </c>
      <c r="BC1089" s="13">
        <f t="shared" si="319"/>
        <v>-1.3202327339462689E-4</v>
      </c>
      <c r="BD1089" s="13"/>
      <c r="BE1089" s="13"/>
      <c r="BG1089" s="13">
        <f t="shared" si="320"/>
        <v>12427913.092914158</v>
      </c>
      <c r="BH1089" s="13">
        <f t="shared" si="321"/>
        <v>-4.1782168277682431E-4</v>
      </c>
      <c r="BI1089" s="13"/>
      <c r="BL1089" s="13">
        <f t="shared" si="322"/>
        <v>6988729.1180198397</v>
      </c>
      <c r="BM1089" s="13">
        <f t="shared" si="323"/>
        <v>-1.324553235766254E-3</v>
      </c>
      <c r="BP1089" s="13"/>
      <c r="BQ1089" s="13">
        <f t="shared" si="324"/>
        <v>99.633300000000006</v>
      </c>
      <c r="BR1089" s="13">
        <f t="shared" si="325"/>
        <v>108.99</v>
      </c>
      <c r="BT1089" s="13"/>
      <c r="BU1089" s="13"/>
      <c r="BV1089" s="13">
        <f t="shared" si="326"/>
        <v>31.506815879885437</v>
      </c>
      <c r="BW1089" s="13">
        <f t="shared" si="327"/>
        <v>344.65664218175152</v>
      </c>
      <c r="CA1089" s="13">
        <f t="shared" si="328"/>
        <v>9.9633299999999974</v>
      </c>
      <c r="CB1089" s="13">
        <f t="shared" si="329"/>
        <v>1089.9000000000003</v>
      </c>
    </row>
    <row r="1090" spans="1:80" x14ac:dyDescent="0.3">
      <c r="A1090" s="13">
        <f t="shared" si="305"/>
        <v>2.8575905433749467E-5</v>
      </c>
      <c r="C1090" s="13" t="str">
        <f>IF(F1090&gt;0,SQRT(Sum_Sq($AI$2,V_rtHz($AH$2)/(1+1/$A1090),V_rtHz($AH$2*$A1090)/(1+$A1090),$AN$2*$AH$2/(1+1/$A1090),$AM$2*SQRT(Sum_Sq(F1090,1/($X$2*D$8*(1+C$1017+F1090/E1090))))/SQRT(Sum_Sq($X$2*F1090*D$8,1)),                   $AQ$2*SQRT(Sum_Sq($AH$2/(1+1/$A1090)+F1090*( 1/(C$1017+1+F1090/E1090)-1)/(1+($X$2*F1090*D$8)^2), (F1090^2*D$8*$X$2+1/($X$2*D$8*(C$1017+1+F1090/E1090           )))/(1+($X$2*F1090*D$8)^2))),           V_rtHz(E1090)/($X$2*D$8*(E1090*C$1017+E1090+F1090)),V_rtHz(F1090)*SQRT(Sum_Sq(E1090*D$8*$X$2*C$1017,1))/($X$2*D$8*(E1090*C$1017+E1090+F1090))))/SQRT(Sum_Sq(1/(1+$A1090)+$AC$2/$I$2-1/(1+(1+F1090/E1090)/C$1017),$X$2/$I$2)),IF(F1091&lt;0,"A",C1091))</f>
        <v>A</v>
      </c>
      <c r="E1090" s="13">
        <f t="shared" si="306"/>
        <v>-1</v>
      </c>
      <c r="F1090" s="12">
        <f t="shared" si="330"/>
        <v>-2</v>
      </c>
      <c r="H1090" s="13" t="str">
        <f>IF(K1090&gt;0,SQRT(Sum_Sq($AI$2,V_rtHz($AH$2)/(1+1/$A1090),V_rtHz($AH$2*$A1090)/(1+$A1090),$AN$2*$AH$2/(1+1/$A1090),$AM$2*SQRT(Sum_Sq(K1090,1/($X$2*I$8*(1+H$1017+K1090/J1090))))/SQRT(Sum_Sq($X$2*K1090*I$8,1)),                   $AQ$2*SQRT(Sum_Sq($AH$2/(1+1/$A1090)+K1090*( 1/(H$1017+1+K1090/J1090)-1)/(1+($X$2*K1090*I$8)^2), (K1090^2*I$8*$X$2+1/($X$2*I$8*(H$1017+1+K1090/J1090           )))/(1+($X$2*K1090*I$8)^2))),           V_rtHz(J1090)/($X$2*I$8*(J1090*H$1017+J1090+K1090)),V_rtHz(K1090)*SQRT(Sum_Sq(J1090*I$8*$X$2*H$1017,1))/($X$2*I$8*(J1090*H$1017+J1090+K1090))))/SQRT(Sum_Sq(1/(1+$A1090)+$AC$2/$I$2-1/(1+(1+K1090/J1090)/H$1017),$X$2/$I$2)),IF(K1091&lt;0,"A",H1091))</f>
        <v>A</v>
      </c>
      <c r="J1090" s="13">
        <f t="shared" si="307"/>
        <v>-1</v>
      </c>
      <c r="K1090" s="12">
        <f t="shared" si="331"/>
        <v>-2</v>
      </c>
      <c r="M1090" s="13" t="str">
        <f>IF(P1090&gt;0,SQRT(Sum_Sq($AI$2,V_rtHz($AH$2)/(1+1/$A1090),V_rtHz($AH$2*$A1090)/(1+$A1090),$AN$2*$AH$2/(1+1/$A1090),$AM$2*SQRT(Sum_Sq(P1090,1/($X$2*N$8*(1+M$1017+P1090/O1090))))/SQRT(Sum_Sq($X$2*P1090*N$8,1)),                   $AQ$2*SQRT(Sum_Sq($AH$2/(1+1/$A1090)+P1090*( 1/(M$1017+1+P1090/O1090)-1)/(1+($X$2*P1090*N$8)^2), (P1090^2*N$8*$X$2+1/($X$2*N$8*(M$1017+1+P1090/O1090           )))/(1+($X$2*P1090*N$8)^2))),           V_rtHz(O1090)/($X$2*N$8*(O1090*M$1017+O1090+P1090)),V_rtHz(P1090)*SQRT(Sum_Sq(O1090*N$8*$X$2*M$1017,1))/($X$2*N$8*(O1090*M$1017+O1090+P1090))))/SQRT(Sum_Sq(1/(1+$A1090)+$AC$2/$I$2-1/(1+(1+P1090/O1090)/M$1017),$X$2/$I$2)),IF(P1091&lt;0,"A",M1091))</f>
        <v>A</v>
      </c>
      <c r="O1090" s="13">
        <f t="shared" si="308"/>
        <v>-1</v>
      </c>
      <c r="P1090" s="12">
        <f t="shared" si="332"/>
        <v>-2</v>
      </c>
      <c r="R1090" s="13" t="str">
        <f>IF(U1090&gt;0,SQRT(Sum_Sq($AI$2,V_rtHz($AH$2)/(1+1/$A1090),V_rtHz($AH$2*$A1090)/(1+$A1090),$AN$2*$AH$2/(1+1/$A1090),$AM$2*SQRT(Sum_Sq(U1090,1/($X$2*S$8*(1+R$1017+U1090/T1090))))/SQRT(Sum_Sq($X$2*U1090*S$8,1)),                   $AQ$2*SQRT(Sum_Sq($AH$2/(1+1/$A1090)+U1090*( 1/(R$1017+1+U1090/T1090)-1)/(1+($X$2*U1090*S$8)^2), (U1090^2*S$8*$X$2+1/($X$2*S$8*(R$1017+1+U1090/T1090           )))/(1+($X$2*U1090*S$8)^2))),           V_rtHz(T1090)/($X$2*S$8*(T1090*R$1017+T1090+U1090)),V_rtHz(U1090)*SQRT(Sum_Sq(T1090*S$8*$X$2*R$1017,1))/($X$2*S$8*(T1090*R$1017+T1090+U1090))))/SQRT(Sum_Sq(1/(1+$A1090)+$AC$2/$I$2-1/(1+(1+U1090/T1090)/R$1017),$X$2/$I$2)),IF(U1091&lt;0,"A",R1091))</f>
        <v>A</v>
      </c>
      <c r="T1090" s="13">
        <f t="shared" si="309"/>
        <v>-1</v>
      </c>
      <c r="U1090" s="12">
        <f t="shared" si="333"/>
        <v>-2</v>
      </c>
      <c r="X1090" s="13" t="str">
        <f>IF(AA1090&gt;0,SQRT(Sum_Sq($AI$2,V_rtHz($AH$2)/(1+1/$A1090),V_rtHz($AH$2*$A1090)/(1+$A1090),$AN$2*$AH$2/(1+1/$A1090),$AM$2*SQRT(Sum_Sq(AA1090,1/($X$2*Y$8*(1+X$1017+AA1090/Z1090))))/SQRT(Sum_Sq($X$2*AA1090*Y$8,1)),                   $AQ$2*SQRT(Sum_Sq($AH$2/(1+1/$A1090)+AA1090*( 1/(X$1017+1+AA1090/Z1090)-1)/(1+($X$2*AA1090*Y$8)^2), (AA1090^2*Y$8*$X$2+1/($X$2*Y$8*(X$1017+1+AA1090/Z1090           )))/(1+($X$2*AA1090*Y$8)^2))),           V_rtHz(Z1090)/($X$2*Y$8*(Z1090*X$1017+Z1090+AA1090)),V_rtHz(AA1090)*SQRT(Sum_Sq(Z1090*Y$8*$X$2*X$1017,1))/($X$2*Y$8*(Z1090*X$1017+Z1090+AA1090))))/SQRT(Sum_Sq(1/(1+$A1090)+$AC$2/$I$2-1/(1+(1+AA1090/Z1090)/X$1017),$X$2/$I$2)),IF(AA1091&lt;0,"A",X1091))</f>
        <v>A</v>
      </c>
      <c r="Z1090" s="13">
        <f t="shared" si="310"/>
        <v>-1</v>
      </c>
      <c r="AA1090" s="12">
        <f t="shared" si="334"/>
        <v>-2</v>
      </c>
      <c r="AC1090" s="13">
        <f>IF(AF1090&gt;0,SQRT(Sum_Sq($AI$2,V_rtHz($AH$2)/(1+1/$A1090),V_rtHz($AH$2*$A1090)/(1+$A1090),$AN$2*$AH$2/(1+1/$A1090),$AM$2*SQRT(Sum_Sq(AF1090,1/($X$2*AD$8*(1+AC$1017+AF1090/AE1090))))/SQRT(Sum_Sq($X$2*AF1090*AD$8,1)),                   $AQ$2*SQRT(Sum_Sq($AH$2/(1+1/$A1090)+AF1090*( 1/(AC$1017+1+AF1090/AE1090)-1)/(1+($X$2*AF1090*AD$8)^2), (AF1090^2*AD$8*$X$2+1/($X$2*AD$8*(AC$1017+1+AF1090/AE1090           )))/(1+($X$2*AF1090*AD$8)^2))),           V_rtHz(AE1090)/($X$2*AD$8*(AE1090*AC$1017+AE1090+AF1090)),V_rtHz(AF1090)*SQRT(Sum_Sq(AE1090*AD$8*$X$2*AC$1017,1))/($X$2*AD$8*(AE1090*AC$1017+AE1090+AF1090))))/SQRT(Sum_Sq(1/(1+$A1090)+$AC$2/$I$2-1/(1+(1+AF1090/AE1090)/AC$1017),$X$2/$I$2)),IF(AF1091&lt;0,"A",AC1091))</f>
        <v>6.8935855471725454E-6</v>
      </c>
      <c r="AE1090" s="13">
        <f t="shared" si="311"/>
        <v>19453.68444269145</v>
      </c>
      <c r="AF1090" s="12">
        <f t="shared" si="335"/>
        <v>159961.51692773565</v>
      </c>
      <c r="AG1090" s="13"/>
      <c r="AH1090" s="13">
        <f>IF(AK1090&gt;0,SQRT(Sum_Sq($AI$2,V_rtHz($AH$2)/(1+1/$A1090),V_rtHz($AH$2*$A1090)/(1+$A1090),$AN$2*$AH$2/(1+1/$A1090),$AM$2*SQRT(Sum_Sq(AK1090,1/($X$2*AI$8*(1+AH$1017+AK1090/AJ1090))))/SQRT(Sum_Sq($X$2*AK1090*AI$8,1)),                   $AQ$2*SQRT(Sum_Sq($AH$2/(1+1/$A1090)+AK1090*( 1/(AH$1017+1+AK1090/AJ1090)-1)/(1+($X$2*AK1090*AI$8)^2), (AK1090^2*AI$8*$X$2+1/($X$2*AI$8*(AH$1017+1+AK1090/AJ1090           )))/(1+($X$2*AK1090*AI$8)^2))),           V_rtHz(AJ1090)/($X$2*AI$8*(AJ1090*AH$1017+AJ1090+AK1090)),V_rtHz(AK1090)*SQRT(Sum_Sq(AJ1090*AI$8*$X$2*AH$1017,1))/($X$2*AI$8*(AJ1090*AH$1017+AJ1090+AK1090))))/SQRT(Sum_Sq(1/(1+$A1090)+$AC$2/$I$2-1/(1+(1+AK1090/AJ1090)/AH$1017),$X$2/$I$2)),IF(AK1091&lt;0,"A",AH1091))</f>
        <v>1.1613687137914729E-5</v>
      </c>
      <c r="AI1090" s="13"/>
      <c r="AJ1090" s="13">
        <f t="shared" si="312"/>
        <v>17915.418526300906</v>
      </c>
      <c r="AK1090" s="12">
        <f t="shared" si="336"/>
        <v>549275.74598081759</v>
      </c>
      <c r="AM1090" s="13">
        <f>IF(AP1090&gt;0,SQRT(Sum_Sq($AI$2,V_rtHz($AH$2)/(1+1/$A1090),V_rtHz($AH$2*$A1090)/(1+$A1090),$AN$2*$AH$2/(1+1/$A1090),$AM$2*SQRT(Sum_Sq(AP1090,1/($X$2*AN$8*(1+AM$1017+AP1090/AO1090))))/SQRT(Sum_Sq($X$2*AP1090*AN$8,1)),                   $AQ$2*SQRT(Sum_Sq($AH$2/(1+1/$A1090)+AP1090*( 1/(AM$1017+1+AP1090/AO1090)-1)/(1+($X$2*AP1090*AN$8)^2), (AP1090^2*AN$8*$X$2+1/($X$2*AN$8*(AM$1017+1+AP1090/AO1090           )))/(1+($X$2*AP1090*AN$8)^2))),           V_rtHz(AO1090)/($X$2*AN$8*(AO1090*AM$1017+AO1090+AP1090)),V_rtHz(AP1090)*SQRT(Sum_Sq(AO1090*AN$8*$X$2*AM$1017,1))/($X$2*AN$8*(AO1090*AM$1017+AO1090+AP1090))))/SQRT(Sum_Sq(1/(1+$A1090)+$AC$2/$I$2-1/(1+(1+AP1090/AO1090)/AM$1017),$X$2/$I$2)),IF(AP1091&lt;0,"A",AM1091))</f>
        <v>2.034977084562851E-5</v>
      </c>
      <c r="AO1090" s="13">
        <f t="shared" si="313"/>
        <v>17522.052620854774</v>
      </c>
      <c r="AP1090" s="12">
        <f t="shared" si="337"/>
        <v>1775956.8131776405</v>
      </c>
      <c r="AR1090" s="13">
        <f t="shared" si="314"/>
        <v>69887291.180198371</v>
      </c>
      <c r="AS1090" s="13">
        <f t="shared" si="315"/>
        <v>-1.3198028986848049E-5</v>
      </c>
      <c r="AV1090" s="13"/>
      <c r="AW1090" s="13">
        <f t="shared" si="316"/>
        <v>39300511.936236553</v>
      </c>
      <c r="AX1090" s="13">
        <f t="shared" si="317"/>
        <v>-4.1739147622986726E-5</v>
      </c>
      <c r="AZ1090" s="13"/>
      <c r="BA1090" s="13"/>
      <c r="BB1090" s="13">
        <f t="shared" si="318"/>
        <v>22100301.962882396</v>
      </c>
      <c r="BC1090" s="13">
        <f t="shared" si="319"/>
        <v>-1.3202393904371924E-4</v>
      </c>
      <c r="BD1090" s="13"/>
      <c r="BE1090" s="13"/>
      <c r="BG1090" s="13">
        <f t="shared" si="320"/>
        <v>12427913.092914158</v>
      </c>
      <c r="BH1090" s="13">
        <f t="shared" si="321"/>
        <v>-4.1782834978578836E-4</v>
      </c>
      <c r="BI1090" s="13"/>
      <c r="BL1090" s="13">
        <f t="shared" si="322"/>
        <v>6988729.1180198397</v>
      </c>
      <c r="BM1090" s="13">
        <f t="shared" si="323"/>
        <v>-1.3246202401112689E-3</v>
      </c>
      <c r="BP1090" s="13"/>
      <c r="BQ1090" s="13">
        <f t="shared" si="324"/>
        <v>99.633300000000006</v>
      </c>
      <c r="BR1090" s="13">
        <f t="shared" si="325"/>
        <v>108.98999999999997</v>
      </c>
      <c r="BT1090" s="13"/>
      <c r="BU1090" s="13"/>
      <c r="BV1090" s="13">
        <f t="shared" si="326"/>
        <v>31.506815879885437</v>
      </c>
      <c r="BW1090" s="13">
        <f t="shared" si="327"/>
        <v>344.65664218175141</v>
      </c>
      <c r="CA1090" s="13">
        <f t="shared" si="328"/>
        <v>9.9633299999999974</v>
      </c>
      <c r="CB1090" s="13">
        <f t="shared" si="329"/>
        <v>1089.9000000000001</v>
      </c>
    </row>
    <row r="1091" spans="1:80" x14ac:dyDescent="0.3">
      <c r="A1091" s="13">
        <f t="shared" si="305"/>
        <v>2.8973435877013236E-5</v>
      </c>
      <c r="C1091" s="13" t="str">
        <f>IF(F1091&gt;0,SQRT(Sum_Sq($AI$2,V_rtHz($AH$2)/(1+1/$A1091),V_rtHz($AH$2*$A1091)/(1+$A1091),$AN$2*$AH$2/(1+1/$A1091),$AM$2*SQRT(Sum_Sq(F1091,1/($X$2*D$8*(1+C$1017+F1091/E1091))))/SQRT(Sum_Sq($X$2*F1091*D$8,1)),                   $AQ$2*SQRT(Sum_Sq($AH$2/(1+1/$A1091)+F1091*( 1/(C$1017+1+F1091/E1091)-1)/(1+($X$2*F1091*D$8)^2), (F1091^2*D$8*$X$2+1/($X$2*D$8*(C$1017+1+F1091/E1091           )))/(1+($X$2*F1091*D$8)^2))),           V_rtHz(E1091)/($X$2*D$8*(E1091*C$1017+E1091+F1091)),V_rtHz(F1091)*SQRT(Sum_Sq(E1091*D$8*$X$2*C$1017,1))/($X$2*D$8*(E1091*C$1017+E1091+F1091))))/SQRT(Sum_Sq(1/(1+$A1091)+$AC$2/$I$2-1/(1+(1+F1091/E1091)/C$1017),$X$2/$I$2)),IF(F1092&lt;0,"A",C1092))</f>
        <v>A</v>
      </c>
      <c r="E1091" s="13">
        <f t="shared" si="306"/>
        <v>-1</v>
      </c>
      <c r="F1091" s="12">
        <f t="shared" si="330"/>
        <v>-2</v>
      </c>
      <c r="H1091" s="13" t="str">
        <f>IF(K1091&gt;0,SQRT(Sum_Sq($AI$2,V_rtHz($AH$2)/(1+1/$A1091),V_rtHz($AH$2*$A1091)/(1+$A1091),$AN$2*$AH$2/(1+1/$A1091),$AM$2*SQRT(Sum_Sq(K1091,1/($X$2*I$8*(1+H$1017+K1091/J1091))))/SQRT(Sum_Sq($X$2*K1091*I$8,1)),                   $AQ$2*SQRT(Sum_Sq($AH$2/(1+1/$A1091)+K1091*( 1/(H$1017+1+K1091/J1091)-1)/(1+($X$2*K1091*I$8)^2), (K1091^2*I$8*$X$2+1/($X$2*I$8*(H$1017+1+K1091/J1091           )))/(1+($X$2*K1091*I$8)^2))),           V_rtHz(J1091)/($X$2*I$8*(J1091*H$1017+J1091+K1091)),V_rtHz(K1091)*SQRT(Sum_Sq(J1091*I$8*$X$2*H$1017,1))/($X$2*I$8*(J1091*H$1017+J1091+K1091))))/SQRT(Sum_Sq(1/(1+$A1091)+$AC$2/$I$2-1/(1+(1+K1091/J1091)/H$1017),$X$2/$I$2)),IF(K1092&lt;0,"A",H1092))</f>
        <v>A</v>
      </c>
      <c r="J1091" s="13">
        <f t="shared" si="307"/>
        <v>-1</v>
      </c>
      <c r="K1091" s="12">
        <f t="shared" si="331"/>
        <v>-2</v>
      </c>
      <c r="M1091" s="13" t="str">
        <f>IF(P1091&gt;0,SQRT(Sum_Sq($AI$2,V_rtHz($AH$2)/(1+1/$A1091),V_rtHz($AH$2*$A1091)/(1+$A1091),$AN$2*$AH$2/(1+1/$A1091),$AM$2*SQRT(Sum_Sq(P1091,1/($X$2*N$8*(1+M$1017+P1091/O1091))))/SQRT(Sum_Sq($X$2*P1091*N$8,1)),                   $AQ$2*SQRT(Sum_Sq($AH$2/(1+1/$A1091)+P1091*( 1/(M$1017+1+P1091/O1091)-1)/(1+($X$2*P1091*N$8)^2), (P1091^2*N$8*$X$2+1/($X$2*N$8*(M$1017+1+P1091/O1091           )))/(1+($X$2*P1091*N$8)^2))),           V_rtHz(O1091)/($X$2*N$8*(O1091*M$1017+O1091+P1091)),V_rtHz(P1091)*SQRT(Sum_Sq(O1091*N$8*$X$2*M$1017,1))/($X$2*N$8*(O1091*M$1017+O1091+P1091))))/SQRT(Sum_Sq(1/(1+$A1091)+$AC$2/$I$2-1/(1+(1+P1091/O1091)/M$1017),$X$2/$I$2)),IF(P1092&lt;0,"A",M1092))</f>
        <v>A</v>
      </c>
      <c r="O1091" s="13">
        <f t="shared" si="308"/>
        <v>-1</v>
      </c>
      <c r="P1091" s="12">
        <f t="shared" si="332"/>
        <v>-2</v>
      </c>
      <c r="R1091" s="13" t="str">
        <f>IF(U1091&gt;0,SQRT(Sum_Sq($AI$2,V_rtHz($AH$2)/(1+1/$A1091),V_rtHz($AH$2*$A1091)/(1+$A1091),$AN$2*$AH$2/(1+1/$A1091),$AM$2*SQRT(Sum_Sq(U1091,1/($X$2*S$8*(1+R$1017+U1091/T1091))))/SQRT(Sum_Sq($X$2*U1091*S$8,1)),                   $AQ$2*SQRT(Sum_Sq($AH$2/(1+1/$A1091)+U1091*( 1/(R$1017+1+U1091/T1091)-1)/(1+($X$2*U1091*S$8)^2), (U1091^2*S$8*$X$2+1/($X$2*S$8*(R$1017+1+U1091/T1091           )))/(1+($X$2*U1091*S$8)^2))),           V_rtHz(T1091)/($X$2*S$8*(T1091*R$1017+T1091+U1091)),V_rtHz(U1091)*SQRT(Sum_Sq(T1091*S$8*$X$2*R$1017,1))/($X$2*S$8*(T1091*R$1017+T1091+U1091))))/SQRT(Sum_Sq(1/(1+$A1091)+$AC$2/$I$2-1/(1+(1+U1091/T1091)/R$1017),$X$2/$I$2)),IF(U1092&lt;0,"A",R1092))</f>
        <v>A</v>
      </c>
      <c r="T1091" s="13">
        <f t="shared" si="309"/>
        <v>-1</v>
      </c>
      <c r="U1091" s="12">
        <f t="shared" si="333"/>
        <v>-2</v>
      </c>
      <c r="X1091" s="13" t="str">
        <f>IF(AA1091&gt;0,SQRT(Sum_Sq($AI$2,V_rtHz($AH$2)/(1+1/$A1091),V_rtHz($AH$2*$A1091)/(1+$A1091),$AN$2*$AH$2/(1+1/$A1091),$AM$2*SQRT(Sum_Sq(AA1091,1/($X$2*Y$8*(1+X$1017+AA1091/Z1091))))/SQRT(Sum_Sq($X$2*AA1091*Y$8,1)),                   $AQ$2*SQRT(Sum_Sq($AH$2/(1+1/$A1091)+AA1091*( 1/(X$1017+1+AA1091/Z1091)-1)/(1+($X$2*AA1091*Y$8)^2), (AA1091^2*Y$8*$X$2+1/($X$2*Y$8*(X$1017+1+AA1091/Z1091           )))/(1+($X$2*AA1091*Y$8)^2))),           V_rtHz(Z1091)/($X$2*Y$8*(Z1091*X$1017+Z1091+AA1091)),V_rtHz(AA1091)*SQRT(Sum_Sq(Z1091*Y$8*$X$2*X$1017,1))/($X$2*Y$8*(Z1091*X$1017+Z1091+AA1091))))/SQRT(Sum_Sq(1/(1+$A1091)+$AC$2/$I$2-1/(1+(1+AA1091/Z1091)/X$1017),$X$2/$I$2)),IF(AA1092&lt;0,"A",X1092))</f>
        <v>A</v>
      </c>
      <c r="Z1091" s="13">
        <f t="shared" si="310"/>
        <v>-1</v>
      </c>
      <c r="AA1091" s="12">
        <f t="shared" si="334"/>
        <v>-2</v>
      </c>
      <c r="AC1091" s="13">
        <f>IF(AF1091&gt;0,SQRT(Sum_Sq($AI$2,V_rtHz($AH$2)/(1+1/$A1091),V_rtHz($AH$2*$A1091)/(1+$A1091),$AN$2*$AH$2/(1+1/$A1091),$AM$2*SQRT(Sum_Sq(AF1091,1/($X$2*AD$8*(1+AC$1017+AF1091/AE1091))))/SQRT(Sum_Sq($X$2*AF1091*AD$8,1)),                   $AQ$2*SQRT(Sum_Sq($AH$2/(1+1/$A1091)+AF1091*( 1/(AC$1017+1+AF1091/AE1091)-1)/(1+($X$2*AF1091*AD$8)^2), (AF1091^2*AD$8*$X$2+1/($X$2*AD$8*(AC$1017+1+AF1091/AE1091           )))/(1+($X$2*AF1091*AD$8)^2))),           V_rtHz(AE1091)/($X$2*AD$8*(AE1091*AC$1017+AE1091+AF1091)),V_rtHz(AF1091)*SQRT(Sum_Sq(AE1091*AD$8*$X$2*AC$1017,1))/($X$2*AD$8*(AE1091*AC$1017+AE1091+AF1091))))/SQRT(Sum_Sq(1/(1+$A1091)+$AC$2/$I$2-1/(1+(1+AF1091/AE1091)/AC$1017),$X$2/$I$2)),IF(AF1092&lt;0,"A",AC1092))</f>
        <v>6.8933541221165138E-6</v>
      </c>
      <c r="AE1091" s="13">
        <f t="shared" si="311"/>
        <v>19452.385148538622</v>
      </c>
      <c r="AF1091" s="12">
        <f t="shared" si="335"/>
        <v>159972.20132772235</v>
      </c>
      <c r="AG1091" s="13"/>
      <c r="AH1091" s="13">
        <f>IF(AK1091&gt;0,SQRT(Sum_Sq($AI$2,V_rtHz($AH$2)/(1+1/$A1091),V_rtHz($AH$2*$A1091)/(1+$A1091),$AN$2*$AH$2/(1+1/$A1091),$AM$2*SQRT(Sum_Sq(AK1091,1/($X$2*AI$8*(1+AH$1017+AK1091/AJ1091))))/SQRT(Sum_Sq($X$2*AK1091*AI$8,1)),                   $AQ$2*SQRT(Sum_Sq($AH$2/(1+1/$A1091)+AK1091*( 1/(AH$1017+1+AK1091/AJ1091)-1)/(1+($X$2*AK1091*AI$8)^2), (AK1091^2*AI$8*$X$2+1/($X$2*AI$8*(AH$1017+1+AK1091/AJ1091           )))/(1+($X$2*AK1091*AI$8)^2))),           V_rtHz(AJ1091)/($X$2*AI$8*(AJ1091*AH$1017+AJ1091+AK1091)),V_rtHz(AK1091)*SQRT(Sum_Sq(AJ1091*AI$8*$X$2*AH$1017,1))/($X$2*AI$8*(AJ1091*AH$1017+AJ1091+AK1091))))/SQRT(Sum_Sq(1/(1+$A1091)+$AC$2/$I$2-1/(1+(1+AK1091/AJ1091)/AH$1017),$X$2/$I$2)),IF(AK1092&lt;0,"A",AH1092))</f>
        <v>1.161339582755969E-5</v>
      </c>
      <c r="AI1091" s="13"/>
      <c r="AJ1091" s="13">
        <f t="shared" si="312"/>
        <v>17914.496028624912</v>
      </c>
      <c r="AK1091" s="12">
        <f t="shared" si="336"/>
        <v>549304.03065030195</v>
      </c>
      <c r="AM1091" s="13">
        <f>IF(AP1091&gt;0,SQRT(Sum_Sq($AI$2,V_rtHz($AH$2)/(1+1/$A1091),V_rtHz($AH$2*$A1091)/(1+$A1091),$AN$2*$AH$2/(1+1/$A1091),$AM$2*SQRT(Sum_Sq(AP1091,1/($X$2*AN$8*(1+AM$1017+AP1091/AO1091))))/SQRT(Sum_Sq($X$2*AP1091*AN$8,1)),                   $AQ$2*SQRT(Sum_Sq($AH$2/(1+1/$A1091)+AP1091*( 1/(AM$1017+1+AP1091/AO1091)-1)/(1+($X$2*AP1091*AN$8)^2), (AP1091^2*AN$8*$X$2+1/($X$2*AN$8*(AM$1017+1+AP1091/AO1091           )))/(1+($X$2*AP1091*AN$8)^2))),           V_rtHz(AO1091)/($X$2*AN$8*(AO1091*AM$1017+AO1091+AP1091)),V_rtHz(AP1091)*SQRT(Sum_Sq(AO1091*AN$8*$X$2*AM$1017,1))/($X$2*AN$8*(AO1091*AM$1017+AO1091+AP1091))))/SQRT(Sum_Sq(1/(1+$A1091)+$AC$2/$I$2-1/(1+(1+AP1091/AO1091)/AM$1017),$X$2/$I$2)),IF(AP1092&lt;0,"A",AM1092))</f>
        <v>2.0349298220430387E-5</v>
      </c>
      <c r="AO1091" s="13">
        <f t="shared" si="313"/>
        <v>17521.20918354149</v>
      </c>
      <c r="AP1091" s="12">
        <f t="shared" si="337"/>
        <v>1776042.3043231044</v>
      </c>
      <c r="AR1091" s="13">
        <f t="shared" si="314"/>
        <v>69887291.180198371</v>
      </c>
      <c r="AS1091" s="13">
        <f t="shared" si="315"/>
        <v>-1.3198035731515465E-5</v>
      </c>
      <c r="AV1091" s="13"/>
      <c r="AW1091" s="13">
        <f t="shared" si="316"/>
        <v>39300511.936236553</v>
      </c>
      <c r="AX1091" s="13">
        <f t="shared" si="317"/>
        <v>-4.1739215080451484E-5</v>
      </c>
      <c r="AZ1091" s="13"/>
      <c r="BA1091" s="13"/>
      <c r="BB1091" s="13">
        <f t="shared" si="318"/>
        <v>22100301.962882396</v>
      </c>
      <c r="BC1091" s="13">
        <f t="shared" si="319"/>
        <v>-1.320246139597659E-4</v>
      </c>
      <c r="BD1091" s="13"/>
      <c r="BE1091" s="13"/>
      <c r="BG1091" s="13">
        <f t="shared" si="320"/>
        <v>12427913.092914158</v>
      </c>
      <c r="BH1091" s="13">
        <f t="shared" si="321"/>
        <v>-4.1783510975931505E-4</v>
      </c>
      <c r="BI1091" s="13"/>
      <c r="BL1091" s="13">
        <f t="shared" si="322"/>
        <v>6988729.1180198397</v>
      </c>
      <c r="BM1091" s="13">
        <f t="shared" si="323"/>
        <v>-1.3246881835010564E-3</v>
      </c>
      <c r="BP1091" s="13"/>
      <c r="BQ1091" s="13">
        <f t="shared" si="324"/>
        <v>99.633299999999991</v>
      </c>
      <c r="BR1091" s="13">
        <f t="shared" si="325"/>
        <v>108.99</v>
      </c>
      <c r="BT1091" s="13"/>
      <c r="BU1091" s="13"/>
      <c r="BV1091" s="13">
        <f t="shared" si="326"/>
        <v>31.50681587988543</v>
      </c>
      <c r="BW1091" s="13">
        <f t="shared" si="327"/>
        <v>344.65664218175147</v>
      </c>
      <c r="CA1091" s="13">
        <f t="shared" si="328"/>
        <v>9.9633299999999974</v>
      </c>
      <c r="CB1091" s="13">
        <f t="shared" si="329"/>
        <v>1089.9000000000001</v>
      </c>
    </row>
    <row r="1092" spans="1:80" x14ac:dyDescent="0.3">
      <c r="A1092" s="13">
        <f t="shared" si="305"/>
        <v>2.9376496519615307E-5</v>
      </c>
      <c r="C1092" s="13" t="str">
        <f>IF(F1092&gt;0,SQRT(Sum_Sq($AI$2,V_rtHz($AH$2)/(1+1/$A1092),V_rtHz($AH$2*$A1092)/(1+$A1092),$AN$2*$AH$2/(1+1/$A1092),$AM$2*SQRT(Sum_Sq(F1092,1/($X$2*D$8*(1+C$1017+F1092/E1092))))/SQRT(Sum_Sq($X$2*F1092*D$8,1)),                   $AQ$2*SQRT(Sum_Sq($AH$2/(1+1/$A1092)+F1092*( 1/(C$1017+1+F1092/E1092)-1)/(1+($X$2*F1092*D$8)^2), (F1092^2*D$8*$X$2+1/($X$2*D$8*(C$1017+1+F1092/E1092           )))/(1+($X$2*F1092*D$8)^2))),           V_rtHz(E1092)/($X$2*D$8*(E1092*C$1017+E1092+F1092)),V_rtHz(F1092)*SQRT(Sum_Sq(E1092*D$8*$X$2*C$1017,1))/($X$2*D$8*(E1092*C$1017+E1092+F1092))))/SQRT(Sum_Sq(1/(1+$A1092)+$AC$2/$I$2-1/(1+(1+F1092/E1092)/C$1017),$X$2/$I$2)),IF(F1093&lt;0,"A",C1093))</f>
        <v>A</v>
      </c>
      <c r="E1092" s="13">
        <f t="shared" si="306"/>
        <v>-1</v>
      </c>
      <c r="F1092" s="12">
        <f t="shared" si="330"/>
        <v>-2</v>
      </c>
      <c r="H1092" s="13" t="str">
        <f>IF(K1092&gt;0,SQRT(Sum_Sq($AI$2,V_rtHz($AH$2)/(1+1/$A1092),V_rtHz($AH$2*$A1092)/(1+$A1092),$AN$2*$AH$2/(1+1/$A1092),$AM$2*SQRT(Sum_Sq(K1092,1/($X$2*I$8*(1+H$1017+K1092/J1092))))/SQRT(Sum_Sq($X$2*K1092*I$8,1)),                   $AQ$2*SQRT(Sum_Sq($AH$2/(1+1/$A1092)+K1092*( 1/(H$1017+1+K1092/J1092)-1)/(1+($X$2*K1092*I$8)^2), (K1092^2*I$8*$X$2+1/($X$2*I$8*(H$1017+1+K1092/J1092           )))/(1+($X$2*K1092*I$8)^2))),           V_rtHz(J1092)/($X$2*I$8*(J1092*H$1017+J1092+K1092)),V_rtHz(K1092)*SQRT(Sum_Sq(J1092*I$8*$X$2*H$1017,1))/($X$2*I$8*(J1092*H$1017+J1092+K1092))))/SQRT(Sum_Sq(1/(1+$A1092)+$AC$2/$I$2-1/(1+(1+K1092/J1092)/H$1017),$X$2/$I$2)),IF(K1093&lt;0,"A",H1093))</f>
        <v>A</v>
      </c>
      <c r="J1092" s="13">
        <f t="shared" si="307"/>
        <v>-1</v>
      </c>
      <c r="K1092" s="12">
        <f t="shared" si="331"/>
        <v>-2</v>
      </c>
      <c r="M1092" s="13" t="str">
        <f>IF(P1092&gt;0,SQRT(Sum_Sq($AI$2,V_rtHz($AH$2)/(1+1/$A1092),V_rtHz($AH$2*$A1092)/(1+$A1092),$AN$2*$AH$2/(1+1/$A1092),$AM$2*SQRT(Sum_Sq(P1092,1/($X$2*N$8*(1+M$1017+P1092/O1092))))/SQRT(Sum_Sq($X$2*P1092*N$8,1)),                   $AQ$2*SQRT(Sum_Sq($AH$2/(1+1/$A1092)+P1092*( 1/(M$1017+1+P1092/O1092)-1)/(1+($X$2*P1092*N$8)^2), (P1092^2*N$8*$X$2+1/($X$2*N$8*(M$1017+1+P1092/O1092           )))/(1+($X$2*P1092*N$8)^2))),           V_rtHz(O1092)/($X$2*N$8*(O1092*M$1017+O1092+P1092)),V_rtHz(P1092)*SQRT(Sum_Sq(O1092*N$8*$X$2*M$1017,1))/($X$2*N$8*(O1092*M$1017+O1092+P1092))))/SQRT(Sum_Sq(1/(1+$A1092)+$AC$2/$I$2-1/(1+(1+P1092/O1092)/M$1017),$X$2/$I$2)),IF(P1093&lt;0,"A",M1093))</f>
        <v>A</v>
      </c>
      <c r="O1092" s="13">
        <f t="shared" si="308"/>
        <v>-1</v>
      </c>
      <c r="P1092" s="12">
        <f t="shared" si="332"/>
        <v>-2</v>
      </c>
      <c r="R1092" s="13" t="str">
        <f>IF(U1092&gt;0,SQRT(Sum_Sq($AI$2,V_rtHz($AH$2)/(1+1/$A1092),V_rtHz($AH$2*$A1092)/(1+$A1092),$AN$2*$AH$2/(1+1/$A1092),$AM$2*SQRT(Sum_Sq(U1092,1/($X$2*S$8*(1+R$1017+U1092/T1092))))/SQRT(Sum_Sq($X$2*U1092*S$8,1)),                   $AQ$2*SQRT(Sum_Sq($AH$2/(1+1/$A1092)+U1092*( 1/(R$1017+1+U1092/T1092)-1)/(1+($X$2*U1092*S$8)^2), (U1092^2*S$8*$X$2+1/($X$2*S$8*(R$1017+1+U1092/T1092           )))/(1+($X$2*U1092*S$8)^2))),           V_rtHz(T1092)/($X$2*S$8*(T1092*R$1017+T1092+U1092)),V_rtHz(U1092)*SQRT(Sum_Sq(T1092*S$8*$X$2*R$1017,1))/($X$2*S$8*(T1092*R$1017+T1092+U1092))))/SQRT(Sum_Sq(1/(1+$A1092)+$AC$2/$I$2-1/(1+(1+U1092/T1092)/R$1017),$X$2/$I$2)),IF(U1093&lt;0,"A",R1093))</f>
        <v>A</v>
      </c>
      <c r="T1092" s="13">
        <f t="shared" si="309"/>
        <v>-1</v>
      </c>
      <c r="U1092" s="12">
        <f t="shared" si="333"/>
        <v>-2</v>
      </c>
      <c r="X1092" s="13" t="str">
        <f>IF(AA1092&gt;0,SQRT(Sum_Sq($AI$2,V_rtHz($AH$2)/(1+1/$A1092),V_rtHz($AH$2*$A1092)/(1+$A1092),$AN$2*$AH$2/(1+1/$A1092),$AM$2*SQRT(Sum_Sq(AA1092,1/($X$2*Y$8*(1+X$1017+AA1092/Z1092))))/SQRT(Sum_Sq($X$2*AA1092*Y$8,1)),                   $AQ$2*SQRT(Sum_Sq($AH$2/(1+1/$A1092)+AA1092*( 1/(X$1017+1+AA1092/Z1092)-1)/(1+($X$2*AA1092*Y$8)^2), (AA1092^2*Y$8*$X$2+1/($X$2*Y$8*(X$1017+1+AA1092/Z1092           )))/(1+($X$2*AA1092*Y$8)^2))),           V_rtHz(Z1092)/($X$2*Y$8*(Z1092*X$1017+Z1092+AA1092)),V_rtHz(AA1092)*SQRT(Sum_Sq(Z1092*Y$8*$X$2*X$1017,1))/($X$2*Y$8*(Z1092*X$1017+Z1092+AA1092))))/SQRT(Sum_Sq(1/(1+$A1092)+$AC$2/$I$2-1/(1+(1+AA1092/Z1092)/X$1017),$X$2/$I$2)),IF(AA1093&lt;0,"A",X1093))</f>
        <v>A</v>
      </c>
      <c r="Z1092" s="13">
        <f t="shared" si="310"/>
        <v>-1</v>
      </c>
      <c r="AA1092" s="12">
        <f t="shared" si="334"/>
        <v>-2</v>
      </c>
      <c r="AC1092" s="13">
        <f>IF(AF1092&gt;0,SQRT(Sum_Sq($AI$2,V_rtHz($AH$2)/(1+1/$A1092),V_rtHz($AH$2*$A1092)/(1+$A1092),$AN$2*$AH$2/(1+1/$A1092),$AM$2*SQRT(Sum_Sq(AF1092,1/($X$2*AD$8*(1+AC$1017+AF1092/AE1092))))/SQRT(Sum_Sq($X$2*AF1092*AD$8,1)),                   $AQ$2*SQRT(Sum_Sq($AH$2/(1+1/$A1092)+AF1092*( 1/(AC$1017+1+AF1092/AE1092)-1)/(1+($X$2*AF1092*AD$8)^2), (AF1092^2*AD$8*$X$2+1/($X$2*AD$8*(AC$1017+1+AF1092/AE1092           )))/(1+($X$2*AF1092*AD$8)^2))),           V_rtHz(AE1092)/($X$2*AD$8*(AE1092*AC$1017+AE1092+AF1092)),V_rtHz(AF1092)*SQRT(Sum_Sq(AE1092*AD$8*$X$2*AC$1017,1))/($X$2*AD$8*(AE1092*AC$1017+AE1092+AF1092))))/SQRT(Sum_Sq(1/(1+$A1092)+$AC$2/$I$2-1/(1+(1+AF1092/AE1092)/AC$1017),$X$2/$I$2)),IF(AF1093&lt;0,"A",AC1093))</f>
        <v>6.8931195385441319E-6</v>
      </c>
      <c r="AE1092" s="13">
        <f t="shared" si="311"/>
        <v>19451.068157259506</v>
      </c>
      <c r="AF1092" s="12">
        <f t="shared" si="335"/>
        <v>159983.03271201169</v>
      </c>
      <c r="AG1092" s="13"/>
      <c r="AH1092" s="13">
        <f>IF(AK1092&gt;0,SQRT(Sum_Sq($AI$2,V_rtHz($AH$2)/(1+1/$A1092),V_rtHz($AH$2*$A1092)/(1+$A1092),$AN$2*$AH$2/(1+1/$A1092),$AM$2*SQRT(Sum_Sq(AK1092,1/($X$2*AI$8*(1+AH$1017+AK1092/AJ1092))))/SQRT(Sum_Sq($X$2*AK1092*AI$8,1)),                   $AQ$2*SQRT(Sum_Sq($AH$2/(1+1/$A1092)+AK1092*( 1/(AH$1017+1+AK1092/AJ1092)-1)/(1+($X$2*AK1092*AI$8)^2), (AK1092^2*AI$8*$X$2+1/($X$2*AI$8*(AH$1017+1+AK1092/AJ1092           )))/(1+($X$2*AK1092*AI$8)^2))),           V_rtHz(AJ1092)/($X$2*AI$8*(AJ1092*AH$1017+AJ1092+AK1092)),V_rtHz(AK1092)*SQRT(Sum_Sq(AJ1092*AI$8*$X$2*AH$1017,1))/($X$2*AI$8*(AJ1092*AH$1017+AJ1092+AK1092))))/SQRT(Sum_Sq(1/(1+$A1092)+$AC$2/$I$2-1/(1+(1+AK1092/AJ1092)/AH$1017),$X$2/$I$2)),IF(AK1093&lt;0,"A",AH1093))</f>
        <v>1.1613100520279343E-5</v>
      </c>
      <c r="AI1092" s="13"/>
      <c r="AJ1092" s="13">
        <f t="shared" si="312"/>
        <v>17913.560894577775</v>
      </c>
      <c r="AK1092" s="12">
        <f t="shared" si="336"/>
        <v>549332.70573641767</v>
      </c>
      <c r="AM1092" s="13">
        <f>IF(AP1092&gt;0,SQRT(Sum_Sq($AI$2,V_rtHz($AH$2)/(1+1/$A1092),V_rtHz($AH$2*$A1092)/(1+$A1092),$AN$2*$AH$2/(1+1/$A1092),$AM$2*SQRT(Sum_Sq(AP1092,1/($X$2*AN$8*(1+AM$1017+AP1092/AO1092))))/SQRT(Sum_Sq($X$2*AP1092*AN$8,1)),                   $AQ$2*SQRT(Sum_Sq($AH$2/(1+1/$A1092)+AP1092*( 1/(AM$1017+1+AP1092/AO1092)-1)/(1+($X$2*AP1092*AN$8)^2), (AP1092^2*AN$8*$X$2+1/($X$2*AN$8*(AM$1017+1+AP1092/AO1092           )))/(1+($X$2*AP1092*AN$8)^2))),           V_rtHz(AO1092)/($X$2*AN$8*(AO1092*AM$1017+AO1092+AP1092)),V_rtHz(AP1092)*SQRT(Sum_Sq(AO1092*AN$8*$X$2*AM$1017,1))/($X$2*AN$8*(AO1092*AM$1017+AO1092+AP1092))))/SQRT(Sum_Sq(1/(1+$A1092)+$AC$2/$I$2-1/(1+(1+AP1092/AO1092)/AM$1017),$X$2/$I$2)),IF(AP1093&lt;0,"A",AM1093))</f>
        <v>2.0348819103438196E-5</v>
      </c>
      <c r="AO1092" s="13">
        <f t="shared" si="313"/>
        <v>17520.35417915674</v>
      </c>
      <c r="AP1092" s="12">
        <f t="shared" si="337"/>
        <v>1776128.9763128469</v>
      </c>
      <c r="AR1092" s="13">
        <f t="shared" si="314"/>
        <v>69887291.180198371</v>
      </c>
      <c r="AS1092" s="13">
        <f t="shared" si="315"/>
        <v>-1.3198042570017589E-5</v>
      </c>
      <c r="AV1092" s="13"/>
      <c r="AW1092" s="13">
        <f t="shared" si="316"/>
        <v>39300511.936236553</v>
      </c>
      <c r="AX1092" s="13">
        <f t="shared" si="317"/>
        <v>-4.1739283476565675E-5</v>
      </c>
      <c r="AZ1092" s="13"/>
      <c r="BA1092" s="13"/>
      <c r="BB1092" s="13">
        <f t="shared" si="318"/>
        <v>22100301.962882396</v>
      </c>
      <c r="BC1092" s="13">
        <f t="shared" si="319"/>
        <v>-1.3202529827187516E-4</v>
      </c>
      <c r="BD1092" s="13"/>
      <c r="BE1092" s="13"/>
      <c r="BG1092" s="13">
        <f t="shared" si="320"/>
        <v>12427913.092914158</v>
      </c>
      <c r="BH1092" s="13">
        <f t="shared" si="321"/>
        <v>-4.1784196399676724E-4</v>
      </c>
      <c r="BI1092" s="13"/>
      <c r="BL1092" s="13">
        <f t="shared" si="322"/>
        <v>6988729.1180198397</v>
      </c>
      <c r="BM1092" s="13">
        <f t="shared" si="323"/>
        <v>-1.3247570791940393E-3</v>
      </c>
      <c r="BP1092" s="13"/>
      <c r="BQ1092" s="13">
        <f t="shared" si="324"/>
        <v>99.633300000000006</v>
      </c>
      <c r="BR1092" s="13">
        <f t="shared" si="325"/>
        <v>108.98999999999998</v>
      </c>
      <c r="BT1092" s="13"/>
      <c r="BU1092" s="13"/>
      <c r="BV1092" s="13">
        <f t="shared" si="326"/>
        <v>31.50681587988543</v>
      </c>
      <c r="BW1092" s="13">
        <f t="shared" si="327"/>
        <v>344.65664218175152</v>
      </c>
      <c r="CA1092" s="13">
        <f t="shared" si="328"/>
        <v>9.9633299999999974</v>
      </c>
      <c r="CB1092" s="13">
        <f t="shared" si="329"/>
        <v>1089.9000000000001</v>
      </c>
    </row>
    <row r="1093" spans="1:80" x14ac:dyDescent="0.3">
      <c r="A1093" s="13">
        <f t="shared" si="305"/>
        <v>2.9785164294291896E-5</v>
      </c>
      <c r="C1093" s="13" t="str">
        <f>IF(F1093&gt;0,SQRT(Sum_Sq($AI$2,V_rtHz($AH$2)/(1+1/$A1093),V_rtHz($AH$2*$A1093)/(1+$A1093),$AN$2*$AH$2/(1+1/$A1093),$AM$2*SQRT(Sum_Sq(F1093,1/($X$2*D$8*(1+C$1017+F1093/E1093))))/SQRT(Sum_Sq($X$2*F1093*D$8,1)),                   $AQ$2*SQRT(Sum_Sq($AH$2/(1+1/$A1093)+F1093*( 1/(C$1017+1+F1093/E1093)-1)/(1+($X$2*F1093*D$8)^2), (F1093^2*D$8*$X$2+1/($X$2*D$8*(C$1017+1+F1093/E1093           )))/(1+($X$2*F1093*D$8)^2))),           V_rtHz(E1093)/($X$2*D$8*(E1093*C$1017+E1093+F1093)),V_rtHz(F1093)*SQRT(Sum_Sq(E1093*D$8*$X$2*C$1017,1))/($X$2*D$8*(E1093*C$1017+E1093+F1093))))/SQRT(Sum_Sq(1/(1+$A1093)+$AC$2/$I$2-1/(1+(1+F1093/E1093)/C$1017),$X$2/$I$2)),IF(F1094&lt;0,"A",C1094))</f>
        <v>A</v>
      </c>
      <c r="E1093" s="13">
        <f t="shared" si="306"/>
        <v>-1</v>
      </c>
      <c r="F1093" s="12">
        <f t="shared" si="330"/>
        <v>-2</v>
      </c>
      <c r="H1093" s="13" t="str">
        <f>IF(K1093&gt;0,SQRT(Sum_Sq($AI$2,V_rtHz($AH$2)/(1+1/$A1093),V_rtHz($AH$2*$A1093)/(1+$A1093),$AN$2*$AH$2/(1+1/$A1093),$AM$2*SQRT(Sum_Sq(K1093,1/($X$2*I$8*(1+H$1017+K1093/J1093))))/SQRT(Sum_Sq($X$2*K1093*I$8,1)),                   $AQ$2*SQRT(Sum_Sq($AH$2/(1+1/$A1093)+K1093*( 1/(H$1017+1+K1093/J1093)-1)/(1+($X$2*K1093*I$8)^2), (K1093^2*I$8*$X$2+1/($X$2*I$8*(H$1017+1+K1093/J1093           )))/(1+($X$2*K1093*I$8)^2))),           V_rtHz(J1093)/($X$2*I$8*(J1093*H$1017+J1093+K1093)),V_rtHz(K1093)*SQRT(Sum_Sq(J1093*I$8*$X$2*H$1017,1))/($X$2*I$8*(J1093*H$1017+J1093+K1093))))/SQRT(Sum_Sq(1/(1+$A1093)+$AC$2/$I$2-1/(1+(1+K1093/J1093)/H$1017),$X$2/$I$2)),IF(K1094&lt;0,"A",H1094))</f>
        <v>A</v>
      </c>
      <c r="J1093" s="13">
        <f t="shared" si="307"/>
        <v>-1</v>
      </c>
      <c r="K1093" s="12">
        <f t="shared" si="331"/>
        <v>-2</v>
      </c>
      <c r="M1093" s="13" t="str">
        <f>IF(P1093&gt;0,SQRT(Sum_Sq($AI$2,V_rtHz($AH$2)/(1+1/$A1093),V_rtHz($AH$2*$A1093)/(1+$A1093),$AN$2*$AH$2/(1+1/$A1093),$AM$2*SQRT(Sum_Sq(P1093,1/($X$2*N$8*(1+M$1017+P1093/O1093))))/SQRT(Sum_Sq($X$2*P1093*N$8,1)),                   $AQ$2*SQRT(Sum_Sq($AH$2/(1+1/$A1093)+P1093*( 1/(M$1017+1+P1093/O1093)-1)/(1+($X$2*P1093*N$8)^2), (P1093^2*N$8*$X$2+1/($X$2*N$8*(M$1017+1+P1093/O1093           )))/(1+($X$2*P1093*N$8)^2))),           V_rtHz(O1093)/($X$2*N$8*(O1093*M$1017+O1093+P1093)),V_rtHz(P1093)*SQRT(Sum_Sq(O1093*N$8*$X$2*M$1017,1))/($X$2*N$8*(O1093*M$1017+O1093+P1093))))/SQRT(Sum_Sq(1/(1+$A1093)+$AC$2/$I$2-1/(1+(1+P1093/O1093)/M$1017),$X$2/$I$2)),IF(P1094&lt;0,"A",M1094))</f>
        <v>A</v>
      </c>
      <c r="O1093" s="13">
        <f t="shared" si="308"/>
        <v>-1</v>
      </c>
      <c r="P1093" s="12">
        <f t="shared" si="332"/>
        <v>-2</v>
      </c>
      <c r="R1093" s="13" t="str">
        <f>IF(U1093&gt;0,SQRT(Sum_Sq($AI$2,V_rtHz($AH$2)/(1+1/$A1093),V_rtHz($AH$2*$A1093)/(1+$A1093),$AN$2*$AH$2/(1+1/$A1093),$AM$2*SQRT(Sum_Sq(U1093,1/($X$2*S$8*(1+R$1017+U1093/T1093))))/SQRT(Sum_Sq($X$2*U1093*S$8,1)),                   $AQ$2*SQRT(Sum_Sq($AH$2/(1+1/$A1093)+U1093*( 1/(R$1017+1+U1093/T1093)-1)/(1+($X$2*U1093*S$8)^2), (U1093^2*S$8*$X$2+1/($X$2*S$8*(R$1017+1+U1093/T1093           )))/(1+($X$2*U1093*S$8)^2))),           V_rtHz(T1093)/($X$2*S$8*(T1093*R$1017+T1093+U1093)),V_rtHz(U1093)*SQRT(Sum_Sq(T1093*S$8*$X$2*R$1017,1))/($X$2*S$8*(T1093*R$1017+T1093+U1093))))/SQRT(Sum_Sq(1/(1+$A1093)+$AC$2/$I$2-1/(1+(1+U1093/T1093)/R$1017),$X$2/$I$2)),IF(U1094&lt;0,"A",R1094))</f>
        <v>A</v>
      </c>
      <c r="T1093" s="13">
        <f t="shared" si="309"/>
        <v>-1</v>
      </c>
      <c r="U1093" s="12">
        <f t="shared" si="333"/>
        <v>-2</v>
      </c>
      <c r="X1093" s="13" t="str">
        <f>IF(AA1093&gt;0,SQRT(Sum_Sq($AI$2,V_rtHz($AH$2)/(1+1/$A1093),V_rtHz($AH$2*$A1093)/(1+$A1093),$AN$2*$AH$2/(1+1/$A1093),$AM$2*SQRT(Sum_Sq(AA1093,1/($X$2*Y$8*(1+X$1017+AA1093/Z1093))))/SQRT(Sum_Sq($X$2*AA1093*Y$8,1)),                   $AQ$2*SQRT(Sum_Sq($AH$2/(1+1/$A1093)+AA1093*( 1/(X$1017+1+AA1093/Z1093)-1)/(1+($X$2*AA1093*Y$8)^2), (AA1093^2*Y$8*$X$2+1/($X$2*Y$8*(X$1017+1+AA1093/Z1093           )))/(1+($X$2*AA1093*Y$8)^2))),           V_rtHz(Z1093)/($X$2*Y$8*(Z1093*X$1017+Z1093+AA1093)),V_rtHz(AA1093)*SQRT(Sum_Sq(Z1093*Y$8*$X$2*X$1017,1))/($X$2*Y$8*(Z1093*X$1017+Z1093+AA1093))))/SQRT(Sum_Sq(1/(1+$A1093)+$AC$2/$I$2-1/(1+(1+AA1093/Z1093)/X$1017),$X$2/$I$2)),IF(AA1094&lt;0,"A",X1094))</f>
        <v>A</v>
      </c>
      <c r="Z1093" s="13">
        <f t="shared" si="310"/>
        <v>-1</v>
      </c>
      <c r="AA1093" s="12">
        <f t="shared" si="334"/>
        <v>-2</v>
      </c>
      <c r="AC1093" s="13">
        <f>IF(AF1093&gt;0,SQRT(Sum_Sq($AI$2,V_rtHz($AH$2)/(1+1/$A1093),V_rtHz($AH$2*$A1093)/(1+$A1093),$AN$2*$AH$2/(1+1/$A1093),$AM$2*SQRT(Sum_Sq(AF1093,1/($X$2*AD$8*(1+AC$1017+AF1093/AE1093))))/SQRT(Sum_Sq($X$2*AF1093*AD$8,1)),                   $AQ$2*SQRT(Sum_Sq($AH$2/(1+1/$A1093)+AF1093*( 1/(AC$1017+1+AF1093/AE1093)-1)/(1+($X$2*AF1093*AD$8)^2), (AF1093^2*AD$8*$X$2+1/($X$2*AD$8*(AC$1017+1+AF1093/AE1093           )))/(1+($X$2*AF1093*AD$8)^2))),           V_rtHz(AE1093)/($X$2*AD$8*(AE1093*AC$1017+AE1093+AF1093)),V_rtHz(AF1093)*SQRT(Sum_Sq(AE1093*AD$8*$X$2*AC$1017,1))/($X$2*AD$8*(AE1093*AC$1017+AE1093+AF1093))))/SQRT(Sum_Sq(1/(1+$A1093)+$AC$2/$I$2-1/(1+(1+AF1093/AE1093)/AC$1017),$X$2/$I$2)),IF(AF1094&lt;0,"A",AC1094))</f>
        <v>6.8928817541898E-6</v>
      </c>
      <c r="AE1093" s="13">
        <f t="shared" si="311"/>
        <v>19449.733233032974</v>
      </c>
      <c r="AF1093" s="12">
        <f t="shared" si="335"/>
        <v>159994.01307989861</v>
      </c>
      <c r="AG1093" s="13"/>
      <c r="AH1093" s="13">
        <f>IF(AK1093&gt;0,SQRT(Sum_Sq($AI$2,V_rtHz($AH$2)/(1+1/$A1093),V_rtHz($AH$2*$A1093)/(1+$A1093),$AN$2*$AH$2/(1+1/$A1093),$AM$2*SQRT(Sum_Sq(AK1093,1/($X$2*AI$8*(1+AH$1017+AK1093/AJ1093))))/SQRT(Sum_Sq($X$2*AK1093*AI$8,1)),                   $AQ$2*SQRT(Sum_Sq($AH$2/(1+1/$A1093)+AK1093*( 1/(AH$1017+1+AK1093/AJ1093)-1)/(1+($X$2*AK1093*AI$8)^2), (AK1093^2*AI$8*$X$2+1/($X$2*AI$8*(AH$1017+1+AK1093/AJ1093           )))/(1+($X$2*AK1093*AI$8)^2))),           V_rtHz(AJ1093)/($X$2*AI$8*(AJ1093*AH$1017+AJ1093+AK1093)),V_rtHz(AK1093)*SQRT(Sum_Sq(AJ1093*AI$8*$X$2*AH$1017,1))/($X$2*AI$8*(AJ1093*AH$1017+AJ1093+AK1093))))/SQRT(Sum_Sq(1/(1+$A1093)+$AC$2/$I$2-1/(1+(1+AK1093/AJ1093)/AH$1017),$X$2/$I$2)),IF(AK1094&lt;0,"A",AH1094))</f>
        <v>1.1612801162006667E-5</v>
      </c>
      <c r="AI1093" s="13"/>
      <c r="AJ1093" s="13">
        <f t="shared" si="312"/>
        <v>17912.612953804186</v>
      </c>
      <c r="AK1093" s="12">
        <f t="shared" si="336"/>
        <v>549361.77658562188</v>
      </c>
      <c r="AM1093" s="13">
        <f>IF(AP1093&gt;0,SQRT(Sum_Sq($AI$2,V_rtHz($AH$2)/(1+1/$A1093),V_rtHz($AH$2*$A1093)/(1+$A1093),$AN$2*$AH$2/(1+1/$A1093),$AM$2*SQRT(Sum_Sq(AP1093,1/($X$2*AN$8*(1+AM$1017+AP1093/AO1093))))/SQRT(Sum_Sq($X$2*AP1093*AN$8,1)),                   $AQ$2*SQRT(Sum_Sq($AH$2/(1+1/$A1093)+AP1093*( 1/(AM$1017+1+AP1093/AO1093)-1)/(1+($X$2*AP1093*AN$8)^2), (AP1093^2*AN$8*$X$2+1/($X$2*AN$8*(AM$1017+1+AP1093/AO1093           )))/(1+($X$2*AP1093*AN$8)^2))),           V_rtHz(AO1093)/($X$2*AN$8*(AO1093*AM$1017+AO1093+AP1093)),V_rtHz(AP1093)*SQRT(Sum_Sq(AO1093*AN$8*$X$2*AM$1017,1))/($X$2*AN$8*(AO1093*AM$1017+AO1093+AP1093))))/SQRT(Sum_Sq(1/(1+$A1093)+$AC$2/$I$2-1/(1+(1+AP1093/AO1093)/AM$1017),$X$2/$I$2)),IF(AP1094&lt;0,"A",AM1094))</f>
        <v>2.0348333406639556E-5</v>
      </c>
      <c r="AO1093" s="13">
        <f t="shared" si="313"/>
        <v>17519.487451383076</v>
      </c>
      <c r="AP1093" s="12">
        <f t="shared" si="337"/>
        <v>1776216.8453397034</v>
      </c>
      <c r="AR1093" s="13">
        <f t="shared" si="314"/>
        <v>69887291.180198371</v>
      </c>
      <c r="AS1093" s="13">
        <f t="shared" si="315"/>
        <v>-1.319804950365999E-5</v>
      </c>
      <c r="AV1093" s="13"/>
      <c r="AW1093" s="13">
        <f t="shared" si="316"/>
        <v>39300511.936236553</v>
      </c>
      <c r="AX1093" s="13">
        <f t="shared" si="317"/>
        <v>-4.1739352824393441E-5</v>
      </c>
      <c r="AZ1093" s="13"/>
      <c r="BA1093" s="13"/>
      <c r="BB1093" s="13">
        <f t="shared" si="318"/>
        <v>22100301.962882396</v>
      </c>
      <c r="BC1093" s="13">
        <f t="shared" si="319"/>
        <v>-1.3202599211095678E-4</v>
      </c>
      <c r="BD1093" s="13"/>
      <c r="BE1093" s="13"/>
      <c r="BG1093" s="13">
        <f t="shared" si="320"/>
        <v>12427913.092914158</v>
      </c>
      <c r="BH1093" s="13">
        <f t="shared" si="321"/>
        <v>-4.178489138157548E-4</v>
      </c>
      <c r="BI1093" s="13"/>
      <c r="BL1093" s="13">
        <f t="shared" si="322"/>
        <v>6988729.1180198397</v>
      </c>
      <c r="BM1093" s="13">
        <f t="shared" si="323"/>
        <v>-1.3248269406385951E-3</v>
      </c>
      <c r="BP1093" s="13"/>
      <c r="BQ1093" s="13">
        <f t="shared" si="324"/>
        <v>99.633300000000006</v>
      </c>
      <c r="BR1093" s="13">
        <f t="shared" si="325"/>
        <v>108.98999999999997</v>
      </c>
      <c r="BT1093" s="13"/>
      <c r="BU1093" s="13"/>
      <c r="BV1093" s="13">
        <f t="shared" si="326"/>
        <v>31.50681587988543</v>
      </c>
      <c r="BW1093" s="13">
        <f t="shared" si="327"/>
        <v>344.65664218175147</v>
      </c>
      <c r="CA1093" s="13">
        <f t="shared" si="328"/>
        <v>9.9633299999999991</v>
      </c>
      <c r="CB1093" s="13">
        <f t="shared" si="329"/>
        <v>1089.9000000000001</v>
      </c>
    </row>
    <row r="1094" spans="1:80" x14ac:dyDescent="0.3">
      <c r="A1094" s="13">
        <f t="shared" si="305"/>
        <v>3.0199517204020158E-5</v>
      </c>
      <c r="C1094" s="13" t="str">
        <f>IF(F1094&gt;0,SQRT(Sum_Sq($AI$2,V_rtHz($AH$2)/(1+1/$A1094),V_rtHz($AH$2*$A1094)/(1+$A1094),$AN$2*$AH$2/(1+1/$A1094),$AM$2*SQRT(Sum_Sq(F1094,1/($X$2*D$8*(1+C$1017+F1094/E1094))))/SQRT(Sum_Sq($X$2*F1094*D$8,1)),                   $AQ$2*SQRT(Sum_Sq($AH$2/(1+1/$A1094)+F1094*( 1/(C$1017+1+F1094/E1094)-1)/(1+($X$2*F1094*D$8)^2), (F1094^2*D$8*$X$2+1/($X$2*D$8*(C$1017+1+F1094/E1094           )))/(1+($X$2*F1094*D$8)^2))),           V_rtHz(E1094)/($X$2*D$8*(E1094*C$1017+E1094+F1094)),V_rtHz(F1094)*SQRT(Sum_Sq(E1094*D$8*$X$2*C$1017,1))/($X$2*D$8*(E1094*C$1017+E1094+F1094))))/SQRT(Sum_Sq(1/(1+$A1094)+$AC$2/$I$2-1/(1+(1+F1094/E1094)/C$1017),$X$2/$I$2)),IF(F1095&lt;0,"A",C1095))</f>
        <v>A</v>
      </c>
      <c r="E1094" s="13">
        <f t="shared" si="306"/>
        <v>-1</v>
      </c>
      <c r="F1094" s="12">
        <f t="shared" si="330"/>
        <v>-2</v>
      </c>
      <c r="H1094" s="13" t="str">
        <f>IF(K1094&gt;0,SQRT(Sum_Sq($AI$2,V_rtHz($AH$2)/(1+1/$A1094),V_rtHz($AH$2*$A1094)/(1+$A1094),$AN$2*$AH$2/(1+1/$A1094),$AM$2*SQRT(Sum_Sq(K1094,1/($X$2*I$8*(1+H$1017+K1094/J1094))))/SQRT(Sum_Sq($X$2*K1094*I$8,1)),                   $AQ$2*SQRT(Sum_Sq($AH$2/(1+1/$A1094)+K1094*( 1/(H$1017+1+K1094/J1094)-1)/(1+($X$2*K1094*I$8)^2), (K1094^2*I$8*$X$2+1/($X$2*I$8*(H$1017+1+K1094/J1094           )))/(1+($X$2*K1094*I$8)^2))),           V_rtHz(J1094)/($X$2*I$8*(J1094*H$1017+J1094+K1094)),V_rtHz(K1094)*SQRT(Sum_Sq(J1094*I$8*$X$2*H$1017,1))/($X$2*I$8*(J1094*H$1017+J1094+K1094))))/SQRT(Sum_Sq(1/(1+$A1094)+$AC$2/$I$2-1/(1+(1+K1094/J1094)/H$1017),$X$2/$I$2)),IF(K1095&lt;0,"A",H1095))</f>
        <v>A</v>
      </c>
      <c r="J1094" s="13">
        <f t="shared" si="307"/>
        <v>-1</v>
      </c>
      <c r="K1094" s="12">
        <f t="shared" si="331"/>
        <v>-2</v>
      </c>
      <c r="M1094" s="13" t="str">
        <f>IF(P1094&gt;0,SQRT(Sum_Sq($AI$2,V_rtHz($AH$2)/(1+1/$A1094),V_rtHz($AH$2*$A1094)/(1+$A1094),$AN$2*$AH$2/(1+1/$A1094),$AM$2*SQRT(Sum_Sq(P1094,1/($X$2*N$8*(1+M$1017+P1094/O1094))))/SQRT(Sum_Sq($X$2*P1094*N$8,1)),                   $AQ$2*SQRT(Sum_Sq($AH$2/(1+1/$A1094)+P1094*( 1/(M$1017+1+P1094/O1094)-1)/(1+($X$2*P1094*N$8)^2), (P1094^2*N$8*$X$2+1/($X$2*N$8*(M$1017+1+P1094/O1094           )))/(1+($X$2*P1094*N$8)^2))),           V_rtHz(O1094)/($X$2*N$8*(O1094*M$1017+O1094+P1094)),V_rtHz(P1094)*SQRT(Sum_Sq(O1094*N$8*$X$2*M$1017,1))/($X$2*N$8*(O1094*M$1017+O1094+P1094))))/SQRT(Sum_Sq(1/(1+$A1094)+$AC$2/$I$2-1/(1+(1+P1094/O1094)/M$1017),$X$2/$I$2)),IF(P1095&lt;0,"A",M1095))</f>
        <v>A</v>
      </c>
      <c r="O1094" s="13">
        <f t="shared" si="308"/>
        <v>-1</v>
      </c>
      <c r="P1094" s="12">
        <f t="shared" si="332"/>
        <v>-2</v>
      </c>
      <c r="R1094" s="13" t="str">
        <f>IF(U1094&gt;0,SQRT(Sum_Sq($AI$2,V_rtHz($AH$2)/(1+1/$A1094),V_rtHz($AH$2*$A1094)/(1+$A1094),$AN$2*$AH$2/(1+1/$A1094),$AM$2*SQRT(Sum_Sq(U1094,1/($X$2*S$8*(1+R$1017+U1094/T1094))))/SQRT(Sum_Sq($X$2*U1094*S$8,1)),                   $AQ$2*SQRT(Sum_Sq($AH$2/(1+1/$A1094)+U1094*( 1/(R$1017+1+U1094/T1094)-1)/(1+($X$2*U1094*S$8)^2), (U1094^2*S$8*$X$2+1/($X$2*S$8*(R$1017+1+U1094/T1094           )))/(1+($X$2*U1094*S$8)^2))),           V_rtHz(T1094)/($X$2*S$8*(T1094*R$1017+T1094+U1094)),V_rtHz(U1094)*SQRT(Sum_Sq(T1094*S$8*$X$2*R$1017,1))/($X$2*S$8*(T1094*R$1017+T1094+U1094))))/SQRT(Sum_Sq(1/(1+$A1094)+$AC$2/$I$2-1/(1+(1+U1094/T1094)/R$1017),$X$2/$I$2)),IF(U1095&lt;0,"A",R1095))</f>
        <v>A</v>
      </c>
      <c r="T1094" s="13">
        <f t="shared" si="309"/>
        <v>-1</v>
      </c>
      <c r="U1094" s="12">
        <f t="shared" si="333"/>
        <v>-2</v>
      </c>
      <c r="X1094" s="13" t="str">
        <f>IF(AA1094&gt;0,SQRT(Sum_Sq($AI$2,V_rtHz($AH$2)/(1+1/$A1094),V_rtHz($AH$2*$A1094)/(1+$A1094),$AN$2*$AH$2/(1+1/$A1094),$AM$2*SQRT(Sum_Sq(AA1094,1/($X$2*Y$8*(1+X$1017+AA1094/Z1094))))/SQRT(Sum_Sq($X$2*AA1094*Y$8,1)),                   $AQ$2*SQRT(Sum_Sq($AH$2/(1+1/$A1094)+AA1094*( 1/(X$1017+1+AA1094/Z1094)-1)/(1+($X$2*AA1094*Y$8)^2), (AA1094^2*Y$8*$X$2+1/($X$2*Y$8*(X$1017+1+AA1094/Z1094           )))/(1+($X$2*AA1094*Y$8)^2))),           V_rtHz(Z1094)/($X$2*Y$8*(Z1094*X$1017+Z1094+AA1094)),V_rtHz(AA1094)*SQRT(Sum_Sq(Z1094*Y$8*$X$2*X$1017,1))/($X$2*Y$8*(Z1094*X$1017+Z1094+AA1094))))/SQRT(Sum_Sq(1/(1+$A1094)+$AC$2/$I$2-1/(1+(1+AA1094/Z1094)/X$1017),$X$2/$I$2)),IF(AA1095&lt;0,"A",X1095))</f>
        <v>A</v>
      </c>
      <c r="Z1094" s="13">
        <f t="shared" si="310"/>
        <v>-1</v>
      </c>
      <c r="AA1094" s="12">
        <f t="shared" si="334"/>
        <v>-2</v>
      </c>
      <c r="AC1094" s="13">
        <f>IF(AF1094&gt;0,SQRT(Sum_Sq($AI$2,V_rtHz($AH$2)/(1+1/$A1094),V_rtHz($AH$2*$A1094)/(1+$A1094),$AN$2*$AH$2/(1+1/$A1094),$AM$2*SQRT(Sum_Sq(AF1094,1/($X$2*AD$8*(1+AC$1017+AF1094/AE1094))))/SQRT(Sum_Sq($X$2*AF1094*AD$8,1)),                   $AQ$2*SQRT(Sum_Sq($AH$2/(1+1/$A1094)+AF1094*( 1/(AC$1017+1+AF1094/AE1094)-1)/(1+($X$2*AF1094*AD$8)^2), (AF1094^2*AD$8*$X$2+1/($X$2*AD$8*(AC$1017+1+AF1094/AE1094           )))/(1+($X$2*AF1094*AD$8)^2))),           V_rtHz(AE1094)/($X$2*AD$8*(AE1094*AC$1017+AE1094+AF1094)),V_rtHz(AF1094)*SQRT(Sum_Sq(AE1094*AD$8*$X$2*AC$1017,1))/($X$2*AD$8*(AE1094*AC$1017+AE1094+AF1094))))/SQRT(Sum_Sq(1/(1+$A1094)+$AC$2/$I$2-1/(1+(1+AF1094/AE1094)/AC$1017),$X$2/$I$2)),IF(AF1095&lt;0,"A",AC1095))</f>
        <v>6.8926407262453215E-6</v>
      </c>
      <c r="AE1094" s="13">
        <f t="shared" si="311"/>
        <v>19448.380137038908</v>
      </c>
      <c r="AF1094" s="12">
        <f t="shared" si="335"/>
        <v>160005.14445724973</v>
      </c>
      <c r="AG1094" s="13"/>
      <c r="AH1094" s="13">
        <f>IF(AK1094&gt;0,SQRT(Sum_Sq($AI$2,V_rtHz($AH$2)/(1+1/$A1094),V_rtHz($AH$2*$A1094)/(1+$A1094),$AN$2*$AH$2/(1+1/$A1094),$AM$2*SQRT(Sum_Sq(AK1094,1/($X$2*AI$8*(1+AH$1017+AK1094/AJ1094))))/SQRT(Sum_Sq($X$2*AK1094*AI$8,1)),                   $AQ$2*SQRT(Sum_Sq($AH$2/(1+1/$A1094)+AK1094*( 1/(AH$1017+1+AK1094/AJ1094)-1)/(1+($X$2*AK1094*AI$8)^2), (AK1094^2*AI$8*$X$2+1/($X$2*AI$8*(AH$1017+1+AK1094/AJ1094           )))/(1+($X$2*AK1094*AI$8)^2))),           V_rtHz(AJ1094)/($X$2*AI$8*(AJ1094*AH$1017+AJ1094+AK1094)),V_rtHz(AK1094)*SQRT(Sum_Sq(AJ1094*AI$8*$X$2*AH$1017,1))/($X$2*AI$8*(AJ1094*AH$1017+AJ1094+AK1094))))/SQRT(Sum_Sq(1/(1+$A1094)+$AC$2/$I$2-1/(1+(1+AK1094/AJ1094)/AH$1017),$X$2/$I$2)),IF(AK1095&lt;0,"A",AH1095))</f>
        <v>1.1612497697965124E-5</v>
      </c>
      <c r="AI1094" s="13"/>
      <c r="AJ1094" s="13">
        <f t="shared" si="312"/>
        <v>17911.652033727849</v>
      </c>
      <c r="AK1094" s="12">
        <f t="shared" si="336"/>
        <v>549391.24861641496</v>
      </c>
      <c r="AM1094" s="13">
        <f>IF(AP1094&gt;0,SQRT(Sum_Sq($AI$2,V_rtHz($AH$2)/(1+1/$A1094),V_rtHz($AH$2*$A1094)/(1+$A1094),$AN$2*$AH$2/(1+1/$A1094),$AM$2*SQRT(Sum_Sq(AP1094,1/($X$2*AN$8*(1+AM$1017+AP1094/AO1094))))/SQRT(Sum_Sq($X$2*AP1094*AN$8,1)),                   $AQ$2*SQRT(Sum_Sq($AH$2/(1+1/$A1094)+AP1094*( 1/(AM$1017+1+AP1094/AO1094)-1)/(1+($X$2*AP1094*AN$8)^2), (AP1094^2*AN$8*$X$2+1/($X$2*AN$8*(AM$1017+1+AP1094/AO1094           )))/(1+($X$2*AP1094*AN$8)^2))),           V_rtHz(AO1094)/($X$2*AN$8*(AO1094*AM$1017+AO1094+AP1094)),V_rtHz(AP1094)*SQRT(Sum_Sq(AO1094*AN$8*$X$2*AM$1017,1))/($X$2*AN$8*(AO1094*AM$1017+AO1094+AP1094))))/SQRT(Sum_Sq(1/(1+$A1094)+$AC$2/$I$2-1/(1+(1+AP1094/AO1094)/AM$1017),$X$2/$I$2)),IF(AP1095&lt;0,"A",AM1095))</f>
        <v>2.0347841040860741E-5</v>
      </c>
      <c r="AO1094" s="13">
        <f t="shared" si="313"/>
        <v>17518.608841854621</v>
      </c>
      <c r="AP1094" s="12">
        <f t="shared" si="337"/>
        <v>1776305.9278153158</v>
      </c>
      <c r="AR1094" s="13">
        <f t="shared" si="314"/>
        <v>69887291.180198371</v>
      </c>
      <c r="AS1094" s="13">
        <f t="shared" si="315"/>
        <v>-1.3198056533766404E-5</v>
      </c>
      <c r="AV1094" s="13"/>
      <c r="AW1094" s="13">
        <f t="shared" si="316"/>
        <v>39300511.936236553</v>
      </c>
      <c r="AX1094" s="13">
        <f t="shared" si="317"/>
        <v>-4.173942313718086E-5</v>
      </c>
      <c r="AZ1094" s="13"/>
      <c r="BA1094" s="13"/>
      <c r="BB1094" s="13">
        <f t="shared" si="318"/>
        <v>22100301.962882396</v>
      </c>
      <c r="BC1094" s="13">
        <f t="shared" si="319"/>
        <v>-1.3202669560974712E-4</v>
      </c>
      <c r="BD1094" s="13"/>
      <c r="BE1094" s="13"/>
      <c r="BG1094" s="13">
        <f t="shared" si="320"/>
        <v>12427913.092914158</v>
      </c>
      <c r="BH1094" s="13">
        <f t="shared" si="321"/>
        <v>-4.1785596055239345E-4</v>
      </c>
      <c r="BI1094" s="13"/>
      <c r="BL1094" s="13">
        <f t="shared" si="322"/>
        <v>6988729.1180198397</v>
      </c>
      <c r="BM1094" s="13">
        <f t="shared" si="323"/>
        <v>-1.3248977814758511E-3</v>
      </c>
      <c r="BP1094" s="13"/>
      <c r="BQ1094" s="13">
        <f t="shared" si="324"/>
        <v>99.633299999999991</v>
      </c>
      <c r="BR1094" s="13">
        <f t="shared" si="325"/>
        <v>108.99000000000001</v>
      </c>
      <c r="BT1094" s="13"/>
      <c r="BU1094" s="13"/>
      <c r="BV1094" s="13">
        <f t="shared" si="326"/>
        <v>31.50681587988543</v>
      </c>
      <c r="BW1094" s="13">
        <f t="shared" si="327"/>
        <v>344.65664218175152</v>
      </c>
      <c r="CA1094" s="13">
        <f t="shared" si="328"/>
        <v>9.9633299999999991</v>
      </c>
      <c r="CB1094" s="13">
        <f t="shared" si="329"/>
        <v>1089.9000000000001</v>
      </c>
    </row>
    <row r="1095" spans="1:80" x14ac:dyDescent="0.3">
      <c r="A1095" s="13">
        <f t="shared" si="305"/>
        <v>3.0619634336906772E-5</v>
      </c>
      <c r="C1095" s="13" t="str">
        <f>IF(F1095&gt;0,SQRT(Sum_Sq($AI$2,V_rtHz($AH$2)/(1+1/$A1095),V_rtHz($AH$2*$A1095)/(1+$A1095),$AN$2*$AH$2/(1+1/$A1095),$AM$2*SQRT(Sum_Sq(F1095,1/($X$2*D$8*(1+C$1017+F1095/E1095))))/SQRT(Sum_Sq($X$2*F1095*D$8,1)),                   $AQ$2*SQRT(Sum_Sq($AH$2/(1+1/$A1095)+F1095*( 1/(C$1017+1+F1095/E1095)-1)/(1+($X$2*F1095*D$8)^2), (F1095^2*D$8*$X$2+1/($X$2*D$8*(C$1017+1+F1095/E1095           )))/(1+($X$2*F1095*D$8)^2))),           V_rtHz(E1095)/($X$2*D$8*(E1095*C$1017+E1095+F1095)),V_rtHz(F1095)*SQRT(Sum_Sq(E1095*D$8*$X$2*C$1017,1))/($X$2*D$8*(E1095*C$1017+E1095+F1095))))/SQRT(Sum_Sq(1/(1+$A1095)+$AC$2/$I$2-1/(1+(1+F1095/E1095)/C$1017),$X$2/$I$2)),IF(F1096&lt;0,"A",C1096))</f>
        <v>A</v>
      </c>
      <c r="E1095" s="13">
        <f t="shared" si="306"/>
        <v>-1</v>
      </c>
      <c r="F1095" s="12">
        <f t="shared" si="330"/>
        <v>-2</v>
      </c>
      <c r="H1095" s="13" t="str">
        <f>IF(K1095&gt;0,SQRT(Sum_Sq($AI$2,V_rtHz($AH$2)/(1+1/$A1095),V_rtHz($AH$2*$A1095)/(1+$A1095),$AN$2*$AH$2/(1+1/$A1095),$AM$2*SQRT(Sum_Sq(K1095,1/($X$2*I$8*(1+H$1017+K1095/J1095))))/SQRT(Sum_Sq($X$2*K1095*I$8,1)),                   $AQ$2*SQRT(Sum_Sq($AH$2/(1+1/$A1095)+K1095*( 1/(H$1017+1+K1095/J1095)-1)/(1+($X$2*K1095*I$8)^2), (K1095^2*I$8*$X$2+1/($X$2*I$8*(H$1017+1+K1095/J1095           )))/(1+($X$2*K1095*I$8)^2))),           V_rtHz(J1095)/($X$2*I$8*(J1095*H$1017+J1095+K1095)),V_rtHz(K1095)*SQRT(Sum_Sq(J1095*I$8*$X$2*H$1017,1))/($X$2*I$8*(J1095*H$1017+J1095+K1095))))/SQRT(Sum_Sq(1/(1+$A1095)+$AC$2/$I$2-1/(1+(1+K1095/J1095)/H$1017),$X$2/$I$2)),IF(K1096&lt;0,"A",H1096))</f>
        <v>A</v>
      </c>
      <c r="J1095" s="13">
        <f t="shared" si="307"/>
        <v>-1</v>
      </c>
      <c r="K1095" s="12">
        <f t="shared" si="331"/>
        <v>-2</v>
      </c>
      <c r="M1095" s="13" t="str">
        <f>IF(P1095&gt;0,SQRT(Sum_Sq($AI$2,V_rtHz($AH$2)/(1+1/$A1095),V_rtHz($AH$2*$A1095)/(1+$A1095),$AN$2*$AH$2/(1+1/$A1095),$AM$2*SQRT(Sum_Sq(P1095,1/($X$2*N$8*(1+M$1017+P1095/O1095))))/SQRT(Sum_Sq($X$2*P1095*N$8,1)),                   $AQ$2*SQRT(Sum_Sq($AH$2/(1+1/$A1095)+P1095*( 1/(M$1017+1+P1095/O1095)-1)/(1+($X$2*P1095*N$8)^2), (P1095^2*N$8*$X$2+1/($X$2*N$8*(M$1017+1+P1095/O1095           )))/(1+($X$2*P1095*N$8)^2))),           V_rtHz(O1095)/($X$2*N$8*(O1095*M$1017+O1095+P1095)),V_rtHz(P1095)*SQRT(Sum_Sq(O1095*N$8*$X$2*M$1017,1))/($X$2*N$8*(O1095*M$1017+O1095+P1095))))/SQRT(Sum_Sq(1/(1+$A1095)+$AC$2/$I$2-1/(1+(1+P1095/O1095)/M$1017),$X$2/$I$2)),IF(P1096&lt;0,"A",M1096))</f>
        <v>A</v>
      </c>
      <c r="O1095" s="13">
        <f t="shared" si="308"/>
        <v>-1</v>
      </c>
      <c r="P1095" s="12">
        <f t="shared" si="332"/>
        <v>-2</v>
      </c>
      <c r="R1095" s="13" t="str">
        <f>IF(U1095&gt;0,SQRT(Sum_Sq($AI$2,V_rtHz($AH$2)/(1+1/$A1095),V_rtHz($AH$2*$A1095)/(1+$A1095),$AN$2*$AH$2/(1+1/$A1095),$AM$2*SQRT(Sum_Sq(U1095,1/($X$2*S$8*(1+R$1017+U1095/T1095))))/SQRT(Sum_Sq($X$2*U1095*S$8,1)),                   $AQ$2*SQRT(Sum_Sq($AH$2/(1+1/$A1095)+U1095*( 1/(R$1017+1+U1095/T1095)-1)/(1+($X$2*U1095*S$8)^2), (U1095^2*S$8*$X$2+1/($X$2*S$8*(R$1017+1+U1095/T1095           )))/(1+($X$2*U1095*S$8)^2))),           V_rtHz(T1095)/($X$2*S$8*(T1095*R$1017+T1095+U1095)),V_rtHz(U1095)*SQRT(Sum_Sq(T1095*S$8*$X$2*R$1017,1))/($X$2*S$8*(T1095*R$1017+T1095+U1095))))/SQRT(Sum_Sq(1/(1+$A1095)+$AC$2/$I$2-1/(1+(1+U1095/T1095)/R$1017),$X$2/$I$2)),IF(U1096&lt;0,"A",R1096))</f>
        <v>A</v>
      </c>
      <c r="T1095" s="13">
        <f t="shared" si="309"/>
        <v>-1</v>
      </c>
      <c r="U1095" s="12">
        <f t="shared" si="333"/>
        <v>-2</v>
      </c>
      <c r="X1095" s="13" t="str">
        <f>IF(AA1095&gt;0,SQRT(Sum_Sq($AI$2,V_rtHz($AH$2)/(1+1/$A1095),V_rtHz($AH$2*$A1095)/(1+$A1095),$AN$2*$AH$2/(1+1/$A1095),$AM$2*SQRT(Sum_Sq(AA1095,1/($X$2*Y$8*(1+X$1017+AA1095/Z1095))))/SQRT(Sum_Sq($X$2*AA1095*Y$8,1)),                   $AQ$2*SQRT(Sum_Sq($AH$2/(1+1/$A1095)+AA1095*( 1/(X$1017+1+AA1095/Z1095)-1)/(1+($X$2*AA1095*Y$8)^2), (AA1095^2*Y$8*$X$2+1/($X$2*Y$8*(X$1017+1+AA1095/Z1095           )))/(1+($X$2*AA1095*Y$8)^2))),           V_rtHz(Z1095)/($X$2*Y$8*(Z1095*X$1017+Z1095+AA1095)),V_rtHz(AA1095)*SQRT(Sum_Sq(Z1095*Y$8*$X$2*X$1017,1))/($X$2*Y$8*(Z1095*X$1017+Z1095+AA1095))))/SQRT(Sum_Sq(1/(1+$A1095)+$AC$2/$I$2-1/(1+(1+AA1095/Z1095)/X$1017),$X$2/$I$2)),IF(AA1096&lt;0,"A",X1096))</f>
        <v>A</v>
      </c>
      <c r="Z1095" s="13">
        <f t="shared" si="310"/>
        <v>-1</v>
      </c>
      <c r="AA1095" s="12">
        <f t="shared" si="334"/>
        <v>-2</v>
      </c>
      <c r="AC1095" s="13">
        <f>IF(AF1095&gt;0,SQRT(Sum_Sq($AI$2,V_rtHz($AH$2)/(1+1/$A1095),V_rtHz($AH$2*$A1095)/(1+$A1095),$AN$2*$AH$2/(1+1/$A1095),$AM$2*SQRT(Sum_Sq(AF1095,1/($X$2*AD$8*(1+AC$1017+AF1095/AE1095))))/SQRT(Sum_Sq($X$2*AF1095*AD$8,1)),                   $AQ$2*SQRT(Sum_Sq($AH$2/(1+1/$A1095)+AF1095*( 1/(AC$1017+1+AF1095/AE1095)-1)/(1+($X$2*AF1095*AD$8)^2), (AF1095^2*AD$8*$X$2+1/($X$2*AD$8*(AC$1017+1+AF1095/AE1095           )))/(1+($X$2*AF1095*AD$8)^2))),           V_rtHz(AE1095)/($X$2*AD$8*(AE1095*AC$1017+AE1095+AF1095)),V_rtHz(AF1095)*SQRT(Sum_Sq(AE1095*AD$8*$X$2*AC$1017,1))/($X$2*AD$8*(AE1095*AC$1017+AE1095+AF1095))))/SQRT(Sum_Sq(1/(1+$A1095)+$AC$2/$I$2-1/(1+(1+AF1095/AE1095)/AC$1017),$X$2/$I$2)),IF(AF1096&lt;0,"A",AC1096))</f>
        <v>6.8923964113534745E-6</v>
      </c>
      <c r="AE1095" s="13">
        <f t="shared" si="311"/>
        <v>19447.008627423966</v>
      </c>
      <c r="AF1095" s="12">
        <f t="shared" si="335"/>
        <v>160016.42889683976</v>
      </c>
      <c r="AG1095" s="13"/>
      <c r="AH1095" s="13">
        <f>IF(AK1095&gt;0,SQRT(Sum_Sq($AI$2,V_rtHz($AH$2)/(1+1/$A1095),V_rtHz($AH$2*$A1095)/(1+$A1095),$AN$2*$AH$2/(1+1/$A1095),$AM$2*SQRT(Sum_Sq(AK1095,1/($X$2*AI$8*(1+AH$1017+AK1095/AJ1095))))/SQRT(Sum_Sq($X$2*AK1095*AI$8,1)),                   $AQ$2*SQRT(Sum_Sq($AH$2/(1+1/$A1095)+AK1095*( 1/(AH$1017+1+AK1095/AJ1095)-1)/(1+($X$2*AK1095*AI$8)^2), (AK1095^2*AI$8*$X$2+1/($X$2*AI$8*(AH$1017+1+AK1095/AJ1095           )))/(1+($X$2*AK1095*AI$8)^2))),           V_rtHz(AJ1095)/($X$2*AI$8*(AJ1095*AH$1017+AJ1095+AK1095)),V_rtHz(AK1095)*SQRT(Sum_Sq(AJ1095*AI$8*$X$2*AH$1017,1))/($X$2*AI$8*(AJ1095*AH$1017+AJ1095+AK1095))))/SQRT(Sum_Sq(1/(1+$A1095)+$AC$2/$I$2-1/(1+(1+AK1095/AJ1095)/AH$1017),$X$2/$I$2)),IF(AK1096&lt;0,"A",AH1096))</f>
        <v>1.1612190072659031E-5</v>
      </c>
      <c r="AI1095" s="13"/>
      <c r="AJ1095" s="13">
        <f t="shared" si="312"/>
        <v>17910.677959524579</v>
      </c>
      <c r="AK1095" s="12">
        <f t="shared" si="336"/>
        <v>549421.12732028018</v>
      </c>
      <c r="AM1095" s="13">
        <f>IF(AP1095&gt;0,SQRT(Sum_Sq($AI$2,V_rtHz($AH$2)/(1+1/$A1095),V_rtHz($AH$2*$A1095)/(1+$A1095),$AN$2*$AH$2/(1+1/$A1095),$AM$2*SQRT(Sum_Sq(AP1095,1/($X$2*AN$8*(1+AM$1017+AP1095/AO1095))))/SQRT(Sum_Sq($X$2*AP1095*AN$8,1)),                   $AQ$2*SQRT(Sum_Sq($AH$2/(1+1/$A1095)+AP1095*( 1/(AM$1017+1+AP1095/AO1095)-1)/(1+($X$2*AP1095*AN$8)^2), (AP1095^2*AN$8*$X$2+1/($X$2*AN$8*(AM$1017+1+AP1095/AO1095           )))/(1+($X$2*AP1095*AN$8)^2))),           V_rtHz(AO1095)/($X$2*AN$8*(AO1095*AM$1017+AO1095+AP1095)),V_rtHz(AP1095)*SQRT(Sum_Sq(AO1095*AN$8*$X$2*AM$1017,1))/($X$2*AN$8*(AO1095*AM$1017+AO1095+AP1095))))/SQRT(Sum_Sq(1/(1+$A1095)+$AC$2/$I$2-1/(1+(1+AP1095/AO1095)/AM$1017),$X$2/$I$2)),IF(AP1096&lt;0,"A",AM1096))</f>
        <v>2.0347341915753153E-5</v>
      </c>
      <c r="AO1095" s="13">
        <f t="shared" si="313"/>
        <v>17517.718190132</v>
      </c>
      <c r="AP1095" s="12">
        <f t="shared" si="337"/>
        <v>1776396.2403729984</v>
      </c>
      <c r="AR1095" s="13">
        <f t="shared" si="314"/>
        <v>69887291.180198371</v>
      </c>
      <c r="AS1095" s="13">
        <f t="shared" si="315"/>
        <v>-1.3198063661678984E-5</v>
      </c>
      <c r="AV1095" s="13"/>
      <c r="AW1095" s="13">
        <f t="shared" si="316"/>
        <v>39300511.936236553</v>
      </c>
      <c r="AX1095" s="13">
        <f t="shared" si="317"/>
        <v>-4.1739494428358445E-5</v>
      </c>
      <c r="AZ1095" s="13"/>
      <c r="BA1095" s="13"/>
      <c r="BB1095" s="13">
        <f t="shared" si="318"/>
        <v>22100301.962882396</v>
      </c>
      <c r="BC1095" s="13">
        <f t="shared" si="319"/>
        <v>-1.3202740890283493E-4</v>
      </c>
      <c r="BD1095" s="13"/>
      <c r="BE1095" s="13"/>
      <c r="BG1095" s="13">
        <f t="shared" si="320"/>
        <v>12427913.092914158</v>
      </c>
      <c r="BH1095" s="13">
        <f t="shared" si="321"/>
        <v>-4.1786310556156723E-4</v>
      </c>
      <c r="BI1095" s="13"/>
      <c r="BL1095" s="13">
        <f t="shared" si="322"/>
        <v>6988729.1180198397</v>
      </c>
      <c r="BM1095" s="13">
        <f t="shared" si="323"/>
        <v>-1.3249696155425306E-3</v>
      </c>
      <c r="BP1095" s="13"/>
      <c r="BQ1095" s="13">
        <f t="shared" si="324"/>
        <v>99.633300000000006</v>
      </c>
      <c r="BR1095" s="13">
        <f t="shared" si="325"/>
        <v>108.98999999999998</v>
      </c>
      <c r="BT1095" s="13"/>
      <c r="BU1095" s="13"/>
      <c r="BV1095" s="13">
        <f t="shared" si="326"/>
        <v>31.506815879885437</v>
      </c>
      <c r="BW1095" s="13">
        <f t="shared" si="327"/>
        <v>344.65664218175147</v>
      </c>
      <c r="CA1095" s="13">
        <f t="shared" si="328"/>
        <v>9.9633299999999974</v>
      </c>
      <c r="CB1095" s="13">
        <f t="shared" si="329"/>
        <v>1089.9000000000003</v>
      </c>
    </row>
    <row r="1096" spans="1:80" x14ac:dyDescent="0.3">
      <c r="A1096" s="13">
        <f t="shared" si="305"/>
        <v>3.1045595881283564E-5</v>
      </c>
      <c r="C1096" s="13" t="str">
        <f>IF(F1096&gt;0,SQRT(Sum_Sq($AI$2,V_rtHz($AH$2)/(1+1/$A1096),V_rtHz($AH$2*$A1096)/(1+$A1096),$AN$2*$AH$2/(1+1/$A1096),$AM$2*SQRT(Sum_Sq(F1096,1/($X$2*D$8*(1+C$1017+F1096/E1096))))/SQRT(Sum_Sq($X$2*F1096*D$8,1)),                   $AQ$2*SQRT(Sum_Sq($AH$2/(1+1/$A1096)+F1096*( 1/(C$1017+1+F1096/E1096)-1)/(1+($X$2*F1096*D$8)^2), (F1096^2*D$8*$X$2+1/($X$2*D$8*(C$1017+1+F1096/E1096           )))/(1+($X$2*F1096*D$8)^2))),           V_rtHz(E1096)/($X$2*D$8*(E1096*C$1017+E1096+F1096)),V_rtHz(F1096)*SQRT(Sum_Sq(E1096*D$8*$X$2*C$1017,1))/($X$2*D$8*(E1096*C$1017+E1096+F1096))))/SQRT(Sum_Sq(1/(1+$A1096)+$AC$2/$I$2-1/(1+(1+F1096/E1096)/C$1017),$X$2/$I$2)),IF(F1097&lt;0,"A",C1097))</f>
        <v>A</v>
      </c>
      <c r="E1096" s="13">
        <f t="shared" si="306"/>
        <v>-1</v>
      </c>
      <c r="F1096" s="12">
        <f t="shared" si="330"/>
        <v>-2</v>
      </c>
      <c r="H1096" s="13" t="str">
        <f>IF(K1096&gt;0,SQRT(Sum_Sq($AI$2,V_rtHz($AH$2)/(1+1/$A1096),V_rtHz($AH$2*$A1096)/(1+$A1096),$AN$2*$AH$2/(1+1/$A1096),$AM$2*SQRT(Sum_Sq(K1096,1/($X$2*I$8*(1+H$1017+K1096/J1096))))/SQRT(Sum_Sq($X$2*K1096*I$8,1)),                   $AQ$2*SQRT(Sum_Sq($AH$2/(1+1/$A1096)+K1096*( 1/(H$1017+1+K1096/J1096)-1)/(1+($X$2*K1096*I$8)^2), (K1096^2*I$8*$X$2+1/($X$2*I$8*(H$1017+1+K1096/J1096           )))/(1+($X$2*K1096*I$8)^2))),           V_rtHz(J1096)/($X$2*I$8*(J1096*H$1017+J1096+K1096)),V_rtHz(K1096)*SQRT(Sum_Sq(J1096*I$8*$X$2*H$1017,1))/($X$2*I$8*(J1096*H$1017+J1096+K1096))))/SQRT(Sum_Sq(1/(1+$A1096)+$AC$2/$I$2-1/(1+(1+K1096/J1096)/H$1017),$X$2/$I$2)),IF(K1097&lt;0,"A",H1097))</f>
        <v>A</v>
      </c>
      <c r="J1096" s="13">
        <f t="shared" si="307"/>
        <v>-1</v>
      </c>
      <c r="K1096" s="12">
        <f t="shared" si="331"/>
        <v>-2</v>
      </c>
      <c r="M1096" s="13" t="str">
        <f>IF(P1096&gt;0,SQRT(Sum_Sq($AI$2,V_rtHz($AH$2)/(1+1/$A1096),V_rtHz($AH$2*$A1096)/(1+$A1096),$AN$2*$AH$2/(1+1/$A1096),$AM$2*SQRT(Sum_Sq(P1096,1/($X$2*N$8*(1+M$1017+P1096/O1096))))/SQRT(Sum_Sq($X$2*P1096*N$8,1)),                   $AQ$2*SQRT(Sum_Sq($AH$2/(1+1/$A1096)+P1096*( 1/(M$1017+1+P1096/O1096)-1)/(1+($X$2*P1096*N$8)^2), (P1096^2*N$8*$X$2+1/($X$2*N$8*(M$1017+1+P1096/O1096           )))/(1+($X$2*P1096*N$8)^2))),           V_rtHz(O1096)/($X$2*N$8*(O1096*M$1017+O1096+P1096)),V_rtHz(P1096)*SQRT(Sum_Sq(O1096*N$8*$X$2*M$1017,1))/($X$2*N$8*(O1096*M$1017+O1096+P1096))))/SQRT(Sum_Sq(1/(1+$A1096)+$AC$2/$I$2-1/(1+(1+P1096/O1096)/M$1017),$X$2/$I$2)),IF(P1097&lt;0,"A",M1097))</f>
        <v>A</v>
      </c>
      <c r="O1096" s="13">
        <f t="shared" si="308"/>
        <v>-1</v>
      </c>
      <c r="P1096" s="12">
        <f t="shared" si="332"/>
        <v>-2</v>
      </c>
      <c r="R1096" s="13" t="str">
        <f>IF(U1096&gt;0,SQRT(Sum_Sq($AI$2,V_rtHz($AH$2)/(1+1/$A1096),V_rtHz($AH$2*$A1096)/(1+$A1096),$AN$2*$AH$2/(1+1/$A1096),$AM$2*SQRT(Sum_Sq(U1096,1/($X$2*S$8*(1+R$1017+U1096/T1096))))/SQRT(Sum_Sq($X$2*U1096*S$8,1)),                   $AQ$2*SQRT(Sum_Sq($AH$2/(1+1/$A1096)+U1096*( 1/(R$1017+1+U1096/T1096)-1)/(1+($X$2*U1096*S$8)^2), (U1096^2*S$8*$X$2+1/($X$2*S$8*(R$1017+1+U1096/T1096           )))/(1+($X$2*U1096*S$8)^2))),           V_rtHz(T1096)/($X$2*S$8*(T1096*R$1017+T1096+U1096)),V_rtHz(U1096)*SQRT(Sum_Sq(T1096*S$8*$X$2*R$1017,1))/($X$2*S$8*(T1096*R$1017+T1096+U1096))))/SQRT(Sum_Sq(1/(1+$A1096)+$AC$2/$I$2-1/(1+(1+U1096/T1096)/R$1017),$X$2/$I$2)),IF(U1097&lt;0,"A",R1097))</f>
        <v>A</v>
      </c>
      <c r="T1096" s="13">
        <f t="shared" si="309"/>
        <v>-1</v>
      </c>
      <c r="U1096" s="12">
        <f t="shared" si="333"/>
        <v>-2</v>
      </c>
      <c r="X1096" s="13" t="str">
        <f>IF(AA1096&gt;0,SQRT(Sum_Sq($AI$2,V_rtHz($AH$2)/(1+1/$A1096),V_rtHz($AH$2*$A1096)/(1+$A1096),$AN$2*$AH$2/(1+1/$A1096),$AM$2*SQRT(Sum_Sq(AA1096,1/($X$2*Y$8*(1+X$1017+AA1096/Z1096))))/SQRT(Sum_Sq($X$2*AA1096*Y$8,1)),                   $AQ$2*SQRT(Sum_Sq($AH$2/(1+1/$A1096)+AA1096*( 1/(X$1017+1+AA1096/Z1096)-1)/(1+($X$2*AA1096*Y$8)^2), (AA1096^2*Y$8*$X$2+1/($X$2*Y$8*(X$1017+1+AA1096/Z1096           )))/(1+($X$2*AA1096*Y$8)^2))),           V_rtHz(Z1096)/($X$2*Y$8*(Z1096*X$1017+Z1096+AA1096)),V_rtHz(AA1096)*SQRT(Sum_Sq(Z1096*Y$8*$X$2*X$1017,1))/($X$2*Y$8*(Z1096*X$1017+Z1096+AA1096))))/SQRT(Sum_Sq(1/(1+$A1096)+$AC$2/$I$2-1/(1+(1+AA1096/Z1096)/X$1017),$X$2/$I$2)),IF(AA1097&lt;0,"A",X1097))</f>
        <v>A</v>
      </c>
      <c r="Z1096" s="13">
        <f t="shared" si="310"/>
        <v>-1</v>
      </c>
      <c r="AA1096" s="12">
        <f t="shared" si="334"/>
        <v>-2</v>
      </c>
      <c r="AC1096" s="13">
        <f>IF(AF1096&gt;0,SQRT(Sum_Sq($AI$2,V_rtHz($AH$2)/(1+1/$A1096),V_rtHz($AH$2*$A1096)/(1+$A1096),$AN$2*$AH$2/(1+1/$A1096),$AM$2*SQRT(Sum_Sq(AF1096,1/($X$2*AD$8*(1+AC$1017+AF1096/AE1096))))/SQRT(Sum_Sq($X$2*AF1096*AD$8,1)),                   $AQ$2*SQRT(Sum_Sq($AH$2/(1+1/$A1096)+AF1096*( 1/(AC$1017+1+AF1096/AE1096)-1)/(1+($X$2*AF1096*AD$8)^2), (AF1096^2*AD$8*$X$2+1/($X$2*AD$8*(AC$1017+1+AF1096/AE1096           )))/(1+($X$2*AF1096*AD$8)^2))),           V_rtHz(AE1096)/($X$2*AD$8*(AE1096*AC$1017+AE1096+AF1096)),V_rtHz(AF1096)*SQRT(Sum_Sq(AE1096*AD$8*$X$2*AC$1017,1))/($X$2*AD$8*(AE1096*AC$1017+AE1096+AF1096))))/SQRT(Sum_Sq(1/(1+$A1096)+$AC$2/$I$2-1/(1+(1+AF1096/AE1096)/AC$1017),$X$2/$I$2)),IF(AF1097&lt;0,"A",AC1097))</f>
        <v>6.8921487656023914E-6</v>
      </c>
      <c r="AE1096" s="13">
        <f t="shared" si="311"/>
        <v>19445.618459267171</v>
      </c>
      <c r="AF1096" s="12">
        <f t="shared" si="335"/>
        <v>160027.86847869121</v>
      </c>
      <c r="AG1096" s="13"/>
      <c r="AH1096" s="13">
        <f>IF(AK1096&gt;0,SQRT(Sum_Sq($AI$2,V_rtHz($AH$2)/(1+1/$A1096),V_rtHz($AH$2*$A1096)/(1+$A1096),$AN$2*$AH$2/(1+1/$A1096),$AM$2*SQRT(Sum_Sq(AK1096,1/($X$2*AI$8*(1+AH$1017+AK1096/AJ1096))))/SQRT(Sum_Sq($X$2*AK1096*AI$8,1)),                   $AQ$2*SQRT(Sum_Sq($AH$2/(1+1/$A1096)+AK1096*( 1/(AH$1017+1+AK1096/AJ1096)-1)/(1+($X$2*AK1096*AI$8)^2), (AK1096^2*AI$8*$X$2+1/($X$2*AI$8*(AH$1017+1+AK1096/AJ1096           )))/(1+($X$2*AK1096*AI$8)^2))),           V_rtHz(AJ1096)/($X$2*AI$8*(AJ1096*AH$1017+AJ1096+AK1096)),V_rtHz(AK1096)*SQRT(Sum_Sq(AJ1096*AI$8*$X$2*AH$1017,1))/($X$2*AI$8*(AJ1096*AH$1017+AJ1096+AK1096))))/SQRT(Sum_Sq(1/(1+$A1096)+$AC$2/$I$2-1/(1+(1+AK1096/AJ1096)/AH$1017),$X$2/$I$2)),IF(AK1097&lt;0,"A",AH1097))</f>
        <v>1.1611878229866261E-5</v>
      </c>
      <c r="AI1096" s="13"/>
      <c r="AJ1096" s="13">
        <f t="shared" si="312"/>
        <v>17909.690554095199</v>
      </c>
      <c r="AK1096" s="12">
        <f t="shared" si="336"/>
        <v>549451.41826263315</v>
      </c>
      <c r="AM1096" s="13">
        <f>IF(AP1096&gt;0,SQRT(Sum_Sq($AI$2,V_rtHz($AH$2)/(1+1/$A1096),V_rtHz($AH$2*$A1096)/(1+$A1096),$AN$2*$AH$2/(1+1/$A1096),$AM$2*SQRT(Sum_Sq(AP1096,1/($X$2*AN$8*(1+AM$1017+AP1096/AO1096))))/SQRT(Sum_Sq($X$2*AP1096*AN$8,1)),                   $AQ$2*SQRT(Sum_Sq($AH$2/(1+1/$A1096)+AP1096*( 1/(AM$1017+1+AP1096/AO1096)-1)/(1+($X$2*AP1096*AN$8)^2), (AP1096^2*AN$8*$X$2+1/($X$2*AN$8*(AM$1017+1+AP1096/AO1096           )))/(1+($X$2*AP1096*AN$8)^2))),           V_rtHz(AO1096)/($X$2*AN$8*(AO1096*AM$1017+AO1096+AP1096)),V_rtHz(AP1096)*SQRT(Sum_Sq(AO1096*AN$8*$X$2*AM$1017,1))/($X$2*AN$8*(AO1096*AM$1017+AO1096+AP1096))))/SQRT(Sum_Sq(1/(1+$A1096)+$AC$2/$I$2-1/(1+(1+AP1096/AO1096)/AM$1017),$X$2/$I$2)),IF(AP1097&lt;0,"A",AM1097))</f>
        <v>2.0346835939777433E-5</v>
      </c>
      <c r="AO1096" s="13">
        <f t="shared" si="313"/>
        <v>17516.815333676979</v>
      </c>
      <c r="AP1096" s="12">
        <f t="shared" si="337"/>
        <v>1776487.7998706435</v>
      </c>
      <c r="AR1096" s="13">
        <f t="shared" si="314"/>
        <v>69887291.180198371</v>
      </c>
      <c r="AS1096" s="13">
        <f t="shared" si="315"/>
        <v>-1.3198070888758566E-5</v>
      </c>
      <c r="AV1096" s="13"/>
      <c r="AW1096" s="13">
        <f t="shared" si="316"/>
        <v>39300511.936236553</v>
      </c>
      <c r="AX1096" s="13">
        <f t="shared" si="317"/>
        <v>-4.1739566711543749E-5</v>
      </c>
      <c r="AZ1096" s="13"/>
      <c r="BA1096" s="13"/>
      <c r="BB1096" s="13">
        <f t="shared" si="318"/>
        <v>22100301.962882396</v>
      </c>
      <c r="BC1096" s="13">
        <f t="shared" si="319"/>
        <v>-1.3202813212668694E-4</v>
      </c>
      <c r="BD1096" s="13"/>
      <c r="BE1096" s="13"/>
      <c r="BG1096" s="13">
        <f t="shared" si="320"/>
        <v>12427913.092914158</v>
      </c>
      <c r="BH1096" s="13">
        <f t="shared" si="321"/>
        <v>-4.1787035021719464E-4</v>
      </c>
      <c r="BI1096" s="13"/>
      <c r="BL1096" s="13">
        <f t="shared" si="322"/>
        <v>6988729.1180198397</v>
      </c>
      <c r="BM1096" s="13">
        <f t="shared" si="323"/>
        <v>-1.3250424568738363E-3</v>
      </c>
      <c r="BP1096" s="13"/>
      <c r="BQ1096" s="13">
        <f t="shared" si="324"/>
        <v>99.633299999999991</v>
      </c>
      <c r="BR1096" s="13">
        <f t="shared" si="325"/>
        <v>108.99000000000002</v>
      </c>
      <c r="BT1096" s="13"/>
      <c r="BU1096" s="13"/>
      <c r="BV1096" s="13">
        <f t="shared" si="326"/>
        <v>31.50681587988543</v>
      </c>
      <c r="BW1096" s="13">
        <f t="shared" si="327"/>
        <v>344.65664218175147</v>
      </c>
      <c r="CA1096" s="13">
        <f t="shared" si="328"/>
        <v>9.9633299999999974</v>
      </c>
      <c r="CB1096" s="13">
        <f t="shared" si="329"/>
        <v>1089.9000000000001</v>
      </c>
    </row>
    <row r="1097" spans="1:80" x14ac:dyDescent="0.3">
      <c r="A1097" s="13">
        <f t="shared" si="305"/>
        <v>3.1477483141013162E-5</v>
      </c>
      <c r="C1097" s="13" t="str">
        <f>IF(F1097&gt;0,SQRT(Sum_Sq($AI$2,V_rtHz($AH$2)/(1+1/$A1097),V_rtHz($AH$2*$A1097)/(1+$A1097),$AN$2*$AH$2/(1+1/$A1097),$AM$2*SQRT(Sum_Sq(F1097,1/($X$2*D$8*(1+C$1017+F1097/E1097))))/SQRT(Sum_Sq($X$2*F1097*D$8,1)),                   $AQ$2*SQRT(Sum_Sq($AH$2/(1+1/$A1097)+F1097*( 1/(C$1017+1+F1097/E1097)-1)/(1+($X$2*F1097*D$8)^2), (F1097^2*D$8*$X$2+1/($X$2*D$8*(C$1017+1+F1097/E1097           )))/(1+($X$2*F1097*D$8)^2))),           V_rtHz(E1097)/($X$2*D$8*(E1097*C$1017+E1097+F1097)),V_rtHz(F1097)*SQRT(Sum_Sq(E1097*D$8*$X$2*C$1017,1))/($X$2*D$8*(E1097*C$1017+E1097+F1097))))/SQRT(Sum_Sq(1/(1+$A1097)+$AC$2/$I$2-1/(1+(1+F1097/E1097)/C$1017),$X$2/$I$2)),IF(F1098&lt;0,"A",C1098))</f>
        <v>A</v>
      </c>
      <c r="E1097" s="13">
        <f t="shared" si="306"/>
        <v>-1</v>
      </c>
      <c r="F1097" s="12">
        <f t="shared" si="330"/>
        <v>-2</v>
      </c>
      <c r="H1097" s="13" t="str">
        <f>IF(K1097&gt;0,SQRT(Sum_Sq($AI$2,V_rtHz($AH$2)/(1+1/$A1097),V_rtHz($AH$2*$A1097)/(1+$A1097),$AN$2*$AH$2/(1+1/$A1097),$AM$2*SQRT(Sum_Sq(K1097,1/($X$2*I$8*(1+H$1017+K1097/J1097))))/SQRT(Sum_Sq($X$2*K1097*I$8,1)),                   $AQ$2*SQRT(Sum_Sq($AH$2/(1+1/$A1097)+K1097*( 1/(H$1017+1+K1097/J1097)-1)/(1+($X$2*K1097*I$8)^2), (K1097^2*I$8*$X$2+1/($X$2*I$8*(H$1017+1+K1097/J1097           )))/(1+($X$2*K1097*I$8)^2))),           V_rtHz(J1097)/($X$2*I$8*(J1097*H$1017+J1097+K1097)),V_rtHz(K1097)*SQRT(Sum_Sq(J1097*I$8*$X$2*H$1017,1))/($X$2*I$8*(J1097*H$1017+J1097+K1097))))/SQRT(Sum_Sq(1/(1+$A1097)+$AC$2/$I$2-1/(1+(1+K1097/J1097)/H$1017),$X$2/$I$2)),IF(K1098&lt;0,"A",H1098))</f>
        <v>A</v>
      </c>
      <c r="J1097" s="13">
        <f t="shared" si="307"/>
        <v>-1</v>
      </c>
      <c r="K1097" s="12">
        <f t="shared" si="331"/>
        <v>-2</v>
      </c>
      <c r="M1097" s="13" t="str">
        <f>IF(P1097&gt;0,SQRT(Sum_Sq($AI$2,V_rtHz($AH$2)/(1+1/$A1097),V_rtHz($AH$2*$A1097)/(1+$A1097),$AN$2*$AH$2/(1+1/$A1097),$AM$2*SQRT(Sum_Sq(P1097,1/($X$2*N$8*(1+M$1017+P1097/O1097))))/SQRT(Sum_Sq($X$2*P1097*N$8,1)),                   $AQ$2*SQRT(Sum_Sq($AH$2/(1+1/$A1097)+P1097*( 1/(M$1017+1+P1097/O1097)-1)/(1+($X$2*P1097*N$8)^2), (P1097^2*N$8*$X$2+1/($X$2*N$8*(M$1017+1+P1097/O1097           )))/(1+($X$2*P1097*N$8)^2))),           V_rtHz(O1097)/($X$2*N$8*(O1097*M$1017+O1097+P1097)),V_rtHz(P1097)*SQRT(Sum_Sq(O1097*N$8*$X$2*M$1017,1))/($X$2*N$8*(O1097*M$1017+O1097+P1097))))/SQRT(Sum_Sq(1/(1+$A1097)+$AC$2/$I$2-1/(1+(1+P1097/O1097)/M$1017),$X$2/$I$2)),IF(P1098&lt;0,"A",M1098))</f>
        <v>A</v>
      </c>
      <c r="O1097" s="13">
        <f t="shared" si="308"/>
        <v>-1</v>
      </c>
      <c r="P1097" s="12">
        <f t="shared" si="332"/>
        <v>-2</v>
      </c>
      <c r="R1097" s="13" t="str">
        <f>IF(U1097&gt;0,SQRT(Sum_Sq($AI$2,V_rtHz($AH$2)/(1+1/$A1097),V_rtHz($AH$2*$A1097)/(1+$A1097),$AN$2*$AH$2/(1+1/$A1097),$AM$2*SQRT(Sum_Sq(U1097,1/($X$2*S$8*(1+R$1017+U1097/T1097))))/SQRT(Sum_Sq($X$2*U1097*S$8,1)),                   $AQ$2*SQRT(Sum_Sq($AH$2/(1+1/$A1097)+U1097*( 1/(R$1017+1+U1097/T1097)-1)/(1+($X$2*U1097*S$8)^2), (U1097^2*S$8*$X$2+1/($X$2*S$8*(R$1017+1+U1097/T1097           )))/(1+($X$2*U1097*S$8)^2))),           V_rtHz(T1097)/($X$2*S$8*(T1097*R$1017+T1097+U1097)),V_rtHz(U1097)*SQRT(Sum_Sq(T1097*S$8*$X$2*R$1017,1))/($X$2*S$8*(T1097*R$1017+T1097+U1097))))/SQRT(Sum_Sq(1/(1+$A1097)+$AC$2/$I$2-1/(1+(1+U1097/T1097)/R$1017),$X$2/$I$2)),IF(U1098&lt;0,"A",R1098))</f>
        <v>A</v>
      </c>
      <c r="T1097" s="13">
        <f t="shared" si="309"/>
        <v>-1</v>
      </c>
      <c r="U1097" s="12">
        <f t="shared" si="333"/>
        <v>-2</v>
      </c>
      <c r="X1097" s="13" t="str">
        <f>IF(AA1097&gt;0,SQRT(Sum_Sq($AI$2,V_rtHz($AH$2)/(1+1/$A1097),V_rtHz($AH$2*$A1097)/(1+$A1097),$AN$2*$AH$2/(1+1/$A1097),$AM$2*SQRT(Sum_Sq(AA1097,1/($X$2*Y$8*(1+X$1017+AA1097/Z1097))))/SQRT(Sum_Sq($X$2*AA1097*Y$8,1)),                   $AQ$2*SQRT(Sum_Sq($AH$2/(1+1/$A1097)+AA1097*( 1/(X$1017+1+AA1097/Z1097)-1)/(1+($X$2*AA1097*Y$8)^2), (AA1097^2*Y$8*$X$2+1/($X$2*Y$8*(X$1017+1+AA1097/Z1097           )))/(1+($X$2*AA1097*Y$8)^2))),           V_rtHz(Z1097)/($X$2*Y$8*(Z1097*X$1017+Z1097+AA1097)),V_rtHz(AA1097)*SQRT(Sum_Sq(Z1097*Y$8*$X$2*X$1017,1))/($X$2*Y$8*(Z1097*X$1017+Z1097+AA1097))))/SQRT(Sum_Sq(1/(1+$A1097)+$AC$2/$I$2-1/(1+(1+AA1097/Z1097)/X$1017),$X$2/$I$2)),IF(AA1098&lt;0,"A",X1098))</f>
        <v>A</v>
      </c>
      <c r="Z1097" s="13">
        <f t="shared" si="310"/>
        <v>-1</v>
      </c>
      <c r="AA1097" s="12">
        <f t="shared" si="334"/>
        <v>-2</v>
      </c>
      <c r="AC1097" s="13">
        <f>IF(AF1097&gt;0,SQRT(Sum_Sq($AI$2,V_rtHz($AH$2)/(1+1/$A1097),V_rtHz($AH$2*$A1097)/(1+$A1097),$AN$2*$AH$2/(1+1/$A1097),$AM$2*SQRT(Sum_Sq(AF1097,1/($X$2*AD$8*(1+AC$1017+AF1097/AE1097))))/SQRT(Sum_Sq($X$2*AF1097*AD$8,1)),                   $AQ$2*SQRT(Sum_Sq($AH$2/(1+1/$A1097)+AF1097*( 1/(AC$1017+1+AF1097/AE1097)-1)/(1+($X$2*AF1097*AD$8)^2), (AF1097^2*AD$8*$X$2+1/($X$2*AD$8*(AC$1017+1+AF1097/AE1097           )))/(1+($X$2*AF1097*AD$8)^2))),           V_rtHz(AE1097)/($X$2*AD$8*(AE1097*AC$1017+AE1097+AF1097)),V_rtHz(AF1097)*SQRT(Sum_Sq(AE1097*AD$8*$X$2*AC$1017,1))/($X$2*AD$8*(AE1097*AC$1017+AE1097+AF1097))))/SQRT(Sum_Sq(1/(1+$A1097)+$AC$2/$I$2-1/(1+(1+AF1097/AE1097)/AC$1017),$X$2/$I$2)),IF(AF1098&lt;0,"A",AC1098))</f>
        <v>6.891897744518542E-6</v>
      </c>
      <c r="AE1097" s="13">
        <f t="shared" si="311"/>
        <v>19444.209384545069</v>
      </c>
      <c r="AF1097" s="12">
        <f t="shared" si="335"/>
        <v>160039.4653104186</v>
      </c>
      <c r="AG1097" s="13"/>
      <c r="AH1097" s="13">
        <f>IF(AK1097&gt;0,SQRT(Sum_Sq($AI$2,V_rtHz($AH$2)/(1+1/$A1097),V_rtHz($AH$2*$A1097)/(1+$A1097),$AN$2*$AH$2/(1+1/$A1097),$AM$2*SQRT(Sum_Sq(AK1097,1/($X$2*AI$8*(1+AH$1017+AK1097/AJ1097))))/SQRT(Sum_Sq($X$2*AK1097*AI$8,1)),                   $AQ$2*SQRT(Sum_Sq($AH$2/(1+1/$A1097)+AK1097*( 1/(AH$1017+1+AK1097/AJ1097)-1)/(1+($X$2*AK1097*AI$8)^2), (AK1097^2*AI$8*$X$2+1/($X$2*AI$8*(AH$1017+1+AK1097/AJ1097           )))/(1+($X$2*AK1097*AI$8)^2))),           V_rtHz(AJ1097)/($X$2*AI$8*(AJ1097*AH$1017+AJ1097+AK1097)),V_rtHz(AK1097)*SQRT(Sum_Sq(AJ1097*AI$8*$X$2*AH$1017,1))/($X$2*AI$8*(AJ1097*AH$1017+AJ1097+AK1097))))/SQRT(Sum_Sq(1/(1+$A1097)+$AC$2/$I$2-1/(1+(1+AK1097/AJ1097)/AH$1017),$X$2/$I$2)),IF(AK1098&lt;0,"A",AH1098))</f>
        <v>1.1611562112627032E-5</v>
      </c>
      <c r="AI1097" s="13"/>
      <c r="AJ1097" s="13">
        <f t="shared" si="312"/>
        <v>17908.689638038111</v>
      </c>
      <c r="AK1097" s="12">
        <f t="shared" si="336"/>
        <v>549482.12708378327</v>
      </c>
      <c r="AM1097" s="13">
        <f>IF(AP1097&gt;0,SQRT(Sum_Sq($AI$2,V_rtHz($AH$2)/(1+1/$A1097),V_rtHz($AH$2*$A1097)/(1+$A1097),$AN$2*$AH$2/(1+1/$A1097),$AM$2*SQRT(Sum_Sq(AP1097,1/($X$2*AN$8*(1+AM$1017+AP1097/AO1097))))/SQRT(Sum_Sq($X$2*AP1097*AN$8,1)),                   $AQ$2*SQRT(Sum_Sq($AH$2/(1+1/$A1097)+AP1097*( 1/(AM$1017+1+AP1097/AO1097)-1)/(1+($X$2*AP1097*AN$8)^2), (AP1097^2*AN$8*$X$2+1/($X$2*AN$8*(AM$1017+1+AP1097/AO1097           )))/(1+($X$2*AP1097*AN$8)^2))),           V_rtHz(AO1097)/($X$2*AN$8*(AO1097*AM$1017+AO1097+AP1097)),V_rtHz(AP1097)*SQRT(Sum_Sq(AO1097*AN$8*$X$2*AM$1017,1))/($X$2*AN$8*(AO1097*AM$1017+AO1097+AP1097))))/SQRT(Sum_Sq(1/(1+$A1097)+$AC$2/$I$2-1/(1+(1+AP1097/AO1097)/AM$1017),$X$2/$I$2)),IF(AP1098&lt;0,"A",AM1098))</f>
        <v>2.0346323020189787E-5</v>
      </c>
      <c r="AO1097" s="13">
        <f t="shared" si="313"/>
        <v>17515.900107826918</v>
      </c>
      <c r="AP1097" s="12">
        <f t="shared" si="337"/>
        <v>1776580.6233936569</v>
      </c>
      <c r="AR1097" s="13">
        <f t="shared" si="314"/>
        <v>69887291.180198371</v>
      </c>
      <c r="AS1097" s="13">
        <f t="shared" si="315"/>
        <v>-1.3198078216384922E-5</v>
      </c>
      <c r="AV1097" s="13"/>
      <c r="AW1097" s="13">
        <f t="shared" si="316"/>
        <v>39300511.936236553</v>
      </c>
      <c r="AX1097" s="13">
        <f t="shared" si="317"/>
        <v>-4.1739640000543923E-5</v>
      </c>
      <c r="AZ1097" s="13"/>
      <c r="BA1097" s="13"/>
      <c r="BB1097" s="13">
        <f t="shared" si="318"/>
        <v>22100301.962882396</v>
      </c>
      <c r="BC1097" s="13">
        <f t="shared" si="319"/>
        <v>-1.320288654196745E-4</v>
      </c>
      <c r="BD1097" s="13"/>
      <c r="BE1097" s="13"/>
      <c r="BG1097" s="13">
        <f t="shared" si="320"/>
        <v>12427913.092914158</v>
      </c>
      <c r="BH1097" s="13">
        <f t="shared" si="321"/>
        <v>-4.1787769591249862E-4</v>
      </c>
      <c r="BI1097" s="13"/>
      <c r="BL1097" s="13">
        <f t="shared" si="322"/>
        <v>6988729.1180198397</v>
      </c>
      <c r="BM1097" s="13">
        <f t="shared" si="323"/>
        <v>-1.3251163197063836E-3</v>
      </c>
      <c r="BP1097" s="13"/>
      <c r="BQ1097" s="13">
        <f t="shared" si="324"/>
        <v>99.633300000000006</v>
      </c>
      <c r="BR1097" s="13">
        <f t="shared" si="325"/>
        <v>108.98999999999997</v>
      </c>
      <c r="BT1097" s="13"/>
      <c r="BU1097" s="13"/>
      <c r="BV1097" s="13">
        <f t="shared" si="326"/>
        <v>31.50681587988543</v>
      </c>
      <c r="BW1097" s="13">
        <f t="shared" si="327"/>
        <v>344.65664218175147</v>
      </c>
      <c r="CA1097" s="13">
        <f t="shared" si="328"/>
        <v>9.9633299999999991</v>
      </c>
      <c r="CB1097" s="13">
        <f t="shared" si="329"/>
        <v>1089.9000000000001</v>
      </c>
    </row>
    <row r="1098" spans="1:80" x14ac:dyDescent="0.3">
      <c r="A1098" s="13">
        <f t="shared" si="305"/>
        <v>3.1915378551007606E-5</v>
      </c>
      <c r="C1098" s="13" t="str">
        <f>IF(F1098&gt;0,SQRT(Sum_Sq($AI$2,V_rtHz($AH$2)/(1+1/$A1098),V_rtHz($AH$2*$A1098)/(1+$A1098),$AN$2*$AH$2/(1+1/$A1098),$AM$2*SQRT(Sum_Sq(F1098,1/($X$2*D$8*(1+C$1017+F1098/E1098))))/SQRT(Sum_Sq($X$2*F1098*D$8,1)),                   $AQ$2*SQRT(Sum_Sq($AH$2/(1+1/$A1098)+F1098*( 1/(C$1017+1+F1098/E1098)-1)/(1+($X$2*F1098*D$8)^2), (F1098^2*D$8*$X$2+1/($X$2*D$8*(C$1017+1+F1098/E1098           )))/(1+($X$2*F1098*D$8)^2))),           V_rtHz(E1098)/($X$2*D$8*(E1098*C$1017+E1098+F1098)),V_rtHz(F1098)*SQRT(Sum_Sq(E1098*D$8*$X$2*C$1017,1))/($X$2*D$8*(E1098*C$1017+E1098+F1098))))/SQRT(Sum_Sq(1/(1+$A1098)+$AC$2/$I$2-1/(1+(1+F1098/E1098)/C$1017),$X$2/$I$2)),IF(F1099&lt;0,"A",C1099))</f>
        <v>A</v>
      </c>
      <c r="E1098" s="13">
        <f t="shared" si="306"/>
        <v>-1</v>
      </c>
      <c r="F1098" s="12">
        <f t="shared" si="330"/>
        <v>-2</v>
      </c>
      <c r="H1098" s="13" t="str">
        <f>IF(K1098&gt;0,SQRT(Sum_Sq($AI$2,V_rtHz($AH$2)/(1+1/$A1098),V_rtHz($AH$2*$A1098)/(1+$A1098),$AN$2*$AH$2/(1+1/$A1098),$AM$2*SQRT(Sum_Sq(K1098,1/($X$2*I$8*(1+H$1017+K1098/J1098))))/SQRT(Sum_Sq($X$2*K1098*I$8,1)),                   $AQ$2*SQRT(Sum_Sq($AH$2/(1+1/$A1098)+K1098*( 1/(H$1017+1+K1098/J1098)-1)/(1+($X$2*K1098*I$8)^2), (K1098^2*I$8*$X$2+1/($X$2*I$8*(H$1017+1+K1098/J1098           )))/(1+($X$2*K1098*I$8)^2))),           V_rtHz(J1098)/($X$2*I$8*(J1098*H$1017+J1098+K1098)),V_rtHz(K1098)*SQRT(Sum_Sq(J1098*I$8*$X$2*H$1017,1))/($X$2*I$8*(J1098*H$1017+J1098+K1098))))/SQRT(Sum_Sq(1/(1+$A1098)+$AC$2/$I$2-1/(1+(1+K1098/J1098)/H$1017),$X$2/$I$2)),IF(K1099&lt;0,"A",H1099))</f>
        <v>A</v>
      </c>
      <c r="J1098" s="13">
        <f t="shared" si="307"/>
        <v>-1</v>
      </c>
      <c r="K1098" s="12">
        <f t="shared" si="331"/>
        <v>-2</v>
      </c>
      <c r="M1098" s="13" t="str">
        <f>IF(P1098&gt;0,SQRT(Sum_Sq($AI$2,V_rtHz($AH$2)/(1+1/$A1098),V_rtHz($AH$2*$A1098)/(1+$A1098),$AN$2*$AH$2/(1+1/$A1098),$AM$2*SQRT(Sum_Sq(P1098,1/($X$2*N$8*(1+M$1017+P1098/O1098))))/SQRT(Sum_Sq($X$2*P1098*N$8,1)),                   $AQ$2*SQRT(Sum_Sq($AH$2/(1+1/$A1098)+P1098*( 1/(M$1017+1+P1098/O1098)-1)/(1+($X$2*P1098*N$8)^2), (P1098^2*N$8*$X$2+1/($X$2*N$8*(M$1017+1+P1098/O1098           )))/(1+($X$2*P1098*N$8)^2))),           V_rtHz(O1098)/($X$2*N$8*(O1098*M$1017+O1098+P1098)),V_rtHz(P1098)*SQRT(Sum_Sq(O1098*N$8*$X$2*M$1017,1))/($X$2*N$8*(O1098*M$1017+O1098+P1098))))/SQRT(Sum_Sq(1/(1+$A1098)+$AC$2/$I$2-1/(1+(1+P1098/O1098)/M$1017),$X$2/$I$2)),IF(P1099&lt;0,"A",M1099))</f>
        <v>A</v>
      </c>
      <c r="O1098" s="13">
        <f t="shared" si="308"/>
        <v>-1</v>
      </c>
      <c r="P1098" s="12">
        <f t="shared" si="332"/>
        <v>-2</v>
      </c>
      <c r="R1098" s="13" t="str">
        <f>IF(U1098&gt;0,SQRT(Sum_Sq($AI$2,V_rtHz($AH$2)/(1+1/$A1098),V_rtHz($AH$2*$A1098)/(1+$A1098),$AN$2*$AH$2/(1+1/$A1098),$AM$2*SQRT(Sum_Sq(U1098,1/($X$2*S$8*(1+R$1017+U1098/T1098))))/SQRT(Sum_Sq($X$2*U1098*S$8,1)),                   $AQ$2*SQRT(Sum_Sq($AH$2/(1+1/$A1098)+U1098*( 1/(R$1017+1+U1098/T1098)-1)/(1+($X$2*U1098*S$8)^2), (U1098^2*S$8*$X$2+1/($X$2*S$8*(R$1017+1+U1098/T1098           )))/(1+($X$2*U1098*S$8)^2))),           V_rtHz(T1098)/($X$2*S$8*(T1098*R$1017+T1098+U1098)),V_rtHz(U1098)*SQRT(Sum_Sq(T1098*S$8*$X$2*R$1017,1))/($X$2*S$8*(T1098*R$1017+T1098+U1098))))/SQRT(Sum_Sq(1/(1+$A1098)+$AC$2/$I$2-1/(1+(1+U1098/T1098)/R$1017),$X$2/$I$2)),IF(U1099&lt;0,"A",R1099))</f>
        <v>A</v>
      </c>
      <c r="T1098" s="13">
        <f t="shared" si="309"/>
        <v>-1</v>
      </c>
      <c r="U1098" s="12">
        <f t="shared" si="333"/>
        <v>-2</v>
      </c>
      <c r="X1098" s="13" t="str">
        <f>IF(AA1098&gt;0,SQRT(Sum_Sq($AI$2,V_rtHz($AH$2)/(1+1/$A1098),V_rtHz($AH$2*$A1098)/(1+$A1098),$AN$2*$AH$2/(1+1/$A1098),$AM$2*SQRT(Sum_Sq(AA1098,1/($X$2*Y$8*(1+X$1017+AA1098/Z1098))))/SQRT(Sum_Sq($X$2*AA1098*Y$8,1)),                   $AQ$2*SQRT(Sum_Sq($AH$2/(1+1/$A1098)+AA1098*( 1/(X$1017+1+AA1098/Z1098)-1)/(1+($X$2*AA1098*Y$8)^2), (AA1098^2*Y$8*$X$2+1/($X$2*Y$8*(X$1017+1+AA1098/Z1098           )))/(1+($X$2*AA1098*Y$8)^2))),           V_rtHz(Z1098)/($X$2*Y$8*(Z1098*X$1017+Z1098+AA1098)),V_rtHz(AA1098)*SQRT(Sum_Sq(Z1098*Y$8*$X$2*X$1017,1))/($X$2*Y$8*(Z1098*X$1017+Z1098+AA1098))))/SQRT(Sum_Sq(1/(1+$A1098)+$AC$2/$I$2-1/(1+(1+AA1098/Z1098)/X$1017),$X$2/$I$2)),IF(AA1099&lt;0,"A",X1099))</f>
        <v>A</v>
      </c>
      <c r="Z1098" s="13">
        <f t="shared" si="310"/>
        <v>-1</v>
      </c>
      <c r="AA1098" s="12">
        <f t="shared" si="334"/>
        <v>-2</v>
      </c>
      <c r="AC1098" s="13">
        <f>IF(AF1098&gt;0,SQRT(Sum_Sq($AI$2,V_rtHz($AH$2)/(1+1/$A1098),V_rtHz($AH$2*$A1098)/(1+$A1098),$AN$2*$AH$2/(1+1/$A1098),$AM$2*SQRT(Sum_Sq(AF1098,1/($X$2*AD$8*(1+AC$1017+AF1098/AE1098))))/SQRT(Sum_Sq($X$2*AF1098*AD$8,1)),                   $AQ$2*SQRT(Sum_Sq($AH$2/(1+1/$A1098)+AF1098*( 1/(AC$1017+1+AF1098/AE1098)-1)/(1+($X$2*AF1098*AD$8)^2), (AF1098^2*AD$8*$X$2+1/($X$2*AD$8*(AC$1017+1+AF1098/AE1098           )))/(1+($X$2*AF1098*AD$8)^2))),           V_rtHz(AE1098)/($X$2*AD$8*(AE1098*AC$1017+AE1098+AF1098)),V_rtHz(AF1098)*SQRT(Sum_Sq(AE1098*AD$8*$X$2*AC$1017,1))/($X$2*AD$8*(AE1098*AC$1017+AE1098+AF1098))))/SQRT(Sum_Sq(1/(1+$A1098)+$AC$2/$I$2-1/(1+(1+AF1098/AE1098)/AC$1017),$X$2/$I$2)),IF(AF1099&lt;0,"A",AC1099))</f>
        <v>6.8916433030600863E-6</v>
      </c>
      <c r="AE1098" s="13">
        <f t="shared" si="311"/>
        <v>19442.781152096792</v>
      </c>
      <c r="AF1098" s="12">
        <f t="shared" si="335"/>
        <v>160051.22152757566</v>
      </c>
      <c r="AG1098" s="13"/>
      <c r="AH1098" s="13">
        <f>IF(AK1098&gt;0,SQRT(Sum_Sq($AI$2,V_rtHz($AH$2)/(1+1/$A1098),V_rtHz($AH$2*$A1098)/(1+$A1098),$AN$2*$AH$2/(1+1/$A1098),$AM$2*SQRT(Sum_Sq(AK1098,1/($X$2*AI$8*(1+AH$1017+AK1098/AJ1098))))/SQRT(Sum_Sq($X$2*AK1098*AI$8,1)),                   $AQ$2*SQRT(Sum_Sq($AH$2/(1+1/$A1098)+AK1098*( 1/(AH$1017+1+AK1098/AJ1098)-1)/(1+($X$2*AK1098*AI$8)^2), (AK1098^2*AI$8*$X$2+1/($X$2*AI$8*(AH$1017+1+AK1098/AJ1098           )))/(1+($X$2*AK1098*AI$8)^2))),           V_rtHz(AJ1098)/($X$2*AI$8*(AJ1098*AH$1017+AJ1098+AK1098)),V_rtHz(AK1098)*SQRT(Sum_Sq(AJ1098*AI$8*$X$2*AH$1017,1))/($X$2*AI$8*(AJ1098*AH$1017+AJ1098+AK1098))))/SQRT(Sum_Sq(1/(1+$A1098)+$AC$2/$I$2-1/(1+(1+AK1098/AJ1098)/AH$1017),$X$2/$I$2)),IF(AK1099&lt;0,"A",AH1099))</f>
        <v>1.1611241663237044E-5</v>
      </c>
      <c r="AI1098" s="13"/>
      <c r="AJ1098" s="13">
        <f t="shared" si="312"/>
        <v>17907.67502962166</v>
      </c>
      <c r="AK1098" s="12">
        <f t="shared" si="336"/>
        <v>549513.25949990691</v>
      </c>
      <c r="AM1098" s="13">
        <f>IF(AP1098&gt;0,SQRT(Sum_Sq($AI$2,V_rtHz($AH$2)/(1+1/$A1098),V_rtHz($AH$2*$A1098)/(1+$A1098),$AN$2*$AH$2/(1+1/$A1098),$AM$2*SQRT(Sum_Sq(AP1098,1/($X$2*AN$8*(1+AM$1017+AP1098/AO1098))))/SQRT(Sum_Sq($X$2*AP1098*AN$8,1)),                   $AQ$2*SQRT(Sum_Sq($AH$2/(1+1/$A1098)+AP1098*( 1/(AM$1017+1+AP1098/AO1098)-1)/(1+($X$2*AP1098*AN$8)^2), (AP1098^2*AN$8*$X$2+1/($X$2*AN$8*(AM$1017+1+AP1098/AO1098           )))/(1+($X$2*AP1098*AN$8)^2))),           V_rtHz(AO1098)/($X$2*AN$8*(AO1098*AM$1017+AO1098+AP1098)),V_rtHz(AP1098)*SQRT(Sum_Sq(AO1098*AN$8*$X$2*AM$1017,1))/($X$2*AN$8*(AO1098*AM$1017+AO1098+AP1098))))/SQRT(Sum_Sq(1/(1+$A1098)+$AC$2/$I$2-1/(1+(1+AP1098/AO1098)/AM$1017),$X$2/$I$2)),IF(AP1099&lt;0,"A",AM1099))</f>
        <v>2.0345803063026742E-5</v>
      </c>
      <c r="AO1098" s="13">
        <f t="shared" si="313"/>
        <v>17514.972345768903</v>
      </c>
      <c r="AP1098" s="12">
        <f t="shared" si="337"/>
        <v>1776674.7282579325</v>
      </c>
      <c r="AR1098" s="13">
        <f t="shared" si="314"/>
        <v>69887291.180198371</v>
      </c>
      <c r="AS1098" s="13">
        <f t="shared" si="315"/>
        <v>-1.3198085645957021E-5</v>
      </c>
      <c r="AV1098" s="13"/>
      <c r="AW1098" s="13">
        <f t="shared" si="316"/>
        <v>39300511.936236553</v>
      </c>
      <c r="AX1098" s="13">
        <f t="shared" si="317"/>
        <v>-4.1739714309358416E-5</v>
      </c>
      <c r="AZ1098" s="13"/>
      <c r="BA1098" s="13"/>
      <c r="BB1098" s="13">
        <f t="shared" si="318"/>
        <v>22100301.962882396</v>
      </c>
      <c r="BC1098" s="13">
        <f t="shared" si="319"/>
        <v>-1.3202960892209998E-4</v>
      </c>
      <c r="BD1098" s="13"/>
      <c r="BE1098" s="13"/>
      <c r="BG1098" s="13">
        <f t="shared" si="320"/>
        <v>12427913.092914158</v>
      </c>
      <c r="BH1098" s="13">
        <f t="shared" si="321"/>
        <v>-4.1788514406028047E-4</v>
      </c>
      <c r="BI1098" s="13"/>
      <c r="BL1098" s="13">
        <f t="shared" si="322"/>
        <v>6988729.1180198397</v>
      </c>
      <c r="BM1098" s="13">
        <f t="shared" si="323"/>
        <v>-1.3251912184811762E-3</v>
      </c>
      <c r="BP1098" s="13"/>
      <c r="BQ1098" s="13">
        <f t="shared" si="324"/>
        <v>99.633300000000006</v>
      </c>
      <c r="BR1098" s="13">
        <f t="shared" si="325"/>
        <v>108.98999999999998</v>
      </c>
      <c r="BT1098" s="13"/>
      <c r="BU1098" s="13"/>
      <c r="BV1098" s="13">
        <f t="shared" si="326"/>
        <v>31.50681587988543</v>
      </c>
      <c r="BW1098" s="13">
        <f t="shared" si="327"/>
        <v>344.65664218175147</v>
      </c>
      <c r="CA1098" s="13">
        <f t="shared" si="328"/>
        <v>9.9633299999999974</v>
      </c>
      <c r="CB1098" s="13">
        <f t="shared" si="329"/>
        <v>1089.9000000000003</v>
      </c>
    </row>
    <row r="1099" spans="1:80" x14ac:dyDescent="0.3">
      <c r="A1099" s="13">
        <f t="shared" si="305"/>
        <v>3.2359365692962823E-5</v>
      </c>
      <c r="C1099" s="13" t="str">
        <f>IF(F1099&gt;0,SQRT(Sum_Sq($AI$2,V_rtHz($AH$2)/(1+1/$A1099),V_rtHz($AH$2*$A1099)/(1+$A1099),$AN$2*$AH$2/(1+1/$A1099),$AM$2*SQRT(Sum_Sq(F1099,1/($X$2*D$8*(1+C$1017+F1099/E1099))))/SQRT(Sum_Sq($X$2*F1099*D$8,1)),                   $AQ$2*SQRT(Sum_Sq($AH$2/(1+1/$A1099)+F1099*( 1/(C$1017+1+F1099/E1099)-1)/(1+($X$2*F1099*D$8)^2), (F1099^2*D$8*$X$2+1/($X$2*D$8*(C$1017+1+F1099/E1099           )))/(1+($X$2*F1099*D$8)^2))),           V_rtHz(E1099)/($X$2*D$8*(E1099*C$1017+E1099+F1099)),V_rtHz(F1099)*SQRT(Sum_Sq(E1099*D$8*$X$2*C$1017,1))/($X$2*D$8*(E1099*C$1017+E1099+F1099))))/SQRT(Sum_Sq(1/(1+$A1099)+$AC$2/$I$2-1/(1+(1+F1099/E1099)/C$1017),$X$2/$I$2)),IF(F1100&lt;0,"A",C1100))</f>
        <v>A</v>
      </c>
      <c r="E1099" s="13">
        <f t="shared" si="306"/>
        <v>-1</v>
      </c>
      <c r="F1099" s="12">
        <f t="shared" si="330"/>
        <v>-2</v>
      </c>
      <c r="H1099" s="13" t="str">
        <f>IF(K1099&gt;0,SQRT(Sum_Sq($AI$2,V_rtHz($AH$2)/(1+1/$A1099),V_rtHz($AH$2*$A1099)/(1+$A1099),$AN$2*$AH$2/(1+1/$A1099),$AM$2*SQRT(Sum_Sq(K1099,1/($X$2*I$8*(1+H$1017+K1099/J1099))))/SQRT(Sum_Sq($X$2*K1099*I$8,1)),                   $AQ$2*SQRT(Sum_Sq($AH$2/(1+1/$A1099)+K1099*( 1/(H$1017+1+K1099/J1099)-1)/(1+($X$2*K1099*I$8)^2), (K1099^2*I$8*$X$2+1/($X$2*I$8*(H$1017+1+K1099/J1099           )))/(1+($X$2*K1099*I$8)^2))),           V_rtHz(J1099)/($X$2*I$8*(J1099*H$1017+J1099+K1099)),V_rtHz(K1099)*SQRT(Sum_Sq(J1099*I$8*$X$2*H$1017,1))/($X$2*I$8*(J1099*H$1017+J1099+K1099))))/SQRT(Sum_Sq(1/(1+$A1099)+$AC$2/$I$2-1/(1+(1+K1099/J1099)/H$1017),$X$2/$I$2)),IF(K1100&lt;0,"A",H1100))</f>
        <v>A</v>
      </c>
      <c r="J1099" s="13">
        <f t="shared" si="307"/>
        <v>-1</v>
      </c>
      <c r="K1099" s="12">
        <f t="shared" si="331"/>
        <v>-2</v>
      </c>
      <c r="M1099" s="13" t="str">
        <f>IF(P1099&gt;0,SQRT(Sum_Sq($AI$2,V_rtHz($AH$2)/(1+1/$A1099),V_rtHz($AH$2*$A1099)/(1+$A1099),$AN$2*$AH$2/(1+1/$A1099),$AM$2*SQRT(Sum_Sq(P1099,1/($X$2*N$8*(1+M$1017+P1099/O1099))))/SQRT(Sum_Sq($X$2*P1099*N$8,1)),                   $AQ$2*SQRT(Sum_Sq($AH$2/(1+1/$A1099)+P1099*( 1/(M$1017+1+P1099/O1099)-1)/(1+($X$2*P1099*N$8)^2), (P1099^2*N$8*$X$2+1/($X$2*N$8*(M$1017+1+P1099/O1099           )))/(1+($X$2*P1099*N$8)^2))),           V_rtHz(O1099)/($X$2*N$8*(O1099*M$1017+O1099+P1099)),V_rtHz(P1099)*SQRT(Sum_Sq(O1099*N$8*$X$2*M$1017,1))/($X$2*N$8*(O1099*M$1017+O1099+P1099))))/SQRT(Sum_Sq(1/(1+$A1099)+$AC$2/$I$2-1/(1+(1+P1099/O1099)/M$1017),$X$2/$I$2)),IF(P1100&lt;0,"A",M1100))</f>
        <v>A</v>
      </c>
      <c r="O1099" s="13">
        <f t="shared" si="308"/>
        <v>-1</v>
      </c>
      <c r="P1099" s="12">
        <f t="shared" si="332"/>
        <v>-2</v>
      </c>
      <c r="R1099" s="13" t="str">
        <f>IF(U1099&gt;0,SQRT(Sum_Sq($AI$2,V_rtHz($AH$2)/(1+1/$A1099),V_rtHz($AH$2*$A1099)/(1+$A1099),$AN$2*$AH$2/(1+1/$A1099),$AM$2*SQRT(Sum_Sq(U1099,1/($X$2*S$8*(1+R$1017+U1099/T1099))))/SQRT(Sum_Sq($X$2*U1099*S$8,1)),                   $AQ$2*SQRT(Sum_Sq($AH$2/(1+1/$A1099)+U1099*( 1/(R$1017+1+U1099/T1099)-1)/(1+($X$2*U1099*S$8)^2), (U1099^2*S$8*$X$2+1/($X$2*S$8*(R$1017+1+U1099/T1099           )))/(1+($X$2*U1099*S$8)^2))),           V_rtHz(T1099)/($X$2*S$8*(T1099*R$1017+T1099+U1099)),V_rtHz(U1099)*SQRT(Sum_Sq(T1099*S$8*$X$2*R$1017,1))/($X$2*S$8*(T1099*R$1017+T1099+U1099))))/SQRT(Sum_Sq(1/(1+$A1099)+$AC$2/$I$2-1/(1+(1+U1099/T1099)/R$1017),$X$2/$I$2)),IF(U1100&lt;0,"A",R1100))</f>
        <v>A</v>
      </c>
      <c r="T1099" s="13">
        <f t="shared" si="309"/>
        <v>-1</v>
      </c>
      <c r="U1099" s="12">
        <f t="shared" si="333"/>
        <v>-2</v>
      </c>
      <c r="X1099" s="13" t="str">
        <f>IF(AA1099&gt;0,SQRT(Sum_Sq($AI$2,V_rtHz($AH$2)/(1+1/$A1099),V_rtHz($AH$2*$A1099)/(1+$A1099),$AN$2*$AH$2/(1+1/$A1099),$AM$2*SQRT(Sum_Sq(AA1099,1/($X$2*Y$8*(1+X$1017+AA1099/Z1099))))/SQRT(Sum_Sq($X$2*AA1099*Y$8,1)),                   $AQ$2*SQRT(Sum_Sq($AH$2/(1+1/$A1099)+AA1099*( 1/(X$1017+1+AA1099/Z1099)-1)/(1+($X$2*AA1099*Y$8)^2), (AA1099^2*Y$8*$X$2+1/($X$2*Y$8*(X$1017+1+AA1099/Z1099           )))/(1+($X$2*AA1099*Y$8)^2))),           V_rtHz(Z1099)/($X$2*Y$8*(Z1099*X$1017+Z1099+AA1099)),V_rtHz(AA1099)*SQRT(Sum_Sq(Z1099*Y$8*$X$2*X$1017,1))/($X$2*Y$8*(Z1099*X$1017+Z1099+AA1099))))/SQRT(Sum_Sq(1/(1+$A1099)+$AC$2/$I$2-1/(1+(1+AA1099/Z1099)/X$1017),$X$2/$I$2)),IF(AA1100&lt;0,"A",X1100))</f>
        <v>A</v>
      </c>
      <c r="Z1099" s="13">
        <f t="shared" si="310"/>
        <v>-1</v>
      </c>
      <c r="AA1099" s="12">
        <f t="shared" si="334"/>
        <v>-2</v>
      </c>
      <c r="AC1099" s="13">
        <f>IF(AF1099&gt;0,SQRT(Sum_Sq($AI$2,V_rtHz($AH$2)/(1+1/$A1099),V_rtHz($AH$2*$A1099)/(1+$A1099),$AN$2*$AH$2/(1+1/$A1099),$AM$2*SQRT(Sum_Sq(AF1099,1/($X$2*AD$8*(1+AC$1017+AF1099/AE1099))))/SQRT(Sum_Sq($X$2*AF1099*AD$8,1)),                   $AQ$2*SQRT(Sum_Sq($AH$2/(1+1/$A1099)+AF1099*( 1/(AC$1017+1+AF1099/AE1099)-1)/(1+($X$2*AF1099*AD$8)^2), (AF1099^2*AD$8*$X$2+1/($X$2*AD$8*(AC$1017+1+AF1099/AE1099           )))/(1+($X$2*AF1099*AD$8)^2))),           V_rtHz(AE1099)/($X$2*AD$8*(AE1099*AC$1017+AE1099+AF1099)),V_rtHz(AF1099)*SQRT(Sum_Sq(AE1099*AD$8*$X$2*AC$1017,1))/($X$2*AD$8*(AE1099*AC$1017+AE1099+AF1099))))/SQRT(Sum_Sq(1/(1+$A1099)+$AC$2/$I$2-1/(1+(1+AF1099/AE1099)/AC$1017),$X$2/$I$2)),IF(AF1100&lt;0,"A",AC1100))</f>
        <v>6.8913853956103587E-6</v>
      </c>
      <c r="AE1099" s="13">
        <f t="shared" si="311"/>
        <v>19441.333507588653</v>
      </c>
      <c r="AF1099" s="12">
        <f t="shared" si="335"/>
        <v>160063.13929400741</v>
      </c>
      <c r="AG1099" s="13"/>
      <c r="AH1099" s="13">
        <f>IF(AK1099&gt;0,SQRT(Sum_Sq($AI$2,V_rtHz($AH$2)/(1+1/$A1099),V_rtHz($AH$2*$A1099)/(1+$A1099),$AN$2*$AH$2/(1+1/$A1099),$AM$2*SQRT(Sum_Sq(AK1099,1/($X$2*AI$8*(1+AH$1017+AK1099/AJ1099))))/SQRT(Sum_Sq($X$2*AK1099*AI$8,1)),                   $AQ$2*SQRT(Sum_Sq($AH$2/(1+1/$A1099)+AK1099*( 1/(AH$1017+1+AK1099/AJ1099)-1)/(1+($X$2*AK1099*AI$8)^2), (AK1099^2*AI$8*$X$2+1/($X$2*AI$8*(AH$1017+1+AK1099/AJ1099           )))/(1+($X$2*AK1099*AI$8)^2))),           V_rtHz(AJ1099)/($X$2*AI$8*(AJ1099*AH$1017+AJ1099+AK1099)),V_rtHz(AK1099)*SQRT(Sum_Sq(AJ1099*AI$8*$X$2*AH$1017,1))/($X$2*AI$8*(AJ1099*AH$1017+AJ1099+AK1099))))/SQRT(Sum_Sq(1/(1+$A1099)+$AC$2/$I$2-1/(1+(1+AK1099/AJ1099)/AH$1017),$X$2/$I$2)),IF(AK1100&lt;0,"A",AH1100))</f>
        <v>1.1610916823236076E-5</v>
      </c>
      <c r="AI1099" s="13"/>
      <c r="AJ1099" s="13">
        <f t="shared" si="312"/>
        <v>17906.646544756168</v>
      </c>
      <c r="AK1099" s="12">
        <f t="shared" si="336"/>
        <v>549544.821304032</v>
      </c>
      <c r="AM1099" s="13">
        <f>IF(AP1099&gt;0,SQRT(Sum_Sq($AI$2,V_rtHz($AH$2)/(1+1/$A1099),V_rtHz($AH$2*$A1099)/(1+$A1099),$AN$2*$AH$2/(1+1/$A1099),$AM$2*SQRT(Sum_Sq(AP1099,1/($X$2*AN$8*(1+AM$1017+AP1099/AO1099))))/SQRT(Sum_Sq($X$2*AP1099*AN$8,1)),                   $AQ$2*SQRT(Sum_Sq($AH$2/(1+1/$A1099)+AP1099*( 1/(AM$1017+1+AP1099/AO1099)-1)/(1+($X$2*AP1099*AN$8)^2), (AP1099^2*AN$8*$X$2+1/($X$2*AN$8*(AM$1017+1+AP1099/AO1099           )))/(1+($X$2*AP1099*AN$8)^2))),           V_rtHz(AO1099)/($X$2*AN$8*(AO1099*AM$1017+AO1099+AP1099)),V_rtHz(AP1099)*SQRT(Sum_Sq(AO1099*AN$8*$X$2*AM$1017,1))/($X$2*AN$8*(AO1099*AM$1017+AO1099+AP1099))))/SQRT(Sum_Sq(1/(1+$A1099)+$AC$2/$I$2-1/(1+(1+AP1099/AO1099)/AM$1017),$X$2/$I$2)),IF(AP1100&lt;0,"A",AM1100))</f>
        <v>2.0345275973088263E-5</v>
      </c>
      <c r="AO1099" s="13">
        <f t="shared" si="313"/>
        <v>17514.031878513633</v>
      </c>
      <c r="AP1099" s="12">
        <f t="shared" si="337"/>
        <v>1776770.1320128632</v>
      </c>
      <c r="AR1099" s="13">
        <f t="shared" si="314"/>
        <v>69887291.180198371</v>
      </c>
      <c r="AS1099" s="13">
        <f t="shared" si="315"/>
        <v>-1.3198093178893305E-5</v>
      </c>
      <c r="AV1099" s="13"/>
      <c r="AW1099" s="13">
        <f t="shared" si="316"/>
        <v>39300511.936236553</v>
      </c>
      <c r="AX1099" s="13">
        <f t="shared" si="317"/>
        <v>-4.1739789652181616E-5</v>
      </c>
      <c r="AZ1099" s="13"/>
      <c r="BA1099" s="13"/>
      <c r="BB1099" s="13">
        <f t="shared" si="318"/>
        <v>22100301.962882396</v>
      </c>
      <c r="BC1099" s="13">
        <f t="shared" si="319"/>
        <v>-1.3203036277622396E-4</v>
      </c>
      <c r="BD1099" s="13"/>
      <c r="BE1099" s="13"/>
      <c r="BG1099" s="13">
        <f t="shared" si="320"/>
        <v>12427913.092914158</v>
      </c>
      <c r="BH1099" s="13">
        <f t="shared" si="321"/>
        <v>-4.1789269609319806E-4</v>
      </c>
      <c r="BI1099" s="13"/>
      <c r="BL1099" s="13">
        <f t="shared" si="322"/>
        <v>6988729.1180198397</v>
      </c>
      <c r="BM1099" s="13">
        <f t="shared" si="323"/>
        <v>-1.3252671678466298E-3</v>
      </c>
      <c r="BP1099" s="13"/>
      <c r="BQ1099" s="13">
        <f t="shared" si="324"/>
        <v>99.633300000000006</v>
      </c>
      <c r="BR1099" s="13">
        <f t="shared" si="325"/>
        <v>108.99</v>
      </c>
      <c r="BT1099" s="13"/>
      <c r="BU1099" s="13"/>
      <c r="BV1099" s="13">
        <f t="shared" si="326"/>
        <v>31.506815879885437</v>
      </c>
      <c r="BW1099" s="13">
        <f t="shared" si="327"/>
        <v>344.65664218175147</v>
      </c>
      <c r="CA1099" s="13">
        <f t="shared" si="328"/>
        <v>9.9633299999999991</v>
      </c>
      <c r="CB1099" s="13">
        <f t="shared" si="329"/>
        <v>1089.9000000000001</v>
      </c>
    </row>
    <row r="1100" spans="1:80" x14ac:dyDescent="0.3">
      <c r="A1100" s="13">
        <f t="shared" si="305"/>
        <v>3.28095293113119E-5</v>
      </c>
      <c r="C1100" s="13" t="str">
        <f>IF(F1100&gt;0,SQRT(Sum_Sq($AI$2,V_rtHz($AH$2)/(1+1/$A1100),V_rtHz($AH$2*$A1100)/(1+$A1100),$AN$2*$AH$2/(1+1/$A1100),$AM$2*SQRT(Sum_Sq(F1100,1/($X$2*D$8*(1+C$1017+F1100/E1100))))/SQRT(Sum_Sq($X$2*F1100*D$8,1)),                   $AQ$2*SQRT(Sum_Sq($AH$2/(1+1/$A1100)+F1100*( 1/(C$1017+1+F1100/E1100)-1)/(1+($X$2*F1100*D$8)^2), (F1100^2*D$8*$X$2+1/($X$2*D$8*(C$1017+1+F1100/E1100           )))/(1+($X$2*F1100*D$8)^2))),           V_rtHz(E1100)/($X$2*D$8*(E1100*C$1017+E1100+F1100)),V_rtHz(F1100)*SQRT(Sum_Sq(E1100*D$8*$X$2*C$1017,1))/($X$2*D$8*(E1100*C$1017+E1100+F1100))))/SQRT(Sum_Sq(1/(1+$A1100)+$AC$2/$I$2-1/(1+(1+F1100/E1100)/C$1017),$X$2/$I$2)),IF(F1101&lt;0,"A",C1101))</f>
        <v>A</v>
      </c>
      <c r="E1100" s="13">
        <f t="shared" si="306"/>
        <v>-1</v>
      </c>
      <c r="F1100" s="12">
        <f t="shared" si="330"/>
        <v>-2</v>
      </c>
      <c r="H1100" s="13" t="str">
        <f>IF(K1100&gt;0,SQRT(Sum_Sq($AI$2,V_rtHz($AH$2)/(1+1/$A1100),V_rtHz($AH$2*$A1100)/(1+$A1100),$AN$2*$AH$2/(1+1/$A1100),$AM$2*SQRT(Sum_Sq(K1100,1/($X$2*I$8*(1+H$1017+K1100/J1100))))/SQRT(Sum_Sq($X$2*K1100*I$8,1)),                   $AQ$2*SQRT(Sum_Sq($AH$2/(1+1/$A1100)+K1100*( 1/(H$1017+1+K1100/J1100)-1)/(1+($X$2*K1100*I$8)^2), (K1100^2*I$8*$X$2+1/($X$2*I$8*(H$1017+1+K1100/J1100           )))/(1+($X$2*K1100*I$8)^2))),           V_rtHz(J1100)/($X$2*I$8*(J1100*H$1017+J1100+K1100)),V_rtHz(K1100)*SQRT(Sum_Sq(J1100*I$8*$X$2*H$1017,1))/($X$2*I$8*(J1100*H$1017+J1100+K1100))))/SQRT(Sum_Sq(1/(1+$A1100)+$AC$2/$I$2-1/(1+(1+K1100/J1100)/H$1017),$X$2/$I$2)),IF(K1101&lt;0,"A",H1101))</f>
        <v>A</v>
      </c>
      <c r="J1100" s="13">
        <f t="shared" si="307"/>
        <v>-1</v>
      </c>
      <c r="K1100" s="12">
        <f t="shared" si="331"/>
        <v>-2</v>
      </c>
      <c r="M1100" s="13" t="str">
        <f>IF(P1100&gt;0,SQRT(Sum_Sq($AI$2,V_rtHz($AH$2)/(1+1/$A1100),V_rtHz($AH$2*$A1100)/(1+$A1100),$AN$2*$AH$2/(1+1/$A1100),$AM$2*SQRT(Sum_Sq(P1100,1/($X$2*N$8*(1+M$1017+P1100/O1100))))/SQRT(Sum_Sq($X$2*P1100*N$8,1)),                   $AQ$2*SQRT(Sum_Sq($AH$2/(1+1/$A1100)+P1100*( 1/(M$1017+1+P1100/O1100)-1)/(1+($X$2*P1100*N$8)^2), (P1100^2*N$8*$X$2+1/($X$2*N$8*(M$1017+1+P1100/O1100           )))/(1+($X$2*P1100*N$8)^2))),           V_rtHz(O1100)/($X$2*N$8*(O1100*M$1017+O1100+P1100)),V_rtHz(P1100)*SQRT(Sum_Sq(O1100*N$8*$X$2*M$1017,1))/($X$2*N$8*(O1100*M$1017+O1100+P1100))))/SQRT(Sum_Sq(1/(1+$A1100)+$AC$2/$I$2-1/(1+(1+P1100/O1100)/M$1017),$X$2/$I$2)),IF(P1101&lt;0,"A",M1101))</f>
        <v>A</v>
      </c>
      <c r="O1100" s="13">
        <f t="shared" si="308"/>
        <v>-1</v>
      </c>
      <c r="P1100" s="12">
        <f t="shared" si="332"/>
        <v>-2</v>
      </c>
      <c r="R1100" s="13" t="str">
        <f>IF(U1100&gt;0,SQRT(Sum_Sq($AI$2,V_rtHz($AH$2)/(1+1/$A1100),V_rtHz($AH$2*$A1100)/(1+$A1100),$AN$2*$AH$2/(1+1/$A1100),$AM$2*SQRT(Sum_Sq(U1100,1/($X$2*S$8*(1+R$1017+U1100/T1100))))/SQRT(Sum_Sq($X$2*U1100*S$8,1)),                   $AQ$2*SQRT(Sum_Sq($AH$2/(1+1/$A1100)+U1100*( 1/(R$1017+1+U1100/T1100)-1)/(1+($X$2*U1100*S$8)^2), (U1100^2*S$8*$X$2+1/($X$2*S$8*(R$1017+1+U1100/T1100           )))/(1+($X$2*U1100*S$8)^2))),           V_rtHz(T1100)/($X$2*S$8*(T1100*R$1017+T1100+U1100)),V_rtHz(U1100)*SQRT(Sum_Sq(T1100*S$8*$X$2*R$1017,1))/($X$2*S$8*(T1100*R$1017+T1100+U1100))))/SQRT(Sum_Sq(1/(1+$A1100)+$AC$2/$I$2-1/(1+(1+U1100/T1100)/R$1017),$X$2/$I$2)),IF(U1101&lt;0,"A",R1101))</f>
        <v>A</v>
      </c>
      <c r="T1100" s="13">
        <f t="shared" si="309"/>
        <v>-1</v>
      </c>
      <c r="U1100" s="12">
        <f t="shared" si="333"/>
        <v>-2</v>
      </c>
      <c r="X1100" s="13" t="str">
        <f>IF(AA1100&gt;0,SQRT(Sum_Sq($AI$2,V_rtHz($AH$2)/(1+1/$A1100),V_rtHz($AH$2*$A1100)/(1+$A1100),$AN$2*$AH$2/(1+1/$A1100),$AM$2*SQRT(Sum_Sq(AA1100,1/($X$2*Y$8*(1+X$1017+AA1100/Z1100))))/SQRT(Sum_Sq($X$2*AA1100*Y$8,1)),                   $AQ$2*SQRT(Sum_Sq($AH$2/(1+1/$A1100)+AA1100*( 1/(X$1017+1+AA1100/Z1100)-1)/(1+($X$2*AA1100*Y$8)^2), (AA1100^2*Y$8*$X$2+1/($X$2*Y$8*(X$1017+1+AA1100/Z1100           )))/(1+($X$2*AA1100*Y$8)^2))),           V_rtHz(Z1100)/($X$2*Y$8*(Z1100*X$1017+Z1100+AA1100)),V_rtHz(AA1100)*SQRT(Sum_Sq(Z1100*Y$8*$X$2*X$1017,1))/($X$2*Y$8*(Z1100*X$1017+Z1100+AA1100))))/SQRT(Sum_Sq(1/(1+$A1100)+$AC$2/$I$2-1/(1+(1+AA1100/Z1100)/X$1017),$X$2/$I$2)),IF(AA1101&lt;0,"A",X1101))</f>
        <v>A</v>
      </c>
      <c r="Z1100" s="13">
        <f t="shared" si="310"/>
        <v>-1</v>
      </c>
      <c r="AA1100" s="12">
        <f t="shared" si="334"/>
        <v>-2</v>
      </c>
      <c r="AC1100" s="13">
        <f>IF(AF1100&gt;0,SQRT(Sum_Sq($AI$2,V_rtHz($AH$2)/(1+1/$A1100),V_rtHz($AH$2*$A1100)/(1+$A1100),$AN$2*$AH$2/(1+1/$A1100),$AM$2*SQRT(Sum_Sq(AF1100,1/($X$2*AD$8*(1+AC$1017+AF1100/AE1100))))/SQRT(Sum_Sq($X$2*AF1100*AD$8,1)),                   $AQ$2*SQRT(Sum_Sq($AH$2/(1+1/$A1100)+AF1100*( 1/(AC$1017+1+AF1100/AE1100)-1)/(1+($X$2*AF1100*AD$8)^2), (AF1100^2*AD$8*$X$2+1/($X$2*AD$8*(AC$1017+1+AF1100/AE1100           )))/(1+($X$2*AF1100*AD$8)^2))),           V_rtHz(AE1100)/($X$2*AD$8*(AE1100*AC$1017+AE1100+AF1100)),V_rtHz(AF1100)*SQRT(Sum_Sq(AE1100*AD$8*$X$2*AC$1017,1))/($X$2*AD$8*(AE1100*AC$1017+AE1100+AF1100))))/SQRT(Sum_Sq(1/(1+$A1100)+$AC$2/$I$2-1/(1+(1+AF1100/AE1100)/AC$1017),$X$2/$I$2)),IF(AF1101&lt;0,"A",AC1101))</f>
        <v>6.891123975971342E-6</v>
      </c>
      <c r="AE1100" s="13">
        <f t="shared" si="311"/>
        <v>19439.866193478632</v>
      </c>
      <c r="AF1100" s="12">
        <f t="shared" si="335"/>
        <v>160075.22080220521</v>
      </c>
      <c r="AG1100" s="13"/>
      <c r="AH1100" s="13">
        <f>IF(AK1100&gt;0,SQRT(Sum_Sq($AI$2,V_rtHz($AH$2)/(1+1/$A1100),V_rtHz($AH$2*$A1100)/(1+$A1100),$AN$2*$AH$2/(1+1/$A1100),$AM$2*SQRT(Sum_Sq(AK1100,1/($X$2*AI$8*(1+AH$1017+AK1100/AJ1100))))/SQRT(Sum_Sq($X$2*AK1100*AI$8,1)),                   $AQ$2*SQRT(Sum_Sq($AH$2/(1+1/$A1100)+AK1100*( 1/(AH$1017+1+AK1100/AJ1100)-1)/(1+($X$2*AK1100*AI$8)^2), (AK1100^2*AI$8*$X$2+1/($X$2*AI$8*(AH$1017+1+AK1100/AJ1100           )))/(1+($X$2*AK1100*AI$8)^2))),           V_rtHz(AJ1100)/($X$2*AI$8*(AJ1100*AH$1017+AJ1100+AK1100)),V_rtHz(AK1100)*SQRT(Sum_Sq(AJ1100*AI$8*$X$2*AH$1017,1))/($X$2*AI$8*(AJ1100*AH$1017+AJ1100+AK1100))))/SQRT(Sum_Sq(1/(1+$A1100)+$AC$2/$I$2-1/(1+(1+AK1100/AJ1100)/AH$1017),$X$2/$I$2)),IF(AK1101&lt;0,"A",AH1101))</f>
        <v>1.1610587533401256E-5</v>
      </c>
      <c r="AI1100" s="13"/>
      <c r="AJ1100" s="13">
        <f t="shared" si="312"/>
        <v>17905.60399696575</v>
      </c>
      <c r="AK1100" s="12">
        <f t="shared" si="336"/>
        <v>549576.81836703443</v>
      </c>
      <c r="AM1100" s="13">
        <f>IF(AP1100&gt;0,SQRT(Sum_Sq($AI$2,V_rtHz($AH$2)/(1+1/$A1100),V_rtHz($AH$2*$A1100)/(1+$A1100),$AN$2*$AH$2/(1+1/$A1100),$AM$2*SQRT(Sum_Sq(AP1100,1/($X$2*AN$8*(1+AM$1017+AP1100/AO1100))))/SQRT(Sum_Sq($X$2*AP1100*AN$8,1)),                   $AQ$2*SQRT(Sum_Sq($AH$2/(1+1/$A1100)+AP1100*( 1/(AM$1017+1+AP1100/AO1100)-1)/(1+($X$2*AP1100*AN$8)^2), (AP1100^2*AN$8*$X$2+1/($X$2*AN$8*(AM$1017+1+AP1100/AO1100           )))/(1+($X$2*AP1100*AN$8)^2))),           V_rtHz(AO1100)/($X$2*AN$8*(AO1100*AM$1017+AO1100+AP1100)),V_rtHz(AP1100)*SQRT(Sum_Sq(AO1100*AN$8*$X$2*AM$1017,1))/($X$2*AN$8*(AO1100*AM$1017+AO1100+AP1100))))/SQRT(Sum_Sq(1/(1+$A1100)+$AC$2/$I$2-1/(1+(1+AP1100/AO1100)/AM$1017),$X$2/$I$2)),IF(AP1101&lt;0,"A",AM1101))</f>
        <v>2.0344741653925215E-5</v>
      </c>
      <c r="AO1100" s="13">
        <f t="shared" si="313"/>
        <v>17513.078534869077</v>
      </c>
      <c r="AP1100" s="12">
        <f t="shared" si="337"/>
        <v>1776866.8524443866</v>
      </c>
      <c r="AR1100" s="13">
        <f t="shared" si="314"/>
        <v>69887291.180198371</v>
      </c>
      <c r="AS1100" s="13">
        <f t="shared" si="315"/>
        <v>-1.319810081663195E-5</v>
      </c>
      <c r="AV1100" s="13"/>
      <c r="AW1100" s="13">
        <f t="shared" si="316"/>
        <v>39300511.936236553</v>
      </c>
      <c r="AX1100" s="13">
        <f t="shared" si="317"/>
        <v>-4.173986604340559E-5</v>
      </c>
      <c r="AZ1100" s="13"/>
      <c r="BA1100" s="13"/>
      <c r="BB1100" s="13">
        <f t="shared" si="318"/>
        <v>22100301.962882396</v>
      </c>
      <c r="BC1100" s="13">
        <f t="shared" si="319"/>
        <v>-1.320311271262926E-4</v>
      </c>
      <c r="BD1100" s="13"/>
      <c r="BE1100" s="13"/>
      <c r="BG1100" s="13">
        <f t="shared" si="320"/>
        <v>12427913.092914158</v>
      </c>
      <c r="BH1100" s="13">
        <f t="shared" si="321"/>
        <v>-4.1790035346404717E-4</v>
      </c>
      <c r="BI1100" s="13"/>
      <c r="BL1100" s="13">
        <f t="shared" si="322"/>
        <v>6988729.1180198397</v>
      </c>
      <c r="BM1100" s="13">
        <f t="shared" si="323"/>
        <v>-1.3253441826616432E-3</v>
      </c>
      <c r="BP1100" s="13"/>
      <c r="BQ1100" s="13">
        <f t="shared" si="324"/>
        <v>99.633300000000006</v>
      </c>
      <c r="BR1100" s="13">
        <f t="shared" si="325"/>
        <v>108.99</v>
      </c>
      <c r="BT1100" s="13"/>
      <c r="BU1100" s="13"/>
      <c r="BV1100" s="13">
        <f t="shared" si="326"/>
        <v>31.50681587988543</v>
      </c>
      <c r="BW1100" s="13">
        <f t="shared" si="327"/>
        <v>344.65664218175152</v>
      </c>
      <c r="CA1100" s="13">
        <f t="shared" si="328"/>
        <v>9.9633299999999991</v>
      </c>
      <c r="CB1100" s="13">
        <f t="shared" si="329"/>
        <v>1089.9000000000001</v>
      </c>
    </row>
    <row r="1101" spans="1:80" x14ac:dyDescent="0.3">
      <c r="A1101" s="13">
        <f t="shared" si="305"/>
        <v>3.3265955329400454E-5</v>
      </c>
      <c r="C1101" s="13" t="str">
        <f>IF(F1101&gt;0,SQRT(Sum_Sq($AI$2,V_rtHz($AH$2)/(1+1/$A1101),V_rtHz($AH$2*$A1101)/(1+$A1101),$AN$2*$AH$2/(1+1/$A1101),$AM$2*SQRT(Sum_Sq(F1101,1/($X$2*D$8*(1+C$1017+F1101/E1101))))/SQRT(Sum_Sq($X$2*F1101*D$8,1)),                   $AQ$2*SQRT(Sum_Sq($AH$2/(1+1/$A1101)+F1101*( 1/(C$1017+1+F1101/E1101)-1)/(1+($X$2*F1101*D$8)^2), (F1101^2*D$8*$X$2+1/($X$2*D$8*(C$1017+1+F1101/E1101           )))/(1+($X$2*F1101*D$8)^2))),           V_rtHz(E1101)/($X$2*D$8*(E1101*C$1017+E1101+F1101)),V_rtHz(F1101)*SQRT(Sum_Sq(E1101*D$8*$X$2*C$1017,1))/($X$2*D$8*(E1101*C$1017+E1101+F1101))))/SQRT(Sum_Sq(1/(1+$A1101)+$AC$2/$I$2-1/(1+(1+F1101/E1101)/C$1017),$X$2/$I$2)),IF(F1102&lt;0,"A",C1102))</f>
        <v>A</v>
      </c>
      <c r="E1101" s="13">
        <f t="shared" si="306"/>
        <v>-1</v>
      </c>
      <c r="F1101" s="12">
        <f t="shared" si="330"/>
        <v>-2</v>
      </c>
      <c r="H1101" s="13" t="str">
        <f>IF(K1101&gt;0,SQRT(Sum_Sq($AI$2,V_rtHz($AH$2)/(1+1/$A1101),V_rtHz($AH$2*$A1101)/(1+$A1101),$AN$2*$AH$2/(1+1/$A1101),$AM$2*SQRT(Sum_Sq(K1101,1/($X$2*I$8*(1+H$1017+K1101/J1101))))/SQRT(Sum_Sq($X$2*K1101*I$8,1)),                   $AQ$2*SQRT(Sum_Sq($AH$2/(1+1/$A1101)+K1101*( 1/(H$1017+1+K1101/J1101)-1)/(1+($X$2*K1101*I$8)^2), (K1101^2*I$8*$X$2+1/($X$2*I$8*(H$1017+1+K1101/J1101           )))/(1+($X$2*K1101*I$8)^2))),           V_rtHz(J1101)/($X$2*I$8*(J1101*H$1017+J1101+K1101)),V_rtHz(K1101)*SQRT(Sum_Sq(J1101*I$8*$X$2*H$1017,1))/($X$2*I$8*(J1101*H$1017+J1101+K1101))))/SQRT(Sum_Sq(1/(1+$A1101)+$AC$2/$I$2-1/(1+(1+K1101/J1101)/H$1017),$X$2/$I$2)),IF(K1102&lt;0,"A",H1102))</f>
        <v>A</v>
      </c>
      <c r="J1101" s="13">
        <f t="shared" si="307"/>
        <v>-1</v>
      </c>
      <c r="K1101" s="12">
        <f t="shared" si="331"/>
        <v>-2</v>
      </c>
      <c r="M1101" s="13" t="str">
        <f>IF(P1101&gt;0,SQRT(Sum_Sq($AI$2,V_rtHz($AH$2)/(1+1/$A1101),V_rtHz($AH$2*$A1101)/(1+$A1101),$AN$2*$AH$2/(1+1/$A1101),$AM$2*SQRT(Sum_Sq(P1101,1/($X$2*N$8*(1+M$1017+P1101/O1101))))/SQRT(Sum_Sq($X$2*P1101*N$8,1)),                   $AQ$2*SQRT(Sum_Sq($AH$2/(1+1/$A1101)+P1101*( 1/(M$1017+1+P1101/O1101)-1)/(1+($X$2*P1101*N$8)^2), (P1101^2*N$8*$X$2+1/($X$2*N$8*(M$1017+1+P1101/O1101           )))/(1+($X$2*P1101*N$8)^2))),           V_rtHz(O1101)/($X$2*N$8*(O1101*M$1017+O1101+P1101)),V_rtHz(P1101)*SQRT(Sum_Sq(O1101*N$8*$X$2*M$1017,1))/($X$2*N$8*(O1101*M$1017+O1101+P1101))))/SQRT(Sum_Sq(1/(1+$A1101)+$AC$2/$I$2-1/(1+(1+P1101/O1101)/M$1017),$X$2/$I$2)),IF(P1102&lt;0,"A",M1102))</f>
        <v>A</v>
      </c>
      <c r="O1101" s="13">
        <f t="shared" si="308"/>
        <v>-1</v>
      </c>
      <c r="P1101" s="12">
        <f t="shared" si="332"/>
        <v>-2</v>
      </c>
      <c r="R1101" s="13" t="str">
        <f>IF(U1101&gt;0,SQRT(Sum_Sq($AI$2,V_rtHz($AH$2)/(1+1/$A1101),V_rtHz($AH$2*$A1101)/(1+$A1101),$AN$2*$AH$2/(1+1/$A1101),$AM$2*SQRT(Sum_Sq(U1101,1/($X$2*S$8*(1+R$1017+U1101/T1101))))/SQRT(Sum_Sq($X$2*U1101*S$8,1)),                   $AQ$2*SQRT(Sum_Sq($AH$2/(1+1/$A1101)+U1101*( 1/(R$1017+1+U1101/T1101)-1)/(1+($X$2*U1101*S$8)^2), (U1101^2*S$8*$X$2+1/($X$2*S$8*(R$1017+1+U1101/T1101           )))/(1+($X$2*U1101*S$8)^2))),           V_rtHz(T1101)/($X$2*S$8*(T1101*R$1017+T1101+U1101)),V_rtHz(U1101)*SQRT(Sum_Sq(T1101*S$8*$X$2*R$1017,1))/($X$2*S$8*(T1101*R$1017+T1101+U1101))))/SQRT(Sum_Sq(1/(1+$A1101)+$AC$2/$I$2-1/(1+(1+U1101/T1101)/R$1017),$X$2/$I$2)),IF(U1102&lt;0,"A",R1102))</f>
        <v>A</v>
      </c>
      <c r="T1101" s="13">
        <f t="shared" si="309"/>
        <v>-1</v>
      </c>
      <c r="U1101" s="12">
        <f t="shared" si="333"/>
        <v>-2</v>
      </c>
      <c r="X1101" s="13" t="str">
        <f>IF(AA1101&gt;0,SQRT(Sum_Sq($AI$2,V_rtHz($AH$2)/(1+1/$A1101),V_rtHz($AH$2*$A1101)/(1+$A1101),$AN$2*$AH$2/(1+1/$A1101),$AM$2*SQRT(Sum_Sq(AA1101,1/($X$2*Y$8*(1+X$1017+AA1101/Z1101))))/SQRT(Sum_Sq($X$2*AA1101*Y$8,1)),                   $AQ$2*SQRT(Sum_Sq($AH$2/(1+1/$A1101)+AA1101*( 1/(X$1017+1+AA1101/Z1101)-1)/(1+($X$2*AA1101*Y$8)^2), (AA1101^2*Y$8*$X$2+1/($X$2*Y$8*(X$1017+1+AA1101/Z1101           )))/(1+($X$2*AA1101*Y$8)^2))),           V_rtHz(Z1101)/($X$2*Y$8*(Z1101*X$1017+Z1101+AA1101)),V_rtHz(AA1101)*SQRT(Sum_Sq(Z1101*Y$8*$X$2*X$1017,1))/($X$2*Y$8*(Z1101*X$1017+Z1101+AA1101))))/SQRT(Sum_Sq(1/(1+$A1101)+$AC$2/$I$2-1/(1+(1+AA1101/Z1101)/X$1017),$X$2/$I$2)),IF(AA1102&lt;0,"A",X1102))</f>
        <v>A</v>
      </c>
      <c r="Z1101" s="13">
        <f t="shared" si="310"/>
        <v>-1</v>
      </c>
      <c r="AA1101" s="12">
        <f t="shared" si="334"/>
        <v>-2</v>
      </c>
      <c r="AC1101" s="13">
        <f>IF(AF1101&gt;0,SQRT(Sum_Sq($AI$2,V_rtHz($AH$2)/(1+1/$A1101),V_rtHz($AH$2*$A1101)/(1+$A1101),$AN$2*$AH$2/(1+1/$A1101),$AM$2*SQRT(Sum_Sq(AF1101,1/($X$2*AD$8*(1+AC$1017+AF1101/AE1101))))/SQRT(Sum_Sq($X$2*AF1101*AD$8,1)),                   $AQ$2*SQRT(Sum_Sq($AH$2/(1+1/$A1101)+AF1101*( 1/(AC$1017+1+AF1101/AE1101)-1)/(1+($X$2*AF1101*AD$8)^2), (AF1101^2*AD$8*$X$2+1/($X$2*AD$8*(AC$1017+1+AF1101/AE1101           )))/(1+($X$2*AF1101*AD$8)^2))),           V_rtHz(AE1101)/($X$2*AD$8*(AE1101*AC$1017+AE1101+AF1101)),V_rtHz(AF1101)*SQRT(Sum_Sq(AE1101*AD$8*$X$2*AC$1017,1))/($X$2*AD$8*(AE1101*AC$1017+AE1101+AF1101))))/SQRT(Sum_Sq(1/(1+$A1101)+$AC$2/$I$2-1/(1+(1+AF1101/AE1101)/AC$1017),$X$2/$I$2)),IF(AF1102&lt;0,"A",AC1102))</f>
        <v>6.8908589973577865E-6</v>
      </c>
      <c r="AE1101" s="13">
        <f t="shared" si="311"/>
        <v>19438.378948980444</v>
      </c>
      <c r="AF1101" s="12">
        <f t="shared" si="335"/>
        <v>160087.46827366663</v>
      </c>
      <c r="AG1101" s="13"/>
      <c r="AH1101" s="13">
        <f>IF(AK1101&gt;0,SQRT(Sum_Sq($AI$2,V_rtHz($AH$2)/(1+1/$A1101),V_rtHz($AH$2*$A1101)/(1+$A1101),$AN$2*$AH$2/(1+1/$A1101),$AM$2*SQRT(Sum_Sq(AK1101,1/($X$2*AI$8*(1+AH$1017+AK1101/AJ1101))))/SQRT(Sum_Sq($X$2*AK1101*AI$8,1)),                   $AQ$2*SQRT(Sum_Sq($AH$2/(1+1/$A1101)+AK1101*( 1/(AH$1017+1+AK1101/AJ1101)-1)/(1+($X$2*AK1101*AI$8)^2), (AK1101^2*AI$8*$X$2+1/($X$2*AI$8*(AH$1017+1+AK1101/AJ1101           )))/(1+($X$2*AK1101*AI$8)^2))),           V_rtHz(AJ1101)/($X$2*AI$8*(AJ1101*AH$1017+AJ1101+AK1101)),V_rtHz(AK1101)*SQRT(Sum_Sq(AJ1101*AI$8*$X$2*AH$1017,1))/($X$2*AI$8*(AJ1101*AH$1017+AJ1101+AK1101))))/SQRT(Sum_Sq(1/(1+$A1101)+$AC$2/$I$2-1/(1+(1+AK1101/AJ1101)/AH$1017),$X$2/$I$2)),IF(AK1102&lt;0,"A",AH1102))</f>
        <v>1.1610253733736593E-5</v>
      </c>
      <c r="AI1101" s="13"/>
      <c r="AJ1101" s="13">
        <f t="shared" si="312"/>
        <v>17904.547197359803</v>
      </c>
      <c r="AK1101" s="12">
        <f t="shared" si="336"/>
        <v>549609.25663864694</v>
      </c>
      <c r="AM1101" s="13">
        <f>IF(AP1101&gt;0,SQRT(Sum_Sq($AI$2,V_rtHz($AH$2)/(1+1/$A1101),V_rtHz($AH$2*$A1101)/(1+$A1101),$AN$2*$AH$2/(1+1/$A1101),$AM$2*SQRT(Sum_Sq(AP1101,1/($X$2*AN$8*(1+AM$1017+AP1101/AO1101))))/SQRT(Sum_Sq($X$2*AP1101*AN$8,1)),                   $AQ$2*SQRT(Sum_Sq($AH$2/(1+1/$A1101)+AP1101*( 1/(AM$1017+1+AP1101/AO1101)-1)/(1+($X$2*AP1101*AN$8)^2), (AP1101^2*AN$8*$X$2+1/($X$2*AN$8*(AM$1017+1+AP1101/AO1101           )))/(1+($X$2*AP1101*AN$8)^2))),           V_rtHz(AO1101)/($X$2*AN$8*(AO1101*AM$1017+AO1101+AP1101)),V_rtHz(AP1101)*SQRT(Sum_Sq(AO1101*AN$8*$X$2*AM$1017,1))/($X$2*AN$8*(AO1101*AM$1017+AO1101+AP1101))))/SQRT(Sum_Sq(1/(1+$A1101)+$AC$2/$I$2-1/(1+(1+AP1101/AO1101)/AM$1017),$X$2/$I$2)),IF(AP1102&lt;0,"A",AM1102))</f>
        <v>2.0344200007823272E-5</v>
      </c>
      <c r="AO1101" s="13">
        <f t="shared" si="313"/>
        <v>17512.112141413807</v>
      </c>
      <c r="AP1101" s="12">
        <f t="shared" si="337"/>
        <v>1776964.9075780693</v>
      </c>
      <c r="AR1101" s="13">
        <f t="shared" si="314"/>
        <v>69887291.180198371</v>
      </c>
      <c r="AS1101" s="13">
        <f t="shared" si="315"/>
        <v>-1.3198108560631148E-5</v>
      </c>
      <c r="AV1101" s="13"/>
      <c r="AW1101" s="13">
        <f t="shared" si="316"/>
        <v>39300511.936236553</v>
      </c>
      <c r="AX1101" s="13">
        <f t="shared" si="317"/>
        <v>-4.1739943497622838E-5</v>
      </c>
      <c r="AZ1101" s="13"/>
      <c r="BA1101" s="13"/>
      <c r="BB1101" s="13">
        <f t="shared" si="318"/>
        <v>22100301.962882396</v>
      </c>
      <c r="BC1101" s="13">
        <f t="shared" si="319"/>
        <v>-1.3203190211856538E-4</v>
      </c>
      <c r="BD1101" s="13"/>
      <c r="BE1101" s="13"/>
      <c r="BG1101" s="13">
        <f t="shared" si="320"/>
        <v>12427913.092914158</v>
      </c>
      <c r="BH1101" s="13">
        <f t="shared" si="321"/>
        <v>-4.1790811764604805E-4</v>
      </c>
      <c r="BI1101" s="13"/>
      <c r="BL1101" s="13">
        <f t="shared" si="322"/>
        <v>6988729.1180198397</v>
      </c>
      <c r="BM1101" s="13">
        <f t="shared" si="323"/>
        <v>-1.3254222779987164E-3</v>
      </c>
      <c r="BP1101" s="13"/>
      <c r="BQ1101" s="13">
        <f t="shared" si="324"/>
        <v>99.633300000000006</v>
      </c>
      <c r="BR1101" s="13">
        <f t="shared" si="325"/>
        <v>108.98999999999998</v>
      </c>
      <c r="BT1101" s="13"/>
      <c r="BU1101" s="13"/>
      <c r="BV1101" s="13">
        <f t="shared" si="326"/>
        <v>31.50681587988543</v>
      </c>
      <c r="BW1101" s="13">
        <f t="shared" si="327"/>
        <v>344.65664218175152</v>
      </c>
      <c r="CA1101" s="13">
        <f t="shared" si="328"/>
        <v>9.9633299999999991</v>
      </c>
      <c r="CB1101" s="13">
        <f t="shared" si="329"/>
        <v>1089.9000000000001</v>
      </c>
    </row>
    <row r="1102" spans="1:80" x14ac:dyDescent="0.3">
      <c r="A1102" s="13">
        <f t="shared" si="305"/>
        <v>3.3728730865886894E-5</v>
      </c>
      <c r="C1102" s="13" t="str">
        <f>IF(F1102&gt;0,SQRT(Sum_Sq($AI$2,V_rtHz($AH$2)/(1+1/$A1102),V_rtHz($AH$2*$A1102)/(1+$A1102),$AN$2*$AH$2/(1+1/$A1102),$AM$2*SQRT(Sum_Sq(F1102,1/($X$2*D$8*(1+C$1017+F1102/E1102))))/SQRT(Sum_Sq($X$2*F1102*D$8,1)),                   $AQ$2*SQRT(Sum_Sq($AH$2/(1+1/$A1102)+F1102*( 1/(C$1017+1+F1102/E1102)-1)/(1+($X$2*F1102*D$8)^2), (F1102^2*D$8*$X$2+1/($X$2*D$8*(C$1017+1+F1102/E1102           )))/(1+($X$2*F1102*D$8)^2))),           V_rtHz(E1102)/($X$2*D$8*(E1102*C$1017+E1102+F1102)),V_rtHz(F1102)*SQRT(Sum_Sq(E1102*D$8*$X$2*C$1017,1))/($X$2*D$8*(E1102*C$1017+E1102+F1102))))/SQRT(Sum_Sq(1/(1+$A1102)+$AC$2/$I$2-1/(1+(1+F1102/E1102)/C$1017),$X$2/$I$2)),IF(F1103&lt;0,"A",C1103))</f>
        <v>A</v>
      </c>
      <c r="E1102" s="13">
        <f t="shared" si="306"/>
        <v>-1</v>
      </c>
      <c r="F1102" s="12">
        <f t="shared" si="330"/>
        <v>-2</v>
      </c>
      <c r="H1102" s="13" t="str">
        <f>IF(K1102&gt;0,SQRT(Sum_Sq($AI$2,V_rtHz($AH$2)/(1+1/$A1102),V_rtHz($AH$2*$A1102)/(1+$A1102),$AN$2*$AH$2/(1+1/$A1102),$AM$2*SQRT(Sum_Sq(K1102,1/($X$2*I$8*(1+H$1017+K1102/J1102))))/SQRT(Sum_Sq($X$2*K1102*I$8,1)),                   $AQ$2*SQRT(Sum_Sq($AH$2/(1+1/$A1102)+K1102*( 1/(H$1017+1+K1102/J1102)-1)/(1+($X$2*K1102*I$8)^2), (K1102^2*I$8*$X$2+1/($X$2*I$8*(H$1017+1+K1102/J1102           )))/(1+($X$2*K1102*I$8)^2))),           V_rtHz(J1102)/($X$2*I$8*(J1102*H$1017+J1102+K1102)),V_rtHz(K1102)*SQRT(Sum_Sq(J1102*I$8*$X$2*H$1017,1))/($X$2*I$8*(J1102*H$1017+J1102+K1102))))/SQRT(Sum_Sq(1/(1+$A1102)+$AC$2/$I$2-1/(1+(1+K1102/J1102)/H$1017),$X$2/$I$2)),IF(K1103&lt;0,"A",H1103))</f>
        <v>A</v>
      </c>
      <c r="J1102" s="13">
        <f t="shared" si="307"/>
        <v>-1</v>
      </c>
      <c r="K1102" s="12">
        <f t="shared" si="331"/>
        <v>-2</v>
      </c>
      <c r="M1102" s="13" t="str">
        <f>IF(P1102&gt;0,SQRT(Sum_Sq($AI$2,V_rtHz($AH$2)/(1+1/$A1102),V_rtHz($AH$2*$A1102)/(1+$A1102),$AN$2*$AH$2/(1+1/$A1102),$AM$2*SQRT(Sum_Sq(P1102,1/($X$2*N$8*(1+M$1017+P1102/O1102))))/SQRT(Sum_Sq($X$2*P1102*N$8,1)),                   $AQ$2*SQRT(Sum_Sq($AH$2/(1+1/$A1102)+P1102*( 1/(M$1017+1+P1102/O1102)-1)/(1+($X$2*P1102*N$8)^2), (P1102^2*N$8*$X$2+1/($X$2*N$8*(M$1017+1+P1102/O1102           )))/(1+($X$2*P1102*N$8)^2))),           V_rtHz(O1102)/($X$2*N$8*(O1102*M$1017+O1102+P1102)),V_rtHz(P1102)*SQRT(Sum_Sq(O1102*N$8*$X$2*M$1017,1))/($X$2*N$8*(O1102*M$1017+O1102+P1102))))/SQRT(Sum_Sq(1/(1+$A1102)+$AC$2/$I$2-1/(1+(1+P1102/O1102)/M$1017),$X$2/$I$2)),IF(P1103&lt;0,"A",M1103))</f>
        <v>A</v>
      </c>
      <c r="O1102" s="13">
        <f t="shared" si="308"/>
        <v>-1</v>
      </c>
      <c r="P1102" s="12">
        <f t="shared" si="332"/>
        <v>-2</v>
      </c>
      <c r="R1102" s="13" t="str">
        <f>IF(U1102&gt;0,SQRT(Sum_Sq($AI$2,V_rtHz($AH$2)/(1+1/$A1102),V_rtHz($AH$2*$A1102)/(1+$A1102),$AN$2*$AH$2/(1+1/$A1102),$AM$2*SQRT(Sum_Sq(U1102,1/($X$2*S$8*(1+R$1017+U1102/T1102))))/SQRT(Sum_Sq($X$2*U1102*S$8,1)),                   $AQ$2*SQRT(Sum_Sq($AH$2/(1+1/$A1102)+U1102*( 1/(R$1017+1+U1102/T1102)-1)/(1+($X$2*U1102*S$8)^2), (U1102^2*S$8*$X$2+1/($X$2*S$8*(R$1017+1+U1102/T1102           )))/(1+($X$2*U1102*S$8)^2))),           V_rtHz(T1102)/($X$2*S$8*(T1102*R$1017+T1102+U1102)),V_rtHz(U1102)*SQRT(Sum_Sq(T1102*S$8*$X$2*R$1017,1))/($X$2*S$8*(T1102*R$1017+T1102+U1102))))/SQRT(Sum_Sq(1/(1+$A1102)+$AC$2/$I$2-1/(1+(1+U1102/T1102)/R$1017),$X$2/$I$2)),IF(U1103&lt;0,"A",R1103))</f>
        <v>A</v>
      </c>
      <c r="T1102" s="13">
        <f t="shared" si="309"/>
        <v>-1</v>
      </c>
      <c r="U1102" s="12">
        <f t="shared" si="333"/>
        <v>-2</v>
      </c>
      <c r="X1102" s="13" t="str">
        <f>IF(AA1102&gt;0,SQRT(Sum_Sq($AI$2,V_rtHz($AH$2)/(1+1/$A1102),V_rtHz($AH$2*$A1102)/(1+$A1102),$AN$2*$AH$2/(1+1/$A1102),$AM$2*SQRT(Sum_Sq(AA1102,1/($X$2*Y$8*(1+X$1017+AA1102/Z1102))))/SQRT(Sum_Sq($X$2*AA1102*Y$8,1)),                   $AQ$2*SQRT(Sum_Sq($AH$2/(1+1/$A1102)+AA1102*( 1/(X$1017+1+AA1102/Z1102)-1)/(1+($X$2*AA1102*Y$8)^2), (AA1102^2*Y$8*$X$2+1/($X$2*Y$8*(X$1017+1+AA1102/Z1102           )))/(1+($X$2*AA1102*Y$8)^2))),           V_rtHz(Z1102)/($X$2*Y$8*(Z1102*X$1017+Z1102+AA1102)),V_rtHz(AA1102)*SQRT(Sum_Sq(Z1102*Y$8*$X$2*X$1017,1))/($X$2*Y$8*(Z1102*X$1017+Z1102+AA1102))))/SQRT(Sum_Sq(1/(1+$A1102)+$AC$2/$I$2-1/(1+(1+AA1102/Z1102)/X$1017),$X$2/$I$2)),IF(AA1103&lt;0,"A",X1103))</f>
        <v>A</v>
      </c>
      <c r="Z1102" s="13">
        <f t="shared" si="310"/>
        <v>-1</v>
      </c>
      <c r="AA1102" s="12">
        <f t="shared" si="334"/>
        <v>-2</v>
      </c>
      <c r="AC1102" s="13">
        <f>IF(AF1102&gt;0,SQRT(Sum_Sq($AI$2,V_rtHz($AH$2)/(1+1/$A1102),V_rtHz($AH$2*$A1102)/(1+$A1102),$AN$2*$AH$2/(1+1/$A1102),$AM$2*SQRT(Sum_Sq(AF1102,1/($X$2*AD$8*(1+AC$1017+AF1102/AE1102))))/SQRT(Sum_Sq($X$2*AF1102*AD$8,1)),                   $AQ$2*SQRT(Sum_Sq($AH$2/(1+1/$A1102)+AF1102*( 1/(AC$1017+1+AF1102/AE1102)-1)/(1+($X$2*AF1102*AD$8)^2), (AF1102^2*AD$8*$X$2+1/($X$2*AD$8*(AC$1017+1+AF1102/AE1102           )))/(1+($X$2*AF1102*AD$8)^2))),           V_rtHz(AE1102)/($X$2*AD$8*(AE1102*AC$1017+AE1102+AF1102)),V_rtHz(AF1102)*SQRT(Sum_Sq(AE1102*AD$8*$X$2*AC$1017,1))/($X$2*AD$8*(AE1102*AC$1017+AE1102+AF1102))))/SQRT(Sum_Sq(1/(1+$A1102)+$AC$2/$I$2-1/(1+(1+AF1102/AE1102)/AC$1017),$X$2/$I$2)),IF(AF1103&lt;0,"A",AC1103))</f>
        <v>6.8905904123891414E-6</v>
      </c>
      <c r="AE1102" s="13">
        <f t="shared" si="311"/>
        <v>19436.871510027493</v>
      </c>
      <c r="AF1102" s="12">
        <f t="shared" si="335"/>
        <v>160099.88395925835</v>
      </c>
      <c r="AG1102" s="13"/>
      <c r="AH1102" s="13">
        <f>IF(AK1102&gt;0,SQRT(Sum_Sq($AI$2,V_rtHz($AH$2)/(1+1/$A1102),V_rtHz($AH$2*$A1102)/(1+$A1102),$AN$2*$AH$2/(1+1/$A1102),$AM$2*SQRT(Sum_Sq(AK1102,1/($X$2*AI$8*(1+AH$1017+AK1102/AJ1102))))/SQRT(Sum_Sq($X$2*AK1102*AI$8,1)),                   $AQ$2*SQRT(Sum_Sq($AH$2/(1+1/$A1102)+AK1102*( 1/(AH$1017+1+AK1102/AJ1102)-1)/(1+($X$2*AK1102*AI$8)^2), (AK1102^2*AI$8*$X$2+1/($X$2*AI$8*(AH$1017+1+AK1102/AJ1102           )))/(1+($X$2*AK1102*AI$8)^2))),           V_rtHz(AJ1102)/($X$2*AI$8*(AJ1102*AH$1017+AJ1102+AK1102)),V_rtHz(AK1102)*SQRT(Sum_Sq(AJ1102*AI$8*$X$2*AH$1017,1))/($X$2*AI$8*(AJ1102*AH$1017+AJ1102+AK1102))))/SQRT(Sum_Sq(1/(1+$A1102)+$AC$2/$I$2-1/(1+(1+AK1102/AJ1102)/AH$1017),$X$2/$I$2)),IF(AK1103&lt;0,"A",AH1103))</f>
        <v>1.1609915363462573E-5</v>
      </c>
      <c r="AI1102" s="13"/>
      <c r="AJ1102" s="13">
        <f t="shared" si="312"/>
        <v>17903.475954604291</v>
      </c>
      <c r="AK1102" s="12">
        <f t="shared" si="336"/>
        <v>549642.14214847924</v>
      </c>
      <c r="AM1102" s="13">
        <f>IF(AP1102&gt;0,SQRT(Sum_Sq($AI$2,V_rtHz($AH$2)/(1+1/$A1102),V_rtHz($AH$2*$A1102)/(1+$A1102),$AN$2*$AH$2/(1+1/$A1102),$AM$2*SQRT(Sum_Sq(AP1102,1/($X$2*AN$8*(1+AM$1017+AP1102/AO1102))))/SQRT(Sum_Sq($X$2*AP1102*AN$8,1)),                   $AQ$2*SQRT(Sum_Sq($AH$2/(1+1/$A1102)+AP1102*( 1/(AM$1017+1+AP1102/AO1102)-1)/(1+($X$2*AP1102*AN$8)^2), (AP1102^2*AN$8*$X$2+1/($X$2*AN$8*(AM$1017+1+AP1102/AO1102           )))/(1+($X$2*AP1102*AN$8)^2))),           V_rtHz(AO1102)/($X$2*AN$8*(AO1102*AM$1017+AO1102+AP1102)),V_rtHz(AP1102)*SQRT(Sum_Sq(AO1102*AN$8*$X$2*AM$1017,1))/($X$2*AN$8*(AO1102*AM$1017+AO1102+AP1102))))/SQRT(Sum_Sq(1/(1+$A1102)+$AC$2/$I$2-1/(1+(1+AP1102/AO1102)/AM$1017),$X$2/$I$2)),IF(AP1103&lt;0,"A",AM1103))</f>
        <v>2.0343650935785381E-5</v>
      </c>
      <c r="AO1102" s="13">
        <f t="shared" si="313"/>
        <v>17511.132522470129</v>
      </c>
      <c r="AP1102" s="12">
        <f t="shared" si="337"/>
        <v>1777064.315682227</v>
      </c>
      <c r="AR1102" s="13">
        <f t="shared" si="314"/>
        <v>69887291.180198371</v>
      </c>
      <c r="AS1102" s="13">
        <f t="shared" si="315"/>
        <v>-1.3198116412369385E-5</v>
      </c>
      <c r="AV1102" s="13"/>
      <c r="AW1102" s="13">
        <f t="shared" si="316"/>
        <v>39300511.936236553</v>
      </c>
      <c r="AX1102" s="13">
        <f t="shared" si="317"/>
        <v>-4.1740022029629067E-5</v>
      </c>
      <c r="AZ1102" s="13"/>
      <c r="BA1102" s="13"/>
      <c r="BB1102" s="13">
        <f t="shared" si="318"/>
        <v>22100301.962882396</v>
      </c>
      <c r="BC1102" s="13">
        <f t="shared" si="319"/>
        <v>-1.3203268790134344E-4</v>
      </c>
      <c r="BD1102" s="13"/>
      <c r="BE1102" s="13"/>
      <c r="BG1102" s="13">
        <f t="shared" si="320"/>
        <v>12427913.092914158</v>
      </c>
      <c r="BH1102" s="13">
        <f t="shared" si="321"/>
        <v>-4.1791599013313519E-4</v>
      </c>
      <c r="BI1102" s="13"/>
      <c r="BL1102" s="13">
        <f t="shared" si="322"/>
        <v>6988729.1180198397</v>
      </c>
      <c r="BM1102" s="13">
        <f t="shared" si="323"/>
        <v>-1.3255014691471181E-3</v>
      </c>
      <c r="BP1102" s="13"/>
      <c r="BQ1102" s="13">
        <f t="shared" si="324"/>
        <v>99.633300000000006</v>
      </c>
      <c r="BR1102" s="13">
        <f t="shared" si="325"/>
        <v>108.98999999999998</v>
      </c>
      <c r="BT1102" s="13"/>
      <c r="BU1102" s="13"/>
      <c r="BV1102" s="13">
        <f t="shared" si="326"/>
        <v>31.50681587988543</v>
      </c>
      <c r="BW1102" s="13">
        <f t="shared" si="327"/>
        <v>344.65664218175158</v>
      </c>
      <c r="CA1102" s="13">
        <f t="shared" si="328"/>
        <v>9.9633299999999974</v>
      </c>
      <c r="CB1102" s="13">
        <f t="shared" si="329"/>
        <v>1089.9000000000001</v>
      </c>
    </row>
    <row r="1103" spans="1:80" x14ac:dyDescent="0.3">
      <c r="A1103" s="13">
        <f t="shared" si="305"/>
        <v>3.4197944251370885E-5</v>
      </c>
      <c r="C1103" s="13" t="str">
        <f>IF(F1103&gt;0,SQRT(Sum_Sq($AI$2,V_rtHz($AH$2)/(1+1/$A1103),V_rtHz($AH$2*$A1103)/(1+$A1103),$AN$2*$AH$2/(1+1/$A1103),$AM$2*SQRT(Sum_Sq(F1103,1/($X$2*D$8*(1+C$1017+F1103/E1103))))/SQRT(Sum_Sq($X$2*F1103*D$8,1)),                   $AQ$2*SQRT(Sum_Sq($AH$2/(1+1/$A1103)+F1103*( 1/(C$1017+1+F1103/E1103)-1)/(1+($X$2*F1103*D$8)^2), (F1103^2*D$8*$X$2+1/($X$2*D$8*(C$1017+1+F1103/E1103           )))/(1+($X$2*F1103*D$8)^2))),           V_rtHz(E1103)/($X$2*D$8*(E1103*C$1017+E1103+F1103)),V_rtHz(F1103)*SQRT(Sum_Sq(E1103*D$8*$X$2*C$1017,1))/($X$2*D$8*(E1103*C$1017+E1103+F1103))))/SQRT(Sum_Sq(1/(1+$A1103)+$AC$2/$I$2-1/(1+(1+F1103/E1103)/C$1017),$X$2/$I$2)),IF(F1104&lt;0,"A",C1104))</f>
        <v>A</v>
      </c>
      <c r="E1103" s="13">
        <f t="shared" si="306"/>
        <v>-1</v>
      </c>
      <c r="F1103" s="12">
        <f t="shared" si="330"/>
        <v>-2</v>
      </c>
      <c r="H1103" s="13" t="str">
        <f>IF(K1103&gt;0,SQRT(Sum_Sq($AI$2,V_rtHz($AH$2)/(1+1/$A1103),V_rtHz($AH$2*$A1103)/(1+$A1103),$AN$2*$AH$2/(1+1/$A1103),$AM$2*SQRT(Sum_Sq(K1103,1/($X$2*I$8*(1+H$1017+K1103/J1103))))/SQRT(Sum_Sq($X$2*K1103*I$8,1)),                   $AQ$2*SQRT(Sum_Sq($AH$2/(1+1/$A1103)+K1103*( 1/(H$1017+1+K1103/J1103)-1)/(1+($X$2*K1103*I$8)^2), (K1103^2*I$8*$X$2+1/($X$2*I$8*(H$1017+1+K1103/J1103           )))/(1+($X$2*K1103*I$8)^2))),           V_rtHz(J1103)/($X$2*I$8*(J1103*H$1017+J1103+K1103)),V_rtHz(K1103)*SQRT(Sum_Sq(J1103*I$8*$X$2*H$1017,1))/($X$2*I$8*(J1103*H$1017+J1103+K1103))))/SQRT(Sum_Sq(1/(1+$A1103)+$AC$2/$I$2-1/(1+(1+K1103/J1103)/H$1017),$X$2/$I$2)),IF(K1104&lt;0,"A",H1104))</f>
        <v>A</v>
      </c>
      <c r="J1103" s="13">
        <f t="shared" si="307"/>
        <v>-1</v>
      </c>
      <c r="K1103" s="12">
        <f t="shared" si="331"/>
        <v>-2</v>
      </c>
      <c r="M1103" s="13" t="str">
        <f>IF(P1103&gt;0,SQRT(Sum_Sq($AI$2,V_rtHz($AH$2)/(1+1/$A1103),V_rtHz($AH$2*$A1103)/(1+$A1103),$AN$2*$AH$2/(1+1/$A1103),$AM$2*SQRT(Sum_Sq(P1103,1/($X$2*N$8*(1+M$1017+P1103/O1103))))/SQRT(Sum_Sq($X$2*P1103*N$8,1)),                   $AQ$2*SQRT(Sum_Sq($AH$2/(1+1/$A1103)+P1103*( 1/(M$1017+1+P1103/O1103)-1)/(1+($X$2*P1103*N$8)^2), (P1103^2*N$8*$X$2+1/($X$2*N$8*(M$1017+1+P1103/O1103           )))/(1+($X$2*P1103*N$8)^2))),           V_rtHz(O1103)/($X$2*N$8*(O1103*M$1017+O1103+P1103)),V_rtHz(P1103)*SQRT(Sum_Sq(O1103*N$8*$X$2*M$1017,1))/($X$2*N$8*(O1103*M$1017+O1103+P1103))))/SQRT(Sum_Sq(1/(1+$A1103)+$AC$2/$I$2-1/(1+(1+P1103/O1103)/M$1017),$X$2/$I$2)),IF(P1104&lt;0,"A",M1104))</f>
        <v>A</v>
      </c>
      <c r="O1103" s="13">
        <f t="shared" si="308"/>
        <v>-1</v>
      </c>
      <c r="P1103" s="12">
        <f t="shared" si="332"/>
        <v>-2</v>
      </c>
      <c r="R1103" s="13" t="str">
        <f>IF(U1103&gt;0,SQRT(Sum_Sq($AI$2,V_rtHz($AH$2)/(1+1/$A1103),V_rtHz($AH$2*$A1103)/(1+$A1103),$AN$2*$AH$2/(1+1/$A1103),$AM$2*SQRT(Sum_Sq(U1103,1/($X$2*S$8*(1+R$1017+U1103/T1103))))/SQRT(Sum_Sq($X$2*U1103*S$8,1)),                   $AQ$2*SQRT(Sum_Sq($AH$2/(1+1/$A1103)+U1103*( 1/(R$1017+1+U1103/T1103)-1)/(1+($X$2*U1103*S$8)^2), (U1103^2*S$8*$X$2+1/($X$2*S$8*(R$1017+1+U1103/T1103           )))/(1+($X$2*U1103*S$8)^2))),           V_rtHz(T1103)/($X$2*S$8*(T1103*R$1017+T1103+U1103)),V_rtHz(U1103)*SQRT(Sum_Sq(T1103*S$8*$X$2*R$1017,1))/($X$2*S$8*(T1103*R$1017+T1103+U1103))))/SQRT(Sum_Sq(1/(1+$A1103)+$AC$2/$I$2-1/(1+(1+U1103/T1103)/R$1017),$X$2/$I$2)),IF(U1104&lt;0,"A",R1104))</f>
        <v>A</v>
      </c>
      <c r="T1103" s="13">
        <f t="shared" si="309"/>
        <v>-1</v>
      </c>
      <c r="U1103" s="12">
        <f t="shared" si="333"/>
        <v>-2</v>
      </c>
      <c r="X1103" s="13" t="str">
        <f>IF(AA1103&gt;0,SQRT(Sum_Sq($AI$2,V_rtHz($AH$2)/(1+1/$A1103),V_rtHz($AH$2*$A1103)/(1+$A1103),$AN$2*$AH$2/(1+1/$A1103),$AM$2*SQRT(Sum_Sq(AA1103,1/($X$2*Y$8*(1+X$1017+AA1103/Z1103))))/SQRT(Sum_Sq($X$2*AA1103*Y$8,1)),                   $AQ$2*SQRT(Sum_Sq($AH$2/(1+1/$A1103)+AA1103*( 1/(X$1017+1+AA1103/Z1103)-1)/(1+($X$2*AA1103*Y$8)^2), (AA1103^2*Y$8*$X$2+1/($X$2*Y$8*(X$1017+1+AA1103/Z1103           )))/(1+($X$2*AA1103*Y$8)^2))),           V_rtHz(Z1103)/($X$2*Y$8*(Z1103*X$1017+Z1103+AA1103)),V_rtHz(AA1103)*SQRT(Sum_Sq(Z1103*Y$8*$X$2*X$1017,1))/($X$2*Y$8*(Z1103*X$1017+Z1103+AA1103))))/SQRT(Sum_Sq(1/(1+$A1103)+$AC$2/$I$2-1/(1+(1+AA1103/Z1103)/X$1017),$X$2/$I$2)),IF(AA1104&lt;0,"A",X1104))</f>
        <v>A</v>
      </c>
      <c r="Z1103" s="13">
        <f t="shared" si="310"/>
        <v>-1</v>
      </c>
      <c r="AA1103" s="12">
        <f t="shared" si="334"/>
        <v>-2</v>
      </c>
      <c r="AC1103" s="13">
        <f>IF(AF1103&gt;0,SQRT(Sum_Sq($AI$2,V_rtHz($AH$2)/(1+1/$A1103),V_rtHz($AH$2*$A1103)/(1+$A1103),$AN$2*$AH$2/(1+1/$A1103),$AM$2*SQRT(Sum_Sq(AF1103,1/($X$2*AD$8*(1+AC$1017+AF1103/AE1103))))/SQRT(Sum_Sq($X$2*AF1103*AD$8,1)),                   $AQ$2*SQRT(Sum_Sq($AH$2/(1+1/$A1103)+AF1103*( 1/(AC$1017+1+AF1103/AE1103)-1)/(1+($X$2*AF1103*AD$8)^2), (AF1103^2*AD$8*$X$2+1/($X$2*AD$8*(AC$1017+1+AF1103/AE1103           )))/(1+($X$2*AF1103*AD$8)^2))),           V_rtHz(AE1103)/($X$2*AD$8*(AE1103*AC$1017+AE1103+AF1103)),V_rtHz(AF1103)*SQRT(Sum_Sq(AE1103*AD$8*$X$2*AC$1017,1))/($X$2*AD$8*(AE1103*AC$1017+AE1103+AF1103))))/SQRT(Sum_Sq(1/(1+$A1103)+$AC$2/$I$2-1/(1+(1+AF1103/AE1103)/AC$1017),$X$2/$I$2)),IF(AF1104&lt;0,"A",AC1104))</f>
        <v>6.8903181730833968E-6</v>
      </c>
      <c r="AE1103" s="13">
        <f t="shared" si="311"/>
        <v>19435.343609236392</v>
      </c>
      <c r="AF1103" s="12">
        <f t="shared" si="335"/>
        <v>160112.47013958401</v>
      </c>
      <c r="AG1103" s="13"/>
      <c r="AH1103" s="13">
        <f>IF(AK1103&gt;0,SQRT(Sum_Sq($AI$2,V_rtHz($AH$2)/(1+1/$A1103),V_rtHz($AH$2*$A1103)/(1+$A1103),$AN$2*$AH$2/(1+1/$A1103),$AM$2*SQRT(Sum_Sq(AK1103,1/($X$2*AI$8*(1+AH$1017+AK1103/AJ1103))))/SQRT(Sum_Sq($X$2*AK1103*AI$8,1)),                   $AQ$2*SQRT(Sum_Sq($AH$2/(1+1/$A1103)+AK1103*( 1/(AH$1017+1+AK1103/AJ1103)-1)/(1+($X$2*AK1103*AI$8)^2), (AK1103^2*AI$8*$X$2+1/($X$2*AI$8*(AH$1017+1+AK1103/AJ1103           )))/(1+($X$2*AK1103*AI$8)^2))),           V_rtHz(AJ1103)/($X$2*AI$8*(AJ1103*AH$1017+AJ1103+AK1103)),V_rtHz(AK1103)*SQRT(Sum_Sq(AJ1103*AI$8*$X$2*AH$1017,1))/($X$2*AI$8*(AJ1103*AH$1017+AJ1103+AK1103))))/SQRT(Sum_Sq(1/(1+$A1103)+$AC$2/$I$2-1/(1+(1+AK1103/AJ1103)/AH$1017),$X$2/$I$2)),IF(AK1104&lt;0,"A",AH1104))</f>
        <v>1.1609572361009347E-5</v>
      </c>
      <c r="AI1103" s="13"/>
      <c r="AJ1103" s="13">
        <f t="shared" si="312"/>
        <v>17902.390074892701</v>
      </c>
      <c r="AK1103" s="12">
        <f t="shared" si="336"/>
        <v>549675.48100705037</v>
      </c>
      <c r="AM1103" s="13">
        <f>IF(AP1103&gt;0,SQRT(Sum_Sq($AI$2,V_rtHz($AH$2)/(1+1/$A1103),V_rtHz($AH$2*$A1103)/(1+$A1103),$AN$2*$AH$2/(1+1/$A1103),$AM$2*SQRT(Sum_Sq(AP1103,1/($X$2*AN$8*(1+AM$1017+AP1103/AO1103))))/SQRT(Sum_Sq($X$2*AP1103*AN$8,1)),                   $AQ$2*SQRT(Sum_Sq($AH$2/(1+1/$A1103)+AP1103*( 1/(AM$1017+1+AP1103/AO1103)-1)/(1+($X$2*AP1103*AN$8)^2), (AP1103^2*AN$8*$X$2+1/($X$2*AN$8*(AM$1017+1+AP1103/AO1103           )))/(1+($X$2*AP1103*AN$8)^2))),           V_rtHz(AO1103)/($X$2*AN$8*(AO1103*AM$1017+AO1103+AP1103)),V_rtHz(AP1103)*SQRT(Sum_Sq(AO1103*AN$8*$X$2*AM$1017,1))/($X$2*AN$8*(AO1103*AM$1017+AO1103+AP1103))))/SQRT(Sum_Sq(1/(1+$A1103)+$AC$2/$I$2-1/(1+(1+AP1103/AO1103)/AM$1017),$X$2/$I$2)),IF(AP1104&lt;0,"A",AM1104))</f>
        <v>2.0343094337520615E-5</v>
      </c>
      <c r="AO1103" s="13">
        <f t="shared" si="313"/>
        <v>17510.139500076912</v>
      </c>
      <c r="AP1103" s="12">
        <f t="shared" si="337"/>
        <v>1777165.0952710845</v>
      </c>
      <c r="AR1103" s="13">
        <f t="shared" si="314"/>
        <v>69887291.180198371</v>
      </c>
      <c r="AS1103" s="13">
        <f t="shared" si="315"/>
        <v>-1.3198124373345718E-5</v>
      </c>
      <c r="AV1103" s="13"/>
      <c r="AW1103" s="13">
        <f t="shared" si="316"/>
        <v>39300511.936236553</v>
      </c>
      <c r="AX1103" s="13">
        <f t="shared" si="317"/>
        <v>-4.1740101654426017E-5</v>
      </c>
      <c r="AZ1103" s="13"/>
      <c r="BA1103" s="13"/>
      <c r="BB1103" s="13">
        <f t="shared" si="318"/>
        <v>22100301.962882396</v>
      </c>
      <c r="BC1103" s="13">
        <f t="shared" si="319"/>
        <v>-1.3203348462499813E-4</v>
      </c>
      <c r="BD1103" s="13"/>
      <c r="BE1103" s="13"/>
      <c r="BG1103" s="13">
        <f t="shared" si="320"/>
        <v>12427913.092914158</v>
      </c>
      <c r="BH1103" s="13">
        <f t="shared" si="321"/>
        <v>-4.1792397244025192E-4</v>
      </c>
      <c r="BI1103" s="13"/>
      <c r="BL1103" s="13">
        <f t="shared" si="322"/>
        <v>6988729.1180198397</v>
      </c>
      <c r="BM1103" s="13">
        <f t="shared" si="323"/>
        <v>-1.3255817716161017E-3</v>
      </c>
      <c r="BP1103" s="13"/>
      <c r="BQ1103" s="13">
        <f t="shared" si="324"/>
        <v>99.633300000000006</v>
      </c>
      <c r="BR1103" s="13">
        <f t="shared" si="325"/>
        <v>108.99000000000002</v>
      </c>
      <c r="BT1103" s="13"/>
      <c r="BU1103" s="13"/>
      <c r="BV1103" s="13">
        <f t="shared" si="326"/>
        <v>31.506815879885437</v>
      </c>
      <c r="BW1103" s="13">
        <f t="shared" si="327"/>
        <v>344.65664218175147</v>
      </c>
      <c r="CA1103" s="13">
        <f t="shared" si="328"/>
        <v>9.9633299999999991</v>
      </c>
      <c r="CB1103" s="13">
        <f t="shared" si="329"/>
        <v>1089.8999999999999</v>
      </c>
    </row>
    <row r="1104" spans="1:80" x14ac:dyDescent="0.3">
      <c r="A1104" s="13">
        <f t="shared" si="305"/>
        <v>3.4673685045253168E-5</v>
      </c>
      <c r="C1104" s="13" t="str">
        <f>IF(F1104&gt;0,SQRT(Sum_Sq($AI$2,V_rtHz($AH$2)/(1+1/$A1104),V_rtHz($AH$2*$A1104)/(1+$A1104),$AN$2*$AH$2/(1+1/$A1104),$AM$2*SQRT(Sum_Sq(F1104,1/($X$2*D$8*(1+C$1017+F1104/E1104))))/SQRT(Sum_Sq($X$2*F1104*D$8,1)),                   $AQ$2*SQRT(Sum_Sq($AH$2/(1+1/$A1104)+F1104*( 1/(C$1017+1+F1104/E1104)-1)/(1+($X$2*F1104*D$8)^2), (F1104^2*D$8*$X$2+1/($X$2*D$8*(C$1017+1+F1104/E1104           )))/(1+($X$2*F1104*D$8)^2))),           V_rtHz(E1104)/($X$2*D$8*(E1104*C$1017+E1104+F1104)),V_rtHz(F1104)*SQRT(Sum_Sq(E1104*D$8*$X$2*C$1017,1))/($X$2*D$8*(E1104*C$1017+E1104+F1104))))/SQRT(Sum_Sq(1/(1+$A1104)+$AC$2/$I$2-1/(1+(1+F1104/E1104)/C$1017),$X$2/$I$2)),IF(F1105&lt;0,"A",C1105))</f>
        <v>A</v>
      </c>
      <c r="E1104" s="13">
        <f t="shared" si="306"/>
        <v>-1</v>
      </c>
      <c r="F1104" s="12">
        <f t="shared" si="330"/>
        <v>-2</v>
      </c>
      <c r="H1104" s="13" t="str">
        <f>IF(K1104&gt;0,SQRT(Sum_Sq($AI$2,V_rtHz($AH$2)/(1+1/$A1104),V_rtHz($AH$2*$A1104)/(1+$A1104),$AN$2*$AH$2/(1+1/$A1104),$AM$2*SQRT(Sum_Sq(K1104,1/($X$2*I$8*(1+H$1017+K1104/J1104))))/SQRT(Sum_Sq($X$2*K1104*I$8,1)),                   $AQ$2*SQRT(Sum_Sq($AH$2/(1+1/$A1104)+K1104*( 1/(H$1017+1+K1104/J1104)-1)/(1+($X$2*K1104*I$8)^2), (K1104^2*I$8*$X$2+1/($X$2*I$8*(H$1017+1+K1104/J1104           )))/(1+($X$2*K1104*I$8)^2))),           V_rtHz(J1104)/($X$2*I$8*(J1104*H$1017+J1104+K1104)),V_rtHz(K1104)*SQRT(Sum_Sq(J1104*I$8*$X$2*H$1017,1))/($X$2*I$8*(J1104*H$1017+J1104+K1104))))/SQRT(Sum_Sq(1/(1+$A1104)+$AC$2/$I$2-1/(1+(1+K1104/J1104)/H$1017),$X$2/$I$2)),IF(K1105&lt;0,"A",H1105))</f>
        <v>A</v>
      </c>
      <c r="J1104" s="13">
        <f t="shared" si="307"/>
        <v>-1</v>
      </c>
      <c r="K1104" s="12">
        <f t="shared" si="331"/>
        <v>-2</v>
      </c>
      <c r="M1104" s="13" t="str">
        <f>IF(P1104&gt;0,SQRT(Sum_Sq($AI$2,V_rtHz($AH$2)/(1+1/$A1104),V_rtHz($AH$2*$A1104)/(1+$A1104),$AN$2*$AH$2/(1+1/$A1104),$AM$2*SQRT(Sum_Sq(P1104,1/($X$2*N$8*(1+M$1017+P1104/O1104))))/SQRT(Sum_Sq($X$2*P1104*N$8,1)),                   $AQ$2*SQRT(Sum_Sq($AH$2/(1+1/$A1104)+P1104*( 1/(M$1017+1+P1104/O1104)-1)/(1+($X$2*P1104*N$8)^2), (P1104^2*N$8*$X$2+1/($X$2*N$8*(M$1017+1+P1104/O1104           )))/(1+($X$2*P1104*N$8)^2))),           V_rtHz(O1104)/($X$2*N$8*(O1104*M$1017+O1104+P1104)),V_rtHz(P1104)*SQRT(Sum_Sq(O1104*N$8*$X$2*M$1017,1))/($X$2*N$8*(O1104*M$1017+O1104+P1104))))/SQRT(Sum_Sq(1/(1+$A1104)+$AC$2/$I$2-1/(1+(1+P1104/O1104)/M$1017),$X$2/$I$2)),IF(P1105&lt;0,"A",M1105))</f>
        <v>A</v>
      </c>
      <c r="O1104" s="13">
        <f t="shared" si="308"/>
        <v>-1</v>
      </c>
      <c r="P1104" s="12">
        <f t="shared" si="332"/>
        <v>-2</v>
      </c>
      <c r="R1104" s="13" t="str">
        <f>IF(U1104&gt;0,SQRT(Sum_Sq($AI$2,V_rtHz($AH$2)/(1+1/$A1104),V_rtHz($AH$2*$A1104)/(1+$A1104),$AN$2*$AH$2/(1+1/$A1104),$AM$2*SQRT(Sum_Sq(U1104,1/($X$2*S$8*(1+R$1017+U1104/T1104))))/SQRT(Sum_Sq($X$2*U1104*S$8,1)),                   $AQ$2*SQRT(Sum_Sq($AH$2/(1+1/$A1104)+U1104*( 1/(R$1017+1+U1104/T1104)-1)/(1+($X$2*U1104*S$8)^2), (U1104^2*S$8*$X$2+1/($X$2*S$8*(R$1017+1+U1104/T1104           )))/(1+($X$2*U1104*S$8)^2))),           V_rtHz(T1104)/($X$2*S$8*(T1104*R$1017+T1104+U1104)),V_rtHz(U1104)*SQRT(Sum_Sq(T1104*S$8*$X$2*R$1017,1))/($X$2*S$8*(T1104*R$1017+T1104+U1104))))/SQRT(Sum_Sq(1/(1+$A1104)+$AC$2/$I$2-1/(1+(1+U1104/T1104)/R$1017),$X$2/$I$2)),IF(U1105&lt;0,"A",R1105))</f>
        <v>A</v>
      </c>
      <c r="T1104" s="13">
        <f t="shared" si="309"/>
        <v>-1</v>
      </c>
      <c r="U1104" s="12">
        <f t="shared" si="333"/>
        <v>-2</v>
      </c>
      <c r="X1104" s="13" t="str">
        <f>IF(AA1104&gt;0,SQRT(Sum_Sq($AI$2,V_rtHz($AH$2)/(1+1/$A1104),V_rtHz($AH$2*$A1104)/(1+$A1104),$AN$2*$AH$2/(1+1/$A1104),$AM$2*SQRT(Sum_Sq(AA1104,1/($X$2*Y$8*(1+X$1017+AA1104/Z1104))))/SQRT(Sum_Sq($X$2*AA1104*Y$8,1)),                   $AQ$2*SQRT(Sum_Sq($AH$2/(1+1/$A1104)+AA1104*( 1/(X$1017+1+AA1104/Z1104)-1)/(1+($X$2*AA1104*Y$8)^2), (AA1104^2*Y$8*$X$2+1/($X$2*Y$8*(X$1017+1+AA1104/Z1104           )))/(1+($X$2*AA1104*Y$8)^2))),           V_rtHz(Z1104)/($X$2*Y$8*(Z1104*X$1017+Z1104+AA1104)),V_rtHz(AA1104)*SQRT(Sum_Sq(Z1104*Y$8*$X$2*X$1017,1))/($X$2*Y$8*(Z1104*X$1017+Z1104+AA1104))))/SQRT(Sum_Sq(1/(1+$A1104)+$AC$2/$I$2-1/(1+(1+AA1104/Z1104)/X$1017),$X$2/$I$2)),IF(AA1105&lt;0,"A",X1105))</f>
        <v>A</v>
      </c>
      <c r="Z1104" s="13">
        <f t="shared" si="310"/>
        <v>-1</v>
      </c>
      <c r="AA1104" s="12">
        <f t="shared" si="334"/>
        <v>-2</v>
      </c>
      <c r="AC1104" s="13">
        <f>IF(AF1104&gt;0,SQRT(Sum_Sq($AI$2,V_rtHz($AH$2)/(1+1/$A1104),V_rtHz($AH$2*$A1104)/(1+$A1104),$AN$2*$AH$2/(1+1/$A1104),$AM$2*SQRT(Sum_Sq(AF1104,1/($X$2*AD$8*(1+AC$1017+AF1104/AE1104))))/SQRT(Sum_Sq($X$2*AF1104*AD$8,1)),                   $AQ$2*SQRT(Sum_Sq($AH$2/(1+1/$A1104)+AF1104*( 1/(AC$1017+1+AF1104/AE1104)-1)/(1+($X$2*AF1104*AD$8)^2), (AF1104^2*AD$8*$X$2+1/($X$2*AD$8*(AC$1017+1+AF1104/AE1104           )))/(1+($X$2*AF1104*AD$8)^2))),           V_rtHz(AE1104)/($X$2*AD$8*(AE1104*AC$1017+AE1104+AF1104)),V_rtHz(AF1104)*SQRT(Sum_Sq(AE1104*AD$8*$X$2*AC$1017,1))/($X$2*AD$8*(AE1104*AC$1017+AE1104+AF1104))))/SQRT(Sum_Sq(1/(1+$A1104)+$AC$2/$I$2-1/(1+(1+AF1104/AE1104)/AC$1017),$X$2/$I$2)),IF(AF1105&lt;0,"A",AC1105))</f>
        <v>6.8900422308507787E-6</v>
      </c>
      <c r="AE1104" s="13">
        <f t="shared" si="311"/>
        <v>19433.794975870311</v>
      </c>
      <c r="AF1104" s="12">
        <f t="shared" si="335"/>
        <v>160125.22912535552</v>
      </c>
      <c r="AG1104" s="13"/>
      <c r="AH1104" s="13">
        <f>IF(AK1104&gt;0,SQRT(Sum_Sq($AI$2,V_rtHz($AH$2)/(1+1/$A1104),V_rtHz($AH$2*$A1104)/(1+$A1104),$AN$2*$AH$2/(1+1/$A1104),$AM$2*SQRT(Sum_Sq(AK1104,1/($X$2*AI$8*(1+AH$1017+AK1104/AJ1104))))/SQRT(Sum_Sq($X$2*AK1104*AI$8,1)),                   $AQ$2*SQRT(Sum_Sq($AH$2/(1+1/$A1104)+AK1104*( 1/(AH$1017+1+AK1104/AJ1104)-1)/(1+($X$2*AK1104*AI$8)^2), (AK1104^2*AI$8*$X$2+1/($X$2*AI$8*(AH$1017+1+AK1104/AJ1104           )))/(1+($X$2*AK1104*AI$8)^2))),           V_rtHz(AJ1104)/($X$2*AI$8*(AJ1104*AH$1017+AJ1104+AK1104)),V_rtHz(AK1104)*SQRT(Sum_Sq(AJ1104*AI$8*$X$2*AH$1017,1))/($X$2*AI$8*(AJ1104*AH$1017+AJ1104+AK1104))))/SQRT(Sum_Sq(1/(1+$A1104)+$AC$2/$I$2-1/(1+(1+AK1104/AJ1104)/AH$1017),$X$2/$I$2)),IF(AK1105&lt;0,"A",AH1105))</f>
        <v>1.1609224664004556E-5</v>
      </c>
      <c r="AI1104" s="13"/>
      <c r="AJ1104" s="13">
        <f t="shared" si="312"/>
        <v>17901.28936191677</v>
      </c>
      <c r="AK1104" s="12">
        <f t="shared" si="336"/>
        <v>549709.27940683404</v>
      </c>
      <c r="AM1104" s="13">
        <f>IF(AP1104&gt;0,SQRT(Sum_Sq($AI$2,V_rtHz($AH$2)/(1+1/$A1104),V_rtHz($AH$2*$A1104)/(1+$A1104),$AN$2*$AH$2/(1+1/$A1104),$AM$2*SQRT(Sum_Sq(AP1104,1/($X$2*AN$8*(1+AM$1017+AP1104/AO1104))))/SQRT(Sum_Sq($X$2*AP1104*AN$8,1)),                   $AQ$2*SQRT(Sum_Sq($AH$2/(1+1/$A1104)+AP1104*( 1/(AM$1017+1+AP1104/AO1104)-1)/(1+($X$2*AP1104*AN$8)^2), (AP1104^2*AN$8*$X$2+1/($X$2*AN$8*(AM$1017+1+AP1104/AO1104           )))/(1+($X$2*AP1104*AN$8)^2))),           V_rtHz(AO1104)/($X$2*AN$8*(AO1104*AM$1017+AO1104+AP1104)),V_rtHz(AP1104)*SQRT(Sum_Sq(AO1104*AN$8*$X$2*AM$1017,1))/($X$2*AN$8*(AO1104*AM$1017+AO1104+AP1104))))/SQRT(Sum_Sq(1/(1+$A1104)+$AC$2/$I$2-1/(1+(1+AP1104/AO1104)/AM$1017),$X$2/$I$2)),IF(AP1105&lt;0,"A",AM1105))</f>
        <v>2.0342530111421925E-5</v>
      </c>
      <c r="AO1104" s="13">
        <f t="shared" si="313"/>
        <v>17509.132893962164</v>
      </c>
      <c r="AP1104" s="12">
        <f t="shared" si="337"/>
        <v>1777267.2651079721</v>
      </c>
      <c r="AR1104" s="13">
        <f t="shared" si="314"/>
        <v>69887291.180198371</v>
      </c>
      <c r="AS1104" s="13">
        <f t="shared" si="315"/>
        <v>-1.319813244508007E-5</v>
      </c>
      <c r="AV1104" s="13"/>
      <c r="AW1104" s="13">
        <f t="shared" si="316"/>
        <v>39300511.936236553</v>
      </c>
      <c r="AX1104" s="13">
        <f t="shared" si="317"/>
        <v>-4.17401823872244E-5</v>
      </c>
      <c r="AZ1104" s="13"/>
      <c r="BA1104" s="13"/>
      <c r="BB1104" s="13">
        <f t="shared" si="318"/>
        <v>22100301.962882396</v>
      </c>
      <c r="BC1104" s="13">
        <f t="shared" si="319"/>
        <v>-1.3203429244199982E-4</v>
      </c>
      <c r="BD1104" s="13"/>
      <c r="BE1104" s="13"/>
      <c r="BG1104" s="13">
        <f t="shared" si="320"/>
        <v>12427913.092914158</v>
      </c>
      <c r="BH1104" s="13">
        <f t="shared" si="321"/>
        <v>-4.179320661036489E-4</v>
      </c>
      <c r="BI1104" s="13"/>
      <c r="BL1104" s="13">
        <f t="shared" si="322"/>
        <v>6988729.1180198397</v>
      </c>
      <c r="BM1104" s="13">
        <f t="shared" si="323"/>
        <v>-1.3256632011381751E-3</v>
      </c>
      <c r="BP1104" s="13"/>
      <c r="BQ1104" s="13">
        <f t="shared" si="324"/>
        <v>99.633300000000006</v>
      </c>
      <c r="BR1104" s="13">
        <f t="shared" si="325"/>
        <v>108.99000000000001</v>
      </c>
      <c r="BT1104" s="13"/>
      <c r="BU1104" s="13"/>
      <c r="BV1104" s="13">
        <f t="shared" si="326"/>
        <v>31.50681587988543</v>
      </c>
      <c r="BW1104" s="13">
        <f t="shared" si="327"/>
        <v>344.65664218175152</v>
      </c>
      <c r="CA1104" s="13">
        <f t="shared" si="328"/>
        <v>9.9633299999999974</v>
      </c>
      <c r="CB1104" s="13">
        <f t="shared" si="329"/>
        <v>1089.9000000000001</v>
      </c>
    </row>
    <row r="1105" spans="1:80" x14ac:dyDescent="0.3">
      <c r="A1105" s="13">
        <f t="shared" si="305"/>
        <v>3.5156044052829811E-5</v>
      </c>
      <c r="C1105" s="13" t="str">
        <f>IF(F1105&gt;0,SQRT(Sum_Sq($AI$2,V_rtHz($AH$2)/(1+1/$A1105),V_rtHz($AH$2*$A1105)/(1+$A1105),$AN$2*$AH$2/(1+1/$A1105),$AM$2*SQRT(Sum_Sq(F1105,1/($X$2*D$8*(1+C$1017+F1105/E1105))))/SQRT(Sum_Sq($X$2*F1105*D$8,1)),                   $AQ$2*SQRT(Sum_Sq($AH$2/(1+1/$A1105)+F1105*( 1/(C$1017+1+F1105/E1105)-1)/(1+($X$2*F1105*D$8)^2), (F1105^2*D$8*$X$2+1/($X$2*D$8*(C$1017+1+F1105/E1105           )))/(1+($X$2*F1105*D$8)^2))),           V_rtHz(E1105)/($X$2*D$8*(E1105*C$1017+E1105+F1105)),V_rtHz(F1105)*SQRT(Sum_Sq(E1105*D$8*$X$2*C$1017,1))/($X$2*D$8*(E1105*C$1017+E1105+F1105))))/SQRT(Sum_Sq(1/(1+$A1105)+$AC$2/$I$2-1/(1+(1+F1105/E1105)/C$1017),$X$2/$I$2)),IF(F1106&lt;0,"A",C1106))</f>
        <v>A</v>
      </c>
      <c r="E1105" s="13">
        <f t="shared" si="306"/>
        <v>-1</v>
      </c>
      <c r="F1105" s="12">
        <f t="shared" si="330"/>
        <v>-2</v>
      </c>
      <c r="H1105" s="13" t="str">
        <f>IF(K1105&gt;0,SQRT(Sum_Sq($AI$2,V_rtHz($AH$2)/(1+1/$A1105),V_rtHz($AH$2*$A1105)/(1+$A1105),$AN$2*$AH$2/(1+1/$A1105),$AM$2*SQRT(Sum_Sq(K1105,1/($X$2*I$8*(1+H$1017+K1105/J1105))))/SQRT(Sum_Sq($X$2*K1105*I$8,1)),                   $AQ$2*SQRT(Sum_Sq($AH$2/(1+1/$A1105)+K1105*( 1/(H$1017+1+K1105/J1105)-1)/(1+($X$2*K1105*I$8)^2), (K1105^2*I$8*$X$2+1/($X$2*I$8*(H$1017+1+K1105/J1105           )))/(1+($X$2*K1105*I$8)^2))),           V_rtHz(J1105)/($X$2*I$8*(J1105*H$1017+J1105+K1105)),V_rtHz(K1105)*SQRT(Sum_Sq(J1105*I$8*$X$2*H$1017,1))/($X$2*I$8*(J1105*H$1017+J1105+K1105))))/SQRT(Sum_Sq(1/(1+$A1105)+$AC$2/$I$2-1/(1+(1+K1105/J1105)/H$1017),$X$2/$I$2)),IF(K1106&lt;0,"A",H1106))</f>
        <v>A</v>
      </c>
      <c r="J1105" s="13">
        <f t="shared" si="307"/>
        <v>-1</v>
      </c>
      <c r="K1105" s="12">
        <f t="shared" si="331"/>
        <v>-2</v>
      </c>
      <c r="M1105" s="13" t="str">
        <f>IF(P1105&gt;0,SQRT(Sum_Sq($AI$2,V_rtHz($AH$2)/(1+1/$A1105),V_rtHz($AH$2*$A1105)/(1+$A1105),$AN$2*$AH$2/(1+1/$A1105),$AM$2*SQRT(Sum_Sq(P1105,1/($X$2*N$8*(1+M$1017+P1105/O1105))))/SQRT(Sum_Sq($X$2*P1105*N$8,1)),                   $AQ$2*SQRT(Sum_Sq($AH$2/(1+1/$A1105)+P1105*( 1/(M$1017+1+P1105/O1105)-1)/(1+($X$2*P1105*N$8)^2), (P1105^2*N$8*$X$2+1/($X$2*N$8*(M$1017+1+P1105/O1105           )))/(1+($X$2*P1105*N$8)^2))),           V_rtHz(O1105)/($X$2*N$8*(O1105*M$1017+O1105+P1105)),V_rtHz(P1105)*SQRT(Sum_Sq(O1105*N$8*$X$2*M$1017,1))/($X$2*N$8*(O1105*M$1017+O1105+P1105))))/SQRT(Sum_Sq(1/(1+$A1105)+$AC$2/$I$2-1/(1+(1+P1105/O1105)/M$1017),$X$2/$I$2)),IF(P1106&lt;0,"A",M1106))</f>
        <v>A</v>
      </c>
      <c r="O1105" s="13">
        <f t="shared" si="308"/>
        <v>-1</v>
      </c>
      <c r="P1105" s="12">
        <f t="shared" si="332"/>
        <v>-2</v>
      </c>
      <c r="R1105" s="13" t="str">
        <f>IF(U1105&gt;0,SQRT(Sum_Sq($AI$2,V_rtHz($AH$2)/(1+1/$A1105),V_rtHz($AH$2*$A1105)/(1+$A1105),$AN$2*$AH$2/(1+1/$A1105),$AM$2*SQRT(Sum_Sq(U1105,1/($X$2*S$8*(1+R$1017+U1105/T1105))))/SQRT(Sum_Sq($X$2*U1105*S$8,1)),                   $AQ$2*SQRT(Sum_Sq($AH$2/(1+1/$A1105)+U1105*( 1/(R$1017+1+U1105/T1105)-1)/(1+($X$2*U1105*S$8)^2), (U1105^2*S$8*$X$2+1/($X$2*S$8*(R$1017+1+U1105/T1105           )))/(1+($X$2*U1105*S$8)^2))),           V_rtHz(T1105)/($X$2*S$8*(T1105*R$1017+T1105+U1105)),V_rtHz(U1105)*SQRT(Sum_Sq(T1105*S$8*$X$2*R$1017,1))/($X$2*S$8*(T1105*R$1017+T1105+U1105))))/SQRT(Sum_Sq(1/(1+$A1105)+$AC$2/$I$2-1/(1+(1+U1105/T1105)/R$1017),$X$2/$I$2)),IF(U1106&lt;0,"A",R1106))</f>
        <v>A</v>
      </c>
      <c r="T1105" s="13">
        <f t="shared" si="309"/>
        <v>-1</v>
      </c>
      <c r="U1105" s="12">
        <f t="shared" si="333"/>
        <v>-2</v>
      </c>
      <c r="X1105" s="13" t="str">
        <f>IF(AA1105&gt;0,SQRT(Sum_Sq($AI$2,V_rtHz($AH$2)/(1+1/$A1105),V_rtHz($AH$2*$A1105)/(1+$A1105),$AN$2*$AH$2/(1+1/$A1105),$AM$2*SQRT(Sum_Sq(AA1105,1/($X$2*Y$8*(1+X$1017+AA1105/Z1105))))/SQRT(Sum_Sq($X$2*AA1105*Y$8,1)),                   $AQ$2*SQRT(Sum_Sq($AH$2/(1+1/$A1105)+AA1105*( 1/(X$1017+1+AA1105/Z1105)-1)/(1+($X$2*AA1105*Y$8)^2), (AA1105^2*Y$8*$X$2+1/($X$2*Y$8*(X$1017+1+AA1105/Z1105           )))/(1+($X$2*AA1105*Y$8)^2))),           V_rtHz(Z1105)/($X$2*Y$8*(Z1105*X$1017+Z1105+AA1105)),V_rtHz(AA1105)*SQRT(Sum_Sq(Z1105*Y$8*$X$2*X$1017,1))/($X$2*Y$8*(Z1105*X$1017+Z1105+AA1105))))/SQRT(Sum_Sq(1/(1+$A1105)+$AC$2/$I$2-1/(1+(1+AA1105/Z1105)/X$1017),$X$2/$I$2)),IF(AA1106&lt;0,"A",X1106))</f>
        <v>A</v>
      </c>
      <c r="Z1105" s="13">
        <f t="shared" si="310"/>
        <v>-1</v>
      </c>
      <c r="AA1105" s="12">
        <f t="shared" si="334"/>
        <v>-2</v>
      </c>
      <c r="AC1105" s="13">
        <f>IF(AF1105&gt;0,SQRT(Sum_Sq($AI$2,V_rtHz($AH$2)/(1+1/$A1105),V_rtHz($AH$2*$A1105)/(1+$A1105),$AN$2*$AH$2/(1+1/$A1105),$AM$2*SQRT(Sum_Sq(AF1105,1/($X$2*AD$8*(1+AC$1017+AF1105/AE1105))))/SQRT(Sum_Sq($X$2*AF1105*AD$8,1)),                   $AQ$2*SQRT(Sum_Sq($AH$2/(1+1/$A1105)+AF1105*( 1/(AC$1017+1+AF1105/AE1105)-1)/(1+($X$2*AF1105*AD$8)^2), (AF1105^2*AD$8*$X$2+1/($X$2*AD$8*(AC$1017+1+AF1105/AE1105           )))/(1+($X$2*AF1105*AD$8)^2))),           V_rtHz(AE1105)/($X$2*AD$8*(AE1105*AC$1017+AE1105+AF1105)),V_rtHz(AF1105)*SQRT(Sum_Sq(AE1105*AD$8*$X$2*AC$1017,1))/($X$2*AD$8*(AE1105*AC$1017+AE1105+AF1105))))/SQRT(Sum_Sq(1/(1+$A1105)+$AC$2/$I$2-1/(1+(1+AF1105/AE1105)/AC$1017),$X$2/$I$2)),IF(AF1106&lt;0,"A",AC1106))</f>
        <v>6.8897625364862572E-6</v>
      </c>
      <c r="AE1105" s="13">
        <f t="shared" si="311"/>
        <v>19432.225335802072</v>
      </c>
      <c r="AF1105" s="12">
        <f t="shared" si="335"/>
        <v>160138.16325776844</v>
      </c>
      <c r="AG1105" s="13"/>
      <c r="AH1105" s="13">
        <f>IF(AK1105&gt;0,SQRT(Sum_Sq($AI$2,V_rtHz($AH$2)/(1+1/$A1105),V_rtHz($AH$2*$A1105)/(1+$A1105),$AN$2*$AH$2/(1+1/$A1105),$AM$2*SQRT(Sum_Sq(AK1105,1/($X$2*AI$8*(1+AH$1017+AK1105/AJ1105))))/SQRT(Sum_Sq($X$2*AK1105*AI$8,1)),                   $AQ$2*SQRT(Sum_Sq($AH$2/(1+1/$A1105)+AK1105*( 1/(AH$1017+1+AK1105/AJ1105)-1)/(1+($X$2*AK1105*AI$8)^2), (AK1105^2*AI$8*$X$2+1/($X$2*AI$8*(AH$1017+1+AK1105/AJ1105           )))/(1+($X$2*AK1105*AI$8)^2))),           V_rtHz(AJ1105)/($X$2*AI$8*(AJ1105*AH$1017+AJ1105+AK1105)),V_rtHz(AK1105)*SQRT(Sum_Sq(AJ1105*AI$8*$X$2*AH$1017,1))/($X$2*AI$8*(AJ1105*AH$1017+AJ1105+AK1105))))/SQRT(Sum_Sq(1/(1+$A1105)+$AC$2/$I$2-1/(1+(1+AK1105/AJ1105)/AH$1017),$X$2/$I$2)),IF(AK1106&lt;0,"A",AH1106))</f>
        <v>1.1608872209264607E-5</v>
      </c>
      <c r="AI1105" s="13"/>
      <c r="AJ1105" s="13">
        <f t="shared" si="312"/>
        <v>17900.173616836881</v>
      </c>
      <c r="AK1105" s="12">
        <f t="shared" si="336"/>
        <v>549743.54362331575</v>
      </c>
      <c r="AM1105" s="13">
        <f>IF(AP1105&gt;0,SQRT(Sum_Sq($AI$2,V_rtHz($AH$2)/(1+1/$A1105),V_rtHz($AH$2*$A1105)/(1+$A1105),$AN$2*$AH$2/(1+1/$A1105),$AM$2*SQRT(Sum_Sq(AP1105,1/($X$2*AN$8*(1+AM$1017+AP1105/AO1105))))/SQRT(Sum_Sq($X$2*AP1105*AN$8,1)),                   $AQ$2*SQRT(Sum_Sq($AH$2/(1+1/$A1105)+AP1105*( 1/(AM$1017+1+AP1105/AO1105)-1)/(1+($X$2*AP1105*AN$8)^2), (AP1105^2*AN$8*$X$2+1/($X$2*AN$8*(AM$1017+1+AP1105/AO1105           )))/(1+($X$2*AP1105*AN$8)^2))),           V_rtHz(AO1105)/($X$2*AN$8*(AO1105*AM$1017+AO1105+AP1105)),V_rtHz(AP1105)*SQRT(Sum_Sq(AO1105*AN$8*$X$2*AM$1017,1))/($X$2*AN$8*(AO1105*AM$1017+AO1105+AP1105))))/SQRT(Sum_Sq(1/(1+$A1105)+$AC$2/$I$2-1/(1+(1+AP1105/AO1105)/AM$1017),$X$2/$I$2)),IF(AP1106&lt;0,"A",AM1106))</f>
        <v>2.0341958154556572E-5</v>
      </c>
      <c r="AO1105" s="13">
        <f t="shared" si="313"/>
        <v>17508.112521515333</v>
      </c>
      <c r="AP1105" s="12">
        <f t="shared" si="337"/>
        <v>1777370.84420856</v>
      </c>
      <c r="AR1105" s="13">
        <f t="shared" si="314"/>
        <v>69887291.180198371</v>
      </c>
      <c r="AS1105" s="13">
        <f t="shared" si="315"/>
        <v>-1.3198140629113511E-5</v>
      </c>
      <c r="AV1105" s="13"/>
      <c r="AW1105" s="13">
        <f t="shared" si="316"/>
        <v>39300511.936236553</v>
      </c>
      <c r="AX1105" s="13">
        <f t="shared" si="317"/>
        <v>-4.1740264243446721E-5</v>
      </c>
      <c r="AZ1105" s="13"/>
      <c r="BA1105" s="13"/>
      <c r="BB1105" s="13">
        <f t="shared" si="318"/>
        <v>22100301.962882396</v>
      </c>
      <c r="BC1105" s="13">
        <f t="shared" si="319"/>
        <v>-1.3203511150694763E-4</v>
      </c>
      <c r="BD1105" s="13"/>
      <c r="BE1105" s="13"/>
      <c r="BG1105" s="13">
        <f t="shared" si="320"/>
        <v>12427913.092914158</v>
      </c>
      <c r="BH1105" s="13">
        <f t="shared" si="321"/>
        <v>-4.1794027268118725E-4</v>
      </c>
      <c r="BI1105" s="13"/>
      <c r="BL1105" s="13">
        <f t="shared" si="322"/>
        <v>6988729.1180198397</v>
      </c>
      <c r="BM1105" s="13">
        <f t="shared" si="323"/>
        <v>-1.3257457736724179E-3</v>
      </c>
      <c r="BP1105" s="13"/>
      <c r="BQ1105" s="13">
        <f t="shared" si="324"/>
        <v>99.633300000000006</v>
      </c>
      <c r="BR1105" s="13">
        <f t="shared" si="325"/>
        <v>108.99</v>
      </c>
      <c r="BT1105" s="13"/>
      <c r="BU1105" s="13"/>
      <c r="BV1105" s="13">
        <f t="shared" si="326"/>
        <v>31.50681587988543</v>
      </c>
      <c r="BW1105" s="13">
        <f t="shared" si="327"/>
        <v>344.65664218175152</v>
      </c>
      <c r="CA1105" s="13">
        <f t="shared" si="328"/>
        <v>9.9633299999999991</v>
      </c>
      <c r="CB1105" s="13">
        <f t="shared" si="329"/>
        <v>1089.9000000000001</v>
      </c>
    </row>
    <row r="1106" spans="1:80" x14ac:dyDescent="0.3">
      <c r="A1106" s="13">
        <f t="shared" si="305"/>
        <v>3.5645113342624425E-5</v>
      </c>
      <c r="C1106" s="13" t="str">
        <f>IF(F1106&gt;0,SQRT(Sum_Sq($AI$2,V_rtHz($AH$2)/(1+1/$A1106),V_rtHz($AH$2*$A1106)/(1+$A1106),$AN$2*$AH$2/(1+1/$A1106),$AM$2*SQRT(Sum_Sq(F1106,1/($X$2*D$8*(1+C$1017+F1106/E1106))))/SQRT(Sum_Sq($X$2*F1106*D$8,1)),                   $AQ$2*SQRT(Sum_Sq($AH$2/(1+1/$A1106)+F1106*( 1/(C$1017+1+F1106/E1106)-1)/(1+($X$2*F1106*D$8)^2), (F1106^2*D$8*$X$2+1/($X$2*D$8*(C$1017+1+F1106/E1106           )))/(1+($X$2*F1106*D$8)^2))),           V_rtHz(E1106)/($X$2*D$8*(E1106*C$1017+E1106+F1106)),V_rtHz(F1106)*SQRT(Sum_Sq(E1106*D$8*$X$2*C$1017,1))/($X$2*D$8*(E1106*C$1017+E1106+F1106))))/SQRT(Sum_Sq(1/(1+$A1106)+$AC$2/$I$2-1/(1+(1+F1106/E1106)/C$1017),$X$2/$I$2)),IF(F1107&lt;0,"A",C1107))</f>
        <v>A</v>
      </c>
      <c r="E1106" s="13">
        <f t="shared" si="306"/>
        <v>-1</v>
      </c>
      <c r="F1106" s="12">
        <f t="shared" si="330"/>
        <v>-2</v>
      </c>
      <c r="H1106" s="13" t="str">
        <f>IF(K1106&gt;0,SQRT(Sum_Sq($AI$2,V_rtHz($AH$2)/(1+1/$A1106),V_rtHz($AH$2*$A1106)/(1+$A1106),$AN$2*$AH$2/(1+1/$A1106),$AM$2*SQRT(Sum_Sq(K1106,1/($X$2*I$8*(1+H$1017+K1106/J1106))))/SQRT(Sum_Sq($X$2*K1106*I$8,1)),                   $AQ$2*SQRT(Sum_Sq($AH$2/(1+1/$A1106)+K1106*( 1/(H$1017+1+K1106/J1106)-1)/(1+($X$2*K1106*I$8)^2), (K1106^2*I$8*$X$2+1/($X$2*I$8*(H$1017+1+K1106/J1106           )))/(1+($X$2*K1106*I$8)^2))),           V_rtHz(J1106)/($X$2*I$8*(J1106*H$1017+J1106+K1106)),V_rtHz(K1106)*SQRT(Sum_Sq(J1106*I$8*$X$2*H$1017,1))/($X$2*I$8*(J1106*H$1017+J1106+K1106))))/SQRT(Sum_Sq(1/(1+$A1106)+$AC$2/$I$2-1/(1+(1+K1106/J1106)/H$1017),$X$2/$I$2)),IF(K1107&lt;0,"A",H1107))</f>
        <v>A</v>
      </c>
      <c r="J1106" s="13">
        <f t="shared" si="307"/>
        <v>-1</v>
      </c>
      <c r="K1106" s="12">
        <f t="shared" si="331"/>
        <v>-2</v>
      </c>
      <c r="M1106" s="13" t="str">
        <f>IF(P1106&gt;0,SQRT(Sum_Sq($AI$2,V_rtHz($AH$2)/(1+1/$A1106),V_rtHz($AH$2*$A1106)/(1+$A1106),$AN$2*$AH$2/(1+1/$A1106),$AM$2*SQRT(Sum_Sq(P1106,1/($X$2*N$8*(1+M$1017+P1106/O1106))))/SQRT(Sum_Sq($X$2*P1106*N$8,1)),                   $AQ$2*SQRT(Sum_Sq($AH$2/(1+1/$A1106)+P1106*( 1/(M$1017+1+P1106/O1106)-1)/(1+($X$2*P1106*N$8)^2), (P1106^2*N$8*$X$2+1/($X$2*N$8*(M$1017+1+P1106/O1106           )))/(1+($X$2*P1106*N$8)^2))),           V_rtHz(O1106)/($X$2*N$8*(O1106*M$1017+O1106+P1106)),V_rtHz(P1106)*SQRT(Sum_Sq(O1106*N$8*$X$2*M$1017,1))/($X$2*N$8*(O1106*M$1017+O1106+P1106))))/SQRT(Sum_Sq(1/(1+$A1106)+$AC$2/$I$2-1/(1+(1+P1106/O1106)/M$1017),$X$2/$I$2)),IF(P1107&lt;0,"A",M1107))</f>
        <v>A</v>
      </c>
      <c r="O1106" s="13">
        <f t="shared" si="308"/>
        <v>-1</v>
      </c>
      <c r="P1106" s="12">
        <f t="shared" si="332"/>
        <v>-2</v>
      </c>
      <c r="R1106" s="13" t="str">
        <f>IF(U1106&gt;0,SQRT(Sum_Sq($AI$2,V_rtHz($AH$2)/(1+1/$A1106),V_rtHz($AH$2*$A1106)/(1+$A1106),$AN$2*$AH$2/(1+1/$A1106),$AM$2*SQRT(Sum_Sq(U1106,1/($X$2*S$8*(1+R$1017+U1106/T1106))))/SQRT(Sum_Sq($X$2*U1106*S$8,1)),                   $AQ$2*SQRT(Sum_Sq($AH$2/(1+1/$A1106)+U1106*( 1/(R$1017+1+U1106/T1106)-1)/(1+($X$2*U1106*S$8)^2), (U1106^2*S$8*$X$2+1/($X$2*S$8*(R$1017+1+U1106/T1106           )))/(1+($X$2*U1106*S$8)^2))),           V_rtHz(T1106)/($X$2*S$8*(T1106*R$1017+T1106+U1106)),V_rtHz(U1106)*SQRT(Sum_Sq(T1106*S$8*$X$2*R$1017,1))/($X$2*S$8*(T1106*R$1017+T1106+U1106))))/SQRT(Sum_Sq(1/(1+$A1106)+$AC$2/$I$2-1/(1+(1+U1106/T1106)/R$1017),$X$2/$I$2)),IF(U1107&lt;0,"A",R1107))</f>
        <v>A</v>
      </c>
      <c r="T1106" s="13">
        <f t="shared" si="309"/>
        <v>-1</v>
      </c>
      <c r="U1106" s="12">
        <f t="shared" si="333"/>
        <v>-2</v>
      </c>
      <c r="X1106" s="13" t="str">
        <f>IF(AA1106&gt;0,SQRT(Sum_Sq($AI$2,V_rtHz($AH$2)/(1+1/$A1106),V_rtHz($AH$2*$A1106)/(1+$A1106),$AN$2*$AH$2/(1+1/$A1106),$AM$2*SQRT(Sum_Sq(AA1106,1/($X$2*Y$8*(1+X$1017+AA1106/Z1106))))/SQRT(Sum_Sq($X$2*AA1106*Y$8,1)),                   $AQ$2*SQRT(Sum_Sq($AH$2/(1+1/$A1106)+AA1106*( 1/(X$1017+1+AA1106/Z1106)-1)/(1+($X$2*AA1106*Y$8)^2), (AA1106^2*Y$8*$X$2+1/($X$2*Y$8*(X$1017+1+AA1106/Z1106           )))/(1+($X$2*AA1106*Y$8)^2))),           V_rtHz(Z1106)/($X$2*Y$8*(Z1106*X$1017+Z1106+AA1106)),V_rtHz(AA1106)*SQRT(Sum_Sq(Z1106*Y$8*$X$2*X$1017,1))/($X$2*Y$8*(Z1106*X$1017+Z1106+AA1106))))/SQRT(Sum_Sq(1/(1+$A1106)+$AC$2/$I$2-1/(1+(1+AA1106/Z1106)/X$1017),$X$2/$I$2)),IF(AA1107&lt;0,"A",X1107))</f>
        <v>A</v>
      </c>
      <c r="Z1106" s="13">
        <f t="shared" si="310"/>
        <v>-1</v>
      </c>
      <c r="AA1106" s="12">
        <f t="shared" si="334"/>
        <v>-2</v>
      </c>
      <c r="AC1106" s="13">
        <f>IF(AF1106&gt;0,SQRT(Sum_Sq($AI$2,V_rtHz($AH$2)/(1+1/$A1106),V_rtHz($AH$2*$A1106)/(1+$A1106),$AN$2*$AH$2/(1+1/$A1106),$AM$2*SQRT(Sum_Sq(AF1106,1/($X$2*AD$8*(1+AC$1017+AF1106/AE1106))))/SQRT(Sum_Sq($X$2*AF1106*AD$8,1)),                   $AQ$2*SQRT(Sum_Sq($AH$2/(1+1/$A1106)+AF1106*( 1/(AC$1017+1+AF1106/AE1106)-1)/(1+($X$2*AF1106*AD$8)^2), (AF1106^2*AD$8*$X$2+1/($X$2*AD$8*(AC$1017+1+AF1106/AE1106           )))/(1+($X$2*AF1106*AD$8)^2))),           V_rtHz(AE1106)/($X$2*AD$8*(AE1106*AC$1017+AE1106+AF1106)),V_rtHz(AF1106)*SQRT(Sum_Sq(AE1106*AD$8*$X$2*AC$1017,1))/($X$2*AD$8*(AE1106*AC$1017+AE1106+AF1106))))/SQRT(Sum_Sq(1/(1+$A1106)+$AC$2/$I$2-1/(1+(1+AF1106/AE1106)/AC$1017),$X$2/$I$2)),IF(AF1107&lt;0,"A",AC1107))</f>
        <v>6.8894790401618536E-6</v>
      </c>
      <c r="AE1106" s="13">
        <f t="shared" si="311"/>
        <v>19430.63441147692</v>
      </c>
      <c r="AF1106" s="12">
        <f t="shared" si="335"/>
        <v>160151.27490888166</v>
      </c>
      <c r="AG1106" s="13"/>
      <c r="AH1106" s="13">
        <f>IF(AK1106&gt;0,SQRT(Sum_Sq($AI$2,V_rtHz($AH$2)/(1+1/$A1106),V_rtHz($AH$2*$A1106)/(1+$A1106),$AN$2*$AH$2/(1+1/$A1106),$AM$2*SQRT(Sum_Sq(AK1106,1/($X$2*AI$8*(1+AH$1017+AK1106/AJ1106))))/SQRT(Sum_Sq($X$2*AK1106*AI$8,1)),                   $AQ$2*SQRT(Sum_Sq($AH$2/(1+1/$A1106)+AK1106*( 1/(AH$1017+1+AK1106/AJ1106)-1)/(1+($X$2*AK1106*AI$8)^2), (AK1106^2*AI$8*$X$2+1/($X$2*AI$8*(AH$1017+1+AK1106/AJ1106           )))/(1+($X$2*AK1106*AI$8)^2))),           V_rtHz(AJ1106)/($X$2*AI$8*(AJ1106*AH$1017+AJ1106+AK1106)),V_rtHz(AK1106)*SQRT(Sum_Sq(AJ1106*AI$8*$X$2*AH$1017,1))/($X$2*AI$8*(AJ1106*AH$1017+AJ1106+AK1106))))/SQRT(Sum_Sq(1/(1+$A1106)+$AC$2/$I$2-1/(1+(1+AK1106/AJ1106)/AH$1017),$X$2/$I$2)),IF(AK1107&lt;0,"A",AH1107))</f>
        <v>1.1608514932785359E-5</v>
      </c>
      <c r="AI1106" s="13"/>
      <c r="AJ1106" s="13">
        <f t="shared" si="312"/>
        <v>17899.042638252264</v>
      </c>
      <c r="AK1106" s="12">
        <f t="shared" si="336"/>
        <v>549778.28001606232</v>
      </c>
      <c r="AM1106" s="13">
        <f>IF(AP1106&gt;0,SQRT(Sum_Sq($AI$2,V_rtHz($AH$2)/(1+1/$A1106),V_rtHz($AH$2*$A1106)/(1+$A1106),$AN$2*$AH$2/(1+1/$A1106),$AM$2*SQRT(Sum_Sq(AP1106,1/($X$2*AN$8*(1+AM$1017+AP1106/AO1106))))/SQRT(Sum_Sq($X$2*AP1106*AN$8,1)),                   $AQ$2*SQRT(Sum_Sq($AH$2/(1+1/$A1106)+AP1106*( 1/(AM$1017+1+AP1106/AO1106)-1)/(1+($X$2*AP1106*AN$8)^2), (AP1106^2*AN$8*$X$2+1/($X$2*AN$8*(AM$1017+1+AP1106/AO1106           )))/(1+($X$2*AP1106*AN$8)^2))),           V_rtHz(AO1106)/($X$2*AN$8*(AO1106*AM$1017+AO1106+AP1106)),V_rtHz(AP1106)*SQRT(Sum_Sq(AO1106*AN$8*$X$2*AM$1017,1))/($X$2*AN$8*(AO1106*AM$1017+AO1106+AP1106))))/SQRT(Sum_Sq(1/(1+$A1106)+$AC$2/$I$2-1/(1+(1+AP1106/AO1106)/AM$1017),$X$2/$I$2)),IF(AP1107&lt;0,"A",AM1107))</f>
        <v>2.0341378362644476E-5</v>
      </c>
      <c r="AO1106" s="13">
        <f t="shared" si="313"/>
        <v>17507.078197759358</v>
      </c>
      <c r="AP1106" s="12">
        <f t="shared" si="337"/>
        <v>1777475.8518441331</v>
      </c>
      <c r="AR1106" s="13">
        <f t="shared" si="314"/>
        <v>69887291.180198371</v>
      </c>
      <c r="AS1106" s="13">
        <f t="shared" si="315"/>
        <v>-1.3198148927008561E-5</v>
      </c>
      <c r="AV1106" s="13"/>
      <c r="AW1106" s="13">
        <f t="shared" si="316"/>
        <v>39300511.936236553</v>
      </c>
      <c r="AX1106" s="13">
        <f t="shared" si="317"/>
        <v>-4.1740347238730333E-5</v>
      </c>
      <c r="AZ1106" s="13"/>
      <c r="BA1106" s="13"/>
      <c r="BB1106" s="13">
        <f t="shared" si="318"/>
        <v>22100301.962882396</v>
      </c>
      <c r="BC1106" s="13">
        <f t="shared" si="319"/>
        <v>-1.3203594197659898E-4</v>
      </c>
      <c r="BD1106" s="13"/>
      <c r="BE1106" s="13"/>
      <c r="BG1106" s="13">
        <f t="shared" si="320"/>
        <v>12427913.092914158</v>
      </c>
      <c r="BH1106" s="13">
        <f t="shared" si="321"/>
        <v>-4.1794859375264543E-4</v>
      </c>
      <c r="BI1106" s="13"/>
      <c r="BL1106" s="13">
        <f t="shared" si="322"/>
        <v>6988729.1180198397</v>
      </c>
      <c r="BM1106" s="13">
        <f t="shared" si="323"/>
        <v>-1.3258295054078531E-3</v>
      </c>
      <c r="BP1106" s="13"/>
      <c r="BQ1106" s="13">
        <f t="shared" si="324"/>
        <v>99.633300000000006</v>
      </c>
      <c r="BR1106" s="13">
        <f t="shared" si="325"/>
        <v>108.99</v>
      </c>
      <c r="BT1106" s="13"/>
      <c r="BU1106" s="13"/>
      <c r="BV1106" s="13">
        <f t="shared" si="326"/>
        <v>31.50681587988543</v>
      </c>
      <c r="BW1106" s="13">
        <f t="shared" si="327"/>
        <v>344.65664218175152</v>
      </c>
      <c r="CA1106" s="13">
        <f t="shared" si="328"/>
        <v>9.9633299999999991</v>
      </c>
      <c r="CB1106" s="13">
        <f t="shared" si="329"/>
        <v>1089.9000000000001</v>
      </c>
    </row>
    <row r="1107" spans="1:80" x14ac:dyDescent="0.3">
      <c r="A1107" s="13">
        <f t="shared" si="305"/>
        <v>3.6140986263961331E-5</v>
      </c>
      <c r="C1107" s="13" t="str">
        <f>IF(F1107&gt;0,SQRT(Sum_Sq($AI$2,V_rtHz($AH$2)/(1+1/$A1107),V_rtHz($AH$2*$A1107)/(1+$A1107),$AN$2*$AH$2/(1+1/$A1107),$AM$2*SQRT(Sum_Sq(F1107,1/($X$2*D$8*(1+C$1017+F1107/E1107))))/SQRT(Sum_Sq($X$2*F1107*D$8,1)),                   $AQ$2*SQRT(Sum_Sq($AH$2/(1+1/$A1107)+F1107*( 1/(C$1017+1+F1107/E1107)-1)/(1+($X$2*F1107*D$8)^2), (F1107^2*D$8*$X$2+1/($X$2*D$8*(C$1017+1+F1107/E1107           )))/(1+($X$2*F1107*D$8)^2))),           V_rtHz(E1107)/($X$2*D$8*(E1107*C$1017+E1107+F1107)),V_rtHz(F1107)*SQRT(Sum_Sq(E1107*D$8*$X$2*C$1017,1))/($X$2*D$8*(E1107*C$1017+E1107+F1107))))/SQRT(Sum_Sq(1/(1+$A1107)+$AC$2/$I$2-1/(1+(1+F1107/E1107)/C$1017),$X$2/$I$2)),IF(F1108&lt;0,"A",C1108))</f>
        <v>A</v>
      </c>
      <c r="E1107" s="13">
        <f t="shared" si="306"/>
        <v>-1</v>
      </c>
      <c r="F1107" s="12">
        <f t="shared" si="330"/>
        <v>-2</v>
      </c>
      <c r="H1107" s="13" t="str">
        <f>IF(K1107&gt;0,SQRT(Sum_Sq($AI$2,V_rtHz($AH$2)/(1+1/$A1107),V_rtHz($AH$2*$A1107)/(1+$A1107),$AN$2*$AH$2/(1+1/$A1107),$AM$2*SQRT(Sum_Sq(K1107,1/($X$2*I$8*(1+H$1017+K1107/J1107))))/SQRT(Sum_Sq($X$2*K1107*I$8,1)),                   $AQ$2*SQRT(Sum_Sq($AH$2/(1+1/$A1107)+K1107*( 1/(H$1017+1+K1107/J1107)-1)/(1+($X$2*K1107*I$8)^2), (K1107^2*I$8*$X$2+1/($X$2*I$8*(H$1017+1+K1107/J1107           )))/(1+($X$2*K1107*I$8)^2))),           V_rtHz(J1107)/($X$2*I$8*(J1107*H$1017+J1107+K1107)),V_rtHz(K1107)*SQRT(Sum_Sq(J1107*I$8*$X$2*H$1017,1))/($X$2*I$8*(J1107*H$1017+J1107+K1107))))/SQRT(Sum_Sq(1/(1+$A1107)+$AC$2/$I$2-1/(1+(1+K1107/J1107)/H$1017),$X$2/$I$2)),IF(K1108&lt;0,"A",H1108))</f>
        <v>A</v>
      </c>
      <c r="J1107" s="13">
        <f t="shared" si="307"/>
        <v>-1</v>
      </c>
      <c r="K1107" s="12">
        <f t="shared" si="331"/>
        <v>-2</v>
      </c>
      <c r="M1107" s="13" t="str">
        <f>IF(P1107&gt;0,SQRT(Sum_Sq($AI$2,V_rtHz($AH$2)/(1+1/$A1107),V_rtHz($AH$2*$A1107)/(1+$A1107),$AN$2*$AH$2/(1+1/$A1107),$AM$2*SQRT(Sum_Sq(P1107,1/($X$2*N$8*(1+M$1017+P1107/O1107))))/SQRT(Sum_Sq($X$2*P1107*N$8,1)),                   $AQ$2*SQRT(Sum_Sq($AH$2/(1+1/$A1107)+P1107*( 1/(M$1017+1+P1107/O1107)-1)/(1+($X$2*P1107*N$8)^2), (P1107^2*N$8*$X$2+1/($X$2*N$8*(M$1017+1+P1107/O1107           )))/(1+($X$2*P1107*N$8)^2))),           V_rtHz(O1107)/($X$2*N$8*(O1107*M$1017+O1107+P1107)),V_rtHz(P1107)*SQRT(Sum_Sq(O1107*N$8*$X$2*M$1017,1))/($X$2*N$8*(O1107*M$1017+O1107+P1107))))/SQRT(Sum_Sq(1/(1+$A1107)+$AC$2/$I$2-1/(1+(1+P1107/O1107)/M$1017),$X$2/$I$2)),IF(P1108&lt;0,"A",M1108))</f>
        <v>A</v>
      </c>
      <c r="O1107" s="13">
        <f t="shared" si="308"/>
        <v>-1</v>
      </c>
      <c r="P1107" s="12">
        <f t="shared" si="332"/>
        <v>-2</v>
      </c>
      <c r="R1107" s="13" t="str">
        <f>IF(U1107&gt;0,SQRT(Sum_Sq($AI$2,V_rtHz($AH$2)/(1+1/$A1107),V_rtHz($AH$2*$A1107)/(1+$A1107),$AN$2*$AH$2/(1+1/$A1107),$AM$2*SQRT(Sum_Sq(U1107,1/($X$2*S$8*(1+R$1017+U1107/T1107))))/SQRT(Sum_Sq($X$2*U1107*S$8,1)),                   $AQ$2*SQRT(Sum_Sq($AH$2/(1+1/$A1107)+U1107*( 1/(R$1017+1+U1107/T1107)-1)/(1+($X$2*U1107*S$8)^2), (U1107^2*S$8*$X$2+1/($X$2*S$8*(R$1017+1+U1107/T1107           )))/(1+($X$2*U1107*S$8)^2))),           V_rtHz(T1107)/($X$2*S$8*(T1107*R$1017+T1107+U1107)),V_rtHz(U1107)*SQRT(Sum_Sq(T1107*S$8*$X$2*R$1017,1))/($X$2*S$8*(T1107*R$1017+T1107+U1107))))/SQRT(Sum_Sq(1/(1+$A1107)+$AC$2/$I$2-1/(1+(1+U1107/T1107)/R$1017),$X$2/$I$2)),IF(U1108&lt;0,"A",R1108))</f>
        <v>A</v>
      </c>
      <c r="T1107" s="13">
        <f t="shared" si="309"/>
        <v>-1</v>
      </c>
      <c r="U1107" s="12">
        <f t="shared" si="333"/>
        <v>-2</v>
      </c>
      <c r="X1107" s="13" t="str">
        <f>IF(AA1107&gt;0,SQRT(Sum_Sq($AI$2,V_rtHz($AH$2)/(1+1/$A1107),V_rtHz($AH$2*$A1107)/(1+$A1107),$AN$2*$AH$2/(1+1/$A1107),$AM$2*SQRT(Sum_Sq(AA1107,1/($X$2*Y$8*(1+X$1017+AA1107/Z1107))))/SQRT(Sum_Sq($X$2*AA1107*Y$8,1)),                   $AQ$2*SQRT(Sum_Sq($AH$2/(1+1/$A1107)+AA1107*( 1/(X$1017+1+AA1107/Z1107)-1)/(1+($X$2*AA1107*Y$8)^2), (AA1107^2*Y$8*$X$2+1/($X$2*Y$8*(X$1017+1+AA1107/Z1107           )))/(1+($X$2*AA1107*Y$8)^2))),           V_rtHz(Z1107)/($X$2*Y$8*(Z1107*X$1017+Z1107+AA1107)),V_rtHz(AA1107)*SQRT(Sum_Sq(Z1107*Y$8*$X$2*X$1017,1))/($X$2*Y$8*(Z1107*X$1017+Z1107+AA1107))))/SQRT(Sum_Sq(1/(1+$A1107)+$AC$2/$I$2-1/(1+(1+AA1107/Z1107)/X$1017),$X$2/$I$2)),IF(AA1108&lt;0,"A",X1108))</f>
        <v>A</v>
      </c>
      <c r="Z1107" s="13">
        <f t="shared" si="310"/>
        <v>-1</v>
      </c>
      <c r="AA1107" s="12">
        <f t="shared" si="334"/>
        <v>-2</v>
      </c>
      <c r="AC1107" s="13">
        <f>IF(AF1107&gt;0,SQRT(Sum_Sq($AI$2,V_rtHz($AH$2)/(1+1/$A1107),V_rtHz($AH$2*$A1107)/(1+$A1107),$AN$2*$AH$2/(1+1/$A1107),$AM$2*SQRT(Sum_Sq(AF1107,1/($X$2*AD$8*(1+AC$1017+AF1107/AE1107))))/SQRT(Sum_Sq($X$2*AF1107*AD$8,1)),                   $AQ$2*SQRT(Sum_Sq($AH$2/(1+1/$A1107)+AF1107*( 1/(AC$1017+1+AF1107/AE1107)-1)/(1+($X$2*AF1107*AD$8)^2), (AF1107^2*AD$8*$X$2+1/($X$2*AD$8*(AC$1017+1+AF1107/AE1107           )))/(1+($X$2*AF1107*AD$8)^2))),           V_rtHz(AE1107)/($X$2*AD$8*(AE1107*AC$1017+AE1107+AF1107)),V_rtHz(AF1107)*SQRT(Sum_Sq(AE1107*AD$8*$X$2*AC$1017,1))/($X$2*AD$8*(AE1107*AC$1017+AE1107+AF1107))))/SQRT(Sum_Sq(1/(1+$A1107)+$AC$2/$I$2-1/(1+(1+AF1107/AE1107)/AC$1017),$X$2/$I$2)),IF(AF1108&lt;0,"A",AC1108))</f>
        <v>6.8891916914215256E-6</v>
      </c>
      <c r="AE1107" s="13">
        <f t="shared" si="311"/>
        <v>19429.021921875061</v>
      </c>
      <c r="AF1107" s="12">
        <f t="shared" si="335"/>
        <v>160164.56648200119</v>
      </c>
      <c r="AG1107" s="13"/>
      <c r="AH1107" s="13">
        <f>IF(AK1107&gt;0,SQRT(Sum_Sq($AI$2,V_rtHz($AH$2)/(1+1/$A1107),V_rtHz($AH$2*$A1107)/(1+$A1107),$AN$2*$AH$2/(1+1/$A1107),$AM$2*SQRT(Sum_Sq(AK1107,1/($X$2*AI$8*(1+AH$1017+AK1107/AJ1107))))/SQRT(Sum_Sq($X$2*AK1107*AI$8,1)),                   $AQ$2*SQRT(Sum_Sq($AH$2/(1+1/$A1107)+AK1107*( 1/(AH$1017+1+AK1107/AJ1107)-1)/(1+($X$2*AK1107*AI$8)^2), (AK1107^2*AI$8*$X$2+1/($X$2*AI$8*(AH$1017+1+AK1107/AJ1107           )))/(1+($X$2*AK1107*AI$8)^2))),           V_rtHz(AJ1107)/($X$2*AI$8*(AJ1107*AH$1017+AJ1107+AK1107)),V_rtHz(AK1107)*SQRT(Sum_Sq(AJ1107*AI$8*$X$2*AH$1017,1))/($X$2*AI$8*(AJ1107*AH$1017+AJ1107+AK1107))))/SQRT(Sum_Sq(1/(1+$A1107)+$AC$2/$I$2-1/(1+(1+AK1107/AJ1107)/AH$1017),$X$2/$I$2)),IF(AK1108&lt;0,"A",AH1108))</f>
        <v>1.1608152769731984E-5</v>
      </c>
      <c r="AI1107" s="13"/>
      <c r="AJ1107" s="13">
        <f t="shared" si="312"/>
        <v>17897.896222170846</v>
      </c>
      <c r="AK1107" s="12">
        <f t="shared" si="336"/>
        <v>549813.49502980476</v>
      </c>
      <c r="AM1107" s="13">
        <f>IF(AP1107&gt;0,SQRT(Sum_Sq($AI$2,V_rtHz($AH$2)/(1+1/$A1107),V_rtHz($AH$2*$A1107)/(1+$A1107),$AN$2*$AH$2/(1+1/$A1107),$AM$2*SQRT(Sum_Sq(AP1107,1/($X$2*AN$8*(1+AM$1017+AP1107/AO1107))))/SQRT(Sum_Sq($X$2*AP1107*AN$8,1)),                   $AQ$2*SQRT(Sum_Sq($AH$2/(1+1/$A1107)+AP1107*( 1/(AM$1017+1+AP1107/AO1107)-1)/(1+($X$2*AP1107*AN$8)^2), (AP1107^2*AN$8*$X$2+1/($X$2*AN$8*(AM$1017+1+AP1107/AO1107           )))/(1+($X$2*AP1107*AN$8)^2))),           V_rtHz(AO1107)/($X$2*AN$8*(AO1107*AM$1017+AO1107+AP1107)),V_rtHz(AP1107)*SQRT(Sum_Sq(AO1107*AN$8*$X$2*AM$1017,1))/($X$2*AN$8*(AO1107*AM$1017+AO1107+AP1107))))/SQRT(Sum_Sq(1/(1+$A1107)+$AC$2/$I$2-1/(1+(1+AP1107/AO1107)/AM$1017),$X$2/$I$2)),IF(AP1108&lt;0,"A",AM1108))</f>
        <v>2.034079063004586E-5</v>
      </c>
      <c r="AO1107" s="13">
        <f t="shared" si="313"/>
        <v>17506.02973532243</v>
      </c>
      <c r="AP1107" s="12">
        <f t="shared" si="337"/>
        <v>1777582.307544905</v>
      </c>
      <c r="AR1107" s="13">
        <f t="shared" si="314"/>
        <v>69887291.180198371</v>
      </c>
      <c r="AS1107" s="13">
        <f t="shared" si="315"/>
        <v>-1.3198157340349482E-5</v>
      </c>
      <c r="AV1107" s="13"/>
      <c r="AW1107" s="13">
        <f t="shared" si="316"/>
        <v>39300511.936236553</v>
      </c>
      <c r="AX1107" s="13">
        <f t="shared" si="317"/>
        <v>-4.1740431388930305E-5</v>
      </c>
      <c r="AZ1107" s="13"/>
      <c r="BA1107" s="13"/>
      <c r="BB1107" s="13">
        <f t="shared" si="318"/>
        <v>22100301.962882396</v>
      </c>
      <c r="BC1107" s="13">
        <f t="shared" si="319"/>
        <v>-1.3203678400989998E-4</v>
      </c>
      <c r="BD1107" s="13"/>
      <c r="BE1107" s="13"/>
      <c r="BG1107" s="13">
        <f t="shared" si="320"/>
        <v>12427913.092914158</v>
      </c>
      <c r="BH1107" s="13">
        <f t="shared" si="321"/>
        <v>-4.1795703092003178E-4</v>
      </c>
      <c r="BI1107" s="13"/>
      <c r="BL1107" s="13">
        <f t="shared" si="322"/>
        <v>6988729.1180198397</v>
      </c>
      <c r="BM1107" s="13">
        <f t="shared" si="323"/>
        <v>-1.3259144127668718E-3</v>
      </c>
      <c r="BP1107" s="13"/>
      <c r="BQ1107" s="13">
        <f t="shared" si="324"/>
        <v>99.633299999999991</v>
      </c>
      <c r="BR1107" s="13">
        <f t="shared" si="325"/>
        <v>108.99000000000001</v>
      </c>
      <c r="BT1107" s="13"/>
      <c r="BU1107" s="13"/>
      <c r="BV1107" s="13">
        <f t="shared" si="326"/>
        <v>31.50681587988543</v>
      </c>
      <c r="BW1107" s="13">
        <f t="shared" si="327"/>
        <v>344.65664218175152</v>
      </c>
      <c r="CA1107" s="13">
        <f t="shared" si="328"/>
        <v>9.9633299999999991</v>
      </c>
      <c r="CB1107" s="13">
        <f t="shared" si="329"/>
        <v>1089.9000000000001</v>
      </c>
    </row>
    <row r="1108" spans="1:80" x14ac:dyDescent="0.3">
      <c r="A1108" s="13">
        <f t="shared" si="305"/>
        <v>3.6643757464783321E-5</v>
      </c>
      <c r="C1108" s="13" t="str">
        <f>IF(F1108&gt;0,SQRT(Sum_Sq($AI$2,V_rtHz($AH$2)/(1+1/$A1108),V_rtHz($AH$2*$A1108)/(1+$A1108),$AN$2*$AH$2/(1+1/$A1108),$AM$2*SQRT(Sum_Sq(F1108,1/($X$2*D$8*(1+C$1017+F1108/E1108))))/SQRT(Sum_Sq($X$2*F1108*D$8,1)),                   $AQ$2*SQRT(Sum_Sq($AH$2/(1+1/$A1108)+F1108*( 1/(C$1017+1+F1108/E1108)-1)/(1+($X$2*F1108*D$8)^2), (F1108^2*D$8*$X$2+1/($X$2*D$8*(C$1017+1+F1108/E1108           )))/(1+($X$2*F1108*D$8)^2))),           V_rtHz(E1108)/($X$2*D$8*(E1108*C$1017+E1108+F1108)),V_rtHz(F1108)*SQRT(Sum_Sq(E1108*D$8*$X$2*C$1017,1))/($X$2*D$8*(E1108*C$1017+E1108+F1108))))/SQRT(Sum_Sq(1/(1+$A1108)+$AC$2/$I$2-1/(1+(1+F1108/E1108)/C$1017),$X$2/$I$2)),IF(F1109&lt;0,"A",C1109))</f>
        <v>A</v>
      </c>
      <c r="E1108" s="13">
        <f t="shared" si="306"/>
        <v>-1</v>
      </c>
      <c r="F1108" s="12">
        <f t="shared" si="330"/>
        <v>-2</v>
      </c>
      <c r="H1108" s="13" t="str">
        <f>IF(K1108&gt;0,SQRT(Sum_Sq($AI$2,V_rtHz($AH$2)/(1+1/$A1108),V_rtHz($AH$2*$A1108)/(1+$A1108),$AN$2*$AH$2/(1+1/$A1108),$AM$2*SQRT(Sum_Sq(K1108,1/($X$2*I$8*(1+H$1017+K1108/J1108))))/SQRT(Sum_Sq($X$2*K1108*I$8,1)),                   $AQ$2*SQRT(Sum_Sq($AH$2/(1+1/$A1108)+K1108*( 1/(H$1017+1+K1108/J1108)-1)/(1+($X$2*K1108*I$8)^2), (K1108^2*I$8*$X$2+1/($X$2*I$8*(H$1017+1+K1108/J1108           )))/(1+($X$2*K1108*I$8)^2))),           V_rtHz(J1108)/($X$2*I$8*(J1108*H$1017+J1108+K1108)),V_rtHz(K1108)*SQRT(Sum_Sq(J1108*I$8*$X$2*H$1017,1))/($X$2*I$8*(J1108*H$1017+J1108+K1108))))/SQRT(Sum_Sq(1/(1+$A1108)+$AC$2/$I$2-1/(1+(1+K1108/J1108)/H$1017),$X$2/$I$2)),IF(K1109&lt;0,"A",H1109))</f>
        <v>A</v>
      </c>
      <c r="J1108" s="13">
        <f t="shared" si="307"/>
        <v>-1</v>
      </c>
      <c r="K1108" s="12">
        <f t="shared" si="331"/>
        <v>-2</v>
      </c>
      <c r="M1108" s="13" t="str">
        <f>IF(P1108&gt;0,SQRT(Sum_Sq($AI$2,V_rtHz($AH$2)/(1+1/$A1108),V_rtHz($AH$2*$A1108)/(1+$A1108),$AN$2*$AH$2/(1+1/$A1108),$AM$2*SQRT(Sum_Sq(P1108,1/($X$2*N$8*(1+M$1017+P1108/O1108))))/SQRT(Sum_Sq($X$2*P1108*N$8,1)),                   $AQ$2*SQRT(Sum_Sq($AH$2/(1+1/$A1108)+P1108*( 1/(M$1017+1+P1108/O1108)-1)/(1+($X$2*P1108*N$8)^2), (P1108^2*N$8*$X$2+1/($X$2*N$8*(M$1017+1+P1108/O1108           )))/(1+($X$2*P1108*N$8)^2))),           V_rtHz(O1108)/($X$2*N$8*(O1108*M$1017+O1108+P1108)),V_rtHz(P1108)*SQRT(Sum_Sq(O1108*N$8*$X$2*M$1017,1))/($X$2*N$8*(O1108*M$1017+O1108+P1108))))/SQRT(Sum_Sq(1/(1+$A1108)+$AC$2/$I$2-1/(1+(1+P1108/O1108)/M$1017),$X$2/$I$2)),IF(P1109&lt;0,"A",M1109))</f>
        <v>A</v>
      </c>
      <c r="O1108" s="13">
        <f t="shared" si="308"/>
        <v>-1</v>
      </c>
      <c r="P1108" s="12">
        <f t="shared" si="332"/>
        <v>-2</v>
      </c>
      <c r="R1108" s="13" t="str">
        <f>IF(U1108&gt;0,SQRT(Sum_Sq($AI$2,V_rtHz($AH$2)/(1+1/$A1108),V_rtHz($AH$2*$A1108)/(1+$A1108),$AN$2*$AH$2/(1+1/$A1108),$AM$2*SQRT(Sum_Sq(U1108,1/($X$2*S$8*(1+R$1017+U1108/T1108))))/SQRT(Sum_Sq($X$2*U1108*S$8,1)),                   $AQ$2*SQRT(Sum_Sq($AH$2/(1+1/$A1108)+U1108*( 1/(R$1017+1+U1108/T1108)-1)/(1+($X$2*U1108*S$8)^2), (U1108^2*S$8*$X$2+1/($X$2*S$8*(R$1017+1+U1108/T1108           )))/(1+($X$2*U1108*S$8)^2))),           V_rtHz(T1108)/($X$2*S$8*(T1108*R$1017+T1108+U1108)),V_rtHz(U1108)*SQRT(Sum_Sq(T1108*S$8*$X$2*R$1017,1))/($X$2*S$8*(T1108*R$1017+T1108+U1108))))/SQRT(Sum_Sq(1/(1+$A1108)+$AC$2/$I$2-1/(1+(1+U1108/T1108)/R$1017),$X$2/$I$2)),IF(U1109&lt;0,"A",R1109))</f>
        <v>A</v>
      </c>
      <c r="T1108" s="13">
        <f t="shared" si="309"/>
        <v>-1</v>
      </c>
      <c r="U1108" s="12">
        <f t="shared" si="333"/>
        <v>-2</v>
      </c>
      <c r="X1108" s="13" t="str">
        <f>IF(AA1108&gt;0,SQRT(Sum_Sq($AI$2,V_rtHz($AH$2)/(1+1/$A1108),V_rtHz($AH$2*$A1108)/(1+$A1108),$AN$2*$AH$2/(1+1/$A1108),$AM$2*SQRT(Sum_Sq(AA1108,1/($X$2*Y$8*(1+X$1017+AA1108/Z1108))))/SQRT(Sum_Sq($X$2*AA1108*Y$8,1)),                   $AQ$2*SQRT(Sum_Sq($AH$2/(1+1/$A1108)+AA1108*( 1/(X$1017+1+AA1108/Z1108)-1)/(1+($X$2*AA1108*Y$8)^2), (AA1108^2*Y$8*$X$2+1/($X$2*Y$8*(X$1017+1+AA1108/Z1108           )))/(1+($X$2*AA1108*Y$8)^2))),           V_rtHz(Z1108)/($X$2*Y$8*(Z1108*X$1017+Z1108+AA1108)),V_rtHz(AA1108)*SQRT(Sum_Sq(Z1108*Y$8*$X$2*X$1017,1))/($X$2*Y$8*(Z1108*X$1017+Z1108+AA1108))))/SQRT(Sum_Sq(1/(1+$A1108)+$AC$2/$I$2-1/(1+(1+AA1108/Z1108)/X$1017),$X$2/$I$2)),IF(AA1109&lt;0,"A",X1109))</f>
        <v>A</v>
      </c>
      <c r="Z1108" s="13">
        <f t="shared" si="310"/>
        <v>-1</v>
      </c>
      <c r="AA1108" s="12">
        <f t="shared" si="334"/>
        <v>-2</v>
      </c>
      <c r="AC1108" s="13">
        <f>IF(AF1108&gt;0,SQRT(Sum_Sq($AI$2,V_rtHz($AH$2)/(1+1/$A1108),V_rtHz($AH$2*$A1108)/(1+$A1108),$AN$2*$AH$2/(1+1/$A1108),$AM$2*SQRT(Sum_Sq(AF1108,1/($X$2*AD$8*(1+AC$1017+AF1108/AE1108))))/SQRT(Sum_Sq($X$2*AF1108*AD$8,1)),                   $AQ$2*SQRT(Sum_Sq($AH$2/(1+1/$A1108)+AF1108*( 1/(AC$1017+1+AF1108/AE1108)-1)/(1+($X$2*AF1108*AD$8)^2), (AF1108^2*AD$8*$X$2+1/($X$2*AD$8*(AC$1017+1+AF1108/AE1108           )))/(1+($X$2*AF1108*AD$8)^2))),           V_rtHz(AE1108)/($X$2*AD$8*(AE1108*AC$1017+AE1108+AF1108)),V_rtHz(AF1108)*SQRT(Sum_Sq(AE1108*AD$8*$X$2*AC$1017,1))/($X$2*AD$8*(AE1108*AC$1017+AE1108+AF1108))))/SQRT(Sum_Sq(1/(1+$A1108)+$AC$2/$I$2-1/(1+(1+AF1108/AE1108)/AC$1017),$X$2/$I$2)),IF(AF1109&lt;0,"A",AC1109))</f>
        <v>6.888900439172986E-6</v>
      </c>
      <c r="AE1108" s="13">
        <f t="shared" si="311"/>
        <v>19427.387582473926</v>
      </c>
      <c r="AF1108" s="12">
        <f t="shared" si="335"/>
        <v>160178.04041206799</v>
      </c>
      <c r="AG1108" s="13"/>
      <c r="AH1108" s="13">
        <f>IF(AK1108&gt;0,SQRT(Sum_Sq($AI$2,V_rtHz($AH$2)/(1+1/$A1108),V_rtHz($AH$2*$A1108)/(1+$A1108),$AN$2*$AH$2/(1+1/$A1108),$AM$2*SQRT(Sum_Sq(AK1108,1/($X$2*AI$8*(1+AH$1017+AK1108/AJ1108))))/SQRT(Sum_Sq($X$2*AK1108*AI$8,1)),                   $AQ$2*SQRT(Sum_Sq($AH$2/(1+1/$A1108)+AK1108*( 1/(AH$1017+1+AK1108/AJ1108)-1)/(1+($X$2*AK1108*AI$8)^2), (AK1108^2*AI$8*$X$2+1/($X$2*AI$8*(AH$1017+1+AK1108/AJ1108           )))/(1+($X$2*AK1108*AI$8)^2))),           V_rtHz(AJ1108)/($X$2*AI$8*(AJ1108*AH$1017+AJ1108+AK1108)),V_rtHz(AK1108)*SQRT(Sum_Sq(AJ1108*AI$8*$X$2*AH$1017,1))/($X$2*AI$8*(AJ1108*AH$1017+AJ1108+AK1108))))/SQRT(Sum_Sq(1/(1+$A1108)+$AC$2/$I$2-1/(1+(1+AK1108/AJ1108)/AH$1017),$X$2/$I$2)),IF(AK1109&lt;0,"A",AH1109))</f>
        <v>1.1607785654428382E-5</v>
      </c>
      <c r="AI1108" s="13"/>
      <c r="AJ1108" s="13">
        <f t="shared" si="312"/>
        <v>17896.734161978897</v>
      </c>
      <c r="AK1108" s="12">
        <f t="shared" si="336"/>
        <v>549849.19519553264</v>
      </c>
      <c r="AM1108" s="13">
        <f>IF(AP1108&gt;0,SQRT(Sum_Sq($AI$2,V_rtHz($AH$2)/(1+1/$A1108),V_rtHz($AH$2*$A1108)/(1+$A1108),$AN$2*$AH$2/(1+1/$A1108),$AM$2*SQRT(Sum_Sq(AP1108,1/($X$2*AN$8*(1+AM$1017+AP1108/AO1108))))/SQRT(Sum_Sq($X$2*AP1108*AN$8,1)),                   $AQ$2*SQRT(Sum_Sq($AH$2/(1+1/$A1108)+AP1108*( 1/(AM$1017+1+AP1108/AO1108)-1)/(1+($X$2*AP1108*AN$8)^2), (AP1108^2*AN$8*$X$2+1/($X$2*AN$8*(AM$1017+1+AP1108/AO1108           )))/(1+($X$2*AP1108*AN$8)^2))),           V_rtHz(AO1108)/($X$2*AN$8*(AO1108*AM$1017+AO1108+AP1108)),V_rtHz(AP1108)*SQRT(Sum_Sq(AO1108*AN$8*$X$2*AM$1017,1))/($X$2*AN$8*(AO1108*AM$1017+AO1108+AP1108))))/SQRT(Sum_Sq(1/(1+$A1108)+$AC$2/$I$2-1/(1+(1+AP1108/AO1108)/AM$1017),$X$2/$I$2)),IF(AP1109&lt;0,"A",AM1109))</f>
        <v>2.0340194849742584E-5</v>
      </c>
      <c r="AO1108" s="13">
        <f t="shared" si="313"/>
        <v>17504.966944409498</v>
      </c>
      <c r="AP1108" s="12">
        <f t="shared" si="337"/>
        <v>1777690.2311033695</v>
      </c>
      <c r="AR1108" s="13">
        <f t="shared" si="314"/>
        <v>69887291.180198371</v>
      </c>
      <c r="AS1108" s="13">
        <f t="shared" si="315"/>
        <v>-1.3198165870742588E-5</v>
      </c>
      <c r="AV1108" s="13"/>
      <c r="AW1108" s="13">
        <f t="shared" si="316"/>
        <v>39300511.936236553</v>
      </c>
      <c r="AX1108" s="13">
        <f t="shared" si="317"/>
        <v>-4.1740516710122589E-5</v>
      </c>
      <c r="AZ1108" s="13"/>
      <c r="BA1108" s="13"/>
      <c r="BB1108" s="13">
        <f t="shared" si="318"/>
        <v>22100301.962882396</v>
      </c>
      <c r="BC1108" s="13">
        <f t="shared" si="319"/>
        <v>-1.3203763776801605E-4</v>
      </c>
      <c r="BD1108" s="13"/>
      <c r="BE1108" s="13"/>
      <c r="BG1108" s="13">
        <f t="shared" si="320"/>
        <v>12427913.092914158</v>
      </c>
      <c r="BH1108" s="13">
        <f t="shared" si="321"/>
        <v>-4.179655858079002E-4</v>
      </c>
      <c r="BI1108" s="13"/>
      <c r="BL1108" s="13">
        <f t="shared" si="322"/>
        <v>6988729.1180198397</v>
      </c>
      <c r="BM1108" s="13">
        <f t="shared" si="323"/>
        <v>-1.3260005124087115E-3</v>
      </c>
      <c r="BP1108" s="13"/>
      <c r="BQ1108" s="13">
        <f t="shared" si="324"/>
        <v>99.633299999999991</v>
      </c>
      <c r="BR1108" s="13">
        <f t="shared" si="325"/>
        <v>108.98999999999998</v>
      </c>
      <c r="BT1108" s="13"/>
      <c r="BU1108" s="13"/>
      <c r="BV1108" s="13">
        <f t="shared" si="326"/>
        <v>31.50681587988543</v>
      </c>
      <c r="BW1108" s="13">
        <f t="shared" si="327"/>
        <v>344.65664218175147</v>
      </c>
      <c r="CA1108" s="13">
        <f t="shared" si="328"/>
        <v>9.9633299999999991</v>
      </c>
      <c r="CB1108" s="13">
        <f t="shared" si="329"/>
        <v>1089.8999999999999</v>
      </c>
    </row>
    <row r="1109" spans="1:80" x14ac:dyDescent="0.3">
      <c r="A1109" s="13">
        <f t="shared" si="305"/>
        <v>3.7153522909717244E-5</v>
      </c>
      <c r="C1109" s="13" t="str">
        <f>IF(F1109&gt;0,SQRT(Sum_Sq($AI$2,V_rtHz($AH$2)/(1+1/$A1109),V_rtHz($AH$2*$A1109)/(1+$A1109),$AN$2*$AH$2/(1+1/$A1109),$AM$2*SQRT(Sum_Sq(F1109,1/($X$2*D$8*(1+C$1017+F1109/E1109))))/SQRT(Sum_Sq($X$2*F1109*D$8,1)),                   $AQ$2*SQRT(Sum_Sq($AH$2/(1+1/$A1109)+F1109*( 1/(C$1017+1+F1109/E1109)-1)/(1+($X$2*F1109*D$8)^2), (F1109^2*D$8*$X$2+1/($X$2*D$8*(C$1017+1+F1109/E1109           )))/(1+($X$2*F1109*D$8)^2))),           V_rtHz(E1109)/($X$2*D$8*(E1109*C$1017+E1109+F1109)),V_rtHz(F1109)*SQRT(Sum_Sq(E1109*D$8*$X$2*C$1017,1))/($X$2*D$8*(E1109*C$1017+E1109+F1109))))/SQRT(Sum_Sq(1/(1+$A1109)+$AC$2/$I$2-1/(1+(1+F1109/E1109)/C$1017),$X$2/$I$2)),IF(F1110&lt;0,"A",C1110))</f>
        <v>A</v>
      </c>
      <c r="E1109" s="13">
        <f t="shared" si="306"/>
        <v>-1</v>
      </c>
      <c r="F1109" s="12">
        <f t="shared" si="330"/>
        <v>-2</v>
      </c>
      <c r="H1109" s="13" t="str">
        <f>IF(K1109&gt;0,SQRT(Sum_Sq($AI$2,V_rtHz($AH$2)/(1+1/$A1109),V_rtHz($AH$2*$A1109)/(1+$A1109),$AN$2*$AH$2/(1+1/$A1109),$AM$2*SQRT(Sum_Sq(K1109,1/($X$2*I$8*(1+H$1017+K1109/J1109))))/SQRT(Sum_Sq($X$2*K1109*I$8,1)),                   $AQ$2*SQRT(Sum_Sq($AH$2/(1+1/$A1109)+K1109*( 1/(H$1017+1+K1109/J1109)-1)/(1+($X$2*K1109*I$8)^2), (K1109^2*I$8*$X$2+1/($X$2*I$8*(H$1017+1+K1109/J1109           )))/(1+($X$2*K1109*I$8)^2))),           V_rtHz(J1109)/($X$2*I$8*(J1109*H$1017+J1109+K1109)),V_rtHz(K1109)*SQRT(Sum_Sq(J1109*I$8*$X$2*H$1017,1))/($X$2*I$8*(J1109*H$1017+J1109+K1109))))/SQRT(Sum_Sq(1/(1+$A1109)+$AC$2/$I$2-1/(1+(1+K1109/J1109)/H$1017),$X$2/$I$2)),IF(K1110&lt;0,"A",H1110))</f>
        <v>A</v>
      </c>
      <c r="J1109" s="13">
        <f t="shared" si="307"/>
        <v>-1</v>
      </c>
      <c r="K1109" s="12">
        <f t="shared" si="331"/>
        <v>-2</v>
      </c>
      <c r="M1109" s="13" t="str">
        <f>IF(P1109&gt;0,SQRT(Sum_Sq($AI$2,V_rtHz($AH$2)/(1+1/$A1109),V_rtHz($AH$2*$A1109)/(1+$A1109),$AN$2*$AH$2/(1+1/$A1109),$AM$2*SQRT(Sum_Sq(P1109,1/($X$2*N$8*(1+M$1017+P1109/O1109))))/SQRT(Sum_Sq($X$2*P1109*N$8,1)),                   $AQ$2*SQRT(Sum_Sq($AH$2/(1+1/$A1109)+P1109*( 1/(M$1017+1+P1109/O1109)-1)/(1+($X$2*P1109*N$8)^2), (P1109^2*N$8*$X$2+1/($X$2*N$8*(M$1017+1+P1109/O1109           )))/(1+($X$2*P1109*N$8)^2))),           V_rtHz(O1109)/($X$2*N$8*(O1109*M$1017+O1109+P1109)),V_rtHz(P1109)*SQRT(Sum_Sq(O1109*N$8*$X$2*M$1017,1))/($X$2*N$8*(O1109*M$1017+O1109+P1109))))/SQRT(Sum_Sq(1/(1+$A1109)+$AC$2/$I$2-1/(1+(1+P1109/O1109)/M$1017),$X$2/$I$2)),IF(P1110&lt;0,"A",M1110))</f>
        <v>A</v>
      </c>
      <c r="O1109" s="13">
        <f t="shared" si="308"/>
        <v>-1</v>
      </c>
      <c r="P1109" s="12">
        <f t="shared" si="332"/>
        <v>-2</v>
      </c>
      <c r="R1109" s="13" t="str">
        <f>IF(U1109&gt;0,SQRT(Sum_Sq($AI$2,V_rtHz($AH$2)/(1+1/$A1109),V_rtHz($AH$2*$A1109)/(1+$A1109),$AN$2*$AH$2/(1+1/$A1109),$AM$2*SQRT(Sum_Sq(U1109,1/($X$2*S$8*(1+R$1017+U1109/T1109))))/SQRT(Sum_Sq($X$2*U1109*S$8,1)),                   $AQ$2*SQRT(Sum_Sq($AH$2/(1+1/$A1109)+U1109*( 1/(R$1017+1+U1109/T1109)-1)/(1+($X$2*U1109*S$8)^2), (U1109^2*S$8*$X$2+1/($X$2*S$8*(R$1017+1+U1109/T1109           )))/(1+($X$2*U1109*S$8)^2))),           V_rtHz(T1109)/($X$2*S$8*(T1109*R$1017+T1109+U1109)),V_rtHz(U1109)*SQRT(Sum_Sq(T1109*S$8*$X$2*R$1017,1))/($X$2*S$8*(T1109*R$1017+T1109+U1109))))/SQRT(Sum_Sq(1/(1+$A1109)+$AC$2/$I$2-1/(1+(1+U1109/T1109)/R$1017),$X$2/$I$2)),IF(U1110&lt;0,"A",R1110))</f>
        <v>A</v>
      </c>
      <c r="T1109" s="13">
        <f t="shared" si="309"/>
        <v>-1</v>
      </c>
      <c r="U1109" s="12">
        <f t="shared" si="333"/>
        <v>-2</v>
      </c>
      <c r="X1109" s="13" t="str">
        <f>IF(AA1109&gt;0,SQRT(Sum_Sq($AI$2,V_rtHz($AH$2)/(1+1/$A1109),V_rtHz($AH$2*$A1109)/(1+$A1109),$AN$2*$AH$2/(1+1/$A1109),$AM$2*SQRT(Sum_Sq(AA1109,1/($X$2*Y$8*(1+X$1017+AA1109/Z1109))))/SQRT(Sum_Sq($X$2*AA1109*Y$8,1)),                   $AQ$2*SQRT(Sum_Sq($AH$2/(1+1/$A1109)+AA1109*( 1/(X$1017+1+AA1109/Z1109)-1)/(1+($X$2*AA1109*Y$8)^2), (AA1109^2*Y$8*$X$2+1/($X$2*Y$8*(X$1017+1+AA1109/Z1109           )))/(1+($X$2*AA1109*Y$8)^2))),           V_rtHz(Z1109)/($X$2*Y$8*(Z1109*X$1017+Z1109+AA1109)),V_rtHz(AA1109)*SQRT(Sum_Sq(Z1109*Y$8*$X$2*X$1017,1))/($X$2*Y$8*(Z1109*X$1017+Z1109+AA1109))))/SQRT(Sum_Sq(1/(1+$A1109)+$AC$2/$I$2-1/(1+(1+AA1109/Z1109)/X$1017),$X$2/$I$2)),IF(AA1110&lt;0,"A",X1110))</f>
        <v>A</v>
      </c>
      <c r="Z1109" s="13">
        <f t="shared" si="310"/>
        <v>-1</v>
      </c>
      <c r="AA1109" s="12">
        <f t="shared" si="334"/>
        <v>-2</v>
      </c>
      <c r="AC1109" s="13">
        <f>IF(AF1109&gt;0,SQRT(Sum_Sq($AI$2,V_rtHz($AH$2)/(1+1/$A1109),V_rtHz($AH$2*$A1109)/(1+$A1109),$AN$2*$AH$2/(1+1/$A1109),$AM$2*SQRT(Sum_Sq(AF1109,1/($X$2*AD$8*(1+AC$1017+AF1109/AE1109))))/SQRT(Sum_Sq($X$2*AF1109*AD$8,1)),                   $AQ$2*SQRT(Sum_Sq($AH$2/(1+1/$A1109)+AF1109*( 1/(AC$1017+1+AF1109/AE1109)-1)/(1+($X$2*AF1109*AD$8)^2), (AF1109^2*AD$8*$X$2+1/($X$2*AD$8*(AC$1017+1+AF1109/AE1109           )))/(1+($X$2*AF1109*AD$8)^2))),           V_rtHz(AE1109)/($X$2*AD$8*(AE1109*AC$1017+AE1109+AF1109)),V_rtHz(AF1109)*SQRT(Sum_Sq(AE1109*AD$8*$X$2*AC$1017,1))/($X$2*AD$8*(AE1109*AC$1017+AE1109+AF1109))))/SQRT(Sum_Sq(1/(1+$A1109)+$AC$2/$I$2-1/(1+(1+AF1109/AE1109)/AC$1017),$X$2/$I$2)),IF(AF1110&lt;0,"A",AC1110))</f>
        <v>6.8886052316798596E-6</v>
      </c>
      <c r="AE1109" s="13">
        <f t="shared" si="311"/>
        <v>19425.731105210241</v>
      </c>
      <c r="AF1109" s="12">
        <f t="shared" si="335"/>
        <v>160191.69916604986</v>
      </c>
      <c r="AG1109" s="13"/>
      <c r="AH1109" s="13">
        <f>IF(AK1109&gt;0,SQRT(Sum_Sq($AI$2,V_rtHz($AH$2)/(1+1/$A1109),V_rtHz($AH$2*$A1109)/(1+$A1109),$AN$2*$AH$2/(1+1/$A1109),$AM$2*SQRT(Sum_Sq(AK1109,1/($X$2*AI$8*(1+AH$1017+AK1109/AJ1109))))/SQRT(Sum_Sq($X$2*AK1109*AI$8,1)),                   $AQ$2*SQRT(Sum_Sq($AH$2/(1+1/$A1109)+AK1109*( 1/(AH$1017+1+AK1109/AJ1109)-1)/(1+($X$2*AK1109*AI$8)^2), (AK1109^2*AI$8*$X$2+1/($X$2*AI$8*(AH$1017+1+AK1109/AJ1109           )))/(1+($X$2*AK1109*AI$8)^2))),           V_rtHz(AJ1109)/($X$2*AI$8*(AJ1109*AH$1017+AJ1109+AK1109)),V_rtHz(AK1109)*SQRT(Sum_Sq(AJ1109*AI$8*$X$2*AH$1017,1))/($X$2*AI$8*(AJ1109*AH$1017+AJ1109+AK1109))))/SQRT(Sum_Sq(1/(1+$A1109)+$AC$2/$I$2-1/(1+(1+AK1109/AJ1109)/AH$1017),$X$2/$I$2)),IF(AK1110&lt;0,"A",AH1110))</f>
        <v>1.1607413520348435E-5</v>
      </c>
      <c r="AI1109" s="13"/>
      <c r="AJ1109" s="13">
        <f t="shared" si="312"/>
        <v>17895.556248410347</v>
      </c>
      <c r="AK1109" s="12">
        <f t="shared" si="336"/>
        <v>549885.3871316025</v>
      </c>
      <c r="AM1109" s="13">
        <f>IF(AP1109&gt;0,SQRT(Sum_Sq($AI$2,V_rtHz($AH$2)/(1+1/$A1109),V_rtHz($AH$2*$A1109)/(1+$A1109),$AN$2*$AH$2/(1+1/$A1109),$AM$2*SQRT(Sum_Sq(AP1109,1/($X$2*AN$8*(1+AM$1017+AP1109/AO1109))))/SQRT(Sum_Sq($X$2*AP1109*AN$8,1)),                   $AQ$2*SQRT(Sum_Sq($AH$2/(1+1/$A1109)+AP1109*( 1/(AM$1017+1+AP1109/AO1109)-1)/(1+($X$2*AP1109*AN$8)^2), (AP1109^2*AN$8*$X$2+1/($X$2*AN$8*(AM$1017+1+AP1109/AO1109           )))/(1+($X$2*AP1109*AN$8)^2))),           V_rtHz(AO1109)/($X$2*AN$8*(AO1109*AM$1017+AO1109+AP1109)),V_rtHz(AP1109)*SQRT(Sum_Sq(AO1109*AN$8*$X$2*AM$1017,1))/($X$2*AN$8*(AO1109*AM$1017+AO1109+AP1109))))/SQRT(Sum_Sq(1/(1+$A1109)+$AC$2/$I$2-1/(1+(1+AP1109/AO1109)/AM$1017),$X$2/$I$2)),IF(AP1110&lt;0,"A",AM1110))</f>
        <v>2.0339590913322315E-5</v>
      </c>
      <c r="AO1109" s="13">
        <f t="shared" si="313"/>
        <v>17503.889632773527</v>
      </c>
      <c r="AP1109" s="12">
        <f t="shared" si="337"/>
        <v>1777799.6425776933</v>
      </c>
      <c r="AR1109" s="13">
        <f t="shared" si="314"/>
        <v>69887291.180198371</v>
      </c>
      <c r="AS1109" s="13">
        <f t="shared" si="315"/>
        <v>-1.3198174519816539E-5</v>
      </c>
      <c r="AV1109" s="13"/>
      <c r="AW1109" s="13">
        <f t="shared" si="316"/>
        <v>39300511.936236553</v>
      </c>
      <c r="AX1109" s="13">
        <f t="shared" si="317"/>
        <v>-4.1740603218607006E-5</v>
      </c>
      <c r="AZ1109" s="13"/>
      <c r="BA1109" s="13"/>
      <c r="BB1109" s="13">
        <f t="shared" si="318"/>
        <v>22100301.962882396</v>
      </c>
      <c r="BC1109" s="13">
        <f t="shared" si="319"/>
        <v>-1.3203850341436305E-4</v>
      </c>
      <c r="BD1109" s="13"/>
      <c r="BE1109" s="13"/>
      <c r="BG1109" s="13">
        <f t="shared" si="320"/>
        <v>12427913.092914158</v>
      </c>
      <c r="BH1109" s="13">
        <f t="shared" si="321"/>
        <v>-4.1797426006367165E-4</v>
      </c>
      <c r="BI1109" s="13"/>
      <c r="BL1109" s="13">
        <f t="shared" si="322"/>
        <v>6988729.1180198397</v>
      </c>
      <c r="BM1109" s="13">
        <f t="shared" si="323"/>
        <v>-1.3260878212329895E-3</v>
      </c>
      <c r="BP1109" s="13"/>
      <c r="BQ1109" s="13">
        <f t="shared" si="324"/>
        <v>99.633300000000006</v>
      </c>
      <c r="BR1109" s="13">
        <f t="shared" si="325"/>
        <v>108.98999999999997</v>
      </c>
      <c r="BT1109" s="13"/>
      <c r="BU1109" s="13"/>
      <c r="BV1109" s="13">
        <f t="shared" si="326"/>
        <v>31.50681587988543</v>
      </c>
      <c r="BW1109" s="13">
        <f t="shared" si="327"/>
        <v>344.65664218175147</v>
      </c>
      <c r="CA1109" s="13">
        <f t="shared" si="328"/>
        <v>9.9633299999999991</v>
      </c>
      <c r="CB1109" s="13">
        <f t="shared" si="329"/>
        <v>1089.9000000000001</v>
      </c>
    </row>
    <row r="1110" spans="1:80" x14ac:dyDescent="0.3">
      <c r="A1110" s="13">
        <f t="shared" si="305"/>
        <v>3.7670379898390886E-5</v>
      </c>
      <c r="C1110" s="13" t="str">
        <f>IF(F1110&gt;0,SQRT(Sum_Sq($AI$2,V_rtHz($AH$2)/(1+1/$A1110),V_rtHz($AH$2*$A1110)/(1+$A1110),$AN$2*$AH$2/(1+1/$A1110),$AM$2*SQRT(Sum_Sq(F1110,1/($X$2*D$8*(1+C$1017+F1110/E1110))))/SQRT(Sum_Sq($X$2*F1110*D$8,1)),                   $AQ$2*SQRT(Sum_Sq($AH$2/(1+1/$A1110)+F1110*( 1/(C$1017+1+F1110/E1110)-1)/(1+($X$2*F1110*D$8)^2), (F1110^2*D$8*$X$2+1/($X$2*D$8*(C$1017+1+F1110/E1110           )))/(1+($X$2*F1110*D$8)^2))),           V_rtHz(E1110)/($X$2*D$8*(E1110*C$1017+E1110+F1110)),V_rtHz(F1110)*SQRT(Sum_Sq(E1110*D$8*$X$2*C$1017,1))/($X$2*D$8*(E1110*C$1017+E1110+F1110))))/SQRT(Sum_Sq(1/(1+$A1110)+$AC$2/$I$2-1/(1+(1+F1110/E1110)/C$1017),$X$2/$I$2)),IF(F1111&lt;0,"A",C1111))</f>
        <v>A</v>
      </c>
      <c r="E1110" s="13">
        <f t="shared" si="306"/>
        <v>-1</v>
      </c>
      <c r="F1110" s="12">
        <f t="shared" si="330"/>
        <v>-2</v>
      </c>
      <c r="H1110" s="13" t="str">
        <f>IF(K1110&gt;0,SQRT(Sum_Sq($AI$2,V_rtHz($AH$2)/(1+1/$A1110),V_rtHz($AH$2*$A1110)/(1+$A1110),$AN$2*$AH$2/(1+1/$A1110),$AM$2*SQRT(Sum_Sq(K1110,1/($X$2*I$8*(1+H$1017+K1110/J1110))))/SQRT(Sum_Sq($X$2*K1110*I$8,1)),                   $AQ$2*SQRT(Sum_Sq($AH$2/(1+1/$A1110)+K1110*( 1/(H$1017+1+K1110/J1110)-1)/(1+($X$2*K1110*I$8)^2), (K1110^2*I$8*$X$2+1/($X$2*I$8*(H$1017+1+K1110/J1110           )))/(1+($X$2*K1110*I$8)^2))),           V_rtHz(J1110)/($X$2*I$8*(J1110*H$1017+J1110+K1110)),V_rtHz(K1110)*SQRT(Sum_Sq(J1110*I$8*$X$2*H$1017,1))/($X$2*I$8*(J1110*H$1017+J1110+K1110))))/SQRT(Sum_Sq(1/(1+$A1110)+$AC$2/$I$2-1/(1+(1+K1110/J1110)/H$1017),$X$2/$I$2)),IF(K1111&lt;0,"A",H1111))</f>
        <v>A</v>
      </c>
      <c r="J1110" s="13">
        <f t="shared" si="307"/>
        <v>-1</v>
      </c>
      <c r="K1110" s="12">
        <f t="shared" si="331"/>
        <v>-2</v>
      </c>
      <c r="M1110" s="13" t="str">
        <f>IF(P1110&gt;0,SQRT(Sum_Sq($AI$2,V_rtHz($AH$2)/(1+1/$A1110),V_rtHz($AH$2*$A1110)/(1+$A1110),$AN$2*$AH$2/(1+1/$A1110),$AM$2*SQRT(Sum_Sq(P1110,1/($X$2*N$8*(1+M$1017+P1110/O1110))))/SQRT(Sum_Sq($X$2*P1110*N$8,1)),                   $AQ$2*SQRT(Sum_Sq($AH$2/(1+1/$A1110)+P1110*( 1/(M$1017+1+P1110/O1110)-1)/(1+($X$2*P1110*N$8)^2), (P1110^2*N$8*$X$2+1/($X$2*N$8*(M$1017+1+P1110/O1110           )))/(1+($X$2*P1110*N$8)^2))),           V_rtHz(O1110)/($X$2*N$8*(O1110*M$1017+O1110+P1110)),V_rtHz(P1110)*SQRT(Sum_Sq(O1110*N$8*$X$2*M$1017,1))/($X$2*N$8*(O1110*M$1017+O1110+P1110))))/SQRT(Sum_Sq(1/(1+$A1110)+$AC$2/$I$2-1/(1+(1+P1110/O1110)/M$1017),$X$2/$I$2)),IF(P1111&lt;0,"A",M1111))</f>
        <v>A</v>
      </c>
      <c r="O1110" s="13">
        <f t="shared" si="308"/>
        <v>-1</v>
      </c>
      <c r="P1110" s="12">
        <f t="shared" si="332"/>
        <v>-2</v>
      </c>
      <c r="R1110" s="13" t="str">
        <f>IF(U1110&gt;0,SQRT(Sum_Sq($AI$2,V_rtHz($AH$2)/(1+1/$A1110),V_rtHz($AH$2*$A1110)/(1+$A1110),$AN$2*$AH$2/(1+1/$A1110),$AM$2*SQRT(Sum_Sq(U1110,1/($X$2*S$8*(1+R$1017+U1110/T1110))))/SQRT(Sum_Sq($X$2*U1110*S$8,1)),                   $AQ$2*SQRT(Sum_Sq($AH$2/(1+1/$A1110)+U1110*( 1/(R$1017+1+U1110/T1110)-1)/(1+($X$2*U1110*S$8)^2), (U1110^2*S$8*$X$2+1/($X$2*S$8*(R$1017+1+U1110/T1110           )))/(1+($X$2*U1110*S$8)^2))),           V_rtHz(T1110)/($X$2*S$8*(T1110*R$1017+T1110+U1110)),V_rtHz(U1110)*SQRT(Sum_Sq(T1110*S$8*$X$2*R$1017,1))/($X$2*S$8*(T1110*R$1017+T1110+U1110))))/SQRT(Sum_Sq(1/(1+$A1110)+$AC$2/$I$2-1/(1+(1+U1110/T1110)/R$1017),$X$2/$I$2)),IF(U1111&lt;0,"A",R1111))</f>
        <v>A</v>
      </c>
      <c r="T1110" s="13">
        <f t="shared" si="309"/>
        <v>-1</v>
      </c>
      <c r="U1110" s="12">
        <f t="shared" si="333"/>
        <v>-2</v>
      </c>
      <c r="X1110" s="13" t="str">
        <f>IF(AA1110&gt;0,SQRT(Sum_Sq($AI$2,V_rtHz($AH$2)/(1+1/$A1110),V_rtHz($AH$2*$A1110)/(1+$A1110),$AN$2*$AH$2/(1+1/$A1110),$AM$2*SQRT(Sum_Sq(AA1110,1/($X$2*Y$8*(1+X$1017+AA1110/Z1110))))/SQRT(Sum_Sq($X$2*AA1110*Y$8,1)),                   $AQ$2*SQRT(Sum_Sq($AH$2/(1+1/$A1110)+AA1110*( 1/(X$1017+1+AA1110/Z1110)-1)/(1+($X$2*AA1110*Y$8)^2), (AA1110^2*Y$8*$X$2+1/($X$2*Y$8*(X$1017+1+AA1110/Z1110           )))/(1+($X$2*AA1110*Y$8)^2))),           V_rtHz(Z1110)/($X$2*Y$8*(Z1110*X$1017+Z1110+AA1110)),V_rtHz(AA1110)*SQRT(Sum_Sq(Z1110*Y$8*$X$2*X$1017,1))/($X$2*Y$8*(Z1110*X$1017+Z1110+AA1110))))/SQRT(Sum_Sq(1/(1+$A1110)+$AC$2/$I$2-1/(1+(1+AA1110/Z1110)/X$1017),$X$2/$I$2)),IF(AA1111&lt;0,"A",X1111))</f>
        <v>A</v>
      </c>
      <c r="Z1110" s="13">
        <f t="shared" si="310"/>
        <v>-1</v>
      </c>
      <c r="AA1110" s="12">
        <f t="shared" si="334"/>
        <v>-2</v>
      </c>
      <c r="AC1110" s="13">
        <f>IF(AF1110&gt;0,SQRT(Sum_Sq($AI$2,V_rtHz($AH$2)/(1+1/$A1110),V_rtHz($AH$2*$A1110)/(1+$A1110),$AN$2*$AH$2/(1+1/$A1110),$AM$2*SQRT(Sum_Sq(AF1110,1/($X$2*AD$8*(1+AC$1017+AF1110/AE1110))))/SQRT(Sum_Sq($X$2*AF1110*AD$8,1)),                   $AQ$2*SQRT(Sum_Sq($AH$2/(1+1/$A1110)+AF1110*( 1/(AC$1017+1+AF1110/AE1110)-1)/(1+($X$2*AF1110*AD$8)^2), (AF1110^2*AD$8*$X$2+1/($X$2*AD$8*(AC$1017+1+AF1110/AE1110           )))/(1+($X$2*AF1110*AD$8)^2))),           V_rtHz(AE1110)/($X$2*AD$8*(AE1110*AC$1017+AE1110+AF1110)),V_rtHz(AF1110)*SQRT(Sum_Sq(AE1110*AD$8*$X$2*AC$1017,1))/($X$2*AD$8*(AE1110*AC$1017+AE1110+AF1110))))/SQRT(Sum_Sq(1/(1+$A1110)+$AC$2/$I$2-1/(1+(1+AF1110/AE1110)/AC$1017),$X$2/$I$2)),IF(AF1111&lt;0,"A",AC1111))</f>
        <v>6.8883060165559852E-6</v>
      </c>
      <c r="AE1110" s="13">
        <f t="shared" si="311"/>
        <v>19424.052198441746</v>
      </c>
      <c r="AF1110" s="12">
        <f t="shared" si="335"/>
        <v>160205.54524333793</v>
      </c>
      <c r="AG1110" s="13"/>
      <c r="AH1110" s="13">
        <f>IF(AK1110&gt;0,SQRT(Sum_Sq($AI$2,V_rtHz($AH$2)/(1+1/$A1110),V_rtHz($AH$2*$A1110)/(1+$A1110),$AN$2*$AH$2/(1+1/$A1110),$AM$2*SQRT(Sum_Sq(AK1110,1/($X$2*AI$8*(1+AH$1017+AK1110/AJ1110))))/SQRT(Sum_Sq($X$2*AK1110*AI$8,1)),                   $AQ$2*SQRT(Sum_Sq($AH$2/(1+1/$A1110)+AK1110*( 1/(AH$1017+1+AK1110/AJ1110)-1)/(1+($X$2*AK1110*AI$8)^2), (AK1110^2*AI$8*$X$2+1/($X$2*AI$8*(AH$1017+1+AK1110/AJ1110           )))/(1+($X$2*AK1110*AI$8)^2))),           V_rtHz(AJ1110)/($X$2*AI$8*(AJ1110*AH$1017+AJ1110+AK1110)),V_rtHz(AK1110)*SQRT(Sum_Sq(AJ1110*AI$8*$X$2*AH$1017,1))/($X$2*AI$8*(AJ1110*AH$1017+AJ1110+AK1110))))/SQRT(Sum_Sq(1/(1+$A1110)+$AC$2/$I$2-1/(1+(1+AK1110/AJ1110)/AH$1017),$X$2/$I$2)),IF(AK1111&lt;0,"A",AH1111))</f>
        <v>1.1607036300104418E-5</v>
      </c>
      <c r="AI1110" s="13"/>
      <c r="AJ1110" s="13">
        <f t="shared" si="312"/>
        <v>17894.362269515852</v>
      </c>
      <c r="AK1110" s="12">
        <f t="shared" si="336"/>
        <v>549922.0775448588</v>
      </c>
      <c r="AM1110" s="13">
        <f>IF(AP1110&gt;0,SQRT(Sum_Sq($AI$2,V_rtHz($AH$2)/(1+1/$A1110),V_rtHz($AH$2*$A1110)/(1+$A1110),$AN$2*$AH$2/(1+1/$A1110),$AM$2*SQRT(Sum_Sq(AP1110,1/($X$2*AN$8*(1+AM$1017+AP1110/AO1110))))/SQRT(Sum_Sq($X$2*AP1110*AN$8,1)),                   $AQ$2*SQRT(Sum_Sq($AH$2/(1+1/$A1110)+AP1110*( 1/(AM$1017+1+AP1110/AO1110)-1)/(1+($X$2*AP1110*AN$8)^2), (AP1110^2*AN$8*$X$2+1/($X$2*AN$8*(AM$1017+1+AP1110/AO1110           )))/(1+($X$2*AP1110*AN$8)^2))),           V_rtHz(AO1110)/($X$2*AN$8*(AO1110*AM$1017+AO1110+AP1110)),V_rtHz(AP1110)*SQRT(Sum_Sq(AO1110*AN$8*$X$2*AM$1017,1))/($X$2*AN$8*(AO1110*AM$1017+AO1110+AP1110))))/SQRT(Sum_Sq(1/(1+$A1110)+$AC$2/$I$2-1/(1+(1+AP1110/AO1110)/AM$1017),$X$2/$I$2)),IF(AP1111&lt;0,"A",AM1111))</f>
        <v>2.0338978710961173E-5</v>
      </c>
      <c r="AO1110" s="13">
        <f t="shared" si="313"/>
        <v>17502.79760568641</v>
      </c>
      <c r="AP1110" s="12">
        <f t="shared" si="337"/>
        <v>1777910.5622951519</v>
      </c>
      <c r="AR1110" s="13">
        <f t="shared" si="314"/>
        <v>69887291.180198371</v>
      </c>
      <c r="AS1110" s="13">
        <f t="shared" si="315"/>
        <v>-1.3198183289222666E-5</v>
      </c>
      <c r="AV1110" s="13"/>
      <c r="AW1110" s="13">
        <f t="shared" si="316"/>
        <v>39300511.936236553</v>
      </c>
      <c r="AX1110" s="13">
        <f t="shared" si="317"/>
        <v>-4.1740690930910423E-5</v>
      </c>
      <c r="AZ1110" s="13"/>
      <c r="BA1110" s="13"/>
      <c r="BB1110" s="13">
        <f t="shared" si="318"/>
        <v>22100301.962882396</v>
      </c>
      <c r="BC1110" s="13">
        <f t="shared" si="319"/>
        <v>-1.3203938111463882E-4</v>
      </c>
      <c r="BD1110" s="13"/>
      <c r="BE1110" s="13"/>
      <c r="BG1110" s="13">
        <f t="shared" si="320"/>
        <v>12427913.092914158</v>
      </c>
      <c r="BH1110" s="13">
        <f t="shared" si="321"/>
        <v>-4.1798305535795929E-4</v>
      </c>
      <c r="BI1110" s="13"/>
      <c r="BL1110" s="13">
        <f t="shared" si="322"/>
        <v>6988729.1180198397</v>
      </c>
      <c r="BM1110" s="13">
        <f t="shared" si="323"/>
        <v>-1.3261763563832932E-3</v>
      </c>
      <c r="BP1110" s="13"/>
      <c r="BQ1110" s="13">
        <f t="shared" si="324"/>
        <v>99.633299999999991</v>
      </c>
      <c r="BR1110" s="13">
        <f t="shared" si="325"/>
        <v>108.99</v>
      </c>
      <c r="BT1110" s="13"/>
      <c r="BU1110" s="13"/>
      <c r="BV1110" s="13">
        <f t="shared" si="326"/>
        <v>31.50681587988543</v>
      </c>
      <c r="BW1110" s="13">
        <f t="shared" si="327"/>
        <v>344.65664218175158</v>
      </c>
      <c r="CA1110" s="13">
        <f t="shared" si="328"/>
        <v>9.9633299999999991</v>
      </c>
      <c r="CB1110" s="13">
        <f t="shared" si="329"/>
        <v>1089.9000000000001</v>
      </c>
    </row>
    <row r="1111" spans="1:80" x14ac:dyDescent="0.3">
      <c r="A1111" s="13">
        <f t="shared" si="305"/>
        <v>3.819442708400465E-5</v>
      </c>
      <c r="C1111" s="13" t="str">
        <f>IF(F1111&gt;0,SQRT(Sum_Sq($AI$2,V_rtHz($AH$2)/(1+1/$A1111),V_rtHz($AH$2*$A1111)/(1+$A1111),$AN$2*$AH$2/(1+1/$A1111),$AM$2*SQRT(Sum_Sq(F1111,1/($X$2*D$8*(1+C$1017+F1111/E1111))))/SQRT(Sum_Sq($X$2*F1111*D$8,1)),                   $AQ$2*SQRT(Sum_Sq($AH$2/(1+1/$A1111)+F1111*( 1/(C$1017+1+F1111/E1111)-1)/(1+($X$2*F1111*D$8)^2), (F1111^2*D$8*$X$2+1/($X$2*D$8*(C$1017+1+F1111/E1111           )))/(1+($X$2*F1111*D$8)^2))),           V_rtHz(E1111)/($X$2*D$8*(E1111*C$1017+E1111+F1111)),V_rtHz(F1111)*SQRT(Sum_Sq(E1111*D$8*$X$2*C$1017,1))/($X$2*D$8*(E1111*C$1017+E1111+F1111))))/SQRT(Sum_Sq(1/(1+$A1111)+$AC$2/$I$2-1/(1+(1+F1111/E1111)/C$1017),$X$2/$I$2)),IF(F1112&lt;0,"A",C1112))</f>
        <v>A</v>
      </c>
      <c r="E1111" s="13">
        <f t="shared" si="306"/>
        <v>-1</v>
      </c>
      <c r="F1111" s="12">
        <f t="shared" si="330"/>
        <v>-2</v>
      </c>
      <c r="H1111" s="13" t="str">
        <f>IF(K1111&gt;0,SQRT(Sum_Sq($AI$2,V_rtHz($AH$2)/(1+1/$A1111),V_rtHz($AH$2*$A1111)/(1+$A1111),$AN$2*$AH$2/(1+1/$A1111),$AM$2*SQRT(Sum_Sq(K1111,1/($X$2*I$8*(1+H$1017+K1111/J1111))))/SQRT(Sum_Sq($X$2*K1111*I$8,1)),                   $AQ$2*SQRT(Sum_Sq($AH$2/(1+1/$A1111)+K1111*( 1/(H$1017+1+K1111/J1111)-1)/(1+($X$2*K1111*I$8)^2), (K1111^2*I$8*$X$2+1/($X$2*I$8*(H$1017+1+K1111/J1111           )))/(1+($X$2*K1111*I$8)^2))),           V_rtHz(J1111)/($X$2*I$8*(J1111*H$1017+J1111+K1111)),V_rtHz(K1111)*SQRT(Sum_Sq(J1111*I$8*$X$2*H$1017,1))/($X$2*I$8*(J1111*H$1017+J1111+K1111))))/SQRT(Sum_Sq(1/(1+$A1111)+$AC$2/$I$2-1/(1+(1+K1111/J1111)/H$1017),$X$2/$I$2)),IF(K1112&lt;0,"A",H1112))</f>
        <v>A</v>
      </c>
      <c r="J1111" s="13">
        <f t="shared" si="307"/>
        <v>-1</v>
      </c>
      <c r="K1111" s="12">
        <f t="shared" si="331"/>
        <v>-2</v>
      </c>
      <c r="M1111" s="13" t="str">
        <f>IF(P1111&gt;0,SQRT(Sum_Sq($AI$2,V_rtHz($AH$2)/(1+1/$A1111),V_rtHz($AH$2*$A1111)/(1+$A1111),$AN$2*$AH$2/(1+1/$A1111),$AM$2*SQRT(Sum_Sq(P1111,1/($X$2*N$8*(1+M$1017+P1111/O1111))))/SQRT(Sum_Sq($X$2*P1111*N$8,1)),                   $AQ$2*SQRT(Sum_Sq($AH$2/(1+1/$A1111)+P1111*( 1/(M$1017+1+P1111/O1111)-1)/(1+($X$2*P1111*N$8)^2), (P1111^2*N$8*$X$2+1/($X$2*N$8*(M$1017+1+P1111/O1111           )))/(1+($X$2*P1111*N$8)^2))),           V_rtHz(O1111)/($X$2*N$8*(O1111*M$1017+O1111+P1111)),V_rtHz(P1111)*SQRT(Sum_Sq(O1111*N$8*$X$2*M$1017,1))/($X$2*N$8*(O1111*M$1017+O1111+P1111))))/SQRT(Sum_Sq(1/(1+$A1111)+$AC$2/$I$2-1/(1+(1+P1111/O1111)/M$1017),$X$2/$I$2)),IF(P1112&lt;0,"A",M1112))</f>
        <v>A</v>
      </c>
      <c r="O1111" s="13">
        <f t="shared" si="308"/>
        <v>-1</v>
      </c>
      <c r="P1111" s="12">
        <f t="shared" si="332"/>
        <v>-2</v>
      </c>
      <c r="R1111" s="13" t="str">
        <f>IF(U1111&gt;0,SQRT(Sum_Sq($AI$2,V_rtHz($AH$2)/(1+1/$A1111),V_rtHz($AH$2*$A1111)/(1+$A1111),$AN$2*$AH$2/(1+1/$A1111),$AM$2*SQRT(Sum_Sq(U1111,1/($X$2*S$8*(1+R$1017+U1111/T1111))))/SQRT(Sum_Sq($X$2*U1111*S$8,1)),                   $AQ$2*SQRT(Sum_Sq($AH$2/(1+1/$A1111)+U1111*( 1/(R$1017+1+U1111/T1111)-1)/(1+($X$2*U1111*S$8)^2), (U1111^2*S$8*$X$2+1/($X$2*S$8*(R$1017+1+U1111/T1111           )))/(1+($X$2*U1111*S$8)^2))),           V_rtHz(T1111)/($X$2*S$8*(T1111*R$1017+T1111+U1111)),V_rtHz(U1111)*SQRT(Sum_Sq(T1111*S$8*$X$2*R$1017,1))/($X$2*S$8*(T1111*R$1017+T1111+U1111))))/SQRT(Sum_Sq(1/(1+$A1111)+$AC$2/$I$2-1/(1+(1+U1111/T1111)/R$1017),$X$2/$I$2)),IF(U1112&lt;0,"A",R1112))</f>
        <v>A</v>
      </c>
      <c r="T1111" s="13">
        <f t="shared" si="309"/>
        <v>-1</v>
      </c>
      <c r="U1111" s="12">
        <f t="shared" si="333"/>
        <v>-2</v>
      </c>
      <c r="X1111" s="13" t="str">
        <f>IF(AA1111&gt;0,SQRT(Sum_Sq($AI$2,V_rtHz($AH$2)/(1+1/$A1111),V_rtHz($AH$2*$A1111)/(1+$A1111),$AN$2*$AH$2/(1+1/$A1111),$AM$2*SQRT(Sum_Sq(AA1111,1/($X$2*Y$8*(1+X$1017+AA1111/Z1111))))/SQRT(Sum_Sq($X$2*AA1111*Y$8,1)),                   $AQ$2*SQRT(Sum_Sq($AH$2/(1+1/$A1111)+AA1111*( 1/(X$1017+1+AA1111/Z1111)-1)/(1+($X$2*AA1111*Y$8)^2), (AA1111^2*Y$8*$X$2+1/($X$2*Y$8*(X$1017+1+AA1111/Z1111           )))/(1+($X$2*AA1111*Y$8)^2))),           V_rtHz(Z1111)/($X$2*Y$8*(Z1111*X$1017+Z1111+AA1111)),V_rtHz(AA1111)*SQRT(Sum_Sq(Z1111*Y$8*$X$2*X$1017,1))/($X$2*Y$8*(Z1111*X$1017+Z1111+AA1111))))/SQRT(Sum_Sq(1/(1+$A1111)+$AC$2/$I$2-1/(1+(1+AA1111/Z1111)/X$1017),$X$2/$I$2)),IF(AA1112&lt;0,"A",X1112))</f>
        <v>A</v>
      </c>
      <c r="Z1111" s="13">
        <f t="shared" si="310"/>
        <v>-1</v>
      </c>
      <c r="AA1111" s="12">
        <f t="shared" si="334"/>
        <v>-2</v>
      </c>
      <c r="AC1111" s="13">
        <f>IF(AF1111&gt;0,SQRT(Sum_Sq($AI$2,V_rtHz($AH$2)/(1+1/$A1111),V_rtHz($AH$2*$A1111)/(1+$A1111),$AN$2*$AH$2/(1+1/$A1111),$AM$2*SQRT(Sum_Sq(AF1111,1/($X$2*AD$8*(1+AC$1017+AF1111/AE1111))))/SQRT(Sum_Sq($X$2*AF1111*AD$8,1)),                   $AQ$2*SQRT(Sum_Sq($AH$2/(1+1/$A1111)+AF1111*( 1/(AC$1017+1+AF1111/AE1111)-1)/(1+($X$2*AF1111*AD$8)^2), (AF1111^2*AD$8*$X$2+1/($X$2*AD$8*(AC$1017+1+AF1111/AE1111           )))/(1+($X$2*AF1111*AD$8)^2))),           V_rtHz(AE1111)/($X$2*AD$8*(AE1111*AC$1017+AE1111+AF1111)),V_rtHz(AF1111)*SQRT(Sum_Sq(AE1111*AD$8*$X$2*AC$1017,1))/($X$2*AD$8*(AE1111*AC$1017+AE1111+AF1111))))/SQRT(Sum_Sq(1/(1+$A1111)+$AC$2/$I$2-1/(1+(1+AF1111/AE1111)/AC$1017),$X$2/$I$2)),IF(AF1112&lt;0,"A",AC1112))</f>
        <v>6.8880027407578338E-6</v>
      </c>
      <c r="AE1111" s="13">
        <f t="shared" si="311"/>
        <v>19422.350566908732</v>
      </c>
      <c r="AF1111" s="12">
        <f t="shared" si="335"/>
        <v>160219.58117614689</v>
      </c>
      <c r="AG1111" s="13"/>
      <c r="AH1111" s="13">
        <f>IF(AK1111&gt;0,SQRT(Sum_Sq($AI$2,V_rtHz($AH$2)/(1+1/$A1111),V_rtHz($AH$2*$A1111)/(1+$A1111),$AN$2*$AH$2/(1+1/$A1111),$AM$2*SQRT(Sum_Sq(AK1111,1/($X$2*AI$8*(1+AH$1017+AK1111/AJ1111))))/SQRT(Sum_Sq($X$2*AK1111*AI$8,1)),                   $AQ$2*SQRT(Sum_Sq($AH$2/(1+1/$A1111)+AK1111*( 1/(AH$1017+1+AK1111/AJ1111)-1)/(1+($X$2*AK1111*AI$8)^2), (AK1111^2*AI$8*$X$2+1/($X$2*AI$8*(AH$1017+1+AK1111/AJ1111           )))/(1+($X$2*AK1111*AI$8)^2))),           V_rtHz(AJ1111)/($X$2*AI$8*(AJ1111*AH$1017+AJ1111+AK1111)),V_rtHz(AK1111)*SQRT(Sum_Sq(AJ1111*AI$8*$X$2*AH$1017,1))/($X$2*AI$8*(AJ1111*AH$1017+AJ1111+AK1111))))/SQRT(Sum_Sq(1/(1+$A1111)+$AC$2/$I$2-1/(1+(1+AK1111/AJ1111)/AH$1017),$X$2/$I$2)),IF(AK1112&lt;0,"A",AH1112))</f>
        <v>1.1606653925437742E-5</v>
      </c>
      <c r="AI1111" s="13"/>
      <c r="AJ1111" s="13">
        <f t="shared" si="312"/>
        <v>17893.152010631587</v>
      </c>
      <c r="AK1111" s="12">
        <f t="shared" si="336"/>
        <v>549959.2732317677</v>
      </c>
      <c r="AM1111" s="13">
        <f>IF(AP1111&gt;0,SQRT(Sum_Sq($AI$2,V_rtHz($AH$2)/(1+1/$A1111),V_rtHz($AH$2*$A1111)/(1+$A1111),$AN$2*$AH$2/(1+1/$A1111),$AM$2*SQRT(Sum_Sq(AP1111,1/($X$2*AN$8*(1+AM$1017+AP1111/AO1111))))/SQRT(Sum_Sq($X$2*AP1111*AN$8,1)),                   $AQ$2*SQRT(Sum_Sq($AH$2/(1+1/$A1111)+AP1111*( 1/(AM$1017+1+AP1111/AO1111)-1)/(1+($X$2*AP1111*AN$8)^2), (AP1111^2*AN$8*$X$2+1/($X$2*AN$8*(AM$1017+1+AP1111/AO1111           )))/(1+($X$2*AP1111*AN$8)^2))),           V_rtHz(AO1111)/($X$2*AN$8*(AO1111*AM$1017+AO1111+AP1111)),V_rtHz(AP1111)*SQRT(Sum_Sq(AO1111*AN$8*$X$2*AM$1017,1))/($X$2*AN$8*(AO1111*AM$1017+AO1111+AP1111))))/SQRT(Sum_Sq(1/(1+$A1111)+$AC$2/$I$2-1/(1+(1+AP1111/AO1111)/AM$1017),$X$2/$I$2)),IF(AP1112&lt;0,"A",AM1112))</f>
        <v>2.0338358131406279E-5</v>
      </c>
      <c r="AO1111" s="13">
        <f t="shared" si="313"/>
        <v>17501.690665909733</v>
      </c>
      <c r="AP1111" s="12">
        <f t="shared" si="337"/>
        <v>1778023.0108555995</v>
      </c>
      <c r="AR1111" s="13">
        <f t="shared" si="314"/>
        <v>69887291.180198371</v>
      </c>
      <c r="AS1111" s="13">
        <f t="shared" si="315"/>
        <v>-1.3198192180635287E-5</v>
      </c>
      <c r="AV1111" s="13"/>
      <c r="AW1111" s="13">
        <f t="shared" si="316"/>
        <v>39300511.936236553</v>
      </c>
      <c r="AX1111" s="13">
        <f t="shared" si="317"/>
        <v>-4.1740779863789889E-5</v>
      </c>
      <c r="AZ1111" s="13"/>
      <c r="BA1111" s="13"/>
      <c r="BB1111" s="13">
        <f t="shared" si="318"/>
        <v>22100301.962882396</v>
      </c>
      <c r="BC1111" s="13">
        <f t="shared" si="319"/>
        <v>-1.32040271036855E-4</v>
      </c>
      <c r="BD1111" s="13"/>
      <c r="BE1111" s="13"/>
      <c r="BG1111" s="13">
        <f t="shared" si="320"/>
        <v>12427913.092914158</v>
      </c>
      <c r="BH1111" s="13">
        <f t="shared" si="321"/>
        <v>-4.1799197338489931E-4</v>
      </c>
      <c r="BI1111" s="13"/>
      <c r="BL1111" s="13">
        <f t="shared" si="322"/>
        <v>6988729.1180198397</v>
      </c>
      <c r="BM1111" s="13">
        <f t="shared" si="323"/>
        <v>-1.3262661352508262E-3</v>
      </c>
      <c r="BP1111" s="13"/>
      <c r="BQ1111" s="13">
        <f t="shared" si="324"/>
        <v>99.633300000000006</v>
      </c>
      <c r="BR1111" s="13">
        <f t="shared" si="325"/>
        <v>108.99</v>
      </c>
      <c r="BT1111" s="13"/>
      <c r="BU1111" s="13"/>
      <c r="BV1111" s="13">
        <f t="shared" si="326"/>
        <v>31.50681587988543</v>
      </c>
      <c r="BW1111" s="13">
        <f t="shared" si="327"/>
        <v>344.65664218175152</v>
      </c>
      <c r="CA1111" s="13">
        <f t="shared" si="328"/>
        <v>9.9633299999999991</v>
      </c>
      <c r="CB1111" s="13">
        <f t="shared" si="329"/>
        <v>1089.9000000000003</v>
      </c>
    </row>
    <row r="1112" spans="1:80" x14ac:dyDescent="0.3">
      <c r="A1112" s="13">
        <f t="shared" si="305"/>
        <v>3.872576449216172E-5</v>
      </c>
      <c r="C1112" s="13" t="str">
        <f>IF(F1112&gt;0,SQRT(Sum_Sq($AI$2,V_rtHz($AH$2)/(1+1/$A1112),V_rtHz($AH$2*$A1112)/(1+$A1112),$AN$2*$AH$2/(1+1/$A1112),$AM$2*SQRT(Sum_Sq(F1112,1/($X$2*D$8*(1+C$1017+F1112/E1112))))/SQRT(Sum_Sq($X$2*F1112*D$8,1)),                   $AQ$2*SQRT(Sum_Sq($AH$2/(1+1/$A1112)+F1112*( 1/(C$1017+1+F1112/E1112)-1)/(1+($X$2*F1112*D$8)^2), (F1112^2*D$8*$X$2+1/($X$2*D$8*(C$1017+1+F1112/E1112           )))/(1+($X$2*F1112*D$8)^2))),           V_rtHz(E1112)/($X$2*D$8*(E1112*C$1017+E1112+F1112)),V_rtHz(F1112)*SQRT(Sum_Sq(E1112*D$8*$X$2*C$1017,1))/($X$2*D$8*(E1112*C$1017+E1112+F1112))))/SQRT(Sum_Sq(1/(1+$A1112)+$AC$2/$I$2-1/(1+(1+F1112/E1112)/C$1017),$X$2/$I$2)),IF(F1113&lt;0,"A",C1113))</f>
        <v>A</v>
      </c>
      <c r="E1112" s="13">
        <f t="shared" si="306"/>
        <v>-1</v>
      </c>
      <c r="F1112" s="12">
        <f t="shared" si="330"/>
        <v>-2</v>
      </c>
      <c r="H1112" s="13" t="str">
        <f>IF(K1112&gt;0,SQRT(Sum_Sq($AI$2,V_rtHz($AH$2)/(1+1/$A1112),V_rtHz($AH$2*$A1112)/(1+$A1112),$AN$2*$AH$2/(1+1/$A1112),$AM$2*SQRT(Sum_Sq(K1112,1/($X$2*I$8*(1+H$1017+K1112/J1112))))/SQRT(Sum_Sq($X$2*K1112*I$8,1)),                   $AQ$2*SQRT(Sum_Sq($AH$2/(1+1/$A1112)+K1112*( 1/(H$1017+1+K1112/J1112)-1)/(1+($X$2*K1112*I$8)^2), (K1112^2*I$8*$X$2+1/($X$2*I$8*(H$1017+1+K1112/J1112           )))/(1+($X$2*K1112*I$8)^2))),           V_rtHz(J1112)/($X$2*I$8*(J1112*H$1017+J1112+K1112)),V_rtHz(K1112)*SQRT(Sum_Sq(J1112*I$8*$X$2*H$1017,1))/($X$2*I$8*(J1112*H$1017+J1112+K1112))))/SQRT(Sum_Sq(1/(1+$A1112)+$AC$2/$I$2-1/(1+(1+K1112/J1112)/H$1017),$X$2/$I$2)),IF(K1113&lt;0,"A",H1113))</f>
        <v>A</v>
      </c>
      <c r="J1112" s="13">
        <f t="shared" si="307"/>
        <v>-1</v>
      </c>
      <c r="K1112" s="12">
        <f t="shared" si="331"/>
        <v>-2</v>
      </c>
      <c r="M1112" s="13" t="str">
        <f>IF(P1112&gt;0,SQRT(Sum_Sq($AI$2,V_rtHz($AH$2)/(1+1/$A1112),V_rtHz($AH$2*$A1112)/(1+$A1112),$AN$2*$AH$2/(1+1/$A1112),$AM$2*SQRT(Sum_Sq(P1112,1/($X$2*N$8*(1+M$1017+P1112/O1112))))/SQRT(Sum_Sq($X$2*P1112*N$8,1)),                   $AQ$2*SQRT(Sum_Sq($AH$2/(1+1/$A1112)+P1112*( 1/(M$1017+1+P1112/O1112)-1)/(1+($X$2*P1112*N$8)^2), (P1112^2*N$8*$X$2+1/($X$2*N$8*(M$1017+1+P1112/O1112           )))/(1+($X$2*P1112*N$8)^2))),           V_rtHz(O1112)/($X$2*N$8*(O1112*M$1017+O1112+P1112)),V_rtHz(P1112)*SQRT(Sum_Sq(O1112*N$8*$X$2*M$1017,1))/($X$2*N$8*(O1112*M$1017+O1112+P1112))))/SQRT(Sum_Sq(1/(1+$A1112)+$AC$2/$I$2-1/(1+(1+P1112/O1112)/M$1017),$X$2/$I$2)),IF(P1113&lt;0,"A",M1113))</f>
        <v>A</v>
      </c>
      <c r="O1112" s="13">
        <f t="shared" si="308"/>
        <v>-1</v>
      </c>
      <c r="P1112" s="12">
        <f t="shared" si="332"/>
        <v>-2</v>
      </c>
      <c r="R1112" s="13" t="str">
        <f>IF(U1112&gt;0,SQRT(Sum_Sq($AI$2,V_rtHz($AH$2)/(1+1/$A1112),V_rtHz($AH$2*$A1112)/(1+$A1112),$AN$2*$AH$2/(1+1/$A1112),$AM$2*SQRT(Sum_Sq(U1112,1/($X$2*S$8*(1+R$1017+U1112/T1112))))/SQRT(Sum_Sq($X$2*U1112*S$8,1)),                   $AQ$2*SQRT(Sum_Sq($AH$2/(1+1/$A1112)+U1112*( 1/(R$1017+1+U1112/T1112)-1)/(1+($X$2*U1112*S$8)^2), (U1112^2*S$8*$X$2+1/($X$2*S$8*(R$1017+1+U1112/T1112           )))/(1+($X$2*U1112*S$8)^2))),           V_rtHz(T1112)/($X$2*S$8*(T1112*R$1017+T1112+U1112)),V_rtHz(U1112)*SQRT(Sum_Sq(T1112*S$8*$X$2*R$1017,1))/($X$2*S$8*(T1112*R$1017+T1112+U1112))))/SQRT(Sum_Sq(1/(1+$A1112)+$AC$2/$I$2-1/(1+(1+U1112/T1112)/R$1017),$X$2/$I$2)),IF(U1113&lt;0,"A",R1113))</f>
        <v>A</v>
      </c>
      <c r="T1112" s="13">
        <f t="shared" si="309"/>
        <v>-1</v>
      </c>
      <c r="U1112" s="12">
        <f t="shared" si="333"/>
        <v>-2</v>
      </c>
      <c r="X1112" s="13" t="str">
        <f>IF(AA1112&gt;0,SQRT(Sum_Sq($AI$2,V_rtHz($AH$2)/(1+1/$A1112),V_rtHz($AH$2*$A1112)/(1+$A1112),$AN$2*$AH$2/(1+1/$A1112),$AM$2*SQRT(Sum_Sq(AA1112,1/($X$2*Y$8*(1+X$1017+AA1112/Z1112))))/SQRT(Sum_Sq($X$2*AA1112*Y$8,1)),                   $AQ$2*SQRT(Sum_Sq($AH$2/(1+1/$A1112)+AA1112*( 1/(X$1017+1+AA1112/Z1112)-1)/(1+($X$2*AA1112*Y$8)^2), (AA1112^2*Y$8*$X$2+1/($X$2*Y$8*(X$1017+1+AA1112/Z1112           )))/(1+($X$2*AA1112*Y$8)^2))),           V_rtHz(Z1112)/($X$2*Y$8*(Z1112*X$1017+Z1112+AA1112)),V_rtHz(AA1112)*SQRT(Sum_Sq(Z1112*Y$8*$X$2*X$1017,1))/($X$2*Y$8*(Z1112*X$1017+Z1112+AA1112))))/SQRT(Sum_Sq(1/(1+$A1112)+$AC$2/$I$2-1/(1+(1+AA1112/Z1112)/X$1017),$X$2/$I$2)),IF(AA1113&lt;0,"A",X1113))</f>
        <v>A</v>
      </c>
      <c r="Z1112" s="13">
        <f t="shared" si="310"/>
        <v>-1</v>
      </c>
      <c r="AA1112" s="12">
        <f t="shared" si="334"/>
        <v>-2</v>
      </c>
      <c r="AC1112" s="13">
        <f>IF(AF1112&gt;0,SQRT(Sum_Sq($AI$2,V_rtHz($AH$2)/(1+1/$A1112),V_rtHz($AH$2*$A1112)/(1+$A1112),$AN$2*$AH$2/(1+1/$A1112),$AM$2*SQRT(Sum_Sq(AF1112,1/($X$2*AD$8*(1+AC$1017+AF1112/AE1112))))/SQRT(Sum_Sq($X$2*AF1112*AD$8,1)),                   $AQ$2*SQRT(Sum_Sq($AH$2/(1+1/$A1112)+AF1112*( 1/(AC$1017+1+AF1112/AE1112)-1)/(1+($X$2*AF1112*AD$8)^2), (AF1112^2*AD$8*$X$2+1/($X$2*AD$8*(AC$1017+1+AF1112/AE1112           )))/(1+($X$2*AF1112*AD$8)^2))),           V_rtHz(AE1112)/($X$2*AD$8*(AE1112*AC$1017+AE1112+AF1112)),V_rtHz(AF1112)*SQRT(Sum_Sq(AE1112*AD$8*$X$2*AC$1017,1))/($X$2*AD$8*(AE1112*AC$1017+AE1112+AF1112))))/SQRT(Sum_Sq(1/(1+$A1112)+$AC$2/$I$2-1/(1+(1+AF1112/AE1112)/AC$1017),$X$2/$I$2)),IF(AF1113&lt;0,"A",AC1113))</f>
        <v>6.8876953505765868E-6</v>
      </c>
      <c r="AE1112" s="13">
        <f t="shared" si="311"/>
        <v>19420.625911695322</v>
      </c>
      <c r="AF1112" s="12">
        <f t="shared" si="335"/>
        <v>160233.80952991996</v>
      </c>
      <c r="AG1112" s="13"/>
      <c r="AH1112" s="13">
        <f>IF(AK1112&gt;0,SQRT(Sum_Sq($AI$2,V_rtHz($AH$2)/(1+1/$A1112),V_rtHz($AH$2*$A1112)/(1+$A1112),$AN$2*$AH$2/(1+1/$A1112),$AM$2*SQRT(Sum_Sq(AK1112,1/($X$2*AI$8*(1+AH$1017+AK1112/AJ1112))))/SQRT(Sum_Sq($X$2*AK1112*AI$8,1)),                   $AQ$2*SQRT(Sum_Sq($AH$2/(1+1/$A1112)+AK1112*( 1/(AH$1017+1+AK1112/AJ1112)-1)/(1+($X$2*AK1112*AI$8)^2), (AK1112^2*AI$8*$X$2+1/($X$2*AI$8*(AH$1017+1+AK1112/AJ1112           )))/(1+($X$2*AK1112*AI$8)^2))),           V_rtHz(AJ1112)/($X$2*AI$8*(AJ1112*AH$1017+AJ1112+AK1112)),V_rtHz(AK1112)*SQRT(Sum_Sq(AJ1112*AI$8*$X$2*AH$1017,1))/($X$2*AI$8*(AJ1112*AH$1017+AJ1112+AK1112))))/SQRT(Sum_Sq(1/(1+$A1112)+$AC$2/$I$2-1/(1+(1+AK1112/AJ1112)/AH$1017),$X$2/$I$2)),IF(AK1113&lt;0,"A",AH1113))</f>
        <v>1.1606266327209125E-5</v>
      </c>
      <c r="AI1112" s="13"/>
      <c r="AJ1112" s="13">
        <f t="shared" si="312"/>
        <v>17891.925254347774</v>
      </c>
      <c r="AK1112" s="12">
        <f t="shared" si="336"/>
        <v>549996.98107956431</v>
      </c>
      <c r="AM1112" s="13">
        <f>IF(AP1112&gt;0,SQRT(Sum_Sq($AI$2,V_rtHz($AH$2)/(1+1/$A1112),V_rtHz($AH$2*$A1112)/(1+$A1112),$AN$2*$AH$2/(1+1/$A1112),$AM$2*SQRT(Sum_Sq(AP1112,1/($X$2*AN$8*(1+AM$1017+AP1112/AO1112))))/SQRT(Sum_Sq($X$2*AP1112*AN$8,1)),                   $AQ$2*SQRT(Sum_Sq($AH$2/(1+1/$A1112)+AP1112*( 1/(AM$1017+1+AP1112/AO1112)-1)/(1+($X$2*AP1112*AN$8)^2), (AP1112^2*AN$8*$X$2+1/($X$2*AN$8*(AM$1017+1+AP1112/AO1112           )))/(1+($X$2*AP1112*AN$8)^2))),           V_rtHz(AO1112)/($X$2*AN$8*(AO1112*AM$1017+AO1112+AP1112)),V_rtHz(AP1112)*SQRT(Sum_Sq(AO1112*AN$8*$X$2*AM$1017,1))/($X$2*AN$8*(AO1112*AM$1017+AO1112+AP1112))))/SQRT(Sum_Sq(1/(1+$A1112)+$AC$2/$I$2-1/(1+(1+AP1112/AO1112)/AM$1017),$X$2/$I$2)),IF(AP1113&lt;0,"A",AM1113))</f>
        <v>2.0337729061962232E-5</v>
      </c>
      <c r="AO1112" s="13">
        <f t="shared" si="313"/>
        <v>17500.568613665131</v>
      </c>
      <c r="AP1112" s="12">
        <f t="shared" si="337"/>
        <v>1778137.0091349885</v>
      </c>
      <c r="AR1112" s="13">
        <f t="shared" si="314"/>
        <v>69887291.180198371</v>
      </c>
      <c r="AS1112" s="13">
        <f t="shared" si="315"/>
        <v>-1.3198201195752005E-5</v>
      </c>
      <c r="AV1112" s="13"/>
      <c r="AW1112" s="13">
        <f t="shared" si="316"/>
        <v>39300511.936236553</v>
      </c>
      <c r="AX1112" s="13">
        <f t="shared" si="317"/>
        <v>-4.1740870034235849E-5</v>
      </c>
      <c r="AZ1112" s="13"/>
      <c r="BA1112" s="13"/>
      <c r="BB1112" s="13">
        <f t="shared" si="318"/>
        <v>22100301.962882396</v>
      </c>
      <c r="BC1112" s="13">
        <f t="shared" si="319"/>
        <v>-1.3204117335136983E-4</v>
      </c>
      <c r="BD1112" s="13"/>
      <c r="BE1112" s="13"/>
      <c r="BG1112" s="13">
        <f t="shared" si="320"/>
        <v>12427913.092914158</v>
      </c>
      <c r="BH1112" s="13">
        <f t="shared" si="321"/>
        <v>-4.1800101586248573E-4</v>
      </c>
      <c r="BI1112" s="13"/>
      <c r="BL1112" s="13">
        <f t="shared" si="322"/>
        <v>6988729.1180198397</v>
      </c>
      <c r="BM1112" s="13">
        <f t="shared" si="323"/>
        <v>-1.3263571754781123E-3</v>
      </c>
      <c r="BP1112" s="13"/>
      <c r="BQ1112" s="13">
        <f t="shared" si="324"/>
        <v>99.633300000000006</v>
      </c>
      <c r="BR1112" s="13">
        <f t="shared" si="325"/>
        <v>108.98999999999998</v>
      </c>
      <c r="BT1112" s="13"/>
      <c r="BU1112" s="13"/>
      <c r="BV1112" s="13">
        <f t="shared" si="326"/>
        <v>31.50681587988543</v>
      </c>
      <c r="BW1112" s="13">
        <f t="shared" si="327"/>
        <v>344.65664218175147</v>
      </c>
      <c r="CA1112" s="13">
        <f t="shared" si="328"/>
        <v>9.9633299999999974</v>
      </c>
      <c r="CB1112" s="13">
        <f t="shared" si="329"/>
        <v>1089.9000000000001</v>
      </c>
    </row>
    <row r="1113" spans="1:80" x14ac:dyDescent="0.3">
      <c r="A1113" s="13">
        <f t="shared" si="305"/>
        <v>3.9264493539959981E-5</v>
      </c>
      <c r="C1113" s="13" t="str">
        <f>IF(F1113&gt;0,SQRT(Sum_Sq($AI$2,V_rtHz($AH$2)/(1+1/$A1113),V_rtHz($AH$2*$A1113)/(1+$A1113),$AN$2*$AH$2/(1+1/$A1113),$AM$2*SQRT(Sum_Sq(F1113,1/($X$2*D$8*(1+C$1017+F1113/E1113))))/SQRT(Sum_Sq($X$2*F1113*D$8,1)),                   $AQ$2*SQRT(Sum_Sq($AH$2/(1+1/$A1113)+F1113*( 1/(C$1017+1+F1113/E1113)-1)/(1+($X$2*F1113*D$8)^2), (F1113^2*D$8*$X$2+1/($X$2*D$8*(C$1017+1+F1113/E1113           )))/(1+($X$2*F1113*D$8)^2))),           V_rtHz(E1113)/($X$2*D$8*(E1113*C$1017+E1113+F1113)),V_rtHz(F1113)*SQRT(Sum_Sq(E1113*D$8*$X$2*C$1017,1))/($X$2*D$8*(E1113*C$1017+E1113+F1113))))/SQRT(Sum_Sq(1/(1+$A1113)+$AC$2/$I$2-1/(1+(1+F1113/E1113)/C$1017),$X$2/$I$2)),IF(F1114&lt;0,"A",C1114))</f>
        <v>A</v>
      </c>
      <c r="E1113" s="13">
        <f t="shared" si="306"/>
        <v>-1</v>
      </c>
      <c r="F1113" s="12">
        <f t="shared" si="330"/>
        <v>-2</v>
      </c>
      <c r="H1113" s="13" t="str">
        <f>IF(K1113&gt;0,SQRT(Sum_Sq($AI$2,V_rtHz($AH$2)/(1+1/$A1113),V_rtHz($AH$2*$A1113)/(1+$A1113),$AN$2*$AH$2/(1+1/$A1113),$AM$2*SQRT(Sum_Sq(K1113,1/($X$2*I$8*(1+H$1017+K1113/J1113))))/SQRT(Sum_Sq($X$2*K1113*I$8,1)),                   $AQ$2*SQRT(Sum_Sq($AH$2/(1+1/$A1113)+K1113*( 1/(H$1017+1+K1113/J1113)-1)/(1+($X$2*K1113*I$8)^2), (K1113^2*I$8*$X$2+1/($X$2*I$8*(H$1017+1+K1113/J1113           )))/(1+($X$2*K1113*I$8)^2))),           V_rtHz(J1113)/($X$2*I$8*(J1113*H$1017+J1113+K1113)),V_rtHz(K1113)*SQRT(Sum_Sq(J1113*I$8*$X$2*H$1017,1))/($X$2*I$8*(J1113*H$1017+J1113+K1113))))/SQRT(Sum_Sq(1/(1+$A1113)+$AC$2/$I$2-1/(1+(1+K1113/J1113)/H$1017),$X$2/$I$2)),IF(K1114&lt;0,"A",H1114))</f>
        <v>A</v>
      </c>
      <c r="J1113" s="13">
        <f t="shared" si="307"/>
        <v>-1</v>
      </c>
      <c r="K1113" s="12">
        <f t="shared" si="331"/>
        <v>-2</v>
      </c>
      <c r="M1113" s="13" t="str">
        <f>IF(P1113&gt;0,SQRT(Sum_Sq($AI$2,V_rtHz($AH$2)/(1+1/$A1113),V_rtHz($AH$2*$A1113)/(1+$A1113),$AN$2*$AH$2/(1+1/$A1113),$AM$2*SQRT(Sum_Sq(P1113,1/($X$2*N$8*(1+M$1017+P1113/O1113))))/SQRT(Sum_Sq($X$2*P1113*N$8,1)),                   $AQ$2*SQRT(Sum_Sq($AH$2/(1+1/$A1113)+P1113*( 1/(M$1017+1+P1113/O1113)-1)/(1+($X$2*P1113*N$8)^2), (P1113^2*N$8*$X$2+1/($X$2*N$8*(M$1017+1+P1113/O1113           )))/(1+($X$2*P1113*N$8)^2))),           V_rtHz(O1113)/($X$2*N$8*(O1113*M$1017+O1113+P1113)),V_rtHz(P1113)*SQRT(Sum_Sq(O1113*N$8*$X$2*M$1017,1))/($X$2*N$8*(O1113*M$1017+O1113+P1113))))/SQRT(Sum_Sq(1/(1+$A1113)+$AC$2/$I$2-1/(1+(1+P1113/O1113)/M$1017),$X$2/$I$2)),IF(P1114&lt;0,"A",M1114))</f>
        <v>A</v>
      </c>
      <c r="O1113" s="13">
        <f t="shared" si="308"/>
        <v>-1</v>
      </c>
      <c r="P1113" s="12">
        <f t="shared" si="332"/>
        <v>-2</v>
      </c>
      <c r="R1113" s="13" t="str">
        <f>IF(U1113&gt;0,SQRT(Sum_Sq($AI$2,V_rtHz($AH$2)/(1+1/$A1113),V_rtHz($AH$2*$A1113)/(1+$A1113),$AN$2*$AH$2/(1+1/$A1113),$AM$2*SQRT(Sum_Sq(U1113,1/($X$2*S$8*(1+R$1017+U1113/T1113))))/SQRT(Sum_Sq($X$2*U1113*S$8,1)),                   $AQ$2*SQRT(Sum_Sq($AH$2/(1+1/$A1113)+U1113*( 1/(R$1017+1+U1113/T1113)-1)/(1+($X$2*U1113*S$8)^2), (U1113^2*S$8*$X$2+1/($X$2*S$8*(R$1017+1+U1113/T1113           )))/(1+($X$2*U1113*S$8)^2))),           V_rtHz(T1113)/($X$2*S$8*(T1113*R$1017+T1113+U1113)),V_rtHz(U1113)*SQRT(Sum_Sq(T1113*S$8*$X$2*R$1017,1))/($X$2*S$8*(T1113*R$1017+T1113+U1113))))/SQRT(Sum_Sq(1/(1+$A1113)+$AC$2/$I$2-1/(1+(1+U1113/T1113)/R$1017),$X$2/$I$2)),IF(U1114&lt;0,"A",R1114))</f>
        <v>A</v>
      </c>
      <c r="T1113" s="13">
        <f t="shared" si="309"/>
        <v>-1</v>
      </c>
      <c r="U1113" s="12">
        <f t="shared" si="333"/>
        <v>-2</v>
      </c>
      <c r="X1113" s="13" t="str">
        <f>IF(AA1113&gt;0,SQRT(Sum_Sq($AI$2,V_rtHz($AH$2)/(1+1/$A1113),V_rtHz($AH$2*$A1113)/(1+$A1113),$AN$2*$AH$2/(1+1/$A1113),$AM$2*SQRT(Sum_Sq(AA1113,1/($X$2*Y$8*(1+X$1017+AA1113/Z1113))))/SQRT(Sum_Sq($X$2*AA1113*Y$8,1)),                   $AQ$2*SQRT(Sum_Sq($AH$2/(1+1/$A1113)+AA1113*( 1/(X$1017+1+AA1113/Z1113)-1)/(1+($X$2*AA1113*Y$8)^2), (AA1113^2*Y$8*$X$2+1/($X$2*Y$8*(X$1017+1+AA1113/Z1113           )))/(1+($X$2*AA1113*Y$8)^2))),           V_rtHz(Z1113)/($X$2*Y$8*(Z1113*X$1017+Z1113+AA1113)),V_rtHz(AA1113)*SQRT(Sum_Sq(Z1113*Y$8*$X$2*X$1017,1))/($X$2*Y$8*(Z1113*X$1017+Z1113+AA1113))))/SQRT(Sum_Sq(1/(1+$A1113)+$AC$2/$I$2-1/(1+(1+AA1113/Z1113)/X$1017),$X$2/$I$2)),IF(AA1114&lt;0,"A",X1114))</f>
        <v>A</v>
      </c>
      <c r="Z1113" s="13">
        <f t="shared" si="310"/>
        <v>-1</v>
      </c>
      <c r="AA1113" s="12">
        <f t="shared" si="334"/>
        <v>-2</v>
      </c>
      <c r="AC1113" s="13">
        <f>IF(AF1113&gt;0,SQRT(Sum_Sq($AI$2,V_rtHz($AH$2)/(1+1/$A1113),V_rtHz($AH$2*$A1113)/(1+$A1113),$AN$2*$AH$2/(1+1/$A1113),$AM$2*SQRT(Sum_Sq(AF1113,1/($X$2*AD$8*(1+AC$1017+AF1113/AE1113))))/SQRT(Sum_Sq($X$2*AF1113*AD$8,1)),                   $AQ$2*SQRT(Sum_Sq($AH$2/(1+1/$A1113)+AF1113*( 1/(AC$1017+1+AF1113/AE1113)-1)/(1+($X$2*AF1113*AD$8)^2), (AF1113^2*AD$8*$X$2+1/($X$2*AD$8*(AC$1017+1+AF1113/AE1113           )))/(1+($X$2*AF1113*AD$8)^2))),           V_rtHz(AE1113)/($X$2*AD$8*(AE1113*AC$1017+AE1113+AF1113)),V_rtHz(AF1113)*SQRT(Sum_Sq(AE1113*AD$8*$X$2*AC$1017,1))/($X$2*AD$8*(AE1113*AC$1017+AE1113+AF1113))))/SQRT(Sum_Sq(1/(1+$A1113)+$AC$2/$I$2-1/(1+(1+AF1113/AE1113)/AC$1017),$X$2/$I$2)),IF(AF1114&lt;0,"A",AC1114))</f>
        <v>6.8873837916307885E-6</v>
      </c>
      <c r="AE1113" s="13">
        <f t="shared" si="311"/>
        <v>19418.877930190487</v>
      </c>
      <c r="AF1113" s="12">
        <f t="shared" si="335"/>
        <v>160248.23290373766</v>
      </c>
      <c r="AG1113" s="13"/>
      <c r="AH1113" s="13">
        <f>IF(AK1113&gt;0,SQRT(Sum_Sq($AI$2,V_rtHz($AH$2)/(1+1/$A1113),V_rtHz($AH$2*$A1113)/(1+$A1113),$AN$2*$AH$2/(1+1/$A1113),$AM$2*SQRT(Sum_Sq(AK1113,1/($X$2*AI$8*(1+AH$1017+AK1113/AJ1113))))/SQRT(Sum_Sq($X$2*AK1113*AI$8,1)),                   $AQ$2*SQRT(Sum_Sq($AH$2/(1+1/$A1113)+AK1113*( 1/(AH$1017+1+AK1113/AJ1113)-1)/(1+($X$2*AK1113*AI$8)^2), (AK1113^2*AI$8*$X$2+1/($X$2*AI$8*(AH$1017+1+AK1113/AJ1113           )))/(1+($X$2*AK1113*AI$8)^2))),           V_rtHz(AJ1113)/($X$2*AI$8*(AJ1113*AH$1017+AJ1113+AK1113)),V_rtHz(AK1113)*SQRT(Sum_Sq(AJ1113*AI$8*$X$2*AH$1017,1))/($X$2*AI$8*(AJ1113*AH$1017+AJ1113+AK1113))))/SQRT(Sum_Sq(1/(1+$A1113)+$AC$2/$I$2-1/(1+(1+AK1113/AJ1113)/AH$1017),$X$2/$I$2)),IF(AK1114&lt;0,"A",AH1114))</f>
        <v>1.1605873435385241E-5</v>
      </c>
      <c r="AI1113" s="13"/>
      <c r="AJ1113" s="13">
        <f t="shared" si="312"/>
        <v>17890.681780476913</v>
      </c>
      <c r="AK1113" s="12">
        <f t="shared" si="336"/>
        <v>550035.20806741284</v>
      </c>
      <c r="AM1113" s="13">
        <f>IF(AP1113&gt;0,SQRT(Sum_Sq($AI$2,V_rtHz($AH$2)/(1+1/$A1113),V_rtHz($AH$2*$A1113)/(1+$A1113),$AN$2*$AH$2/(1+1/$A1113),$AM$2*SQRT(Sum_Sq(AP1113,1/($X$2*AN$8*(1+AM$1017+AP1113/AO1113))))/SQRT(Sum_Sq($X$2*AP1113*AN$8,1)),                   $AQ$2*SQRT(Sum_Sq($AH$2/(1+1/$A1113)+AP1113*( 1/(AM$1017+1+AP1113/AO1113)-1)/(1+($X$2*AP1113*AN$8)^2), (AP1113^2*AN$8*$X$2+1/($X$2*AN$8*(AM$1017+1+AP1113/AO1113           )))/(1+($X$2*AP1113*AN$8)^2))),           V_rtHz(AO1113)/($X$2*AN$8*(AO1113*AM$1017+AO1113+AP1113)),V_rtHz(AP1113)*SQRT(Sum_Sq(AO1113*AN$8*$X$2*AM$1017,1))/($X$2*AN$8*(AO1113*AM$1017+AO1113+AP1113))))/SQRT(Sum_Sq(1/(1+$A1113)+$AC$2/$I$2-1/(1+(1+AP1113/AO1113)/AM$1017),$X$2/$I$2)),IF(AP1114&lt;0,"A",AM1114))</f>
        <v>2.0337091388466146E-5</v>
      </c>
      <c r="AO1113" s="13">
        <f t="shared" si="313"/>
        <v>17499.431246604498</v>
      </c>
      <c r="AP1113" s="12">
        <f t="shared" si="337"/>
        <v>1778252.5782889216</v>
      </c>
      <c r="AR1113" s="13">
        <f t="shared" si="314"/>
        <v>69887291.180198371</v>
      </c>
      <c r="AS1113" s="13">
        <f t="shared" si="315"/>
        <v>-1.3198210336294065E-5</v>
      </c>
      <c r="AV1113" s="13"/>
      <c r="AW1113" s="13">
        <f t="shared" si="316"/>
        <v>39300511.936236553</v>
      </c>
      <c r="AX1113" s="13">
        <f t="shared" si="317"/>
        <v>-4.174096145947542E-5</v>
      </c>
      <c r="AZ1113" s="13"/>
      <c r="BA1113" s="13"/>
      <c r="BB1113" s="13">
        <f t="shared" si="318"/>
        <v>22100301.962882396</v>
      </c>
      <c r="BC1113" s="13">
        <f t="shared" si="319"/>
        <v>-1.3204208823092072E-4</v>
      </c>
      <c r="BD1113" s="13"/>
      <c r="BE1113" s="13"/>
      <c r="BG1113" s="13">
        <f t="shared" si="320"/>
        <v>12427913.092914158</v>
      </c>
      <c r="BH1113" s="13">
        <f t="shared" si="321"/>
        <v>-4.1801018453291078E-4</v>
      </c>
      <c r="BI1113" s="13"/>
      <c r="BL1113" s="13">
        <f t="shared" si="322"/>
        <v>6988729.1180198397</v>
      </c>
      <c r="BM1113" s="13">
        <f t="shared" si="323"/>
        <v>-1.32644949496276E-3</v>
      </c>
      <c r="BP1113" s="13"/>
      <c r="BQ1113" s="13">
        <f t="shared" si="324"/>
        <v>99.633300000000006</v>
      </c>
      <c r="BR1113" s="13">
        <f t="shared" si="325"/>
        <v>108.98999999999998</v>
      </c>
      <c r="BT1113" s="13"/>
      <c r="BU1113" s="13"/>
      <c r="BV1113" s="13">
        <f t="shared" si="326"/>
        <v>31.50681587988543</v>
      </c>
      <c r="BW1113" s="13">
        <f t="shared" si="327"/>
        <v>344.65664218175147</v>
      </c>
      <c r="CA1113" s="13">
        <f t="shared" si="328"/>
        <v>9.9633299999999991</v>
      </c>
      <c r="CB1113" s="13">
        <f t="shared" si="329"/>
        <v>1089.9000000000001</v>
      </c>
    </row>
    <row r="1114" spans="1:80" x14ac:dyDescent="0.3">
      <c r="A1114" s="13">
        <f t="shared" si="305"/>
        <v>3.9810717055349722E-5</v>
      </c>
      <c r="C1114" s="13" t="str">
        <f>IF(F1114&gt;0,SQRT(Sum_Sq($AI$2,V_rtHz($AH$2)/(1+1/$A1114),V_rtHz($AH$2*$A1114)/(1+$A1114),$AN$2*$AH$2/(1+1/$A1114),$AM$2*SQRT(Sum_Sq(F1114,1/($X$2*D$8*(1+C$1017+F1114/E1114))))/SQRT(Sum_Sq($X$2*F1114*D$8,1)),                   $AQ$2*SQRT(Sum_Sq($AH$2/(1+1/$A1114)+F1114*( 1/(C$1017+1+F1114/E1114)-1)/(1+($X$2*F1114*D$8)^2), (F1114^2*D$8*$X$2+1/($X$2*D$8*(C$1017+1+F1114/E1114           )))/(1+($X$2*F1114*D$8)^2))),           V_rtHz(E1114)/($X$2*D$8*(E1114*C$1017+E1114+F1114)),V_rtHz(F1114)*SQRT(Sum_Sq(E1114*D$8*$X$2*C$1017,1))/($X$2*D$8*(E1114*C$1017+E1114+F1114))))/SQRT(Sum_Sq(1/(1+$A1114)+$AC$2/$I$2-1/(1+(1+F1114/E1114)/C$1017),$X$2/$I$2)),IF(F1115&lt;0,"A",C1115))</f>
        <v>A</v>
      </c>
      <c r="E1114" s="13">
        <f t="shared" si="306"/>
        <v>-1</v>
      </c>
      <c r="F1114" s="12">
        <f t="shared" si="330"/>
        <v>-2</v>
      </c>
      <c r="H1114" s="13" t="str">
        <f>IF(K1114&gt;0,SQRT(Sum_Sq($AI$2,V_rtHz($AH$2)/(1+1/$A1114),V_rtHz($AH$2*$A1114)/(1+$A1114),$AN$2*$AH$2/(1+1/$A1114),$AM$2*SQRT(Sum_Sq(K1114,1/($X$2*I$8*(1+H$1017+K1114/J1114))))/SQRT(Sum_Sq($X$2*K1114*I$8,1)),                   $AQ$2*SQRT(Sum_Sq($AH$2/(1+1/$A1114)+K1114*( 1/(H$1017+1+K1114/J1114)-1)/(1+($X$2*K1114*I$8)^2), (K1114^2*I$8*$X$2+1/($X$2*I$8*(H$1017+1+K1114/J1114           )))/(1+($X$2*K1114*I$8)^2))),           V_rtHz(J1114)/($X$2*I$8*(J1114*H$1017+J1114+K1114)),V_rtHz(K1114)*SQRT(Sum_Sq(J1114*I$8*$X$2*H$1017,1))/($X$2*I$8*(J1114*H$1017+J1114+K1114))))/SQRT(Sum_Sq(1/(1+$A1114)+$AC$2/$I$2-1/(1+(1+K1114/J1114)/H$1017),$X$2/$I$2)),IF(K1115&lt;0,"A",H1115))</f>
        <v>A</v>
      </c>
      <c r="J1114" s="13">
        <f t="shared" si="307"/>
        <v>-1</v>
      </c>
      <c r="K1114" s="12">
        <f t="shared" si="331"/>
        <v>-2</v>
      </c>
      <c r="M1114" s="13" t="str">
        <f>IF(P1114&gt;0,SQRT(Sum_Sq($AI$2,V_rtHz($AH$2)/(1+1/$A1114),V_rtHz($AH$2*$A1114)/(1+$A1114),$AN$2*$AH$2/(1+1/$A1114),$AM$2*SQRT(Sum_Sq(P1114,1/($X$2*N$8*(1+M$1017+P1114/O1114))))/SQRT(Sum_Sq($X$2*P1114*N$8,1)),                   $AQ$2*SQRT(Sum_Sq($AH$2/(1+1/$A1114)+P1114*( 1/(M$1017+1+P1114/O1114)-1)/(1+($X$2*P1114*N$8)^2), (P1114^2*N$8*$X$2+1/($X$2*N$8*(M$1017+1+P1114/O1114           )))/(1+($X$2*P1114*N$8)^2))),           V_rtHz(O1114)/($X$2*N$8*(O1114*M$1017+O1114+P1114)),V_rtHz(P1114)*SQRT(Sum_Sq(O1114*N$8*$X$2*M$1017,1))/($X$2*N$8*(O1114*M$1017+O1114+P1114))))/SQRT(Sum_Sq(1/(1+$A1114)+$AC$2/$I$2-1/(1+(1+P1114/O1114)/M$1017),$X$2/$I$2)),IF(P1115&lt;0,"A",M1115))</f>
        <v>A</v>
      </c>
      <c r="O1114" s="13">
        <f t="shared" si="308"/>
        <v>-1</v>
      </c>
      <c r="P1114" s="12">
        <f t="shared" si="332"/>
        <v>-2</v>
      </c>
      <c r="R1114" s="13" t="str">
        <f>IF(U1114&gt;0,SQRT(Sum_Sq($AI$2,V_rtHz($AH$2)/(1+1/$A1114),V_rtHz($AH$2*$A1114)/(1+$A1114),$AN$2*$AH$2/(1+1/$A1114),$AM$2*SQRT(Sum_Sq(U1114,1/($X$2*S$8*(1+R$1017+U1114/T1114))))/SQRT(Sum_Sq($X$2*U1114*S$8,1)),                   $AQ$2*SQRT(Sum_Sq($AH$2/(1+1/$A1114)+U1114*( 1/(R$1017+1+U1114/T1114)-1)/(1+($X$2*U1114*S$8)^2), (U1114^2*S$8*$X$2+1/($X$2*S$8*(R$1017+1+U1114/T1114           )))/(1+($X$2*U1114*S$8)^2))),           V_rtHz(T1114)/($X$2*S$8*(T1114*R$1017+T1114+U1114)),V_rtHz(U1114)*SQRT(Sum_Sq(T1114*S$8*$X$2*R$1017,1))/($X$2*S$8*(T1114*R$1017+T1114+U1114))))/SQRT(Sum_Sq(1/(1+$A1114)+$AC$2/$I$2-1/(1+(1+U1114/T1114)/R$1017),$X$2/$I$2)),IF(U1115&lt;0,"A",R1115))</f>
        <v>A</v>
      </c>
      <c r="T1114" s="13">
        <f t="shared" si="309"/>
        <v>-1</v>
      </c>
      <c r="U1114" s="12">
        <f t="shared" si="333"/>
        <v>-2</v>
      </c>
      <c r="X1114" s="13" t="str">
        <f>IF(AA1114&gt;0,SQRT(Sum_Sq($AI$2,V_rtHz($AH$2)/(1+1/$A1114),V_rtHz($AH$2*$A1114)/(1+$A1114),$AN$2*$AH$2/(1+1/$A1114),$AM$2*SQRT(Sum_Sq(AA1114,1/($X$2*Y$8*(1+X$1017+AA1114/Z1114))))/SQRT(Sum_Sq($X$2*AA1114*Y$8,1)),                   $AQ$2*SQRT(Sum_Sq($AH$2/(1+1/$A1114)+AA1114*( 1/(X$1017+1+AA1114/Z1114)-1)/(1+($X$2*AA1114*Y$8)^2), (AA1114^2*Y$8*$X$2+1/($X$2*Y$8*(X$1017+1+AA1114/Z1114           )))/(1+($X$2*AA1114*Y$8)^2))),           V_rtHz(Z1114)/($X$2*Y$8*(Z1114*X$1017+Z1114+AA1114)),V_rtHz(AA1114)*SQRT(Sum_Sq(Z1114*Y$8*$X$2*X$1017,1))/($X$2*Y$8*(Z1114*X$1017+Z1114+AA1114))))/SQRT(Sum_Sq(1/(1+$A1114)+$AC$2/$I$2-1/(1+(1+AA1114/Z1114)/X$1017),$X$2/$I$2)),IF(AA1115&lt;0,"A",X1115))</f>
        <v>A</v>
      </c>
      <c r="Z1114" s="13">
        <f t="shared" si="310"/>
        <v>-1</v>
      </c>
      <c r="AA1114" s="12">
        <f t="shared" si="334"/>
        <v>-2</v>
      </c>
      <c r="AC1114" s="13">
        <f>IF(AF1114&gt;0,SQRT(Sum_Sq($AI$2,V_rtHz($AH$2)/(1+1/$A1114),V_rtHz($AH$2*$A1114)/(1+$A1114),$AN$2*$AH$2/(1+1/$A1114),$AM$2*SQRT(Sum_Sq(AF1114,1/($X$2*AD$8*(1+AC$1017+AF1114/AE1114))))/SQRT(Sum_Sq($X$2*AF1114*AD$8,1)),                   $AQ$2*SQRT(Sum_Sq($AH$2/(1+1/$A1114)+AF1114*( 1/(AC$1017+1+AF1114/AE1114)-1)/(1+($X$2*AF1114*AD$8)^2), (AF1114^2*AD$8*$X$2+1/($X$2*AD$8*(AC$1017+1+AF1114/AE1114           )))/(1+($X$2*AF1114*AD$8)^2))),           V_rtHz(AE1114)/($X$2*AD$8*(AE1114*AC$1017+AE1114+AF1114)),V_rtHz(AF1114)*SQRT(Sum_Sq(AE1114*AD$8*$X$2*AC$1017,1))/($X$2*AD$8*(AE1114*AC$1017+AE1114+AF1114))))/SQRT(Sum_Sq(1/(1+$A1114)+$AC$2/$I$2-1/(1+(1+AF1114/AE1114)/AC$1017),$X$2/$I$2)),IF(AF1115&lt;0,"A",AC1115))</f>
        <v>6.8870680088608452E-6</v>
      </c>
      <c r="AE1114" s="13">
        <f t="shared" si="311"/>
        <v>19417.106316048845</v>
      </c>
      <c r="AF1114" s="12">
        <f t="shared" si="335"/>
        <v>160262.8539307313</v>
      </c>
      <c r="AG1114" s="13"/>
      <c r="AH1114" s="13">
        <f>IF(AK1114&gt;0,SQRT(Sum_Sq($AI$2,V_rtHz($AH$2)/(1+1/$A1114),V_rtHz($AH$2*$A1114)/(1+$A1114),$AN$2*$AH$2/(1+1/$A1114),$AM$2*SQRT(Sum_Sq(AK1114,1/($X$2*AI$8*(1+AH$1017+AK1114/AJ1114))))/SQRT(Sum_Sq($X$2*AK1114*AI$8,1)),                   $AQ$2*SQRT(Sum_Sq($AH$2/(1+1/$A1114)+AK1114*( 1/(AH$1017+1+AK1114/AJ1114)-1)/(1+($X$2*AK1114*AI$8)^2), (AK1114^2*AI$8*$X$2+1/($X$2*AI$8*(AH$1017+1+AK1114/AJ1114           )))/(1+($X$2*AK1114*AI$8)^2))),           V_rtHz(AJ1114)/($X$2*AI$8*(AJ1114*AH$1017+AJ1114+AK1114)),V_rtHz(AK1114)*SQRT(Sum_Sq(AJ1114*AI$8*$X$2*AH$1017,1))/($X$2*AI$8*(AJ1114*AH$1017+AJ1114+AK1114))))/SQRT(Sum_Sq(1/(1+$A1114)+$AC$2/$I$2-1/(1+(1+AK1114/AJ1114)/AH$1017),$X$2/$I$2)),IF(AK1115&lt;0,"A",AH1115))</f>
        <v>1.1605475179033216E-5</v>
      </c>
      <c r="AI1114" s="13"/>
      <c r="AJ1114" s="13">
        <f t="shared" si="312"/>
        <v>17889.421366021761</v>
      </c>
      <c r="AK1114" s="12">
        <f t="shared" si="336"/>
        <v>550073.96126758109</v>
      </c>
      <c r="AM1114" s="13">
        <f>IF(AP1114&gt;0,SQRT(Sum_Sq($AI$2,V_rtHz($AH$2)/(1+1/$A1114),V_rtHz($AH$2*$A1114)/(1+$A1114),$AN$2*$AH$2/(1+1/$A1114),$AM$2*SQRT(Sum_Sq(AP1114,1/($X$2*AN$8*(1+AM$1017+AP1114/AO1114))))/SQRT(Sum_Sq($X$2*AP1114*AN$8,1)),                   $AQ$2*SQRT(Sum_Sq($AH$2/(1+1/$A1114)+AP1114*( 1/(AM$1017+1+AP1114/AO1114)-1)/(1+($X$2*AP1114*AN$8)^2), (AP1114^2*AN$8*$X$2+1/($X$2*AN$8*(AM$1017+1+AP1114/AO1114           )))/(1+($X$2*AP1114*AN$8)^2))),           V_rtHz(AO1114)/($X$2*AN$8*(AO1114*AM$1017+AO1114+AP1114)),V_rtHz(AP1114)*SQRT(Sum_Sq(AO1114*AN$8*$X$2*AM$1017,1))/($X$2*AN$8*(AO1114*AM$1017+AO1114+AP1114))))/SQRT(Sum_Sq(1/(1+$A1114)+$AC$2/$I$2-1/(1+(1+AP1114/AO1114)/AM$1017),$X$2/$I$2)),IF(AP1115&lt;0,"A",AM1115))</f>
        <v>2.0336444995278978E-5</v>
      </c>
      <c r="AO1114" s="13">
        <f t="shared" si="313"/>
        <v>17498.278359779833</v>
      </c>
      <c r="AP1114" s="12">
        <f t="shared" si="337"/>
        <v>1778369.7397562547</v>
      </c>
      <c r="AR1114" s="13">
        <f t="shared" si="314"/>
        <v>69887291.180198371</v>
      </c>
      <c r="AS1114" s="13">
        <f t="shared" si="315"/>
        <v>-1.3198219604006657E-5</v>
      </c>
      <c r="AV1114" s="13"/>
      <c r="AW1114" s="13">
        <f t="shared" si="316"/>
        <v>39300511.936236553</v>
      </c>
      <c r="AX1114" s="13">
        <f t="shared" si="317"/>
        <v>-4.1741054156975656E-5</v>
      </c>
      <c r="AZ1114" s="13"/>
      <c r="BA1114" s="13"/>
      <c r="BB1114" s="13">
        <f t="shared" si="318"/>
        <v>22100301.962882396</v>
      </c>
      <c r="BC1114" s="13">
        <f t="shared" si="319"/>
        <v>-1.3204301585065776E-4</v>
      </c>
      <c r="BD1114" s="13"/>
      <c r="BE1114" s="13"/>
      <c r="BG1114" s="13">
        <f t="shared" si="320"/>
        <v>12427913.092914158</v>
      </c>
      <c r="BH1114" s="13">
        <f t="shared" si="321"/>
        <v>-4.1801948116290953E-4</v>
      </c>
      <c r="BI1114" s="13"/>
      <c r="BL1114" s="13">
        <f t="shared" si="322"/>
        <v>6988729.1180198397</v>
      </c>
      <c r="BM1114" s="13">
        <f t="shared" si="323"/>
        <v>-1.3265431118612862E-3</v>
      </c>
      <c r="BP1114" s="13"/>
      <c r="BQ1114" s="13">
        <f t="shared" si="324"/>
        <v>99.633300000000006</v>
      </c>
      <c r="BR1114" s="13">
        <f t="shared" si="325"/>
        <v>108.98999999999997</v>
      </c>
      <c r="BT1114" s="13"/>
      <c r="BU1114" s="13"/>
      <c r="BV1114" s="13">
        <f t="shared" si="326"/>
        <v>31.50681587988543</v>
      </c>
      <c r="BW1114" s="13">
        <f t="shared" si="327"/>
        <v>344.65664218175152</v>
      </c>
      <c r="CA1114" s="13">
        <f t="shared" si="328"/>
        <v>9.9633299999999991</v>
      </c>
      <c r="CB1114" s="13">
        <f t="shared" si="329"/>
        <v>1089.9000000000001</v>
      </c>
    </row>
    <row r="1115" spans="1:80" x14ac:dyDescent="0.3">
      <c r="A1115" s="13">
        <f t="shared" si="305"/>
        <v>4.036453929676049E-5</v>
      </c>
      <c r="C1115" s="13" t="str">
        <f>IF(F1115&gt;0,SQRT(Sum_Sq($AI$2,V_rtHz($AH$2)/(1+1/$A1115),V_rtHz($AH$2*$A1115)/(1+$A1115),$AN$2*$AH$2/(1+1/$A1115),$AM$2*SQRT(Sum_Sq(F1115,1/($X$2*D$8*(1+C$1017+F1115/E1115))))/SQRT(Sum_Sq($X$2*F1115*D$8,1)),                   $AQ$2*SQRT(Sum_Sq($AH$2/(1+1/$A1115)+F1115*( 1/(C$1017+1+F1115/E1115)-1)/(1+($X$2*F1115*D$8)^2), (F1115^2*D$8*$X$2+1/($X$2*D$8*(C$1017+1+F1115/E1115           )))/(1+($X$2*F1115*D$8)^2))),           V_rtHz(E1115)/($X$2*D$8*(E1115*C$1017+E1115+F1115)),V_rtHz(F1115)*SQRT(Sum_Sq(E1115*D$8*$X$2*C$1017,1))/($X$2*D$8*(E1115*C$1017+E1115+F1115))))/SQRT(Sum_Sq(1/(1+$A1115)+$AC$2/$I$2-1/(1+(1+F1115/E1115)/C$1017),$X$2/$I$2)),IF(F1116&lt;0,"A",C1116))</f>
        <v>A</v>
      </c>
      <c r="E1115" s="13">
        <f t="shared" si="306"/>
        <v>-1</v>
      </c>
      <c r="F1115" s="12">
        <f t="shared" si="330"/>
        <v>-2</v>
      </c>
      <c r="H1115" s="13" t="str">
        <f>IF(K1115&gt;0,SQRT(Sum_Sq($AI$2,V_rtHz($AH$2)/(1+1/$A1115),V_rtHz($AH$2*$A1115)/(1+$A1115),$AN$2*$AH$2/(1+1/$A1115),$AM$2*SQRT(Sum_Sq(K1115,1/($X$2*I$8*(1+H$1017+K1115/J1115))))/SQRT(Sum_Sq($X$2*K1115*I$8,1)),                   $AQ$2*SQRT(Sum_Sq($AH$2/(1+1/$A1115)+K1115*( 1/(H$1017+1+K1115/J1115)-1)/(1+($X$2*K1115*I$8)^2), (K1115^2*I$8*$X$2+1/($X$2*I$8*(H$1017+1+K1115/J1115           )))/(1+($X$2*K1115*I$8)^2))),           V_rtHz(J1115)/($X$2*I$8*(J1115*H$1017+J1115+K1115)),V_rtHz(K1115)*SQRT(Sum_Sq(J1115*I$8*$X$2*H$1017,1))/($X$2*I$8*(J1115*H$1017+J1115+K1115))))/SQRT(Sum_Sq(1/(1+$A1115)+$AC$2/$I$2-1/(1+(1+K1115/J1115)/H$1017),$X$2/$I$2)),IF(K1116&lt;0,"A",H1116))</f>
        <v>A</v>
      </c>
      <c r="J1115" s="13">
        <f t="shared" si="307"/>
        <v>-1</v>
      </c>
      <c r="K1115" s="12">
        <f t="shared" si="331"/>
        <v>-2</v>
      </c>
      <c r="M1115" s="13" t="str">
        <f>IF(P1115&gt;0,SQRT(Sum_Sq($AI$2,V_rtHz($AH$2)/(1+1/$A1115),V_rtHz($AH$2*$A1115)/(1+$A1115),$AN$2*$AH$2/(1+1/$A1115),$AM$2*SQRT(Sum_Sq(P1115,1/($X$2*N$8*(1+M$1017+P1115/O1115))))/SQRT(Sum_Sq($X$2*P1115*N$8,1)),                   $AQ$2*SQRT(Sum_Sq($AH$2/(1+1/$A1115)+P1115*( 1/(M$1017+1+P1115/O1115)-1)/(1+($X$2*P1115*N$8)^2), (P1115^2*N$8*$X$2+1/($X$2*N$8*(M$1017+1+P1115/O1115           )))/(1+($X$2*P1115*N$8)^2))),           V_rtHz(O1115)/($X$2*N$8*(O1115*M$1017+O1115+P1115)),V_rtHz(P1115)*SQRT(Sum_Sq(O1115*N$8*$X$2*M$1017,1))/($X$2*N$8*(O1115*M$1017+O1115+P1115))))/SQRT(Sum_Sq(1/(1+$A1115)+$AC$2/$I$2-1/(1+(1+P1115/O1115)/M$1017),$X$2/$I$2)),IF(P1116&lt;0,"A",M1116))</f>
        <v>A</v>
      </c>
      <c r="O1115" s="13">
        <f t="shared" si="308"/>
        <v>-1</v>
      </c>
      <c r="P1115" s="12">
        <f t="shared" si="332"/>
        <v>-2</v>
      </c>
      <c r="R1115" s="13" t="str">
        <f>IF(U1115&gt;0,SQRT(Sum_Sq($AI$2,V_rtHz($AH$2)/(1+1/$A1115),V_rtHz($AH$2*$A1115)/(1+$A1115),$AN$2*$AH$2/(1+1/$A1115),$AM$2*SQRT(Sum_Sq(U1115,1/($X$2*S$8*(1+R$1017+U1115/T1115))))/SQRT(Sum_Sq($X$2*U1115*S$8,1)),                   $AQ$2*SQRT(Sum_Sq($AH$2/(1+1/$A1115)+U1115*( 1/(R$1017+1+U1115/T1115)-1)/(1+($X$2*U1115*S$8)^2), (U1115^2*S$8*$X$2+1/($X$2*S$8*(R$1017+1+U1115/T1115           )))/(1+($X$2*U1115*S$8)^2))),           V_rtHz(T1115)/($X$2*S$8*(T1115*R$1017+T1115+U1115)),V_rtHz(U1115)*SQRT(Sum_Sq(T1115*S$8*$X$2*R$1017,1))/($X$2*S$8*(T1115*R$1017+T1115+U1115))))/SQRT(Sum_Sq(1/(1+$A1115)+$AC$2/$I$2-1/(1+(1+U1115/T1115)/R$1017),$X$2/$I$2)),IF(U1116&lt;0,"A",R1116))</f>
        <v>A</v>
      </c>
      <c r="T1115" s="13">
        <f t="shared" si="309"/>
        <v>-1</v>
      </c>
      <c r="U1115" s="12">
        <f t="shared" si="333"/>
        <v>-2</v>
      </c>
      <c r="X1115" s="13" t="str">
        <f>IF(AA1115&gt;0,SQRT(Sum_Sq($AI$2,V_rtHz($AH$2)/(1+1/$A1115),V_rtHz($AH$2*$A1115)/(1+$A1115),$AN$2*$AH$2/(1+1/$A1115),$AM$2*SQRT(Sum_Sq(AA1115,1/($X$2*Y$8*(1+X$1017+AA1115/Z1115))))/SQRT(Sum_Sq($X$2*AA1115*Y$8,1)),                   $AQ$2*SQRT(Sum_Sq($AH$2/(1+1/$A1115)+AA1115*( 1/(X$1017+1+AA1115/Z1115)-1)/(1+($X$2*AA1115*Y$8)^2), (AA1115^2*Y$8*$X$2+1/($X$2*Y$8*(X$1017+1+AA1115/Z1115           )))/(1+($X$2*AA1115*Y$8)^2))),           V_rtHz(Z1115)/($X$2*Y$8*(Z1115*X$1017+Z1115+AA1115)),V_rtHz(AA1115)*SQRT(Sum_Sq(Z1115*Y$8*$X$2*X$1017,1))/($X$2*Y$8*(Z1115*X$1017+Z1115+AA1115))))/SQRT(Sum_Sq(1/(1+$A1115)+$AC$2/$I$2-1/(1+(1+AA1115/Z1115)/X$1017),$X$2/$I$2)),IF(AA1116&lt;0,"A",X1116))</f>
        <v>A</v>
      </c>
      <c r="Z1115" s="13">
        <f t="shared" si="310"/>
        <v>-1</v>
      </c>
      <c r="AA1115" s="12">
        <f t="shared" si="334"/>
        <v>-2</v>
      </c>
      <c r="AC1115" s="13">
        <f>IF(AF1115&gt;0,SQRT(Sum_Sq($AI$2,V_rtHz($AH$2)/(1+1/$A1115),V_rtHz($AH$2*$A1115)/(1+$A1115),$AN$2*$AH$2/(1+1/$A1115),$AM$2*SQRT(Sum_Sq(AF1115,1/($X$2*AD$8*(1+AC$1017+AF1115/AE1115))))/SQRT(Sum_Sq($X$2*AF1115*AD$8,1)),                   $AQ$2*SQRT(Sum_Sq($AH$2/(1+1/$A1115)+AF1115*( 1/(AC$1017+1+AF1115/AE1115)-1)/(1+($X$2*AF1115*AD$8)^2), (AF1115^2*AD$8*$X$2+1/($X$2*AD$8*(AC$1017+1+AF1115/AE1115           )))/(1+($X$2*AF1115*AD$8)^2))),           V_rtHz(AE1115)/($X$2*AD$8*(AE1115*AC$1017+AE1115+AF1115)),V_rtHz(AF1115)*SQRT(Sum_Sq(AE1115*AD$8*$X$2*AC$1017,1))/($X$2*AD$8*(AE1115*AC$1017+AE1115+AF1115))))/SQRT(Sum_Sq(1/(1+$A1115)+$AC$2/$I$2-1/(1+(1+AF1115/AE1115)/AC$1017),$X$2/$I$2)),IF(AF1116&lt;0,"A",AC1116))</f>
        <v>6.8867479465181459E-6</v>
      </c>
      <c r="AE1115" s="13">
        <f t="shared" si="311"/>
        <v>19415.31075915122</v>
      </c>
      <c r="AF1115" s="12">
        <f t="shared" si="335"/>
        <v>160277.67527850051</v>
      </c>
      <c r="AG1115" s="13"/>
      <c r="AH1115" s="13">
        <f>IF(AK1115&gt;0,SQRT(Sum_Sq($AI$2,V_rtHz($AH$2)/(1+1/$A1115),V_rtHz($AH$2*$A1115)/(1+$A1115),$AN$2*$AH$2/(1+1/$A1115),$AM$2*SQRT(Sum_Sq(AK1115,1/($X$2*AI$8*(1+AH$1017+AK1115/AJ1115))))/SQRT(Sum_Sq($X$2*AK1115*AI$8,1)),                   $AQ$2*SQRT(Sum_Sq($AH$2/(1+1/$A1115)+AK1115*( 1/(AH$1017+1+AK1115/AJ1115)-1)/(1+($X$2*AK1115*AI$8)^2), (AK1115^2*AI$8*$X$2+1/($X$2*AI$8*(AH$1017+1+AK1115/AJ1115           )))/(1+($X$2*AK1115*AI$8)^2))),           V_rtHz(AJ1115)/($X$2*AI$8*(AJ1115*AH$1017+AJ1115+AK1115)),V_rtHz(AK1115)*SQRT(Sum_Sq(AJ1115*AI$8*$X$2*AH$1017,1))/($X$2*AI$8*(AJ1115*AH$1017+AJ1115+AK1115))))/SQRT(Sum_Sq(1/(1+$A1115)+$AC$2/$I$2-1/(1+(1+AK1115/AJ1115)/AH$1017),$X$2/$I$2)),IF(AK1116&lt;0,"A",AH1116))</f>
        <v>1.1605071486303993E-5</v>
      </c>
      <c r="AI1115" s="13"/>
      <c r="AJ1115" s="13">
        <f t="shared" si="312"/>
        <v>17888.143785143016</v>
      </c>
      <c r="AK1115" s="12">
        <f t="shared" si="336"/>
        <v>550113.24784662761</v>
      </c>
      <c r="AM1115" s="13">
        <f>IF(AP1115&gt;0,SQRT(Sum_Sq($AI$2,V_rtHz($AH$2)/(1+1/$A1115),V_rtHz($AH$2*$A1115)/(1+$A1115),$AN$2*$AH$2/(1+1/$A1115),$AM$2*SQRT(Sum_Sq(AP1115,1/($X$2*AN$8*(1+AM$1017+AP1115/AO1115))))/SQRT(Sum_Sq($X$2*AP1115*AN$8,1)),                   $AQ$2*SQRT(Sum_Sq($AH$2/(1+1/$A1115)+AP1115*( 1/(AM$1017+1+AP1115/AO1115)-1)/(1+($X$2*AP1115*AN$8)^2), (AP1115^2*AN$8*$X$2+1/($X$2*AN$8*(AM$1017+1+AP1115/AO1115           )))/(1+($X$2*AP1115*AN$8)^2))),           V_rtHz(AO1115)/($X$2*AN$8*(AO1115*AM$1017+AO1115+AP1115)),V_rtHz(AP1115)*SQRT(Sum_Sq(AO1115*AN$8*$X$2*AM$1017,1))/($X$2*AN$8*(AO1115*AM$1017+AO1115+AP1115))))/SQRT(Sum_Sq(1/(1+$A1115)+$AC$2/$I$2-1/(1+(1+AP1115/AO1115)/AM$1017),$X$2/$I$2)),IF(AP1116&lt;0,"A",AM1116))</f>
        <v>2.0335789765261155E-5</v>
      </c>
      <c r="AO1115" s="13">
        <f t="shared" si="313"/>
        <v>17497.109745612888</v>
      </c>
      <c r="AP1115" s="12">
        <f t="shared" si="337"/>
        <v>1778488.5152627334</v>
      </c>
      <c r="AR1115" s="13">
        <f t="shared" si="314"/>
        <v>69887291.180198371</v>
      </c>
      <c r="AS1115" s="13">
        <f t="shared" si="315"/>
        <v>-1.3198229000659264E-5</v>
      </c>
      <c r="AV1115" s="13"/>
      <c r="AW1115" s="13">
        <f t="shared" si="316"/>
        <v>39300511.936236553</v>
      </c>
      <c r="AX1115" s="13">
        <f t="shared" si="317"/>
        <v>-4.1741148144446924E-5</v>
      </c>
      <c r="AZ1115" s="13"/>
      <c r="BA1115" s="13"/>
      <c r="BB1115" s="13">
        <f t="shared" si="318"/>
        <v>22100301.962882396</v>
      </c>
      <c r="BC1115" s="13">
        <f t="shared" si="319"/>
        <v>-1.3204395638817748E-4</v>
      </c>
      <c r="BD1115" s="13"/>
      <c r="BE1115" s="13"/>
      <c r="BG1115" s="13">
        <f t="shared" si="320"/>
        <v>12427913.092914158</v>
      </c>
      <c r="BH1115" s="13">
        <f t="shared" si="321"/>
        <v>-4.1802890754411058E-4</v>
      </c>
      <c r="BI1115" s="13"/>
      <c r="BL1115" s="13">
        <f t="shared" si="322"/>
        <v>6988729.1180198397</v>
      </c>
      <c r="BM1115" s="13">
        <f t="shared" si="323"/>
        <v>-1.3266380445929992E-3</v>
      </c>
      <c r="BP1115" s="13"/>
      <c r="BQ1115" s="13">
        <f t="shared" si="324"/>
        <v>99.633300000000006</v>
      </c>
      <c r="BR1115" s="13">
        <f t="shared" si="325"/>
        <v>108.99</v>
      </c>
      <c r="BT1115" s="13"/>
      <c r="BU1115" s="13"/>
      <c r="BV1115" s="13">
        <f t="shared" si="326"/>
        <v>31.50681587988543</v>
      </c>
      <c r="BW1115" s="13">
        <f t="shared" si="327"/>
        <v>344.65664218175152</v>
      </c>
      <c r="CA1115" s="13">
        <f t="shared" si="328"/>
        <v>9.9633299999999974</v>
      </c>
      <c r="CB1115" s="13">
        <f t="shared" si="329"/>
        <v>1089.9000000000001</v>
      </c>
    </row>
    <row r="1116" spans="1:80" x14ac:dyDescent="0.3">
      <c r="A1116" s="13">
        <f t="shared" si="305"/>
        <v>4.0926065973001084E-5</v>
      </c>
      <c r="C1116" s="13" t="str">
        <f>IF(F1116&gt;0,SQRT(Sum_Sq($AI$2,V_rtHz($AH$2)/(1+1/$A1116),V_rtHz($AH$2*$A1116)/(1+$A1116),$AN$2*$AH$2/(1+1/$A1116),$AM$2*SQRT(Sum_Sq(F1116,1/($X$2*D$8*(1+C$1017+F1116/E1116))))/SQRT(Sum_Sq($X$2*F1116*D$8,1)),                   $AQ$2*SQRT(Sum_Sq($AH$2/(1+1/$A1116)+F1116*( 1/(C$1017+1+F1116/E1116)-1)/(1+($X$2*F1116*D$8)^2), (F1116^2*D$8*$X$2+1/($X$2*D$8*(C$1017+1+F1116/E1116           )))/(1+($X$2*F1116*D$8)^2))),           V_rtHz(E1116)/($X$2*D$8*(E1116*C$1017+E1116+F1116)),V_rtHz(F1116)*SQRT(Sum_Sq(E1116*D$8*$X$2*C$1017,1))/($X$2*D$8*(E1116*C$1017+E1116+F1116))))/SQRT(Sum_Sq(1/(1+$A1116)+$AC$2/$I$2-1/(1+(1+F1116/E1116)/C$1017),$X$2/$I$2)),IF(F1117&lt;0,"A",C1117))</f>
        <v>A</v>
      </c>
      <c r="E1116" s="13">
        <f t="shared" si="306"/>
        <v>-1</v>
      </c>
      <c r="F1116" s="12">
        <f t="shared" si="330"/>
        <v>-2</v>
      </c>
      <c r="H1116" s="13" t="str">
        <f>IF(K1116&gt;0,SQRT(Sum_Sq($AI$2,V_rtHz($AH$2)/(1+1/$A1116),V_rtHz($AH$2*$A1116)/(1+$A1116),$AN$2*$AH$2/(1+1/$A1116),$AM$2*SQRT(Sum_Sq(K1116,1/($X$2*I$8*(1+H$1017+K1116/J1116))))/SQRT(Sum_Sq($X$2*K1116*I$8,1)),                   $AQ$2*SQRT(Sum_Sq($AH$2/(1+1/$A1116)+K1116*( 1/(H$1017+1+K1116/J1116)-1)/(1+($X$2*K1116*I$8)^2), (K1116^2*I$8*$X$2+1/($X$2*I$8*(H$1017+1+K1116/J1116           )))/(1+($X$2*K1116*I$8)^2))),           V_rtHz(J1116)/($X$2*I$8*(J1116*H$1017+J1116+K1116)),V_rtHz(K1116)*SQRT(Sum_Sq(J1116*I$8*$X$2*H$1017,1))/($X$2*I$8*(J1116*H$1017+J1116+K1116))))/SQRT(Sum_Sq(1/(1+$A1116)+$AC$2/$I$2-1/(1+(1+K1116/J1116)/H$1017),$X$2/$I$2)),IF(K1117&lt;0,"A",H1117))</f>
        <v>A</v>
      </c>
      <c r="J1116" s="13">
        <f t="shared" si="307"/>
        <v>-1</v>
      </c>
      <c r="K1116" s="12">
        <f t="shared" si="331"/>
        <v>-2</v>
      </c>
      <c r="M1116" s="13" t="str">
        <f>IF(P1116&gt;0,SQRT(Sum_Sq($AI$2,V_rtHz($AH$2)/(1+1/$A1116),V_rtHz($AH$2*$A1116)/(1+$A1116),$AN$2*$AH$2/(1+1/$A1116),$AM$2*SQRT(Sum_Sq(P1116,1/($X$2*N$8*(1+M$1017+P1116/O1116))))/SQRT(Sum_Sq($X$2*P1116*N$8,1)),                   $AQ$2*SQRT(Sum_Sq($AH$2/(1+1/$A1116)+P1116*( 1/(M$1017+1+P1116/O1116)-1)/(1+($X$2*P1116*N$8)^2), (P1116^2*N$8*$X$2+1/($X$2*N$8*(M$1017+1+P1116/O1116           )))/(1+($X$2*P1116*N$8)^2))),           V_rtHz(O1116)/($X$2*N$8*(O1116*M$1017+O1116+P1116)),V_rtHz(P1116)*SQRT(Sum_Sq(O1116*N$8*$X$2*M$1017,1))/($X$2*N$8*(O1116*M$1017+O1116+P1116))))/SQRT(Sum_Sq(1/(1+$A1116)+$AC$2/$I$2-1/(1+(1+P1116/O1116)/M$1017),$X$2/$I$2)),IF(P1117&lt;0,"A",M1117))</f>
        <v>A</v>
      </c>
      <c r="O1116" s="13">
        <f t="shared" si="308"/>
        <v>-1</v>
      </c>
      <c r="P1116" s="12">
        <f t="shared" si="332"/>
        <v>-2</v>
      </c>
      <c r="R1116" s="13" t="str">
        <f>IF(U1116&gt;0,SQRT(Sum_Sq($AI$2,V_rtHz($AH$2)/(1+1/$A1116),V_rtHz($AH$2*$A1116)/(1+$A1116),$AN$2*$AH$2/(1+1/$A1116),$AM$2*SQRT(Sum_Sq(U1116,1/($X$2*S$8*(1+R$1017+U1116/T1116))))/SQRT(Sum_Sq($X$2*U1116*S$8,1)),                   $AQ$2*SQRT(Sum_Sq($AH$2/(1+1/$A1116)+U1116*( 1/(R$1017+1+U1116/T1116)-1)/(1+($X$2*U1116*S$8)^2), (U1116^2*S$8*$X$2+1/($X$2*S$8*(R$1017+1+U1116/T1116           )))/(1+($X$2*U1116*S$8)^2))),           V_rtHz(T1116)/($X$2*S$8*(T1116*R$1017+T1116+U1116)),V_rtHz(U1116)*SQRT(Sum_Sq(T1116*S$8*$X$2*R$1017,1))/($X$2*S$8*(T1116*R$1017+T1116+U1116))))/SQRT(Sum_Sq(1/(1+$A1116)+$AC$2/$I$2-1/(1+(1+U1116/T1116)/R$1017),$X$2/$I$2)),IF(U1117&lt;0,"A",R1117))</f>
        <v>A</v>
      </c>
      <c r="T1116" s="13">
        <f t="shared" si="309"/>
        <v>-1</v>
      </c>
      <c r="U1116" s="12">
        <f t="shared" si="333"/>
        <v>-2</v>
      </c>
      <c r="X1116" s="13" t="str">
        <f>IF(AA1116&gt;0,SQRT(Sum_Sq($AI$2,V_rtHz($AH$2)/(1+1/$A1116),V_rtHz($AH$2*$A1116)/(1+$A1116),$AN$2*$AH$2/(1+1/$A1116),$AM$2*SQRT(Sum_Sq(AA1116,1/($X$2*Y$8*(1+X$1017+AA1116/Z1116))))/SQRT(Sum_Sq($X$2*AA1116*Y$8,1)),                   $AQ$2*SQRT(Sum_Sq($AH$2/(1+1/$A1116)+AA1116*( 1/(X$1017+1+AA1116/Z1116)-1)/(1+($X$2*AA1116*Y$8)^2), (AA1116^2*Y$8*$X$2+1/($X$2*Y$8*(X$1017+1+AA1116/Z1116           )))/(1+($X$2*AA1116*Y$8)^2))),           V_rtHz(Z1116)/($X$2*Y$8*(Z1116*X$1017+Z1116+AA1116)),V_rtHz(AA1116)*SQRT(Sum_Sq(Z1116*Y$8*$X$2*X$1017,1))/($X$2*Y$8*(Z1116*X$1017+Z1116+AA1116))))/SQRT(Sum_Sq(1/(1+$A1116)+$AC$2/$I$2-1/(1+(1+AA1116/Z1116)/X$1017),$X$2/$I$2)),IF(AA1117&lt;0,"A",X1117))</f>
        <v>A</v>
      </c>
      <c r="Z1116" s="13">
        <f t="shared" si="310"/>
        <v>-1</v>
      </c>
      <c r="AA1116" s="12">
        <f t="shared" si="334"/>
        <v>-2</v>
      </c>
      <c r="AC1116" s="13">
        <f>IF(AF1116&gt;0,SQRT(Sum_Sq($AI$2,V_rtHz($AH$2)/(1+1/$A1116),V_rtHz($AH$2*$A1116)/(1+$A1116),$AN$2*$AH$2/(1+1/$A1116),$AM$2*SQRT(Sum_Sq(AF1116,1/($X$2*AD$8*(1+AC$1017+AF1116/AE1116))))/SQRT(Sum_Sq($X$2*AF1116*AD$8,1)),                   $AQ$2*SQRT(Sum_Sq($AH$2/(1+1/$A1116)+AF1116*( 1/(AC$1017+1+AF1116/AE1116)-1)/(1+($X$2*AF1116*AD$8)^2), (AF1116^2*AD$8*$X$2+1/($X$2*AD$8*(AC$1017+1+AF1116/AE1116           )))/(1+($X$2*AF1116*AD$8)^2))),           V_rtHz(AE1116)/($X$2*AD$8*(AE1116*AC$1017+AE1116+AF1116)),V_rtHz(AF1116)*SQRT(Sum_Sq(AE1116*AD$8*$X$2*AC$1017,1))/($X$2*AD$8*(AE1116*AC$1017+AE1116+AF1116))))/SQRT(Sum_Sq(1/(1+$A1116)+$AC$2/$I$2-1/(1+(1+AF1116/AE1116)/AC$1017),$X$2/$I$2)),IF(AF1117&lt;0,"A",AC1117))</f>
        <v>6.8864235481611295E-6</v>
      </c>
      <c r="AE1116" s="13">
        <f t="shared" si="311"/>
        <v>19413.490945564939</v>
      </c>
      <c r="AF1116" s="12">
        <f t="shared" si="335"/>
        <v>160292.69964953541</v>
      </c>
      <c r="AG1116" s="13"/>
      <c r="AH1116" s="13">
        <f>IF(AK1116&gt;0,SQRT(Sum_Sq($AI$2,V_rtHz($AH$2)/(1+1/$A1116),V_rtHz($AH$2*$A1116)/(1+$A1116),$AN$2*$AH$2/(1+1/$A1116),$AM$2*SQRT(Sum_Sq(AK1116,1/($X$2*AI$8*(1+AH$1017+AK1116/AJ1116))))/SQRT(Sum_Sq($X$2*AK1116*AI$8,1)),                   $AQ$2*SQRT(Sum_Sq($AH$2/(1+1/$A1116)+AK1116*( 1/(AH$1017+1+AK1116/AJ1116)-1)/(1+($X$2*AK1116*AI$8)^2), (AK1116^2*AI$8*$X$2+1/($X$2*AI$8*(AH$1017+1+AK1116/AJ1116           )))/(1+($X$2*AK1116*AI$8)^2))),           V_rtHz(AJ1116)/($X$2*AI$8*(AJ1116*AH$1017+AJ1116+AK1116)),V_rtHz(AK1116)*SQRT(Sum_Sq(AJ1116*AI$8*$X$2*AH$1017,1))/($X$2*AI$8*(AJ1116*AH$1017+AJ1116+AK1116))))/SQRT(Sum_Sq(1/(1+$A1116)+$AC$2/$I$2-1/(1+(1+AK1116/AJ1116)/AH$1017),$X$2/$I$2)),IF(AK1117&lt;0,"A",AH1117))</f>
        <v>1.1604662284427181E-5</v>
      </c>
      <c r="AI1116" s="13"/>
      <c r="AJ1116" s="13">
        <f t="shared" si="312"/>
        <v>17886.848809126768</v>
      </c>
      <c r="AK1116" s="12">
        <f t="shared" si="336"/>
        <v>550153.07506660267</v>
      </c>
      <c r="AM1116" s="13">
        <f>IF(AP1116&gt;0,SQRT(Sum_Sq($AI$2,V_rtHz($AH$2)/(1+1/$A1116),V_rtHz($AH$2*$A1116)/(1+$A1116),$AN$2*$AH$2/(1+1/$A1116),$AM$2*SQRT(Sum_Sq(AP1116,1/($X$2*AN$8*(1+AM$1017+AP1116/AO1116))))/SQRT(Sum_Sq($X$2*AP1116*AN$8,1)),                   $AQ$2*SQRT(Sum_Sq($AH$2/(1+1/$A1116)+AP1116*( 1/(AM$1017+1+AP1116/AO1116)-1)/(1+($X$2*AP1116*AN$8)^2), (AP1116^2*AN$8*$X$2+1/($X$2*AN$8*(AM$1017+1+AP1116/AO1116           )))/(1+($X$2*AP1116*AN$8)^2))),           V_rtHz(AO1116)/($X$2*AN$8*(AO1116*AM$1017+AO1116+AP1116)),V_rtHz(AP1116)*SQRT(Sum_Sq(AO1116*AN$8*$X$2*AM$1017,1))/($X$2*AN$8*(AO1116*AM$1017+AO1116+AP1116))))/SQRT(Sum_Sq(1/(1+$A1116)+$AC$2/$I$2-1/(1+(1+AP1116/AO1116)/AM$1017),$X$2/$I$2)),IF(AP1117&lt;0,"A",AM1117))</f>
        <v>2.0335125579757707E-5</v>
      </c>
      <c r="AO1116" s="13">
        <f t="shared" si="313"/>
        <v>17495.92519386447</v>
      </c>
      <c r="AP1116" s="12">
        <f t="shared" si="337"/>
        <v>1778608.9268246801</v>
      </c>
      <c r="AR1116" s="13">
        <f t="shared" si="314"/>
        <v>69887291.180198371</v>
      </c>
      <c r="AS1116" s="13">
        <f t="shared" si="315"/>
        <v>-1.3198238528045988E-5</v>
      </c>
      <c r="AV1116" s="13"/>
      <c r="AW1116" s="13">
        <f t="shared" si="316"/>
        <v>39300511.936236553</v>
      </c>
      <c r="AX1116" s="13">
        <f t="shared" si="317"/>
        <v>-4.1741243439846297E-5</v>
      </c>
      <c r="AZ1116" s="13"/>
      <c r="BA1116" s="13"/>
      <c r="BB1116" s="13">
        <f t="shared" si="318"/>
        <v>22100301.962882396</v>
      </c>
      <c r="BC1116" s="13">
        <f t="shared" si="319"/>
        <v>-1.3204491002355727E-4</v>
      </c>
      <c r="BD1116" s="13"/>
      <c r="BE1116" s="13"/>
      <c r="BG1116" s="13">
        <f t="shared" si="320"/>
        <v>12427913.092914158</v>
      </c>
      <c r="BH1116" s="13">
        <f t="shared" si="321"/>
        <v>-4.180384654933906E-4</v>
      </c>
      <c r="BI1116" s="13"/>
      <c r="BL1116" s="13">
        <f t="shared" si="322"/>
        <v>6988729.1180198397</v>
      </c>
      <c r="BM1116" s="13">
        <f t="shared" si="323"/>
        <v>-1.3267343118439478E-3</v>
      </c>
      <c r="BP1116" s="13"/>
      <c r="BQ1116" s="13">
        <f t="shared" si="324"/>
        <v>99.633300000000006</v>
      </c>
      <c r="BR1116" s="13">
        <f t="shared" si="325"/>
        <v>108.98999999999998</v>
      </c>
      <c r="BT1116" s="13"/>
      <c r="BU1116" s="13"/>
      <c r="BV1116" s="13">
        <f t="shared" si="326"/>
        <v>31.50681587988543</v>
      </c>
      <c r="BW1116" s="13">
        <f t="shared" si="327"/>
        <v>344.65664218175152</v>
      </c>
      <c r="CA1116" s="13">
        <f t="shared" si="328"/>
        <v>9.9633299999999991</v>
      </c>
      <c r="CB1116" s="13">
        <f t="shared" si="329"/>
        <v>1089.9000000000001</v>
      </c>
    </row>
    <row r="1117" spans="1:80" x14ac:dyDescent="0.3">
      <c r="A1117" s="13">
        <f t="shared" si="305"/>
        <v>4.1495404263436293E-5</v>
      </c>
      <c r="C1117" s="13" t="str">
        <f>IF(F1117&gt;0,SQRT(Sum_Sq($AI$2,V_rtHz($AH$2)/(1+1/$A1117),V_rtHz($AH$2*$A1117)/(1+$A1117),$AN$2*$AH$2/(1+1/$A1117),$AM$2*SQRT(Sum_Sq(F1117,1/($X$2*D$8*(1+C$1017+F1117/E1117))))/SQRT(Sum_Sq($X$2*F1117*D$8,1)),                   $AQ$2*SQRT(Sum_Sq($AH$2/(1+1/$A1117)+F1117*( 1/(C$1017+1+F1117/E1117)-1)/(1+($X$2*F1117*D$8)^2), (F1117^2*D$8*$X$2+1/($X$2*D$8*(C$1017+1+F1117/E1117           )))/(1+($X$2*F1117*D$8)^2))),           V_rtHz(E1117)/($X$2*D$8*(E1117*C$1017+E1117+F1117)),V_rtHz(F1117)*SQRT(Sum_Sq(E1117*D$8*$X$2*C$1017,1))/($X$2*D$8*(E1117*C$1017+E1117+F1117))))/SQRT(Sum_Sq(1/(1+$A1117)+$AC$2/$I$2-1/(1+(1+F1117/E1117)/C$1017),$X$2/$I$2)),IF(F1118&lt;0,"A",C1118))</f>
        <v>A</v>
      </c>
      <c r="E1117" s="13">
        <f t="shared" si="306"/>
        <v>-1</v>
      </c>
      <c r="F1117" s="12">
        <f t="shared" si="330"/>
        <v>-2</v>
      </c>
      <c r="H1117" s="13" t="str">
        <f>IF(K1117&gt;0,SQRT(Sum_Sq($AI$2,V_rtHz($AH$2)/(1+1/$A1117),V_rtHz($AH$2*$A1117)/(1+$A1117),$AN$2*$AH$2/(1+1/$A1117),$AM$2*SQRT(Sum_Sq(K1117,1/($X$2*I$8*(1+H$1017+K1117/J1117))))/SQRT(Sum_Sq($X$2*K1117*I$8,1)),                   $AQ$2*SQRT(Sum_Sq($AH$2/(1+1/$A1117)+K1117*( 1/(H$1017+1+K1117/J1117)-1)/(1+($X$2*K1117*I$8)^2), (K1117^2*I$8*$X$2+1/($X$2*I$8*(H$1017+1+K1117/J1117           )))/(1+($X$2*K1117*I$8)^2))),           V_rtHz(J1117)/($X$2*I$8*(J1117*H$1017+J1117+K1117)),V_rtHz(K1117)*SQRT(Sum_Sq(J1117*I$8*$X$2*H$1017,1))/($X$2*I$8*(J1117*H$1017+J1117+K1117))))/SQRT(Sum_Sq(1/(1+$A1117)+$AC$2/$I$2-1/(1+(1+K1117/J1117)/H$1017),$X$2/$I$2)),IF(K1118&lt;0,"A",H1118))</f>
        <v>A</v>
      </c>
      <c r="J1117" s="13">
        <f t="shared" si="307"/>
        <v>-1</v>
      </c>
      <c r="K1117" s="12">
        <f t="shared" si="331"/>
        <v>-2</v>
      </c>
      <c r="M1117" s="13" t="str">
        <f>IF(P1117&gt;0,SQRT(Sum_Sq($AI$2,V_rtHz($AH$2)/(1+1/$A1117),V_rtHz($AH$2*$A1117)/(1+$A1117),$AN$2*$AH$2/(1+1/$A1117),$AM$2*SQRT(Sum_Sq(P1117,1/($X$2*N$8*(1+M$1017+P1117/O1117))))/SQRT(Sum_Sq($X$2*P1117*N$8,1)),                   $AQ$2*SQRT(Sum_Sq($AH$2/(1+1/$A1117)+P1117*( 1/(M$1017+1+P1117/O1117)-1)/(1+($X$2*P1117*N$8)^2), (P1117^2*N$8*$X$2+1/($X$2*N$8*(M$1017+1+P1117/O1117           )))/(1+($X$2*P1117*N$8)^2))),           V_rtHz(O1117)/($X$2*N$8*(O1117*M$1017+O1117+P1117)),V_rtHz(P1117)*SQRT(Sum_Sq(O1117*N$8*$X$2*M$1017,1))/($X$2*N$8*(O1117*M$1017+O1117+P1117))))/SQRT(Sum_Sq(1/(1+$A1117)+$AC$2/$I$2-1/(1+(1+P1117/O1117)/M$1017),$X$2/$I$2)),IF(P1118&lt;0,"A",M1118))</f>
        <v>A</v>
      </c>
      <c r="O1117" s="13">
        <f t="shared" si="308"/>
        <v>-1</v>
      </c>
      <c r="P1117" s="12">
        <f t="shared" si="332"/>
        <v>-2</v>
      </c>
      <c r="R1117" s="13" t="str">
        <f>IF(U1117&gt;0,SQRT(Sum_Sq($AI$2,V_rtHz($AH$2)/(1+1/$A1117),V_rtHz($AH$2*$A1117)/(1+$A1117),$AN$2*$AH$2/(1+1/$A1117),$AM$2*SQRT(Sum_Sq(U1117,1/($X$2*S$8*(1+R$1017+U1117/T1117))))/SQRT(Sum_Sq($X$2*U1117*S$8,1)),                   $AQ$2*SQRT(Sum_Sq($AH$2/(1+1/$A1117)+U1117*( 1/(R$1017+1+U1117/T1117)-1)/(1+($X$2*U1117*S$8)^2), (U1117^2*S$8*$X$2+1/($X$2*S$8*(R$1017+1+U1117/T1117           )))/(1+($X$2*U1117*S$8)^2))),           V_rtHz(T1117)/($X$2*S$8*(T1117*R$1017+T1117+U1117)),V_rtHz(U1117)*SQRT(Sum_Sq(T1117*S$8*$X$2*R$1017,1))/($X$2*S$8*(T1117*R$1017+T1117+U1117))))/SQRT(Sum_Sq(1/(1+$A1117)+$AC$2/$I$2-1/(1+(1+U1117/T1117)/R$1017),$X$2/$I$2)),IF(U1118&lt;0,"A",R1118))</f>
        <v>A</v>
      </c>
      <c r="T1117" s="13">
        <f t="shared" si="309"/>
        <v>-1</v>
      </c>
      <c r="U1117" s="12">
        <f t="shared" si="333"/>
        <v>-2</v>
      </c>
      <c r="X1117" s="13" t="str">
        <f>IF(AA1117&gt;0,SQRT(Sum_Sq($AI$2,V_rtHz($AH$2)/(1+1/$A1117),V_rtHz($AH$2*$A1117)/(1+$A1117),$AN$2*$AH$2/(1+1/$A1117),$AM$2*SQRT(Sum_Sq(AA1117,1/($X$2*Y$8*(1+X$1017+AA1117/Z1117))))/SQRT(Sum_Sq($X$2*AA1117*Y$8,1)),                   $AQ$2*SQRT(Sum_Sq($AH$2/(1+1/$A1117)+AA1117*( 1/(X$1017+1+AA1117/Z1117)-1)/(1+($X$2*AA1117*Y$8)^2), (AA1117^2*Y$8*$X$2+1/($X$2*Y$8*(X$1017+1+AA1117/Z1117           )))/(1+($X$2*AA1117*Y$8)^2))),           V_rtHz(Z1117)/($X$2*Y$8*(Z1117*X$1017+Z1117+AA1117)),V_rtHz(AA1117)*SQRT(Sum_Sq(Z1117*Y$8*$X$2*X$1017,1))/($X$2*Y$8*(Z1117*X$1017+Z1117+AA1117))))/SQRT(Sum_Sq(1/(1+$A1117)+$AC$2/$I$2-1/(1+(1+AA1117/Z1117)/X$1017),$X$2/$I$2)),IF(AA1118&lt;0,"A",X1118))</f>
        <v>A</v>
      </c>
      <c r="Z1117" s="13">
        <f t="shared" si="310"/>
        <v>-1</v>
      </c>
      <c r="AA1117" s="12">
        <f t="shared" si="334"/>
        <v>-2</v>
      </c>
      <c r="AC1117" s="13">
        <f>IF(AF1117&gt;0,SQRT(Sum_Sq($AI$2,V_rtHz($AH$2)/(1+1/$A1117),V_rtHz($AH$2*$A1117)/(1+$A1117),$AN$2*$AH$2/(1+1/$A1117),$AM$2*SQRT(Sum_Sq(AF1117,1/($X$2*AD$8*(1+AC$1017+AF1117/AE1117))))/SQRT(Sum_Sq($X$2*AF1117*AD$8,1)),                   $AQ$2*SQRT(Sum_Sq($AH$2/(1+1/$A1117)+AF1117*( 1/(AC$1017+1+AF1117/AE1117)-1)/(1+($X$2*AF1117*AD$8)^2), (AF1117^2*AD$8*$X$2+1/($X$2*AD$8*(AC$1017+1+AF1117/AE1117           )))/(1+($X$2*AF1117*AD$8)^2))),           V_rtHz(AE1117)/($X$2*AD$8*(AE1117*AC$1017+AE1117+AF1117)),V_rtHz(AF1117)*SQRT(Sum_Sq(AE1117*AD$8*$X$2*AC$1017,1))/($X$2*AD$8*(AE1117*AC$1017+AE1117+AF1117))))/SQRT(Sum_Sq(1/(1+$A1117)+$AC$2/$I$2-1/(1+(1+AF1117/AE1117)/AC$1017),$X$2/$I$2)),IF(AF1118&lt;0,"A",AC1118))</f>
        <v>6.8860947566455993E-6</v>
      </c>
      <c r="AE1117" s="13">
        <f t="shared" si="311"/>
        <v>19411.646557503973</v>
      </c>
      <c r="AF1117" s="12">
        <f t="shared" si="335"/>
        <v>160307.92978164289</v>
      </c>
      <c r="AG1117" s="13"/>
      <c r="AH1117" s="13">
        <f>IF(AK1117&gt;0,SQRT(Sum_Sq($AI$2,V_rtHz($AH$2)/(1+1/$A1117),V_rtHz($AH$2*$A1117)/(1+$A1117),$AN$2*$AH$2/(1+1/$A1117),$AM$2*SQRT(Sum_Sq(AK1117,1/($X$2*AI$8*(1+AH$1017+AK1117/AJ1117))))/SQRT(Sum_Sq($X$2*AK1117*AI$8,1)),                   $AQ$2*SQRT(Sum_Sq($AH$2/(1+1/$A1117)+AK1117*( 1/(AH$1017+1+AK1117/AJ1117)-1)/(1+($X$2*AK1117*AI$8)^2), (AK1117^2*AI$8*$X$2+1/($X$2*AI$8*(AH$1017+1+AK1117/AJ1117           )))/(1+($X$2*AK1117*AI$8)^2))),           V_rtHz(AJ1117)/($X$2*AI$8*(AJ1117*AH$1017+AJ1117+AK1117)),V_rtHz(AK1117)*SQRT(Sum_Sq(AJ1117*AI$8*$X$2*AH$1017,1))/($X$2*AI$8*(AJ1117*AH$1017+AJ1117+AK1117))))/SQRT(Sum_Sq(1/(1+$A1117)+$AC$2/$I$2-1/(1+(1+AK1117/AJ1117)/AH$1017),$X$2/$I$2)),IF(AK1118&lt;0,"A",AH1118))</f>
        <v>1.1604247499696803E-5</v>
      </c>
      <c r="AI1117" s="13"/>
      <c r="AJ1117" s="13">
        <f t="shared" si="312"/>
        <v>17885.53620635163</v>
      </c>
      <c r="AK1117" s="12">
        <f t="shared" si="336"/>
        <v>550193.45028626348</v>
      </c>
      <c r="AM1117" s="13">
        <f>IF(AP1117&gt;0,SQRT(Sum_Sq($AI$2,V_rtHz($AH$2)/(1+1/$A1117),V_rtHz($AH$2*$A1117)/(1+$A1117),$AN$2*$AH$2/(1+1/$A1117),$AM$2*SQRT(Sum_Sq(AP1117,1/($X$2*AN$8*(1+AM$1017+AP1117/AO1117))))/SQRT(Sum_Sq($X$2*AP1117*AN$8,1)),                   $AQ$2*SQRT(Sum_Sq($AH$2/(1+1/$A1117)+AP1117*( 1/(AM$1017+1+AP1117/AO1117)-1)/(1+($X$2*AP1117*AN$8)^2), (AP1117^2*AN$8*$X$2+1/($X$2*AN$8*(AM$1017+1+AP1117/AO1117           )))/(1+($X$2*AP1117*AN$8)^2))),           V_rtHz(AO1117)/($X$2*AN$8*(AO1117*AM$1017+AO1117+AP1117)),V_rtHz(AP1117)*SQRT(Sum_Sq(AO1117*AN$8*$X$2*AM$1017,1))/($X$2*AN$8*(AO1117*AM$1017+AO1117+AP1117))))/SQRT(Sum_Sq(1/(1+$A1117)+$AC$2/$I$2-1/(1+(1+AP1117/AO1117)/AM$1017),$X$2/$I$2)),IF(AP1118&lt;0,"A",AM1118))</f>
        <v>2.0334452318579441E-5</v>
      </c>
      <c r="AO1117" s="13">
        <f t="shared" si="313"/>
        <v>17494.724491603545</v>
      </c>
      <c r="AP1117" s="12">
        <f t="shared" si="337"/>
        <v>1778730.9967527185</v>
      </c>
      <c r="AR1117" s="13">
        <f t="shared" si="314"/>
        <v>69887291.180198371</v>
      </c>
      <c r="AS1117" s="13">
        <f t="shared" si="315"/>
        <v>-1.319824818798591E-5</v>
      </c>
      <c r="AV1117" s="13"/>
      <c r="AW1117" s="13">
        <f t="shared" si="316"/>
        <v>39300511.936236553</v>
      </c>
      <c r="AX1117" s="13">
        <f t="shared" si="317"/>
        <v>-4.174134006138097E-5</v>
      </c>
      <c r="AZ1117" s="13"/>
      <c r="BA1117" s="13"/>
      <c r="BB1117" s="13">
        <f t="shared" si="318"/>
        <v>22100301.962882396</v>
      </c>
      <c r="BC1117" s="13">
        <f t="shared" si="319"/>
        <v>-1.3204587693939004E-4</v>
      </c>
      <c r="BD1117" s="13"/>
      <c r="BE1117" s="13"/>
      <c r="BG1117" s="13">
        <f t="shared" si="320"/>
        <v>12427913.092914158</v>
      </c>
      <c r="BH1117" s="13">
        <f t="shared" si="321"/>
        <v>-4.1804815685323512E-4</v>
      </c>
      <c r="BI1117" s="13"/>
      <c r="BL1117" s="13">
        <f t="shared" si="322"/>
        <v>6988729.1180198397</v>
      </c>
      <c r="BM1117" s="13">
        <f t="shared" si="323"/>
        <v>-1.3268319325709299E-3</v>
      </c>
      <c r="BP1117" s="13"/>
      <c r="BQ1117" s="13">
        <f t="shared" si="324"/>
        <v>99.633299999999991</v>
      </c>
      <c r="BR1117" s="13">
        <f t="shared" si="325"/>
        <v>108.99</v>
      </c>
      <c r="BT1117" s="13"/>
      <c r="BU1117" s="13"/>
      <c r="BV1117" s="13">
        <f t="shared" si="326"/>
        <v>31.50681587988543</v>
      </c>
      <c r="BW1117" s="13">
        <f t="shared" si="327"/>
        <v>344.65664218175152</v>
      </c>
      <c r="CA1117" s="13">
        <f t="shared" si="328"/>
        <v>9.9633299999999974</v>
      </c>
      <c r="CB1117" s="13">
        <f t="shared" si="329"/>
        <v>1089.9000000000001</v>
      </c>
    </row>
    <row r="1118" spans="1:80" x14ac:dyDescent="0.3">
      <c r="A1118" s="13">
        <f t="shared" si="305"/>
        <v>4.2072662838444403E-5</v>
      </c>
      <c r="C1118" s="13" t="str">
        <f>IF(F1118&gt;0,SQRT(Sum_Sq($AI$2,V_rtHz($AH$2)/(1+1/$A1118),V_rtHz($AH$2*$A1118)/(1+$A1118),$AN$2*$AH$2/(1+1/$A1118),$AM$2*SQRT(Sum_Sq(F1118,1/($X$2*D$8*(1+C$1017+F1118/E1118))))/SQRT(Sum_Sq($X$2*F1118*D$8,1)),                   $AQ$2*SQRT(Sum_Sq($AH$2/(1+1/$A1118)+F1118*( 1/(C$1017+1+F1118/E1118)-1)/(1+($X$2*F1118*D$8)^2), (F1118^2*D$8*$X$2+1/($X$2*D$8*(C$1017+1+F1118/E1118           )))/(1+($X$2*F1118*D$8)^2))),           V_rtHz(E1118)/($X$2*D$8*(E1118*C$1017+E1118+F1118)),V_rtHz(F1118)*SQRT(Sum_Sq(E1118*D$8*$X$2*C$1017,1))/($X$2*D$8*(E1118*C$1017+E1118+F1118))))/SQRT(Sum_Sq(1/(1+$A1118)+$AC$2/$I$2-1/(1+(1+F1118/E1118)/C$1017),$X$2/$I$2)),IF(F1119&lt;0,"A",C1119))</f>
        <v>A</v>
      </c>
      <c r="E1118" s="13">
        <f t="shared" si="306"/>
        <v>-1</v>
      </c>
      <c r="F1118" s="12">
        <f t="shared" si="330"/>
        <v>-2</v>
      </c>
      <c r="H1118" s="13" t="str">
        <f>IF(K1118&gt;0,SQRT(Sum_Sq($AI$2,V_rtHz($AH$2)/(1+1/$A1118),V_rtHz($AH$2*$A1118)/(1+$A1118),$AN$2*$AH$2/(1+1/$A1118),$AM$2*SQRT(Sum_Sq(K1118,1/($X$2*I$8*(1+H$1017+K1118/J1118))))/SQRT(Sum_Sq($X$2*K1118*I$8,1)),                   $AQ$2*SQRT(Sum_Sq($AH$2/(1+1/$A1118)+K1118*( 1/(H$1017+1+K1118/J1118)-1)/(1+($X$2*K1118*I$8)^2), (K1118^2*I$8*$X$2+1/($X$2*I$8*(H$1017+1+K1118/J1118           )))/(1+($X$2*K1118*I$8)^2))),           V_rtHz(J1118)/($X$2*I$8*(J1118*H$1017+J1118+K1118)),V_rtHz(K1118)*SQRT(Sum_Sq(J1118*I$8*$X$2*H$1017,1))/($X$2*I$8*(J1118*H$1017+J1118+K1118))))/SQRT(Sum_Sq(1/(1+$A1118)+$AC$2/$I$2-1/(1+(1+K1118/J1118)/H$1017),$X$2/$I$2)),IF(K1119&lt;0,"A",H1119))</f>
        <v>A</v>
      </c>
      <c r="J1118" s="13">
        <f t="shared" si="307"/>
        <v>-1</v>
      </c>
      <c r="K1118" s="12">
        <f t="shared" si="331"/>
        <v>-2</v>
      </c>
      <c r="M1118" s="13" t="str">
        <f>IF(P1118&gt;0,SQRT(Sum_Sq($AI$2,V_rtHz($AH$2)/(1+1/$A1118),V_rtHz($AH$2*$A1118)/(1+$A1118),$AN$2*$AH$2/(1+1/$A1118),$AM$2*SQRT(Sum_Sq(P1118,1/($X$2*N$8*(1+M$1017+P1118/O1118))))/SQRT(Sum_Sq($X$2*P1118*N$8,1)),                   $AQ$2*SQRT(Sum_Sq($AH$2/(1+1/$A1118)+P1118*( 1/(M$1017+1+P1118/O1118)-1)/(1+($X$2*P1118*N$8)^2), (P1118^2*N$8*$X$2+1/($X$2*N$8*(M$1017+1+P1118/O1118           )))/(1+($X$2*P1118*N$8)^2))),           V_rtHz(O1118)/($X$2*N$8*(O1118*M$1017+O1118+P1118)),V_rtHz(P1118)*SQRT(Sum_Sq(O1118*N$8*$X$2*M$1017,1))/($X$2*N$8*(O1118*M$1017+O1118+P1118))))/SQRT(Sum_Sq(1/(1+$A1118)+$AC$2/$I$2-1/(1+(1+P1118/O1118)/M$1017),$X$2/$I$2)),IF(P1119&lt;0,"A",M1119))</f>
        <v>A</v>
      </c>
      <c r="O1118" s="13">
        <f t="shared" si="308"/>
        <v>-1</v>
      </c>
      <c r="P1118" s="12">
        <f t="shared" si="332"/>
        <v>-2</v>
      </c>
      <c r="R1118" s="13" t="str">
        <f>IF(U1118&gt;0,SQRT(Sum_Sq($AI$2,V_rtHz($AH$2)/(1+1/$A1118),V_rtHz($AH$2*$A1118)/(1+$A1118),$AN$2*$AH$2/(1+1/$A1118),$AM$2*SQRT(Sum_Sq(U1118,1/($X$2*S$8*(1+R$1017+U1118/T1118))))/SQRT(Sum_Sq($X$2*U1118*S$8,1)),                   $AQ$2*SQRT(Sum_Sq($AH$2/(1+1/$A1118)+U1118*( 1/(R$1017+1+U1118/T1118)-1)/(1+($X$2*U1118*S$8)^2), (U1118^2*S$8*$X$2+1/($X$2*S$8*(R$1017+1+U1118/T1118           )))/(1+($X$2*U1118*S$8)^2))),           V_rtHz(T1118)/($X$2*S$8*(T1118*R$1017+T1118+U1118)),V_rtHz(U1118)*SQRT(Sum_Sq(T1118*S$8*$X$2*R$1017,1))/($X$2*S$8*(T1118*R$1017+T1118+U1118))))/SQRT(Sum_Sq(1/(1+$A1118)+$AC$2/$I$2-1/(1+(1+U1118/T1118)/R$1017),$X$2/$I$2)),IF(U1119&lt;0,"A",R1119))</f>
        <v>A</v>
      </c>
      <c r="T1118" s="13">
        <f t="shared" si="309"/>
        <v>-1</v>
      </c>
      <c r="U1118" s="12">
        <f t="shared" si="333"/>
        <v>-2</v>
      </c>
      <c r="X1118" s="13" t="str">
        <f>IF(AA1118&gt;0,SQRT(Sum_Sq($AI$2,V_rtHz($AH$2)/(1+1/$A1118),V_rtHz($AH$2*$A1118)/(1+$A1118),$AN$2*$AH$2/(1+1/$A1118),$AM$2*SQRT(Sum_Sq(AA1118,1/($X$2*Y$8*(1+X$1017+AA1118/Z1118))))/SQRT(Sum_Sq($X$2*AA1118*Y$8,1)),                   $AQ$2*SQRT(Sum_Sq($AH$2/(1+1/$A1118)+AA1118*( 1/(X$1017+1+AA1118/Z1118)-1)/(1+($X$2*AA1118*Y$8)^2), (AA1118^2*Y$8*$X$2+1/($X$2*Y$8*(X$1017+1+AA1118/Z1118           )))/(1+($X$2*AA1118*Y$8)^2))),           V_rtHz(Z1118)/($X$2*Y$8*(Z1118*X$1017+Z1118+AA1118)),V_rtHz(AA1118)*SQRT(Sum_Sq(Z1118*Y$8*$X$2*X$1017,1))/($X$2*Y$8*(Z1118*X$1017+Z1118+AA1118))))/SQRT(Sum_Sq(1/(1+$A1118)+$AC$2/$I$2-1/(1+(1+AA1118/Z1118)/X$1017),$X$2/$I$2)),IF(AA1119&lt;0,"A",X1119))</f>
        <v>A</v>
      </c>
      <c r="Z1118" s="13">
        <f t="shared" si="310"/>
        <v>-1</v>
      </c>
      <c r="AA1118" s="12">
        <f t="shared" si="334"/>
        <v>-2</v>
      </c>
      <c r="AC1118" s="13">
        <f>IF(AF1118&gt;0,SQRT(Sum_Sq($AI$2,V_rtHz($AH$2)/(1+1/$A1118),V_rtHz($AH$2*$A1118)/(1+$A1118),$AN$2*$AH$2/(1+1/$A1118),$AM$2*SQRT(Sum_Sq(AF1118,1/($X$2*AD$8*(1+AC$1017+AF1118/AE1118))))/SQRT(Sum_Sq($X$2*AF1118*AD$8,1)),                   $AQ$2*SQRT(Sum_Sq($AH$2/(1+1/$A1118)+AF1118*( 1/(AC$1017+1+AF1118/AE1118)-1)/(1+($X$2*AF1118*AD$8)^2), (AF1118^2*AD$8*$X$2+1/($X$2*AD$8*(AC$1017+1+AF1118/AE1118           )))/(1+($X$2*AF1118*AD$8)^2))),           V_rtHz(AE1118)/($X$2*AD$8*(AE1118*AC$1017+AE1118+AF1118)),V_rtHz(AF1118)*SQRT(Sum_Sq(AE1118*AD$8*$X$2*AC$1017,1))/($X$2*AD$8*(AE1118*AC$1017+AE1118+AF1118))))/SQRT(Sum_Sq(1/(1+$A1118)+$AC$2/$I$2-1/(1+(1+AF1118/AE1118)/AC$1017),$X$2/$I$2)),IF(AF1119&lt;0,"A",AC1119))</f>
        <v>6.8857615141184899E-6</v>
      </c>
      <c r="AE1118" s="13">
        <f t="shared" si="311"/>
        <v>19409.777273288764</v>
      </c>
      <c r="AF1118" s="12">
        <f t="shared" si="335"/>
        <v>160323.36844837738</v>
      </c>
      <c r="AG1118" s="13"/>
      <c r="AH1118" s="13">
        <f>IF(AK1118&gt;0,SQRT(Sum_Sq($AI$2,V_rtHz($AH$2)/(1+1/$A1118),V_rtHz($AH$2*$A1118)/(1+$A1118),$AN$2*$AH$2/(1+1/$A1118),$AM$2*SQRT(Sum_Sq(AK1118,1/($X$2*AI$8*(1+AH$1017+AK1118/AJ1118))))/SQRT(Sum_Sq($X$2*AK1118*AI$8,1)),                   $AQ$2*SQRT(Sum_Sq($AH$2/(1+1/$A1118)+AK1118*( 1/(AH$1017+1+AK1118/AJ1118)-1)/(1+($X$2*AK1118*AI$8)^2), (AK1118^2*AI$8*$X$2+1/($X$2*AI$8*(AH$1017+1+AK1118/AJ1118           )))/(1+($X$2*AK1118*AI$8)^2))),           V_rtHz(AJ1118)/($X$2*AI$8*(AJ1118*AH$1017+AJ1118+AK1118)),V_rtHz(AK1118)*SQRT(Sum_Sq(AJ1118*AI$8*$X$2*AH$1017,1))/($X$2*AI$8*(AJ1118*AH$1017+AJ1118+AK1118))))/SQRT(Sum_Sq(1/(1+$A1118)+$AC$2/$I$2-1/(1+(1+AK1118/AJ1118)/AH$1017),$X$2/$I$2)),IF(AK1119&lt;0,"A",AH1119))</f>
        <v>1.1603827057461473E-5</v>
      </c>
      <c r="AI1118" s="13"/>
      <c r="AJ1118" s="13">
        <f t="shared" si="312"/>
        <v>17884.205742255639</v>
      </c>
      <c r="AK1118" s="12">
        <f t="shared" si="336"/>
        <v>550234.38096230268</v>
      </c>
      <c r="AM1118" s="13">
        <f>IF(AP1118&gt;0,SQRT(Sum_Sq($AI$2,V_rtHz($AH$2)/(1+1/$A1118),V_rtHz($AH$2*$A1118)/(1+$A1118),$AN$2*$AH$2/(1+1/$A1118),$AM$2*SQRT(Sum_Sq(AP1118,1/($X$2*AN$8*(1+AM$1017+AP1118/AO1118))))/SQRT(Sum_Sq($X$2*AP1118*AN$8,1)),                   $AQ$2*SQRT(Sum_Sq($AH$2/(1+1/$A1118)+AP1118*( 1/(AM$1017+1+AP1118/AO1118)-1)/(1+($X$2*AP1118*AN$8)^2), (AP1118^2*AN$8*$X$2+1/($X$2*AN$8*(AM$1017+1+AP1118/AO1118           )))/(1+($X$2*AP1118*AN$8)^2))),           V_rtHz(AO1118)/($X$2*AN$8*(AO1118*AM$1017+AO1118+AP1118)),V_rtHz(AP1118)*SQRT(Sum_Sq(AO1118*AN$8*$X$2*AM$1017,1))/($X$2*AN$8*(AO1118*AM$1017+AO1118+AP1118))))/SQRT(Sum_Sq(1/(1+$A1118)+$AC$2/$I$2-1/(1+(1+AP1118/AO1118)/AM$1017),$X$2/$I$2)),IF(AP1119&lt;0,"A",AM1119))</f>
        <v>2.0333769859986985E-5</v>
      </c>
      <c r="AO1118" s="13">
        <f t="shared" si="313"/>
        <v>17493.507423176026</v>
      </c>
      <c r="AP1118" s="12">
        <f t="shared" si="337"/>
        <v>1778854.7476555433</v>
      </c>
      <c r="AR1118" s="13">
        <f t="shared" si="314"/>
        <v>69887291.180198371</v>
      </c>
      <c r="AS1118" s="13">
        <f t="shared" si="315"/>
        <v>-1.3198257982323417E-5</v>
      </c>
      <c r="AV1118" s="13"/>
      <c r="AW1118" s="13">
        <f t="shared" si="316"/>
        <v>39300511.936236553</v>
      </c>
      <c r="AX1118" s="13">
        <f t="shared" si="317"/>
        <v>-4.174143802751179E-5</v>
      </c>
      <c r="AZ1118" s="13"/>
      <c r="BA1118" s="13"/>
      <c r="BB1118" s="13">
        <f t="shared" si="318"/>
        <v>22100301.962882396</v>
      </c>
      <c r="BC1118" s="13">
        <f t="shared" si="319"/>
        <v>-1.3204685732081964E-4</v>
      </c>
      <c r="BD1118" s="13"/>
      <c r="BE1118" s="13"/>
      <c r="BG1118" s="13">
        <f t="shared" si="320"/>
        <v>12427913.092914158</v>
      </c>
      <c r="BH1118" s="13">
        <f t="shared" si="321"/>
        <v>-4.1805798349210394E-4</v>
      </c>
      <c r="BI1118" s="13"/>
      <c r="BL1118" s="13">
        <f t="shared" si="322"/>
        <v>6988729.1180198397</v>
      </c>
      <c r="BM1118" s="13">
        <f t="shared" si="323"/>
        <v>-1.3269309260055674E-3</v>
      </c>
      <c r="BP1118" s="13"/>
      <c r="BQ1118" s="13">
        <f t="shared" si="324"/>
        <v>99.633299999999991</v>
      </c>
      <c r="BR1118" s="13">
        <f t="shared" si="325"/>
        <v>108.98999999999997</v>
      </c>
      <c r="BT1118" s="13"/>
      <c r="BU1118" s="13"/>
      <c r="BV1118" s="13">
        <f t="shared" si="326"/>
        <v>31.50681587988543</v>
      </c>
      <c r="BW1118" s="13">
        <f t="shared" si="327"/>
        <v>344.65664218175147</v>
      </c>
      <c r="CA1118" s="13">
        <f t="shared" si="328"/>
        <v>9.9633299999999991</v>
      </c>
      <c r="CB1118" s="13">
        <f t="shared" si="329"/>
        <v>1089.9000000000001</v>
      </c>
    </row>
    <row r="1119" spans="1:80" x14ac:dyDescent="0.3">
      <c r="A1119" s="13">
        <f t="shared" si="305"/>
        <v>4.2657951880159264E-5</v>
      </c>
      <c r="C1119" s="13" t="str">
        <f>IF(F1119&gt;0,SQRT(Sum_Sq($AI$2,V_rtHz($AH$2)/(1+1/$A1119),V_rtHz($AH$2*$A1119)/(1+$A1119),$AN$2*$AH$2/(1+1/$A1119),$AM$2*SQRT(Sum_Sq(F1119,1/($X$2*D$8*(1+C$1017+F1119/E1119))))/SQRT(Sum_Sq($X$2*F1119*D$8,1)),                   $AQ$2*SQRT(Sum_Sq($AH$2/(1+1/$A1119)+F1119*( 1/(C$1017+1+F1119/E1119)-1)/(1+($X$2*F1119*D$8)^2), (F1119^2*D$8*$X$2+1/($X$2*D$8*(C$1017+1+F1119/E1119           )))/(1+($X$2*F1119*D$8)^2))),           V_rtHz(E1119)/($X$2*D$8*(E1119*C$1017+E1119+F1119)),V_rtHz(F1119)*SQRT(Sum_Sq(E1119*D$8*$X$2*C$1017,1))/($X$2*D$8*(E1119*C$1017+E1119+F1119))))/SQRT(Sum_Sq(1/(1+$A1119)+$AC$2/$I$2-1/(1+(1+F1119/E1119)/C$1017),$X$2/$I$2)),IF(F1120&lt;0,"A",C1120))</f>
        <v>A</v>
      </c>
      <c r="E1119" s="13">
        <f t="shared" si="306"/>
        <v>-1</v>
      </c>
      <c r="F1119" s="12">
        <f t="shared" si="330"/>
        <v>-2</v>
      </c>
      <c r="H1119" s="13" t="str">
        <f>IF(K1119&gt;0,SQRT(Sum_Sq($AI$2,V_rtHz($AH$2)/(1+1/$A1119),V_rtHz($AH$2*$A1119)/(1+$A1119),$AN$2*$AH$2/(1+1/$A1119),$AM$2*SQRT(Sum_Sq(K1119,1/($X$2*I$8*(1+H$1017+K1119/J1119))))/SQRT(Sum_Sq($X$2*K1119*I$8,1)),                   $AQ$2*SQRT(Sum_Sq($AH$2/(1+1/$A1119)+K1119*( 1/(H$1017+1+K1119/J1119)-1)/(1+($X$2*K1119*I$8)^2), (K1119^2*I$8*$X$2+1/($X$2*I$8*(H$1017+1+K1119/J1119           )))/(1+($X$2*K1119*I$8)^2))),           V_rtHz(J1119)/($X$2*I$8*(J1119*H$1017+J1119+K1119)),V_rtHz(K1119)*SQRT(Sum_Sq(J1119*I$8*$X$2*H$1017,1))/($X$2*I$8*(J1119*H$1017+J1119+K1119))))/SQRT(Sum_Sq(1/(1+$A1119)+$AC$2/$I$2-1/(1+(1+K1119/J1119)/H$1017),$X$2/$I$2)),IF(K1120&lt;0,"A",H1120))</f>
        <v>A</v>
      </c>
      <c r="J1119" s="13">
        <f t="shared" si="307"/>
        <v>-1</v>
      </c>
      <c r="K1119" s="12">
        <f t="shared" si="331"/>
        <v>-2</v>
      </c>
      <c r="M1119" s="13" t="str">
        <f>IF(P1119&gt;0,SQRT(Sum_Sq($AI$2,V_rtHz($AH$2)/(1+1/$A1119),V_rtHz($AH$2*$A1119)/(1+$A1119),$AN$2*$AH$2/(1+1/$A1119),$AM$2*SQRT(Sum_Sq(P1119,1/($X$2*N$8*(1+M$1017+P1119/O1119))))/SQRT(Sum_Sq($X$2*P1119*N$8,1)),                   $AQ$2*SQRT(Sum_Sq($AH$2/(1+1/$A1119)+P1119*( 1/(M$1017+1+P1119/O1119)-1)/(1+($X$2*P1119*N$8)^2), (P1119^2*N$8*$X$2+1/($X$2*N$8*(M$1017+1+P1119/O1119           )))/(1+($X$2*P1119*N$8)^2))),           V_rtHz(O1119)/($X$2*N$8*(O1119*M$1017+O1119+P1119)),V_rtHz(P1119)*SQRT(Sum_Sq(O1119*N$8*$X$2*M$1017,1))/($X$2*N$8*(O1119*M$1017+O1119+P1119))))/SQRT(Sum_Sq(1/(1+$A1119)+$AC$2/$I$2-1/(1+(1+P1119/O1119)/M$1017),$X$2/$I$2)),IF(P1120&lt;0,"A",M1120))</f>
        <v>A</v>
      </c>
      <c r="O1119" s="13">
        <f t="shared" si="308"/>
        <v>-1</v>
      </c>
      <c r="P1119" s="12">
        <f t="shared" si="332"/>
        <v>-2</v>
      </c>
      <c r="R1119" s="13" t="str">
        <f>IF(U1119&gt;0,SQRT(Sum_Sq($AI$2,V_rtHz($AH$2)/(1+1/$A1119),V_rtHz($AH$2*$A1119)/(1+$A1119),$AN$2*$AH$2/(1+1/$A1119),$AM$2*SQRT(Sum_Sq(U1119,1/($X$2*S$8*(1+R$1017+U1119/T1119))))/SQRT(Sum_Sq($X$2*U1119*S$8,1)),                   $AQ$2*SQRT(Sum_Sq($AH$2/(1+1/$A1119)+U1119*( 1/(R$1017+1+U1119/T1119)-1)/(1+($X$2*U1119*S$8)^2), (U1119^2*S$8*$X$2+1/($X$2*S$8*(R$1017+1+U1119/T1119           )))/(1+($X$2*U1119*S$8)^2))),           V_rtHz(T1119)/($X$2*S$8*(T1119*R$1017+T1119+U1119)),V_rtHz(U1119)*SQRT(Sum_Sq(T1119*S$8*$X$2*R$1017,1))/($X$2*S$8*(T1119*R$1017+T1119+U1119))))/SQRT(Sum_Sq(1/(1+$A1119)+$AC$2/$I$2-1/(1+(1+U1119/T1119)/R$1017),$X$2/$I$2)),IF(U1120&lt;0,"A",R1120))</f>
        <v>A</v>
      </c>
      <c r="T1119" s="13">
        <f t="shared" si="309"/>
        <v>-1</v>
      </c>
      <c r="U1119" s="12">
        <f t="shared" si="333"/>
        <v>-2</v>
      </c>
      <c r="X1119" s="13" t="str">
        <f>IF(AA1119&gt;0,SQRT(Sum_Sq($AI$2,V_rtHz($AH$2)/(1+1/$A1119),V_rtHz($AH$2*$A1119)/(1+$A1119),$AN$2*$AH$2/(1+1/$A1119),$AM$2*SQRT(Sum_Sq(AA1119,1/($X$2*Y$8*(1+X$1017+AA1119/Z1119))))/SQRT(Sum_Sq($X$2*AA1119*Y$8,1)),                   $AQ$2*SQRT(Sum_Sq($AH$2/(1+1/$A1119)+AA1119*( 1/(X$1017+1+AA1119/Z1119)-1)/(1+($X$2*AA1119*Y$8)^2), (AA1119^2*Y$8*$X$2+1/($X$2*Y$8*(X$1017+1+AA1119/Z1119           )))/(1+($X$2*AA1119*Y$8)^2))),           V_rtHz(Z1119)/($X$2*Y$8*(Z1119*X$1017+Z1119+AA1119)),V_rtHz(AA1119)*SQRT(Sum_Sq(Z1119*Y$8*$X$2*X$1017,1))/($X$2*Y$8*(Z1119*X$1017+Z1119+AA1119))))/SQRT(Sum_Sq(1/(1+$A1119)+$AC$2/$I$2-1/(1+(1+AA1119/Z1119)/X$1017),$X$2/$I$2)),IF(AA1120&lt;0,"A",X1120))</f>
        <v>A</v>
      </c>
      <c r="Z1119" s="13">
        <f t="shared" si="310"/>
        <v>-1</v>
      </c>
      <c r="AA1119" s="12">
        <f t="shared" si="334"/>
        <v>-2</v>
      </c>
      <c r="AC1119" s="13">
        <f>IF(AF1119&gt;0,SQRT(Sum_Sq($AI$2,V_rtHz($AH$2)/(1+1/$A1119),V_rtHz($AH$2*$A1119)/(1+$A1119),$AN$2*$AH$2/(1+1/$A1119),$AM$2*SQRT(Sum_Sq(AF1119,1/($X$2*AD$8*(1+AC$1017+AF1119/AE1119))))/SQRT(Sum_Sq($X$2*AF1119*AD$8,1)),                   $AQ$2*SQRT(Sum_Sq($AH$2/(1+1/$A1119)+AF1119*( 1/(AC$1017+1+AF1119/AE1119)-1)/(1+($X$2*AF1119*AD$8)^2), (AF1119^2*AD$8*$X$2+1/($X$2*AD$8*(AC$1017+1+AF1119/AE1119           )))/(1+($X$2*AF1119*AD$8)^2))),           V_rtHz(AE1119)/($X$2*AD$8*(AE1119*AC$1017+AE1119+AF1119)),V_rtHz(AF1119)*SQRT(Sum_Sq(AE1119*AD$8*$X$2*AC$1017,1))/($X$2*AD$8*(AE1119*AC$1017+AE1119+AF1119))))/SQRT(Sum_Sq(1/(1+$A1119)+$AC$2/$I$2-1/(1+(1+AF1119/AE1119)/AC$1017),$X$2/$I$2)),IF(AF1120&lt;0,"A",AC1120))</f>
        <v>6.8854237620079339E-6</v>
      </c>
      <c r="AE1119" s="13">
        <f t="shared" si="311"/>
        <v>19407.882767305935</v>
      </c>
      <c r="AF1119" s="12">
        <f t="shared" si="335"/>
        <v>160339.01845947621</v>
      </c>
      <c r="AG1119" s="13"/>
      <c r="AH1119" s="13">
        <f>IF(AK1119&gt;0,SQRT(Sum_Sq($AI$2,V_rtHz($AH$2)/(1+1/$A1119),V_rtHz($AH$2*$A1119)/(1+$A1119),$AN$2*$AH$2/(1+1/$A1119),$AM$2*SQRT(Sum_Sq(AK1119,1/($X$2*AI$8*(1+AH$1017+AK1119/AJ1119))))/SQRT(Sum_Sq($X$2*AK1119*AI$8,1)),                   $AQ$2*SQRT(Sum_Sq($AH$2/(1+1/$A1119)+AK1119*( 1/(AH$1017+1+AK1119/AJ1119)-1)/(1+($X$2*AK1119*AI$8)^2), (AK1119^2*AI$8*$X$2+1/($X$2*AI$8*(AH$1017+1+AK1119/AJ1119           )))/(1+($X$2*AK1119*AI$8)^2))),           V_rtHz(AJ1119)/($X$2*AI$8*(AJ1119*AH$1017+AJ1119+AK1119)),V_rtHz(AK1119)*SQRT(Sum_Sq(AJ1119*AI$8*$X$2*AH$1017,1))/($X$2*AI$8*(AJ1119*AH$1017+AJ1119+AK1119))))/SQRT(Sum_Sq(1/(1+$A1119)+$AC$2/$I$2-1/(1+(1+AK1119/AJ1119)/AH$1017),$X$2/$I$2)),IF(AK1120&lt;0,"A",AH1120))</f>
        <v>1.160340088211243E-5</v>
      </c>
      <c r="AI1119" s="13"/>
      <c r="AJ1119" s="13">
        <f t="shared" si="312"/>
        <v>17882.857179302868</v>
      </c>
      <c r="AK1119" s="12">
        <f t="shared" si="336"/>
        <v>550275.87465059129</v>
      </c>
      <c r="AM1119" s="13">
        <f>IF(AP1119&gt;0,SQRT(Sum_Sq($AI$2,V_rtHz($AH$2)/(1+1/$A1119),V_rtHz($AH$2*$A1119)/(1+$A1119),$AN$2*$AH$2/(1+1/$A1119),$AM$2*SQRT(Sum_Sq(AP1119,1/($X$2*AN$8*(1+AM$1017+AP1119/AO1119))))/SQRT(Sum_Sq($X$2*AP1119*AN$8,1)),                   $AQ$2*SQRT(Sum_Sq($AH$2/(1+1/$A1119)+AP1119*( 1/(AM$1017+1+AP1119/AO1119)-1)/(1+($X$2*AP1119*AN$8)^2), (AP1119^2*AN$8*$X$2+1/($X$2*AN$8*(AM$1017+1+AP1119/AO1119           )))/(1+($X$2*AP1119*AN$8)^2))),           V_rtHz(AO1119)/($X$2*AN$8*(AO1119*AM$1017+AO1119+AP1119)),V_rtHz(AP1119)*SQRT(Sum_Sq(AO1119*AN$8*$X$2*AM$1017,1))/($X$2*AN$8*(AO1119*AM$1017+AO1119+AP1119))))/SQRT(Sum_Sq(1/(1+$A1119)+$AC$2/$I$2-1/(1+(1+AP1119/AO1119)/AM$1017),$X$2/$I$2)),IF(AP1120&lt;0,"A",AM1120))</f>
        <v>2.0333078080667688E-5</v>
      </c>
      <c r="AO1119" s="13">
        <f t="shared" si="313"/>
        <v>17492.273770173317</v>
      </c>
      <c r="AP1119" s="12">
        <f t="shared" si="337"/>
        <v>1778980.2024437352</v>
      </c>
      <c r="AR1119" s="13">
        <f t="shared" si="314"/>
        <v>69887291.180198371</v>
      </c>
      <c r="AS1119" s="13">
        <f t="shared" si="315"/>
        <v>-1.3198267912928573E-5</v>
      </c>
      <c r="AV1119" s="13"/>
      <c r="AW1119" s="13">
        <f t="shared" si="316"/>
        <v>39300511.936236553</v>
      </c>
      <c r="AX1119" s="13">
        <f t="shared" si="317"/>
        <v>-4.1741537356956714E-5</v>
      </c>
      <c r="AZ1119" s="13"/>
      <c r="BA1119" s="13"/>
      <c r="BB1119" s="13">
        <f t="shared" si="318"/>
        <v>22100301.962882396</v>
      </c>
      <c r="BC1119" s="13">
        <f t="shared" si="319"/>
        <v>-1.3204785135557658E-4</v>
      </c>
      <c r="BD1119" s="13"/>
      <c r="BE1119" s="13"/>
      <c r="BG1119" s="13">
        <f t="shared" si="320"/>
        <v>12427913.092914158</v>
      </c>
      <c r="BH1119" s="13">
        <f t="shared" si="321"/>
        <v>-4.1806794730480241E-4</v>
      </c>
      <c r="BI1119" s="13"/>
      <c r="BL1119" s="13">
        <f t="shared" si="322"/>
        <v>6988729.1180198397</v>
      </c>
      <c r="BM1119" s="13">
        <f t="shared" si="323"/>
        <v>-1.3270313116584467E-3</v>
      </c>
      <c r="BP1119" s="13"/>
      <c r="BQ1119" s="13">
        <f t="shared" si="324"/>
        <v>99.633299999999991</v>
      </c>
      <c r="BR1119" s="13">
        <f t="shared" si="325"/>
        <v>108.99</v>
      </c>
      <c r="BT1119" s="13"/>
      <c r="BU1119" s="13"/>
      <c r="BV1119" s="13">
        <f t="shared" si="326"/>
        <v>31.50681587988543</v>
      </c>
      <c r="BW1119" s="13">
        <f t="shared" si="327"/>
        <v>344.65664218175152</v>
      </c>
      <c r="CA1119" s="13">
        <f t="shared" si="328"/>
        <v>9.9633299999999991</v>
      </c>
      <c r="CB1119" s="13">
        <f t="shared" si="329"/>
        <v>1089.9000000000001</v>
      </c>
    </row>
    <row r="1120" spans="1:80" x14ac:dyDescent="0.3">
      <c r="A1120" s="13">
        <f t="shared" si="305"/>
        <v>4.3251383103500871E-5</v>
      </c>
      <c r="C1120" s="13" t="str">
        <f>IF(F1120&gt;0,SQRT(Sum_Sq($AI$2,V_rtHz($AH$2)/(1+1/$A1120),V_rtHz($AH$2*$A1120)/(1+$A1120),$AN$2*$AH$2/(1+1/$A1120),$AM$2*SQRT(Sum_Sq(F1120,1/($X$2*D$8*(1+C$1017+F1120/E1120))))/SQRT(Sum_Sq($X$2*F1120*D$8,1)),                   $AQ$2*SQRT(Sum_Sq($AH$2/(1+1/$A1120)+F1120*( 1/(C$1017+1+F1120/E1120)-1)/(1+($X$2*F1120*D$8)^2), (F1120^2*D$8*$X$2+1/($X$2*D$8*(C$1017+1+F1120/E1120           )))/(1+($X$2*F1120*D$8)^2))),           V_rtHz(E1120)/($X$2*D$8*(E1120*C$1017+E1120+F1120)),V_rtHz(F1120)*SQRT(Sum_Sq(E1120*D$8*$X$2*C$1017,1))/($X$2*D$8*(E1120*C$1017+E1120+F1120))))/SQRT(Sum_Sq(1/(1+$A1120)+$AC$2/$I$2-1/(1+(1+F1120/E1120)/C$1017),$X$2/$I$2)),IF(F1121&lt;0,"A",C1121))</f>
        <v>A</v>
      </c>
      <c r="E1120" s="13">
        <f t="shared" si="306"/>
        <v>-1</v>
      </c>
      <c r="F1120" s="12">
        <f t="shared" si="330"/>
        <v>-2</v>
      </c>
      <c r="H1120" s="13" t="str">
        <f>IF(K1120&gt;0,SQRT(Sum_Sq($AI$2,V_rtHz($AH$2)/(1+1/$A1120),V_rtHz($AH$2*$A1120)/(1+$A1120),$AN$2*$AH$2/(1+1/$A1120),$AM$2*SQRT(Sum_Sq(K1120,1/($X$2*I$8*(1+H$1017+K1120/J1120))))/SQRT(Sum_Sq($X$2*K1120*I$8,1)),                   $AQ$2*SQRT(Sum_Sq($AH$2/(1+1/$A1120)+K1120*( 1/(H$1017+1+K1120/J1120)-1)/(1+($X$2*K1120*I$8)^2), (K1120^2*I$8*$X$2+1/($X$2*I$8*(H$1017+1+K1120/J1120           )))/(1+($X$2*K1120*I$8)^2))),           V_rtHz(J1120)/($X$2*I$8*(J1120*H$1017+J1120+K1120)),V_rtHz(K1120)*SQRT(Sum_Sq(J1120*I$8*$X$2*H$1017,1))/($X$2*I$8*(J1120*H$1017+J1120+K1120))))/SQRT(Sum_Sq(1/(1+$A1120)+$AC$2/$I$2-1/(1+(1+K1120/J1120)/H$1017),$X$2/$I$2)),IF(K1121&lt;0,"A",H1121))</f>
        <v>A</v>
      </c>
      <c r="J1120" s="13">
        <f t="shared" si="307"/>
        <v>-1</v>
      </c>
      <c r="K1120" s="12">
        <f t="shared" si="331"/>
        <v>-2</v>
      </c>
      <c r="M1120" s="13" t="str">
        <f>IF(P1120&gt;0,SQRT(Sum_Sq($AI$2,V_rtHz($AH$2)/(1+1/$A1120),V_rtHz($AH$2*$A1120)/(1+$A1120),$AN$2*$AH$2/(1+1/$A1120),$AM$2*SQRT(Sum_Sq(P1120,1/($X$2*N$8*(1+M$1017+P1120/O1120))))/SQRT(Sum_Sq($X$2*P1120*N$8,1)),                   $AQ$2*SQRT(Sum_Sq($AH$2/(1+1/$A1120)+P1120*( 1/(M$1017+1+P1120/O1120)-1)/(1+($X$2*P1120*N$8)^2), (P1120^2*N$8*$X$2+1/($X$2*N$8*(M$1017+1+P1120/O1120           )))/(1+($X$2*P1120*N$8)^2))),           V_rtHz(O1120)/($X$2*N$8*(O1120*M$1017+O1120+P1120)),V_rtHz(P1120)*SQRT(Sum_Sq(O1120*N$8*$X$2*M$1017,1))/($X$2*N$8*(O1120*M$1017+O1120+P1120))))/SQRT(Sum_Sq(1/(1+$A1120)+$AC$2/$I$2-1/(1+(1+P1120/O1120)/M$1017),$X$2/$I$2)),IF(P1121&lt;0,"A",M1121))</f>
        <v>A</v>
      </c>
      <c r="O1120" s="13">
        <f t="shared" si="308"/>
        <v>-1</v>
      </c>
      <c r="P1120" s="12">
        <f t="shared" si="332"/>
        <v>-2</v>
      </c>
      <c r="R1120" s="13" t="str">
        <f>IF(U1120&gt;0,SQRT(Sum_Sq($AI$2,V_rtHz($AH$2)/(1+1/$A1120),V_rtHz($AH$2*$A1120)/(1+$A1120),$AN$2*$AH$2/(1+1/$A1120),$AM$2*SQRT(Sum_Sq(U1120,1/($X$2*S$8*(1+R$1017+U1120/T1120))))/SQRT(Sum_Sq($X$2*U1120*S$8,1)),                   $AQ$2*SQRT(Sum_Sq($AH$2/(1+1/$A1120)+U1120*( 1/(R$1017+1+U1120/T1120)-1)/(1+($X$2*U1120*S$8)^2), (U1120^2*S$8*$X$2+1/($X$2*S$8*(R$1017+1+U1120/T1120           )))/(1+($X$2*U1120*S$8)^2))),           V_rtHz(T1120)/($X$2*S$8*(T1120*R$1017+T1120+U1120)),V_rtHz(U1120)*SQRT(Sum_Sq(T1120*S$8*$X$2*R$1017,1))/($X$2*S$8*(T1120*R$1017+T1120+U1120))))/SQRT(Sum_Sq(1/(1+$A1120)+$AC$2/$I$2-1/(1+(1+U1120/T1120)/R$1017),$X$2/$I$2)),IF(U1121&lt;0,"A",R1121))</f>
        <v>A</v>
      </c>
      <c r="T1120" s="13">
        <f t="shared" si="309"/>
        <v>-1</v>
      </c>
      <c r="U1120" s="12">
        <f t="shared" si="333"/>
        <v>-2</v>
      </c>
      <c r="X1120" s="13" t="str">
        <f>IF(AA1120&gt;0,SQRT(Sum_Sq($AI$2,V_rtHz($AH$2)/(1+1/$A1120),V_rtHz($AH$2*$A1120)/(1+$A1120),$AN$2*$AH$2/(1+1/$A1120),$AM$2*SQRT(Sum_Sq(AA1120,1/($X$2*Y$8*(1+X$1017+AA1120/Z1120))))/SQRT(Sum_Sq($X$2*AA1120*Y$8,1)),                   $AQ$2*SQRT(Sum_Sq($AH$2/(1+1/$A1120)+AA1120*( 1/(X$1017+1+AA1120/Z1120)-1)/(1+($X$2*AA1120*Y$8)^2), (AA1120^2*Y$8*$X$2+1/($X$2*Y$8*(X$1017+1+AA1120/Z1120           )))/(1+($X$2*AA1120*Y$8)^2))),           V_rtHz(Z1120)/($X$2*Y$8*(Z1120*X$1017+Z1120+AA1120)),V_rtHz(AA1120)*SQRT(Sum_Sq(Z1120*Y$8*$X$2*X$1017,1))/($X$2*Y$8*(Z1120*X$1017+Z1120+AA1120))))/SQRT(Sum_Sq(1/(1+$A1120)+$AC$2/$I$2-1/(1+(1+AA1120/Z1120)/X$1017),$X$2/$I$2)),IF(AA1121&lt;0,"A",X1121))</f>
        <v>A</v>
      </c>
      <c r="Z1120" s="13">
        <f t="shared" si="310"/>
        <v>-1</v>
      </c>
      <c r="AA1120" s="12">
        <f t="shared" si="334"/>
        <v>-2</v>
      </c>
      <c r="AC1120" s="13">
        <f>IF(AF1120&gt;0,SQRT(Sum_Sq($AI$2,V_rtHz($AH$2)/(1+1/$A1120),V_rtHz($AH$2*$A1120)/(1+$A1120),$AN$2*$AH$2/(1+1/$A1120),$AM$2*SQRT(Sum_Sq(AF1120,1/($X$2*AD$8*(1+AC$1017+AF1120/AE1120))))/SQRT(Sum_Sq($X$2*AF1120*AD$8,1)),                   $AQ$2*SQRT(Sum_Sq($AH$2/(1+1/$A1120)+AF1120*( 1/(AC$1017+1+AF1120/AE1120)-1)/(1+($X$2*AF1120*AD$8)^2), (AF1120^2*AD$8*$X$2+1/($X$2*AD$8*(AC$1017+1+AF1120/AE1120           )))/(1+($X$2*AF1120*AD$8)^2))),           V_rtHz(AE1120)/($X$2*AD$8*(AE1120*AC$1017+AE1120+AF1120)),V_rtHz(AF1120)*SQRT(Sum_Sq(AE1120*AD$8*$X$2*AC$1017,1))/($X$2*AD$8*(AE1120*AC$1017+AE1120+AF1120))))/SQRT(Sum_Sq(1/(1+$A1120)+$AC$2/$I$2-1/(1+(1+AF1120/AE1120)/AC$1017),$X$2/$I$2)),IF(AF1121&lt;0,"A",AC1121))</f>
        <v>6.8850814410185461E-6</v>
      </c>
      <c r="AE1120" s="13">
        <f t="shared" si="311"/>
        <v>19405.962709967676</v>
      </c>
      <c r="AF1120" s="12">
        <f t="shared" si="335"/>
        <v>160354.88266129929</v>
      </c>
      <c r="AG1120" s="13"/>
      <c r="AH1120" s="13">
        <f>IF(AK1120&gt;0,SQRT(Sum_Sq($AI$2,V_rtHz($AH$2)/(1+1/$A1120),V_rtHz($AH$2*$A1120)/(1+$A1120),$AN$2*$AH$2/(1+1/$A1120),$AM$2*SQRT(Sum_Sq(AK1120,1/($X$2*AI$8*(1+AH$1017+AK1120/AJ1120))))/SQRT(Sum_Sq($X$2*AK1120*AI$8,1)),                   $AQ$2*SQRT(Sum_Sq($AH$2/(1+1/$A1120)+AK1120*( 1/(AH$1017+1+AK1120/AJ1120)-1)/(1+($X$2*AK1120*AI$8)^2), (AK1120^2*AI$8*$X$2+1/($X$2*AI$8*(AH$1017+1+AK1120/AJ1120           )))/(1+($X$2*AK1120*AI$8)^2))),           V_rtHz(AJ1120)/($X$2*AI$8*(AJ1120*AH$1017+AJ1120+AK1120)),V_rtHz(AK1120)*SQRT(Sum_Sq(AJ1120*AI$8*$X$2*AH$1017,1))/($X$2*AI$8*(AJ1120*AH$1017+AJ1120+AK1120))))/SQRT(Sum_Sq(1/(1+$A1120)+$AC$2/$I$2-1/(1+(1+AK1120/AJ1120)/AH$1017),$X$2/$I$2)),IF(AK1121&lt;0,"A",AH1121))</f>
        <v>1.1602968897074713E-5</v>
      </c>
      <c r="AI1120" s="13"/>
      <c r="AJ1120" s="13">
        <f t="shared" si="312"/>
        <v>17881.490276949757</v>
      </c>
      <c r="AK1120" s="12">
        <f t="shared" si="336"/>
        <v>550317.93900743569</v>
      </c>
      <c r="AM1120" s="13">
        <f>IF(AP1120&gt;0,SQRT(Sum_Sq($AI$2,V_rtHz($AH$2)/(1+1/$A1120),V_rtHz($AH$2*$A1120)/(1+$A1120),$AN$2*$AH$2/(1+1/$A1120),$AM$2*SQRT(Sum_Sq(AP1120,1/($X$2*AN$8*(1+AM$1017+AP1120/AO1120))))/SQRT(Sum_Sq($X$2*AP1120*AN$8,1)),                   $AQ$2*SQRT(Sum_Sq($AH$2/(1+1/$A1120)+AP1120*( 1/(AM$1017+1+AP1120/AO1120)-1)/(1+($X$2*AP1120*AN$8)^2), (AP1120^2*AN$8*$X$2+1/($X$2*AN$8*(AM$1017+1+AP1120/AO1120           )))/(1+($X$2*AP1120*AN$8)^2))),           V_rtHz(AO1120)/($X$2*AN$8*(AO1120*AM$1017+AO1120+AP1120)),V_rtHz(AP1120)*SQRT(Sum_Sq(AO1120*AN$8*$X$2*AM$1017,1))/($X$2*AN$8*(AO1120*AM$1017+AO1120+AP1120))))/SQRT(Sum_Sq(1/(1+$A1120)+$AC$2/$I$2-1/(1+(1+AP1120/AO1120)/AM$1017),$X$2/$I$2)),IF(AP1121&lt;0,"A",AM1121))</f>
        <v>2.0332376855720916E-5</v>
      </c>
      <c r="AO1120" s="13">
        <f t="shared" si="313"/>
        <v>17491.02331140055</v>
      </c>
      <c r="AP1120" s="12">
        <f t="shared" si="337"/>
        <v>1779107.384333618</v>
      </c>
      <c r="AR1120" s="13">
        <f t="shared" si="314"/>
        <v>69887291.180198371</v>
      </c>
      <c r="AS1120" s="13">
        <f t="shared" si="315"/>
        <v>-1.3198277981697466E-5</v>
      </c>
      <c r="AV1120" s="13"/>
      <c r="AW1120" s="13">
        <f t="shared" si="316"/>
        <v>39300511.936236553</v>
      </c>
      <c r="AX1120" s="13">
        <f t="shared" si="317"/>
        <v>-4.1741638068694519E-5</v>
      </c>
      <c r="AZ1120" s="13"/>
      <c r="BA1120" s="13"/>
      <c r="BB1120" s="13">
        <f t="shared" si="318"/>
        <v>22100301.962882396</v>
      </c>
      <c r="BC1120" s="13">
        <f t="shared" si="319"/>
        <v>-1.320488592340143E-4</v>
      </c>
      <c r="BD1120" s="13"/>
      <c r="BE1120" s="13"/>
      <c r="BG1120" s="13">
        <f t="shared" si="320"/>
        <v>12427913.092914158</v>
      </c>
      <c r="BH1120" s="13">
        <f t="shared" si="321"/>
        <v>-4.1807805021285753E-4</v>
      </c>
      <c r="BI1120" s="13"/>
      <c r="BL1120" s="13">
        <f t="shared" si="322"/>
        <v>6988729.1180198397</v>
      </c>
      <c r="BM1120" s="13">
        <f t="shared" si="323"/>
        <v>-1.3271331093233246E-3</v>
      </c>
      <c r="BP1120" s="13"/>
      <c r="BQ1120" s="13">
        <f t="shared" si="324"/>
        <v>99.633300000000006</v>
      </c>
      <c r="BR1120" s="13">
        <f t="shared" si="325"/>
        <v>108.98999999999998</v>
      </c>
      <c r="BT1120" s="13"/>
      <c r="BU1120" s="13"/>
      <c r="BV1120" s="13">
        <f t="shared" si="326"/>
        <v>31.50681587988543</v>
      </c>
      <c r="BW1120" s="13">
        <f t="shared" si="327"/>
        <v>344.65664218175152</v>
      </c>
      <c r="CA1120" s="13">
        <f t="shared" si="328"/>
        <v>9.9633299999999991</v>
      </c>
      <c r="CB1120" s="13">
        <f t="shared" si="329"/>
        <v>1089.9000000000001</v>
      </c>
    </row>
    <row r="1121" spans="1:80" x14ac:dyDescent="0.3">
      <c r="A1121" s="13">
        <f t="shared" si="305"/>
        <v>4.3853069777498573E-5</v>
      </c>
      <c r="C1121" s="13" t="str">
        <f>IF(F1121&gt;0,SQRT(Sum_Sq($AI$2,V_rtHz($AH$2)/(1+1/$A1121),V_rtHz($AH$2*$A1121)/(1+$A1121),$AN$2*$AH$2/(1+1/$A1121),$AM$2*SQRT(Sum_Sq(F1121,1/($X$2*D$8*(1+C$1017+F1121/E1121))))/SQRT(Sum_Sq($X$2*F1121*D$8,1)),                   $AQ$2*SQRT(Sum_Sq($AH$2/(1+1/$A1121)+F1121*( 1/(C$1017+1+F1121/E1121)-1)/(1+($X$2*F1121*D$8)^2), (F1121^2*D$8*$X$2+1/($X$2*D$8*(C$1017+1+F1121/E1121           )))/(1+($X$2*F1121*D$8)^2))),           V_rtHz(E1121)/($X$2*D$8*(E1121*C$1017+E1121+F1121)),V_rtHz(F1121)*SQRT(Sum_Sq(E1121*D$8*$X$2*C$1017,1))/($X$2*D$8*(E1121*C$1017+E1121+F1121))))/SQRT(Sum_Sq(1/(1+$A1121)+$AC$2/$I$2-1/(1+(1+F1121/E1121)/C$1017),$X$2/$I$2)),IF(F1122&lt;0,"A",C1122))</f>
        <v>A</v>
      </c>
      <c r="E1121" s="13">
        <f t="shared" si="306"/>
        <v>-1</v>
      </c>
      <c r="F1121" s="12">
        <f t="shared" si="330"/>
        <v>-2</v>
      </c>
      <c r="H1121" s="13" t="str">
        <f>IF(K1121&gt;0,SQRT(Sum_Sq($AI$2,V_rtHz($AH$2)/(1+1/$A1121),V_rtHz($AH$2*$A1121)/(1+$A1121),$AN$2*$AH$2/(1+1/$A1121),$AM$2*SQRT(Sum_Sq(K1121,1/($X$2*I$8*(1+H$1017+K1121/J1121))))/SQRT(Sum_Sq($X$2*K1121*I$8,1)),                   $AQ$2*SQRT(Sum_Sq($AH$2/(1+1/$A1121)+K1121*( 1/(H$1017+1+K1121/J1121)-1)/(1+($X$2*K1121*I$8)^2), (K1121^2*I$8*$X$2+1/($X$2*I$8*(H$1017+1+K1121/J1121           )))/(1+($X$2*K1121*I$8)^2))),           V_rtHz(J1121)/($X$2*I$8*(J1121*H$1017+J1121+K1121)),V_rtHz(K1121)*SQRT(Sum_Sq(J1121*I$8*$X$2*H$1017,1))/($X$2*I$8*(J1121*H$1017+J1121+K1121))))/SQRT(Sum_Sq(1/(1+$A1121)+$AC$2/$I$2-1/(1+(1+K1121/J1121)/H$1017),$X$2/$I$2)),IF(K1122&lt;0,"A",H1122))</f>
        <v>A</v>
      </c>
      <c r="J1121" s="13">
        <f t="shared" si="307"/>
        <v>-1</v>
      </c>
      <c r="K1121" s="12">
        <f t="shared" si="331"/>
        <v>-2</v>
      </c>
      <c r="M1121" s="13" t="str">
        <f>IF(P1121&gt;0,SQRT(Sum_Sq($AI$2,V_rtHz($AH$2)/(1+1/$A1121),V_rtHz($AH$2*$A1121)/(1+$A1121),$AN$2*$AH$2/(1+1/$A1121),$AM$2*SQRT(Sum_Sq(P1121,1/($X$2*N$8*(1+M$1017+P1121/O1121))))/SQRT(Sum_Sq($X$2*P1121*N$8,1)),                   $AQ$2*SQRT(Sum_Sq($AH$2/(1+1/$A1121)+P1121*( 1/(M$1017+1+P1121/O1121)-1)/(1+($X$2*P1121*N$8)^2), (P1121^2*N$8*$X$2+1/($X$2*N$8*(M$1017+1+P1121/O1121           )))/(1+($X$2*P1121*N$8)^2))),           V_rtHz(O1121)/($X$2*N$8*(O1121*M$1017+O1121+P1121)),V_rtHz(P1121)*SQRT(Sum_Sq(O1121*N$8*$X$2*M$1017,1))/($X$2*N$8*(O1121*M$1017+O1121+P1121))))/SQRT(Sum_Sq(1/(1+$A1121)+$AC$2/$I$2-1/(1+(1+P1121/O1121)/M$1017),$X$2/$I$2)),IF(P1122&lt;0,"A",M1122))</f>
        <v>A</v>
      </c>
      <c r="O1121" s="13">
        <f t="shared" si="308"/>
        <v>-1</v>
      </c>
      <c r="P1121" s="12">
        <f t="shared" si="332"/>
        <v>-2</v>
      </c>
      <c r="R1121" s="13" t="str">
        <f>IF(U1121&gt;0,SQRT(Sum_Sq($AI$2,V_rtHz($AH$2)/(1+1/$A1121),V_rtHz($AH$2*$A1121)/(1+$A1121),$AN$2*$AH$2/(1+1/$A1121),$AM$2*SQRT(Sum_Sq(U1121,1/($X$2*S$8*(1+R$1017+U1121/T1121))))/SQRT(Sum_Sq($X$2*U1121*S$8,1)),                   $AQ$2*SQRT(Sum_Sq($AH$2/(1+1/$A1121)+U1121*( 1/(R$1017+1+U1121/T1121)-1)/(1+($X$2*U1121*S$8)^2), (U1121^2*S$8*$X$2+1/($X$2*S$8*(R$1017+1+U1121/T1121           )))/(1+($X$2*U1121*S$8)^2))),           V_rtHz(T1121)/($X$2*S$8*(T1121*R$1017+T1121+U1121)),V_rtHz(U1121)*SQRT(Sum_Sq(T1121*S$8*$X$2*R$1017,1))/($X$2*S$8*(T1121*R$1017+T1121+U1121))))/SQRT(Sum_Sq(1/(1+$A1121)+$AC$2/$I$2-1/(1+(1+U1121/T1121)/R$1017),$X$2/$I$2)),IF(U1122&lt;0,"A",R1122))</f>
        <v>A</v>
      </c>
      <c r="T1121" s="13">
        <f t="shared" si="309"/>
        <v>-1</v>
      </c>
      <c r="U1121" s="12">
        <f t="shared" si="333"/>
        <v>-2</v>
      </c>
      <c r="X1121" s="13" t="str">
        <f>IF(AA1121&gt;0,SQRT(Sum_Sq($AI$2,V_rtHz($AH$2)/(1+1/$A1121),V_rtHz($AH$2*$A1121)/(1+$A1121),$AN$2*$AH$2/(1+1/$A1121),$AM$2*SQRT(Sum_Sq(AA1121,1/($X$2*Y$8*(1+X$1017+AA1121/Z1121))))/SQRT(Sum_Sq($X$2*AA1121*Y$8,1)),                   $AQ$2*SQRT(Sum_Sq($AH$2/(1+1/$A1121)+AA1121*( 1/(X$1017+1+AA1121/Z1121)-1)/(1+($X$2*AA1121*Y$8)^2), (AA1121^2*Y$8*$X$2+1/($X$2*Y$8*(X$1017+1+AA1121/Z1121           )))/(1+($X$2*AA1121*Y$8)^2))),           V_rtHz(Z1121)/($X$2*Y$8*(Z1121*X$1017+Z1121+AA1121)),V_rtHz(AA1121)*SQRT(Sum_Sq(Z1121*Y$8*$X$2*X$1017,1))/($X$2*Y$8*(Z1121*X$1017+Z1121+AA1121))))/SQRT(Sum_Sq(1/(1+$A1121)+$AC$2/$I$2-1/(1+(1+AA1121/Z1121)/X$1017),$X$2/$I$2)),IF(AA1122&lt;0,"A",X1122))</f>
        <v>A</v>
      </c>
      <c r="Z1121" s="13">
        <f t="shared" si="310"/>
        <v>-1</v>
      </c>
      <c r="AA1121" s="12">
        <f t="shared" si="334"/>
        <v>-2</v>
      </c>
      <c r="AC1121" s="13">
        <f>IF(AF1121&gt;0,SQRT(Sum_Sq($AI$2,V_rtHz($AH$2)/(1+1/$A1121),V_rtHz($AH$2*$A1121)/(1+$A1121),$AN$2*$AH$2/(1+1/$A1121),$AM$2*SQRT(Sum_Sq(AF1121,1/($X$2*AD$8*(1+AC$1017+AF1121/AE1121))))/SQRT(Sum_Sq($X$2*AF1121*AD$8,1)),                   $AQ$2*SQRT(Sum_Sq($AH$2/(1+1/$A1121)+AF1121*( 1/(AC$1017+1+AF1121/AE1121)-1)/(1+($X$2*AF1121*AD$8)^2), (AF1121^2*AD$8*$X$2+1/($X$2*AD$8*(AC$1017+1+AF1121/AE1121           )))/(1+($X$2*AF1121*AD$8)^2))),           V_rtHz(AE1121)/($X$2*AD$8*(AE1121*AC$1017+AE1121+AF1121)),V_rtHz(AF1121)*SQRT(Sum_Sq(AE1121*AD$8*$X$2*AC$1017,1))/($X$2*AD$8*(AE1121*AC$1017+AE1121+AF1121))))/SQRT(Sum_Sq(1/(1+$A1121)+$AC$2/$I$2-1/(1+(1+AF1121/AE1121)/AC$1017),$X$2/$I$2)),IF(AF1122&lt;0,"A",AC1122))</f>
        <v>6.8847344911221246E-6</v>
      </c>
      <c r="AE1121" s="13">
        <f t="shared" si="311"/>
        <v>19404.016767671037</v>
      </c>
      <c r="AF1121" s="12">
        <f t="shared" si="335"/>
        <v>160370.96393727319</v>
      </c>
      <c r="AG1121" s="13"/>
      <c r="AH1121" s="13">
        <f>IF(AK1121&gt;0,SQRT(Sum_Sq($AI$2,V_rtHz($AH$2)/(1+1/$A1121),V_rtHz($AH$2*$A1121)/(1+$A1121),$AN$2*$AH$2/(1+1/$A1121),$AM$2*SQRT(Sum_Sq(AK1121,1/($X$2*AI$8*(1+AH$1017+AK1121/AJ1121))))/SQRT(Sum_Sq($X$2*AK1121*AI$8,1)),                   $AQ$2*SQRT(Sum_Sq($AH$2/(1+1/$A1121)+AK1121*( 1/(AH$1017+1+AK1121/AJ1121)-1)/(1+($X$2*AK1121*AI$8)^2), (AK1121^2*AI$8*$X$2+1/($X$2*AI$8*(AH$1017+1+AK1121/AJ1121           )))/(1+($X$2*AK1121*AI$8)^2))),           V_rtHz(AJ1121)/($X$2*AI$8*(AJ1121*AH$1017+AJ1121+AK1121)),V_rtHz(AK1121)*SQRT(Sum_Sq(AJ1121*AI$8*$X$2*AH$1017,1))/($X$2*AI$8*(AJ1121*AH$1017+AJ1121+AK1121))))/SQRT(Sum_Sq(1/(1+$A1121)+$AC$2/$I$2-1/(1+(1+AK1121/AJ1121)/AH$1017),$X$2/$I$2)),IF(AK1122&lt;0,"A",AH1122))</f>
        <v>1.1602531024793616E-5</v>
      </c>
      <c r="AI1121" s="13"/>
      <c r="AJ1121" s="13">
        <f t="shared" si="312"/>
        <v>17880.104791611215</v>
      </c>
      <c r="AK1121" s="12">
        <f t="shared" si="336"/>
        <v>550360.58179084875</v>
      </c>
      <c r="AM1121" s="13">
        <f>IF(AP1121&gt;0,SQRT(Sum_Sq($AI$2,V_rtHz($AH$2)/(1+1/$A1121),V_rtHz($AH$2*$A1121)/(1+$A1121),$AN$2*$AH$2/(1+1/$A1121),$AM$2*SQRT(Sum_Sq(AP1121,1/($X$2*AN$8*(1+AM$1017+AP1121/AO1121))))/SQRT(Sum_Sq($X$2*AP1121*AN$8,1)),                   $AQ$2*SQRT(Sum_Sq($AH$2/(1+1/$A1121)+AP1121*( 1/(AM$1017+1+AP1121/AO1121)-1)/(1+($X$2*AP1121*AN$8)^2), (AP1121^2*AN$8*$X$2+1/($X$2*AN$8*(AM$1017+1+AP1121/AO1121           )))/(1+($X$2*AP1121*AN$8)^2))),           V_rtHz(AO1121)/($X$2*AN$8*(AO1121*AM$1017+AO1121+AP1121)),V_rtHz(AP1121)*SQRT(Sum_Sq(AO1121*AN$8*$X$2*AM$1017,1))/($X$2*AN$8*(AO1121*AM$1017+AO1121+AP1121))))/SQRT(Sum_Sq(1/(1+$A1121)+$AC$2/$I$2-1/(1+(1+AP1121/AO1121)/AM$1017),$X$2/$I$2)),IF(AP1122&lt;0,"A",AM1122))</f>
        <v>2.0331666058638994E-5</v>
      </c>
      <c r="AO1121" s="13">
        <f t="shared" si="313"/>
        <v>17489.755822844589</v>
      </c>
      <c r="AP1121" s="12">
        <f t="shared" si="337"/>
        <v>1779236.3168511617</v>
      </c>
      <c r="AR1121" s="13">
        <f t="shared" si="314"/>
        <v>69887291.180198371</v>
      </c>
      <c r="AS1121" s="13">
        <f t="shared" si="315"/>
        <v>-1.3198288190552571E-5</v>
      </c>
      <c r="AV1121" s="13"/>
      <c r="AW1121" s="13">
        <f t="shared" si="316"/>
        <v>39300511.936236553</v>
      </c>
      <c r="AX1121" s="13">
        <f t="shared" si="317"/>
        <v>-4.1741740181968329E-5</v>
      </c>
      <c r="AZ1121" s="13"/>
      <c r="BA1121" s="13"/>
      <c r="BB1121" s="13">
        <f t="shared" si="318"/>
        <v>22100301.962882396</v>
      </c>
      <c r="BC1121" s="13">
        <f t="shared" si="319"/>
        <v>-1.3204988114914599E-4</v>
      </c>
      <c r="BD1121" s="13"/>
      <c r="BE1121" s="13"/>
      <c r="BG1121" s="13">
        <f t="shared" si="320"/>
        <v>12427913.092914158</v>
      </c>
      <c r="BH1121" s="13">
        <f t="shared" si="321"/>
        <v>-4.1808829416490012E-4</v>
      </c>
      <c r="BI1121" s="13"/>
      <c r="BL1121" s="13">
        <f t="shared" si="322"/>
        <v>6988729.1180198397</v>
      </c>
      <c r="BM1121" s="13">
        <f t="shared" si="323"/>
        <v>-1.3272363390814041E-3</v>
      </c>
      <c r="BP1121" s="13"/>
      <c r="BQ1121" s="13">
        <f t="shared" si="324"/>
        <v>99.633300000000006</v>
      </c>
      <c r="BR1121" s="13">
        <f t="shared" si="325"/>
        <v>108.99</v>
      </c>
      <c r="BT1121" s="13"/>
      <c r="BU1121" s="13"/>
      <c r="BV1121" s="13">
        <f t="shared" si="326"/>
        <v>31.506815879885437</v>
      </c>
      <c r="BW1121" s="13">
        <f t="shared" si="327"/>
        <v>344.65664218175147</v>
      </c>
      <c r="CA1121" s="13">
        <f t="shared" si="328"/>
        <v>9.9633299999999991</v>
      </c>
      <c r="CB1121" s="13">
        <f t="shared" si="329"/>
        <v>1089.8999999999999</v>
      </c>
    </row>
    <row r="1122" spans="1:80" x14ac:dyDescent="0.3">
      <c r="A1122" s="13">
        <f t="shared" si="305"/>
        <v>4.446312674691087E-5</v>
      </c>
      <c r="C1122" s="13" t="str">
        <f>IF(F1122&gt;0,SQRT(Sum_Sq($AI$2,V_rtHz($AH$2)/(1+1/$A1122),V_rtHz($AH$2*$A1122)/(1+$A1122),$AN$2*$AH$2/(1+1/$A1122),$AM$2*SQRT(Sum_Sq(F1122,1/($X$2*D$8*(1+C$1017+F1122/E1122))))/SQRT(Sum_Sq($X$2*F1122*D$8,1)),                   $AQ$2*SQRT(Sum_Sq($AH$2/(1+1/$A1122)+F1122*( 1/(C$1017+1+F1122/E1122)-1)/(1+($X$2*F1122*D$8)^2), (F1122^2*D$8*$X$2+1/($X$2*D$8*(C$1017+1+F1122/E1122           )))/(1+($X$2*F1122*D$8)^2))),           V_rtHz(E1122)/($X$2*D$8*(E1122*C$1017+E1122+F1122)),V_rtHz(F1122)*SQRT(Sum_Sq(E1122*D$8*$X$2*C$1017,1))/($X$2*D$8*(E1122*C$1017+E1122+F1122))))/SQRT(Sum_Sq(1/(1+$A1122)+$AC$2/$I$2-1/(1+(1+F1122/E1122)/C$1017),$X$2/$I$2)),IF(F1123&lt;0,"A",C1123))</f>
        <v>A</v>
      </c>
      <c r="E1122" s="13">
        <f t="shared" si="306"/>
        <v>-1</v>
      </c>
      <c r="F1122" s="12">
        <f t="shared" si="330"/>
        <v>-2</v>
      </c>
      <c r="H1122" s="13" t="str">
        <f>IF(K1122&gt;0,SQRT(Sum_Sq($AI$2,V_rtHz($AH$2)/(1+1/$A1122),V_rtHz($AH$2*$A1122)/(1+$A1122),$AN$2*$AH$2/(1+1/$A1122),$AM$2*SQRT(Sum_Sq(K1122,1/($X$2*I$8*(1+H$1017+K1122/J1122))))/SQRT(Sum_Sq($X$2*K1122*I$8,1)),                   $AQ$2*SQRT(Sum_Sq($AH$2/(1+1/$A1122)+K1122*( 1/(H$1017+1+K1122/J1122)-1)/(1+($X$2*K1122*I$8)^2), (K1122^2*I$8*$X$2+1/($X$2*I$8*(H$1017+1+K1122/J1122           )))/(1+($X$2*K1122*I$8)^2))),           V_rtHz(J1122)/($X$2*I$8*(J1122*H$1017+J1122+K1122)),V_rtHz(K1122)*SQRT(Sum_Sq(J1122*I$8*$X$2*H$1017,1))/($X$2*I$8*(J1122*H$1017+J1122+K1122))))/SQRT(Sum_Sq(1/(1+$A1122)+$AC$2/$I$2-1/(1+(1+K1122/J1122)/H$1017),$X$2/$I$2)),IF(K1123&lt;0,"A",H1123))</f>
        <v>A</v>
      </c>
      <c r="J1122" s="13">
        <f t="shared" si="307"/>
        <v>-1</v>
      </c>
      <c r="K1122" s="12">
        <f t="shared" si="331"/>
        <v>-2</v>
      </c>
      <c r="M1122" s="13" t="str">
        <f>IF(P1122&gt;0,SQRT(Sum_Sq($AI$2,V_rtHz($AH$2)/(1+1/$A1122),V_rtHz($AH$2*$A1122)/(1+$A1122),$AN$2*$AH$2/(1+1/$A1122),$AM$2*SQRT(Sum_Sq(P1122,1/($X$2*N$8*(1+M$1017+P1122/O1122))))/SQRT(Sum_Sq($X$2*P1122*N$8,1)),                   $AQ$2*SQRT(Sum_Sq($AH$2/(1+1/$A1122)+P1122*( 1/(M$1017+1+P1122/O1122)-1)/(1+($X$2*P1122*N$8)^2), (P1122^2*N$8*$X$2+1/($X$2*N$8*(M$1017+1+P1122/O1122           )))/(1+($X$2*P1122*N$8)^2))),           V_rtHz(O1122)/($X$2*N$8*(O1122*M$1017+O1122+P1122)),V_rtHz(P1122)*SQRT(Sum_Sq(O1122*N$8*$X$2*M$1017,1))/($X$2*N$8*(O1122*M$1017+O1122+P1122))))/SQRT(Sum_Sq(1/(1+$A1122)+$AC$2/$I$2-1/(1+(1+P1122/O1122)/M$1017),$X$2/$I$2)),IF(P1123&lt;0,"A",M1123))</f>
        <v>A</v>
      </c>
      <c r="O1122" s="13">
        <f t="shared" si="308"/>
        <v>-1</v>
      </c>
      <c r="P1122" s="12">
        <f t="shared" si="332"/>
        <v>-2</v>
      </c>
      <c r="R1122" s="13" t="str">
        <f>IF(U1122&gt;0,SQRT(Sum_Sq($AI$2,V_rtHz($AH$2)/(1+1/$A1122),V_rtHz($AH$2*$A1122)/(1+$A1122),$AN$2*$AH$2/(1+1/$A1122),$AM$2*SQRT(Sum_Sq(U1122,1/($X$2*S$8*(1+R$1017+U1122/T1122))))/SQRT(Sum_Sq($X$2*U1122*S$8,1)),                   $AQ$2*SQRT(Sum_Sq($AH$2/(1+1/$A1122)+U1122*( 1/(R$1017+1+U1122/T1122)-1)/(1+($X$2*U1122*S$8)^2), (U1122^2*S$8*$X$2+1/($X$2*S$8*(R$1017+1+U1122/T1122           )))/(1+($X$2*U1122*S$8)^2))),           V_rtHz(T1122)/($X$2*S$8*(T1122*R$1017+T1122+U1122)),V_rtHz(U1122)*SQRT(Sum_Sq(T1122*S$8*$X$2*R$1017,1))/($X$2*S$8*(T1122*R$1017+T1122+U1122))))/SQRT(Sum_Sq(1/(1+$A1122)+$AC$2/$I$2-1/(1+(1+U1122/T1122)/R$1017),$X$2/$I$2)),IF(U1123&lt;0,"A",R1123))</f>
        <v>A</v>
      </c>
      <c r="T1122" s="13">
        <f t="shared" si="309"/>
        <v>-1</v>
      </c>
      <c r="U1122" s="12">
        <f t="shared" si="333"/>
        <v>-2</v>
      </c>
      <c r="X1122" s="13" t="str">
        <f>IF(AA1122&gt;0,SQRT(Sum_Sq($AI$2,V_rtHz($AH$2)/(1+1/$A1122),V_rtHz($AH$2*$A1122)/(1+$A1122),$AN$2*$AH$2/(1+1/$A1122),$AM$2*SQRT(Sum_Sq(AA1122,1/($X$2*Y$8*(1+X$1017+AA1122/Z1122))))/SQRT(Sum_Sq($X$2*AA1122*Y$8,1)),                   $AQ$2*SQRT(Sum_Sq($AH$2/(1+1/$A1122)+AA1122*( 1/(X$1017+1+AA1122/Z1122)-1)/(1+($X$2*AA1122*Y$8)^2), (AA1122^2*Y$8*$X$2+1/($X$2*Y$8*(X$1017+1+AA1122/Z1122           )))/(1+($X$2*AA1122*Y$8)^2))),           V_rtHz(Z1122)/($X$2*Y$8*(Z1122*X$1017+Z1122+AA1122)),V_rtHz(AA1122)*SQRT(Sum_Sq(Z1122*Y$8*$X$2*X$1017,1))/($X$2*Y$8*(Z1122*X$1017+Z1122+AA1122))))/SQRT(Sum_Sq(1/(1+$A1122)+$AC$2/$I$2-1/(1+(1+AA1122/Z1122)/X$1017),$X$2/$I$2)),IF(AA1123&lt;0,"A",X1123))</f>
        <v>A</v>
      </c>
      <c r="Z1122" s="13">
        <f t="shared" si="310"/>
        <v>-1</v>
      </c>
      <c r="AA1122" s="12">
        <f t="shared" si="334"/>
        <v>-2</v>
      </c>
      <c r="AC1122" s="13">
        <f>IF(AF1122&gt;0,SQRT(Sum_Sq($AI$2,V_rtHz($AH$2)/(1+1/$A1122),V_rtHz($AH$2*$A1122)/(1+$A1122),$AN$2*$AH$2/(1+1/$A1122),$AM$2*SQRT(Sum_Sq(AF1122,1/($X$2*AD$8*(1+AC$1017+AF1122/AE1122))))/SQRT(Sum_Sq($X$2*AF1122*AD$8,1)),                   $AQ$2*SQRT(Sum_Sq($AH$2/(1+1/$A1122)+AF1122*( 1/(AC$1017+1+AF1122/AE1122)-1)/(1+($X$2*AF1122*AD$8)^2), (AF1122^2*AD$8*$X$2+1/($X$2*AD$8*(AC$1017+1+AF1122/AE1122           )))/(1+($X$2*AF1122*AD$8)^2))),           V_rtHz(AE1122)/($X$2*AD$8*(AE1122*AC$1017+AE1122+AF1122)),V_rtHz(AF1122)*SQRT(Sum_Sq(AE1122*AD$8*$X$2*AC$1017,1))/($X$2*AD$8*(AE1122*AC$1017+AE1122+AF1122))))/SQRT(Sum_Sq(1/(1+$A1122)+$AC$2/$I$2-1/(1+(1+AF1122/AE1122)/AC$1017),$X$2/$I$2)),IF(AF1123&lt;0,"A",AC1123))</f>
        <v>6.8843828515497721E-6</v>
      </c>
      <c r="AE1122" s="13">
        <f t="shared" si="311"/>
        <v>19402.044602756927</v>
      </c>
      <c r="AF1122" s="12">
        <f t="shared" si="335"/>
        <v>160387.26520833996</v>
      </c>
      <c r="AG1122" s="13"/>
      <c r="AH1122" s="13">
        <f>IF(AK1122&gt;0,SQRT(Sum_Sq($AI$2,V_rtHz($AH$2)/(1+1/$A1122),V_rtHz($AH$2*$A1122)/(1+$A1122),$AN$2*$AH$2/(1+1/$A1122),$AM$2*SQRT(Sum_Sq(AK1122,1/($X$2*AI$8*(1+AH$1017+AK1122/AJ1122))))/SQRT(Sum_Sq($X$2*AK1122*AI$8,1)),                   $AQ$2*SQRT(Sum_Sq($AH$2/(1+1/$A1122)+AK1122*( 1/(AH$1017+1+AK1122/AJ1122)-1)/(1+($X$2*AK1122*AI$8)^2), (AK1122^2*AI$8*$X$2+1/($X$2*AI$8*(AH$1017+1+AK1122/AJ1122           )))/(1+($X$2*AK1122*AI$8)^2))),           V_rtHz(AJ1122)/($X$2*AI$8*(AJ1122*AH$1017+AJ1122+AK1122)),V_rtHz(AK1122)*SQRT(Sum_Sq(AJ1122*AI$8*$X$2*AH$1017,1))/($X$2*AI$8*(AJ1122*AH$1017+AJ1122+AK1122))))/SQRT(Sum_Sq(1/(1+$A1122)+$AC$2/$I$2-1/(1+(1+AK1122/AJ1122)/AH$1017),$X$2/$I$2)),IF(AK1123&lt;0,"A",AH1123))</f>
        <v>1.1602087186724112E-5</v>
      </c>
      <c r="AI1122" s="13"/>
      <c r="AJ1122" s="13">
        <f t="shared" si="312"/>
        <v>17878.700476626418</v>
      </c>
      <c r="AK1122" s="12">
        <f t="shared" si="336"/>
        <v>550403.81086183526</v>
      </c>
      <c r="AM1122" s="13">
        <f>IF(AP1122&gt;0,SQRT(Sum_Sq($AI$2,V_rtHz($AH$2)/(1+1/$A1122),V_rtHz($AH$2*$A1122)/(1+$A1122),$AN$2*$AH$2/(1+1/$A1122),$AM$2*SQRT(Sum_Sq(AP1122,1/($X$2*AN$8*(1+AM$1017+AP1122/AO1122))))/SQRT(Sum_Sq($X$2*AP1122*AN$8,1)),                   $AQ$2*SQRT(Sum_Sq($AH$2/(1+1/$A1122)+AP1122*( 1/(AM$1017+1+AP1122/AO1122)-1)/(1+($X$2*AP1122*AN$8)^2), (AP1122^2*AN$8*$X$2+1/($X$2*AN$8*(AM$1017+1+AP1122/AO1122           )))/(1+($X$2*AP1122*AN$8)^2))),           V_rtHz(AO1122)/($X$2*AN$8*(AO1122*AM$1017+AO1122+AP1122)),V_rtHz(AP1122)*SQRT(Sum_Sq(AO1122*AN$8*$X$2*AM$1017,1))/($X$2*AN$8*(AO1122*AM$1017+AO1122+AP1122))))/SQRT(Sum_Sq(1/(1+$A1122)+$AC$2/$I$2-1/(1+(1+AP1122/AO1122)/AM$1017),$X$2/$I$2)),IF(AP1123&lt;0,"A",AM1123))</f>
        <v>2.0330945561287218E-5</v>
      </c>
      <c r="AO1122" s="13">
        <f t="shared" si="313"/>
        <v>17488.471077641781</v>
      </c>
      <c r="AP1122" s="12">
        <f t="shared" si="337"/>
        <v>1779367.0238359284</v>
      </c>
      <c r="AR1122" s="13">
        <f t="shared" si="314"/>
        <v>69887291.180198371</v>
      </c>
      <c r="AS1122" s="13">
        <f t="shared" si="315"/>
        <v>-1.3198298541443123E-5</v>
      </c>
      <c r="AV1122" s="13"/>
      <c r="AW1122" s="13">
        <f t="shared" si="316"/>
        <v>39300511.936236553</v>
      </c>
      <c r="AX1122" s="13">
        <f t="shared" si="317"/>
        <v>-4.1741843716289358E-5</v>
      </c>
      <c r="AZ1122" s="13"/>
      <c r="BA1122" s="13"/>
      <c r="BB1122" s="13">
        <f t="shared" si="318"/>
        <v>22100301.962882396</v>
      </c>
      <c r="BC1122" s="13">
        <f t="shared" si="319"/>
        <v>-1.3205091729668204E-4</v>
      </c>
      <c r="BD1122" s="13"/>
      <c r="BE1122" s="13"/>
      <c r="BG1122" s="13">
        <f t="shared" si="320"/>
        <v>12427913.092914158</v>
      </c>
      <c r="BH1122" s="13">
        <f t="shared" si="321"/>
        <v>-4.1809868113705235E-4</v>
      </c>
      <c r="BI1122" s="13"/>
      <c r="BL1122" s="13">
        <f t="shared" si="322"/>
        <v>6988729.1180198397</v>
      </c>
      <c r="BM1122" s="13">
        <f t="shared" si="323"/>
        <v>-1.3273410213056772E-3</v>
      </c>
      <c r="BP1122" s="13"/>
      <c r="BQ1122" s="13">
        <f t="shared" si="324"/>
        <v>99.633300000000006</v>
      </c>
      <c r="BR1122" s="13">
        <f t="shared" si="325"/>
        <v>108.98999999999998</v>
      </c>
      <c r="BT1122" s="13"/>
      <c r="BU1122" s="13"/>
      <c r="BV1122" s="13">
        <f t="shared" si="326"/>
        <v>31.50681587988543</v>
      </c>
      <c r="BW1122" s="13">
        <f t="shared" si="327"/>
        <v>344.65664218175152</v>
      </c>
      <c r="CA1122" s="13">
        <f t="shared" si="328"/>
        <v>9.9633299999999991</v>
      </c>
      <c r="CB1122" s="13">
        <f t="shared" si="329"/>
        <v>1089.9000000000001</v>
      </c>
    </row>
    <row r="1123" spans="1:80" x14ac:dyDescent="0.3">
      <c r="A1123" s="13">
        <f t="shared" si="305"/>
        <v>4.5081670454146015E-5</v>
      </c>
      <c r="C1123" s="13" t="str">
        <f>IF(F1123&gt;0,SQRT(Sum_Sq($AI$2,V_rtHz($AH$2)/(1+1/$A1123),V_rtHz($AH$2*$A1123)/(1+$A1123),$AN$2*$AH$2/(1+1/$A1123),$AM$2*SQRT(Sum_Sq(F1123,1/($X$2*D$8*(1+C$1017+F1123/E1123))))/SQRT(Sum_Sq($X$2*F1123*D$8,1)),                   $AQ$2*SQRT(Sum_Sq($AH$2/(1+1/$A1123)+F1123*( 1/(C$1017+1+F1123/E1123)-1)/(1+($X$2*F1123*D$8)^2), (F1123^2*D$8*$X$2+1/($X$2*D$8*(C$1017+1+F1123/E1123           )))/(1+($X$2*F1123*D$8)^2))),           V_rtHz(E1123)/($X$2*D$8*(E1123*C$1017+E1123+F1123)),V_rtHz(F1123)*SQRT(Sum_Sq(E1123*D$8*$X$2*C$1017,1))/($X$2*D$8*(E1123*C$1017+E1123+F1123))))/SQRT(Sum_Sq(1/(1+$A1123)+$AC$2/$I$2-1/(1+(1+F1123/E1123)/C$1017),$X$2/$I$2)),IF(F1124&lt;0,"A",C1124))</f>
        <v>A</v>
      </c>
      <c r="E1123" s="13">
        <f t="shared" si="306"/>
        <v>-1</v>
      </c>
      <c r="F1123" s="12">
        <f t="shared" si="330"/>
        <v>-2</v>
      </c>
      <c r="H1123" s="13" t="str">
        <f>IF(K1123&gt;0,SQRT(Sum_Sq($AI$2,V_rtHz($AH$2)/(1+1/$A1123),V_rtHz($AH$2*$A1123)/(1+$A1123),$AN$2*$AH$2/(1+1/$A1123),$AM$2*SQRT(Sum_Sq(K1123,1/($X$2*I$8*(1+H$1017+K1123/J1123))))/SQRT(Sum_Sq($X$2*K1123*I$8,1)),                   $AQ$2*SQRT(Sum_Sq($AH$2/(1+1/$A1123)+K1123*( 1/(H$1017+1+K1123/J1123)-1)/(1+($X$2*K1123*I$8)^2), (K1123^2*I$8*$X$2+1/($X$2*I$8*(H$1017+1+K1123/J1123           )))/(1+($X$2*K1123*I$8)^2))),           V_rtHz(J1123)/($X$2*I$8*(J1123*H$1017+J1123+K1123)),V_rtHz(K1123)*SQRT(Sum_Sq(J1123*I$8*$X$2*H$1017,1))/($X$2*I$8*(J1123*H$1017+J1123+K1123))))/SQRT(Sum_Sq(1/(1+$A1123)+$AC$2/$I$2-1/(1+(1+K1123/J1123)/H$1017),$X$2/$I$2)),IF(K1124&lt;0,"A",H1124))</f>
        <v>A</v>
      </c>
      <c r="J1123" s="13">
        <f t="shared" si="307"/>
        <v>-1</v>
      </c>
      <c r="K1123" s="12">
        <f t="shared" si="331"/>
        <v>-2</v>
      </c>
      <c r="M1123" s="13" t="str">
        <f>IF(P1123&gt;0,SQRT(Sum_Sq($AI$2,V_rtHz($AH$2)/(1+1/$A1123),V_rtHz($AH$2*$A1123)/(1+$A1123),$AN$2*$AH$2/(1+1/$A1123),$AM$2*SQRT(Sum_Sq(P1123,1/($X$2*N$8*(1+M$1017+P1123/O1123))))/SQRT(Sum_Sq($X$2*P1123*N$8,1)),                   $AQ$2*SQRT(Sum_Sq($AH$2/(1+1/$A1123)+P1123*( 1/(M$1017+1+P1123/O1123)-1)/(1+($X$2*P1123*N$8)^2), (P1123^2*N$8*$X$2+1/($X$2*N$8*(M$1017+1+P1123/O1123           )))/(1+($X$2*P1123*N$8)^2))),           V_rtHz(O1123)/($X$2*N$8*(O1123*M$1017+O1123+P1123)),V_rtHz(P1123)*SQRT(Sum_Sq(O1123*N$8*$X$2*M$1017,1))/($X$2*N$8*(O1123*M$1017+O1123+P1123))))/SQRT(Sum_Sq(1/(1+$A1123)+$AC$2/$I$2-1/(1+(1+P1123/O1123)/M$1017),$X$2/$I$2)),IF(P1124&lt;0,"A",M1124))</f>
        <v>A</v>
      </c>
      <c r="O1123" s="13">
        <f t="shared" si="308"/>
        <v>-1</v>
      </c>
      <c r="P1123" s="12">
        <f t="shared" si="332"/>
        <v>-2</v>
      </c>
      <c r="R1123" s="13" t="str">
        <f>IF(U1123&gt;0,SQRT(Sum_Sq($AI$2,V_rtHz($AH$2)/(1+1/$A1123),V_rtHz($AH$2*$A1123)/(1+$A1123),$AN$2*$AH$2/(1+1/$A1123),$AM$2*SQRT(Sum_Sq(U1123,1/($X$2*S$8*(1+R$1017+U1123/T1123))))/SQRT(Sum_Sq($X$2*U1123*S$8,1)),                   $AQ$2*SQRT(Sum_Sq($AH$2/(1+1/$A1123)+U1123*( 1/(R$1017+1+U1123/T1123)-1)/(1+($X$2*U1123*S$8)^2), (U1123^2*S$8*$X$2+1/($X$2*S$8*(R$1017+1+U1123/T1123           )))/(1+($X$2*U1123*S$8)^2))),           V_rtHz(T1123)/($X$2*S$8*(T1123*R$1017+T1123+U1123)),V_rtHz(U1123)*SQRT(Sum_Sq(T1123*S$8*$X$2*R$1017,1))/($X$2*S$8*(T1123*R$1017+T1123+U1123))))/SQRT(Sum_Sq(1/(1+$A1123)+$AC$2/$I$2-1/(1+(1+U1123/T1123)/R$1017),$X$2/$I$2)),IF(U1124&lt;0,"A",R1124))</f>
        <v>A</v>
      </c>
      <c r="T1123" s="13">
        <f t="shared" si="309"/>
        <v>-1</v>
      </c>
      <c r="U1123" s="12">
        <f t="shared" si="333"/>
        <v>-2</v>
      </c>
      <c r="X1123" s="13" t="str">
        <f>IF(AA1123&gt;0,SQRT(Sum_Sq($AI$2,V_rtHz($AH$2)/(1+1/$A1123),V_rtHz($AH$2*$A1123)/(1+$A1123),$AN$2*$AH$2/(1+1/$A1123),$AM$2*SQRT(Sum_Sq(AA1123,1/($X$2*Y$8*(1+X$1017+AA1123/Z1123))))/SQRT(Sum_Sq($X$2*AA1123*Y$8,1)),                   $AQ$2*SQRT(Sum_Sq($AH$2/(1+1/$A1123)+AA1123*( 1/(X$1017+1+AA1123/Z1123)-1)/(1+($X$2*AA1123*Y$8)^2), (AA1123^2*Y$8*$X$2+1/($X$2*Y$8*(X$1017+1+AA1123/Z1123           )))/(1+($X$2*AA1123*Y$8)^2))),           V_rtHz(Z1123)/($X$2*Y$8*(Z1123*X$1017+Z1123+AA1123)),V_rtHz(AA1123)*SQRT(Sum_Sq(Z1123*Y$8*$X$2*X$1017,1))/($X$2*Y$8*(Z1123*X$1017+Z1123+AA1123))))/SQRT(Sum_Sq(1/(1+$A1123)+$AC$2/$I$2-1/(1+(1+AA1123/Z1123)/X$1017),$X$2/$I$2)),IF(AA1124&lt;0,"A",X1124))</f>
        <v>A</v>
      </c>
      <c r="Z1123" s="13">
        <f t="shared" si="310"/>
        <v>-1</v>
      </c>
      <c r="AA1123" s="12">
        <f t="shared" si="334"/>
        <v>-2</v>
      </c>
      <c r="AC1123" s="13">
        <f>IF(AF1123&gt;0,SQRT(Sum_Sq($AI$2,V_rtHz($AH$2)/(1+1/$A1123),V_rtHz($AH$2*$A1123)/(1+$A1123),$AN$2*$AH$2/(1+1/$A1123),$AM$2*SQRT(Sum_Sq(AF1123,1/($X$2*AD$8*(1+AC$1017+AF1123/AE1123))))/SQRT(Sum_Sq($X$2*AF1123*AD$8,1)),                   $AQ$2*SQRT(Sum_Sq($AH$2/(1+1/$A1123)+AF1123*( 1/(AC$1017+1+AF1123/AE1123)-1)/(1+($X$2*AF1123*AD$8)^2), (AF1123^2*AD$8*$X$2+1/($X$2*AD$8*(AC$1017+1+AF1123/AE1123           )))/(1+($X$2*AF1123*AD$8)^2))),           V_rtHz(AE1123)/($X$2*AD$8*(AE1123*AC$1017+AE1123+AF1123)),V_rtHz(AF1123)*SQRT(Sum_Sq(AE1123*AD$8*$X$2*AC$1017,1))/($X$2*AD$8*(AE1123*AC$1017+AE1123+AF1123))))/SQRT(Sum_Sq(1/(1+$A1123)+$AC$2/$I$2-1/(1+(1+AF1123/AE1123)/AC$1017),$X$2/$I$2)),IF(AF1124&lt;0,"A",AC1124))</f>
        <v>6.884026460784607E-6</v>
      </c>
      <c r="AE1123" s="13">
        <f t="shared" si="311"/>
        <v>19400.045873468982</v>
      </c>
      <c r="AF1123" s="12">
        <f t="shared" si="335"/>
        <v>160403.78943341016</v>
      </c>
      <c r="AG1123" s="13"/>
      <c r="AH1123" s="13">
        <f>IF(AK1123&gt;0,SQRT(Sum_Sq($AI$2,V_rtHz($AH$2)/(1+1/$A1123),V_rtHz($AH$2*$A1123)/(1+$A1123),$AN$2*$AH$2/(1+1/$A1123),$AM$2*SQRT(Sum_Sq(AK1123,1/($X$2*AI$8*(1+AH$1017+AK1123/AJ1123))))/SQRT(Sum_Sq($X$2*AK1123*AI$8,1)),                   $AQ$2*SQRT(Sum_Sq($AH$2/(1+1/$A1123)+AK1123*( 1/(AH$1017+1+AK1123/AJ1123)-1)/(1+($X$2*AK1123*AI$8)^2), (AK1123^2*AI$8*$X$2+1/($X$2*AI$8*(AH$1017+1+AK1123/AJ1123           )))/(1+($X$2*AK1123*AI$8)^2))),           V_rtHz(AJ1123)/($X$2*AI$8*(AJ1123*AH$1017+AJ1123+AK1123)),V_rtHz(AK1123)*SQRT(Sum_Sq(AJ1123*AI$8*$X$2*AH$1017,1))/($X$2*AI$8*(AJ1123*AH$1017+AJ1123+AK1123))))/SQRT(Sum_Sq(1/(1+$A1123)+$AC$2/$I$2-1/(1+(1+AK1123/AJ1123)/AH$1017),$X$2/$I$2)),IF(AK1124&lt;0,"A",AH1124))</f>
        <v>1.160163730332053E-5</v>
      </c>
      <c r="AI1123" s="13"/>
      <c r="AJ1123" s="13">
        <f t="shared" si="312"/>
        <v>17877.277082224362</v>
      </c>
      <c r="AK1123" s="12">
        <f t="shared" si="336"/>
        <v>550447.63418569206</v>
      </c>
      <c r="AM1123" s="13">
        <f>IF(AP1123&gt;0,SQRT(Sum_Sq($AI$2,V_rtHz($AH$2)/(1+1/$A1123),V_rtHz($AH$2*$A1123)/(1+$A1123),$AN$2*$AH$2/(1+1/$A1123),$AM$2*SQRT(Sum_Sq(AP1123,1/($X$2*AN$8*(1+AM$1017+AP1123/AO1123))))/SQRT(Sum_Sq($X$2*AP1123*AN$8,1)),                   $AQ$2*SQRT(Sum_Sq($AH$2/(1+1/$A1123)+AP1123*( 1/(AM$1017+1+AP1123/AO1123)-1)/(1+($X$2*AP1123*AN$8)^2), (AP1123^2*AN$8*$X$2+1/($X$2*AN$8*(AM$1017+1+AP1123/AO1123           )))/(1+($X$2*AP1123*AN$8)^2))),           V_rtHz(AO1123)/($X$2*AN$8*(AO1123*AM$1017+AO1123+AP1123)),V_rtHz(AP1123)*SQRT(Sum_Sq(AO1123*AN$8*$X$2*AM$1017,1))/($X$2*AN$8*(AO1123*AM$1017+AO1123+AP1123))))/SQRT(Sum_Sq(1/(1+$A1123)+$AC$2/$I$2-1/(1+(1+AP1123/AO1123)/AM$1017),$X$2/$I$2)),IF(AP1124&lt;0,"A",AM1124))</f>
        <v>2.033021523388443E-5</v>
      </c>
      <c r="AO1123" s="13">
        <f t="shared" si="313"/>
        <v>17487.168846045355</v>
      </c>
      <c r="AP1123" s="12">
        <f t="shared" si="337"/>
        <v>1779499.5294450682</v>
      </c>
      <c r="AR1123" s="13">
        <f t="shared" si="314"/>
        <v>69887291.180198371</v>
      </c>
      <c r="AS1123" s="13">
        <f t="shared" si="315"/>
        <v>-1.3198309036345479E-5</v>
      </c>
      <c r="AV1123" s="13"/>
      <c r="AW1123" s="13">
        <f t="shared" si="316"/>
        <v>39300511.936236553</v>
      </c>
      <c r="AX1123" s="13">
        <f t="shared" si="317"/>
        <v>-4.1741948691440637E-5</v>
      </c>
      <c r="AZ1123" s="13"/>
      <c r="BA1123" s="13"/>
      <c r="BB1123" s="13">
        <f t="shared" si="318"/>
        <v>22100301.962882396</v>
      </c>
      <c r="BC1123" s="13">
        <f t="shared" si="319"/>
        <v>-1.3205196787506772E-4</v>
      </c>
      <c r="BD1123" s="13"/>
      <c r="BE1123" s="13"/>
      <c r="BG1123" s="13">
        <f t="shared" si="320"/>
        <v>12427913.092914158</v>
      </c>
      <c r="BH1123" s="13">
        <f t="shared" si="321"/>
        <v>-4.1810921313332084E-4</v>
      </c>
      <c r="BI1123" s="13"/>
      <c r="BL1123" s="13">
        <f t="shared" si="322"/>
        <v>6988729.1180198397</v>
      </c>
      <c r="BM1123" s="13">
        <f t="shared" si="323"/>
        <v>-1.3274471766653397E-3</v>
      </c>
      <c r="BP1123" s="13"/>
      <c r="BQ1123" s="13">
        <f t="shared" si="324"/>
        <v>99.633300000000006</v>
      </c>
      <c r="BR1123" s="13">
        <f t="shared" si="325"/>
        <v>108.98999999999997</v>
      </c>
      <c r="BT1123" s="13"/>
      <c r="BU1123" s="13"/>
      <c r="BV1123" s="13">
        <f t="shared" si="326"/>
        <v>31.50681587988543</v>
      </c>
      <c r="BW1123" s="13">
        <f t="shared" si="327"/>
        <v>344.65664218175152</v>
      </c>
      <c r="CA1123" s="13">
        <f t="shared" si="328"/>
        <v>9.9633299999999991</v>
      </c>
      <c r="CB1123" s="13">
        <f t="shared" si="329"/>
        <v>1089.9000000000001</v>
      </c>
    </row>
    <row r="1124" spans="1:80" x14ac:dyDescent="0.3">
      <c r="A1124" s="13">
        <f t="shared" si="305"/>
        <v>4.5708818961487503E-5</v>
      </c>
      <c r="C1124" s="13" t="str">
        <f>IF(F1124&gt;0,SQRT(Sum_Sq($AI$2,V_rtHz($AH$2)/(1+1/$A1124),V_rtHz($AH$2*$A1124)/(1+$A1124),$AN$2*$AH$2/(1+1/$A1124),$AM$2*SQRT(Sum_Sq(F1124,1/($X$2*D$8*(1+C$1017+F1124/E1124))))/SQRT(Sum_Sq($X$2*F1124*D$8,1)),                   $AQ$2*SQRT(Sum_Sq($AH$2/(1+1/$A1124)+F1124*( 1/(C$1017+1+F1124/E1124)-1)/(1+($X$2*F1124*D$8)^2), (F1124^2*D$8*$X$2+1/($X$2*D$8*(C$1017+1+F1124/E1124           )))/(1+($X$2*F1124*D$8)^2))),           V_rtHz(E1124)/($X$2*D$8*(E1124*C$1017+E1124+F1124)),V_rtHz(F1124)*SQRT(Sum_Sq(E1124*D$8*$X$2*C$1017,1))/($X$2*D$8*(E1124*C$1017+E1124+F1124))))/SQRT(Sum_Sq(1/(1+$A1124)+$AC$2/$I$2-1/(1+(1+F1124/E1124)/C$1017),$X$2/$I$2)),IF(F1125&lt;0,"A",C1125))</f>
        <v>A</v>
      </c>
      <c r="E1124" s="13">
        <f t="shared" si="306"/>
        <v>-1</v>
      </c>
      <c r="F1124" s="12">
        <f t="shared" si="330"/>
        <v>-2</v>
      </c>
      <c r="H1124" s="13" t="str">
        <f>IF(K1124&gt;0,SQRT(Sum_Sq($AI$2,V_rtHz($AH$2)/(1+1/$A1124),V_rtHz($AH$2*$A1124)/(1+$A1124),$AN$2*$AH$2/(1+1/$A1124),$AM$2*SQRT(Sum_Sq(K1124,1/($X$2*I$8*(1+H$1017+K1124/J1124))))/SQRT(Sum_Sq($X$2*K1124*I$8,1)),                   $AQ$2*SQRT(Sum_Sq($AH$2/(1+1/$A1124)+K1124*( 1/(H$1017+1+K1124/J1124)-1)/(1+($X$2*K1124*I$8)^2), (K1124^2*I$8*$X$2+1/($X$2*I$8*(H$1017+1+K1124/J1124           )))/(1+($X$2*K1124*I$8)^2))),           V_rtHz(J1124)/($X$2*I$8*(J1124*H$1017+J1124+K1124)),V_rtHz(K1124)*SQRT(Sum_Sq(J1124*I$8*$X$2*H$1017,1))/($X$2*I$8*(J1124*H$1017+J1124+K1124))))/SQRT(Sum_Sq(1/(1+$A1124)+$AC$2/$I$2-1/(1+(1+K1124/J1124)/H$1017),$X$2/$I$2)),IF(K1125&lt;0,"A",H1125))</f>
        <v>A</v>
      </c>
      <c r="J1124" s="13">
        <f t="shared" si="307"/>
        <v>-1</v>
      </c>
      <c r="K1124" s="12">
        <f t="shared" si="331"/>
        <v>-2</v>
      </c>
      <c r="M1124" s="13" t="str">
        <f>IF(P1124&gt;0,SQRT(Sum_Sq($AI$2,V_rtHz($AH$2)/(1+1/$A1124),V_rtHz($AH$2*$A1124)/(1+$A1124),$AN$2*$AH$2/(1+1/$A1124),$AM$2*SQRT(Sum_Sq(P1124,1/($X$2*N$8*(1+M$1017+P1124/O1124))))/SQRT(Sum_Sq($X$2*P1124*N$8,1)),                   $AQ$2*SQRT(Sum_Sq($AH$2/(1+1/$A1124)+P1124*( 1/(M$1017+1+P1124/O1124)-1)/(1+($X$2*P1124*N$8)^2), (P1124^2*N$8*$X$2+1/($X$2*N$8*(M$1017+1+P1124/O1124           )))/(1+($X$2*P1124*N$8)^2))),           V_rtHz(O1124)/($X$2*N$8*(O1124*M$1017+O1124+P1124)),V_rtHz(P1124)*SQRT(Sum_Sq(O1124*N$8*$X$2*M$1017,1))/($X$2*N$8*(O1124*M$1017+O1124+P1124))))/SQRT(Sum_Sq(1/(1+$A1124)+$AC$2/$I$2-1/(1+(1+P1124/O1124)/M$1017),$X$2/$I$2)),IF(P1125&lt;0,"A",M1125))</f>
        <v>A</v>
      </c>
      <c r="O1124" s="13">
        <f t="shared" si="308"/>
        <v>-1</v>
      </c>
      <c r="P1124" s="12">
        <f t="shared" si="332"/>
        <v>-2</v>
      </c>
      <c r="R1124" s="13" t="str">
        <f>IF(U1124&gt;0,SQRT(Sum_Sq($AI$2,V_rtHz($AH$2)/(1+1/$A1124),V_rtHz($AH$2*$A1124)/(1+$A1124),$AN$2*$AH$2/(1+1/$A1124),$AM$2*SQRT(Sum_Sq(U1124,1/($X$2*S$8*(1+R$1017+U1124/T1124))))/SQRT(Sum_Sq($X$2*U1124*S$8,1)),                   $AQ$2*SQRT(Sum_Sq($AH$2/(1+1/$A1124)+U1124*( 1/(R$1017+1+U1124/T1124)-1)/(1+($X$2*U1124*S$8)^2), (U1124^2*S$8*$X$2+1/($X$2*S$8*(R$1017+1+U1124/T1124           )))/(1+($X$2*U1124*S$8)^2))),           V_rtHz(T1124)/($X$2*S$8*(T1124*R$1017+T1124+U1124)),V_rtHz(U1124)*SQRT(Sum_Sq(T1124*S$8*$X$2*R$1017,1))/($X$2*S$8*(T1124*R$1017+T1124+U1124))))/SQRT(Sum_Sq(1/(1+$A1124)+$AC$2/$I$2-1/(1+(1+U1124/T1124)/R$1017),$X$2/$I$2)),IF(U1125&lt;0,"A",R1125))</f>
        <v>A</v>
      </c>
      <c r="T1124" s="13">
        <f t="shared" si="309"/>
        <v>-1</v>
      </c>
      <c r="U1124" s="12">
        <f t="shared" si="333"/>
        <v>-2</v>
      </c>
      <c r="X1124" s="13" t="str">
        <f>IF(AA1124&gt;0,SQRT(Sum_Sq($AI$2,V_rtHz($AH$2)/(1+1/$A1124),V_rtHz($AH$2*$A1124)/(1+$A1124),$AN$2*$AH$2/(1+1/$A1124),$AM$2*SQRT(Sum_Sq(AA1124,1/($X$2*Y$8*(1+X$1017+AA1124/Z1124))))/SQRT(Sum_Sq($X$2*AA1124*Y$8,1)),                   $AQ$2*SQRT(Sum_Sq($AH$2/(1+1/$A1124)+AA1124*( 1/(X$1017+1+AA1124/Z1124)-1)/(1+($X$2*AA1124*Y$8)^2), (AA1124^2*Y$8*$X$2+1/($X$2*Y$8*(X$1017+1+AA1124/Z1124           )))/(1+($X$2*AA1124*Y$8)^2))),           V_rtHz(Z1124)/($X$2*Y$8*(Z1124*X$1017+Z1124+AA1124)),V_rtHz(AA1124)*SQRT(Sum_Sq(Z1124*Y$8*$X$2*X$1017,1))/($X$2*Y$8*(Z1124*X$1017+Z1124+AA1124))))/SQRT(Sum_Sq(1/(1+$A1124)+$AC$2/$I$2-1/(1+(1+AA1124/Z1124)/X$1017),$X$2/$I$2)),IF(AA1125&lt;0,"A",X1125))</f>
        <v>A</v>
      </c>
      <c r="Z1124" s="13">
        <f t="shared" si="310"/>
        <v>-1</v>
      </c>
      <c r="AA1124" s="12">
        <f t="shared" si="334"/>
        <v>-2</v>
      </c>
      <c r="AC1124" s="13">
        <f>IF(AF1124&gt;0,SQRT(Sum_Sq($AI$2,V_rtHz($AH$2)/(1+1/$A1124),V_rtHz($AH$2*$A1124)/(1+$A1124),$AN$2*$AH$2/(1+1/$A1124),$AM$2*SQRT(Sum_Sq(AF1124,1/($X$2*AD$8*(1+AC$1017+AF1124/AE1124))))/SQRT(Sum_Sq($X$2*AF1124*AD$8,1)),                   $AQ$2*SQRT(Sum_Sq($AH$2/(1+1/$A1124)+AF1124*( 1/(AC$1017+1+AF1124/AE1124)-1)/(1+($X$2*AF1124*AD$8)^2), (AF1124^2*AD$8*$X$2+1/($X$2*AD$8*(AC$1017+1+AF1124/AE1124           )))/(1+($X$2*AF1124*AD$8)^2))),           V_rtHz(AE1124)/($X$2*AD$8*(AE1124*AC$1017+AE1124+AF1124)),V_rtHz(AF1124)*SQRT(Sum_Sq(AE1124*AD$8*$X$2*AC$1017,1))/($X$2*AD$8*(AE1124*AC$1017+AE1124+AF1124))))/SQRT(Sum_Sq(1/(1+$A1124)+$AC$2/$I$2-1/(1+(1+AF1124/AE1124)/AC$1017),$X$2/$I$2)),IF(AF1125&lt;0,"A",AC1125))</f>
        <v>6.8836652565532303E-6</v>
      </c>
      <c r="AE1124" s="13">
        <f t="shared" si="311"/>
        <v>19398.020233912201</v>
      </c>
      <c r="AF1124" s="12">
        <f t="shared" si="335"/>
        <v>160420.53960982073</v>
      </c>
      <c r="AG1124" s="13"/>
      <c r="AH1124" s="13">
        <f>IF(AK1124&gt;0,SQRT(Sum_Sq($AI$2,V_rtHz($AH$2)/(1+1/$A1124),V_rtHz($AH$2*$A1124)/(1+$A1124),$AN$2*$AH$2/(1+1/$A1124),$AM$2*SQRT(Sum_Sq(AK1124,1/($X$2*AI$8*(1+AH$1017+AK1124/AJ1124))))/SQRT(Sum_Sq($X$2*AK1124*AI$8,1)),                   $AQ$2*SQRT(Sum_Sq($AH$2/(1+1/$A1124)+AK1124*( 1/(AH$1017+1+AK1124/AJ1124)-1)/(1+($X$2*AK1124*AI$8)^2), (AK1124^2*AI$8*$X$2+1/($X$2*AI$8*(AH$1017+1+AK1124/AJ1124           )))/(1+($X$2*AK1124*AI$8)^2))),           V_rtHz(AJ1124)/($X$2*AI$8*(AJ1124*AH$1017+AJ1124+AK1124)),V_rtHz(AK1124)*SQRT(Sum_Sq(AJ1124*AI$8*$X$2*AH$1017,1))/($X$2*AI$8*(AJ1124*AH$1017+AJ1124+AK1124))))/SQRT(Sum_Sq(1/(1+$A1124)+$AC$2/$I$2-1/(1+(1+AK1124/AJ1124)/AH$1017),$X$2/$I$2)),IF(AK1125&lt;0,"A",AH1125))</f>
        <v>1.1601181294022647E-5</v>
      </c>
      <c r="AI1124" s="13"/>
      <c r="AJ1124" s="13">
        <f t="shared" si="312"/>
        <v>17875.83435548914</v>
      </c>
      <c r="AK1124" s="12">
        <f t="shared" si="336"/>
        <v>550492.05983332254</v>
      </c>
      <c r="AM1124" s="13">
        <f>IF(AP1124&gt;0,SQRT(Sum_Sq($AI$2,V_rtHz($AH$2)/(1+1/$A1124),V_rtHz($AH$2*$A1124)/(1+$A1124),$AN$2*$AH$2/(1+1/$A1124),$AM$2*SQRT(Sum_Sq(AP1124,1/($X$2*AN$8*(1+AM$1017+AP1124/AO1124))))/SQRT(Sum_Sq($X$2*AP1124*AN$8,1)),                   $AQ$2*SQRT(Sum_Sq($AH$2/(1+1/$A1124)+AP1124*( 1/(AM$1017+1+AP1124/AO1124)-1)/(1+($X$2*AP1124*AN$8)^2), (AP1124^2*AN$8*$X$2+1/($X$2*AN$8*(AM$1017+1+AP1124/AO1124           )))/(1+($X$2*AP1124*AN$8)^2))),           V_rtHz(AO1124)/($X$2*AN$8*(AO1124*AM$1017+AO1124+AP1124)),V_rtHz(AP1124)*SQRT(Sum_Sq(AO1124*AN$8*$X$2*AM$1017,1))/($X$2*AN$8*(AO1124*AM$1017+AO1124+AP1124))))/SQRT(Sum_Sq(1/(1+$A1124)+$AC$2/$I$2-1/(1+(1+AP1124/AO1124)/AM$1017),$X$2/$I$2)),IF(AP1125&lt;0,"A",AM1125))</f>
        <v>2.0329474944984377E-5</v>
      </c>
      <c r="AO1124" s="13">
        <f t="shared" si="313"/>
        <v>17485.848895392661</v>
      </c>
      <c r="AP1124" s="12">
        <f t="shared" si="337"/>
        <v>1779633.8581573551</v>
      </c>
      <c r="AR1124" s="13">
        <f t="shared" si="314"/>
        <v>69887291.180198371</v>
      </c>
      <c r="AS1124" s="13">
        <f t="shared" si="315"/>
        <v>-1.3198319677263513E-5</v>
      </c>
      <c r="AV1124" s="13"/>
      <c r="AW1124" s="13">
        <f t="shared" si="316"/>
        <v>39300511.936236553</v>
      </c>
      <c r="AX1124" s="13">
        <f t="shared" si="317"/>
        <v>-4.1742055127480801E-5</v>
      </c>
      <c r="AZ1124" s="13"/>
      <c r="BA1124" s="13"/>
      <c r="BB1124" s="13">
        <f t="shared" si="318"/>
        <v>22100301.962882396</v>
      </c>
      <c r="BC1124" s="13">
        <f t="shared" si="319"/>
        <v>-1.3205303308552163E-4</v>
      </c>
      <c r="BD1124" s="13"/>
      <c r="BE1124" s="13"/>
      <c r="BG1124" s="13">
        <f t="shared" si="320"/>
        <v>12427913.092914158</v>
      </c>
      <c r="BH1124" s="13">
        <f t="shared" si="321"/>
        <v>-4.1811989218599598E-4</v>
      </c>
      <c r="BI1124" s="13"/>
      <c r="BL1124" s="13">
        <f t="shared" si="322"/>
        <v>6988729.1180198397</v>
      </c>
      <c r="BM1124" s="13">
        <f t="shared" si="323"/>
        <v>-1.3275548261302769E-3</v>
      </c>
      <c r="BP1124" s="13"/>
      <c r="BQ1124" s="13">
        <f t="shared" si="324"/>
        <v>99.633300000000006</v>
      </c>
      <c r="BR1124" s="13">
        <f t="shared" si="325"/>
        <v>108.99</v>
      </c>
      <c r="BT1124" s="13"/>
      <c r="BU1124" s="13"/>
      <c r="BV1124" s="13">
        <f t="shared" si="326"/>
        <v>31.50681587988543</v>
      </c>
      <c r="BW1124" s="13">
        <f t="shared" si="327"/>
        <v>344.65664218175141</v>
      </c>
      <c r="CA1124" s="13">
        <f t="shared" si="328"/>
        <v>9.9633299999999991</v>
      </c>
      <c r="CB1124" s="13">
        <f t="shared" si="329"/>
        <v>1089.9000000000001</v>
      </c>
    </row>
    <row r="1125" spans="1:80" x14ac:dyDescent="0.3">
      <c r="A1125" s="13">
        <f t="shared" si="305"/>
        <v>4.6344691973628803E-5</v>
      </c>
      <c r="C1125" s="13" t="str">
        <f>IF(F1125&gt;0,SQRT(Sum_Sq($AI$2,V_rtHz($AH$2)/(1+1/$A1125),V_rtHz($AH$2*$A1125)/(1+$A1125),$AN$2*$AH$2/(1+1/$A1125),$AM$2*SQRT(Sum_Sq(F1125,1/($X$2*D$8*(1+C$1017+F1125/E1125))))/SQRT(Sum_Sq($X$2*F1125*D$8,1)),                   $AQ$2*SQRT(Sum_Sq($AH$2/(1+1/$A1125)+F1125*( 1/(C$1017+1+F1125/E1125)-1)/(1+($X$2*F1125*D$8)^2), (F1125^2*D$8*$X$2+1/($X$2*D$8*(C$1017+1+F1125/E1125           )))/(1+($X$2*F1125*D$8)^2))),           V_rtHz(E1125)/($X$2*D$8*(E1125*C$1017+E1125+F1125)),V_rtHz(F1125)*SQRT(Sum_Sq(E1125*D$8*$X$2*C$1017,1))/($X$2*D$8*(E1125*C$1017+E1125+F1125))))/SQRT(Sum_Sq(1/(1+$A1125)+$AC$2/$I$2-1/(1+(1+F1125/E1125)/C$1017),$X$2/$I$2)),IF(F1126&lt;0,"A",C1126))</f>
        <v>A</v>
      </c>
      <c r="E1125" s="13">
        <f t="shared" si="306"/>
        <v>-1</v>
      </c>
      <c r="F1125" s="12">
        <f t="shared" si="330"/>
        <v>-2</v>
      </c>
      <c r="H1125" s="13" t="str">
        <f>IF(K1125&gt;0,SQRT(Sum_Sq($AI$2,V_rtHz($AH$2)/(1+1/$A1125),V_rtHz($AH$2*$A1125)/(1+$A1125),$AN$2*$AH$2/(1+1/$A1125),$AM$2*SQRT(Sum_Sq(K1125,1/($X$2*I$8*(1+H$1017+K1125/J1125))))/SQRT(Sum_Sq($X$2*K1125*I$8,1)),                   $AQ$2*SQRT(Sum_Sq($AH$2/(1+1/$A1125)+K1125*( 1/(H$1017+1+K1125/J1125)-1)/(1+($X$2*K1125*I$8)^2), (K1125^2*I$8*$X$2+1/($X$2*I$8*(H$1017+1+K1125/J1125           )))/(1+($X$2*K1125*I$8)^2))),           V_rtHz(J1125)/($X$2*I$8*(J1125*H$1017+J1125+K1125)),V_rtHz(K1125)*SQRT(Sum_Sq(J1125*I$8*$X$2*H$1017,1))/($X$2*I$8*(J1125*H$1017+J1125+K1125))))/SQRT(Sum_Sq(1/(1+$A1125)+$AC$2/$I$2-1/(1+(1+K1125/J1125)/H$1017),$X$2/$I$2)),IF(K1126&lt;0,"A",H1126))</f>
        <v>A</v>
      </c>
      <c r="J1125" s="13">
        <f t="shared" si="307"/>
        <v>-1</v>
      </c>
      <c r="K1125" s="12">
        <f t="shared" si="331"/>
        <v>-2</v>
      </c>
      <c r="M1125" s="13" t="str">
        <f>IF(P1125&gt;0,SQRT(Sum_Sq($AI$2,V_rtHz($AH$2)/(1+1/$A1125),V_rtHz($AH$2*$A1125)/(1+$A1125),$AN$2*$AH$2/(1+1/$A1125),$AM$2*SQRT(Sum_Sq(P1125,1/($X$2*N$8*(1+M$1017+P1125/O1125))))/SQRT(Sum_Sq($X$2*P1125*N$8,1)),                   $AQ$2*SQRT(Sum_Sq($AH$2/(1+1/$A1125)+P1125*( 1/(M$1017+1+P1125/O1125)-1)/(1+($X$2*P1125*N$8)^2), (P1125^2*N$8*$X$2+1/($X$2*N$8*(M$1017+1+P1125/O1125           )))/(1+($X$2*P1125*N$8)^2))),           V_rtHz(O1125)/($X$2*N$8*(O1125*M$1017+O1125+P1125)),V_rtHz(P1125)*SQRT(Sum_Sq(O1125*N$8*$X$2*M$1017,1))/($X$2*N$8*(O1125*M$1017+O1125+P1125))))/SQRT(Sum_Sq(1/(1+$A1125)+$AC$2/$I$2-1/(1+(1+P1125/O1125)/M$1017),$X$2/$I$2)),IF(P1126&lt;0,"A",M1126))</f>
        <v>A</v>
      </c>
      <c r="O1125" s="13">
        <f t="shared" si="308"/>
        <v>-1</v>
      </c>
      <c r="P1125" s="12">
        <f t="shared" si="332"/>
        <v>-2</v>
      </c>
      <c r="R1125" s="13" t="str">
        <f>IF(U1125&gt;0,SQRT(Sum_Sq($AI$2,V_rtHz($AH$2)/(1+1/$A1125),V_rtHz($AH$2*$A1125)/(1+$A1125),$AN$2*$AH$2/(1+1/$A1125),$AM$2*SQRT(Sum_Sq(U1125,1/($X$2*S$8*(1+R$1017+U1125/T1125))))/SQRT(Sum_Sq($X$2*U1125*S$8,1)),                   $AQ$2*SQRT(Sum_Sq($AH$2/(1+1/$A1125)+U1125*( 1/(R$1017+1+U1125/T1125)-1)/(1+($X$2*U1125*S$8)^2), (U1125^2*S$8*$X$2+1/($X$2*S$8*(R$1017+1+U1125/T1125           )))/(1+($X$2*U1125*S$8)^2))),           V_rtHz(T1125)/($X$2*S$8*(T1125*R$1017+T1125+U1125)),V_rtHz(U1125)*SQRT(Sum_Sq(T1125*S$8*$X$2*R$1017,1))/($X$2*S$8*(T1125*R$1017+T1125+U1125))))/SQRT(Sum_Sq(1/(1+$A1125)+$AC$2/$I$2-1/(1+(1+U1125/T1125)/R$1017),$X$2/$I$2)),IF(U1126&lt;0,"A",R1126))</f>
        <v>A</v>
      </c>
      <c r="T1125" s="13">
        <f t="shared" si="309"/>
        <v>-1</v>
      </c>
      <c r="U1125" s="12">
        <f t="shared" si="333"/>
        <v>-2</v>
      </c>
      <c r="X1125" s="13" t="str">
        <f>IF(AA1125&gt;0,SQRT(Sum_Sq($AI$2,V_rtHz($AH$2)/(1+1/$A1125),V_rtHz($AH$2*$A1125)/(1+$A1125),$AN$2*$AH$2/(1+1/$A1125),$AM$2*SQRT(Sum_Sq(AA1125,1/($X$2*Y$8*(1+X$1017+AA1125/Z1125))))/SQRT(Sum_Sq($X$2*AA1125*Y$8,1)),                   $AQ$2*SQRT(Sum_Sq($AH$2/(1+1/$A1125)+AA1125*( 1/(X$1017+1+AA1125/Z1125)-1)/(1+($X$2*AA1125*Y$8)^2), (AA1125^2*Y$8*$X$2+1/($X$2*Y$8*(X$1017+1+AA1125/Z1125           )))/(1+($X$2*AA1125*Y$8)^2))),           V_rtHz(Z1125)/($X$2*Y$8*(Z1125*X$1017+Z1125+AA1125)),V_rtHz(AA1125)*SQRT(Sum_Sq(Z1125*Y$8*$X$2*X$1017,1))/($X$2*Y$8*(Z1125*X$1017+Z1125+AA1125))))/SQRT(Sum_Sq(1/(1+$A1125)+$AC$2/$I$2-1/(1+(1+AA1125/Z1125)/X$1017),$X$2/$I$2)),IF(AA1126&lt;0,"A",X1126))</f>
        <v>A</v>
      </c>
      <c r="Z1125" s="13">
        <f t="shared" si="310"/>
        <v>-1</v>
      </c>
      <c r="AA1125" s="12">
        <f t="shared" si="334"/>
        <v>-2</v>
      </c>
      <c r="AC1125" s="13">
        <f>IF(AF1125&gt;0,SQRT(Sum_Sq($AI$2,V_rtHz($AH$2)/(1+1/$A1125),V_rtHz($AH$2*$A1125)/(1+$A1125),$AN$2*$AH$2/(1+1/$A1125),$AM$2*SQRT(Sum_Sq(AF1125,1/($X$2*AD$8*(1+AC$1017+AF1125/AE1125))))/SQRT(Sum_Sq($X$2*AF1125*AD$8,1)),                   $AQ$2*SQRT(Sum_Sq($AH$2/(1+1/$A1125)+AF1125*( 1/(AC$1017+1+AF1125/AE1125)-1)/(1+($X$2*AF1125*AD$8)^2), (AF1125^2*AD$8*$X$2+1/($X$2*AD$8*(AC$1017+1+AF1125/AE1125           )))/(1+($X$2*AF1125*AD$8)^2))),           V_rtHz(AE1125)/($X$2*AD$8*(AE1125*AC$1017+AE1125+AF1125)),V_rtHz(AF1125)*SQRT(Sum_Sq(AE1125*AD$8*$X$2*AC$1017,1))/($X$2*AD$8*(AE1125*AC$1017+AE1125+AF1125))))/SQRT(Sum_Sq(1/(1+$A1125)+$AC$2/$I$2-1/(1+(1+AF1125/AE1125)/AC$1017),$X$2/$I$2)),IF(AF1126&lt;0,"A",AC1126))</f>
        <v>6.8832991758187301E-6</v>
      </c>
      <c r="AE1125" s="13">
        <f t="shared" si="311"/>
        <v>19395.967334011413</v>
      </c>
      <c r="AF1125" s="12">
        <f t="shared" si="335"/>
        <v>160437.51877379735</v>
      </c>
      <c r="AG1125" s="13"/>
      <c r="AH1125" s="13">
        <f>IF(AK1125&gt;0,SQRT(Sum_Sq($AI$2,V_rtHz($AH$2)/(1+1/$A1125),V_rtHz($AH$2*$A1125)/(1+$A1125),$AN$2*$AH$2/(1+1/$A1125),$AM$2*SQRT(Sum_Sq(AK1125,1/($X$2*AI$8*(1+AH$1017+AK1125/AJ1125))))/SQRT(Sum_Sq($X$2*AK1125*AI$8,1)),                   $AQ$2*SQRT(Sum_Sq($AH$2/(1+1/$A1125)+AK1125*( 1/(AH$1017+1+AK1125/AJ1125)-1)/(1+($X$2*AK1125*AI$8)^2), (AK1125^2*AI$8*$X$2+1/($X$2*AI$8*(AH$1017+1+AK1125/AJ1125           )))/(1+($X$2*AK1125*AI$8)^2))),           V_rtHz(AJ1125)/($X$2*AI$8*(AJ1125*AH$1017+AJ1125+AK1125)),V_rtHz(AK1125)*SQRT(Sum_Sq(AJ1125*AI$8*$X$2*AH$1017,1))/($X$2*AI$8*(AJ1125*AH$1017+AJ1125+AK1125))))/SQRT(Sum_Sq(1/(1+$A1125)+$AC$2/$I$2-1/(1+(1+AK1125/AJ1125)/AH$1017),$X$2/$I$2)),IF(AK1126&lt;0,"A",AH1126))</f>
        <v>1.1600719077246345E-5</v>
      </c>
      <c r="AI1125" s="13"/>
      <c r="AJ1125" s="13">
        <f t="shared" si="312"/>
        <v>17874.372040324986</v>
      </c>
      <c r="AK1125" s="12">
        <f t="shared" si="336"/>
        <v>550537.09598256601</v>
      </c>
      <c r="AM1125" s="13">
        <f>IF(AP1125&gt;0,SQRT(Sum_Sq($AI$2,V_rtHz($AH$2)/(1+1/$A1125),V_rtHz($AH$2*$A1125)/(1+$A1125),$AN$2*$AH$2/(1+1/$A1125),$AM$2*SQRT(Sum_Sq(AP1125,1/($X$2*AN$8*(1+AM$1017+AP1125/AO1125))))/SQRT(Sum_Sq($X$2*AP1125*AN$8,1)),                   $AQ$2*SQRT(Sum_Sq($AH$2/(1+1/$A1125)+AP1125*( 1/(AM$1017+1+AP1125/AO1125)-1)/(1+($X$2*AP1125*AN$8)^2), (AP1125^2*AN$8*$X$2+1/($X$2*AN$8*(AM$1017+1+AP1125/AO1125           )))/(1+($X$2*AP1125*AN$8)^2))),           V_rtHz(AO1125)/($X$2*AN$8*(AO1125*AM$1017+AO1125+AP1125)),V_rtHz(AP1125)*SQRT(Sum_Sq(AO1125*AN$8*$X$2*AM$1017,1))/($X$2*AN$8*(AO1125*AM$1017+AO1125+AP1125))))/SQRT(Sum_Sq(1/(1+$A1125)+$AC$2/$I$2-1/(1+(1+AP1125/AO1125)/AM$1017),$X$2/$I$2)),IF(AP1126&lt;0,"A",AM1126))</f>
        <v>2.0328724561456988E-5</v>
      </c>
      <c r="AO1125" s="13">
        <f t="shared" si="313"/>
        <v>17484.510990072064</v>
      </c>
      <c r="AP1125" s="12">
        <f t="shared" si="337"/>
        <v>1779770.034777273</v>
      </c>
      <c r="AR1125" s="13">
        <f t="shared" si="314"/>
        <v>69887291.180198371</v>
      </c>
      <c r="AS1125" s="13">
        <f t="shared" si="315"/>
        <v>-1.319833046622898E-5</v>
      </c>
      <c r="AV1125" s="13"/>
      <c r="AW1125" s="13">
        <f t="shared" si="316"/>
        <v>39300511.936236553</v>
      </c>
      <c r="AX1125" s="13">
        <f t="shared" si="317"/>
        <v>-4.1742163044747958E-5</v>
      </c>
      <c r="AZ1125" s="13"/>
      <c r="BA1125" s="13"/>
      <c r="BB1125" s="13">
        <f t="shared" si="318"/>
        <v>22100301.962882396</v>
      </c>
      <c r="BC1125" s="13">
        <f t="shared" si="319"/>
        <v>-1.3205411313207469E-4</v>
      </c>
      <c r="BD1125" s="13"/>
      <c r="BE1125" s="13"/>
      <c r="BG1125" s="13">
        <f t="shared" si="320"/>
        <v>12427913.092914158</v>
      </c>
      <c r="BH1125" s="13">
        <f t="shared" si="321"/>
        <v>-4.1813072035605639E-4</v>
      </c>
      <c r="BI1125" s="13"/>
      <c r="BL1125" s="13">
        <f t="shared" si="322"/>
        <v>6988729.1180198397</v>
      </c>
      <c r="BM1125" s="13">
        <f t="shared" si="323"/>
        <v>-1.3276639909756216E-3</v>
      </c>
      <c r="BP1125" s="13"/>
      <c r="BQ1125" s="13">
        <f t="shared" si="324"/>
        <v>99.633300000000006</v>
      </c>
      <c r="BR1125" s="13">
        <f t="shared" si="325"/>
        <v>108.98999999999998</v>
      </c>
      <c r="BT1125" s="13"/>
      <c r="BU1125" s="13"/>
      <c r="BV1125" s="13">
        <f t="shared" si="326"/>
        <v>31.50681587988543</v>
      </c>
      <c r="BW1125" s="13">
        <f t="shared" si="327"/>
        <v>344.65664218175152</v>
      </c>
      <c r="CA1125" s="13">
        <f t="shared" si="328"/>
        <v>9.9633299999999974</v>
      </c>
      <c r="CB1125" s="13">
        <f t="shared" si="329"/>
        <v>1089.9000000000001</v>
      </c>
    </row>
    <row r="1126" spans="1:80" x14ac:dyDescent="0.3">
      <c r="A1126" s="13">
        <f t="shared" si="305"/>
        <v>4.6989410860521535E-5</v>
      </c>
      <c r="C1126" s="13" t="str">
        <f>IF(F1126&gt;0,SQRT(Sum_Sq($AI$2,V_rtHz($AH$2)/(1+1/$A1126),V_rtHz($AH$2*$A1126)/(1+$A1126),$AN$2*$AH$2/(1+1/$A1126),$AM$2*SQRT(Sum_Sq(F1126,1/($X$2*D$8*(1+C$1017+F1126/E1126))))/SQRT(Sum_Sq($X$2*F1126*D$8,1)),                   $AQ$2*SQRT(Sum_Sq($AH$2/(1+1/$A1126)+F1126*( 1/(C$1017+1+F1126/E1126)-1)/(1+($X$2*F1126*D$8)^2), (F1126^2*D$8*$X$2+1/($X$2*D$8*(C$1017+1+F1126/E1126           )))/(1+($X$2*F1126*D$8)^2))),           V_rtHz(E1126)/($X$2*D$8*(E1126*C$1017+E1126+F1126)),V_rtHz(F1126)*SQRT(Sum_Sq(E1126*D$8*$X$2*C$1017,1))/($X$2*D$8*(E1126*C$1017+E1126+F1126))))/SQRT(Sum_Sq(1/(1+$A1126)+$AC$2/$I$2-1/(1+(1+F1126/E1126)/C$1017),$X$2/$I$2)),IF(F1127&lt;0,"A",C1127))</f>
        <v>A</v>
      </c>
      <c r="E1126" s="13">
        <f t="shared" si="306"/>
        <v>-1</v>
      </c>
      <c r="F1126" s="12">
        <f t="shared" si="330"/>
        <v>-2</v>
      </c>
      <c r="H1126" s="13" t="str">
        <f>IF(K1126&gt;0,SQRT(Sum_Sq($AI$2,V_rtHz($AH$2)/(1+1/$A1126),V_rtHz($AH$2*$A1126)/(1+$A1126),$AN$2*$AH$2/(1+1/$A1126),$AM$2*SQRT(Sum_Sq(K1126,1/($X$2*I$8*(1+H$1017+K1126/J1126))))/SQRT(Sum_Sq($X$2*K1126*I$8,1)),                   $AQ$2*SQRT(Sum_Sq($AH$2/(1+1/$A1126)+K1126*( 1/(H$1017+1+K1126/J1126)-1)/(1+($X$2*K1126*I$8)^2), (K1126^2*I$8*$X$2+1/($X$2*I$8*(H$1017+1+K1126/J1126           )))/(1+($X$2*K1126*I$8)^2))),           V_rtHz(J1126)/($X$2*I$8*(J1126*H$1017+J1126+K1126)),V_rtHz(K1126)*SQRT(Sum_Sq(J1126*I$8*$X$2*H$1017,1))/($X$2*I$8*(J1126*H$1017+J1126+K1126))))/SQRT(Sum_Sq(1/(1+$A1126)+$AC$2/$I$2-1/(1+(1+K1126/J1126)/H$1017),$X$2/$I$2)),IF(K1127&lt;0,"A",H1127))</f>
        <v>A</v>
      </c>
      <c r="J1126" s="13">
        <f t="shared" si="307"/>
        <v>-1</v>
      </c>
      <c r="K1126" s="12">
        <f t="shared" si="331"/>
        <v>-2</v>
      </c>
      <c r="M1126" s="13" t="str">
        <f>IF(P1126&gt;0,SQRT(Sum_Sq($AI$2,V_rtHz($AH$2)/(1+1/$A1126),V_rtHz($AH$2*$A1126)/(1+$A1126),$AN$2*$AH$2/(1+1/$A1126),$AM$2*SQRT(Sum_Sq(P1126,1/($X$2*N$8*(1+M$1017+P1126/O1126))))/SQRT(Sum_Sq($X$2*P1126*N$8,1)),                   $AQ$2*SQRT(Sum_Sq($AH$2/(1+1/$A1126)+P1126*( 1/(M$1017+1+P1126/O1126)-1)/(1+($X$2*P1126*N$8)^2), (P1126^2*N$8*$X$2+1/($X$2*N$8*(M$1017+1+P1126/O1126           )))/(1+($X$2*P1126*N$8)^2))),           V_rtHz(O1126)/($X$2*N$8*(O1126*M$1017+O1126+P1126)),V_rtHz(P1126)*SQRT(Sum_Sq(O1126*N$8*$X$2*M$1017,1))/($X$2*N$8*(O1126*M$1017+O1126+P1126))))/SQRT(Sum_Sq(1/(1+$A1126)+$AC$2/$I$2-1/(1+(1+P1126/O1126)/M$1017),$X$2/$I$2)),IF(P1127&lt;0,"A",M1127))</f>
        <v>A</v>
      </c>
      <c r="O1126" s="13">
        <f t="shared" si="308"/>
        <v>-1</v>
      </c>
      <c r="P1126" s="12">
        <f t="shared" si="332"/>
        <v>-2</v>
      </c>
      <c r="R1126" s="13" t="str">
        <f>IF(U1126&gt;0,SQRT(Sum_Sq($AI$2,V_rtHz($AH$2)/(1+1/$A1126),V_rtHz($AH$2*$A1126)/(1+$A1126),$AN$2*$AH$2/(1+1/$A1126),$AM$2*SQRT(Sum_Sq(U1126,1/($X$2*S$8*(1+R$1017+U1126/T1126))))/SQRT(Sum_Sq($X$2*U1126*S$8,1)),                   $AQ$2*SQRT(Sum_Sq($AH$2/(1+1/$A1126)+U1126*( 1/(R$1017+1+U1126/T1126)-1)/(1+($X$2*U1126*S$8)^2), (U1126^2*S$8*$X$2+1/($X$2*S$8*(R$1017+1+U1126/T1126           )))/(1+($X$2*U1126*S$8)^2))),           V_rtHz(T1126)/($X$2*S$8*(T1126*R$1017+T1126+U1126)),V_rtHz(U1126)*SQRT(Sum_Sq(T1126*S$8*$X$2*R$1017,1))/($X$2*S$8*(T1126*R$1017+T1126+U1126))))/SQRT(Sum_Sq(1/(1+$A1126)+$AC$2/$I$2-1/(1+(1+U1126/T1126)/R$1017),$X$2/$I$2)),IF(U1127&lt;0,"A",R1127))</f>
        <v>A</v>
      </c>
      <c r="T1126" s="13">
        <f t="shared" si="309"/>
        <v>-1</v>
      </c>
      <c r="U1126" s="12">
        <f t="shared" si="333"/>
        <v>-2</v>
      </c>
      <c r="X1126" s="13" t="str">
        <f>IF(AA1126&gt;0,SQRT(Sum_Sq($AI$2,V_rtHz($AH$2)/(1+1/$A1126),V_rtHz($AH$2*$A1126)/(1+$A1126),$AN$2*$AH$2/(1+1/$A1126),$AM$2*SQRT(Sum_Sq(AA1126,1/($X$2*Y$8*(1+X$1017+AA1126/Z1126))))/SQRT(Sum_Sq($X$2*AA1126*Y$8,1)),                   $AQ$2*SQRT(Sum_Sq($AH$2/(1+1/$A1126)+AA1126*( 1/(X$1017+1+AA1126/Z1126)-1)/(1+($X$2*AA1126*Y$8)^2), (AA1126^2*Y$8*$X$2+1/($X$2*Y$8*(X$1017+1+AA1126/Z1126           )))/(1+($X$2*AA1126*Y$8)^2))),           V_rtHz(Z1126)/($X$2*Y$8*(Z1126*X$1017+Z1126+AA1126)),V_rtHz(AA1126)*SQRT(Sum_Sq(Z1126*Y$8*$X$2*X$1017,1))/($X$2*Y$8*(Z1126*X$1017+Z1126+AA1126))))/SQRT(Sum_Sq(1/(1+$A1126)+$AC$2/$I$2-1/(1+(1+AA1126/Z1126)/X$1017),$X$2/$I$2)),IF(AA1127&lt;0,"A",X1127))</f>
        <v>A</v>
      </c>
      <c r="Z1126" s="13">
        <f t="shared" si="310"/>
        <v>-1</v>
      </c>
      <c r="AA1126" s="12">
        <f t="shared" si="334"/>
        <v>-2</v>
      </c>
      <c r="AC1126" s="13">
        <f>IF(AF1126&gt;0,SQRT(Sum_Sq($AI$2,V_rtHz($AH$2)/(1+1/$A1126),V_rtHz($AH$2*$A1126)/(1+$A1126),$AN$2*$AH$2/(1+1/$A1126),$AM$2*SQRT(Sum_Sq(AF1126,1/($X$2*AD$8*(1+AC$1017+AF1126/AE1126))))/SQRT(Sum_Sq($X$2*AF1126*AD$8,1)),                   $AQ$2*SQRT(Sum_Sq($AH$2/(1+1/$A1126)+AF1126*( 1/(AC$1017+1+AF1126/AE1126)-1)/(1+($X$2*AF1126*AD$8)^2), (AF1126^2*AD$8*$X$2+1/($X$2*AD$8*(AC$1017+1+AF1126/AE1126           )))/(1+($X$2*AF1126*AD$8)^2))),           V_rtHz(AE1126)/($X$2*AD$8*(AE1126*AC$1017+AE1126+AF1126)),V_rtHz(AF1126)*SQRT(Sum_Sq(AE1126*AD$8*$X$2*AC$1017,1))/($X$2*AD$8*(AE1126*AC$1017+AE1126+AF1126))))/SQRT(Sum_Sq(1/(1+$A1126)+$AC$2/$I$2-1/(1+(1+AF1126/AE1126)/AC$1017),$X$2/$I$2)),IF(AF1127&lt;0,"A",AC1127))</f>
        <v>6.8829281547721206E-6</v>
      </c>
      <c r="AE1126" s="13">
        <f t="shared" si="311"/>
        <v>19393.886819469597</v>
      </c>
      <c r="AF1126" s="12">
        <f t="shared" si="335"/>
        <v>160454.73000092109</v>
      </c>
      <c r="AG1126" s="13"/>
      <c r="AH1126" s="13">
        <f>IF(AK1126&gt;0,SQRT(Sum_Sq($AI$2,V_rtHz($AH$2)/(1+1/$A1126),V_rtHz($AH$2*$A1126)/(1+$A1126),$AN$2*$AH$2/(1+1/$A1126),$AM$2*SQRT(Sum_Sq(AK1126,1/($X$2*AI$8*(1+AH$1017+AK1126/AJ1126))))/SQRT(Sum_Sq($X$2*AK1126*AI$8,1)),                   $AQ$2*SQRT(Sum_Sq($AH$2/(1+1/$A1126)+AK1126*( 1/(AH$1017+1+AK1126/AJ1126)-1)/(1+($X$2*AK1126*AI$8)^2), (AK1126^2*AI$8*$X$2+1/($X$2*AI$8*(AH$1017+1+AK1126/AJ1126           )))/(1+($X$2*AK1126*AI$8)^2))),           V_rtHz(AJ1126)/($X$2*AI$8*(AJ1126*AH$1017+AJ1126+AK1126)),V_rtHz(AK1126)*SQRT(Sum_Sq(AJ1126*AI$8*$X$2*AH$1017,1))/($X$2*AI$8*(AJ1126*AH$1017+AJ1126+AK1126))))/SQRT(Sum_Sq(1/(1+$A1126)+$AC$2/$I$2-1/(1+(1+AK1126/AJ1126)/AH$1017),$X$2/$I$2)),IF(AK1127&lt;0,"A",AH1127))</f>
        <v>1.1600250570371654E-5</v>
      </c>
      <c r="AI1126" s="13"/>
      <c r="AJ1126" s="13">
        <f t="shared" si="312"/>
        <v>17872.889877421007</v>
      </c>
      <c r="AK1126" s="12">
        <f t="shared" si="336"/>
        <v>550582.75091954193</v>
      </c>
      <c r="AM1126" s="13">
        <f>IF(AP1126&gt;0,SQRT(Sum_Sq($AI$2,V_rtHz($AH$2)/(1+1/$A1126),V_rtHz($AH$2*$A1126)/(1+$A1126),$AN$2*$AH$2/(1+1/$A1126),$AM$2*SQRT(Sum_Sq(AP1126,1/($X$2*AN$8*(1+AM$1017+AP1126/AO1126))))/SQRT(Sum_Sq($X$2*AP1126*AN$8,1)),                   $AQ$2*SQRT(Sum_Sq($AH$2/(1+1/$A1126)+AP1126*( 1/(AM$1017+1+AP1126/AO1126)-1)/(1+($X$2*AP1126*AN$8)^2), (AP1126^2*AN$8*$X$2+1/($X$2*AN$8*(AM$1017+1+AP1126/AO1126           )))/(1+($X$2*AP1126*AN$8)^2))),           V_rtHz(AO1126)/($X$2*AN$8*(AO1126*AM$1017+AO1126+AP1126)),V_rtHz(AP1126)*SQRT(Sum_Sq(AO1126*AN$8*$X$2*AM$1017,1))/($X$2*AN$8*(AO1126*AM$1017+AO1126+AP1126))))/SQRT(Sum_Sq(1/(1+$A1126)+$AC$2/$I$2-1/(1+(1+AP1126/AO1126)/AM$1017),$X$2/$I$2)),IF(AP1127&lt;0,"A",AM1127))</f>
        <v>2.032796394847046E-5</v>
      </c>
      <c r="AO1126" s="13">
        <f t="shared" si="313"/>
        <v>17483.154891489605</v>
      </c>
      <c r="AP1126" s="12">
        <f t="shared" si="337"/>
        <v>1779908.084439147</v>
      </c>
      <c r="AR1126" s="13">
        <f t="shared" si="314"/>
        <v>69887291.180198371</v>
      </c>
      <c r="AS1126" s="13">
        <f t="shared" si="315"/>
        <v>-1.3198341405301914E-5</v>
      </c>
      <c r="AV1126" s="13"/>
      <c r="AW1126" s="13">
        <f t="shared" si="316"/>
        <v>39300511.936236553</v>
      </c>
      <c r="AX1126" s="13">
        <f t="shared" si="317"/>
        <v>-4.1742272463863545E-5</v>
      </c>
      <c r="AZ1126" s="13"/>
      <c r="BA1126" s="13"/>
      <c r="BB1126" s="13">
        <f t="shared" si="318"/>
        <v>22100301.962882396</v>
      </c>
      <c r="BC1126" s="13">
        <f t="shared" si="319"/>
        <v>-1.320552082216097E-4</v>
      </c>
      <c r="BD1126" s="13"/>
      <c r="BE1126" s="13"/>
      <c r="BG1126" s="13">
        <f t="shared" si="320"/>
        <v>12427913.092914158</v>
      </c>
      <c r="BH1126" s="13">
        <f t="shared" si="321"/>
        <v>-4.1814169973358018E-4</v>
      </c>
      <c r="BI1126" s="13"/>
      <c r="BL1126" s="13">
        <f t="shared" si="322"/>
        <v>6988729.1180198397</v>
      </c>
      <c r="BM1126" s="13">
        <f t="shared" si="323"/>
        <v>-1.3277746927863887E-3</v>
      </c>
      <c r="BP1126" s="13"/>
      <c r="BQ1126" s="13">
        <f t="shared" si="324"/>
        <v>99.633300000000006</v>
      </c>
      <c r="BR1126" s="13">
        <f t="shared" si="325"/>
        <v>108.99</v>
      </c>
      <c r="BT1126" s="13"/>
      <c r="BU1126" s="13"/>
      <c r="BV1126" s="13">
        <f t="shared" si="326"/>
        <v>31.50681587988543</v>
      </c>
      <c r="BW1126" s="13">
        <f t="shared" si="327"/>
        <v>344.65664218175152</v>
      </c>
      <c r="CA1126" s="13">
        <f t="shared" si="328"/>
        <v>9.9633299999999991</v>
      </c>
      <c r="CB1126" s="13">
        <f t="shared" si="329"/>
        <v>1089.9000000000001</v>
      </c>
    </row>
    <row r="1127" spans="1:80" x14ac:dyDescent="0.3">
      <c r="A1127" s="13">
        <f t="shared" si="305"/>
        <v>4.764309868054158E-5</v>
      </c>
      <c r="C1127" s="13" t="str">
        <f>IF(F1127&gt;0,SQRT(Sum_Sq($AI$2,V_rtHz($AH$2)/(1+1/$A1127),V_rtHz($AH$2*$A1127)/(1+$A1127),$AN$2*$AH$2/(1+1/$A1127),$AM$2*SQRT(Sum_Sq(F1127,1/($X$2*D$8*(1+C$1017+F1127/E1127))))/SQRT(Sum_Sq($X$2*F1127*D$8,1)),                   $AQ$2*SQRT(Sum_Sq($AH$2/(1+1/$A1127)+F1127*( 1/(C$1017+1+F1127/E1127)-1)/(1+($X$2*F1127*D$8)^2), (F1127^2*D$8*$X$2+1/($X$2*D$8*(C$1017+1+F1127/E1127           )))/(1+($X$2*F1127*D$8)^2))),           V_rtHz(E1127)/($X$2*D$8*(E1127*C$1017+E1127+F1127)),V_rtHz(F1127)*SQRT(Sum_Sq(E1127*D$8*$X$2*C$1017,1))/($X$2*D$8*(E1127*C$1017+E1127+F1127))))/SQRT(Sum_Sq(1/(1+$A1127)+$AC$2/$I$2-1/(1+(1+F1127/E1127)/C$1017),$X$2/$I$2)),IF(F1128&lt;0,"A",C1128))</f>
        <v>A</v>
      </c>
      <c r="E1127" s="13">
        <f t="shared" si="306"/>
        <v>-1</v>
      </c>
      <c r="F1127" s="12">
        <f t="shared" si="330"/>
        <v>-2</v>
      </c>
      <c r="H1127" s="13" t="str">
        <f>IF(K1127&gt;0,SQRT(Sum_Sq($AI$2,V_rtHz($AH$2)/(1+1/$A1127),V_rtHz($AH$2*$A1127)/(1+$A1127),$AN$2*$AH$2/(1+1/$A1127),$AM$2*SQRT(Sum_Sq(K1127,1/($X$2*I$8*(1+H$1017+K1127/J1127))))/SQRT(Sum_Sq($X$2*K1127*I$8,1)),                   $AQ$2*SQRT(Sum_Sq($AH$2/(1+1/$A1127)+K1127*( 1/(H$1017+1+K1127/J1127)-1)/(1+($X$2*K1127*I$8)^2), (K1127^2*I$8*$X$2+1/($X$2*I$8*(H$1017+1+K1127/J1127           )))/(1+($X$2*K1127*I$8)^2))),           V_rtHz(J1127)/($X$2*I$8*(J1127*H$1017+J1127+K1127)),V_rtHz(K1127)*SQRT(Sum_Sq(J1127*I$8*$X$2*H$1017,1))/($X$2*I$8*(J1127*H$1017+J1127+K1127))))/SQRT(Sum_Sq(1/(1+$A1127)+$AC$2/$I$2-1/(1+(1+K1127/J1127)/H$1017),$X$2/$I$2)),IF(K1128&lt;0,"A",H1128))</f>
        <v>A</v>
      </c>
      <c r="J1127" s="13">
        <f t="shared" si="307"/>
        <v>-1</v>
      </c>
      <c r="K1127" s="12">
        <f t="shared" si="331"/>
        <v>-2</v>
      </c>
      <c r="M1127" s="13" t="str">
        <f>IF(P1127&gt;0,SQRT(Sum_Sq($AI$2,V_rtHz($AH$2)/(1+1/$A1127),V_rtHz($AH$2*$A1127)/(1+$A1127),$AN$2*$AH$2/(1+1/$A1127),$AM$2*SQRT(Sum_Sq(P1127,1/($X$2*N$8*(1+M$1017+P1127/O1127))))/SQRT(Sum_Sq($X$2*P1127*N$8,1)),                   $AQ$2*SQRT(Sum_Sq($AH$2/(1+1/$A1127)+P1127*( 1/(M$1017+1+P1127/O1127)-1)/(1+($X$2*P1127*N$8)^2), (P1127^2*N$8*$X$2+1/($X$2*N$8*(M$1017+1+P1127/O1127           )))/(1+($X$2*P1127*N$8)^2))),           V_rtHz(O1127)/($X$2*N$8*(O1127*M$1017+O1127+P1127)),V_rtHz(P1127)*SQRT(Sum_Sq(O1127*N$8*$X$2*M$1017,1))/($X$2*N$8*(O1127*M$1017+O1127+P1127))))/SQRT(Sum_Sq(1/(1+$A1127)+$AC$2/$I$2-1/(1+(1+P1127/O1127)/M$1017),$X$2/$I$2)),IF(P1128&lt;0,"A",M1128))</f>
        <v>A</v>
      </c>
      <c r="O1127" s="13">
        <f t="shared" si="308"/>
        <v>-1</v>
      </c>
      <c r="P1127" s="12">
        <f t="shared" si="332"/>
        <v>-2</v>
      </c>
      <c r="R1127" s="13" t="str">
        <f>IF(U1127&gt;0,SQRT(Sum_Sq($AI$2,V_rtHz($AH$2)/(1+1/$A1127),V_rtHz($AH$2*$A1127)/(1+$A1127),$AN$2*$AH$2/(1+1/$A1127),$AM$2*SQRT(Sum_Sq(U1127,1/($X$2*S$8*(1+R$1017+U1127/T1127))))/SQRT(Sum_Sq($X$2*U1127*S$8,1)),                   $AQ$2*SQRT(Sum_Sq($AH$2/(1+1/$A1127)+U1127*( 1/(R$1017+1+U1127/T1127)-1)/(1+($X$2*U1127*S$8)^2), (U1127^2*S$8*$X$2+1/($X$2*S$8*(R$1017+1+U1127/T1127           )))/(1+($X$2*U1127*S$8)^2))),           V_rtHz(T1127)/($X$2*S$8*(T1127*R$1017+T1127+U1127)),V_rtHz(U1127)*SQRT(Sum_Sq(T1127*S$8*$X$2*R$1017,1))/($X$2*S$8*(T1127*R$1017+T1127+U1127))))/SQRT(Sum_Sq(1/(1+$A1127)+$AC$2/$I$2-1/(1+(1+U1127/T1127)/R$1017),$X$2/$I$2)),IF(U1128&lt;0,"A",R1128))</f>
        <v>A</v>
      </c>
      <c r="T1127" s="13">
        <f t="shared" si="309"/>
        <v>-1</v>
      </c>
      <c r="U1127" s="12">
        <f t="shared" si="333"/>
        <v>-2</v>
      </c>
      <c r="X1127" s="13" t="str">
        <f>IF(AA1127&gt;0,SQRT(Sum_Sq($AI$2,V_rtHz($AH$2)/(1+1/$A1127),V_rtHz($AH$2*$A1127)/(1+$A1127),$AN$2*$AH$2/(1+1/$A1127),$AM$2*SQRT(Sum_Sq(AA1127,1/($X$2*Y$8*(1+X$1017+AA1127/Z1127))))/SQRT(Sum_Sq($X$2*AA1127*Y$8,1)),                   $AQ$2*SQRT(Sum_Sq($AH$2/(1+1/$A1127)+AA1127*( 1/(X$1017+1+AA1127/Z1127)-1)/(1+($X$2*AA1127*Y$8)^2), (AA1127^2*Y$8*$X$2+1/($X$2*Y$8*(X$1017+1+AA1127/Z1127           )))/(1+($X$2*AA1127*Y$8)^2))),           V_rtHz(Z1127)/($X$2*Y$8*(Z1127*X$1017+Z1127+AA1127)),V_rtHz(AA1127)*SQRT(Sum_Sq(Z1127*Y$8*$X$2*X$1017,1))/($X$2*Y$8*(Z1127*X$1017+Z1127+AA1127))))/SQRT(Sum_Sq(1/(1+$A1127)+$AC$2/$I$2-1/(1+(1+AA1127/Z1127)/X$1017),$X$2/$I$2)),IF(AA1128&lt;0,"A",X1128))</f>
        <v>A</v>
      </c>
      <c r="Z1127" s="13">
        <f t="shared" si="310"/>
        <v>-1</v>
      </c>
      <c r="AA1127" s="12">
        <f t="shared" si="334"/>
        <v>-2</v>
      </c>
      <c r="AC1127" s="13">
        <f>IF(AF1127&gt;0,SQRT(Sum_Sq($AI$2,V_rtHz($AH$2)/(1+1/$A1127),V_rtHz($AH$2*$A1127)/(1+$A1127),$AN$2*$AH$2/(1+1/$A1127),$AM$2*SQRT(Sum_Sq(AF1127,1/($X$2*AD$8*(1+AC$1017+AF1127/AE1127))))/SQRT(Sum_Sq($X$2*AF1127*AD$8,1)),                   $AQ$2*SQRT(Sum_Sq($AH$2/(1+1/$A1127)+AF1127*( 1/(AC$1017+1+AF1127/AE1127)-1)/(1+($X$2*AF1127*AD$8)^2), (AF1127^2*AD$8*$X$2+1/($X$2*AD$8*(AC$1017+1+AF1127/AE1127           )))/(1+($X$2*AF1127*AD$8)^2))),           V_rtHz(AE1127)/($X$2*AD$8*(AE1127*AC$1017+AE1127+AF1127)),V_rtHz(AF1127)*SQRT(Sum_Sq(AE1127*AD$8*$X$2*AC$1017,1))/($X$2*AD$8*(AE1127*AC$1017+AE1127+AF1127))))/SQRT(Sum_Sq(1/(1+$A1127)+$AC$2/$I$2-1/(1+(1+AF1127/AE1127)/AC$1017),$X$2/$I$2)),IF(AF1128&lt;0,"A",AC1128))</f>
        <v>6.8825521288243248E-6</v>
      </c>
      <c r="AE1127" s="13">
        <f t="shared" si="311"/>
        <v>19391.778331725964</v>
      </c>
      <c r="AF1127" s="12">
        <f t="shared" si="335"/>
        <v>160472.17640660019</v>
      </c>
      <c r="AG1127" s="13"/>
      <c r="AH1127" s="13">
        <f>IF(AK1127&gt;0,SQRT(Sum_Sq($AI$2,V_rtHz($AH$2)/(1+1/$A1127),V_rtHz($AH$2*$A1127)/(1+$A1127),$AN$2*$AH$2/(1+1/$A1127),$AM$2*SQRT(Sum_Sq(AK1127,1/($X$2*AI$8*(1+AH$1017+AK1127/AJ1127))))/SQRT(Sum_Sq($X$2*AK1127*AI$8,1)),                   $AQ$2*SQRT(Sum_Sq($AH$2/(1+1/$A1127)+AK1127*( 1/(AH$1017+1+AK1127/AJ1127)-1)/(1+($X$2*AK1127*AI$8)^2), (AK1127^2*AI$8*$X$2+1/($X$2*AI$8*(AH$1017+1+AK1127/AJ1127           )))/(1+($X$2*AK1127*AI$8)^2))),           V_rtHz(AJ1127)/($X$2*AI$8*(AJ1127*AH$1017+AJ1127+AK1127)),V_rtHz(AK1127)*SQRT(Sum_Sq(AJ1127*AI$8*$X$2*AH$1017,1))/($X$2*AI$8*(AJ1127*AH$1017+AJ1127+AK1127))))/SQRT(Sum_Sq(1/(1+$A1127)+$AC$2/$I$2-1/(1+(1+AK1127/AJ1127)/AH$1017),$X$2/$I$2)),IF(AK1128&lt;0,"A",AH1128))</f>
        <v>1.1599775689729348E-5</v>
      </c>
      <c r="AI1127" s="13"/>
      <c r="AJ1127" s="13">
        <f t="shared" si="312"/>
        <v>17871.38760421571</v>
      </c>
      <c r="AK1127" s="12">
        <f t="shared" si="336"/>
        <v>550629.03304000851</v>
      </c>
      <c r="AM1127" s="13">
        <f>IF(AP1127&gt;0,SQRT(Sum_Sq($AI$2,V_rtHz($AH$2)/(1+1/$A1127),V_rtHz($AH$2*$A1127)/(1+$A1127),$AN$2*$AH$2/(1+1/$A1127),$AM$2*SQRT(Sum_Sq(AP1127,1/($X$2*AN$8*(1+AM$1017+AP1127/AO1127))))/SQRT(Sum_Sq($X$2*AP1127*AN$8,1)),                   $AQ$2*SQRT(Sum_Sq($AH$2/(1+1/$A1127)+AP1127*( 1/(AM$1017+1+AP1127/AO1127)-1)/(1+($X$2*AP1127*AN$8)^2), (AP1127^2*AN$8*$X$2+1/($X$2*AN$8*(AM$1017+1+AP1127/AO1127           )))/(1+($X$2*AP1127*AN$8)^2))),           V_rtHz(AO1127)/($X$2*AN$8*(AO1127*AM$1017+AO1127+AP1127)),V_rtHz(AP1127)*SQRT(Sum_Sq(AO1127*AN$8*$X$2*AM$1017,1))/($X$2*AN$8*(AO1127*AM$1017+AO1127+AP1127))))/SQRT(Sum_Sq(1/(1+$A1127)+$AC$2/$I$2-1/(1+(1+AP1127/AO1127)/AM$1017),$X$2/$I$2)),IF(AP1128&lt;0,"A",AM1128))</f>
        <v>2.0327192969464999E-5</v>
      </c>
      <c r="AO1127" s="13">
        <f t="shared" si="313"/>
        <v>17481.780358035398</v>
      </c>
      <c r="AP1127" s="12">
        <f t="shared" si="337"/>
        <v>1780048.0326113221</v>
      </c>
      <c r="AR1127" s="13">
        <f t="shared" si="314"/>
        <v>69887291.180198371</v>
      </c>
      <c r="AS1127" s="13">
        <f t="shared" si="315"/>
        <v>-1.3198352496571027E-5</v>
      </c>
      <c r="AV1127" s="13"/>
      <c r="AW1127" s="13">
        <f t="shared" si="316"/>
        <v>39300511.936236553</v>
      </c>
      <c r="AX1127" s="13">
        <f t="shared" si="317"/>
        <v>-4.1742383405736319E-5</v>
      </c>
      <c r="AZ1127" s="13"/>
      <c r="BA1127" s="13"/>
      <c r="BB1127" s="13">
        <f t="shared" si="318"/>
        <v>22100301.962882396</v>
      </c>
      <c r="BC1127" s="13">
        <f t="shared" si="319"/>
        <v>-1.3205631856390111E-4</v>
      </c>
      <c r="BD1127" s="13"/>
      <c r="BE1127" s="13"/>
      <c r="BG1127" s="13">
        <f t="shared" si="320"/>
        <v>12427913.092914158</v>
      </c>
      <c r="BH1127" s="13">
        <f t="shared" si="321"/>
        <v>-4.1815283243816151E-4</v>
      </c>
      <c r="BI1127" s="13"/>
      <c r="BL1127" s="13">
        <f t="shared" si="322"/>
        <v>6988729.1180198397</v>
      </c>
      <c r="BM1127" s="13">
        <f t="shared" si="323"/>
        <v>-1.3278869534621828E-3</v>
      </c>
      <c r="BP1127" s="13"/>
      <c r="BQ1127" s="13">
        <f t="shared" si="324"/>
        <v>99.633300000000006</v>
      </c>
      <c r="BR1127" s="13">
        <f t="shared" si="325"/>
        <v>108.99</v>
      </c>
      <c r="BT1127" s="13"/>
      <c r="BU1127" s="13"/>
      <c r="BV1127" s="13">
        <f t="shared" si="326"/>
        <v>31.50681587988543</v>
      </c>
      <c r="BW1127" s="13">
        <f t="shared" si="327"/>
        <v>344.65664218175147</v>
      </c>
      <c r="CA1127" s="13">
        <f t="shared" si="328"/>
        <v>9.9633299999999991</v>
      </c>
      <c r="CB1127" s="13">
        <f t="shared" si="329"/>
        <v>1089.8999999999999</v>
      </c>
    </row>
    <row r="1128" spans="1:80" x14ac:dyDescent="0.3">
      <c r="A1128" s="13">
        <f t="shared" si="305"/>
        <v>4.830588020397727E-5</v>
      </c>
      <c r="C1128" s="13" t="str">
        <f>IF(F1128&gt;0,SQRT(Sum_Sq($AI$2,V_rtHz($AH$2)/(1+1/$A1128),V_rtHz($AH$2*$A1128)/(1+$A1128),$AN$2*$AH$2/(1+1/$A1128),$AM$2*SQRT(Sum_Sq(F1128,1/($X$2*D$8*(1+C$1017+F1128/E1128))))/SQRT(Sum_Sq($X$2*F1128*D$8,1)),                   $AQ$2*SQRT(Sum_Sq($AH$2/(1+1/$A1128)+F1128*( 1/(C$1017+1+F1128/E1128)-1)/(1+($X$2*F1128*D$8)^2), (F1128^2*D$8*$X$2+1/($X$2*D$8*(C$1017+1+F1128/E1128           )))/(1+($X$2*F1128*D$8)^2))),           V_rtHz(E1128)/($X$2*D$8*(E1128*C$1017+E1128+F1128)),V_rtHz(F1128)*SQRT(Sum_Sq(E1128*D$8*$X$2*C$1017,1))/($X$2*D$8*(E1128*C$1017+E1128+F1128))))/SQRT(Sum_Sq(1/(1+$A1128)+$AC$2/$I$2-1/(1+(1+F1128/E1128)/C$1017),$X$2/$I$2)),IF(F1129&lt;0,"A",C1129))</f>
        <v>A</v>
      </c>
      <c r="E1128" s="13">
        <f t="shared" si="306"/>
        <v>-1</v>
      </c>
      <c r="F1128" s="12">
        <f t="shared" si="330"/>
        <v>-2</v>
      </c>
      <c r="H1128" s="13" t="str">
        <f>IF(K1128&gt;0,SQRT(Sum_Sq($AI$2,V_rtHz($AH$2)/(1+1/$A1128),V_rtHz($AH$2*$A1128)/(1+$A1128),$AN$2*$AH$2/(1+1/$A1128),$AM$2*SQRT(Sum_Sq(K1128,1/($X$2*I$8*(1+H$1017+K1128/J1128))))/SQRT(Sum_Sq($X$2*K1128*I$8,1)),                   $AQ$2*SQRT(Sum_Sq($AH$2/(1+1/$A1128)+K1128*( 1/(H$1017+1+K1128/J1128)-1)/(1+($X$2*K1128*I$8)^2), (K1128^2*I$8*$X$2+1/($X$2*I$8*(H$1017+1+K1128/J1128           )))/(1+($X$2*K1128*I$8)^2))),           V_rtHz(J1128)/($X$2*I$8*(J1128*H$1017+J1128+K1128)),V_rtHz(K1128)*SQRT(Sum_Sq(J1128*I$8*$X$2*H$1017,1))/($X$2*I$8*(J1128*H$1017+J1128+K1128))))/SQRT(Sum_Sq(1/(1+$A1128)+$AC$2/$I$2-1/(1+(1+K1128/J1128)/H$1017),$X$2/$I$2)),IF(K1129&lt;0,"A",H1129))</f>
        <v>A</v>
      </c>
      <c r="J1128" s="13">
        <f t="shared" si="307"/>
        <v>-1</v>
      </c>
      <c r="K1128" s="12">
        <f t="shared" si="331"/>
        <v>-2</v>
      </c>
      <c r="M1128" s="13" t="str">
        <f>IF(P1128&gt;0,SQRT(Sum_Sq($AI$2,V_rtHz($AH$2)/(1+1/$A1128),V_rtHz($AH$2*$A1128)/(1+$A1128),$AN$2*$AH$2/(1+1/$A1128),$AM$2*SQRT(Sum_Sq(P1128,1/($X$2*N$8*(1+M$1017+P1128/O1128))))/SQRT(Sum_Sq($X$2*P1128*N$8,1)),                   $AQ$2*SQRT(Sum_Sq($AH$2/(1+1/$A1128)+P1128*( 1/(M$1017+1+P1128/O1128)-1)/(1+($X$2*P1128*N$8)^2), (P1128^2*N$8*$X$2+1/($X$2*N$8*(M$1017+1+P1128/O1128           )))/(1+($X$2*P1128*N$8)^2))),           V_rtHz(O1128)/($X$2*N$8*(O1128*M$1017+O1128+P1128)),V_rtHz(P1128)*SQRT(Sum_Sq(O1128*N$8*$X$2*M$1017,1))/($X$2*N$8*(O1128*M$1017+O1128+P1128))))/SQRT(Sum_Sq(1/(1+$A1128)+$AC$2/$I$2-1/(1+(1+P1128/O1128)/M$1017),$X$2/$I$2)),IF(P1129&lt;0,"A",M1129))</f>
        <v>A</v>
      </c>
      <c r="O1128" s="13">
        <f t="shared" si="308"/>
        <v>-1</v>
      </c>
      <c r="P1128" s="12">
        <f t="shared" si="332"/>
        <v>-2</v>
      </c>
      <c r="R1128" s="13" t="str">
        <f>IF(U1128&gt;0,SQRT(Sum_Sq($AI$2,V_rtHz($AH$2)/(1+1/$A1128),V_rtHz($AH$2*$A1128)/(1+$A1128),$AN$2*$AH$2/(1+1/$A1128),$AM$2*SQRT(Sum_Sq(U1128,1/($X$2*S$8*(1+R$1017+U1128/T1128))))/SQRT(Sum_Sq($X$2*U1128*S$8,1)),                   $AQ$2*SQRT(Sum_Sq($AH$2/(1+1/$A1128)+U1128*( 1/(R$1017+1+U1128/T1128)-1)/(1+($X$2*U1128*S$8)^2), (U1128^2*S$8*$X$2+1/($X$2*S$8*(R$1017+1+U1128/T1128           )))/(1+($X$2*U1128*S$8)^2))),           V_rtHz(T1128)/($X$2*S$8*(T1128*R$1017+T1128+U1128)),V_rtHz(U1128)*SQRT(Sum_Sq(T1128*S$8*$X$2*R$1017,1))/($X$2*S$8*(T1128*R$1017+T1128+U1128))))/SQRT(Sum_Sq(1/(1+$A1128)+$AC$2/$I$2-1/(1+(1+U1128/T1128)/R$1017),$X$2/$I$2)),IF(U1129&lt;0,"A",R1129))</f>
        <v>A</v>
      </c>
      <c r="T1128" s="13">
        <f t="shared" si="309"/>
        <v>-1</v>
      </c>
      <c r="U1128" s="12">
        <f t="shared" si="333"/>
        <v>-2</v>
      </c>
      <c r="X1128" s="13" t="str">
        <f>IF(AA1128&gt;0,SQRT(Sum_Sq($AI$2,V_rtHz($AH$2)/(1+1/$A1128),V_rtHz($AH$2*$A1128)/(1+$A1128),$AN$2*$AH$2/(1+1/$A1128),$AM$2*SQRT(Sum_Sq(AA1128,1/($X$2*Y$8*(1+X$1017+AA1128/Z1128))))/SQRT(Sum_Sq($X$2*AA1128*Y$8,1)),                   $AQ$2*SQRT(Sum_Sq($AH$2/(1+1/$A1128)+AA1128*( 1/(X$1017+1+AA1128/Z1128)-1)/(1+($X$2*AA1128*Y$8)^2), (AA1128^2*Y$8*$X$2+1/($X$2*Y$8*(X$1017+1+AA1128/Z1128           )))/(1+($X$2*AA1128*Y$8)^2))),           V_rtHz(Z1128)/($X$2*Y$8*(Z1128*X$1017+Z1128+AA1128)),V_rtHz(AA1128)*SQRT(Sum_Sq(Z1128*Y$8*$X$2*X$1017,1))/($X$2*Y$8*(Z1128*X$1017+Z1128+AA1128))))/SQRT(Sum_Sq(1/(1+$A1128)+$AC$2/$I$2-1/(1+(1+AA1128/Z1128)/X$1017),$X$2/$I$2)),IF(AA1129&lt;0,"A",X1129))</f>
        <v>A</v>
      </c>
      <c r="Z1128" s="13">
        <f t="shared" si="310"/>
        <v>-1</v>
      </c>
      <c r="AA1128" s="12">
        <f t="shared" si="334"/>
        <v>-2</v>
      </c>
      <c r="AC1128" s="13">
        <f>IF(AF1128&gt;0,SQRT(Sum_Sq($AI$2,V_rtHz($AH$2)/(1+1/$A1128),V_rtHz($AH$2*$A1128)/(1+$A1128),$AN$2*$AH$2/(1+1/$A1128),$AM$2*SQRT(Sum_Sq(AF1128,1/($X$2*AD$8*(1+AC$1017+AF1128/AE1128))))/SQRT(Sum_Sq($X$2*AF1128*AD$8,1)),                   $AQ$2*SQRT(Sum_Sq($AH$2/(1+1/$A1128)+AF1128*( 1/(AC$1017+1+AF1128/AE1128)-1)/(1+($X$2*AF1128*AD$8)^2), (AF1128^2*AD$8*$X$2+1/($X$2*AD$8*(AC$1017+1+AF1128/AE1128           )))/(1+($X$2*AF1128*AD$8)^2))),           V_rtHz(AE1128)/($X$2*AD$8*(AE1128*AC$1017+AE1128+AF1128)),V_rtHz(AF1128)*SQRT(Sum_Sq(AE1128*AD$8*$X$2*AC$1017,1))/($X$2*AD$8*(AE1128*AC$1017+AE1128+AF1128))))/SQRT(Sum_Sq(1/(1+$A1128)+$AC$2/$I$2-1/(1+(1+AF1128/AE1128)/AC$1017),$X$2/$I$2)),IF(AF1129&lt;0,"A",AC1129))</f>
        <v>6.8821710325987048E-6</v>
      </c>
      <c r="AE1128" s="13">
        <f t="shared" si="311"/>
        <v>19389.641507913955</v>
      </c>
      <c r="AF1128" s="12">
        <f t="shared" si="335"/>
        <v>160489.86114654606</v>
      </c>
      <c r="AG1128" s="13"/>
      <c r="AH1128" s="13">
        <f>IF(AK1128&gt;0,SQRT(Sum_Sq($AI$2,V_rtHz($AH$2)/(1+1/$A1128),V_rtHz($AH$2*$A1128)/(1+$A1128),$AN$2*$AH$2/(1+1/$A1128),$AM$2*SQRT(Sum_Sq(AK1128,1/($X$2*AI$8*(1+AH$1017+AK1128/AJ1128))))/SQRT(Sum_Sq($X$2*AK1128*AI$8,1)),                   $AQ$2*SQRT(Sum_Sq($AH$2/(1+1/$A1128)+AK1128*( 1/(AH$1017+1+AK1128/AJ1128)-1)/(1+($X$2*AK1128*AI$8)^2), (AK1128^2*AI$8*$X$2+1/($X$2*AI$8*(AH$1017+1+AK1128/AJ1128           )))/(1+($X$2*AK1128*AI$8)^2))),           V_rtHz(AJ1128)/($X$2*AI$8*(AJ1128*AH$1017+AJ1128+AK1128)),V_rtHz(AK1128)*SQRT(Sum_Sq(AJ1128*AI$8*$X$2*AH$1017,1))/($X$2*AI$8*(AJ1128*AH$1017+AJ1128+AK1128))))/SQRT(Sum_Sq(1/(1+$A1128)+$AC$2/$I$2-1/(1+(1+AK1128/AJ1128)/AH$1017),$X$2/$I$2)),IF(AK1129&lt;0,"A",AH1129))</f>
        <v>1.1599294350591315E-5</v>
      </c>
      <c r="AI1128" s="13"/>
      <c r="AJ1128" s="13">
        <f t="shared" si="312"/>
        <v>17869.864954861256</v>
      </c>
      <c r="AK1128" s="12">
        <f t="shared" si="336"/>
        <v>550675.9508507374</v>
      </c>
      <c r="AM1128" s="13">
        <f>IF(AP1128&gt;0,SQRT(Sum_Sq($AI$2,V_rtHz($AH$2)/(1+1/$A1128),V_rtHz($AH$2*$A1128)/(1+$A1128),$AN$2*$AH$2/(1+1/$A1128),$AM$2*SQRT(Sum_Sq(AP1128,1/($X$2*AN$8*(1+AM$1017+AP1128/AO1128))))/SQRT(Sum_Sq($X$2*AP1128*AN$8,1)),                   $AQ$2*SQRT(Sum_Sq($AH$2/(1+1/$A1128)+AP1128*( 1/(AM$1017+1+AP1128/AO1128)-1)/(1+($X$2*AP1128*AN$8)^2), (AP1128^2*AN$8*$X$2+1/($X$2*AN$8*(AM$1017+1+AP1128/AO1128           )))/(1+($X$2*AP1128*AN$8)^2))),           V_rtHz(AO1128)/($X$2*AN$8*(AO1128*AM$1017+AO1128+AP1128)),V_rtHz(AP1128)*SQRT(Sum_Sq(AO1128*AN$8*$X$2*AM$1017,1))/($X$2*AN$8*(AO1128*AM$1017+AO1128+AP1128))))/SQRT(Sum_Sq(1/(1+$A1128)+$AC$2/$I$2-1/(1+(1+AP1128/AO1128)/AM$1017),$X$2/$I$2)),IF(AP1129&lt;0,"A",AM1129))</f>
        <v>2.0326411486140502E-5</v>
      </c>
      <c r="AO1128" s="13">
        <f t="shared" si="313"/>
        <v>17480.387145049768</v>
      </c>
      <c r="AP1128" s="12">
        <f t="shared" si="337"/>
        <v>1780189.9051003868</v>
      </c>
      <c r="AR1128" s="13">
        <f t="shared" si="314"/>
        <v>69887291.180198371</v>
      </c>
      <c r="AS1128" s="13">
        <f t="shared" si="315"/>
        <v>-1.3198363742154093E-5</v>
      </c>
      <c r="AV1128" s="13"/>
      <c r="AW1128" s="13">
        <f t="shared" si="316"/>
        <v>39300511.936236553</v>
      </c>
      <c r="AX1128" s="13">
        <f t="shared" si="317"/>
        <v>-4.1742495891566377E-5</v>
      </c>
      <c r="AZ1128" s="13"/>
      <c r="BA1128" s="13"/>
      <c r="BB1128" s="13">
        <f t="shared" si="318"/>
        <v>22100301.962882396</v>
      </c>
      <c r="BC1128" s="13">
        <f t="shared" si="319"/>
        <v>-1.3205744437165591E-4</v>
      </c>
      <c r="BD1128" s="13"/>
      <c r="BE1128" s="13"/>
      <c r="BG1128" s="13">
        <f t="shared" si="320"/>
        <v>12427913.092914158</v>
      </c>
      <c r="BH1128" s="13">
        <f t="shared" si="321"/>
        <v>-4.1816412061933386E-4</v>
      </c>
      <c r="BI1128" s="13"/>
      <c r="BL1128" s="13">
        <f t="shared" si="322"/>
        <v>6988729.1180198397</v>
      </c>
      <c r="BM1128" s="13">
        <f t="shared" si="323"/>
        <v>-1.3280007952219835E-3</v>
      </c>
      <c r="BP1128" s="13"/>
      <c r="BQ1128" s="13">
        <f t="shared" si="324"/>
        <v>99.633300000000006</v>
      </c>
      <c r="BR1128" s="13">
        <f t="shared" si="325"/>
        <v>108.98999999999998</v>
      </c>
      <c r="BT1128" s="13"/>
      <c r="BU1128" s="13"/>
      <c r="BV1128" s="13">
        <f t="shared" si="326"/>
        <v>31.50681587988543</v>
      </c>
      <c r="BW1128" s="13">
        <f t="shared" si="327"/>
        <v>344.65664218175152</v>
      </c>
      <c r="CA1128" s="13">
        <f t="shared" si="328"/>
        <v>9.9633299999999991</v>
      </c>
      <c r="CB1128" s="13">
        <f t="shared" si="329"/>
        <v>1089.9000000000001</v>
      </c>
    </row>
    <row r="1129" spans="1:80" x14ac:dyDescent="0.3">
      <c r="A1129" s="13">
        <f t="shared" si="305"/>
        <v>4.8977881936844622E-5</v>
      </c>
      <c r="C1129" s="13" t="str">
        <f>IF(F1129&gt;0,SQRT(Sum_Sq($AI$2,V_rtHz($AH$2)/(1+1/$A1129),V_rtHz($AH$2*$A1129)/(1+$A1129),$AN$2*$AH$2/(1+1/$A1129),$AM$2*SQRT(Sum_Sq(F1129,1/($X$2*D$8*(1+C$1017+F1129/E1129))))/SQRT(Sum_Sq($X$2*F1129*D$8,1)),                   $AQ$2*SQRT(Sum_Sq($AH$2/(1+1/$A1129)+F1129*( 1/(C$1017+1+F1129/E1129)-1)/(1+($X$2*F1129*D$8)^2), (F1129^2*D$8*$X$2+1/($X$2*D$8*(C$1017+1+F1129/E1129           )))/(1+($X$2*F1129*D$8)^2))),           V_rtHz(E1129)/($X$2*D$8*(E1129*C$1017+E1129+F1129)),V_rtHz(F1129)*SQRT(Sum_Sq(E1129*D$8*$X$2*C$1017,1))/($X$2*D$8*(E1129*C$1017+E1129+F1129))))/SQRT(Sum_Sq(1/(1+$A1129)+$AC$2/$I$2-1/(1+(1+F1129/E1129)/C$1017),$X$2/$I$2)),IF(F1130&lt;0,"A",C1130))</f>
        <v>A</v>
      </c>
      <c r="E1129" s="13">
        <f t="shared" si="306"/>
        <v>-1</v>
      </c>
      <c r="F1129" s="12">
        <f t="shared" si="330"/>
        <v>-2</v>
      </c>
      <c r="H1129" s="13" t="str">
        <f>IF(K1129&gt;0,SQRT(Sum_Sq($AI$2,V_rtHz($AH$2)/(1+1/$A1129),V_rtHz($AH$2*$A1129)/(1+$A1129),$AN$2*$AH$2/(1+1/$A1129),$AM$2*SQRT(Sum_Sq(K1129,1/($X$2*I$8*(1+H$1017+K1129/J1129))))/SQRT(Sum_Sq($X$2*K1129*I$8,1)),                   $AQ$2*SQRT(Sum_Sq($AH$2/(1+1/$A1129)+K1129*( 1/(H$1017+1+K1129/J1129)-1)/(1+($X$2*K1129*I$8)^2), (K1129^2*I$8*$X$2+1/($X$2*I$8*(H$1017+1+K1129/J1129           )))/(1+($X$2*K1129*I$8)^2))),           V_rtHz(J1129)/($X$2*I$8*(J1129*H$1017+J1129+K1129)),V_rtHz(K1129)*SQRT(Sum_Sq(J1129*I$8*$X$2*H$1017,1))/($X$2*I$8*(J1129*H$1017+J1129+K1129))))/SQRT(Sum_Sq(1/(1+$A1129)+$AC$2/$I$2-1/(1+(1+K1129/J1129)/H$1017),$X$2/$I$2)),IF(K1130&lt;0,"A",H1130))</f>
        <v>A</v>
      </c>
      <c r="J1129" s="13">
        <f t="shared" si="307"/>
        <v>-1</v>
      </c>
      <c r="K1129" s="12">
        <f t="shared" si="331"/>
        <v>-2</v>
      </c>
      <c r="M1129" s="13" t="str">
        <f>IF(P1129&gt;0,SQRT(Sum_Sq($AI$2,V_rtHz($AH$2)/(1+1/$A1129),V_rtHz($AH$2*$A1129)/(1+$A1129),$AN$2*$AH$2/(1+1/$A1129),$AM$2*SQRT(Sum_Sq(P1129,1/($X$2*N$8*(1+M$1017+P1129/O1129))))/SQRT(Sum_Sq($X$2*P1129*N$8,1)),                   $AQ$2*SQRT(Sum_Sq($AH$2/(1+1/$A1129)+P1129*( 1/(M$1017+1+P1129/O1129)-1)/(1+($X$2*P1129*N$8)^2), (P1129^2*N$8*$X$2+1/($X$2*N$8*(M$1017+1+P1129/O1129           )))/(1+($X$2*P1129*N$8)^2))),           V_rtHz(O1129)/($X$2*N$8*(O1129*M$1017+O1129+P1129)),V_rtHz(P1129)*SQRT(Sum_Sq(O1129*N$8*$X$2*M$1017,1))/($X$2*N$8*(O1129*M$1017+O1129+P1129))))/SQRT(Sum_Sq(1/(1+$A1129)+$AC$2/$I$2-1/(1+(1+P1129/O1129)/M$1017),$X$2/$I$2)),IF(P1130&lt;0,"A",M1130))</f>
        <v>A</v>
      </c>
      <c r="O1129" s="13">
        <f t="shared" si="308"/>
        <v>-1</v>
      </c>
      <c r="P1129" s="12">
        <f t="shared" si="332"/>
        <v>-2</v>
      </c>
      <c r="R1129" s="13" t="str">
        <f>IF(U1129&gt;0,SQRT(Sum_Sq($AI$2,V_rtHz($AH$2)/(1+1/$A1129),V_rtHz($AH$2*$A1129)/(1+$A1129),$AN$2*$AH$2/(1+1/$A1129),$AM$2*SQRT(Sum_Sq(U1129,1/($X$2*S$8*(1+R$1017+U1129/T1129))))/SQRT(Sum_Sq($X$2*U1129*S$8,1)),                   $AQ$2*SQRT(Sum_Sq($AH$2/(1+1/$A1129)+U1129*( 1/(R$1017+1+U1129/T1129)-1)/(1+($X$2*U1129*S$8)^2), (U1129^2*S$8*$X$2+1/($X$2*S$8*(R$1017+1+U1129/T1129           )))/(1+($X$2*U1129*S$8)^2))),           V_rtHz(T1129)/($X$2*S$8*(T1129*R$1017+T1129+U1129)),V_rtHz(U1129)*SQRT(Sum_Sq(T1129*S$8*$X$2*R$1017,1))/($X$2*S$8*(T1129*R$1017+T1129+U1129))))/SQRT(Sum_Sq(1/(1+$A1129)+$AC$2/$I$2-1/(1+(1+U1129/T1129)/R$1017),$X$2/$I$2)),IF(U1130&lt;0,"A",R1130))</f>
        <v>A</v>
      </c>
      <c r="T1129" s="13">
        <f t="shared" si="309"/>
        <v>-1</v>
      </c>
      <c r="U1129" s="12">
        <f t="shared" si="333"/>
        <v>-2</v>
      </c>
      <c r="X1129" s="13" t="str">
        <f>IF(AA1129&gt;0,SQRT(Sum_Sq($AI$2,V_rtHz($AH$2)/(1+1/$A1129),V_rtHz($AH$2*$A1129)/(1+$A1129),$AN$2*$AH$2/(1+1/$A1129),$AM$2*SQRT(Sum_Sq(AA1129,1/($X$2*Y$8*(1+X$1017+AA1129/Z1129))))/SQRT(Sum_Sq($X$2*AA1129*Y$8,1)),                   $AQ$2*SQRT(Sum_Sq($AH$2/(1+1/$A1129)+AA1129*( 1/(X$1017+1+AA1129/Z1129)-1)/(1+($X$2*AA1129*Y$8)^2), (AA1129^2*Y$8*$X$2+1/($X$2*Y$8*(X$1017+1+AA1129/Z1129           )))/(1+($X$2*AA1129*Y$8)^2))),           V_rtHz(Z1129)/($X$2*Y$8*(Z1129*X$1017+Z1129+AA1129)),V_rtHz(AA1129)*SQRT(Sum_Sq(Z1129*Y$8*$X$2*X$1017,1))/($X$2*Y$8*(Z1129*X$1017+Z1129+AA1129))))/SQRT(Sum_Sq(1/(1+$A1129)+$AC$2/$I$2-1/(1+(1+AA1129/Z1129)/X$1017),$X$2/$I$2)),IF(AA1130&lt;0,"A",X1130))</f>
        <v>A</v>
      </c>
      <c r="Z1129" s="13">
        <f t="shared" si="310"/>
        <v>-1</v>
      </c>
      <c r="AA1129" s="12">
        <f t="shared" si="334"/>
        <v>-2</v>
      </c>
      <c r="AC1129" s="13">
        <f>IF(AF1129&gt;0,SQRT(Sum_Sq($AI$2,V_rtHz($AH$2)/(1+1/$A1129),V_rtHz($AH$2*$A1129)/(1+$A1129),$AN$2*$AH$2/(1+1/$A1129),$AM$2*SQRT(Sum_Sq(AF1129,1/($X$2*AD$8*(1+AC$1017+AF1129/AE1129))))/SQRT(Sum_Sq($X$2*AF1129*AD$8,1)),                   $AQ$2*SQRT(Sum_Sq($AH$2/(1+1/$A1129)+AF1129*( 1/(AC$1017+1+AF1129/AE1129)-1)/(1+($X$2*AF1129*AD$8)^2), (AF1129^2*AD$8*$X$2+1/($X$2*AD$8*(AC$1017+1+AF1129/AE1129           )))/(1+($X$2*AF1129*AD$8)^2))),           V_rtHz(AE1129)/($X$2*AD$8*(AE1129*AC$1017+AE1129+AF1129)),V_rtHz(AF1129)*SQRT(Sum_Sq(AE1129*AD$8*$X$2*AC$1017,1))/($X$2*AD$8*(AE1129*AC$1017+AE1129+AF1129))))/SQRT(Sum_Sq(1/(1+$A1129)+$AC$2/$I$2-1/(1+(1+AF1129/AE1129)/AC$1017),$X$2/$I$2)),IF(AF1130&lt;0,"A",AC1130))</f>
        <v>6.8817847999220211E-6</v>
      </c>
      <c r="AE1129" s="13">
        <f t="shared" si="311"/>
        <v>19387.475980819021</v>
      </c>
      <c r="AF1129" s="12">
        <f t="shared" si="335"/>
        <v>160507.78741725395</v>
      </c>
      <c r="AG1129" s="13"/>
      <c r="AH1129" s="13">
        <f>IF(AK1129&gt;0,SQRT(Sum_Sq($AI$2,V_rtHz($AH$2)/(1+1/$A1129),V_rtHz($AH$2*$A1129)/(1+$A1129),$AN$2*$AH$2/(1+1/$A1129),$AM$2*SQRT(Sum_Sq(AK1129,1/($X$2*AI$8*(1+AH$1017+AK1129/AJ1129))))/SQRT(Sum_Sq($X$2*AK1129*AI$8,1)),                   $AQ$2*SQRT(Sum_Sq($AH$2/(1+1/$A1129)+AK1129*( 1/(AH$1017+1+AK1129/AJ1129)-1)/(1+($X$2*AK1129*AI$8)^2), (AK1129^2*AI$8*$X$2+1/($X$2*AI$8*(AH$1017+1+AK1129/AJ1129           )))/(1+($X$2*AK1129*AI$8)^2))),           V_rtHz(AJ1129)/($X$2*AI$8*(AJ1129*AH$1017+AJ1129+AK1129)),V_rtHz(AK1129)*SQRT(Sum_Sq(AJ1129*AI$8*$X$2*AH$1017,1))/($X$2*AI$8*(AJ1129*AH$1017+AJ1129+AK1129))))/SQRT(Sum_Sq(1/(1+$A1129)+$AC$2/$I$2-1/(1+(1+AK1129/AJ1129)/AH$1017),$X$2/$I$2)),IF(AK1130&lt;0,"A",AH1130))</f>
        <v>1.1598806467155861E-5</v>
      </c>
      <c r="AI1129" s="13"/>
      <c r="AJ1129" s="13">
        <f t="shared" si="312"/>
        <v>17868.321660187434</v>
      </c>
      <c r="AK1129" s="12">
        <f t="shared" si="336"/>
        <v>550723.51297090249</v>
      </c>
      <c r="AM1129" s="13">
        <f>IF(AP1129&gt;0,SQRT(Sum_Sq($AI$2,V_rtHz($AH$2)/(1+1/$A1129),V_rtHz($AH$2*$A1129)/(1+$A1129),$AN$2*$AH$2/(1+1/$A1129),$AM$2*SQRT(Sum_Sq(AP1129,1/($X$2*AN$8*(1+AM$1017+AP1129/AO1129))))/SQRT(Sum_Sq($X$2*AP1129*AN$8,1)),                   $AQ$2*SQRT(Sum_Sq($AH$2/(1+1/$A1129)+AP1129*( 1/(AM$1017+1+AP1129/AO1129)-1)/(1+($X$2*AP1129*AN$8)^2), (AP1129^2*AN$8*$X$2+1/($X$2*AN$8*(AM$1017+1+AP1129/AO1129           )))/(1+($X$2*AP1129*AN$8)^2))),           V_rtHz(AO1129)/($X$2*AN$8*(AO1129*AM$1017+AO1129+AP1129)),V_rtHz(AP1129)*SQRT(Sum_Sq(AO1129*AN$8*$X$2*AM$1017,1))/($X$2*AN$8*(AO1129*AM$1017+AO1129+AP1129))))/SQRT(Sum_Sq(1/(1+$A1129)+$AC$2/$I$2-1/(1+(1+AP1129/AO1129)/AM$1017),$X$2/$I$2)),IF(AP1130&lt;0,"A",AM1130))</f>
        <v>2.0325619358432081E-5</v>
      </c>
      <c r="AO1129" s="13">
        <f t="shared" si="313"/>
        <v>17478.975004789092</v>
      </c>
      <c r="AP1129" s="12">
        <f t="shared" si="337"/>
        <v>1780333.7280554487</v>
      </c>
      <c r="AR1129" s="13">
        <f t="shared" si="314"/>
        <v>69887291.180198371</v>
      </c>
      <c r="AS1129" s="13">
        <f t="shared" si="315"/>
        <v>-1.3198375144198368E-5</v>
      </c>
      <c r="AV1129" s="13"/>
      <c r="AW1129" s="13">
        <f t="shared" si="316"/>
        <v>39300511.936236553</v>
      </c>
      <c r="AX1129" s="13">
        <f t="shared" si="317"/>
        <v>-4.1742609942849159E-5</v>
      </c>
      <c r="AZ1129" s="13"/>
      <c r="BA1129" s="13"/>
      <c r="BB1129" s="13">
        <f t="shared" si="318"/>
        <v>22100301.962882396</v>
      </c>
      <c r="BC1129" s="13">
        <f t="shared" si="319"/>
        <v>-1.3205858586055473E-4</v>
      </c>
      <c r="BD1129" s="13"/>
      <c r="BE1129" s="13"/>
      <c r="BG1129" s="13">
        <f t="shared" si="320"/>
        <v>12427913.092914158</v>
      </c>
      <c r="BH1129" s="13">
        <f t="shared" si="321"/>
        <v>-4.1817556645699911E-4</v>
      </c>
      <c r="BI1129" s="13"/>
      <c r="BL1129" s="13">
        <f t="shared" si="322"/>
        <v>6988729.1180198397</v>
      </c>
      <c r="BM1129" s="13">
        <f t="shared" si="323"/>
        <v>-1.3281162406090102E-3</v>
      </c>
      <c r="BP1129" s="13"/>
      <c r="BQ1129" s="13">
        <f t="shared" si="324"/>
        <v>99.633300000000006</v>
      </c>
      <c r="BR1129" s="13">
        <f t="shared" si="325"/>
        <v>108.98999999999997</v>
      </c>
      <c r="BT1129" s="13"/>
      <c r="BU1129" s="13"/>
      <c r="BV1129" s="13">
        <f t="shared" si="326"/>
        <v>31.50681587988543</v>
      </c>
      <c r="BW1129" s="13">
        <f t="shared" si="327"/>
        <v>344.65664218175152</v>
      </c>
      <c r="CA1129" s="13">
        <f t="shared" si="328"/>
        <v>9.9633299999999974</v>
      </c>
      <c r="CB1129" s="13">
        <f t="shared" si="329"/>
        <v>1089.9000000000001</v>
      </c>
    </row>
    <row r="1130" spans="1:80" x14ac:dyDescent="0.3">
      <c r="A1130" s="13">
        <f t="shared" si="305"/>
        <v>4.9659232145033604E-5</v>
      </c>
      <c r="C1130" s="13" t="str">
        <f>IF(F1130&gt;0,SQRT(Sum_Sq($AI$2,V_rtHz($AH$2)/(1+1/$A1130),V_rtHz($AH$2*$A1130)/(1+$A1130),$AN$2*$AH$2/(1+1/$A1130),$AM$2*SQRT(Sum_Sq(F1130,1/($X$2*D$8*(1+C$1017+F1130/E1130))))/SQRT(Sum_Sq($X$2*F1130*D$8,1)),                   $AQ$2*SQRT(Sum_Sq($AH$2/(1+1/$A1130)+F1130*( 1/(C$1017+1+F1130/E1130)-1)/(1+($X$2*F1130*D$8)^2), (F1130^2*D$8*$X$2+1/($X$2*D$8*(C$1017+1+F1130/E1130           )))/(1+($X$2*F1130*D$8)^2))),           V_rtHz(E1130)/($X$2*D$8*(E1130*C$1017+E1130+F1130)),V_rtHz(F1130)*SQRT(Sum_Sq(E1130*D$8*$X$2*C$1017,1))/($X$2*D$8*(E1130*C$1017+E1130+F1130))))/SQRT(Sum_Sq(1/(1+$A1130)+$AC$2/$I$2-1/(1+(1+F1130/E1130)/C$1017),$X$2/$I$2)),IF(F1131&lt;0,"A",C1131))</f>
        <v>A</v>
      </c>
      <c r="E1130" s="13">
        <f t="shared" si="306"/>
        <v>-1</v>
      </c>
      <c r="F1130" s="12">
        <f t="shared" si="330"/>
        <v>-2</v>
      </c>
      <c r="H1130" s="13" t="str">
        <f>IF(K1130&gt;0,SQRT(Sum_Sq($AI$2,V_rtHz($AH$2)/(1+1/$A1130),V_rtHz($AH$2*$A1130)/(1+$A1130),$AN$2*$AH$2/(1+1/$A1130),$AM$2*SQRT(Sum_Sq(K1130,1/($X$2*I$8*(1+H$1017+K1130/J1130))))/SQRT(Sum_Sq($X$2*K1130*I$8,1)),                   $AQ$2*SQRT(Sum_Sq($AH$2/(1+1/$A1130)+K1130*( 1/(H$1017+1+K1130/J1130)-1)/(1+($X$2*K1130*I$8)^2), (K1130^2*I$8*$X$2+1/($X$2*I$8*(H$1017+1+K1130/J1130           )))/(1+($X$2*K1130*I$8)^2))),           V_rtHz(J1130)/($X$2*I$8*(J1130*H$1017+J1130+K1130)),V_rtHz(K1130)*SQRT(Sum_Sq(J1130*I$8*$X$2*H$1017,1))/($X$2*I$8*(J1130*H$1017+J1130+K1130))))/SQRT(Sum_Sq(1/(1+$A1130)+$AC$2/$I$2-1/(1+(1+K1130/J1130)/H$1017),$X$2/$I$2)),IF(K1131&lt;0,"A",H1131))</f>
        <v>A</v>
      </c>
      <c r="J1130" s="13">
        <f t="shared" si="307"/>
        <v>-1</v>
      </c>
      <c r="K1130" s="12">
        <f t="shared" si="331"/>
        <v>-2</v>
      </c>
      <c r="M1130" s="13" t="str">
        <f>IF(P1130&gt;0,SQRT(Sum_Sq($AI$2,V_rtHz($AH$2)/(1+1/$A1130),V_rtHz($AH$2*$A1130)/(1+$A1130),$AN$2*$AH$2/(1+1/$A1130),$AM$2*SQRT(Sum_Sq(P1130,1/($X$2*N$8*(1+M$1017+P1130/O1130))))/SQRT(Sum_Sq($X$2*P1130*N$8,1)),                   $AQ$2*SQRT(Sum_Sq($AH$2/(1+1/$A1130)+P1130*( 1/(M$1017+1+P1130/O1130)-1)/(1+($X$2*P1130*N$8)^2), (P1130^2*N$8*$X$2+1/($X$2*N$8*(M$1017+1+P1130/O1130           )))/(1+($X$2*P1130*N$8)^2))),           V_rtHz(O1130)/($X$2*N$8*(O1130*M$1017+O1130+P1130)),V_rtHz(P1130)*SQRT(Sum_Sq(O1130*N$8*$X$2*M$1017,1))/($X$2*N$8*(O1130*M$1017+O1130+P1130))))/SQRT(Sum_Sq(1/(1+$A1130)+$AC$2/$I$2-1/(1+(1+P1130/O1130)/M$1017),$X$2/$I$2)),IF(P1131&lt;0,"A",M1131))</f>
        <v>A</v>
      </c>
      <c r="O1130" s="13">
        <f t="shared" si="308"/>
        <v>-1</v>
      </c>
      <c r="P1130" s="12">
        <f t="shared" si="332"/>
        <v>-2</v>
      </c>
      <c r="R1130" s="13" t="str">
        <f>IF(U1130&gt;0,SQRT(Sum_Sq($AI$2,V_rtHz($AH$2)/(1+1/$A1130),V_rtHz($AH$2*$A1130)/(1+$A1130),$AN$2*$AH$2/(1+1/$A1130),$AM$2*SQRT(Sum_Sq(U1130,1/($X$2*S$8*(1+R$1017+U1130/T1130))))/SQRT(Sum_Sq($X$2*U1130*S$8,1)),                   $AQ$2*SQRT(Sum_Sq($AH$2/(1+1/$A1130)+U1130*( 1/(R$1017+1+U1130/T1130)-1)/(1+($X$2*U1130*S$8)^2), (U1130^2*S$8*$X$2+1/($X$2*S$8*(R$1017+1+U1130/T1130           )))/(1+($X$2*U1130*S$8)^2))),           V_rtHz(T1130)/($X$2*S$8*(T1130*R$1017+T1130+U1130)),V_rtHz(U1130)*SQRT(Sum_Sq(T1130*S$8*$X$2*R$1017,1))/($X$2*S$8*(T1130*R$1017+T1130+U1130))))/SQRT(Sum_Sq(1/(1+$A1130)+$AC$2/$I$2-1/(1+(1+U1130/T1130)/R$1017),$X$2/$I$2)),IF(U1131&lt;0,"A",R1131))</f>
        <v>A</v>
      </c>
      <c r="T1130" s="13">
        <f t="shared" si="309"/>
        <v>-1</v>
      </c>
      <c r="U1130" s="12">
        <f t="shared" si="333"/>
        <v>-2</v>
      </c>
      <c r="X1130" s="13" t="str">
        <f>IF(AA1130&gt;0,SQRT(Sum_Sq($AI$2,V_rtHz($AH$2)/(1+1/$A1130),V_rtHz($AH$2*$A1130)/(1+$A1130),$AN$2*$AH$2/(1+1/$A1130),$AM$2*SQRT(Sum_Sq(AA1130,1/($X$2*Y$8*(1+X$1017+AA1130/Z1130))))/SQRT(Sum_Sq($X$2*AA1130*Y$8,1)),                   $AQ$2*SQRT(Sum_Sq($AH$2/(1+1/$A1130)+AA1130*( 1/(X$1017+1+AA1130/Z1130)-1)/(1+($X$2*AA1130*Y$8)^2), (AA1130^2*Y$8*$X$2+1/($X$2*Y$8*(X$1017+1+AA1130/Z1130           )))/(1+($X$2*AA1130*Y$8)^2))),           V_rtHz(Z1130)/($X$2*Y$8*(Z1130*X$1017+Z1130+AA1130)),V_rtHz(AA1130)*SQRT(Sum_Sq(Z1130*Y$8*$X$2*X$1017,1))/($X$2*Y$8*(Z1130*X$1017+Z1130+AA1130))))/SQRT(Sum_Sq(1/(1+$A1130)+$AC$2/$I$2-1/(1+(1+AA1130/Z1130)/X$1017),$X$2/$I$2)),IF(AA1131&lt;0,"A",X1131))</f>
        <v>A</v>
      </c>
      <c r="Z1130" s="13">
        <f t="shared" si="310"/>
        <v>-1</v>
      </c>
      <c r="AA1130" s="12">
        <f t="shared" si="334"/>
        <v>-2</v>
      </c>
      <c r="AC1130" s="13">
        <f>IF(AF1130&gt;0,SQRT(Sum_Sq($AI$2,V_rtHz($AH$2)/(1+1/$A1130),V_rtHz($AH$2*$A1130)/(1+$A1130),$AN$2*$AH$2/(1+1/$A1130),$AM$2*SQRT(Sum_Sq(AF1130,1/($X$2*AD$8*(1+AC$1017+AF1130/AE1130))))/SQRT(Sum_Sq($X$2*AF1130*AD$8,1)),                   $AQ$2*SQRT(Sum_Sq($AH$2/(1+1/$A1130)+AF1130*( 1/(AC$1017+1+AF1130/AE1130)-1)/(1+($X$2*AF1130*AD$8)^2), (AF1130^2*AD$8*$X$2+1/($X$2*AD$8*(AC$1017+1+AF1130/AE1130           )))/(1+($X$2*AF1130*AD$8)^2))),           V_rtHz(AE1130)/($X$2*AD$8*(AE1130*AC$1017+AE1130+AF1130)),V_rtHz(AF1130)*SQRT(Sum_Sq(AE1130*AD$8*$X$2*AC$1017,1))/($X$2*AD$8*(AE1130*AC$1017+AE1130+AF1130))))/SQRT(Sum_Sq(1/(1+$A1130)+$AC$2/$I$2-1/(1+(1+AF1130/AE1130)/AC$1017),$X$2/$I$2)),IF(AF1131&lt;0,"A",AC1131))</f>
        <v>6.8813933638172619E-6</v>
      </c>
      <c r="AE1130" s="13">
        <f t="shared" si="311"/>
        <v>19385.281378836313</v>
      </c>
      <c r="AF1130" s="12">
        <f t="shared" si="335"/>
        <v>160525.95845648841</v>
      </c>
      <c r="AG1130" s="13"/>
      <c r="AH1130" s="13">
        <f>IF(AK1130&gt;0,SQRT(Sum_Sq($AI$2,V_rtHz($AH$2)/(1+1/$A1130),V_rtHz($AH$2*$A1130)/(1+$A1130),$AN$2*$AH$2/(1+1/$A1130),$AM$2*SQRT(Sum_Sq(AK1130,1/($X$2*AI$8*(1+AH$1017+AK1130/AJ1130))))/SQRT(Sum_Sq($X$2*AK1130*AI$8,1)),                   $AQ$2*SQRT(Sum_Sq($AH$2/(1+1/$A1130)+AK1130*( 1/(AH$1017+1+AK1130/AJ1130)-1)/(1+($X$2*AK1130*AI$8)^2), (AK1130^2*AI$8*$X$2+1/($X$2*AI$8*(AH$1017+1+AK1130/AJ1130           )))/(1+($X$2*AK1130*AI$8)^2))),           V_rtHz(AJ1130)/($X$2*AI$8*(AJ1130*AH$1017+AJ1130+AK1130)),V_rtHz(AK1130)*SQRT(Sum_Sq(AJ1130*AI$8*$X$2*AH$1017,1))/($X$2*AI$8*(AJ1130*AH$1017+AJ1130+AK1130))))/SQRT(Sum_Sq(1/(1+$A1130)+$AC$2/$I$2-1/(1+(1+AK1130/AJ1130)/AH$1017),$X$2/$I$2)),IF(AK1131&lt;0,"A",AH1131))</f>
        <v>1.1598311952538625E-5</v>
      </c>
      <c r="AI1130" s="13"/>
      <c r="AJ1130" s="13">
        <f t="shared" si="312"/>
        <v>17866.75744766543</v>
      </c>
      <c r="AK1130" s="12">
        <f t="shared" si="336"/>
        <v>550771.72813348437</v>
      </c>
      <c r="AM1130" s="13">
        <f>IF(AP1130&gt;0,SQRT(Sum_Sq($AI$2,V_rtHz($AH$2)/(1+1/$A1130),V_rtHz($AH$2*$A1130)/(1+$A1130),$AN$2*$AH$2/(1+1/$A1130),$AM$2*SQRT(Sum_Sq(AP1130,1/($X$2*AN$8*(1+AM$1017+AP1130/AO1130))))/SQRT(Sum_Sq($X$2*AP1130*AN$8,1)),                   $AQ$2*SQRT(Sum_Sq($AH$2/(1+1/$A1130)+AP1130*( 1/(AM$1017+1+AP1130/AO1130)-1)/(1+($X$2*AP1130*AN$8)^2), (AP1130^2*AN$8*$X$2+1/($X$2*AN$8*(AM$1017+1+AP1130/AO1130           )))/(1+($X$2*AP1130*AN$8)^2))),           V_rtHz(AO1130)/($X$2*AN$8*(AO1130*AM$1017+AO1130+AP1130)),V_rtHz(AP1130)*SQRT(Sum_Sq(AO1130*AN$8*$X$2*AM$1017,1))/($X$2*AN$8*(AO1130*AM$1017+AO1130+AP1130))))/SQRT(Sum_Sq(1/(1+$A1130)+$AC$2/$I$2-1/(1+(1+AP1130/AO1130)/AM$1017),$X$2/$I$2)),IF(AP1131&lt;0,"A",AM1131))</f>
        <v>2.0324816444491137E-5</v>
      </c>
      <c r="AO1130" s="13">
        <f t="shared" si="313"/>
        <v>17477.543686391433</v>
      </c>
      <c r="AP1130" s="12">
        <f t="shared" si="337"/>
        <v>1780479.5279724542</v>
      </c>
      <c r="AR1130" s="13">
        <f t="shared" si="314"/>
        <v>69887291.180198371</v>
      </c>
      <c r="AS1130" s="13">
        <f t="shared" si="315"/>
        <v>-1.3198386704880992E-5</v>
      </c>
      <c r="AV1130" s="13"/>
      <c r="AW1130" s="13">
        <f t="shared" si="316"/>
        <v>39300511.936236553</v>
      </c>
      <c r="AX1130" s="13">
        <f t="shared" si="317"/>
        <v>-4.1742725581379621E-5</v>
      </c>
      <c r="AZ1130" s="13"/>
      <c r="BA1130" s="13"/>
      <c r="BB1130" s="13">
        <f t="shared" si="318"/>
        <v>22100301.962882396</v>
      </c>
      <c r="BC1130" s="13">
        <f t="shared" si="319"/>
        <v>-1.3205974324929362E-4</v>
      </c>
      <c r="BD1130" s="13"/>
      <c r="BE1130" s="13"/>
      <c r="BG1130" s="13">
        <f t="shared" si="320"/>
        <v>12427913.092914158</v>
      </c>
      <c r="BH1130" s="13">
        <f t="shared" si="321"/>
        <v>-4.181871721618632E-4</v>
      </c>
      <c r="BI1130" s="13"/>
      <c r="BL1130" s="13">
        <f t="shared" si="322"/>
        <v>6988729.1180198397</v>
      </c>
      <c r="BM1130" s="13">
        <f t="shared" si="323"/>
        <v>-1.328233312495665E-3</v>
      </c>
      <c r="BP1130" s="13"/>
      <c r="BQ1130" s="13">
        <f t="shared" si="324"/>
        <v>99.633300000000006</v>
      </c>
      <c r="BR1130" s="13">
        <f t="shared" si="325"/>
        <v>108.99</v>
      </c>
      <c r="BT1130" s="13"/>
      <c r="BU1130" s="13"/>
      <c r="BV1130" s="13">
        <f t="shared" si="326"/>
        <v>31.50681587988543</v>
      </c>
      <c r="BW1130" s="13">
        <f t="shared" si="327"/>
        <v>344.65664218175152</v>
      </c>
      <c r="CA1130" s="13">
        <f t="shared" si="328"/>
        <v>9.9633299999999991</v>
      </c>
      <c r="CB1130" s="13">
        <f t="shared" si="329"/>
        <v>1089.9000000000001</v>
      </c>
    </row>
    <row r="1131" spans="1:80" x14ac:dyDescent="0.3">
      <c r="A1131" s="13">
        <f t="shared" si="305"/>
        <v>5.0350060878790477E-5</v>
      </c>
      <c r="C1131" s="13" t="str">
        <f>IF(F1131&gt;0,SQRT(Sum_Sq($AI$2,V_rtHz($AH$2)/(1+1/$A1131),V_rtHz($AH$2*$A1131)/(1+$A1131),$AN$2*$AH$2/(1+1/$A1131),$AM$2*SQRT(Sum_Sq(F1131,1/($X$2*D$8*(1+C$1017+F1131/E1131))))/SQRT(Sum_Sq($X$2*F1131*D$8,1)),                   $AQ$2*SQRT(Sum_Sq($AH$2/(1+1/$A1131)+F1131*( 1/(C$1017+1+F1131/E1131)-1)/(1+($X$2*F1131*D$8)^2), (F1131^2*D$8*$X$2+1/($X$2*D$8*(C$1017+1+F1131/E1131           )))/(1+($X$2*F1131*D$8)^2))),           V_rtHz(E1131)/($X$2*D$8*(E1131*C$1017+E1131+F1131)),V_rtHz(F1131)*SQRT(Sum_Sq(E1131*D$8*$X$2*C$1017,1))/($X$2*D$8*(E1131*C$1017+E1131+F1131))))/SQRT(Sum_Sq(1/(1+$A1131)+$AC$2/$I$2-1/(1+(1+F1131/E1131)/C$1017),$X$2/$I$2)),IF(F1132&lt;0,"A",C1132))</f>
        <v>A</v>
      </c>
      <c r="E1131" s="13">
        <f t="shared" si="306"/>
        <v>-1</v>
      </c>
      <c r="F1131" s="12">
        <f t="shared" si="330"/>
        <v>-2</v>
      </c>
      <c r="H1131" s="13" t="str">
        <f>IF(K1131&gt;0,SQRT(Sum_Sq($AI$2,V_rtHz($AH$2)/(1+1/$A1131),V_rtHz($AH$2*$A1131)/(1+$A1131),$AN$2*$AH$2/(1+1/$A1131),$AM$2*SQRT(Sum_Sq(K1131,1/($X$2*I$8*(1+H$1017+K1131/J1131))))/SQRT(Sum_Sq($X$2*K1131*I$8,1)),                   $AQ$2*SQRT(Sum_Sq($AH$2/(1+1/$A1131)+K1131*( 1/(H$1017+1+K1131/J1131)-1)/(1+($X$2*K1131*I$8)^2), (K1131^2*I$8*$X$2+1/($X$2*I$8*(H$1017+1+K1131/J1131           )))/(1+($X$2*K1131*I$8)^2))),           V_rtHz(J1131)/($X$2*I$8*(J1131*H$1017+J1131+K1131)),V_rtHz(K1131)*SQRT(Sum_Sq(J1131*I$8*$X$2*H$1017,1))/($X$2*I$8*(J1131*H$1017+J1131+K1131))))/SQRT(Sum_Sq(1/(1+$A1131)+$AC$2/$I$2-1/(1+(1+K1131/J1131)/H$1017),$X$2/$I$2)),IF(K1132&lt;0,"A",H1132))</f>
        <v>A</v>
      </c>
      <c r="J1131" s="13">
        <f t="shared" si="307"/>
        <v>-1</v>
      </c>
      <c r="K1131" s="12">
        <f t="shared" si="331"/>
        <v>-2</v>
      </c>
      <c r="M1131" s="13" t="str">
        <f>IF(P1131&gt;0,SQRT(Sum_Sq($AI$2,V_rtHz($AH$2)/(1+1/$A1131),V_rtHz($AH$2*$A1131)/(1+$A1131),$AN$2*$AH$2/(1+1/$A1131),$AM$2*SQRT(Sum_Sq(P1131,1/($X$2*N$8*(1+M$1017+P1131/O1131))))/SQRT(Sum_Sq($X$2*P1131*N$8,1)),                   $AQ$2*SQRT(Sum_Sq($AH$2/(1+1/$A1131)+P1131*( 1/(M$1017+1+P1131/O1131)-1)/(1+($X$2*P1131*N$8)^2), (P1131^2*N$8*$X$2+1/($X$2*N$8*(M$1017+1+P1131/O1131           )))/(1+($X$2*P1131*N$8)^2))),           V_rtHz(O1131)/($X$2*N$8*(O1131*M$1017+O1131+P1131)),V_rtHz(P1131)*SQRT(Sum_Sq(O1131*N$8*$X$2*M$1017,1))/($X$2*N$8*(O1131*M$1017+O1131+P1131))))/SQRT(Sum_Sq(1/(1+$A1131)+$AC$2/$I$2-1/(1+(1+P1131/O1131)/M$1017),$X$2/$I$2)),IF(P1132&lt;0,"A",M1132))</f>
        <v>A</v>
      </c>
      <c r="O1131" s="13">
        <f t="shared" si="308"/>
        <v>-1</v>
      </c>
      <c r="P1131" s="12">
        <f t="shared" si="332"/>
        <v>-2</v>
      </c>
      <c r="R1131" s="13" t="str">
        <f>IF(U1131&gt;0,SQRT(Sum_Sq($AI$2,V_rtHz($AH$2)/(1+1/$A1131),V_rtHz($AH$2*$A1131)/(1+$A1131),$AN$2*$AH$2/(1+1/$A1131),$AM$2*SQRT(Sum_Sq(U1131,1/($X$2*S$8*(1+R$1017+U1131/T1131))))/SQRT(Sum_Sq($X$2*U1131*S$8,1)),                   $AQ$2*SQRT(Sum_Sq($AH$2/(1+1/$A1131)+U1131*( 1/(R$1017+1+U1131/T1131)-1)/(1+($X$2*U1131*S$8)^2), (U1131^2*S$8*$X$2+1/($X$2*S$8*(R$1017+1+U1131/T1131           )))/(1+($X$2*U1131*S$8)^2))),           V_rtHz(T1131)/($X$2*S$8*(T1131*R$1017+T1131+U1131)),V_rtHz(U1131)*SQRT(Sum_Sq(T1131*S$8*$X$2*R$1017,1))/($X$2*S$8*(T1131*R$1017+T1131+U1131))))/SQRT(Sum_Sq(1/(1+$A1131)+$AC$2/$I$2-1/(1+(1+U1131/T1131)/R$1017),$X$2/$I$2)),IF(U1132&lt;0,"A",R1132))</f>
        <v>A</v>
      </c>
      <c r="T1131" s="13">
        <f t="shared" si="309"/>
        <v>-1</v>
      </c>
      <c r="U1131" s="12">
        <f t="shared" si="333"/>
        <v>-2</v>
      </c>
      <c r="X1131" s="13" t="str">
        <f>IF(AA1131&gt;0,SQRT(Sum_Sq($AI$2,V_rtHz($AH$2)/(1+1/$A1131),V_rtHz($AH$2*$A1131)/(1+$A1131),$AN$2*$AH$2/(1+1/$A1131),$AM$2*SQRT(Sum_Sq(AA1131,1/($X$2*Y$8*(1+X$1017+AA1131/Z1131))))/SQRT(Sum_Sq($X$2*AA1131*Y$8,1)),                   $AQ$2*SQRT(Sum_Sq($AH$2/(1+1/$A1131)+AA1131*( 1/(X$1017+1+AA1131/Z1131)-1)/(1+($X$2*AA1131*Y$8)^2), (AA1131^2*Y$8*$X$2+1/($X$2*Y$8*(X$1017+1+AA1131/Z1131           )))/(1+($X$2*AA1131*Y$8)^2))),           V_rtHz(Z1131)/($X$2*Y$8*(Z1131*X$1017+Z1131+AA1131)),V_rtHz(AA1131)*SQRT(Sum_Sq(Z1131*Y$8*$X$2*X$1017,1))/($X$2*Y$8*(Z1131*X$1017+Z1131+AA1131))))/SQRT(Sum_Sq(1/(1+$A1131)+$AC$2/$I$2-1/(1+(1+AA1131/Z1131)/X$1017),$X$2/$I$2)),IF(AA1132&lt;0,"A",X1132))</f>
        <v>A</v>
      </c>
      <c r="Z1131" s="13">
        <f t="shared" si="310"/>
        <v>-1</v>
      </c>
      <c r="AA1131" s="12">
        <f t="shared" si="334"/>
        <v>-2</v>
      </c>
      <c r="AC1131" s="13">
        <f>IF(AF1131&gt;0,SQRT(Sum_Sq($AI$2,V_rtHz($AH$2)/(1+1/$A1131),V_rtHz($AH$2*$A1131)/(1+$A1131),$AN$2*$AH$2/(1+1/$A1131),$AM$2*SQRT(Sum_Sq(AF1131,1/($X$2*AD$8*(1+AC$1017+AF1131/AE1131))))/SQRT(Sum_Sq($X$2*AF1131*AD$8,1)),                   $AQ$2*SQRT(Sum_Sq($AH$2/(1+1/$A1131)+AF1131*( 1/(AC$1017+1+AF1131/AE1131)-1)/(1+($X$2*AF1131*AD$8)^2), (AF1131^2*AD$8*$X$2+1/($X$2*AD$8*(AC$1017+1+AF1131/AE1131           )))/(1+($X$2*AF1131*AD$8)^2))),           V_rtHz(AE1131)/($X$2*AD$8*(AE1131*AC$1017+AE1131+AF1131)),V_rtHz(AF1131)*SQRT(Sum_Sq(AE1131*AD$8*$X$2*AC$1017,1))/($X$2*AD$8*(AE1131*AC$1017+AE1131+AF1131))))/SQRT(Sum_Sq(1/(1+$A1131)+$AC$2/$I$2-1/(1+(1+AF1131/AE1131)/AC$1017),$X$2/$I$2)),IF(AF1132&lt;0,"A",AC1132))</f>
        <v>6.8809966564947032E-6</v>
      </c>
      <c r="AE1131" s="13">
        <f t="shared" si="311"/>
        <v>19383.057325928159</v>
      </c>
      <c r="AF1131" s="12">
        <f t="shared" si="335"/>
        <v>160544.37754377356</v>
      </c>
      <c r="AG1131" s="13"/>
      <c r="AH1131" s="13">
        <f>IF(AK1131&gt;0,SQRT(Sum_Sq($AI$2,V_rtHz($AH$2)/(1+1/$A1131),V_rtHz($AH$2*$A1131)/(1+$A1131),$AN$2*$AH$2/(1+1/$A1131),$AM$2*SQRT(Sum_Sq(AK1131,1/($X$2*AI$8*(1+AH$1017+AK1131/AJ1131))))/SQRT(Sum_Sq($X$2*AK1131*AI$8,1)),                   $AQ$2*SQRT(Sum_Sq($AH$2/(1+1/$A1131)+AK1131*( 1/(AH$1017+1+AK1131/AJ1131)-1)/(1+($X$2*AK1131*AI$8)^2), (AK1131^2*AI$8*$X$2+1/($X$2*AI$8*(AH$1017+1+AK1131/AJ1131           )))/(1+($X$2*AK1131*AI$8)^2))),           V_rtHz(AJ1131)/($X$2*AI$8*(AJ1131*AH$1017+AJ1131+AK1131)),V_rtHz(AK1131)*SQRT(Sum_Sq(AJ1131*AI$8*$X$2*AH$1017,1))/($X$2*AI$8*(AJ1131*AH$1017+AJ1131+AK1131))))/SQRT(Sum_Sq(1/(1+$A1131)+$AC$2/$I$2-1/(1+(1+AK1131/AJ1131)/AH$1017),$X$2/$I$2)),IF(AK1132&lt;0,"A",AH1132))</f>
        <v>1.1597810718758002E-5</v>
      </c>
      <c r="AI1131" s="13"/>
      <c r="AJ1131" s="13">
        <f t="shared" si="312"/>
        <v>17865.172041371316</v>
      </c>
      <c r="AK1131" s="12">
        <f t="shared" si="336"/>
        <v>550820.60518669046</v>
      </c>
      <c r="AM1131" s="13">
        <f>IF(AP1131&gt;0,SQRT(Sum_Sq($AI$2,V_rtHz($AH$2)/(1+1/$A1131),V_rtHz($AH$2*$A1131)/(1+$A1131),$AN$2*$AH$2/(1+1/$A1131),$AM$2*SQRT(Sum_Sq(AP1131,1/($X$2*AN$8*(1+AM$1017+AP1131/AO1131))))/SQRT(Sum_Sq($X$2*AP1131*AN$8,1)),                   $AQ$2*SQRT(Sum_Sq($AH$2/(1+1/$A1131)+AP1131*( 1/(AM$1017+1+AP1131/AO1131)-1)/(1+($X$2*AP1131*AN$8)^2), (AP1131^2*AN$8*$X$2+1/($X$2*AN$8*(AM$1017+1+AP1131/AO1131           )))/(1+($X$2*AP1131*AN$8)^2))),           V_rtHz(AO1131)/($X$2*AN$8*(AO1131*AM$1017+AO1131+AP1131)),V_rtHz(AP1131)*SQRT(Sum_Sq(AO1131*AN$8*$X$2*AM$1017,1))/($X$2*AN$8*(AO1131*AM$1017+AO1131+AP1131))))/SQRT(Sum_Sq(1/(1+$A1131)+$AC$2/$I$2-1/(1+(1+AP1131/AO1131)/AM$1017),$X$2/$I$2)),IF(AP1132&lt;0,"A",AM1132))</f>
        <v>2.0324002600664547E-5</v>
      </c>
      <c r="AO1131" s="13">
        <f t="shared" si="313"/>
        <v>17476.092935841876</v>
      </c>
      <c r="AP1131" s="12">
        <f t="shared" si="337"/>
        <v>1780627.3316985595</v>
      </c>
      <c r="AR1131" s="13">
        <f t="shared" si="314"/>
        <v>69887291.180198371</v>
      </c>
      <c r="AS1131" s="13">
        <f t="shared" si="315"/>
        <v>-1.319839842640941E-5</v>
      </c>
      <c r="AV1131" s="13"/>
      <c r="AW1131" s="13">
        <f t="shared" si="316"/>
        <v>39300511.936236553</v>
      </c>
      <c r="AX1131" s="13">
        <f t="shared" si="317"/>
        <v>-4.1742842829256427E-5</v>
      </c>
      <c r="AZ1131" s="13"/>
      <c r="BA1131" s="13"/>
      <c r="BB1131" s="13">
        <f t="shared" si="318"/>
        <v>22100301.962882396</v>
      </c>
      <c r="BC1131" s="13">
        <f t="shared" si="319"/>
        <v>-1.3206091675962634E-4</v>
      </c>
      <c r="BD1131" s="13"/>
      <c r="BE1131" s="13"/>
      <c r="BG1131" s="13">
        <f t="shared" si="320"/>
        <v>12427913.092914158</v>
      </c>
      <c r="BH1131" s="13">
        <f t="shared" si="321"/>
        <v>-4.1819893997587827E-4</v>
      </c>
      <c r="BI1131" s="13"/>
      <c r="BL1131" s="13">
        <f t="shared" si="322"/>
        <v>6988729.1180198397</v>
      </c>
      <c r="BM1131" s="13">
        <f t="shared" si="323"/>
        <v>-1.3283520340885595E-3</v>
      </c>
      <c r="BP1131" s="13"/>
      <c r="BQ1131" s="13">
        <f t="shared" si="324"/>
        <v>99.633300000000006</v>
      </c>
      <c r="BR1131" s="13">
        <f t="shared" si="325"/>
        <v>108.99</v>
      </c>
      <c r="BT1131" s="13"/>
      <c r="BU1131" s="13"/>
      <c r="BV1131" s="13">
        <f t="shared" si="326"/>
        <v>31.506815879885437</v>
      </c>
      <c r="BW1131" s="13">
        <f t="shared" si="327"/>
        <v>344.65664218175147</v>
      </c>
      <c r="CA1131" s="13">
        <f t="shared" si="328"/>
        <v>9.9633299999999991</v>
      </c>
      <c r="CB1131" s="13">
        <f t="shared" si="329"/>
        <v>1089.9000000000001</v>
      </c>
    </row>
    <row r="1132" spans="1:80" x14ac:dyDescent="0.3">
      <c r="A1132" s="13">
        <f t="shared" si="305"/>
        <v>5.1050499997540625E-5</v>
      </c>
      <c r="C1132" s="13" t="str">
        <f>IF(F1132&gt;0,SQRT(Sum_Sq($AI$2,V_rtHz($AH$2)/(1+1/$A1132),V_rtHz($AH$2*$A1132)/(1+$A1132),$AN$2*$AH$2/(1+1/$A1132),$AM$2*SQRT(Sum_Sq(F1132,1/($X$2*D$8*(1+C$1017+F1132/E1132))))/SQRT(Sum_Sq($X$2*F1132*D$8,1)),                   $AQ$2*SQRT(Sum_Sq($AH$2/(1+1/$A1132)+F1132*( 1/(C$1017+1+F1132/E1132)-1)/(1+($X$2*F1132*D$8)^2), (F1132^2*D$8*$X$2+1/($X$2*D$8*(C$1017+1+F1132/E1132           )))/(1+($X$2*F1132*D$8)^2))),           V_rtHz(E1132)/($X$2*D$8*(E1132*C$1017+E1132+F1132)),V_rtHz(F1132)*SQRT(Sum_Sq(E1132*D$8*$X$2*C$1017,1))/($X$2*D$8*(E1132*C$1017+E1132+F1132))))/SQRT(Sum_Sq(1/(1+$A1132)+$AC$2/$I$2-1/(1+(1+F1132/E1132)/C$1017),$X$2/$I$2)),IF(F1133&lt;0,"A",C1133))</f>
        <v>A</v>
      </c>
      <c r="E1132" s="13">
        <f t="shared" si="306"/>
        <v>-1</v>
      </c>
      <c r="F1132" s="12">
        <f t="shared" si="330"/>
        <v>-2</v>
      </c>
      <c r="H1132" s="13" t="str">
        <f>IF(K1132&gt;0,SQRT(Sum_Sq($AI$2,V_rtHz($AH$2)/(1+1/$A1132),V_rtHz($AH$2*$A1132)/(1+$A1132),$AN$2*$AH$2/(1+1/$A1132),$AM$2*SQRT(Sum_Sq(K1132,1/($X$2*I$8*(1+H$1017+K1132/J1132))))/SQRT(Sum_Sq($X$2*K1132*I$8,1)),                   $AQ$2*SQRT(Sum_Sq($AH$2/(1+1/$A1132)+K1132*( 1/(H$1017+1+K1132/J1132)-1)/(1+($X$2*K1132*I$8)^2), (K1132^2*I$8*$X$2+1/($X$2*I$8*(H$1017+1+K1132/J1132           )))/(1+($X$2*K1132*I$8)^2))),           V_rtHz(J1132)/($X$2*I$8*(J1132*H$1017+J1132+K1132)),V_rtHz(K1132)*SQRT(Sum_Sq(J1132*I$8*$X$2*H$1017,1))/($X$2*I$8*(J1132*H$1017+J1132+K1132))))/SQRT(Sum_Sq(1/(1+$A1132)+$AC$2/$I$2-1/(1+(1+K1132/J1132)/H$1017),$X$2/$I$2)),IF(K1133&lt;0,"A",H1133))</f>
        <v>A</v>
      </c>
      <c r="J1132" s="13">
        <f t="shared" si="307"/>
        <v>-1</v>
      </c>
      <c r="K1132" s="12">
        <f t="shared" si="331"/>
        <v>-2</v>
      </c>
      <c r="M1132" s="13" t="str">
        <f>IF(P1132&gt;0,SQRT(Sum_Sq($AI$2,V_rtHz($AH$2)/(1+1/$A1132),V_rtHz($AH$2*$A1132)/(1+$A1132),$AN$2*$AH$2/(1+1/$A1132),$AM$2*SQRT(Sum_Sq(P1132,1/($X$2*N$8*(1+M$1017+P1132/O1132))))/SQRT(Sum_Sq($X$2*P1132*N$8,1)),                   $AQ$2*SQRT(Sum_Sq($AH$2/(1+1/$A1132)+P1132*( 1/(M$1017+1+P1132/O1132)-1)/(1+($X$2*P1132*N$8)^2), (P1132^2*N$8*$X$2+1/($X$2*N$8*(M$1017+1+P1132/O1132           )))/(1+($X$2*P1132*N$8)^2))),           V_rtHz(O1132)/($X$2*N$8*(O1132*M$1017+O1132+P1132)),V_rtHz(P1132)*SQRT(Sum_Sq(O1132*N$8*$X$2*M$1017,1))/($X$2*N$8*(O1132*M$1017+O1132+P1132))))/SQRT(Sum_Sq(1/(1+$A1132)+$AC$2/$I$2-1/(1+(1+P1132/O1132)/M$1017),$X$2/$I$2)),IF(P1133&lt;0,"A",M1133))</f>
        <v>A</v>
      </c>
      <c r="O1132" s="13">
        <f t="shared" si="308"/>
        <v>-1</v>
      </c>
      <c r="P1132" s="12">
        <f t="shared" si="332"/>
        <v>-2</v>
      </c>
      <c r="R1132" s="13" t="str">
        <f>IF(U1132&gt;0,SQRT(Sum_Sq($AI$2,V_rtHz($AH$2)/(1+1/$A1132),V_rtHz($AH$2*$A1132)/(1+$A1132),$AN$2*$AH$2/(1+1/$A1132),$AM$2*SQRT(Sum_Sq(U1132,1/($X$2*S$8*(1+R$1017+U1132/T1132))))/SQRT(Sum_Sq($X$2*U1132*S$8,1)),                   $AQ$2*SQRT(Sum_Sq($AH$2/(1+1/$A1132)+U1132*( 1/(R$1017+1+U1132/T1132)-1)/(1+($X$2*U1132*S$8)^2), (U1132^2*S$8*$X$2+1/($X$2*S$8*(R$1017+1+U1132/T1132           )))/(1+($X$2*U1132*S$8)^2))),           V_rtHz(T1132)/($X$2*S$8*(T1132*R$1017+T1132+U1132)),V_rtHz(U1132)*SQRT(Sum_Sq(T1132*S$8*$X$2*R$1017,1))/($X$2*S$8*(T1132*R$1017+T1132+U1132))))/SQRT(Sum_Sq(1/(1+$A1132)+$AC$2/$I$2-1/(1+(1+U1132/T1132)/R$1017),$X$2/$I$2)),IF(U1133&lt;0,"A",R1133))</f>
        <v>A</v>
      </c>
      <c r="T1132" s="13">
        <f t="shared" si="309"/>
        <v>-1</v>
      </c>
      <c r="U1132" s="12">
        <f t="shared" si="333"/>
        <v>-2</v>
      </c>
      <c r="X1132" s="13" t="str">
        <f>IF(AA1132&gt;0,SQRT(Sum_Sq($AI$2,V_rtHz($AH$2)/(1+1/$A1132),V_rtHz($AH$2*$A1132)/(1+$A1132),$AN$2*$AH$2/(1+1/$A1132),$AM$2*SQRT(Sum_Sq(AA1132,1/($X$2*Y$8*(1+X$1017+AA1132/Z1132))))/SQRT(Sum_Sq($X$2*AA1132*Y$8,1)),                   $AQ$2*SQRT(Sum_Sq($AH$2/(1+1/$A1132)+AA1132*( 1/(X$1017+1+AA1132/Z1132)-1)/(1+($X$2*AA1132*Y$8)^2), (AA1132^2*Y$8*$X$2+1/($X$2*Y$8*(X$1017+1+AA1132/Z1132           )))/(1+($X$2*AA1132*Y$8)^2))),           V_rtHz(Z1132)/($X$2*Y$8*(Z1132*X$1017+Z1132+AA1132)),V_rtHz(AA1132)*SQRT(Sum_Sq(Z1132*Y$8*$X$2*X$1017,1))/($X$2*Y$8*(Z1132*X$1017+Z1132+AA1132))))/SQRT(Sum_Sq(1/(1+$A1132)+$AC$2/$I$2-1/(1+(1+AA1132/Z1132)/X$1017),$X$2/$I$2)),IF(AA1133&lt;0,"A",X1133))</f>
        <v>A</v>
      </c>
      <c r="Z1132" s="13">
        <f t="shared" si="310"/>
        <v>-1</v>
      </c>
      <c r="AA1132" s="12">
        <f t="shared" si="334"/>
        <v>-2</v>
      </c>
      <c r="AC1132" s="13">
        <f>IF(AF1132&gt;0,SQRT(Sum_Sq($AI$2,V_rtHz($AH$2)/(1+1/$A1132),V_rtHz($AH$2*$A1132)/(1+$A1132),$AN$2*$AH$2/(1+1/$A1132),$AM$2*SQRT(Sum_Sq(AF1132,1/($X$2*AD$8*(1+AC$1017+AF1132/AE1132))))/SQRT(Sum_Sq($X$2*AF1132*AD$8,1)),                   $AQ$2*SQRT(Sum_Sq($AH$2/(1+1/$A1132)+AF1132*( 1/(AC$1017+1+AF1132/AE1132)-1)/(1+($X$2*AF1132*AD$8)^2), (AF1132^2*AD$8*$X$2+1/($X$2*AD$8*(AC$1017+1+AF1132/AE1132           )))/(1+($X$2*AF1132*AD$8)^2))),           V_rtHz(AE1132)/($X$2*AD$8*(AE1132*AC$1017+AE1132+AF1132)),V_rtHz(AF1132)*SQRT(Sum_Sq(AE1132*AD$8*$X$2*AC$1017,1))/($X$2*AD$8*(AE1132*AC$1017+AE1132+AF1132))))/SQRT(Sum_Sq(1/(1+$A1132)+$AC$2/$I$2-1/(1+(1+AF1132/AE1132)/AC$1017),$X$2/$I$2)),IF(AF1133&lt;0,"A",AC1133))</f>
        <v>6.8805946093441199E-6</v>
      </c>
      <c r="AE1132" s="13">
        <f t="shared" si="311"/>
        <v>19380.803441581491</v>
      </c>
      <c r="AF1132" s="12">
        <f t="shared" si="335"/>
        <v>160563.04800088759</v>
      </c>
      <c r="AG1132" s="13"/>
      <c r="AH1132" s="13">
        <f>IF(AK1132&gt;0,SQRT(Sum_Sq($AI$2,V_rtHz($AH$2)/(1+1/$A1132),V_rtHz($AH$2*$A1132)/(1+$A1132),$AN$2*$AH$2/(1+1/$A1132),$AM$2*SQRT(Sum_Sq(AK1132,1/($X$2*AI$8*(1+AH$1017+AK1132/AJ1132))))/SQRT(Sum_Sq($X$2*AK1132*AI$8,1)),                   $AQ$2*SQRT(Sum_Sq($AH$2/(1+1/$A1132)+AK1132*( 1/(AH$1017+1+AK1132/AJ1132)-1)/(1+($X$2*AK1132*AI$8)^2), (AK1132^2*AI$8*$X$2+1/($X$2*AI$8*(AH$1017+1+AK1132/AJ1132           )))/(1+($X$2*AK1132*AI$8)^2))),           V_rtHz(AJ1132)/($X$2*AI$8*(AJ1132*AH$1017+AJ1132+AK1132)),V_rtHz(AK1132)*SQRT(Sum_Sq(AJ1132*AI$8*$X$2*AH$1017,1))/($X$2*AI$8*(AJ1132*AH$1017+AJ1132+AK1132))))/SQRT(Sum_Sq(1/(1+$A1132)+$AC$2/$I$2-1/(1+(1+AK1132/AJ1132)/AH$1017),$X$2/$I$2)),IF(AK1133&lt;0,"A",AH1133))</f>
        <v>1.1597302676724275E-5</v>
      </c>
      <c r="AI1132" s="13"/>
      <c r="AJ1132" s="13">
        <f t="shared" si="312"/>
        <v>17863.565161949296</v>
      </c>
      <c r="AK1132" s="12">
        <f t="shared" si="336"/>
        <v>550870.15309539041</v>
      </c>
      <c r="AM1132" s="13">
        <f>IF(AP1132&gt;0,SQRT(Sum_Sq($AI$2,V_rtHz($AH$2)/(1+1/$A1132),V_rtHz($AH$2*$A1132)/(1+$A1132),$AN$2*$AH$2/(1+1/$A1132),$AM$2*SQRT(Sum_Sq(AP1132,1/($X$2*AN$8*(1+AM$1017+AP1132/AO1132))))/SQRT(Sum_Sq($X$2*AP1132*AN$8,1)),                   $AQ$2*SQRT(Sum_Sq($AH$2/(1+1/$A1132)+AP1132*( 1/(AM$1017+1+AP1132/AO1132)-1)/(1+($X$2*AP1132*AN$8)^2), (AP1132^2*AN$8*$X$2+1/($X$2*AN$8*(AM$1017+1+AP1132/AO1132           )))/(1+($X$2*AP1132*AN$8)^2))),           V_rtHz(AO1132)/($X$2*AN$8*(AO1132*AM$1017+AO1132+AP1132)),V_rtHz(AP1132)*SQRT(Sum_Sq(AO1132*AN$8*$X$2*AM$1017,1))/($X$2*AN$8*(AO1132*AM$1017+AO1132+AP1132))))/SQRT(Sum_Sq(1/(1+$A1132)+$AC$2/$I$2-1/(1+(1+AP1132/AO1132)/AM$1017),$X$2/$I$2)),IF(AP1133&lt;0,"A",AM1133))</f>
        <v>2.0323177681474289E-5</v>
      </c>
      <c r="AO1132" s="13">
        <f t="shared" si="313"/>
        <v>17474.622495937638</v>
      </c>
      <c r="AP1132" s="12">
        <f t="shared" si="337"/>
        <v>1780777.1664365472</v>
      </c>
      <c r="AR1132" s="13">
        <f t="shared" si="314"/>
        <v>69887291.180198371</v>
      </c>
      <c r="AS1132" s="13">
        <f t="shared" si="315"/>
        <v>-1.3198410311021787E-5</v>
      </c>
      <c r="AV1132" s="13"/>
      <c r="AW1132" s="13">
        <f t="shared" si="316"/>
        <v>39300511.936236553</v>
      </c>
      <c r="AX1132" s="13">
        <f t="shared" si="317"/>
        <v>-4.1742961708886146E-5</v>
      </c>
      <c r="AZ1132" s="13"/>
      <c r="BA1132" s="13"/>
      <c r="BB1132" s="13">
        <f t="shared" si="318"/>
        <v>22100301.962882396</v>
      </c>
      <c r="BC1132" s="13">
        <f t="shared" si="319"/>
        <v>-1.320621066164075E-4</v>
      </c>
      <c r="BD1132" s="13"/>
      <c r="BE1132" s="13"/>
      <c r="BG1132" s="13">
        <f t="shared" si="320"/>
        <v>12427913.092914158</v>
      </c>
      <c r="BH1132" s="13">
        <f t="shared" si="321"/>
        <v>-4.1821087217269097E-4</v>
      </c>
      <c r="BI1132" s="13"/>
      <c r="BL1132" s="13">
        <f t="shared" si="322"/>
        <v>6988729.1180198397</v>
      </c>
      <c r="BM1132" s="13">
        <f t="shared" si="323"/>
        <v>-1.3284724289336209E-3</v>
      </c>
      <c r="BP1132" s="13"/>
      <c r="BQ1132" s="13">
        <f t="shared" si="324"/>
        <v>99.633300000000006</v>
      </c>
      <c r="BR1132" s="13">
        <f t="shared" si="325"/>
        <v>108.98999999999998</v>
      </c>
      <c r="BT1132" s="13"/>
      <c r="BU1132" s="13"/>
      <c r="BV1132" s="13">
        <f t="shared" si="326"/>
        <v>31.50681587988543</v>
      </c>
      <c r="BW1132" s="13">
        <f t="shared" si="327"/>
        <v>344.65664218175152</v>
      </c>
      <c r="CA1132" s="13">
        <f t="shared" si="328"/>
        <v>9.9633299999999974</v>
      </c>
      <c r="CB1132" s="13">
        <f t="shared" si="329"/>
        <v>1089.9000000000001</v>
      </c>
    </row>
    <row r="1133" spans="1:80" x14ac:dyDescent="0.3">
      <c r="A1133" s="13">
        <f t="shared" si="305"/>
        <v>5.1760683195056754E-5</v>
      </c>
      <c r="C1133" s="13" t="str">
        <f>IF(F1133&gt;0,SQRT(Sum_Sq($AI$2,V_rtHz($AH$2)/(1+1/$A1133),V_rtHz($AH$2*$A1133)/(1+$A1133),$AN$2*$AH$2/(1+1/$A1133),$AM$2*SQRT(Sum_Sq(F1133,1/($X$2*D$8*(1+C$1017+F1133/E1133))))/SQRT(Sum_Sq($X$2*F1133*D$8,1)),                   $AQ$2*SQRT(Sum_Sq($AH$2/(1+1/$A1133)+F1133*( 1/(C$1017+1+F1133/E1133)-1)/(1+($X$2*F1133*D$8)^2), (F1133^2*D$8*$X$2+1/($X$2*D$8*(C$1017+1+F1133/E1133           )))/(1+($X$2*F1133*D$8)^2))),           V_rtHz(E1133)/($X$2*D$8*(E1133*C$1017+E1133+F1133)),V_rtHz(F1133)*SQRT(Sum_Sq(E1133*D$8*$X$2*C$1017,1))/($X$2*D$8*(E1133*C$1017+E1133+F1133))))/SQRT(Sum_Sq(1/(1+$A1133)+$AC$2/$I$2-1/(1+(1+F1133/E1133)/C$1017),$X$2/$I$2)),IF(F1134&lt;0,"A",C1134))</f>
        <v>A</v>
      </c>
      <c r="E1133" s="13">
        <f t="shared" si="306"/>
        <v>-1</v>
      </c>
      <c r="F1133" s="12">
        <f t="shared" si="330"/>
        <v>-2</v>
      </c>
      <c r="H1133" s="13" t="str">
        <f>IF(K1133&gt;0,SQRT(Sum_Sq($AI$2,V_rtHz($AH$2)/(1+1/$A1133),V_rtHz($AH$2*$A1133)/(1+$A1133),$AN$2*$AH$2/(1+1/$A1133),$AM$2*SQRT(Sum_Sq(K1133,1/($X$2*I$8*(1+H$1017+K1133/J1133))))/SQRT(Sum_Sq($X$2*K1133*I$8,1)),                   $AQ$2*SQRT(Sum_Sq($AH$2/(1+1/$A1133)+K1133*( 1/(H$1017+1+K1133/J1133)-1)/(1+($X$2*K1133*I$8)^2), (K1133^2*I$8*$X$2+1/($X$2*I$8*(H$1017+1+K1133/J1133           )))/(1+($X$2*K1133*I$8)^2))),           V_rtHz(J1133)/($X$2*I$8*(J1133*H$1017+J1133+K1133)),V_rtHz(K1133)*SQRT(Sum_Sq(J1133*I$8*$X$2*H$1017,1))/($X$2*I$8*(J1133*H$1017+J1133+K1133))))/SQRT(Sum_Sq(1/(1+$A1133)+$AC$2/$I$2-1/(1+(1+K1133/J1133)/H$1017),$X$2/$I$2)),IF(K1134&lt;0,"A",H1134))</f>
        <v>A</v>
      </c>
      <c r="J1133" s="13">
        <f t="shared" si="307"/>
        <v>-1</v>
      </c>
      <c r="K1133" s="12">
        <f t="shared" si="331"/>
        <v>-2</v>
      </c>
      <c r="M1133" s="13" t="str">
        <f>IF(P1133&gt;0,SQRT(Sum_Sq($AI$2,V_rtHz($AH$2)/(1+1/$A1133),V_rtHz($AH$2*$A1133)/(1+$A1133),$AN$2*$AH$2/(1+1/$A1133),$AM$2*SQRT(Sum_Sq(P1133,1/($X$2*N$8*(1+M$1017+P1133/O1133))))/SQRT(Sum_Sq($X$2*P1133*N$8,1)),                   $AQ$2*SQRT(Sum_Sq($AH$2/(1+1/$A1133)+P1133*( 1/(M$1017+1+P1133/O1133)-1)/(1+($X$2*P1133*N$8)^2), (P1133^2*N$8*$X$2+1/($X$2*N$8*(M$1017+1+P1133/O1133           )))/(1+($X$2*P1133*N$8)^2))),           V_rtHz(O1133)/($X$2*N$8*(O1133*M$1017+O1133+P1133)),V_rtHz(P1133)*SQRT(Sum_Sq(O1133*N$8*$X$2*M$1017,1))/($X$2*N$8*(O1133*M$1017+O1133+P1133))))/SQRT(Sum_Sq(1/(1+$A1133)+$AC$2/$I$2-1/(1+(1+P1133/O1133)/M$1017),$X$2/$I$2)),IF(P1134&lt;0,"A",M1134))</f>
        <v>A</v>
      </c>
      <c r="O1133" s="13">
        <f t="shared" si="308"/>
        <v>-1</v>
      </c>
      <c r="P1133" s="12">
        <f t="shared" si="332"/>
        <v>-2</v>
      </c>
      <c r="R1133" s="13" t="str">
        <f>IF(U1133&gt;0,SQRT(Sum_Sq($AI$2,V_rtHz($AH$2)/(1+1/$A1133),V_rtHz($AH$2*$A1133)/(1+$A1133),$AN$2*$AH$2/(1+1/$A1133),$AM$2*SQRT(Sum_Sq(U1133,1/($X$2*S$8*(1+R$1017+U1133/T1133))))/SQRT(Sum_Sq($X$2*U1133*S$8,1)),                   $AQ$2*SQRT(Sum_Sq($AH$2/(1+1/$A1133)+U1133*( 1/(R$1017+1+U1133/T1133)-1)/(1+($X$2*U1133*S$8)^2), (U1133^2*S$8*$X$2+1/($X$2*S$8*(R$1017+1+U1133/T1133           )))/(1+($X$2*U1133*S$8)^2))),           V_rtHz(T1133)/($X$2*S$8*(T1133*R$1017+T1133+U1133)),V_rtHz(U1133)*SQRT(Sum_Sq(T1133*S$8*$X$2*R$1017,1))/($X$2*S$8*(T1133*R$1017+T1133+U1133))))/SQRT(Sum_Sq(1/(1+$A1133)+$AC$2/$I$2-1/(1+(1+U1133/T1133)/R$1017),$X$2/$I$2)),IF(U1134&lt;0,"A",R1134))</f>
        <v>A</v>
      </c>
      <c r="T1133" s="13">
        <f t="shared" si="309"/>
        <v>-1</v>
      </c>
      <c r="U1133" s="12">
        <f t="shared" si="333"/>
        <v>-2</v>
      </c>
      <c r="X1133" s="13" t="str">
        <f>IF(AA1133&gt;0,SQRT(Sum_Sq($AI$2,V_rtHz($AH$2)/(1+1/$A1133),V_rtHz($AH$2*$A1133)/(1+$A1133),$AN$2*$AH$2/(1+1/$A1133),$AM$2*SQRT(Sum_Sq(AA1133,1/($X$2*Y$8*(1+X$1017+AA1133/Z1133))))/SQRT(Sum_Sq($X$2*AA1133*Y$8,1)),                   $AQ$2*SQRT(Sum_Sq($AH$2/(1+1/$A1133)+AA1133*( 1/(X$1017+1+AA1133/Z1133)-1)/(1+($X$2*AA1133*Y$8)^2), (AA1133^2*Y$8*$X$2+1/($X$2*Y$8*(X$1017+1+AA1133/Z1133           )))/(1+($X$2*AA1133*Y$8)^2))),           V_rtHz(Z1133)/($X$2*Y$8*(Z1133*X$1017+Z1133+AA1133)),V_rtHz(AA1133)*SQRT(Sum_Sq(Z1133*Y$8*$X$2*X$1017,1))/($X$2*Y$8*(Z1133*X$1017+Z1133+AA1133))))/SQRT(Sum_Sq(1/(1+$A1133)+$AC$2/$I$2-1/(1+(1+AA1133/Z1133)/X$1017),$X$2/$I$2)),IF(AA1134&lt;0,"A",X1134))</f>
        <v>A</v>
      </c>
      <c r="Z1133" s="13">
        <f t="shared" si="310"/>
        <v>-1</v>
      </c>
      <c r="AA1133" s="12">
        <f t="shared" si="334"/>
        <v>-2</v>
      </c>
      <c r="AC1133" s="13">
        <f>IF(AF1133&gt;0,SQRT(Sum_Sq($AI$2,V_rtHz($AH$2)/(1+1/$A1133),V_rtHz($AH$2*$A1133)/(1+$A1133),$AN$2*$AH$2/(1+1/$A1133),$AM$2*SQRT(Sum_Sq(AF1133,1/($X$2*AD$8*(1+AC$1017+AF1133/AE1133))))/SQRT(Sum_Sq($X$2*AF1133*AD$8,1)),                   $AQ$2*SQRT(Sum_Sq($AH$2/(1+1/$A1133)+AF1133*( 1/(AC$1017+1+AF1133/AE1133)-1)/(1+($X$2*AF1133*AD$8)^2), (AF1133^2*AD$8*$X$2+1/($X$2*AD$8*(AC$1017+1+AF1133/AE1133           )))/(1+($X$2*AF1133*AD$8)^2))),           V_rtHz(AE1133)/($X$2*AD$8*(AE1133*AC$1017+AE1133+AF1133)),V_rtHz(AF1133)*SQRT(Sum_Sq(AE1133*AD$8*$X$2*AC$1017,1))/($X$2*AD$8*(AE1133*AC$1017+AE1133+AF1133))))/SQRT(Sum_Sq(1/(1+$A1133)+$AC$2/$I$2-1/(1+(1+AF1133/AE1133)/AC$1017),$X$2/$I$2)),IF(AF1134&lt;0,"A",AC1134))</f>
        <v>6.8801871529268656E-6</v>
      </c>
      <c r="AE1133" s="13">
        <f t="shared" si="311"/>
        <v>19378.519340765102</v>
      </c>
      <c r="AF1133" s="12">
        <f t="shared" si="335"/>
        <v>160581.97319236232</v>
      </c>
      <c r="AG1133" s="13"/>
      <c r="AH1133" s="13">
        <f>IF(AK1133&gt;0,SQRT(Sum_Sq($AI$2,V_rtHz($AH$2)/(1+1/$A1133),V_rtHz($AH$2*$A1133)/(1+$A1133),$AN$2*$AH$2/(1+1/$A1133),$AM$2*SQRT(Sum_Sq(AK1133,1/($X$2*AI$8*(1+AH$1017+AK1133/AJ1133))))/SQRT(Sum_Sq($X$2*AK1133*AI$8,1)),                   $AQ$2*SQRT(Sum_Sq($AH$2/(1+1/$A1133)+AK1133*( 1/(AH$1017+1+AK1133/AJ1133)-1)/(1+($X$2*AK1133*AI$8)^2), (AK1133^2*AI$8*$X$2+1/($X$2*AI$8*(AH$1017+1+AK1133/AJ1133           )))/(1+($X$2*AK1133*AI$8)^2))),           V_rtHz(AJ1133)/($X$2*AI$8*(AJ1133*AH$1017+AJ1133+AK1133)),V_rtHz(AK1133)*SQRT(Sum_Sq(AJ1133*AI$8*$X$2*AH$1017,1))/($X$2*AI$8*(AJ1133*AH$1017+AJ1133+AK1133))))/SQRT(Sum_Sq(1/(1+$A1133)+$AC$2/$I$2-1/(1+(1+AK1133/AJ1133)/AH$1017),$X$2/$I$2)),IF(AK1134&lt;0,"A",AH1134))</f>
        <v>1.1596787736226731E-5</v>
      </c>
      <c r="AI1133" s="13"/>
      <c r="AJ1133" s="13">
        <f t="shared" si="312"/>
        <v>17861.936526574726</v>
      </c>
      <c r="AK1133" s="12">
        <f t="shared" si="336"/>
        <v>550920.38094256644</v>
      </c>
      <c r="AM1133" s="13">
        <f>IF(AP1133&gt;0,SQRT(Sum_Sq($AI$2,V_rtHz($AH$2)/(1+1/$A1133),V_rtHz($AH$2*$A1133)/(1+$A1133),$AN$2*$AH$2/(1+1/$A1133),$AM$2*SQRT(Sum_Sq(AP1133,1/($X$2*AN$8*(1+AM$1017+AP1133/AO1133))))/SQRT(Sum_Sq($X$2*AP1133*AN$8,1)),                   $AQ$2*SQRT(Sum_Sq($AH$2/(1+1/$A1133)+AP1133*( 1/(AM$1017+1+AP1133/AO1133)-1)/(1+($X$2*AP1133*AN$8)^2), (AP1133^2*AN$8*$X$2+1/($X$2*AN$8*(AM$1017+1+AP1133/AO1133           )))/(1+($X$2*AP1133*AN$8)^2))),           V_rtHz(AO1133)/($X$2*AN$8*(AO1133*AM$1017+AO1133+AP1133)),V_rtHz(AP1133)*SQRT(Sum_Sq(AO1133*AN$8*$X$2*AM$1017,1))/($X$2*AN$8*(AO1133*AM$1017+AO1133+AP1133))))/SQRT(Sum_Sq(1/(1+$A1133)+$AC$2/$I$2-1/(1+(1+AP1133/AO1133)/AM$1017),$X$2/$I$2)),IF(AP1134&lt;0,"A",AM1134))</f>
        <v>2.0322341539596843E-5</v>
      </c>
      <c r="AO1133" s="13">
        <f t="shared" si="313"/>
        <v>17473.132106252873</v>
      </c>
      <c r="AP1133" s="12">
        <f t="shared" si="337"/>
        <v>1780929.0597492962</v>
      </c>
      <c r="AR1133" s="13">
        <f t="shared" si="314"/>
        <v>69887291.180198371</v>
      </c>
      <c r="AS1133" s="13">
        <f t="shared" si="315"/>
        <v>-1.3198422360987443E-5</v>
      </c>
      <c r="AV1133" s="13"/>
      <c r="AW1133" s="13">
        <f t="shared" si="316"/>
        <v>39300511.936236553</v>
      </c>
      <c r="AX1133" s="13">
        <f t="shared" si="317"/>
        <v>-4.1743082242987556E-5</v>
      </c>
      <c r="AZ1133" s="13"/>
      <c r="BA1133" s="13"/>
      <c r="BB1133" s="13">
        <f t="shared" si="318"/>
        <v>22100301.962882396</v>
      </c>
      <c r="BC1133" s="13">
        <f t="shared" si="319"/>
        <v>-1.3206331304763602E-4</v>
      </c>
      <c r="BD1133" s="13"/>
      <c r="BE1133" s="13"/>
      <c r="BG1133" s="13">
        <f t="shared" si="320"/>
        <v>12427913.092914158</v>
      </c>
      <c r="BH1133" s="13">
        <f t="shared" si="321"/>
        <v>-4.1822297105809791E-4</v>
      </c>
      <c r="BI1133" s="13"/>
      <c r="BL1133" s="13">
        <f t="shared" si="322"/>
        <v>6988729.1180198397</v>
      </c>
      <c r="BM1133" s="13">
        <f t="shared" si="323"/>
        <v>-1.3285945209212851E-3</v>
      </c>
      <c r="BP1133" s="13"/>
      <c r="BQ1133" s="13">
        <f t="shared" si="324"/>
        <v>99.633299999999991</v>
      </c>
      <c r="BR1133" s="13">
        <f t="shared" si="325"/>
        <v>108.98999999999998</v>
      </c>
      <c r="BT1133" s="13"/>
      <c r="BU1133" s="13"/>
      <c r="BV1133" s="13">
        <f t="shared" si="326"/>
        <v>31.50681587988543</v>
      </c>
      <c r="BW1133" s="13">
        <f t="shared" si="327"/>
        <v>344.65664218175141</v>
      </c>
      <c r="CA1133" s="13">
        <f t="shared" si="328"/>
        <v>9.9633299999999991</v>
      </c>
      <c r="CB1133" s="13">
        <f t="shared" si="329"/>
        <v>1089.9000000000001</v>
      </c>
    </row>
    <row r="1134" spans="1:80" x14ac:dyDescent="0.3">
      <c r="A1134" s="13">
        <f t="shared" si="305"/>
        <v>5.2480746024977246E-5</v>
      </c>
      <c r="C1134" s="13" t="str">
        <f>IF(F1134&gt;0,SQRT(Sum_Sq($AI$2,V_rtHz($AH$2)/(1+1/$A1134),V_rtHz($AH$2*$A1134)/(1+$A1134),$AN$2*$AH$2/(1+1/$A1134),$AM$2*SQRT(Sum_Sq(F1134,1/($X$2*D$8*(1+C$1017+F1134/E1134))))/SQRT(Sum_Sq($X$2*F1134*D$8,1)),                   $AQ$2*SQRT(Sum_Sq($AH$2/(1+1/$A1134)+F1134*( 1/(C$1017+1+F1134/E1134)-1)/(1+($X$2*F1134*D$8)^2), (F1134^2*D$8*$X$2+1/($X$2*D$8*(C$1017+1+F1134/E1134           )))/(1+($X$2*F1134*D$8)^2))),           V_rtHz(E1134)/($X$2*D$8*(E1134*C$1017+E1134+F1134)),V_rtHz(F1134)*SQRT(Sum_Sq(E1134*D$8*$X$2*C$1017,1))/($X$2*D$8*(E1134*C$1017+E1134+F1134))))/SQRT(Sum_Sq(1/(1+$A1134)+$AC$2/$I$2-1/(1+(1+F1134/E1134)/C$1017),$X$2/$I$2)),IF(F1135&lt;0,"A",C1135))</f>
        <v>A</v>
      </c>
      <c r="E1134" s="13">
        <f t="shared" si="306"/>
        <v>-1</v>
      </c>
      <c r="F1134" s="12">
        <f t="shared" si="330"/>
        <v>-2</v>
      </c>
      <c r="H1134" s="13" t="str">
        <f>IF(K1134&gt;0,SQRT(Sum_Sq($AI$2,V_rtHz($AH$2)/(1+1/$A1134),V_rtHz($AH$2*$A1134)/(1+$A1134),$AN$2*$AH$2/(1+1/$A1134),$AM$2*SQRT(Sum_Sq(K1134,1/($X$2*I$8*(1+H$1017+K1134/J1134))))/SQRT(Sum_Sq($X$2*K1134*I$8,1)),                   $AQ$2*SQRT(Sum_Sq($AH$2/(1+1/$A1134)+K1134*( 1/(H$1017+1+K1134/J1134)-1)/(1+($X$2*K1134*I$8)^2), (K1134^2*I$8*$X$2+1/($X$2*I$8*(H$1017+1+K1134/J1134           )))/(1+($X$2*K1134*I$8)^2))),           V_rtHz(J1134)/($X$2*I$8*(J1134*H$1017+J1134+K1134)),V_rtHz(K1134)*SQRT(Sum_Sq(J1134*I$8*$X$2*H$1017,1))/($X$2*I$8*(J1134*H$1017+J1134+K1134))))/SQRT(Sum_Sq(1/(1+$A1134)+$AC$2/$I$2-1/(1+(1+K1134/J1134)/H$1017),$X$2/$I$2)),IF(K1135&lt;0,"A",H1135))</f>
        <v>A</v>
      </c>
      <c r="J1134" s="13">
        <f t="shared" si="307"/>
        <v>-1</v>
      </c>
      <c r="K1134" s="12">
        <f t="shared" si="331"/>
        <v>-2</v>
      </c>
      <c r="M1134" s="13" t="str">
        <f>IF(P1134&gt;0,SQRT(Sum_Sq($AI$2,V_rtHz($AH$2)/(1+1/$A1134),V_rtHz($AH$2*$A1134)/(1+$A1134),$AN$2*$AH$2/(1+1/$A1134),$AM$2*SQRT(Sum_Sq(P1134,1/($X$2*N$8*(1+M$1017+P1134/O1134))))/SQRT(Sum_Sq($X$2*P1134*N$8,1)),                   $AQ$2*SQRT(Sum_Sq($AH$2/(1+1/$A1134)+P1134*( 1/(M$1017+1+P1134/O1134)-1)/(1+($X$2*P1134*N$8)^2), (P1134^2*N$8*$X$2+1/($X$2*N$8*(M$1017+1+P1134/O1134           )))/(1+($X$2*P1134*N$8)^2))),           V_rtHz(O1134)/($X$2*N$8*(O1134*M$1017+O1134+P1134)),V_rtHz(P1134)*SQRT(Sum_Sq(O1134*N$8*$X$2*M$1017,1))/($X$2*N$8*(O1134*M$1017+O1134+P1134))))/SQRT(Sum_Sq(1/(1+$A1134)+$AC$2/$I$2-1/(1+(1+P1134/O1134)/M$1017),$X$2/$I$2)),IF(P1135&lt;0,"A",M1135))</f>
        <v>A</v>
      </c>
      <c r="O1134" s="13">
        <f t="shared" si="308"/>
        <v>-1</v>
      </c>
      <c r="P1134" s="12">
        <f t="shared" si="332"/>
        <v>-2</v>
      </c>
      <c r="R1134" s="13" t="str">
        <f>IF(U1134&gt;0,SQRT(Sum_Sq($AI$2,V_rtHz($AH$2)/(1+1/$A1134),V_rtHz($AH$2*$A1134)/(1+$A1134),$AN$2*$AH$2/(1+1/$A1134),$AM$2*SQRT(Sum_Sq(U1134,1/($X$2*S$8*(1+R$1017+U1134/T1134))))/SQRT(Sum_Sq($X$2*U1134*S$8,1)),                   $AQ$2*SQRT(Sum_Sq($AH$2/(1+1/$A1134)+U1134*( 1/(R$1017+1+U1134/T1134)-1)/(1+($X$2*U1134*S$8)^2), (U1134^2*S$8*$X$2+1/($X$2*S$8*(R$1017+1+U1134/T1134           )))/(1+($X$2*U1134*S$8)^2))),           V_rtHz(T1134)/($X$2*S$8*(T1134*R$1017+T1134+U1134)),V_rtHz(U1134)*SQRT(Sum_Sq(T1134*S$8*$X$2*R$1017,1))/($X$2*S$8*(T1134*R$1017+T1134+U1134))))/SQRT(Sum_Sq(1/(1+$A1134)+$AC$2/$I$2-1/(1+(1+U1134/T1134)/R$1017),$X$2/$I$2)),IF(U1135&lt;0,"A",R1135))</f>
        <v>A</v>
      </c>
      <c r="T1134" s="13">
        <f t="shared" si="309"/>
        <v>-1</v>
      </c>
      <c r="U1134" s="12">
        <f t="shared" si="333"/>
        <v>-2</v>
      </c>
      <c r="X1134" s="13" t="str">
        <f>IF(AA1134&gt;0,SQRT(Sum_Sq($AI$2,V_rtHz($AH$2)/(1+1/$A1134),V_rtHz($AH$2*$A1134)/(1+$A1134),$AN$2*$AH$2/(1+1/$A1134),$AM$2*SQRT(Sum_Sq(AA1134,1/($X$2*Y$8*(1+X$1017+AA1134/Z1134))))/SQRT(Sum_Sq($X$2*AA1134*Y$8,1)),                   $AQ$2*SQRT(Sum_Sq($AH$2/(1+1/$A1134)+AA1134*( 1/(X$1017+1+AA1134/Z1134)-1)/(1+($X$2*AA1134*Y$8)^2), (AA1134^2*Y$8*$X$2+1/($X$2*Y$8*(X$1017+1+AA1134/Z1134           )))/(1+($X$2*AA1134*Y$8)^2))),           V_rtHz(Z1134)/($X$2*Y$8*(Z1134*X$1017+Z1134+AA1134)),V_rtHz(AA1134)*SQRT(Sum_Sq(Z1134*Y$8*$X$2*X$1017,1))/($X$2*Y$8*(Z1134*X$1017+Z1134+AA1134))))/SQRT(Sum_Sq(1/(1+$A1134)+$AC$2/$I$2-1/(1+(1+AA1134/Z1134)/X$1017),$X$2/$I$2)),IF(AA1135&lt;0,"A",X1135))</f>
        <v>A</v>
      </c>
      <c r="Z1134" s="13">
        <f t="shared" si="310"/>
        <v>-1</v>
      </c>
      <c r="AA1134" s="12">
        <f t="shared" si="334"/>
        <v>-2</v>
      </c>
      <c r="AC1134" s="13">
        <f>IF(AF1134&gt;0,SQRT(Sum_Sq($AI$2,V_rtHz($AH$2)/(1+1/$A1134),V_rtHz($AH$2*$A1134)/(1+$A1134),$AN$2*$AH$2/(1+1/$A1134),$AM$2*SQRT(Sum_Sq(AF1134,1/($X$2*AD$8*(1+AC$1017+AF1134/AE1134))))/SQRT(Sum_Sq($X$2*AF1134*AD$8,1)),                   $AQ$2*SQRT(Sum_Sq($AH$2/(1+1/$A1134)+AF1134*( 1/(AC$1017+1+AF1134/AE1134)-1)/(1+($X$2*AF1134*AD$8)^2), (AF1134^2*AD$8*$X$2+1/($X$2*AD$8*(AC$1017+1+AF1134/AE1134           )))/(1+($X$2*AF1134*AD$8)^2))),           V_rtHz(AE1134)/($X$2*AD$8*(AE1134*AC$1017+AE1134+AF1134)),V_rtHz(AF1134)*SQRT(Sum_Sq(AE1134*AD$8*$X$2*AC$1017,1))/($X$2*AD$8*(AE1134*AC$1017+AE1134+AF1134))))/SQRT(Sum_Sq(1/(1+$A1134)+$AC$2/$I$2-1/(1+(1+AF1134/AE1134)/AC$1017),$X$2/$I$2)),IF(AF1135&lt;0,"A",AC1135))</f>
        <v>6.8797742169667723E-6</v>
      </c>
      <c r="AE1134" s="13">
        <f t="shared" si="311"/>
        <v>19376.204633886799</v>
      </c>
      <c r="AF1134" s="12">
        <f t="shared" si="335"/>
        <v>160601.1565259874</v>
      </c>
      <c r="AG1134" s="13"/>
      <c r="AH1134" s="13">
        <f>IF(AK1134&gt;0,SQRT(Sum_Sq($AI$2,V_rtHz($AH$2)/(1+1/$A1134),V_rtHz($AH$2*$A1134)/(1+$A1134),$AN$2*$AH$2/(1+1/$A1134),$AM$2*SQRT(Sum_Sq(AK1134,1/($X$2*AI$8*(1+AH$1017+AK1134/AJ1134))))/SQRT(Sum_Sq($X$2*AK1134*AI$8,1)),                   $AQ$2*SQRT(Sum_Sq($AH$2/(1+1/$A1134)+AK1134*( 1/(AH$1017+1+AK1134/AJ1134)-1)/(1+($X$2*AK1134*AI$8)^2), (AK1134^2*AI$8*$X$2+1/($X$2*AI$8*(AH$1017+1+AK1134/AJ1134           )))/(1+($X$2*AK1134*AI$8)^2))),           V_rtHz(AJ1134)/($X$2*AI$8*(AJ1134*AH$1017+AJ1134+AK1134)),V_rtHz(AK1134)*SQRT(Sum_Sq(AJ1134*AI$8*$X$2*AH$1017,1))/($X$2*AI$8*(AJ1134*AH$1017+AJ1134+AK1134))))/SQRT(Sum_Sq(1/(1+$A1134)+$AC$2/$I$2-1/(1+(1+AK1134/AJ1134)/AH$1017),$X$2/$I$2)),IF(AK1135&lt;0,"A",AH1135))</f>
        <v>1.1596265805921046E-5</v>
      </c>
      <c r="AI1134" s="13"/>
      <c r="AJ1134" s="13">
        <f t="shared" si="312"/>
        <v>17860.285848916887</v>
      </c>
      <c r="AK1134" s="12">
        <f t="shared" si="336"/>
        <v>550971.29793078057</v>
      </c>
      <c r="AM1134" s="13">
        <f>IF(AP1134&gt;0,SQRT(Sum_Sq($AI$2,V_rtHz($AH$2)/(1+1/$A1134),V_rtHz($AH$2*$A1134)/(1+$A1134),$AN$2*$AH$2/(1+1/$A1134),$AM$2*SQRT(Sum_Sq(AP1134,1/($X$2*AN$8*(1+AM$1017+AP1134/AO1134))))/SQRT(Sum_Sq($X$2*AP1134*AN$8,1)),                   $AQ$2*SQRT(Sum_Sq($AH$2/(1+1/$A1134)+AP1134*( 1/(AM$1017+1+AP1134/AO1134)-1)/(1+($X$2*AP1134*AN$8)^2), (AP1134^2*AN$8*$X$2+1/($X$2*AN$8*(AM$1017+1+AP1134/AO1134           )))/(1+($X$2*AP1134*AN$8)^2))),           V_rtHz(AO1134)/($X$2*AN$8*(AO1134*AM$1017+AO1134+AP1134)),V_rtHz(AP1134)*SQRT(Sum_Sq(AO1134*AN$8*$X$2*AM$1017,1))/($X$2*AN$8*(AO1134*AM$1017+AO1134+AP1134))))/SQRT(Sum_Sq(1/(1+$A1134)+$AC$2/$I$2-1/(1+(1+AP1134/AO1134)/AM$1017),$X$2/$I$2)),IF(AP1135&lt;0,"A",AM1135))</f>
        <v>2.0321494025842181E-5</v>
      </c>
      <c r="AO1134" s="13">
        <f t="shared" si="313"/>
        <v>17471.621503103313</v>
      </c>
      <c r="AP1134" s="12">
        <f t="shared" si="337"/>
        <v>1781083.0395642964</v>
      </c>
      <c r="AR1134" s="13">
        <f t="shared" si="314"/>
        <v>69887291.180198371</v>
      </c>
      <c r="AS1134" s="13">
        <f t="shared" si="315"/>
        <v>-1.3198434578607285E-5</v>
      </c>
      <c r="AV1134" s="13"/>
      <c r="AW1134" s="13">
        <f t="shared" si="316"/>
        <v>39300511.936236553</v>
      </c>
      <c r="AX1134" s="13">
        <f t="shared" si="317"/>
        <v>-4.1743204454596045E-5</v>
      </c>
      <c r="AZ1134" s="13"/>
      <c r="BA1134" s="13"/>
      <c r="BB1134" s="13">
        <f t="shared" si="318"/>
        <v>22100301.962882396</v>
      </c>
      <c r="BC1134" s="13">
        <f t="shared" si="319"/>
        <v>-1.320645362844993E-4</v>
      </c>
      <c r="BD1134" s="13"/>
      <c r="BE1134" s="13"/>
      <c r="BG1134" s="13">
        <f t="shared" si="320"/>
        <v>12427913.092914158</v>
      </c>
      <c r="BH1134" s="13">
        <f t="shared" si="321"/>
        <v>-4.1823523897050732E-4</v>
      </c>
      <c r="BI1134" s="13"/>
      <c r="BL1134" s="13">
        <f t="shared" si="322"/>
        <v>6988729.1180198397</v>
      </c>
      <c r="BM1134" s="13">
        <f t="shared" si="323"/>
        <v>-1.3287183342917746E-3</v>
      </c>
      <c r="BP1134" s="13"/>
      <c r="BQ1134" s="13">
        <f t="shared" si="324"/>
        <v>99.633300000000006</v>
      </c>
      <c r="BR1134" s="13">
        <f t="shared" si="325"/>
        <v>108.98999999999998</v>
      </c>
      <c r="BT1134" s="13"/>
      <c r="BU1134" s="13"/>
      <c r="BV1134" s="13">
        <f t="shared" si="326"/>
        <v>31.506815879885437</v>
      </c>
      <c r="BW1134" s="13">
        <f t="shared" si="327"/>
        <v>344.65664218175152</v>
      </c>
      <c r="CA1134" s="13">
        <f t="shared" si="328"/>
        <v>9.9633299999999974</v>
      </c>
      <c r="CB1134" s="13">
        <f t="shared" si="329"/>
        <v>1089.9000000000001</v>
      </c>
    </row>
    <row r="1135" spans="1:80" x14ac:dyDescent="0.3">
      <c r="A1135" s="13">
        <f t="shared" si="305"/>
        <v>5.3210825926679412E-5</v>
      </c>
      <c r="C1135" s="13" t="str">
        <f>IF(F1135&gt;0,SQRT(Sum_Sq($AI$2,V_rtHz($AH$2)/(1+1/$A1135),V_rtHz($AH$2*$A1135)/(1+$A1135),$AN$2*$AH$2/(1+1/$A1135),$AM$2*SQRT(Sum_Sq(F1135,1/($X$2*D$8*(1+C$1017+F1135/E1135))))/SQRT(Sum_Sq($X$2*F1135*D$8,1)),                   $AQ$2*SQRT(Sum_Sq($AH$2/(1+1/$A1135)+F1135*( 1/(C$1017+1+F1135/E1135)-1)/(1+($X$2*F1135*D$8)^2), (F1135^2*D$8*$X$2+1/($X$2*D$8*(C$1017+1+F1135/E1135           )))/(1+($X$2*F1135*D$8)^2))),           V_rtHz(E1135)/($X$2*D$8*(E1135*C$1017+E1135+F1135)),V_rtHz(F1135)*SQRT(Sum_Sq(E1135*D$8*$X$2*C$1017,1))/($X$2*D$8*(E1135*C$1017+E1135+F1135))))/SQRT(Sum_Sq(1/(1+$A1135)+$AC$2/$I$2-1/(1+(1+F1135/E1135)/C$1017),$X$2/$I$2)),IF(F1136&lt;0,"A",C1136))</f>
        <v>A</v>
      </c>
      <c r="E1135" s="13">
        <f t="shared" si="306"/>
        <v>-1</v>
      </c>
      <c r="F1135" s="12">
        <f t="shared" si="330"/>
        <v>-2</v>
      </c>
      <c r="H1135" s="13" t="str">
        <f>IF(K1135&gt;0,SQRT(Sum_Sq($AI$2,V_rtHz($AH$2)/(1+1/$A1135),V_rtHz($AH$2*$A1135)/(1+$A1135),$AN$2*$AH$2/(1+1/$A1135),$AM$2*SQRT(Sum_Sq(K1135,1/($X$2*I$8*(1+H$1017+K1135/J1135))))/SQRT(Sum_Sq($X$2*K1135*I$8,1)),                   $AQ$2*SQRT(Sum_Sq($AH$2/(1+1/$A1135)+K1135*( 1/(H$1017+1+K1135/J1135)-1)/(1+($X$2*K1135*I$8)^2), (K1135^2*I$8*$X$2+1/($X$2*I$8*(H$1017+1+K1135/J1135           )))/(1+($X$2*K1135*I$8)^2))),           V_rtHz(J1135)/($X$2*I$8*(J1135*H$1017+J1135+K1135)),V_rtHz(K1135)*SQRT(Sum_Sq(J1135*I$8*$X$2*H$1017,1))/($X$2*I$8*(J1135*H$1017+J1135+K1135))))/SQRT(Sum_Sq(1/(1+$A1135)+$AC$2/$I$2-1/(1+(1+K1135/J1135)/H$1017),$X$2/$I$2)),IF(K1136&lt;0,"A",H1136))</f>
        <v>A</v>
      </c>
      <c r="J1135" s="13">
        <f t="shared" si="307"/>
        <v>-1</v>
      </c>
      <c r="K1135" s="12">
        <f t="shared" si="331"/>
        <v>-2</v>
      </c>
      <c r="M1135" s="13" t="str">
        <f>IF(P1135&gt;0,SQRT(Sum_Sq($AI$2,V_rtHz($AH$2)/(1+1/$A1135),V_rtHz($AH$2*$A1135)/(1+$A1135),$AN$2*$AH$2/(1+1/$A1135),$AM$2*SQRT(Sum_Sq(P1135,1/($X$2*N$8*(1+M$1017+P1135/O1135))))/SQRT(Sum_Sq($X$2*P1135*N$8,1)),                   $AQ$2*SQRT(Sum_Sq($AH$2/(1+1/$A1135)+P1135*( 1/(M$1017+1+P1135/O1135)-1)/(1+($X$2*P1135*N$8)^2), (P1135^2*N$8*$X$2+1/($X$2*N$8*(M$1017+1+P1135/O1135           )))/(1+($X$2*P1135*N$8)^2))),           V_rtHz(O1135)/($X$2*N$8*(O1135*M$1017+O1135+P1135)),V_rtHz(P1135)*SQRT(Sum_Sq(O1135*N$8*$X$2*M$1017,1))/($X$2*N$8*(O1135*M$1017+O1135+P1135))))/SQRT(Sum_Sq(1/(1+$A1135)+$AC$2/$I$2-1/(1+(1+P1135/O1135)/M$1017),$X$2/$I$2)),IF(P1136&lt;0,"A",M1136))</f>
        <v>A</v>
      </c>
      <c r="O1135" s="13">
        <f t="shared" si="308"/>
        <v>-1</v>
      </c>
      <c r="P1135" s="12">
        <f t="shared" si="332"/>
        <v>-2</v>
      </c>
      <c r="R1135" s="13" t="str">
        <f>IF(U1135&gt;0,SQRT(Sum_Sq($AI$2,V_rtHz($AH$2)/(1+1/$A1135),V_rtHz($AH$2*$A1135)/(1+$A1135),$AN$2*$AH$2/(1+1/$A1135),$AM$2*SQRT(Sum_Sq(U1135,1/($X$2*S$8*(1+R$1017+U1135/T1135))))/SQRT(Sum_Sq($X$2*U1135*S$8,1)),                   $AQ$2*SQRT(Sum_Sq($AH$2/(1+1/$A1135)+U1135*( 1/(R$1017+1+U1135/T1135)-1)/(1+($X$2*U1135*S$8)^2), (U1135^2*S$8*$X$2+1/($X$2*S$8*(R$1017+1+U1135/T1135           )))/(1+($X$2*U1135*S$8)^2))),           V_rtHz(T1135)/($X$2*S$8*(T1135*R$1017+T1135+U1135)),V_rtHz(U1135)*SQRT(Sum_Sq(T1135*S$8*$X$2*R$1017,1))/($X$2*S$8*(T1135*R$1017+T1135+U1135))))/SQRT(Sum_Sq(1/(1+$A1135)+$AC$2/$I$2-1/(1+(1+U1135/T1135)/R$1017),$X$2/$I$2)),IF(U1136&lt;0,"A",R1136))</f>
        <v>A</v>
      </c>
      <c r="T1135" s="13">
        <f t="shared" si="309"/>
        <v>-1</v>
      </c>
      <c r="U1135" s="12">
        <f t="shared" si="333"/>
        <v>-2</v>
      </c>
      <c r="X1135" s="13" t="str">
        <f>IF(AA1135&gt;0,SQRT(Sum_Sq($AI$2,V_rtHz($AH$2)/(1+1/$A1135),V_rtHz($AH$2*$A1135)/(1+$A1135),$AN$2*$AH$2/(1+1/$A1135),$AM$2*SQRT(Sum_Sq(AA1135,1/($X$2*Y$8*(1+X$1017+AA1135/Z1135))))/SQRT(Sum_Sq($X$2*AA1135*Y$8,1)),                   $AQ$2*SQRT(Sum_Sq($AH$2/(1+1/$A1135)+AA1135*( 1/(X$1017+1+AA1135/Z1135)-1)/(1+($X$2*AA1135*Y$8)^2), (AA1135^2*Y$8*$X$2+1/($X$2*Y$8*(X$1017+1+AA1135/Z1135           )))/(1+($X$2*AA1135*Y$8)^2))),           V_rtHz(Z1135)/($X$2*Y$8*(Z1135*X$1017+Z1135+AA1135)),V_rtHz(AA1135)*SQRT(Sum_Sq(Z1135*Y$8*$X$2*X$1017,1))/($X$2*Y$8*(Z1135*X$1017+Z1135+AA1135))))/SQRT(Sum_Sq(1/(1+$A1135)+$AC$2/$I$2-1/(1+(1+AA1135/Z1135)/X$1017),$X$2/$I$2)),IF(AA1136&lt;0,"A",X1136))</f>
        <v>A</v>
      </c>
      <c r="Z1135" s="13">
        <f t="shared" si="310"/>
        <v>-1</v>
      </c>
      <c r="AA1135" s="12">
        <f t="shared" si="334"/>
        <v>-2</v>
      </c>
      <c r="AC1135" s="13">
        <f>IF(AF1135&gt;0,SQRT(Sum_Sq($AI$2,V_rtHz($AH$2)/(1+1/$A1135),V_rtHz($AH$2*$A1135)/(1+$A1135),$AN$2*$AH$2/(1+1/$A1135),$AM$2*SQRT(Sum_Sq(AF1135,1/($X$2*AD$8*(1+AC$1017+AF1135/AE1135))))/SQRT(Sum_Sq($X$2*AF1135*AD$8,1)),                   $AQ$2*SQRT(Sum_Sq($AH$2/(1+1/$A1135)+AF1135*( 1/(AC$1017+1+AF1135/AE1135)-1)/(1+($X$2*AF1135*AD$8)^2), (AF1135^2*AD$8*$X$2+1/($X$2*AD$8*(AC$1017+1+AF1135/AE1135           )))/(1+($X$2*AF1135*AD$8)^2))),           V_rtHz(AE1135)/($X$2*AD$8*(AE1135*AC$1017+AE1135+AF1135)),V_rtHz(AF1135)*SQRT(Sum_Sq(AE1135*AD$8*$X$2*AC$1017,1))/($X$2*AD$8*(AE1135*AC$1017+AE1135+AF1135))))/SQRT(Sum_Sq(1/(1+$A1135)+$AC$2/$I$2-1/(1+(1+AF1135/AE1135)/AC$1017),$X$2/$I$2)),IF(AF1136&lt;0,"A",AC1136))</f>
        <v>6.8793557303426476E-6</v>
      </c>
      <c r="AE1135" s="13">
        <f t="shared" si="311"/>
        <v>19373.858926750447</v>
      </c>
      <c r="AF1135" s="12">
        <f t="shared" si="335"/>
        <v>160620.60145331934</v>
      </c>
      <c r="AG1135" s="13"/>
      <c r="AH1135" s="13">
        <f>IF(AK1135&gt;0,SQRT(Sum_Sq($AI$2,V_rtHz($AH$2)/(1+1/$A1135),V_rtHz($AH$2*$A1135)/(1+$A1135),$AN$2*$AH$2/(1+1/$A1135),$AM$2*SQRT(Sum_Sq(AK1135,1/($X$2*AI$8*(1+AH$1017+AK1135/AJ1135))))/SQRT(Sum_Sq($X$2*AK1135*AI$8,1)),                   $AQ$2*SQRT(Sum_Sq($AH$2/(1+1/$A1135)+AK1135*( 1/(AH$1017+1+AK1135/AJ1135)-1)/(1+($X$2*AK1135*AI$8)^2), (AK1135^2*AI$8*$X$2+1/($X$2*AI$8*(AH$1017+1+AK1135/AJ1135           )))/(1+($X$2*AK1135*AI$8)^2))),           V_rtHz(AJ1135)/($X$2*AI$8*(AJ1135*AH$1017+AJ1135+AK1135)),V_rtHz(AK1135)*SQRT(Sum_Sq(AJ1135*AI$8*$X$2*AH$1017,1))/($X$2*AI$8*(AJ1135*AH$1017+AJ1135+AK1135))))/SQRT(Sum_Sq(1/(1+$A1135)+$AC$2/$I$2-1/(1+(1+AK1135/AJ1135)/AH$1017),$X$2/$I$2)),IF(AK1136&lt;0,"A",AH1136))</f>
        <v>1.1595736793317133E-5</v>
      </c>
      <c r="AI1135" s="13"/>
      <c r="AJ1135" s="13">
        <f t="shared" si="312"/>
        <v>17858.612839101494</v>
      </c>
      <c r="AK1135" s="12">
        <f t="shared" si="336"/>
        <v>551022.91338365723</v>
      </c>
      <c r="AM1135" s="13">
        <f>IF(AP1135&gt;0,SQRT(Sum_Sq($AI$2,V_rtHz($AH$2)/(1+1/$A1135),V_rtHz($AH$2*$A1135)/(1+$A1135),$AN$2*$AH$2/(1+1/$A1135),$AM$2*SQRT(Sum_Sq(AP1135,1/($X$2*AN$8*(1+AM$1017+AP1135/AO1135))))/SQRT(Sum_Sq($X$2*AP1135*AN$8,1)),                   $AQ$2*SQRT(Sum_Sq($AH$2/(1+1/$A1135)+AP1135*( 1/(AM$1017+1+AP1135/AO1135)-1)/(1+($X$2*AP1135*AN$8)^2), (AP1135^2*AN$8*$X$2+1/($X$2*AN$8*(AM$1017+1+AP1135/AO1135           )))/(1+($X$2*AP1135*AN$8)^2))),           V_rtHz(AO1135)/($X$2*AN$8*(AO1135*AM$1017+AO1135+AP1135)),V_rtHz(AP1135)*SQRT(Sum_Sq(AO1135*AN$8*$X$2*AM$1017,1))/($X$2*AN$8*(AO1135*AM$1017+AO1135+AP1135))))/SQRT(Sum_Sq(1/(1+$A1135)+$AC$2/$I$2-1/(1+(1+AP1135/AO1135)/AM$1017),$X$2/$I$2)),IF(AP1136&lt;0,"A",AM1136))</f>
        <v>2.0320634989131445E-5</v>
      </c>
      <c r="AO1135" s="13">
        <f t="shared" si="313"/>
        <v>17470.09041951055</v>
      </c>
      <c r="AP1135" s="12">
        <f t="shared" si="337"/>
        <v>1781239.1341782187</v>
      </c>
      <c r="AR1135" s="13">
        <f t="shared" si="314"/>
        <v>69887291.180198371</v>
      </c>
      <c r="AS1135" s="13">
        <f t="shared" si="315"/>
        <v>-1.3198446966214242E-5</v>
      </c>
      <c r="AV1135" s="13"/>
      <c r="AW1135" s="13">
        <f t="shared" si="316"/>
        <v>39300511.936236553</v>
      </c>
      <c r="AX1135" s="13">
        <f t="shared" si="317"/>
        <v>-4.1743328367067949E-5</v>
      </c>
      <c r="AZ1135" s="13"/>
      <c r="BA1135" s="13"/>
      <c r="BB1135" s="13">
        <f t="shared" si="318"/>
        <v>22100301.962882396</v>
      </c>
      <c r="BC1135" s="13">
        <f t="shared" si="319"/>
        <v>-1.320657765614182E-4</v>
      </c>
      <c r="BD1135" s="13"/>
      <c r="BE1135" s="13"/>
      <c r="BG1135" s="13">
        <f t="shared" si="320"/>
        <v>12427913.092914158</v>
      </c>
      <c r="BH1135" s="13">
        <f t="shared" si="321"/>
        <v>-4.1824767828140832E-4</v>
      </c>
      <c r="BI1135" s="13"/>
      <c r="BL1135" s="13">
        <f t="shared" si="322"/>
        <v>6988729.1180198397</v>
      </c>
      <c r="BM1135" s="13">
        <f t="shared" si="323"/>
        <v>-1.3288438936404649E-3</v>
      </c>
      <c r="BP1135" s="13"/>
      <c r="BQ1135" s="13">
        <f t="shared" si="324"/>
        <v>99.633299999999991</v>
      </c>
      <c r="BR1135" s="13">
        <f t="shared" si="325"/>
        <v>108.99</v>
      </c>
      <c r="BT1135" s="13"/>
      <c r="BU1135" s="13"/>
      <c r="BV1135" s="13">
        <f t="shared" si="326"/>
        <v>31.50681587988543</v>
      </c>
      <c r="BW1135" s="13">
        <f t="shared" si="327"/>
        <v>344.65664218175147</v>
      </c>
      <c r="CA1135" s="13">
        <f t="shared" si="328"/>
        <v>9.9633299999999991</v>
      </c>
      <c r="CB1135" s="13">
        <f t="shared" si="329"/>
        <v>1089.9000000000001</v>
      </c>
    </row>
    <row r="1136" spans="1:80" x14ac:dyDescent="0.3">
      <c r="A1136" s="13">
        <f t="shared" si="305"/>
        <v>5.3951062251512754E-5</v>
      </c>
      <c r="C1136" s="13" t="str">
        <f>IF(F1136&gt;0,SQRT(Sum_Sq($AI$2,V_rtHz($AH$2)/(1+1/$A1136),V_rtHz($AH$2*$A1136)/(1+$A1136),$AN$2*$AH$2/(1+1/$A1136),$AM$2*SQRT(Sum_Sq(F1136,1/($X$2*D$8*(1+C$1017+F1136/E1136))))/SQRT(Sum_Sq($X$2*F1136*D$8,1)),                   $AQ$2*SQRT(Sum_Sq($AH$2/(1+1/$A1136)+F1136*( 1/(C$1017+1+F1136/E1136)-1)/(1+($X$2*F1136*D$8)^2), (F1136^2*D$8*$X$2+1/($X$2*D$8*(C$1017+1+F1136/E1136           )))/(1+($X$2*F1136*D$8)^2))),           V_rtHz(E1136)/($X$2*D$8*(E1136*C$1017+E1136+F1136)),V_rtHz(F1136)*SQRT(Sum_Sq(E1136*D$8*$X$2*C$1017,1))/($X$2*D$8*(E1136*C$1017+E1136+F1136))))/SQRT(Sum_Sq(1/(1+$A1136)+$AC$2/$I$2-1/(1+(1+F1136/E1136)/C$1017),$X$2/$I$2)),IF(F1137&lt;0,"A",C1137))</f>
        <v>A</v>
      </c>
      <c r="E1136" s="13">
        <f t="shared" si="306"/>
        <v>-1</v>
      </c>
      <c r="F1136" s="12">
        <f t="shared" si="330"/>
        <v>-2</v>
      </c>
      <c r="H1136" s="13" t="str">
        <f>IF(K1136&gt;0,SQRT(Sum_Sq($AI$2,V_rtHz($AH$2)/(1+1/$A1136),V_rtHz($AH$2*$A1136)/(1+$A1136),$AN$2*$AH$2/(1+1/$A1136),$AM$2*SQRT(Sum_Sq(K1136,1/($X$2*I$8*(1+H$1017+K1136/J1136))))/SQRT(Sum_Sq($X$2*K1136*I$8,1)),                   $AQ$2*SQRT(Sum_Sq($AH$2/(1+1/$A1136)+K1136*( 1/(H$1017+1+K1136/J1136)-1)/(1+($X$2*K1136*I$8)^2), (K1136^2*I$8*$X$2+1/($X$2*I$8*(H$1017+1+K1136/J1136           )))/(1+($X$2*K1136*I$8)^2))),           V_rtHz(J1136)/($X$2*I$8*(J1136*H$1017+J1136+K1136)),V_rtHz(K1136)*SQRT(Sum_Sq(J1136*I$8*$X$2*H$1017,1))/($X$2*I$8*(J1136*H$1017+J1136+K1136))))/SQRT(Sum_Sq(1/(1+$A1136)+$AC$2/$I$2-1/(1+(1+K1136/J1136)/H$1017),$X$2/$I$2)),IF(K1137&lt;0,"A",H1137))</f>
        <v>A</v>
      </c>
      <c r="J1136" s="13">
        <f t="shared" si="307"/>
        <v>-1</v>
      </c>
      <c r="K1136" s="12">
        <f t="shared" si="331"/>
        <v>-2</v>
      </c>
      <c r="M1136" s="13" t="str">
        <f>IF(P1136&gt;0,SQRT(Sum_Sq($AI$2,V_rtHz($AH$2)/(1+1/$A1136),V_rtHz($AH$2*$A1136)/(1+$A1136),$AN$2*$AH$2/(1+1/$A1136),$AM$2*SQRT(Sum_Sq(P1136,1/($X$2*N$8*(1+M$1017+P1136/O1136))))/SQRT(Sum_Sq($X$2*P1136*N$8,1)),                   $AQ$2*SQRT(Sum_Sq($AH$2/(1+1/$A1136)+P1136*( 1/(M$1017+1+P1136/O1136)-1)/(1+($X$2*P1136*N$8)^2), (P1136^2*N$8*$X$2+1/($X$2*N$8*(M$1017+1+P1136/O1136           )))/(1+($X$2*P1136*N$8)^2))),           V_rtHz(O1136)/($X$2*N$8*(O1136*M$1017+O1136+P1136)),V_rtHz(P1136)*SQRT(Sum_Sq(O1136*N$8*$X$2*M$1017,1))/($X$2*N$8*(O1136*M$1017+O1136+P1136))))/SQRT(Sum_Sq(1/(1+$A1136)+$AC$2/$I$2-1/(1+(1+P1136/O1136)/M$1017),$X$2/$I$2)),IF(P1137&lt;0,"A",M1137))</f>
        <v>A</v>
      </c>
      <c r="O1136" s="13">
        <f t="shared" si="308"/>
        <v>-1</v>
      </c>
      <c r="P1136" s="12">
        <f t="shared" si="332"/>
        <v>-2</v>
      </c>
      <c r="R1136" s="13" t="str">
        <f>IF(U1136&gt;0,SQRT(Sum_Sq($AI$2,V_rtHz($AH$2)/(1+1/$A1136),V_rtHz($AH$2*$A1136)/(1+$A1136),$AN$2*$AH$2/(1+1/$A1136),$AM$2*SQRT(Sum_Sq(U1136,1/($X$2*S$8*(1+R$1017+U1136/T1136))))/SQRT(Sum_Sq($X$2*U1136*S$8,1)),                   $AQ$2*SQRT(Sum_Sq($AH$2/(1+1/$A1136)+U1136*( 1/(R$1017+1+U1136/T1136)-1)/(1+($X$2*U1136*S$8)^2), (U1136^2*S$8*$X$2+1/($X$2*S$8*(R$1017+1+U1136/T1136           )))/(1+($X$2*U1136*S$8)^2))),           V_rtHz(T1136)/($X$2*S$8*(T1136*R$1017+T1136+U1136)),V_rtHz(U1136)*SQRT(Sum_Sq(T1136*S$8*$X$2*R$1017,1))/($X$2*S$8*(T1136*R$1017+T1136+U1136))))/SQRT(Sum_Sq(1/(1+$A1136)+$AC$2/$I$2-1/(1+(1+U1136/T1136)/R$1017),$X$2/$I$2)),IF(U1137&lt;0,"A",R1137))</f>
        <v>A</v>
      </c>
      <c r="T1136" s="13">
        <f t="shared" si="309"/>
        <v>-1</v>
      </c>
      <c r="U1136" s="12">
        <f t="shared" si="333"/>
        <v>-2</v>
      </c>
      <c r="X1136" s="13" t="str">
        <f>IF(AA1136&gt;0,SQRT(Sum_Sq($AI$2,V_rtHz($AH$2)/(1+1/$A1136),V_rtHz($AH$2*$A1136)/(1+$A1136),$AN$2*$AH$2/(1+1/$A1136),$AM$2*SQRT(Sum_Sq(AA1136,1/($X$2*Y$8*(1+X$1017+AA1136/Z1136))))/SQRT(Sum_Sq($X$2*AA1136*Y$8,1)),                   $AQ$2*SQRT(Sum_Sq($AH$2/(1+1/$A1136)+AA1136*( 1/(X$1017+1+AA1136/Z1136)-1)/(1+($X$2*AA1136*Y$8)^2), (AA1136^2*Y$8*$X$2+1/($X$2*Y$8*(X$1017+1+AA1136/Z1136           )))/(1+($X$2*AA1136*Y$8)^2))),           V_rtHz(Z1136)/($X$2*Y$8*(Z1136*X$1017+Z1136+AA1136)),V_rtHz(AA1136)*SQRT(Sum_Sq(Z1136*Y$8*$X$2*X$1017,1))/($X$2*Y$8*(Z1136*X$1017+Z1136+AA1136))))/SQRT(Sum_Sq(1/(1+$A1136)+$AC$2/$I$2-1/(1+(1+AA1136/Z1136)/X$1017),$X$2/$I$2)),IF(AA1137&lt;0,"A",X1137))</f>
        <v>A</v>
      </c>
      <c r="Z1136" s="13">
        <f t="shared" si="310"/>
        <v>-1</v>
      </c>
      <c r="AA1136" s="12">
        <f t="shared" si="334"/>
        <v>-2</v>
      </c>
      <c r="AC1136" s="13">
        <f>IF(AF1136&gt;0,SQRT(Sum_Sq($AI$2,V_rtHz($AH$2)/(1+1/$A1136),V_rtHz($AH$2*$A1136)/(1+$A1136),$AN$2*$AH$2/(1+1/$A1136),$AM$2*SQRT(Sum_Sq(AF1136,1/($X$2*AD$8*(1+AC$1017+AF1136/AE1136))))/SQRT(Sum_Sq($X$2*AF1136*AD$8,1)),                   $AQ$2*SQRT(Sum_Sq($AH$2/(1+1/$A1136)+AF1136*( 1/(AC$1017+1+AF1136/AE1136)-1)/(1+($X$2*AF1136*AD$8)^2), (AF1136^2*AD$8*$X$2+1/($X$2*AD$8*(AC$1017+1+AF1136/AE1136           )))/(1+($X$2*AF1136*AD$8)^2))),           V_rtHz(AE1136)/($X$2*AD$8*(AE1136*AC$1017+AE1136+AF1136)),V_rtHz(AF1136)*SQRT(Sum_Sq(AE1136*AD$8*$X$2*AC$1017,1))/($X$2*AD$8*(AE1136*AC$1017+AE1136+AF1136))))/SQRT(Sum_Sq(1/(1+$A1136)+$AC$2/$I$2-1/(1+(1+AF1136/AE1136)/AC$1017),$X$2/$I$2)),IF(AF1137&lt;0,"A",AC1137))</f>
        <v>6.8789316210794828E-6</v>
      </c>
      <c r="AE1136" s="13">
        <f t="shared" si="311"/>
        <v>19371.481820512945</v>
      </c>
      <c r="AF1136" s="12">
        <f t="shared" si="335"/>
        <v>160640.31147019484</v>
      </c>
      <c r="AG1136" s="13"/>
      <c r="AH1136" s="13">
        <f>IF(AK1136&gt;0,SQRT(Sum_Sq($AI$2,V_rtHz($AH$2)/(1+1/$A1136),V_rtHz($AH$2*$A1136)/(1+$A1136),$AN$2*$AH$2/(1+1/$A1136),$AM$2*SQRT(Sum_Sq(AK1136,1/($X$2*AI$8*(1+AH$1017+AK1136/AJ1136))))/SQRT(Sum_Sq($X$2*AK1136*AI$8,1)),                   $AQ$2*SQRT(Sum_Sq($AH$2/(1+1/$A1136)+AK1136*( 1/(AH$1017+1+AK1136/AJ1136)-1)/(1+($X$2*AK1136*AI$8)^2), (AK1136^2*AI$8*$X$2+1/($X$2*AI$8*(AH$1017+1+AK1136/AJ1136           )))/(1+($X$2*AK1136*AI$8)^2))),           V_rtHz(AJ1136)/($X$2*AI$8*(AJ1136*AH$1017+AJ1136+AK1136)),V_rtHz(AK1136)*SQRT(Sum_Sq(AJ1136*AI$8*$X$2*AH$1017,1))/($X$2*AI$8*(AJ1136*AH$1017+AJ1136+AK1136))))/SQRT(Sum_Sq(1/(1+$A1136)+$AC$2/$I$2-1/(1+(1+AK1136/AJ1136)/AH$1017),$X$2/$I$2)),IF(AK1137&lt;0,"A",AH1137))</f>
        <v>1.1595200604766825E-5</v>
      </c>
      <c r="AI1136" s="13"/>
      <c r="AJ1136" s="13">
        <f t="shared" si="312"/>
        <v>17856.917203673038</v>
      </c>
      <c r="AK1136" s="12">
        <f t="shared" si="336"/>
        <v>551075.23674738046</v>
      </c>
      <c r="AM1136" s="13">
        <f>IF(AP1136&gt;0,SQRT(Sum_Sq($AI$2,V_rtHz($AH$2)/(1+1/$A1136),V_rtHz($AH$2*$A1136)/(1+$A1136),$AN$2*$AH$2/(1+1/$A1136),$AM$2*SQRT(Sum_Sq(AP1136,1/($X$2*AN$8*(1+AM$1017+AP1136/AO1136))))/SQRT(Sum_Sq($X$2*AP1136*AN$8,1)),                   $AQ$2*SQRT(Sum_Sq($AH$2/(1+1/$A1136)+AP1136*( 1/(AM$1017+1+AP1136/AO1136)-1)/(1+($X$2*AP1136*AN$8)^2), (AP1136^2*AN$8*$X$2+1/($X$2*AN$8*(AM$1017+1+AP1136/AO1136           )))/(1+($X$2*AP1136*AN$8)^2))),           V_rtHz(AO1136)/($X$2*AN$8*(AO1136*AM$1017+AO1136+AP1136)),V_rtHz(AP1136)*SQRT(Sum_Sq(AO1136*AN$8*$X$2*AM$1017,1))/($X$2*AN$8*(AO1136*AM$1017+AO1136+AP1136))))/SQRT(Sum_Sq(1/(1+$A1136)+$AC$2/$I$2-1/(1+(1+AP1136/AO1136)/AM$1017),$X$2/$I$2)),IF(AP1137&lt;0,"A",AM1137))</f>
        <v>2.0319764276479201E-5</v>
      </c>
      <c r="AO1136" s="13">
        <f t="shared" si="313"/>
        <v>17468.53858516617</v>
      </c>
      <c r="AP1136" s="12">
        <f t="shared" si="337"/>
        <v>1781397.3722615305</v>
      </c>
      <c r="AR1136" s="13">
        <f t="shared" si="314"/>
        <v>69887291.180198371</v>
      </c>
      <c r="AS1136" s="13">
        <f t="shared" si="315"/>
        <v>-1.3198459526173718E-5</v>
      </c>
      <c r="AV1136" s="13"/>
      <c r="AW1136" s="13">
        <f t="shared" si="316"/>
        <v>39300511.936236553</v>
      </c>
      <c r="AX1136" s="13">
        <f t="shared" si="317"/>
        <v>-4.1743454004085137E-5</v>
      </c>
      <c r="AZ1136" s="13"/>
      <c r="BA1136" s="13"/>
      <c r="BB1136" s="13">
        <f t="shared" si="318"/>
        <v>22100301.962882396</v>
      </c>
      <c r="BC1136" s="13">
        <f t="shared" si="319"/>
        <v>-1.3206703411609231E-4</v>
      </c>
      <c r="BD1136" s="13"/>
      <c r="BE1136" s="13"/>
      <c r="BG1136" s="13">
        <f t="shared" si="320"/>
        <v>12427913.092914158</v>
      </c>
      <c r="BH1136" s="13">
        <f t="shared" si="321"/>
        <v>-4.1826029139584587E-4</v>
      </c>
      <c r="BI1136" s="13"/>
      <c r="BL1136" s="13">
        <f t="shared" si="322"/>
        <v>6988729.1180198397</v>
      </c>
      <c r="BM1136" s="13">
        <f t="shared" si="323"/>
        <v>-1.3289712239233382E-3</v>
      </c>
      <c r="BP1136" s="13"/>
      <c r="BQ1136" s="13">
        <f t="shared" si="324"/>
        <v>99.633300000000006</v>
      </c>
      <c r="BR1136" s="13">
        <f t="shared" si="325"/>
        <v>108.99</v>
      </c>
      <c r="BT1136" s="13"/>
      <c r="BU1136" s="13"/>
      <c r="BV1136" s="13">
        <f t="shared" si="326"/>
        <v>31.50681587988543</v>
      </c>
      <c r="BW1136" s="13">
        <f t="shared" si="327"/>
        <v>344.65664218175152</v>
      </c>
      <c r="CA1136" s="13">
        <f t="shared" si="328"/>
        <v>9.9633299999999991</v>
      </c>
      <c r="CB1136" s="13">
        <f t="shared" si="329"/>
        <v>1089.9000000000001</v>
      </c>
    </row>
    <row r="1137" spans="1:80" x14ac:dyDescent="0.3">
      <c r="A1137" s="13">
        <f t="shared" si="305"/>
        <v>5.4701596289397162E-5</v>
      </c>
      <c r="C1137" s="13" t="str">
        <f>IF(F1137&gt;0,SQRT(Sum_Sq($AI$2,V_rtHz($AH$2)/(1+1/$A1137),V_rtHz($AH$2*$A1137)/(1+$A1137),$AN$2*$AH$2/(1+1/$A1137),$AM$2*SQRT(Sum_Sq(F1137,1/($X$2*D$8*(1+C$1017+F1137/E1137))))/SQRT(Sum_Sq($X$2*F1137*D$8,1)),                   $AQ$2*SQRT(Sum_Sq($AH$2/(1+1/$A1137)+F1137*( 1/(C$1017+1+F1137/E1137)-1)/(1+($X$2*F1137*D$8)^2), (F1137^2*D$8*$X$2+1/($X$2*D$8*(C$1017+1+F1137/E1137           )))/(1+($X$2*F1137*D$8)^2))),           V_rtHz(E1137)/($X$2*D$8*(E1137*C$1017+E1137+F1137)),V_rtHz(F1137)*SQRT(Sum_Sq(E1137*D$8*$X$2*C$1017,1))/($X$2*D$8*(E1137*C$1017+E1137+F1137))))/SQRT(Sum_Sq(1/(1+$A1137)+$AC$2/$I$2-1/(1+(1+F1137/E1137)/C$1017),$X$2/$I$2)),IF(F1138&lt;0,"A",C1138))</f>
        <v>A</v>
      </c>
      <c r="E1137" s="13">
        <f t="shared" si="306"/>
        <v>-1</v>
      </c>
      <c r="F1137" s="12">
        <f t="shared" si="330"/>
        <v>-2</v>
      </c>
      <c r="H1137" s="13" t="str">
        <f>IF(K1137&gt;0,SQRT(Sum_Sq($AI$2,V_rtHz($AH$2)/(1+1/$A1137),V_rtHz($AH$2*$A1137)/(1+$A1137),$AN$2*$AH$2/(1+1/$A1137),$AM$2*SQRT(Sum_Sq(K1137,1/($X$2*I$8*(1+H$1017+K1137/J1137))))/SQRT(Sum_Sq($X$2*K1137*I$8,1)),                   $AQ$2*SQRT(Sum_Sq($AH$2/(1+1/$A1137)+K1137*( 1/(H$1017+1+K1137/J1137)-1)/(1+($X$2*K1137*I$8)^2), (K1137^2*I$8*$X$2+1/($X$2*I$8*(H$1017+1+K1137/J1137           )))/(1+($X$2*K1137*I$8)^2))),           V_rtHz(J1137)/($X$2*I$8*(J1137*H$1017+J1137+K1137)),V_rtHz(K1137)*SQRT(Sum_Sq(J1137*I$8*$X$2*H$1017,1))/($X$2*I$8*(J1137*H$1017+J1137+K1137))))/SQRT(Sum_Sq(1/(1+$A1137)+$AC$2/$I$2-1/(1+(1+K1137/J1137)/H$1017),$X$2/$I$2)),IF(K1138&lt;0,"A",H1138))</f>
        <v>A</v>
      </c>
      <c r="J1137" s="13">
        <f t="shared" si="307"/>
        <v>-1</v>
      </c>
      <c r="K1137" s="12">
        <f t="shared" si="331"/>
        <v>-2</v>
      </c>
      <c r="M1137" s="13" t="str">
        <f>IF(P1137&gt;0,SQRT(Sum_Sq($AI$2,V_rtHz($AH$2)/(1+1/$A1137),V_rtHz($AH$2*$A1137)/(1+$A1137),$AN$2*$AH$2/(1+1/$A1137),$AM$2*SQRT(Sum_Sq(P1137,1/($X$2*N$8*(1+M$1017+P1137/O1137))))/SQRT(Sum_Sq($X$2*P1137*N$8,1)),                   $AQ$2*SQRT(Sum_Sq($AH$2/(1+1/$A1137)+P1137*( 1/(M$1017+1+P1137/O1137)-1)/(1+($X$2*P1137*N$8)^2), (P1137^2*N$8*$X$2+1/($X$2*N$8*(M$1017+1+P1137/O1137           )))/(1+($X$2*P1137*N$8)^2))),           V_rtHz(O1137)/($X$2*N$8*(O1137*M$1017+O1137+P1137)),V_rtHz(P1137)*SQRT(Sum_Sq(O1137*N$8*$X$2*M$1017,1))/($X$2*N$8*(O1137*M$1017+O1137+P1137))))/SQRT(Sum_Sq(1/(1+$A1137)+$AC$2/$I$2-1/(1+(1+P1137/O1137)/M$1017),$X$2/$I$2)),IF(P1138&lt;0,"A",M1138))</f>
        <v>A</v>
      </c>
      <c r="O1137" s="13">
        <f t="shared" si="308"/>
        <v>-1</v>
      </c>
      <c r="P1137" s="12">
        <f t="shared" si="332"/>
        <v>-2</v>
      </c>
      <c r="R1137" s="13" t="str">
        <f>IF(U1137&gt;0,SQRT(Sum_Sq($AI$2,V_rtHz($AH$2)/(1+1/$A1137),V_rtHz($AH$2*$A1137)/(1+$A1137),$AN$2*$AH$2/(1+1/$A1137),$AM$2*SQRT(Sum_Sq(U1137,1/($X$2*S$8*(1+R$1017+U1137/T1137))))/SQRT(Sum_Sq($X$2*U1137*S$8,1)),                   $AQ$2*SQRT(Sum_Sq($AH$2/(1+1/$A1137)+U1137*( 1/(R$1017+1+U1137/T1137)-1)/(1+($X$2*U1137*S$8)^2), (U1137^2*S$8*$X$2+1/($X$2*S$8*(R$1017+1+U1137/T1137           )))/(1+($X$2*U1137*S$8)^2))),           V_rtHz(T1137)/($X$2*S$8*(T1137*R$1017+T1137+U1137)),V_rtHz(U1137)*SQRT(Sum_Sq(T1137*S$8*$X$2*R$1017,1))/($X$2*S$8*(T1137*R$1017+T1137+U1137))))/SQRT(Sum_Sq(1/(1+$A1137)+$AC$2/$I$2-1/(1+(1+U1137/T1137)/R$1017),$X$2/$I$2)),IF(U1138&lt;0,"A",R1138))</f>
        <v>A</v>
      </c>
      <c r="T1137" s="13">
        <f t="shared" si="309"/>
        <v>-1</v>
      </c>
      <c r="U1137" s="12">
        <f t="shared" si="333"/>
        <v>-2</v>
      </c>
      <c r="X1137" s="13" t="str">
        <f>IF(AA1137&gt;0,SQRT(Sum_Sq($AI$2,V_rtHz($AH$2)/(1+1/$A1137),V_rtHz($AH$2*$A1137)/(1+$A1137),$AN$2*$AH$2/(1+1/$A1137),$AM$2*SQRT(Sum_Sq(AA1137,1/($X$2*Y$8*(1+X$1017+AA1137/Z1137))))/SQRT(Sum_Sq($X$2*AA1137*Y$8,1)),                   $AQ$2*SQRT(Sum_Sq($AH$2/(1+1/$A1137)+AA1137*( 1/(X$1017+1+AA1137/Z1137)-1)/(1+($X$2*AA1137*Y$8)^2), (AA1137^2*Y$8*$X$2+1/($X$2*Y$8*(X$1017+1+AA1137/Z1137           )))/(1+($X$2*AA1137*Y$8)^2))),           V_rtHz(Z1137)/($X$2*Y$8*(Z1137*X$1017+Z1137+AA1137)),V_rtHz(AA1137)*SQRT(Sum_Sq(Z1137*Y$8*$X$2*X$1017,1))/($X$2*Y$8*(Z1137*X$1017+Z1137+AA1137))))/SQRT(Sum_Sq(1/(1+$A1137)+$AC$2/$I$2-1/(1+(1+AA1137/Z1137)/X$1017),$X$2/$I$2)),IF(AA1138&lt;0,"A",X1138))</f>
        <v>A</v>
      </c>
      <c r="Z1137" s="13">
        <f t="shared" si="310"/>
        <v>-1</v>
      </c>
      <c r="AA1137" s="12">
        <f t="shared" si="334"/>
        <v>-2</v>
      </c>
      <c r="AC1137" s="13">
        <f>IF(AF1137&gt;0,SQRT(Sum_Sq($AI$2,V_rtHz($AH$2)/(1+1/$A1137),V_rtHz($AH$2*$A1137)/(1+$A1137),$AN$2*$AH$2/(1+1/$A1137),$AM$2*SQRT(Sum_Sq(AF1137,1/($X$2*AD$8*(1+AC$1017+AF1137/AE1137))))/SQRT(Sum_Sq($X$2*AF1137*AD$8,1)),                   $AQ$2*SQRT(Sum_Sq($AH$2/(1+1/$A1137)+AF1137*( 1/(AC$1017+1+AF1137/AE1137)-1)/(1+($X$2*AF1137*AD$8)^2), (AF1137^2*AD$8*$X$2+1/($X$2*AD$8*(AC$1017+1+AF1137/AE1137           )))/(1+($X$2*AF1137*AD$8)^2))),           V_rtHz(AE1137)/($X$2*AD$8*(AE1137*AC$1017+AE1137+AF1137)),V_rtHz(AF1137)*SQRT(Sum_Sq(AE1137*AD$8*$X$2*AC$1017,1))/($X$2*AD$8*(AE1137*AC$1017+AE1137+AF1137))))/SQRT(Sum_Sq(1/(1+$A1137)+$AC$2/$I$2-1/(1+(1+AF1137/AE1137)/AC$1017),$X$2/$I$2)),IF(AF1138&lt;0,"A",AC1138))</f>
        <v>6.8785018163400618E-6</v>
      </c>
      <c r="AE1137" s="13">
        <f t="shared" si="311"/>
        <v>19369.07291164108</v>
      </c>
      <c r="AF1137" s="12">
        <f t="shared" si="335"/>
        <v>160660.29011724959</v>
      </c>
      <c r="AG1137" s="13"/>
      <c r="AH1137" s="13">
        <f>IF(AK1137&gt;0,SQRT(Sum_Sq($AI$2,V_rtHz($AH$2)/(1+1/$A1137),V_rtHz($AH$2*$A1137)/(1+$A1137),$AN$2*$AH$2/(1+1/$A1137),$AM$2*SQRT(Sum_Sq(AK1137,1/($X$2*AI$8*(1+AH$1017+AK1137/AJ1137))))/SQRT(Sum_Sq($X$2*AK1137*AI$8,1)),                   $AQ$2*SQRT(Sum_Sq($AH$2/(1+1/$A1137)+AK1137*( 1/(AH$1017+1+AK1137/AJ1137)-1)/(1+($X$2*AK1137*AI$8)^2), (AK1137^2*AI$8*$X$2+1/($X$2*AI$8*(AH$1017+1+AK1137/AJ1137           )))/(1+($X$2*AK1137*AI$8)^2))),           V_rtHz(AJ1137)/($X$2*AI$8*(AJ1137*AH$1017+AJ1137+AK1137)),V_rtHz(AK1137)*SQRT(Sum_Sq(AJ1137*AI$8*$X$2*AH$1017,1))/($X$2*AI$8*(AJ1137*AH$1017+AJ1137+AK1137))))/SQRT(Sum_Sq(1/(1+$A1137)+$AC$2/$I$2-1/(1+(1+AK1137/AJ1137)/AH$1017),$X$2/$I$2)),IF(AK1138&lt;0,"A",AH1138))</f>
        <v>1.1594657145449531E-5</v>
      </c>
      <c r="AI1137" s="13"/>
      <c r="AJ1137" s="13">
        <f t="shared" si="312"/>
        <v>17855.198645556833</v>
      </c>
      <c r="AK1137" s="12">
        <f t="shared" si="336"/>
        <v>551128.27759220963</v>
      </c>
      <c r="AM1137" s="13">
        <f>IF(AP1137&gt;0,SQRT(Sum_Sq($AI$2,V_rtHz($AH$2)/(1+1/$A1137),V_rtHz($AH$2*$A1137)/(1+$A1137),$AN$2*$AH$2/(1+1/$A1137),$AM$2*SQRT(Sum_Sq(AP1137,1/($X$2*AN$8*(1+AM$1017+AP1137/AO1137))))/SQRT(Sum_Sq($X$2*AP1137*AN$8,1)),                   $AQ$2*SQRT(Sum_Sq($AH$2/(1+1/$A1137)+AP1137*( 1/(AM$1017+1+AP1137/AO1137)-1)/(1+($X$2*AP1137*AN$8)^2), (AP1137^2*AN$8*$X$2+1/($X$2*AN$8*(AM$1017+1+AP1137/AO1137           )))/(1+($X$2*AP1137*AN$8)^2))),           V_rtHz(AO1137)/($X$2*AN$8*(AO1137*AM$1017+AO1137+AP1137)),V_rtHz(AP1137)*SQRT(Sum_Sq(AO1137*AN$8*$X$2*AM$1017,1))/($X$2*AN$8*(AO1137*AM$1017+AO1137+AP1137))))/SQRT(Sum_Sq(1/(1+$A1137)+$AC$2/$I$2-1/(1+(1+AP1137/AO1137)/AM$1017),$X$2/$I$2)),IF(AP1138&lt;0,"A",AM1138))</f>
        <v>2.0318881732967182E-5</v>
      </c>
      <c r="AO1137" s="13">
        <f t="shared" si="313"/>
        <v>17466.965726395567</v>
      </c>
      <c r="AP1137" s="12">
        <f t="shared" si="337"/>
        <v>1781557.7828631641</v>
      </c>
      <c r="AR1137" s="13">
        <f t="shared" si="314"/>
        <v>69887291.180198371</v>
      </c>
      <c r="AS1137" s="13">
        <f t="shared" si="315"/>
        <v>-1.3198472260884041E-5</v>
      </c>
      <c r="AV1137" s="13"/>
      <c r="AW1137" s="13">
        <f t="shared" si="316"/>
        <v>39300511.936236553</v>
      </c>
      <c r="AX1137" s="13">
        <f t="shared" si="317"/>
        <v>-4.1743581389659455E-5</v>
      </c>
      <c r="AZ1137" s="13"/>
      <c r="BA1137" s="13"/>
      <c r="BB1137" s="13">
        <f t="shared" si="318"/>
        <v>22100301.962882396</v>
      </c>
      <c r="BC1137" s="13">
        <f t="shared" si="319"/>
        <v>-1.3206830918954622E-4</v>
      </c>
      <c r="BD1137" s="13"/>
      <c r="BE1137" s="13"/>
      <c r="BG1137" s="13">
        <f t="shared" si="320"/>
        <v>12427913.092914158</v>
      </c>
      <c r="BH1137" s="13">
        <f t="shared" si="321"/>
        <v>-4.1827308075290419E-4</v>
      </c>
      <c r="BI1137" s="13"/>
      <c r="BL1137" s="13">
        <f t="shared" si="322"/>
        <v>6988729.1180198397</v>
      </c>
      <c r="BM1137" s="13">
        <f t="shared" si="323"/>
        <v>-1.3291003504625296E-3</v>
      </c>
      <c r="BP1137" s="13"/>
      <c r="BQ1137" s="13">
        <f t="shared" si="324"/>
        <v>99.633300000000006</v>
      </c>
      <c r="BR1137" s="13">
        <f t="shared" si="325"/>
        <v>108.98999999999998</v>
      </c>
      <c r="BT1137" s="13"/>
      <c r="BU1137" s="13"/>
      <c r="BV1137" s="13">
        <f t="shared" si="326"/>
        <v>31.50681587988543</v>
      </c>
      <c r="BW1137" s="13">
        <f t="shared" si="327"/>
        <v>344.65664218175147</v>
      </c>
      <c r="CA1137" s="13">
        <f t="shared" si="328"/>
        <v>9.9633299999999991</v>
      </c>
      <c r="CB1137" s="13">
        <f t="shared" si="329"/>
        <v>1089.9000000000001</v>
      </c>
    </row>
    <row r="1138" spans="1:80" x14ac:dyDescent="0.3">
      <c r="A1138" s="13">
        <f t="shared" si="305"/>
        <v>5.5462571295791075E-5</v>
      </c>
      <c r="C1138" s="13" t="str">
        <f>IF(F1138&gt;0,SQRT(Sum_Sq($AI$2,V_rtHz($AH$2)/(1+1/$A1138),V_rtHz($AH$2*$A1138)/(1+$A1138),$AN$2*$AH$2/(1+1/$A1138),$AM$2*SQRT(Sum_Sq(F1138,1/($X$2*D$8*(1+C$1017+F1138/E1138))))/SQRT(Sum_Sq($X$2*F1138*D$8,1)),                   $AQ$2*SQRT(Sum_Sq($AH$2/(1+1/$A1138)+F1138*( 1/(C$1017+1+F1138/E1138)-1)/(1+($X$2*F1138*D$8)^2), (F1138^2*D$8*$X$2+1/($X$2*D$8*(C$1017+1+F1138/E1138           )))/(1+($X$2*F1138*D$8)^2))),           V_rtHz(E1138)/($X$2*D$8*(E1138*C$1017+E1138+F1138)),V_rtHz(F1138)*SQRT(Sum_Sq(E1138*D$8*$X$2*C$1017,1))/($X$2*D$8*(E1138*C$1017+E1138+F1138))))/SQRT(Sum_Sq(1/(1+$A1138)+$AC$2/$I$2-1/(1+(1+F1138/E1138)/C$1017),$X$2/$I$2)),IF(F1139&lt;0,"A",C1139))</f>
        <v>A</v>
      </c>
      <c r="E1138" s="13">
        <f t="shared" si="306"/>
        <v>-1</v>
      </c>
      <c r="F1138" s="12">
        <f t="shared" si="330"/>
        <v>-2</v>
      </c>
      <c r="H1138" s="13" t="str">
        <f>IF(K1138&gt;0,SQRT(Sum_Sq($AI$2,V_rtHz($AH$2)/(1+1/$A1138),V_rtHz($AH$2*$A1138)/(1+$A1138),$AN$2*$AH$2/(1+1/$A1138),$AM$2*SQRT(Sum_Sq(K1138,1/($X$2*I$8*(1+H$1017+K1138/J1138))))/SQRT(Sum_Sq($X$2*K1138*I$8,1)),                   $AQ$2*SQRT(Sum_Sq($AH$2/(1+1/$A1138)+K1138*( 1/(H$1017+1+K1138/J1138)-1)/(1+($X$2*K1138*I$8)^2), (K1138^2*I$8*$X$2+1/($X$2*I$8*(H$1017+1+K1138/J1138           )))/(1+($X$2*K1138*I$8)^2))),           V_rtHz(J1138)/($X$2*I$8*(J1138*H$1017+J1138+K1138)),V_rtHz(K1138)*SQRT(Sum_Sq(J1138*I$8*$X$2*H$1017,1))/($X$2*I$8*(J1138*H$1017+J1138+K1138))))/SQRT(Sum_Sq(1/(1+$A1138)+$AC$2/$I$2-1/(1+(1+K1138/J1138)/H$1017),$X$2/$I$2)),IF(K1139&lt;0,"A",H1139))</f>
        <v>A</v>
      </c>
      <c r="J1138" s="13">
        <f t="shared" si="307"/>
        <v>-1</v>
      </c>
      <c r="K1138" s="12">
        <f t="shared" si="331"/>
        <v>-2</v>
      </c>
      <c r="M1138" s="13" t="str">
        <f>IF(P1138&gt;0,SQRT(Sum_Sq($AI$2,V_rtHz($AH$2)/(1+1/$A1138),V_rtHz($AH$2*$A1138)/(1+$A1138),$AN$2*$AH$2/(1+1/$A1138),$AM$2*SQRT(Sum_Sq(P1138,1/($X$2*N$8*(1+M$1017+P1138/O1138))))/SQRT(Sum_Sq($X$2*P1138*N$8,1)),                   $AQ$2*SQRT(Sum_Sq($AH$2/(1+1/$A1138)+P1138*( 1/(M$1017+1+P1138/O1138)-1)/(1+($X$2*P1138*N$8)^2), (P1138^2*N$8*$X$2+1/($X$2*N$8*(M$1017+1+P1138/O1138           )))/(1+($X$2*P1138*N$8)^2))),           V_rtHz(O1138)/($X$2*N$8*(O1138*M$1017+O1138+P1138)),V_rtHz(P1138)*SQRT(Sum_Sq(O1138*N$8*$X$2*M$1017,1))/($X$2*N$8*(O1138*M$1017+O1138+P1138))))/SQRT(Sum_Sq(1/(1+$A1138)+$AC$2/$I$2-1/(1+(1+P1138/O1138)/M$1017),$X$2/$I$2)),IF(P1139&lt;0,"A",M1139))</f>
        <v>A</v>
      </c>
      <c r="O1138" s="13">
        <f t="shared" si="308"/>
        <v>-1</v>
      </c>
      <c r="P1138" s="12">
        <f t="shared" si="332"/>
        <v>-2</v>
      </c>
      <c r="R1138" s="13" t="str">
        <f>IF(U1138&gt;0,SQRT(Sum_Sq($AI$2,V_rtHz($AH$2)/(1+1/$A1138),V_rtHz($AH$2*$A1138)/(1+$A1138),$AN$2*$AH$2/(1+1/$A1138),$AM$2*SQRT(Sum_Sq(U1138,1/($X$2*S$8*(1+R$1017+U1138/T1138))))/SQRT(Sum_Sq($X$2*U1138*S$8,1)),                   $AQ$2*SQRT(Sum_Sq($AH$2/(1+1/$A1138)+U1138*( 1/(R$1017+1+U1138/T1138)-1)/(1+($X$2*U1138*S$8)^2), (U1138^2*S$8*$X$2+1/($X$2*S$8*(R$1017+1+U1138/T1138           )))/(1+($X$2*U1138*S$8)^2))),           V_rtHz(T1138)/($X$2*S$8*(T1138*R$1017+T1138+U1138)),V_rtHz(U1138)*SQRT(Sum_Sq(T1138*S$8*$X$2*R$1017,1))/($X$2*S$8*(T1138*R$1017+T1138+U1138))))/SQRT(Sum_Sq(1/(1+$A1138)+$AC$2/$I$2-1/(1+(1+U1138/T1138)/R$1017),$X$2/$I$2)),IF(U1139&lt;0,"A",R1139))</f>
        <v>A</v>
      </c>
      <c r="T1138" s="13">
        <f t="shared" si="309"/>
        <v>-1</v>
      </c>
      <c r="U1138" s="12">
        <f t="shared" si="333"/>
        <v>-2</v>
      </c>
      <c r="X1138" s="13" t="str">
        <f>IF(AA1138&gt;0,SQRT(Sum_Sq($AI$2,V_rtHz($AH$2)/(1+1/$A1138),V_rtHz($AH$2*$A1138)/(1+$A1138),$AN$2*$AH$2/(1+1/$A1138),$AM$2*SQRT(Sum_Sq(AA1138,1/($X$2*Y$8*(1+X$1017+AA1138/Z1138))))/SQRT(Sum_Sq($X$2*AA1138*Y$8,1)),                   $AQ$2*SQRT(Sum_Sq($AH$2/(1+1/$A1138)+AA1138*( 1/(X$1017+1+AA1138/Z1138)-1)/(1+($X$2*AA1138*Y$8)^2), (AA1138^2*Y$8*$X$2+1/($X$2*Y$8*(X$1017+1+AA1138/Z1138           )))/(1+($X$2*AA1138*Y$8)^2))),           V_rtHz(Z1138)/($X$2*Y$8*(Z1138*X$1017+Z1138+AA1138)),V_rtHz(AA1138)*SQRT(Sum_Sq(Z1138*Y$8*$X$2*X$1017,1))/($X$2*Y$8*(Z1138*X$1017+Z1138+AA1138))))/SQRT(Sum_Sq(1/(1+$A1138)+$AC$2/$I$2-1/(1+(1+AA1138/Z1138)/X$1017),$X$2/$I$2)),IF(AA1139&lt;0,"A",X1139))</f>
        <v>A</v>
      </c>
      <c r="Z1138" s="13">
        <f t="shared" si="310"/>
        <v>-1</v>
      </c>
      <c r="AA1138" s="12">
        <f t="shared" si="334"/>
        <v>-2</v>
      </c>
      <c r="AC1138" s="13">
        <f>IF(AF1138&gt;0,SQRT(Sum_Sq($AI$2,V_rtHz($AH$2)/(1+1/$A1138),V_rtHz($AH$2*$A1138)/(1+$A1138),$AN$2*$AH$2/(1+1/$A1138),$AM$2*SQRT(Sum_Sq(AF1138,1/($X$2*AD$8*(1+AC$1017+AF1138/AE1138))))/SQRT(Sum_Sq($X$2*AF1138*AD$8,1)),                   $AQ$2*SQRT(Sum_Sq($AH$2/(1+1/$A1138)+AF1138*( 1/(AC$1017+1+AF1138/AE1138)-1)/(1+($X$2*AF1138*AD$8)^2), (AF1138^2*AD$8*$X$2+1/($X$2*AD$8*(AC$1017+1+AF1138/AE1138           )))/(1+($X$2*AF1138*AD$8)^2))),           V_rtHz(AE1138)/($X$2*AD$8*(AE1138*AC$1017+AE1138+AF1138)),V_rtHz(AF1138)*SQRT(Sum_Sq(AE1138*AD$8*$X$2*AC$1017,1))/($X$2*AD$8*(AE1138*AC$1017+AE1138+AF1138))))/SQRT(Sum_Sq(1/(1+$A1138)+$AC$2/$I$2-1/(1+(1+AF1138/AE1138)/AC$1017),$X$2/$I$2)),IF(AF1139&lt;0,"A",AC1139))</f>
        <v>6.8780662424166898E-6</v>
      </c>
      <c r="AE1138" s="13">
        <f t="shared" si="311"/>
        <v>19366.631791868364</v>
      </c>
      <c r="AF1138" s="12">
        <f t="shared" si="335"/>
        <v>160680.540980441</v>
      </c>
      <c r="AG1138" s="13"/>
      <c r="AH1138" s="13">
        <f>IF(AK1138&gt;0,SQRT(Sum_Sq($AI$2,V_rtHz($AH$2)/(1+1/$A1138),V_rtHz($AH$2*$A1138)/(1+$A1138),$AN$2*$AH$2/(1+1/$A1138),$AM$2*SQRT(Sum_Sq(AK1138,1/($X$2*AI$8*(1+AH$1017+AK1138/AJ1138))))/SQRT(Sum_Sq($X$2*AK1138*AI$8,1)),                   $AQ$2*SQRT(Sum_Sq($AH$2/(1+1/$A1138)+AK1138*( 1/(AH$1017+1+AK1138/AJ1138)-1)/(1+($X$2*AK1138*AI$8)^2), (AK1138^2*AI$8*$X$2+1/($X$2*AI$8*(AH$1017+1+AK1138/AJ1138           )))/(1+($X$2*AK1138*AI$8)^2))),           V_rtHz(AJ1138)/($X$2*AI$8*(AJ1138*AH$1017+AJ1138+AK1138)),V_rtHz(AK1138)*SQRT(Sum_Sq(AJ1138*AI$8*$X$2*AH$1017,1))/($X$2*AI$8*(AJ1138*AH$1017+AJ1138+AK1138))))/SQRT(Sum_Sq(1/(1+$A1138)+$AC$2/$I$2-1/(1+(1+AK1138/AJ1138)/AH$1017),$X$2/$I$2)),IF(AK1139&lt;0,"A",AH1139))</f>
        <v>1.1594106319361736E-5</v>
      </c>
      <c r="AI1138" s="13"/>
      <c r="AJ1138" s="13">
        <f t="shared" si="312"/>
        <v>17853.456864020867</v>
      </c>
      <c r="AK1138" s="12">
        <f t="shared" si="336"/>
        <v>551182.04561400902</v>
      </c>
      <c r="AM1138" s="13">
        <f>IF(AP1138&gt;0,SQRT(Sum_Sq($AI$2,V_rtHz($AH$2)/(1+1/$A1138),V_rtHz($AH$2*$A1138)/(1+$A1138),$AN$2*$AH$2/(1+1/$A1138),$AM$2*SQRT(Sum_Sq(AP1138,1/($X$2*AN$8*(1+AM$1017+AP1138/AO1138))))/SQRT(Sum_Sq($X$2*AP1138*AN$8,1)),                   $AQ$2*SQRT(Sum_Sq($AH$2/(1+1/$A1138)+AP1138*( 1/(AM$1017+1+AP1138/AO1138)-1)/(1+($X$2*AP1138*AN$8)^2), (AP1138^2*AN$8*$X$2+1/($X$2*AN$8*(AM$1017+1+AP1138/AO1138           )))/(1+($X$2*AP1138*AN$8)^2))),           V_rtHz(AO1138)/($X$2*AN$8*(AO1138*AM$1017+AO1138+AP1138)),V_rtHz(AP1138)*SQRT(Sum_Sq(AO1138*AN$8*$X$2*AM$1017,1))/($X$2*AN$8*(AO1138*AM$1017+AO1138+AP1138))))/SQRT(Sum_Sq(1/(1+$A1138)+$AC$2/$I$2-1/(1+(1+AP1138/AO1138)/AM$1017),$X$2/$I$2)),IF(AP1139&lt;0,"A",AM1139))</f>
        <v>2.0317987201725747E-5</v>
      </c>
      <c r="AO1138" s="13">
        <f t="shared" si="313"/>
        <v>17465.371566121579</v>
      </c>
      <c r="AP1138" s="12">
        <f t="shared" si="337"/>
        <v>1781720.3954152365</v>
      </c>
      <c r="AR1138" s="13">
        <f t="shared" si="314"/>
        <v>69887291.180198371</v>
      </c>
      <c r="AS1138" s="13">
        <f t="shared" si="315"/>
        <v>-1.319848517277692E-5</v>
      </c>
      <c r="AV1138" s="13"/>
      <c r="AW1138" s="13">
        <f t="shared" si="316"/>
        <v>39300511.936236553</v>
      </c>
      <c r="AX1138" s="13">
        <f t="shared" si="317"/>
        <v>-4.1743710548137408E-5</v>
      </c>
      <c r="AZ1138" s="13"/>
      <c r="BA1138" s="13"/>
      <c r="BB1138" s="13">
        <f t="shared" si="318"/>
        <v>22100301.962882396</v>
      </c>
      <c r="BC1138" s="13">
        <f t="shared" si="319"/>
        <v>-1.3206960202617621E-4</v>
      </c>
      <c r="BD1138" s="13"/>
      <c r="BE1138" s="13"/>
      <c r="BG1138" s="13">
        <f t="shared" si="320"/>
        <v>12427913.092914158</v>
      </c>
      <c r="BH1138" s="13">
        <f t="shared" si="321"/>
        <v>-4.1828604882619642E-4</v>
      </c>
      <c r="BI1138" s="13"/>
      <c r="BL1138" s="13">
        <f t="shared" si="322"/>
        <v>6988729.1180198397</v>
      </c>
      <c r="BM1138" s="13">
        <f t="shared" si="323"/>
        <v>-1.3292312989519649E-3</v>
      </c>
      <c r="BP1138" s="13"/>
      <c r="BQ1138" s="13">
        <f t="shared" si="324"/>
        <v>99.633300000000006</v>
      </c>
      <c r="BR1138" s="13">
        <f t="shared" si="325"/>
        <v>108.98999999999998</v>
      </c>
      <c r="BT1138" s="13"/>
      <c r="BU1138" s="13"/>
      <c r="BV1138" s="13">
        <f t="shared" si="326"/>
        <v>31.50681587988543</v>
      </c>
      <c r="BW1138" s="13">
        <f t="shared" si="327"/>
        <v>344.65664218175147</v>
      </c>
      <c r="CA1138" s="13">
        <f t="shared" si="328"/>
        <v>9.9633299999999974</v>
      </c>
      <c r="CB1138" s="13">
        <f t="shared" si="329"/>
        <v>1089.9000000000001</v>
      </c>
    </row>
    <row r="1139" spans="1:80" x14ac:dyDescent="0.3">
      <c r="A1139" s="13">
        <f t="shared" si="305"/>
        <v>5.6234132519034907E-5</v>
      </c>
      <c r="C1139" s="13" t="str">
        <f>IF(F1139&gt;0,SQRT(Sum_Sq($AI$2,V_rtHz($AH$2)/(1+1/$A1139),V_rtHz($AH$2*$A1139)/(1+$A1139),$AN$2*$AH$2/(1+1/$A1139),$AM$2*SQRT(Sum_Sq(F1139,1/($X$2*D$8*(1+C$1017+F1139/E1139))))/SQRT(Sum_Sq($X$2*F1139*D$8,1)),                   $AQ$2*SQRT(Sum_Sq($AH$2/(1+1/$A1139)+F1139*( 1/(C$1017+1+F1139/E1139)-1)/(1+($X$2*F1139*D$8)^2), (F1139^2*D$8*$X$2+1/($X$2*D$8*(C$1017+1+F1139/E1139           )))/(1+($X$2*F1139*D$8)^2))),           V_rtHz(E1139)/($X$2*D$8*(E1139*C$1017+E1139+F1139)),V_rtHz(F1139)*SQRT(Sum_Sq(E1139*D$8*$X$2*C$1017,1))/($X$2*D$8*(E1139*C$1017+E1139+F1139))))/SQRT(Sum_Sq(1/(1+$A1139)+$AC$2/$I$2-1/(1+(1+F1139/E1139)/C$1017),$X$2/$I$2)),IF(F1140&lt;0,"A",C1140))</f>
        <v>A</v>
      </c>
      <c r="E1139" s="13">
        <f t="shared" si="306"/>
        <v>-1</v>
      </c>
      <c r="F1139" s="12">
        <f t="shared" si="330"/>
        <v>-2</v>
      </c>
      <c r="H1139" s="13" t="str">
        <f>IF(K1139&gt;0,SQRT(Sum_Sq($AI$2,V_rtHz($AH$2)/(1+1/$A1139),V_rtHz($AH$2*$A1139)/(1+$A1139),$AN$2*$AH$2/(1+1/$A1139),$AM$2*SQRT(Sum_Sq(K1139,1/($X$2*I$8*(1+H$1017+K1139/J1139))))/SQRT(Sum_Sq($X$2*K1139*I$8,1)),                   $AQ$2*SQRT(Sum_Sq($AH$2/(1+1/$A1139)+K1139*( 1/(H$1017+1+K1139/J1139)-1)/(1+($X$2*K1139*I$8)^2), (K1139^2*I$8*$X$2+1/($X$2*I$8*(H$1017+1+K1139/J1139           )))/(1+($X$2*K1139*I$8)^2))),           V_rtHz(J1139)/($X$2*I$8*(J1139*H$1017+J1139+K1139)),V_rtHz(K1139)*SQRT(Sum_Sq(J1139*I$8*$X$2*H$1017,1))/($X$2*I$8*(J1139*H$1017+J1139+K1139))))/SQRT(Sum_Sq(1/(1+$A1139)+$AC$2/$I$2-1/(1+(1+K1139/J1139)/H$1017),$X$2/$I$2)),IF(K1140&lt;0,"A",H1140))</f>
        <v>A</v>
      </c>
      <c r="J1139" s="13">
        <f t="shared" si="307"/>
        <v>-1</v>
      </c>
      <c r="K1139" s="12">
        <f t="shared" si="331"/>
        <v>-2</v>
      </c>
      <c r="M1139" s="13" t="str">
        <f>IF(P1139&gt;0,SQRT(Sum_Sq($AI$2,V_rtHz($AH$2)/(1+1/$A1139),V_rtHz($AH$2*$A1139)/(1+$A1139),$AN$2*$AH$2/(1+1/$A1139),$AM$2*SQRT(Sum_Sq(P1139,1/($X$2*N$8*(1+M$1017+P1139/O1139))))/SQRT(Sum_Sq($X$2*P1139*N$8,1)),                   $AQ$2*SQRT(Sum_Sq($AH$2/(1+1/$A1139)+P1139*( 1/(M$1017+1+P1139/O1139)-1)/(1+($X$2*P1139*N$8)^2), (P1139^2*N$8*$X$2+1/($X$2*N$8*(M$1017+1+P1139/O1139           )))/(1+($X$2*P1139*N$8)^2))),           V_rtHz(O1139)/($X$2*N$8*(O1139*M$1017+O1139+P1139)),V_rtHz(P1139)*SQRT(Sum_Sq(O1139*N$8*$X$2*M$1017,1))/($X$2*N$8*(O1139*M$1017+O1139+P1139))))/SQRT(Sum_Sq(1/(1+$A1139)+$AC$2/$I$2-1/(1+(1+P1139/O1139)/M$1017),$X$2/$I$2)),IF(P1140&lt;0,"A",M1140))</f>
        <v>A</v>
      </c>
      <c r="O1139" s="13">
        <f t="shared" si="308"/>
        <v>-1</v>
      </c>
      <c r="P1139" s="12">
        <f t="shared" si="332"/>
        <v>-2</v>
      </c>
      <c r="R1139" s="13" t="str">
        <f>IF(U1139&gt;0,SQRT(Sum_Sq($AI$2,V_rtHz($AH$2)/(1+1/$A1139),V_rtHz($AH$2*$A1139)/(1+$A1139),$AN$2*$AH$2/(1+1/$A1139),$AM$2*SQRT(Sum_Sq(U1139,1/($X$2*S$8*(1+R$1017+U1139/T1139))))/SQRT(Sum_Sq($X$2*U1139*S$8,1)),                   $AQ$2*SQRT(Sum_Sq($AH$2/(1+1/$A1139)+U1139*( 1/(R$1017+1+U1139/T1139)-1)/(1+($X$2*U1139*S$8)^2), (U1139^2*S$8*$X$2+1/($X$2*S$8*(R$1017+1+U1139/T1139           )))/(1+($X$2*U1139*S$8)^2))),           V_rtHz(T1139)/($X$2*S$8*(T1139*R$1017+T1139+U1139)),V_rtHz(U1139)*SQRT(Sum_Sq(T1139*S$8*$X$2*R$1017,1))/($X$2*S$8*(T1139*R$1017+T1139+U1139))))/SQRT(Sum_Sq(1/(1+$A1139)+$AC$2/$I$2-1/(1+(1+U1139/T1139)/R$1017),$X$2/$I$2)),IF(U1140&lt;0,"A",R1140))</f>
        <v>A</v>
      </c>
      <c r="T1139" s="13">
        <f t="shared" si="309"/>
        <v>-1</v>
      </c>
      <c r="U1139" s="12">
        <f t="shared" si="333"/>
        <v>-2</v>
      </c>
      <c r="X1139" s="13" t="str">
        <f>IF(AA1139&gt;0,SQRT(Sum_Sq($AI$2,V_rtHz($AH$2)/(1+1/$A1139),V_rtHz($AH$2*$A1139)/(1+$A1139),$AN$2*$AH$2/(1+1/$A1139),$AM$2*SQRT(Sum_Sq(AA1139,1/($X$2*Y$8*(1+X$1017+AA1139/Z1139))))/SQRT(Sum_Sq($X$2*AA1139*Y$8,1)),                   $AQ$2*SQRT(Sum_Sq($AH$2/(1+1/$A1139)+AA1139*( 1/(X$1017+1+AA1139/Z1139)-1)/(1+($X$2*AA1139*Y$8)^2), (AA1139^2*Y$8*$X$2+1/($X$2*Y$8*(X$1017+1+AA1139/Z1139           )))/(1+($X$2*AA1139*Y$8)^2))),           V_rtHz(Z1139)/($X$2*Y$8*(Z1139*X$1017+Z1139+AA1139)),V_rtHz(AA1139)*SQRT(Sum_Sq(Z1139*Y$8*$X$2*X$1017,1))/($X$2*Y$8*(Z1139*X$1017+Z1139+AA1139))))/SQRT(Sum_Sq(1/(1+$A1139)+$AC$2/$I$2-1/(1+(1+AA1139/Z1139)/X$1017),$X$2/$I$2)),IF(AA1140&lt;0,"A",X1140))</f>
        <v>A</v>
      </c>
      <c r="Z1139" s="13">
        <f t="shared" si="310"/>
        <v>-1</v>
      </c>
      <c r="AA1139" s="12">
        <f t="shared" si="334"/>
        <v>-2</v>
      </c>
      <c r="AC1139" s="13">
        <f>IF(AF1139&gt;0,SQRT(Sum_Sq($AI$2,V_rtHz($AH$2)/(1+1/$A1139),V_rtHz($AH$2*$A1139)/(1+$A1139),$AN$2*$AH$2/(1+1/$A1139),$AM$2*SQRT(Sum_Sq(AF1139,1/($X$2*AD$8*(1+AC$1017+AF1139/AE1139))))/SQRT(Sum_Sq($X$2*AF1139*AD$8,1)),                   $AQ$2*SQRT(Sum_Sq($AH$2/(1+1/$A1139)+AF1139*( 1/(AC$1017+1+AF1139/AE1139)-1)/(1+($X$2*AF1139*AD$8)^2), (AF1139^2*AD$8*$X$2+1/($X$2*AD$8*(AC$1017+1+AF1139/AE1139           )))/(1+($X$2*AF1139*AD$8)^2))),           V_rtHz(AE1139)/($X$2*AD$8*(AE1139*AC$1017+AE1139+AF1139)),V_rtHz(AF1139)*SQRT(Sum_Sq(AE1139*AD$8*$X$2*AC$1017,1))/($X$2*AD$8*(AE1139*AC$1017+AE1139+AF1139))))/SQRT(Sum_Sq(1/(1+$A1139)+$AC$2/$I$2-1/(1+(1+AF1139/AE1139)/AC$1017),$X$2/$I$2)),IF(AF1140&lt;0,"A",AC1140))</f>
        <v>6.8776248247227167E-6</v>
      </c>
      <c r="AE1139" s="13">
        <f t="shared" si="311"/>
        <v>19364.158048151727</v>
      </c>
      <c r="AF1139" s="12">
        <f t="shared" si="335"/>
        <v>160701.06769157649</v>
      </c>
      <c r="AG1139" s="13"/>
      <c r="AH1139" s="13">
        <f>IF(AK1139&gt;0,SQRT(Sum_Sq($AI$2,V_rtHz($AH$2)/(1+1/$A1139),V_rtHz($AH$2*$A1139)/(1+$A1139),$AN$2*$AH$2/(1+1/$A1139),$AM$2*SQRT(Sum_Sq(AK1139,1/($X$2*AI$8*(1+AH$1017+AK1139/AJ1139))))/SQRT(Sum_Sq($X$2*AK1139*AI$8,1)),                   $AQ$2*SQRT(Sum_Sq($AH$2/(1+1/$A1139)+AK1139*( 1/(AH$1017+1+AK1139/AJ1139)-1)/(1+($X$2*AK1139*AI$8)^2), (AK1139^2*AI$8*$X$2+1/($X$2*AI$8*(AH$1017+1+AK1139/AJ1139           )))/(1+($X$2*AK1139*AI$8)^2))),           V_rtHz(AJ1139)/($X$2*AI$8*(AJ1139*AH$1017+AJ1139+AK1139)),V_rtHz(AK1139)*SQRT(Sum_Sq(AJ1139*AI$8*$X$2*AH$1017,1))/($X$2*AI$8*(AJ1139*AH$1017+AJ1139+AK1139))))/SQRT(Sum_Sq(1/(1+$A1139)+$AC$2/$I$2-1/(1+(1+AK1139/AJ1139)/AH$1017),$X$2/$I$2)),IF(AK1140&lt;0,"A",AH1140))</f>
        <v>1.1593548029301116E-5</v>
      </c>
      <c r="AI1139" s="13"/>
      <c r="AJ1139" s="13">
        <f t="shared" si="312"/>
        <v>17851.691554637448</v>
      </c>
      <c r="AK1139" s="12">
        <f t="shared" si="336"/>
        <v>551236.55063579453</v>
      </c>
      <c r="AM1139" s="13">
        <f>IF(AP1139&gt;0,SQRT(Sum_Sq($AI$2,V_rtHz($AH$2)/(1+1/$A1139),V_rtHz($AH$2*$A1139)/(1+$A1139),$AN$2*$AH$2/(1+1/$A1139),$AM$2*SQRT(Sum_Sq(AP1139,1/($X$2*AN$8*(1+AM$1017+AP1139/AO1139))))/SQRT(Sum_Sq($X$2*AP1139*AN$8,1)),                   $AQ$2*SQRT(Sum_Sq($AH$2/(1+1/$A1139)+AP1139*( 1/(AM$1017+1+AP1139/AO1139)-1)/(1+($X$2*AP1139*AN$8)^2), (AP1139^2*AN$8*$X$2+1/($X$2*AN$8*(AM$1017+1+AP1139/AO1139           )))/(1+($X$2*AP1139*AN$8)^2))),           V_rtHz(AO1139)/($X$2*AN$8*(AO1139*AM$1017+AO1139+AP1139)),V_rtHz(AP1139)*SQRT(Sum_Sq(AO1139*AN$8*$X$2*AM$1017,1))/($X$2*AN$8*(AO1139*AM$1017+AO1139+AP1139))))/SQRT(Sum_Sq(1/(1+$A1139)+$AC$2/$I$2-1/(1+(1+AP1139/AO1139)/AM$1017),$X$2/$I$2)),IF(AP1140&lt;0,"A",AM1140))</f>
        <v>2.0317080523911661E-5</v>
      </c>
      <c r="AO1139" s="13">
        <f t="shared" si="313"/>
        <v>17463.755823827814</v>
      </c>
      <c r="AP1139" s="12">
        <f t="shared" si="337"/>
        <v>1781885.2397378194</v>
      </c>
      <c r="AR1139" s="13">
        <f t="shared" si="314"/>
        <v>69887291.180198371</v>
      </c>
      <c r="AS1139" s="13">
        <f t="shared" si="315"/>
        <v>-1.3198498264317916E-5</v>
      </c>
      <c r="AV1139" s="13"/>
      <c r="AW1139" s="13">
        <f t="shared" si="316"/>
        <v>39300511.936236553</v>
      </c>
      <c r="AX1139" s="13">
        <f t="shared" si="317"/>
        <v>-4.1743841504204782E-5</v>
      </c>
      <c r="AZ1139" s="13"/>
      <c r="BA1139" s="13"/>
      <c r="BB1139" s="13">
        <f t="shared" si="318"/>
        <v>22100301.962882396</v>
      </c>
      <c r="BC1139" s="13">
        <f t="shared" si="319"/>
        <v>-1.3207091287379766E-4</v>
      </c>
      <c r="BD1139" s="13"/>
      <c r="BE1139" s="13"/>
      <c r="BG1139" s="13">
        <f t="shared" si="320"/>
        <v>12427913.092914158</v>
      </c>
      <c r="BH1139" s="13">
        <f t="shared" si="321"/>
        <v>-4.1829919812436204E-4</v>
      </c>
      <c r="BI1139" s="13"/>
      <c r="BL1139" s="13">
        <f t="shared" si="322"/>
        <v>6988729.1180198397</v>
      </c>
      <c r="BM1139" s="13">
        <f t="shared" si="323"/>
        <v>-1.3293640954630923E-3</v>
      </c>
      <c r="BP1139" s="13"/>
      <c r="BQ1139" s="13">
        <f t="shared" si="324"/>
        <v>99.633300000000006</v>
      </c>
      <c r="BR1139" s="13">
        <f t="shared" si="325"/>
        <v>108.99</v>
      </c>
      <c r="BT1139" s="13"/>
      <c r="BU1139" s="13"/>
      <c r="BV1139" s="13">
        <f t="shared" si="326"/>
        <v>31.50681587988543</v>
      </c>
      <c r="BW1139" s="13">
        <f t="shared" si="327"/>
        <v>344.65664218175152</v>
      </c>
      <c r="CA1139" s="13">
        <f t="shared" si="328"/>
        <v>9.9633299999999991</v>
      </c>
      <c r="CB1139" s="13">
        <f t="shared" si="329"/>
        <v>1089.9000000000001</v>
      </c>
    </row>
    <row r="1140" spans="1:80" x14ac:dyDescent="0.3">
      <c r="A1140" s="13">
        <f t="shared" si="305"/>
        <v>5.7016427228074753E-5</v>
      </c>
      <c r="C1140" s="13" t="str">
        <f>IF(F1140&gt;0,SQRT(Sum_Sq($AI$2,V_rtHz($AH$2)/(1+1/$A1140),V_rtHz($AH$2*$A1140)/(1+$A1140),$AN$2*$AH$2/(1+1/$A1140),$AM$2*SQRT(Sum_Sq(F1140,1/($X$2*D$8*(1+C$1017+F1140/E1140))))/SQRT(Sum_Sq($X$2*F1140*D$8,1)),                   $AQ$2*SQRT(Sum_Sq($AH$2/(1+1/$A1140)+F1140*( 1/(C$1017+1+F1140/E1140)-1)/(1+($X$2*F1140*D$8)^2), (F1140^2*D$8*$X$2+1/($X$2*D$8*(C$1017+1+F1140/E1140           )))/(1+($X$2*F1140*D$8)^2))),           V_rtHz(E1140)/($X$2*D$8*(E1140*C$1017+E1140+F1140)),V_rtHz(F1140)*SQRT(Sum_Sq(E1140*D$8*$X$2*C$1017,1))/($X$2*D$8*(E1140*C$1017+E1140+F1140))))/SQRT(Sum_Sq(1/(1+$A1140)+$AC$2/$I$2-1/(1+(1+F1140/E1140)/C$1017),$X$2/$I$2)),IF(F1141&lt;0,"A",C1141))</f>
        <v>A</v>
      </c>
      <c r="E1140" s="13">
        <f t="shared" si="306"/>
        <v>-1</v>
      </c>
      <c r="F1140" s="12">
        <f t="shared" si="330"/>
        <v>-2</v>
      </c>
      <c r="H1140" s="13" t="str">
        <f>IF(K1140&gt;0,SQRT(Sum_Sq($AI$2,V_rtHz($AH$2)/(1+1/$A1140),V_rtHz($AH$2*$A1140)/(1+$A1140),$AN$2*$AH$2/(1+1/$A1140),$AM$2*SQRT(Sum_Sq(K1140,1/($X$2*I$8*(1+H$1017+K1140/J1140))))/SQRT(Sum_Sq($X$2*K1140*I$8,1)),                   $AQ$2*SQRT(Sum_Sq($AH$2/(1+1/$A1140)+K1140*( 1/(H$1017+1+K1140/J1140)-1)/(1+($X$2*K1140*I$8)^2), (K1140^2*I$8*$X$2+1/($X$2*I$8*(H$1017+1+K1140/J1140           )))/(1+($X$2*K1140*I$8)^2))),           V_rtHz(J1140)/($X$2*I$8*(J1140*H$1017+J1140+K1140)),V_rtHz(K1140)*SQRT(Sum_Sq(J1140*I$8*$X$2*H$1017,1))/($X$2*I$8*(J1140*H$1017+J1140+K1140))))/SQRT(Sum_Sq(1/(1+$A1140)+$AC$2/$I$2-1/(1+(1+K1140/J1140)/H$1017),$X$2/$I$2)),IF(K1141&lt;0,"A",H1141))</f>
        <v>A</v>
      </c>
      <c r="J1140" s="13">
        <f t="shared" si="307"/>
        <v>-1</v>
      </c>
      <c r="K1140" s="12">
        <f t="shared" si="331"/>
        <v>-2</v>
      </c>
      <c r="M1140" s="13" t="str">
        <f>IF(P1140&gt;0,SQRT(Sum_Sq($AI$2,V_rtHz($AH$2)/(1+1/$A1140),V_rtHz($AH$2*$A1140)/(1+$A1140),$AN$2*$AH$2/(1+1/$A1140),$AM$2*SQRT(Sum_Sq(P1140,1/($X$2*N$8*(1+M$1017+P1140/O1140))))/SQRT(Sum_Sq($X$2*P1140*N$8,1)),                   $AQ$2*SQRT(Sum_Sq($AH$2/(1+1/$A1140)+P1140*( 1/(M$1017+1+P1140/O1140)-1)/(1+($X$2*P1140*N$8)^2), (P1140^2*N$8*$X$2+1/($X$2*N$8*(M$1017+1+P1140/O1140           )))/(1+($X$2*P1140*N$8)^2))),           V_rtHz(O1140)/($X$2*N$8*(O1140*M$1017+O1140+P1140)),V_rtHz(P1140)*SQRT(Sum_Sq(O1140*N$8*$X$2*M$1017,1))/($X$2*N$8*(O1140*M$1017+O1140+P1140))))/SQRT(Sum_Sq(1/(1+$A1140)+$AC$2/$I$2-1/(1+(1+P1140/O1140)/M$1017),$X$2/$I$2)),IF(P1141&lt;0,"A",M1141))</f>
        <v>A</v>
      </c>
      <c r="O1140" s="13">
        <f t="shared" si="308"/>
        <v>-1</v>
      </c>
      <c r="P1140" s="12">
        <f t="shared" si="332"/>
        <v>-2</v>
      </c>
      <c r="R1140" s="13" t="str">
        <f>IF(U1140&gt;0,SQRT(Sum_Sq($AI$2,V_rtHz($AH$2)/(1+1/$A1140),V_rtHz($AH$2*$A1140)/(1+$A1140),$AN$2*$AH$2/(1+1/$A1140),$AM$2*SQRT(Sum_Sq(U1140,1/($X$2*S$8*(1+R$1017+U1140/T1140))))/SQRT(Sum_Sq($X$2*U1140*S$8,1)),                   $AQ$2*SQRT(Sum_Sq($AH$2/(1+1/$A1140)+U1140*( 1/(R$1017+1+U1140/T1140)-1)/(1+($X$2*U1140*S$8)^2), (U1140^2*S$8*$X$2+1/($X$2*S$8*(R$1017+1+U1140/T1140           )))/(1+($X$2*U1140*S$8)^2))),           V_rtHz(T1140)/($X$2*S$8*(T1140*R$1017+T1140+U1140)),V_rtHz(U1140)*SQRT(Sum_Sq(T1140*S$8*$X$2*R$1017,1))/($X$2*S$8*(T1140*R$1017+T1140+U1140))))/SQRT(Sum_Sq(1/(1+$A1140)+$AC$2/$I$2-1/(1+(1+U1140/T1140)/R$1017),$X$2/$I$2)),IF(U1141&lt;0,"A",R1141))</f>
        <v>A</v>
      </c>
      <c r="T1140" s="13">
        <f t="shared" si="309"/>
        <v>-1</v>
      </c>
      <c r="U1140" s="12">
        <f t="shared" si="333"/>
        <v>-2</v>
      </c>
      <c r="X1140" s="13" t="str">
        <f>IF(AA1140&gt;0,SQRT(Sum_Sq($AI$2,V_rtHz($AH$2)/(1+1/$A1140),V_rtHz($AH$2*$A1140)/(1+$A1140),$AN$2*$AH$2/(1+1/$A1140),$AM$2*SQRT(Sum_Sq(AA1140,1/($X$2*Y$8*(1+X$1017+AA1140/Z1140))))/SQRT(Sum_Sq($X$2*AA1140*Y$8,1)),                   $AQ$2*SQRT(Sum_Sq($AH$2/(1+1/$A1140)+AA1140*( 1/(X$1017+1+AA1140/Z1140)-1)/(1+($X$2*AA1140*Y$8)^2), (AA1140^2*Y$8*$X$2+1/($X$2*Y$8*(X$1017+1+AA1140/Z1140           )))/(1+($X$2*AA1140*Y$8)^2))),           V_rtHz(Z1140)/($X$2*Y$8*(Z1140*X$1017+Z1140+AA1140)),V_rtHz(AA1140)*SQRT(Sum_Sq(Z1140*Y$8*$X$2*X$1017,1))/($X$2*Y$8*(Z1140*X$1017+Z1140+AA1140))))/SQRT(Sum_Sq(1/(1+$A1140)+$AC$2/$I$2-1/(1+(1+AA1140/Z1140)/X$1017),$X$2/$I$2)),IF(AA1141&lt;0,"A",X1141))</f>
        <v>A</v>
      </c>
      <c r="Z1140" s="13">
        <f t="shared" si="310"/>
        <v>-1</v>
      </c>
      <c r="AA1140" s="12">
        <f t="shared" si="334"/>
        <v>-2</v>
      </c>
      <c r="AC1140" s="13">
        <f>IF(AF1140&gt;0,SQRT(Sum_Sq($AI$2,V_rtHz($AH$2)/(1+1/$A1140),V_rtHz($AH$2*$A1140)/(1+$A1140),$AN$2*$AH$2/(1+1/$A1140),$AM$2*SQRT(Sum_Sq(AF1140,1/($X$2*AD$8*(1+AC$1017+AF1140/AE1140))))/SQRT(Sum_Sq($X$2*AF1140*AD$8,1)),                   $AQ$2*SQRT(Sum_Sq($AH$2/(1+1/$A1140)+AF1140*( 1/(AC$1017+1+AF1140/AE1140)-1)/(1+($X$2*AF1140*AD$8)^2), (AF1140^2*AD$8*$X$2+1/($X$2*AD$8*(AC$1017+1+AF1140/AE1140           )))/(1+($X$2*AF1140*AD$8)^2))),           V_rtHz(AE1140)/($X$2*AD$8*(AE1140*AC$1017+AE1140+AF1140)),V_rtHz(AF1140)*SQRT(Sum_Sq(AE1140*AD$8*$X$2*AC$1017,1))/($X$2*AD$8*(AE1140*AC$1017+AE1140+AF1140))))/SQRT(Sum_Sq(1/(1+$A1140)+$AC$2/$I$2-1/(1+(1+AF1140/AE1140)/AC$1017),$X$2/$I$2)),IF(AF1141&lt;0,"A",AC1141))</f>
        <v>6.8771774877842061E-6</v>
      </c>
      <c r="AE1140" s="13">
        <f t="shared" si="311"/>
        <v>19361.651262628231</v>
      </c>
      <c r="AF1140" s="12">
        <f t="shared" si="335"/>
        <v>160721.87392884598</v>
      </c>
      <c r="AG1140" s="13"/>
      <c r="AH1140" s="13">
        <f>IF(AK1140&gt;0,SQRT(Sum_Sq($AI$2,V_rtHz($AH$2)/(1+1/$A1140),V_rtHz($AH$2*$A1140)/(1+$A1140),$AN$2*$AH$2/(1+1/$A1140),$AM$2*SQRT(Sum_Sq(AK1140,1/($X$2*AI$8*(1+AH$1017+AK1140/AJ1140))))/SQRT(Sum_Sq($X$2*AK1140*AI$8,1)),                   $AQ$2*SQRT(Sum_Sq($AH$2/(1+1/$A1140)+AK1140*( 1/(AH$1017+1+AK1140/AJ1140)-1)/(1+($X$2*AK1140*AI$8)^2), (AK1140^2*AI$8*$X$2+1/($X$2*AI$8*(AH$1017+1+AK1140/AJ1140           )))/(1+($X$2*AK1140*AI$8)^2))),           V_rtHz(AJ1140)/($X$2*AI$8*(AJ1140*AH$1017+AJ1140+AK1140)),V_rtHz(AK1140)*SQRT(Sum_Sq(AJ1140*AI$8*$X$2*AH$1017,1))/($X$2*AI$8*(AJ1140*AH$1017+AJ1140+AK1140))))/SQRT(Sum_Sq(1/(1+$A1140)+$AC$2/$I$2-1/(1+(1+AK1140/AJ1140)/AH$1017),$X$2/$I$2)),IF(AK1141&lt;0,"A",AH1141))</f>
        <v>1.1592982176857787E-5</v>
      </c>
      <c r="AI1140" s="13"/>
      <c r="AJ1140" s="13">
        <f t="shared" si="312"/>
        <v>17849.902409244591</v>
      </c>
      <c r="AK1140" s="12">
        <f t="shared" si="336"/>
        <v>551291.80260929745</v>
      </c>
      <c r="AM1140" s="13">
        <f>IF(AP1140&gt;0,SQRT(Sum_Sq($AI$2,V_rtHz($AH$2)/(1+1/$A1140),V_rtHz($AH$2*$A1140)/(1+$A1140),$AN$2*$AH$2/(1+1/$A1140),$AM$2*SQRT(Sum_Sq(AP1140,1/($X$2*AN$8*(1+AM$1017+AP1140/AO1140))))/SQRT(Sum_Sq($X$2*AP1140*AN$8,1)),                   $AQ$2*SQRT(Sum_Sq($AH$2/(1+1/$A1140)+AP1140*( 1/(AM$1017+1+AP1140/AO1140)-1)/(1+($X$2*AP1140*AN$8)^2), (AP1140^2*AN$8*$X$2+1/($X$2*AN$8*(AM$1017+1+AP1140/AO1140           )))/(1+($X$2*AP1140*AN$8)^2))),           V_rtHz(AO1140)/($X$2*AN$8*(AO1140*AM$1017+AO1140+AP1140)),V_rtHz(AP1140)*SQRT(Sum_Sq(AO1140*AN$8*$X$2*AM$1017,1))/($X$2*AN$8*(AO1140*AM$1017+AO1140+AP1140))))/SQRT(Sum_Sq(1/(1+$A1140)+$AC$2/$I$2-1/(1+(1+AP1140/AO1140)/AM$1017),$X$2/$I$2)),IF(AP1141&lt;0,"A",AM1141))</f>
        <v>2.0316161538686466E-5</v>
      </c>
      <c r="AO1140" s="13">
        <f t="shared" si="313"/>
        <v>17462.118215521823</v>
      </c>
      <c r="AP1140" s="12">
        <f t="shared" si="337"/>
        <v>1782052.3460437614</v>
      </c>
      <c r="AR1140" s="13">
        <f t="shared" si="314"/>
        <v>69887291.180198371</v>
      </c>
      <c r="AS1140" s="13">
        <f t="shared" si="315"/>
        <v>-1.3198511538006904E-5</v>
      </c>
      <c r="AV1140" s="13"/>
      <c r="AW1140" s="13">
        <f t="shared" si="316"/>
        <v>39300511.936236553</v>
      </c>
      <c r="AX1140" s="13">
        <f t="shared" si="317"/>
        <v>-4.1743974282891407E-5</v>
      </c>
      <c r="AZ1140" s="13"/>
      <c r="BA1140" s="13"/>
      <c r="BB1140" s="13">
        <f t="shared" si="318"/>
        <v>22100301.962882396</v>
      </c>
      <c r="BC1140" s="13">
        <f t="shared" si="319"/>
        <v>-1.3207224198369326E-4</v>
      </c>
      <c r="BD1140" s="13"/>
      <c r="BE1140" s="13"/>
      <c r="BG1140" s="13">
        <f t="shared" si="320"/>
        <v>12427913.092914158</v>
      </c>
      <c r="BH1140" s="13">
        <f t="shared" si="321"/>
        <v>-4.1831253119157115E-4</v>
      </c>
      <c r="BI1140" s="13"/>
      <c r="BL1140" s="13">
        <f t="shared" si="322"/>
        <v>6988729.1180198397</v>
      </c>
      <c r="BM1140" s="13">
        <f t="shared" si="323"/>
        <v>-1.3294987664507123E-3</v>
      </c>
      <c r="BP1140" s="13"/>
      <c r="BQ1140" s="13">
        <f t="shared" si="324"/>
        <v>99.633300000000006</v>
      </c>
      <c r="BR1140" s="13">
        <f t="shared" si="325"/>
        <v>108.98999999999998</v>
      </c>
      <c r="BT1140" s="13"/>
      <c r="BU1140" s="13"/>
      <c r="BV1140" s="13">
        <f t="shared" si="326"/>
        <v>31.50681587988543</v>
      </c>
      <c r="BW1140" s="13">
        <f t="shared" si="327"/>
        <v>344.65664218175152</v>
      </c>
      <c r="CA1140" s="13">
        <f t="shared" si="328"/>
        <v>9.9633299999999991</v>
      </c>
      <c r="CB1140" s="13">
        <f t="shared" si="329"/>
        <v>1089.9000000000001</v>
      </c>
    </row>
    <row r="1141" spans="1:80" x14ac:dyDescent="0.3">
      <c r="A1141" s="13">
        <f t="shared" si="305"/>
        <v>5.7809604740571809E-5</v>
      </c>
      <c r="C1141" s="13" t="str">
        <f>IF(F1141&gt;0,SQRT(Sum_Sq($AI$2,V_rtHz($AH$2)/(1+1/$A1141),V_rtHz($AH$2*$A1141)/(1+$A1141),$AN$2*$AH$2/(1+1/$A1141),$AM$2*SQRT(Sum_Sq(F1141,1/($X$2*D$8*(1+C$1017+F1141/E1141))))/SQRT(Sum_Sq($X$2*F1141*D$8,1)),                   $AQ$2*SQRT(Sum_Sq($AH$2/(1+1/$A1141)+F1141*( 1/(C$1017+1+F1141/E1141)-1)/(1+($X$2*F1141*D$8)^2), (F1141^2*D$8*$X$2+1/($X$2*D$8*(C$1017+1+F1141/E1141           )))/(1+($X$2*F1141*D$8)^2))),           V_rtHz(E1141)/($X$2*D$8*(E1141*C$1017+E1141+F1141)),V_rtHz(F1141)*SQRT(Sum_Sq(E1141*D$8*$X$2*C$1017,1))/($X$2*D$8*(E1141*C$1017+E1141+F1141))))/SQRT(Sum_Sq(1/(1+$A1141)+$AC$2/$I$2-1/(1+(1+F1141/E1141)/C$1017),$X$2/$I$2)),IF(F1142&lt;0,"A",C1142))</f>
        <v>A</v>
      </c>
      <c r="E1141" s="13">
        <f t="shared" si="306"/>
        <v>-1</v>
      </c>
      <c r="F1141" s="12">
        <f t="shared" si="330"/>
        <v>-2</v>
      </c>
      <c r="H1141" s="13" t="str">
        <f>IF(K1141&gt;0,SQRT(Sum_Sq($AI$2,V_rtHz($AH$2)/(1+1/$A1141),V_rtHz($AH$2*$A1141)/(1+$A1141),$AN$2*$AH$2/(1+1/$A1141),$AM$2*SQRT(Sum_Sq(K1141,1/($X$2*I$8*(1+H$1017+K1141/J1141))))/SQRT(Sum_Sq($X$2*K1141*I$8,1)),                   $AQ$2*SQRT(Sum_Sq($AH$2/(1+1/$A1141)+K1141*( 1/(H$1017+1+K1141/J1141)-1)/(1+($X$2*K1141*I$8)^2), (K1141^2*I$8*$X$2+1/($X$2*I$8*(H$1017+1+K1141/J1141           )))/(1+($X$2*K1141*I$8)^2))),           V_rtHz(J1141)/($X$2*I$8*(J1141*H$1017+J1141+K1141)),V_rtHz(K1141)*SQRT(Sum_Sq(J1141*I$8*$X$2*H$1017,1))/($X$2*I$8*(J1141*H$1017+J1141+K1141))))/SQRT(Sum_Sq(1/(1+$A1141)+$AC$2/$I$2-1/(1+(1+K1141/J1141)/H$1017),$X$2/$I$2)),IF(K1142&lt;0,"A",H1142))</f>
        <v>A</v>
      </c>
      <c r="J1141" s="13">
        <f t="shared" si="307"/>
        <v>-1</v>
      </c>
      <c r="K1141" s="12">
        <f t="shared" si="331"/>
        <v>-2</v>
      </c>
      <c r="M1141" s="13" t="str">
        <f>IF(P1141&gt;0,SQRT(Sum_Sq($AI$2,V_rtHz($AH$2)/(1+1/$A1141),V_rtHz($AH$2*$A1141)/(1+$A1141),$AN$2*$AH$2/(1+1/$A1141),$AM$2*SQRT(Sum_Sq(P1141,1/($X$2*N$8*(1+M$1017+P1141/O1141))))/SQRT(Sum_Sq($X$2*P1141*N$8,1)),                   $AQ$2*SQRT(Sum_Sq($AH$2/(1+1/$A1141)+P1141*( 1/(M$1017+1+P1141/O1141)-1)/(1+($X$2*P1141*N$8)^2), (P1141^2*N$8*$X$2+1/($X$2*N$8*(M$1017+1+P1141/O1141           )))/(1+($X$2*P1141*N$8)^2))),           V_rtHz(O1141)/($X$2*N$8*(O1141*M$1017+O1141+P1141)),V_rtHz(P1141)*SQRT(Sum_Sq(O1141*N$8*$X$2*M$1017,1))/($X$2*N$8*(O1141*M$1017+O1141+P1141))))/SQRT(Sum_Sq(1/(1+$A1141)+$AC$2/$I$2-1/(1+(1+P1141/O1141)/M$1017),$X$2/$I$2)),IF(P1142&lt;0,"A",M1142))</f>
        <v>A</v>
      </c>
      <c r="O1141" s="13">
        <f t="shared" si="308"/>
        <v>-1</v>
      </c>
      <c r="P1141" s="12">
        <f t="shared" si="332"/>
        <v>-2</v>
      </c>
      <c r="R1141" s="13" t="str">
        <f>IF(U1141&gt;0,SQRT(Sum_Sq($AI$2,V_rtHz($AH$2)/(1+1/$A1141),V_rtHz($AH$2*$A1141)/(1+$A1141),$AN$2*$AH$2/(1+1/$A1141),$AM$2*SQRT(Sum_Sq(U1141,1/($X$2*S$8*(1+R$1017+U1141/T1141))))/SQRT(Sum_Sq($X$2*U1141*S$8,1)),                   $AQ$2*SQRT(Sum_Sq($AH$2/(1+1/$A1141)+U1141*( 1/(R$1017+1+U1141/T1141)-1)/(1+($X$2*U1141*S$8)^2), (U1141^2*S$8*$X$2+1/($X$2*S$8*(R$1017+1+U1141/T1141           )))/(1+($X$2*U1141*S$8)^2))),           V_rtHz(T1141)/($X$2*S$8*(T1141*R$1017+T1141+U1141)),V_rtHz(U1141)*SQRT(Sum_Sq(T1141*S$8*$X$2*R$1017,1))/($X$2*S$8*(T1141*R$1017+T1141+U1141))))/SQRT(Sum_Sq(1/(1+$A1141)+$AC$2/$I$2-1/(1+(1+U1141/T1141)/R$1017),$X$2/$I$2)),IF(U1142&lt;0,"A",R1142))</f>
        <v>A</v>
      </c>
      <c r="T1141" s="13">
        <f t="shared" si="309"/>
        <v>-1</v>
      </c>
      <c r="U1141" s="12">
        <f t="shared" si="333"/>
        <v>-2</v>
      </c>
      <c r="X1141" s="13" t="str">
        <f>IF(AA1141&gt;0,SQRT(Sum_Sq($AI$2,V_rtHz($AH$2)/(1+1/$A1141),V_rtHz($AH$2*$A1141)/(1+$A1141),$AN$2*$AH$2/(1+1/$A1141),$AM$2*SQRT(Sum_Sq(AA1141,1/($X$2*Y$8*(1+X$1017+AA1141/Z1141))))/SQRT(Sum_Sq($X$2*AA1141*Y$8,1)),                   $AQ$2*SQRT(Sum_Sq($AH$2/(1+1/$A1141)+AA1141*( 1/(X$1017+1+AA1141/Z1141)-1)/(1+($X$2*AA1141*Y$8)^2), (AA1141^2*Y$8*$X$2+1/($X$2*Y$8*(X$1017+1+AA1141/Z1141           )))/(1+($X$2*AA1141*Y$8)^2))),           V_rtHz(Z1141)/($X$2*Y$8*(Z1141*X$1017+Z1141+AA1141)),V_rtHz(AA1141)*SQRT(Sum_Sq(Z1141*Y$8*$X$2*X$1017,1))/($X$2*Y$8*(Z1141*X$1017+Z1141+AA1141))))/SQRT(Sum_Sq(1/(1+$A1141)+$AC$2/$I$2-1/(1+(1+AA1141/Z1141)/X$1017),$X$2/$I$2)),IF(AA1142&lt;0,"A",X1142))</f>
        <v>A</v>
      </c>
      <c r="Z1141" s="13">
        <f t="shared" si="310"/>
        <v>-1</v>
      </c>
      <c r="AA1141" s="12">
        <f t="shared" si="334"/>
        <v>-2</v>
      </c>
      <c r="AC1141" s="13">
        <f>IF(AF1141&gt;0,SQRT(Sum_Sq($AI$2,V_rtHz($AH$2)/(1+1/$A1141),V_rtHz($AH$2*$A1141)/(1+$A1141),$AN$2*$AH$2/(1+1/$A1141),$AM$2*SQRT(Sum_Sq(AF1141,1/($X$2*AD$8*(1+AC$1017+AF1141/AE1141))))/SQRT(Sum_Sq($X$2*AF1141*AD$8,1)),                   $AQ$2*SQRT(Sum_Sq($AH$2/(1+1/$A1141)+AF1141*( 1/(AC$1017+1+AF1141/AE1141)-1)/(1+($X$2*AF1141*AD$8)^2), (AF1141^2*AD$8*$X$2+1/($X$2*AD$8*(AC$1017+1+AF1141/AE1141           )))/(1+($X$2*AF1141*AD$8)^2))),           V_rtHz(AE1141)/($X$2*AD$8*(AE1141*AC$1017+AE1141+AF1141)),V_rtHz(AF1141)*SQRT(Sum_Sq(AE1141*AD$8*$X$2*AC$1017,1))/($X$2*AD$8*(AE1141*AC$1017+AE1141+AF1141))))/SQRT(Sum_Sq(1/(1+$A1141)+$AC$2/$I$2-1/(1+(1+AF1141/AE1141)/AC$1017),$X$2/$I$2)),IF(AF1142&lt;0,"A",AC1142))</f>
        <v>6.8767241552315858E-6</v>
      </c>
      <c r="AE1141" s="13">
        <f t="shared" si="311"/>
        <v>19359.111012571735</v>
      </c>
      <c r="AF1141" s="12">
        <f t="shared" si="335"/>
        <v>160742.96341735934</v>
      </c>
      <c r="AG1141" s="13"/>
      <c r="AH1141" s="13">
        <f>IF(AK1141&gt;0,SQRT(Sum_Sq($AI$2,V_rtHz($AH$2)/(1+1/$A1141),V_rtHz($AH$2*$A1141)/(1+$A1141),$AN$2*$AH$2/(1+1/$A1141),$AM$2*SQRT(Sum_Sq(AK1141,1/($X$2*AI$8*(1+AH$1017+AK1141/AJ1141))))/SQRT(Sum_Sq($X$2*AK1141*AI$8,1)),                   $AQ$2*SQRT(Sum_Sq($AH$2/(1+1/$A1141)+AK1141*( 1/(AH$1017+1+AK1141/AJ1141)-1)/(1+($X$2*AK1141*AI$8)^2), (AK1141^2*AI$8*$X$2+1/($X$2*AI$8*(AH$1017+1+AK1141/AJ1141           )))/(1+($X$2*AK1141*AI$8)^2))),           V_rtHz(AJ1141)/($X$2*AI$8*(AJ1141*AH$1017+AJ1141+AK1141)),V_rtHz(AK1141)*SQRT(Sum_Sq(AJ1141*AI$8*$X$2*AH$1017,1))/($X$2*AI$8*(AJ1141*AH$1017+AJ1141+AK1141))))/SQRT(Sum_Sq(1/(1+$A1141)+$AC$2/$I$2-1/(1+(1+AK1141/AJ1141)/AH$1017),$X$2/$I$2)),IF(AK1142&lt;0,"A",AH1142))</f>
        <v>1.1592408662397259E-5</v>
      </c>
      <c r="AI1141" s="13"/>
      <c r="AJ1141" s="13">
        <f t="shared" si="312"/>
        <v>17848.089115907238</v>
      </c>
      <c r="AK1141" s="12">
        <f t="shared" si="336"/>
        <v>551347.81161654275</v>
      </c>
      <c r="AM1141" s="13">
        <f>IF(AP1141&gt;0,SQRT(Sum_Sq($AI$2,V_rtHz($AH$2)/(1+1/$A1141),V_rtHz($AH$2*$A1141)/(1+$A1141),$AN$2*$AH$2/(1+1/$A1141),$AM$2*SQRT(Sum_Sq(AP1141,1/($X$2*AN$8*(1+AM$1017+AP1141/AO1141))))/SQRT(Sum_Sq($X$2*AP1141*AN$8,1)),                   $AQ$2*SQRT(Sum_Sq($AH$2/(1+1/$A1141)+AP1141*( 1/(AM$1017+1+AP1141/AO1141)-1)/(1+($X$2*AP1141*AN$8)^2), (AP1141^2*AN$8*$X$2+1/($X$2*AN$8*(AM$1017+1+AP1141/AO1141           )))/(1+($X$2*AP1141*AN$8)^2))),           V_rtHz(AO1141)/($X$2*AN$8*(AO1141*AM$1017+AO1141+AP1141)),V_rtHz(AP1141)*SQRT(Sum_Sq(AO1141*AN$8*$X$2*AM$1017,1))/($X$2*AN$8*(AO1141*AM$1017+AO1141+AP1141))))/SQRT(Sum_Sq(1/(1+$A1141)+$AC$2/$I$2-1/(1+(1+AP1141/AO1141)/AM$1017),$X$2/$I$2)),IF(AP1142&lt;0,"A",AM1142))</f>
        <v>2.0315230083193852E-5</v>
      </c>
      <c r="AO1141" s="13">
        <f t="shared" si="313"/>
        <v>17460.458453697967</v>
      </c>
      <c r="AP1141" s="12">
        <f t="shared" si="337"/>
        <v>1782221.7449435622</v>
      </c>
      <c r="AR1141" s="13">
        <f t="shared" si="314"/>
        <v>69887291.180198371</v>
      </c>
      <c r="AS1141" s="13">
        <f t="shared" si="315"/>
        <v>-1.3198524996378557E-5</v>
      </c>
      <c r="AV1141" s="13"/>
      <c r="AW1141" s="13">
        <f t="shared" si="316"/>
        <v>39300511.936236553</v>
      </c>
      <c r="AX1141" s="13">
        <f t="shared" si="317"/>
        <v>-4.1744108909575957E-5</v>
      </c>
      <c r="AZ1141" s="13"/>
      <c r="BA1141" s="13"/>
      <c r="BB1141" s="13">
        <f t="shared" si="318"/>
        <v>22100301.962882396</v>
      </c>
      <c r="BC1141" s="13">
        <f t="shared" si="319"/>
        <v>-1.3207358961066169E-4</v>
      </c>
      <c r="BD1141" s="13"/>
      <c r="BE1141" s="13"/>
      <c r="BG1141" s="13">
        <f t="shared" si="320"/>
        <v>12427913.092914158</v>
      </c>
      <c r="BH1141" s="13">
        <f t="shared" si="321"/>
        <v>-4.1832605060803697E-4</v>
      </c>
      <c r="BI1141" s="13"/>
      <c r="BL1141" s="13">
        <f t="shared" si="322"/>
        <v>6988729.1180198397</v>
      </c>
      <c r="BM1141" s="13">
        <f t="shared" si="323"/>
        <v>-1.3296353387589018E-3</v>
      </c>
      <c r="BP1141" s="13"/>
      <c r="BQ1141" s="13">
        <f t="shared" si="324"/>
        <v>99.633299999999991</v>
      </c>
      <c r="BR1141" s="13">
        <f t="shared" si="325"/>
        <v>108.98999999999998</v>
      </c>
      <c r="BT1141" s="13"/>
      <c r="BU1141" s="13"/>
      <c r="BV1141" s="13">
        <f t="shared" si="326"/>
        <v>31.50681587988543</v>
      </c>
      <c r="BW1141" s="13">
        <f t="shared" si="327"/>
        <v>344.65664218175152</v>
      </c>
      <c r="CA1141" s="13">
        <f t="shared" si="328"/>
        <v>9.9633299999999991</v>
      </c>
      <c r="CB1141" s="13">
        <f t="shared" si="329"/>
        <v>1089.9000000000001</v>
      </c>
    </row>
    <row r="1142" spans="1:80" x14ac:dyDescent="0.3">
      <c r="A1142" s="13">
        <f t="shared" si="305"/>
        <v>5.8613816451402873E-5</v>
      </c>
      <c r="C1142" s="13" t="str">
        <f>IF(F1142&gt;0,SQRT(Sum_Sq($AI$2,V_rtHz($AH$2)/(1+1/$A1142),V_rtHz($AH$2*$A1142)/(1+$A1142),$AN$2*$AH$2/(1+1/$A1142),$AM$2*SQRT(Sum_Sq(F1142,1/($X$2*D$8*(1+C$1017+F1142/E1142))))/SQRT(Sum_Sq($X$2*F1142*D$8,1)),                   $AQ$2*SQRT(Sum_Sq($AH$2/(1+1/$A1142)+F1142*( 1/(C$1017+1+F1142/E1142)-1)/(1+($X$2*F1142*D$8)^2), (F1142^2*D$8*$X$2+1/($X$2*D$8*(C$1017+1+F1142/E1142           )))/(1+($X$2*F1142*D$8)^2))),           V_rtHz(E1142)/($X$2*D$8*(E1142*C$1017+E1142+F1142)),V_rtHz(F1142)*SQRT(Sum_Sq(E1142*D$8*$X$2*C$1017,1))/($X$2*D$8*(E1142*C$1017+E1142+F1142))))/SQRT(Sum_Sq(1/(1+$A1142)+$AC$2/$I$2-1/(1+(1+F1142/E1142)/C$1017),$X$2/$I$2)),IF(F1143&lt;0,"A",C1143))</f>
        <v>A</v>
      </c>
      <c r="E1142" s="13">
        <f t="shared" si="306"/>
        <v>-1</v>
      </c>
      <c r="F1142" s="12">
        <f t="shared" si="330"/>
        <v>-2</v>
      </c>
      <c r="H1142" s="13" t="str">
        <f>IF(K1142&gt;0,SQRT(Sum_Sq($AI$2,V_rtHz($AH$2)/(1+1/$A1142),V_rtHz($AH$2*$A1142)/(1+$A1142),$AN$2*$AH$2/(1+1/$A1142),$AM$2*SQRT(Sum_Sq(K1142,1/($X$2*I$8*(1+H$1017+K1142/J1142))))/SQRT(Sum_Sq($X$2*K1142*I$8,1)),                   $AQ$2*SQRT(Sum_Sq($AH$2/(1+1/$A1142)+K1142*( 1/(H$1017+1+K1142/J1142)-1)/(1+($X$2*K1142*I$8)^2), (K1142^2*I$8*$X$2+1/($X$2*I$8*(H$1017+1+K1142/J1142           )))/(1+($X$2*K1142*I$8)^2))),           V_rtHz(J1142)/($X$2*I$8*(J1142*H$1017+J1142+K1142)),V_rtHz(K1142)*SQRT(Sum_Sq(J1142*I$8*$X$2*H$1017,1))/($X$2*I$8*(J1142*H$1017+J1142+K1142))))/SQRT(Sum_Sq(1/(1+$A1142)+$AC$2/$I$2-1/(1+(1+K1142/J1142)/H$1017),$X$2/$I$2)),IF(K1143&lt;0,"A",H1143))</f>
        <v>A</v>
      </c>
      <c r="J1142" s="13">
        <f t="shared" si="307"/>
        <v>-1</v>
      </c>
      <c r="K1142" s="12">
        <f t="shared" si="331"/>
        <v>-2</v>
      </c>
      <c r="M1142" s="13" t="str">
        <f>IF(P1142&gt;0,SQRT(Sum_Sq($AI$2,V_rtHz($AH$2)/(1+1/$A1142),V_rtHz($AH$2*$A1142)/(1+$A1142),$AN$2*$AH$2/(1+1/$A1142),$AM$2*SQRT(Sum_Sq(P1142,1/($X$2*N$8*(1+M$1017+P1142/O1142))))/SQRT(Sum_Sq($X$2*P1142*N$8,1)),                   $AQ$2*SQRT(Sum_Sq($AH$2/(1+1/$A1142)+P1142*( 1/(M$1017+1+P1142/O1142)-1)/(1+($X$2*P1142*N$8)^2), (P1142^2*N$8*$X$2+1/($X$2*N$8*(M$1017+1+P1142/O1142           )))/(1+($X$2*P1142*N$8)^2))),           V_rtHz(O1142)/($X$2*N$8*(O1142*M$1017+O1142+P1142)),V_rtHz(P1142)*SQRT(Sum_Sq(O1142*N$8*$X$2*M$1017,1))/($X$2*N$8*(O1142*M$1017+O1142+P1142))))/SQRT(Sum_Sq(1/(1+$A1142)+$AC$2/$I$2-1/(1+(1+P1142/O1142)/M$1017),$X$2/$I$2)),IF(P1143&lt;0,"A",M1143))</f>
        <v>A</v>
      </c>
      <c r="O1142" s="13">
        <f t="shared" si="308"/>
        <v>-1</v>
      </c>
      <c r="P1142" s="12">
        <f t="shared" si="332"/>
        <v>-2</v>
      </c>
      <c r="R1142" s="13" t="str">
        <f>IF(U1142&gt;0,SQRT(Sum_Sq($AI$2,V_rtHz($AH$2)/(1+1/$A1142),V_rtHz($AH$2*$A1142)/(1+$A1142),$AN$2*$AH$2/(1+1/$A1142),$AM$2*SQRT(Sum_Sq(U1142,1/($X$2*S$8*(1+R$1017+U1142/T1142))))/SQRT(Sum_Sq($X$2*U1142*S$8,1)),                   $AQ$2*SQRT(Sum_Sq($AH$2/(1+1/$A1142)+U1142*( 1/(R$1017+1+U1142/T1142)-1)/(1+($X$2*U1142*S$8)^2), (U1142^2*S$8*$X$2+1/($X$2*S$8*(R$1017+1+U1142/T1142           )))/(1+($X$2*U1142*S$8)^2))),           V_rtHz(T1142)/($X$2*S$8*(T1142*R$1017+T1142+U1142)),V_rtHz(U1142)*SQRT(Sum_Sq(T1142*S$8*$X$2*R$1017,1))/($X$2*S$8*(T1142*R$1017+T1142+U1142))))/SQRT(Sum_Sq(1/(1+$A1142)+$AC$2/$I$2-1/(1+(1+U1142/T1142)/R$1017),$X$2/$I$2)),IF(U1143&lt;0,"A",R1143))</f>
        <v>A</v>
      </c>
      <c r="T1142" s="13">
        <f t="shared" si="309"/>
        <v>-1</v>
      </c>
      <c r="U1142" s="12">
        <f t="shared" si="333"/>
        <v>-2</v>
      </c>
      <c r="X1142" s="13" t="str">
        <f>IF(AA1142&gt;0,SQRT(Sum_Sq($AI$2,V_rtHz($AH$2)/(1+1/$A1142),V_rtHz($AH$2*$A1142)/(1+$A1142),$AN$2*$AH$2/(1+1/$A1142),$AM$2*SQRT(Sum_Sq(AA1142,1/($X$2*Y$8*(1+X$1017+AA1142/Z1142))))/SQRT(Sum_Sq($X$2*AA1142*Y$8,1)),                   $AQ$2*SQRT(Sum_Sq($AH$2/(1+1/$A1142)+AA1142*( 1/(X$1017+1+AA1142/Z1142)-1)/(1+($X$2*AA1142*Y$8)^2), (AA1142^2*Y$8*$X$2+1/($X$2*Y$8*(X$1017+1+AA1142/Z1142           )))/(1+($X$2*AA1142*Y$8)^2))),           V_rtHz(Z1142)/($X$2*Y$8*(Z1142*X$1017+Z1142+AA1142)),V_rtHz(AA1142)*SQRT(Sum_Sq(Z1142*Y$8*$X$2*X$1017,1))/($X$2*Y$8*(Z1142*X$1017+Z1142+AA1142))))/SQRT(Sum_Sq(1/(1+$A1142)+$AC$2/$I$2-1/(1+(1+AA1142/Z1142)/X$1017),$X$2/$I$2)),IF(AA1143&lt;0,"A",X1143))</f>
        <v>A</v>
      </c>
      <c r="Z1142" s="13">
        <f t="shared" si="310"/>
        <v>-1</v>
      </c>
      <c r="AA1142" s="12">
        <f t="shared" si="334"/>
        <v>-2</v>
      </c>
      <c r="AC1142" s="13">
        <f>IF(AF1142&gt;0,SQRT(Sum_Sq($AI$2,V_rtHz($AH$2)/(1+1/$A1142),V_rtHz($AH$2*$A1142)/(1+$A1142),$AN$2*$AH$2/(1+1/$A1142),$AM$2*SQRT(Sum_Sq(AF1142,1/($X$2*AD$8*(1+AC$1017+AF1142/AE1142))))/SQRT(Sum_Sq($X$2*AF1142*AD$8,1)),                   $AQ$2*SQRT(Sum_Sq($AH$2/(1+1/$A1142)+AF1142*( 1/(AC$1017+1+AF1142/AE1142)-1)/(1+($X$2*AF1142*AD$8)^2), (AF1142^2*AD$8*$X$2+1/($X$2*AD$8*(AC$1017+1+AF1142/AE1142           )))/(1+($X$2*AF1142*AD$8)^2))),           V_rtHz(AE1142)/($X$2*AD$8*(AE1142*AC$1017+AE1142+AF1142)),V_rtHz(AF1142)*SQRT(Sum_Sq(AE1142*AD$8*$X$2*AC$1017,1))/($X$2*AD$8*(AE1142*AC$1017+AE1142+AF1142))))/SQRT(Sum_Sq(1/(1+$A1142)+$AC$2/$I$2-1/(1+(1+AF1142/AE1142)/AC$1017),$X$2/$I$2)),IF(AF1143&lt;0,"A",AC1143))</f>
        <v>6.8762647497903212E-6</v>
      </c>
      <c r="AE1142" s="13">
        <f t="shared" si="311"/>
        <v>19356.536870349479</v>
      </c>
      <c r="AF1142" s="12">
        <f t="shared" si="335"/>
        <v>160764.33992968872</v>
      </c>
      <c r="AG1142" s="13"/>
      <c r="AH1142" s="13">
        <f>IF(AK1142&gt;0,SQRT(Sum_Sq($AI$2,V_rtHz($AH$2)/(1+1/$A1142),V_rtHz($AH$2*$A1142)/(1+$A1142),$AN$2*$AH$2/(1+1/$A1142),$AM$2*SQRT(Sum_Sq(AK1142,1/($X$2*AI$8*(1+AH$1017+AK1142/AJ1142))))/SQRT(Sum_Sq($X$2*AK1142*AI$8,1)),                   $AQ$2*SQRT(Sum_Sq($AH$2/(1+1/$A1142)+AK1142*( 1/(AH$1017+1+AK1142/AJ1142)-1)/(1+($X$2*AK1142*AI$8)^2), (AK1142^2*AI$8*$X$2+1/($X$2*AI$8*(AH$1017+1+AK1142/AJ1142           )))/(1+($X$2*AK1142*AI$8)^2))),           V_rtHz(AJ1142)/($X$2*AI$8*(AJ1142*AH$1017+AJ1142+AK1142)),V_rtHz(AK1142)*SQRT(Sum_Sq(AJ1142*AI$8*$X$2*AH$1017,1))/($X$2*AI$8*(AJ1142*AH$1017+AJ1142+AK1142))))/SQRT(Sum_Sq(1/(1+$A1142)+$AC$2/$I$2-1/(1+(1+AK1142/AJ1142)/AH$1017),$X$2/$I$2)),IF(AK1143&lt;0,"A",AH1143))</f>
        <v>1.1591827385048279E-5</v>
      </c>
      <c r="AI1142" s="13"/>
      <c r="AJ1142" s="13">
        <f t="shared" si="312"/>
        <v>17846.251358878257</v>
      </c>
      <c r="AK1142" s="12">
        <f t="shared" si="336"/>
        <v>551404.58787144558</v>
      </c>
      <c r="AM1142" s="13">
        <f>IF(AP1142&gt;0,SQRT(Sum_Sq($AI$2,V_rtHz($AH$2)/(1+1/$A1142),V_rtHz($AH$2*$A1142)/(1+$A1142),$AN$2*$AH$2/(1+1/$A1142),$AM$2*SQRT(Sum_Sq(AP1142,1/($X$2*AN$8*(1+AM$1017+AP1142/AO1142))))/SQRT(Sum_Sq($X$2*AP1142*AN$8,1)),                   $AQ$2*SQRT(Sum_Sq($AH$2/(1+1/$A1142)+AP1142*( 1/(AM$1017+1+AP1142/AO1142)-1)/(1+($X$2*AP1142*AN$8)^2), (AP1142^2*AN$8*$X$2+1/($X$2*AN$8*(AM$1017+1+AP1142/AO1142           )))/(1+($X$2*AP1142*AN$8)^2))),           V_rtHz(AO1142)/($X$2*AN$8*(AO1142*AM$1017+AO1142+AP1142)),V_rtHz(AP1142)*SQRT(Sum_Sq(AO1142*AN$8*$X$2*AM$1017,1))/($X$2*AN$8*(AO1142*AM$1017+AO1142+AP1142))))/SQRT(Sum_Sq(1/(1+$A1142)+$AC$2/$I$2-1/(1+(1+AP1142/AO1142)/AM$1017),$X$2/$I$2)),IF(AP1143&lt;0,"A",AM1143))</f>
        <v>2.0314285992535713E-5</v>
      </c>
      <c r="AO1142" s="13">
        <f t="shared" si="313"/>
        <v>17458.776247300098</v>
      </c>
      <c r="AP1142" s="12">
        <f t="shared" si="337"/>
        <v>1782393.4674503005</v>
      </c>
      <c r="AR1142" s="13">
        <f t="shared" si="314"/>
        <v>69887291.180198371</v>
      </c>
      <c r="AS1142" s="13">
        <f t="shared" si="315"/>
        <v>-1.3198538642002832E-5</v>
      </c>
      <c r="AV1142" s="13"/>
      <c r="AW1142" s="13">
        <f t="shared" si="316"/>
        <v>39300511.936236553</v>
      </c>
      <c r="AX1142" s="13">
        <f t="shared" si="317"/>
        <v>-4.174424540999081E-5</v>
      </c>
      <c r="AZ1142" s="13"/>
      <c r="BA1142" s="13"/>
      <c r="BB1142" s="13">
        <f t="shared" si="318"/>
        <v>22100301.962882396</v>
      </c>
      <c r="BC1142" s="13">
        <f t="shared" si="319"/>
        <v>-1.3207495601306711E-4</v>
      </c>
      <c r="BD1142" s="13"/>
      <c r="BE1142" s="13"/>
      <c r="BG1142" s="13">
        <f t="shared" si="320"/>
        <v>12427913.092914158</v>
      </c>
      <c r="BH1142" s="13">
        <f t="shared" si="321"/>
        <v>-4.1833975899053535E-4</v>
      </c>
      <c r="BI1142" s="13"/>
      <c r="BL1142" s="13">
        <f t="shared" si="322"/>
        <v>6988729.1180198397</v>
      </c>
      <c r="BM1142" s="13">
        <f t="shared" si="323"/>
        <v>-1.3297738396270413E-3</v>
      </c>
      <c r="BP1142" s="13"/>
      <c r="BQ1142" s="13">
        <f t="shared" si="324"/>
        <v>99.633299999999991</v>
      </c>
      <c r="BR1142" s="13">
        <f t="shared" si="325"/>
        <v>108.99</v>
      </c>
      <c r="BT1142" s="13"/>
      <c r="BU1142" s="13"/>
      <c r="BV1142" s="13">
        <f t="shared" si="326"/>
        <v>31.50681587988543</v>
      </c>
      <c r="BW1142" s="13">
        <f t="shared" si="327"/>
        <v>344.65664218175147</v>
      </c>
      <c r="CA1142" s="13">
        <f t="shared" si="328"/>
        <v>9.9633299999999991</v>
      </c>
      <c r="CB1142" s="13">
        <f t="shared" si="329"/>
        <v>1089.9000000000001</v>
      </c>
    </row>
    <row r="1143" spans="1:80" x14ac:dyDescent="0.3">
      <c r="A1143" s="13">
        <f t="shared" si="305"/>
        <v>5.9429215861557263E-5</v>
      </c>
      <c r="C1143" s="13" t="str">
        <f>IF(F1143&gt;0,SQRT(Sum_Sq($AI$2,V_rtHz($AH$2)/(1+1/$A1143),V_rtHz($AH$2*$A1143)/(1+$A1143),$AN$2*$AH$2/(1+1/$A1143),$AM$2*SQRT(Sum_Sq(F1143,1/($X$2*D$8*(1+C$1017+F1143/E1143))))/SQRT(Sum_Sq($X$2*F1143*D$8,1)),                   $AQ$2*SQRT(Sum_Sq($AH$2/(1+1/$A1143)+F1143*( 1/(C$1017+1+F1143/E1143)-1)/(1+($X$2*F1143*D$8)^2), (F1143^2*D$8*$X$2+1/($X$2*D$8*(C$1017+1+F1143/E1143           )))/(1+($X$2*F1143*D$8)^2))),           V_rtHz(E1143)/($X$2*D$8*(E1143*C$1017+E1143+F1143)),V_rtHz(F1143)*SQRT(Sum_Sq(E1143*D$8*$X$2*C$1017,1))/($X$2*D$8*(E1143*C$1017+E1143+F1143))))/SQRT(Sum_Sq(1/(1+$A1143)+$AC$2/$I$2-1/(1+(1+F1143/E1143)/C$1017),$X$2/$I$2)),IF(F1144&lt;0,"A",C1144))</f>
        <v>A</v>
      </c>
      <c r="E1143" s="13">
        <f t="shared" si="306"/>
        <v>-1</v>
      </c>
      <c r="F1143" s="12">
        <f t="shared" si="330"/>
        <v>-2</v>
      </c>
      <c r="H1143" s="13" t="str">
        <f>IF(K1143&gt;0,SQRT(Sum_Sq($AI$2,V_rtHz($AH$2)/(1+1/$A1143),V_rtHz($AH$2*$A1143)/(1+$A1143),$AN$2*$AH$2/(1+1/$A1143),$AM$2*SQRT(Sum_Sq(K1143,1/($X$2*I$8*(1+H$1017+K1143/J1143))))/SQRT(Sum_Sq($X$2*K1143*I$8,1)),                   $AQ$2*SQRT(Sum_Sq($AH$2/(1+1/$A1143)+K1143*( 1/(H$1017+1+K1143/J1143)-1)/(1+($X$2*K1143*I$8)^2), (K1143^2*I$8*$X$2+1/($X$2*I$8*(H$1017+1+K1143/J1143           )))/(1+($X$2*K1143*I$8)^2))),           V_rtHz(J1143)/($X$2*I$8*(J1143*H$1017+J1143+K1143)),V_rtHz(K1143)*SQRT(Sum_Sq(J1143*I$8*$X$2*H$1017,1))/($X$2*I$8*(J1143*H$1017+J1143+K1143))))/SQRT(Sum_Sq(1/(1+$A1143)+$AC$2/$I$2-1/(1+(1+K1143/J1143)/H$1017),$X$2/$I$2)),IF(K1144&lt;0,"A",H1144))</f>
        <v>A</v>
      </c>
      <c r="J1143" s="13">
        <f t="shared" si="307"/>
        <v>-1</v>
      </c>
      <c r="K1143" s="12">
        <f t="shared" si="331"/>
        <v>-2</v>
      </c>
      <c r="M1143" s="13" t="str">
        <f>IF(P1143&gt;0,SQRT(Sum_Sq($AI$2,V_rtHz($AH$2)/(1+1/$A1143),V_rtHz($AH$2*$A1143)/(1+$A1143),$AN$2*$AH$2/(1+1/$A1143),$AM$2*SQRT(Sum_Sq(P1143,1/($X$2*N$8*(1+M$1017+P1143/O1143))))/SQRT(Sum_Sq($X$2*P1143*N$8,1)),                   $AQ$2*SQRT(Sum_Sq($AH$2/(1+1/$A1143)+P1143*( 1/(M$1017+1+P1143/O1143)-1)/(1+($X$2*P1143*N$8)^2), (P1143^2*N$8*$X$2+1/($X$2*N$8*(M$1017+1+P1143/O1143           )))/(1+($X$2*P1143*N$8)^2))),           V_rtHz(O1143)/($X$2*N$8*(O1143*M$1017+O1143+P1143)),V_rtHz(P1143)*SQRT(Sum_Sq(O1143*N$8*$X$2*M$1017,1))/($X$2*N$8*(O1143*M$1017+O1143+P1143))))/SQRT(Sum_Sq(1/(1+$A1143)+$AC$2/$I$2-1/(1+(1+P1143/O1143)/M$1017),$X$2/$I$2)),IF(P1144&lt;0,"A",M1144))</f>
        <v>A</v>
      </c>
      <c r="O1143" s="13">
        <f t="shared" si="308"/>
        <v>-1</v>
      </c>
      <c r="P1143" s="12">
        <f t="shared" si="332"/>
        <v>-2</v>
      </c>
      <c r="R1143" s="13" t="str">
        <f>IF(U1143&gt;0,SQRT(Sum_Sq($AI$2,V_rtHz($AH$2)/(1+1/$A1143),V_rtHz($AH$2*$A1143)/(1+$A1143),$AN$2*$AH$2/(1+1/$A1143),$AM$2*SQRT(Sum_Sq(U1143,1/($X$2*S$8*(1+R$1017+U1143/T1143))))/SQRT(Sum_Sq($X$2*U1143*S$8,1)),                   $AQ$2*SQRT(Sum_Sq($AH$2/(1+1/$A1143)+U1143*( 1/(R$1017+1+U1143/T1143)-1)/(1+($X$2*U1143*S$8)^2), (U1143^2*S$8*$X$2+1/($X$2*S$8*(R$1017+1+U1143/T1143           )))/(1+($X$2*U1143*S$8)^2))),           V_rtHz(T1143)/($X$2*S$8*(T1143*R$1017+T1143+U1143)),V_rtHz(U1143)*SQRT(Sum_Sq(T1143*S$8*$X$2*R$1017,1))/($X$2*S$8*(T1143*R$1017+T1143+U1143))))/SQRT(Sum_Sq(1/(1+$A1143)+$AC$2/$I$2-1/(1+(1+U1143/T1143)/R$1017),$X$2/$I$2)),IF(U1144&lt;0,"A",R1144))</f>
        <v>A</v>
      </c>
      <c r="T1143" s="13">
        <f t="shared" si="309"/>
        <v>-1</v>
      </c>
      <c r="U1143" s="12">
        <f t="shared" si="333"/>
        <v>-2</v>
      </c>
      <c r="X1143" s="13" t="str">
        <f>IF(AA1143&gt;0,SQRT(Sum_Sq($AI$2,V_rtHz($AH$2)/(1+1/$A1143),V_rtHz($AH$2*$A1143)/(1+$A1143),$AN$2*$AH$2/(1+1/$A1143),$AM$2*SQRT(Sum_Sq(AA1143,1/($X$2*Y$8*(1+X$1017+AA1143/Z1143))))/SQRT(Sum_Sq($X$2*AA1143*Y$8,1)),                   $AQ$2*SQRT(Sum_Sq($AH$2/(1+1/$A1143)+AA1143*( 1/(X$1017+1+AA1143/Z1143)-1)/(1+($X$2*AA1143*Y$8)^2), (AA1143^2*Y$8*$X$2+1/($X$2*Y$8*(X$1017+1+AA1143/Z1143           )))/(1+($X$2*AA1143*Y$8)^2))),           V_rtHz(Z1143)/($X$2*Y$8*(Z1143*X$1017+Z1143+AA1143)),V_rtHz(AA1143)*SQRT(Sum_Sq(Z1143*Y$8*$X$2*X$1017,1))/($X$2*Y$8*(Z1143*X$1017+Z1143+AA1143))))/SQRT(Sum_Sq(1/(1+$A1143)+$AC$2/$I$2-1/(1+(1+AA1143/Z1143)/X$1017),$X$2/$I$2)),IF(AA1144&lt;0,"A",X1144))</f>
        <v>A</v>
      </c>
      <c r="Z1143" s="13">
        <f t="shared" si="310"/>
        <v>-1</v>
      </c>
      <c r="AA1143" s="12">
        <f t="shared" si="334"/>
        <v>-2</v>
      </c>
      <c r="AC1143" s="13">
        <f>IF(AF1143&gt;0,SQRT(Sum_Sq($AI$2,V_rtHz($AH$2)/(1+1/$A1143),V_rtHz($AH$2*$A1143)/(1+$A1143),$AN$2*$AH$2/(1+1/$A1143),$AM$2*SQRT(Sum_Sq(AF1143,1/($X$2*AD$8*(1+AC$1017+AF1143/AE1143))))/SQRT(Sum_Sq($X$2*AF1143*AD$8,1)),                   $AQ$2*SQRT(Sum_Sq($AH$2/(1+1/$A1143)+AF1143*( 1/(AC$1017+1+AF1143/AE1143)-1)/(1+($X$2*AF1143*AD$8)^2), (AF1143^2*AD$8*$X$2+1/($X$2*AD$8*(AC$1017+1+AF1143/AE1143           )))/(1+($X$2*AF1143*AD$8)^2))),           V_rtHz(AE1143)/($X$2*AD$8*(AE1143*AC$1017+AE1143+AF1143)),V_rtHz(AF1143)*SQRT(Sum_Sq(AE1143*AD$8*$X$2*AC$1017,1))/($X$2*AD$8*(AE1143*AC$1017+AE1143+AF1143))))/SQRT(Sum_Sq(1/(1+$A1143)+$AC$2/$I$2-1/(1+(1+AF1143/AE1143)/AC$1017),$X$2/$I$2)),IF(AF1144&lt;0,"A",AC1144))</f>
        <v>6.8757991932737257E-6</v>
      </c>
      <c r="AE1143" s="13">
        <f t="shared" si="311"/>
        <v>19353.928403378712</v>
      </c>
      <c r="AF1143" s="12">
        <f t="shared" si="335"/>
        <v>160786.00728641564</v>
      </c>
      <c r="AG1143" s="13"/>
      <c r="AH1143" s="13">
        <f>IF(AK1143&gt;0,SQRT(Sum_Sq($AI$2,V_rtHz($AH$2)/(1+1/$A1143),V_rtHz($AH$2*$A1143)/(1+$A1143),$AN$2*$AH$2/(1+1/$A1143),$AM$2*SQRT(Sum_Sq(AK1143,1/($X$2*AI$8*(1+AH$1017+AK1143/AJ1143))))/SQRT(Sum_Sq($X$2*AK1143*AI$8,1)),                   $AQ$2*SQRT(Sum_Sq($AH$2/(1+1/$A1143)+AK1143*( 1/(AH$1017+1+AK1143/AJ1143)-1)/(1+($X$2*AK1143*AI$8)^2), (AK1143^2*AI$8*$X$2+1/($X$2*AI$8*(AH$1017+1+AK1143/AJ1143           )))/(1+($X$2*AK1143*AI$8)^2))),           V_rtHz(AJ1143)/($X$2*AI$8*(AJ1143*AH$1017+AJ1143+AK1143)),V_rtHz(AK1143)*SQRT(Sum_Sq(AJ1143*AI$8*$X$2*AH$1017,1))/($X$2*AI$8*(AJ1143*AH$1017+AJ1143+AK1143))))/SQRT(Sum_Sq(1/(1+$A1143)+$AC$2/$I$2-1/(1+(1+AK1143/AJ1143)/AH$1017),$X$2/$I$2)),IF(AK1144&lt;0,"A",AH1144))</f>
        <v>1.1591238242691632E-5</v>
      </c>
      <c r="AI1143" s="13"/>
      <c r="AJ1143" s="13">
        <f t="shared" si="312"/>
        <v>17844.388818559215</v>
      </c>
      <c r="AK1143" s="12">
        <f t="shared" si="336"/>
        <v>551462.14172142372</v>
      </c>
      <c r="AM1143" s="13">
        <f>IF(AP1143&gt;0,SQRT(Sum_Sq($AI$2,V_rtHz($AH$2)/(1+1/$A1143),V_rtHz($AH$2*$A1143)/(1+$A1143),$AN$2*$AH$2/(1+1/$A1143),$AM$2*SQRT(Sum_Sq(AP1143,1/($X$2*AN$8*(1+AM$1017+AP1143/AO1143))))/SQRT(Sum_Sq($X$2*AP1143*AN$8,1)),                   $AQ$2*SQRT(Sum_Sq($AH$2/(1+1/$A1143)+AP1143*( 1/(AM$1017+1+AP1143/AO1143)-1)/(1+($X$2*AP1143*AN$8)^2), (AP1143^2*AN$8*$X$2+1/($X$2*AN$8*(AM$1017+1+AP1143/AO1143           )))/(1+($X$2*AP1143*AN$8)^2))),           V_rtHz(AO1143)/($X$2*AN$8*(AO1143*AM$1017+AO1143+AP1143)),V_rtHz(AP1143)*SQRT(Sum_Sq(AO1143*AN$8*$X$2*AM$1017,1))/($X$2*AN$8*(AO1143*AM$1017+AO1143+AP1143))))/SQRT(Sum_Sq(1/(1+$A1143)+$AC$2/$I$2-1/(1+(1+AP1143/AO1143)/AM$1017),$X$2/$I$2)),IF(AP1144&lt;0,"A",AM1144))</f>
        <v>2.0313329099753918E-5</v>
      </c>
      <c r="AO1143" s="13">
        <f t="shared" si="313"/>
        <v>17457.071301683998</v>
      </c>
      <c r="AP1143" s="12">
        <f t="shared" si="337"/>
        <v>1782567.5449846117</v>
      </c>
      <c r="AR1143" s="13">
        <f t="shared" si="314"/>
        <v>69887291.180198371</v>
      </c>
      <c r="AS1143" s="13">
        <f t="shared" si="315"/>
        <v>-1.3198552477485457E-5</v>
      </c>
      <c r="AV1143" s="13"/>
      <c r="AW1143" s="13">
        <f t="shared" si="316"/>
        <v>39300511.936236553</v>
      </c>
      <c r="AX1143" s="13">
        <f t="shared" si="317"/>
        <v>-4.1744383810226994E-5</v>
      </c>
      <c r="AZ1143" s="13"/>
      <c r="BA1143" s="13"/>
      <c r="BB1143" s="13">
        <f t="shared" si="318"/>
        <v>22100301.962882396</v>
      </c>
      <c r="BC1143" s="13">
        <f t="shared" si="319"/>
        <v>-1.3207634145288944E-4</v>
      </c>
      <c r="BD1143" s="13"/>
      <c r="BE1143" s="13"/>
      <c r="BG1143" s="13">
        <f t="shared" si="320"/>
        <v>12427913.092914158</v>
      </c>
      <c r="BH1143" s="13">
        <f t="shared" si="321"/>
        <v>-4.1835365899293243E-4</v>
      </c>
      <c r="BI1143" s="13"/>
      <c r="BL1143" s="13">
        <f t="shared" si="322"/>
        <v>6988729.1180198397</v>
      </c>
      <c r="BM1143" s="13">
        <f t="shared" si="323"/>
        <v>-1.3299142966959408E-3</v>
      </c>
      <c r="BP1143" s="13"/>
      <c r="BQ1143" s="13">
        <f t="shared" si="324"/>
        <v>99.633300000000006</v>
      </c>
      <c r="BR1143" s="13">
        <f t="shared" si="325"/>
        <v>108.98999999999998</v>
      </c>
      <c r="BT1143" s="13"/>
      <c r="BU1143" s="13"/>
      <c r="BV1143" s="13">
        <f t="shared" si="326"/>
        <v>31.50681587988543</v>
      </c>
      <c r="BW1143" s="13">
        <f t="shared" si="327"/>
        <v>344.65664218175141</v>
      </c>
      <c r="CA1143" s="13">
        <f t="shared" si="328"/>
        <v>9.9633299999999991</v>
      </c>
      <c r="CB1143" s="13">
        <f t="shared" si="329"/>
        <v>1089.9000000000001</v>
      </c>
    </row>
    <row r="1144" spans="1:80" x14ac:dyDescent="0.3">
      <c r="A1144" s="13">
        <f t="shared" si="305"/>
        <v>6.0255958607435772E-5</v>
      </c>
      <c r="C1144" s="13" t="str">
        <f>IF(F1144&gt;0,SQRT(Sum_Sq($AI$2,V_rtHz($AH$2)/(1+1/$A1144),V_rtHz($AH$2*$A1144)/(1+$A1144),$AN$2*$AH$2/(1+1/$A1144),$AM$2*SQRT(Sum_Sq(F1144,1/($X$2*D$8*(1+C$1017+F1144/E1144))))/SQRT(Sum_Sq($X$2*F1144*D$8,1)),                   $AQ$2*SQRT(Sum_Sq($AH$2/(1+1/$A1144)+F1144*( 1/(C$1017+1+F1144/E1144)-1)/(1+($X$2*F1144*D$8)^2), (F1144^2*D$8*$X$2+1/($X$2*D$8*(C$1017+1+F1144/E1144           )))/(1+($X$2*F1144*D$8)^2))),           V_rtHz(E1144)/($X$2*D$8*(E1144*C$1017+E1144+F1144)),V_rtHz(F1144)*SQRT(Sum_Sq(E1144*D$8*$X$2*C$1017,1))/($X$2*D$8*(E1144*C$1017+E1144+F1144))))/SQRT(Sum_Sq(1/(1+$A1144)+$AC$2/$I$2-1/(1+(1+F1144/E1144)/C$1017),$X$2/$I$2)),IF(F1145&lt;0,"A",C1145))</f>
        <v>A</v>
      </c>
      <c r="E1144" s="13">
        <f t="shared" si="306"/>
        <v>-1</v>
      </c>
      <c r="F1144" s="12">
        <f t="shared" si="330"/>
        <v>-2</v>
      </c>
      <c r="H1144" s="13" t="str">
        <f>IF(K1144&gt;0,SQRT(Sum_Sq($AI$2,V_rtHz($AH$2)/(1+1/$A1144),V_rtHz($AH$2*$A1144)/(1+$A1144),$AN$2*$AH$2/(1+1/$A1144),$AM$2*SQRT(Sum_Sq(K1144,1/($X$2*I$8*(1+H$1017+K1144/J1144))))/SQRT(Sum_Sq($X$2*K1144*I$8,1)),                   $AQ$2*SQRT(Sum_Sq($AH$2/(1+1/$A1144)+K1144*( 1/(H$1017+1+K1144/J1144)-1)/(1+($X$2*K1144*I$8)^2), (K1144^2*I$8*$X$2+1/($X$2*I$8*(H$1017+1+K1144/J1144           )))/(1+($X$2*K1144*I$8)^2))),           V_rtHz(J1144)/($X$2*I$8*(J1144*H$1017+J1144+K1144)),V_rtHz(K1144)*SQRT(Sum_Sq(J1144*I$8*$X$2*H$1017,1))/($X$2*I$8*(J1144*H$1017+J1144+K1144))))/SQRT(Sum_Sq(1/(1+$A1144)+$AC$2/$I$2-1/(1+(1+K1144/J1144)/H$1017),$X$2/$I$2)),IF(K1145&lt;0,"A",H1145))</f>
        <v>A</v>
      </c>
      <c r="J1144" s="13">
        <f t="shared" si="307"/>
        <v>-1</v>
      </c>
      <c r="K1144" s="12">
        <f t="shared" si="331"/>
        <v>-2</v>
      </c>
      <c r="M1144" s="13" t="str">
        <f>IF(P1144&gt;0,SQRT(Sum_Sq($AI$2,V_rtHz($AH$2)/(1+1/$A1144),V_rtHz($AH$2*$A1144)/(1+$A1144),$AN$2*$AH$2/(1+1/$A1144),$AM$2*SQRT(Sum_Sq(P1144,1/($X$2*N$8*(1+M$1017+P1144/O1144))))/SQRT(Sum_Sq($X$2*P1144*N$8,1)),                   $AQ$2*SQRT(Sum_Sq($AH$2/(1+1/$A1144)+P1144*( 1/(M$1017+1+P1144/O1144)-1)/(1+($X$2*P1144*N$8)^2), (P1144^2*N$8*$X$2+1/($X$2*N$8*(M$1017+1+P1144/O1144           )))/(1+($X$2*P1144*N$8)^2))),           V_rtHz(O1144)/($X$2*N$8*(O1144*M$1017+O1144+P1144)),V_rtHz(P1144)*SQRT(Sum_Sq(O1144*N$8*$X$2*M$1017,1))/($X$2*N$8*(O1144*M$1017+O1144+P1144))))/SQRT(Sum_Sq(1/(1+$A1144)+$AC$2/$I$2-1/(1+(1+P1144/O1144)/M$1017),$X$2/$I$2)),IF(P1145&lt;0,"A",M1145))</f>
        <v>A</v>
      </c>
      <c r="O1144" s="13">
        <f t="shared" si="308"/>
        <v>-1</v>
      </c>
      <c r="P1144" s="12">
        <f t="shared" si="332"/>
        <v>-2</v>
      </c>
      <c r="R1144" s="13" t="str">
        <f>IF(U1144&gt;0,SQRT(Sum_Sq($AI$2,V_rtHz($AH$2)/(1+1/$A1144),V_rtHz($AH$2*$A1144)/(1+$A1144),$AN$2*$AH$2/(1+1/$A1144),$AM$2*SQRT(Sum_Sq(U1144,1/($X$2*S$8*(1+R$1017+U1144/T1144))))/SQRT(Sum_Sq($X$2*U1144*S$8,1)),                   $AQ$2*SQRT(Sum_Sq($AH$2/(1+1/$A1144)+U1144*( 1/(R$1017+1+U1144/T1144)-1)/(1+($X$2*U1144*S$8)^2), (U1144^2*S$8*$X$2+1/($X$2*S$8*(R$1017+1+U1144/T1144           )))/(1+($X$2*U1144*S$8)^2))),           V_rtHz(T1144)/($X$2*S$8*(T1144*R$1017+T1144+U1144)),V_rtHz(U1144)*SQRT(Sum_Sq(T1144*S$8*$X$2*R$1017,1))/($X$2*S$8*(T1144*R$1017+T1144+U1144))))/SQRT(Sum_Sq(1/(1+$A1144)+$AC$2/$I$2-1/(1+(1+U1144/T1144)/R$1017),$X$2/$I$2)),IF(U1145&lt;0,"A",R1145))</f>
        <v>A</v>
      </c>
      <c r="T1144" s="13">
        <f t="shared" si="309"/>
        <v>-1</v>
      </c>
      <c r="U1144" s="12">
        <f t="shared" si="333"/>
        <v>-2</v>
      </c>
      <c r="X1144" s="13" t="str">
        <f>IF(AA1144&gt;0,SQRT(Sum_Sq($AI$2,V_rtHz($AH$2)/(1+1/$A1144),V_rtHz($AH$2*$A1144)/(1+$A1144),$AN$2*$AH$2/(1+1/$A1144),$AM$2*SQRT(Sum_Sq(AA1144,1/($X$2*Y$8*(1+X$1017+AA1144/Z1144))))/SQRT(Sum_Sq($X$2*AA1144*Y$8,1)),                   $AQ$2*SQRT(Sum_Sq($AH$2/(1+1/$A1144)+AA1144*( 1/(X$1017+1+AA1144/Z1144)-1)/(1+($X$2*AA1144*Y$8)^2), (AA1144^2*Y$8*$X$2+1/($X$2*Y$8*(X$1017+1+AA1144/Z1144           )))/(1+($X$2*AA1144*Y$8)^2))),           V_rtHz(Z1144)/($X$2*Y$8*(Z1144*X$1017+Z1144+AA1144)),V_rtHz(AA1144)*SQRT(Sum_Sq(Z1144*Y$8*$X$2*X$1017,1))/($X$2*Y$8*(Z1144*X$1017+Z1144+AA1144))))/SQRT(Sum_Sq(1/(1+$A1144)+$AC$2/$I$2-1/(1+(1+AA1144/Z1144)/X$1017),$X$2/$I$2)),IF(AA1145&lt;0,"A",X1145))</f>
        <v>A</v>
      </c>
      <c r="Z1144" s="13">
        <f t="shared" si="310"/>
        <v>-1</v>
      </c>
      <c r="AA1144" s="12">
        <f t="shared" si="334"/>
        <v>-2</v>
      </c>
      <c r="AC1144" s="13">
        <f>IF(AF1144&gt;0,SQRT(Sum_Sq($AI$2,V_rtHz($AH$2)/(1+1/$A1144),V_rtHz($AH$2*$A1144)/(1+$A1144),$AN$2*$AH$2/(1+1/$A1144),$AM$2*SQRT(Sum_Sq(AF1144,1/($X$2*AD$8*(1+AC$1017+AF1144/AE1144))))/SQRT(Sum_Sq($X$2*AF1144*AD$8,1)),                   $AQ$2*SQRT(Sum_Sq($AH$2/(1+1/$A1144)+AF1144*( 1/(AC$1017+1+AF1144/AE1144)-1)/(1+($X$2*AF1144*AD$8)^2), (AF1144^2*AD$8*$X$2+1/($X$2*AD$8*(AC$1017+1+AF1144/AE1144           )))/(1+($X$2*AF1144*AD$8)^2))),           V_rtHz(AE1144)/($X$2*AD$8*(AE1144*AC$1017+AE1144+AF1144)),V_rtHz(AF1144)*SQRT(Sum_Sq(AE1144*AD$8*$X$2*AC$1017,1))/($X$2*AD$8*(AE1144*AC$1017+AE1144+AF1144))))/SQRT(Sum_Sq(1/(1+$A1144)+$AC$2/$I$2-1/(1+(1+AF1144/AE1144)/AC$1017),$X$2/$I$2)),IF(AF1145&lt;0,"A",AC1145))</f>
        <v>6.8753274065729811E-6</v>
      </c>
      <c r="AE1144" s="13">
        <f t="shared" si="311"/>
        <v>19351.285174083314</v>
      </c>
      <c r="AF1144" s="12">
        <f t="shared" si="335"/>
        <v>160807.96935668265</v>
      </c>
      <c r="AG1144" s="13"/>
      <c r="AH1144" s="13">
        <f>IF(AK1144&gt;0,SQRT(Sum_Sq($AI$2,V_rtHz($AH$2)/(1+1/$A1144),V_rtHz($AH$2*$A1144)/(1+$A1144),$AN$2*$AH$2/(1+1/$A1144),$AM$2*SQRT(Sum_Sq(AK1144,1/($X$2*AI$8*(1+AH$1017+AK1144/AJ1144))))/SQRT(Sum_Sq($X$2*AK1144*AI$8,1)),                   $AQ$2*SQRT(Sum_Sq($AH$2/(1+1/$A1144)+AK1144*( 1/(AH$1017+1+AK1144/AJ1144)-1)/(1+($X$2*AK1144*AI$8)^2), (AK1144^2*AI$8*$X$2+1/($X$2*AI$8*(AH$1017+1+AK1144/AJ1144           )))/(1+($X$2*AK1144*AI$8)^2))),           V_rtHz(AJ1144)/($X$2*AI$8*(AJ1144*AH$1017+AJ1144+AK1144)),V_rtHz(AK1144)*SQRT(Sum_Sq(AJ1144*AI$8*$X$2*AH$1017,1))/($X$2*AI$8*(AJ1144*AH$1017+AJ1144+AK1144))))/SQRT(Sum_Sq(1/(1+$A1144)+$AC$2/$I$2-1/(1+(1+AK1144/AJ1144)/AH$1017),$X$2/$I$2)),IF(AK1145&lt;0,"A",AH1145))</f>
        <v>1.1590641131943841E-5</v>
      </c>
      <c r="AI1144" s="13"/>
      <c r="AJ1144" s="13">
        <f t="shared" si="312"/>
        <v>17842.501171460997</v>
      </c>
      <c r="AK1144" s="12">
        <f t="shared" si="336"/>
        <v>551520.48364902649</v>
      </c>
      <c r="AM1144" s="13">
        <f>IF(AP1144&gt;0,SQRT(Sum_Sq($AI$2,V_rtHz($AH$2)/(1+1/$A1144),V_rtHz($AH$2*$A1144)/(1+$A1144),$AN$2*$AH$2/(1+1/$A1144),$AM$2*SQRT(Sum_Sq(AP1144,1/($X$2*AN$8*(1+AM$1017+AP1144/AO1144))))/SQRT(Sum_Sq($X$2*AP1144*AN$8,1)),                   $AQ$2*SQRT(Sum_Sq($AH$2/(1+1/$A1144)+AP1144*( 1/(AM$1017+1+AP1144/AO1144)-1)/(1+($X$2*AP1144*AN$8)^2), (AP1144^2*AN$8*$X$2+1/($X$2*AN$8*(AM$1017+1+AP1144/AO1144           )))/(1+($X$2*AP1144*AN$8)^2))),           V_rtHz(AO1144)/($X$2*AN$8*(AO1144*AM$1017+AO1144+AP1144)),V_rtHz(AP1144)*SQRT(Sum_Sq(AO1144*AN$8*$X$2*AM$1017,1))/($X$2*AN$8*(AO1144*AM$1017+AO1144+AP1144))))/SQRT(Sum_Sq(1/(1+$A1144)+$AC$2/$I$2-1/(1+(1+AP1144/AO1144)/AM$1017),$X$2/$I$2)),IF(AP1145&lt;0,"A",AM1145))</f>
        <v>2.0312359235803679E-5</v>
      </c>
      <c r="AO1144" s="13">
        <f t="shared" si="313"/>
        <v>17455.343318579609</v>
      </c>
      <c r="AP1144" s="12">
        <f t="shared" si="337"/>
        <v>1782744.0093797226</v>
      </c>
      <c r="AR1144" s="13">
        <f t="shared" si="314"/>
        <v>69887291.180198371</v>
      </c>
      <c r="AS1144" s="13">
        <f t="shared" si="315"/>
        <v>-1.3198566505468434E-5</v>
      </c>
      <c r="AV1144" s="13"/>
      <c r="AW1144" s="13">
        <f t="shared" si="316"/>
        <v>39300511.936236553</v>
      </c>
      <c r="AX1144" s="13">
        <f t="shared" si="317"/>
        <v>-4.1744524136739211E-5</v>
      </c>
      <c r="AZ1144" s="13"/>
      <c r="BA1144" s="13"/>
      <c r="BB1144" s="13">
        <f t="shared" si="318"/>
        <v>22100301.962882396</v>
      </c>
      <c r="BC1144" s="13">
        <f t="shared" si="319"/>
        <v>-1.3207774619577518E-4</v>
      </c>
      <c r="BD1144" s="13"/>
      <c r="BE1144" s="13"/>
      <c r="BG1144" s="13">
        <f t="shared" si="320"/>
        <v>12427913.092914158</v>
      </c>
      <c r="BH1144" s="13">
        <f t="shared" si="321"/>
        <v>-4.1836775330671996E-4</v>
      </c>
      <c r="BI1144" s="13"/>
      <c r="BL1144" s="13">
        <f t="shared" si="322"/>
        <v>6988729.1180198397</v>
      </c>
      <c r="BM1144" s="13">
        <f t="shared" si="323"/>
        <v>-1.3300567380140724E-3</v>
      </c>
      <c r="BP1144" s="13"/>
      <c r="BQ1144" s="13">
        <f t="shared" si="324"/>
        <v>99.633299999999991</v>
      </c>
      <c r="BR1144" s="13">
        <f t="shared" si="325"/>
        <v>108.99000000000002</v>
      </c>
      <c r="BT1144" s="13"/>
      <c r="BU1144" s="13"/>
      <c r="BV1144" s="13">
        <f t="shared" si="326"/>
        <v>31.50681587988543</v>
      </c>
      <c r="BW1144" s="13">
        <f t="shared" si="327"/>
        <v>344.65664218175147</v>
      </c>
      <c r="CA1144" s="13">
        <f t="shared" si="328"/>
        <v>9.9633299999999991</v>
      </c>
      <c r="CB1144" s="13">
        <f t="shared" si="329"/>
        <v>1089.9000000000001</v>
      </c>
    </row>
    <row r="1145" spans="1:80" x14ac:dyDescent="0.3">
      <c r="A1145" s="13">
        <f t="shared" si="305"/>
        <v>6.1094202490557221E-5</v>
      </c>
      <c r="C1145" s="13" t="str">
        <f>IF(F1145&gt;0,SQRT(Sum_Sq($AI$2,V_rtHz($AH$2)/(1+1/$A1145),V_rtHz($AH$2*$A1145)/(1+$A1145),$AN$2*$AH$2/(1+1/$A1145),$AM$2*SQRT(Sum_Sq(F1145,1/($X$2*D$8*(1+C$1017+F1145/E1145))))/SQRT(Sum_Sq($X$2*F1145*D$8,1)),                   $AQ$2*SQRT(Sum_Sq($AH$2/(1+1/$A1145)+F1145*( 1/(C$1017+1+F1145/E1145)-1)/(1+($X$2*F1145*D$8)^2), (F1145^2*D$8*$X$2+1/($X$2*D$8*(C$1017+1+F1145/E1145           )))/(1+($X$2*F1145*D$8)^2))),           V_rtHz(E1145)/($X$2*D$8*(E1145*C$1017+E1145+F1145)),V_rtHz(F1145)*SQRT(Sum_Sq(E1145*D$8*$X$2*C$1017,1))/($X$2*D$8*(E1145*C$1017+E1145+F1145))))/SQRT(Sum_Sq(1/(1+$A1145)+$AC$2/$I$2-1/(1+(1+F1145/E1145)/C$1017),$X$2/$I$2)),IF(F1146&lt;0,"A",C1146))</f>
        <v>A</v>
      </c>
      <c r="E1145" s="13">
        <f t="shared" si="306"/>
        <v>-1</v>
      </c>
      <c r="F1145" s="12">
        <f t="shared" si="330"/>
        <v>-2</v>
      </c>
      <c r="H1145" s="13" t="str">
        <f>IF(K1145&gt;0,SQRT(Sum_Sq($AI$2,V_rtHz($AH$2)/(1+1/$A1145),V_rtHz($AH$2*$A1145)/(1+$A1145),$AN$2*$AH$2/(1+1/$A1145),$AM$2*SQRT(Sum_Sq(K1145,1/($X$2*I$8*(1+H$1017+K1145/J1145))))/SQRT(Sum_Sq($X$2*K1145*I$8,1)),                   $AQ$2*SQRT(Sum_Sq($AH$2/(1+1/$A1145)+K1145*( 1/(H$1017+1+K1145/J1145)-1)/(1+($X$2*K1145*I$8)^2), (K1145^2*I$8*$X$2+1/($X$2*I$8*(H$1017+1+K1145/J1145           )))/(1+($X$2*K1145*I$8)^2))),           V_rtHz(J1145)/($X$2*I$8*(J1145*H$1017+J1145+K1145)),V_rtHz(K1145)*SQRT(Sum_Sq(J1145*I$8*$X$2*H$1017,1))/($X$2*I$8*(J1145*H$1017+J1145+K1145))))/SQRT(Sum_Sq(1/(1+$A1145)+$AC$2/$I$2-1/(1+(1+K1145/J1145)/H$1017),$X$2/$I$2)),IF(K1146&lt;0,"A",H1146))</f>
        <v>A</v>
      </c>
      <c r="J1145" s="13">
        <f t="shared" si="307"/>
        <v>-1</v>
      </c>
      <c r="K1145" s="12">
        <f t="shared" si="331"/>
        <v>-2</v>
      </c>
      <c r="M1145" s="13" t="str">
        <f>IF(P1145&gt;0,SQRT(Sum_Sq($AI$2,V_rtHz($AH$2)/(1+1/$A1145),V_rtHz($AH$2*$A1145)/(1+$A1145),$AN$2*$AH$2/(1+1/$A1145),$AM$2*SQRT(Sum_Sq(P1145,1/($X$2*N$8*(1+M$1017+P1145/O1145))))/SQRT(Sum_Sq($X$2*P1145*N$8,1)),                   $AQ$2*SQRT(Sum_Sq($AH$2/(1+1/$A1145)+P1145*( 1/(M$1017+1+P1145/O1145)-1)/(1+($X$2*P1145*N$8)^2), (P1145^2*N$8*$X$2+1/($X$2*N$8*(M$1017+1+P1145/O1145           )))/(1+($X$2*P1145*N$8)^2))),           V_rtHz(O1145)/($X$2*N$8*(O1145*M$1017+O1145+P1145)),V_rtHz(P1145)*SQRT(Sum_Sq(O1145*N$8*$X$2*M$1017,1))/($X$2*N$8*(O1145*M$1017+O1145+P1145))))/SQRT(Sum_Sq(1/(1+$A1145)+$AC$2/$I$2-1/(1+(1+P1145/O1145)/M$1017),$X$2/$I$2)),IF(P1146&lt;0,"A",M1146))</f>
        <v>A</v>
      </c>
      <c r="O1145" s="13">
        <f t="shared" si="308"/>
        <v>-1</v>
      </c>
      <c r="P1145" s="12">
        <f t="shared" si="332"/>
        <v>-2</v>
      </c>
      <c r="R1145" s="13" t="str">
        <f>IF(U1145&gt;0,SQRT(Sum_Sq($AI$2,V_rtHz($AH$2)/(1+1/$A1145),V_rtHz($AH$2*$A1145)/(1+$A1145),$AN$2*$AH$2/(1+1/$A1145),$AM$2*SQRT(Sum_Sq(U1145,1/($X$2*S$8*(1+R$1017+U1145/T1145))))/SQRT(Sum_Sq($X$2*U1145*S$8,1)),                   $AQ$2*SQRT(Sum_Sq($AH$2/(1+1/$A1145)+U1145*( 1/(R$1017+1+U1145/T1145)-1)/(1+($X$2*U1145*S$8)^2), (U1145^2*S$8*$X$2+1/($X$2*S$8*(R$1017+1+U1145/T1145           )))/(1+($X$2*U1145*S$8)^2))),           V_rtHz(T1145)/($X$2*S$8*(T1145*R$1017+T1145+U1145)),V_rtHz(U1145)*SQRT(Sum_Sq(T1145*S$8*$X$2*R$1017,1))/($X$2*S$8*(T1145*R$1017+T1145+U1145))))/SQRT(Sum_Sq(1/(1+$A1145)+$AC$2/$I$2-1/(1+(1+U1145/T1145)/R$1017),$X$2/$I$2)),IF(U1146&lt;0,"A",R1146))</f>
        <v>A</v>
      </c>
      <c r="T1145" s="13">
        <f t="shared" si="309"/>
        <v>-1</v>
      </c>
      <c r="U1145" s="12">
        <f t="shared" si="333"/>
        <v>-2</v>
      </c>
      <c r="X1145" s="13" t="str">
        <f>IF(AA1145&gt;0,SQRT(Sum_Sq($AI$2,V_rtHz($AH$2)/(1+1/$A1145),V_rtHz($AH$2*$A1145)/(1+$A1145),$AN$2*$AH$2/(1+1/$A1145),$AM$2*SQRT(Sum_Sq(AA1145,1/($X$2*Y$8*(1+X$1017+AA1145/Z1145))))/SQRT(Sum_Sq($X$2*AA1145*Y$8,1)),                   $AQ$2*SQRT(Sum_Sq($AH$2/(1+1/$A1145)+AA1145*( 1/(X$1017+1+AA1145/Z1145)-1)/(1+($X$2*AA1145*Y$8)^2), (AA1145^2*Y$8*$X$2+1/($X$2*Y$8*(X$1017+1+AA1145/Z1145           )))/(1+($X$2*AA1145*Y$8)^2))),           V_rtHz(Z1145)/($X$2*Y$8*(Z1145*X$1017+Z1145+AA1145)),V_rtHz(AA1145)*SQRT(Sum_Sq(Z1145*Y$8*$X$2*X$1017,1))/($X$2*Y$8*(Z1145*X$1017+Z1145+AA1145))))/SQRT(Sum_Sq(1/(1+$A1145)+$AC$2/$I$2-1/(1+(1+AA1145/Z1145)/X$1017),$X$2/$I$2)),IF(AA1146&lt;0,"A",X1146))</f>
        <v>A</v>
      </c>
      <c r="Z1145" s="13">
        <f t="shared" si="310"/>
        <v>-1</v>
      </c>
      <c r="AA1145" s="12">
        <f t="shared" si="334"/>
        <v>-2</v>
      </c>
      <c r="AC1145" s="13">
        <f>IF(AF1145&gt;0,SQRT(Sum_Sq($AI$2,V_rtHz($AH$2)/(1+1/$A1145),V_rtHz($AH$2*$A1145)/(1+$A1145),$AN$2*$AH$2/(1+1/$A1145),$AM$2*SQRT(Sum_Sq(AF1145,1/($X$2*AD$8*(1+AC$1017+AF1145/AE1145))))/SQRT(Sum_Sq($X$2*AF1145*AD$8,1)),                   $AQ$2*SQRT(Sum_Sq($AH$2/(1+1/$A1145)+AF1145*( 1/(AC$1017+1+AF1145/AE1145)-1)/(1+($X$2*AF1145*AD$8)^2), (AF1145^2*AD$8*$X$2+1/($X$2*AD$8*(AC$1017+1+AF1145/AE1145           )))/(1+($X$2*AF1145*AD$8)^2))),           V_rtHz(AE1145)/($X$2*AD$8*(AE1145*AC$1017+AE1145+AF1145)),V_rtHz(AF1145)*SQRT(Sum_Sq(AE1145*AD$8*$X$2*AC$1017,1))/($X$2*AD$8*(AE1145*AC$1017+AE1145+AF1145))))/SQRT(Sum_Sq(1/(1+$A1145)+$AC$2/$I$2-1/(1+(1+AF1145/AE1145)/AC$1017),$X$2/$I$2)),IF(AF1146&lt;0,"A",AC1146))</f>
        <v>6.8748493096494607E-6</v>
      </c>
      <c r="AE1145" s="13">
        <f t="shared" si="311"/>
        <v>19348.606739850355</v>
      </c>
      <c r="AF1145" s="12">
        <f t="shared" si="335"/>
        <v>160830.23005875017</v>
      </c>
      <c r="AG1145" s="13"/>
      <c r="AH1145" s="13">
        <f>IF(AK1145&gt;0,SQRT(Sum_Sq($AI$2,V_rtHz($AH$2)/(1+1/$A1145),V_rtHz($AH$2*$A1145)/(1+$A1145),$AN$2*$AH$2/(1+1/$A1145),$AM$2*SQRT(Sum_Sq(AK1145,1/($X$2*AI$8*(1+AH$1017+AK1145/AJ1145))))/SQRT(Sum_Sq($X$2*AK1145*AI$8,1)),                   $AQ$2*SQRT(Sum_Sq($AH$2/(1+1/$A1145)+AK1145*( 1/(AH$1017+1+AK1145/AJ1145)-1)/(1+($X$2*AK1145*AI$8)^2), (AK1145^2*AI$8*$X$2+1/($X$2*AI$8*(AH$1017+1+AK1145/AJ1145           )))/(1+($X$2*AK1145*AI$8)^2))),           V_rtHz(AJ1145)/($X$2*AI$8*(AJ1145*AH$1017+AJ1145+AK1145)),V_rtHz(AK1145)*SQRT(Sum_Sq(AJ1145*AI$8*$X$2*AH$1017,1))/($X$2*AI$8*(AJ1145*AH$1017+AJ1145+AK1145))))/SQRT(Sum_Sq(1/(1+$A1145)+$AC$2/$I$2-1/(1+(1+AK1145/AJ1145)/AH$1017),$X$2/$I$2)),IF(AK1146&lt;0,"A",AH1146))</f>
        <v>1.1590035948145447E-5</v>
      </c>
      <c r="AI1145" s="13"/>
      <c r="AJ1145" s="13">
        <f t="shared" si="312"/>
        <v>17840.58809016419</v>
      </c>
      <c r="AK1145" s="12">
        <f t="shared" si="336"/>
        <v>551579.6242735812</v>
      </c>
      <c r="AM1145" s="13">
        <f>IF(AP1145&gt;0,SQRT(Sum_Sq($AI$2,V_rtHz($AH$2)/(1+1/$A1145),V_rtHz($AH$2*$A1145)/(1+$A1145),$AN$2*$AH$2/(1+1/$A1145),$AM$2*SQRT(Sum_Sq(AP1145,1/($X$2*AN$8*(1+AM$1017+AP1145/AO1145))))/SQRT(Sum_Sq($X$2*AP1145*AN$8,1)),                   $AQ$2*SQRT(Sum_Sq($AH$2/(1+1/$A1145)+AP1145*( 1/(AM$1017+1+AP1145/AO1145)-1)/(1+($X$2*AP1145*AN$8)^2), (AP1145^2*AN$8*$X$2+1/($X$2*AN$8*(AM$1017+1+AP1145/AO1145           )))/(1+($X$2*AP1145*AN$8)^2))),           V_rtHz(AO1145)/($X$2*AN$8*(AO1145*AM$1017+AO1145+AP1145)),V_rtHz(AP1145)*SQRT(Sum_Sq(AO1145*AN$8*$X$2*AM$1017,1))/($X$2*AN$8*(AO1145*AM$1017+AO1145+AP1145))))/SQRT(Sum_Sq(1/(1+$A1145)+$AC$2/$I$2-1/(1+(1+AP1145/AO1145)/AM$1017),$X$2/$I$2)),IF(AP1146&lt;0,"A",AM1146))</f>
        <v>2.0311376229532384E-5</v>
      </c>
      <c r="AO1145" s="13">
        <f t="shared" si="313"/>
        <v>17453.591996053034</v>
      </c>
      <c r="AP1145" s="12">
        <f t="shared" si="337"/>
        <v>1782922.892886536</v>
      </c>
      <c r="AR1145" s="13">
        <f t="shared" si="314"/>
        <v>69887291.180198371</v>
      </c>
      <c r="AS1145" s="13">
        <f t="shared" si="315"/>
        <v>-1.3198580728630534E-5</v>
      </c>
      <c r="AV1145" s="13"/>
      <c r="AW1145" s="13">
        <f t="shared" si="316"/>
        <v>39300511.936236553</v>
      </c>
      <c r="AX1145" s="13">
        <f t="shared" si="317"/>
        <v>-4.174466641635088E-5</v>
      </c>
      <c r="AZ1145" s="13"/>
      <c r="BA1145" s="13"/>
      <c r="BB1145" s="13">
        <f t="shared" si="318"/>
        <v>22100301.962882396</v>
      </c>
      <c r="BC1145" s="13">
        <f t="shared" si="319"/>
        <v>-1.3207917051108903E-4</v>
      </c>
      <c r="BD1145" s="13"/>
      <c r="BE1145" s="13"/>
      <c r="BG1145" s="13">
        <f t="shared" si="320"/>
        <v>12427913.092914158</v>
      </c>
      <c r="BH1145" s="13">
        <f t="shared" si="321"/>
        <v>-4.183820446615586E-4</v>
      </c>
      <c r="BI1145" s="13"/>
      <c r="BL1145" s="13">
        <f t="shared" si="322"/>
        <v>6988729.1180198397</v>
      </c>
      <c r="BM1145" s="13">
        <f t="shared" si="323"/>
        <v>-1.3302011920439051E-3</v>
      </c>
      <c r="BP1145" s="13"/>
      <c r="BQ1145" s="13">
        <f t="shared" si="324"/>
        <v>99.633299999999991</v>
      </c>
      <c r="BR1145" s="13">
        <f t="shared" si="325"/>
        <v>108.99</v>
      </c>
      <c r="BT1145" s="13"/>
      <c r="BU1145" s="13"/>
      <c r="BV1145" s="13">
        <f t="shared" si="326"/>
        <v>31.50681587988543</v>
      </c>
      <c r="BW1145" s="13">
        <f t="shared" si="327"/>
        <v>344.65664218175152</v>
      </c>
      <c r="CA1145" s="13">
        <f t="shared" si="328"/>
        <v>9.9633299999999991</v>
      </c>
      <c r="CB1145" s="13">
        <f t="shared" si="329"/>
        <v>1089.9000000000001</v>
      </c>
    </row>
    <row r="1146" spans="1:80" x14ac:dyDescent="0.3">
      <c r="A1146" s="13">
        <f t="shared" si="305"/>
        <v>6.194410750767815E-5</v>
      </c>
      <c r="C1146" s="13" t="str">
        <f>IF(F1146&gt;0,SQRT(Sum_Sq($AI$2,V_rtHz($AH$2)/(1+1/$A1146),V_rtHz($AH$2*$A1146)/(1+$A1146),$AN$2*$AH$2/(1+1/$A1146),$AM$2*SQRT(Sum_Sq(F1146,1/($X$2*D$8*(1+C$1017+F1146/E1146))))/SQRT(Sum_Sq($X$2*F1146*D$8,1)),                   $AQ$2*SQRT(Sum_Sq($AH$2/(1+1/$A1146)+F1146*( 1/(C$1017+1+F1146/E1146)-1)/(1+($X$2*F1146*D$8)^2), (F1146^2*D$8*$X$2+1/($X$2*D$8*(C$1017+1+F1146/E1146           )))/(1+($X$2*F1146*D$8)^2))),           V_rtHz(E1146)/($X$2*D$8*(E1146*C$1017+E1146+F1146)),V_rtHz(F1146)*SQRT(Sum_Sq(E1146*D$8*$X$2*C$1017,1))/($X$2*D$8*(E1146*C$1017+E1146+F1146))))/SQRT(Sum_Sq(1/(1+$A1146)+$AC$2/$I$2-1/(1+(1+F1146/E1146)/C$1017),$X$2/$I$2)),IF(F1147&lt;0,"A",C1147))</f>
        <v>A</v>
      </c>
      <c r="E1146" s="13">
        <f t="shared" si="306"/>
        <v>-1</v>
      </c>
      <c r="F1146" s="12">
        <f t="shared" si="330"/>
        <v>-2</v>
      </c>
      <c r="H1146" s="13" t="str">
        <f>IF(K1146&gt;0,SQRT(Sum_Sq($AI$2,V_rtHz($AH$2)/(1+1/$A1146),V_rtHz($AH$2*$A1146)/(1+$A1146),$AN$2*$AH$2/(1+1/$A1146),$AM$2*SQRT(Sum_Sq(K1146,1/($X$2*I$8*(1+H$1017+K1146/J1146))))/SQRT(Sum_Sq($X$2*K1146*I$8,1)),                   $AQ$2*SQRT(Sum_Sq($AH$2/(1+1/$A1146)+K1146*( 1/(H$1017+1+K1146/J1146)-1)/(1+($X$2*K1146*I$8)^2), (K1146^2*I$8*$X$2+1/($X$2*I$8*(H$1017+1+K1146/J1146           )))/(1+($X$2*K1146*I$8)^2))),           V_rtHz(J1146)/($X$2*I$8*(J1146*H$1017+J1146+K1146)),V_rtHz(K1146)*SQRT(Sum_Sq(J1146*I$8*$X$2*H$1017,1))/($X$2*I$8*(J1146*H$1017+J1146+K1146))))/SQRT(Sum_Sq(1/(1+$A1146)+$AC$2/$I$2-1/(1+(1+K1146/J1146)/H$1017),$X$2/$I$2)),IF(K1147&lt;0,"A",H1147))</f>
        <v>A</v>
      </c>
      <c r="J1146" s="13">
        <f t="shared" si="307"/>
        <v>-1</v>
      </c>
      <c r="K1146" s="12">
        <f t="shared" si="331"/>
        <v>-2</v>
      </c>
      <c r="M1146" s="13" t="str">
        <f>IF(P1146&gt;0,SQRT(Sum_Sq($AI$2,V_rtHz($AH$2)/(1+1/$A1146),V_rtHz($AH$2*$A1146)/(1+$A1146),$AN$2*$AH$2/(1+1/$A1146),$AM$2*SQRT(Sum_Sq(P1146,1/($X$2*N$8*(1+M$1017+P1146/O1146))))/SQRT(Sum_Sq($X$2*P1146*N$8,1)),                   $AQ$2*SQRT(Sum_Sq($AH$2/(1+1/$A1146)+P1146*( 1/(M$1017+1+P1146/O1146)-1)/(1+($X$2*P1146*N$8)^2), (P1146^2*N$8*$X$2+1/($X$2*N$8*(M$1017+1+P1146/O1146           )))/(1+($X$2*P1146*N$8)^2))),           V_rtHz(O1146)/($X$2*N$8*(O1146*M$1017+O1146+P1146)),V_rtHz(P1146)*SQRT(Sum_Sq(O1146*N$8*$X$2*M$1017,1))/($X$2*N$8*(O1146*M$1017+O1146+P1146))))/SQRT(Sum_Sq(1/(1+$A1146)+$AC$2/$I$2-1/(1+(1+P1146/O1146)/M$1017),$X$2/$I$2)),IF(P1147&lt;0,"A",M1147))</f>
        <v>A</v>
      </c>
      <c r="O1146" s="13">
        <f t="shared" si="308"/>
        <v>-1</v>
      </c>
      <c r="P1146" s="12">
        <f t="shared" si="332"/>
        <v>-2</v>
      </c>
      <c r="R1146" s="13" t="str">
        <f>IF(U1146&gt;0,SQRT(Sum_Sq($AI$2,V_rtHz($AH$2)/(1+1/$A1146),V_rtHz($AH$2*$A1146)/(1+$A1146),$AN$2*$AH$2/(1+1/$A1146),$AM$2*SQRT(Sum_Sq(U1146,1/($X$2*S$8*(1+R$1017+U1146/T1146))))/SQRT(Sum_Sq($X$2*U1146*S$8,1)),                   $AQ$2*SQRT(Sum_Sq($AH$2/(1+1/$A1146)+U1146*( 1/(R$1017+1+U1146/T1146)-1)/(1+($X$2*U1146*S$8)^2), (U1146^2*S$8*$X$2+1/($X$2*S$8*(R$1017+1+U1146/T1146           )))/(1+($X$2*U1146*S$8)^2))),           V_rtHz(T1146)/($X$2*S$8*(T1146*R$1017+T1146+U1146)),V_rtHz(U1146)*SQRT(Sum_Sq(T1146*S$8*$X$2*R$1017,1))/($X$2*S$8*(T1146*R$1017+T1146+U1146))))/SQRT(Sum_Sq(1/(1+$A1146)+$AC$2/$I$2-1/(1+(1+U1146/T1146)/R$1017),$X$2/$I$2)),IF(U1147&lt;0,"A",R1147))</f>
        <v>A</v>
      </c>
      <c r="T1146" s="13">
        <f t="shared" si="309"/>
        <v>-1</v>
      </c>
      <c r="U1146" s="12">
        <f t="shared" si="333"/>
        <v>-2</v>
      </c>
      <c r="X1146" s="13" t="str">
        <f>IF(AA1146&gt;0,SQRT(Sum_Sq($AI$2,V_rtHz($AH$2)/(1+1/$A1146),V_rtHz($AH$2*$A1146)/(1+$A1146),$AN$2*$AH$2/(1+1/$A1146),$AM$2*SQRT(Sum_Sq(AA1146,1/($X$2*Y$8*(1+X$1017+AA1146/Z1146))))/SQRT(Sum_Sq($X$2*AA1146*Y$8,1)),                   $AQ$2*SQRT(Sum_Sq($AH$2/(1+1/$A1146)+AA1146*( 1/(X$1017+1+AA1146/Z1146)-1)/(1+($X$2*AA1146*Y$8)^2), (AA1146^2*Y$8*$X$2+1/($X$2*Y$8*(X$1017+1+AA1146/Z1146           )))/(1+($X$2*AA1146*Y$8)^2))),           V_rtHz(Z1146)/($X$2*Y$8*(Z1146*X$1017+Z1146+AA1146)),V_rtHz(AA1146)*SQRT(Sum_Sq(Z1146*Y$8*$X$2*X$1017,1))/($X$2*Y$8*(Z1146*X$1017+Z1146+AA1146))))/SQRT(Sum_Sq(1/(1+$A1146)+$AC$2/$I$2-1/(1+(1+AA1146/Z1146)/X$1017),$X$2/$I$2)),IF(AA1147&lt;0,"A",X1147))</f>
        <v>A</v>
      </c>
      <c r="Z1146" s="13">
        <f t="shared" si="310"/>
        <v>-1</v>
      </c>
      <c r="AA1146" s="12">
        <f t="shared" si="334"/>
        <v>-2</v>
      </c>
      <c r="AC1146" s="13">
        <f>IF(AF1146&gt;0,SQRT(Sum_Sq($AI$2,V_rtHz($AH$2)/(1+1/$A1146),V_rtHz($AH$2*$A1146)/(1+$A1146),$AN$2*$AH$2/(1+1/$A1146),$AM$2*SQRT(Sum_Sq(AF1146,1/($X$2*AD$8*(1+AC$1017+AF1146/AE1146))))/SQRT(Sum_Sq($X$2*AF1146*AD$8,1)),                   $AQ$2*SQRT(Sum_Sq($AH$2/(1+1/$A1146)+AF1146*( 1/(AC$1017+1+AF1146/AE1146)-1)/(1+($X$2*AF1146*AD$8)^2), (AF1146^2*AD$8*$X$2+1/($X$2*AD$8*(AC$1017+1+AF1146/AE1146           )))/(1+($X$2*AF1146*AD$8)^2))),           V_rtHz(AE1146)/($X$2*AD$8*(AE1146*AC$1017+AE1146+AF1146)),V_rtHz(AF1146)*SQRT(Sum_Sq(AE1146*AD$8*$X$2*AC$1017,1))/($X$2*AD$8*(AE1146*AC$1017+AE1146+AF1146))))/SQRT(Sum_Sq(1/(1+$A1146)+$AC$2/$I$2-1/(1+(1+AF1146/AE1146)/AC$1017),$X$2/$I$2)),IF(AF1147&lt;0,"A",AC1147))</f>
        <v>6.8743648215261175E-6</v>
      </c>
      <c r="AE1146" s="13">
        <f t="shared" si="311"/>
        <v>19345.892652986797</v>
      </c>
      <c r="AF1146" s="12">
        <f t="shared" si="335"/>
        <v>160852.79336055767</v>
      </c>
      <c r="AG1146" s="13"/>
      <c r="AH1146" s="13">
        <f>IF(AK1146&gt;0,SQRT(Sum_Sq($AI$2,V_rtHz($AH$2)/(1+1/$A1146),V_rtHz($AH$2*$A1146)/(1+$A1146),$AN$2*$AH$2/(1+1/$A1146),$AM$2*SQRT(Sum_Sq(AK1146,1/($X$2*AI$8*(1+AH$1017+AK1146/AJ1146))))/SQRT(Sum_Sq($X$2*AK1146*AI$8,1)),                   $AQ$2*SQRT(Sum_Sq($AH$2/(1+1/$A1146)+AK1146*( 1/(AH$1017+1+AK1146/AJ1146)-1)/(1+($X$2*AK1146*AI$8)^2), (AK1146^2*AI$8*$X$2+1/($X$2*AI$8*(AH$1017+1+AK1146/AJ1146           )))/(1+($X$2*AK1146*AI$8)^2))),           V_rtHz(AJ1146)/($X$2*AI$8*(AJ1146*AH$1017+AJ1146+AK1146)),V_rtHz(AK1146)*SQRT(Sum_Sq(AJ1146*AI$8*$X$2*AH$1017,1))/($X$2*AI$8*(AJ1146*AH$1017+AJ1146+AK1146))))/SQRT(Sum_Sq(1/(1+$A1146)+$AC$2/$I$2-1/(1+(1+AK1146/AJ1146)/AH$1017),$X$2/$I$2)),IF(AK1147&lt;0,"A",AH1147))</f>
        <v>1.1589422585347536E-5</v>
      </c>
      <c r="AI1146" s="13"/>
      <c r="AJ1146" s="13">
        <f t="shared" si="312"/>
        <v>17838.649243279324</v>
      </c>
      <c r="AK1146" s="12">
        <f t="shared" si="336"/>
        <v>551639.57435285533</v>
      </c>
      <c r="AM1146" s="13">
        <f>IF(AP1146&gt;0,SQRT(Sum_Sq($AI$2,V_rtHz($AH$2)/(1+1/$A1146),V_rtHz($AH$2*$A1146)/(1+$A1146),$AN$2*$AH$2/(1+1/$A1146),$AM$2*SQRT(Sum_Sq(AP1146,1/($X$2*AN$8*(1+AM$1017+AP1146/AO1146))))/SQRT(Sum_Sq($X$2*AP1146*AN$8,1)),                   $AQ$2*SQRT(Sum_Sq($AH$2/(1+1/$A1146)+AP1146*( 1/(AM$1017+1+AP1146/AO1146)-1)/(1+($X$2*AP1146*AN$8)^2), (AP1146^2*AN$8*$X$2+1/($X$2*AN$8*(AM$1017+1+AP1146/AO1146           )))/(1+($X$2*AP1146*AN$8)^2))),           V_rtHz(AO1146)/($X$2*AN$8*(AO1146*AM$1017+AO1146+AP1146)),V_rtHz(AP1146)*SQRT(Sum_Sq(AO1146*AN$8*$X$2*AM$1017,1))/($X$2*AN$8*(AO1146*AM$1017+AO1146+AP1146))))/SQRT(Sum_Sq(1/(1+$A1146)+$AC$2/$I$2-1/(1+(1+AP1146/AO1146)/AM$1017),$X$2/$I$2)),IF(AP1147&lt;0,"A",AM1147))</f>
        <v>2.0310379907658064E-5</v>
      </c>
      <c r="AO1146" s="13">
        <f t="shared" si="313"/>
        <v>17451.817028468337</v>
      </c>
      <c r="AP1146" s="12">
        <f t="shared" si="337"/>
        <v>1783104.2281787712</v>
      </c>
      <c r="AR1146" s="13">
        <f t="shared" si="314"/>
        <v>69887291.180198371</v>
      </c>
      <c r="AS1146" s="13">
        <f t="shared" si="315"/>
        <v>-1.3198595149687829E-5</v>
      </c>
      <c r="AV1146" s="13"/>
      <c r="AW1146" s="13">
        <f t="shared" si="316"/>
        <v>39300511.936236553</v>
      </c>
      <c r="AX1146" s="13">
        <f t="shared" si="317"/>
        <v>-4.1744810676259322E-5</v>
      </c>
      <c r="AZ1146" s="13"/>
      <c r="BA1146" s="13"/>
      <c r="BB1146" s="13">
        <f t="shared" si="318"/>
        <v>22100301.962882396</v>
      </c>
      <c r="BC1146" s="13">
        <f t="shared" si="319"/>
        <v>-1.3208061467196637E-4</v>
      </c>
      <c r="BD1146" s="13"/>
      <c r="BE1146" s="13"/>
      <c r="BG1146" s="13">
        <f t="shared" si="320"/>
        <v>12427913.092914158</v>
      </c>
      <c r="BH1146" s="13">
        <f t="shared" si="321"/>
        <v>-4.1839653582582969E-4</v>
      </c>
      <c r="BI1146" s="13"/>
      <c r="BL1146" s="13">
        <f t="shared" si="322"/>
        <v>6988729.1180198397</v>
      </c>
      <c r="BM1146" s="13">
        <f t="shared" si="323"/>
        <v>-1.3303476876683489E-3</v>
      </c>
      <c r="BP1146" s="13"/>
      <c r="BQ1146" s="13">
        <f t="shared" si="324"/>
        <v>99.633300000000006</v>
      </c>
      <c r="BR1146" s="13">
        <f t="shared" si="325"/>
        <v>108.98999999999998</v>
      </c>
      <c r="BT1146" s="13"/>
      <c r="BU1146" s="13"/>
      <c r="BV1146" s="13">
        <f t="shared" si="326"/>
        <v>31.50681587988543</v>
      </c>
      <c r="BW1146" s="13">
        <f t="shared" si="327"/>
        <v>344.65664218175152</v>
      </c>
      <c r="CA1146" s="13">
        <f t="shared" si="328"/>
        <v>9.9633299999999974</v>
      </c>
      <c r="CB1146" s="13">
        <f t="shared" si="329"/>
        <v>1089.9000000000001</v>
      </c>
    </row>
    <row r="1147" spans="1:80" x14ac:dyDescent="0.3">
      <c r="A1147" s="13">
        <f t="shared" ref="A1147:A1210" si="338">A140</f>
        <v>6.2805835881331795E-5</v>
      </c>
      <c r="C1147" s="13" t="str">
        <f>IF(F1147&gt;0,SQRT(Sum_Sq($AI$2,V_rtHz($AH$2)/(1+1/$A1147),V_rtHz($AH$2*$A1147)/(1+$A1147),$AN$2*$AH$2/(1+1/$A1147),$AM$2*SQRT(Sum_Sq(F1147,1/($X$2*D$8*(1+C$1017+F1147/E1147))))/SQRT(Sum_Sq($X$2*F1147*D$8,1)),                   $AQ$2*SQRT(Sum_Sq($AH$2/(1+1/$A1147)+F1147*( 1/(C$1017+1+F1147/E1147)-1)/(1+($X$2*F1147*D$8)^2), (F1147^2*D$8*$X$2+1/($X$2*D$8*(C$1017+1+F1147/E1147           )))/(1+($X$2*F1147*D$8)^2))),           V_rtHz(E1147)/($X$2*D$8*(E1147*C$1017+E1147+F1147)),V_rtHz(F1147)*SQRT(Sum_Sq(E1147*D$8*$X$2*C$1017,1))/($X$2*D$8*(E1147*C$1017+E1147+F1147))))/SQRT(Sum_Sq(1/(1+$A1147)+$AC$2/$I$2-1/(1+(1+F1147/E1147)/C$1017),$X$2/$I$2)),IF(F1148&lt;0,"A",C1148))</f>
        <v>A</v>
      </c>
      <c r="E1147" s="13">
        <f t="shared" ref="E1147:E1210" si="339">IF(F1147&gt;0,($X$2^2*$AF$2*D$8*F1147)^-1,-1)</f>
        <v>-1</v>
      </c>
      <c r="F1147" s="12">
        <f t="shared" si="330"/>
        <v>-2</v>
      </c>
      <c r="H1147" s="13" t="str">
        <f>IF(K1147&gt;0,SQRT(Sum_Sq($AI$2,V_rtHz($AH$2)/(1+1/$A1147),V_rtHz($AH$2*$A1147)/(1+$A1147),$AN$2*$AH$2/(1+1/$A1147),$AM$2*SQRT(Sum_Sq(K1147,1/($X$2*I$8*(1+H$1017+K1147/J1147))))/SQRT(Sum_Sq($X$2*K1147*I$8,1)),                   $AQ$2*SQRT(Sum_Sq($AH$2/(1+1/$A1147)+K1147*( 1/(H$1017+1+K1147/J1147)-1)/(1+($X$2*K1147*I$8)^2), (K1147^2*I$8*$X$2+1/($X$2*I$8*(H$1017+1+K1147/J1147           )))/(1+($X$2*K1147*I$8)^2))),           V_rtHz(J1147)/($X$2*I$8*(J1147*H$1017+J1147+K1147)),V_rtHz(K1147)*SQRT(Sum_Sq(J1147*I$8*$X$2*H$1017,1))/($X$2*I$8*(J1147*H$1017+J1147+K1147))))/SQRT(Sum_Sq(1/(1+$A1147)+$AC$2/$I$2-1/(1+(1+K1147/J1147)/H$1017),$X$2/$I$2)),IF(K1148&lt;0,"A",H1148))</f>
        <v>A</v>
      </c>
      <c r="J1147" s="13">
        <f t="shared" ref="J1147:J1210" si="340">IF(K1147&gt;0,($X$2^2*$AF$2*I$8*K1147)^-1,-1)</f>
        <v>-1</v>
      </c>
      <c r="K1147" s="12">
        <f t="shared" si="331"/>
        <v>-2</v>
      </c>
      <c r="M1147" s="13" t="str">
        <f>IF(P1147&gt;0,SQRT(Sum_Sq($AI$2,V_rtHz($AH$2)/(1+1/$A1147),V_rtHz($AH$2*$A1147)/(1+$A1147),$AN$2*$AH$2/(1+1/$A1147),$AM$2*SQRT(Sum_Sq(P1147,1/($X$2*N$8*(1+M$1017+P1147/O1147))))/SQRT(Sum_Sq($X$2*P1147*N$8,1)),                   $AQ$2*SQRT(Sum_Sq($AH$2/(1+1/$A1147)+P1147*( 1/(M$1017+1+P1147/O1147)-1)/(1+($X$2*P1147*N$8)^2), (P1147^2*N$8*$X$2+1/($X$2*N$8*(M$1017+1+P1147/O1147           )))/(1+($X$2*P1147*N$8)^2))),           V_rtHz(O1147)/($X$2*N$8*(O1147*M$1017+O1147+P1147)),V_rtHz(P1147)*SQRT(Sum_Sq(O1147*N$8*$X$2*M$1017,1))/($X$2*N$8*(O1147*M$1017+O1147+P1147))))/SQRT(Sum_Sq(1/(1+$A1147)+$AC$2/$I$2-1/(1+(1+P1147/O1147)/M$1017),$X$2/$I$2)),IF(P1148&lt;0,"A",M1148))</f>
        <v>A</v>
      </c>
      <c r="O1147" s="13">
        <f t="shared" ref="O1147:O1210" si="341">IF(P1147&gt;0,($X$2^2*$AF$2*N$8*P1147)^-1,-1)</f>
        <v>-1</v>
      </c>
      <c r="P1147" s="12">
        <f t="shared" si="332"/>
        <v>-2</v>
      </c>
      <c r="R1147" s="13" t="str">
        <f>IF(U1147&gt;0,SQRT(Sum_Sq($AI$2,V_rtHz($AH$2)/(1+1/$A1147),V_rtHz($AH$2*$A1147)/(1+$A1147),$AN$2*$AH$2/(1+1/$A1147),$AM$2*SQRT(Sum_Sq(U1147,1/($X$2*S$8*(1+R$1017+U1147/T1147))))/SQRT(Sum_Sq($X$2*U1147*S$8,1)),                   $AQ$2*SQRT(Sum_Sq($AH$2/(1+1/$A1147)+U1147*( 1/(R$1017+1+U1147/T1147)-1)/(1+($X$2*U1147*S$8)^2), (U1147^2*S$8*$X$2+1/($X$2*S$8*(R$1017+1+U1147/T1147           )))/(1+($X$2*U1147*S$8)^2))),           V_rtHz(T1147)/($X$2*S$8*(T1147*R$1017+T1147+U1147)),V_rtHz(U1147)*SQRT(Sum_Sq(T1147*S$8*$X$2*R$1017,1))/($X$2*S$8*(T1147*R$1017+T1147+U1147))))/SQRT(Sum_Sq(1/(1+$A1147)+$AC$2/$I$2-1/(1+(1+U1147/T1147)/R$1017),$X$2/$I$2)),IF(U1148&lt;0,"A",R1148))</f>
        <v>A</v>
      </c>
      <c r="T1147" s="13">
        <f t="shared" ref="T1147:T1210" si="342">IF(U1147&gt;0,($X$2^2*$AF$2*S$8*U1147)^-1,-1)</f>
        <v>-1</v>
      </c>
      <c r="U1147" s="12">
        <f t="shared" si="333"/>
        <v>-2</v>
      </c>
      <c r="X1147" s="13" t="str">
        <f>IF(AA1147&gt;0,SQRT(Sum_Sq($AI$2,V_rtHz($AH$2)/(1+1/$A1147),V_rtHz($AH$2*$A1147)/(1+$A1147),$AN$2*$AH$2/(1+1/$A1147),$AM$2*SQRT(Sum_Sq(AA1147,1/($X$2*Y$8*(1+X$1017+AA1147/Z1147))))/SQRT(Sum_Sq($X$2*AA1147*Y$8,1)),                   $AQ$2*SQRT(Sum_Sq($AH$2/(1+1/$A1147)+AA1147*( 1/(X$1017+1+AA1147/Z1147)-1)/(1+($X$2*AA1147*Y$8)^2), (AA1147^2*Y$8*$X$2+1/($X$2*Y$8*(X$1017+1+AA1147/Z1147           )))/(1+($X$2*AA1147*Y$8)^2))),           V_rtHz(Z1147)/($X$2*Y$8*(Z1147*X$1017+Z1147+AA1147)),V_rtHz(AA1147)*SQRT(Sum_Sq(Z1147*Y$8*$X$2*X$1017,1))/($X$2*Y$8*(Z1147*X$1017+Z1147+AA1147))))/SQRT(Sum_Sq(1/(1+$A1147)+$AC$2/$I$2-1/(1+(1+AA1147/Z1147)/X$1017),$X$2/$I$2)),IF(AA1148&lt;0,"A",X1148))</f>
        <v>A</v>
      </c>
      <c r="Z1147" s="13">
        <f t="shared" ref="Z1147:Z1210" si="343">IF(AA1147&gt;0,($X$2^2*$AF$2*Y$8*AA1147)^-1,-1)</f>
        <v>-1</v>
      </c>
      <c r="AA1147" s="12">
        <f t="shared" si="334"/>
        <v>-2</v>
      </c>
      <c r="AC1147" s="13">
        <f>IF(AF1147&gt;0,SQRT(Sum_Sq($AI$2,V_rtHz($AH$2)/(1+1/$A1147),V_rtHz($AH$2*$A1147)/(1+$A1147),$AN$2*$AH$2/(1+1/$A1147),$AM$2*SQRT(Sum_Sq(AF1147,1/($X$2*AD$8*(1+AC$1017+AF1147/AE1147))))/SQRT(Sum_Sq($X$2*AF1147*AD$8,1)),                   $AQ$2*SQRT(Sum_Sq($AH$2/(1+1/$A1147)+AF1147*( 1/(AC$1017+1+AF1147/AE1147)-1)/(1+($X$2*AF1147*AD$8)^2), (AF1147^2*AD$8*$X$2+1/($X$2*AD$8*(AC$1017+1+AF1147/AE1147           )))/(1+($X$2*AF1147*AD$8)^2))),           V_rtHz(AE1147)/($X$2*AD$8*(AE1147*AC$1017+AE1147+AF1147)),V_rtHz(AF1147)*SQRT(Sum_Sq(AE1147*AD$8*$X$2*AC$1017,1))/($X$2*AD$8*(AE1147*AC$1017+AE1147+AF1147))))/SQRT(Sum_Sq(1/(1+$A1147)+$AC$2/$I$2-1/(1+(1+AF1147/AE1147)/AC$1017),$X$2/$I$2)),IF(AF1148&lt;0,"A",AC1148))</f>
        <v>6.8738738602785612E-6</v>
      </c>
      <c r="AE1147" s="13">
        <f t="shared" ref="AE1147:AE1210" si="344">IF(AF1147&gt;0,($X$2^2*$AF$2*AD$8*AF1147)^-1,-1)</f>
        <v>19343.142460676143</v>
      </c>
      <c r="AF1147" s="12">
        <f t="shared" si="335"/>
        <v>160875.66328029006</v>
      </c>
      <c r="AG1147" s="13"/>
      <c r="AH1147" s="13">
        <f>IF(AK1147&gt;0,SQRT(Sum_Sq($AI$2,V_rtHz($AH$2)/(1+1/$A1147),V_rtHz($AH$2*$A1147)/(1+$A1147),$AN$2*$AH$2/(1+1/$A1147),$AM$2*SQRT(Sum_Sq(AK1147,1/($X$2*AI$8*(1+AH$1017+AK1147/AJ1147))))/SQRT(Sum_Sq($X$2*AK1147*AI$8,1)),                   $AQ$2*SQRT(Sum_Sq($AH$2/(1+1/$A1147)+AK1147*( 1/(AH$1017+1+AK1147/AJ1147)-1)/(1+($X$2*AK1147*AI$8)^2), (AK1147^2*AI$8*$X$2+1/($X$2*AI$8*(AH$1017+1+AK1147/AJ1147           )))/(1+($X$2*AK1147*AI$8)^2))),           V_rtHz(AJ1147)/($X$2*AI$8*(AJ1147*AH$1017+AJ1147+AK1147)),V_rtHz(AK1147)*SQRT(Sum_Sq(AJ1147*AI$8*$X$2*AH$1017,1))/($X$2*AI$8*(AJ1147*AH$1017+AJ1147+AK1147))))/SQRT(Sum_Sq(1/(1+$A1147)+$AC$2/$I$2-1/(1+(1+AK1147/AJ1147)/AH$1017),$X$2/$I$2)),IF(AK1148&lt;0,"A",AH1148))</f>
        <v>1.1588800936297511E-5</v>
      </c>
      <c r="AI1147" s="13"/>
      <c r="AJ1147" s="13">
        <f t="shared" ref="AJ1147:AJ1210" si="345">IF(AK1147&gt;0,($X$2^2*$AF$2*AI$8*AK1147)^-1,-1)</f>
        <v>17836.6842954069</v>
      </c>
      <c r="AK1147" s="12">
        <f t="shared" si="336"/>
        <v>551700.3447847371</v>
      </c>
      <c r="AM1147" s="13">
        <f>IF(AP1147&gt;0,SQRT(Sum_Sq($AI$2,V_rtHz($AH$2)/(1+1/$A1147),V_rtHz($AH$2*$A1147)/(1+$A1147),$AN$2*$AH$2/(1+1/$A1147),$AM$2*SQRT(Sum_Sq(AP1147,1/($X$2*AN$8*(1+AM$1017+AP1147/AO1147))))/SQRT(Sum_Sq($X$2*AP1147*AN$8,1)),                   $AQ$2*SQRT(Sum_Sq($AH$2/(1+1/$A1147)+AP1147*( 1/(AM$1017+1+AP1147/AO1147)-1)/(1+($X$2*AP1147*AN$8)^2), (AP1147^2*AN$8*$X$2+1/($X$2*AN$8*(AM$1017+1+AP1147/AO1147           )))/(1+($X$2*AP1147*AN$8)^2))),           V_rtHz(AO1147)/($X$2*AN$8*(AO1147*AM$1017+AO1147+AP1147)),V_rtHz(AP1147)*SQRT(Sum_Sq(AO1147*AN$8*$X$2*AM$1017,1))/($X$2*AN$8*(AO1147*AM$1017+AO1147+AP1147))))/SQRT(Sum_Sq(1/(1+$A1147)+$AC$2/$I$2-1/(1+(1+AP1147/AO1147)/AM$1017),$X$2/$I$2)),IF(AP1148&lt;0,"A",AM1148))</f>
        <v>2.0309370094743448E-5</v>
      </c>
      <c r="AO1147" s="13">
        <f t="shared" ref="AO1147:AO1210" si="346">IF(AP1147&gt;0,($X$2^2*$AF$2*AN$8*AP1147)^-1,-1)</f>
        <v>17450.018106449115</v>
      </c>
      <c r="AP1147" s="12">
        <f t="shared" si="337"/>
        <v>1783288.0483581582</v>
      </c>
      <c r="AR1147" s="13">
        <f t="shared" ref="AR1147:AR1210" si="347">1/(2*PI()*SQRT(C$1017*$AD$2^2*E1147*F1147))</f>
        <v>69887291.180198371</v>
      </c>
      <c r="AS1147" s="13">
        <f t="shared" ref="AS1147:AS1210" si="348">$X$2/((1/E1147+1/F1147)/(C$1017*$AD$2)-$A1147/(F1147*$AD$2))</f>
        <v>-1.3198609771394188E-5</v>
      </c>
      <c r="AV1147" s="13"/>
      <c r="AW1147" s="13">
        <f t="shared" ref="AW1147:AW1210" si="349">1/(2*PI()*SQRT(H$1017*$AD$2^2*J1147*K1147))</f>
        <v>39300511.936236553</v>
      </c>
      <c r="AX1147" s="13">
        <f t="shared" ref="AX1147:AX1210" si="350">$X$2/((1/J1147+1/K1147)/(H$1017*$AD$2)-$A1147/(K1147*$AD$2))</f>
        <v>-4.1744956944040961E-5</v>
      </c>
      <c r="AZ1147" s="13"/>
      <c r="BA1147" s="13"/>
      <c r="BB1147" s="13">
        <f t="shared" ref="BB1147:BB1210" si="351">1/(2*PI()*SQRT(M$1017*$AD$2^2*O1147*P1147))</f>
        <v>22100301.962882396</v>
      </c>
      <c r="BC1147" s="13">
        <f t="shared" ref="BC1147:BC1210" si="352">$X$2/((1/O1147+1/P1147)/(M$1017*$AD$2)-$A1147/(P1147*$AD$2))</f>
        <v>-1.3208207895536625E-4</v>
      </c>
      <c r="BD1147" s="13"/>
      <c r="BE1147" s="13"/>
      <c r="BG1147" s="13">
        <f t="shared" ref="BG1147:BG1210" si="353">1/(2*PI()*SQRT(R$1017*$AD$2^2*T1147*U1147))</f>
        <v>12427913.092914158</v>
      </c>
      <c r="BH1147" s="13">
        <f t="shared" ref="BH1147:BH1210" si="354">$X$2/((1/T1147+1/U1147)/(R$1017*$AD$2)-$A1147/(U1147*$AD$2))</f>
        <v>-4.1841122960719468E-4</v>
      </c>
      <c r="BI1147" s="13"/>
      <c r="BL1147" s="13">
        <f t="shared" ref="BL1147:BL1210" si="355">1/(2*PI()*SQRT(X$1017*$AD$2^2*Z1147*AA1147))</f>
        <v>6988729.1180198397</v>
      </c>
      <c r="BM1147" s="13">
        <f t="shared" ref="BM1147:BM1210" si="356">$X$2/((1/Z1147+1/AA1147)/(X$1017*$AD$2)-$A1147/(AA1147*$AD$2))</f>
        <v>-1.3304962541973088E-3</v>
      </c>
      <c r="BP1147" s="13"/>
      <c r="BQ1147" s="13">
        <f t="shared" ref="BQ1147:BQ1210" si="357">1/(2*PI()*SQRT(AC$1017*$AD$2^2*AE1147*AF1147))</f>
        <v>99.633300000000006</v>
      </c>
      <c r="BR1147" s="13">
        <f t="shared" ref="BR1147:BR1210" si="358">$X$2/((1/AE1147+1/AF1147)/(AC$1017*$AD$2)-$A1147/(AF1147*$AD$2))</f>
        <v>108.99</v>
      </c>
      <c r="BT1147" s="13"/>
      <c r="BU1147" s="13"/>
      <c r="BV1147" s="13">
        <f t="shared" ref="BV1147:BV1210" si="359">1/(2*PI()*SQRT(AH$1017*$AD$2^2*AJ1147*AK1147))</f>
        <v>31.50681587988543</v>
      </c>
      <c r="BW1147" s="13">
        <f t="shared" ref="BW1147:BW1210" si="360">$X$2/((1/AJ1147+1/AK1147)/(AH$1017*$AD$2)-$A1147/(AK1147*$AD$2))</f>
        <v>344.65664218175152</v>
      </c>
      <c r="CA1147" s="13">
        <f t="shared" ref="CA1147:CA1210" si="361">1/(2*PI()*SQRT(AM$1017*$AD$2^2*AO1147*AP1147))</f>
        <v>9.9633299999999991</v>
      </c>
      <c r="CB1147" s="13">
        <f t="shared" ref="CB1147:CB1210" si="362">$X$2/((1/AO1147+1/AP1147)/(AM$1017*$AD$2)-$A1147/(AP1147*$AD$2))</f>
        <v>1089.9000000000001</v>
      </c>
    </row>
    <row r="1148" spans="1:80" x14ac:dyDescent="0.3">
      <c r="A1148" s="13">
        <f t="shared" si="338"/>
        <v>6.3679552090791593E-5</v>
      </c>
      <c r="C1148" s="13" t="str">
        <f>IF(F1148&gt;0,SQRT(Sum_Sq($AI$2,V_rtHz($AH$2)/(1+1/$A1148),V_rtHz($AH$2*$A1148)/(1+$A1148),$AN$2*$AH$2/(1+1/$A1148),$AM$2*SQRT(Sum_Sq(F1148,1/($X$2*D$8*(1+C$1017+F1148/E1148))))/SQRT(Sum_Sq($X$2*F1148*D$8,1)),                   $AQ$2*SQRT(Sum_Sq($AH$2/(1+1/$A1148)+F1148*( 1/(C$1017+1+F1148/E1148)-1)/(1+($X$2*F1148*D$8)^2), (F1148^2*D$8*$X$2+1/($X$2*D$8*(C$1017+1+F1148/E1148           )))/(1+($X$2*F1148*D$8)^2))),           V_rtHz(E1148)/($X$2*D$8*(E1148*C$1017+E1148+F1148)),V_rtHz(F1148)*SQRT(Sum_Sq(E1148*D$8*$X$2*C$1017,1))/($X$2*D$8*(E1148*C$1017+E1148+F1148))))/SQRT(Sum_Sq(1/(1+$A1148)+$AC$2/$I$2-1/(1+(1+F1148/E1148)/C$1017),$X$2/$I$2)),IF(F1149&lt;0,"A",C1149))</f>
        <v>A</v>
      </c>
      <c r="E1148" s="13">
        <f t="shared" si="339"/>
        <v>-1</v>
      </c>
      <c r="F1148" s="12">
        <f t="shared" ref="F1148:F1211" si="363">IF($A1148+(2*$R$2)^-2-1/C$1017&gt;0,       IF( (1+$AC$2*    (1+$A1148)*((1+$A1148)*2*$R$2^2/(1+SQRT(4*$A1148*$R$2^2+1 -4*$R$2^2/C$1017))+1)/$I$2    )^2 + ($X$2* (1+$A1148)*((1+$A1148)*2*$R$2^2/(1+SQRT(4*$A1148*$R$2^2+1 -4*$R$2^2/C$1017))+1)/$I$2   )^2 &lt;$AT$12,                  (1/(2*$R$2)+SQRT($A1148+(2*$R$2)^-2-1/C$1017))/($X$2*D$8), -1),                        IF(F1147&gt;0,F1147,-2))</f>
        <v>-2</v>
      </c>
      <c r="H1148" s="13" t="str">
        <f>IF(K1148&gt;0,SQRT(Sum_Sq($AI$2,V_rtHz($AH$2)/(1+1/$A1148),V_rtHz($AH$2*$A1148)/(1+$A1148),$AN$2*$AH$2/(1+1/$A1148),$AM$2*SQRT(Sum_Sq(K1148,1/($X$2*I$8*(1+H$1017+K1148/J1148))))/SQRT(Sum_Sq($X$2*K1148*I$8,1)),                   $AQ$2*SQRT(Sum_Sq($AH$2/(1+1/$A1148)+K1148*( 1/(H$1017+1+K1148/J1148)-1)/(1+($X$2*K1148*I$8)^2), (K1148^2*I$8*$X$2+1/($X$2*I$8*(H$1017+1+K1148/J1148           )))/(1+($X$2*K1148*I$8)^2))),           V_rtHz(J1148)/($X$2*I$8*(J1148*H$1017+J1148+K1148)),V_rtHz(K1148)*SQRT(Sum_Sq(J1148*I$8*$X$2*H$1017,1))/($X$2*I$8*(J1148*H$1017+J1148+K1148))))/SQRT(Sum_Sq(1/(1+$A1148)+$AC$2/$I$2-1/(1+(1+K1148/J1148)/H$1017),$X$2/$I$2)),IF(K1149&lt;0,"A",H1149))</f>
        <v>A</v>
      </c>
      <c r="J1148" s="13">
        <f t="shared" si="340"/>
        <v>-1</v>
      </c>
      <c r="K1148" s="12">
        <f t="shared" ref="K1148:K1211" si="364">IF($A1148+(2*$R$2)^-2-1/H$1017&gt;0,       IF( (1+$AC$2*    (1+$A1148)*((1+$A1148)*2*$R$2^2/(1+SQRT(4*$A1148*$R$2^2+1 -4*$R$2^2/H$1017))+1)/$I$2    )^2 + ($X$2* (1+$A1148)*((1+$A1148)*2*$R$2^2/(1+SQRT(4*$A1148*$R$2^2+1 -4*$R$2^2/H$1017))+1)/$I$2   )^2 &lt;$AT$12,                  (1/(2*$R$2)+SQRT($A1148+(2*$R$2)^-2-1/H$1017))/($X$2*I$8), -1),                        IF(K1147&gt;0,K1147,-2))</f>
        <v>-2</v>
      </c>
      <c r="M1148" s="13" t="str">
        <f>IF(P1148&gt;0,SQRT(Sum_Sq($AI$2,V_rtHz($AH$2)/(1+1/$A1148),V_rtHz($AH$2*$A1148)/(1+$A1148),$AN$2*$AH$2/(1+1/$A1148),$AM$2*SQRT(Sum_Sq(P1148,1/($X$2*N$8*(1+M$1017+P1148/O1148))))/SQRT(Sum_Sq($X$2*P1148*N$8,1)),                   $AQ$2*SQRT(Sum_Sq($AH$2/(1+1/$A1148)+P1148*( 1/(M$1017+1+P1148/O1148)-1)/(1+($X$2*P1148*N$8)^2), (P1148^2*N$8*$X$2+1/($X$2*N$8*(M$1017+1+P1148/O1148           )))/(1+($X$2*P1148*N$8)^2))),           V_rtHz(O1148)/($X$2*N$8*(O1148*M$1017+O1148+P1148)),V_rtHz(P1148)*SQRT(Sum_Sq(O1148*N$8*$X$2*M$1017,1))/($X$2*N$8*(O1148*M$1017+O1148+P1148))))/SQRT(Sum_Sq(1/(1+$A1148)+$AC$2/$I$2-1/(1+(1+P1148/O1148)/M$1017),$X$2/$I$2)),IF(P1149&lt;0,"A",M1149))</f>
        <v>A</v>
      </c>
      <c r="O1148" s="13">
        <f t="shared" si="341"/>
        <v>-1</v>
      </c>
      <c r="P1148" s="12">
        <f t="shared" ref="P1148:P1211" si="365">IF($A1148+(2*$R$2)^-2-1/M$1017&gt;0,       IF( (1+$AC$2*    (1+$A1148)*((1+$A1148)*2*$R$2^2/(1+SQRT(4*$A1148*$R$2^2+1 -4*$R$2^2/M$1017))+1)/$I$2    )^2 + ($X$2* (1+$A1148)*((1+$A1148)*2*$R$2^2/(1+SQRT(4*$A1148*$R$2^2+1 -4*$R$2^2/M$1017))+1)/$I$2   )^2 &lt;$AT$12,                  (1/(2*$R$2)+SQRT($A1148+(2*$R$2)^-2-1/M$1017))/($X$2*N$8), -1),                        IF(P1147&gt;0,P1147,-2))</f>
        <v>-2</v>
      </c>
      <c r="R1148" s="13" t="str">
        <f>IF(U1148&gt;0,SQRT(Sum_Sq($AI$2,V_rtHz($AH$2)/(1+1/$A1148),V_rtHz($AH$2*$A1148)/(1+$A1148),$AN$2*$AH$2/(1+1/$A1148),$AM$2*SQRT(Sum_Sq(U1148,1/($X$2*S$8*(1+R$1017+U1148/T1148))))/SQRT(Sum_Sq($X$2*U1148*S$8,1)),                   $AQ$2*SQRT(Sum_Sq($AH$2/(1+1/$A1148)+U1148*( 1/(R$1017+1+U1148/T1148)-1)/(1+($X$2*U1148*S$8)^2), (U1148^2*S$8*$X$2+1/($X$2*S$8*(R$1017+1+U1148/T1148           )))/(1+($X$2*U1148*S$8)^2))),           V_rtHz(T1148)/($X$2*S$8*(T1148*R$1017+T1148+U1148)),V_rtHz(U1148)*SQRT(Sum_Sq(T1148*S$8*$X$2*R$1017,1))/($X$2*S$8*(T1148*R$1017+T1148+U1148))))/SQRT(Sum_Sq(1/(1+$A1148)+$AC$2/$I$2-1/(1+(1+U1148/T1148)/R$1017),$X$2/$I$2)),IF(U1149&lt;0,"A",R1149))</f>
        <v>A</v>
      </c>
      <c r="T1148" s="13">
        <f t="shared" si="342"/>
        <v>-1</v>
      </c>
      <c r="U1148" s="12">
        <f t="shared" ref="U1148:U1211" si="366">IF($A1148+(2*$R$2)^-2-1/R$1017&gt;0,       IF( (1+$AC$2*    (1+$A1148)*((1+$A1148)*2*$R$2^2/(1+SQRT(4*$A1148*$R$2^2+1 -4*$R$2^2/R$1017))+1)/$I$2    )^2 + ($X$2* (1+$A1148)*((1+$A1148)*2*$R$2^2/(1+SQRT(4*$A1148*$R$2^2+1 -4*$R$2^2/R$1017))+1)/$I$2   )^2 &lt;$AT$12,                  (1/(2*$R$2)+SQRT($A1148+(2*$R$2)^-2-1/R$1017))/($X$2*S$8), -1),                        IF(U1147&gt;0,U1147,-2))</f>
        <v>-2</v>
      </c>
      <c r="X1148" s="13" t="str">
        <f>IF(AA1148&gt;0,SQRT(Sum_Sq($AI$2,V_rtHz($AH$2)/(1+1/$A1148),V_rtHz($AH$2*$A1148)/(1+$A1148),$AN$2*$AH$2/(1+1/$A1148),$AM$2*SQRT(Sum_Sq(AA1148,1/($X$2*Y$8*(1+X$1017+AA1148/Z1148))))/SQRT(Sum_Sq($X$2*AA1148*Y$8,1)),                   $AQ$2*SQRT(Sum_Sq($AH$2/(1+1/$A1148)+AA1148*( 1/(X$1017+1+AA1148/Z1148)-1)/(1+($X$2*AA1148*Y$8)^2), (AA1148^2*Y$8*$X$2+1/($X$2*Y$8*(X$1017+1+AA1148/Z1148           )))/(1+($X$2*AA1148*Y$8)^2))),           V_rtHz(Z1148)/($X$2*Y$8*(Z1148*X$1017+Z1148+AA1148)),V_rtHz(AA1148)*SQRT(Sum_Sq(Z1148*Y$8*$X$2*X$1017,1))/($X$2*Y$8*(Z1148*X$1017+Z1148+AA1148))))/SQRT(Sum_Sq(1/(1+$A1148)+$AC$2/$I$2-1/(1+(1+AA1148/Z1148)/X$1017),$X$2/$I$2)),IF(AA1149&lt;0,"A",X1149))</f>
        <v>A</v>
      </c>
      <c r="Z1148" s="13">
        <f t="shared" si="343"/>
        <v>-1</v>
      </c>
      <c r="AA1148" s="12">
        <f t="shared" ref="AA1148:AA1211" si="367">IF($A1148+(2*$R$2)^-2-1/X$1017&gt;0,       IF( (1+$AC$2*    (1+$A1148)*((1+$A1148)*2*$R$2^2/(1+SQRT(4*$A1148*$R$2^2+1 -4*$R$2^2/X$1017))+1)/$I$2    )^2 + ($X$2* (1+$A1148)*((1+$A1148)*2*$R$2^2/(1+SQRT(4*$A1148*$R$2^2+1 -4*$R$2^2/X$1017))+1)/$I$2   )^2 &lt;$AT$12,                  (1/(2*$R$2)+SQRT($A1148+(2*$R$2)^-2-1/X$1017))/($X$2*Y$8), -1),                        IF(AA1147&gt;0,AA1147,-2))</f>
        <v>-2</v>
      </c>
      <c r="AC1148" s="13">
        <f>IF(AF1148&gt;0,SQRT(Sum_Sq($AI$2,V_rtHz($AH$2)/(1+1/$A1148),V_rtHz($AH$2*$A1148)/(1+$A1148),$AN$2*$AH$2/(1+1/$A1148),$AM$2*SQRT(Sum_Sq(AF1148,1/($X$2*AD$8*(1+AC$1017+AF1148/AE1148))))/SQRT(Sum_Sq($X$2*AF1148*AD$8,1)),                   $AQ$2*SQRT(Sum_Sq($AH$2/(1+1/$A1148)+AF1148*( 1/(AC$1017+1+AF1148/AE1148)-1)/(1+($X$2*AF1148*AD$8)^2), (AF1148^2*AD$8*$X$2+1/($X$2*AD$8*(AC$1017+1+AF1148/AE1148           )))/(1+($X$2*AF1148*AD$8)^2))),           V_rtHz(AE1148)/($X$2*AD$8*(AE1148*AC$1017+AE1148+AF1148)),V_rtHz(AF1148)*SQRT(Sum_Sq(AE1148*AD$8*$X$2*AC$1017,1))/($X$2*AD$8*(AE1148*AC$1017+AE1148+AF1148))))/SQRT(Sum_Sq(1/(1+$A1148)+$AC$2/$I$2-1/(1+(1+AF1148/AE1148)/AC$1017),$X$2/$I$2)),IF(AF1149&lt;0,"A",AC1149))</f>
        <v>6.8733763430265744E-6</v>
      </c>
      <c r="AE1148" s="13">
        <f t="shared" si="344"/>
        <v>19340.355704935144</v>
      </c>
      <c r="AF1148" s="12">
        <f t="shared" ref="AF1148:AF1211" si="368">IF($A1148+(2*$R$2)^-2-1/AC$1017&gt;0,       IF( (1+$AC$2*    (1+$A1148)*((1+$A1148)*2*$R$2^2/(1+SQRT(4*$A1148*$R$2^2+1 -4*$R$2^2/AC$1017))+1)/$I$2    )^2 + ($X$2* (1+$A1148)*((1+$A1148)*2*$R$2^2/(1+SQRT(4*$A1148*$R$2^2+1 -4*$R$2^2/AC$1017))+1)/$I$2   )^2 &lt;$AT$12,                  (1/(2*$R$2)+SQRT($A1148+(2*$R$2)^-2-1/AC$1017))/($X$2*AD$8), -1),                        IF(AF1147&gt;0,AF1147,-2))</f>
        <v>160898.84388694863</v>
      </c>
      <c r="AG1148" s="13"/>
      <c r="AH1148" s="13">
        <f>IF(AK1148&gt;0,SQRT(Sum_Sq($AI$2,V_rtHz($AH$2)/(1+1/$A1148),V_rtHz($AH$2*$A1148)/(1+$A1148),$AN$2*$AH$2/(1+1/$A1148),$AM$2*SQRT(Sum_Sq(AK1148,1/($X$2*AI$8*(1+AH$1017+AK1148/AJ1148))))/SQRT(Sum_Sq($X$2*AK1148*AI$8,1)),                   $AQ$2*SQRT(Sum_Sq($AH$2/(1+1/$A1148)+AK1148*( 1/(AH$1017+1+AK1148/AJ1148)-1)/(1+($X$2*AK1148*AI$8)^2), (AK1148^2*AI$8*$X$2+1/($X$2*AI$8*(AH$1017+1+AK1148/AJ1148           )))/(1+($X$2*AK1148*AI$8)^2))),           V_rtHz(AJ1148)/($X$2*AI$8*(AJ1148*AH$1017+AJ1148+AK1148)),V_rtHz(AK1148)*SQRT(Sum_Sq(AJ1148*AI$8*$X$2*AH$1017,1))/($X$2*AI$8*(AJ1148*AH$1017+AJ1148+AK1148))))/SQRT(Sum_Sq(1/(1+$A1148)+$AC$2/$I$2-1/(1+(1+AK1148/AJ1148)/AH$1017),$X$2/$I$2)),IF(AK1149&lt;0,"A",AH1149))</f>
        <v>1.1588170892425565E-5</v>
      </c>
      <c r="AI1148" s="13"/>
      <c r="AJ1148" s="13">
        <f t="shared" si="345"/>
        <v>17834.692907097269</v>
      </c>
      <c r="AK1148" s="12">
        <f t="shared" ref="AK1148:AK1211" si="369">IF($A1148+(2*$R$2)^-2-1/AH$1017&gt;0,       IF( (1+$AC$2*    (1+$A1148)*((1+$A1148)*2*$R$2^2/(1+SQRT(4*$A1148*$R$2^2+1 -4*$R$2^2/AH$1017))+1)/$I$2    )^2 + ($X$2* (1+$A1148)*((1+$A1148)*2*$R$2^2/(1+SQRT(4*$A1148*$R$2^2+1 -4*$R$2^2/AH$1017))+1)/$I$2   )^2 &lt;$AT$12,                  (1/(2*$R$2)+SQRT($A1148+(2*$R$2)^-2-1/AH$1017))/($X$2*AI$8), -1),                        IF(AK1147&gt;0,AK1147,-2))</f>
        <v>551761.94660893141</v>
      </c>
      <c r="AM1148" s="13">
        <f>IF(AP1148&gt;0,SQRT(Sum_Sq($AI$2,V_rtHz($AH$2)/(1+1/$A1148),V_rtHz($AH$2*$A1148)/(1+$A1148),$AN$2*$AH$2/(1+1/$A1148),$AM$2*SQRT(Sum_Sq(AP1148,1/($X$2*AN$8*(1+AM$1017+AP1148/AO1148))))/SQRT(Sum_Sq($X$2*AP1148*AN$8,1)),                   $AQ$2*SQRT(Sum_Sq($AH$2/(1+1/$A1148)+AP1148*( 1/(AM$1017+1+AP1148/AO1148)-1)/(1+($X$2*AP1148*AN$8)^2), (AP1148^2*AN$8*$X$2+1/($X$2*AN$8*(AM$1017+1+AP1148/AO1148           )))/(1+($X$2*AP1148*AN$8)^2))),           V_rtHz(AO1148)/($X$2*AN$8*(AO1148*AM$1017+AO1148+AP1148)),V_rtHz(AP1148)*SQRT(Sum_Sq(AO1148*AN$8*$X$2*AM$1017,1))/($X$2*AN$8*(AO1148*AM$1017+AO1148+AP1148))))/SQRT(Sum_Sq(1/(1+$A1148)+$AC$2/$I$2-1/(1+(1+AP1148/AO1148)/AM$1017),$X$2/$I$2)),IF(AP1149&lt;0,"A",AM1149))</f>
        <v>2.03083466131756E-5</v>
      </c>
      <c r="AO1148" s="13">
        <f t="shared" si="346"/>
        <v>17448.194916839919</v>
      </c>
      <c r="AP1148" s="12">
        <f t="shared" ref="AP1148:AP1211" si="370">IF($A1148+(2*$R$2)^-2-1/AM$1017&gt;0,       IF( (1+$AC$2*    (1+$A1148)*((1+$A1148)*2*$R$2^2/(1+SQRT(4*$A1148*$R$2^2+1 -4*$R$2^2/AM$1017))+1)/$I$2    )^2 + ($X$2* (1+$A1148)*((1+$A1148)*2*$R$2^2/(1+SQRT(4*$A1148*$R$2^2+1 -4*$R$2^2/AM$1017))+1)/$I$2   )^2 &lt;$AT$12,                  (1/(2*$R$2)+SQRT($A1148+(2*$R$2)^-2-1/AM$1017))/($X$2*AN$8), -1),                        IF(AP1147&gt;0,AP1147,-2))</f>
        <v>1783474.3869596852</v>
      </c>
      <c r="AR1148" s="13">
        <f t="shared" si="347"/>
        <v>69887291.180198371</v>
      </c>
      <c r="AS1148" s="13">
        <f t="shared" si="348"/>
        <v>-1.319862459654182E-5</v>
      </c>
      <c r="AV1148" s="13"/>
      <c r="AW1148" s="13">
        <f t="shared" si="349"/>
        <v>39300511.936236553</v>
      </c>
      <c r="AX1148" s="13">
        <f t="shared" si="350"/>
        <v>-4.174510524765662E-5</v>
      </c>
      <c r="AZ1148" s="13"/>
      <c r="BA1148" s="13"/>
      <c r="BB1148" s="13">
        <f t="shared" si="351"/>
        <v>22100301.962882396</v>
      </c>
      <c r="BC1148" s="13">
        <f t="shared" si="352"/>
        <v>-1.3208356364212526E-4</v>
      </c>
      <c r="BD1148" s="13"/>
      <c r="BE1148" s="13"/>
      <c r="BG1148" s="13">
        <f t="shared" si="353"/>
        <v>12427913.092914158</v>
      </c>
      <c r="BH1148" s="13">
        <f t="shared" si="354"/>
        <v>-4.1842612885316372E-4</v>
      </c>
      <c r="BI1148" s="13"/>
      <c r="BL1148" s="13">
        <f t="shared" si="355"/>
        <v>6988729.1180198397</v>
      </c>
      <c r="BM1148" s="13">
        <f t="shared" si="356"/>
        <v>-1.3306469213743494E-3</v>
      </c>
      <c r="BP1148" s="13"/>
      <c r="BQ1148" s="13">
        <f t="shared" si="357"/>
        <v>99.633300000000006</v>
      </c>
      <c r="BR1148" s="13">
        <f t="shared" si="358"/>
        <v>108.98999999999998</v>
      </c>
      <c r="BT1148" s="13"/>
      <c r="BU1148" s="13"/>
      <c r="BV1148" s="13">
        <f t="shared" si="359"/>
        <v>31.50681587988543</v>
      </c>
      <c r="BW1148" s="13">
        <f t="shared" si="360"/>
        <v>344.65664218175152</v>
      </c>
      <c r="CA1148" s="13">
        <f t="shared" si="361"/>
        <v>9.9633299999999991</v>
      </c>
      <c r="CB1148" s="13">
        <f t="shared" si="362"/>
        <v>1089.9000000000003</v>
      </c>
    </row>
    <row r="1149" spans="1:80" x14ac:dyDescent="0.3">
      <c r="A1149" s="13">
        <f t="shared" si="338"/>
        <v>6.4565422903465545E-5</v>
      </c>
      <c r="C1149" s="13" t="str">
        <f>IF(F1149&gt;0,SQRT(Sum_Sq($AI$2,V_rtHz($AH$2)/(1+1/$A1149),V_rtHz($AH$2*$A1149)/(1+$A1149),$AN$2*$AH$2/(1+1/$A1149),$AM$2*SQRT(Sum_Sq(F1149,1/($X$2*D$8*(1+C$1017+F1149/E1149))))/SQRT(Sum_Sq($X$2*F1149*D$8,1)),                   $AQ$2*SQRT(Sum_Sq($AH$2/(1+1/$A1149)+F1149*( 1/(C$1017+1+F1149/E1149)-1)/(1+($X$2*F1149*D$8)^2), (F1149^2*D$8*$X$2+1/($X$2*D$8*(C$1017+1+F1149/E1149           )))/(1+($X$2*F1149*D$8)^2))),           V_rtHz(E1149)/($X$2*D$8*(E1149*C$1017+E1149+F1149)),V_rtHz(F1149)*SQRT(Sum_Sq(E1149*D$8*$X$2*C$1017,1))/($X$2*D$8*(E1149*C$1017+E1149+F1149))))/SQRT(Sum_Sq(1/(1+$A1149)+$AC$2/$I$2-1/(1+(1+F1149/E1149)/C$1017),$X$2/$I$2)),IF(F1150&lt;0,"A",C1150))</f>
        <v>A</v>
      </c>
      <c r="E1149" s="13">
        <f t="shared" si="339"/>
        <v>-1</v>
      </c>
      <c r="F1149" s="12">
        <f t="shared" si="363"/>
        <v>-2</v>
      </c>
      <c r="H1149" s="13" t="str">
        <f>IF(K1149&gt;0,SQRT(Sum_Sq($AI$2,V_rtHz($AH$2)/(1+1/$A1149),V_rtHz($AH$2*$A1149)/(1+$A1149),$AN$2*$AH$2/(1+1/$A1149),$AM$2*SQRT(Sum_Sq(K1149,1/($X$2*I$8*(1+H$1017+K1149/J1149))))/SQRT(Sum_Sq($X$2*K1149*I$8,1)),                   $AQ$2*SQRT(Sum_Sq($AH$2/(1+1/$A1149)+K1149*( 1/(H$1017+1+K1149/J1149)-1)/(1+($X$2*K1149*I$8)^2), (K1149^2*I$8*$X$2+1/($X$2*I$8*(H$1017+1+K1149/J1149           )))/(1+($X$2*K1149*I$8)^2))),           V_rtHz(J1149)/($X$2*I$8*(J1149*H$1017+J1149+K1149)),V_rtHz(K1149)*SQRT(Sum_Sq(J1149*I$8*$X$2*H$1017,1))/($X$2*I$8*(J1149*H$1017+J1149+K1149))))/SQRT(Sum_Sq(1/(1+$A1149)+$AC$2/$I$2-1/(1+(1+K1149/J1149)/H$1017),$X$2/$I$2)),IF(K1150&lt;0,"A",H1150))</f>
        <v>A</v>
      </c>
      <c r="J1149" s="13">
        <f t="shared" si="340"/>
        <v>-1</v>
      </c>
      <c r="K1149" s="12">
        <f t="shared" si="364"/>
        <v>-2</v>
      </c>
      <c r="M1149" s="13" t="str">
        <f>IF(P1149&gt;0,SQRT(Sum_Sq($AI$2,V_rtHz($AH$2)/(1+1/$A1149),V_rtHz($AH$2*$A1149)/(1+$A1149),$AN$2*$AH$2/(1+1/$A1149),$AM$2*SQRT(Sum_Sq(P1149,1/($X$2*N$8*(1+M$1017+P1149/O1149))))/SQRT(Sum_Sq($X$2*P1149*N$8,1)),                   $AQ$2*SQRT(Sum_Sq($AH$2/(1+1/$A1149)+P1149*( 1/(M$1017+1+P1149/O1149)-1)/(1+($X$2*P1149*N$8)^2), (P1149^2*N$8*$X$2+1/($X$2*N$8*(M$1017+1+P1149/O1149           )))/(1+($X$2*P1149*N$8)^2))),           V_rtHz(O1149)/($X$2*N$8*(O1149*M$1017+O1149+P1149)),V_rtHz(P1149)*SQRT(Sum_Sq(O1149*N$8*$X$2*M$1017,1))/($X$2*N$8*(O1149*M$1017+O1149+P1149))))/SQRT(Sum_Sq(1/(1+$A1149)+$AC$2/$I$2-1/(1+(1+P1149/O1149)/M$1017),$X$2/$I$2)),IF(P1150&lt;0,"A",M1150))</f>
        <v>A</v>
      </c>
      <c r="O1149" s="13">
        <f t="shared" si="341"/>
        <v>-1</v>
      </c>
      <c r="P1149" s="12">
        <f t="shared" si="365"/>
        <v>-2</v>
      </c>
      <c r="R1149" s="13" t="str">
        <f>IF(U1149&gt;0,SQRT(Sum_Sq($AI$2,V_rtHz($AH$2)/(1+1/$A1149),V_rtHz($AH$2*$A1149)/(1+$A1149),$AN$2*$AH$2/(1+1/$A1149),$AM$2*SQRT(Sum_Sq(U1149,1/($X$2*S$8*(1+R$1017+U1149/T1149))))/SQRT(Sum_Sq($X$2*U1149*S$8,1)),                   $AQ$2*SQRT(Sum_Sq($AH$2/(1+1/$A1149)+U1149*( 1/(R$1017+1+U1149/T1149)-1)/(1+($X$2*U1149*S$8)^2), (U1149^2*S$8*$X$2+1/($X$2*S$8*(R$1017+1+U1149/T1149           )))/(1+($X$2*U1149*S$8)^2))),           V_rtHz(T1149)/($X$2*S$8*(T1149*R$1017+T1149+U1149)),V_rtHz(U1149)*SQRT(Sum_Sq(T1149*S$8*$X$2*R$1017,1))/($X$2*S$8*(T1149*R$1017+T1149+U1149))))/SQRT(Sum_Sq(1/(1+$A1149)+$AC$2/$I$2-1/(1+(1+U1149/T1149)/R$1017),$X$2/$I$2)),IF(U1150&lt;0,"A",R1150))</f>
        <v>A</v>
      </c>
      <c r="T1149" s="13">
        <f t="shared" si="342"/>
        <v>-1</v>
      </c>
      <c r="U1149" s="12">
        <f t="shared" si="366"/>
        <v>-2</v>
      </c>
      <c r="X1149" s="13" t="str">
        <f>IF(AA1149&gt;0,SQRT(Sum_Sq($AI$2,V_rtHz($AH$2)/(1+1/$A1149),V_rtHz($AH$2*$A1149)/(1+$A1149),$AN$2*$AH$2/(1+1/$A1149),$AM$2*SQRT(Sum_Sq(AA1149,1/($X$2*Y$8*(1+X$1017+AA1149/Z1149))))/SQRT(Sum_Sq($X$2*AA1149*Y$8,1)),                   $AQ$2*SQRT(Sum_Sq($AH$2/(1+1/$A1149)+AA1149*( 1/(X$1017+1+AA1149/Z1149)-1)/(1+($X$2*AA1149*Y$8)^2), (AA1149^2*Y$8*$X$2+1/($X$2*Y$8*(X$1017+1+AA1149/Z1149           )))/(1+($X$2*AA1149*Y$8)^2))),           V_rtHz(Z1149)/($X$2*Y$8*(Z1149*X$1017+Z1149+AA1149)),V_rtHz(AA1149)*SQRT(Sum_Sq(Z1149*Y$8*$X$2*X$1017,1))/($X$2*Y$8*(Z1149*X$1017+Z1149+AA1149))))/SQRT(Sum_Sq(1/(1+$A1149)+$AC$2/$I$2-1/(1+(1+AA1149/Z1149)/X$1017),$X$2/$I$2)),IF(AA1150&lt;0,"A",X1150))</f>
        <v>A</v>
      </c>
      <c r="Z1149" s="13">
        <f t="shared" si="343"/>
        <v>-1</v>
      </c>
      <c r="AA1149" s="12">
        <f t="shared" si="367"/>
        <v>-2</v>
      </c>
      <c r="AC1149" s="13">
        <f>IF(AF1149&gt;0,SQRT(Sum_Sq($AI$2,V_rtHz($AH$2)/(1+1/$A1149),V_rtHz($AH$2*$A1149)/(1+$A1149),$AN$2*$AH$2/(1+1/$A1149),$AM$2*SQRT(Sum_Sq(AF1149,1/($X$2*AD$8*(1+AC$1017+AF1149/AE1149))))/SQRT(Sum_Sq($X$2*AF1149*AD$8,1)),                   $AQ$2*SQRT(Sum_Sq($AH$2/(1+1/$A1149)+AF1149*( 1/(AC$1017+1+AF1149/AE1149)-1)/(1+($X$2*AF1149*AD$8)^2), (AF1149^2*AD$8*$X$2+1/($X$2*AD$8*(AC$1017+1+AF1149/AE1149           )))/(1+($X$2*AF1149*AD$8)^2))),           V_rtHz(AE1149)/($X$2*AD$8*(AE1149*AC$1017+AE1149+AF1149)),V_rtHz(AF1149)*SQRT(Sum_Sq(AE1149*AD$8*$X$2*AC$1017,1))/($X$2*AD$8*(AE1149*AC$1017+AE1149+AF1149))))/SQRT(Sum_Sq(1/(1+$A1149)+$AC$2/$I$2-1/(1+(1+AF1149/AE1149)/AC$1017),$X$2/$I$2)),IF(AF1150&lt;0,"A",AC1150))</f>
        <v>6.8728721859254624E-6</v>
      </c>
      <c r="AE1149" s="13">
        <f t="shared" si="344"/>
        <v>19337.531922570648</v>
      </c>
      <c r="AF1149" s="12">
        <f t="shared" si="368"/>
        <v>160922.33930092677</v>
      </c>
      <c r="AG1149" s="13"/>
      <c r="AH1149" s="13">
        <f>IF(AK1149&gt;0,SQRT(Sum_Sq($AI$2,V_rtHz($AH$2)/(1+1/$A1149),V_rtHz($AH$2*$A1149)/(1+$A1149),$AN$2*$AH$2/(1+1/$A1149),$AM$2*SQRT(Sum_Sq(AK1149,1/($X$2*AI$8*(1+AH$1017+AK1149/AJ1149))))/SQRT(Sum_Sq($X$2*AK1149*AI$8,1)),                   $AQ$2*SQRT(Sum_Sq($AH$2/(1+1/$A1149)+AK1149*( 1/(AH$1017+1+AK1149/AJ1149)-1)/(1+($X$2*AK1149*AI$8)^2), (AK1149^2*AI$8*$X$2+1/($X$2*AI$8*(AH$1017+1+AK1149/AJ1149           )))/(1+($X$2*AK1149*AI$8)^2))),           V_rtHz(AJ1149)/($X$2*AI$8*(AJ1149*AH$1017+AJ1149+AK1149)),V_rtHz(AK1149)*SQRT(Sum_Sq(AJ1149*AI$8*$X$2*AH$1017,1))/($X$2*AI$8*(AJ1149*AH$1017+AJ1149+AK1149))))/SQRT(Sum_Sq(1/(1+$A1149)+$AC$2/$I$2-1/(1+(1+AK1149/AJ1149)/AH$1017),$X$2/$I$2)),IF(AK1150&lt;0,"A",AH1150))</f>
        <v>1.1587532343831564E-5</v>
      </c>
      <c r="AI1149" s="13"/>
      <c r="AJ1149" s="13">
        <f t="shared" si="345"/>
        <v>17832.674734810334</v>
      </c>
      <c r="AK1149" s="12">
        <f t="shared" si="369"/>
        <v>551824.39100867463</v>
      </c>
      <c r="AM1149" s="13">
        <f>IF(AP1149&gt;0,SQRT(Sum_Sq($AI$2,V_rtHz($AH$2)/(1+1/$A1149),V_rtHz($AH$2*$A1149)/(1+$A1149),$AN$2*$AH$2/(1+1/$A1149),$AM$2*SQRT(Sum_Sq(AP1149,1/($X$2*AN$8*(1+AM$1017+AP1149/AO1149))))/SQRT(Sum_Sq($X$2*AP1149*AN$8,1)),                   $AQ$2*SQRT(Sum_Sq($AH$2/(1+1/$A1149)+AP1149*( 1/(AM$1017+1+AP1149/AO1149)-1)/(1+($X$2*AP1149*AN$8)^2), (AP1149^2*AN$8*$X$2+1/($X$2*AN$8*(AM$1017+1+AP1149/AO1149           )))/(1+($X$2*AP1149*AN$8)^2))),           V_rtHz(AO1149)/($X$2*AN$8*(AO1149*AM$1017+AO1149+AP1149)),V_rtHz(AP1149)*SQRT(Sum_Sq(AO1149*AN$8*$X$2*AM$1017,1))/($X$2*AN$8*(AO1149*AM$1017+AO1149+AP1149))))/SQRT(Sum_Sq(1/(1+$A1149)+$AC$2/$I$2-1/(1+(1+AP1149/AO1149)/AM$1017),$X$2/$I$2)),IF(AP1150&lt;0,"A",AM1150))</f>
        <v>2.0307309283139976E-5</v>
      </c>
      <c r="AO1149" s="13">
        <f t="shared" si="346"/>
        <v>17446.347142667379</v>
      </c>
      <c r="AP1149" s="12">
        <f t="shared" si="370"/>
        <v>1783663.2779569041</v>
      </c>
      <c r="AR1149" s="13">
        <f t="shared" si="347"/>
        <v>69887291.180198371</v>
      </c>
      <c r="AS1149" s="13">
        <f t="shared" si="348"/>
        <v>-1.31986396279618E-5</v>
      </c>
      <c r="AV1149" s="13"/>
      <c r="AW1149" s="13">
        <f t="shared" si="349"/>
        <v>39300511.936236553</v>
      </c>
      <c r="AX1149" s="13">
        <f t="shared" si="350"/>
        <v>-4.1745255615456909E-5</v>
      </c>
      <c r="AZ1149" s="13"/>
      <c r="BA1149" s="13"/>
      <c r="BB1149" s="13">
        <f t="shared" si="351"/>
        <v>22100301.962882396</v>
      </c>
      <c r="BC1149" s="13">
        <f t="shared" si="352"/>
        <v>-1.3208506901701223E-4</v>
      </c>
      <c r="BD1149" s="13"/>
      <c r="BE1149" s="13"/>
      <c r="BG1149" s="13">
        <f t="shared" si="353"/>
        <v>12427913.092914158</v>
      </c>
      <c r="BH1149" s="13">
        <f t="shared" si="354"/>
        <v>-4.184412364516718E-4</v>
      </c>
      <c r="BI1149" s="13"/>
      <c r="BL1149" s="13">
        <f t="shared" si="355"/>
        <v>6988729.1180198397</v>
      </c>
      <c r="BM1149" s="13">
        <f t="shared" si="356"/>
        <v>-1.3307997193834735E-3</v>
      </c>
      <c r="BP1149" s="13"/>
      <c r="BQ1149" s="13">
        <f t="shared" si="357"/>
        <v>99.633299999999991</v>
      </c>
      <c r="BR1149" s="13">
        <f t="shared" si="358"/>
        <v>108.99000000000001</v>
      </c>
      <c r="BT1149" s="13"/>
      <c r="BU1149" s="13"/>
      <c r="BV1149" s="13">
        <f t="shared" si="359"/>
        <v>31.50681587988543</v>
      </c>
      <c r="BW1149" s="13">
        <f t="shared" si="360"/>
        <v>344.65664218175152</v>
      </c>
      <c r="CA1149" s="13">
        <f t="shared" si="361"/>
        <v>9.9633299999999991</v>
      </c>
      <c r="CB1149" s="13">
        <f t="shared" si="362"/>
        <v>1089.9000000000001</v>
      </c>
    </row>
    <row r="1150" spans="1:80" x14ac:dyDescent="0.3">
      <c r="A1150" s="13">
        <f t="shared" si="338"/>
        <v>6.5463617406727489E-5</v>
      </c>
      <c r="C1150" s="13" t="str">
        <f>IF(F1150&gt;0,SQRT(Sum_Sq($AI$2,V_rtHz($AH$2)/(1+1/$A1150),V_rtHz($AH$2*$A1150)/(1+$A1150),$AN$2*$AH$2/(1+1/$A1150),$AM$2*SQRT(Sum_Sq(F1150,1/($X$2*D$8*(1+C$1017+F1150/E1150))))/SQRT(Sum_Sq($X$2*F1150*D$8,1)),                   $AQ$2*SQRT(Sum_Sq($AH$2/(1+1/$A1150)+F1150*( 1/(C$1017+1+F1150/E1150)-1)/(1+($X$2*F1150*D$8)^2), (F1150^2*D$8*$X$2+1/($X$2*D$8*(C$1017+1+F1150/E1150           )))/(1+($X$2*F1150*D$8)^2))),           V_rtHz(E1150)/($X$2*D$8*(E1150*C$1017+E1150+F1150)),V_rtHz(F1150)*SQRT(Sum_Sq(E1150*D$8*$X$2*C$1017,1))/($X$2*D$8*(E1150*C$1017+E1150+F1150))))/SQRT(Sum_Sq(1/(1+$A1150)+$AC$2/$I$2-1/(1+(1+F1150/E1150)/C$1017),$X$2/$I$2)),IF(F1151&lt;0,"A",C1151))</f>
        <v>A</v>
      </c>
      <c r="E1150" s="13">
        <f t="shared" si="339"/>
        <v>-1</v>
      </c>
      <c r="F1150" s="12">
        <f t="shared" si="363"/>
        <v>-2</v>
      </c>
      <c r="H1150" s="13" t="str">
        <f>IF(K1150&gt;0,SQRT(Sum_Sq($AI$2,V_rtHz($AH$2)/(1+1/$A1150),V_rtHz($AH$2*$A1150)/(1+$A1150),$AN$2*$AH$2/(1+1/$A1150),$AM$2*SQRT(Sum_Sq(K1150,1/($X$2*I$8*(1+H$1017+K1150/J1150))))/SQRT(Sum_Sq($X$2*K1150*I$8,1)),                   $AQ$2*SQRT(Sum_Sq($AH$2/(1+1/$A1150)+K1150*( 1/(H$1017+1+K1150/J1150)-1)/(1+($X$2*K1150*I$8)^2), (K1150^2*I$8*$X$2+1/($X$2*I$8*(H$1017+1+K1150/J1150           )))/(1+($X$2*K1150*I$8)^2))),           V_rtHz(J1150)/($X$2*I$8*(J1150*H$1017+J1150+K1150)),V_rtHz(K1150)*SQRT(Sum_Sq(J1150*I$8*$X$2*H$1017,1))/($X$2*I$8*(J1150*H$1017+J1150+K1150))))/SQRT(Sum_Sq(1/(1+$A1150)+$AC$2/$I$2-1/(1+(1+K1150/J1150)/H$1017),$X$2/$I$2)),IF(K1151&lt;0,"A",H1151))</f>
        <v>A</v>
      </c>
      <c r="J1150" s="13">
        <f t="shared" si="340"/>
        <v>-1</v>
      </c>
      <c r="K1150" s="12">
        <f t="shared" si="364"/>
        <v>-2</v>
      </c>
      <c r="M1150" s="13" t="str">
        <f>IF(P1150&gt;0,SQRT(Sum_Sq($AI$2,V_rtHz($AH$2)/(1+1/$A1150),V_rtHz($AH$2*$A1150)/(1+$A1150),$AN$2*$AH$2/(1+1/$A1150),$AM$2*SQRT(Sum_Sq(P1150,1/($X$2*N$8*(1+M$1017+P1150/O1150))))/SQRT(Sum_Sq($X$2*P1150*N$8,1)),                   $AQ$2*SQRT(Sum_Sq($AH$2/(1+1/$A1150)+P1150*( 1/(M$1017+1+P1150/O1150)-1)/(1+($X$2*P1150*N$8)^2), (P1150^2*N$8*$X$2+1/($X$2*N$8*(M$1017+1+P1150/O1150           )))/(1+($X$2*P1150*N$8)^2))),           V_rtHz(O1150)/($X$2*N$8*(O1150*M$1017+O1150+P1150)),V_rtHz(P1150)*SQRT(Sum_Sq(O1150*N$8*$X$2*M$1017,1))/($X$2*N$8*(O1150*M$1017+O1150+P1150))))/SQRT(Sum_Sq(1/(1+$A1150)+$AC$2/$I$2-1/(1+(1+P1150/O1150)/M$1017),$X$2/$I$2)),IF(P1151&lt;0,"A",M1151))</f>
        <v>A</v>
      </c>
      <c r="O1150" s="13">
        <f t="shared" si="341"/>
        <v>-1</v>
      </c>
      <c r="P1150" s="12">
        <f t="shared" si="365"/>
        <v>-2</v>
      </c>
      <c r="R1150" s="13" t="str">
        <f>IF(U1150&gt;0,SQRT(Sum_Sq($AI$2,V_rtHz($AH$2)/(1+1/$A1150),V_rtHz($AH$2*$A1150)/(1+$A1150),$AN$2*$AH$2/(1+1/$A1150),$AM$2*SQRT(Sum_Sq(U1150,1/($X$2*S$8*(1+R$1017+U1150/T1150))))/SQRT(Sum_Sq($X$2*U1150*S$8,1)),                   $AQ$2*SQRT(Sum_Sq($AH$2/(1+1/$A1150)+U1150*( 1/(R$1017+1+U1150/T1150)-1)/(1+($X$2*U1150*S$8)^2), (U1150^2*S$8*$X$2+1/($X$2*S$8*(R$1017+1+U1150/T1150           )))/(1+($X$2*U1150*S$8)^2))),           V_rtHz(T1150)/($X$2*S$8*(T1150*R$1017+T1150+U1150)),V_rtHz(U1150)*SQRT(Sum_Sq(T1150*S$8*$X$2*R$1017,1))/($X$2*S$8*(T1150*R$1017+T1150+U1150))))/SQRT(Sum_Sq(1/(1+$A1150)+$AC$2/$I$2-1/(1+(1+U1150/T1150)/R$1017),$X$2/$I$2)),IF(U1151&lt;0,"A",R1151))</f>
        <v>A</v>
      </c>
      <c r="T1150" s="13">
        <f t="shared" si="342"/>
        <v>-1</v>
      </c>
      <c r="U1150" s="12">
        <f t="shared" si="366"/>
        <v>-2</v>
      </c>
      <c r="X1150" s="13" t="str">
        <f>IF(AA1150&gt;0,SQRT(Sum_Sq($AI$2,V_rtHz($AH$2)/(1+1/$A1150),V_rtHz($AH$2*$A1150)/(1+$A1150),$AN$2*$AH$2/(1+1/$A1150),$AM$2*SQRT(Sum_Sq(AA1150,1/($X$2*Y$8*(1+X$1017+AA1150/Z1150))))/SQRT(Sum_Sq($X$2*AA1150*Y$8,1)),                   $AQ$2*SQRT(Sum_Sq($AH$2/(1+1/$A1150)+AA1150*( 1/(X$1017+1+AA1150/Z1150)-1)/(1+($X$2*AA1150*Y$8)^2), (AA1150^2*Y$8*$X$2+1/($X$2*Y$8*(X$1017+1+AA1150/Z1150           )))/(1+($X$2*AA1150*Y$8)^2))),           V_rtHz(Z1150)/($X$2*Y$8*(Z1150*X$1017+Z1150+AA1150)),V_rtHz(AA1150)*SQRT(Sum_Sq(Z1150*Y$8*$X$2*X$1017,1))/($X$2*Y$8*(Z1150*X$1017+Z1150+AA1150))))/SQRT(Sum_Sq(1/(1+$A1150)+$AC$2/$I$2-1/(1+(1+AA1150/Z1150)/X$1017),$X$2/$I$2)),IF(AA1151&lt;0,"A",X1151))</f>
        <v>A</v>
      </c>
      <c r="Z1150" s="13">
        <f t="shared" si="343"/>
        <v>-1</v>
      </c>
      <c r="AA1150" s="12">
        <f t="shared" si="367"/>
        <v>-2</v>
      </c>
      <c r="AC1150" s="13">
        <f>IF(AF1150&gt;0,SQRT(Sum_Sq($AI$2,V_rtHz($AH$2)/(1+1/$A1150),V_rtHz($AH$2*$A1150)/(1+$A1150),$AN$2*$AH$2/(1+1/$A1150),$AM$2*SQRT(Sum_Sq(AF1150,1/($X$2*AD$8*(1+AC$1017+AF1150/AE1150))))/SQRT(Sum_Sq($X$2*AF1150*AD$8,1)),                   $AQ$2*SQRT(Sum_Sq($AH$2/(1+1/$A1150)+AF1150*( 1/(AC$1017+1+AF1150/AE1150)-1)/(1+($X$2*AF1150*AD$8)^2), (AF1150^2*AD$8*$X$2+1/($X$2*AD$8*(AC$1017+1+AF1150/AE1150           )))/(1+($X$2*AF1150*AD$8)^2))),           V_rtHz(AE1150)/($X$2*AD$8*(AE1150*AC$1017+AE1150+AF1150)),V_rtHz(AF1150)*SQRT(Sum_Sq(AE1150*AD$8*$X$2*AC$1017,1))/($X$2*AD$8*(AE1150*AC$1017+AE1150+AF1150))))/SQRT(Sum_Sq(1/(1+$A1150)+$AC$2/$I$2-1/(1+(1+AF1150/AE1150)/AC$1017),$X$2/$I$2)),IF(AF1151&lt;0,"A",AC1151))</f>
        <v>6.8723613041576488E-6</v>
      </c>
      <c r="AE1150" s="13">
        <f t="shared" si="344"/>
        <v>19334.67064513643</v>
      </c>
      <c r="AF1150" s="12">
        <f t="shared" si="368"/>
        <v>160946.15369459055</v>
      </c>
      <c r="AG1150" s="13"/>
      <c r="AH1150" s="13">
        <f>IF(AK1150&gt;0,SQRT(Sum_Sq($AI$2,V_rtHz($AH$2)/(1+1/$A1150),V_rtHz($AH$2*$A1150)/(1+$A1150),$AN$2*$AH$2/(1+1/$A1150),$AM$2*SQRT(Sum_Sq(AK1150,1/($X$2*AI$8*(1+AH$1017+AK1150/AJ1150))))/SQRT(Sum_Sq($X$2*AK1150*AI$8,1)),                   $AQ$2*SQRT(Sum_Sq($AH$2/(1+1/$A1150)+AK1150*( 1/(AH$1017+1+AK1150/AJ1150)-1)/(1+($X$2*AK1150*AI$8)^2), (AK1150^2*AI$8*$X$2+1/($X$2*AI$8*(AH$1017+1+AK1150/AJ1150           )))/(1+($X$2*AK1150*AI$8)^2))),           V_rtHz(AJ1150)/($X$2*AI$8*(AJ1150*AH$1017+AJ1150+AK1150)),V_rtHz(AK1150)*SQRT(Sum_Sq(AJ1150*AI$8*$X$2*AH$1017,1))/($X$2*AI$8*(AJ1150*AH$1017+AJ1150+AK1150))))/SQRT(Sum_Sq(1/(1+$A1150)+$AC$2/$I$2-1/(1+(1+AK1150/AJ1150)/AH$1017),$X$2/$I$2)),IF(AK1151&lt;0,"A",AH1151))</f>
        <v>1.1586885179270469E-5</v>
      </c>
      <c r="AI1150" s="13"/>
      <c r="AJ1150" s="13">
        <f t="shared" si="345"/>
        <v>17830.629430875095</v>
      </c>
      <c r="AK1150" s="12">
        <f t="shared" si="369"/>
        <v>551887.68931246514</v>
      </c>
      <c r="AM1150" s="13">
        <f>IF(AP1150&gt;0,SQRT(Sum_Sq($AI$2,V_rtHz($AH$2)/(1+1/$A1150),V_rtHz($AH$2*$A1150)/(1+$A1150),$AN$2*$AH$2/(1+1/$A1150),$AM$2*SQRT(Sum_Sq(AP1150,1/($X$2*AN$8*(1+AM$1017+AP1150/AO1150))))/SQRT(Sum_Sq($X$2*AP1150*AN$8,1)),                   $AQ$2*SQRT(Sum_Sq($AH$2/(1+1/$A1150)+AP1150*( 1/(AM$1017+1+AP1150/AO1150)-1)/(1+($X$2*AP1150*AN$8)^2), (AP1150^2*AN$8*$X$2+1/($X$2*AN$8*(AM$1017+1+AP1150/AO1150           )))/(1+($X$2*AP1150*AN$8)^2))),           V_rtHz(AO1150)/($X$2*AN$8*(AO1150*AM$1017+AO1150+AP1150)),V_rtHz(AP1150)*SQRT(Sum_Sq(AO1150*AN$8*$X$2*AM$1017,1))/($X$2*AN$8*(AO1150*AM$1017+AO1150+AP1150))))/SQRT(Sum_Sq(1/(1+$A1150)+$AC$2/$I$2-1/(1+(1+AP1150/AO1150)/AM$1017),$X$2/$I$2)),IF(AP1151&lt;0,"A",AM1151))</f>
        <v>2.0306257922599909E-5</v>
      </c>
      <c r="AO1150" s="13">
        <f t="shared" si="346"/>
        <v>17444.474463101262</v>
      </c>
      <c r="AP1150" s="12">
        <f t="shared" si="370"/>
        <v>1783854.7557672863</v>
      </c>
      <c r="AR1150" s="13">
        <f t="shared" si="347"/>
        <v>69887291.180198371</v>
      </c>
      <c r="AS1150" s="13">
        <f t="shared" si="348"/>
        <v>-1.3198654868524618E-5</v>
      </c>
      <c r="AV1150" s="13"/>
      <c r="AW1150" s="13">
        <f t="shared" si="349"/>
        <v>39300511.936236553</v>
      </c>
      <c r="AX1150" s="13">
        <f t="shared" si="350"/>
        <v>-4.1745408076187656E-5</v>
      </c>
      <c r="AZ1150" s="13"/>
      <c r="BA1150" s="13"/>
      <c r="BB1150" s="13">
        <f t="shared" si="351"/>
        <v>22100301.962882396</v>
      </c>
      <c r="BC1150" s="13">
        <f t="shared" si="352"/>
        <v>-1.3208659536878361E-4</v>
      </c>
      <c r="BD1150" s="13"/>
      <c r="BE1150" s="13"/>
      <c r="BG1150" s="13">
        <f t="shared" si="353"/>
        <v>12427913.092914158</v>
      </c>
      <c r="BH1150" s="13">
        <f t="shared" si="354"/>
        <v>-4.1845655533166433E-4</v>
      </c>
      <c r="BI1150" s="13"/>
      <c r="BL1150" s="13">
        <f t="shared" si="355"/>
        <v>6988729.1180198397</v>
      </c>
      <c r="BM1150" s="13">
        <f t="shared" si="356"/>
        <v>-1.3309546788560181E-3</v>
      </c>
      <c r="BP1150" s="13"/>
      <c r="BQ1150" s="13">
        <f t="shared" si="357"/>
        <v>99.633300000000006</v>
      </c>
      <c r="BR1150" s="13">
        <f t="shared" si="358"/>
        <v>108.99</v>
      </c>
      <c r="BT1150" s="13"/>
      <c r="BU1150" s="13"/>
      <c r="BV1150" s="13">
        <f t="shared" si="359"/>
        <v>31.50681587988543</v>
      </c>
      <c r="BW1150" s="13">
        <f t="shared" si="360"/>
        <v>344.65664218175147</v>
      </c>
      <c r="CA1150" s="13">
        <f t="shared" si="361"/>
        <v>9.9633299999999991</v>
      </c>
      <c r="CB1150" s="13">
        <f t="shared" si="362"/>
        <v>1089.8999999999996</v>
      </c>
    </row>
    <row r="1151" spans="1:80" x14ac:dyDescent="0.3">
      <c r="A1151" s="13">
        <f t="shared" si="338"/>
        <v>6.6374307040190878E-5</v>
      </c>
      <c r="C1151" s="13" t="str">
        <f>IF(F1151&gt;0,SQRT(Sum_Sq($AI$2,V_rtHz($AH$2)/(1+1/$A1151),V_rtHz($AH$2*$A1151)/(1+$A1151),$AN$2*$AH$2/(1+1/$A1151),$AM$2*SQRT(Sum_Sq(F1151,1/($X$2*D$8*(1+C$1017+F1151/E1151))))/SQRT(Sum_Sq($X$2*F1151*D$8,1)),                   $AQ$2*SQRT(Sum_Sq($AH$2/(1+1/$A1151)+F1151*( 1/(C$1017+1+F1151/E1151)-1)/(1+($X$2*F1151*D$8)^2), (F1151^2*D$8*$X$2+1/($X$2*D$8*(C$1017+1+F1151/E1151           )))/(1+($X$2*F1151*D$8)^2))),           V_rtHz(E1151)/($X$2*D$8*(E1151*C$1017+E1151+F1151)),V_rtHz(F1151)*SQRT(Sum_Sq(E1151*D$8*$X$2*C$1017,1))/($X$2*D$8*(E1151*C$1017+E1151+F1151))))/SQRT(Sum_Sq(1/(1+$A1151)+$AC$2/$I$2-1/(1+(1+F1151/E1151)/C$1017),$X$2/$I$2)),IF(F1152&lt;0,"A",C1152))</f>
        <v>A</v>
      </c>
      <c r="E1151" s="13">
        <f t="shared" si="339"/>
        <v>-1</v>
      </c>
      <c r="F1151" s="12">
        <f t="shared" si="363"/>
        <v>-2</v>
      </c>
      <c r="H1151" s="13" t="str">
        <f>IF(K1151&gt;0,SQRT(Sum_Sq($AI$2,V_rtHz($AH$2)/(1+1/$A1151),V_rtHz($AH$2*$A1151)/(1+$A1151),$AN$2*$AH$2/(1+1/$A1151),$AM$2*SQRT(Sum_Sq(K1151,1/($X$2*I$8*(1+H$1017+K1151/J1151))))/SQRT(Sum_Sq($X$2*K1151*I$8,1)),                   $AQ$2*SQRT(Sum_Sq($AH$2/(1+1/$A1151)+K1151*( 1/(H$1017+1+K1151/J1151)-1)/(1+($X$2*K1151*I$8)^2), (K1151^2*I$8*$X$2+1/($X$2*I$8*(H$1017+1+K1151/J1151           )))/(1+($X$2*K1151*I$8)^2))),           V_rtHz(J1151)/($X$2*I$8*(J1151*H$1017+J1151+K1151)),V_rtHz(K1151)*SQRT(Sum_Sq(J1151*I$8*$X$2*H$1017,1))/($X$2*I$8*(J1151*H$1017+J1151+K1151))))/SQRT(Sum_Sq(1/(1+$A1151)+$AC$2/$I$2-1/(1+(1+K1151/J1151)/H$1017),$X$2/$I$2)),IF(K1152&lt;0,"A",H1152))</f>
        <v>A</v>
      </c>
      <c r="J1151" s="13">
        <f t="shared" si="340"/>
        <v>-1</v>
      </c>
      <c r="K1151" s="12">
        <f t="shared" si="364"/>
        <v>-2</v>
      </c>
      <c r="M1151" s="13" t="str">
        <f>IF(P1151&gt;0,SQRT(Sum_Sq($AI$2,V_rtHz($AH$2)/(1+1/$A1151),V_rtHz($AH$2*$A1151)/(1+$A1151),$AN$2*$AH$2/(1+1/$A1151),$AM$2*SQRT(Sum_Sq(P1151,1/($X$2*N$8*(1+M$1017+P1151/O1151))))/SQRT(Sum_Sq($X$2*P1151*N$8,1)),                   $AQ$2*SQRT(Sum_Sq($AH$2/(1+1/$A1151)+P1151*( 1/(M$1017+1+P1151/O1151)-1)/(1+($X$2*P1151*N$8)^2), (P1151^2*N$8*$X$2+1/($X$2*N$8*(M$1017+1+P1151/O1151           )))/(1+($X$2*P1151*N$8)^2))),           V_rtHz(O1151)/($X$2*N$8*(O1151*M$1017+O1151+P1151)),V_rtHz(P1151)*SQRT(Sum_Sq(O1151*N$8*$X$2*M$1017,1))/($X$2*N$8*(O1151*M$1017+O1151+P1151))))/SQRT(Sum_Sq(1/(1+$A1151)+$AC$2/$I$2-1/(1+(1+P1151/O1151)/M$1017),$X$2/$I$2)),IF(P1152&lt;0,"A",M1152))</f>
        <v>A</v>
      </c>
      <c r="O1151" s="13">
        <f t="shared" si="341"/>
        <v>-1</v>
      </c>
      <c r="P1151" s="12">
        <f t="shared" si="365"/>
        <v>-2</v>
      </c>
      <c r="R1151" s="13" t="str">
        <f>IF(U1151&gt;0,SQRT(Sum_Sq($AI$2,V_rtHz($AH$2)/(1+1/$A1151),V_rtHz($AH$2*$A1151)/(1+$A1151),$AN$2*$AH$2/(1+1/$A1151),$AM$2*SQRT(Sum_Sq(U1151,1/($X$2*S$8*(1+R$1017+U1151/T1151))))/SQRT(Sum_Sq($X$2*U1151*S$8,1)),                   $AQ$2*SQRT(Sum_Sq($AH$2/(1+1/$A1151)+U1151*( 1/(R$1017+1+U1151/T1151)-1)/(1+($X$2*U1151*S$8)^2), (U1151^2*S$8*$X$2+1/($X$2*S$8*(R$1017+1+U1151/T1151           )))/(1+($X$2*U1151*S$8)^2))),           V_rtHz(T1151)/($X$2*S$8*(T1151*R$1017+T1151+U1151)),V_rtHz(U1151)*SQRT(Sum_Sq(T1151*S$8*$X$2*R$1017,1))/($X$2*S$8*(T1151*R$1017+T1151+U1151))))/SQRT(Sum_Sq(1/(1+$A1151)+$AC$2/$I$2-1/(1+(1+U1151/T1151)/R$1017),$X$2/$I$2)),IF(U1152&lt;0,"A",R1152))</f>
        <v>A</v>
      </c>
      <c r="T1151" s="13">
        <f t="shared" si="342"/>
        <v>-1</v>
      </c>
      <c r="U1151" s="12">
        <f t="shared" si="366"/>
        <v>-2</v>
      </c>
      <c r="X1151" s="13" t="str">
        <f>IF(AA1151&gt;0,SQRT(Sum_Sq($AI$2,V_rtHz($AH$2)/(1+1/$A1151),V_rtHz($AH$2*$A1151)/(1+$A1151),$AN$2*$AH$2/(1+1/$A1151),$AM$2*SQRT(Sum_Sq(AA1151,1/($X$2*Y$8*(1+X$1017+AA1151/Z1151))))/SQRT(Sum_Sq($X$2*AA1151*Y$8,1)),                   $AQ$2*SQRT(Sum_Sq($AH$2/(1+1/$A1151)+AA1151*( 1/(X$1017+1+AA1151/Z1151)-1)/(1+($X$2*AA1151*Y$8)^2), (AA1151^2*Y$8*$X$2+1/($X$2*Y$8*(X$1017+1+AA1151/Z1151           )))/(1+($X$2*AA1151*Y$8)^2))),           V_rtHz(Z1151)/($X$2*Y$8*(Z1151*X$1017+Z1151+AA1151)),V_rtHz(AA1151)*SQRT(Sum_Sq(Z1151*Y$8*$X$2*X$1017,1))/($X$2*Y$8*(Z1151*X$1017+Z1151+AA1151))))/SQRT(Sum_Sq(1/(1+$A1151)+$AC$2/$I$2-1/(1+(1+AA1151/Z1151)/X$1017),$X$2/$I$2)),IF(AA1152&lt;0,"A",X1152))</f>
        <v>A</v>
      </c>
      <c r="Z1151" s="13">
        <f t="shared" si="343"/>
        <v>-1</v>
      </c>
      <c r="AA1151" s="12">
        <f t="shared" si="367"/>
        <v>-2</v>
      </c>
      <c r="AC1151" s="13">
        <f>IF(AF1151&gt;0,SQRT(Sum_Sq($AI$2,V_rtHz($AH$2)/(1+1/$A1151),V_rtHz($AH$2*$A1151)/(1+$A1151),$AN$2*$AH$2/(1+1/$A1151),$AM$2*SQRT(Sum_Sq(AF1151,1/($X$2*AD$8*(1+AC$1017+AF1151/AE1151))))/SQRT(Sum_Sq($X$2*AF1151*AD$8,1)),                   $AQ$2*SQRT(Sum_Sq($AH$2/(1+1/$A1151)+AF1151*( 1/(AC$1017+1+AF1151/AE1151)-1)/(1+($X$2*AF1151*AD$8)^2), (AF1151^2*AD$8*$X$2+1/($X$2*AD$8*(AC$1017+1+AF1151/AE1151           )))/(1+($X$2*AF1151*AD$8)^2))),           V_rtHz(AE1151)/($X$2*AD$8*(AE1151*AC$1017+AE1151+AF1151)),V_rtHz(AF1151)*SQRT(Sum_Sq(AE1151*AD$8*$X$2*AC$1017,1))/($X$2*AD$8*(AE1151*AC$1017+AE1151+AF1151))))/SQRT(Sum_Sq(1/(1+$A1151)+$AC$2/$I$2-1/(1+(1+AF1151/AE1151)/AC$1017),$X$2/$I$2)),IF(AF1152&lt;0,"A",AC1152))</f>
        <v>6.8718436119238486E-6</v>
      </c>
      <c r="AE1151" s="13">
        <f t="shared" si="344"/>
        <v>19331.771398890207</v>
      </c>
      <c r="AF1151" s="12">
        <f t="shared" si="368"/>
        <v>160970.29129286413</v>
      </c>
      <c r="AG1151" s="13"/>
      <c r="AH1151" s="13">
        <f>IF(AK1151&gt;0,SQRT(Sum_Sq($AI$2,V_rtHz($AH$2)/(1+1/$A1151),V_rtHz($AH$2*$A1151)/(1+$A1151),$AN$2*$AH$2/(1+1/$A1151),$AM$2*SQRT(Sum_Sq(AK1151,1/($X$2*AI$8*(1+AH$1017+AK1151/AJ1151))))/SQRT(Sum_Sq($X$2*AK1151*AI$8,1)),                   $AQ$2*SQRT(Sum_Sq($AH$2/(1+1/$A1151)+AK1151*( 1/(AH$1017+1+AK1151/AJ1151)-1)/(1+($X$2*AK1151*AI$8)^2), (AK1151^2*AI$8*$X$2+1/($X$2*AI$8*(AH$1017+1+AK1151/AJ1151           )))/(1+($X$2*AK1151*AI$8)^2))),           V_rtHz(AJ1151)/($X$2*AI$8*(AJ1151*AH$1017+AJ1151+AK1151)),V_rtHz(AK1151)*SQRT(Sum_Sq(AJ1151*AI$8*$X$2*AH$1017,1))/($X$2*AI$8*(AJ1151*AH$1017+AJ1151+AK1151))))/SQRT(Sum_Sq(1/(1+$A1151)+$AC$2/$I$2-1/(1+(1+AK1151/AJ1151)/AH$1017),$X$2/$I$2)),IF(AK1152&lt;0,"A",AH1152))</f>
        <v>1.1586229286138489E-5</v>
      </c>
      <c r="AI1151" s="13"/>
      <c r="AJ1151" s="13">
        <f t="shared" si="345"/>
        <v>17828.556643449036</v>
      </c>
      <c r="AK1151" s="12">
        <f t="shared" si="369"/>
        <v>551951.85299581208</v>
      </c>
      <c r="AM1151" s="13">
        <f>IF(AP1151&gt;0,SQRT(Sum_Sq($AI$2,V_rtHz($AH$2)/(1+1/$A1151),V_rtHz($AH$2*$A1151)/(1+$A1151),$AN$2*$AH$2/(1+1/$A1151),$AM$2*SQRT(Sum_Sq(AP1151,1/($X$2*AN$8*(1+AM$1017+AP1151/AO1151))))/SQRT(Sum_Sq($X$2*AP1151*AN$8,1)),                   $AQ$2*SQRT(Sum_Sq($AH$2/(1+1/$A1151)+AP1151*( 1/(AM$1017+1+AP1151/AO1151)-1)/(1+($X$2*AP1151*AN$8)^2), (AP1151^2*AN$8*$X$2+1/($X$2*AN$8*(AM$1017+1+AP1151/AO1151           )))/(1+($X$2*AP1151*AN$8)^2))),           V_rtHz(AO1151)/($X$2*AN$8*(AO1151*AM$1017+AO1151+AP1151)),V_rtHz(AP1151)*SQRT(Sum_Sq(AO1151*AN$8*$X$2*AM$1017,1))/($X$2*AN$8*(AO1151*AM$1017+AO1151+AP1151))))/SQRT(Sum_Sq(1/(1+$A1151)+$AC$2/$I$2-1/(1+(1+AP1151/AO1151)/AM$1017),$X$2/$I$2)),IF(AP1152&lt;0,"A",AM1152))</f>
        <v>2.0305192347269581E-5</v>
      </c>
      <c r="AO1151" s="13">
        <f t="shared" si="346"/>
        <v>17442.576553415242</v>
      </c>
      <c r="AP1151" s="12">
        <f t="shared" si="370"/>
        <v>1784048.8552576371</v>
      </c>
      <c r="AR1151" s="13">
        <f t="shared" si="347"/>
        <v>69887291.180198371</v>
      </c>
      <c r="AS1151" s="13">
        <f t="shared" si="348"/>
        <v>-1.3198670321140718E-5</v>
      </c>
      <c r="AV1151" s="13"/>
      <c r="AW1151" s="13">
        <f t="shared" si="349"/>
        <v>39300511.936236553</v>
      </c>
      <c r="AX1151" s="13">
        <f t="shared" si="350"/>
        <v>-4.1745562658995406E-5</v>
      </c>
      <c r="AZ1151" s="13"/>
      <c r="BA1151" s="13"/>
      <c r="BB1151" s="13">
        <f t="shared" si="351"/>
        <v>22100301.962882396</v>
      </c>
      <c r="BC1151" s="13">
        <f t="shared" si="352"/>
        <v>-1.3208814299023973E-4</v>
      </c>
      <c r="BD1151" s="13"/>
      <c r="BE1151" s="13"/>
      <c r="BG1151" s="13">
        <f t="shared" si="353"/>
        <v>12427913.092914158</v>
      </c>
      <c r="BH1151" s="13">
        <f t="shared" si="354"/>
        <v>-4.1847208846369159E-4</v>
      </c>
      <c r="BI1151" s="13"/>
      <c r="BL1151" s="13">
        <f t="shared" si="355"/>
        <v>6988729.1180198397</v>
      </c>
      <c r="BM1151" s="13">
        <f t="shared" si="356"/>
        <v>-1.3311118308776666E-3</v>
      </c>
      <c r="BP1151" s="13"/>
      <c r="BQ1151" s="13">
        <f t="shared" si="357"/>
        <v>99.633300000000006</v>
      </c>
      <c r="BR1151" s="13">
        <f t="shared" si="358"/>
        <v>108.98999999999997</v>
      </c>
      <c r="BT1151" s="13"/>
      <c r="BU1151" s="13"/>
      <c r="BV1151" s="13">
        <f t="shared" si="359"/>
        <v>31.50681587988543</v>
      </c>
      <c r="BW1151" s="13">
        <f t="shared" si="360"/>
        <v>344.65664218175152</v>
      </c>
      <c r="CA1151" s="13">
        <f t="shared" si="361"/>
        <v>9.9633299999999991</v>
      </c>
      <c r="CB1151" s="13">
        <f t="shared" si="362"/>
        <v>1089.9000000000001</v>
      </c>
    </row>
    <row r="1152" spans="1:80" x14ac:dyDescent="0.3">
      <c r="A1152" s="13">
        <f t="shared" si="338"/>
        <v>6.729766562843177E-5</v>
      </c>
      <c r="C1152" s="13" t="str">
        <f>IF(F1152&gt;0,SQRT(Sum_Sq($AI$2,V_rtHz($AH$2)/(1+1/$A1152),V_rtHz($AH$2*$A1152)/(1+$A1152),$AN$2*$AH$2/(1+1/$A1152),$AM$2*SQRT(Sum_Sq(F1152,1/($X$2*D$8*(1+C$1017+F1152/E1152))))/SQRT(Sum_Sq($X$2*F1152*D$8,1)),                   $AQ$2*SQRT(Sum_Sq($AH$2/(1+1/$A1152)+F1152*( 1/(C$1017+1+F1152/E1152)-1)/(1+($X$2*F1152*D$8)^2), (F1152^2*D$8*$X$2+1/($X$2*D$8*(C$1017+1+F1152/E1152           )))/(1+($X$2*F1152*D$8)^2))),           V_rtHz(E1152)/($X$2*D$8*(E1152*C$1017+E1152+F1152)),V_rtHz(F1152)*SQRT(Sum_Sq(E1152*D$8*$X$2*C$1017,1))/($X$2*D$8*(E1152*C$1017+E1152+F1152))))/SQRT(Sum_Sq(1/(1+$A1152)+$AC$2/$I$2-1/(1+(1+F1152/E1152)/C$1017),$X$2/$I$2)),IF(F1153&lt;0,"A",C1153))</f>
        <v>A</v>
      </c>
      <c r="E1152" s="13">
        <f t="shared" si="339"/>
        <v>-1</v>
      </c>
      <c r="F1152" s="12">
        <f t="shared" si="363"/>
        <v>-2</v>
      </c>
      <c r="H1152" s="13" t="str">
        <f>IF(K1152&gt;0,SQRT(Sum_Sq($AI$2,V_rtHz($AH$2)/(1+1/$A1152),V_rtHz($AH$2*$A1152)/(1+$A1152),$AN$2*$AH$2/(1+1/$A1152),$AM$2*SQRT(Sum_Sq(K1152,1/($X$2*I$8*(1+H$1017+K1152/J1152))))/SQRT(Sum_Sq($X$2*K1152*I$8,1)),                   $AQ$2*SQRT(Sum_Sq($AH$2/(1+1/$A1152)+K1152*( 1/(H$1017+1+K1152/J1152)-1)/(1+($X$2*K1152*I$8)^2), (K1152^2*I$8*$X$2+1/($X$2*I$8*(H$1017+1+K1152/J1152           )))/(1+($X$2*K1152*I$8)^2))),           V_rtHz(J1152)/($X$2*I$8*(J1152*H$1017+J1152+K1152)),V_rtHz(K1152)*SQRT(Sum_Sq(J1152*I$8*$X$2*H$1017,1))/($X$2*I$8*(J1152*H$1017+J1152+K1152))))/SQRT(Sum_Sq(1/(1+$A1152)+$AC$2/$I$2-1/(1+(1+K1152/J1152)/H$1017),$X$2/$I$2)),IF(K1153&lt;0,"A",H1153))</f>
        <v>A</v>
      </c>
      <c r="J1152" s="13">
        <f t="shared" si="340"/>
        <v>-1</v>
      </c>
      <c r="K1152" s="12">
        <f t="shared" si="364"/>
        <v>-2</v>
      </c>
      <c r="M1152" s="13" t="str">
        <f>IF(P1152&gt;0,SQRT(Sum_Sq($AI$2,V_rtHz($AH$2)/(1+1/$A1152),V_rtHz($AH$2*$A1152)/(1+$A1152),$AN$2*$AH$2/(1+1/$A1152),$AM$2*SQRT(Sum_Sq(P1152,1/($X$2*N$8*(1+M$1017+P1152/O1152))))/SQRT(Sum_Sq($X$2*P1152*N$8,1)),                   $AQ$2*SQRT(Sum_Sq($AH$2/(1+1/$A1152)+P1152*( 1/(M$1017+1+P1152/O1152)-1)/(1+($X$2*P1152*N$8)^2), (P1152^2*N$8*$X$2+1/($X$2*N$8*(M$1017+1+P1152/O1152           )))/(1+($X$2*P1152*N$8)^2))),           V_rtHz(O1152)/($X$2*N$8*(O1152*M$1017+O1152+P1152)),V_rtHz(P1152)*SQRT(Sum_Sq(O1152*N$8*$X$2*M$1017,1))/($X$2*N$8*(O1152*M$1017+O1152+P1152))))/SQRT(Sum_Sq(1/(1+$A1152)+$AC$2/$I$2-1/(1+(1+P1152/O1152)/M$1017),$X$2/$I$2)),IF(P1153&lt;0,"A",M1153))</f>
        <v>A</v>
      </c>
      <c r="O1152" s="13">
        <f t="shared" si="341"/>
        <v>-1</v>
      </c>
      <c r="P1152" s="12">
        <f t="shared" si="365"/>
        <v>-2</v>
      </c>
      <c r="R1152" s="13" t="str">
        <f>IF(U1152&gt;0,SQRT(Sum_Sq($AI$2,V_rtHz($AH$2)/(1+1/$A1152),V_rtHz($AH$2*$A1152)/(1+$A1152),$AN$2*$AH$2/(1+1/$A1152),$AM$2*SQRT(Sum_Sq(U1152,1/($X$2*S$8*(1+R$1017+U1152/T1152))))/SQRT(Sum_Sq($X$2*U1152*S$8,1)),                   $AQ$2*SQRT(Sum_Sq($AH$2/(1+1/$A1152)+U1152*( 1/(R$1017+1+U1152/T1152)-1)/(1+($X$2*U1152*S$8)^2), (U1152^2*S$8*$X$2+1/($X$2*S$8*(R$1017+1+U1152/T1152           )))/(1+($X$2*U1152*S$8)^2))),           V_rtHz(T1152)/($X$2*S$8*(T1152*R$1017+T1152+U1152)),V_rtHz(U1152)*SQRT(Sum_Sq(T1152*S$8*$X$2*R$1017,1))/($X$2*S$8*(T1152*R$1017+T1152+U1152))))/SQRT(Sum_Sq(1/(1+$A1152)+$AC$2/$I$2-1/(1+(1+U1152/T1152)/R$1017),$X$2/$I$2)),IF(U1153&lt;0,"A",R1153))</f>
        <v>A</v>
      </c>
      <c r="T1152" s="13">
        <f t="shared" si="342"/>
        <v>-1</v>
      </c>
      <c r="U1152" s="12">
        <f t="shared" si="366"/>
        <v>-2</v>
      </c>
      <c r="X1152" s="13" t="str">
        <f>IF(AA1152&gt;0,SQRT(Sum_Sq($AI$2,V_rtHz($AH$2)/(1+1/$A1152),V_rtHz($AH$2*$A1152)/(1+$A1152),$AN$2*$AH$2/(1+1/$A1152),$AM$2*SQRT(Sum_Sq(AA1152,1/($X$2*Y$8*(1+X$1017+AA1152/Z1152))))/SQRT(Sum_Sq($X$2*AA1152*Y$8,1)),                   $AQ$2*SQRT(Sum_Sq($AH$2/(1+1/$A1152)+AA1152*( 1/(X$1017+1+AA1152/Z1152)-1)/(1+($X$2*AA1152*Y$8)^2), (AA1152^2*Y$8*$X$2+1/($X$2*Y$8*(X$1017+1+AA1152/Z1152           )))/(1+($X$2*AA1152*Y$8)^2))),           V_rtHz(Z1152)/($X$2*Y$8*(Z1152*X$1017+Z1152+AA1152)),V_rtHz(AA1152)*SQRT(Sum_Sq(Z1152*Y$8*$X$2*X$1017,1))/($X$2*Y$8*(Z1152*X$1017+Z1152+AA1152))))/SQRT(Sum_Sq(1/(1+$A1152)+$AC$2/$I$2-1/(1+(1+AA1152/Z1152)/X$1017),$X$2/$I$2)),IF(AA1153&lt;0,"A",X1153))</f>
        <v>A</v>
      </c>
      <c r="Z1152" s="13">
        <f t="shared" si="343"/>
        <v>-1</v>
      </c>
      <c r="AA1152" s="12">
        <f t="shared" si="367"/>
        <v>-2</v>
      </c>
      <c r="AC1152" s="13">
        <f>IF(AF1152&gt;0,SQRT(Sum_Sq($AI$2,V_rtHz($AH$2)/(1+1/$A1152),V_rtHz($AH$2*$A1152)/(1+$A1152),$AN$2*$AH$2/(1+1/$A1152),$AM$2*SQRT(Sum_Sq(AF1152,1/($X$2*AD$8*(1+AC$1017+AF1152/AE1152))))/SQRT(Sum_Sq($X$2*AF1152*AD$8,1)),                   $AQ$2*SQRT(Sum_Sq($AH$2/(1+1/$A1152)+AF1152*( 1/(AC$1017+1+AF1152/AE1152)-1)/(1+($X$2*AF1152*AD$8)^2), (AF1152^2*AD$8*$X$2+1/($X$2*AD$8*(AC$1017+1+AF1152/AE1152           )))/(1+($X$2*AF1152*AD$8)^2))),           V_rtHz(AE1152)/($X$2*AD$8*(AE1152*AC$1017+AE1152+AF1152)),V_rtHz(AF1152)*SQRT(Sum_Sq(AE1152*AD$8*$X$2*AC$1017,1))/($X$2*AD$8*(AE1152*AC$1017+AE1152+AF1152))))/SQRT(Sum_Sq(1/(1+$A1152)+$AC$2/$I$2-1/(1+(1+AF1152/AE1152)/AC$1017),$X$2/$I$2)),IF(AF1153&lt;0,"A",AC1153))</f>
        <v>6.8713190224343572E-6</v>
      </c>
      <c r="AE1152" s="13">
        <f t="shared" si="344"/>
        <v>19328.833704750719</v>
      </c>
      <c r="AF1152" s="12">
        <f t="shared" si="368"/>
        <v>160994.75637381966</v>
      </c>
      <c r="AG1152" s="13"/>
      <c r="AH1152" s="13">
        <f>IF(AK1152&gt;0,SQRT(Sum_Sq($AI$2,V_rtHz($AH$2)/(1+1/$A1152),V_rtHz($AH$2*$A1152)/(1+$A1152),$AN$2*$AH$2/(1+1/$A1152),$AM$2*SQRT(Sum_Sq(AK1152,1/($X$2*AI$8*(1+AH$1017+AK1152/AJ1152))))/SQRT(Sum_Sq($X$2*AK1152*AI$8,1)),                   $AQ$2*SQRT(Sum_Sq($AH$2/(1+1/$A1152)+AK1152*( 1/(AH$1017+1+AK1152/AJ1152)-1)/(1+($X$2*AK1152*AI$8)^2), (AK1152^2*AI$8*$X$2+1/($X$2*AI$8*(AH$1017+1+AK1152/AJ1152           )))/(1+($X$2*AK1152*AI$8)^2))),           V_rtHz(AJ1152)/($X$2*AI$8*(AJ1152*AH$1017+AJ1152+AK1152)),V_rtHz(AK1152)*SQRT(Sum_Sq(AJ1152*AI$8*$X$2*AH$1017,1))/($X$2*AI$8*(AJ1152*AH$1017+AJ1152+AK1152))))/SQRT(Sum_Sq(1/(1+$A1152)+$AC$2/$I$2-1/(1+(1+AK1152/AJ1152)/AH$1017),$X$2/$I$2)),IF(AK1153&lt;0,"A",AH1153))</f>
        <v>1.15855645504594E-5</v>
      </c>
      <c r="AI1152" s="13"/>
      <c r="AJ1152" s="13">
        <f t="shared" si="345"/>
        <v>17826.456016477383</v>
      </c>
      <c r="AK1152" s="12">
        <f t="shared" si="369"/>
        <v>552016.89368300105</v>
      </c>
      <c r="AM1152" s="13">
        <f>IF(AP1152&gt;0,SQRT(Sum_Sq($AI$2,V_rtHz($AH$2)/(1+1/$A1152),V_rtHz($AH$2*$A1152)/(1+$A1152),$AN$2*$AH$2/(1+1/$A1152),$AM$2*SQRT(Sum_Sq(AP1152,1/($X$2*AN$8*(1+AM$1017+AP1152/AO1152))))/SQRT(Sum_Sq($X$2*AP1152*AN$8,1)),                   $AQ$2*SQRT(Sum_Sq($AH$2/(1+1/$A1152)+AP1152*( 1/(AM$1017+1+AP1152/AO1152)-1)/(1+($X$2*AP1152*AN$8)^2), (AP1152^2*AN$8*$X$2+1/($X$2*AN$8*(AM$1017+1+AP1152/AO1152           )))/(1+($X$2*AP1152*AN$8)^2))),           V_rtHz(AO1152)/($X$2*AN$8*(AO1152*AM$1017+AO1152+AP1152)),V_rtHz(AP1152)*SQRT(Sum_Sq(AO1152*AN$8*$X$2*AM$1017,1))/($X$2*AN$8*(AO1152*AM$1017+AO1152+AP1152))))/SQRT(Sum_Sq(1/(1+$A1152)+$AC$2/$I$2-1/(1+(1+AP1152/AO1152)/AM$1017),$X$2/$I$2)),IF(AP1153&lt;0,"A",AM1153))</f>
        <v>2.0304112370594533E-5</v>
      </c>
      <c r="AO1152" s="13">
        <f t="shared" si="346"/>
        <v>17440.653084947531</v>
      </c>
      <c r="AP1152" s="12">
        <f t="shared" si="370"/>
        <v>1784245.6117495664</v>
      </c>
      <c r="AR1152" s="13">
        <f t="shared" si="347"/>
        <v>69887291.180198371</v>
      </c>
      <c r="AS1152" s="13">
        <f t="shared" si="348"/>
        <v>-1.3198685988761065E-5</v>
      </c>
      <c r="AV1152" s="13"/>
      <c r="AW1152" s="13">
        <f t="shared" si="349"/>
        <v>39300511.936236553</v>
      </c>
      <c r="AX1152" s="13">
        <f t="shared" si="350"/>
        <v>-4.1745719393433063E-5</v>
      </c>
      <c r="AZ1152" s="13"/>
      <c r="BA1152" s="13"/>
      <c r="BB1152" s="13">
        <f t="shared" si="351"/>
        <v>22100301.962882396</v>
      </c>
      <c r="BC1152" s="13">
        <f t="shared" si="352"/>
        <v>-1.3208971217828171E-4</v>
      </c>
      <c r="BD1152" s="13"/>
      <c r="BE1152" s="13"/>
      <c r="BG1152" s="13">
        <f t="shared" si="353"/>
        <v>12427913.092914158</v>
      </c>
      <c r="BH1152" s="13">
        <f t="shared" si="354"/>
        <v>-4.184878388605111E-4</v>
      </c>
      <c r="BI1152" s="13"/>
      <c r="BL1152" s="13">
        <f t="shared" si="355"/>
        <v>6988729.1180198397</v>
      </c>
      <c r="BM1152" s="13">
        <f t="shared" si="356"/>
        <v>-1.3312712069955834E-3</v>
      </c>
      <c r="BP1152" s="13"/>
      <c r="BQ1152" s="13">
        <f t="shared" si="357"/>
        <v>99.633300000000006</v>
      </c>
      <c r="BR1152" s="13">
        <f t="shared" si="358"/>
        <v>108.99</v>
      </c>
      <c r="BT1152" s="13"/>
      <c r="BU1152" s="13"/>
      <c r="BV1152" s="13">
        <f t="shared" si="359"/>
        <v>31.506815879885437</v>
      </c>
      <c r="BW1152" s="13">
        <f t="shared" si="360"/>
        <v>344.65664218175152</v>
      </c>
      <c r="CA1152" s="13">
        <f t="shared" si="361"/>
        <v>9.9633299999999974</v>
      </c>
      <c r="CB1152" s="13">
        <f t="shared" si="362"/>
        <v>1089.9000000000003</v>
      </c>
    </row>
    <row r="1153" spans="1:80" x14ac:dyDescent="0.3">
      <c r="A1153" s="13">
        <f t="shared" si="338"/>
        <v>6.8233869414166944E-5</v>
      </c>
      <c r="C1153" s="13" t="str">
        <f>IF(F1153&gt;0,SQRT(Sum_Sq($AI$2,V_rtHz($AH$2)/(1+1/$A1153),V_rtHz($AH$2*$A1153)/(1+$A1153),$AN$2*$AH$2/(1+1/$A1153),$AM$2*SQRT(Sum_Sq(F1153,1/($X$2*D$8*(1+C$1017+F1153/E1153))))/SQRT(Sum_Sq($X$2*F1153*D$8,1)),                   $AQ$2*SQRT(Sum_Sq($AH$2/(1+1/$A1153)+F1153*( 1/(C$1017+1+F1153/E1153)-1)/(1+($X$2*F1153*D$8)^2), (F1153^2*D$8*$X$2+1/($X$2*D$8*(C$1017+1+F1153/E1153           )))/(1+($X$2*F1153*D$8)^2))),           V_rtHz(E1153)/($X$2*D$8*(E1153*C$1017+E1153+F1153)),V_rtHz(F1153)*SQRT(Sum_Sq(E1153*D$8*$X$2*C$1017,1))/($X$2*D$8*(E1153*C$1017+E1153+F1153))))/SQRT(Sum_Sq(1/(1+$A1153)+$AC$2/$I$2-1/(1+(1+F1153/E1153)/C$1017),$X$2/$I$2)),IF(F1154&lt;0,"A",C1154))</f>
        <v>A</v>
      </c>
      <c r="E1153" s="13">
        <f t="shared" si="339"/>
        <v>-1</v>
      </c>
      <c r="F1153" s="12">
        <f t="shared" si="363"/>
        <v>-2</v>
      </c>
      <c r="H1153" s="13" t="str">
        <f>IF(K1153&gt;0,SQRT(Sum_Sq($AI$2,V_rtHz($AH$2)/(1+1/$A1153),V_rtHz($AH$2*$A1153)/(1+$A1153),$AN$2*$AH$2/(1+1/$A1153),$AM$2*SQRT(Sum_Sq(K1153,1/($X$2*I$8*(1+H$1017+K1153/J1153))))/SQRT(Sum_Sq($X$2*K1153*I$8,1)),                   $AQ$2*SQRT(Sum_Sq($AH$2/(1+1/$A1153)+K1153*( 1/(H$1017+1+K1153/J1153)-1)/(1+($X$2*K1153*I$8)^2), (K1153^2*I$8*$X$2+1/($X$2*I$8*(H$1017+1+K1153/J1153           )))/(1+($X$2*K1153*I$8)^2))),           V_rtHz(J1153)/($X$2*I$8*(J1153*H$1017+J1153+K1153)),V_rtHz(K1153)*SQRT(Sum_Sq(J1153*I$8*$X$2*H$1017,1))/($X$2*I$8*(J1153*H$1017+J1153+K1153))))/SQRT(Sum_Sq(1/(1+$A1153)+$AC$2/$I$2-1/(1+(1+K1153/J1153)/H$1017),$X$2/$I$2)),IF(K1154&lt;0,"A",H1154))</f>
        <v>A</v>
      </c>
      <c r="J1153" s="13">
        <f t="shared" si="340"/>
        <v>-1</v>
      </c>
      <c r="K1153" s="12">
        <f t="shared" si="364"/>
        <v>-2</v>
      </c>
      <c r="M1153" s="13" t="str">
        <f>IF(P1153&gt;0,SQRT(Sum_Sq($AI$2,V_rtHz($AH$2)/(1+1/$A1153),V_rtHz($AH$2*$A1153)/(1+$A1153),$AN$2*$AH$2/(1+1/$A1153),$AM$2*SQRT(Sum_Sq(P1153,1/($X$2*N$8*(1+M$1017+P1153/O1153))))/SQRT(Sum_Sq($X$2*P1153*N$8,1)),                   $AQ$2*SQRT(Sum_Sq($AH$2/(1+1/$A1153)+P1153*( 1/(M$1017+1+P1153/O1153)-1)/(1+($X$2*P1153*N$8)^2), (P1153^2*N$8*$X$2+1/($X$2*N$8*(M$1017+1+P1153/O1153           )))/(1+($X$2*P1153*N$8)^2))),           V_rtHz(O1153)/($X$2*N$8*(O1153*M$1017+O1153+P1153)),V_rtHz(P1153)*SQRT(Sum_Sq(O1153*N$8*$X$2*M$1017,1))/($X$2*N$8*(O1153*M$1017+O1153+P1153))))/SQRT(Sum_Sq(1/(1+$A1153)+$AC$2/$I$2-1/(1+(1+P1153/O1153)/M$1017),$X$2/$I$2)),IF(P1154&lt;0,"A",M1154))</f>
        <v>A</v>
      </c>
      <c r="O1153" s="13">
        <f t="shared" si="341"/>
        <v>-1</v>
      </c>
      <c r="P1153" s="12">
        <f t="shared" si="365"/>
        <v>-2</v>
      </c>
      <c r="R1153" s="13" t="str">
        <f>IF(U1153&gt;0,SQRT(Sum_Sq($AI$2,V_rtHz($AH$2)/(1+1/$A1153),V_rtHz($AH$2*$A1153)/(1+$A1153),$AN$2*$AH$2/(1+1/$A1153),$AM$2*SQRT(Sum_Sq(U1153,1/($X$2*S$8*(1+R$1017+U1153/T1153))))/SQRT(Sum_Sq($X$2*U1153*S$8,1)),                   $AQ$2*SQRT(Sum_Sq($AH$2/(1+1/$A1153)+U1153*( 1/(R$1017+1+U1153/T1153)-1)/(1+($X$2*U1153*S$8)^2), (U1153^2*S$8*$X$2+1/($X$2*S$8*(R$1017+1+U1153/T1153           )))/(1+($X$2*U1153*S$8)^2))),           V_rtHz(T1153)/($X$2*S$8*(T1153*R$1017+T1153+U1153)),V_rtHz(U1153)*SQRT(Sum_Sq(T1153*S$8*$X$2*R$1017,1))/($X$2*S$8*(T1153*R$1017+T1153+U1153))))/SQRT(Sum_Sq(1/(1+$A1153)+$AC$2/$I$2-1/(1+(1+U1153/T1153)/R$1017),$X$2/$I$2)),IF(U1154&lt;0,"A",R1154))</f>
        <v>A</v>
      </c>
      <c r="T1153" s="13">
        <f t="shared" si="342"/>
        <v>-1</v>
      </c>
      <c r="U1153" s="12">
        <f t="shared" si="366"/>
        <v>-2</v>
      </c>
      <c r="X1153" s="13" t="str">
        <f>IF(AA1153&gt;0,SQRT(Sum_Sq($AI$2,V_rtHz($AH$2)/(1+1/$A1153),V_rtHz($AH$2*$A1153)/(1+$A1153),$AN$2*$AH$2/(1+1/$A1153),$AM$2*SQRT(Sum_Sq(AA1153,1/($X$2*Y$8*(1+X$1017+AA1153/Z1153))))/SQRT(Sum_Sq($X$2*AA1153*Y$8,1)),                   $AQ$2*SQRT(Sum_Sq($AH$2/(1+1/$A1153)+AA1153*( 1/(X$1017+1+AA1153/Z1153)-1)/(1+($X$2*AA1153*Y$8)^2), (AA1153^2*Y$8*$X$2+1/($X$2*Y$8*(X$1017+1+AA1153/Z1153           )))/(1+($X$2*AA1153*Y$8)^2))),           V_rtHz(Z1153)/($X$2*Y$8*(Z1153*X$1017+Z1153+AA1153)),V_rtHz(AA1153)*SQRT(Sum_Sq(Z1153*Y$8*$X$2*X$1017,1))/($X$2*Y$8*(Z1153*X$1017+Z1153+AA1153))))/SQRT(Sum_Sq(1/(1+$A1153)+$AC$2/$I$2-1/(1+(1+AA1153/Z1153)/X$1017),$X$2/$I$2)),IF(AA1154&lt;0,"A",X1154))</f>
        <v>A</v>
      </c>
      <c r="Z1153" s="13">
        <f t="shared" si="343"/>
        <v>-1</v>
      </c>
      <c r="AA1153" s="12">
        <f t="shared" si="367"/>
        <v>-2</v>
      </c>
      <c r="AC1153" s="13">
        <f>IF(AF1153&gt;0,SQRT(Sum_Sq($AI$2,V_rtHz($AH$2)/(1+1/$A1153),V_rtHz($AH$2*$A1153)/(1+$A1153),$AN$2*$AH$2/(1+1/$A1153),$AM$2*SQRT(Sum_Sq(AF1153,1/($X$2*AD$8*(1+AC$1017+AF1153/AE1153))))/SQRT(Sum_Sq($X$2*AF1153*AD$8,1)),                   $AQ$2*SQRT(Sum_Sq($AH$2/(1+1/$A1153)+AF1153*( 1/(AC$1017+1+AF1153/AE1153)-1)/(1+($X$2*AF1153*AD$8)^2), (AF1153^2*AD$8*$X$2+1/($X$2*AD$8*(AC$1017+1+AF1153/AE1153           )))/(1+($X$2*AF1153*AD$8)^2))),           V_rtHz(AE1153)/($X$2*AD$8*(AE1153*AC$1017+AE1153+AF1153)),V_rtHz(AF1153)*SQRT(Sum_Sq(AE1153*AD$8*$X$2*AC$1017,1))/($X$2*AD$8*(AE1153*AC$1017+AE1153+AF1153))))/SQRT(Sum_Sq(1/(1+$A1153)+$AC$2/$I$2-1/(1+(1+AF1153/AE1153)/AC$1017),$X$2/$I$2)),IF(AF1154&lt;0,"A",AC1154))</f>
        <v>6.8707874479006961E-6</v>
      </c>
      <c r="AE1153" s="13">
        <f t="shared" si="344"/>
        <v>19325.85707825495</v>
      </c>
      <c r="AF1153" s="12">
        <f t="shared" si="368"/>
        <v>161019.55326927232</v>
      </c>
      <c r="AG1153" s="13"/>
      <c r="AH1153" s="13">
        <f>IF(AK1153&gt;0,SQRT(Sum_Sq($AI$2,V_rtHz($AH$2)/(1+1/$A1153),V_rtHz($AH$2*$A1153)/(1+$A1153),$AN$2*$AH$2/(1+1/$A1153),$AM$2*SQRT(Sum_Sq(AK1153,1/($X$2*AI$8*(1+AH$1017+AK1153/AJ1153))))/SQRT(Sum_Sq($X$2*AK1153*AI$8,1)),                   $AQ$2*SQRT(Sum_Sq($AH$2/(1+1/$A1153)+AK1153*( 1/(AH$1017+1+AK1153/AJ1153)-1)/(1+($X$2*AK1153*AI$8)^2), (AK1153^2*AI$8*$X$2+1/($X$2*AI$8*(AH$1017+1+AK1153/AJ1153           )))/(1+($X$2*AK1153*AI$8)^2))),           V_rtHz(AJ1153)/($X$2*AI$8*(AJ1153*AH$1017+AJ1153+AK1153)),V_rtHz(AK1153)*SQRT(Sum_Sq(AJ1153*AI$8*$X$2*AH$1017,1))/($X$2*AI$8*(AJ1153*AH$1017+AJ1153+AK1153))))/SQRT(Sum_Sq(1/(1+$A1153)+$AC$2/$I$2-1/(1+(1+AK1153/AJ1153)/AH$1017),$X$2/$I$2)),IF(AK1154&lt;0,"A",AH1154))</f>
        <v>1.1584890856870726E-5</v>
      </c>
      <c r="AI1153" s="13"/>
      <c r="AJ1153" s="13">
        <f t="shared" si="345"/>
        <v>17824.327189652206</v>
      </c>
      <c r="AK1153" s="12">
        <f t="shared" si="369"/>
        <v>552082.82314887771</v>
      </c>
      <c r="AM1153" s="13">
        <f>IF(AP1153&gt;0,SQRT(Sum_Sq($AI$2,V_rtHz($AH$2)/(1+1/$A1153),V_rtHz($AH$2*$A1153)/(1+$A1153),$AN$2*$AH$2/(1+1/$A1153),$AM$2*SQRT(Sum_Sq(AP1153,1/($X$2*AN$8*(1+AM$1017+AP1153/AO1153))))/SQRT(Sum_Sq($X$2*AP1153*AN$8,1)),                   $AQ$2*SQRT(Sum_Sq($AH$2/(1+1/$A1153)+AP1153*( 1/(AM$1017+1+AP1153/AO1153)-1)/(1+($X$2*AP1153*AN$8)^2), (AP1153^2*AN$8*$X$2+1/($X$2*AN$8*(AM$1017+1+AP1153/AO1153           )))/(1+($X$2*AP1153*AN$8)^2))),           V_rtHz(AO1153)/($X$2*AN$8*(AO1153*AM$1017+AO1153+AP1153)),V_rtHz(AP1153)*SQRT(Sum_Sq(AO1153*AN$8*$X$2*AM$1017,1))/($X$2*AN$8*(AO1153*AM$1017+AO1153+AP1153))))/SQRT(Sum_Sq(1/(1+$A1153)+$AC$2/$I$2-1/(1+(1+AP1153/AO1153)/AM$1017),$X$2/$I$2)),IF(AP1154&lt;0,"A",AM1154))</f>
        <v>2.0303017803721705E-5</v>
      </c>
      <c r="AO1153" s="13">
        <f t="shared" si="346"/>
        <v>17438.703725061321</v>
      </c>
      <c r="AP1153" s="12">
        <f t="shared" si="370"/>
        <v>1784445.0610250128</v>
      </c>
      <c r="AR1153" s="13">
        <f t="shared" si="347"/>
        <v>69887291.180198371</v>
      </c>
      <c r="AS1153" s="13">
        <f t="shared" si="348"/>
        <v>-1.3198701874377697E-5</v>
      </c>
      <c r="AV1153" s="13"/>
      <c r="AW1153" s="13">
        <f t="shared" si="349"/>
        <v>39300511.936236553</v>
      </c>
      <c r="AX1153" s="13">
        <f t="shared" si="350"/>
        <v>-4.1745878309465536E-5</v>
      </c>
      <c r="AZ1153" s="13"/>
      <c r="BA1153" s="13"/>
      <c r="BB1153" s="13">
        <f t="shared" si="351"/>
        <v>22100301.962882396</v>
      </c>
      <c r="BC1153" s="13">
        <f t="shared" si="352"/>
        <v>-1.3209130323396933E-4</v>
      </c>
      <c r="BD1153" s="13"/>
      <c r="BE1153" s="13"/>
      <c r="BG1153" s="13">
        <f t="shared" si="353"/>
        <v>12427913.092914158</v>
      </c>
      <c r="BH1153" s="13">
        <f t="shared" si="354"/>
        <v>-4.1850380957770042E-4</v>
      </c>
      <c r="BI1153" s="13"/>
      <c r="BL1153" s="13">
        <f t="shared" si="355"/>
        <v>6988729.1180198397</v>
      </c>
      <c r="BM1153" s="13">
        <f t="shared" si="356"/>
        <v>-1.3314328392256714E-3</v>
      </c>
      <c r="BP1153" s="13"/>
      <c r="BQ1153" s="13">
        <f t="shared" si="357"/>
        <v>99.633300000000006</v>
      </c>
      <c r="BR1153" s="13">
        <f t="shared" si="358"/>
        <v>108.98999999999997</v>
      </c>
      <c r="BT1153" s="13"/>
      <c r="BU1153" s="13"/>
      <c r="BV1153" s="13">
        <f t="shared" si="359"/>
        <v>31.50681587988543</v>
      </c>
      <c r="BW1153" s="13">
        <f t="shared" si="360"/>
        <v>344.65664218175152</v>
      </c>
      <c r="CA1153" s="13">
        <f t="shared" si="361"/>
        <v>9.9633299999999991</v>
      </c>
      <c r="CB1153" s="13">
        <f t="shared" si="362"/>
        <v>1089.8999999999999</v>
      </c>
    </row>
    <row r="1154" spans="1:80" x14ac:dyDescent="0.3">
      <c r="A1154" s="13">
        <f t="shared" si="338"/>
        <v>6.9183097091893639E-5</v>
      </c>
      <c r="C1154" s="13" t="str">
        <f>IF(F1154&gt;0,SQRT(Sum_Sq($AI$2,V_rtHz($AH$2)/(1+1/$A1154),V_rtHz($AH$2*$A1154)/(1+$A1154),$AN$2*$AH$2/(1+1/$A1154),$AM$2*SQRT(Sum_Sq(F1154,1/($X$2*D$8*(1+C$1017+F1154/E1154))))/SQRT(Sum_Sq($X$2*F1154*D$8,1)),                   $AQ$2*SQRT(Sum_Sq($AH$2/(1+1/$A1154)+F1154*( 1/(C$1017+1+F1154/E1154)-1)/(1+($X$2*F1154*D$8)^2), (F1154^2*D$8*$X$2+1/($X$2*D$8*(C$1017+1+F1154/E1154           )))/(1+($X$2*F1154*D$8)^2))),           V_rtHz(E1154)/($X$2*D$8*(E1154*C$1017+E1154+F1154)),V_rtHz(F1154)*SQRT(Sum_Sq(E1154*D$8*$X$2*C$1017,1))/($X$2*D$8*(E1154*C$1017+E1154+F1154))))/SQRT(Sum_Sq(1/(1+$A1154)+$AC$2/$I$2-1/(1+(1+F1154/E1154)/C$1017),$X$2/$I$2)),IF(F1155&lt;0,"A",C1155))</f>
        <v>A</v>
      </c>
      <c r="E1154" s="13">
        <f t="shared" si="339"/>
        <v>-1</v>
      </c>
      <c r="F1154" s="12">
        <f t="shared" si="363"/>
        <v>-2</v>
      </c>
      <c r="H1154" s="13" t="str">
        <f>IF(K1154&gt;0,SQRT(Sum_Sq($AI$2,V_rtHz($AH$2)/(1+1/$A1154),V_rtHz($AH$2*$A1154)/(1+$A1154),$AN$2*$AH$2/(1+1/$A1154),$AM$2*SQRT(Sum_Sq(K1154,1/($X$2*I$8*(1+H$1017+K1154/J1154))))/SQRT(Sum_Sq($X$2*K1154*I$8,1)),                   $AQ$2*SQRT(Sum_Sq($AH$2/(1+1/$A1154)+K1154*( 1/(H$1017+1+K1154/J1154)-1)/(1+($X$2*K1154*I$8)^2), (K1154^2*I$8*$X$2+1/($X$2*I$8*(H$1017+1+K1154/J1154           )))/(1+($X$2*K1154*I$8)^2))),           V_rtHz(J1154)/($X$2*I$8*(J1154*H$1017+J1154+K1154)),V_rtHz(K1154)*SQRT(Sum_Sq(J1154*I$8*$X$2*H$1017,1))/($X$2*I$8*(J1154*H$1017+J1154+K1154))))/SQRT(Sum_Sq(1/(1+$A1154)+$AC$2/$I$2-1/(1+(1+K1154/J1154)/H$1017),$X$2/$I$2)),IF(K1155&lt;0,"A",H1155))</f>
        <v>A</v>
      </c>
      <c r="J1154" s="13">
        <f t="shared" si="340"/>
        <v>-1</v>
      </c>
      <c r="K1154" s="12">
        <f t="shared" si="364"/>
        <v>-2</v>
      </c>
      <c r="M1154" s="13" t="str">
        <f>IF(P1154&gt;0,SQRT(Sum_Sq($AI$2,V_rtHz($AH$2)/(1+1/$A1154),V_rtHz($AH$2*$A1154)/(1+$A1154),$AN$2*$AH$2/(1+1/$A1154),$AM$2*SQRT(Sum_Sq(P1154,1/($X$2*N$8*(1+M$1017+P1154/O1154))))/SQRT(Sum_Sq($X$2*P1154*N$8,1)),                   $AQ$2*SQRT(Sum_Sq($AH$2/(1+1/$A1154)+P1154*( 1/(M$1017+1+P1154/O1154)-1)/(1+($X$2*P1154*N$8)^2), (P1154^2*N$8*$X$2+1/($X$2*N$8*(M$1017+1+P1154/O1154           )))/(1+($X$2*P1154*N$8)^2))),           V_rtHz(O1154)/($X$2*N$8*(O1154*M$1017+O1154+P1154)),V_rtHz(P1154)*SQRT(Sum_Sq(O1154*N$8*$X$2*M$1017,1))/($X$2*N$8*(O1154*M$1017+O1154+P1154))))/SQRT(Sum_Sq(1/(1+$A1154)+$AC$2/$I$2-1/(1+(1+P1154/O1154)/M$1017),$X$2/$I$2)),IF(P1155&lt;0,"A",M1155))</f>
        <v>A</v>
      </c>
      <c r="O1154" s="13">
        <f t="shared" si="341"/>
        <v>-1</v>
      </c>
      <c r="P1154" s="12">
        <f t="shared" si="365"/>
        <v>-2</v>
      </c>
      <c r="R1154" s="13" t="str">
        <f>IF(U1154&gt;0,SQRT(Sum_Sq($AI$2,V_rtHz($AH$2)/(1+1/$A1154),V_rtHz($AH$2*$A1154)/(1+$A1154),$AN$2*$AH$2/(1+1/$A1154),$AM$2*SQRT(Sum_Sq(U1154,1/($X$2*S$8*(1+R$1017+U1154/T1154))))/SQRT(Sum_Sq($X$2*U1154*S$8,1)),                   $AQ$2*SQRT(Sum_Sq($AH$2/(1+1/$A1154)+U1154*( 1/(R$1017+1+U1154/T1154)-1)/(1+($X$2*U1154*S$8)^2), (U1154^2*S$8*$X$2+1/($X$2*S$8*(R$1017+1+U1154/T1154           )))/(1+($X$2*U1154*S$8)^2))),           V_rtHz(T1154)/($X$2*S$8*(T1154*R$1017+T1154+U1154)),V_rtHz(U1154)*SQRT(Sum_Sq(T1154*S$8*$X$2*R$1017,1))/($X$2*S$8*(T1154*R$1017+T1154+U1154))))/SQRT(Sum_Sq(1/(1+$A1154)+$AC$2/$I$2-1/(1+(1+U1154/T1154)/R$1017),$X$2/$I$2)),IF(U1155&lt;0,"A",R1155))</f>
        <v>A</v>
      </c>
      <c r="T1154" s="13">
        <f t="shared" si="342"/>
        <v>-1</v>
      </c>
      <c r="U1154" s="12">
        <f t="shared" si="366"/>
        <v>-2</v>
      </c>
      <c r="X1154" s="13" t="str">
        <f>IF(AA1154&gt;0,SQRT(Sum_Sq($AI$2,V_rtHz($AH$2)/(1+1/$A1154),V_rtHz($AH$2*$A1154)/(1+$A1154),$AN$2*$AH$2/(1+1/$A1154),$AM$2*SQRT(Sum_Sq(AA1154,1/($X$2*Y$8*(1+X$1017+AA1154/Z1154))))/SQRT(Sum_Sq($X$2*AA1154*Y$8,1)),                   $AQ$2*SQRT(Sum_Sq($AH$2/(1+1/$A1154)+AA1154*( 1/(X$1017+1+AA1154/Z1154)-1)/(1+($X$2*AA1154*Y$8)^2), (AA1154^2*Y$8*$X$2+1/($X$2*Y$8*(X$1017+1+AA1154/Z1154           )))/(1+($X$2*AA1154*Y$8)^2))),           V_rtHz(Z1154)/($X$2*Y$8*(Z1154*X$1017+Z1154+AA1154)),V_rtHz(AA1154)*SQRT(Sum_Sq(Z1154*Y$8*$X$2*X$1017,1))/($X$2*Y$8*(Z1154*X$1017+Z1154+AA1154))))/SQRT(Sum_Sq(1/(1+$A1154)+$AC$2/$I$2-1/(1+(1+AA1154/Z1154)/X$1017),$X$2/$I$2)),IF(AA1155&lt;0,"A",X1155))</f>
        <v>A</v>
      </c>
      <c r="Z1154" s="13">
        <f t="shared" si="343"/>
        <v>-1</v>
      </c>
      <c r="AA1154" s="12">
        <f t="shared" si="367"/>
        <v>-2</v>
      </c>
      <c r="AC1154" s="13">
        <f>IF(AF1154&gt;0,SQRT(Sum_Sq($AI$2,V_rtHz($AH$2)/(1+1/$A1154),V_rtHz($AH$2*$A1154)/(1+$A1154),$AN$2*$AH$2/(1+1/$A1154),$AM$2*SQRT(Sum_Sq(AF1154,1/($X$2*AD$8*(1+AC$1017+AF1154/AE1154))))/SQRT(Sum_Sq($X$2*AF1154*AD$8,1)),                   $AQ$2*SQRT(Sum_Sq($AH$2/(1+1/$A1154)+AF1154*( 1/(AC$1017+1+AF1154/AE1154)-1)/(1+($X$2*AF1154*AD$8)^2), (AF1154^2*AD$8*$X$2+1/($X$2*AD$8*(AC$1017+1+AF1154/AE1154           )))/(1+($X$2*AF1154*AD$8)^2))),           V_rtHz(AE1154)/($X$2*AD$8*(AE1154*AC$1017+AE1154+AF1154)),V_rtHz(AF1154)*SQRT(Sum_Sq(AE1154*AD$8*$X$2*AC$1017,1))/($X$2*AD$8*(AE1154*AC$1017+AE1154+AF1154))))/SQRT(Sum_Sq(1/(1+$A1154)+$AC$2/$I$2-1/(1+(1+AF1154/AE1154)/AC$1017),$X$2/$I$2)),IF(AF1155&lt;0,"A",AC1155))</f>
        <v>6.8702487995259596E-6</v>
      </c>
      <c r="AE1154" s="13">
        <f t="shared" si="344"/>
        <v>19322.841029515515</v>
      </c>
      <c r="AF1154" s="12">
        <f t="shared" si="368"/>
        <v>161044.68636537966</v>
      </c>
      <c r="AG1154" s="13"/>
      <c r="AH1154" s="13">
        <f>IF(AK1154&gt;0,SQRT(Sum_Sq($AI$2,V_rtHz($AH$2)/(1+1/$A1154),V_rtHz($AH$2*$A1154)/(1+$A1154),$AN$2*$AH$2/(1+1/$A1154),$AM$2*SQRT(Sum_Sq(AK1154,1/($X$2*AI$8*(1+AH$1017+AK1154/AJ1154))))/SQRT(Sum_Sq($X$2*AK1154*AI$8,1)),                   $AQ$2*SQRT(Sum_Sq($AH$2/(1+1/$A1154)+AK1154*( 1/(AH$1017+1+AK1154/AJ1154)-1)/(1+($X$2*AK1154*AI$8)^2), (AK1154^2*AI$8*$X$2+1/($X$2*AI$8*(AH$1017+1+AK1154/AJ1154           )))/(1+($X$2*AK1154*AI$8)^2))),           V_rtHz(AJ1154)/($X$2*AI$8*(AJ1154*AH$1017+AJ1154+AK1154)),V_rtHz(AK1154)*SQRT(Sum_Sq(AJ1154*AI$8*$X$2*AH$1017,1))/($X$2*AI$8*(AJ1154*AH$1017+AJ1154+AK1154))))/SQRT(Sum_Sq(1/(1+$A1154)+$AC$2/$I$2-1/(1+(1+AK1154/AJ1154)/AH$1017),$X$2/$I$2)),IF(AK1155&lt;0,"A",AH1155))</f>
        <v>1.1584208088608876E-5</v>
      </c>
      <c r="AI1154" s="13"/>
      <c r="AJ1154" s="13">
        <f t="shared" si="345"/>
        <v>17822.169798371415</v>
      </c>
      <c r="AK1154" s="12">
        <f t="shared" si="369"/>
        <v>552149.65332064754</v>
      </c>
      <c r="AM1154" s="13">
        <f>IF(AP1154&gt;0,SQRT(Sum_Sq($AI$2,V_rtHz($AH$2)/(1+1/$A1154),V_rtHz($AH$2*$A1154)/(1+$A1154),$AN$2*$AH$2/(1+1/$A1154),$AM$2*SQRT(Sum_Sq(AP1154,1/($X$2*AN$8*(1+AM$1017+AP1154/AO1154))))/SQRT(Sum_Sq($X$2*AP1154*AN$8,1)),                   $AQ$2*SQRT(Sum_Sq($AH$2/(1+1/$A1154)+AP1154*( 1/(AM$1017+1+AP1154/AO1154)-1)/(1+($X$2*AP1154*AN$8)^2), (AP1154^2*AN$8*$X$2+1/($X$2*AN$8*(AM$1017+1+AP1154/AO1154           )))/(1+($X$2*AP1154*AN$8)^2))),           V_rtHz(AO1154)/($X$2*AN$8*(AO1154*AM$1017+AO1154+AP1154)),V_rtHz(AP1154)*SQRT(Sum_Sq(AO1154*AN$8*$X$2*AM$1017,1))/($X$2*AN$8*(AO1154*AM$1017+AO1154+AP1154))))/SQRT(Sum_Sq(1/(1+$A1154)+$AC$2/$I$2-1/(1+(1+AP1154/AO1154)/AM$1017),$X$2/$I$2)),IF(AP1155&lt;0,"A",AM1155))</f>
        <v>2.0301908455481655E-5</v>
      </c>
      <c r="AO1154" s="13">
        <f t="shared" si="346"/>
        <v>17436.728137105107</v>
      </c>
      <c r="AP1154" s="12">
        <f t="shared" si="370"/>
        <v>1784647.239331824</v>
      </c>
      <c r="AR1154" s="13">
        <f t="shared" si="347"/>
        <v>69887291.180198371</v>
      </c>
      <c r="AS1154" s="13">
        <f t="shared" si="348"/>
        <v>-1.3198717981024313E-5</v>
      </c>
      <c r="AV1154" s="13"/>
      <c r="AW1154" s="13">
        <f t="shared" si="349"/>
        <v>39300511.936236553</v>
      </c>
      <c r="AX1154" s="13">
        <f t="shared" si="350"/>
        <v>-4.1746039437475526E-5</v>
      </c>
      <c r="AZ1154" s="13"/>
      <c r="BA1154" s="13"/>
      <c r="BB1154" s="13">
        <f t="shared" si="351"/>
        <v>22100301.962882396</v>
      </c>
      <c r="BC1154" s="13">
        <f t="shared" si="352"/>
        <v>-1.3209291646257973E-4</v>
      </c>
      <c r="BD1154" s="13"/>
      <c r="BE1154" s="13"/>
      <c r="BG1154" s="13">
        <f t="shared" si="353"/>
        <v>12427913.092914158</v>
      </c>
      <c r="BH1154" s="13">
        <f t="shared" si="354"/>
        <v>-4.1852000371427804E-4</v>
      </c>
      <c r="BI1154" s="13"/>
      <c r="BL1154" s="13">
        <f t="shared" si="355"/>
        <v>6988729.1180198397</v>
      </c>
      <c r="BM1154" s="13">
        <f t="shared" si="356"/>
        <v>-1.3315967600599527E-3</v>
      </c>
      <c r="BP1154" s="13"/>
      <c r="BQ1154" s="13">
        <f t="shared" si="357"/>
        <v>99.633300000000006</v>
      </c>
      <c r="BR1154" s="13">
        <f t="shared" si="358"/>
        <v>108.98999999999998</v>
      </c>
      <c r="BT1154" s="13"/>
      <c r="BU1154" s="13"/>
      <c r="BV1154" s="13">
        <f t="shared" si="359"/>
        <v>31.50681587988543</v>
      </c>
      <c r="BW1154" s="13">
        <f t="shared" si="360"/>
        <v>344.65664218175147</v>
      </c>
      <c r="CA1154" s="13">
        <f t="shared" si="361"/>
        <v>9.9633299999999991</v>
      </c>
      <c r="CB1154" s="13">
        <f t="shared" si="362"/>
        <v>1089.9000000000001</v>
      </c>
    </row>
    <row r="1155" spans="1:80" x14ac:dyDescent="0.3">
      <c r="A1155" s="13">
        <f t="shared" si="338"/>
        <v>7.0145529841997127E-5</v>
      </c>
      <c r="C1155" s="13" t="str">
        <f>IF(F1155&gt;0,SQRT(Sum_Sq($AI$2,V_rtHz($AH$2)/(1+1/$A1155),V_rtHz($AH$2*$A1155)/(1+$A1155),$AN$2*$AH$2/(1+1/$A1155),$AM$2*SQRT(Sum_Sq(F1155,1/($X$2*D$8*(1+C$1017+F1155/E1155))))/SQRT(Sum_Sq($X$2*F1155*D$8,1)),                   $AQ$2*SQRT(Sum_Sq($AH$2/(1+1/$A1155)+F1155*( 1/(C$1017+1+F1155/E1155)-1)/(1+($X$2*F1155*D$8)^2), (F1155^2*D$8*$X$2+1/($X$2*D$8*(C$1017+1+F1155/E1155           )))/(1+($X$2*F1155*D$8)^2))),           V_rtHz(E1155)/($X$2*D$8*(E1155*C$1017+E1155+F1155)),V_rtHz(F1155)*SQRT(Sum_Sq(E1155*D$8*$X$2*C$1017,1))/($X$2*D$8*(E1155*C$1017+E1155+F1155))))/SQRT(Sum_Sq(1/(1+$A1155)+$AC$2/$I$2-1/(1+(1+F1155/E1155)/C$1017),$X$2/$I$2)),IF(F1156&lt;0,"A",C1156))</f>
        <v>A</v>
      </c>
      <c r="E1155" s="13">
        <f t="shared" si="339"/>
        <v>-1</v>
      </c>
      <c r="F1155" s="12">
        <f t="shared" si="363"/>
        <v>-2</v>
      </c>
      <c r="H1155" s="13" t="str">
        <f>IF(K1155&gt;0,SQRT(Sum_Sq($AI$2,V_rtHz($AH$2)/(1+1/$A1155),V_rtHz($AH$2*$A1155)/(1+$A1155),$AN$2*$AH$2/(1+1/$A1155),$AM$2*SQRT(Sum_Sq(K1155,1/($X$2*I$8*(1+H$1017+K1155/J1155))))/SQRT(Sum_Sq($X$2*K1155*I$8,1)),                   $AQ$2*SQRT(Sum_Sq($AH$2/(1+1/$A1155)+K1155*( 1/(H$1017+1+K1155/J1155)-1)/(1+($X$2*K1155*I$8)^2), (K1155^2*I$8*$X$2+1/($X$2*I$8*(H$1017+1+K1155/J1155           )))/(1+($X$2*K1155*I$8)^2))),           V_rtHz(J1155)/($X$2*I$8*(J1155*H$1017+J1155+K1155)),V_rtHz(K1155)*SQRT(Sum_Sq(J1155*I$8*$X$2*H$1017,1))/($X$2*I$8*(J1155*H$1017+J1155+K1155))))/SQRT(Sum_Sq(1/(1+$A1155)+$AC$2/$I$2-1/(1+(1+K1155/J1155)/H$1017),$X$2/$I$2)),IF(K1156&lt;0,"A",H1156))</f>
        <v>A</v>
      </c>
      <c r="J1155" s="13">
        <f t="shared" si="340"/>
        <v>-1</v>
      </c>
      <c r="K1155" s="12">
        <f t="shared" si="364"/>
        <v>-2</v>
      </c>
      <c r="M1155" s="13" t="str">
        <f>IF(P1155&gt;0,SQRT(Sum_Sq($AI$2,V_rtHz($AH$2)/(1+1/$A1155),V_rtHz($AH$2*$A1155)/(1+$A1155),$AN$2*$AH$2/(1+1/$A1155),$AM$2*SQRT(Sum_Sq(P1155,1/($X$2*N$8*(1+M$1017+P1155/O1155))))/SQRT(Sum_Sq($X$2*P1155*N$8,1)),                   $AQ$2*SQRT(Sum_Sq($AH$2/(1+1/$A1155)+P1155*( 1/(M$1017+1+P1155/O1155)-1)/(1+($X$2*P1155*N$8)^2), (P1155^2*N$8*$X$2+1/($X$2*N$8*(M$1017+1+P1155/O1155           )))/(1+($X$2*P1155*N$8)^2))),           V_rtHz(O1155)/($X$2*N$8*(O1155*M$1017+O1155+P1155)),V_rtHz(P1155)*SQRT(Sum_Sq(O1155*N$8*$X$2*M$1017,1))/($X$2*N$8*(O1155*M$1017+O1155+P1155))))/SQRT(Sum_Sq(1/(1+$A1155)+$AC$2/$I$2-1/(1+(1+P1155/O1155)/M$1017),$X$2/$I$2)),IF(P1156&lt;0,"A",M1156))</f>
        <v>A</v>
      </c>
      <c r="O1155" s="13">
        <f t="shared" si="341"/>
        <v>-1</v>
      </c>
      <c r="P1155" s="12">
        <f t="shared" si="365"/>
        <v>-2</v>
      </c>
      <c r="R1155" s="13" t="str">
        <f>IF(U1155&gt;0,SQRT(Sum_Sq($AI$2,V_rtHz($AH$2)/(1+1/$A1155),V_rtHz($AH$2*$A1155)/(1+$A1155),$AN$2*$AH$2/(1+1/$A1155),$AM$2*SQRT(Sum_Sq(U1155,1/($X$2*S$8*(1+R$1017+U1155/T1155))))/SQRT(Sum_Sq($X$2*U1155*S$8,1)),                   $AQ$2*SQRT(Sum_Sq($AH$2/(1+1/$A1155)+U1155*( 1/(R$1017+1+U1155/T1155)-1)/(1+($X$2*U1155*S$8)^2), (U1155^2*S$8*$X$2+1/($X$2*S$8*(R$1017+1+U1155/T1155           )))/(1+($X$2*U1155*S$8)^2))),           V_rtHz(T1155)/($X$2*S$8*(T1155*R$1017+T1155+U1155)),V_rtHz(U1155)*SQRT(Sum_Sq(T1155*S$8*$X$2*R$1017,1))/($X$2*S$8*(T1155*R$1017+T1155+U1155))))/SQRT(Sum_Sq(1/(1+$A1155)+$AC$2/$I$2-1/(1+(1+U1155/T1155)/R$1017),$X$2/$I$2)),IF(U1156&lt;0,"A",R1156))</f>
        <v>A</v>
      </c>
      <c r="T1155" s="13">
        <f t="shared" si="342"/>
        <v>-1</v>
      </c>
      <c r="U1155" s="12">
        <f t="shared" si="366"/>
        <v>-2</v>
      </c>
      <c r="X1155" s="13" t="str">
        <f>IF(AA1155&gt;0,SQRT(Sum_Sq($AI$2,V_rtHz($AH$2)/(1+1/$A1155),V_rtHz($AH$2*$A1155)/(1+$A1155),$AN$2*$AH$2/(1+1/$A1155),$AM$2*SQRT(Sum_Sq(AA1155,1/($X$2*Y$8*(1+X$1017+AA1155/Z1155))))/SQRT(Sum_Sq($X$2*AA1155*Y$8,1)),                   $AQ$2*SQRT(Sum_Sq($AH$2/(1+1/$A1155)+AA1155*( 1/(X$1017+1+AA1155/Z1155)-1)/(1+($X$2*AA1155*Y$8)^2), (AA1155^2*Y$8*$X$2+1/($X$2*Y$8*(X$1017+1+AA1155/Z1155           )))/(1+($X$2*AA1155*Y$8)^2))),           V_rtHz(Z1155)/($X$2*Y$8*(Z1155*X$1017+Z1155+AA1155)),V_rtHz(AA1155)*SQRT(Sum_Sq(Z1155*Y$8*$X$2*X$1017,1))/($X$2*Y$8*(Z1155*X$1017+Z1155+AA1155))))/SQRT(Sum_Sq(1/(1+$A1155)+$AC$2/$I$2-1/(1+(1+AA1155/Z1155)/X$1017),$X$2/$I$2)),IF(AA1156&lt;0,"A",X1156))</f>
        <v>A</v>
      </c>
      <c r="Z1155" s="13">
        <f t="shared" si="343"/>
        <v>-1</v>
      </c>
      <c r="AA1155" s="12">
        <f t="shared" si="367"/>
        <v>-2</v>
      </c>
      <c r="AC1155" s="13">
        <f>IF(AF1155&gt;0,SQRT(Sum_Sq($AI$2,V_rtHz($AH$2)/(1+1/$A1155),V_rtHz($AH$2*$A1155)/(1+$A1155),$AN$2*$AH$2/(1+1/$A1155),$AM$2*SQRT(Sum_Sq(AF1155,1/($X$2*AD$8*(1+AC$1017+AF1155/AE1155))))/SQRT(Sum_Sq($X$2*AF1155*AD$8,1)),                   $AQ$2*SQRT(Sum_Sq($AH$2/(1+1/$A1155)+AF1155*( 1/(AC$1017+1+AF1155/AE1155)-1)/(1+($X$2*AF1155*AD$8)^2), (AF1155^2*AD$8*$X$2+1/($X$2*AD$8*(AC$1017+1+AF1155/AE1155           )))/(1+($X$2*AF1155*AD$8)^2))),           V_rtHz(AE1155)/($X$2*AD$8*(AE1155*AC$1017+AE1155+AF1155)),V_rtHz(AF1155)*SQRT(Sum_Sq(AE1155*AD$8*$X$2*AC$1017,1))/($X$2*AD$8*(AE1155*AC$1017+AE1155+AF1155))))/SQRT(Sum_Sq(1/(1+$A1155)+$AC$2/$I$2-1/(1+(1+AF1155/AE1155)/AC$1017),$X$2/$I$2)),IF(AF1156&lt;0,"A",AC1156))</f>
        <v>6.8697029874987698E-6</v>
      </c>
      <c r="AE1155" s="13">
        <f t="shared" si="344"/>
        <v>19319.785063178195</v>
      </c>
      <c r="AF1155" s="12">
        <f t="shared" si="368"/>
        <v>161070.16010324619</v>
      </c>
      <c r="AG1155" s="13"/>
      <c r="AH1155" s="13">
        <f>IF(AK1155&gt;0,SQRT(Sum_Sq($AI$2,V_rtHz($AH$2)/(1+1/$A1155),V_rtHz($AH$2*$A1155)/(1+$A1155),$AN$2*$AH$2/(1+1/$A1155),$AM$2*SQRT(Sum_Sq(AK1155,1/($X$2*AI$8*(1+AH$1017+AK1155/AJ1155))))/SQRT(Sum_Sq($X$2*AK1155*AI$8,1)),                   $AQ$2*SQRT(Sum_Sq($AH$2/(1+1/$A1155)+AK1155*( 1/(AH$1017+1+AK1155/AJ1155)-1)/(1+($X$2*AK1155*AI$8)^2), (AK1155^2*AI$8*$X$2+1/($X$2*AI$8*(AH$1017+1+AK1155/AJ1155           )))/(1+($X$2*AK1155*AI$8)^2))),           V_rtHz(AJ1155)/($X$2*AI$8*(AJ1155*AH$1017+AJ1155+AK1155)),V_rtHz(AK1155)*SQRT(Sum_Sq(AJ1155*AI$8*$X$2*AH$1017,1))/($X$2*AI$8*(AJ1155*AH$1017+AJ1155+AK1155))))/SQRT(Sum_Sq(1/(1+$A1155)+$AC$2/$I$2-1/(1+(1+AK1155/AJ1155)/AH$1017),$X$2/$I$2)),IF(AK1156&lt;0,"A",AH1156))</f>
        <v>1.1583516127496376E-5</v>
      </c>
      <c r="AI1155" s="13"/>
      <c r="AJ1155" s="13">
        <f t="shared" si="345"/>
        <v>17819.983473697612</v>
      </c>
      <c r="AK1155" s="12">
        <f t="shared" si="369"/>
        <v>552217.39627969509</v>
      </c>
      <c r="AM1155" s="13">
        <f>IF(AP1155&gt;0,SQRT(Sum_Sq($AI$2,V_rtHz($AH$2)/(1+1/$A1155),V_rtHz($AH$2*$A1155)/(1+$A1155),$AN$2*$AH$2/(1+1/$A1155),$AM$2*SQRT(Sum_Sq(AP1155,1/($X$2*AN$8*(1+AM$1017+AP1155/AO1155))))/SQRT(Sum_Sq($X$2*AP1155*AN$8,1)),                   $AQ$2*SQRT(Sum_Sq($AH$2/(1+1/$A1155)+AP1155*( 1/(AM$1017+1+AP1155/AO1155)-1)/(1+($X$2*AP1155*AN$8)^2), (AP1155^2*AN$8*$X$2+1/($X$2*AN$8*(AM$1017+1+AP1155/AO1155           )))/(1+($X$2*AP1155*AN$8)^2))),           V_rtHz(AO1155)/($X$2*AN$8*(AO1155*AM$1017+AO1155+AP1155)),V_rtHz(AP1155)*SQRT(Sum_Sq(AO1155*AN$8*$X$2*AM$1017,1))/($X$2*AN$8*(AO1155*AM$1017+AO1155+AP1155))))/SQRT(Sum_Sq(1/(1+$A1155)+$AC$2/$I$2-1/(1+(1+AP1155/AO1155)/AM$1017),$X$2/$I$2)),IF(AP1156&lt;0,"A",AM1156))</f>
        <v>2.0300784132360614E-5</v>
      </c>
      <c r="AO1155" s="13">
        <f t="shared" si="346"/>
        <v>17434.725980372757</v>
      </c>
      <c r="AP1155" s="12">
        <f t="shared" si="370"/>
        <v>1784852.1833893976</v>
      </c>
      <c r="AR1155" s="13">
        <f t="shared" si="347"/>
        <v>69887291.180198371</v>
      </c>
      <c r="AS1155" s="13">
        <f t="shared" si="348"/>
        <v>-1.3198734311776835E-5</v>
      </c>
      <c r="AV1155" s="13"/>
      <c r="AW1155" s="13">
        <f t="shared" si="349"/>
        <v>39300511.936236553</v>
      </c>
      <c r="AX1155" s="13">
        <f t="shared" si="350"/>
        <v>-4.1746202808269327E-5</v>
      </c>
      <c r="AZ1155" s="13"/>
      <c r="BA1155" s="13"/>
      <c r="BB1155" s="13">
        <f t="shared" si="351"/>
        <v>22100301.962882396</v>
      </c>
      <c r="BC1155" s="13">
        <f t="shared" si="352"/>
        <v>-1.3209455217366687E-4</v>
      </c>
      <c r="BD1155" s="13"/>
      <c r="BE1155" s="13"/>
      <c r="BG1155" s="13">
        <f t="shared" si="353"/>
        <v>12427913.092914158</v>
      </c>
      <c r="BH1155" s="13">
        <f t="shared" si="354"/>
        <v>-4.1853642441333424E-4</v>
      </c>
      <c r="BI1155" s="13"/>
      <c r="BL1155" s="13">
        <f t="shared" si="355"/>
        <v>6988729.1180198397</v>
      </c>
      <c r="BM1155" s="13">
        <f t="shared" si="356"/>
        <v>-1.3317630024740816E-3</v>
      </c>
      <c r="BP1155" s="13"/>
      <c r="BQ1155" s="13">
        <f t="shared" si="357"/>
        <v>99.633300000000006</v>
      </c>
      <c r="BR1155" s="13">
        <f t="shared" si="358"/>
        <v>108.98999999999997</v>
      </c>
      <c r="BT1155" s="13"/>
      <c r="BU1155" s="13"/>
      <c r="BV1155" s="13">
        <f t="shared" si="359"/>
        <v>31.50681587988543</v>
      </c>
      <c r="BW1155" s="13">
        <f t="shared" si="360"/>
        <v>344.65664218175147</v>
      </c>
      <c r="CA1155" s="13">
        <f t="shared" si="361"/>
        <v>9.9633299999999991</v>
      </c>
      <c r="CB1155" s="13">
        <f t="shared" si="362"/>
        <v>1089.9000000000001</v>
      </c>
    </row>
    <row r="1156" spans="1:80" x14ac:dyDescent="0.3">
      <c r="A1156" s="13">
        <f t="shared" si="338"/>
        <v>7.1121351365332905E-5</v>
      </c>
      <c r="C1156" s="13" t="str">
        <f>IF(F1156&gt;0,SQRT(Sum_Sq($AI$2,V_rtHz($AH$2)/(1+1/$A1156),V_rtHz($AH$2*$A1156)/(1+$A1156),$AN$2*$AH$2/(1+1/$A1156),$AM$2*SQRT(Sum_Sq(F1156,1/($X$2*D$8*(1+C$1017+F1156/E1156))))/SQRT(Sum_Sq($X$2*F1156*D$8,1)),                   $AQ$2*SQRT(Sum_Sq($AH$2/(1+1/$A1156)+F1156*( 1/(C$1017+1+F1156/E1156)-1)/(1+($X$2*F1156*D$8)^2), (F1156^2*D$8*$X$2+1/($X$2*D$8*(C$1017+1+F1156/E1156           )))/(1+($X$2*F1156*D$8)^2))),           V_rtHz(E1156)/($X$2*D$8*(E1156*C$1017+E1156+F1156)),V_rtHz(F1156)*SQRT(Sum_Sq(E1156*D$8*$X$2*C$1017,1))/($X$2*D$8*(E1156*C$1017+E1156+F1156))))/SQRT(Sum_Sq(1/(1+$A1156)+$AC$2/$I$2-1/(1+(1+F1156/E1156)/C$1017),$X$2/$I$2)),IF(F1157&lt;0,"A",C1157))</f>
        <v>A</v>
      </c>
      <c r="E1156" s="13">
        <f t="shared" si="339"/>
        <v>-1</v>
      </c>
      <c r="F1156" s="12">
        <f t="shared" si="363"/>
        <v>-2</v>
      </c>
      <c r="H1156" s="13" t="str">
        <f>IF(K1156&gt;0,SQRT(Sum_Sq($AI$2,V_rtHz($AH$2)/(1+1/$A1156),V_rtHz($AH$2*$A1156)/(1+$A1156),$AN$2*$AH$2/(1+1/$A1156),$AM$2*SQRT(Sum_Sq(K1156,1/($X$2*I$8*(1+H$1017+K1156/J1156))))/SQRT(Sum_Sq($X$2*K1156*I$8,1)),                   $AQ$2*SQRT(Sum_Sq($AH$2/(1+1/$A1156)+K1156*( 1/(H$1017+1+K1156/J1156)-1)/(1+($X$2*K1156*I$8)^2), (K1156^2*I$8*$X$2+1/($X$2*I$8*(H$1017+1+K1156/J1156           )))/(1+($X$2*K1156*I$8)^2))),           V_rtHz(J1156)/($X$2*I$8*(J1156*H$1017+J1156+K1156)),V_rtHz(K1156)*SQRT(Sum_Sq(J1156*I$8*$X$2*H$1017,1))/($X$2*I$8*(J1156*H$1017+J1156+K1156))))/SQRT(Sum_Sq(1/(1+$A1156)+$AC$2/$I$2-1/(1+(1+K1156/J1156)/H$1017),$X$2/$I$2)),IF(K1157&lt;0,"A",H1157))</f>
        <v>A</v>
      </c>
      <c r="J1156" s="13">
        <f t="shared" si="340"/>
        <v>-1</v>
      </c>
      <c r="K1156" s="12">
        <f t="shared" si="364"/>
        <v>-2</v>
      </c>
      <c r="M1156" s="13" t="str">
        <f>IF(P1156&gt;0,SQRT(Sum_Sq($AI$2,V_rtHz($AH$2)/(1+1/$A1156),V_rtHz($AH$2*$A1156)/(1+$A1156),$AN$2*$AH$2/(1+1/$A1156),$AM$2*SQRT(Sum_Sq(P1156,1/($X$2*N$8*(1+M$1017+P1156/O1156))))/SQRT(Sum_Sq($X$2*P1156*N$8,1)),                   $AQ$2*SQRT(Sum_Sq($AH$2/(1+1/$A1156)+P1156*( 1/(M$1017+1+P1156/O1156)-1)/(1+($X$2*P1156*N$8)^2), (P1156^2*N$8*$X$2+1/($X$2*N$8*(M$1017+1+P1156/O1156           )))/(1+($X$2*P1156*N$8)^2))),           V_rtHz(O1156)/($X$2*N$8*(O1156*M$1017+O1156+P1156)),V_rtHz(P1156)*SQRT(Sum_Sq(O1156*N$8*$X$2*M$1017,1))/($X$2*N$8*(O1156*M$1017+O1156+P1156))))/SQRT(Sum_Sq(1/(1+$A1156)+$AC$2/$I$2-1/(1+(1+P1156/O1156)/M$1017),$X$2/$I$2)),IF(P1157&lt;0,"A",M1157))</f>
        <v>A</v>
      </c>
      <c r="O1156" s="13">
        <f t="shared" si="341"/>
        <v>-1</v>
      </c>
      <c r="P1156" s="12">
        <f t="shared" si="365"/>
        <v>-2</v>
      </c>
      <c r="R1156" s="13" t="str">
        <f>IF(U1156&gt;0,SQRT(Sum_Sq($AI$2,V_rtHz($AH$2)/(1+1/$A1156),V_rtHz($AH$2*$A1156)/(1+$A1156),$AN$2*$AH$2/(1+1/$A1156),$AM$2*SQRT(Sum_Sq(U1156,1/($X$2*S$8*(1+R$1017+U1156/T1156))))/SQRT(Sum_Sq($X$2*U1156*S$8,1)),                   $AQ$2*SQRT(Sum_Sq($AH$2/(1+1/$A1156)+U1156*( 1/(R$1017+1+U1156/T1156)-1)/(1+($X$2*U1156*S$8)^2), (U1156^2*S$8*$X$2+1/($X$2*S$8*(R$1017+1+U1156/T1156           )))/(1+($X$2*U1156*S$8)^2))),           V_rtHz(T1156)/($X$2*S$8*(T1156*R$1017+T1156+U1156)),V_rtHz(U1156)*SQRT(Sum_Sq(T1156*S$8*$X$2*R$1017,1))/($X$2*S$8*(T1156*R$1017+T1156+U1156))))/SQRT(Sum_Sq(1/(1+$A1156)+$AC$2/$I$2-1/(1+(1+U1156/T1156)/R$1017),$X$2/$I$2)),IF(U1157&lt;0,"A",R1157))</f>
        <v>A</v>
      </c>
      <c r="T1156" s="13">
        <f t="shared" si="342"/>
        <v>-1</v>
      </c>
      <c r="U1156" s="12">
        <f t="shared" si="366"/>
        <v>-2</v>
      </c>
      <c r="X1156" s="13" t="str">
        <f>IF(AA1156&gt;0,SQRT(Sum_Sq($AI$2,V_rtHz($AH$2)/(1+1/$A1156),V_rtHz($AH$2*$A1156)/(1+$A1156),$AN$2*$AH$2/(1+1/$A1156),$AM$2*SQRT(Sum_Sq(AA1156,1/($X$2*Y$8*(1+X$1017+AA1156/Z1156))))/SQRT(Sum_Sq($X$2*AA1156*Y$8,1)),                   $AQ$2*SQRT(Sum_Sq($AH$2/(1+1/$A1156)+AA1156*( 1/(X$1017+1+AA1156/Z1156)-1)/(1+($X$2*AA1156*Y$8)^2), (AA1156^2*Y$8*$X$2+1/($X$2*Y$8*(X$1017+1+AA1156/Z1156           )))/(1+($X$2*AA1156*Y$8)^2))),           V_rtHz(Z1156)/($X$2*Y$8*(Z1156*X$1017+Z1156+AA1156)),V_rtHz(AA1156)*SQRT(Sum_Sq(Z1156*Y$8*$X$2*X$1017,1))/($X$2*Y$8*(Z1156*X$1017+Z1156+AA1156))))/SQRT(Sum_Sq(1/(1+$A1156)+$AC$2/$I$2-1/(1+(1+AA1156/Z1156)/X$1017),$X$2/$I$2)),IF(AA1157&lt;0,"A",X1157))</f>
        <v>A</v>
      </c>
      <c r="Z1156" s="13">
        <f t="shared" si="343"/>
        <v>-1</v>
      </c>
      <c r="AA1156" s="12">
        <f t="shared" si="367"/>
        <v>-2</v>
      </c>
      <c r="AC1156" s="13">
        <f>IF(AF1156&gt;0,SQRT(Sum_Sq($AI$2,V_rtHz($AH$2)/(1+1/$A1156),V_rtHz($AH$2*$A1156)/(1+$A1156),$AN$2*$AH$2/(1+1/$A1156),$AM$2*SQRT(Sum_Sq(AF1156,1/($X$2*AD$8*(1+AC$1017+AF1156/AE1156))))/SQRT(Sum_Sq($X$2*AF1156*AD$8,1)),                   $AQ$2*SQRT(Sum_Sq($AH$2/(1+1/$A1156)+AF1156*( 1/(AC$1017+1+AF1156/AE1156)-1)/(1+($X$2*AF1156*AD$8)^2), (AF1156^2*AD$8*$X$2+1/($X$2*AD$8*(AC$1017+1+AF1156/AE1156           )))/(1+($X$2*AF1156*AD$8)^2))),           V_rtHz(AE1156)/($X$2*AD$8*(AE1156*AC$1017+AE1156+AF1156)),V_rtHz(AF1156)*SQRT(Sum_Sq(AE1156*AD$8*$X$2*AC$1017,1))/($X$2*AD$8*(AE1156*AC$1017+AE1156+AF1156))))/SQRT(Sum_Sq(1/(1+$A1156)+$AC$2/$I$2-1/(1+(1+AF1156/AE1156)/AC$1017),$X$2/$I$2)),IF(AF1157&lt;0,"A",AC1157))</f>
        <v>6.8691499209812714E-6</v>
      </c>
      <c r="AE1156" s="13">
        <f t="shared" si="344"/>
        <v>19316.688678379662</v>
      </c>
      <c r="AF1156" s="12">
        <f t="shared" si="368"/>
        <v>161095.97897953211</v>
      </c>
      <c r="AG1156" s="13"/>
      <c r="AH1156" s="13">
        <f>IF(AK1156&gt;0,SQRT(Sum_Sq($AI$2,V_rtHz($AH$2)/(1+1/$A1156),V_rtHz($AH$2*$A1156)/(1+$A1156),$AN$2*$AH$2/(1+1/$A1156),$AM$2*SQRT(Sum_Sq(AK1156,1/($X$2*AI$8*(1+AH$1017+AK1156/AJ1156))))/SQRT(Sum_Sq($X$2*AK1156*AI$8,1)),                   $AQ$2*SQRT(Sum_Sq($AH$2/(1+1/$A1156)+AK1156*( 1/(AH$1017+1+AK1156/AJ1156)-1)/(1+($X$2*AK1156*AI$8)^2), (AK1156^2*AI$8*$X$2+1/($X$2*AI$8*(AH$1017+1+AK1156/AJ1156           )))/(1+($X$2*AK1156*AI$8)^2))),           V_rtHz(AJ1156)/($X$2*AI$8*(AJ1156*AH$1017+AJ1156+AK1156)),V_rtHz(AK1156)*SQRT(Sum_Sq(AJ1156*AI$8*$X$2*AH$1017,1))/($X$2*AI$8*(AJ1156*AH$1017+AJ1156+AK1156))))/SQRT(Sum_Sq(1/(1+$A1156)+$AC$2/$I$2-1/(1+(1+AK1156/AJ1156)/AH$1017),$X$2/$I$2)),IF(AK1157&lt;0,"A",AH1157))</f>
        <v>1.1582814853925365E-5</v>
      </c>
      <c r="AI1156" s="13"/>
      <c r="AJ1156" s="13">
        <f t="shared" si="345"/>
        <v>17817.76784231684</v>
      </c>
      <c r="AK1156" s="12">
        <f t="shared" si="369"/>
        <v>552286.06426341971</v>
      </c>
      <c r="AM1156" s="13">
        <f>IF(AP1156&gt;0,SQRT(Sum_Sq($AI$2,V_rtHz($AH$2)/(1+1/$A1156),V_rtHz($AH$2*$A1156)/(1+$A1156),$AN$2*$AH$2/(1+1/$A1156),$AM$2*SQRT(Sum_Sq(AP1156,1/($X$2*AN$8*(1+AM$1017+AP1156/AO1156))))/SQRT(Sum_Sq($X$2*AP1156*AN$8,1)),                   $AQ$2*SQRT(Sum_Sq($AH$2/(1+1/$A1156)+AP1156*( 1/(AM$1017+1+AP1156/AO1156)-1)/(1+($X$2*AP1156*AN$8)^2), (AP1156^2*AN$8*$X$2+1/($X$2*AN$8*(AM$1017+1+AP1156/AO1156           )))/(1+($X$2*AP1156*AN$8)^2))),           V_rtHz(AO1156)/($X$2*AN$8*(AO1156*AM$1017+AO1156+AP1156)),V_rtHz(AP1156)*SQRT(Sum_Sq(AO1156*AN$8*$X$2*AM$1017,1))/($X$2*AN$8*(AO1156*AM$1017+AO1156+AP1156))))/SQRT(Sum_Sq(1/(1+$A1156)+$AC$2/$I$2-1/(1+(1+AP1156/AO1156)/AM$1017),$X$2/$I$2)),IF(AP1157&lt;0,"A",AM1157))</f>
        <v>2.0299644638477523E-5</v>
      </c>
      <c r="AO1156" s="13">
        <f t="shared" si="346"/>
        <v>17432.6969100635</v>
      </c>
      <c r="AP1156" s="12">
        <f t="shared" si="370"/>
        <v>1785059.9303943741</v>
      </c>
      <c r="AR1156" s="13">
        <f t="shared" si="347"/>
        <v>69887291.180198371</v>
      </c>
      <c r="AS1156" s="13">
        <f t="shared" si="348"/>
        <v>-1.3198750869754014E-5</v>
      </c>
      <c r="AV1156" s="13"/>
      <c r="AW1156" s="13">
        <f t="shared" si="349"/>
        <v>39300511.936236553</v>
      </c>
      <c r="AX1156" s="13">
        <f t="shared" si="350"/>
        <v>-4.1746368453082738E-5</v>
      </c>
      <c r="AZ1156" s="13"/>
      <c r="BA1156" s="13"/>
      <c r="BB1156" s="13">
        <f t="shared" si="351"/>
        <v>22100301.962882396</v>
      </c>
      <c r="BC1156" s="13">
        <f t="shared" si="352"/>
        <v>-1.3209621068112178E-4</v>
      </c>
      <c r="BD1156" s="13"/>
      <c r="BE1156" s="13"/>
      <c r="BG1156" s="13">
        <f t="shared" si="353"/>
        <v>12427913.092914158</v>
      </c>
      <c r="BH1156" s="13">
        <f t="shared" si="354"/>
        <v>-4.1855307486267162E-4</v>
      </c>
      <c r="BI1156" s="13"/>
      <c r="BL1156" s="13">
        <f t="shared" si="355"/>
        <v>6988729.1180198397</v>
      </c>
      <c r="BM1156" s="13">
        <f t="shared" si="356"/>
        <v>-1.3319315999349825E-3</v>
      </c>
      <c r="BP1156" s="13"/>
      <c r="BQ1156" s="13">
        <f t="shared" si="357"/>
        <v>99.633300000000006</v>
      </c>
      <c r="BR1156" s="13">
        <f t="shared" si="358"/>
        <v>108.98999999999995</v>
      </c>
      <c r="BT1156" s="13"/>
      <c r="BU1156" s="13"/>
      <c r="BV1156" s="13">
        <f t="shared" si="359"/>
        <v>31.50681587988543</v>
      </c>
      <c r="BW1156" s="13">
        <f t="shared" si="360"/>
        <v>344.65664218175152</v>
      </c>
      <c r="CA1156" s="13">
        <f t="shared" si="361"/>
        <v>9.9633299999999974</v>
      </c>
      <c r="CB1156" s="13">
        <f t="shared" si="362"/>
        <v>1089.9000000000001</v>
      </c>
    </row>
    <row r="1157" spans="1:80" x14ac:dyDescent="0.3">
      <c r="A1157" s="13">
        <f t="shared" si="338"/>
        <v>7.2110747918289962E-5</v>
      </c>
      <c r="C1157" s="13" t="str">
        <f>IF(F1157&gt;0,SQRT(Sum_Sq($AI$2,V_rtHz($AH$2)/(1+1/$A1157),V_rtHz($AH$2*$A1157)/(1+$A1157),$AN$2*$AH$2/(1+1/$A1157),$AM$2*SQRT(Sum_Sq(F1157,1/($X$2*D$8*(1+C$1017+F1157/E1157))))/SQRT(Sum_Sq($X$2*F1157*D$8,1)),                   $AQ$2*SQRT(Sum_Sq($AH$2/(1+1/$A1157)+F1157*( 1/(C$1017+1+F1157/E1157)-1)/(1+($X$2*F1157*D$8)^2), (F1157^2*D$8*$X$2+1/($X$2*D$8*(C$1017+1+F1157/E1157           )))/(1+($X$2*F1157*D$8)^2))),           V_rtHz(E1157)/($X$2*D$8*(E1157*C$1017+E1157+F1157)),V_rtHz(F1157)*SQRT(Sum_Sq(E1157*D$8*$X$2*C$1017,1))/($X$2*D$8*(E1157*C$1017+E1157+F1157))))/SQRT(Sum_Sq(1/(1+$A1157)+$AC$2/$I$2-1/(1+(1+F1157/E1157)/C$1017),$X$2/$I$2)),IF(F1158&lt;0,"A",C1158))</f>
        <v>A</v>
      </c>
      <c r="E1157" s="13">
        <f t="shared" si="339"/>
        <v>-1</v>
      </c>
      <c r="F1157" s="12">
        <f t="shared" si="363"/>
        <v>-2</v>
      </c>
      <c r="H1157" s="13" t="str">
        <f>IF(K1157&gt;0,SQRT(Sum_Sq($AI$2,V_rtHz($AH$2)/(1+1/$A1157),V_rtHz($AH$2*$A1157)/(1+$A1157),$AN$2*$AH$2/(1+1/$A1157),$AM$2*SQRT(Sum_Sq(K1157,1/($X$2*I$8*(1+H$1017+K1157/J1157))))/SQRT(Sum_Sq($X$2*K1157*I$8,1)),                   $AQ$2*SQRT(Sum_Sq($AH$2/(1+1/$A1157)+K1157*( 1/(H$1017+1+K1157/J1157)-1)/(1+($X$2*K1157*I$8)^2), (K1157^2*I$8*$X$2+1/($X$2*I$8*(H$1017+1+K1157/J1157           )))/(1+($X$2*K1157*I$8)^2))),           V_rtHz(J1157)/($X$2*I$8*(J1157*H$1017+J1157+K1157)),V_rtHz(K1157)*SQRT(Sum_Sq(J1157*I$8*$X$2*H$1017,1))/($X$2*I$8*(J1157*H$1017+J1157+K1157))))/SQRT(Sum_Sq(1/(1+$A1157)+$AC$2/$I$2-1/(1+(1+K1157/J1157)/H$1017),$X$2/$I$2)),IF(K1158&lt;0,"A",H1158))</f>
        <v>A</v>
      </c>
      <c r="J1157" s="13">
        <f t="shared" si="340"/>
        <v>-1</v>
      </c>
      <c r="K1157" s="12">
        <f t="shared" si="364"/>
        <v>-2</v>
      </c>
      <c r="M1157" s="13" t="str">
        <f>IF(P1157&gt;0,SQRT(Sum_Sq($AI$2,V_rtHz($AH$2)/(1+1/$A1157),V_rtHz($AH$2*$A1157)/(1+$A1157),$AN$2*$AH$2/(1+1/$A1157),$AM$2*SQRT(Sum_Sq(P1157,1/($X$2*N$8*(1+M$1017+P1157/O1157))))/SQRT(Sum_Sq($X$2*P1157*N$8,1)),                   $AQ$2*SQRT(Sum_Sq($AH$2/(1+1/$A1157)+P1157*( 1/(M$1017+1+P1157/O1157)-1)/(1+($X$2*P1157*N$8)^2), (P1157^2*N$8*$X$2+1/($X$2*N$8*(M$1017+1+P1157/O1157           )))/(1+($X$2*P1157*N$8)^2))),           V_rtHz(O1157)/($X$2*N$8*(O1157*M$1017+O1157+P1157)),V_rtHz(P1157)*SQRT(Sum_Sq(O1157*N$8*$X$2*M$1017,1))/($X$2*N$8*(O1157*M$1017+O1157+P1157))))/SQRT(Sum_Sq(1/(1+$A1157)+$AC$2/$I$2-1/(1+(1+P1157/O1157)/M$1017),$X$2/$I$2)),IF(P1158&lt;0,"A",M1158))</f>
        <v>A</v>
      </c>
      <c r="O1157" s="13">
        <f t="shared" si="341"/>
        <v>-1</v>
      </c>
      <c r="P1157" s="12">
        <f t="shared" si="365"/>
        <v>-2</v>
      </c>
      <c r="R1157" s="13" t="str">
        <f>IF(U1157&gt;0,SQRT(Sum_Sq($AI$2,V_rtHz($AH$2)/(1+1/$A1157),V_rtHz($AH$2*$A1157)/(1+$A1157),$AN$2*$AH$2/(1+1/$A1157),$AM$2*SQRT(Sum_Sq(U1157,1/($X$2*S$8*(1+R$1017+U1157/T1157))))/SQRT(Sum_Sq($X$2*U1157*S$8,1)),                   $AQ$2*SQRT(Sum_Sq($AH$2/(1+1/$A1157)+U1157*( 1/(R$1017+1+U1157/T1157)-1)/(1+($X$2*U1157*S$8)^2), (U1157^2*S$8*$X$2+1/($X$2*S$8*(R$1017+1+U1157/T1157           )))/(1+($X$2*U1157*S$8)^2))),           V_rtHz(T1157)/($X$2*S$8*(T1157*R$1017+T1157+U1157)),V_rtHz(U1157)*SQRT(Sum_Sq(T1157*S$8*$X$2*R$1017,1))/($X$2*S$8*(T1157*R$1017+T1157+U1157))))/SQRT(Sum_Sq(1/(1+$A1157)+$AC$2/$I$2-1/(1+(1+U1157/T1157)/R$1017),$X$2/$I$2)),IF(U1158&lt;0,"A",R1158))</f>
        <v>A</v>
      </c>
      <c r="T1157" s="13">
        <f t="shared" si="342"/>
        <v>-1</v>
      </c>
      <c r="U1157" s="12">
        <f t="shared" si="366"/>
        <v>-2</v>
      </c>
      <c r="X1157" s="13" t="str">
        <f>IF(AA1157&gt;0,SQRT(Sum_Sq($AI$2,V_rtHz($AH$2)/(1+1/$A1157),V_rtHz($AH$2*$A1157)/(1+$A1157),$AN$2*$AH$2/(1+1/$A1157),$AM$2*SQRT(Sum_Sq(AA1157,1/($X$2*Y$8*(1+X$1017+AA1157/Z1157))))/SQRT(Sum_Sq($X$2*AA1157*Y$8,1)),                   $AQ$2*SQRT(Sum_Sq($AH$2/(1+1/$A1157)+AA1157*( 1/(X$1017+1+AA1157/Z1157)-1)/(1+($X$2*AA1157*Y$8)^2), (AA1157^2*Y$8*$X$2+1/($X$2*Y$8*(X$1017+1+AA1157/Z1157           )))/(1+($X$2*AA1157*Y$8)^2))),           V_rtHz(Z1157)/($X$2*Y$8*(Z1157*X$1017+Z1157+AA1157)),V_rtHz(AA1157)*SQRT(Sum_Sq(Z1157*Y$8*$X$2*X$1017,1))/($X$2*Y$8*(Z1157*X$1017+Z1157+AA1157))))/SQRT(Sum_Sq(1/(1+$A1157)+$AC$2/$I$2-1/(1+(1+AA1157/Z1157)/X$1017),$X$2/$I$2)),IF(AA1158&lt;0,"A",X1158))</f>
        <v>A</v>
      </c>
      <c r="Z1157" s="13">
        <f t="shared" si="343"/>
        <v>-1</v>
      </c>
      <c r="AA1157" s="12">
        <f t="shared" si="367"/>
        <v>-2</v>
      </c>
      <c r="AC1157" s="13">
        <f>IF(AF1157&gt;0,SQRT(Sum_Sq($AI$2,V_rtHz($AH$2)/(1+1/$A1157),V_rtHz($AH$2*$A1157)/(1+$A1157),$AN$2*$AH$2/(1+1/$A1157),$AM$2*SQRT(Sum_Sq(AF1157,1/($X$2*AD$8*(1+AC$1017+AF1157/AE1157))))/SQRT(Sum_Sq($X$2*AF1157*AD$8,1)),                   $AQ$2*SQRT(Sum_Sq($AH$2/(1+1/$A1157)+AF1157*( 1/(AC$1017+1+AF1157/AE1157)-1)/(1+($X$2*AF1157*AD$8)^2), (AF1157^2*AD$8*$X$2+1/($X$2*AD$8*(AC$1017+1+AF1157/AE1157           )))/(1+($X$2*AF1157*AD$8)^2))),           V_rtHz(AE1157)/($X$2*AD$8*(AE1157*AC$1017+AE1157+AF1157)),V_rtHz(AF1157)*SQRT(Sum_Sq(AE1157*AD$8*$X$2*AC$1017,1))/($X$2*AD$8*(AE1157*AC$1017+AE1157+AF1157))))/SQRT(Sum_Sq(1/(1+$A1157)+$AC$2/$I$2-1/(1+(1+AF1157/AE1157)/AC$1017),$X$2/$I$2)),IF(AF1158&lt;0,"A",AC1158))</f>
        <v>6.8685895081025819E-6</v>
      </c>
      <c r="AE1157" s="13">
        <f t="shared" si="344"/>
        <v>19313.551368705426</v>
      </c>
      <c r="AF1157" s="12">
        <f t="shared" si="368"/>
        <v>161122.14754706714</v>
      </c>
      <c r="AG1157" s="13"/>
      <c r="AH1157" s="13">
        <f>IF(AK1157&gt;0,SQRT(Sum_Sq($AI$2,V_rtHz($AH$2)/(1+1/$A1157),V_rtHz($AH$2*$A1157)/(1+$A1157),$AN$2*$AH$2/(1+1/$A1157),$AM$2*SQRT(Sum_Sq(AK1157,1/($X$2*AI$8*(1+AH$1017+AK1157/AJ1157))))/SQRT(Sum_Sq($X$2*AK1157*AI$8,1)),                   $AQ$2*SQRT(Sum_Sq($AH$2/(1+1/$A1157)+AK1157*( 1/(AH$1017+1+AK1157/AJ1157)-1)/(1+($X$2*AK1157*AI$8)^2), (AK1157^2*AI$8*$X$2+1/($X$2*AI$8*(AH$1017+1+AK1157/AJ1157           )))/(1+($X$2*AK1157*AI$8)^2))),           V_rtHz(AJ1157)/($X$2*AI$8*(AJ1157*AH$1017+AJ1157+AK1157)),V_rtHz(AK1157)*SQRT(Sum_Sq(AJ1157*AI$8*$X$2*AH$1017,1))/($X$2*AI$8*(AJ1157*AH$1017+AJ1157+AK1157))))/SQRT(Sum_Sq(1/(1+$A1157)+$AC$2/$I$2-1/(1+(1+AK1157/AJ1157)/AH$1017),$X$2/$I$2)),IF(AK1158&lt;0,"A",AH1158))</f>
        <v>1.1582104146846012E-5</v>
      </c>
      <c r="AI1157" s="13"/>
      <c r="AJ1157" s="13">
        <f t="shared" si="345"/>
        <v>17815.522526497236</v>
      </c>
      <c r="AK1157" s="12">
        <f t="shared" si="369"/>
        <v>552355.66966708901</v>
      </c>
      <c r="AM1157" s="13">
        <f>IF(AP1157&gt;0,SQRT(Sum_Sq($AI$2,V_rtHz($AH$2)/(1+1/$A1157),V_rtHz($AH$2*$A1157)/(1+$A1157),$AN$2*$AH$2/(1+1/$A1157),$AM$2*SQRT(Sum_Sq(AP1157,1/($X$2*AN$8*(1+AM$1017+AP1157/AO1157))))/SQRT(Sum_Sq($X$2*AP1157*AN$8,1)),                   $AQ$2*SQRT(Sum_Sq($AH$2/(1+1/$A1157)+AP1157*( 1/(AM$1017+1+AP1157/AO1157)-1)/(1+($X$2*AP1157*AN$8)^2), (AP1157^2*AN$8*$X$2+1/($X$2*AN$8*(AM$1017+1+AP1157/AO1157           )))/(1+($X$2*AP1157*AN$8)^2))),           V_rtHz(AO1157)/($X$2*AN$8*(AO1157*AM$1017+AO1157+AP1157)),V_rtHz(AP1157)*SQRT(Sum_Sq(AO1157*AN$8*$X$2*AM$1017,1))/($X$2*AN$8*(AO1157*AM$1017+AO1157+AP1157))))/SQRT(Sum_Sq(1/(1+$A1157)+$AC$2/$I$2-1/(1+(1+AP1157/AO1157)/AM$1017),$X$2/$I$2)),IF(AP1158&lt;0,"A",AM1158))</f>
        <v>2.0298489775557765E-5</v>
      </c>
      <c r="AO1157" s="13">
        <f t="shared" si="346"/>
        <v>17430.640577241749</v>
      </c>
      <c r="AP1157" s="12">
        <f t="shared" si="370"/>
        <v>1785270.5180263885</v>
      </c>
      <c r="AR1157" s="13">
        <f t="shared" si="347"/>
        <v>69887291.180198371</v>
      </c>
      <c r="AS1157" s="13">
        <f t="shared" si="348"/>
        <v>-1.3198767658118018E-5</v>
      </c>
      <c r="AV1157" s="13"/>
      <c r="AW1157" s="13">
        <f t="shared" si="349"/>
        <v>39300511.936236553</v>
      </c>
      <c r="AX1157" s="13">
        <f t="shared" si="350"/>
        <v>-4.174653640358714E-5</v>
      </c>
      <c r="AZ1157" s="13"/>
      <c r="BA1157" s="13"/>
      <c r="BB1157" s="13">
        <f t="shared" si="351"/>
        <v>22100301.962882396</v>
      </c>
      <c r="BC1157" s="13">
        <f t="shared" si="352"/>
        <v>-1.320978923032339E-4</v>
      </c>
      <c r="BD1157" s="13"/>
      <c r="BE1157" s="13"/>
      <c r="BG1157" s="13">
        <f t="shared" si="353"/>
        <v>12427913.092914158</v>
      </c>
      <c r="BH1157" s="13">
        <f t="shared" si="354"/>
        <v>-4.1856995829545475E-4</v>
      </c>
      <c r="BI1157" s="13"/>
      <c r="BL1157" s="13">
        <f t="shared" si="355"/>
        <v>6988729.1180198397</v>
      </c>
      <c r="BM1157" s="13">
        <f t="shared" si="356"/>
        <v>-1.3321025864086254E-3</v>
      </c>
      <c r="BP1157" s="13"/>
      <c r="BQ1157" s="13">
        <f t="shared" si="357"/>
        <v>99.633300000000006</v>
      </c>
      <c r="BR1157" s="13">
        <f t="shared" si="358"/>
        <v>108.98999999999998</v>
      </c>
      <c r="BT1157" s="13"/>
      <c r="BU1157" s="13"/>
      <c r="BV1157" s="13">
        <f t="shared" si="359"/>
        <v>31.50681587988543</v>
      </c>
      <c r="BW1157" s="13">
        <f t="shared" si="360"/>
        <v>344.65664218175147</v>
      </c>
      <c r="CA1157" s="13">
        <f t="shared" si="361"/>
        <v>9.9633299999999991</v>
      </c>
      <c r="CB1157" s="13">
        <f t="shared" si="362"/>
        <v>1089.9000000000001</v>
      </c>
    </row>
    <row r="1158" spans="1:80" x14ac:dyDescent="0.3">
      <c r="A1158" s="13">
        <f t="shared" si="338"/>
        <v>7.3113908348341737E-5</v>
      </c>
      <c r="C1158" s="13" t="str">
        <f>IF(F1158&gt;0,SQRT(Sum_Sq($AI$2,V_rtHz($AH$2)/(1+1/$A1158),V_rtHz($AH$2*$A1158)/(1+$A1158),$AN$2*$AH$2/(1+1/$A1158),$AM$2*SQRT(Sum_Sq(F1158,1/($X$2*D$8*(1+C$1017+F1158/E1158))))/SQRT(Sum_Sq($X$2*F1158*D$8,1)),                   $AQ$2*SQRT(Sum_Sq($AH$2/(1+1/$A1158)+F1158*( 1/(C$1017+1+F1158/E1158)-1)/(1+($X$2*F1158*D$8)^2), (F1158^2*D$8*$X$2+1/($X$2*D$8*(C$1017+1+F1158/E1158           )))/(1+($X$2*F1158*D$8)^2))),           V_rtHz(E1158)/($X$2*D$8*(E1158*C$1017+E1158+F1158)),V_rtHz(F1158)*SQRT(Sum_Sq(E1158*D$8*$X$2*C$1017,1))/($X$2*D$8*(E1158*C$1017+E1158+F1158))))/SQRT(Sum_Sq(1/(1+$A1158)+$AC$2/$I$2-1/(1+(1+F1158/E1158)/C$1017),$X$2/$I$2)),IF(F1159&lt;0,"A",C1159))</f>
        <v>A</v>
      </c>
      <c r="E1158" s="13">
        <f t="shared" si="339"/>
        <v>-1</v>
      </c>
      <c r="F1158" s="12">
        <f t="shared" si="363"/>
        <v>-2</v>
      </c>
      <c r="H1158" s="13" t="str">
        <f>IF(K1158&gt;0,SQRT(Sum_Sq($AI$2,V_rtHz($AH$2)/(1+1/$A1158),V_rtHz($AH$2*$A1158)/(1+$A1158),$AN$2*$AH$2/(1+1/$A1158),$AM$2*SQRT(Sum_Sq(K1158,1/($X$2*I$8*(1+H$1017+K1158/J1158))))/SQRT(Sum_Sq($X$2*K1158*I$8,1)),                   $AQ$2*SQRT(Sum_Sq($AH$2/(1+1/$A1158)+K1158*( 1/(H$1017+1+K1158/J1158)-1)/(1+($X$2*K1158*I$8)^2), (K1158^2*I$8*$X$2+1/($X$2*I$8*(H$1017+1+K1158/J1158           )))/(1+($X$2*K1158*I$8)^2))),           V_rtHz(J1158)/($X$2*I$8*(J1158*H$1017+J1158+K1158)),V_rtHz(K1158)*SQRT(Sum_Sq(J1158*I$8*$X$2*H$1017,1))/($X$2*I$8*(J1158*H$1017+J1158+K1158))))/SQRT(Sum_Sq(1/(1+$A1158)+$AC$2/$I$2-1/(1+(1+K1158/J1158)/H$1017),$X$2/$I$2)),IF(K1159&lt;0,"A",H1159))</f>
        <v>A</v>
      </c>
      <c r="J1158" s="13">
        <f t="shared" si="340"/>
        <v>-1</v>
      </c>
      <c r="K1158" s="12">
        <f t="shared" si="364"/>
        <v>-2</v>
      </c>
      <c r="M1158" s="13" t="str">
        <f>IF(P1158&gt;0,SQRT(Sum_Sq($AI$2,V_rtHz($AH$2)/(1+1/$A1158),V_rtHz($AH$2*$A1158)/(1+$A1158),$AN$2*$AH$2/(1+1/$A1158),$AM$2*SQRT(Sum_Sq(P1158,1/($X$2*N$8*(1+M$1017+P1158/O1158))))/SQRT(Sum_Sq($X$2*P1158*N$8,1)),                   $AQ$2*SQRT(Sum_Sq($AH$2/(1+1/$A1158)+P1158*( 1/(M$1017+1+P1158/O1158)-1)/(1+($X$2*P1158*N$8)^2), (P1158^2*N$8*$X$2+1/($X$2*N$8*(M$1017+1+P1158/O1158           )))/(1+($X$2*P1158*N$8)^2))),           V_rtHz(O1158)/($X$2*N$8*(O1158*M$1017+O1158+P1158)),V_rtHz(P1158)*SQRT(Sum_Sq(O1158*N$8*$X$2*M$1017,1))/($X$2*N$8*(O1158*M$1017+O1158+P1158))))/SQRT(Sum_Sq(1/(1+$A1158)+$AC$2/$I$2-1/(1+(1+P1158/O1158)/M$1017),$X$2/$I$2)),IF(P1159&lt;0,"A",M1159))</f>
        <v>A</v>
      </c>
      <c r="O1158" s="13">
        <f t="shared" si="341"/>
        <v>-1</v>
      </c>
      <c r="P1158" s="12">
        <f t="shared" si="365"/>
        <v>-2</v>
      </c>
      <c r="R1158" s="13" t="str">
        <f>IF(U1158&gt;0,SQRT(Sum_Sq($AI$2,V_rtHz($AH$2)/(1+1/$A1158),V_rtHz($AH$2*$A1158)/(1+$A1158),$AN$2*$AH$2/(1+1/$A1158),$AM$2*SQRT(Sum_Sq(U1158,1/($X$2*S$8*(1+R$1017+U1158/T1158))))/SQRT(Sum_Sq($X$2*U1158*S$8,1)),                   $AQ$2*SQRT(Sum_Sq($AH$2/(1+1/$A1158)+U1158*( 1/(R$1017+1+U1158/T1158)-1)/(1+($X$2*U1158*S$8)^2), (U1158^2*S$8*$X$2+1/($X$2*S$8*(R$1017+1+U1158/T1158           )))/(1+($X$2*U1158*S$8)^2))),           V_rtHz(T1158)/($X$2*S$8*(T1158*R$1017+T1158+U1158)),V_rtHz(U1158)*SQRT(Sum_Sq(T1158*S$8*$X$2*R$1017,1))/($X$2*S$8*(T1158*R$1017+T1158+U1158))))/SQRT(Sum_Sq(1/(1+$A1158)+$AC$2/$I$2-1/(1+(1+U1158/T1158)/R$1017),$X$2/$I$2)),IF(U1159&lt;0,"A",R1159))</f>
        <v>A</v>
      </c>
      <c r="T1158" s="13">
        <f t="shared" si="342"/>
        <v>-1</v>
      </c>
      <c r="U1158" s="12">
        <f t="shared" si="366"/>
        <v>-2</v>
      </c>
      <c r="X1158" s="13" t="str">
        <f>IF(AA1158&gt;0,SQRT(Sum_Sq($AI$2,V_rtHz($AH$2)/(1+1/$A1158),V_rtHz($AH$2*$A1158)/(1+$A1158),$AN$2*$AH$2/(1+1/$A1158),$AM$2*SQRT(Sum_Sq(AA1158,1/($X$2*Y$8*(1+X$1017+AA1158/Z1158))))/SQRT(Sum_Sq($X$2*AA1158*Y$8,1)),                   $AQ$2*SQRT(Sum_Sq($AH$2/(1+1/$A1158)+AA1158*( 1/(X$1017+1+AA1158/Z1158)-1)/(1+($X$2*AA1158*Y$8)^2), (AA1158^2*Y$8*$X$2+1/($X$2*Y$8*(X$1017+1+AA1158/Z1158           )))/(1+($X$2*AA1158*Y$8)^2))),           V_rtHz(Z1158)/($X$2*Y$8*(Z1158*X$1017+Z1158+AA1158)),V_rtHz(AA1158)*SQRT(Sum_Sq(Z1158*Y$8*$X$2*X$1017,1))/($X$2*Y$8*(Z1158*X$1017+Z1158+AA1158))))/SQRT(Sum_Sq(1/(1+$A1158)+$AC$2/$I$2-1/(1+(1+AA1158/Z1158)/X$1017),$X$2/$I$2)),IF(AA1159&lt;0,"A",X1159))</f>
        <v>A</v>
      </c>
      <c r="Z1158" s="13">
        <f t="shared" si="343"/>
        <v>-1</v>
      </c>
      <c r="AA1158" s="12">
        <f t="shared" si="367"/>
        <v>-2</v>
      </c>
      <c r="AC1158" s="13">
        <f>IF(AF1158&gt;0,SQRT(Sum_Sq($AI$2,V_rtHz($AH$2)/(1+1/$A1158),V_rtHz($AH$2*$A1158)/(1+$A1158),$AN$2*$AH$2/(1+1/$A1158),$AM$2*SQRT(Sum_Sq(AF1158,1/($X$2*AD$8*(1+AC$1017+AF1158/AE1158))))/SQRT(Sum_Sq($X$2*AF1158*AD$8,1)),                   $AQ$2*SQRT(Sum_Sq($AH$2/(1+1/$A1158)+AF1158*( 1/(AC$1017+1+AF1158/AE1158)-1)/(1+($X$2*AF1158*AD$8)^2), (AF1158^2*AD$8*$X$2+1/($X$2*AD$8*(AC$1017+1+AF1158/AE1158           )))/(1+($X$2*AF1158*AD$8)^2))),           V_rtHz(AE1158)/($X$2*AD$8*(AE1158*AC$1017+AE1158+AF1158)),V_rtHz(AF1158)*SQRT(Sum_Sq(AE1158*AD$8*$X$2*AC$1017,1))/($X$2*AD$8*(AE1158*AC$1017+AE1158+AF1158))))/SQRT(Sum_Sq(1/(1+$A1158)+$AC$2/$I$2-1/(1+(1+AF1158/AE1158)/AC$1017),$X$2/$I$2)),IF(AF1159&lt;0,"A",AC1159))</f>
        <v>6.8680216559504002E-6</v>
      </c>
      <c r="AE1158" s="13">
        <f t="shared" si="344"/>
        <v>19310.372622147952</v>
      </c>
      <c r="AF1158" s="12">
        <f t="shared" si="368"/>
        <v>161148.67041546901</v>
      </c>
      <c r="AG1158" s="13"/>
      <c r="AH1158" s="13">
        <f>IF(AK1158&gt;0,SQRT(Sum_Sq($AI$2,V_rtHz($AH$2)/(1+1/$A1158),V_rtHz($AH$2*$A1158)/(1+$A1158),$AN$2*$AH$2/(1+1/$A1158),$AM$2*SQRT(Sum_Sq(AK1158,1/($X$2*AI$8*(1+AH$1017+AK1158/AJ1158))))/SQRT(Sum_Sq($X$2*AK1158*AI$8,1)),                   $AQ$2*SQRT(Sum_Sq($AH$2/(1+1/$A1158)+AK1158*( 1/(AH$1017+1+AK1158/AJ1158)-1)/(1+($X$2*AK1158*AI$8)^2), (AK1158^2*AI$8*$X$2+1/($X$2*AI$8*(AH$1017+1+AK1158/AJ1158           )))/(1+($X$2*AK1158*AI$8)^2))),           V_rtHz(AJ1158)/($X$2*AI$8*(AJ1158*AH$1017+AJ1158+AK1158)),V_rtHz(AK1158)*SQRT(Sum_Sq(AJ1158*AI$8*$X$2*AH$1017,1))/($X$2*AI$8*(AJ1158*AH$1017+AJ1158+AK1158))))/SQRT(Sum_Sq(1/(1+$A1158)+$AC$2/$I$2-1/(1+(1+AK1158/AJ1158)/AH$1017),$X$2/$I$2)),IF(AK1159&lt;0,"A",AH1159))</f>
        <v>1.1581383883749324E-5</v>
      </c>
      <c r="AI1158" s="13"/>
      <c r="AJ1158" s="13">
        <f t="shared" si="345"/>
        <v>17813.247144047593</v>
      </c>
      <c r="AK1158" s="12">
        <f t="shared" si="369"/>
        <v>552426.22504571022</v>
      </c>
      <c r="AM1158" s="13">
        <f>IF(AP1158&gt;0,SQRT(Sum_Sq($AI$2,V_rtHz($AH$2)/(1+1/$A1158),V_rtHz($AH$2*$A1158)/(1+$A1158),$AN$2*$AH$2/(1+1/$A1158),$AM$2*SQRT(Sum_Sq(AP1158,1/($X$2*AN$8*(1+AM$1017+AP1158/AO1158))))/SQRT(Sum_Sq($X$2*AP1158*AN$8,1)),                   $AQ$2*SQRT(Sum_Sq($AH$2/(1+1/$A1158)+AP1158*( 1/(AM$1017+1+AP1158/AO1158)-1)/(1+($X$2*AP1158*AN$8)^2), (AP1158^2*AN$8*$X$2+1/($X$2*AN$8*(AM$1017+1+AP1158/AO1158           )))/(1+($X$2*AP1158*AN$8)^2))),           V_rtHz(AO1158)/($X$2*AN$8*(AO1158*AM$1017+AO1158+AP1158)),V_rtHz(AP1158)*SQRT(Sum_Sq(AO1158*AN$8*$X$2*AM$1017,1))/($X$2*AN$8*(AO1158*AM$1017+AO1158+AP1158))))/SQRT(Sum_Sq(1/(1+$A1158)+$AC$2/$I$2-1/(1+(1+AP1158/AO1158)/AM$1017),$X$2/$I$2)),IF(AP1159&lt;0,"A",AM1159))</f>
        <v>2.0297319342911956E-5</v>
      </c>
      <c r="AO1158" s="13">
        <f t="shared" si="346"/>
        <v>17428.556628796774</v>
      </c>
      <c r="AP1158" s="12">
        <f t="shared" si="370"/>
        <v>1785483.9844538814</v>
      </c>
      <c r="AR1158" s="13">
        <f t="shared" si="347"/>
        <v>69887291.180198371</v>
      </c>
      <c r="AS1158" s="13">
        <f t="shared" si="348"/>
        <v>-1.3198784680075031E-5</v>
      </c>
      <c r="AV1158" s="13"/>
      <c r="AW1158" s="13">
        <f t="shared" si="349"/>
        <v>39300511.936236553</v>
      </c>
      <c r="AX1158" s="13">
        <f t="shared" si="350"/>
        <v>-4.1746706691895496E-5</v>
      </c>
      <c r="AZ1158" s="13"/>
      <c r="BA1158" s="13"/>
      <c r="BB1158" s="13">
        <f t="shared" si="351"/>
        <v>22100301.962882396</v>
      </c>
      <c r="BC1158" s="13">
        <f t="shared" si="352"/>
        <v>-1.3209959736275306E-4</v>
      </c>
      <c r="BD1158" s="13"/>
      <c r="BE1158" s="13"/>
      <c r="BG1158" s="13">
        <f t="shared" si="353"/>
        <v>12427913.092914158</v>
      </c>
      <c r="BH1158" s="13">
        <f t="shared" si="354"/>
        <v>-4.1858707799086989E-4</v>
      </c>
      <c r="BI1158" s="13"/>
      <c r="BL1158" s="13">
        <f t="shared" si="355"/>
        <v>6988729.1180198397</v>
      </c>
      <c r="BM1158" s="13">
        <f t="shared" si="356"/>
        <v>-1.3322759963679352E-3</v>
      </c>
      <c r="BP1158" s="13"/>
      <c r="BQ1158" s="13">
        <f t="shared" si="357"/>
        <v>99.633300000000006</v>
      </c>
      <c r="BR1158" s="13">
        <f t="shared" si="358"/>
        <v>108.98999999999998</v>
      </c>
      <c r="BT1158" s="13"/>
      <c r="BU1158" s="13"/>
      <c r="BV1158" s="13">
        <f t="shared" si="359"/>
        <v>31.50681587988543</v>
      </c>
      <c r="BW1158" s="13">
        <f t="shared" si="360"/>
        <v>344.65664218175141</v>
      </c>
      <c r="CA1158" s="13">
        <f t="shared" si="361"/>
        <v>9.9633299999999974</v>
      </c>
      <c r="CB1158" s="13">
        <f t="shared" si="362"/>
        <v>1089.9000000000003</v>
      </c>
    </row>
    <row r="1159" spans="1:80" x14ac:dyDescent="0.3">
      <c r="A1159" s="13">
        <f t="shared" si="338"/>
        <v>7.4131024130091777E-5</v>
      </c>
      <c r="C1159" s="13" t="str">
        <f>IF(F1159&gt;0,SQRT(Sum_Sq($AI$2,V_rtHz($AH$2)/(1+1/$A1159),V_rtHz($AH$2*$A1159)/(1+$A1159),$AN$2*$AH$2/(1+1/$A1159),$AM$2*SQRT(Sum_Sq(F1159,1/($X$2*D$8*(1+C$1017+F1159/E1159))))/SQRT(Sum_Sq($X$2*F1159*D$8,1)),                   $AQ$2*SQRT(Sum_Sq($AH$2/(1+1/$A1159)+F1159*( 1/(C$1017+1+F1159/E1159)-1)/(1+($X$2*F1159*D$8)^2), (F1159^2*D$8*$X$2+1/($X$2*D$8*(C$1017+1+F1159/E1159           )))/(1+($X$2*F1159*D$8)^2))),           V_rtHz(E1159)/($X$2*D$8*(E1159*C$1017+E1159+F1159)),V_rtHz(F1159)*SQRT(Sum_Sq(E1159*D$8*$X$2*C$1017,1))/($X$2*D$8*(E1159*C$1017+E1159+F1159))))/SQRT(Sum_Sq(1/(1+$A1159)+$AC$2/$I$2-1/(1+(1+F1159/E1159)/C$1017),$X$2/$I$2)),IF(F1160&lt;0,"A",C1160))</f>
        <v>A</v>
      </c>
      <c r="E1159" s="13">
        <f t="shared" si="339"/>
        <v>-1</v>
      </c>
      <c r="F1159" s="12">
        <f t="shared" si="363"/>
        <v>-2</v>
      </c>
      <c r="H1159" s="13" t="str">
        <f>IF(K1159&gt;0,SQRT(Sum_Sq($AI$2,V_rtHz($AH$2)/(1+1/$A1159),V_rtHz($AH$2*$A1159)/(1+$A1159),$AN$2*$AH$2/(1+1/$A1159),$AM$2*SQRT(Sum_Sq(K1159,1/($X$2*I$8*(1+H$1017+K1159/J1159))))/SQRT(Sum_Sq($X$2*K1159*I$8,1)),                   $AQ$2*SQRT(Sum_Sq($AH$2/(1+1/$A1159)+K1159*( 1/(H$1017+1+K1159/J1159)-1)/(1+($X$2*K1159*I$8)^2), (K1159^2*I$8*$X$2+1/($X$2*I$8*(H$1017+1+K1159/J1159           )))/(1+($X$2*K1159*I$8)^2))),           V_rtHz(J1159)/($X$2*I$8*(J1159*H$1017+J1159+K1159)),V_rtHz(K1159)*SQRT(Sum_Sq(J1159*I$8*$X$2*H$1017,1))/($X$2*I$8*(J1159*H$1017+J1159+K1159))))/SQRT(Sum_Sq(1/(1+$A1159)+$AC$2/$I$2-1/(1+(1+K1159/J1159)/H$1017),$X$2/$I$2)),IF(K1160&lt;0,"A",H1160))</f>
        <v>A</v>
      </c>
      <c r="J1159" s="13">
        <f t="shared" si="340"/>
        <v>-1</v>
      </c>
      <c r="K1159" s="12">
        <f t="shared" si="364"/>
        <v>-2</v>
      </c>
      <c r="M1159" s="13" t="str">
        <f>IF(P1159&gt;0,SQRT(Sum_Sq($AI$2,V_rtHz($AH$2)/(1+1/$A1159),V_rtHz($AH$2*$A1159)/(1+$A1159),$AN$2*$AH$2/(1+1/$A1159),$AM$2*SQRT(Sum_Sq(P1159,1/($X$2*N$8*(1+M$1017+P1159/O1159))))/SQRT(Sum_Sq($X$2*P1159*N$8,1)),                   $AQ$2*SQRT(Sum_Sq($AH$2/(1+1/$A1159)+P1159*( 1/(M$1017+1+P1159/O1159)-1)/(1+($X$2*P1159*N$8)^2), (P1159^2*N$8*$X$2+1/($X$2*N$8*(M$1017+1+P1159/O1159           )))/(1+($X$2*P1159*N$8)^2))),           V_rtHz(O1159)/($X$2*N$8*(O1159*M$1017+O1159+P1159)),V_rtHz(P1159)*SQRT(Sum_Sq(O1159*N$8*$X$2*M$1017,1))/($X$2*N$8*(O1159*M$1017+O1159+P1159))))/SQRT(Sum_Sq(1/(1+$A1159)+$AC$2/$I$2-1/(1+(1+P1159/O1159)/M$1017),$X$2/$I$2)),IF(P1160&lt;0,"A",M1160))</f>
        <v>A</v>
      </c>
      <c r="O1159" s="13">
        <f t="shared" si="341"/>
        <v>-1</v>
      </c>
      <c r="P1159" s="12">
        <f t="shared" si="365"/>
        <v>-2</v>
      </c>
      <c r="R1159" s="13" t="str">
        <f>IF(U1159&gt;0,SQRT(Sum_Sq($AI$2,V_rtHz($AH$2)/(1+1/$A1159),V_rtHz($AH$2*$A1159)/(1+$A1159),$AN$2*$AH$2/(1+1/$A1159),$AM$2*SQRT(Sum_Sq(U1159,1/($X$2*S$8*(1+R$1017+U1159/T1159))))/SQRT(Sum_Sq($X$2*U1159*S$8,1)),                   $AQ$2*SQRT(Sum_Sq($AH$2/(1+1/$A1159)+U1159*( 1/(R$1017+1+U1159/T1159)-1)/(1+($X$2*U1159*S$8)^2), (U1159^2*S$8*$X$2+1/($X$2*S$8*(R$1017+1+U1159/T1159           )))/(1+($X$2*U1159*S$8)^2))),           V_rtHz(T1159)/($X$2*S$8*(T1159*R$1017+T1159+U1159)),V_rtHz(U1159)*SQRT(Sum_Sq(T1159*S$8*$X$2*R$1017,1))/($X$2*S$8*(T1159*R$1017+T1159+U1159))))/SQRT(Sum_Sq(1/(1+$A1159)+$AC$2/$I$2-1/(1+(1+U1159/T1159)/R$1017),$X$2/$I$2)),IF(U1160&lt;0,"A",R1160))</f>
        <v>A</v>
      </c>
      <c r="T1159" s="13">
        <f t="shared" si="342"/>
        <v>-1</v>
      </c>
      <c r="U1159" s="12">
        <f t="shared" si="366"/>
        <v>-2</v>
      </c>
      <c r="X1159" s="13" t="str">
        <f>IF(AA1159&gt;0,SQRT(Sum_Sq($AI$2,V_rtHz($AH$2)/(1+1/$A1159),V_rtHz($AH$2*$A1159)/(1+$A1159),$AN$2*$AH$2/(1+1/$A1159),$AM$2*SQRT(Sum_Sq(AA1159,1/($X$2*Y$8*(1+X$1017+AA1159/Z1159))))/SQRT(Sum_Sq($X$2*AA1159*Y$8,1)),                   $AQ$2*SQRT(Sum_Sq($AH$2/(1+1/$A1159)+AA1159*( 1/(X$1017+1+AA1159/Z1159)-1)/(1+($X$2*AA1159*Y$8)^2), (AA1159^2*Y$8*$X$2+1/($X$2*Y$8*(X$1017+1+AA1159/Z1159           )))/(1+($X$2*AA1159*Y$8)^2))),           V_rtHz(Z1159)/($X$2*Y$8*(Z1159*X$1017+Z1159+AA1159)),V_rtHz(AA1159)*SQRT(Sum_Sq(Z1159*Y$8*$X$2*X$1017,1))/($X$2*Y$8*(Z1159*X$1017+Z1159+AA1159))))/SQRT(Sum_Sq(1/(1+$A1159)+$AC$2/$I$2-1/(1+(1+AA1159/Z1159)/X$1017),$X$2/$I$2)),IF(AA1160&lt;0,"A",X1160))</f>
        <v>A</v>
      </c>
      <c r="Z1159" s="13">
        <f t="shared" si="343"/>
        <v>-1</v>
      </c>
      <c r="AA1159" s="12">
        <f t="shared" si="367"/>
        <v>-2</v>
      </c>
      <c r="AC1159" s="13">
        <f>IF(AF1159&gt;0,SQRT(Sum_Sq($AI$2,V_rtHz($AH$2)/(1+1/$A1159),V_rtHz($AH$2*$A1159)/(1+$A1159),$AN$2*$AH$2/(1+1/$A1159),$AM$2*SQRT(Sum_Sq(AF1159,1/($X$2*AD$8*(1+AC$1017+AF1159/AE1159))))/SQRT(Sum_Sq($X$2*AF1159*AD$8,1)),                   $AQ$2*SQRT(Sum_Sq($AH$2/(1+1/$A1159)+AF1159*( 1/(AC$1017+1+AF1159/AE1159)-1)/(1+($X$2*AF1159*AD$8)^2), (AF1159^2*AD$8*$X$2+1/($X$2*AD$8*(AC$1017+1+AF1159/AE1159           )))/(1+($X$2*AF1159*AD$8)^2))),           V_rtHz(AE1159)/($X$2*AD$8*(AE1159*AC$1017+AE1159+AF1159)),V_rtHz(AF1159)*SQRT(Sum_Sq(AE1159*AD$8*$X$2*AC$1017,1))/($X$2*AD$8*(AE1159*AC$1017+AE1159+AF1159))))/SQRT(Sum_Sq(1/(1+$A1159)+$AC$2/$I$2-1/(1+(1+AF1159/AE1159)/AC$1017),$X$2/$I$2)),IF(AF1160&lt;0,"A",AC1160))</f>
        <v>6.8674462705615303E-6</v>
      </c>
      <c r="AE1159" s="13">
        <f t="shared" si="344"/>
        <v>19307.151921065102</v>
      </c>
      <c r="AF1159" s="12">
        <f t="shared" si="368"/>
        <v>161175.5522517662</v>
      </c>
      <c r="AG1159" s="13"/>
      <c r="AH1159" s="13">
        <f>IF(AK1159&gt;0,SQRT(Sum_Sq($AI$2,V_rtHz($AH$2)/(1+1/$A1159),V_rtHz($AH$2*$A1159)/(1+$A1159),$AN$2*$AH$2/(1+1/$A1159),$AM$2*SQRT(Sum_Sq(AK1159,1/($X$2*AI$8*(1+AH$1017+AK1159/AJ1159))))/SQRT(Sum_Sq($X$2*AK1159*AI$8,1)),                   $AQ$2*SQRT(Sum_Sq($AH$2/(1+1/$A1159)+AK1159*( 1/(AH$1017+1+AK1159/AJ1159)-1)/(1+($X$2*AK1159*AI$8)^2), (AK1159^2*AI$8*$X$2+1/($X$2*AI$8*(AH$1017+1+AK1159/AJ1159           )))/(1+($X$2*AK1159*AI$8)^2))),           V_rtHz(AJ1159)/($X$2*AI$8*(AJ1159*AH$1017+AJ1159+AK1159)),V_rtHz(AK1159)*SQRT(Sum_Sq(AJ1159*AI$8*$X$2*AH$1017,1))/($X$2*AI$8*(AJ1159*AH$1017+AJ1159+AK1159))))/SQRT(Sum_Sq(1/(1+$A1159)+$AC$2/$I$2-1/(1+(1+AK1159/AJ1159)/AH$1017),$X$2/$I$2)),IF(AK1160&lt;0,"A",AH1160))</f>
        <v>1.1580653940655837E-5</v>
      </c>
      <c r="AI1159" s="13"/>
      <c r="AJ1159" s="13">
        <f t="shared" si="345"/>
        <v>17810.941308275833</v>
      </c>
      <c r="AK1159" s="12">
        <f t="shared" si="369"/>
        <v>552497.74311591894</v>
      </c>
      <c r="AM1159" s="13">
        <f>IF(AP1159&gt;0,SQRT(Sum_Sq($AI$2,V_rtHz($AH$2)/(1+1/$A1159),V_rtHz($AH$2*$A1159)/(1+$A1159),$AN$2*$AH$2/(1+1/$A1159),$AM$2*SQRT(Sum_Sq(AP1159,1/($X$2*AN$8*(1+AM$1017+AP1159/AO1159))))/SQRT(Sum_Sq($X$2*AP1159*AN$8,1)),                   $AQ$2*SQRT(Sum_Sq($AH$2/(1+1/$A1159)+AP1159*( 1/(AM$1017+1+AP1159/AO1159)-1)/(1+($X$2*AP1159*AN$8)^2), (AP1159^2*AN$8*$X$2+1/($X$2*AN$8*(AM$1017+1+AP1159/AO1159           )))/(1+($X$2*AP1159*AN$8)^2))),           V_rtHz(AO1159)/($X$2*AN$8*(AO1159*AM$1017+AO1159+AP1159)),V_rtHz(AP1159)*SQRT(Sum_Sq(AO1159*AN$8*$X$2*AM$1017,1))/($X$2*AN$8*(AO1159*AM$1017+AO1159+AP1159))))/SQRT(Sum_Sq(1/(1+$A1159)+$AC$2/$I$2-1/(1+(1+AP1159/AO1159)/AM$1017),$X$2/$I$2)),IF(AP1160&lt;0,"A",AM1160))</f>
        <v>2.0296133137408084E-5</v>
      </c>
      <c r="AO1159" s="13">
        <f t="shared" si="346"/>
        <v>17426.444707402225</v>
      </c>
      <c r="AP1159" s="12">
        <f t="shared" si="370"/>
        <v>1785700.3683399637</v>
      </c>
      <c r="AR1159" s="13">
        <f t="shared" si="347"/>
        <v>69887291.180198371</v>
      </c>
      <c r="AS1159" s="13">
        <f t="shared" si="348"/>
        <v>-1.319880193887588E-5</v>
      </c>
      <c r="AV1159" s="13"/>
      <c r="AW1159" s="13">
        <f t="shared" si="349"/>
        <v>39300511.936236553</v>
      </c>
      <c r="AX1159" s="13">
        <f t="shared" si="350"/>
        <v>-4.1746879350568574E-5</v>
      </c>
      <c r="AZ1159" s="13"/>
      <c r="BA1159" s="13"/>
      <c r="BB1159" s="13">
        <f t="shared" si="351"/>
        <v>22100301.962882396</v>
      </c>
      <c r="BC1159" s="13">
        <f t="shared" si="352"/>
        <v>-1.321013261869525E-4</v>
      </c>
      <c r="BD1159" s="13"/>
      <c r="BE1159" s="13"/>
      <c r="BG1159" s="13">
        <f t="shared" si="353"/>
        <v>12427913.092914158</v>
      </c>
      <c r="BH1159" s="13">
        <f t="shared" si="354"/>
        <v>-4.1860443727479492E-4</v>
      </c>
      <c r="BI1159" s="13"/>
      <c r="BL1159" s="13">
        <f t="shared" si="355"/>
        <v>6988729.1180198397</v>
      </c>
      <c r="BM1159" s="13">
        <f t="shared" si="356"/>
        <v>-1.3324518648008398E-3</v>
      </c>
      <c r="BP1159" s="13"/>
      <c r="BQ1159" s="13">
        <f t="shared" si="357"/>
        <v>99.633300000000006</v>
      </c>
      <c r="BR1159" s="13">
        <f t="shared" si="358"/>
        <v>108.99</v>
      </c>
      <c r="BT1159" s="13"/>
      <c r="BU1159" s="13"/>
      <c r="BV1159" s="13">
        <f t="shared" si="359"/>
        <v>31.506815879885437</v>
      </c>
      <c r="BW1159" s="13">
        <f t="shared" si="360"/>
        <v>344.65664218175152</v>
      </c>
      <c r="CA1159" s="13">
        <f t="shared" si="361"/>
        <v>9.9633299999999991</v>
      </c>
      <c r="CB1159" s="13">
        <f t="shared" si="362"/>
        <v>1089.9000000000001</v>
      </c>
    </row>
    <row r="1160" spans="1:80" x14ac:dyDescent="0.3">
      <c r="A1160" s="13">
        <f t="shared" si="338"/>
        <v>7.5162289401820552E-5</v>
      </c>
      <c r="C1160" s="13" t="str">
        <f>IF(F1160&gt;0,SQRT(Sum_Sq($AI$2,V_rtHz($AH$2)/(1+1/$A1160),V_rtHz($AH$2*$A1160)/(1+$A1160),$AN$2*$AH$2/(1+1/$A1160),$AM$2*SQRT(Sum_Sq(F1160,1/($X$2*D$8*(1+C$1017+F1160/E1160))))/SQRT(Sum_Sq($X$2*F1160*D$8,1)),                   $AQ$2*SQRT(Sum_Sq($AH$2/(1+1/$A1160)+F1160*( 1/(C$1017+1+F1160/E1160)-1)/(1+($X$2*F1160*D$8)^2), (F1160^2*D$8*$X$2+1/($X$2*D$8*(C$1017+1+F1160/E1160           )))/(1+($X$2*F1160*D$8)^2))),           V_rtHz(E1160)/($X$2*D$8*(E1160*C$1017+E1160+F1160)),V_rtHz(F1160)*SQRT(Sum_Sq(E1160*D$8*$X$2*C$1017,1))/($X$2*D$8*(E1160*C$1017+E1160+F1160))))/SQRT(Sum_Sq(1/(1+$A1160)+$AC$2/$I$2-1/(1+(1+F1160/E1160)/C$1017),$X$2/$I$2)),IF(F1161&lt;0,"A",C1161))</f>
        <v>A</v>
      </c>
      <c r="E1160" s="13">
        <f t="shared" si="339"/>
        <v>-1</v>
      </c>
      <c r="F1160" s="12">
        <f t="shared" si="363"/>
        <v>-2</v>
      </c>
      <c r="H1160" s="13" t="str">
        <f>IF(K1160&gt;0,SQRT(Sum_Sq($AI$2,V_rtHz($AH$2)/(1+1/$A1160),V_rtHz($AH$2*$A1160)/(1+$A1160),$AN$2*$AH$2/(1+1/$A1160),$AM$2*SQRT(Sum_Sq(K1160,1/($X$2*I$8*(1+H$1017+K1160/J1160))))/SQRT(Sum_Sq($X$2*K1160*I$8,1)),                   $AQ$2*SQRT(Sum_Sq($AH$2/(1+1/$A1160)+K1160*( 1/(H$1017+1+K1160/J1160)-1)/(1+($X$2*K1160*I$8)^2), (K1160^2*I$8*$X$2+1/($X$2*I$8*(H$1017+1+K1160/J1160           )))/(1+($X$2*K1160*I$8)^2))),           V_rtHz(J1160)/($X$2*I$8*(J1160*H$1017+J1160+K1160)),V_rtHz(K1160)*SQRT(Sum_Sq(J1160*I$8*$X$2*H$1017,1))/($X$2*I$8*(J1160*H$1017+J1160+K1160))))/SQRT(Sum_Sq(1/(1+$A1160)+$AC$2/$I$2-1/(1+(1+K1160/J1160)/H$1017),$X$2/$I$2)),IF(K1161&lt;0,"A",H1161))</f>
        <v>A</v>
      </c>
      <c r="J1160" s="13">
        <f t="shared" si="340"/>
        <v>-1</v>
      </c>
      <c r="K1160" s="12">
        <f t="shared" si="364"/>
        <v>-2</v>
      </c>
      <c r="M1160" s="13" t="str">
        <f>IF(P1160&gt;0,SQRT(Sum_Sq($AI$2,V_rtHz($AH$2)/(1+1/$A1160),V_rtHz($AH$2*$A1160)/(1+$A1160),$AN$2*$AH$2/(1+1/$A1160),$AM$2*SQRT(Sum_Sq(P1160,1/($X$2*N$8*(1+M$1017+P1160/O1160))))/SQRT(Sum_Sq($X$2*P1160*N$8,1)),                   $AQ$2*SQRT(Sum_Sq($AH$2/(1+1/$A1160)+P1160*( 1/(M$1017+1+P1160/O1160)-1)/(1+($X$2*P1160*N$8)^2), (P1160^2*N$8*$X$2+1/($X$2*N$8*(M$1017+1+P1160/O1160           )))/(1+($X$2*P1160*N$8)^2))),           V_rtHz(O1160)/($X$2*N$8*(O1160*M$1017+O1160+P1160)),V_rtHz(P1160)*SQRT(Sum_Sq(O1160*N$8*$X$2*M$1017,1))/($X$2*N$8*(O1160*M$1017+O1160+P1160))))/SQRT(Sum_Sq(1/(1+$A1160)+$AC$2/$I$2-1/(1+(1+P1160/O1160)/M$1017),$X$2/$I$2)),IF(P1161&lt;0,"A",M1161))</f>
        <v>A</v>
      </c>
      <c r="O1160" s="13">
        <f t="shared" si="341"/>
        <v>-1</v>
      </c>
      <c r="P1160" s="12">
        <f t="shared" si="365"/>
        <v>-2</v>
      </c>
      <c r="R1160" s="13" t="str">
        <f>IF(U1160&gt;0,SQRT(Sum_Sq($AI$2,V_rtHz($AH$2)/(1+1/$A1160),V_rtHz($AH$2*$A1160)/(1+$A1160),$AN$2*$AH$2/(1+1/$A1160),$AM$2*SQRT(Sum_Sq(U1160,1/($X$2*S$8*(1+R$1017+U1160/T1160))))/SQRT(Sum_Sq($X$2*U1160*S$8,1)),                   $AQ$2*SQRT(Sum_Sq($AH$2/(1+1/$A1160)+U1160*( 1/(R$1017+1+U1160/T1160)-1)/(1+($X$2*U1160*S$8)^2), (U1160^2*S$8*$X$2+1/($X$2*S$8*(R$1017+1+U1160/T1160           )))/(1+($X$2*U1160*S$8)^2))),           V_rtHz(T1160)/($X$2*S$8*(T1160*R$1017+T1160+U1160)),V_rtHz(U1160)*SQRT(Sum_Sq(T1160*S$8*$X$2*R$1017,1))/($X$2*S$8*(T1160*R$1017+T1160+U1160))))/SQRT(Sum_Sq(1/(1+$A1160)+$AC$2/$I$2-1/(1+(1+U1160/T1160)/R$1017),$X$2/$I$2)),IF(U1161&lt;0,"A",R1161))</f>
        <v>A</v>
      </c>
      <c r="T1160" s="13">
        <f t="shared" si="342"/>
        <v>-1</v>
      </c>
      <c r="U1160" s="12">
        <f t="shared" si="366"/>
        <v>-2</v>
      </c>
      <c r="X1160" s="13" t="str">
        <f>IF(AA1160&gt;0,SQRT(Sum_Sq($AI$2,V_rtHz($AH$2)/(1+1/$A1160),V_rtHz($AH$2*$A1160)/(1+$A1160),$AN$2*$AH$2/(1+1/$A1160),$AM$2*SQRT(Sum_Sq(AA1160,1/($X$2*Y$8*(1+X$1017+AA1160/Z1160))))/SQRT(Sum_Sq($X$2*AA1160*Y$8,1)),                   $AQ$2*SQRT(Sum_Sq($AH$2/(1+1/$A1160)+AA1160*( 1/(X$1017+1+AA1160/Z1160)-1)/(1+($X$2*AA1160*Y$8)^2), (AA1160^2*Y$8*$X$2+1/($X$2*Y$8*(X$1017+1+AA1160/Z1160           )))/(1+($X$2*AA1160*Y$8)^2))),           V_rtHz(Z1160)/($X$2*Y$8*(Z1160*X$1017+Z1160+AA1160)),V_rtHz(AA1160)*SQRT(Sum_Sq(Z1160*Y$8*$X$2*X$1017,1))/($X$2*Y$8*(Z1160*X$1017+Z1160+AA1160))))/SQRT(Sum_Sq(1/(1+$A1160)+$AC$2/$I$2-1/(1+(1+AA1160/Z1160)/X$1017),$X$2/$I$2)),IF(AA1161&lt;0,"A",X1161))</f>
        <v>A</v>
      </c>
      <c r="Z1160" s="13">
        <f t="shared" si="343"/>
        <v>-1</v>
      </c>
      <c r="AA1160" s="12">
        <f t="shared" si="367"/>
        <v>-2</v>
      </c>
      <c r="AC1160" s="13">
        <f>IF(AF1160&gt;0,SQRT(Sum_Sq($AI$2,V_rtHz($AH$2)/(1+1/$A1160),V_rtHz($AH$2*$A1160)/(1+$A1160),$AN$2*$AH$2/(1+1/$A1160),$AM$2*SQRT(Sum_Sq(AF1160,1/($X$2*AD$8*(1+AC$1017+AF1160/AE1160))))/SQRT(Sum_Sq($X$2*AF1160*AD$8,1)),                   $AQ$2*SQRT(Sum_Sq($AH$2/(1+1/$A1160)+AF1160*( 1/(AC$1017+1+AF1160/AE1160)-1)/(1+($X$2*AF1160*AD$8)^2), (AF1160^2*AD$8*$X$2+1/($X$2*AD$8*(AC$1017+1+AF1160/AE1160           )))/(1+($X$2*AF1160*AD$8)^2))),           V_rtHz(AE1160)/($X$2*AD$8*(AE1160*AC$1017+AE1160+AF1160)),V_rtHz(AF1160)*SQRT(Sum_Sq(AE1160*AD$8*$X$2*AC$1017,1))/($X$2*AD$8*(AE1160*AC$1017+AE1160+AF1160))))/SQRT(Sum_Sq(1/(1+$A1160)+$AC$2/$I$2-1/(1+(1+AF1160/AE1160)/AC$1017),$X$2/$I$2)),IF(AF1161&lt;0,"A",AC1161))</f>
        <v>6.8668632569126763E-6</v>
      </c>
      <c r="AE1160" s="13">
        <f t="shared" si="344"/>
        <v>19303.888742138755</v>
      </c>
      <c r="AF1160" s="12">
        <f t="shared" si="368"/>
        <v>161202.7977810259</v>
      </c>
      <c r="AG1160" s="13"/>
      <c r="AH1160" s="13">
        <f>IF(AK1160&gt;0,SQRT(Sum_Sq($AI$2,V_rtHz($AH$2)/(1+1/$A1160),V_rtHz($AH$2*$A1160)/(1+$A1160),$AN$2*$AH$2/(1+1/$A1160),$AM$2*SQRT(Sum_Sq(AK1160,1/($X$2*AI$8*(1+AH$1017+AK1160/AJ1160))))/SQRT(Sum_Sq($X$2*AK1160*AI$8,1)),                   $AQ$2*SQRT(Sum_Sq($AH$2/(1+1/$A1160)+AK1160*( 1/(AH$1017+1+AK1160/AJ1160)-1)/(1+($X$2*AK1160*AI$8)^2), (AK1160^2*AI$8*$X$2+1/($X$2*AI$8*(AH$1017+1+AK1160/AJ1160           )))/(1+($X$2*AK1160*AI$8)^2))),           V_rtHz(AJ1160)/($X$2*AI$8*(AJ1160*AH$1017+AJ1160+AK1160)),V_rtHz(AK1160)*SQRT(Sum_Sq(AJ1160*AI$8*$X$2*AH$1017,1))/($X$2*AI$8*(AJ1160*AH$1017+AJ1160+AK1160))))/SQRT(Sum_Sq(1/(1+$A1160)+$AC$2/$I$2-1/(1+(1+AK1160/AJ1160)/AH$1017),$X$2/$I$2)),IF(AK1161&lt;0,"A",AH1161))</f>
        <v>1.1579914192097749E-5</v>
      </c>
      <c r="AI1160" s="13"/>
      <c r="AJ1160" s="13">
        <f t="shared" si="345"/>
        <v>17808.604627947378</v>
      </c>
      <c r="AK1160" s="12">
        <f t="shared" si="369"/>
        <v>552570.23675788729</v>
      </c>
      <c r="AM1160" s="13">
        <f>IF(AP1160&gt;0,SQRT(Sum_Sq($AI$2,V_rtHz($AH$2)/(1+1/$A1160),V_rtHz($AH$2*$A1160)/(1+$A1160),$AN$2*$AH$2/(1+1/$A1160),$AM$2*SQRT(Sum_Sq(AP1160,1/($X$2*AN$8*(1+AM$1017+AP1160/AO1160))))/SQRT(Sum_Sq($X$2*AP1160*AN$8,1)),                   $AQ$2*SQRT(Sum_Sq($AH$2/(1+1/$A1160)+AP1160*( 1/(AM$1017+1+AP1160/AO1160)-1)/(1+($X$2*AP1160*AN$8)^2), (AP1160^2*AN$8*$X$2+1/($X$2*AN$8*(AM$1017+1+AP1160/AO1160           )))/(1+($X$2*AP1160*AN$8)^2))),           V_rtHz(AO1160)/($X$2*AN$8*(AO1160*AM$1017+AO1160+AP1160)),V_rtHz(AP1160)*SQRT(Sum_Sq(AO1160*AN$8*$X$2*AM$1017,1))/($X$2*AN$8*(AO1160*AM$1017+AO1160+AP1160))))/SQRT(Sum_Sq(1/(1+$A1160)+$AC$2/$I$2-1/(1+(1+AP1160/AO1160)/AM$1017),$X$2/$I$2)),IF(AP1161&lt;0,"A",AM1161))</f>
        <v>2.0294930953447346E-5</v>
      </c>
      <c r="AO1160" s="13">
        <f t="shared" si="346"/>
        <v>17424.304451475589</v>
      </c>
      <c r="AP1160" s="12">
        <f t="shared" si="370"/>
        <v>1785919.7088483428</v>
      </c>
      <c r="AR1160" s="13">
        <f t="shared" si="347"/>
        <v>69887291.180198371</v>
      </c>
      <c r="AS1160" s="13">
        <f t="shared" si="348"/>
        <v>-1.3198819437816648E-5</v>
      </c>
      <c r="AV1160" s="13"/>
      <c r="AW1160" s="13">
        <f t="shared" si="349"/>
        <v>39300511.936236553</v>
      </c>
      <c r="AX1160" s="13">
        <f t="shared" si="350"/>
        <v>-4.1747054412621183E-5</v>
      </c>
      <c r="AZ1160" s="13"/>
      <c r="BA1160" s="13"/>
      <c r="BB1160" s="13">
        <f t="shared" si="351"/>
        <v>22100301.962882396</v>
      </c>
      <c r="BC1160" s="13">
        <f t="shared" si="352"/>
        <v>-1.3210307910769273E-4</v>
      </c>
      <c r="BD1160" s="13"/>
      <c r="BE1160" s="13"/>
      <c r="BG1160" s="13">
        <f t="shared" si="353"/>
        <v>12427913.092914158</v>
      </c>
      <c r="BH1160" s="13">
        <f t="shared" si="354"/>
        <v>-4.186220395204794E-4</v>
      </c>
      <c r="BI1160" s="13"/>
      <c r="BL1160" s="13">
        <f t="shared" si="355"/>
        <v>6988729.1180198397</v>
      </c>
      <c r="BM1160" s="13">
        <f t="shared" si="356"/>
        <v>-1.3326302272184576E-3</v>
      </c>
      <c r="BP1160" s="13"/>
      <c r="BQ1160" s="13">
        <f t="shared" si="357"/>
        <v>99.633300000000006</v>
      </c>
      <c r="BR1160" s="13">
        <f t="shared" si="358"/>
        <v>108.98999999999998</v>
      </c>
      <c r="BT1160" s="13"/>
      <c r="BU1160" s="13"/>
      <c r="BV1160" s="13">
        <f t="shared" si="359"/>
        <v>31.506815879885437</v>
      </c>
      <c r="BW1160" s="13">
        <f t="shared" si="360"/>
        <v>344.65664218175152</v>
      </c>
      <c r="CA1160" s="13">
        <f t="shared" si="361"/>
        <v>9.9633299999999974</v>
      </c>
      <c r="CB1160" s="13">
        <f t="shared" si="362"/>
        <v>1089.9000000000001</v>
      </c>
    </row>
    <row r="1161" spans="1:80" x14ac:dyDescent="0.3">
      <c r="A1161" s="13">
        <f t="shared" si="338"/>
        <v>7.6207901002541209E-5</v>
      </c>
      <c r="C1161" s="13" t="str">
        <f>IF(F1161&gt;0,SQRT(Sum_Sq($AI$2,V_rtHz($AH$2)/(1+1/$A1161),V_rtHz($AH$2*$A1161)/(1+$A1161),$AN$2*$AH$2/(1+1/$A1161),$AM$2*SQRT(Sum_Sq(F1161,1/($X$2*D$8*(1+C$1017+F1161/E1161))))/SQRT(Sum_Sq($X$2*F1161*D$8,1)),                   $AQ$2*SQRT(Sum_Sq($AH$2/(1+1/$A1161)+F1161*( 1/(C$1017+1+F1161/E1161)-1)/(1+($X$2*F1161*D$8)^2), (F1161^2*D$8*$X$2+1/($X$2*D$8*(C$1017+1+F1161/E1161           )))/(1+($X$2*F1161*D$8)^2))),           V_rtHz(E1161)/($X$2*D$8*(E1161*C$1017+E1161+F1161)),V_rtHz(F1161)*SQRT(Sum_Sq(E1161*D$8*$X$2*C$1017,1))/($X$2*D$8*(E1161*C$1017+E1161+F1161))))/SQRT(Sum_Sq(1/(1+$A1161)+$AC$2/$I$2-1/(1+(1+F1161/E1161)/C$1017),$X$2/$I$2)),IF(F1162&lt;0,"A",C1162))</f>
        <v>A</v>
      </c>
      <c r="E1161" s="13">
        <f t="shared" si="339"/>
        <v>-1</v>
      </c>
      <c r="F1161" s="12">
        <f t="shared" si="363"/>
        <v>-2</v>
      </c>
      <c r="H1161" s="13" t="str">
        <f>IF(K1161&gt;0,SQRT(Sum_Sq($AI$2,V_rtHz($AH$2)/(1+1/$A1161),V_rtHz($AH$2*$A1161)/(1+$A1161),$AN$2*$AH$2/(1+1/$A1161),$AM$2*SQRT(Sum_Sq(K1161,1/($X$2*I$8*(1+H$1017+K1161/J1161))))/SQRT(Sum_Sq($X$2*K1161*I$8,1)),                   $AQ$2*SQRT(Sum_Sq($AH$2/(1+1/$A1161)+K1161*( 1/(H$1017+1+K1161/J1161)-1)/(1+($X$2*K1161*I$8)^2), (K1161^2*I$8*$X$2+1/($X$2*I$8*(H$1017+1+K1161/J1161           )))/(1+($X$2*K1161*I$8)^2))),           V_rtHz(J1161)/($X$2*I$8*(J1161*H$1017+J1161+K1161)),V_rtHz(K1161)*SQRT(Sum_Sq(J1161*I$8*$X$2*H$1017,1))/($X$2*I$8*(J1161*H$1017+J1161+K1161))))/SQRT(Sum_Sq(1/(1+$A1161)+$AC$2/$I$2-1/(1+(1+K1161/J1161)/H$1017),$X$2/$I$2)),IF(K1162&lt;0,"A",H1162))</f>
        <v>A</v>
      </c>
      <c r="J1161" s="13">
        <f t="shared" si="340"/>
        <v>-1</v>
      </c>
      <c r="K1161" s="12">
        <f t="shared" si="364"/>
        <v>-2</v>
      </c>
      <c r="M1161" s="13" t="str">
        <f>IF(P1161&gt;0,SQRT(Sum_Sq($AI$2,V_rtHz($AH$2)/(1+1/$A1161),V_rtHz($AH$2*$A1161)/(1+$A1161),$AN$2*$AH$2/(1+1/$A1161),$AM$2*SQRT(Sum_Sq(P1161,1/($X$2*N$8*(1+M$1017+P1161/O1161))))/SQRT(Sum_Sq($X$2*P1161*N$8,1)),                   $AQ$2*SQRT(Sum_Sq($AH$2/(1+1/$A1161)+P1161*( 1/(M$1017+1+P1161/O1161)-1)/(1+($X$2*P1161*N$8)^2), (P1161^2*N$8*$X$2+1/($X$2*N$8*(M$1017+1+P1161/O1161           )))/(1+($X$2*P1161*N$8)^2))),           V_rtHz(O1161)/($X$2*N$8*(O1161*M$1017+O1161+P1161)),V_rtHz(P1161)*SQRT(Sum_Sq(O1161*N$8*$X$2*M$1017,1))/($X$2*N$8*(O1161*M$1017+O1161+P1161))))/SQRT(Sum_Sq(1/(1+$A1161)+$AC$2/$I$2-1/(1+(1+P1161/O1161)/M$1017),$X$2/$I$2)),IF(P1162&lt;0,"A",M1162))</f>
        <v>A</v>
      </c>
      <c r="O1161" s="13">
        <f t="shared" si="341"/>
        <v>-1</v>
      </c>
      <c r="P1161" s="12">
        <f t="shared" si="365"/>
        <v>-2</v>
      </c>
      <c r="R1161" s="13" t="str">
        <f>IF(U1161&gt;0,SQRT(Sum_Sq($AI$2,V_rtHz($AH$2)/(1+1/$A1161),V_rtHz($AH$2*$A1161)/(1+$A1161),$AN$2*$AH$2/(1+1/$A1161),$AM$2*SQRT(Sum_Sq(U1161,1/($X$2*S$8*(1+R$1017+U1161/T1161))))/SQRT(Sum_Sq($X$2*U1161*S$8,1)),                   $AQ$2*SQRT(Sum_Sq($AH$2/(1+1/$A1161)+U1161*( 1/(R$1017+1+U1161/T1161)-1)/(1+($X$2*U1161*S$8)^2), (U1161^2*S$8*$X$2+1/($X$2*S$8*(R$1017+1+U1161/T1161           )))/(1+($X$2*U1161*S$8)^2))),           V_rtHz(T1161)/($X$2*S$8*(T1161*R$1017+T1161+U1161)),V_rtHz(U1161)*SQRT(Sum_Sq(T1161*S$8*$X$2*R$1017,1))/($X$2*S$8*(T1161*R$1017+T1161+U1161))))/SQRT(Sum_Sq(1/(1+$A1161)+$AC$2/$I$2-1/(1+(1+U1161/T1161)/R$1017),$X$2/$I$2)),IF(U1162&lt;0,"A",R1162))</f>
        <v>A</v>
      </c>
      <c r="T1161" s="13">
        <f t="shared" si="342"/>
        <v>-1</v>
      </c>
      <c r="U1161" s="12">
        <f t="shared" si="366"/>
        <v>-2</v>
      </c>
      <c r="X1161" s="13" t="str">
        <f>IF(AA1161&gt;0,SQRT(Sum_Sq($AI$2,V_rtHz($AH$2)/(1+1/$A1161),V_rtHz($AH$2*$A1161)/(1+$A1161),$AN$2*$AH$2/(1+1/$A1161),$AM$2*SQRT(Sum_Sq(AA1161,1/($X$2*Y$8*(1+X$1017+AA1161/Z1161))))/SQRT(Sum_Sq($X$2*AA1161*Y$8,1)),                   $AQ$2*SQRT(Sum_Sq($AH$2/(1+1/$A1161)+AA1161*( 1/(X$1017+1+AA1161/Z1161)-1)/(1+($X$2*AA1161*Y$8)^2), (AA1161^2*Y$8*$X$2+1/($X$2*Y$8*(X$1017+1+AA1161/Z1161           )))/(1+($X$2*AA1161*Y$8)^2))),           V_rtHz(Z1161)/($X$2*Y$8*(Z1161*X$1017+Z1161+AA1161)),V_rtHz(AA1161)*SQRT(Sum_Sq(Z1161*Y$8*$X$2*X$1017,1))/($X$2*Y$8*(Z1161*X$1017+Z1161+AA1161))))/SQRT(Sum_Sq(1/(1+$A1161)+$AC$2/$I$2-1/(1+(1+AA1161/Z1161)/X$1017),$X$2/$I$2)),IF(AA1162&lt;0,"A",X1162))</f>
        <v>A</v>
      </c>
      <c r="Z1161" s="13">
        <f t="shared" si="343"/>
        <v>-1</v>
      </c>
      <c r="AA1161" s="12">
        <f t="shared" si="367"/>
        <v>-2</v>
      </c>
      <c r="AC1161" s="13">
        <f>IF(AF1161&gt;0,SQRT(Sum_Sq($AI$2,V_rtHz($AH$2)/(1+1/$A1161),V_rtHz($AH$2*$A1161)/(1+$A1161),$AN$2*$AH$2/(1+1/$A1161),$AM$2*SQRT(Sum_Sq(AF1161,1/($X$2*AD$8*(1+AC$1017+AF1161/AE1161))))/SQRT(Sum_Sq($X$2*AF1161*AD$8,1)),                   $AQ$2*SQRT(Sum_Sq($AH$2/(1+1/$A1161)+AF1161*( 1/(AC$1017+1+AF1161/AE1161)-1)/(1+($X$2*AF1161*AD$8)^2), (AF1161^2*AD$8*$X$2+1/($X$2*AD$8*(AC$1017+1+AF1161/AE1161           )))/(1+($X$2*AF1161*AD$8)^2))),           V_rtHz(AE1161)/($X$2*AD$8*(AE1161*AC$1017+AE1161+AF1161)),V_rtHz(AF1161)*SQRT(Sum_Sq(AE1161*AD$8*$X$2*AC$1017,1))/($X$2*AD$8*(AE1161*AC$1017+AE1161+AF1161))))/SQRT(Sum_Sq(1/(1+$A1161)+$AC$2/$I$2-1/(1+(1+AF1161/AE1161)/AC$1017),$X$2/$I$2)),IF(AF1162&lt;0,"A",AC1162))</f>
        <v>6.8662725189146934E-6</v>
      </c>
      <c r="AE1161" s="13">
        <f t="shared" si="344"/>
        <v>19300.582556333778</v>
      </c>
      <c r="AF1161" s="12">
        <f t="shared" si="368"/>
        <v>161230.41178698611</v>
      </c>
      <c r="AG1161" s="13"/>
      <c r="AH1161" s="13">
        <f>IF(AK1161&gt;0,SQRT(Sum_Sq($AI$2,V_rtHz($AH$2)/(1+1/$A1161),V_rtHz($AH$2*$A1161)/(1+$A1161),$AN$2*$AH$2/(1+1/$A1161),$AM$2*SQRT(Sum_Sq(AK1161,1/($X$2*AI$8*(1+AH$1017+AK1161/AJ1161))))/SQRT(Sum_Sq($X$2*AK1161*AI$8,1)),                   $AQ$2*SQRT(Sum_Sq($AH$2/(1+1/$A1161)+AK1161*( 1/(AH$1017+1+AK1161/AJ1161)-1)/(1+($X$2*AK1161*AI$8)^2), (AK1161^2*AI$8*$X$2+1/($X$2*AI$8*(AH$1017+1+AK1161/AJ1161           )))/(1+($X$2*AK1161*AI$8)^2))),           V_rtHz(AJ1161)/($X$2*AI$8*(AJ1161*AH$1017+AJ1161+AK1161)),V_rtHz(AK1161)*SQRT(Sum_Sq(AJ1161*AI$8*$X$2*AH$1017,1))/($X$2*AI$8*(AJ1161*AH$1017+AJ1161+AK1161))))/SQRT(Sum_Sq(1/(1+$A1161)+$AC$2/$I$2-1/(1+(1+AK1161/AJ1161)/AH$1017),$X$2/$I$2)),IF(AK1162&lt;0,"A",AH1162))</f>
        <v>1.157916451110775E-5</v>
      </c>
      <c r="AI1161" s="13"/>
      <c r="AJ1161" s="13">
        <f t="shared" si="345"/>
        <v>17806.236707243515</v>
      </c>
      <c r="AK1161" s="12">
        <f t="shared" si="369"/>
        <v>552643.7190172479</v>
      </c>
      <c r="AM1161" s="13">
        <f>IF(AP1161&gt;0,SQRT(Sum_Sq($AI$2,V_rtHz($AH$2)/(1+1/$A1161),V_rtHz($AH$2*$A1161)/(1+$A1161),$AN$2*$AH$2/(1+1/$A1161),$AM$2*SQRT(Sum_Sq(AP1161,1/($X$2*AN$8*(1+AM$1017+AP1161/AO1161))))/SQRT(Sum_Sq($X$2*AP1161*AN$8,1)),                   $AQ$2*SQRT(Sum_Sq($AH$2/(1+1/$A1161)+AP1161*( 1/(AM$1017+1+AP1161/AO1161)-1)/(1+($X$2*AP1161*AN$8)^2), (AP1161^2*AN$8*$X$2+1/($X$2*AN$8*(AM$1017+1+AP1161/AO1161           )))/(1+($X$2*AP1161*AN$8)^2))),           V_rtHz(AO1161)/($X$2*AN$8*(AO1161*AM$1017+AO1161+AP1161)),V_rtHz(AP1161)*SQRT(Sum_Sq(AO1161*AN$8*$X$2*AM$1017,1))/($X$2*AN$8*(AO1161*AM$1017+AO1161+AP1161))))/SQRT(Sum_Sq(1/(1+$A1161)+$AC$2/$I$2-1/(1+(1+AP1161/AO1161)/AM$1017),$X$2/$I$2)),IF(AP1162&lt;0,"A",AM1162))</f>
        <v>2.029371258294195E-5</v>
      </c>
      <c r="AO1161" s="13">
        <f t="shared" si="346"/>
        <v>17422.135495137463</v>
      </c>
      <c r="AP1161" s="12">
        <f t="shared" si="370"/>
        <v>1786142.0456493036</v>
      </c>
      <c r="AR1161" s="13">
        <f t="shared" si="347"/>
        <v>69887291.180198371</v>
      </c>
      <c r="AS1161" s="13">
        <f t="shared" si="348"/>
        <v>-1.3198837180239305E-5</v>
      </c>
      <c r="AV1161" s="13"/>
      <c r="AW1161" s="13">
        <f t="shared" si="349"/>
        <v>39300511.936236553</v>
      </c>
      <c r="AX1161" s="13">
        <f t="shared" si="350"/>
        <v>-4.1747231911528533E-5</v>
      </c>
      <c r="AZ1161" s="13"/>
      <c r="BA1161" s="13"/>
      <c r="BB1161" s="13">
        <f t="shared" si="351"/>
        <v>22100301.962882396</v>
      </c>
      <c r="BC1161" s="13">
        <f t="shared" si="352"/>
        <v>-1.3210485646148625E-4</v>
      </c>
      <c r="BD1161" s="13"/>
      <c r="BE1161" s="13"/>
      <c r="BG1161" s="13">
        <f t="shared" si="353"/>
        <v>12427913.092914158</v>
      </c>
      <c r="BH1161" s="13">
        <f t="shared" si="354"/>
        <v>-4.1863988814923439E-4</v>
      </c>
      <c r="BI1161" s="13"/>
      <c r="BL1161" s="13">
        <f t="shared" si="355"/>
        <v>6988729.1180198397</v>
      </c>
      <c r="BM1161" s="13">
        <f t="shared" si="356"/>
        <v>-1.3328111196634327E-3</v>
      </c>
      <c r="BP1161" s="13"/>
      <c r="BQ1161" s="13">
        <f t="shared" si="357"/>
        <v>99.633300000000006</v>
      </c>
      <c r="BR1161" s="13">
        <f t="shared" si="358"/>
        <v>108.98999999999997</v>
      </c>
      <c r="BT1161" s="13"/>
      <c r="BU1161" s="13"/>
      <c r="BV1161" s="13">
        <f t="shared" si="359"/>
        <v>31.50681587988543</v>
      </c>
      <c r="BW1161" s="13">
        <f t="shared" si="360"/>
        <v>344.65664218175152</v>
      </c>
      <c r="CA1161" s="13">
        <f t="shared" si="361"/>
        <v>9.9633299999999991</v>
      </c>
      <c r="CB1161" s="13">
        <f t="shared" si="362"/>
        <v>1089.9000000000003</v>
      </c>
    </row>
    <row r="1162" spans="1:80" x14ac:dyDescent="0.3">
      <c r="A1162" s="13">
        <f t="shared" si="338"/>
        <v>7.7268058509570228E-5</v>
      </c>
      <c r="C1162" s="13" t="str">
        <f>IF(F1162&gt;0,SQRT(Sum_Sq($AI$2,V_rtHz($AH$2)/(1+1/$A1162),V_rtHz($AH$2*$A1162)/(1+$A1162),$AN$2*$AH$2/(1+1/$A1162),$AM$2*SQRT(Sum_Sq(F1162,1/($X$2*D$8*(1+C$1017+F1162/E1162))))/SQRT(Sum_Sq($X$2*F1162*D$8,1)),                   $AQ$2*SQRT(Sum_Sq($AH$2/(1+1/$A1162)+F1162*( 1/(C$1017+1+F1162/E1162)-1)/(1+($X$2*F1162*D$8)^2), (F1162^2*D$8*$X$2+1/($X$2*D$8*(C$1017+1+F1162/E1162           )))/(1+($X$2*F1162*D$8)^2))),           V_rtHz(E1162)/($X$2*D$8*(E1162*C$1017+E1162+F1162)),V_rtHz(F1162)*SQRT(Sum_Sq(E1162*D$8*$X$2*C$1017,1))/($X$2*D$8*(E1162*C$1017+E1162+F1162))))/SQRT(Sum_Sq(1/(1+$A1162)+$AC$2/$I$2-1/(1+(1+F1162/E1162)/C$1017),$X$2/$I$2)),IF(F1163&lt;0,"A",C1163))</f>
        <v>A</v>
      </c>
      <c r="E1162" s="13">
        <f t="shared" si="339"/>
        <v>-1</v>
      </c>
      <c r="F1162" s="12">
        <f t="shared" si="363"/>
        <v>-2</v>
      </c>
      <c r="H1162" s="13" t="str">
        <f>IF(K1162&gt;0,SQRT(Sum_Sq($AI$2,V_rtHz($AH$2)/(1+1/$A1162),V_rtHz($AH$2*$A1162)/(1+$A1162),$AN$2*$AH$2/(1+1/$A1162),$AM$2*SQRT(Sum_Sq(K1162,1/($X$2*I$8*(1+H$1017+K1162/J1162))))/SQRT(Sum_Sq($X$2*K1162*I$8,1)),                   $AQ$2*SQRT(Sum_Sq($AH$2/(1+1/$A1162)+K1162*( 1/(H$1017+1+K1162/J1162)-1)/(1+($X$2*K1162*I$8)^2), (K1162^2*I$8*$X$2+1/($X$2*I$8*(H$1017+1+K1162/J1162           )))/(1+($X$2*K1162*I$8)^2))),           V_rtHz(J1162)/($X$2*I$8*(J1162*H$1017+J1162+K1162)),V_rtHz(K1162)*SQRT(Sum_Sq(J1162*I$8*$X$2*H$1017,1))/($X$2*I$8*(J1162*H$1017+J1162+K1162))))/SQRT(Sum_Sq(1/(1+$A1162)+$AC$2/$I$2-1/(1+(1+K1162/J1162)/H$1017),$X$2/$I$2)),IF(K1163&lt;0,"A",H1163))</f>
        <v>A</v>
      </c>
      <c r="J1162" s="13">
        <f t="shared" si="340"/>
        <v>-1</v>
      </c>
      <c r="K1162" s="12">
        <f t="shared" si="364"/>
        <v>-2</v>
      </c>
      <c r="M1162" s="13" t="str">
        <f>IF(P1162&gt;0,SQRT(Sum_Sq($AI$2,V_rtHz($AH$2)/(1+1/$A1162),V_rtHz($AH$2*$A1162)/(1+$A1162),$AN$2*$AH$2/(1+1/$A1162),$AM$2*SQRT(Sum_Sq(P1162,1/($X$2*N$8*(1+M$1017+P1162/O1162))))/SQRT(Sum_Sq($X$2*P1162*N$8,1)),                   $AQ$2*SQRT(Sum_Sq($AH$2/(1+1/$A1162)+P1162*( 1/(M$1017+1+P1162/O1162)-1)/(1+($X$2*P1162*N$8)^2), (P1162^2*N$8*$X$2+1/($X$2*N$8*(M$1017+1+P1162/O1162           )))/(1+($X$2*P1162*N$8)^2))),           V_rtHz(O1162)/($X$2*N$8*(O1162*M$1017+O1162+P1162)),V_rtHz(P1162)*SQRT(Sum_Sq(O1162*N$8*$X$2*M$1017,1))/($X$2*N$8*(O1162*M$1017+O1162+P1162))))/SQRT(Sum_Sq(1/(1+$A1162)+$AC$2/$I$2-1/(1+(1+P1162/O1162)/M$1017),$X$2/$I$2)),IF(P1163&lt;0,"A",M1163))</f>
        <v>A</v>
      </c>
      <c r="O1162" s="13">
        <f t="shared" si="341"/>
        <v>-1</v>
      </c>
      <c r="P1162" s="12">
        <f t="shared" si="365"/>
        <v>-2</v>
      </c>
      <c r="R1162" s="13" t="str">
        <f>IF(U1162&gt;0,SQRT(Sum_Sq($AI$2,V_rtHz($AH$2)/(1+1/$A1162),V_rtHz($AH$2*$A1162)/(1+$A1162),$AN$2*$AH$2/(1+1/$A1162),$AM$2*SQRT(Sum_Sq(U1162,1/($X$2*S$8*(1+R$1017+U1162/T1162))))/SQRT(Sum_Sq($X$2*U1162*S$8,1)),                   $AQ$2*SQRT(Sum_Sq($AH$2/(1+1/$A1162)+U1162*( 1/(R$1017+1+U1162/T1162)-1)/(1+($X$2*U1162*S$8)^2), (U1162^2*S$8*$X$2+1/($X$2*S$8*(R$1017+1+U1162/T1162           )))/(1+($X$2*U1162*S$8)^2))),           V_rtHz(T1162)/($X$2*S$8*(T1162*R$1017+T1162+U1162)),V_rtHz(U1162)*SQRT(Sum_Sq(T1162*S$8*$X$2*R$1017,1))/($X$2*S$8*(T1162*R$1017+T1162+U1162))))/SQRT(Sum_Sq(1/(1+$A1162)+$AC$2/$I$2-1/(1+(1+U1162/T1162)/R$1017),$X$2/$I$2)),IF(U1163&lt;0,"A",R1163))</f>
        <v>A</v>
      </c>
      <c r="T1162" s="13">
        <f t="shared" si="342"/>
        <v>-1</v>
      </c>
      <c r="U1162" s="12">
        <f t="shared" si="366"/>
        <v>-2</v>
      </c>
      <c r="X1162" s="13" t="str">
        <f>IF(AA1162&gt;0,SQRT(Sum_Sq($AI$2,V_rtHz($AH$2)/(1+1/$A1162),V_rtHz($AH$2*$A1162)/(1+$A1162),$AN$2*$AH$2/(1+1/$A1162),$AM$2*SQRT(Sum_Sq(AA1162,1/($X$2*Y$8*(1+X$1017+AA1162/Z1162))))/SQRT(Sum_Sq($X$2*AA1162*Y$8,1)),                   $AQ$2*SQRT(Sum_Sq($AH$2/(1+1/$A1162)+AA1162*( 1/(X$1017+1+AA1162/Z1162)-1)/(1+($X$2*AA1162*Y$8)^2), (AA1162^2*Y$8*$X$2+1/($X$2*Y$8*(X$1017+1+AA1162/Z1162           )))/(1+($X$2*AA1162*Y$8)^2))),           V_rtHz(Z1162)/($X$2*Y$8*(Z1162*X$1017+Z1162+AA1162)),V_rtHz(AA1162)*SQRT(Sum_Sq(Z1162*Y$8*$X$2*X$1017,1))/($X$2*Y$8*(Z1162*X$1017+Z1162+AA1162))))/SQRT(Sum_Sq(1/(1+$A1162)+$AC$2/$I$2-1/(1+(1+AA1162/Z1162)/X$1017),$X$2/$I$2)),IF(AA1163&lt;0,"A",X1163))</f>
        <v>A</v>
      </c>
      <c r="Z1162" s="13">
        <f t="shared" si="343"/>
        <v>-1</v>
      </c>
      <c r="AA1162" s="12">
        <f t="shared" si="367"/>
        <v>-2</v>
      </c>
      <c r="AC1162" s="13">
        <f>IF(AF1162&gt;0,SQRT(Sum_Sq($AI$2,V_rtHz($AH$2)/(1+1/$A1162),V_rtHz($AH$2*$A1162)/(1+$A1162),$AN$2*$AH$2/(1+1/$A1162),$AM$2*SQRT(Sum_Sq(AF1162,1/($X$2*AD$8*(1+AC$1017+AF1162/AE1162))))/SQRT(Sum_Sq($X$2*AF1162*AD$8,1)),                   $AQ$2*SQRT(Sum_Sq($AH$2/(1+1/$A1162)+AF1162*( 1/(AC$1017+1+AF1162/AE1162)-1)/(1+($X$2*AF1162*AD$8)^2), (AF1162^2*AD$8*$X$2+1/($X$2*AD$8*(AC$1017+1+AF1162/AE1162           )))/(1+($X$2*AF1162*AD$8)^2))),           V_rtHz(AE1162)/($X$2*AD$8*(AE1162*AC$1017+AE1162+AF1162)),V_rtHz(AF1162)*SQRT(Sum_Sq(AE1162*AD$8*$X$2*AC$1017,1))/($X$2*AD$8*(AE1162*AC$1017+AE1162+AF1162))))/SQRT(Sum_Sq(1/(1+$A1162)+$AC$2/$I$2-1/(1+(1+AF1162/AE1162)/AC$1017),$X$2/$I$2)),IF(AF1163&lt;0,"A",AC1163))</f>
        <v>6.865673959400369E-6</v>
      </c>
      <c r="AE1162" s="13">
        <f t="shared" si="344"/>
        <v>19297.232828857261</v>
      </c>
      <c r="AF1162" s="12">
        <f t="shared" si="368"/>
        <v>161258.39911269248</v>
      </c>
      <c r="AG1162" s="13"/>
      <c r="AH1162" s="13">
        <f>IF(AK1162&gt;0,SQRT(Sum_Sq($AI$2,V_rtHz($AH$2)/(1+1/$A1162),V_rtHz($AH$2*$A1162)/(1+$A1162),$AN$2*$AH$2/(1+1/$A1162),$AM$2*SQRT(Sum_Sq(AK1162,1/($X$2*AI$8*(1+AH$1017+AK1162/AJ1162))))/SQRT(Sum_Sq($X$2*AK1162*AI$8,1)),                   $AQ$2*SQRT(Sum_Sq($AH$2/(1+1/$A1162)+AK1162*( 1/(AH$1017+1+AK1162/AJ1162)-1)/(1+($X$2*AK1162*AI$8)^2), (AK1162^2*AI$8*$X$2+1/($X$2*AI$8*(AH$1017+1+AK1162/AJ1162           )))/(1+($X$2*AK1162*AI$8)^2))),           V_rtHz(AJ1162)/($X$2*AI$8*(AJ1162*AH$1017+AJ1162+AK1162)),V_rtHz(AK1162)*SQRT(Sum_Sq(AJ1162*AI$8*$X$2*AH$1017,1))/($X$2*AI$8*(AJ1162*AH$1017+AJ1162+AK1162))))/SQRT(Sum_Sq(1/(1+$A1162)+$AC$2/$I$2-1/(1+(1+AK1162/AJ1162)/AH$1017),$X$2/$I$2)),IF(AK1163&lt;0,"A",AH1163))</f>
        <v>1.1578404769201267E-5</v>
      </c>
      <c r="AI1162" s="13"/>
      <c r="AJ1162" s="13">
        <f t="shared" si="345"/>
        <v>17803.83714571967</v>
      </c>
      <c r="AK1162" s="12">
        <f t="shared" si="369"/>
        <v>552718.20310703688</v>
      </c>
      <c r="AM1162" s="13">
        <f>IF(AP1162&gt;0,SQRT(Sum_Sq($AI$2,V_rtHz($AH$2)/(1+1/$A1162),V_rtHz($AH$2*$A1162)/(1+$A1162),$AN$2*$AH$2/(1+1/$A1162),$AM$2*SQRT(Sum_Sq(AP1162,1/($X$2*AN$8*(1+AM$1017+AP1162/AO1162))))/SQRT(Sum_Sq($X$2*AP1162*AN$8,1)),                   $AQ$2*SQRT(Sum_Sq($AH$2/(1+1/$A1162)+AP1162*( 1/(AM$1017+1+AP1162/AO1162)-1)/(1+($X$2*AP1162*AN$8)^2), (AP1162^2*AN$8*$X$2+1/($X$2*AN$8*(AM$1017+1+AP1162/AO1162           )))/(1+($X$2*AP1162*AN$8)^2))),           V_rtHz(AO1162)/($X$2*AN$8*(AO1162*AM$1017+AO1162+AP1162)),V_rtHz(AP1162)*SQRT(Sum_Sq(AO1162*AN$8*$X$2*AM$1017,1))/($X$2*AN$8*(AO1162*AM$1017+AO1162+AP1162))))/SQRT(Sum_Sq(1/(1+$A1162)+$AC$2/$I$2-1/(1+(1+AP1162/AO1162)/AM$1017),$X$2/$I$2)),IF(AP1163&lt;0,"A",AM1163))</f>
        <v>2.0292477815284184E-5</v>
      </c>
      <c r="AO1162" s="13">
        <f t="shared" si="346"/>
        <v>17419.93746817076</v>
      </c>
      <c r="AP1162" s="12">
        <f t="shared" si="370"/>
        <v>1786367.4189257503</v>
      </c>
      <c r="AR1162" s="13">
        <f t="shared" si="347"/>
        <v>69887291.180198371</v>
      </c>
      <c r="AS1162" s="13">
        <f t="shared" si="348"/>
        <v>-1.3198855169532345E-5</v>
      </c>
      <c r="AV1162" s="13"/>
      <c r="AW1162" s="13">
        <f t="shared" si="349"/>
        <v>39300511.936236553</v>
      </c>
      <c r="AX1162" s="13">
        <f t="shared" si="350"/>
        <v>-4.1747411881232671E-5</v>
      </c>
      <c r="AZ1162" s="13"/>
      <c r="BA1162" s="13"/>
      <c r="BB1162" s="13">
        <f t="shared" si="351"/>
        <v>22100301.962882396</v>
      </c>
      <c r="BC1162" s="13">
        <f t="shared" si="352"/>
        <v>-1.3210665858956334E-4</v>
      </c>
      <c r="BD1162" s="13"/>
      <c r="BE1162" s="13"/>
      <c r="BG1162" s="13">
        <f t="shared" si="353"/>
        <v>12427913.092914158</v>
      </c>
      <c r="BH1162" s="13">
        <f t="shared" si="354"/>
        <v>-4.1865798663113363E-4</v>
      </c>
      <c r="BI1162" s="13"/>
      <c r="BL1162" s="13">
        <f t="shared" si="355"/>
        <v>6988729.1180198397</v>
      </c>
      <c r="BM1162" s="13">
        <f t="shared" si="356"/>
        <v>-1.3329945787184134E-3</v>
      </c>
      <c r="BP1162" s="13"/>
      <c r="BQ1162" s="13">
        <f t="shared" si="357"/>
        <v>99.633300000000006</v>
      </c>
      <c r="BR1162" s="13">
        <f t="shared" si="358"/>
        <v>108.98999999999997</v>
      </c>
      <c r="BT1162" s="13"/>
      <c r="BU1162" s="13"/>
      <c r="BV1162" s="13">
        <f t="shared" si="359"/>
        <v>31.50681587988543</v>
      </c>
      <c r="BW1162" s="13">
        <f t="shared" si="360"/>
        <v>344.65664218175158</v>
      </c>
      <c r="CA1162" s="13">
        <f t="shared" si="361"/>
        <v>9.9633299999999991</v>
      </c>
      <c r="CB1162" s="13">
        <f t="shared" si="362"/>
        <v>1089.9000000000003</v>
      </c>
    </row>
    <row r="1163" spans="1:80" x14ac:dyDescent="0.3">
      <c r="A1163" s="13">
        <f t="shared" si="338"/>
        <v>7.8342964276621188E-5</v>
      </c>
      <c r="C1163" s="13" t="str">
        <f>IF(F1163&gt;0,SQRT(Sum_Sq($AI$2,V_rtHz($AH$2)/(1+1/$A1163),V_rtHz($AH$2*$A1163)/(1+$A1163),$AN$2*$AH$2/(1+1/$A1163),$AM$2*SQRT(Sum_Sq(F1163,1/($X$2*D$8*(1+C$1017+F1163/E1163))))/SQRT(Sum_Sq($X$2*F1163*D$8,1)),                   $AQ$2*SQRT(Sum_Sq($AH$2/(1+1/$A1163)+F1163*( 1/(C$1017+1+F1163/E1163)-1)/(1+($X$2*F1163*D$8)^2), (F1163^2*D$8*$X$2+1/($X$2*D$8*(C$1017+1+F1163/E1163           )))/(1+($X$2*F1163*D$8)^2))),           V_rtHz(E1163)/($X$2*D$8*(E1163*C$1017+E1163+F1163)),V_rtHz(F1163)*SQRT(Sum_Sq(E1163*D$8*$X$2*C$1017,1))/($X$2*D$8*(E1163*C$1017+E1163+F1163))))/SQRT(Sum_Sq(1/(1+$A1163)+$AC$2/$I$2-1/(1+(1+F1163/E1163)/C$1017),$X$2/$I$2)),IF(F1164&lt;0,"A",C1164))</f>
        <v>A</v>
      </c>
      <c r="E1163" s="13">
        <f t="shared" si="339"/>
        <v>-1</v>
      </c>
      <c r="F1163" s="12">
        <f t="shared" si="363"/>
        <v>-2</v>
      </c>
      <c r="H1163" s="13" t="str">
        <f>IF(K1163&gt;0,SQRT(Sum_Sq($AI$2,V_rtHz($AH$2)/(1+1/$A1163),V_rtHz($AH$2*$A1163)/(1+$A1163),$AN$2*$AH$2/(1+1/$A1163),$AM$2*SQRT(Sum_Sq(K1163,1/($X$2*I$8*(1+H$1017+K1163/J1163))))/SQRT(Sum_Sq($X$2*K1163*I$8,1)),                   $AQ$2*SQRT(Sum_Sq($AH$2/(1+1/$A1163)+K1163*( 1/(H$1017+1+K1163/J1163)-1)/(1+($X$2*K1163*I$8)^2), (K1163^2*I$8*$X$2+1/($X$2*I$8*(H$1017+1+K1163/J1163           )))/(1+($X$2*K1163*I$8)^2))),           V_rtHz(J1163)/($X$2*I$8*(J1163*H$1017+J1163+K1163)),V_rtHz(K1163)*SQRT(Sum_Sq(J1163*I$8*$X$2*H$1017,1))/($X$2*I$8*(J1163*H$1017+J1163+K1163))))/SQRT(Sum_Sq(1/(1+$A1163)+$AC$2/$I$2-1/(1+(1+K1163/J1163)/H$1017),$X$2/$I$2)),IF(K1164&lt;0,"A",H1164))</f>
        <v>A</v>
      </c>
      <c r="J1163" s="13">
        <f t="shared" si="340"/>
        <v>-1</v>
      </c>
      <c r="K1163" s="12">
        <f t="shared" si="364"/>
        <v>-2</v>
      </c>
      <c r="M1163" s="13" t="str">
        <f>IF(P1163&gt;0,SQRT(Sum_Sq($AI$2,V_rtHz($AH$2)/(1+1/$A1163),V_rtHz($AH$2*$A1163)/(1+$A1163),$AN$2*$AH$2/(1+1/$A1163),$AM$2*SQRT(Sum_Sq(P1163,1/($X$2*N$8*(1+M$1017+P1163/O1163))))/SQRT(Sum_Sq($X$2*P1163*N$8,1)),                   $AQ$2*SQRT(Sum_Sq($AH$2/(1+1/$A1163)+P1163*( 1/(M$1017+1+P1163/O1163)-1)/(1+($X$2*P1163*N$8)^2), (P1163^2*N$8*$X$2+1/($X$2*N$8*(M$1017+1+P1163/O1163           )))/(1+($X$2*P1163*N$8)^2))),           V_rtHz(O1163)/($X$2*N$8*(O1163*M$1017+O1163+P1163)),V_rtHz(P1163)*SQRT(Sum_Sq(O1163*N$8*$X$2*M$1017,1))/($X$2*N$8*(O1163*M$1017+O1163+P1163))))/SQRT(Sum_Sq(1/(1+$A1163)+$AC$2/$I$2-1/(1+(1+P1163/O1163)/M$1017),$X$2/$I$2)),IF(P1164&lt;0,"A",M1164))</f>
        <v>A</v>
      </c>
      <c r="O1163" s="13">
        <f t="shared" si="341"/>
        <v>-1</v>
      </c>
      <c r="P1163" s="12">
        <f t="shared" si="365"/>
        <v>-2</v>
      </c>
      <c r="R1163" s="13" t="str">
        <f>IF(U1163&gt;0,SQRT(Sum_Sq($AI$2,V_rtHz($AH$2)/(1+1/$A1163),V_rtHz($AH$2*$A1163)/(1+$A1163),$AN$2*$AH$2/(1+1/$A1163),$AM$2*SQRT(Sum_Sq(U1163,1/($X$2*S$8*(1+R$1017+U1163/T1163))))/SQRT(Sum_Sq($X$2*U1163*S$8,1)),                   $AQ$2*SQRT(Sum_Sq($AH$2/(1+1/$A1163)+U1163*( 1/(R$1017+1+U1163/T1163)-1)/(1+($X$2*U1163*S$8)^2), (U1163^2*S$8*$X$2+1/($X$2*S$8*(R$1017+1+U1163/T1163           )))/(1+($X$2*U1163*S$8)^2))),           V_rtHz(T1163)/($X$2*S$8*(T1163*R$1017+T1163+U1163)),V_rtHz(U1163)*SQRT(Sum_Sq(T1163*S$8*$X$2*R$1017,1))/($X$2*S$8*(T1163*R$1017+T1163+U1163))))/SQRT(Sum_Sq(1/(1+$A1163)+$AC$2/$I$2-1/(1+(1+U1163/T1163)/R$1017),$X$2/$I$2)),IF(U1164&lt;0,"A",R1164))</f>
        <v>A</v>
      </c>
      <c r="T1163" s="13">
        <f t="shared" si="342"/>
        <v>-1</v>
      </c>
      <c r="U1163" s="12">
        <f t="shared" si="366"/>
        <v>-2</v>
      </c>
      <c r="X1163" s="13" t="str">
        <f>IF(AA1163&gt;0,SQRT(Sum_Sq($AI$2,V_rtHz($AH$2)/(1+1/$A1163),V_rtHz($AH$2*$A1163)/(1+$A1163),$AN$2*$AH$2/(1+1/$A1163),$AM$2*SQRT(Sum_Sq(AA1163,1/($X$2*Y$8*(1+X$1017+AA1163/Z1163))))/SQRT(Sum_Sq($X$2*AA1163*Y$8,1)),                   $AQ$2*SQRT(Sum_Sq($AH$2/(1+1/$A1163)+AA1163*( 1/(X$1017+1+AA1163/Z1163)-1)/(1+($X$2*AA1163*Y$8)^2), (AA1163^2*Y$8*$X$2+1/($X$2*Y$8*(X$1017+1+AA1163/Z1163           )))/(1+($X$2*AA1163*Y$8)^2))),           V_rtHz(Z1163)/($X$2*Y$8*(Z1163*X$1017+Z1163+AA1163)),V_rtHz(AA1163)*SQRT(Sum_Sq(Z1163*Y$8*$X$2*X$1017,1))/($X$2*Y$8*(Z1163*X$1017+Z1163+AA1163))))/SQRT(Sum_Sq(1/(1+$A1163)+$AC$2/$I$2-1/(1+(1+AA1163/Z1163)/X$1017),$X$2/$I$2)),IF(AA1164&lt;0,"A",X1164))</f>
        <v>A</v>
      </c>
      <c r="Z1163" s="13">
        <f t="shared" si="343"/>
        <v>-1</v>
      </c>
      <c r="AA1163" s="12">
        <f t="shared" si="367"/>
        <v>-2</v>
      </c>
      <c r="AC1163" s="13">
        <f>IF(AF1163&gt;0,SQRT(Sum_Sq($AI$2,V_rtHz($AH$2)/(1+1/$A1163),V_rtHz($AH$2*$A1163)/(1+$A1163),$AN$2*$AH$2/(1+1/$A1163),$AM$2*SQRT(Sum_Sq(AF1163,1/($X$2*AD$8*(1+AC$1017+AF1163/AE1163))))/SQRT(Sum_Sq($X$2*AF1163*AD$8,1)),                   $AQ$2*SQRT(Sum_Sq($AH$2/(1+1/$A1163)+AF1163*( 1/(AC$1017+1+AF1163/AE1163)-1)/(1+($X$2*AF1163*AD$8)^2), (AF1163^2*AD$8*$X$2+1/($X$2*AD$8*(AC$1017+1+AF1163/AE1163           )))/(1+($X$2*AF1163*AD$8)^2))),           V_rtHz(AE1163)/($X$2*AD$8*(AE1163*AC$1017+AE1163+AF1163)),V_rtHz(AF1163)*SQRT(Sum_Sq(AE1163*AD$8*$X$2*AC$1017,1))/($X$2*AD$8*(AE1163*AC$1017+AE1163+AF1163))))/SQRT(Sum_Sq(1/(1+$A1163)+$AC$2/$I$2-1/(1+(1+AF1163/AE1163)/AC$1017),$X$2/$I$2)),IF(AF1164&lt;0,"A",AC1164))</f>
        <v>6.8650674801192846E-6</v>
      </c>
      <c r="AE1163" s="13">
        <f t="shared" si="344"/>
        <v>19293.839019118092</v>
      </c>
      <c r="AF1163" s="12">
        <f t="shared" si="368"/>
        <v>161286.76466113981</v>
      </c>
      <c r="AG1163" s="13"/>
      <c r="AH1163" s="13">
        <f>IF(AK1163&gt;0,SQRT(Sum_Sq($AI$2,V_rtHz($AH$2)/(1+1/$A1163),V_rtHz($AH$2*$A1163)/(1+$A1163),$AN$2*$AH$2/(1+1/$A1163),$AM$2*SQRT(Sum_Sq(AK1163,1/($X$2*AI$8*(1+AH$1017+AK1163/AJ1163))))/SQRT(Sum_Sq($X$2*AK1163*AI$8,1)),                   $AQ$2*SQRT(Sum_Sq($AH$2/(1+1/$A1163)+AK1163*( 1/(AH$1017+1+AK1163/AJ1163)-1)/(1+($X$2*AK1163*AI$8)^2), (AK1163^2*AI$8*$X$2+1/($X$2*AI$8*(AH$1017+1+AK1163/AJ1163           )))/(1+($X$2*AK1163*AI$8)^2))),           V_rtHz(AJ1163)/($X$2*AI$8*(AJ1163*AH$1017+AJ1163+AK1163)),V_rtHz(AK1163)*SQRT(Sum_Sq(AJ1163*AI$8*$X$2*AH$1017,1))/($X$2*AI$8*(AJ1163*AH$1017+AJ1163+AK1163))))/SQRT(Sum_Sq(1/(1+$A1163)+$AC$2/$I$2-1/(1+(1+AK1163/AJ1163)/AH$1017),$X$2/$I$2)),IF(AK1164&lt;0,"A",AH1164))</f>
        <v>1.1577634836364947E-5</v>
      </c>
      <c r="AI1163" s="13"/>
      <c r="AJ1163" s="13">
        <f t="shared" si="345"/>
        <v>17801.405538263625</v>
      </c>
      <c r="AK1163" s="12">
        <f t="shared" si="369"/>
        <v>552793.7024096552</v>
      </c>
      <c r="AM1163" s="13">
        <f>IF(AP1163&gt;0,SQRT(Sum_Sq($AI$2,V_rtHz($AH$2)/(1+1/$A1163),V_rtHz($AH$2*$A1163)/(1+$A1163),$AN$2*$AH$2/(1+1/$A1163),$AM$2*SQRT(Sum_Sq(AP1163,1/($X$2*AN$8*(1+AM$1017+AP1163/AO1163))))/SQRT(Sum_Sq($X$2*AP1163*AN$8,1)),                   $AQ$2*SQRT(Sum_Sq($AH$2/(1+1/$A1163)+AP1163*( 1/(AM$1017+1+AP1163/AO1163)-1)/(1+($X$2*AP1163*AN$8)^2), (AP1163^2*AN$8*$X$2+1/($X$2*AN$8*(AM$1017+1+AP1163/AO1163           )))/(1+($X$2*AP1163*AN$8)^2))),           V_rtHz(AO1163)/($X$2*AN$8*(AO1163*AM$1017+AO1163+AP1163)),V_rtHz(AP1163)*SQRT(Sum_Sq(AO1163*AN$8*$X$2*AM$1017,1))/($X$2*AN$8*(AO1163*AM$1017+AO1163+AP1163))))/SQRT(Sum_Sq(1/(1+$A1163)+$AC$2/$I$2-1/(1+(1+AP1163/AO1163)/AM$1017),$X$2/$I$2)),IF(AP1164&lt;0,"A",AM1164))</f>
        <v>2.029122643732836E-5</v>
      </c>
      <c r="AO1163" s="13">
        <f t="shared" si="346"/>
        <v>17417.7099959798</v>
      </c>
      <c r="AP1163" s="12">
        <f t="shared" si="370"/>
        <v>1786595.8693793064</v>
      </c>
      <c r="AR1163" s="13">
        <f t="shared" si="347"/>
        <v>69887291.180198371</v>
      </c>
      <c r="AS1163" s="13">
        <f t="shared" si="348"/>
        <v>-1.3198873409131445E-5</v>
      </c>
      <c r="AV1163" s="13"/>
      <c r="AW1163" s="13">
        <f t="shared" si="349"/>
        <v>39300511.936236553</v>
      </c>
      <c r="AX1163" s="13">
        <f t="shared" si="350"/>
        <v>-4.1747594356148999E-5</v>
      </c>
      <c r="AZ1163" s="13"/>
      <c r="BA1163" s="13"/>
      <c r="BB1163" s="13">
        <f t="shared" si="351"/>
        <v>22100301.962882396</v>
      </c>
      <c r="BC1163" s="13">
        <f t="shared" si="352"/>
        <v>-1.321084858379387E-4</v>
      </c>
      <c r="BD1163" s="13"/>
      <c r="BE1163" s="13"/>
      <c r="BG1163" s="13">
        <f t="shared" si="353"/>
        <v>12427913.092914158</v>
      </c>
      <c r="BH1163" s="13">
        <f t="shared" si="354"/>
        <v>-4.1867633848572473E-4</v>
      </c>
      <c r="BI1163" s="13"/>
      <c r="BL1163" s="13">
        <f t="shared" si="355"/>
        <v>6988729.1180198397</v>
      </c>
      <c r="BM1163" s="13">
        <f t="shared" si="356"/>
        <v>-1.3331806415146823E-3</v>
      </c>
      <c r="BP1163" s="13"/>
      <c r="BQ1163" s="13">
        <f t="shared" si="357"/>
        <v>99.633300000000006</v>
      </c>
      <c r="BR1163" s="13">
        <f t="shared" si="358"/>
        <v>108.99</v>
      </c>
      <c r="BT1163" s="13"/>
      <c r="BU1163" s="13"/>
      <c r="BV1163" s="13">
        <f t="shared" si="359"/>
        <v>31.506815879885437</v>
      </c>
      <c r="BW1163" s="13">
        <f t="shared" si="360"/>
        <v>344.65664218175147</v>
      </c>
      <c r="CA1163" s="13">
        <f t="shared" si="361"/>
        <v>9.9633299999999991</v>
      </c>
      <c r="CB1163" s="13">
        <f t="shared" si="362"/>
        <v>1089.9000000000001</v>
      </c>
    </row>
    <row r="1164" spans="1:80" x14ac:dyDescent="0.3">
      <c r="A1164" s="13">
        <f t="shared" si="338"/>
        <v>7.9432823472428153E-5</v>
      </c>
      <c r="C1164" s="13" t="str">
        <f>IF(F1164&gt;0,SQRT(Sum_Sq($AI$2,V_rtHz($AH$2)/(1+1/$A1164),V_rtHz($AH$2*$A1164)/(1+$A1164),$AN$2*$AH$2/(1+1/$A1164),$AM$2*SQRT(Sum_Sq(F1164,1/($X$2*D$8*(1+C$1017+F1164/E1164))))/SQRT(Sum_Sq($X$2*F1164*D$8,1)),                   $AQ$2*SQRT(Sum_Sq($AH$2/(1+1/$A1164)+F1164*( 1/(C$1017+1+F1164/E1164)-1)/(1+($X$2*F1164*D$8)^2), (F1164^2*D$8*$X$2+1/($X$2*D$8*(C$1017+1+F1164/E1164           )))/(1+($X$2*F1164*D$8)^2))),           V_rtHz(E1164)/($X$2*D$8*(E1164*C$1017+E1164+F1164)),V_rtHz(F1164)*SQRT(Sum_Sq(E1164*D$8*$X$2*C$1017,1))/($X$2*D$8*(E1164*C$1017+E1164+F1164))))/SQRT(Sum_Sq(1/(1+$A1164)+$AC$2/$I$2-1/(1+(1+F1164/E1164)/C$1017),$X$2/$I$2)),IF(F1165&lt;0,"A",C1165))</f>
        <v>A</v>
      </c>
      <c r="E1164" s="13">
        <f t="shared" si="339"/>
        <v>-1</v>
      </c>
      <c r="F1164" s="12">
        <f t="shared" si="363"/>
        <v>-2</v>
      </c>
      <c r="H1164" s="13" t="str">
        <f>IF(K1164&gt;0,SQRT(Sum_Sq($AI$2,V_rtHz($AH$2)/(1+1/$A1164),V_rtHz($AH$2*$A1164)/(1+$A1164),$AN$2*$AH$2/(1+1/$A1164),$AM$2*SQRT(Sum_Sq(K1164,1/($X$2*I$8*(1+H$1017+K1164/J1164))))/SQRT(Sum_Sq($X$2*K1164*I$8,1)),                   $AQ$2*SQRT(Sum_Sq($AH$2/(1+1/$A1164)+K1164*( 1/(H$1017+1+K1164/J1164)-1)/(1+($X$2*K1164*I$8)^2), (K1164^2*I$8*$X$2+1/($X$2*I$8*(H$1017+1+K1164/J1164           )))/(1+($X$2*K1164*I$8)^2))),           V_rtHz(J1164)/($X$2*I$8*(J1164*H$1017+J1164+K1164)),V_rtHz(K1164)*SQRT(Sum_Sq(J1164*I$8*$X$2*H$1017,1))/($X$2*I$8*(J1164*H$1017+J1164+K1164))))/SQRT(Sum_Sq(1/(1+$A1164)+$AC$2/$I$2-1/(1+(1+K1164/J1164)/H$1017),$X$2/$I$2)),IF(K1165&lt;0,"A",H1165))</f>
        <v>A</v>
      </c>
      <c r="J1164" s="13">
        <f t="shared" si="340"/>
        <v>-1</v>
      </c>
      <c r="K1164" s="12">
        <f t="shared" si="364"/>
        <v>-2</v>
      </c>
      <c r="M1164" s="13" t="str">
        <f>IF(P1164&gt;0,SQRT(Sum_Sq($AI$2,V_rtHz($AH$2)/(1+1/$A1164),V_rtHz($AH$2*$A1164)/(1+$A1164),$AN$2*$AH$2/(1+1/$A1164),$AM$2*SQRT(Sum_Sq(P1164,1/($X$2*N$8*(1+M$1017+P1164/O1164))))/SQRT(Sum_Sq($X$2*P1164*N$8,1)),                   $AQ$2*SQRT(Sum_Sq($AH$2/(1+1/$A1164)+P1164*( 1/(M$1017+1+P1164/O1164)-1)/(1+($X$2*P1164*N$8)^2), (P1164^2*N$8*$X$2+1/($X$2*N$8*(M$1017+1+P1164/O1164           )))/(1+($X$2*P1164*N$8)^2))),           V_rtHz(O1164)/($X$2*N$8*(O1164*M$1017+O1164+P1164)),V_rtHz(P1164)*SQRT(Sum_Sq(O1164*N$8*$X$2*M$1017,1))/($X$2*N$8*(O1164*M$1017+O1164+P1164))))/SQRT(Sum_Sq(1/(1+$A1164)+$AC$2/$I$2-1/(1+(1+P1164/O1164)/M$1017),$X$2/$I$2)),IF(P1165&lt;0,"A",M1165))</f>
        <v>A</v>
      </c>
      <c r="O1164" s="13">
        <f t="shared" si="341"/>
        <v>-1</v>
      </c>
      <c r="P1164" s="12">
        <f t="shared" si="365"/>
        <v>-2</v>
      </c>
      <c r="R1164" s="13" t="str">
        <f>IF(U1164&gt;0,SQRT(Sum_Sq($AI$2,V_rtHz($AH$2)/(1+1/$A1164),V_rtHz($AH$2*$A1164)/(1+$A1164),$AN$2*$AH$2/(1+1/$A1164),$AM$2*SQRT(Sum_Sq(U1164,1/($X$2*S$8*(1+R$1017+U1164/T1164))))/SQRT(Sum_Sq($X$2*U1164*S$8,1)),                   $AQ$2*SQRT(Sum_Sq($AH$2/(1+1/$A1164)+U1164*( 1/(R$1017+1+U1164/T1164)-1)/(1+($X$2*U1164*S$8)^2), (U1164^2*S$8*$X$2+1/($X$2*S$8*(R$1017+1+U1164/T1164           )))/(1+($X$2*U1164*S$8)^2))),           V_rtHz(T1164)/($X$2*S$8*(T1164*R$1017+T1164+U1164)),V_rtHz(U1164)*SQRT(Sum_Sq(T1164*S$8*$X$2*R$1017,1))/($X$2*S$8*(T1164*R$1017+T1164+U1164))))/SQRT(Sum_Sq(1/(1+$A1164)+$AC$2/$I$2-1/(1+(1+U1164/T1164)/R$1017),$X$2/$I$2)),IF(U1165&lt;0,"A",R1165))</f>
        <v>A</v>
      </c>
      <c r="T1164" s="13">
        <f t="shared" si="342"/>
        <v>-1</v>
      </c>
      <c r="U1164" s="12">
        <f t="shared" si="366"/>
        <v>-2</v>
      </c>
      <c r="X1164" s="13" t="str">
        <f>IF(AA1164&gt;0,SQRT(Sum_Sq($AI$2,V_rtHz($AH$2)/(1+1/$A1164),V_rtHz($AH$2*$A1164)/(1+$A1164),$AN$2*$AH$2/(1+1/$A1164),$AM$2*SQRT(Sum_Sq(AA1164,1/($X$2*Y$8*(1+X$1017+AA1164/Z1164))))/SQRT(Sum_Sq($X$2*AA1164*Y$8,1)),                   $AQ$2*SQRT(Sum_Sq($AH$2/(1+1/$A1164)+AA1164*( 1/(X$1017+1+AA1164/Z1164)-1)/(1+($X$2*AA1164*Y$8)^2), (AA1164^2*Y$8*$X$2+1/($X$2*Y$8*(X$1017+1+AA1164/Z1164           )))/(1+($X$2*AA1164*Y$8)^2))),           V_rtHz(Z1164)/($X$2*Y$8*(Z1164*X$1017+Z1164+AA1164)),V_rtHz(AA1164)*SQRT(Sum_Sq(Z1164*Y$8*$X$2*X$1017,1))/($X$2*Y$8*(Z1164*X$1017+Z1164+AA1164))))/SQRT(Sum_Sq(1/(1+$A1164)+$AC$2/$I$2-1/(1+(1+AA1164/Z1164)/X$1017),$X$2/$I$2)),IF(AA1165&lt;0,"A",X1165))</f>
        <v>A</v>
      </c>
      <c r="Z1164" s="13">
        <f t="shared" si="343"/>
        <v>-1</v>
      </c>
      <c r="AA1164" s="12">
        <f t="shared" si="367"/>
        <v>-2</v>
      </c>
      <c r="AC1164" s="13">
        <f>IF(AF1164&gt;0,SQRT(Sum_Sq($AI$2,V_rtHz($AH$2)/(1+1/$A1164),V_rtHz($AH$2*$A1164)/(1+$A1164),$AN$2*$AH$2/(1+1/$A1164),$AM$2*SQRT(Sum_Sq(AF1164,1/($X$2*AD$8*(1+AC$1017+AF1164/AE1164))))/SQRT(Sum_Sq($X$2*AF1164*AD$8,1)),                   $AQ$2*SQRT(Sum_Sq($AH$2/(1+1/$A1164)+AF1164*( 1/(AC$1017+1+AF1164/AE1164)-1)/(1+($X$2*AF1164*AD$8)^2), (AF1164^2*AD$8*$X$2+1/($X$2*AD$8*(AC$1017+1+AF1164/AE1164           )))/(1+($X$2*AF1164*AD$8)^2))),           V_rtHz(AE1164)/($X$2*AD$8*(AE1164*AC$1017+AE1164+AF1164)),V_rtHz(AF1164)*SQRT(Sum_Sq(AE1164*AD$8*$X$2*AC$1017,1))/($X$2*AD$8*(AE1164*AC$1017+AE1164+AF1164))))/SQRT(Sum_Sq(1/(1+$A1164)+$AC$2/$I$2-1/(1+(1+AF1164/AE1164)/AC$1017),$X$2/$I$2)),IF(AF1165&lt;0,"A",AC1165))</f>
        <v>6.8644529817267395E-6</v>
      </c>
      <c r="AE1164" s="13">
        <f t="shared" si="344"/>
        <v>19290.400580686863</v>
      </c>
      <c r="AF1164" s="12">
        <f t="shared" si="368"/>
        <v>161315.51339591801</v>
      </c>
      <c r="AG1164" s="13"/>
      <c r="AH1164" s="13">
        <f>IF(AK1164&gt;0,SQRT(Sum_Sq($AI$2,V_rtHz($AH$2)/(1+1/$A1164),V_rtHz($AH$2*$A1164)/(1+$A1164),$AN$2*$AH$2/(1+1/$A1164),$AM$2*SQRT(Sum_Sq(AK1164,1/($X$2*AI$8*(1+AH$1017+AK1164/AJ1164))))/SQRT(Sum_Sq($X$2*AK1164*AI$8,1)),                   $AQ$2*SQRT(Sum_Sq($AH$2/(1+1/$A1164)+AK1164*( 1/(AH$1017+1+AK1164/AJ1164)-1)/(1+($X$2*AK1164*AI$8)^2), (AK1164^2*AI$8*$X$2+1/($X$2*AI$8*(AH$1017+1+AK1164/AJ1164           )))/(1+($X$2*AK1164*AI$8)^2))),           V_rtHz(AJ1164)/($X$2*AI$8*(AJ1164*AH$1017+AJ1164+AK1164)),V_rtHz(AK1164)*SQRT(Sum_Sq(AJ1164*AI$8*$X$2*AH$1017,1))/($X$2*AI$8*(AJ1164*AH$1017+AJ1164+AK1164))))/SQRT(Sum_Sq(1/(1+$A1164)+$AC$2/$I$2-1/(1+(1+AK1164/AJ1164)/AH$1017),$X$2/$I$2)),IF(AK1165&lt;0,"A",AH1165))</f>
        <v>1.1576854581039513E-5</v>
      </c>
      <c r="AI1164" s="13"/>
      <c r="AJ1164" s="13">
        <f t="shared" si="345"/>
        <v>17798.94147505378</v>
      </c>
      <c r="AK1164" s="12">
        <f t="shared" si="369"/>
        <v>552870.23047884693</v>
      </c>
      <c r="AM1164" s="13">
        <f>IF(AP1164&gt;0,SQRT(Sum_Sq($AI$2,V_rtHz($AH$2)/(1+1/$A1164),V_rtHz($AH$2*$A1164)/(1+$A1164),$AN$2*$AH$2/(1+1/$A1164),$AM$2*SQRT(Sum_Sq(AP1164,1/($X$2*AN$8*(1+AM$1017+AP1164/AO1164))))/SQRT(Sum_Sq($X$2*AP1164*AN$8,1)),                   $AQ$2*SQRT(Sum_Sq($AH$2/(1+1/$A1164)+AP1164*( 1/(AM$1017+1+AP1164/AO1164)-1)/(1+($X$2*AP1164*AN$8)^2), (AP1164^2*AN$8*$X$2+1/($X$2*AN$8*(AM$1017+1+AP1164/AO1164           )))/(1+($X$2*AP1164*AN$8)^2))),           V_rtHz(AO1164)/($X$2*AN$8*(AO1164*AM$1017+AO1164+AP1164)),V_rtHz(AP1164)*SQRT(Sum_Sq(AO1164*AN$8*$X$2*AM$1017,1))/($X$2*AN$8*(AO1164*AM$1017+AO1164+AP1164))))/SQRT(Sum_Sq(1/(1+$A1164)+$AC$2/$I$2-1/(1+(1+AP1164/AO1164)/AM$1017),$X$2/$I$2)),IF(AP1165&lt;0,"A",AM1165))</f>
        <v>2.028995823335989E-5</v>
      </c>
      <c r="AO1164" s="13">
        <f t="shared" si="346"/>
        <v>17415.45269954934</v>
      </c>
      <c r="AP1164" s="12">
        <f t="shared" si="370"/>
        <v>1786827.4382364703</v>
      </c>
      <c r="AR1164" s="13">
        <f t="shared" si="347"/>
        <v>69887291.180198371</v>
      </c>
      <c r="AS1164" s="13">
        <f t="shared" si="348"/>
        <v>-1.3198891902520113E-5</v>
      </c>
      <c r="AV1164" s="13"/>
      <c r="AW1164" s="13">
        <f t="shared" si="349"/>
        <v>39300511.936236553</v>
      </c>
      <c r="AX1164" s="13">
        <f t="shared" si="350"/>
        <v>-4.1747779371172897E-5</v>
      </c>
      <c r="AZ1164" s="13"/>
      <c r="BA1164" s="13"/>
      <c r="BB1164" s="13">
        <f t="shared" si="351"/>
        <v>22100301.962882396</v>
      </c>
      <c r="BC1164" s="13">
        <f t="shared" si="352"/>
        <v>-1.3211033855747904E-4</v>
      </c>
      <c r="BD1164" s="13"/>
      <c r="BE1164" s="13"/>
      <c r="BG1164" s="13">
        <f t="shared" si="353"/>
        <v>12427913.092914158</v>
      </c>
      <c r="BH1164" s="13">
        <f t="shared" si="354"/>
        <v>-4.1869494728275132E-4</v>
      </c>
      <c r="BI1164" s="13"/>
      <c r="BL1164" s="13">
        <f t="shared" si="355"/>
        <v>6988729.1180198397</v>
      </c>
      <c r="BM1164" s="13">
        <f t="shared" si="356"/>
        <v>-1.3333693457409396E-3</v>
      </c>
      <c r="BP1164" s="13"/>
      <c r="BQ1164" s="13">
        <f t="shared" si="357"/>
        <v>99.633300000000006</v>
      </c>
      <c r="BR1164" s="13">
        <f t="shared" si="358"/>
        <v>108.98999999999995</v>
      </c>
      <c r="BT1164" s="13"/>
      <c r="BU1164" s="13"/>
      <c r="BV1164" s="13">
        <f t="shared" si="359"/>
        <v>31.50681587988543</v>
      </c>
      <c r="BW1164" s="13">
        <f t="shared" si="360"/>
        <v>344.65664218175152</v>
      </c>
      <c r="CA1164" s="13">
        <f t="shared" si="361"/>
        <v>9.9633299999999991</v>
      </c>
      <c r="CB1164" s="13">
        <f t="shared" si="362"/>
        <v>1089.9000000000001</v>
      </c>
    </row>
    <row r="1165" spans="1:80" x14ac:dyDescent="0.3">
      <c r="A1165" s="13">
        <f t="shared" si="338"/>
        <v>8.0537844119906669E-5</v>
      </c>
      <c r="C1165" s="13" t="str">
        <f>IF(F1165&gt;0,SQRT(Sum_Sq($AI$2,V_rtHz($AH$2)/(1+1/$A1165),V_rtHz($AH$2*$A1165)/(1+$A1165),$AN$2*$AH$2/(1+1/$A1165),$AM$2*SQRT(Sum_Sq(F1165,1/($X$2*D$8*(1+C$1017+F1165/E1165))))/SQRT(Sum_Sq($X$2*F1165*D$8,1)),                   $AQ$2*SQRT(Sum_Sq($AH$2/(1+1/$A1165)+F1165*( 1/(C$1017+1+F1165/E1165)-1)/(1+($X$2*F1165*D$8)^2), (F1165^2*D$8*$X$2+1/($X$2*D$8*(C$1017+1+F1165/E1165           )))/(1+($X$2*F1165*D$8)^2))),           V_rtHz(E1165)/($X$2*D$8*(E1165*C$1017+E1165+F1165)),V_rtHz(F1165)*SQRT(Sum_Sq(E1165*D$8*$X$2*C$1017,1))/($X$2*D$8*(E1165*C$1017+E1165+F1165))))/SQRT(Sum_Sq(1/(1+$A1165)+$AC$2/$I$2-1/(1+(1+F1165/E1165)/C$1017),$X$2/$I$2)),IF(F1166&lt;0,"A",C1166))</f>
        <v>A</v>
      </c>
      <c r="E1165" s="13">
        <f t="shared" si="339"/>
        <v>-1</v>
      </c>
      <c r="F1165" s="12">
        <f t="shared" si="363"/>
        <v>-2</v>
      </c>
      <c r="H1165" s="13" t="str">
        <f>IF(K1165&gt;0,SQRT(Sum_Sq($AI$2,V_rtHz($AH$2)/(1+1/$A1165),V_rtHz($AH$2*$A1165)/(1+$A1165),$AN$2*$AH$2/(1+1/$A1165),$AM$2*SQRT(Sum_Sq(K1165,1/($X$2*I$8*(1+H$1017+K1165/J1165))))/SQRT(Sum_Sq($X$2*K1165*I$8,1)),                   $AQ$2*SQRT(Sum_Sq($AH$2/(1+1/$A1165)+K1165*( 1/(H$1017+1+K1165/J1165)-1)/(1+($X$2*K1165*I$8)^2), (K1165^2*I$8*$X$2+1/($X$2*I$8*(H$1017+1+K1165/J1165           )))/(1+($X$2*K1165*I$8)^2))),           V_rtHz(J1165)/($X$2*I$8*(J1165*H$1017+J1165+K1165)),V_rtHz(K1165)*SQRT(Sum_Sq(J1165*I$8*$X$2*H$1017,1))/($X$2*I$8*(J1165*H$1017+J1165+K1165))))/SQRT(Sum_Sq(1/(1+$A1165)+$AC$2/$I$2-1/(1+(1+K1165/J1165)/H$1017),$X$2/$I$2)),IF(K1166&lt;0,"A",H1166))</f>
        <v>A</v>
      </c>
      <c r="J1165" s="13">
        <f t="shared" si="340"/>
        <v>-1</v>
      </c>
      <c r="K1165" s="12">
        <f t="shared" si="364"/>
        <v>-2</v>
      </c>
      <c r="M1165" s="13" t="str">
        <f>IF(P1165&gt;0,SQRT(Sum_Sq($AI$2,V_rtHz($AH$2)/(1+1/$A1165),V_rtHz($AH$2*$A1165)/(1+$A1165),$AN$2*$AH$2/(1+1/$A1165),$AM$2*SQRT(Sum_Sq(P1165,1/($X$2*N$8*(1+M$1017+P1165/O1165))))/SQRT(Sum_Sq($X$2*P1165*N$8,1)),                   $AQ$2*SQRT(Sum_Sq($AH$2/(1+1/$A1165)+P1165*( 1/(M$1017+1+P1165/O1165)-1)/(1+($X$2*P1165*N$8)^2), (P1165^2*N$8*$X$2+1/($X$2*N$8*(M$1017+1+P1165/O1165           )))/(1+($X$2*P1165*N$8)^2))),           V_rtHz(O1165)/($X$2*N$8*(O1165*M$1017+O1165+P1165)),V_rtHz(P1165)*SQRT(Sum_Sq(O1165*N$8*$X$2*M$1017,1))/($X$2*N$8*(O1165*M$1017+O1165+P1165))))/SQRT(Sum_Sq(1/(1+$A1165)+$AC$2/$I$2-1/(1+(1+P1165/O1165)/M$1017),$X$2/$I$2)),IF(P1166&lt;0,"A",M1166))</f>
        <v>A</v>
      </c>
      <c r="O1165" s="13">
        <f t="shared" si="341"/>
        <v>-1</v>
      </c>
      <c r="P1165" s="12">
        <f t="shared" si="365"/>
        <v>-2</v>
      </c>
      <c r="R1165" s="13" t="str">
        <f>IF(U1165&gt;0,SQRT(Sum_Sq($AI$2,V_rtHz($AH$2)/(1+1/$A1165),V_rtHz($AH$2*$A1165)/(1+$A1165),$AN$2*$AH$2/(1+1/$A1165),$AM$2*SQRT(Sum_Sq(U1165,1/($X$2*S$8*(1+R$1017+U1165/T1165))))/SQRT(Sum_Sq($X$2*U1165*S$8,1)),                   $AQ$2*SQRT(Sum_Sq($AH$2/(1+1/$A1165)+U1165*( 1/(R$1017+1+U1165/T1165)-1)/(1+($X$2*U1165*S$8)^2), (U1165^2*S$8*$X$2+1/($X$2*S$8*(R$1017+1+U1165/T1165           )))/(1+($X$2*U1165*S$8)^2))),           V_rtHz(T1165)/($X$2*S$8*(T1165*R$1017+T1165+U1165)),V_rtHz(U1165)*SQRT(Sum_Sq(T1165*S$8*$X$2*R$1017,1))/($X$2*S$8*(T1165*R$1017+T1165+U1165))))/SQRT(Sum_Sq(1/(1+$A1165)+$AC$2/$I$2-1/(1+(1+U1165/T1165)/R$1017),$X$2/$I$2)),IF(U1166&lt;0,"A",R1166))</f>
        <v>A</v>
      </c>
      <c r="T1165" s="13">
        <f t="shared" si="342"/>
        <v>-1</v>
      </c>
      <c r="U1165" s="12">
        <f t="shared" si="366"/>
        <v>-2</v>
      </c>
      <c r="X1165" s="13" t="str">
        <f>IF(AA1165&gt;0,SQRT(Sum_Sq($AI$2,V_rtHz($AH$2)/(1+1/$A1165),V_rtHz($AH$2*$A1165)/(1+$A1165),$AN$2*$AH$2/(1+1/$A1165),$AM$2*SQRT(Sum_Sq(AA1165,1/($X$2*Y$8*(1+X$1017+AA1165/Z1165))))/SQRT(Sum_Sq($X$2*AA1165*Y$8,1)),                   $AQ$2*SQRT(Sum_Sq($AH$2/(1+1/$A1165)+AA1165*( 1/(X$1017+1+AA1165/Z1165)-1)/(1+($X$2*AA1165*Y$8)^2), (AA1165^2*Y$8*$X$2+1/($X$2*Y$8*(X$1017+1+AA1165/Z1165           )))/(1+($X$2*AA1165*Y$8)^2))),           V_rtHz(Z1165)/($X$2*Y$8*(Z1165*X$1017+Z1165+AA1165)),V_rtHz(AA1165)*SQRT(Sum_Sq(Z1165*Y$8*$X$2*X$1017,1))/($X$2*Y$8*(Z1165*X$1017+Z1165+AA1165))))/SQRT(Sum_Sq(1/(1+$A1165)+$AC$2/$I$2-1/(1+(1+AA1165/Z1165)/X$1017),$X$2/$I$2)),IF(AA1166&lt;0,"A",X1166))</f>
        <v>A</v>
      </c>
      <c r="Z1165" s="13">
        <f t="shared" si="343"/>
        <v>-1</v>
      </c>
      <c r="AA1165" s="12">
        <f t="shared" si="367"/>
        <v>-2</v>
      </c>
      <c r="AC1165" s="13">
        <f>IF(AF1165&gt;0,SQRT(Sum_Sq($AI$2,V_rtHz($AH$2)/(1+1/$A1165),V_rtHz($AH$2*$A1165)/(1+$A1165),$AN$2*$AH$2/(1+1/$A1165),$AM$2*SQRT(Sum_Sq(AF1165,1/($X$2*AD$8*(1+AC$1017+AF1165/AE1165))))/SQRT(Sum_Sq($X$2*AF1165*AD$8,1)),                   $AQ$2*SQRT(Sum_Sq($AH$2/(1+1/$A1165)+AF1165*( 1/(AC$1017+1+AF1165/AE1165)-1)/(1+($X$2*AF1165*AD$8)^2), (AF1165^2*AD$8*$X$2+1/($X$2*AD$8*(AC$1017+1+AF1165/AE1165           )))/(1+($X$2*AF1165*AD$8)^2))),           V_rtHz(AE1165)/($X$2*AD$8*(AE1165*AC$1017+AE1165+AF1165)),V_rtHz(AF1165)*SQRT(Sum_Sq(AE1165*AD$8*$X$2*AC$1017,1))/($X$2*AD$8*(AE1165*AC$1017+AE1165+AF1165))))/SQRT(Sum_Sq(1/(1+$A1165)+$AC$2/$I$2-1/(1+(1+AF1165/AE1165)/AC$1017),$X$2/$I$2)),IF(AF1166&lt;0,"A",AC1166))</f>
        <v>6.8638303637773657E-6</v>
      </c>
      <c r="AE1165" s="13">
        <f t="shared" si="344"/>
        <v>19286.916961256222</v>
      </c>
      <c r="AF1165" s="12">
        <f t="shared" si="368"/>
        <v>161344.65034186217</v>
      </c>
      <c r="AG1165" s="13"/>
      <c r="AH1165" s="13">
        <f>IF(AK1165&gt;0,SQRT(Sum_Sq($AI$2,V_rtHz($AH$2)/(1+1/$A1165),V_rtHz($AH$2*$A1165)/(1+$A1165),$AN$2*$AH$2/(1+1/$A1165),$AM$2*SQRT(Sum_Sq(AK1165,1/($X$2*AI$8*(1+AH$1017+AK1165/AJ1165))))/SQRT(Sum_Sq($X$2*AK1165*AI$8,1)),                   $AQ$2*SQRT(Sum_Sq($AH$2/(1+1/$A1165)+AK1165*( 1/(AH$1017+1+AK1165/AJ1165)-1)/(1+($X$2*AK1165*AI$8)^2), (AK1165^2*AI$8*$X$2+1/($X$2*AI$8*(AH$1017+1+AK1165/AJ1165           )))/(1+($X$2*AK1165*AI$8)^2))),           V_rtHz(AJ1165)/($X$2*AI$8*(AJ1165*AH$1017+AJ1165+AK1165)),V_rtHz(AK1165)*SQRT(Sum_Sq(AJ1165*AI$8*$X$2*AH$1017,1))/($X$2*AI$8*(AJ1165*AH$1017+AJ1165+AK1165))))/SQRT(Sum_Sq(1/(1+$A1165)+$AC$2/$I$2-1/(1+(1+AK1165/AJ1165)/AH$1017),$X$2/$I$2)),IF(AK1166&lt;0,"A",AH1166))</f>
        <v>1.157606387010606E-5</v>
      </c>
      <c r="AI1165" s="13"/>
      <c r="AJ1165" s="13">
        <f t="shared" si="345"/>
        <v>17796.444541517296</v>
      </c>
      <c r="AK1165" s="12">
        <f t="shared" si="369"/>
        <v>552947.80104169657</v>
      </c>
      <c r="AM1165" s="13">
        <f>IF(AP1165&gt;0,SQRT(Sum_Sq($AI$2,V_rtHz($AH$2)/(1+1/$A1165),V_rtHz($AH$2*$A1165)/(1+$A1165),$AN$2*$AH$2/(1+1/$A1165),$AM$2*SQRT(Sum_Sq(AP1165,1/($X$2*AN$8*(1+AM$1017+AP1165/AO1165))))/SQRT(Sum_Sq($X$2*AP1165*AN$8,1)),                   $AQ$2*SQRT(Sum_Sq($AH$2/(1+1/$A1165)+AP1165*( 1/(AM$1017+1+AP1165/AO1165)-1)/(1+($X$2*AP1165*AN$8)^2), (AP1165^2*AN$8*$X$2+1/($X$2*AN$8*(AM$1017+1+AP1165/AO1165           )))/(1+($X$2*AP1165*AN$8)^2))),           V_rtHz(AO1165)/($X$2*AN$8*(AO1165*AM$1017+AO1165+AP1165)),V_rtHz(AP1165)*SQRT(Sum_Sq(AO1165*AN$8*$X$2*AM$1017,1))/($X$2*AN$8*(AO1165*AM$1017+AO1165+AP1165))))/SQRT(Sum_Sq(1/(1+$A1165)+$AC$2/$I$2-1/(1+(1+AP1165/AO1165)/AM$1017),$X$2/$I$2)),IF(AP1166&lt;0,"A",AM1166))</f>
        <v>2.0288672985072641E-5</v>
      </c>
      <c r="AO1165" s="13">
        <f t="shared" si="346"/>
        <v>17413.165195403471</v>
      </c>
      <c r="AP1165" s="12">
        <f t="shared" si="370"/>
        <v>1787062.1672548337</v>
      </c>
      <c r="AR1165" s="13">
        <f t="shared" si="347"/>
        <v>69887291.180198371</v>
      </c>
      <c r="AS1165" s="13">
        <f t="shared" si="348"/>
        <v>-1.3198910653230353E-5</v>
      </c>
      <c r="AV1165" s="13"/>
      <c r="AW1165" s="13">
        <f t="shared" si="349"/>
        <v>39300511.936236553</v>
      </c>
      <c r="AX1165" s="13">
        <f t="shared" si="350"/>
        <v>-4.1747966961686413E-5</v>
      </c>
      <c r="AZ1165" s="13"/>
      <c r="BA1165" s="13"/>
      <c r="BB1165" s="13">
        <f t="shared" si="351"/>
        <v>22100301.962882396</v>
      </c>
      <c r="BC1165" s="13">
        <f t="shared" si="352"/>
        <v>-1.3211221710397164E-4</v>
      </c>
      <c r="BD1165" s="13"/>
      <c r="BE1165" s="13"/>
      <c r="BG1165" s="13">
        <f t="shared" si="353"/>
        <v>12427913.092914158</v>
      </c>
      <c r="BH1165" s="13">
        <f t="shared" si="354"/>
        <v>-4.1871381664288659E-4</v>
      </c>
      <c r="BI1165" s="13"/>
      <c r="BL1165" s="13">
        <f t="shared" si="355"/>
        <v>6988729.1180198397</v>
      </c>
      <c r="BM1165" s="13">
        <f t="shared" si="356"/>
        <v>-1.3335607296522413E-3</v>
      </c>
      <c r="BP1165" s="13"/>
      <c r="BQ1165" s="13">
        <f t="shared" si="357"/>
        <v>99.633300000000006</v>
      </c>
      <c r="BR1165" s="13">
        <f t="shared" si="358"/>
        <v>108.98999999999998</v>
      </c>
      <c r="BT1165" s="13"/>
      <c r="BU1165" s="13"/>
      <c r="BV1165" s="13">
        <f t="shared" si="359"/>
        <v>31.50681587988543</v>
      </c>
      <c r="BW1165" s="13">
        <f t="shared" si="360"/>
        <v>344.65664218175152</v>
      </c>
      <c r="CA1165" s="13">
        <f t="shared" si="361"/>
        <v>9.9633299999999974</v>
      </c>
      <c r="CB1165" s="13">
        <f t="shared" si="362"/>
        <v>1089.9000000000001</v>
      </c>
    </row>
    <row r="1166" spans="1:80" x14ac:dyDescent="0.3">
      <c r="A1166" s="13">
        <f t="shared" si="338"/>
        <v>8.1658237135859231E-5</v>
      </c>
      <c r="C1166" s="13" t="str">
        <f>IF(F1166&gt;0,SQRT(Sum_Sq($AI$2,V_rtHz($AH$2)/(1+1/$A1166),V_rtHz($AH$2*$A1166)/(1+$A1166),$AN$2*$AH$2/(1+1/$A1166),$AM$2*SQRT(Sum_Sq(F1166,1/($X$2*D$8*(1+C$1017+F1166/E1166))))/SQRT(Sum_Sq($X$2*F1166*D$8,1)),                   $AQ$2*SQRT(Sum_Sq($AH$2/(1+1/$A1166)+F1166*( 1/(C$1017+1+F1166/E1166)-1)/(1+($X$2*F1166*D$8)^2), (F1166^2*D$8*$X$2+1/($X$2*D$8*(C$1017+1+F1166/E1166           )))/(1+($X$2*F1166*D$8)^2))),           V_rtHz(E1166)/($X$2*D$8*(E1166*C$1017+E1166+F1166)),V_rtHz(F1166)*SQRT(Sum_Sq(E1166*D$8*$X$2*C$1017,1))/($X$2*D$8*(E1166*C$1017+E1166+F1166))))/SQRT(Sum_Sq(1/(1+$A1166)+$AC$2/$I$2-1/(1+(1+F1166/E1166)/C$1017),$X$2/$I$2)),IF(F1167&lt;0,"A",C1167))</f>
        <v>A</v>
      </c>
      <c r="E1166" s="13">
        <f t="shared" si="339"/>
        <v>-1</v>
      </c>
      <c r="F1166" s="12">
        <f t="shared" si="363"/>
        <v>-2</v>
      </c>
      <c r="H1166" s="13" t="str">
        <f>IF(K1166&gt;0,SQRT(Sum_Sq($AI$2,V_rtHz($AH$2)/(1+1/$A1166),V_rtHz($AH$2*$A1166)/(1+$A1166),$AN$2*$AH$2/(1+1/$A1166),$AM$2*SQRT(Sum_Sq(K1166,1/($X$2*I$8*(1+H$1017+K1166/J1166))))/SQRT(Sum_Sq($X$2*K1166*I$8,1)),                   $AQ$2*SQRT(Sum_Sq($AH$2/(1+1/$A1166)+K1166*( 1/(H$1017+1+K1166/J1166)-1)/(1+($X$2*K1166*I$8)^2), (K1166^2*I$8*$X$2+1/($X$2*I$8*(H$1017+1+K1166/J1166           )))/(1+($X$2*K1166*I$8)^2))),           V_rtHz(J1166)/($X$2*I$8*(J1166*H$1017+J1166+K1166)),V_rtHz(K1166)*SQRT(Sum_Sq(J1166*I$8*$X$2*H$1017,1))/($X$2*I$8*(J1166*H$1017+J1166+K1166))))/SQRT(Sum_Sq(1/(1+$A1166)+$AC$2/$I$2-1/(1+(1+K1166/J1166)/H$1017),$X$2/$I$2)),IF(K1167&lt;0,"A",H1167))</f>
        <v>A</v>
      </c>
      <c r="J1166" s="13">
        <f t="shared" si="340"/>
        <v>-1</v>
      </c>
      <c r="K1166" s="12">
        <f t="shared" si="364"/>
        <v>-2</v>
      </c>
      <c r="M1166" s="13" t="str">
        <f>IF(P1166&gt;0,SQRT(Sum_Sq($AI$2,V_rtHz($AH$2)/(1+1/$A1166),V_rtHz($AH$2*$A1166)/(1+$A1166),$AN$2*$AH$2/(1+1/$A1166),$AM$2*SQRT(Sum_Sq(P1166,1/($X$2*N$8*(1+M$1017+P1166/O1166))))/SQRT(Sum_Sq($X$2*P1166*N$8,1)),                   $AQ$2*SQRT(Sum_Sq($AH$2/(1+1/$A1166)+P1166*( 1/(M$1017+1+P1166/O1166)-1)/(1+($X$2*P1166*N$8)^2), (P1166^2*N$8*$X$2+1/($X$2*N$8*(M$1017+1+P1166/O1166           )))/(1+($X$2*P1166*N$8)^2))),           V_rtHz(O1166)/($X$2*N$8*(O1166*M$1017+O1166+P1166)),V_rtHz(P1166)*SQRT(Sum_Sq(O1166*N$8*$X$2*M$1017,1))/($X$2*N$8*(O1166*M$1017+O1166+P1166))))/SQRT(Sum_Sq(1/(1+$A1166)+$AC$2/$I$2-1/(1+(1+P1166/O1166)/M$1017),$X$2/$I$2)),IF(P1167&lt;0,"A",M1167))</f>
        <v>A</v>
      </c>
      <c r="O1166" s="13">
        <f t="shared" si="341"/>
        <v>-1</v>
      </c>
      <c r="P1166" s="12">
        <f t="shared" si="365"/>
        <v>-2</v>
      </c>
      <c r="R1166" s="13" t="str">
        <f>IF(U1166&gt;0,SQRT(Sum_Sq($AI$2,V_rtHz($AH$2)/(1+1/$A1166),V_rtHz($AH$2*$A1166)/(1+$A1166),$AN$2*$AH$2/(1+1/$A1166),$AM$2*SQRT(Sum_Sq(U1166,1/($X$2*S$8*(1+R$1017+U1166/T1166))))/SQRT(Sum_Sq($X$2*U1166*S$8,1)),                   $AQ$2*SQRT(Sum_Sq($AH$2/(1+1/$A1166)+U1166*( 1/(R$1017+1+U1166/T1166)-1)/(1+($X$2*U1166*S$8)^2), (U1166^2*S$8*$X$2+1/($X$2*S$8*(R$1017+1+U1166/T1166           )))/(1+($X$2*U1166*S$8)^2))),           V_rtHz(T1166)/($X$2*S$8*(T1166*R$1017+T1166+U1166)),V_rtHz(U1166)*SQRT(Sum_Sq(T1166*S$8*$X$2*R$1017,1))/($X$2*S$8*(T1166*R$1017+T1166+U1166))))/SQRT(Sum_Sq(1/(1+$A1166)+$AC$2/$I$2-1/(1+(1+U1166/T1166)/R$1017),$X$2/$I$2)),IF(U1167&lt;0,"A",R1167))</f>
        <v>A</v>
      </c>
      <c r="T1166" s="13">
        <f t="shared" si="342"/>
        <v>-1</v>
      </c>
      <c r="U1166" s="12">
        <f t="shared" si="366"/>
        <v>-2</v>
      </c>
      <c r="X1166" s="13" t="str">
        <f>IF(AA1166&gt;0,SQRT(Sum_Sq($AI$2,V_rtHz($AH$2)/(1+1/$A1166),V_rtHz($AH$2*$A1166)/(1+$A1166),$AN$2*$AH$2/(1+1/$A1166),$AM$2*SQRT(Sum_Sq(AA1166,1/($X$2*Y$8*(1+X$1017+AA1166/Z1166))))/SQRT(Sum_Sq($X$2*AA1166*Y$8,1)),                   $AQ$2*SQRT(Sum_Sq($AH$2/(1+1/$A1166)+AA1166*( 1/(X$1017+1+AA1166/Z1166)-1)/(1+($X$2*AA1166*Y$8)^2), (AA1166^2*Y$8*$X$2+1/($X$2*Y$8*(X$1017+1+AA1166/Z1166           )))/(1+($X$2*AA1166*Y$8)^2))),           V_rtHz(Z1166)/($X$2*Y$8*(Z1166*X$1017+Z1166+AA1166)),V_rtHz(AA1166)*SQRT(Sum_Sq(Z1166*Y$8*$X$2*X$1017,1))/($X$2*Y$8*(Z1166*X$1017+Z1166+AA1166))))/SQRT(Sum_Sq(1/(1+$A1166)+$AC$2/$I$2-1/(1+(1+AA1166/Z1166)/X$1017),$X$2/$I$2)),IF(AA1167&lt;0,"A",X1167))</f>
        <v>A</v>
      </c>
      <c r="Z1166" s="13">
        <f t="shared" si="343"/>
        <v>-1</v>
      </c>
      <c r="AA1166" s="12">
        <f t="shared" si="367"/>
        <v>-2</v>
      </c>
      <c r="AC1166" s="13">
        <f>IF(AF1166&gt;0,SQRT(Sum_Sq($AI$2,V_rtHz($AH$2)/(1+1/$A1166),V_rtHz($AH$2*$A1166)/(1+$A1166),$AN$2*$AH$2/(1+1/$A1166),$AM$2*SQRT(Sum_Sq(AF1166,1/($X$2*AD$8*(1+AC$1017+AF1166/AE1166))))/SQRT(Sum_Sq($X$2*AF1166*AD$8,1)),                   $AQ$2*SQRT(Sum_Sq($AH$2/(1+1/$A1166)+AF1166*( 1/(AC$1017+1+AF1166/AE1166)-1)/(1+($X$2*AF1166*AD$8)^2), (AF1166^2*AD$8*$X$2+1/($X$2*AD$8*(AC$1017+1+AF1166/AE1166           )))/(1+($X$2*AF1166*AD$8)^2))),           V_rtHz(AE1166)/($X$2*AD$8*(AE1166*AC$1017+AE1166+AF1166)),V_rtHz(AF1166)*SQRT(Sum_Sq(AE1166*AD$8*$X$2*AC$1017,1))/($X$2*AD$8*(AE1166*AC$1017+AE1166+AF1166))))/SQRT(Sum_Sq(1/(1+$A1166)+$AC$2/$I$2-1/(1+(1+AF1166/AE1166)/AC$1017),$X$2/$I$2)),IF(AF1167&lt;0,"A",AC1167))</f>
        <v>6.8631995247150196E-6</v>
      </c>
      <c r="AE1166" s="13">
        <f t="shared" si="344"/>
        <v>19283.387602601499</v>
      </c>
      <c r="AF1166" s="12">
        <f t="shared" si="368"/>
        <v>161374.18058570795</v>
      </c>
      <c r="AG1166" s="13"/>
      <c r="AH1166" s="13">
        <f>IF(AK1166&gt;0,SQRT(Sum_Sq($AI$2,V_rtHz($AH$2)/(1+1/$A1166),V_rtHz($AH$2*$A1166)/(1+$A1166),$AN$2*$AH$2/(1+1/$A1166),$AM$2*SQRT(Sum_Sq(AK1166,1/($X$2*AI$8*(1+AH$1017+AK1166/AJ1166))))/SQRT(Sum_Sq($X$2*AK1166*AI$8,1)),                   $AQ$2*SQRT(Sum_Sq($AH$2/(1+1/$A1166)+AK1166*( 1/(AH$1017+1+AK1166/AJ1166)-1)/(1+($X$2*AK1166*AI$8)^2), (AK1166^2*AI$8*$X$2+1/($X$2*AI$8*(AH$1017+1+AK1166/AJ1166           )))/(1+($X$2*AK1166*AI$8)^2))),           V_rtHz(AJ1166)/($X$2*AI$8*(AJ1166*AH$1017+AJ1166+AK1166)),V_rtHz(AK1166)*SQRT(Sum_Sq(AJ1166*AI$8*$X$2*AH$1017,1))/($X$2*AI$8*(AJ1166*AH$1017+AJ1166+AK1166))))/SQRT(Sum_Sq(1/(1+$A1166)+$AC$2/$I$2-1/(1+(1+AK1166/AJ1166)/AH$1017),$X$2/$I$2)),IF(AK1167&lt;0,"A",AH1167))</f>
        <v>1.1575262568871254E-5</v>
      </c>
      <c r="AI1166" s="13"/>
      <c r="AJ1166" s="13">
        <f t="shared" si="345"/>
        <v>17793.914318288298</v>
      </c>
      <c r="AK1166" s="12">
        <f t="shared" si="369"/>
        <v>553026.42800064397</v>
      </c>
      <c r="AM1166" s="13">
        <f>IF(AP1166&gt;0,SQRT(Sum_Sq($AI$2,V_rtHz($AH$2)/(1+1/$A1166),V_rtHz($AH$2*$A1166)/(1+$A1166),$AN$2*$AH$2/(1+1/$A1166),$AM$2*SQRT(Sum_Sq(AP1166,1/($X$2*AN$8*(1+AM$1017+AP1166/AO1166))))/SQRT(Sum_Sq($X$2*AP1166*AN$8,1)),                   $AQ$2*SQRT(Sum_Sq($AH$2/(1+1/$A1166)+AP1166*( 1/(AM$1017+1+AP1166/AO1166)-1)/(1+($X$2*AP1166*AN$8)^2), (AP1166^2*AN$8*$X$2+1/($X$2*AN$8*(AM$1017+1+AP1166/AO1166           )))/(1+($X$2*AP1166*AN$8)^2))),           V_rtHz(AO1166)/($X$2*AN$8*(AO1166*AM$1017+AO1166+AP1166)),V_rtHz(AP1166)*SQRT(Sum_Sq(AO1166*AN$8*$X$2*AM$1017,1))/($X$2*AN$8*(AO1166*AM$1017+AO1166+AP1166))))/SQRT(Sum_Sq(1/(1+$A1166)+$AC$2/$I$2-1/(1+(1+AP1166/AO1166)/AM$1017),$X$2/$I$2)),IF(AP1167&lt;0,"A",AM1167))</f>
        <v>2.0287370471543587E-5</v>
      </c>
      <c r="AO1166" s="13">
        <f t="shared" si="346"/>
        <v>17410.847095564488</v>
      </c>
      <c r="AP1166" s="12">
        <f t="shared" si="370"/>
        <v>1787300.0987293583</v>
      </c>
      <c r="AR1166" s="13">
        <f t="shared" si="347"/>
        <v>69887291.180198371</v>
      </c>
      <c r="AS1166" s="13">
        <f t="shared" si="348"/>
        <v>-1.3198929664843349E-5</v>
      </c>
      <c r="AV1166" s="13"/>
      <c r="AW1166" s="13">
        <f t="shared" si="349"/>
        <v>39300511.936236553</v>
      </c>
      <c r="AX1166" s="13">
        <f t="shared" si="350"/>
        <v>-4.1748157163565135E-5</v>
      </c>
      <c r="AZ1166" s="13"/>
      <c r="BA1166" s="13"/>
      <c r="BB1166" s="13">
        <f t="shared" si="351"/>
        <v>22100301.962882396</v>
      </c>
      <c r="BC1166" s="13">
        <f t="shared" si="352"/>
        <v>-1.3211412183819398E-4</v>
      </c>
      <c r="BD1166" s="13"/>
      <c r="BE1166" s="13"/>
      <c r="BG1166" s="13">
        <f t="shared" si="353"/>
        <v>12427913.092914158</v>
      </c>
      <c r="BH1166" s="13">
        <f t="shared" si="354"/>
        <v>-4.1873295023847748E-4</v>
      </c>
      <c r="BI1166" s="13"/>
      <c r="BL1166" s="13">
        <f t="shared" si="355"/>
        <v>6988729.1180198397</v>
      </c>
      <c r="BM1166" s="13">
        <f t="shared" si="356"/>
        <v>-1.3337548320790978E-3</v>
      </c>
      <c r="BP1166" s="13"/>
      <c r="BQ1166" s="13">
        <f t="shared" si="357"/>
        <v>99.633300000000006</v>
      </c>
      <c r="BR1166" s="13">
        <f t="shared" si="358"/>
        <v>108.99</v>
      </c>
      <c r="BT1166" s="13"/>
      <c r="BU1166" s="13"/>
      <c r="BV1166" s="13">
        <f t="shared" si="359"/>
        <v>31.50681587988543</v>
      </c>
      <c r="BW1166" s="13">
        <f t="shared" si="360"/>
        <v>344.65664218175141</v>
      </c>
      <c r="CA1166" s="13">
        <f t="shared" si="361"/>
        <v>9.9633299999999974</v>
      </c>
      <c r="CB1166" s="13">
        <f t="shared" si="362"/>
        <v>1089.9000000000001</v>
      </c>
    </row>
    <row r="1167" spans="1:80" x14ac:dyDescent="0.3">
      <c r="A1167" s="13">
        <f t="shared" si="338"/>
        <v>8.2794216371233424E-5</v>
      </c>
      <c r="C1167" s="13" t="str">
        <f>IF(F1167&gt;0,SQRT(Sum_Sq($AI$2,V_rtHz($AH$2)/(1+1/$A1167),V_rtHz($AH$2*$A1167)/(1+$A1167),$AN$2*$AH$2/(1+1/$A1167),$AM$2*SQRT(Sum_Sq(F1167,1/($X$2*D$8*(1+C$1017+F1167/E1167))))/SQRT(Sum_Sq($X$2*F1167*D$8,1)),                   $AQ$2*SQRT(Sum_Sq($AH$2/(1+1/$A1167)+F1167*( 1/(C$1017+1+F1167/E1167)-1)/(1+($X$2*F1167*D$8)^2), (F1167^2*D$8*$X$2+1/($X$2*D$8*(C$1017+1+F1167/E1167           )))/(1+($X$2*F1167*D$8)^2))),           V_rtHz(E1167)/($X$2*D$8*(E1167*C$1017+E1167+F1167)),V_rtHz(F1167)*SQRT(Sum_Sq(E1167*D$8*$X$2*C$1017,1))/($X$2*D$8*(E1167*C$1017+E1167+F1167))))/SQRT(Sum_Sq(1/(1+$A1167)+$AC$2/$I$2-1/(1+(1+F1167/E1167)/C$1017),$X$2/$I$2)),IF(F1168&lt;0,"A",C1168))</f>
        <v>A</v>
      </c>
      <c r="E1167" s="13">
        <f t="shared" si="339"/>
        <v>-1</v>
      </c>
      <c r="F1167" s="12">
        <f t="shared" si="363"/>
        <v>-2</v>
      </c>
      <c r="H1167" s="13" t="str">
        <f>IF(K1167&gt;0,SQRT(Sum_Sq($AI$2,V_rtHz($AH$2)/(1+1/$A1167),V_rtHz($AH$2*$A1167)/(1+$A1167),$AN$2*$AH$2/(1+1/$A1167),$AM$2*SQRT(Sum_Sq(K1167,1/($X$2*I$8*(1+H$1017+K1167/J1167))))/SQRT(Sum_Sq($X$2*K1167*I$8,1)),                   $AQ$2*SQRT(Sum_Sq($AH$2/(1+1/$A1167)+K1167*( 1/(H$1017+1+K1167/J1167)-1)/(1+($X$2*K1167*I$8)^2), (K1167^2*I$8*$X$2+1/($X$2*I$8*(H$1017+1+K1167/J1167           )))/(1+($X$2*K1167*I$8)^2))),           V_rtHz(J1167)/($X$2*I$8*(J1167*H$1017+J1167+K1167)),V_rtHz(K1167)*SQRT(Sum_Sq(J1167*I$8*$X$2*H$1017,1))/($X$2*I$8*(J1167*H$1017+J1167+K1167))))/SQRT(Sum_Sq(1/(1+$A1167)+$AC$2/$I$2-1/(1+(1+K1167/J1167)/H$1017),$X$2/$I$2)),IF(K1168&lt;0,"A",H1168))</f>
        <v>A</v>
      </c>
      <c r="J1167" s="13">
        <f t="shared" si="340"/>
        <v>-1</v>
      </c>
      <c r="K1167" s="12">
        <f t="shared" si="364"/>
        <v>-2</v>
      </c>
      <c r="M1167" s="13" t="str">
        <f>IF(P1167&gt;0,SQRT(Sum_Sq($AI$2,V_rtHz($AH$2)/(1+1/$A1167),V_rtHz($AH$2*$A1167)/(1+$A1167),$AN$2*$AH$2/(1+1/$A1167),$AM$2*SQRT(Sum_Sq(P1167,1/($X$2*N$8*(1+M$1017+P1167/O1167))))/SQRT(Sum_Sq($X$2*P1167*N$8,1)),                   $AQ$2*SQRT(Sum_Sq($AH$2/(1+1/$A1167)+P1167*( 1/(M$1017+1+P1167/O1167)-1)/(1+($X$2*P1167*N$8)^2), (P1167^2*N$8*$X$2+1/($X$2*N$8*(M$1017+1+P1167/O1167           )))/(1+($X$2*P1167*N$8)^2))),           V_rtHz(O1167)/($X$2*N$8*(O1167*M$1017+O1167+P1167)),V_rtHz(P1167)*SQRT(Sum_Sq(O1167*N$8*$X$2*M$1017,1))/($X$2*N$8*(O1167*M$1017+O1167+P1167))))/SQRT(Sum_Sq(1/(1+$A1167)+$AC$2/$I$2-1/(1+(1+P1167/O1167)/M$1017),$X$2/$I$2)),IF(P1168&lt;0,"A",M1168))</f>
        <v>A</v>
      </c>
      <c r="O1167" s="13">
        <f t="shared" si="341"/>
        <v>-1</v>
      </c>
      <c r="P1167" s="12">
        <f t="shared" si="365"/>
        <v>-2</v>
      </c>
      <c r="R1167" s="13" t="str">
        <f>IF(U1167&gt;0,SQRT(Sum_Sq($AI$2,V_rtHz($AH$2)/(1+1/$A1167),V_rtHz($AH$2*$A1167)/(1+$A1167),$AN$2*$AH$2/(1+1/$A1167),$AM$2*SQRT(Sum_Sq(U1167,1/($X$2*S$8*(1+R$1017+U1167/T1167))))/SQRT(Sum_Sq($X$2*U1167*S$8,1)),                   $AQ$2*SQRT(Sum_Sq($AH$2/(1+1/$A1167)+U1167*( 1/(R$1017+1+U1167/T1167)-1)/(1+($X$2*U1167*S$8)^2), (U1167^2*S$8*$X$2+1/($X$2*S$8*(R$1017+1+U1167/T1167           )))/(1+($X$2*U1167*S$8)^2))),           V_rtHz(T1167)/($X$2*S$8*(T1167*R$1017+T1167+U1167)),V_rtHz(U1167)*SQRT(Sum_Sq(T1167*S$8*$X$2*R$1017,1))/($X$2*S$8*(T1167*R$1017+T1167+U1167))))/SQRT(Sum_Sq(1/(1+$A1167)+$AC$2/$I$2-1/(1+(1+U1167/T1167)/R$1017),$X$2/$I$2)),IF(U1168&lt;0,"A",R1168))</f>
        <v>A</v>
      </c>
      <c r="T1167" s="13">
        <f t="shared" si="342"/>
        <v>-1</v>
      </c>
      <c r="U1167" s="12">
        <f t="shared" si="366"/>
        <v>-2</v>
      </c>
      <c r="X1167" s="13" t="str">
        <f>IF(AA1167&gt;0,SQRT(Sum_Sq($AI$2,V_rtHz($AH$2)/(1+1/$A1167),V_rtHz($AH$2*$A1167)/(1+$A1167),$AN$2*$AH$2/(1+1/$A1167),$AM$2*SQRT(Sum_Sq(AA1167,1/($X$2*Y$8*(1+X$1017+AA1167/Z1167))))/SQRT(Sum_Sq($X$2*AA1167*Y$8,1)),                   $AQ$2*SQRT(Sum_Sq($AH$2/(1+1/$A1167)+AA1167*( 1/(X$1017+1+AA1167/Z1167)-1)/(1+($X$2*AA1167*Y$8)^2), (AA1167^2*Y$8*$X$2+1/($X$2*Y$8*(X$1017+1+AA1167/Z1167           )))/(1+($X$2*AA1167*Y$8)^2))),           V_rtHz(Z1167)/($X$2*Y$8*(Z1167*X$1017+Z1167+AA1167)),V_rtHz(AA1167)*SQRT(Sum_Sq(Z1167*Y$8*$X$2*X$1017,1))/($X$2*Y$8*(Z1167*X$1017+Z1167+AA1167))))/SQRT(Sum_Sq(1/(1+$A1167)+$AC$2/$I$2-1/(1+(1+AA1167/Z1167)/X$1017),$X$2/$I$2)),IF(AA1168&lt;0,"A",X1168))</f>
        <v>A</v>
      </c>
      <c r="Z1167" s="13">
        <f t="shared" si="343"/>
        <v>-1</v>
      </c>
      <c r="AA1167" s="12">
        <f t="shared" si="367"/>
        <v>-2</v>
      </c>
      <c r="AC1167" s="13">
        <f>IF(AF1167&gt;0,SQRT(Sum_Sq($AI$2,V_rtHz($AH$2)/(1+1/$A1167),V_rtHz($AH$2*$A1167)/(1+$A1167),$AN$2*$AH$2/(1+1/$A1167),$AM$2*SQRT(Sum_Sq(AF1167,1/($X$2*AD$8*(1+AC$1017+AF1167/AE1167))))/SQRT(Sum_Sq($X$2*AF1167*AD$8,1)),                   $AQ$2*SQRT(Sum_Sq($AH$2/(1+1/$A1167)+AF1167*( 1/(AC$1017+1+AF1167/AE1167)-1)/(1+($X$2*AF1167*AD$8)^2), (AF1167^2*AD$8*$X$2+1/($X$2*AD$8*(AC$1017+1+AF1167/AE1167           )))/(1+($X$2*AF1167*AD$8)^2))),           V_rtHz(AE1167)/($X$2*AD$8*(AE1167*AC$1017+AE1167+AF1167)),V_rtHz(AF1167)*SQRT(Sum_Sq(AE1167*AD$8*$X$2*AC$1017,1))/($X$2*AD$8*(AE1167*AC$1017+AE1167+AF1167))))/SQRT(Sum_Sq(1/(1+$A1167)+$AC$2/$I$2-1/(1+(1+AF1167/AE1167)/AC$1017),$X$2/$I$2)),IF(AF1168&lt;0,"A",AC1168))</f>
        <v>6.862560361865831E-6</v>
      </c>
      <c r="AE1167" s="13">
        <f t="shared" si="344"/>
        <v>19279.811940541847</v>
      </c>
      <c r="AF1167" s="12">
        <f t="shared" si="368"/>
        <v>161404.10927675056</v>
      </c>
      <c r="AG1167" s="13"/>
      <c r="AH1167" s="13">
        <f>IF(AK1167&gt;0,SQRT(Sum_Sq($AI$2,V_rtHz($AH$2)/(1+1/$A1167),V_rtHz($AH$2*$A1167)/(1+$A1167),$AN$2*$AH$2/(1+1/$A1167),$AM$2*SQRT(Sum_Sq(AK1167,1/($X$2*AI$8*(1+AH$1017+AK1167/AJ1167))))/SQRT(Sum_Sq($X$2*AK1167*AI$8,1)),                   $AQ$2*SQRT(Sum_Sq($AH$2/(1+1/$A1167)+AK1167*( 1/(AH$1017+1+AK1167/AJ1167)-1)/(1+($X$2*AK1167*AI$8)^2), (AK1167^2*AI$8*$X$2+1/($X$2*AI$8*(AH$1017+1+AK1167/AJ1167           )))/(1+($X$2*AK1167*AI$8)^2))),           V_rtHz(AJ1167)/($X$2*AI$8*(AJ1167*AH$1017+AJ1167+AK1167)),V_rtHz(AK1167)*SQRT(Sum_Sq(AJ1167*AI$8*$X$2*AH$1017,1))/($X$2*AI$8*(AJ1167*AH$1017+AJ1167+AK1167))))/SQRT(Sum_Sq(1/(1+$A1167)+$AC$2/$I$2-1/(1+(1+AK1167/AJ1167)/AH$1017),$X$2/$I$2)),IF(AK1168&lt;0,"A",AH1168))</f>
        <v>1.1574450541052833E-5</v>
      </c>
      <c r="AI1167" s="13"/>
      <c r="AJ1167" s="13">
        <f t="shared" si="345"/>
        <v>17791.350381166088</v>
      </c>
      <c r="AK1167" s="12">
        <f t="shared" si="369"/>
        <v>553106.1254355174</v>
      </c>
      <c r="AM1167" s="13">
        <f>IF(AP1167&gt;0,SQRT(Sum_Sq($AI$2,V_rtHz($AH$2)/(1+1/$A1167),V_rtHz($AH$2*$A1167)/(1+$A1167),$AN$2*$AH$2/(1+1/$A1167),$AM$2*SQRT(Sum_Sq(AP1167,1/($X$2*AN$8*(1+AM$1017+AP1167/AO1167))))/SQRT(Sum_Sq($X$2*AP1167*AN$8,1)),                   $AQ$2*SQRT(Sum_Sq($AH$2/(1+1/$A1167)+AP1167*( 1/(AM$1017+1+AP1167/AO1167)-1)/(1+($X$2*AP1167*AN$8)^2), (AP1167^2*AN$8*$X$2+1/($X$2*AN$8*(AM$1017+1+AP1167/AO1167           )))/(1+($X$2*AP1167*AN$8)^2))),           V_rtHz(AO1167)/($X$2*AN$8*(AO1167*AM$1017+AO1167+AP1167)),V_rtHz(AP1167)*SQRT(Sum_Sq(AO1167*AN$8*$X$2*AM$1017,1))/($X$2*AN$8*(AO1167*AM$1017+AO1167+AP1167))))/SQRT(Sum_Sq(1/(1+$A1167)+$AC$2/$I$2-1/(1+(1+AP1167/AO1167)/AM$1017),$X$2/$I$2)),IF(AP1168&lt;0,"A",AM1168))</f>
        <v>2.0286050469204494E-5</v>
      </c>
      <c r="AO1167" s="13">
        <f t="shared" si="346"/>
        <v>17408.498007511695</v>
      </c>
      <c r="AP1167" s="12">
        <f t="shared" si="370"/>
        <v>1787541.2754987078</v>
      </c>
      <c r="AR1167" s="13">
        <f t="shared" si="347"/>
        <v>69887291.180198371</v>
      </c>
      <c r="AS1167" s="13">
        <f t="shared" si="348"/>
        <v>-1.3198948940990143E-5</v>
      </c>
      <c r="AV1167" s="13"/>
      <c r="AW1167" s="13">
        <f t="shared" si="349"/>
        <v>39300511.936236553</v>
      </c>
      <c r="AX1167" s="13">
        <f t="shared" si="350"/>
        <v>-4.1748350013184994E-5</v>
      </c>
      <c r="AZ1167" s="13"/>
      <c r="BA1167" s="13"/>
      <c r="BB1167" s="13">
        <f t="shared" si="351"/>
        <v>22100301.962882396</v>
      </c>
      <c r="BC1167" s="13">
        <f t="shared" si="352"/>
        <v>-1.3211605312598421E-4</v>
      </c>
      <c r="BD1167" s="13"/>
      <c r="BE1167" s="13"/>
      <c r="BG1167" s="13">
        <f t="shared" si="353"/>
        <v>12427913.092914158</v>
      </c>
      <c r="BH1167" s="13">
        <f t="shared" si="354"/>
        <v>-4.1875235179430055E-4</v>
      </c>
      <c r="BI1167" s="13"/>
      <c r="BL1167" s="13">
        <f t="shared" si="355"/>
        <v>6988729.1180198397</v>
      </c>
      <c r="BM1167" s="13">
        <f t="shared" si="356"/>
        <v>-1.3339516924367337E-3</v>
      </c>
      <c r="BP1167" s="13"/>
      <c r="BQ1167" s="13">
        <f t="shared" si="357"/>
        <v>99.633299999999991</v>
      </c>
      <c r="BR1167" s="13">
        <f t="shared" si="358"/>
        <v>108.99</v>
      </c>
      <c r="BT1167" s="13"/>
      <c r="BU1167" s="13"/>
      <c r="BV1167" s="13">
        <f t="shared" si="359"/>
        <v>31.50681587988543</v>
      </c>
      <c r="BW1167" s="13">
        <f t="shared" si="360"/>
        <v>344.65664218175147</v>
      </c>
      <c r="CA1167" s="13">
        <f t="shared" si="361"/>
        <v>9.9633299999999991</v>
      </c>
      <c r="CB1167" s="13">
        <f t="shared" si="362"/>
        <v>1089.9000000000001</v>
      </c>
    </row>
    <row r="1168" spans="1:80" x14ac:dyDescent="0.3">
      <c r="A1168" s="13">
        <f t="shared" si="338"/>
        <v>8.3945998651939772E-5</v>
      </c>
      <c r="C1168" s="13" t="str">
        <f>IF(F1168&gt;0,SQRT(Sum_Sq($AI$2,V_rtHz($AH$2)/(1+1/$A1168),V_rtHz($AH$2*$A1168)/(1+$A1168),$AN$2*$AH$2/(1+1/$A1168),$AM$2*SQRT(Sum_Sq(F1168,1/($X$2*D$8*(1+C$1017+F1168/E1168))))/SQRT(Sum_Sq($X$2*F1168*D$8,1)),                   $AQ$2*SQRT(Sum_Sq($AH$2/(1+1/$A1168)+F1168*( 1/(C$1017+1+F1168/E1168)-1)/(1+($X$2*F1168*D$8)^2), (F1168^2*D$8*$X$2+1/($X$2*D$8*(C$1017+1+F1168/E1168           )))/(1+($X$2*F1168*D$8)^2))),           V_rtHz(E1168)/($X$2*D$8*(E1168*C$1017+E1168+F1168)),V_rtHz(F1168)*SQRT(Sum_Sq(E1168*D$8*$X$2*C$1017,1))/($X$2*D$8*(E1168*C$1017+E1168+F1168))))/SQRT(Sum_Sq(1/(1+$A1168)+$AC$2/$I$2-1/(1+(1+F1168/E1168)/C$1017),$X$2/$I$2)),IF(F1169&lt;0,"A",C1169))</f>
        <v>A</v>
      </c>
      <c r="E1168" s="13">
        <f t="shared" si="339"/>
        <v>-1</v>
      </c>
      <c r="F1168" s="12">
        <f t="shared" si="363"/>
        <v>-2</v>
      </c>
      <c r="H1168" s="13" t="str">
        <f>IF(K1168&gt;0,SQRT(Sum_Sq($AI$2,V_rtHz($AH$2)/(1+1/$A1168),V_rtHz($AH$2*$A1168)/(1+$A1168),$AN$2*$AH$2/(1+1/$A1168),$AM$2*SQRT(Sum_Sq(K1168,1/($X$2*I$8*(1+H$1017+K1168/J1168))))/SQRT(Sum_Sq($X$2*K1168*I$8,1)),                   $AQ$2*SQRT(Sum_Sq($AH$2/(1+1/$A1168)+K1168*( 1/(H$1017+1+K1168/J1168)-1)/(1+($X$2*K1168*I$8)^2), (K1168^2*I$8*$X$2+1/($X$2*I$8*(H$1017+1+K1168/J1168           )))/(1+($X$2*K1168*I$8)^2))),           V_rtHz(J1168)/($X$2*I$8*(J1168*H$1017+J1168+K1168)),V_rtHz(K1168)*SQRT(Sum_Sq(J1168*I$8*$X$2*H$1017,1))/($X$2*I$8*(J1168*H$1017+J1168+K1168))))/SQRT(Sum_Sq(1/(1+$A1168)+$AC$2/$I$2-1/(1+(1+K1168/J1168)/H$1017),$X$2/$I$2)),IF(K1169&lt;0,"A",H1169))</f>
        <v>A</v>
      </c>
      <c r="J1168" s="13">
        <f t="shared" si="340"/>
        <v>-1</v>
      </c>
      <c r="K1168" s="12">
        <f t="shared" si="364"/>
        <v>-2</v>
      </c>
      <c r="M1168" s="13" t="str">
        <f>IF(P1168&gt;0,SQRT(Sum_Sq($AI$2,V_rtHz($AH$2)/(1+1/$A1168),V_rtHz($AH$2*$A1168)/(1+$A1168),$AN$2*$AH$2/(1+1/$A1168),$AM$2*SQRT(Sum_Sq(P1168,1/($X$2*N$8*(1+M$1017+P1168/O1168))))/SQRT(Sum_Sq($X$2*P1168*N$8,1)),                   $AQ$2*SQRT(Sum_Sq($AH$2/(1+1/$A1168)+P1168*( 1/(M$1017+1+P1168/O1168)-1)/(1+($X$2*P1168*N$8)^2), (P1168^2*N$8*$X$2+1/($X$2*N$8*(M$1017+1+P1168/O1168           )))/(1+($X$2*P1168*N$8)^2))),           V_rtHz(O1168)/($X$2*N$8*(O1168*M$1017+O1168+P1168)),V_rtHz(P1168)*SQRT(Sum_Sq(O1168*N$8*$X$2*M$1017,1))/($X$2*N$8*(O1168*M$1017+O1168+P1168))))/SQRT(Sum_Sq(1/(1+$A1168)+$AC$2/$I$2-1/(1+(1+P1168/O1168)/M$1017),$X$2/$I$2)),IF(P1169&lt;0,"A",M1169))</f>
        <v>A</v>
      </c>
      <c r="O1168" s="13">
        <f t="shared" si="341"/>
        <v>-1</v>
      </c>
      <c r="P1168" s="12">
        <f t="shared" si="365"/>
        <v>-2</v>
      </c>
      <c r="R1168" s="13" t="str">
        <f>IF(U1168&gt;0,SQRT(Sum_Sq($AI$2,V_rtHz($AH$2)/(1+1/$A1168),V_rtHz($AH$2*$A1168)/(1+$A1168),$AN$2*$AH$2/(1+1/$A1168),$AM$2*SQRT(Sum_Sq(U1168,1/($X$2*S$8*(1+R$1017+U1168/T1168))))/SQRT(Sum_Sq($X$2*U1168*S$8,1)),                   $AQ$2*SQRT(Sum_Sq($AH$2/(1+1/$A1168)+U1168*( 1/(R$1017+1+U1168/T1168)-1)/(1+($X$2*U1168*S$8)^2), (U1168^2*S$8*$X$2+1/($X$2*S$8*(R$1017+1+U1168/T1168           )))/(1+($X$2*U1168*S$8)^2))),           V_rtHz(T1168)/($X$2*S$8*(T1168*R$1017+T1168+U1168)),V_rtHz(U1168)*SQRT(Sum_Sq(T1168*S$8*$X$2*R$1017,1))/($X$2*S$8*(T1168*R$1017+T1168+U1168))))/SQRT(Sum_Sq(1/(1+$A1168)+$AC$2/$I$2-1/(1+(1+U1168/T1168)/R$1017),$X$2/$I$2)),IF(U1169&lt;0,"A",R1169))</f>
        <v>A</v>
      </c>
      <c r="T1168" s="13">
        <f t="shared" si="342"/>
        <v>-1</v>
      </c>
      <c r="U1168" s="12">
        <f t="shared" si="366"/>
        <v>-2</v>
      </c>
      <c r="X1168" s="13" t="str">
        <f>IF(AA1168&gt;0,SQRT(Sum_Sq($AI$2,V_rtHz($AH$2)/(1+1/$A1168),V_rtHz($AH$2*$A1168)/(1+$A1168),$AN$2*$AH$2/(1+1/$A1168),$AM$2*SQRT(Sum_Sq(AA1168,1/($X$2*Y$8*(1+X$1017+AA1168/Z1168))))/SQRT(Sum_Sq($X$2*AA1168*Y$8,1)),                   $AQ$2*SQRT(Sum_Sq($AH$2/(1+1/$A1168)+AA1168*( 1/(X$1017+1+AA1168/Z1168)-1)/(1+($X$2*AA1168*Y$8)^2), (AA1168^2*Y$8*$X$2+1/($X$2*Y$8*(X$1017+1+AA1168/Z1168           )))/(1+($X$2*AA1168*Y$8)^2))),           V_rtHz(Z1168)/($X$2*Y$8*(Z1168*X$1017+Z1168+AA1168)),V_rtHz(AA1168)*SQRT(Sum_Sq(Z1168*Y$8*$X$2*X$1017,1))/($X$2*Y$8*(Z1168*X$1017+Z1168+AA1168))))/SQRT(Sum_Sq(1/(1+$A1168)+$AC$2/$I$2-1/(1+(1+AA1168/Z1168)/X$1017),$X$2/$I$2)),IF(AA1169&lt;0,"A",X1169))</f>
        <v>A</v>
      </c>
      <c r="Z1168" s="13">
        <f t="shared" si="343"/>
        <v>-1</v>
      </c>
      <c r="AA1168" s="12">
        <f t="shared" si="367"/>
        <v>-2</v>
      </c>
      <c r="AC1168" s="13">
        <f>IF(AF1168&gt;0,SQRT(Sum_Sq($AI$2,V_rtHz($AH$2)/(1+1/$A1168),V_rtHz($AH$2*$A1168)/(1+$A1168),$AN$2*$AH$2/(1+1/$A1168),$AM$2*SQRT(Sum_Sq(AF1168,1/($X$2*AD$8*(1+AC$1017+AF1168/AE1168))))/SQRT(Sum_Sq($X$2*AF1168*AD$8,1)),                   $AQ$2*SQRT(Sum_Sq($AH$2/(1+1/$A1168)+AF1168*( 1/(AC$1017+1+AF1168/AE1168)-1)/(1+($X$2*AF1168*AD$8)^2), (AF1168^2*AD$8*$X$2+1/($X$2*AD$8*(AC$1017+1+AF1168/AE1168           )))/(1+($X$2*AF1168*AD$8)^2))),           V_rtHz(AE1168)/($X$2*AD$8*(AE1168*AC$1017+AE1168+AF1168)),V_rtHz(AF1168)*SQRT(Sum_Sq(AE1168*AD$8*$X$2*AC$1017,1))/($X$2*AD$8*(AE1168*AC$1017+AE1168+AF1168))))/SQRT(Sum_Sq(1/(1+$A1168)+$AC$2/$I$2-1/(1+(1+AF1168/AE1168)/AC$1017),$X$2/$I$2)),IF(AF1169&lt;0,"A",AC1169))</f>
        <v>6.8619127714298863E-6</v>
      </c>
      <c r="AE1168" s="13">
        <f t="shared" si="344"/>
        <v>19276.189404901816</v>
      </c>
      <c r="AF1168" s="12">
        <f t="shared" si="368"/>
        <v>161434.44162750829</v>
      </c>
      <c r="AG1168" s="13"/>
      <c r="AH1168" s="13">
        <f>IF(AK1168&gt;0,SQRT(Sum_Sq($AI$2,V_rtHz($AH$2)/(1+1/$A1168),V_rtHz($AH$2*$A1168)/(1+$A1168),$AN$2*$AH$2/(1+1/$A1168),$AM$2*SQRT(Sum_Sq(AK1168,1/($X$2*AI$8*(1+AH$1017+AK1168/AJ1168))))/SQRT(Sum_Sq($X$2*AK1168*AI$8,1)),                   $AQ$2*SQRT(Sum_Sq($AH$2/(1+1/$A1168)+AK1168*( 1/(AH$1017+1+AK1168/AJ1168)-1)/(1+($X$2*AK1168*AI$8)^2), (AK1168^2*AI$8*$X$2+1/($X$2*AI$8*(AH$1017+1+AK1168/AJ1168           )))/(1+($X$2*AK1168*AI$8)^2))),           V_rtHz(AJ1168)/($X$2*AI$8*(AJ1168*AH$1017+AJ1168+AK1168)),V_rtHz(AK1168)*SQRT(Sum_Sq(AJ1168*AI$8*$X$2*AH$1017,1))/($X$2*AI$8*(AJ1168*AH$1017+AJ1168+AK1168))))/SQRT(Sum_Sq(1/(1+$A1168)+$AC$2/$I$2-1/(1+(1+AK1168/AJ1168)/AH$1017),$X$2/$I$2)),IF(AK1169&lt;0,"A",AH1169))</f>
        <v>1.157362764876404E-5</v>
      </c>
      <c r="AI1168" s="13"/>
      <c r="AJ1168" s="13">
        <f t="shared" si="345"/>
        <v>17788.752301073331</v>
      </c>
      <c r="AK1168" s="12">
        <f t="shared" si="369"/>
        <v>553186.90760558506</v>
      </c>
      <c r="AM1168" s="13">
        <f>IF(AP1168&gt;0,SQRT(Sum_Sq($AI$2,V_rtHz($AH$2)/(1+1/$A1168),V_rtHz($AH$2*$A1168)/(1+$A1168),$AN$2*$AH$2/(1+1/$A1168),$AM$2*SQRT(Sum_Sq(AP1168,1/($X$2*AN$8*(1+AM$1017+AP1168/AO1168))))/SQRT(Sum_Sq($X$2*AP1168*AN$8,1)),                   $AQ$2*SQRT(Sum_Sq($AH$2/(1+1/$A1168)+AP1168*( 1/(AM$1017+1+AP1168/AO1168)-1)/(1+($X$2*AP1168*AN$8)^2), (AP1168^2*AN$8*$X$2+1/($X$2*AN$8*(AM$1017+1+AP1168/AO1168           )))/(1+($X$2*AP1168*AN$8)^2))),           V_rtHz(AO1168)/($X$2*AN$8*(AO1168*AM$1017+AO1168+AP1168)),V_rtHz(AP1168)*SQRT(Sum_Sq(AO1168*AN$8*$X$2*AM$1017,1))/($X$2*AN$8*(AO1168*AM$1017+AO1168+AP1168))))/SQRT(Sum_Sq(1/(1+$A1168)+$AC$2/$I$2-1/(1+(1+AP1168/AO1168)/AM$1017),$X$2/$I$2)),IF(AP1169&lt;0,"A",AM1169))</f>
        <v>2.028471275182009E-5</v>
      </c>
      <c r="AO1168" s="13">
        <f t="shared" si="346"/>
        <v>17406.117534140158</v>
      </c>
      <c r="AP1168" s="12">
        <f t="shared" si="370"/>
        <v>1787785.740951644</v>
      </c>
      <c r="AR1168" s="13">
        <f t="shared" si="347"/>
        <v>69887291.180198371</v>
      </c>
      <c r="AS1168" s="13">
        <f t="shared" si="348"/>
        <v>-1.3198968485352334E-5</v>
      </c>
      <c r="AV1168" s="13"/>
      <c r="AW1168" s="13">
        <f t="shared" si="349"/>
        <v>39300511.936236553</v>
      </c>
      <c r="AX1168" s="13">
        <f t="shared" si="350"/>
        <v>-4.1748545547429349E-5</v>
      </c>
      <c r="AZ1168" s="13"/>
      <c r="BA1168" s="13"/>
      <c r="BB1168" s="13">
        <f t="shared" si="351"/>
        <v>22100301.962882396</v>
      </c>
      <c r="BC1168" s="13">
        <f t="shared" si="352"/>
        <v>-1.3211801133831285E-4</v>
      </c>
      <c r="BD1168" s="13"/>
      <c r="BE1168" s="13"/>
      <c r="BG1168" s="13">
        <f t="shared" si="353"/>
        <v>12427913.092914158</v>
      </c>
      <c r="BH1168" s="13">
        <f t="shared" si="354"/>
        <v>-4.1877202508832962E-4</v>
      </c>
      <c r="BI1168" s="13"/>
      <c r="BL1168" s="13">
        <f t="shared" si="355"/>
        <v>6988729.1180198397</v>
      </c>
      <c r="BM1168" s="13">
        <f t="shared" si="356"/>
        <v>-1.3341513507345152E-3</v>
      </c>
      <c r="BP1168" s="13"/>
      <c r="BQ1168" s="13">
        <f t="shared" si="357"/>
        <v>99.633300000000006</v>
      </c>
      <c r="BR1168" s="13">
        <f t="shared" si="358"/>
        <v>108.98999999999995</v>
      </c>
      <c r="BT1168" s="13"/>
      <c r="BU1168" s="13"/>
      <c r="BV1168" s="13">
        <f t="shared" si="359"/>
        <v>31.50681587988543</v>
      </c>
      <c r="BW1168" s="13">
        <f t="shared" si="360"/>
        <v>344.65664218175152</v>
      </c>
      <c r="CA1168" s="13">
        <f t="shared" si="361"/>
        <v>9.9633299999999991</v>
      </c>
      <c r="CB1168" s="13">
        <f t="shared" si="362"/>
        <v>1089.9000000000001</v>
      </c>
    </row>
    <row r="1169" spans="1:80" x14ac:dyDescent="0.3">
      <c r="A1169" s="13">
        <f t="shared" si="338"/>
        <v>8.5113803820237649E-5</v>
      </c>
      <c r="C1169" s="13" t="str">
        <f>IF(F1169&gt;0,SQRT(Sum_Sq($AI$2,V_rtHz($AH$2)/(1+1/$A1169),V_rtHz($AH$2*$A1169)/(1+$A1169),$AN$2*$AH$2/(1+1/$A1169),$AM$2*SQRT(Sum_Sq(F1169,1/($X$2*D$8*(1+C$1017+F1169/E1169))))/SQRT(Sum_Sq($X$2*F1169*D$8,1)),                   $AQ$2*SQRT(Sum_Sq($AH$2/(1+1/$A1169)+F1169*( 1/(C$1017+1+F1169/E1169)-1)/(1+($X$2*F1169*D$8)^2), (F1169^2*D$8*$X$2+1/($X$2*D$8*(C$1017+1+F1169/E1169           )))/(1+($X$2*F1169*D$8)^2))),           V_rtHz(E1169)/($X$2*D$8*(E1169*C$1017+E1169+F1169)),V_rtHz(F1169)*SQRT(Sum_Sq(E1169*D$8*$X$2*C$1017,1))/($X$2*D$8*(E1169*C$1017+E1169+F1169))))/SQRT(Sum_Sq(1/(1+$A1169)+$AC$2/$I$2-1/(1+(1+F1169/E1169)/C$1017),$X$2/$I$2)),IF(F1170&lt;0,"A",C1170))</f>
        <v>A</v>
      </c>
      <c r="E1169" s="13">
        <f t="shared" si="339"/>
        <v>-1</v>
      </c>
      <c r="F1169" s="12">
        <f t="shared" si="363"/>
        <v>-2</v>
      </c>
      <c r="H1169" s="13" t="str">
        <f>IF(K1169&gt;0,SQRT(Sum_Sq($AI$2,V_rtHz($AH$2)/(1+1/$A1169),V_rtHz($AH$2*$A1169)/(1+$A1169),$AN$2*$AH$2/(1+1/$A1169),$AM$2*SQRT(Sum_Sq(K1169,1/($X$2*I$8*(1+H$1017+K1169/J1169))))/SQRT(Sum_Sq($X$2*K1169*I$8,1)),                   $AQ$2*SQRT(Sum_Sq($AH$2/(1+1/$A1169)+K1169*( 1/(H$1017+1+K1169/J1169)-1)/(1+($X$2*K1169*I$8)^2), (K1169^2*I$8*$X$2+1/($X$2*I$8*(H$1017+1+K1169/J1169           )))/(1+($X$2*K1169*I$8)^2))),           V_rtHz(J1169)/($X$2*I$8*(J1169*H$1017+J1169+K1169)),V_rtHz(K1169)*SQRT(Sum_Sq(J1169*I$8*$X$2*H$1017,1))/($X$2*I$8*(J1169*H$1017+J1169+K1169))))/SQRT(Sum_Sq(1/(1+$A1169)+$AC$2/$I$2-1/(1+(1+K1169/J1169)/H$1017),$X$2/$I$2)),IF(K1170&lt;0,"A",H1170))</f>
        <v>A</v>
      </c>
      <c r="J1169" s="13">
        <f t="shared" si="340"/>
        <v>-1</v>
      </c>
      <c r="K1169" s="12">
        <f t="shared" si="364"/>
        <v>-2</v>
      </c>
      <c r="M1169" s="13" t="str">
        <f>IF(P1169&gt;0,SQRT(Sum_Sq($AI$2,V_rtHz($AH$2)/(1+1/$A1169),V_rtHz($AH$2*$A1169)/(1+$A1169),$AN$2*$AH$2/(1+1/$A1169),$AM$2*SQRT(Sum_Sq(P1169,1/($X$2*N$8*(1+M$1017+P1169/O1169))))/SQRT(Sum_Sq($X$2*P1169*N$8,1)),                   $AQ$2*SQRT(Sum_Sq($AH$2/(1+1/$A1169)+P1169*( 1/(M$1017+1+P1169/O1169)-1)/(1+($X$2*P1169*N$8)^2), (P1169^2*N$8*$X$2+1/($X$2*N$8*(M$1017+1+P1169/O1169           )))/(1+($X$2*P1169*N$8)^2))),           V_rtHz(O1169)/($X$2*N$8*(O1169*M$1017+O1169+P1169)),V_rtHz(P1169)*SQRT(Sum_Sq(O1169*N$8*$X$2*M$1017,1))/($X$2*N$8*(O1169*M$1017+O1169+P1169))))/SQRT(Sum_Sq(1/(1+$A1169)+$AC$2/$I$2-1/(1+(1+P1169/O1169)/M$1017),$X$2/$I$2)),IF(P1170&lt;0,"A",M1170))</f>
        <v>A</v>
      </c>
      <c r="O1169" s="13">
        <f t="shared" si="341"/>
        <v>-1</v>
      </c>
      <c r="P1169" s="12">
        <f t="shared" si="365"/>
        <v>-2</v>
      </c>
      <c r="R1169" s="13" t="str">
        <f>IF(U1169&gt;0,SQRT(Sum_Sq($AI$2,V_rtHz($AH$2)/(1+1/$A1169),V_rtHz($AH$2*$A1169)/(1+$A1169),$AN$2*$AH$2/(1+1/$A1169),$AM$2*SQRT(Sum_Sq(U1169,1/($X$2*S$8*(1+R$1017+U1169/T1169))))/SQRT(Sum_Sq($X$2*U1169*S$8,1)),                   $AQ$2*SQRT(Sum_Sq($AH$2/(1+1/$A1169)+U1169*( 1/(R$1017+1+U1169/T1169)-1)/(1+($X$2*U1169*S$8)^2), (U1169^2*S$8*$X$2+1/($X$2*S$8*(R$1017+1+U1169/T1169           )))/(1+($X$2*U1169*S$8)^2))),           V_rtHz(T1169)/($X$2*S$8*(T1169*R$1017+T1169+U1169)),V_rtHz(U1169)*SQRT(Sum_Sq(T1169*S$8*$X$2*R$1017,1))/($X$2*S$8*(T1169*R$1017+T1169+U1169))))/SQRT(Sum_Sq(1/(1+$A1169)+$AC$2/$I$2-1/(1+(1+U1169/T1169)/R$1017),$X$2/$I$2)),IF(U1170&lt;0,"A",R1170))</f>
        <v>A</v>
      </c>
      <c r="T1169" s="13">
        <f t="shared" si="342"/>
        <v>-1</v>
      </c>
      <c r="U1169" s="12">
        <f t="shared" si="366"/>
        <v>-2</v>
      </c>
      <c r="X1169" s="13" t="str">
        <f>IF(AA1169&gt;0,SQRT(Sum_Sq($AI$2,V_rtHz($AH$2)/(1+1/$A1169),V_rtHz($AH$2*$A1169)/(1+$A1169),$AN$2*$AH$2/(1+1/$A1169),$AM$2*SQRT(Sum_Sq(AA1169,1/($X$2*Y$8*(1+X$1017+AA1169/Z1169))))/SQRT(Sum_Sq($X$2*AA1169*Y$8,1)),                   $AQ$2*SQRT(Sum_Sq($AH$2/(1+1/$A1169)+AA1169*( 1/(X$1017+1+AA1169/Z1169)-1)/(1+($X$2*AA1169*Y$8)^2), (AA1169^2*Y$8*$X$2+1/($X$2*Y$8*(X$1017+1+AA1169/Z1169           )))/(1+($X$2*AA1169*Y$8)^2))),           V_rtHz(Z1169)/($X$2*Y$8*(Z1169*X$1017+Z1169+AA1169)),V_rtHz(AA1169)*SQRT(Sum_Sq(Z1169*Y$8*$X$2*X$1017,1))/($X$2*Y$8*(Z1169*X$1017+Z1169+AA1169))))/SQRT(Sum_Sq(1/(1+$A1169)+$AC$2/$I$2-1/(1+(1+AA1169/Z1169)/X$1017),$X$2/$I$2)),IF(AA1170&lt;0,"A",X1170))</f>
        <v>A</v>
      </c>
      <c r="Z1169" s="13">
        <f t="shared" si="343"/>
        <v>-1</v>
      </c>
      <c r="AA1169" s="12">
        <f t="shared" si="367"/>
        <v>-2</v>
      </c>
      <c r="AC1169" s="13">
        <f>IF(AF1169&gt;0,SQRT(Sum_Sq($AI$2,V_rtHz($AH$2)/(1+1/$A1169),V_rtHz($AH$2*$A1169)/(1+$A1169),$AN$2*$AH$2/(1+1/$A1169),$AM$2*SQRT(Sum_Sq(AF1169,1/($X$2*AD$8*(1+AC$1017+AF1169/AE1169))))/SQRT(Sum_Sq($X$2*AF1169*AD$8,1)),                   $AQ$2*SQRT(Sum_Sq($AH$2/(1+1/$A1169)+AF1169*( 1/(AC$1017+1+AF1169/AE1169)-1)/(1+($X$2*AF1169*AD$8)^2), (AF1169^2*AD$8*$X$2+1/($X$2*AD$8*(AC$1017+1+AF1169/AE1169           )))/(1+($X$2*AF1169*AD$8)^2))),           V_rtHz(AE1169)/($X$2*AD$8*(AE1169*AC$1017+AE1169+AF1169)),V_rtHz(AF1169)*SQRT(Sum_Sq(AE1169*AD$8*$X$2*AC$1017,1))/($X$2*AD$8*(AE1169*AC$1017+AE1169+AF1169))))/SQRT(Sum_Sq(1/(1+$A1169)+$AC$2/$I$2-1/(1+(1+AF1169/AE1169)/AC$1017),$X$2/$I$2)),IF(AF1170&lt;0,"A",AC1170))</f>
        <v>6.861256648471817E-6</v>
      </c>
      <c r="AE1169" s="13">
        <f t="shared" si="344"/>
        <v>19272.519419473367</v>
      </c>
      <c r="AF1169" s="12">
        <f t="shared" si="368"/>
        <v>161465.18291439081</v>
      </c>
      <c r="AG1169" s="13"/>
      <c r="AH1169" s="13">
        <f>IF(AK1169&gt;0,SQRT(Sum_Sq($AI$2,V_rtHz($AH$2)/(1+1/$A1169),V_rtHz($AH$2*$A1169)/(1+$A1169),$AN$2*$AH$2/(1+1/$A1169),$AM$2*SQRT(Sum_Sq(AK1169,1/($X$2*AI$8*(1+AH$1017+AK1169/AJ1169))))/SQRT(Sum_Sq($X$2*AK1169*AI$8,1)),                   $AQ$2*SQRT(Sum_Sq($AH$2/(1+1/$A1169)+AK1169*( 1/(AH$1017+1+AK1169/AJ1169)-1)/(1+($X$2*AK1169*AI$8)^2), (AK1169^2*AI$8*$X$2+1/($X$2*AI$8*(AH$1017+1+AK1169/AJ1169           )))/(1+($X$2*AK1169*AI$8)^2))),           V_rtHz(AJ1169)/($X$2*AI$8*(AJ1169*AH$1017+AJ1169+AK1169)),V_rtHz(AK1169)*SQRT(Sum_Sq(AJ1169*AI$8*$X$2*AH$1017,1))/($X$2*AI$8*(AJ1169*AH$1017+AJ1169+AK1169))))/SQRT(Sum_Sq(1/(1+$A1169)+$AC$2/$I$2-1/(1+(1+AK1169/AJ1169)/AH$1017),$X$2/$I$2)),IF(AK1170&lt;0,"A",AH1170))</f>
        <v>1.1572793752499933E-5</v>
      </c>
      <c r="AI1169" s="13"/>
      <c r="AJ1169" s="13">
        <f t="shared" si="345"/>
        <v>17786.119644014303</v>
      </c>
      <c r="AK1169" s="12">
        <f t="shared" si="369"/>
        <v>553268.78895162442</v>
      </c>
      <c r="AM1169" s="13">
        <f>IF(AP1169&gt;0,SQRT(Sum_Sq($AI$2,V_rtHz($AH$2)/(1+1/$A1169),V_rtHz($AH$2*$A1169)/(1+$A1169),$AN$2*$AH$2/(1+1/$A1169),$AM$2*SQRT(Sum_Sq(AP1169,1/($X$2*AN$8*(1+AM$1017+AP1169/AO1169))))/SQRT(Sum_Sq($X$2*AP1169*AN$8,1)),                   $AQ$2*SQRT(Sum_Sq($AH$2/(1+1/$A1169)+AP1169*( 1/(AM$1017+1+AP1169/AO1169)-1)/(1+($X$2*AP1169*AN$8)^2), (AP1169^2*AN$8*$X$2+1/($X$2*AN$8*(AM$1017+1+AP1169/AO1169           )))/(1+($X$2*AP1169*AN$8)^2))),           V_rtHz(AO1169)/($X$2*AN$8*(AO1169*AM$1017+AO1169+AP1169)),V_rtHz(AP1169)*SQRT(Sum_Sq(AO1169*AN$8*$X$2*AM$1017,1))/($X$2*AN$8*(AO1169*AM$1017+AO1169+AP1169))))/SQRT(Sum_Sq(1/(1+$A1169)+$AC$2/$I$2-1/(1+(1+AP1169/AO1169)/AM$1017),$X$2/$I$2)),IF(AP1170&lt;0,"A",AM1170))</f>
        <v>2.0283357090460027E-5</v>
      </c>
      <c r="AO1169" s="13">
        <f t="shared" si="346"/>
        <v>17403.705273719403</v>
      </c>
      <c r="AP1169" s="12">
        <f t="shared" si="370"/>
        <v>1788033.5390334814</v>
      </c>
      <c r="AR1169" s="13">
        <f t="shared" si="347"/>
        <v>69887291.180198371</v>
      </c>
      <c r="AS1169" s="13">
        <f t="shared" si="348"/>
        <v>-1.3198988301662782E-5</v>
      </c>
      <c r="AV1169" s="13"/>
      <c r="AW1169" s="13">
        <f t="shared" si="349"/>
        <v>39300511.936236553</v>
      </c>
      <c r="AX1169" s="13">
        <f t="shared" si="350"/>
        <v>-4.1748743803696031E-5</v>
      </c>
      <c r="AZ1169" s="13"/>
      <c r="BA1169" s="13"/>
      <c r="BB1169" s="13">
        <f t="shared" si="351"/>
        <v>22100301.962882396</v>
      </c>
      <c r="BC1169" s="13">
        <f t="shared" si="352"/>
        <v>-1.3211999685135525E-4</v>
      </c>
      <c r="BD1169" s="13"/>
      <c r="BE1169" s="13"/>
      <c r="BG1169" s="13">
        <f t="shared" si="353"/>
        <v>12427913.092914158</v>
      </c>
      <c r="BH1169" s="13">
        <f t="shared" si="354"/>
        <v>-4.1879197395251457E-4</v>
      </c>
      <c r="BI1169" s="13"/>
      <c r="BL1169" s="13">
        <f t="shared" si="355"/>
        <v>6988729.1180198397</v>
      </c>
      <c r="BM1169" s="13">
        <f t="shared" si="356"/>
        <v>-1.3343538475855446E-3</v>
      </c>
      <c r="BP1169" s="13"/>
      <c r="BQ1169" s="13">
        <f t="shared" si="357"/>
        <v>99.633300000000006</v>
      </c>
      <c r="BR1169" s="13">
        <f t="shared" si="358"/>
        <v>108.98999999999997</v>
      </c>
      <c r="BT1169" s="13"/>
      <c r="BU1169" s="13"/>
      <c r="BV1169" s="13">
        <f t="shared" si="359"/>
        <v>31.50681587988543</v>
      </c>
      <c r="BW1169" s="13">
        <f t="shared" si="360"/>
        <v>344.65664218175152</v>
      </c>
      <c r="CA1169" s="13">
        <f t="shared" si="361"/>
        <v>9.9633299999999991</v>
      </c>
      <c r="CB1169" s="13">
        <f t="shared" si="362"/>
        <v>1089.9000000000001</v>
      </c>
    </row>
    <row r="1170" spans="1:80" x14ac:dyDescent="0.3">
      <c r="A1170" s="13">
        <f t="shared" si="338"/>
        <v>8.6297854776697019E-5</v>
      </c>
      <c r="C1170" s="13" t="str">
        <f>IF(F1170&gt;0,SQRT(Sum_Sq($AI$2,V_rtHz($AH$2)/(1+1/$A1170),V_rtHz($AH$2*$A1170)/(1+$A1170),$AN$2*$AH$2/(1+1/$A1170),$AM$2*SQRT(Sum_Sq(F1170,1/($X$2*D$8*(1+C$1017+F1170/E1170))))/SQRT(Sum_Sq($X$2*F1170*D$8,1)),                   $AQ$2*SQRT(Sum_Sq($AH$2/(1+1/$A1170)+F1170*( 1/(C$1017+1+F1170/E1170)-1)/(1+($X$2*F1170*D$8)^2), (F1170^2*D$8*$X$2+1/($X$2*D$8*(C$1017+1+F1170/E1170           )))/(1+($X$2*F1170*D$8)^2))),           V_rtHz(E1170)/($X$2*D$8*(E1170*C$1017+E1170+F1170)),V_rtHz(F1170)*SQRT(Sum_Sq(E1170*D$8*$X$2*C$1017,1))/($X$2*D$8*(E1170*C$1017+E1170+F1170))))/SQRT(Sum_Sq(1/(1+$A1170)+$AC$2/$I$2-1/(1+(1+F1170/E1170)/C$1017),$X$2/$I$2)),IF(F1171&lt;0,"A",C1171))</f>
        <v>A</v>
      </c>
      <c r="E1170" s="13">
        <f t="shared" si="339"/>
        <v>-1</v>
      </c>
      <c r="F1170" s="12">
        <f t="shared" si="363"/>
        <v>-2</v>
      </c>
      <c r="H1170" s="13" t="str">
        <f>IF(K1170&gt;0,SQRT(Sum_Sq($AI$2,V_rtHz($AH$2)/(1+1/$A1170),V_rtHz($AH$2*$A1170)/(1+$A1170),$AN$2*$AH$2/(1+1/$A1170),$AM$2*SQRT(Sum_Sq(K1170,1/($X$2*I$8*(1+H$1017+K1170/J1170))))/SQRT(Sum_Sq($X$2*K1170*I$8,1)),                   $AQ$2*SQRT(Sum_Sq($AH$2/(1+1/$A1170)+K1170*( 1/(H$1017+1+K1170/J1170)-1)/(1+($X$2*K1170*I$8)^2), (K1170^2*I$8*$X$2+1/($X$2*I$8*(H$1017+1+K1170/J1170           )))/(1+($X$2*K1170*I$8)^2))),           V_rtHz(J1170)/($X$2*I$8*(J1170*H$1017+J1170+K1170)),V_rtHz(K1170)*SQRT(Sum_Sq(J1170*I$8*$X$2*H$1017,1))/($X$2*I$8*(J1170*H$1017+J1170+K1170))))/SQRT(Sum_Sq(1/(1+$A1170)+$AC$2/$I$2-1/(1+(1+K1170/J1170)/H$1017),$X$2/$I$2)),IF(K1171&lt;0,"A",H1171))</f>
        <v>A</v>
      </c>
      <c r="J1170" s="13">
        <f t="shared" si="340"/>
        <v>-1</v>
      </c>
      <c r="K1170" s="12">
        <f t="shared" si="364"/>
        <v>-2</v>
      </c>
      <c r="M1170" s="13" t="str">
        <f>IF(P1170&gt;0,SQRT(Sum_Sq($AI$2,V_rtHz($AH$2)/(1+1/$A1170),V_rtHz($AH$2*$A1170)/(1+$A1170),$AN$2*$AH$2/(1+1/$A1170),$AM$2*SQRT(Sum_Sq(P1170,1/($X$2*N$8*(1+M$1017+P1170/O1170))))/SQRT(Sum_Sq($X$2*P1170*N$8,1)),                   $AQ$2*SQRT(Sum_Sq($AH$2/(1+1/$A1170)+P1170*( 1/(M$1017+1+P1170/O1170)-1)/(1+($X$2*P1170*N$8)^2), (P1170^2*N$8*$X$2+1/($X$2*N$8*(M$1017+1+P1170/O1170           )))/(1+($X$2*P1170*N$8)^2))),           V_rtHz(O1170)/($X$2*N$8*(O1170*M$1017+O1170+P1170)),V_rtHz(P1170)*SQRT(Sum_Sq(O1170*N$8*$X$2*M$1017,1))/($X$2*N$8*(O1170*M$1017+O1170+P1170))))/SQRT(Sum_Sq(1/(1+$A1170)+$AC$2/$I$2-1/(1+(1+P1170/O1170)/M$1017),$X$2/$I$2)),IF(P1171&lt;0,"A",M1171))</f>
        <v>A</v>
      </c>
      <c r="O1170" s="13">
        <f t="shared" si="341"/>
        <v>-1</v>
      </c>
      <c r="P1170" s="12">
        <f t="shared" si="365"/>
        <v>-2</v>
      </c>
      <c r="R1170" s="13" t="str">
        <f>IF(U1170&gt;0,SQRT(Sum_Sq($AI$2,V_rtHz($AH$2)/(1+1/$A1170),V_rtHz($AH$2*$A1170)/(1+$A1170),$AN$2*$AH$2/(1+1/$A1170),$AM$2*SQRT(Sum_Sq(U1170,1/($X$2*S$8*(1+R$1017+U1170/T1170))))/SQRT(Sum_Sq($X$2*U1170*S$8,1)),                   $AQ$2*SQRT(Sum_Sq($AH$2/(1+1/$A1170)+U1170*( 1/(R$1017+1+U1170/T1170)-1)/(1+($X$2*U1170*S$8)^2), (U1170^2*S$8*$X$2+1/($X$2*S$8*(R$1017+1+U1170/T1170           )))/(1+($X$2*U1170*S$8)^2))),           V_rtHz(T1170)/($X$2*S$8*(T1170*R$1017+T1170+U1170)),V_rtHz(U1170)*SQRT(Sum_Sq(T1170*S$8*$X$2*R$1017,1))/($X$2*S$8*(T1170*R$1017+T1170+U1170))))/SQRT(Sum_Sq(1/(1+$A1170)+$AC$2/$I$2-1/(1+(1+U1170/T1170)/R$1017),$X$2/$I$2)),IF(U1171&lt;0,"A",R1171))</f>
        <v>A</v>
      </c>
      <c r="T1170" s="13">
        <f t="shared" si="342"/>
        <v>-1</v>
      </c>
      <c r="U1170" s="12">
        <f t="shared" si="366"/>
        <v>-2</v>
      </c>
      <c r="X1170" s="13" t="str">
        <f>IF(AA1170&gt;0,SQRT(Sum_Sq($AI$2,V_rtHz($AH$2)/(1+1/$A1170),V_rtHz($AH$2*$A1170)/(1+$A1170),$AN$2*$AH$2/(1+1/$A1170),$AM$2*SQRT(Sum_Sq(AA1170,1/($X$2*Y$8*(1+X$1017+AA1170/Z1170))))/SQRT(Sum_Sq($X$2*AA1170*Y$8,1)),                   $AQ$2*SQRT(Sum_Sq($AH$2/(1+1/$A1170)+AA1170*( 1/(X$1017+1+AA1170/Z1170)-1)/(1+($X$2*AA1170*Y$8)^2), (AA1170^2*Y$8*$X$2+1/($X$2*Y$8*(X$1017+1+AA1170/Z1170           )))/(1+($X$2*AA1170*Y$8)^2))),           V_rtHz(Z1170)/($X$2*Y$8*(Z1170*X$1017+Z1170+AA1170)),V_rtHz(AA1170)*SQRT(Sum_Sq(Z1170*Y$8*$X$2*X$1017,1))/($X$2*Y$8*(Z1170*X$1017+Z1170+AA1170))))/SQRT(Sum_Sq(1/(1+$A1170)+$AC$2/$I$2-1/(1+(1+AA1170/Z1170)/X$1017),$X$2/$I$2)),IF(AA1171&lt;0,"A",X1171))</f>
        <v>A</v>
      </c>
      <c r="Z1170" s="13">
        <f t="shared" si="343"/>
        <v>-1</v>
      </c>
      <c r="AA1170" s="12">
        <f t="shared" si="367"/>
        <v>-2</v>
      </c>
      <c r="AC1170" s="13">
        <f>IF(AF1170&gt;0,SQRT(Sum_Sq($AI$2,V_rtHz($AH$2)/(1+1/$A1170),V_rtHz($AH$2*$A1170)/(1+$A1170),$AN$2*$AH$2/(1+1/$A1170),$AM$2*SQRT(Sum_Sq(AF1170,1/($X$2*AD$8*(1+AC$1017+AF1170/AE1170))))/SQRT(Sum_Sq($X$2*AF1170*AD$8,1)),                   $AQ$2*SQRT(Sum_Sq($AH$2/(1+1/$A1170)+AF1170*( 1/(AC$1017+1+AF1170/AE1170)-1)/(1+($X$2*AF1170*AD$8)^2), (AF1170^2*AD$8*$X$2+1/($X$2*AD$8*(AC$1017+1+AF1170/AE1170           )))/(1+($X$2*AF1170*AD$8)^2))),           V_rtHz(AE1170)/($X$2*AD$8*(AE1170*AC$1017+AE1170+AF1170)),V_rtHz(AF1170)*SQRT(Sum_Sq(AE1170*AD$8*$X$2*AC$1017,1))/($X$2*AD$8*(AE1170*AC$1017+AE1170+AF1170))))/SQRT(Sum_Sq(1/(1+$A1170)+$AC$2/$I$2-1/(1+(1+AF1170/AE1170)/AC$1017),$X$2/$I$2)),IF(AF1171&lt;0,"A",AC1171))</f>
        <v>6.8605918869132282E-6</v>
      </c>
      <c r="AE1170" s="13">
        <f t="shared" si="344"/>
        <v>19268.801401978373</v>
      </c>
      <c r="AF1170" s="12">
        <f t="shared" si="368"/>
        <v>161496.33847837138</v>
      </c>
      <c r="AG1170" s="13"/>
      <c r="AH1170" s="13">
        <f>IF(AK1170&gt;0,SQRT(Sum_Sq($AI$2,V_rtHz($AH$2)/(1+1/$A1170),V_rtHz($AH$2*$A1170)/(1+$A1170),$AN$2*$AH$2/(1+1/$A1170),$AM$2*SQRT(Sum_Sq(AK1170,1/($X$2*AI$8*(1+AH$1017+AK1170/AJ1170))))/SQRT(Sum_Sq($X$2*AK1170*AI$8,1)),                   $AQ$2*SQRT(Sum_Sq($AH$2/(1+1/$A1170)+AK1170*( 1/(AH$1017+1+AK1170/AJ1170)-1)/(1+($X$2*AK1170*AI$8)^2), (AK1170^2*AI$8*$X$2+1/($X$2*AI$8*(AH$1017+1+AK1170/AJ1170           )))/(1+($X$2*AK1170*AI$8)^2))),           V_rtHz(AJ1170)/($X$2*AI$8*(AJ1170*AH$1017+AJ1170+AK1170)),V_rtHz(AK1170)*SQRT(Sum_Sq(AJ1170*AI$8*$X$2*AH$1017,1))/($X$2*AI$8*(AJ1170*AH$1017+AJ1170+AK1170))))/SQRT(Sum_Sq(1/(1+$A1170)+$AC$2/$I$2-1/(1+(1+AK1170/AJ1170)/AH$1017),$X$2/$I$2)),IF(AK1171&lt;0,"A",AH1171))</f>
        <v>1.1571948711121176E-5</v>
      </c>
      <c r="AI1170" s="13"/>
      <c r="AJ1170" s="13">
        <f t="shared" si="345"/>
        <v>17783.451971033221</v>
      </c>
      <c r="AK1170" s="12">
        <f t="shared" si="369"/>
        <v>553351.78409800923</v>
      </c>
      <c r="AM1170" s="13">
        <f>IF(AP1170&gt;0,SQRT(Sum_Sq($AI$2,V_rtHz($AH$2)/(1+1/$A1170),V_rtHz($AH$2*$A1170)/(1+$A1170),$AN$2*$AH$2/(1+1/$A1170),$AM$2*SQRT(Sum_Sq(AP1170,1/($X$2*AN$8*(1+AM$1017+AP1170/AO1170))))/SQRT(Sum_Sq($X$2*AP1170*AN$8,1)),                   $AQ$2*SQRT(Sum_Sq($AH$2/(1+1/$A1170)+AP1170*( 1/(AM$1017+1+AP1170/AO1170)-1)/(1+($X$2*AP1170*AN$8)^2), (AP1170^2*AN$8*$X$2+1/($X$2*AN$8*(AM$1017+1+AP1170/AO1170           )))/(1+($X$2*AP1170*AN$8)^2))),           V_rtHz(AO1170)/($X$2*AN$8*(AO1170*AM$1017+AO1170+AP1170)),V_rtHz(AP1170)*SQRT(Sum_Sq(AO1170*AN$8*$X$2*AM$1017,1))/($X$2*AN$8*(AO1170*AM$1017+AO1170+AP1170))))/SQRT(Sum_Sq(1/(1+$A1170)+$AC$2/$I$2-1/(1+(1+AP1170/AO1170)/AM$1017),$X$2/$I$2)),IF(AP1171&lt;0,"A",AM1171))</f>
        <v>2.028198325347301E-5</v>
      </c>
      <c r="AO1170" s="13">
        <f t="shared" si="346"/>
        <v>17401.260819852116</v>
      </c>
      <c r="AP1170" s="12">
        <f t="shared" si="370"/>
        <v>1788284.7142525979</v>
      </c>
      <c r="AR1170" s="13">
        <f t="shared" si="347"/>
        <v>69887291.180198371</v>
      </c>
      <c r="AS1170" s="13">
        <f t="shared" si="348"/>
        <v>-1.3199008393706317E-5</v>
      </c>
      <c r="AV1170" s="13"/>
      <c r="AW1170" s="13">
        <f t="shared" si="349"/>
        <v>39300511.936236553</v>
      </c>
      <c r="AX1170" s="13">
        <f t="shared" si="350"/>
        <v>-4.1748944819904572E-5</v>
      </c>
      <c r="AZ1170" s="13"/>
      <c r="BA1170" s="13"/>
      <c r="BB1170" s="13">
        <f t="shared" si="351"/>
        <v>22100301.962882396</v>
      </c>
      <c r="BC1170" s="13">
        <f t="shared" si="352"/>
        <v>-1.3212201004656534E-4</v>
      </c>
      <c r="BD1170" s="13"/>
      <c r="BE1170" s="13"/>
      <c r="BG1170" s="13">
        <f t="shared" si="353"/>
        <v>12427913.092914158</v>
      </c>
      <c r="BH1170" s="13">
        <f t="shared" si="354"/>
        <v>-4.1881220227357269E-4</v>
      </c>
      <c r="BI1170" s="13"/>
      <c r="BL1170" s="13">
        <f t="shared" si="355"/>
        <v>6988729.1180198397</v>
      </c>
      <c r="BM1170" s="13">
        <f t="shared" si="356"/>
        <v>-1.3345592242164305E-3</v>
      </c>
      <c r="BP1170" s="13"/>
      <c r="BQ1170" s="13">
        <f t="shared" si="357"/>
        <v>99.633300000000006</v>
      </c>
      <c r="BR1170" s="13">
        <f t="shared" si="358"/>
        <v>108.98999999999997</v>
      </c>
      <c r="BT1170" s="13"/>
      <c r="BU1170" s="13"/>
      <c r="BV1170" s="13">
        <f t="shared" si="359"/>
        <v>31.50681587988543</v>
      </c>
      <c r="BW1170" s="13">
        <f t="shared" si="360"/>
        <v>344.65664218175158</v>
      </c>
      <c r="CA1170" s="13">
        <f t="shared" si="361"/>
        <v>9.9633299999999974</v>
      </c>
      <c r="CB1170" s="13">
        <f t="shared" si="362"/>
        <v>1089.9000000000001</v>
      </c>
    </row>
    <row r="1171" spans="1:80" x14ac:dyDescent="0.3">
      <c r="A1171" s="13">
        <f t="shared" si="338"/>
        <v>8.7498377522743598E-5</v>
      </c>
      <c r="C1171" s="13" t="str">
        <f>IF(F1171&gt;0,SQRT(Sum_Sq($AI$2,V_rtHz($AH$2)/(1+1/$A1171),V_rtHz($AH$2*$A1171)/(1+$A1171),$AN$2*$AH$2/(1+1/$A1171),$AM$2*SQRT(Sum_Sq(F1171,1/($X$2*D$8*(1+C$1017+F1171/E1171))))/SQRT(Sum_Sq($X$2*F1171*D$8,1)),                   $AQ$2*SQRT(Sum_Sq($AH$2/(1+1/$A1171)+F1171*( 1/(C$1017+1+F1171/E1171)-1)/(1+($X$2*F1171*D$8)^2), (F1171^2*D$8*$X$2+1/($X$2*D$8*(C$1017+1+F1171/E1171           )))/(1+($X$2*F1171*D$8)^2))),           V_rtHz(E1171)/($X$2*D$8*(E1171*C$1017+E1171+F1171)),V_rtHz(F1171)*SQRT(Sum_Sq(E1171*D$8*$X$2*C$1017,1))/($X$2*D$8*(E1171*C$1017+E1171+F1171))))/SQRT(Sum_Sq(1/(1+$A1171)+$AC$2/$I$2-1/(1+(1+F1171/E1171)/C$1017),$X$2/$I$2)),IF(F1172&lt;0,"A",C1172))</f>
        <v>A</v>
      </c>
      <c r="E1171" s="13">
        <f t="shared" si="339"/>
        <v>-1</v>
      </c>
      <c r="F1171" s="12">
        <f t="shared" si="363"/>
        <v>-2</v>
      </c>
      <c r="H1171" s="13" t="str">
        <f>IF(K1171&gt;0,SQRT(Sum_Sq($AI$2,V_rtHz($AH$2)/(1+1/$A1171),V_rtHz($AH$2*$A1171)/(1+$A1171),$AN$2*$AH$2/(1+1/$A1171),$AM$2*SQRT(Sum_Sq(K1171,1/($X$2*I$8*(1+H$1017+K1171/J1171))))/SQRT(Sum_Sq($X$2*K1171*I$8,1)),                   $AQ$2*SQRT(Sum_Sq($AH$2/(1+1/$A1171)+K1171*( 1/(H$1017+1+K1171/J1171)-1)/(1+($X$2*K1171*I$8)^2), (K1171^2*I$8*$X$2+1/($X$2*I$8*(H$1017+1+K1171/J1171           )))/(1+($X$2*K1171*I$8)^2))),           V_rtHz(J1171)/($X$2*I$8*(J1171*H$1017+J1171+K1171)),V_rtHz(K1171)*SQRT(Sum_Sq(J1171*I$8*$X$2*H$1017,1))/($X$2*I$8*(J1171*H$1017+J1171+K1171))))/SQRT(Sum_Sq(1/(1+$A1171)+$AC$2/$I$2-1/(1+(1+K1171/J1171)/H$1017),$X$2/$I$2)),IF(K1172&lt;0,"A",H1172))</f>
        <v>A</v>
      </c>
      <c r="J1171" s="13">
        <f t="shared" si="340"/>
        <v>-1</v>
      </c>
      <c r="K1171" s="12">
        <f t="shared" si="364"/>
        <v>-2</v>
      </c>
      <c r="M1171" s="13" t="str">
        <f>IF(P1171&gt;0,SQRT(Sum_Sq($AI$2,V_rtHz($AH$2)/(1+1/$A1171),V_rtHz($AH$2*$A1171)/(1+$A1171),$AN$2*$AH$2/(1+1/$A1171),$AM$2*SQRT(Sum_Sq(P1171,1/($X$2*N$8*(1+M$1017+P1171/O1171))))/SQRT(Sum_Sq($X$2*P1171*N$8,1)),                   $AQ$2*SQRT(Sum_Sq($AH$2/(1+1/$A1171)+P1171*( 1/(M$1017+1+P1171/O1171)-1)/(1+($X$2*P1171*N$8)^2), (P1171^2*N$8*$X$2+1/($X$2*N$8*(M$1017+1+P1171/O1171           )))/(1+($X$2*P1171*N$8)^2))),           V_rtHz(O1171)/($X$2*N$8*(O1171*M$1017+O1171+P1171)),V_rtHz(P1171)*SQRT(Sum_Sq(O1171*N$8*$X$2*M$1017,1))/($X$2*N$8*(O1171*M$1017+O1171+P1171))))/SQRT(Sum_Sq(1/(1+$A1171)+$AC$2/$I$2-1/(1+(1+P1171/O1171)/M$1017),$X$2/$I$2)),IF(P1172&lt;0,"A",M1172))</f>
        <v>A</v>
      </c>
      <c r="O1171" s="13">
        <f t="shared" si="341"/>
        <v>-1</v>
      </c>
      <c r="P1171" s="12">
        <f t="shared" si="365"/>
        <v>-2</v>
      </c>
      <c r="R1171" s="13" t="str">
        <f>IF(U1171&gt;0,SQRT(Sum_Sq($AI$2,V_rtHz($AH$2)/(1+1/$A1171),V_rtHz($AH$2*$A1171)/(1+$A1171),$AN$2*$AH$2/(1+1/$A1171),$AM$2*SQRT(Sum_Sq(U1171,1/($X$2*S$8*(1+R$1017+U1171/T1171))))/SQRT(Sum_Sq($X$2*U1171*S$8,1)),                   $AQ$2*SQRT(Sum_Sq($AH$2/(1+1/$A1171)+U1171*( 1/(R$1017+1+U1171/T1171)-1)/(1+($X$2*U1171*S$8)^2), (U1171^2*S$8*$X$2+1/($X$2*S$8*(R$1017+1+U1171/T1171           )))/(1+($X$2*U1171*S$8)^2))),           V_rtHz(T1171)/($X$2*S$8*(T1171*R$1017+T1171+U1171)),V_rtHz(U1171)*SQRT(Sum_Sq(T1171*S$8*$X$2*R$1017,1))/($X$2*S$8*(T1171*R$1017+T1171+U1171))))/SQRT(Sum_Sq(1/(1+$A1171)+$AC$2/$I$2-1/(1+(1+U1171/T1171)/R$1017),$X$2/$I$2)),IF(U1172&lt;0,"A",R1172))</f>
        <v>A</v>
      </c>
      <c r="T1171" s="13">
        <f t="shared" si="342"/>
        <v>-1</v>
      </c>
      <c r="U1171" s="12">
        <f t="shared" si="366"/>
        <v>-2</v>
      </c>
      <c r="X1171" s="13" t="str">
        <f>IF(AA1171&gt;0,SQRT(Sum_Sq($AI$2,V_rtHz($AH$2)/(1+1/$A1171),V_rtHz($AH$2*$A1171)/(1+$A1171),$AN$2*$AH$2/(1+1/$A1171),$AM$2*SQRT(Sum_Sq(AA1171,1/($X$2*Y$8*(1+X$1017+AA1171/Z1171))))/SQRT(Sum_Sq($X$2*AA1171*Y$8,1)),                   $AQ$2*SQRT(Sum_Sq($AH$2/(1+1/$A1171)+AA1171*( 1/(X$1017+1+AA1171/Z1171)-1)/(1+($X$2*AA1171*Y$8)^2), (AA1171^2*Y$8*$X$2+1/($X$2*Y$8*(X$1017+1+AA1171/Z1171           )))/(1+($X$2*AA1171*Y$8)^2))),           V_rtHz(Z1171)/($X$2*Y$8*(Z1171*X$1017+Z1171+AA1171)),V_rtHz(AA1171)*SQRT(Sum_Sq(Z1171*Y$8*$X$2*X$1017,1))/($X$2*Y$8*(Z1171*X$1017+Z1171+AA1171))))/SQRT(Sum_Sq(1/(1+$A1171)+$AC$2/$I$2-1/(1+(1+AA1171/Z1171)/X$1017),$X$2/$I$2)),IF(AA1172&lt;0,"A",X1172))</f>
        <v>A</v>
      </c>
      <c r="Z1171" s="13">
        <f t="shared" si="343"/>
        <v>-1</v>
      </c>
      <c r="AA1171" s="12">
        <f t="shared" si="367"/>
        <v>-2</v>
      </c>
      <c r="AC1171" s="13">
        <f>IF(AF1171&gt;0,SQRT(Sum_Sq($AI$2,V_rtHz($AH$2)/(1+1/$A1171),V_rtHz($AH$2*$A1171)/(1+$A1171),$AN$2*$AH$2/(1+1/$A1171),$AM$2*SQRT(Sum_Sq(AF1171,1/($X$2*AD$8*(1+AC$1017+AF1171/AE1171))))/SQRT(Sum_Sq($X$2*AF1171*AD$8,1)),                   $AQ$2*SQRT(Sum_Sq($AH$2/(1+1/$A1171)+AF1171*( 1/(AC$1017+1+AF1171/AE1171)-1)/(1+($X$2*AF1171*AD$8)^2), (AF1171^2*AD$8*$X$2+1/($X$2*AD$8*(AC$1017+1+AF1171/AE1171           )))/(1+($X$2*AF1171*AD$8)^2))),           V_rtHz(AE1171)/($X$2*AD$8*(AE1171*AC$1017+AE1171+AF1171)),V_rtHz(AF1171)*SQRT(Sum_Sq(AE1171*AD$8*$X$2*AC$1017,1))/($X$2*AD$8*(AE1171*AC$1017+AE1171+AF1171))))/SQRT(Sum_Sq(1/(1+$A1171)+$AC$2/$I$2-1/(1+(1+AF1171/AE1171)/AC$1017),$X$2/$I$2)),IF(AF1172&lt;0,"A",AC1172))</f>
        <v>6.8599183795251325E-6</v>
      </c>
      <c r="AE1171" s="13">
        <f t="shared" si="344"/>
        <v>19265.034764031701</v>
      </c>
      <c r="AF1171" s="12">
        <f t="shared" si="368"/>
        <v>161527.91372566327</v>
      </c>
      <c r="AG1171" s="13"/>
      <c r="AH1171" s="13">
        <f>IF(AK1171&gt;0,SQRT(Sum_Sq($AI$2,V_rtHz($AH$2)/(1+1/$A1171),V_rtHz($AH$2*$A1171)/(1+$A1171),$AN$2*$AH$2/(1+1/$A1171),$AM$2*SQRT(Sum_Sq(AK1171,1/($X$2*AI$8*(1+AH$1017+AK1171/AJ1171))))/SQRT(Sum_Sq($X$2*AK1171*AI$8,1)),                   $AQ$2*SQRT(Sum_Sq($AH$2/(1+1/$A1171)+AK1171*( 1/(AH$1017+1+AK1171/AJ1171)-1)/(1+($X$2*AK1171*AI$8)^2), (AK1171^2*AI$8*$X$2+1/($X$2*AI$8*(AH$1017+1+AK1171/AJ1171           )))/(1+($X$2*AK1171*AI$8)^2))),           V_rtHz(AJ1171)/($X$2*AI$8*(AJ1171*AH$1017+AJ1171+AK1171)),V_rtHz(AK1171)*SQRT(Sum_Sq(AJ1171*AI$8*$X$2*AH$1017,1))/($X$2*AI$8*(AJ1171*AH$1017+AJ1171+AK1171))))/SQRT(Sum_Sq(1/(1+$A1171)+$AC$2/$I$2-1/(1+(1+AK1171/AJ1171)/AH$1017),$X$2/$I$2)),IF(AK1172&lt;0,"A",AH1172))</f>
        <v>1.1571092381839796E-5</v>
      </c>
      <c r="AI1171" s="13"/>
      <c r="AJ1171" s="13">
        <f t="shared" si="345"/>
        <v>17780.748838172545</v>
      </c>
      <c r="AK1171" s="12">
        <f t="shared" si="369"/>
        <v>553435.90785481618</v>
      </c>
      <c r="AM1171" s="13">
        <f>IF(AP1171&gt;0,SQRT(Sum_Sq($AI$2,V_rtHz($AH$2)/(1+1/$A1171),V_rtHz($AH$2*$A1171)/(1+$A1171),$AN$2*$AH$2/(1+1/$A1171),$AM$2*SQRT(Sum_Sq(AP1171,1/($X$2*AN$8*(1+AM$1017+AP1171/AO1171))))/SQRT(Sum_Sq($X$2*AP1171*AN$8,1)),                   $AQ$2*SQRT(Sum_Sq($AH$2/(1+1/$A1171)+AP1171*( 1/(AM$1017+1+AP1171/AO1171)-1)/(1+($X$2*AP1171*AN$8)^2), (AP1171^2*AN$8*$X$2+1/($X$2*AN$8*(AM$1017+1+AP1171/AO1171           )))/(1+($X$2*AP1171*AN$8)^2))),           V_rtHz(AO1171)/($X$2*AN$8*(AO1171*AM$1017+AO1171+AP1171)),V_rtHz(AP1171)*SQRT(Sum_Sq(AO1171*AN$8*$X$2*AM$1017,1))/($X$2*AN$8*(AO1171*AM$1017+AO1171+AP1171))))/SQRT(Sum_Sq(1/(1+$A1171)+$AC$2/$I$2-1/(1+(1+AP1171/AO1171)/AM$1017),$X$2/$I$2)),IF(AP1172&lt;0,"A",AM1172))</f>
        <v>2.028059100646202E-5</v>
      </c>
      <c r="AO1171" s="13">
        <f t="shared" si="346"/>
        <v>17398.783761432813</v>
      </c>
      <c r="AP1171" s="12">
        <f t="shared" si="370"/>
        <v>1788539.3116870099</v>
      </c>
      <c r="AR1171" s="13">
        <f t="shared" si="347"/>
        <v>69887291.180198371</v>
      </c>
      <c r="AS1171" s="13">
        <f t="shared" si="348"/>
        <v>-1.3199028765320472E-5</v>
      </c>
      <c r="AV1171" s="13"/>
      <c r="AW1171" s="13">
        <f t="shared" si="349"/>
        <v>39300511.936236553</v>
      </c>
      <c r="AX1171" s="13">
        <f t="shared" si="350"/>
        <v>-4.1749148634503458E-5</v>
      </c>
      <c r="AZ1171" s="13"/>
      <c r="BA1171" s="13"/>
      <c r="BB1171" s="13">
        <f t="shared" si="351"/>
        <v>22100301.962882396</v>
      </c>
      <c r="BC1171" s="13">
        <f t="shared" si="352"/>
        <v>-1.3212405131075039E-4</v>
      </c>
      <c r="BD1171" s="13"/>
      <c r="BE1171" s="13"/>
      <c r="BG1171" s="13">
        <f t="shared" si="353"/>
        <v>12427913.092914158</v>
      </c>
      <c r="BH1171" s="13">
        <f t="shared" si="354"/>
        <v>-4.1883271399379183E-4</v>
      </c>
      <c r="BI1171" s="13"/>
      <c r="BL1171" s="13">
        <f t="shared" si="355"/>
        <v>6988729.1180198397</v>
      </c>
      <c r="BM1171" s="13">
        <f t="shared" si="356"/>
        <v>-1.3347675224772305E-3</v>
      </c>
      <c r="BP1171" s="13"/>
      <c r="BQ1171" s="13">
        <f t="shared" si="357"/>
        <v>99.633300000000006</v>
      </c>
      <c r="BR1171" s="13">
        <f t="shared" si="358"/>
        <v>108.98999999999998</v>
      </c>
      <c r="BT1171" s="13"/>
      <c r="BU1171" s="13"/>
      <c r="BV1171" s="13">
        <f t="shared" si="359"/>
        <v>31.50681587988543</v>
      </c>
      <c r="BW1171" s="13">
        <f t="shared" si="360"/>
        <v>344.65664218175141</v>
      </c>
      <c r="CA1171" s="13">
        <f t="shared" si="361"/>
        <v>9.9633299999999991</v>
      </c>
      <c r="CB1171" s="13">
        <f t="shared" si="362"/>
        <v>1089.9000000000001</v>
      </c>
    </row>
    <row r="1172" spans="1:80" x14ac:dyDescent="0.3">
      <c r="A1172" s="13">
        <f t="shared" si="338"/>
        <v>8.8715601203796077E-5</v>
      </c>
      <c r="C1172" s="13" t="str">
        <f>IF(F1172&gt;0,SQRT(Sum_Sq($AI$2,V_rtHz($AH$2)/(1+1/$A1172),V_rtHz($AH$2*$A1172)/(1+$A1172),$AN$2*$AH$2/(1+1/$A1172),$AM$2*SQRT(Sum_Sq(F1172,1/($X$2*D$8*(1+C$1017+F1172/E1172))))/SQRT(Sum_Sq($X$2*F1172*D$8,1)),                   $AQ$2*SQRT(Sum_Sq($AH$2/(1+1/$A1172)+F1172*( 1/(C$1017+1+F1172/E1172)-1)/(1+($X$2*F1172*D$8)^2), (F1172^2*D$8*$X$2+1/($X$2*D$8*(C$1017+1+F1172/E1172           )))/(1+($X$2*F1172*D$8)^2))),           V_rtHz(E1172)/($X$2*D$8*(E1172*C$1017+E1172+F1172)),V_rtHz(F1172)*SQRT(Sum_Sq(E1172*D$8*$X$2*C$1017,1))/($X$2*D$8*(E1172*C$1017+E1172+F1172))))/SQRT(Sum_Sq(1/(1+$A1172)+$AC$2/$I$2-1/(1+(1+F1172/E1172)/C$1017),$X$2/$I$2)),IF(F1173&lt;0,"A",C1173))</f>
        <v>A</v>
      </c>
      <c r="E1172" s="13">
        <f t="shared" si="339"/>
        <v>-1</v>
      </c>
      <c r="F1172" s="12">
        <f t="shared" si="363"/>
        <v>-2</v>
      </c>
      <c r="H1172" s="13" t="str">
        <f>IF(K1172&gt;0,SQRT(Sum_Sq($AI$2,V_rtHz($AH$2)/(1+1/$A1172),V_rtHz($AH$2*$A1172)/(1+$A1172),$AN$2*$AH$2/(1+1/$A1172),$AM$2*SQRT(Sum_Sq(K1172,1/($X$2*I$8*(1+H$1017+K1172/J1172))))/SQRT(Sum_Sq($X$2*K1172*I$8,1)),                   $AQ$2*SQRT(Sum_Sq($AH$2/(1+1/$A1172)+K1172*( 1/(H$1017+1+K1172/J1172)-1)/(1+($X$2*K1172*I$8)^2), (K1172^2*I$8*$X$2+1/($X$2*I$8*(H$1017+1+K1172/J1172           )))/(1+($X$2*K1172*I$8)^2))),           V_rtHz(J1172)/($X$2*I$8*(J1172*H$1017+J1172+K1172)),V_rtHz(K1172)*SQRT(Sum_Sq(J1172*I$8*$X$2*H$1017,1))/($X$2*I$8*(J1172*H$1017+J1172+K1172))))/SQRT(Sum_Sq(1/(1+$A1172)+$AC$2/$I$2-1/(1+(1+K1172/J1172)/H$1017),$X$2/$I$2)),IF(K1173&lt;0,"A",H1173))</f>
        <v>A</v>
      </c>
      <c r="J1172" s="13">
        <f t="shared" si="340"/>
        <v>-1</v>
      </c>
      <c r="K1172" s="12">
        <f t="shared" si="364"/>
        <v>-2</v>
      </c>
      <c r="M1172" s="13" t="str">
        <f>IF(P1172&gt;0,SQRT(Sum_Sq($AI$2,V_rtHz($AH$2)/(1+1/$A1172),V_rtHz($AH$2*$A1172)/(1+$A1172),$AN$2*$AH$2/(1+1/$A1172),$AM$2*SQRT(Sum_Sq(P1172,1/($X$2*N$8*(1+M$1017+P1172/O1172))))/SQRT(Sum_Sq($X$2*P1172*N$8,1)),                   $AQ$2*SQRT(Sum_Sq($AH$2/(1+1/$A1172)+P1172*( 1/(M$1017+1+P1172/O1172)-1)/(1+($X$2*P1172*N$8)^2), (P1172^2*N$8*$X$2+1/($X$2*N$8*(M$1017+1+P1172/O1172           )))/(1+($X$2*P1172*N$8)^2))),           V_rtHz(O1172)/($X$2*N$8*(O1172*M$1017+O1172+P1172)),V_rtHz(P1172)*SQRT(Sum_Sq(O1172*N$8*$X$2*M$1017,1))/($X$2*N$8*(O1172*M$1017+O1172+P1172))))/SQRT(Sum_Sq(1/(1+$A1172)+$AC$2/$I$2-1/(1+(1+P1172/O1172)/M$1017),$X$2/$I$2)),IF(P1173&lt;0,"A",M1173))</f>
        <v>A</v>
      </c>
      <c r="O1172" s="13">
        <f t="shared" si="341"/>
        <v>-1</v>
      </c>
      <c r="P1172" s="12">
        <f t="shared" si="365"/>
        <v>-2</v>
      </c>
      <c r="R1172" s="13" t="str">
        <f>IF(U1172&gt;0,SQRT(Sum_Sq($AI$2,V_rtHz($AH$2)/(1+1/$A1172),V_rtHz($AH$2*$A1172)/(1+$A1172),$AN$2*$AH$2/(1+1/$A1172),$AM$2*SQRT(Sum_Sq(U1172,1/($X$2*S$8*(1+R$1017+U1172/T1172))))/SQRT(Sum_Sq($X$2*U1172*S$8,1)),                   $AQ$2*SQRT(Sum_Sq($AH$2/(1+1/$A1172)+U1172*( 1/(R$1017+1+U1172/T1172)-1)/(1+($X$2*U1172*S$8)^2), (U1172^2*S$8*$X$2+1/($X$2*S$8*(R$1017+1+U1172/T1172           )))/(1+($X$2*U1172*S$8)^2))),           V_rtHz(T1172)/($X$2*S$8*(T1172*R$1017+T1172+U1172)),V_rtHz(U1172)*SQRT(Sum_Sq(T1172*S$8*$X$2*R$1017,1))/($X$2*S$8*(T1172*R$1017+T1172+U1172))))/SQRT(Sum_Sq(1/(1+$A1172)+$AC$2/$I$2-1/(1+(1+U1172/T1172)/R$1017),$X$2/$I$2)),IF(U1173&lt;0,"A",R1173))</f>
        <v>A</v>
      </c>
      <c r="T1172" s="13">
        <f t="shared" si="342"/>
        <v>-1</v>
      </c>
      <c r="U1172" s="12">
        <f t="shared" si="366"/>
        <v>-2</v>
      </c>
      <c r="X1172" s="13" t="str">
        <f>IF(AA1172&gt;0,SQRT(Sum_Sq($AI$2,V_rtHz($AH$2)/(1+1/$A1172),V_rtHz($AH$2*$A1172)/(1+$A1172),$AN$2*$AH$2/(1+1/$A1172),$AM$2*SQRT(Sum_Sq(AA1172,1/($X$2*Y$8*(1+X$1017+AA1172/Z1172))))/SQRT(Sum_Sq($X$2*AA1172*Y$8,1)),                   $AQ$2*SQRT(Sum_Sq($AH$2/(1+1/$A1172)+AA1172*( 1/(X$1017+1+AA1172/Z1172)-1)/(1+($X$2*AA1172*Y$8)^2), (AA1172^2*Y$8*$X$2+1/($X$2*Y$8*(X$1017+1+AA1172/Z1172           )))/(1+($X$2*AA1172*Y$8)^2))),           V_rtHz(Z1172)/($X$2*Y$8*(Z1172*X$1017+Z1172+AA1172)),V_rtHz(AA1172)*SQRT(Sum_Sq(Z1172*Y$8*$X$2*X$1017,1))/($X$2*Y$8*(Z1172*X$1017+Z1172+AA1172))))/SQRT(Sum_Sq(1/(1+$A1172)+$AC$2/$I$2-1/(1+(1+AA1172/Z1172)/X$1017),$X$2/$I$2)),IF(AA1173&lt;0,"A",X1173))</f>
        <v>A</v>
      </c>
      <c r="Z1172" s="13">
        <f t="shared" si="343"/>
        <v>-1</v>
      </c>
      <c r="AA1172" s="12">
        <f t="shared" si="367"/>
        <v>-2</v>
      </c>
      <c r="AC1172" s="13">
        <f>IF(AF1172&gt;0,SQRT(Sum_Sq($AI$2,V_rtHz($AH$2)/(1+1/$A1172),V_rtHz($AH$2*$A1172)/(1+$A1172),$AN$2*$AH$2/(1+1/$A1172),$AM$2*SQRT(Sum_Sq(AF1172,1/($X$2*AD$8*(1+AC$1017+AF1172/AE1172))))/SQRT(Sum_Sq($X$2*AF1172*AD$8,1)),                   $AQ$2*SQRT(Sum_Sq($AH$2/(1+1/$A1172)+AF1172*( 1/(AC$1017+1+AF1172/AE1172)-1)/(1+($X$2*AF1172*AD$8)^2), (AF1172^2*AD$8*$X$2+1/($X$2*AD$8*(AC$1017+1+AF1172/AE1172           )))/(1+($X$2*AF1172*AD$8)^2))),           V_rtHz(AE1172)/($X$2*AD$8*(AE1172*AC$1017+AE1172+AF1172)),V_rtHz(AF1172)*SQRT(Sum_Sq(AE1172*AD$8*$X$2*AC$1017,1))/($X$2*AD$8*(AE1172*AC$1017+AE1172+AF1172))))/SQRT(Sum_Sq(1/(1+$A1172)+$AC$2/$I$2-1/(1+(1+AF1172/AE1172)/AC$1017),$X$2/$I$2)),IF(AF1173&lt;0,"A",AC1173))</f>
        <v>6.8592360179195026E-6</v>
      </c>
      <c r="AE1172" s="13">
        <f t="shared" si="344"/>
        <v>19261.218911104796</v>
      </c>
      <c r="AF1172" s="12">
        <f t="shared" si="368"/>
        <v>161559.91412840059</v>
      </c>
      <c r="AG1172" s="13"/>
      <c r="AH1172" s="13">
        <f>IF(AK1172&gt;0,SQRT(Sum_Sq($AI$2,V_rtHz($AH$2)/(1+1/$A1172),V_rtHz($AH$2*$A1172)/(1+$A1172),$AN$2*$AH$2/(1+1/$A1172),$AM$2*SQRT(Sum_Sq(AK1172,1/($X$2*AI$8*(1+AH$1017+AK1172/AJ1172))))/SQRT(Sum_Sq($X$2*AK1172*AI$8,1)),                   $AQ$2*SQRT(Sum_Sq($AH$2/(1+1/$A1172)+AK1172*( 1/(AH$1017+1+AK1172/AJ1172)-1)/(1+($X$2*AK1172*AI$8)^2), (AK1172^2*AI$8*$X$2+1/($X$2*AI$8*(AH$1017+1+AK1172/AJ1172           )))/(1+($X$2*AK1172*AI$8)^2))),           V_rtHz(AJ1172)/($X$2*AI$8*(AJ1172*AH$1017+AJ1172+AK1172)),V_rtHz(AK1172)*SQRT(Sum_Sq(AJ1172*AI$8*$X$2*AH$1017,1))/($X$2*AI$8*(AJ1172*AH$1017+AJ1172+AK1172))))/SQRT(Sum_Sq(1/(1+$A1172)+$AC$2/$I$2-1/(1+(1+AK1172/AJ1172)/AH$1017),$X$2/$I$2)),IF(AK1173&lt;0,"A",AH1173))</f>
        <v>1.1570224620204865E-5</v>
      </c>
      <c r="AI1172" s="13"/>
      <c r="AJ1172" s="13">
        <f t="shared" si="345"/>
        <v>17778.009796431474</v>
      </c>
      <c r="AK1172" s="12">
        <f t="shared" si="369"/>
        <v>553521.17521994771</v>
      </c>
      <c r="AM1172" s="13">
        <f>IF(AP1172&gt;0,SQRT(Sum_Sq($AI$2,V_rtHz($AH$2)/(1+1/$A1172),V_rtHz($AH$2*$A1172)/(1+$A1172),$AN$2*$AH$2/(1+1/$A1172),$AM$2*SQRT(Sum_Sq(AP1172,1/($X$2*AN$8*(1+AM$1017+AP1172/AO1172))))/SQRT(Sum_Sq($X$2*AP1172*AN$8,1)),                   $AQ$2*SQRT(Sum_Sq($AH$2/(1+1/$A1172)+AP1172*( 1/(AM$1017+1+AP1172/AO1172)-1)/(1+($X$2*AP1172*AN$8)^2), (AP1172^2*AN$8*$X$2+1/($X$2*AN$8*(AM$1017+1+AP1172/AO1172           )))/(1+($X$2*AP1172*AN$8)^2))),           V_rtHz(AO1172)/($X$2*AN$8*(AO1172*AM$1017+AO1172+AP1172)),V_rtHz(AP1172)*SQRT(Sum_Sq(AO1172*AN$8*$X$2*AM$1017,1))/($X$2*AN$8*(AO1172*AM$1017+AO1172+AP1172))))/SQRT(Sum_Sq(1/(1+$A1172)+$AC$2/$I$2-1/(1+(1+AP1172/AO1172)/AM$1017),$X$2/$I$2)),IF(AP1173&lt;0,"A",AM1173))</f>
        <v>2.0279180112257133E-5</v>
      </c>
      <c r="AO1172" s="13">
        <f t="shared" si="346"/>
        <v>17396.273682606512</v>
      </c>
      <c r="AP1172" s="12">
        <f t="shared" si="370"/>
        <v>1788797.3769910042</v>
      </c>
      <c r="AR1172" s="13">
        <f t="shared" si="347"/>
        <v>69887291.180198371</v>
      </c>
      <c r="AS1172" s="13">
        <f t="shared" si="348"/>
        <v>-1.3199049420396214E-5</v>
      </c>
      <c r="AV1172" s="13"/>
      <c r="AW1172" s="13">
        <f t="shared" si="349"/>
        <v>39300511.936236553</v>
      </c>
      <c r="AX1172" s="13">
        <f t="shared" si="350"/>
        <v>-4.1749355286477589E-5</v>
      </c>
      <c r="AZ1172" s="13"/>
      <c r="BA1172" s="13"/>
      <c r="BB1172" s="13">
        <f t="shared" si="351"/>
        <v>22100301.962882396</v>
      </c>
      <c r="BC1172" s="13">
        <f t="shared" si="352"/>
        <v>-1.3212612103614659E-4</v>
      </c>
      <c r="BD1172" s="13"/>
      <c r="BE1172" s="13"/>
      <c r="BG1172" s="13">
        <f t="shared" si="353"/>
        <v>12427913.092914158</v>
      </c>
      <c r="BH1172" s="13">
        <f t="shared" si="354"/>
        <v>-4.188535131118461E-4</v>
      </c>
      <c r="BI1172" s="13"/>
      <c r="BL1172" s="13">
        <f t="shared" si="355"/>
        <v>6988729.1180198397</v>
      </c>
      <c r="BM1172" s="13">
        <f t="shared" si="356"/>
        <v>-1.3349787848515779E-3</v>
      </c>
      <c r="BP1172" s="13"/>
      <c r="BQ1172" s="13">
        <f t="shared" si="357"/>
        <v>99.633300000000006</v>
      </c>
      <c r="BR1172" s="13">
        <f t="shared" si="358"/>
        <v>108.99</v>
      </c>
      <c r="BT1172" s="13"/>
      <c r="BU1172" s="13"/>
      <c r="BV1172" s="13">
        <f t="shared" si="359"/>
        <v>31.50681587988543</v>
      </c>
      <c r="BW1172" s="13">
        <f t="shared" si="360"/>
        <v>344.65664218175152</v>
      </c>
      <c r="CA1172" s="13">
        <f t="shared" si="361"/>
        <v>9.9633299999999991</v>
      </c>
      <c r="CB1172" s="13">
        <f t="shared" si="362"/>
        <v>1089.9000000000001</v>
      </c>
    </row>
    <row r="1173" spans="1:80" x14ac:dyDescent="0.3">
      <c r="A1173" s="13">
        <f t="shared" si="338"/>
        <v>8.9949758153003528E-5</v>
      </c>
      <c r="C1173" s="13" t="str">
        <f>IF(F1173&gt;0,SQRT(Sum_Sq($AI$2,V_rtHz($AH$2)/(1+1/$A1173),V_rtHz($AH$2*$A1173)/(1+$A1173),$AN$2*$AH$2/(1+1/$A1173),$AM$2*SQRT(Sum_Sq(F1173,1/($X$2*D$8*(1+C$1017+F1173/E1173))))/SQRT(Sum_Sq($X$2*F1173*D$8,1)),                   $AQ$2*SQRT(Sum_Sq($AH$2/(1+1/$A1173)+F1173*( 1/(C$1017+1+F1173/E1173)-1)/(1+($X$2*F1173*D$8)^2), (F1173^2*D$8*$X$2+1/($X$2*D$8*(C$1017+1+F1173/E1173           )))/(1+($X$2*F1173*D$8)^2))),           V_rtHz(E1173)/($X$2*D$8*(E1173*C$1017+E1173+F1173)),V_rtHz(F1173)*SQRT(Sum_Sq(E1173*D$8*$X$2*C$1017,1))/($X$2*D$8*(E1173*C$1017+E1173+F1173))))/SQRT(Sum_Sq(1/(1+$A1173)+$AC$2/$I$2-1/(1+(1+F1173/E1173)/C$1017),$X$2/$I$2)),IF(F1174&lt;0,"A",C1174))</f>
        <v>A</v>
      </c>
      <c r="E1173" s="13">
        <f t="shared" si="339"/>
        <v>-1</v>
      </c>
      <c r="F1173" s="12">
        <f t="shared" si="363"/>
        <v>-2</v>
      </c>
      <c r="H1173" s="13" t="str">
        <f>IF(K1173&gt;0,SQRT(Sum_Sq($AI$2,V_rtHz($AH$2)/(1+1/$A1173),V_rtHz($AH$2*$A1173)/(1+$A1173),$AN$2*$AH$2/(1+1/$A1173),$AM$2*SQRT(Sum_Sq(K1173,1/($X$2*I$8*(1+H$1017+K1173/J1173))))/SQRT(Sum_Sq($X$2*K1173*I$8,1)),                   $AQ$2*SQRT(Sum_Sq($AH$2/(1+1/$A1173)+K1173*( 1/(H$1017+1+K1173/J1173)-1)/(1+($X$2*K1173*I$8)^2), (K1173^2*I$8*$X$2+1/($X$2*I$8*(H$1017+1+K1173/J1173           )))/(1+($X$2*K1173*I$8)^2))),           V_rtHz(J1173)/($X$2*I$8*(J1173*H$1017+J1173+K1173)),V_rtHz(K1173)*SQRT(Sum_Sq(J1173*I$8*$X$2*H$1017,1))/($X$2*I$8*(J1173*H$1017+J1173+K1173))))/SQRT(Sum_Sq(1/(1+$A1173)+$AC$2/$I$2-1/(1+(1+K1173/J1173)/H$1017),$X$2/$I$2)),IF(K1174&lt;0,"A",H1174))</f>
        <v>A</v>
      </c>
      <c r="J1173" s="13">
        <f t="shared" si="340"/>
        <v>-1</v>
      </c>
      <c r="K1173" s="12">
        <f t="shared" si="364"/>
        <v>-2</v>
      </c>
      <c r="M1173" s="13" t="str">
        <f>IF(P1173&gt;0,SQRT(Sum_Sq($AI$2,V_rtHz($AH$2)/(1+1/$A1173),V_rtHz($AH$2*$A1173)/(1+$A1173),$AN$2*$AH$2/(1+1/$A1173),$AM$2*SQRT(Sum_Sq(P1173,1/($X$2*N$8*(1+M$1017+P1173/O1173))))/SQRT(Sum_Sq($X$2*P1173*N$8,1)),                   $AQ$2*SQRT(Sum_Sq($AH$2/(1+1/$A1173)+P1173*( 1/(M$1017+1+P1173/O1173)-1)/(1+($X$2*P1173*N$8)^2), (P1173^2*N$8*$X$2+1/($X$2*N$8*(M$1017+1+P1173/O1173           )))/(1+($X$2*P1173*N$8)^2))),           V_rtHz(O1173)/($X$2*N$8*(O1173*M$1017+O1173+P1173)),V_rtHz(P1173)*SQRT(Sum_Sq(O1173*N$8*$X$2*M$1017,1))/($X$2*N$8*(O1173*M$1017+O1173+P1173))))/SQRT(Sum_Sq(1/(1+$A1173)+$AC$2/$I$2-1/(1+(1+P1173/O1173)/M$1017),$X$2/$I$2)),IF(P1174&lt;0,"A",M1174))</f>
        <v>A</v>
      </c>
      <c r="O1173" s="13">
        <f t="shared" si="341"/>
        <v>-1</v>
      </c>
      <c r="P1173" s="12">
        <f t="shared" si="365"/>
        <v>-2</v>
      </c>
      <c r="R1173" s="13" t="str">
        <f>IF(U1173&gt;0,SQRT(Sum_Sq($AI$2,V_rtHz($AH$2)/(1+1/$A1173),V_rtHz($AH$2*$A1173)/(1+$A1173),$AN$2*$AH$2/(1+1/$A1173),$AM$2*SQRT(Sum_Sq(U1173,1/($X$2*S$8*(1+R$1017+U1173/T1173))))/SQRT(Sum_Sq($X$2*U1173*S$8,1)),                   $AQ$2*SQRT(Sum_Sq($AH$2/(1+1/$A1173)+U1173*( 1/(R$1017+1+U1173/T1173)-1)/(1+($X$2*U1173*S$8)^2), (U1173^2*S$8*$X$2+1/($X$2*S$8*(R$1017+1+U1173/T1173           )))/(1+($X$2*U1173*S$8)^2))),           V_rtHz(T1173)/($X$2*S$8*(T1173*R$1017+T1173+U1173)),V_rtHz(U1173)*SQRT(Sum_Sq(T1173*S$8*$X$2*R$1017,1))/($X$2*S$8*(T1173*R$1017+T1173+U1173))))/SQRT(Sum_Sq(1/(1+$A1173)+$AC$2/$I$2-1/(1+(1+U1173/T1173)/R$1017),$X$2/$I$2)),IF(U1174&lt;0,"A",R1174))</f>
        <v>A</v>
      </c>
      <c r="T1173" s="13">
        <f t="shared" si="342"/>
        <v>-1</v>
      </c>
      <c r="U1173" s="12">
        <f t="shared" si="366"/>
        <v>-2</v>
      </c>
      <c r="X1173" s="13" t="str">
        <f>IF(AA1173&gt;0,SQRT(Sum_Sq($AI$2,V_rtHz($AH$2)/(1+1/$A1173),V_rtHz($AH$2*$A1173)/(1+$A1173),$AN$2*$AH$2/(1+1/$A1173),$AM$2*SQRT(Sum_Sq(AA1173,1/($X$2*Y$8*(1+X$1017+AA1173/Z1173))))/SQRT(Sum_Sq($X$2*AA1173*Y$8,1)),                   $AQ$2*SQRT(Sum_Sq($AH$2/(1+1/$A1173)+AA1173*( 1/(X$1017+1+AA1173/Z1173)-1)/(1+($X$2*AA1173*Y$8)^2), (AA1173^2*Y$8*$X$2+1/($X$2*Y$8*(X$1017+1+AA1173/Z1173           )))/(1+($X$2*AA1173*Y$8)^2))),           V_rtHz(Z1173)/($X$2*Y$8*(Z1173*X$1017+Z1173+AA1173)),V_rtHz(AA1173)*SQRT(Sum_Sq(Z1173*Y$8*$X$2*X$1017,1))/($X$2*Y$8*(Z1173*X$1017+Z1173+AA1173))))/SQRT(Sum_Sq(1/(1+$A1173)+$AC$2/$I$2-1/(1+(1+AA1173/Z1173)/X$1017),$X$2/$I$2)),IF(AA1174&lt;0,"A",X1174))</f>
        <v>A</v>
      </c>
      <c r="Z1173" s="13">
        <f t="shared" si="343"/>
        <v>-1</v>
      </c>
      <c r="AA1173" s="12">
        <f t="shared" si="367"/>
        <v>-2</v>
      </c>
      <c r="AC1173" s="13">
        <f>IF(AF1173&gt;0,SQRT(Sum_Sq($AI$2,V_rtHz($AH$2)/(1+1/$A1173),V_rtHz($AH$2*$A1173)/(1+$A1173),$AN$2*$AH$2/(1+1/$A1173),$AM$2*SQRT(Sum_Sq(AF1173,1/($X$2*AD$8*(1+AC$1017+AF1173/AE1173))))/SQRT(Sum_Sq($X$2*AF1173*AD$8,1)),                   $AQ$2*SQRT(Sum_Sq($AH$2/(1+1/$A1173)+AF1173*( 1/(AC$1017+1+AF1173/AE1173)-1)/(1+($X$2*AF1173*AD$8)^2), (AF1173^2*AD$8*$X$2+1/($X$2*AD$8*(AC$1017+1+AF1173/AE1173           )))/(1+($X$2*AF1173*AD$8)^2))),           V_rtHz(AE1173)/($X$2*AD$8*(AE1173*AC$1017+AE1173+AF1173)),V_rtHz(AF1173)*SQRT(Sum_Sq(AE1173*AD$8*$X$2*AC$1017,1))/($X$2*AD$8*(AE1173*AC$1017+AE1173+AF1173))))/SQRT(Sum_Sq(1/(1+$A1173)+$AC$2/$I$2-1/(1+(1+AF1173/AE1173)/AC$1017),$X$2/$I$2)),IF(AF1174&lt;0,"A",AC1174))</f>
        <v>6.8585446925411562E-6</v>
      </c>
      <c r="AE1173" s="13">
        <f t="shared" si="344"/>
        <v>19257.353242489833</v>
      </c>
      <c r="AF1173" s="12">
        <f t="shared" si="368"/>
        <v>161592.34522532331</v>
      </c>
      <c r="AG1173" s="13"/>
      <c r="AH1173" s="13">
        <f>IF(AK1173&gt;0,SQRT(Sum_Sq($AI$2,V_rtHz($AH$2)/(1+1/$A1173),V_rtHz($AH$2*$A1173)/(1+$A1173),$AN$2*$AH$2/(1+1/$A1173),$AM$2*SQRT(Sum_Sq(AK1173,1/($X$2*AI$8*(1+AH$1017+AK1173/AJ1173))))/SQRT(Sum_Sq($X$2*AK1173*AI$8,1)),                   $AQ$2*SQRT(Sum_Sq($AH$2/(1+1/$A1173)+AK1173*( 1/(AH$1017+1+AK1173/AJ1173)-1)/(1+($X$2*AK1173*AI$8)^2), (AK1173^2*AI$8*$X$2+1/($X$2*AI$8*(AH$1017+1+AK1173/AJ1173           )))/(1+($X$2*AK1173*AI$8)^2))),           V_rtHz(AJ1173)/($X$2*AI$8*(AJ1173*AH$1017+AJ1173+AK1173)),V_rtHz(AK1173)*SQRT(Sum_Sq(AJ1173*AI$8*$X$2*AH$1017,1))/($X$2*AI$8*(AJ1173*AH$1017+AJ1173+AK1173))))/SQRT(Sum_Sq(1/(1+$A1173)+$AC$2/$I$2-1/(1+(1+AK1173/AJ1173)/AH$1017),$X$2/$I$2)),IF(AK1174&lt;0,"A",AH1174))</f>
        <v>1.1569345280086575E-5</v>
      </c>
      <c r="AI1173" s="13"/>
      <c r="AJ1173" s="13">
        <f t="shared" si="345"/>
        <v>17775.234391724396</v>
      </c>
      <c r="AK1173" s="12">
        <f t="shared" si="369"/>
        <v>553607.6013812751</v>
      </c>
      <c r="AM1173" s="13">
        <f>IF(AP1173&gt;0,SQRT(Sum_Sq($AI$2,V_rtHz($AH$2)/(1+1/$A1173),V_rtHz($AH$2*$A1173)/(1+$A1173),$AN$2*$AH$2/(1+1/$A1173),$AM$2*SQRT(Sum_Sq(AP1173,1/($X$2*AN$8*(1+AM$1017+AP1173/AO1173))))/SQRT(Sum_Sq($X$2*AP1173*AN$8,1)),                   $AQ$2*SQRT(Sum_Sq($AH$2/(1+1/$A1173)+AP1173*( 1/(AM$1017+1+AP1173/AO1173)-1)/(1+($X$2*AP1173*AN$8)^2), (AP1173^2*AN$8*$X$2+1/($X$2*AN$8*(AM$1017+1+AP1173/AO1173           )))/(1+($X$2*AP1173*AN$8)^2))),           V_rtHz(AO1173)/($X$2*AN$8*(AO1173*AM$1017+AO1173+AP1173)),V_rtHz(AP1173)*SQRT(Sum_Sq(AO1173*AN$8*$X$2*AM$1017,1))/($X$2*AN$8*(AO1173*AM$1017+AO1173+AP1173))))/SQRT(Sum_Sq(1/(1+$A1173)+$AC$2/$I$2-1/(1+(1+AP1173/AO1173)/AM$1017),$X$2/$I$2)),IF(AP1174&lt;0,"A",AM1174))</f>
        <v>2.0277750330891375E-5</v>
      </c>
      <c r="AO1173" s="13">
        <f t="shared" si="346"/>
        <v>17393.730162727417</v>
      </c>
      <c r="AP1173" s="12">
        <f t="shared" si="370"/>
        <v>1789058.956401831</v>
      </c>
      <c r="AR1173" s="13">
        <f t="shared" si="347"/>
        <v>69887291.180198371</v>
      </c>
      <c r="AS1173" s="13">
        <f t="shared" si="348"/>
        <v>-1.3199070362878681E-5</v>
      </c>
      <c r="AV1173" s="13"/>
      <c r="AW1173" s="13">
        <f t="shared" si="349"/>
        <v>39300511.936236553</v>
      </c>
      <c r="AX1173" s="13">
        <f t="shared" si="350"/>
        <v>-4.174956481535573E-5</v>
      </c>
      <c r="AZ1173" s="13"/>
      <c r="BA1173" s="13"/>
      <c r="BB1173" s="13">
        <f t="shared" si="351"/>
        <v>22100301.962882396</v>
      </c>
      <c r="BC1173" s="13">
        <f t="shared" si="352"/>
        <v>-1.3212821962049618E-4</v>
      </c>
      <c r="BD1173" s="13"/>
      <c r="BE1173" s="13"/>
      <c r="BG1173" s="13">
        <f t="shared" si="353"/>
        <v>12427913.092914158</v>
      </c>
      <c r="BH1173" s="13">
        <f t="shared" si="354"/>
        <v>-4.1887460368362405E-4</v>
      </c>
      <c r="BI1173" s="13"/>
      <c r="BL1173" s="13">
        <f t="shared" si="355"/>
        <v>6988729.1180198397</v>
      </c>
      <c r="BM1173" s="13">
        <f t="shared" si="356"/>
        <v>-1.3351930544669903E-3</v>
      </c>
      <c r="BP1173" s="13"/>
      <c r="BQ1173" s="13">
        <f t="shared" si="357"/>
        <v>99.633300000000006</v>
      </c>
      <c r="BR1173" s="13">
        <f t="shared" si="358"/>
        <v>108.98999999999997</v>
      </c>
      <c r="BT1173" s="13"/>
      <c r="BU1173" s="13"/>
      <c r="BV1173" s="13">
        <f t="shared" si="359"/>
        <v>31.50681587988543</v>
      </c>
      <c r="BW1173" s="13">
        <f t="shared" si="360"/>
        <v>344.65664218175152</v>
      </c>
      <c r="CA1173" s="13">
        <f t="shared" si="361"/>
        <v>9.9633299999999991</v>
      </c>
      <c r="CB1173" s="13">
        <f t="shared" si="362"/>
        <v>1089.9000000000001</v>
      </c>
    </row>
    <row r="1174" spans="1:80" x14ac:dyDescent="0.3">
      <c r="A1174" s="13">
        <f t="shared" si="338"/>
        <v>9.120108393559095E-5</v>
      </c>
      <c r="C1174" s="13" t="str">
        <f>IF(F1174&gt;0,SQRT(Sum_Sq($AI$2,V_rtHz($AH$2)/(1+1/$A1174),V_rtHz($AH$2*$A1174)/(1+$A1174),$AN$2*$AH$2/(1+1/$A1174),$AM$2*SQRT(Sum_Sq(F1174,1/($X$2*D$8*(1+C$1017+F1174/E1174))))/SQRT(Sum_Sq($X$2*F1174*D$8,1)),                   $AQ$2*SQRT(Sum_Sq($AH$2/(1+1/$A1174)+F1174*( 1/(C$1017+1+F1174/E1174)-1)/(1+($X$2*F1174*D$8)^2), (F1174^2*D$8*$X$2+1/($X$2*D$8*(C$1017+1+F1174/E1174           )))/(1+($X$2*F1174*D$8)^2))),           V_rtHz(E1174)/($X$2*D$8*(E1174*C$1017+E1174+F1174)),V_rtHz(F1174)*SQRT(Sum_Sq(E1174*D$8*$X$2*C$1017,1))/($X$2*D$8*(E1174*C$1017+E1174+F1174))))/SQRT(Sum_Sq(1/(1+$A1174)+$AC$2/$I$2-1/(1+(1+F1174/E1174)/C$1017),$X$2/$I$2)),IF(F1175&lt;0,"A",C1175))</f>
        <v>A</v>
      </c>
      <c r="E1174" s="13">
        <f t="shared" si="339"/>
        <v>-1</v>
      </c>
      <c r="F1174" s="12">
        <f t="shared" si="363"/>
        <v>-2</v>
      </c>
      <c r="H1174" s="13" t="str">
        <f>IF(K1174&gt;0,SQRT(Sum_Sq($AI$2,V_rtHz($AH$2)/(1+1/$A1174),V_rtHz($AH$2*$A1174)/(1+$A1174),$AN$2*$AH$2/(1+1/$A1174),$AM$2*SQRT(Sum_Sq(K1174,1/($X$2*I$8*(1+H$1017+K1174/J1174))))/SQRT(Sum_Sq($X$2*K1174*I$8,1)),                   $AQ$2*SQRT(Sum_Sq($AH$2/(1+1/$A1174)+K1174*( 1/(H$1017+1+K1174/J1174)-1)/(1+($X$2*K1174*I$8)^2), (K1174^2*I$8*$X$2+1/($X$2*I$8*(H$1017+1+K1174/J1174           )))/(1+($X$2*K1174*I$8)^2))),           V_rtHz(J1174)/($X$2*I$8*(J1174*H$1017+J1174+K1174)),V_rtHz(K1174)*SQRT(Sum_Sq(J1174*I$8*$X$2*H$1017,1))/($X$2*I$8*(J1174*H$1017+J1174+K1174))))/SQRT(Sum_Sq(1/(1+$A1174)+$AC$2/$I$2-1/(1+(1+K1174/J1174)/H$1017),$X$2/$I$2)),IF(K1175&lt;0,"A",H1175))</f>
        <v>A</v>
      </c>
      <c r="J1174" s="13">
        <f t="shared" si="340"/>
        <v>-1</v>
      </c>
      <c r="K1174" s="12">
        <f t="shared" si="364"/>
        <v>-2</v>
      </c>
      <c r="M1174" s="13" t="str">
        <f>IF(P1174&gt;0,SQRT(Sum_Sq($AI$2,V_rtHz($AH$2)/(1+1/$A1174),V_rtHz($AH$2*$A1174)/(1+$A1174),$AN$2*$AH$2/(1+1/$A1174),$AM$2*SQRT(Sum_Sq(P1174,1/($X$2*N$8*(1+M$1017+P1174/O1174))))/SQRT(Sum_Sq($X$2*P1174*N$8,1)),                   $AQ$2*SQRT(Sum_Sq($AH$2/(1+1/$A1174)+P1174*( 1/(M$1017+1+P1174/O1174)-1)/(1+($X$2*P1174*N$8)^2), (P1174^2*N$8*$X$2+1/($X$2*N$8*(M$1017+1+P1174/O1174           )))/(1+($X$2*P1174*N$8)^2))),           V_rtHz(O1174)/($X$2*N$8*(O1174*M$1017+O1174+P1174)),V_rtHz(P1174)*SQRT(Sum_Sq(O1174*N$8*$X$2*M$1017,1))/($X$2*N$8*(O1174*M$1017+O1174+P1174))))/SQRT(Sum_Sq(1/(1+$A1174)+$AC$2/$I$2-1/(1+(1+P1174/O1174)/M$1017),$X$2/$I$2)),IF(P1175&lt;0,"A",M1175))</f>
        <v>A</v>
      </c>
      <c r="O1174" s="13">
        <f t="shared" si="341"/>
        <v>-1</v>
      </c>
      <c r="P1174" s="12">
        <f t="shared" si="365"/>
        <v>-2</v>
      </c>
      <c r="R1174" s="13" t="str">
        <f>IF(U1174&gt;0,SQRT(Sum_Sq($AI$2,V_rtHz($AH$2)/(1+1/$A1174),V_rtHz($AH$2*$A1174)/(1+$A1174),$AN$2*$AH$2/(1+1/$A1174),$AM$2*SQRT(Sum_Sq(U1174,1/($X$2*S$8*(1+R$1017+U1174/T1174))))/SQRT(Sum_Sq($X$2*U1174*S$8,1)),                   $AQ$2*SQRT(Sum_Sq($AH$2/(1+1/$A1174)+U1174*( 1/(R$1017+1+U1174/T1174)-1)/(1+($X$2*U1174*S$8)^2), (U1174^2*S$8*$X$2+1/($X$2*S$8*(R$1017+1+U1174/T1174           )))/(1+($X$2*U1174*S$8)^2))),           V_rtHz(T1174)/($X$2*S$8*(T1174*R$1017+T1174+U1174)),V_rtHz(U1174)*SQRT(Sum_Sq(T1174*S$8*$X$2*R$1017,1))/($X$2*S$8*(T1174*R$1017+T1174+U1174))))/SQRT(Sum_Sq(1/(1+$A1174)+$AC$2/$I$2-1/(1+(1+U1174/T1174)/R$1017),$X$2/$I$2)),IF(U1175&lt;0,"A",R1175))</f>
        <v>A</v>
      </c>
      <c r="T1174" s="13">
        <f t="shared" si="342"/>
        <v>-1</v>
      </c>
      <c r="U1174" s="12">
        <f t="shared" si="366"/>
        <v>-2</v>
      </c>
      <c r="X1174" s="13" t="str">
        <f>IF(AA1174&gt;0,SQRT(Sum_Sq($AI$2,V_rtHz($AH$2)/(1+1/$A1174),V_rtHz($AH$2*$A1174)/(1+$A1174),$AN$2*$AH$2/(1+1/$A1174),$AM$2*SQRT(Sum_Sq(AA1174,1/($X$2*Y$8*(1+X$1017+AA1174/Z1174))))/SQRT(Sum_Sq($X$2*AA1174*Y$8,1)),                   $AQ$2*SQRT(Sum_Sq($AH$2/(1+1/$A1174)+AA1174*( 1/(X$1017+1+AA1174/Z1174)-1)/(1+($X$2*AA1174*Y$8)^2), (AA1174^2*Y$8*$X$2+1/($X$2*Y$8*(X$1017+1+AA1174/Z1174           )))/(1+($X$2*AA1174*Y$8)^2))),           V_rtHz(Z1174)/($X$2*Y$8*(Z1174*X$1017+Z1174+AA1174)),V_rtHz(AA1174)*SQRT(Sum_Sq(Z1174*Y$8*$X$2*X$1017,1))/($X$2*Y$8*(Z1174*X$1017+Z1174+AA1174))))/SQRT(Sum_Sq(1/(1+$A1174)+$AC$2/$I$2-1/(1+(1+AA1174/Z1174)/X$1017),$X$2/$I$2)),IF(AA1175&lt;0,"A",X1175))</f>
        <v>A</v>
      </c>
      <c r="Z1174" s="13">
        <f t="shared" si="343"/>
        <v>-1</v>
      </c>
      <c r="AA1174" s="12">
        <f t="shared" si="367"/>
        <v>-2</v>
      </c>
      <c r="AC1174" s="13">
        <f>IF(AF1174&gt;0,SQRT(Sum_Sq($AI$2,V_rtHz($AH$2)/(1+1/$A1174),V_rtHz($AH$2*$A1174)/(1+$A1174),$AN$2*$AH$2/(1+1/$A1174),$AM$2*SQRT(Sum_Sq(AF1174,1/($X$2*AD$8*(1+AC$1017+AF1174/AE1174))))/SQRT(Sum_Sq($X$2*AF1174*AD$8,1)),                   $AQ$2*SQRT(Sum_Sq($AH$2/(1+1/$A1174)+AF1174*( 1/(AC$1017+1+AF1174/AE1174)-1)/(1+($X$2*AF1174*AD$8)^2), (AF1174^2*AD$8*$X$2+1/($X$2*AD$8*(AC$1017+1+AF1174/AE1174           )))/(1+($X$2*AF1174*AD$8)^2))),           V_rtHz(AE1174)/($X$2*AD$8*(AE1174*AC$1017+AE1174+AF1174)),V_rtHz(AF1174)*SQRT(Sum_Sq(AE1174*AD$8*$X$2*AC$1017,1))/($X$2*AD$8*(AE1174*AC$1017+AE1174+AF1174))))/SQRT(Sum_Sq(1/(1+$A1174)+$AC$2/$I$2-1/(1+(1+AF1174/AE1174)/AC$1017),$X$2/$I$2)),IF(AF1175&lt;0,"A",AC1175))</f>
        <v>6.8578442926595642E-6</v>
      </c>
      <c r="AE1174" s="13">
        <f t="shared" si="344"/>
        <v>19253.437151264552</v>
      </c>
      <c r="AF1174" s="12">
        <f t="shared" si="368"/>
        <v>161625.21262246586</v>
      </c>
      <c r="AG1174" s="13"/>
      <c r="AH1174" s="13">
        <f>IF(AK1174&gt;0,SQRT(Sum_Sq($AI$2,V_rtHz($AH$2)/(1+1/$A1174),V_rtHz($AH$2*$A1174)/(1+$A1174),$AN$2*$AH$2/(1+1/$A1174),$AM$2*SQRT(Sum_Sq(AK1174,1/($X$2*AI$8*(1+AH$1017+AK1174/AJ1174))))/SQRT(Sum_Sq($X$2*AK1174*AI$8,1)),                   $AQ$2*SQRT(Sum_Sq($AH$2/(1+1/$A1174)+AK1174*( 1/(AH$1017+1+AK1174/AJ1174)-1)/(1+($X$2*AK1174*AI$8)^2), (AK1174^2*AI$8*$X$2+1/($X$2*AI$8*(AH$1017+1+AK1174/AJ1174           )))/(1+($X$2*AK1174*AI$8)^2))),           V_rtHz(AJ1174)/($X$2*AI$8*(AJ1174*AH$1017+AJ1174+AK1174)),V_rtHz(AK1174)*SQRT(Sum_Sq(AJ1174*AI$8*$X$2*AH$1017,1))/($X$2*AI$8*(AJ1174*AH$1017+AJ1174+AK1174))))/SQRT(Sum_Sq(1/(1+$A1174)+$AC$2/$I$2-1/(1+(1+AK1174/AJ1174)/AH$1017),$X$2/$I$2)),IF(AK1175&lt;0,"A",AH1175))</f>
        <v>1.1568454213661042E-5</v>
      </c>
      <c r="AI1174" s="13"/>
      <c r="AJ1174" s="13">
        <f t="shared" si="345"/>
        <v>17772.422164839587</v>
      </c>
      <c r="AK1174" s="12">
        <f t="shared" si="369"/>
        <v>553695.20171879802</v>
      </c>
      <c r="AM1174" s="13">
        <f>IF(AP1174&gt;0,SQRT(Sum_Sq($AI$2,V_rtHz($AH$2)/(1+1/$A1174),V_rtHz($AH$2*$A1174)/(1+$A1174),$AN$2*$AH$2/(1+1/$A1174),$AM$2*SQRT(Sum_Sq(AP1174,1/($X$2*AN$8*(1+AM$1017+AP1174/AO1174))))/SQRT(Sum_Sq($X$2*AP1174*AN$8,1)),                   $AQ$2*SQRT(Sum_Sq($AH$2/(1+1/$A1174)+AP1174*( 1/(AM$1017+1+AP1174/AO1174)-1)/(1+($X$2*AP1174*AN$8)^2), (AP1174^2*AN$8*$X$2+1/($X$2*AN$8*(AM$1017+1+AP1174/AO1174           )))/(1+($X$2*AP1174*AN$8)^2))),           V_rtHz(AO1174)/($X$2*AN$8*(AO1174*AM$1017+AO1174+AP1174)),V_rtHz(AP1174)*SQRT(Sum_Sq(AO1174*AN$8*$X$2*AM$1017,1))/($X$2*AN$8*(AO1174*AM$1017+AO1174+AP1174))))/SQRT(Sum_Sq(1/(1+$A1174)+$AC$2/$I$2-1/(1+(1+AP1174/AO1174)/AM$1017),$X$2/$I$2)),IF(AP1175&lt;0,"A",AM1175))</f>
        <v>2.0276301419570862E-5</v>
      </c>
      <c r="AO1174" s="13">
        <f t="shared" si="346"/>
        <v>17391.152776317624</v>
      </c>
      <c r="AP1174" s="12">
        <f t="shared" si="370"/>
        <v>1789324.0967464568</v>
      </c>
      <c r="AR1174" s="13">
        <f t="shared" si="347"/>
        <v>69887291.180198371</v>
      </c>
      <c r="AS1174" s="13">
        <f t="shared" si="348"/>
        <v>-1.3199091596767951E-5</v>
      </c>
      <c r="AV1174" s="13"/>
      <c r="AW1174" s="13">
        <f t="shared" si="349"/>
        <v>39300511.936236553</v>
      </c>
      <c r="AX1174" s="13">
        <f t="shared" si="350"/>
        <v>-4.1749777261218166E-5</v>
      </c>
      <c r="AZ1174" s="13"/>
      <c r="BA1174" s="13"/>
      <c r="BB1174" s="13">
        <f t="shared" si="351"/>
        <v>22100301.962882396</v>
      </c>
      <c r="BC1174" s="13">
        <f t="shared" si="352"/>
        <v>-1.3213034746712519E-4</v>
      </c>
      <c r="BD1174" s="13"/>
      <c r="BE1174" s="13"/>
      <c r="BG1174" s="13">
        <f t="shared" si="353"/>
        <v>12427913.092914158</v>
      </c>
      <c r="BH1174" s="13">
        <f t="shared" si="354"/>
        <v>-4.1889598982306956E-4</v>
      </c>
      <c r="BI1174" s="13"/>
      <c r="BL1174" s="13">
        <f t="shared" si="355"/>
        <v>6988729.1180198397</v>
      </c>
      <c r="BM1174" s="13">
        <f t="shared" si="356"/>
        <v>-1.3354103751053645E-3</v>
      </c>
      <c r="BP1174" s="13"/>
      <c r="BQ1174" s="13">
        <f t="shared" si="357"/>
        <v>99.633300000000006</v>
      </c>
      <c r="BR1174" s="13">
        <f t="shared" si="358"/>
        <v>108.99000000000001</v>
      </c>
      <c r="BT1174" s="13"/>
      <c r="BU1174" s="13"/>
      <c r="BV1174" s="13">
        <f t="shared" si="359"/>
        <v>31.50681587988543</v>
      </c>
      <c r="BW1174" s="13">
        <f t="shared" si="360"/>
        <v>344.65664218175152</v>
      </c>
      <c r="CA1174" s="13">
        <f t="shared" si="361"/>
        <v>9.9633299999999991</v>
      </c>
      <c r="CB1174" s="13">
        <f t="shared" si="362"/>
        <v>1089.9000000000001</v>
      </c>
    </row>
    <row r="1175" spans="1:80" x14ac:dyDescent="0.3">
      <c r="A1175" s="13">
        <f t="shared" si="338"/>
        <v>9.246981739382225E-5</v>
      </c>
      <c r="C1175" s="13" t="str">
        <f>IF(F1175&gt;0,SQRT(Sum_Sq($AI$2,V_rtHz($AH$2)/(1+1/$A1175),V_rtHz($AH$2*$A1175)/(1+$A1175),$AN$2*$AH$2/(1+1/$A1175),$AM$2*SQRT(Sum_Sq(F1175,1/($X$2*D$8*(1+C$1017+F1175/E1175))))/SQRT(Sum_Sq($X$2*F1175*D$8,1)),                   $AQ$2*SQRT(Sum_Sq($AH$2/(1+1/$A1175)+F1175*( 1/(C$1017+1+F1175/E1175)-1)/(1+($X$2*F1175*D$8)^2), (F1175^2*D$8*$X$2+1/($X$2*D$8*(C$1017+1+F1175/E1175           )))/(1+($X$2*F1175*D$8)^2))),           V_rtHz(E1175)/($X$2*D$8*(E1175*C$1017+E1175+F1175)),V_rtHz(F1175)*SQRT(Sum_Sq(E1175*D$8*$X$2*C$1017,1))/($X$2*D$8*(E1175*C$1017+E1175+F1175))))/SQRT(Sum_Sq(1/(1+$A1175)+$AC$2/$I$2-1/(1+(1+F1175/E1175)/C$1017),$X$2/$I$2)),IF(F1176&lt;0,"A",C1176))</f>
        <v>A</v>
      </c>
      <c r="E1175" s="13">
        <f t="shared" si="339"/>
        <v>-1</v>
      </c>
      <c r="F1175" s="12">
        <f t="shared" si="363"/>
        <v>-2</v>
      </c>
      <c r="H1175" s="13" t="str">
        <f>IF(K1175&gt;0,SQRT(Sum_Sq($AI$2,V_rtHz($AH$2)/(1+1/$A1175),V_rtHz($AH$2*$A1175)/(1+$A1175),$AN$2*$AH$2/(1+1/$A1175),$AM$2*SQRT(Sum_Sq(K1175,1/($X$2*I$8*(1+H$1017+K1175/J1175))))/SQRT(Sum_Sq($X$2*K1175*I$8,1)),                   $AQ$2*SQRT(Sum_Sq($AH$2/(1+1/$A1175)+K1175*( 1/(H$1017+1+K1175/J1175)-1)/(1+($X$2*K1175*I$8)^2), (K1175^2*I$8*$X$2+1/($X$2*I$8*(H$1017+1+K1175/J1175           )))/(1+($X$2*K1175*I$8)^2))),           V_rtHz(J1175)/($X$2*I$8*(J1175*H$1017+J1175+K1175)),V_rtHz(K1175)*SQRT(Sum_Sq(J1175*I$8*$X$2*H$1017,1))/($X$2*I$8*(J1175*H$1017+J1175+K1175))))/SQRT(Sum_Sq(1/(1+$A1175)+$AC$2/$I$2-1/(1+(1+K1175/J1175)/H$1017),$X$2/$I$2)),IF(K1176&lt;0,"A",H1176))</f>
        <v>A</v>
      </c>
      <c r="J1175" s="13">
        <f t="shared" si="340"/>
        <v>-1</v>
      </c>
      <c r="K1175" s="12">
        <f t="shared" si="364"/>
        <v>-2</v>
      </c>
      <c r="M1175" s="13" t="str">
        <f>IF(P1175&gt;0,SQRT(Sum_Sq($AI$2,V_rtHz($AH$2)/(1+1/$A1175),V_rtHz($AH$2*$A1175)/(1+$A1175),$AN$2*$AH$2/(1+1/$A1175),$AM$2*SQRT(Sum_Sq(P1175,1/($X$2*N$8*(1+M$1017+P1175/O1175))))/SQRT(Sum_Sq($X$2*P1175*N$8,1)),                   $AQ$2*SQRT(Sum_Sq($AH$2/(1+1/$A1175)+P1175*( 1/(M$1017+1+P1175/O1175)-1)/(1+($X$2*P1175*N$8)^2), (P1175^2*N$8*$X$2+1/($X$2*N$8*(M$1017+1+P1175/O1175           )))/(1+($X$2*P1175*N$8)^2))),           V_rtHz(O1175)/($X$2*N$8*(O1175*M$1017+O1175+P1175)),V_rtHz(P1175)*SQRT(Sum_Sq(O1175*N$8*$X$2*M$1017,1))/($X$2*N$8*(O1175*M$1017+O1175+P1175))))/SQRT(Sum_Sq(1/(1+$A1175)+$AC$2/$I$2-1/(1+(1+P1175/O1175)/M$1017),$X$2/$I$2)),IF(P1176&lt;0,"A",M1176))</f>
        <v>A</v>
      </c>
      <c r="O1175" s="13">
        <f t="shared" si="341"/>
        <v>-1</v>
      </c>
      <c r="P1175" s="12">
        <f t="shared" si="365"/>
        <v>-2</v>
      </c>
      <c r="R1175" s="13" t="str">
        <f>IF(U1175&gt;0,SQRT(Sum_Sq($AI$2,V_rtHz($AH$2)/(1+1/$A1175),V_rtHz($AH$2*$A1175)/(1+$A1175),$AN$2*$AH$2/(1+1/$A1175),$AM$2*SQRT(Sum_Sq(U1175,1/($X$2*S$8*(1+R$1017+U1175/T1175))))/SQRT(Sum_Sq($X$2*U1175*S$8,1)),                   $AQ$2*SQRT(Sum_Sq($AH$2/(1+1/$A1175)+U1175*( 1/(R$1017+1+U1175/T1175)-1)/(1+($X$2*U1175*S$8)^2), (U1175^2*S$8*$X$2+1/($X$2*S$8*(R$1017+1+U1175/T1175           )))/(1+($X$2*U1175*S$8)^2))),           V_rtHz(T1175)/($X$2*S$8*(T1175*R$1017+T1175+U1175)),V_rtHz(U1175)*SQRT(Sum_Sq(T1175*S$8*$X$2*R$1017,1))/($X$2*S$8*(T1175*R$1017+T1175+U1175))))/SQRT(Sum_Sq(1/(1+$A1175)+$AC$2/$I$2-1/(1+(1+U1175/T1175)/R$1017),$X$2/$I$2)),IF(U1176&lt;0,"A",R1176))</f>
        <v>A</v>
      </c>
      <c r="T1175" s="13">
        <f t="shared" si="342"/>
        <v>-1</v>
      </c>
      <c r="U1175" s="12">
        <f t="shared" si="366"/>
        <v>-2</v>
      </c>
      <c r="X1175" s="13" t="str">
        <f>IF(AA1175&gt;0,SQRT(Sum_Sq($AI$2,V_rtHz($AH$2)/(1+1/$A1175),V_rtHz($AH$2*$A1175)/(1+$A1175),$AN$2*$AH$2/(1+1/$A1175),$AM$2*SQRT(Sum_Sq(AA1175,1/($X$2*Y$8*(1+X$1017+AA1175/Z1175))))/SQRT(Sum_Sq($X$2*AA1175*Y$8,1)),                   $AQ$2*SQRT(Sum_Sq($AH$2/(1+1/$A1175)+AA1175*( 1/(X$1017+1+AA1175/Z1175)-1)/(1+($X$2*AA1175*Y$8)^2), (AA1175^2*Y$8*$X$2+1/($X$2*Y$8*(X$1017+1+AA1175/Z1175           )))/(1+($X$2*AA1175*Y$8)^2))),           V_rtHz(Z1175)/($X$2*Y$8*(Z1175*X$1017+Z1175+AA1175)),V_rtHz(AA1175)*SQRT(Sum_Sq(Z1175*Y$8*$X$2*X$1017,1))/($X$2*Y$8*(Z1175*X$1017+Z1175+AA1175))))/SQRT(Sum_Sq(1/(1+$A1175)+$AC$2/$I$2-1/(1+(1+AA1175/Z1175)/X$1017),$X$2/$I$2)),IF(AA1176&lt;0,"A",X1176))</f>
        <v>A</v>
      </c>
      <c r="Z1175" s="13">
        <f t="shared" si="343"/>
        <v>-1</v>
      </c>
      <c r="AA1175" s="12">
        <f t="shared" si="367"/>
        <v>-2</v>
      </c>
      <c r="AC1175" s="13">
        <f>IF(AF1175&gt;0,SQRT(Sum_Sq($AI$2,V_rtHz($AH$2)/(1+1/$A1175),V_rtHz($AH$2*$A1175)/(1+$A1175),$AN$2*$AH$2/(1+1/$A1175),$AM$2*SQRT(Sum_Sq(AF1175,1/($X$2*AD$8*(1+AC$1017+AF1175/AE1175))))/SQRT(Sum_Sq($X$2*AF1175*AD$8,1)),                   $AQ$2*SQRT(Sum_Sq($AH$2/(1+1/$A1175)+AF1175*( 1/(AC$1017+1+AF1175/AE1175)-1)/(1+($X$2*AF1175*AD$8)^2), (AF1175^2*AD$8*$X$2+1/($X$2*AD$8*(AC$1017+1+AF1175/AE1175           )))/(1+($X$2*AF1175*AD$8)^2))),           V_rtHz(AE1175)/($X$2*AD$8*(AE1175*AC$1017+AE1175+AF1175)),V_rtHz(AF1175)*SQRT(Sum_Sq(AE1175*AD$8*$X$2*AC$1017,1))/($X$2*AD$8*(AE1175*AC$1017+AE1175+AF1175))))/SQRT(Sum_Sq(1/(1+$A1175)+$AC$2/$I$2-1/(1+(1+AF1175/AE1175)/AC$1017),$X$2/$I$2)),IF(AF1176&lt;0,"A",AC1176))</f>
        <v>6.8571347063619934E-6</v>
      </c>
      <c r="AE1175" s="13">
        <f t="shared" si="344"/>
        <v>19249.470024257596</v>
      </c>
      <c r="AF1175" s="12">
        <f t="shared" si="368"/>
        <v>161658.52199385071</v>
      </c>
      <c r="AG1175" s="13"/>
      <c r="AH1175" s="13">
        <f>IF(AK1175&gt;0,SQRT(Sum_Sq($AI$2,V_rtHz($AH$2)/(1+1/$A1175),V_rtHz($AH$2*$A1175)/(1+$A1175),$AN$2*$AH$2/(1+1/$A1175),$AM$2*SQRT(Sum_Sq(AK1175,1/($X$2*AI$8*(1+AH$1017+AK1175/AJ1175))))/SQRT(Sum_Sq($X$2*AK1175*AI$8,1)),                   $AQ$2*SQRT(Sum_Sq($AH$2/(1+1/$A1175)+AK1175*( 1/(AH$1017+1+AK1175/AJ1175)-1)/(1+($X$2*AK1175*AI$8)^2), (AK1175^2*AI$8*$X$2+1/($X$2*AI$8*(AH$1017+1+AK1175/AJ1175           )))/(1+($X$2*AK1175*AI$8)^2))),           V_rtHz(AJ1175)/($X$2*AI$8*(AJ1175*AH$1017+AJ1175+AK1175)),V_rtHz(AK1175)*SQRT(Sum_Sq(AJ1175*AI$8*$X$2*AH$1017,1))/($X$2*AI$8*(AJ1175*AH$1017+AJ1175+AK1175))))/SQRT(Sum_Sq(1/(1+$A1175)+$AC$2/$I$2-1/(1+(1+AK1175/AJ1175)/AH$1017),$X$2/$I$2)),IF(AK1176&lt;0,"A",AH1176))</f>
        <v>1.1567551271397867E-5</v>
      </c>
      <c r="AI1175" s="13"/>
      <c r="AJ1175" s="13">
        <f t="shared" si="345"/>
        <v>17769.572651397921</v>
      </c>
      <c r="AK1175" s="12">
        <f t="shared" si="369"/>
        <v>553783.99180682295</v>
      </c>
      <c r="AM1175" s="13">
        <f>IF(AP1175&gt;0,SQRT(Sum_Sq($AI$2,V_rtHz($AH$2)/(1+1/$A1175),V_rtHz($AH$2*$A1175)/(1+$A1175),$AN$2*$AH$2/(1+1/$A1175),$AM$2*SQRT(Sum_Sq(AP1175,1/($X$2*AN$8*(1+AM$1017+AP1175/AO1175))))/SQRT(Sum_Sq($X$2*AP1175*AN$8,1)),                   $AQ$2*SQRT(Sum_Sq($AH$2/(1+1/$A1175)+AP1175*( 1/(AM$1017+1+AP1175/AO1175)-1)/(1+($X$2*AP1175*AN$8)^2), (AP1175^2*AN$8*$X$2+1/($X$2*AN$8*(AM$1017+1+AP1175/AO1175           )))/(1+($X$2*AP1175*AN$8)^2))),           V_rtHz(AO1175)/($X$2*AN$8*(AO1175*AM$1017+AO1175+AP1175)),V_rtHz(AP1175)*SQRT(Sum_Sq(AO1175*AN$8*$X$2*AM$1017,1))/($X$2*AN$8*(AO1175*AM$1017+AO1175+AP1175))))/SQRT(Sum_Sq(1/(1+$A1175)+$AC$2/$I$2-1/(1+(1+AP1175/AO1175)/AM$1017),$X$2/$I$2)),IF(AP1176&lt;0,"A",AM1176))</f>
        <v>2.0274833132654475E-5</v>
      </c>
      <c r="AO1175" s="13">
        <f t="shared" si="346"/>
        <v>17388.541093025862</v>
      </c>
      <c r="AP1175" s="12">
        <f t="shared" si="370"/>
        <v>1789592.8454483761</v>
      </c>
      <c r="AR1175" s="13">
        <f t="shared" si="347"/>
        <v>69887291.180198371</v>
      </c>
      <c r="AS1175" s="13">
        <f t="shared" si="348"/>
        <v>-1.3199113126119797E-5</v>
      </c>
      <c r="AV1175" s="13"/>
      <c r="AW1175" s="13">
        <f t="shared" si="349"/>
        <v>39300511.936236553</v>
      </c>
      <c r="AX1175" s="13">
        <f t="shared" si="350"/>
        <v>-4.1749992664704365E-5</v>
      </c>
      <c r="AZ1175" s="13"/>
      <c r="BA1175" s="13"/>
      <c r="BB1175" s="13">
        <f t="shared" si="351"/>
        <v>22100301.962882396</v>
      </c>
      <c r="BC1175" s="13">
        <f t="shared" si="352"/>
        <v>-1.3213250498502279E-4</v>
      </c>
      <c r="BD1175" s="13"/>
      <c r="BE1175" s="13"/>
      <c r="BG1175" s="13">
        <f t="shared" si="353"/>
        <v>12427913.092914158</v>
      </c>
      <c r="BH1175" s="13">
        <f t="shared" si="354"/>
        <v>-4.1891767570303572E-4</v>
      </c>
      <c r="BI1175" s="13"/>
      <c r="BL1175" s="13">
        <f t="shared" si="355"/>
        <v>6988729.1180198397</v>
      </c>
      <c r="BM1175" s="13">
        <f t="shared" si="356"/>
        <v>-1.3356307912136662E-3</v>
      </c>
      <c r="BP1175" s="13"/>
      <c r="BQ1175" s="13">
        <f t="shared" si="357"/>
        <v>99.633299999999991</v>
      </c>
      <c r="BR1175" s="13">
        <f t="shared" si="358"/>
        <v>108.98999999999998</v>
      </c>
      <c r="BT1175" s="13"/>
      <c r="BU1175" s="13"/>
      <c r="BV1175" s="13">
        <f t="shared" si="359"/>
        <v>31.50681587988543</v>
      </c>
      <c r="BW1175" s="13">
        <f t="shared" si="360"/>
        <v>344.65664218175147</v>
      </c>
      <c r="CA1175" s="13">
        <f t="shared" si="361"/>
        <v>9.9633299999999974</v>
      </c>
      <c r="CB1175" s="13">
        <f t="shared" si="362"/>
        <v>1089.9000000000001</v>
      </c>
    </row>
    <row r="1176" spans="1:80" x14ac:dyDescent="0.3">
      <c r="A1176" s="13">
        <f t="shared" si="338"/>
        <v>9.3756200692587997E-5</v>
      </c>
      <c r="C1176" s="13" t="str">
        <f>IF(F1176&gt;0,SQRT(Sum_Sq($AI$2,V_rtHz($AH$2)/(1+1/$A1176),V_rtHz($AH$2*$A1176)/(1+$A1176),$AN$2*$AH$2/(1+1/$A1176),$AM$2*SQRT(Sum_Sq(F1176,1/($X$2*D$8*(1+C$1017+F1176/E1176))))/SQRT(Sum_Sq($X$2*F1176*D$8,1)),                   $AQ$2*SQRT(Sum_Sq($AH$2/(1+1/$A1176)+F1176*( 1/(C$1017+1+F1176/E1176)-1)/(1+($X$2*F1176*D$8)^2), (F1176^2*D$8*$X$2+1/($X$2*D$8*(C$1017+1+F1176/E1176           )))/(1+($X$2*F1176*D$8)^2))),           V_rtHz(E1176)/($X$2*D$8*(E1176*C$1017+E1176+F1176)),V_rtHz(F1176)*SQRT(Sum_Sq(E1176*D$8*$X$2*C$1017,1))/($X$2*D$8*(E1176*C$1017+E1176+F1176))))/SQRT(Sum_Sq(1/(1+$A1176)+$AC$2/$I$2-1/(1+(1+F1176/E1176)/C$1017),$X$2/$I$2)),IF(F1177&lt;0,"A",C1177))</f>
        <v>A</v>
      </c>
      <c r="E1176" s="13">
        <f t="shared" si="339"/>
        <v>-1</v>
      </c>
      <c r="F1176" s="12">
        <f t="shared" si="363"/>
        <v>-2</v>
      </c>
      <c r="H1176" s="13" t="str">
        <f>IF(K1176&gt;0,SQRT(Sum_Sq($AI$2,V_rtHz($AH$2)/(1+1/$A1176),V_rtHz($AH$2*$A1176)/(1+$A1176),$AN$2*$AH$2/(1+1/$A1176),$AM$2*SQRT(Sum_Sq(K1176,1/($X$2*I$8*(1+H$1017+K1176/J1176))))/SQRT(Sum_Sq($X$2*K1176*I$8,1)),                   $AQ$2*SQRT(Sum_Sq($AH$2/(1+1/$A1176)+K1176*( 1/(H$1017+1+K1176/J1176)-1)/(1+($X$2*K1176*I$8)^2), (K1176^2*I$8*$X$2+1/($X$2*I$8*(H$1017+1+K1176/J1176           )))/(1+($X$2*K1176*I$8)^2))),           V_rtHz(J1176)/($X$2*I$8*(J1176*H$1017+J1176+K1176)),V_rtHz(K1176)*SQRT(Sum_Sq(J1176*I$8*$X$2*H$1017,1))/($X$2*I$8*(J1176*H$1017+J1176+K1176))))/SQRT(Sum_Sq(1/(1+$A1176)+$AC$2/$I$2-1/(1+(1+K1176/J1176)/H$1017),$X$2/$I$2)),IF(K1177&lt;0,"A",H1177))</f>
        <v>A</v>
      </c>
      <c r="J1176" s="13">
        <f t="shared" si="340"/>
        <v>-1</v>
      </c>
      <c r="K1176" s="12">
        <f t="shared" si="364"/>
        <v>-2</v>
      </c>
      <c r="M1176" s="13" t="str">
        <f>IF(P1176&gt;0,SQRT(Sum_Sq($AI$2,V_rtHz($AH$2)/(1+1/$A1176),V_rtHz($AH$2*$A1176)/(1+$A1176),$AN$2*$AH$2/(1+1/$A1176),$AM$2*SQRT(Sum_Sq(P1176,1/($X$2*N$8*(1+M$1017+P1176/O1176))))/SQRT(Sum_Sq($X$2*P1176*N$8,1)),                   $AQ$2*SQRT(Sum_Sq($AH$2/(1+1/$A1176)+P1176*( 1/(M$1017+1+P1176/O1176)-1)/(1+($X$2*P1176*N$8)^2), (P1176^2*N$8*$X$2+1/($X$2*N$8*(M$1017+1+P1176/O1176           )))/(1+($X$2*P1176*N$8)^2))),           V_rtHz(O1176)/($X$2*N$8*(O1176*M$1017+O1176+P1176)),V_rtHz(P1176)*SQRT(Sum_Sq(O1176*N$8*$X$2*M$1017,1))/($X$2*N$8*(O1176*M$1017+O1176+P1176))))/SQRT(Sum_Sq(1/(1+$A1176)+$AC$2/$I$2-1/(1+(1+P1176/O1176)/M$1017),$X$2/$I$2)),IF(P1177&lt;0,"A",M1177))</f>
        <v>A</v>
      </c>
      <c r="O1176" s="13">
        <f t="shared" si="341"/>
        <v>-1</v>
      </c>
      <c r="P1176" s="12">
        <f t="shared" si="365"/>
        <v>-2</v>
      </c>
      <c r="R1176" s="13" t="str">
        <f>IF(U1176&gt;0,SQRT(Sum_Sq($AI$2,V_rtHz($AH$2)/(1+1/$A1176),V_rtHz($AH$2*$A1176)/(1+$A1176),$AN$2*$AH$2/(1+1/$A1176),$AM$2*SQRT(Sum_Sq(U1176,1/($X$2*S$8*(1+R$1017+U1176/T1176))))/SQRT(Sum_Sq($X$2*U1176*S$8,1)),                   $AQ$2*SQRT(Sum_Sq($AH$2/(1+1/$A1176)+U1176*( 1/(R$1017+1+U1176/T1176)-1)/(1+($X$2*U1176*S$8)^2), (U1176^2*S$8*$X$2+1/($X$2*S$8*(R$1017+1+U1176/T1176           )))/(1+($X$2*U1176*S$8)^2))),           V_rtHz(T1176)/($X$2*S$8*(T1176*R$1017+T1176+U1176)),V_rtHz(U1176)*SQRT(Sum_Sq(T1176*S$8*$X$2*R$1017,1))/($X$2*S$8*(T1176*R$1017+T1176+U1176))))/SQRT(Sum_Sq(1/(1+$A1176)+$AC$2/$I$2-1/(1+(1+U1176/T1176)/R$1017),$X$2/$I$2)),IF(U1177&lt;0,"A",R1177))</f>
        <v>A</v>
      </c>
      <c r="T1176" s="13">
        <f t="shared" si="342"/>
        <v>-1</v>
      </c>
      <c r="U1176" s="12">
        <f t="shared" si="366"/>
        <v>-2</v>
      </c>
      <c r="X1176" s="13" t="str">
        <f>IF(AA1176&gt;0,SQRT(Sum_Sq($AI$2,V_rtHz($AH$2)/(1+1/$A1176),V_rtHz($AH$2*$A1176)/(1+$A1176),$AN$2*$AH$2/(1+1/$A1176),$AM$2*SQRT(Sum_Sq(AA1176,1/($X$2*Y$8*(1+X$1017+AA1176/Z1176))))/SQRT(Sum_Sq($X$2*AA1176*Y$8,1)),                   $AQ$2*SQRT(Sum_Sq($AH$2/(1+1/$A1176)+AA1176*( 1/(X$1017+1+AA1176/Z1176)-1)/(1+($X$2*AA1176*Y$8)^2), (AA1176^2*Y$8*$X$2+1/($X$2*Y$8*(X$1017+1+AA1176/Z1176           )))/(1+($X$2*AA1176*Y$8)^2))),           V_rtHz(Z1176)/($X$2*Y$8*(Z1176*X$1017+Z1176+AA1176)),V_rtHz(AA1176)*SQRT(Sum_Sq(Z1176*Y$8*$X$2*X$1017,1))/($X$2*Y$8*(Z1176*X$1017+Z1176+AA1176))))/SQRT(Sum_Sq(1/(1+$A1176)+$AC$2/$I$2-1/(1+(1+AA1176/Z1176)/X$1017),$X$2/$I$2)),IF(AA1177&lt;0,"A",X1177))</f>
        <v>A</v>
      </c>
      <c r="Z1176" s="13">
        <f t="shared" si="343"/>
        <v>-1</v>
      </c>
      <c r="AA1176" s="12">
        <f t="shared" si="367"/>
        <v>-2</v>
      </c>
      <c r="AC1176" s="13">
        <f>IF(AF1176&gt;0,SQRT(Sum_Sq($AI$2,V_rtHz($AH$2)/(1+1/$A1176),V_rtHz($AH$2*$A1176)/(1+$A1176),$AN$2*$AH$2/(1+1/$A1176),$AM$2*SQRT(Sum_Sq(AF1176,1/($X$2*AD$8*(1+AC$1017+AF1176/AE1176))))/SQRT(Sum_Sq($X$2*AF1176*AD$8,1)),                   $AQ$2*SQRT(Sum_Sq($AH$2/(1+1/$A1176)+AF1176*( 1/(AC$1017+1+AF1176/AE1176)-1)/(1+($X$2*AF1176*AD$8)^2), (AF1176^2*AD$8*$X$2+1/($X$2*AD$8*(AC$1017+1+AF1176/AE1176           )))/(1+($X$2*AF1176*AD$8)^2))),           V_rtHz(AE1176)/($X$2*AD$8*(AE1176*AC$1017+AE1176+AF1176)),V_rtHz(AF1176)*SQRT(Sum_Sq(AE1176*AD$8*$X$2*AC$1017,1))/($X$2*AD$8*(AE1176*AC$1017+AE1176+AF1176))))/SQRT(Sum_Sq(1/(1+$A1176)+$AC$2/$I$2-1/(1+(1+AF1176/AE1176)/AC$1017),$X$2/$I$2)),IF(AF1177&lt;0,"A",AC1177))</f>
        <v>6.8564158205447619E-6</v>
      </c>
      <c r="AE1176" s="13">
        <f t="shared" si="344"/>
        <v>19245.451242014668</v>
      </c>
      <c r="AF1176" s="12">
        <f t="shared" si="368"/>
        <v>161692.27908218483</v>
      </c>
      <c r="AG1176" s="13"/>
      <c r="AH1176" s="13">
        <f>IF(AK1176&gt;0,SQRT(Sum_Sq($AI$2,V_rtHz($AH$2)/(1+1/$A1176),V_rtHz($AH$2*$A1176)/(1+$A1176),$AN$2*$AH$2/(1+1/$A1176),$AM$2*SQRT(Sum_Sq(AK1176,1/($X$2*AI$8*(1+AH$1017+AK1176/AJ1176))))/SQRT(Sum_Sq($X$2*AK1176*AI$8,1)),                   $AQ$2*SQRT(Sum_Sq($AH$2/(1+1/$A1176)+AK1176*( 1/(AH$1017+1+AK1176/AJ1176)-1)/(1+($X$2*AK1176*AI$8)^2), (AK1176^2*AI$8*$X$2+1/($X$2*AI$8*(AH$1017+1+AK1176/AJ1176           )))/(1+($X$2*AK1176*AI$8)^2))),           V_rtHz(AJ1176)/($X$2*AI$8*(AJ1176*AH$1017+AJ1176+AK1176)),V_rtHz(AK1176)*SQRT(Sum_Sq(AJ1176*AI$8*$X$2*AH$1017,1))/($X$2*AI$8*(AJ1176*AH$1017+AJ1176+AK1176))))/SQRT(Sum_Sq(1/(1+$A1176)+$AC$2/$I$2-1/(1+(1+AK1176/AJ1176)/AH$1017),$X$2/$I$2)),IF(AK1177&lt;0,"A",AH1177))</f>
        <v>1.1566636302041253E-5</v>
      </c>
      <c r="AI1176" s="13"/>
      <c r="AJ1176" s="13">
        <f t="shared" si="345"/>
        <v>17766.685381811796</v>
      </c>
      <c r="AK1176" s="12">
        <f t="shared" si="369"/>
        <v>553873.98741615948</v>
      </c>
      <c r="AM1176" s="13">
        <f>IF(AP1176&gt;0,SQRT(Sum_Sq($AI$2,V_rtHz($AH$2)/(1+1/$A1176),V_rtHz($AH$2*$A1176)/(1+$A1176),$AN$2*$AH$2/(1+1/$A1176),$AM$2*SQRT(Sum_Sq(AP1176,1/($X$2*AN$8*(1+AM$1017+AP1176/AO1176))))/SQRT(Sum_Sq($X$2*AP1176*AN$8,1)),                   $AQ$2*SQRT(Sum_Sq($AH$2/(1+1/$A1176)+AP1176*( 1/(AM$1017+1+AP1176/AO1176)-1)/(1+($X$2*AP1176*AN$8)^2), (AP1176^2*AN$8*$X$2+1/($X$2*AN$8*(AM$1017+1+AP1176/AO1176           )))/(1+($X$2*AP1176*AN$8)^2))),           V_rtHz(AO1176)/($X$2*AN$8*(AO1176*AM$1017+AO1176+AP1176)),V_rtHz(AP1176)*SQRT(Sum_Sq(AO1176*AN$8*$X$2*AM$1017,1))/($X$2*AN$8*(AO1176*AM$1017+AO1176+AP1176))))/SQRT(Sum_Sq(1/(1+$A1176)+$AC$2/$I$2-1/(1+(1+AP1176/AO1176)/AM$1017),$X$2/$I$2)),IF(AP1177&lt;0,"A",AM1177))</f>
        <v>2.027334522162094E-5</v>
      </c>
      <c r="AO1176" s="13">
        <f t="shared" si="346"/>
        <v>17385.894677586301</v>
      </c>
      <c r="AP1176" s="12">
        <f t="shared" si="370"/>
        <v>1789865.2505344849</v>
      </c>
      <c r="AR1176" s="13">
        <f t="shared" si="347"/>
        <v>69887291.180198371</v>
      </c>
      <c r="AS1176" s="13">
        <f t="shared" si="348"/>
        <v>-1.319913495504647E-5</v>
      </c>
      <c r="AV1176" s="13"/>
      <c r="AW1176" s="13">
        <f t="shared" si="349"/>
        <v>39300511.936236553</v>
      </c>
      <c r="AX1176" s="13">
        <f t="shared" si="350"/>
        <v>-4.1750211067020868E-5</v>
      </c>
      <c r="AZ1176" s="13"/>
      <c r="BA1176" s="13"/>
      <c r="BB1176" s="13">
        <f t="shared" si="351"/>
        <v>22100301.962882396</v>
      </c>
      <c r="BC1176" s="13">
        <f t="shared" si="352"/>
        <v>-1.3213469258892136E-4</v>
      </c>
      <c r="BD1176" s="13"/>
      <c r="BE1176" s="13"/>
      <c r="BG1176" s="13">
        <f t="shared" si="353"/>
        <v>12427913.092914158</v>
      </c>
      <c r="BH1176" s="13">
        <f t="shared" si="354"/>
        <v>-4.1893966555615214E-4</v>
      </c>
      <c r="BI1176" s="13"/>
      <c r="BL1176" s="13">
        <f t="shared" si="355"/>
        <v>6988729.1180198397</v>
      </c>
      <c r="BM1176" s="13">
        <f t="shared" si="356"/>
        <v>-1.3358543479148133E-3</v>
      </c>
      <c r="BP1176" s="13"/>
      <c r="BQ1176" s="13">
        <f t="shared" si="357"/>
        <v>99.633300000000006</v>
      </c>
      <c r="BR1176" s="13">
        <f t="shared" si="358"/>
        <v>108.98999999999998</v>
      </c>
      <c r="BT1176" s="13"/>
      <c r="BU1176" s="13"/>
      <c r="BV1176" s="13">
        <f t="shared" si="359"/>
        <v>31.50681587988543</v>
      </c>
      <c r="BW1176" s="13">
        <f t="shared" si="360"/>
        <v>344.65664218175147</v>
      </c>
      <c r="CA1176" s="13">
        <f t="shared" si="361"/>
        <v>9.9633299999999991</v>
      </c>
      <c r="CB1176" s="13">
        <f t="shared" si="362"/>
        <v>1089.9000000000005</v>
      </c>
    </row>
    <row r="1177" spans="1:80" x14ac:dyDescent="0.3">
      <c r="A1177" s="13">
        <f t="shared" si="338"/>
        <v>9.506047936562814E-5</v>
      </c>
      <c r="C1177" s="13" t="str">
        <f>IF(F1177&gt;0,SQRT(Sum_Sq($AI$2,V_rtHz($AH$2)/(1+1/$A1177),V_rtHz($AH$2*$A1177)/(1+$A1177),$AN$2*$AH$2/(1+1/$A1177),$AM$2*SQRT(Sum_Sq(F1177,1/($X$2*D$8*(1+C$1017+F1177/E1177))))/SQRT(Sum_Sq($X$2*F1177*D$8,1)),                   $AQ$2*SQRT(Sum_Sq($AH$2/(1+1/$A1177)+F1177*( 1/(C$1017+1+F1177/E1177)-1)/(1+($X$2*F1177*D$8)^2), (F1177^2*D$8*$X$2+1/($X$2*D$8*(C$1017+1+F1177/E1177           )))/(1+($X$2*F1177*D$8)^2))),           V_rtHz(E1177)/($X$2*D$8*(E1177*C$1017+E1177+F1177)),V_rtHz(F1177)*SQRT(Sum_Sq(E1177*D$8*$X$2*C$1017,1))/($X$2*D$8*(E1177*C$1017+E1177+F1177))))/SQRT(Sum_Sq(1/(1+$A1177)+$AC$2/$I$2-1/(1+(1+F1177/E1177)/C$1017),$X$2/$I$2)),IF(F1178&lt;0,"A",C1178))</f>
        <v>A</v>
      </c>
      <c r="E1177" s="13">
        <f t="shared" si="339"/>
        <v>-1</v>
      </c>
      <c r="F1177" s="12">
        <f t="shared" si="363"/>
        <v>-2</v>
      </c>
      <c r="H1177" s="13" t="str">
        <f>IF(K1177&gt;0,SQRT(Sum_Sq($AI$2,V_rtHz($AH$2)/(1+1/$A1177),V_rtHz($AH$2*$A1177)/(1+$A1177),$AN$2*$AH$2/(1+1/$A1177),$AM$2*SQRT(Sum_Sq(K1177,1/($X$2*I$8*(1+H$1017+K1177/J1177))))/SQRT(Sum_Sq($X$2*K1177*I$8,1)),                   $AQ$2*SQRT(Sum_Sq($AH$2/(1+1/$A1177)+K1177*( 1/(H$1017+1+K1177/J1177)-1)/(1+($X$2*K1177*I$8)^2), (K1177^2*I$8*$X$2+1/($X$2*I$8*(H$1017+1+K1177/J1177           )))/(1+($X$2*K1177*I$8)^2))),           V_rtHz(J1177)/($X$2*I$8*(J1177*H$1017+J1177+K1177)),V_rtHz(K1177)*SQRT(Sum_Sq(J1177*I$8*$X$2*H$1017,1))/($X$2*I$8*(J1177*H$1017+J1177+K1177))))/SQRT(Sum_Sq(1/(1+$A1177)+$AC$2/$I$2-1/(1+(1+K1177/J1177)/H$1017),$X$2/$I$2)),IF(K1178&lt;0,"A",H1178))</f>
        <v>A</v>
      </c>
      <c r="J1177" s="13">
        <f t="shared" si="340"/>
        <v>-1</v>
      </c>
      <c r="K1177" s="12">
        <f t="shared" si="364"/>
        <v>-2</v>
      </c>
      <c r="M1177" s="13" t="str">
        <f>IF(P1177&gt;0,SQRT(Sum_Sq($AI$2,V_rtHz($AH$2)/(1+1/$A1177),V_rtHz($AH$2*$A1177)/(1+$A1177),$AN$2*$AH$2/(1+1/$A1177),$AM$2*SQRT(Sum_Sq(P1177,1/($X$2*N$8*(1+M$1017+P1177/O1177))))/SQRT(Sum_Sq($X$2*P1177*N$8,1)),                   $AQ$2*SQRT(Sum_Sq($AH$2/(1+1/$A1177)+P1177*( 1/(M$1017+1+P1177/O1177)-1)/(1+($X$2*P1177*N$8)^2), (P1177^2*N$8*$X$2+1/($X$2*N$8*(M$1017+1+P1177/O1177           )))/(1+($X$2*P1177*N$8)^2))),           V_rtHz(O1177)/($X$2*N$8*(O1177*M$1017+O1177+P1177)),V_rtHz(P1177)*SQRT(Sum_Sq(O1177*N$8*$X$2*M$1017,1))/($X$2*N$8*(O1177*M$1017+O1177+P1177))))/SQRT(Sum_Sq(1/(1+$A1177)+$AC$2/$I$2-1/(1+(1+P1177/O1177)/M$1017),$X$2/$I$2)),IF(P1178&lt;0,"A",M1178))</f>
        <v>A</v>
      </c>
      <c r="O1177" s="13">
        <f t="shared" si="341"/>
        <v>-1</v>
      </c>
      <c r="P1177" s="12">
        <f t="shared" si="365"/>
        <v>-2</v>
      </c>
      <c r="R1177" s="13" t="str">
        <f>IF(U1177&gt;0,SQRT(Sum_Sq($AI$2,V_rtHz($AH$2)/(1+1/$A1177),V_rtHz($AH$2*$A1177)/(1+$A1177),$AN$2*$AH$2/(1+1/$A1177),$AM$2*SQRT(Sum_Sq(U1177,1/($X$2*S$8*(1+R$1017+U1177/T1177))))/SQRT(Sum_Sq($X$2*U1177*S$8,1)),                   $AQ$2*SQRT(Sum_Sq($AH$2/(1+1/$A1177)+U1177*( 1/(R$1017+1+U1177/T1177)-1)/(1+($X$2*U1177*S$8)^2), (U1177^2*S$8*$X$2+1/($X$2*S$8*(R$1017+1+U1177/T1177           )))/(1+($X$2*U1177*S$8)^2))),           V_rtHz(T1177)/($X$2*S$8*(T1177*R$1017+T1177+U1177)),V_rtHz(U1177)*SQRT(Sum_Sq(T1177*S$8*$X$2*R$1017,1))/($X$2*S$8*(T1177*R$1017+T1177+U1177))))/SQRT(Sum_Sq(1/(1+$A1177)+$AC$2/$I$2-1/(1+(1+U1177/T1177)/R$1017),$X$2/$I$2)),IF(U1178&lt;0,"A",R1178))</f>
        <v>A</v>
      </c>
      <c r="T1177" s="13">
        <f t="shared" si="342"/>
        <v>-1</v>
      </c>
      <c r="U1177" s="12">
        <f t="shared" si="366"/>
        <v>-2</v>
      </c>
      <c r="X1177" s="13" t="str">
        <f>IF(AA1177&gt;0,SQRT(Sum_Sq($AI$2,V_rtHz($AH$2)/(1+1/$A1177),V_rtHz($AH$2*$A1177)/(1+$A1177),$AN$2*$AH$2/(1+1/$A1177),$AM$2*SQRT(Sum_Sq(AA1177,1/($X$2*Y$8*(1+X$1017+AA1177/Z1177))))/SQRT(Sum_Sq($X$2*AA1177*Y$8,1)),                   $AQ$2*SQRT(Sum_Sq($AH$2/(1+1/$A1177)+AA1177*( 1/(X$1017+1+AA1177/Z1177)-1)/(1+($X$2*AA1177*Y$8)^2), (AA1177^2*Y$8*$X$2+1/($X$2*Y$8*(X$1017+1+AA1177/Z1177           )))/(1+($X$2*AA1177*Y$8)^2))),           V_rtHz(Z1177)/($X$2*Y$8*(Z1177*X$1017+Z1177+AA1177)),V_rtHz(AA1177)*SQRT(Sum_Sq(Z1177*Y$8*$X$2*X$1017,1))/($X$2*Y$8*(Z1177*X$1017+Z1177+AA1177))))/SQRT(Sum_Sq(1/(1+$A1177)+$AC$2/$I$2-1/(1+(1+AA1177/Z1177)/X$1017),$X$2/$I$2)),IF(AA1178&lt;0,"A",X1178))</f>
        <v>A</v>
      </c>
      <c r="Z1177" s="13">
        <f t="shared" si="343"/>
        <v>-1</v>
      </c>
      <c r="AA1177" s="12">
        <f t="shared" si="367"/>
        <v>-2</v>
      </c>
      <c r="AC1177" s="13">
        <f>IF(AF1177&gt;0,SQRT(Sum_Sq($AI$2,V_rtHz($AH$2)/(1+1/$A1177),V_rtHz($AH$2*$A1177)/(1+$A1177),$AN$2*$AH$2/(1+1/$A1177),$AM$2*SQRT(Sum_Sq(AF1177,1/($X$2*AD$8*(1+AC$1017+AF1177/AE1177))))/SQRT(Sum_Sq($X$2*AF1177*AD$8,1)),                   $AQ$2*SQRT(Sum_Sq($AH$2/(1+1/$A1177)+AF1177*( 1/(AC$1017+1+AF1177/AE1177)-1)/(1+($X$2*AF1177*AD$8)^2), (AF1177^2*AD$8*$X$2+1/($X$2*AD$8*(AC$1017+1+AF1177/AE1177           )))/(1+($X$2*AF1177*AD$8)^2))),           V_rtHz(AE1177)/($X$2*AD$8*(AE1177*AC$1017+AE1177+AF1177)),V_rtHz(AF1177)*SQRT(Sum_Sq(AE1177*AD$8*$X$2*AC$1017,1))/($X$2*AD$8*(AE1177*AC$1017+AE1177+AF1177))))/SQRT(Sum_Sq(1/(1+$A1177)+$AC$2/$I$2-1/(1+(1+AF1177/AE1177)/AC$1017),$X$2/$I$2)),IF(AF1178&lt;0,"A",AC1178))</f>
        <v>6.8556875209061413E-6</v>
      </c>
      <c r="AE1177" s="13">
        <f t="shared" si="344"/>
        <v>19241.380178765248</v>
      </c>
      <c r="AF1177" s="12">
        <f t="shared" si="368"/>
        <v>161726.48969956106</v>
      </c>
      <c r="AG1177" s="13"/>
      <c r="AH1177" s="13">
        <f>IF(AK1177&gt;0,SQRT(Sum_Sq($AI$2,V_rtHz($AH$2)/(1+1/$A1177),V_rtHz($AH$2*$A1177)/(1+$A1177),$AN$2*$AH$2/(1+1/$A1177),$AM$2*SQRT(Sum_Sq(AK1177,1/($X$2*AI$8*(1+AH$1017+AK1177/AJ1177))))/SQRT(Sum_Sq($X$2*AK1177*AI$8,1)),                   $AQ$2*SQRT(Sum_Sq($AH$2/(1+1/$A1177)+AK1177*( 1/(AH$1017+1+AK1177/AJ1177)-1)/(1+($X$2*AK1177*AI$8)^2), (AK1177^2*AI$8*$X$2+1/($X$2*AI$8*(AH$1017+1+AK1177/AJ1177           )))/(1+($X$2*AK1177*AI$8)^2))),           V_rtHz(AJ1177)/($X$2*AI$8*(AJ1177*AH$1017+AJ1177+AK1177)),V_rtHz(AK1177)*SQRT(Sum_Sq(AJ1177*AI$8*$X$2*AH$1017,1))/($X$2*AI$8*(AJ1177*AH$1017+AJ1177+AK1177))))/SQRT(Sum_Sq(1/(1+$A1177)+$AC$2/$I$2-1/(1+(1+AK1177/AJ1177)/AH$1017),$X$2/$I$2)),IF(AK1178&lt;0,"A",AH1178))</f>
        <v>1.1565709152598728E-5</v>
      </c>
      <c r="AI1177" s="13"/>
      <c r="AJ1177" s="13">
        <f t="shared" si="345"/>
        <v>17763.759881244157</v>
      </c>
      <c r="AK1177" s="12">
        <f t="shared" si="369"/>
        <v>553965.20451633527</v>
      </c>
      <c r="AM1177" s="13">
        <f>IF(AP1177&gt;0,SQRT(Sum_Sq($AI$2,V_rtHz($AH$2)/(1+1/$A1177),V_rtHz($AH$2*$A1177)/(1+$A1177),$AN$2*$AH$2/(1+1/$A1177),$AM$2*SQRT(Sum_Sq(AP1177,1/($X$2*AN$8*(1+AM$1017+AP1177/AO1177))))/SQRT(Sum_Sq($X$2*AP1177*AN$8,1)),                   $AQ$2*SQRT(Sum_Sq($AH$2/(1+1/$A1177)+AP1177*( 1/(AM$1017+1+AP1177/AO1177)-1)/(1+($X$2*AP1177*AN$8)^2), (AP1177^2*AN$8*$X$2+1/($X$2*AN$8*(AM$1017+1+AP1177/AO1177           )))/(1+($X$2*AP1177*AN$8)^2))),           V_rtHz(AO1177)/($X$2*AN$8*(AO1177*AM$1017+AO1177+AP1177)),V_rtHz(AP1177)*SQRT(Sum_Sq(AO1177*AN$8*$X$2*AM$1017,1))/($X$2*AN$8*(AO1177*AM$1017+AO1177+AP1177))))/SQRT(Sum_Sq(1/(1+$A1177)+$AC$2/$I$2-1/(1+(1+AP1177/AO1177)/AM$1017),$X$2/$I$2)),IF(AP1178&lt;0,"A",AM1178))</f>
        <v>2.0271837435048816E-5</v>
      </c>
      <c r="AO1177" s="13">
        <f t="shared" si="346"/>
        <v>17383.213089777382</v>
      </c>
      <c r="AP1177" s="12">
        <f t="shared" si="370"/>
        <v>1790141.360642015</v>
      </c>
      <c r="AR1177" s="13">
        <f t="shared" si="347"/>
        <v>69887291.180198371</v>
      </c>
      <c r="AS1177" s="13">
        <f t="shared" si="348"/>
        <v>-1.3199157087717476E-5</v>
      </c>
      <c r="AV1177" s="13"/>
      <c r="AW1177" s="13">
        <f t="shared" si="349"/>
        <v>39300511.936236553</v>
      </c>
      <c r="AX1177" s="13">
        <f t="shared" si="350"/>
        <v>-4.1750432509949159E-5</v>
      </c>
      <c r="AZ1177" s="13"/>
      <c r="BA1177" s="13"/>
      <c r="BB1177" s="13">
        <f t="shared" si="351"/>
        <v>22100301.962882396</v>
      </c>
      <c r="BC1177" s="13">
        <f t="shared" si="352"/>
        <v>-1.321369106993779E-4</v>
      </c>
      <c r="BD1177" s="13"/>
      <c r="BE1177" s="13"/>
      <c r="BG1177" s="13">
        <f t="shared" si="353"/>
        <v>12427913.092914158</v>
      </c>
      <c r="BH1177" s="13">
        <f t="shared" si="354"/>
        <v>-4.1896196367570534E-4</v>
      </c>
      <c r="BI1177" s="13"/>
      <c r="BL1177" s="13">
        <f t="shared" si="355"/>
        <v>6988729.1180198397</v>
      </c>
      <c r="BM1177" s="13">
        <f t="shared" si="356"/>
        <v>-1.3360810910187596E-3</v>
      </c>
      <c r="BP1177" s="13"/>
      <c r="BQ1177" s="13">
        <f t="shared" si="357"/>
        <v>99.633299999999991</v>
      </c>
      <c r="BR1177" s="13">
        <f t="shared" si="358"/>
        <v>108.98999999999998</v>
      </c>
      <c r="BT1177" s="13"/>
      <c r="BU1177" s="13"/>
      <c r="BV1177" s="13">
        <f t="shared" si="359"/>
        <v>31.50681587988543</v>
      </c>
      <c r="BW1177" s="13">
        <f t="shared" si="360"/>
        <v>344.65664218175147</v>
      </c>
      <c r="CA1177" s="13">
        <f t="shared" si="361"/>
        <v>9.9633299999999991</v>
      </c>
      <c r="CB1177" s="13">
        <f t="shared" si="362"/>
        <v>1089.9000000000003</v>
      </c>
    </row>
    <row r="1178" spans="1:80" x14ac:dyDescent="0.3">
      <c r="A1178" s="13">
        <f t="shared" si="338"/>
        <v>9.638290236239707E-5</v>
      </c>
      <c r="C1178" s="13" t="str">
        <f>IF(F1178&gt;0,SQRT(Sum_Sq($AI$2,V_rtHz($AH$2)/(1+1/$A1178),V_rtHz($AH$2*$A1178)/(1+$A1178),$AN$2*$AH$2/(1+1/$A1178),$AM$2*SQRT(Sum_Sq(F1178,1/($X$2*D$8*(1+C$1017+F1178/E1178))))/SQRT(Sum_Sq($X$2*F1178*D$8,1)),                   $AQ$2*SQRT(Sum_Sq($AH$2/(1+1/$A1178)+F1178*( 1/(C$1017+1+F1178/E1178)-1)/(1+($X$2*F1178*D$8)^2), (F1178^2*D$8*$X$2+1/($X$2*D$8*(C$1017+1+F1178/E1178           )))/(1+($X$2*F1178*D$8)^2))),           V_rtHz(E1178)/($X$2*D$8*(E1178*C$1017+E1178+F1178)),V_rtHz(F1178)*SQRT(Sum_Sq(E1178*D$8*$X$2*C$1017,1))/($X$2*D$8*(E1178*C$1017+E1178+F1178))))/SQRT(Sum_Sq(1/(1+$A1178)+$AC$2/$I$2-1/(1+(1+F1178/E1178)/C$1017),$X$2/$I$2)),IF(F1179&lt;0,"A",C1179))</f>
        <v>A</v>
      </c>
      <c r="E1178" s="13">
        <f t="shared" si="339"/>
        <v>-1</v>
      </c>
      <c r="F1178" s="12">
        <f t="shared" si="363"/>
        <v>-2</v>
      </c>
      <c r="H1178" s="13" t="str">
        <f>IF(K1178&gt;0,SQRT(Sum_Sq($AI$2,V_rtHz($AH$2)/(1+1/$A1178),V_rtHz($AH$2*$A1178)/(1+$A1178),$AN$2*$AH$2/(1+1/$A1178),$AM$2*SQRT(Sum_Sq(K1178,1/($X$2*I$8*(1+H$1017+K1178/J1178))))/SQRT(Sum_Sq($X$2*K1178*I$8,1)),                   $AQ$2*SQRT(Sum_Sq($AH$2/(1+1/$A1178)+K1178*( 1/(H$1017+1+K1178/J1178)-1)/(1+($X$2*K1178*I$8)^2), (K1178^2*I$8*$X$2+1/($X$2*I$8*(H$1017+1+K1178/J1178           )))/(1+($X$2*K1178*I$8)^2))),           V_rtHz(J1178)/($X$2*I$8*(J1178*H$1017+J1178+K1178)),V_rtHz(K1178)*SQRT(Sum_Sq(J1178*I$8*$X$2*H$1017,1))/($X$2*I$8*(J1178*H$1017+J1178+K1178))))/SQRT(Sum_Sq(1/(1+$A1178)+$AC$2/$I$2-1/(1+(1+K1178/J1178)/H$1017),$X$2/$I$2)),IF(K1179&lt;0,"A",H1179))</f>
        <v>A</v>
      </c>
      <c r="J1178" s="13">
        <f t="shared" si="340"/>
        <v>-1</v>
      </c>
      <c r="K1178" s="12">
        <f t="shared" si="364"/>
        <v>-2</v>
      </c>
      <c r="M1178" s="13" t="str">
        <f>IF(P1178&gt;0,SQRT(Sum_Sq($AI$2,V_rtHz($AH$2)/(1+1/$A1178),V_rtHz($AH$2*$A1178)/(1+$A1178),$AN$2*$AH$2/(1+1/$A1178),$AM$2*SQRT(Sum_Sq(P1178,1/($X$2*N$8*(1+M$1017+P1178/O1178))))/SQRT(Sum_Sq($X$2*P1178*N$8,1)),                   $AQ$2*SQRT(Sum_Sq($AH$2/(1+1/$A1178)+P1178*( 1/(M$1017+1+P1178/O1178)-1)/(1+($X$2*P1178*N$8)^2), (P1178^2*N$8*$X$2+1/($X$2*N$8*(M$1017+1+P1178/O1178           )))/(1+($X$2*P1178*N$8)^2))),           V_rtHz(O1178)/($X$2*N$8*(O1178*M$1017+O1178+P1178)),V_rtHz(P1178)*SQRT(Sum_Sq(O1178*N$8*$X$2*M$1017,1))/($X$2*N$8*(O1178*M$1017+O1178+P1178))))/SQRT(Sum_Sq(1/(1+$A1178)+$AC$2/$I$2-1/(1+(1+P1178/O1178)/M$1017),$X$2/$I$2)),IF(P1179&lt;0,"A",M1179))</f>
        <v>A</v>
      </c>
      <c r="O1178" s="13">
        <f t="shared" si="341"/>
        <v>-1</v>
      </c>
      <c r="P1178" s="12">
        <f t="shared" si="365"/>
        <v>-2</v>
      </c>
      <c r="R1178" s="13" t="str">
        <f>IF(U1178&gt;0,SQRT(Sum_Sq($AI$2,V_rtHz($AH$2)/(1+1/$A1178),V_rtHz($AH$2*$A1178)/(1+$A1178),$AN$2*$AH$2/(1+1/$A1178),$AM$2*SQRT(Sum_Sq(U1178,1/($X$2*S$8*(1+R$1017+U1178/T1178))))/SQRT(Sum_Sq($X$2*U1178*S$8,1)),                   $AQ$2*SQRT(Sum_Sq($AH$2/(1+1/$A1178)+U1178*( 1/(R$1017+1+U1178/T1178)-1)/(1+($X$2*U1178*S$8)^2), (U1178^2*S$8*$X$2+1/($X$2*S$8*(R$1017+1+U1178/T1178           )))/(1+($X$2*U1178*S$8)^2))),           V_rtHz(T1178)/($X$2*S$8*(T1178*R$1017+T1178+U1178)),V_rtHz(U1178)*SQRT(Sum_Sq(T1178*S$8*$X$2*R$1017,1))/($X$2*S$8*(T1178*R$1017+T1178+U1178))))/SQRT(Sum_Sq(1/(1+$A1178)+$AC$2/$I$2-1/(1+(1+U1178/T1178)/R$1017),$X$2/$I$2)),IF(U1179&lt;0,"A",R1179))</f>
        <v>A</v>
      </c>
      <c r="T1178" s="13">
        <f t="shared" si="342"/>
        <v>-1</v>
      </c>
      <c r="U1178" s="12">
        <f t="shared" si="366"/>
        <v>-2</v>
      </c>
      <c r="X1178" s="13" t="str">
        <f>IF(AA1178&gt;0,SQRT(Sum_Sq($AI$2,V_rtHz($AH$2)/(1+1/$A1178),V_rtHz($AH$2*$A1178)/(1+$A1178),$AN$2*$AH$2/(1+1/$A1178),$AM$2*SQRT(Sum_Sq(AA1178,1/($X$2*Y$8*(1+X$1017+AA1178/Z1178))))/SQRT(Sum_Sq($X$2*AA1178*Y$8,1)),                   $AQ$2*SQRT(Sum_Sq($AH$2/(1+1/$A1178)+AA1178*( 1/(X$1017+1+AA1178/Z1178)-1)/(1+($X$2*AA1178*Y$8)^2), (AA1178^2*Y$8*$X$2+1/($X$2*Y$8*(X$1017+1+AA1178/Z1178           )))/(1+($X$2*AA1178*Y$8)^2))),           V_rtHz(Z1178)/($X$2*Y$8*(Z1178*X$1017+Z1178+AA1178)),V_rtHz(AA1178)*SQRT(Sum_Sq(Z1178*Y$8*$X$2*X$1017,1))/($X$2*Y$8*(Z1178*X$1017+Z1178+AA1178))))/SQRT(Sum_Sq(1/(1+$A1178)+$AC$2/$I$2-1/(1+(1+AA1178/Z1178)/X$1017),$X$2/$I$2)),IF(AA1179&lt;0,"A",X1179))</f>
        <v>A</v>
      </c>
      <c r="Z1178" s="13">
        <f t="shared" si="343"/>
        <v>-1</v>
      </c>
      <c r="AA1178" s="12">
        <f t="shared" si="367"/>
        <v>-2</v>
      </c>
      <c r="AC1178" s="13">
        <f>IF(AF1178&gt;0,SQRT(Sum_Sq($AI$2,V_rtHz($AH$2)/(1+1/$A1178),V_rtHz($AH$2*$A1178)/(1+$A1178),$AN$2*$AH$2/(1+1/$A1178),$AM$2*SQRT(Sum_Sq(AF1178,1/($X$2*AD$8*(1+AC$1017+AF1178/AE1178))))/SQRT(Sum_Sq($X$2*AF1178*AD$8,1)),                   $AQ$2*SQRT(Sum_Sq($AH$2/(1+1/$A1178)+AF1178*( 1/(AC$1017+1+AF1178/AE1178)-1)/(1+($X$2*AF1178*AD$8)^2), (AF1178^2*AD$8*$X$2+1/($X$2*AD$8*(AC$1017+1+AF1178/AE1178           )))/(1+($X$2*AF1178*AD$8)^2))),           V_rtHz(AE1178)/($X$2*AD$8*(AE1178*AC$1017+AE1178+AF1178)),V_rtHz(AF1178)*SQRT(Sum_Sq(AE1178*AD$8*$X$2*AC$1017,1))/($X$2*AD$8*(AE1178*AC$1017+AE1178+AF1178))))/SQRT(Sum_Sq(1/(1+$A1178)+$AC$2/$I$2-1/(1+(1+AF1178/AE1178)/AC$1017),$X$2/$I$2)),IF(AF1179&lt;0,"A",AC1179))</f>
        <v>6.8549496919383882E-6</v>
      </c>
      <c r="AE1178" s="13">
        <f t="shared" si="344"/>
        <v>19237.256202390126</v>
      </c>
      <c r="AF1178" s="12">
        <f t="shared" si="368"/>
        <v>161761.1597281626</v>
      </c>
      <c r="AG1178" s="13"/>
      <c r="AH1178" s="13">
        <f>IF(AK1178&gt;0,SQRT(Sum_Sq($AI$2,V_rtHz($AH$2)/(1+1/$A1178),V_rtHz($AH$2*$A1178)/(1+$A1178),$AN$2*$AH$2/(1+1/$A1178),$AM$2*SQRT(Sum_Sq(AK1178,1/($X$2*AI$8*(1+AH$1017+AK1178/AJ1178))))/SQRT(Sum_Sq($X$2*AK1178*AI$8,1)),                   $AQ$2*SQRT(Sum_Sq($AH$2/(1+1/$A1178)+AK1178*( 1/(AH$1017+1+AK1178/AJ1178)-1)/(1+($X$2*AK1178*AI$8)^2), (AK1178^2*AI$8*$X$2+1/($X$2*AI$8*(AH$1017+1+AK1178/AJ1178           )))/(1+($X$2*AK1178*AI$8)^2))),           V_rtHz(AJ1178)/($X$2*AI$8*(AJ1178*AH$1017+AJ1178+AK1178)),V_rtHz(AK1178)*SQRT(Sum_Sq(AJ1178*AI$8*$X$2*AH$1017,1))/($X$2*AI$8*(AJ1178*AH$1017+AJ1178+AK1178))))/SQRT(Sum_Sq(1/(1+$A1178)+$AC$2/$I$2-1/(1+(1+AK1178/AJ1178)/AH$1017),$X$2/$I$2)),IF(AK1179&lt;0,"A",AH1179))</f>
        <v>1.1564769668324051E-5</v>
      </c>
      <c r="AI1178" s="13"/>
      <c r="AJ1178" s="13">
        <f t="shared" si="345"/>
        <v>17760.795669567746</v>
      </c>
      <c r="AK1178" s="12">
        <f t="shared" si="369"/>
        <v>554057.65927782818</v>
      </c>
      <c r="AM1178" s="13">
        <f>IF(AP1178&gt;0,SQRT(Sum_Sq($AI$2,V_rtHz($AH$2)/(1+1/$A1178),V_rtHz($AH$2*$A1178)/(1+$A1178),$AN$2*$AH$2/(1+1/$A1178),$AM$2*SQRT(Sum_Sq(AP1178,1/($X$2*AN$8*(1+AM$1017+AP1178/AO1178))))/SQRT(Sum_Sq($X$2*AP1178*AN$8,1)),                   $AQ$2*SQRT(Sum_Sq($AH$2/(1+1/$A1178)+AP1178*( 1/(AM$1017+1+AP1178/AO1178)-1)/(1+($X$2*AP1178*AN$8)^2), (AP1178^2*AN$8*$X$2+1/($X$2*AN$8*(AM$1017+1+AP1178/AO1178           )))/(1+($X$2*AP1178*AN$8)^2))),           V_rtHz(AO1178)/($X$2*AN$8*(AO1178*AM$1017+AO1178+AP1178)),V_rtHz(AP1178)*SQRT(Sum_Sq(AO1178*AN$8*$X$2*AM$1017,1))/($X$2*AN$8*(AO1178*AM$1017+AO1178+AP1178))))/SQRT(Sum_Sq(1/(1+$A1178)+$AC$2/$I$2-1/(1+(1+AP1178/AO1178)/AM$1017),$X$2/$I$2)),IF(AP1179&lt;0,"A",AM1179))</f>
        <v>2.0270309518586123E-5</v>
      </c>
      <c r="AO1178" s="13">
        <f t="shared" si="346"/>
        <v>17380.495884380809</v>
      </c>
      <c r="AP1178" s="12">
        <f t="shared" si="370"/>
        <v>1790421.2250255239</v>
      </c>
      <c r="AR1178" s="13">
        <f t="shared" si="347"/>
        <v>69887291.180198371</v>
      </c>
      <c r="AS1178" s="13">
        <f t="shared" si="348"/>
        <v>-1.3199179528360387E-5</v>
      </c>
      <c r="AV1178" s="13"/>
      <c r="AW1178" s="13">
        <f t="shared" si="349"/>
        <v>39300511.936236553</v>
      </c>
      <c r="AX1178" s="13">
        <f t="shared" si="350"/>
        <v>-4.1750657035853775E-5</v>
      </c>
      <c r="AZ1178" s="13"/>
      <c r="BA1178" s="13"/>
      <c r="BB1178" s="13">
        <f t="shared" si="351"/>
        <v>22100301.962882396</v>
      </c>
      <c r="BC1178" s="13">
        <f t="shared" si="352"/>
        <v>-1.3213915974285678E-4</v>
      </c>
      <c r="BD1178" s="13"/>
      <c r="BE1178" s="13"/>
      <c r="BG1178" s="13">
        <f t="shared" si="353"/>
        <v>12427913.092914158</v>
      </c>
      <c r="BH1178" s="13">
        <f t="shared" si="354"/>
        <v>-4.1898457441653307E-4</v>
      </c>
      <c r="BI1178" s="13"/>
      <c r="BL1178" s="13">
        <f t="shared" si="355"/>
        <v>6988729.1180198397</v>
      </c>
      <c r="BM1178" s="13">
        <f t="shared" si="356"/>
        <v>-1.3363110670337821E-3</v>
      </c>
      <c r="BP1178" s="13"/>
      <c r="BQ1178" s="13">
        <f t="shared" si="357"/>
        <v>99.633300000000006</v>
      </c>
      <c r="BR1178" s="13">
        <f t="shared" si="358"/>
        <v>108.98999999999997</v>
      </c>
      <c r="BT1178" s="13"/>
      <c r="BU1178" s="13"/>
      <c r="BV1178" s="13">
        <f t="shared" si="359"/>
        <v>31.50681587988543</v>
      </c>
      <c r="BW1178" s="13">
        <f t="shared" si="360"/>
        <v>344.65664218175152</v>
      </c>
      <c r="CA1178" s="13">
        <f t="shared" si="361"/>
        <v>9.9633299999999991</v>
      </c>
      <c r="CB1178" s="13">
        <f t="shared" si="362"/>
        <v>1089.9000000000001</v>
      </c>
    </row>
    <row r="1179" spans="1:80" x14ac:dyDescent="0.3">
      <c r="A1179" s="13">
        <f t="shared" si="338"/>
        <v>9.7723722095581056E-5</v>
      </c>
      <c r="C1179" s="13" t="str">
        <f>IF(F1179&gt;0,SQRT(Sum_Sq($AI$2,V_rtHz($AH$2)/(1+1/$A1179),V_rtHz($AH$2*$A1179)/(1+$A1179),$AN$2*$AH$2/(1+1/$A1179),$AM$2*SQRT(Sum_Sq(F1179,1/($X$2*D$8*(1+C$1017+F1179/E1179))))/SQRT(Sum_Sq($X$2*F1179*D$8,1)),                   $AQ$2*SQRT(Sum_Sq($AH$2/(1+1/$A1179)+F1179*( 1/(C$1017+1+F1179/E1179)-1)/(1+($X$2*F1179*D$8)^2), (F1179^2*D$8*$X$2+1/($X$2*D$8*(C$1017+1+F1179/E1179           )))/(1+($X$2*F1179*D$8)^2))),           V_rtHz(E1179)/($X$2*D$8*(E1179*C$1017+E1179+F1179)),V_rtHz(F1179)*SQRT(Sum_Sq(E1179*D$8*$X$2*C$1017,1))/($X$2*D$8*(E1179*C$1017+E1179+F1179))))/SQRT(Sum_Sq(1/(1+$A1179)+$AC$2/$I$2-1/(1+(1+F1179/E1179)/C$1017),$X$2/$I$2)),IF(F1180&lt;0,"A",C1180))</f>
        <v>A</v>
      </c>
      <c r="E1179" s="13">
        <f t="shared" si="339"/>
        <v>-1</v>
      </c>
      <c r="F1179" s="12">
        <f t="shared" si="363"/>
        <v>-2</v>
      </c>
      <c r="H1179" s="13" t="str">
        <f>IF(K1179&gt;0,SQRT(Sum_Sq($AI$2,V_rtHz($AH$2)/(1+1/$A1179),V_rtHz($AH$2*$A1179)/(1+$A1179),$AN$2*$AH$2/(1+1/$A1179),$AM$2*SQRT(Sum_Sq(K1179,1/($X$2*I$8*(1+H$1017+K1179/J1179))))/SQRT(Sum_Sq($X$2*K1179*I$8,1)),                   $AQ$2*SQRT(Sum_Sq($AH$2/(1+1/$A1179)+K1179*( 1/(H$1017+1+K1179/J1179)-1)/(1+($X$2*K1179*I$8)^2), (K1179^2*I$8*$X$2+1/($X$2*I$8*(H$1017+1+K1179/J1179           )))/(1+($X$2*K1179*I$8)^2))),           V_rtHz(J1179)/($X$2*I$8*(J1179*H$1017+J1179+K1179)),V_rtHz(K1179)*SQRT(Sum_Sq(J1179*I$8*$X$2*H$1017,1))/($X$2*I$8*(J1179*H$1017+J1179+K1179))))/SQRT(Sum_Sq(1/(1+$A1179)+$AC$2/$I$2-1/(1+(1+K1179/J1179)/H$1017),$X$2/$I$2)),IF(K1180&lt;0,"A",H1180))</f>
        <v>A</v>
      </c>
      <c r="J1179" s="13">
        <f t="shared" si="340"/>
        <v>-1</v>
      </c>
      <c r="K1179" s="12">
        <f t="shared" si="364"/>
        <v>-2</v>
      </c>
      <c r="M1179" s="13" t="str">
        <f>IF(P1179&gt;0,SQRT(Sum_Sq($AI$2,V_rtHz($AH$2)/(1+1/$A1179),V_rtHz($AH$2*$A1179)/(1+$A1179),$AN$2*$AH$2/(1+1/$A1179),$AM$2*SQRT(Sum_Sq(P1179,1/($X$2*N$8*(1+M$1017+P1179/O1179))))/SQRT(Sum_Sq($X$2*P1179*N$8,1)),                   $AQ$2*SQRT(Sum_Sq($AH$2/(1+1/$A1179)+P1179*( 1/(M$1017+1+P1179/O1179)-1)/(1+($X$2*P1179*N$8)^2), (P1179^2*N$8*$X$2+1/($X$2*N$8*(M$1017+1+P1179/O1179           )))/(1+($X$2*P1179*N$8)^2))),           V_rtHz(O1179)/($X$2*N$8*(O1179*M$1017+O1179+P1179)),V_rtHz(P1179)*SQRT(Sum_Sq(O1179*N$8*$X$2*M$1017,1))/($X$2*N$8*(O1179*M$1017+O1179+P1179))))/SQRT(Sum_Sq(1/(1+$A1179)+$AC$2/$I$2-1/(1+(1+P1179/O1179)/M$1017),$X$2/$I$2)),IF(P1180&lt;0,"A",M1180))</f>
        <v>A</v>
      </c>
      <c r="O1179" s="13">
        <f t="shared" si="341"/>
        <v>-1</v>
      </c>
      <c r="P1179" s="12">
        <f t="shared" si="365"/>
        <v>-2</v>
      </c>
      <c r="R1179" s="13" t="str">
        <f>IF(U1179&gt;0,SQRT(Sum_Sq($AI$2,V_rtHz($AH$2)/(1+1/$A1179),V_rtHz($AH$2*$A1179)/(1+$A1179),$AN$2*$AH$2/(1+1/$A1179),$AM$2*SQRT(Sum_Sq(U1179,1/($X$2*S$8*(1+R$1017+U1179/T1179))))/SQRT(Sum_Sq($X$2*U1179*S$8,1)),                   $AQ$2*SQRT(Sum_Sq($AH$2/(1+1/$A1179)+U1179*( 1/(R$1017+1+U1179/T1179)-1)/(1+($X$2*U1179*S$8)^2), (U1179^2*S$8*$X$2+1/($X$2*S$8*(R$1017+1+U1179/T1179           )))/(1+($X$2*U1179*S$8)^2))),           V_rtHz(T1179)/($X$2*S$8*(T1179*R$1017+T1179+U1179)),V_rtHz(U1179)*SQRT(Sum_Sq(T1179*S$8*$X$2*R$1017,1))/($X$2*S$8*(T1179*R$1017+T1179+U1179))))/SQRT(Sum_Sq(1/(1+$A1179)+$AC$2/$I$2-1/(1+(1+U1179/T1179)/R$1017),$X$2/$I$2)),IF(U1180&lt;0,"A",R1180))</f>
        <v>A</v>
      </c>
      <c r="T1179" s="13">
        <f t="shared" si="342"/>
        <v>-1</v>
      </c>
      <c r="U1179" s="12">
        <f t="shared" si="366"/>
        <v>-2</v>
      </c>
      <c r="X1179" s="13" t="str">
        <f>IF(AA1179&gt;0,SQRT(Sum_Sq($AI$2,V_rtHz($AH$2)/(1+1/$A1179),V_rtHz($AH$2*$A1179)/(1+$A1179),$AN$2*$AH$2/(1+1/$A1179),$AM$2*SQRT(Sum_Sq(AA1179,1/($X$2*Y$8*(1+X$1017+AA1179/Z1179))))/SQRT(Sum_Sq($X$2*AA1179*Y$8,1)),                   $AQ$2*SQRT(Sum_Sq($AH$2/(1+1/$A1179)+AA1179*( 1/(X$1017+1+AA1179/Z1179)-1)/(1+($X$2*AA1179*Y$8)^2), (AA1179^2*Y$8*$X$2+1/($X$2*Y$8*(X$1017+1+AA1179/Z1179           )))/(1+($X$2*AA1179*Y$8)^2))),           V_rtHz(Z1179)/($X$2*Y$8*(Z1179*X$1017+Z1179+AA1179)),V_rtHz(AA1179)*SQRT(Sum_Sq(Z1179*Y$8*$X$2*X$1017,1))/($X$2*Y$8*(Z1179*X$1017+Z1179+AA1179))))/SQRT(Sum_Sq(1/(1+$A1179)+$AC$2/$I$2-1/(1+(1+AA1179/Z1179)/X$1017),$X$2/$I$2)),IF(AA1180&lt;0,"A",X1180))</f>
        <v>A</v>
      </c>
      <c r="Z1179" s="13">
        <f t="shared" si="343"/>
        <v>-1</v>
      </c>
      <c r="AA1179" s="12">
        <f t="shared" si="367"/>
        <v>-2</v>
      </c>
      <c r="AC1179" s="13">
        <f>IF(AF1179&gt;0,SQRT(Sum_Sq($AI$2,V_rtHz($AH$2)/(1+1/$A1179),V_rtHz($AH$2*$A1179)/(1+$A1179),$AN$2*$AH$2/(1+1/$A1179),$AM$2*SQRT(Sum_Sq(AF1179,1/($X$2*AD$8*(1+AC$1017+AF1179/AE1179))))/SQRT(Sum_Sq($X$2*AF1179*AD$8,1)),                   $AQ$2*SQRT(Sum_Sq($AH$2/(1+1/$A1179)+AF1179*( 1/(AC$1017+1+AF1179/AE1179)-1)/(1+($X$2*AF1179*AD$8)^2), (AF1179^2*AD$8*$X$2+1/($X$2*AD$8*(AC$1017+1+AF1179/AE1179           )))/(1+($X$2*AF1179*AD$8)^2))),           V_rtHz(AE1179)/($X$2*AD$8*(AE1179*AC$1017+AE1179+AF1179)),V_rtHz(AF1179)*SQRT(Sum_Sq(AE1179*AD$8*$X$2*AC$1017,1))/($X$2*AD$8*(AE1179*AC$1017+AE1179+AF1179))))/SQRT(Sum_Sq(1/(1+$A1179)+$AC$2/$I$2-1/(1+(1+AF1179/AE1179)/AC$1017),$X$2/$I$2)),IF(AF1180&lt;0,"A",AC1180))</f>
        <v>6.854202216921006E-6</v>
      </c>
      <c r="AE1179" s="13">
        <f t="shared" si="344"/>
        <v>19233.078674389653</v>
      </c>
      <c r="AF1179" s="12">
        <f t="shared" si="368"/>
        <v>161796.29512097174</v>
      </c>
      <c r="AG1179" s="13"/>
      <c r="AH1179" s="13">
        <f>IF(AK1179&gt;0,SQRT(Sum_Sq($AI$2,V_rtHz($AH$2)/(1+1/$A1179),V_rtHz($AH$2*$A1179)/(1+$A1179),$AN$2*$AH$2/(1+1/$A1179),$AM$2*SQRT(Sum_Sq(AK1179,1/($X$2*AI$8*(1+AH$1017+AK1179/AJ1179))))/SQRT(Sum_Sq($X$2*AK1179*AI$8,1)),                   $AQ$2*SQRT(Sum_Sq($AH$2/(1+1/$A1179)+AK1179*( 1/(AH$1017+1+AK1179/AJ1179)-1)/(1+($X$2*AK1179*AI$8)^2), (AK1179^2*AI$8*$X$2+1/($X$2*AI$8*(AH$1017+1+AK1179/AJ1179           )))/(1+($X$2*AK1179*AI$8)^2))),           V_rtHz(AJ1179)/($X$2*AI$8*(AJ1179*AH$1017+AJ1179+AK1179)),V_rtHz(AK1179)*SQRT(Sum_Sq(AJ1179*AI$8*$X$2*AH$1017,1))/($X$2*AI$8*(AJ1179*AH$1017+AJ1179+AK1179))))/SQRT(Sum_Sq(1/(1+$A1179)+$AC$2/$I$2-1/(1+(1+AK1179/AJ1179)/AH$1017),$X$2/$I$2)),IF(AK1180&lt;0,"A",AH1180))</f>
        <v>1.1563817692703691E-5</v>
      </c>
      <c r="AI1179" s="13"/>
      <c r="AJ1179" s="13">
        <f t="shared" si="345"/>
        <v>17757.792261324499</v>
      </c>
      <c r="AK1179" s="12">
        <f t="shared" si="369"/>
        <v>554151.36807431711</v>
      </c>
      <c r="AM1179" s="13">
        <f>IF(AP1179&gt;0,SQRT(Sum_Sq($AI$2,V_rtHz($AH$2)/(1+1/$A1179),V_rtHz($AH$2*$A1179)/(1+$A1179),$AN$2*$AH$2/(1+1/$A1179),$AM$2*SQRT(Sum_Sq(AP1179,1/($X$2*AN$8*(1+AM$1017+AP1179/AO1179))))/SQRT(Sum_Sq($X$2*AP1179*AN$8,1)),                   $AQ$2*SQRT(Sum_Sq($AH$2/(1+1/$A1179)+AP1179*( 1/(AM$1017+1+AP1179/AO1179)-1)/(1+($X$2*AP1179*AN$8)^2), (AP1179^2*AN$8*$X$2+1/($X$2*AN$8*(AM$1017+1+AP1179/AO1179           )))/(1+($X$2*AP1179*AN$8)^2))),           V_rtHz(AO1179)/($X$2*AN$8*(AO1179*AM$1017+AO1179+AP1179)),V_rtHz(AP1179)*SQRT(Sum_Sq(AO1179*AN$8*$X$2*AM$1017,1))/($X$2*AN$8*(AO1179*AM$1017+AO1179+AP1179))))/SQRT(Sum_Sq(1/(1+$A1179)+$AC$2/$I$2-1/(1+(1+AP1179/AO1179)/AM$1017),$X$2/$I$2)),IF(AP1180&lt;0,"A",AM1180))</f>
        <v>2.0268761214925847E-5</v>
      </c>
      <c r="AO1179" s="13">
        <f t="shared" si="346"/>
        <v>17377.742611140544</v>
      </c>
      <c r="AP1179" s="12">
        <f t="shared" si="370"/>
        <v>1790704.8935639511</v>
      </c>
      <c r="AR1179" s="13">
        <f t="shared" si="347"/>
        <v>69887291.180198371</v>
      </c>
      <c r="AS1179" s="13">
        <f t="shared" si="348"/>
        <v>-1.3199202281261645E-5</v>
      </c>
      <c r="AV1179" s="13"/>
      <c r="AW1179" s="13">
        <f t="shared" si="349"/>
        <v>39300511.936236553</v>
      </c>
      <c r="AX1179" s="13">
        <f t="shared" si="350"/>
        <v>-4.1750884687690407E-5</v>
      </c>
      <c r="AZ1179" s="13"/>
      <c r="BA1179" s="13"/>
      <c r="BB1179" s="13">
        <f t="shared" si="351"/>
        <v>22100301.962882396</v>
      </c>
      <c r="BC1179" s="13">
        <f t="shared" si="352"/>
        <v>-1.3214144015181328E-4</v>
      </c>
      <c r="BD1179" s="13"/>
      <c r="BE1179" s="13"/>
      <c r="BG1179" s="13">
        <f t="shared" si="353"/>
        <v>12427913.092914158</v>
      </c>
      <c r="BH1179" s="13">
        <f t="shared" si="354"/>
        <v>-4.1900750219593224E-4</v>
      </c>
      <c r="BI1179" s="13"/>
      <c r="BL1179" s="13">
        <f t="shared" si="355"/>
        <v>6988729.1180198397</v>
      </c>
      <c r="BM1179" s="13">
        <f t="shared" si="356"/>
        <v>-1.3365443231779779E-3</v>
      </c>
      <c r="BP1179" s="13"/>
      <c r="BQ1179" s="13">
        <f t="shared" si="357"/>
        <v>99.633300000000006</v>
      </c>
      <c r="BR1179" s="13">
        <f t="shared" si="358"/>
        <v>108.99</v>
      </c>
      <c r="BT1179" s="13"/>
      <c r="BU1179" s="13"/>
      <c r="BV1179" s="13">
        <f t="shared" si="359"/>
        <v>31.50681587988543</v>
      </c>
      <c r="BW1179" s="13">
        <f t="shared" si="360"/>
        <v>344.65664218175158</v>
      </c>
      <c r="CA1179" s="13">
        <f t="shared" si="361"/>
        <v>9.9633299999999991</v>
      </c>
      <c r="CB1179" s="13">
        <f t="shared" si="362"/>
        <v>1089.9000000000001</v>
      </c>
    </row>
    <row r="1180" spans="1:80" x14ac:dyDescent="0.3">
      <c r="A1180" s="13">
        <f t="shared" si="338"/>
        <v>9.9083194489276775E-5</v>
      </c>
      <c r="C1180" s="13" t="str">
        <f>IF(F1180&gt;0,SQRT(Sum_Sq($AI$2,V_rtHz($AH$2)/(1+1/$A1180),V_rtHz($AH$2*$A1180)/(1+$A1180),$AN$2*$AH$2/(1+1/$A1180),$AM$2*SQRT(Sum_Sq(F1180,1/($X$2*D$8*(1+C$1017+F1180/E1180))))/SQRT(Sum_Sq($X$2*F1180*D$8,1)),                   $AQ$2*SQRT(Sum_Sq($AH$2/(1+1/$A1180)+F1180*( 1/(C$1017+1+F1180/E1180)-1)/(1+($X$2*F1180*D$8)^2), (F1180^2*D$8*$X$2+1/($X$2*D$8*(C$1017+1+F1180/E1180           )))/(1+($X$2*F1180*D$8)^2))),           V_rtHz(E1180)/($X$2*D$8*(E1180*C$1017+E1180+F1180)),V_rtHz(F1180)*SQRT(Sum_Sq(E1180*D$8*$X$2*C$1017,1))/($X$2*D$8*(E1180*C$1017+E1180+F1180))))/SQRT(Sum_Sq(1/(1+$A1180)+$AC$2/$I$2-1/(1+(1+F1180/E1180)/C$1017),$X$2/$I$2)),IF(F1181&lt;0,"A",C1181))</f>
        <v>A</v>
      </c>
      <c r="E1180" s="13">
        <f t="shared" si="339"/>
        <v>-1</v>
      </c>
      <c r="F1180" s="12">
        <f t="shared" si="363"/>
        <v>-2</v>
      </c>
      <c r="H1180" s="13" t="str">
        <f>IF(K1180&gt;0,SQRT(Sum_Sq($AI$2,V_rtHz($AH$2)/(1+1/$A1180),V_rtHz($AH$2*$A1180)/(1+$A1180),$AN$2*$AH$2/(1+1/$A1180),$AM$2*SQRT(Sum_Sq(K1180,1/($X$2*I$8*(1+H$1017+K1180/J1180))))/SQRT(Sum_Sq($X$2*K1180*I$8,1)),                   $AQ$2*SQRT(Sum_Sq($AH$2/(1+1/$A1180)+K1180*( 1/(H$1017+1+K1180/J1180)-1)/(1+($X$2*K1180*I$8)^2), (K1180^2*I$8*$X$2+1/($X$2*I$8*(H$1017+1+K1180/J1180           )))/(1+($X$2*K1180*I$8)^2))),           V_rtHz(J1180)/($X$2*I$8*(J1180*H$1017+J1180+K1180)),V_rtHz(K1180)*SQRT(Sum_Sq(J1180*I$8*$X$2*H$1017,1))/($X$2*I$8*(J1180*H$1017+J1180+K1180))))/SQRT(Sum_Sq(1/(1+$A1180)+$AC$2/$I$2-1/(1+(1+K1180/J1180)/H$1017),$X$2/$I$2)),IF(K1181&lt;0,"A",H1181))</f>
        <v>A</v>
      </c>
      <c r="J1180" s="13">
        <f t="shared" si="340"/>
        <v>-1</v>
      </c>
      <c r="K1180" s="12">
        <f t="shared" si="364"/>
        <v>-2</v>
      </c>
      <c r="M1180" s="13" t="str">
        <f>IF(P1180&gt;0,SQRT(Sum_Sq($AI$2,V_rtHz($AH$2)/(1+1/$A1180),V_rtHz($AH$2*$A1180)/(1+$A1180),$AN$2*$AH$2/(1+1/$A1180),$AM$2*SQRT(Sum_Sq(P1180,1/($X$2*N$8*(1+M$1017+P1180/O1180))))/SQRT(Sum_Sq($X$2*P1180*N$8,1)),                   $AQ$2*SQRT(Sum_Sq($AH$2/(1+1/$A1180)+P1180*( 1/(M$1017+1+P1180/O1180)-1)/(1+($X$2*P1180*N$8)^2), (P1180^2*N$8*$X$2+1/($X$2*N$8*(M$1017+1+P1180/O1180           )))/(1+($X$2*P1180*N$8)^2))),           V_rtHz(O1180)/($X$2*N$8*(O1180*M$1017+O1180+P1180)),V_rtHz(P1180)*SQRT(Sum_Sq(O1180*N$8*$X$2*M$1017,1))/($X$2*N$8*(O1180*M$1017+O1180+P1180))))/SQRT(Sum_Sq(1/(1+$A1180)+$AC$2/$I$2-1/(1+(1+P1180/O1180)/M$1017),$X$2/$I$2)),IF(P1181&lt;0,"A",M1181))</f>
        <v>A</v>
      </c>
      <c r="O1180" s="13">
        <f t="shared" si="341"/>
        <v>-1</v>
      </c>
      <c r="P1180" s="12">
        <f t="shared" si="365"/>
        <v>-2</v>
      </c>
      <c r="R1180" s="13" t="str">
        <f>IF(U1180&gt;0,SQRT(Sum_Sq($AI$2,V_rtHz($AH$2)/(1+1/$A1180),V_rtHz($AH$2*$A1180)/(1+$A1180),$AN$2*$AH$2/(1+1/$A1180),$AM$2*SQRT(Sum_Sq(U1180,1/($X$2*S$8*(1+R$1017+U1180/T1180))))/SQRT(Sum_Sq($X$2*U1180*S$8,1)),                   $AQ$2*SQRT(Sum_Sq($AH$2/(1+1/$A1180)+U1180*( 1/(R$1017+1+U1180/T1180)-1)/(1+($X$2*U1180*S$8)^2), (U1180^2*S$8*$X$2+1/($X$2*S$8*(R$1017+1+U1180/T1180           )))/(1+($X$2*U1180*S$8)^2))),           V_rtHz(T1180)/($X$2*S$8*(T1180*R$1017+T1180+U1180)),V_rtHz(U1180)*SQRT(Sum_Sq(T1180*S$8*$X$2*R$1017,1))/($X$2*S$8*(T1180*R$1017+T1180+U1180))))/SQRT(Sum_Sq(1/(1+$A1180)+$AC$2/$I$2-1/(1+(1+U1180/T1180)/R$1017),$X$2/$I$2)),IF(U1181&lt;0,"A",R1181))</f>
        <v>A</v>
      </c>
      <c r="T1180" s="13">
        <f t="shared" si="342"/>
        <v>-1</v>
      </c>
      <c r="U1180" s="12">
        <f t="shared" si="366"/>
        <v>-2</v>
      </c>
      <c r="X1180" s="13" t="str">
        <f>IF(AA1180&gt;0,SQRT(Sum_Sq($AI$2,V_rtHz($AH$2)/(1+1/$A1180),V_rtHz($AH$2*$A1180)/(1+$A1180),$AN$2*$AH$2/(1+1/$A1180),$AM$2*SQRT(Sum_Sq(AA1180,1/($X$2*Y$8*(1+X$1017+AA1180/Z1180))))/SQRT(Sum_Sq($X$2*AA1180*Y$8,1)),                   $AQ$2*SQRT(Sum_Sq($AH$2/(1+1/$A1180)+AA1180*( 1/(X$1017+1+AA1180/Z1180)-1)/(1+($X$2*AA1180*Y$8)^2), (AA1180^2*Y$8*$X$2+1/($X$2*Y$8*(X$1017+1+AA1180/Z1180           )))/(1+($X$2*AA1180*Y$8)^2))),           V_rtHz(Z1180)/($X$2*Y$8*(Z1180*X$1017+Z1180+AA1180)),V_rtHz(AA1180)*SQRT(Sum_Sq(Z1180*Y$8*$X$2*X$1017,1))/($X$2*Y$8*(Z1180*X$1017+Z1180+AA1180))))/SQRT(Sum_Sq(1/(1+$A1180)+$AC$2/$I$2-1/(1+(1+AA1180/Z1180)/X$1017),$X$2/$I$2)),IF(AA1181&lt;0,"A",X1181))</f>
        <v>A</v>
      </c>
      <c r="Z1180" s="13">
        <f t="shared" si="343"/>
        <v>-1</v>
      </c>
      <c r="AA1180" s="12">
        <f t="shared" si="367"/>
        <v>-2</v>
      </c>
      <c r="AC1180" s="13">
        <f>IF(AF1180&gt;0,SQRT(Sum_Sq($AI$2,V_rtHz($AH$2)/(1+1/$A1180),V_rtHz($AH$2*$A1180)/(1+$A1180),$AN$2*$AH$2/(1+1/$A1180),$AM$2*SQRT(Sum_Sq(AF1180,1/($X$2*AD$8*(1+AC$1017+AF1180/AE1180))))/SQRT(Sum_Sq($X$2*AF1180*AD$8,1)),                   $AQ$2*SQRT(Sum_Sq($AH$2/(1+1/$A1180)+AF1180*( 1/(AC$1017+1+AF1180/AE1180)-1)/(1+($X$2*AF1180*AD$8)^2), (AF1180^2*AD$8*$X$2+1/($X$2*AD$8*(AC$1017+1+AF1180/AE1180           )))/(1+($X$2*AF1180*AD$8)^2))),           V_rtHz(AE1180)/($X$2*AD$8*(AE1180*AC$1017+AE1180+AF1180)),V_rtHz(AF1180)*SQRT(Sum_Sq(AE1180*AD$8*$X$2*AC$1017,1))/($X$2*AD$8*(AE1180*AC$1017+AE1180+AF1180))))/SQRT(Sum_Sq(1/(1+$A1180)+$AC$2/$I$2-1/(1+(1+AF1180/AE1180)/AC$1017),$X$2/$I$2)),IF(AF1181&lt;0,"A",AC1181))</f>
        <v>6.853444977912658E-6</v>
      </c>
      <c r="AE1180" s="13">
        <f t="shared" si="344"/>
        <v>19228.846949852767</v>
      </c>
      <c r="AF1180" s="12">
        <f t="shared" si="368"/>
        <v>161831.90190248218</v>
      </c>
      <c r="AG1180" s="13"/>
      <c r="AH1180" s="13">
        <f>IF(AK1180&gt;0,SQRT(Sum_Sq($AI$2,V_rtHz($AH$2)/(1+1/$A1180),V_rtHz($AH$2*$A1180)/(1+$A1180),$AN$2*$AH$2/(1+1/$A1180),$AM$2*SQRT(Sum_Sq(AK1180,1/($X$2*AI$8*(1+AH$1017+AK1180/AJ1180))))/SQRT(Sum_Sq($X$2*AK1180*AI$8,1)),                   $AQ$2*SQRT(Sum_Sq($AH$2/(1+1/$A1180)+AK1180*( 1/(AH$1017+1+AK1180/AJ1180)-1)/(1+($X$2*AK1180*AI$8)^2), (AK1180^2*AI$8*$X$2+1/($X$2*AI$8*(AH$1017+1+AK1180/AJ1180           )))/(1+($X$2*AK1180*AI$8)^2))),           V_rtHz(AJ1180)/($X$2*AI$8*(AJ1180*AH$1017+AJ1180+AK1180)),V_rtHz(AK1180)*SQRT(Sum_Sq(AJ1180*AI$8*$X$2*AH$1017,1))/($X$2*AI$8*(AJ1180*AH$1017+AJ1180+AK1180))))/SQRT(Sum_Sq(1/(1+$A1180)+$AC$2/$I$2-1/(1+(1+AK1180/AJ1180)/AH$1017),$X$2/$I$2)),IF(AK1181&lt;0,"A",AH1181))</f>
        <v>1.1562853067439807E-5</v>
      </c>
      <c r="AI1180" s="13"/>
      <c r="AJ1180" s="13">
        <f t="shared" si="345"/>
        <v>17754.749165685203</v>
      </c>
      <c r="AK1180" s="12">
        <f t="shared" si="369"/>
        <v>554246.34748495021</v>
      </c>
      <c r="AM1180" s="13">
        <f>IF(AP1180&gt;0,SQRT(Sum_Sq($AI$2,V_rtHz($AH$2)/(1+1/$A1180),V_rtHz($AH$2*$A1180)/(1+$A1180),$AN$2*$AH$2/(1+1/$A1180),$AM$2*SQRT(Sum_Sq(AP1180,1/($X$2*AN$8*(1+AM$1017+AP1180/AO1180))))/SQRT(Sum_Sq($X$2*AP1180*AN$8,1)),                   $AQ$2*SQRT(Sum_Sq($AH$2/(1+1/$A1180)+AP1180*( 1/(AM$1017+1+AP1180/AO1180)-1)/(1+($X$2*AP1180*AN$8)^2), (AP1180^2*AN$8*$X$2+1/($X$2*AN$8*(AM$1017+1+AP1180/AO1180           )))/(1+($X$2*AP1180*AN$8)^2))),           V_rtHz(AO1180)/($X$2*AN$8*(AO1180*AM$1017+AO1180+AP1180)),V_rtHz(AP1180)*SQRT(Sum_Sq(AO1180*AN$8*$X$2*AM$1017,1))/($X$2*AN$8*(AO1180*AM$1017+AO1180+AP1180))))/SQRT(Sum_Sq(1/(1+$A1180)+$AC$2/$I$2-1/(1+(1+AP1180/AO1180)/AM$1017),$X$2/$I$2)),IF(AP1181&lt;0,"A",AM1181))</f>
        <v>2.0267192263779242E-5</v>
      </c>
      <c r="AO1180" s="13">
        <f t="shared" si="346"/>
        <v>17374.952814721975</v>
      </c>
      <c r="AP1180" s="12">
        <f t="shared" si="370"/>
        <v>1790992.4167677292</v>
      </c>
      <c r="AR1180" s="13">
        <f t="shared" si="347"/>
        <v>69887291.180198371</v>
      </c>
      <c r="AS1180" s="13">
        <f t="shared" si="348"/>
        <v>-1.3199225350767376E-5</v>
      </c>
      <c r="AV1180" s="13"/>
      <c r="AW1180" s="13">
        <f t="shared" si="349"/>
        <v>39300511.936236553</v>
      </c>
      <c r="AX1180" s="13">
        <f t="shared" si="350"/>
        <v>-4.1751115509014226E-5</v>
      </c>
      <c r="AZ1180" s="13"/>
      <c r="BA1180" s="13"/>
      <c r="BB1180" s="13">
        <f t="shared" si="351"/>
        <v>22100301.962882396</v>
      </c>
      <c r="BC1180" s="13">
        <f t="shared" si="352"/>
        <v>-1.3214375236477878E-4</v>
      </c>
      <c r="BD1180" s="13"/>
      <c r="BE1180" s="13"/>
      <c r="BG1180" s="13">
        <f t="shared" si="353"/>
        <v>12427913.092914158</v>
      </c>
      <c r="BH1180" s="13">
        <f t="shared" si="354"/>
        <v>-4.1903075149458133E-4</v>
      </c>
      <c r="BI1180" s="13"/>
      <c r="BL1180" s="13">
        <f t="shared" si="355"/>
        <v>6988729.1180198397</v>
      </c>
      <c r="BM1180" s="13">
        <f t="shared" si="356"/>
        <v>-1.3367809073909734E-3</v>
      </c>
      <c r="BP1180" s="13"/>
      <c r="BQ1180" s="13">
        <f t="shared" si="357"/>
        <v>99.633300000000006</v>
      </c>
      <c r="BR1180" s="13">
        <f t="shared" si="358"/>
        <v>108.98999999999998</v>
      </c>
      <c r="BT1180" s="13"/>
      <c r="BU1180" s="13"/>
      <c r="BV1180" s="13">
        <f t="shared" si="359"/>
        <v>31.50681587988543</v>
      </c>
      <c r="BW1180" s="13">
        <f t="shared" si="360"/>
        <v>344.65664218175152</v>
      </c>
      <c r="CA1180" s="13">
        <f t="shared" si="361"/>
        <v>9.9633299999999974</v>
      </c>
      <c r="CB1180" s="13">
        <f t="shared" si="362"/>
        <v>1089.9000000000001</v>
      </c>
    </row>
    <row r="1181" spans="1:80" x14ac:dyDescent="0.3">
      <c r="A1181" s="13">
        <f t="shared" si="338"/>
        <v>1.0046157902783951E-4</v>
      </c>
      <c r="C1181" s="13" t="str">
        <f>IF(F1181&gt;0,SQRT(Sum_Sq($AI$2,V_rtHz($AH$2)/(1+1/$A1181),V_rtHz($AH$2*$A1181)/(1+$A1181),$AN$2*$AH$2/(1+1/$A1181),$AM$2*SQRT(Sum_Sq(F1181,1/($X$2*D$8*(1+C$1017+F1181/E1181))))/SQRT(Sum_Sq($X$2*F1181*D$8,1)),                   $AQ$2*SQRT(Sum_Sq($AH$2/(1+1/$A1181)+F1181*( 1/(C$1017+1+F1181/E1181)-1)/(1+($X$2*F1181*D$8)^2), (F1181^2*D$8*$X$2+1/($X$2*D$8*(C$1017+1+F1181/E1181           )))/(1+($X$2*F1181*D$8)^2))),           V_rtHz(E1181)/($X$2*D$8*(E1181*C$1017+E1181+F1181)),V_rtHz(F1181)*SQRT(Sum_Sq(E1181*D$8*$X$2*C$1017,1))/($X$2*D$8*(E1181*C$1017+E1181+F1181))))/SQRT(Sum_Sq(1/(1+$A1181)+$AC$2/$I$2-1/(1+(1+F1181/E1181)/C$1017),$X$2/$I$2)),IF(F1182&lt;0,"A",C1182))</f>
        <v>A</v>
      </c>
      <c r="E1181" s="13">
        <f t="shared" si="339"/>
        <v>-1</v>
      </c>
      <c r="F1181" s="12">
        <f t="shared" si="363"/>
        <v>-2</v>
      </c>
      <c r="H1181" s="13" t="str">
        <f>IF(K1181&gt;0,SQRT(Sum_Sq($AI$2,V_rtHz($AH$2)/(1+1/$A1181),V_rtHz($AH$2*$A1181)/(1+$A1181),$AN$2*$AH$2/(1+1/$A1181),$AM$2*SQRT(Sum_Sq(K1181,1/($X$2*I$8*(1+H$1017+K1181/J1181))))/SQRT(Sum_Sq($X$2*K1181*I$8,1)),                   $AQ$2*SQRT(Sum_Sq($AH$2/(1+1/$A1181)+K1181*( 1/(H$1017+1+K1181/J1181)-1)/(1+($X$2*K1181*I$8)^2), (K1181^2*I$8*$X$2+1/($X$2*I$8*(H$1017+1+K1181/J1181           )))/(1+($X$2*K1181*I$8)^2))),           V_rtHz(J1181)/($X$2*I$8*(J1181*H$1017+J1181+K1181)),V_rtHz(K1181)*SQRT(Sum_Sq(J1181*I$8*$X$2*H$1017,1))/($X$2*I$8*(J1181*H$1017+J1181+K1181))))/SQRT(Sum_Sq(1/(1+$A1181)+$AC$2/$I$2-1/(1+(1+K1181/J1181)/H$1017),$X$2/$I$2)),IF(K1182&lt;0,"A",H1182))</f>
        <v>A</v>
      </c>
      <c r="J1181" s="13">
        <f t="shared" si="340"/>
        <v>-1</v>
      </c>
      <c r="K1181" s="12">
        <f t="shared" si="364"/>
        <v>-2</v>
      </c>
      <c r="M1181" s="13" t="str">
        <f>IF(P1181&gt;0,SQRT(Sum_Sq($AI$2,V_rtHz($AH$2)/(1+1/$A1181),V_rtHz($AH$2*$A1181)/(1+$A1181),$AN$2*$AH$2/(1+1/$A1181),$AM$2*SQRT(Sum_Sq(P1181,1/($X$2*N$8*(1+M$1017+P1181/O1181))))/SQRT(Sum_Sq($X$2*P1181*N$8,1)),                   $AQ$2*SQRT(Sum_Sq($AH$2/(1+1/$A1181)+P1181*( 1/(M$1017+1+P1181/O1181)-1)/(1+($X$2*P1181*N$8)^2), (P1181^2*N$8*$X$2+1/($X$2*N$8*(M$1017+1+P1181/O1181           )))/(1+($X$2*P1181*N$8)^2))),           V_rtHz(O1181)/($X$2*N$8*(O1181*M$1017+O1181+P1181)),V_rtHz(P1181)*SQRT(Sum_Sq(O1181*N$8*$X$2*M$1017,1))/($X$2*N$8*(O1181*M$1017+O1181+P1181))))/SQRT(Sum_Sq(1/(1+$A1181)+$AC$2/$I$2-1/(1+(1+P1181/O1181)/M$1017),$X$2/$I$2)),IF(P1182&lt;0,"A",M1182))</f>
        <v>A</v>
      </c>
      <c r="O1181" s="13">
        <f t="shared" si="341"/>
        <v>-1</v>
      </c>
      <c r="P1181" s="12">
        <f t="shared" si="365"/>
        <v>-2</v>
      </c>
      <c r="R1181" s="13" t="str">
        <f>IF(U1181&gt;0,SQRT(Sum_Sq($AI$2,V_rtHz($AH$2)/(1+1/$A1181),V_rtHz($AH$2*$A1181)/(1+$A1181),$AN$2*$AH$2/(1+1/$A1181),$AM$2*SQRT(Sum_Sq(U1181,1/($X$2*S$8*(1+R$1017+U1181/T1181))))/SQRT(Sum_Sq($X$2*U1181*S$8,1)),                   $AQ$2*SQRT(Sum_Sq($AH$2/(1+1/$A1181)+U1181*( 1/(R$1017+1+U1181/T1181)-1)/(1+($X$2*U1181*S$8)^2), (U1181^2*S$8*$X$2+1/($X$2*S$8*(R$1017+1+U1181/T1181           )))/(1+($X$2*U1181*S$8)^2))),           V_rtHz(T1181)/($X$2*S$8*(T1181*R$1017+T1181+U1181)),V_rtHz(U1181)*SQRT(Sum_Sq(T1181*S$8*$X$2*R$1017,1))/($X$2*S$8*(T1181*R$1017+T1181+U1181))))/SQRT(Sum_Sq(1/(1+$A1181)+$AC$2/$I$2-1/(1+(1+U1181/T1181)/R$1017),$X$2/$I$2)),IF(U1182&lt;0,"A",R1182))</f>
        <v>A</v>
      </c>
      <c r="T1181" s="13">
        <f t="shared" si="342"/>
        <v>-1</v>
      </c>
      <c r="U1181" s="12">
        <f t="shared" si="366"/>
        <v>-2</v>
      </c>
      <c r="X1181" s="13" t="str">
        <f>IF(AA1181&gt;0,SQRT(Sum_Sq($AI$2,V_rtHz($AH$2)/(1+1/$A1181),V_rtHz($AH$2*$A1181)/(1+$A1181),$AN$2*$AH$2/(1+1/$A1181),$AM$2*SQRT(Sum_Sq(AA1181,1/($X$2*Y$8*(1+X$1017+AA1181/Z1181))))/SQRT(Sum_Sq($X$2*AA1181*Y$8,1)),                   $AQ$2*SQRT(Sum_Sq($AH$2/(1+1/$A1181)+AA1181*( 1/(X$1017+1+AA1181/Z1181)-1)/(1+($X$2*AA1181*Y$8)^2), (AA1181^2*Y$8*$X$2+1/($X$2*Y$8*(X$1017+1+AA1181/Z1181           )))/(1+($X$2*AA1181*Y$8)^2))),           V_rtHz(Z1181)/($X$2*Y$8*(Z1181*X$1017+Z1181+AA1181)),V_rtHz(AA1181)*SQRT(Sum_Sq(Z1181*Y$8*$X$2*X$1017,1))/($X$2*Y$8*(Z1181*X$1017+Z1181+AA1181))))/SQRT(Sum_Sq(1/(1+$A1181)+$AC$2/$I$2-1/(1+(1+AA1181/Z1181)/X$1017),$X$2/$I$2)),IF(AA1182&lt;0,"A",X1182))</f>
        <v>A</v>
      </c>
      <c r="Z1181" s="13">
        <f t="shared" si="343"/>
        <v>-1</v>
      </c>
      <c r="AA1181" s="12">
        <f t="shared" si="367"/>
        <v>-2</v>
      </c>
      <c r="AC1181" s="13">
        <f>IF(AF1181&gt;0,SQRT(Sum_Sq($AI$2,V_rtHz($AH$2)/(1+1/$A1181),V_rtHz($AH$2*$A1181)/(1+$A1181),$AN$2*$AH$2/(1+1/$A1181),$AM$2*SQRT(Sum_Sq(AF1181,1/($X$2*AD$8*(1+AC$1017+AF1181/AE1181))))/SQRT(Sum_Sq($X$2*AF1181*AD$8,1)),                   $AQ$2*SQRT(Sum_Sq($AH$2/(1+1/$A1181)+AF1181*( 1/(AC$1017+1+AF1181/AE1181)-1)/(1+($X$2*AF1181*AD$8)^2), (AF1181^2*AD$8*$X$2+1/($X$2*AD$8*(AC$1017+1+AF1181/AE1181           )))/(1+($X$2*AF1181*AD$8)^2))),           V_rtHz(AE1181)/($X$2*AD$8*(AE1181*AC$1017+AE1181+AF1181)),V_rtHz(AF1181)*SQRT(Sum_Sq(AE1181*AD$8*$X$2*AC$1017,1))/($X$2*AD$8*(AE1181*AC$1017+AE1181+AF1181))))/SQRT(Sum_Sq(1/(1+$A1181)+$AC$2/$I$2-1/(1+(1+AF1181/AE1181)/AC$1017),$X$2/$I$2)),IF(AF1182&lt;0,"A",AC1182))</f>
        <v>6.852677855743885E-6</v>
      </c>
      <c r="AE1181" s="13">
        <f t="shared" si="344"/>
        <v>19224.560377426893</v>
      </c>
      <c r="AF1181" s="12">
        <f t="shared" si="368"/>
        <v>161867.9861694148</v>
      </c>
      <c r="AG1181" s="13"/>
      <c r="AH1181" s="13">
        <f>IF(AK1181&gt;0,SQRT(Sum_Sq($AI$2,V_rtHz($AH$2)/(1+1/$A1181),V_rtHz($AH$2*$A1181)/(1+$A1181),$AN$2*$AH$2/(1+1/$A1181),$AM$2*SQRT(Sum_Sq(AK1181,1/($X$2*AI$8*(1+AH$1017+AK1181/AJ1181))))/SQRT(Sum_Sq($X$2*AK1181*AI$8,1)),                   $AQ$2*SQRT(Sum_Sq($AH$2/(1+1/$A1181)+AK1181*( 1/(AH$1017+1+AK1181/AJ1181)-1)/(1+($X$2*AK1181*AI$8)^2), (AK1181^2*AI$8*$X$2+1/($X$2*AI$8*(AH$1017+1+AK1181/AJ1181           )))/(1+($X$2*AK1181*AI$8)^2))),           V_rtHz(AJ1181)/($X$2*AI$8*(AJ1181*AH$1017+AJ1181+AK1181)),V_rtHz(AK1181)*SQRT(Sum_Sq(AJ1181*AI$8*$X$2*AH$1017,1))/($X$2*AI$8*(AJ1181*AH$1017+AJ1181+AK1181))))/SQRT(Sum_Sq(1/(1+$A1181)+$AC$2/$I$2-1/(1+(1+AK1181/AJ1181)/AH$1017),$X$2/$I$2)),IF(AK1182&lt;0,"A",AH1182))</f>
        <v>1.1561875632438058E-5</v>
      </c>
      <c r="AI1181" s="13"/>
      <c r="AJ1181" s="13">
        <f t="shared" si="345"/>
        <v>17751.665886409344</v>
      </c>
      <c r="AK1181" s="12">
        <f t="shared" si="369"/>
        <v>554342.61429663177</v>
      </c>
      <c r="AM1181" s="13">
        <f>IF(AP1181&gt;0,SQRT(Sum_Sq($AI$2,V_rtHz($AH$2)/(1+1/$A1181),V_rtHz($AH$2*$A1181)/(1+$A1181),$AN$2*$AH$2/(1+1/$A1181),$AM$2*SQRT(Sum_Sq(AP1181,1/($X$2*AN$8*(1+AM$1017+AP1181/AO1181))))/SQRT(Sum_Sq($X$2*AP1181*AN$8,1)),                   $AQ$2*SQRT(Sum_Sq($AH$2/(1+1/$A1181)+AP1181*( 1/(AM$1017+1+AP1181/AO1181)-1)/(1+($X$2*AP1181*AN$8)^2), (AP1181^2*AN$8*$X$2+1/($X$2*AN$8*(AM$1017+1+AP1181/AO1181           )))/(1+($X$2*AP1181*AN$8)^2))),           V_rtHz(AO1181)/($X$2*AN$8*(AO1181*AM$1017+AO1181+AP1181)),V_rtHz(AP1181)*SQRT(Sum_Sq(AO1181*AN$8*$X$2*AM$1017,1))/($X$2*AN$8*(AO1181*AM$1017+AO1181+AP1181))))/SQRT(Sum_Sq(1/(1+$A1181)+$AC$2/$I$2-1/(1+(1+AP1181/AO1181)/AM$1017),$X$2/$I$2)),IF(AP1182&lt;0,"A",AM1182))</f>
        <v>2.0265602401849855E-5</v>
      </c>
      <c r="AO1181" s="13">
        <f t="shared" si="346"/>
        <v>17372.126034671186</v>
      </c>
      <c r="AP1181" s="12">
        <f t="shared" si="370"/>
        <v>1791283.845785958</v>
      </c>
      <c r="AR1181" s="13">
        <f t="shared" si="347"/>
        <v>69887291.180198371</v>
      </c>
      <c r="AS1181" s="13">
        <f t="shared" si="348"/>
        <v>-1.3199248741284232E-5</v>
      </c>
      <c r="AV1181" s="13"/>
      <c r="AW1181" s="13">
        <f t="shared" si="349"/>
        <v>39300511.936236553</v>
      </c>
      <c r="AX1181" s="13">
        <f t="shared" si="350"/>
        <v>-4.1751349543988244E-5</v>
      </c>
      <c r="AZ1181" s="13"/>
      <c r="BA1181" s="13"/>
      <c r="BB1181" s="13">
        <f t="shared" si="351"/>
        <v>22100301.962882396</v>
      </c>
      <c r="BC1181" s="13">
        <f t="shared" si="352"/>
        <v>-1.3214609682644685E-4</v>
      </c>
      <c r="BD1181" s="13"/>
      <c r="BE1181" s="13"/>
      <c r="BG1181" s="13">
        <f t="shared" si="353"/>
        <v>12427913.092914158</v>
      </c>
      <c r="BH1181" s="13">
        <f t="shared" si="354"/>
        <v>-4.1905432685747661E-4</v>
      </c>
      <c r="BI1181" s="13"/>
      <c r="BL1181" s="13">
        <f t="shared" si="355"/>
        <v>6988729.1180198397</v>
      </c>
      <c r="BM1181" s="13">
        <f t="shared" si="356"/>
        <v>-1.3370208683458507E-3</v>
      </c>
      <c r="BP1181" s="13"/>
      <c r="BQ1181" s="13">
        <f t="shared" si="357"/>
        <v>99.633300000000006</v>
      </c>
      <c r="BR1181" s="13">
        <f t="shared" si="358"/>
        <v>108.98999999999998</v>
      </c>
      <c r="BT1181" s="13"/>
      <c r="BU1181" s="13"/>
      <c r="BV1181" s="13">
        <f t="shared" si="359"/>
        <v>31.50681587988543</v>
      </c>
      <c r="BW1181" s="13">
        <f t="shared" si="360"/>
        <v>344.65664218175152</v>
      </c>
      <c r="CA1181" s="13">
        <f t="shared" si="361"/>
        <v>9.9633299999999991</v>
      </c>
      <c r="CB1181" s="13">
        <f t="shared" si="362"/>
        <v>1089.9000000000001</v>
      </c>
    </row>
    <row r="1182" spans="1:80" x14ac:dyDescent="0.3">
      <c r="A1182" s="13">
        <f t="shared" si="338"/>
        <v>1.0185913880541165E-4</v>
      </c>
      <c r="C1182" s="13" t="str">
        <f>IF(F1182&gt;0,SQRT(Sum_Sq($AI$2,V_rtHz($AH$2)/(1+1/$A1182),V_rtHz($AH$2*$A1182)/(1+$A1182),$AN$2*$AH$2/(1+1/$A1182),$AM$2*SQRT(Sum_Sq(F1182,1/($X$2*D$8*(1+C$1017+F1182/E1182))))/SQRT(Sum_Sq($X$2*F1182*D$8,1)),                   $AQ$2*SQRT(Sum_Sq($AH$2/(1+1/$A1182)+F1182*( 1/(C$1017+1+F1182/E1182)-1)/(1+($X$2*F1182*D$8)^2), (F1182^2*D$8*$X$2+1/($X$2*D$8*(C$1017+1+F1182/E1182           )))/(1+($X$2*F1182*D$8)^2))),           V_rtHz(E1182)/($X$2*D$8*(E1182*C$1017+E1182+F1182)),V_rtHz(F1182)*SQRT(Sum_Sq(E1182*D$8*$X$2*C$1017,1))/($X$2*D$8*(E1182*C$1017+E1182+F1182))))/SQRT(Sum_Sq(1/(1+$A1182)+$AC$2/$I$2-1/(1+(1+F1182/E1182)/C$1017),$X$2/$I$2)),IF(F1183&lt;0,"A",C1183))</f>
        <v>A</v>
      </c>
      <c r="E1182" s="13">
        <f t="shared" si="339"/>
        <v>-1</v>
      </c>
      <c r="F1182" s="12">
        <f t="shared" si="363"/>
        <v>-2</v>
      </c>
      <c r="H1182" s="13" t="str">
        <f>IF(K1182&gt;0,SQRT(Sum_Sq($AI$2,V_rtHz($AH$2)/(1+1/$A1182),V_rtHz($AH$2*$A1182)/(1+$A1182),$AN$2*$AH$2/(1+1/$A1182),$AM$2*SQRT(Sum_Sq(K1182,1/($X$2*I$8*(1+H$1017+K1182/J1182))))/SQRT(Sum_Sq($X$2*K1182*I$8,1)),                   $AQ$2*SQRT(Sum_Sq($AH$2/(1+1/$A1182)+K1182*( 1/(H$1017+1+K1182/J1182)-1)/(1+($X$2*K1182*I$8)^2), (K1182^2*I$8*$X$2+1/($X$2*I$8*(H$1017+1+K1182/J1182           )))/(1+($X$2*K1182*I$8)^2))),           V_rtHz(J1182)/($X$2*I$8*(J1182*H$1017+J1182+K1182)),V_rtHz(K1182)*SQRT(Sum_Sq(J1182*I$8*$X$2*H$1017,1))/($X$2*I$8*(J1182*H$1017+J1182+K1182))))/SQRT(Sum_Sq(1/(1+$A1182)+$AC$2/$I$2-1/(1+(1+K1182/J1182)/H$1017),$X$2/$I$2)),IF(K1183&lt;0,"A",H1183))</f>
        <v>A</v>
      </c>
      <c r="J1182" s="13">
        <f t="shared" si="340"/>
        <v>-1</v>
      </c>
      <c r="K1182" s="12">
        <f t="shared" si="364"/>
        <v>-2</v>
      </c>
      <c r="M1182" s="13" t="str">
        <f>IF(P1182&gt;0,SQRT(Sum_Sq($AI$2,V_rtHz($AH$2)/(1+1/$A1182),V_rtHz($AH$2*$A1182)/(1+$A1182),$AN$2*$AH$2/(1+1/$A1182),$AM$2*SQRT(Sum_Sq(P1182,1/($X$2*N$8*(1+M$1017+P1182/O1182))))/SQRT(Sum_Sq($X$2*P1182*N$8,1)),                   $AQ$2*SQRT(Sum_Sq($AH$2/(1+1/$A1182)+P1182*( 1/(M$1017+1+P1182/O1182)-1)/(1+($X$2*P1182*N$8)^2), (P1182^2*N$8*$X$2+1/($X$2*N$8*(M$1017+1+P1182/O1182           )))/(1+($X$2*P1182*N$8)^2))),           V_rtHz(O1182)/($X$2*N$8*(O1182*M$1017+O1182+P1182)),V_rtHz(P1182)*SQRT(Sum_Sq(O1182*N$8*$X$2*M$1017,1))/($X$2*N$8*(O1182*M$1017+O1182+P1182))))/SQRT(Sum_Sq(1/(1+$A1182)+$AC$2/$I$2-1/(1+(1+P1182/O1182)/M$1017),$X$2/$I$2)),IF(P1183&lt;0,"A",M1183))</f>
        <v>A</v>
      </c>
      <c r="O1182" s="13">
        <f t="shared" si="341"/>
        <v>-1</v>
      </c>
      <c r="P1182" s="12">
        <f t="shared" si="365"/>
        <v>-2</v>
      </c>
      <c r="R1182" s="13" t="str">
        <f>IF(U1182&gt;0,SQRT(Sum_Sq($AI$2,V_rtHz($AH$2)/(1+1/$A1182),V_rtHz($AH$2*$A1182)/(1+$A1182),$AN$2*$AH$2/(1+1/$A1182),$AM$2*SQRT(Sum_Sq(U1182,1/($X$2*S$8*(1+R$1017+U1182/T1182))))/SQRT(Sum_Sq($X$2*U1182*S$8,1)),                   $AQ$2*SQRT(Sum_Sq($AH$2/(1+1/$A1182)+U1182*( 1/(R$1017+1+U1182/T1182)-1)/(1+($X$2*U1182*S$8)^2), (U1182^2*S$8*$X$2+1/($X$2*S$8*(R$1017+1+U1182/T1182           )))/(1+($X$2*U1182*S$8)^2))),           V_rtHz(T1182)/($X$2*S$8*(T1182*R$1017+T1182+U1182)),V_rtHz(U1182)*SQRT(Sum_Sq(T1182*S$8*$X$2*R$1017,1))/($X$2*S$8*(T1182*R$1017+T1182+U1182))))/SQRT(Sum_Sq(1/(1+$A1182)+$AC$2/$I$2-1/(1+(1+U1182/T1182)/R$1017),$X$2/$I$2)),IF(U1183&lt;0,"A",R1183))</f>
        <v>A</v>
      </c>
      <c r="T1182" s="13">
        <f t="shared" si="342"/>
        <v>-1</v>
      </c>
      <c r="U1182" s="12">
        <f t="shared" si="366"/>
        <v>-2</v>
      </c>
      <c r="X1182" s="13" t="str">
        <f>IF(AA1182&gt;0,SQRT(Sum_Sq($AI$2,V_rtHz($AH$2)/(1+1/$A1182),V_rtHz($AH$2*$A1182)/(1+$A1182),$AN$2*$AH$2/(1+1/$A1182),$AM$2*SQRT(Sum_Sq(AA1182,1/($X$2*Y$8*(1+X$1017+AA1182/Z1182))))/SQRT(Sum_Sq($X$2*AA1182*Y$8,1)),                   $AQ$2*SQRT(Sum_Sq($AH$2/(1+1/$A1182)+AA1182*( 1/(X$1017+1+AA1182/Z1182)-1)/(1+($X$2*AA1182*Y$8)^2), (AA1182^2*Y$8*$X$2+1/($X$2*Y$8*(X$1017+1+AA1182/Z1182           )))/(1+($X$2*AA1182*Y$8)^2))),           V_rtHz(Z1182)/($X$2*Y$8*(Z1182*X$1017+Z1182+AA1182)),V_rtHz(AA1182)*SQRT(Sum_Sq(Z1182*Y$8*$X$2*X$1017,1))/($X$2*Y$8*(Z1182*X$1017+Z1182+AA1182))))/SQRT(Sum_Sq(1/(1+$A1182)+$AC$2/$I$2-1/(1+(1+AA1182/Z1182)/X$1017),$X$2/$I$2)),IF(AA1183&lt;0,"A",X1183))</f>
        <v>A</v>
      </c>
      <c r="Z1182" s="13">
        <f t="shared" si="343"/>
        <v>-1</v>
      </c>
      <c r="AA1182" s="12">
        <f t="shared" si="367"/>
        <v>-2</v>
      </c>
      <c r="AC1182" s="13">
        <f>IF(AF1182&gt;0,SQRT(Sum_Sq($AI$2,V_rtHz($AH$2)/(1+1/$A1182),V_rtHz($AH$2*$A1182)/(1+$A1182),$AN$2*$AH$2/(1+1/$A1182),$AM$2*SQRT(Sum_Sq(AF1182,1/($X$2*AD$8*(1+AC$1017+AF1182/AE1182))))/SQRT(Sum_Sq($X$2*AF1182*AD$8,1)),                   $AQ$2*SQRT(Sum_Sq($AH$2/(1+1/$A1182)+AF1182*( 1/(AC$1017+1+AF1182/AE1182)-1)/(1+($X$2*AF1182*AD$8)^2), (AF1182^2*AD$8*$X$2+1/($X$2*AD$8*(AC$1017+1+AF1182/AE1182           )))/(1+($X$2*AF1182*AD$8)^2))),           V_rtHz(AE1182)/($X$2*AD$8*(AE1182*AC$1017+AE1182+AF1182)),V_rtHz(AF1182)*SQRT(Sum_Sq(AE1182*AD$8*$X$2*AC$1017,1))/($X$2*AD$8*(AE1182*AC$1017+AE1182+AF1182))))/SQRT(Sum_Sq(1/(1+$A1182)+$AC$2/$I$2-1/(1+(1+AF1182/AE1182)/AC$1017),$X$2/$I$2)),IF(AF1183&lt;0,"A",AC1183))</f>
        <v>6.8519007300101181E-6</v>
      </c>
      <c r="AE1182" s="13">
        <f t="shared" si="344"/>
        <v>19220.218299288659</v>
      </c>
      <c r="AF1182" s="12">
        <f t="shared" si="368"/>
        <v>161904.55409143743</v>
      </c>
      <c r="AG1182" s="13"/>
      <c r="AH1182" s="13">
        <f>IF(AK1182&gt;0,SQRT(Sum_Sq($AI$2,V_rtHz($AH$2)/(1+1/$A1182),V_rtHz($AH$2*$A1182)/(1+$A1182),$AN$2*$AH$2/(1+1/$A1182),$AM$2*SQRT(Sum_Sq(AK1182,1/($X$2*AI$8*(1+AH$1017+AK1182/AJ1182))))/SQRT(Sum_Sq($X$2*AK1182*AI$8,1)),                   $AQ$2*SQRT(Sum_Sq($AH$2/(1+1/$A1182)+AK1182*( 1/(AH$1017+1+AK1182/AJ1182)-1)/(1+($X$2*AK1182*AI$8)^2), (AK1182^2*AI$8*$X$2+1/($X$2*AI$8*(AH$1017+1+AK1182/AJ1182           )))/(1+($X$2*AK1182*AI$8)^2))),           V_rtHz(AJ1182)/($X$2*AI$8*(AJ1182*AH$1017+AJ1182+AK1182)),V_rtHz(AK1182)*SQRT(Sum_Sq(AJ1182*AI$8*$X$2*AH$1017,1))/($X$2*AI$8*(AJ1182*AH$1017+AJ1182+AK1182))))/SQRT(Sum_Sq(1/(1+$A1182)+$AC$2/$I$2-1/(1+(1+AK1182/AJ1182)/AH$1017),$X$2/$I$2)),IF(AK1183&lt;0,"A",AH1183))</f>
        <v>1.1560885225790564E-5</v>
      </c>
      <c r="AI1182" s="13"/>
      <c r="AJ1182" s="13">
        <f t="shared" si="345"/>
        <v>17748.541921805216</v>
      </c>
      <c r="AK1182" s="12">
        <f t="shared" si="369"/>
        <v>554440.18550632615</v>
      </c>
      <c r="AM1182" s="13">
        <f>IF(AP1182&gt;0,SQRT(Sum_Sq($AI$2,V_rtHz($AH$2)/(1+1/$A1182),V_rtHz($AH$2*$A1182)/(1+$A1182),$AN$2*$AH$2/(1+1/$A1182),$AM$2*SQRT(Sum_Sq(AP1182,1/($X$2*AN$8*(1+AM$1017+AP1182/AO1182))))/SQRT(Sum_Sq($X$2*AP1182*AN$8,1)),                   $AQ$2*SQRT(Sum_Sq($AH$2/(1+1/$A1182)+AP1182*( 1/(AM$1017+1+AP1182/AO1182)-1)/(1+($X$2*AP1182*AN$8)^2), (AP1182^2*AN$8*$X$2+1/($X$2*AN$8*(AM$1017+1+AP1182/AO1182           )))/(1+($X$2*AP1182*AN$8)^2))),           V_rtHz(AO1182)/($X$2*AN$8*(AO1182*AM$1017+AO1182+AP1182)),V_rtHz(AP1182)*SQRT(Sum_Sq(AO1182*AN$8*$X$2*AM$1017,1))/($X$2*AN$8*(AO1182*AM$1017+AO1182+AP1182))))/SQRT(Sum_Sq(1/(1+$A1182)+$AC$2/$I$2-1/(1+(1+AP1182/AO1182)/AM$1017),$X$2/$I$2)),IF(AP1183&lt;0,"A",AM1183))</f>
        <v>2.0263991362805573E-5</v>
      </c>
      <c r="AO1182" s="13">
        <f t="shared" si="346"/>
        <v>17369.261805374386</v>
      </c>
      <c r="AP1182" s="12">
        <f t="shared" si="370"/>
        <v>1791579.2324136384</v>
      </c>
      <c r="AR1182" s="13">
        <f t="shared" si="347"/>
        <v>69887291.180198371</v>
      </c>
      <c r="AS1182" s="13">
        <f t="shared" si="348"/>
        <v>-1.3199272457280229E-5</v>
      </c>
      <c r="AV1182" s="13"/>
      <c r="AW1182" s="13">
        <f t="shared" si="349"/>
        <v>39300511.936236553</v>
      </c>
      <c r="AX1182" s="13">
        <f t="shared" si="350"/>
        <v>-4.1751586837391832E-5</v>
      </c>
      <c r="AZ1182" s="13"/>
      <c r="BA1182" s="13"/>
      <c r="BB1182" s="13">
        <f t="shared" si="351"/>
        <v>22100301.962882396</v>
      </c>
      <c r="BC1182" s="13">
        <f t="shared" si="352"/>
        <v>-1.3214847398776075E-4</v>
      </c>
      <c r="BD1182" s="13"/>
      <c r="BE1182" s="13"/>
      <c r="BG1182" s="13">
        <f t="shared" si="353"/>
        <v>12427913.092914158</v>
      </c>
      <c r="BH1182" s="13">
        <f t="shared" si="354"/>
        <v>-4.190782328948838E-4</v>
      </c>
      <c r="BI1182" s="13"/>
      <c r="BL1182" s="13">
        <f t="shared" si="355"/>
        <v>6988729.1180198397</v>
      </c>
      <c r="BM1182" s="13">
        <f t="shared" si="356"/>
        <v>-1.3372642554612965E-3</v>
      </c>
      <c r="BP1182" s="13"/>
      <c r="BQ1182" s="13">
        <f t="shared" si="357"/>
        <v>99.633300000000006</v>
      </c>
      <c r="BR1182" s="13">
        <f t="shared" si="358"/>
        <v>108.99000000000001</v>
      </c>
      <c r="BT1182" s="13"/>
      <c r="BU1182" s="13"/>
      <c r="BV1182" s="13">
        <f t="shared" si="359"/>
        <v>31.506815879885437</v>
      </c>
      <c r="BW1182" s="13">
        <f t="shared" si="360"/>
        <v>344.65664218175147</v>
      </c>
      <c r="CA1182" s="13">
        <f t="shared" si="361"/>
        <v>9.9633299999999991</v>
      </c>
      <c r="CB1182" s="13">
        <f t="shared" si="362"/>
        <v>1089.9000000000001</v>
      </c>
    </row>
    <row r="1183" spans="1:80" x14ac:dyDescent="0.3">
      <c r="A1183" s="13">
        <f t="shared" si="338"/>
        <v>1.0327614057613974E-4</v>
      </c>
      <c r="C1183" s="13" t="str">
        <f>IF(F1183&gt;0,SQRT(Sum_Sq($AI$2,V_rtHz($AH$2)/(1+1/$A1183),V_rtHz($AH$2*$A1183)/(1+$A1183),$AN$2*$AH$2/(1+1/$A1183),$AM$2*SQRT(Sum_Sq(F1183,1/($X$2*D$8*(1+C$1017+F1183/E1183))))/SQRT(Sum_Sq($X$2*F1183*D$8,1)),                   $AQ$2*SQRT(Sum_Sq($AH$2/(1+1/$A1183)+F1183*( 1/(C$1017+1+F1183/E1183)-1)/(1+($X$2*F1183*D$8)^2), (F1183^2*D$8*$X$2+1/($X$2*D$8*(C$1017+1+F1183/E1183           )))/(1+($X$2*F1183*D$8)^2))),           V_rtHz(E1183)/($X$2*D$8*(E1183*C$1017+E1183+F1183)),V_rtHz(F1183)*SQRT(Sum_Sq(E1183*D$8*$X$2*C$1017,1))/($X$2*D$8*(E1183*C$1017+E1183+F1183))))/SQRT(Sum_Sq(1/(1+$A1183)+$AC$2/$I$2-1/(1+(1+F1183/E1183)/C$1017),$X$2/$I$2)),IF(F1184&lt;0,"A",C1184))</f>
        <v>A</v>
      </c>
      <c r="E1183" s="13">
        <f t="shared" si="339"/>
        <v>-1</v>
      </c>
      <c r="F1183" s="12">
        <f t="shared" si="363"/>
        <v>-2</v>
      </c>
      <c r="H1183" s="13" t="str">
        <f>IF(K1183&gt;0,SQRT(Sum_Sq($AI$2,V_rtHz($AH$2)/(1+1/$A1183),V_rtHz($AH$2*$A1183)/(1+$A1183),$AN$2*$AH$2/(1+1/$A1183),$AM$2*SQRT(Sum_Sq(K1183,1/($X$2*I$8*(1+H$1017+K1183/J1183))))/SQRT(Sum_Sq($X$2*K1183*I$8,1)),                   $AQ$2*SQRT(Sum_Sq($AH$2/(1+1/$A1183)+K1183*( 1/(H$1017+1+K1183/J1183)-1)/(1+($X$2*K1183*I$8)^2), (K1183^2*I$8*$X$2+1/($X$2*I$8*(H$1017+1+K1183/J1183           )))/(1+($X$2*K1183*I$8)^2))),           V_rtHz(J1183)/($X$2*I$8*(J1183*H$1017+J1183+K1183)),V_rtHz(K1183)*SQRT(Sum_Sq(J1183*I$8*$X$2*H$1017,1))/($X$2*I$8*(J1183*H$1017+J1183+K1183))))/SQRT(Sum_Sq(1/(1+$A1183)+$AC$2/$I$2-1/(1+(1+K1183/J1183)/H$1017),$X$2/$I$2)),IF(K1184&lt;0,"A",H1184))</f>
        <v>A</v>
      </c>
      <c r="J1183" s="13">
        <f t="shared" si="340"/>
        <v>-1</v>
      </c>
      <c r="K1183" s="12">
        <f t="shared" si="364"/>
        <v>-2</v>
      </c>
      <c r="M1183" s="13" t="str">
        <f>IF(P1183&gt;0,SQRT(Sum_Sq($AI$2,V_rtHz($AH$2)/(1+1/$A1183),V_rtHz($AH$2*$A1183)/(1+$A1183),$AN$2*$AH$2/(1+1/$A1183),$AM$2*SQRT(Sum_Sq(P1183,1/($X$2*N$8*(1+M$1017+P1183/O1183))))/SQRT(Sum_Sq($X$2*P1183*N$8,1)),                   $AQ$2*SQRT(Sum_Sq($AH$2/(1+1/$A1183)+P1183*( 1/(M$1017+1+P1183/O1183)-1)/(1+($X$2*P1183*N$8)^2), (P1183^2*N$8*$X$2+1/($X$2*N$8*(M$1017+1+P1183/O1183           )))/(1+($X$2*P1183*N$8)^2))),           V_rtHz(O1183)/($X$2*N$8*(O1183*M$1017+O1183+P1183)),V_rtHz(P1183)*SQRT(Sum_Sq(O1183*N$8*$X$2*M$1017,1))/($X$2*N$8*(O1183*M$1017+O1183+P1183))))/SQRT(Sum_Sq(1/(1+$A1183)+$AC$2/$I$2-1/(1+(1+P1183/O1183)/M$1017),$X$2/$I$2)),IF(P1184&lt;0,"A",M1184))</f>
        <v>A</v>
      </c>
      <c r="O1183" s="13">
        <f t="shared" si="341"/>
        <v>-1</v>
      </c>
      <c r="P1183" s="12">
        <f t="shared" si="365"/>
        <v>-2</v>
      </c>
      <c r="R1183" s="13" t="str">
        <f>IF(U1183&gt;0,SQRT(Sum_Sq($AI$2,V_rtHz($AH$2)/(1+1/$A1183),V_rtHz($AH$2*$A1183)/(1+$A1183),$AN$2*$AH$2/(1+1/$A1183),$AM$2*SQRT(Sum_Sq(U1183,1/($X$2*S$8*(1+R$1017+U1183/T1183))))/SQRT(Sum_Sq($X$2*U1183*S$8,1)),                   $AQ$2*SQRT(Sum_Sq($AH$2/(1+1/$A1183)+U1183*( 1/(R$1017+1+U1183/T1183)-1)/(1+($X$2*U1183*S$8)^2), (U1183^2*S$8*$X$2+1/($X$2*S$8*(R$1017+1+U1183/T1183           )))/(1+($X$2*U1183*S$8)^2))),           V_rtHz(T1183)/($X$2*S$8*(T1183*R$1017+T1183+U1183)),V_rtHz(U1183)*SQRT(Sum_Sq(T1183*S$8*$X$2*R$1017,1))/($X$2*S$8*(T1183*R$1017+T1183+U1183))))/SQRT(Sum_Sq(1/(1+$A1183)+$AC$2/$I$2-1/(1+(1+U1183/T1183)/R$1017),$X$2/$I$2)),IF(U1184&lt;0,"A",R1184))</f>
        <v>A</v>
      </c>
      <c r="T1183" s="13">
        <f t="shared" si="342"/>
        <v>-1</v>
      </c>
      <c r="U1183" s="12">
        <f t="shared" si="366"/>
        <v>-2</v>
      </c>
      <c r="X1183" s="13" t="str">
        <f>IF(AA1183&gt;0,SQRT(Sum_Sq($AI$2,V_rtHz($AH$2)/(1+1/$A1183),V_rtHz($AH$2*$A1183)/(1+$A1183),$AN$2*$AH$2/(1+1/$A1183),$AM$2*SQRT(Sum_Sq(AA1183,1/($X$2*Y$8*(1+X$1017+AA1183/Z1183))))/SQRT(Sum_Sq($X$2*AA1183*Y$8,1)),                   $AQ$2*SQRT(Sum_Sq($AH$2/(1+1/$A1183)+AA1183*( 1/(X$1017+1+AA1183/Z1183)-1)/(1+($X$2*AA1183*Y$8)^2), (AA1183^2*Y$8*$X$2+1/($X$2*Y$8*(X$1017+1+AA1183/Z1183           )))/(1+($X$2*AA1183*Y$8)^2))),           V_rtHz(Z1183)/($X$2*Y$8*(Z1183*X$1017+Z1183+AA1183)),V_rtHz(AA1183)*SQRT(Sum_Sq(Z1183*Y$8*$X$2*X$1017,1))/($X$2*Y$8*(Z1183*X$1017+Z1183+AA1183))))/SQRT(Sum_Sq(1/(1+$A1183)+$AC$2/$I$2-1/(1+(1+AA1183/Z1183)/X$1017),$X$2/$I$2)),IF(AA1184&lt;0,"A",X1184))</f>
        <v>A</v>
      </c>
      <c r="Z1183" s="13">
        <f t="shared" si="343"/>
        <v>-1</v>
      </c>
      <c r="AA1183" s="12">
        <f t="shared" si="367"/>
        <v>-2</v>
      </c>
      <c r="AC1183" s="13">
        <f>IF(AF1183&gt;0,SQRT(Sum_Sq($AI$2,V_rtHz($AH$2)/(1+1/$A1183),V_rtHz($AH$2*$A1183)/(1+$A1183),$AN$2*$AH$2/(1+1/$A1183),$AM$2*SQRT(Sum_Sq(AF1183,1/($X$2*AD$8*(1+AC$1017+AF1183/AE1183))))/SQRT(Sum_Sq($X$2*AF1183*AD$8,1)),                   $AQ$2*SQRT(Sum_Sq($AH$2/(1+1/$A1183)+AF1183*( 1/(AC$1017+1+AF1183/AE1183)-1)/(1+($X$2*AF1183*AD$8)^2), (AF1183^2*AD$8*$X$2+1/($X$2*AD$8*(AC$1017+1+AF1183/AE1183           )))/(1+($X$2*AF1183*AD$8)^2))),           V_rtHz(AE1183)/($X$2*AD$8*(AE1183*AC$1017+AE1183+AF1183)),V_rtHz(AF1183)*SQRT(Sum_Sq(AE1183*AD$8*$X$2*AC$1017,1))/($X$2*AD$8*(AE1183*AC$1017+AE1183+AF1183))))/SQRT(Sum_Sq(1/(1+$A1183)+$AC$2/$I$2-1/(1+(1+AF1183/AE1183)/AC$1017),$X$2/$I$2)),IF(AF1184&lt;0,"A",AC1184))</f>
        <v>6.8511134790654721E-6</v>
      </c>
      <c r="AE1183" s="13">
        <f t="shared" si="344"/>
        <v>19215.820051115494</v>
      </c>
      <c r="AF1183" s="12">
        <f t="shared" si="368"/>
        <v>161941.61191188774</v>
      </c>
      <c r="AG1183" s="13"/>
      <c r="AH1183" s="13">
        <f>IF(AK1183&gt;0,SQRT(Sum_Sq($AI$2,V_rtHz($AH$2)/(1+1/$A1183),V_rtHz($AH$2*$A1183)/(1+$A1183),$AN$2*$AH$2/(1+1/$A1183),$AM$2*SQRT(Sum_Sq(AK1183,1/($X$2*AI$8*(1+AH$1017+AK1183/AJ1183))))/SQRT(Sum_Sq($X$2*AK1183*AI$8,1)),                   $AQ$2*SQRT(Sum_Sq($AH$2/(1+1/$A1183)+AK1183*( 1/(AH$1017+1+AK1183/AJ1183)-1)/(1+($X$2*AK1183*AI$8)^2), (AK1183^2*AI$8*$X$2+1/($X$2*AI$8*(AH$1017+1+AK1183/AJ1183           )))/(1+($X$2*AK1183*AI$8)^2))),           V_rtHz(AJ1183)/($X$2*AI$8*(AJ1183*AH$1017+AJ1183+AK1183)),V_rtHz(AK1183)*SQRT(Sum_Sq(AJ1183*AI$8*$X$2*AH$1017,1))/($X$2*AI$8*(AJ1183*AH$1017+AJ1183+AK1183))))/SQRT(Sum_Sq(1/(1+$A1183)+$AC$2/$I$2-1/(1+(1+AK1183/AJ1183)/AH$1017),$X$2/$I$2)),IF(AK1184&lt;0,"A",AH1184))</f>
        <v>1.1559881683763661E-5</v>
      </c>
      <c r="AI1183" s="13"/>
      <c r="AJ1183" s="13">
        <f t="shared" si="345"/>
        <v>17745.3767646903</v>
      </c>
      <c r="AK1183" s="12">
        <f t="shared" si="369"/>
        <v>554539.07832338056</v>
      </c>
      <c r="AM1183" s="13">
        <f>IF(AP1183&gt;0,SQRT(Sum_Sq($AI$2,V_rtHz($AH$2)/(1+1/$A1183),V_rtHz($AH$2*$A1183)/(1+$A1183),$AN$2*$AH$2/(1+1/$A1183),$AM$2*SQRT(Sum_Sq(AP1183,1/($X$2*AN$8*(1+AM$1017+AP1183/AO1183))))/SQRT(Sum_Sq($X$2*AP1183*AN$8,1)),                   $AQ$2*SQRT(Sum_Sq($AH$2/(1+1/$A1183)+AP1183*( 1/(AM$1017+1+AP1183/AO1183)-1)/(1+($X$2*AP1183*AN$8)^2), (AP1183^2*AN$8*$X$2+1/($X$2*AN$8*(AM$1017+1+AP1183/AO1183           )))/(1+($X$2*AP1183*AN$8)^2))),           V_rtHz(AO1183)/($X$2*AN$8*(AO1183*AM$1017+AO1183+AP1183)),V_rtHz(AP1183)*SQRT(Sum_Sq(AO1183*AN$8*$X$2*AM$1017,1))/($X$2*AN$8*(AO1183*AM$1017+AO1183+AP1183))))/SQRT(Sum_Sq(1/(1+$A1183)+$AC$2/$I$2-1/(1+(1+AP1183/AO1183)/AM$1017),$X$2/$I$2)),IF(AP1184&lt;0,"A",AM1184))</f>
        <v>2.0262358877256742E-5</v>
      </c>
      <c r="AO1183" s="13">
        <f t="shared" si="346"/>
        <v>17366.359656017477</v>
      </c>
      <c r="AP1183" s="12">
        <f t="shared" si="370"/>
        <v>1791878.6290989649</v>
      </c>
      <c r="AR1183" s="13">
        <f t="shared" si="347"/>
        <v>69887291.180198371</v>
      </c>
      <c r="AS1183" s="13">
        <f t="shared" si="348"/>
        <v>-1.3199296503285608E-5</v>
      </c>
      <c r="AV1183" s="13"/>
      <c r="AW1183" s="13">
        <f t="shared" si="349"/>
        <v>39300511.936236553</v>
      </c>
      <c r="AX1183" s="13">
        <f t="shared" si="350"/>
        <v>-4.1751827434629373E-5</v>
      </c>
      <c r="AZ1183" s="13"/>
      <c r="BA1183" s="13"/>
      <c r="BB1183" s="13">
        <f t="shared" si="351"/>
        <v>22100301.962882396</v>
      </c>
      <c r="BC1183" s="13">
        <f t="shared" si="352"/>
        <v>-1.3215088430600214E-4</v>
      </c>
      <c r="BD1183" s="13"/>
      <c r="BE1183" s="13"/>
      <c r="BG1183" s="13">
        <f t="shared" si="353"/>
        <v>12427913.092914158</v>
      </c>
      <c r="BH1183" s="13">
        <f t="shared" si="354"/>
        <v>-4.1910247428330341E-4</v>
      </c>
      <c r="BI1183" s="13"/>
      <c r="BL1183" s="13">
        <f t="shared" si="355"/>
        <v>6988729.1180198397</v>
      </c>
      <c r="BM1183" s="13">
        <f t="shared" si="356"/>
        <v>-1.3375111189139789E-3</v>
      </c>
      <c r="BP1183" s="13"/>
      <c r="BQ1183" s="13">
        <f t="shared" si="357"/>
        <v>99.633300000000006</v>
      </c>
      <c r="BR1183" s="13">
        <f t="shared" si="358"/>
        <v>108.98999999999998</v>
      </c>
      <c r="BT1183" s="13"/>
      <c r="BU1183" s="13"/>
      <c r="BV1183" s="13">
        <f t="shared" si="359"/>
        <v>31.50681587988543</v>
      </c>
      <c r="BW1183" s="13">
        <f t="shared" si="360"/>
        <v>344.65664218175147</v>
      </c>
      <c r="CA1183" s="13">
        <f t="shared" si="361"/>
        <v>9.9633299999999974</v>
      </c>
      <c r="CB1183" s="13">
        <f t="shared" si="362"/>
        <v>1089.9000000000001</v>
      </c>
    </row>
    <row r="1184" spans="1:80" x14ac:dyDescent="0.3">
      <c r="A1184" s="13">
        <f t="shared" si="338"/>
        <v>1.0471285480508992E-4</v>
      </c>
      <c r="C1184" s="13" t="str">
        <f>IF(F1184&gt;0,SQRT(Sum_Sq($AI$2,V_rtHz($AH$2)/(1+1/$A1184),V_rtHz($AH$2*$A1184)/(1+$A1184),$AN$2*$AH$2/(1+1/$A1184),$AM$2*SQRT(Sum_Sq(F1184,1/($X$2*D$8*(1+C$1017+F1184/E1184))))/SQRT(Sum_Sq($X$2*F1184*D$8,1)),                   $AQ$2*SQRT(Sum_Sq($AH$2/(1+1/$A1184)+F1184*( 1/(C$1017+1+F1184/E1184)-1)/(1+($X$2*F1184*D$8)^2), (F1184^2*D$8*$X$2+1/($X$2*D$8*(C$1017+1+F1184/E1184           )))/(1+($X$2*F1184*D$8)^2))),           V_rtHz(E1184)/($X$2*D$8*(E1184*C$1017+E1184+F1184)),V_rtHz(F1184)*SQRT(Sum_Sq(E1184*D$8*$X$2*C$1017,1))/($X$2*D$8*(E1184*C$1017+E1184+F1184))))/SQRT(Sum_Sq(1/(1+$A1184)+$AC$2/$I$2-1/(1+(1+F1184/E1184)/C$1017),$X$2/$I$2)),IF(F1185&lt;0,"A",C1185))</f>
        <v>A</v>
      </c>
      <c r="E1184" s="13">
        <f t="shared" si="339"/>
        <v>-1</v>
      </c>
      <c r="F1184" s="12">
        <f t="shared" si="363"/>
        <v>-2</v>
      </c>
      <c r="H1184" s="13" t="str">
        <f>IF(K1184&gt;0,SQRT(Sum_Sq($AI$2,V_rtHz($AH$2)/(1+1/$A1184),V_rtHz($AH$2*$A1184)/(1+$A1184),$AN$2*$AH$2/(1+1/$A1184),$AM$2*SQRT(Sum_Sq(K1184,1/($X$2*I$8*(1+H$1017+K1184/J1184))))/SQRT(Sum_Sq($X$2*K1184*I$8,1)),                   $AQ$2*SQRT(Sum_Sq($AH$2/(1+1/$A1184)+K1184*( 1/(H$1017+1+K1184/J1184)-1)/(1+($X$2*K1184*I$8)^2), (K1184^2*I$8*$X$2+1/($X$2*I$8*(H$1017+1+K1184/J1184           )))/(1+($X$2*K1184*I$8)^2))),           V_rtHz(J1184)/($X$2*I$8*(J1184*H$1017+J1184+K1184)),V_rtHz(K1184)*SQRT(Sum_Sq(J1184*I$8*$X$2*H$1017,1))/($X$2*I$8*(J1184*H$1017+J1184+K1184))))/SQRT(Sum_Sq(1/(1+$A1184)+$AC$2/$I$2-1/(1+(1+K1184/J1184)/H$1017),$X$2/$I$2)),IF(K1185&lt;0,"A",H1185))</f>
        <v>A</v>
      </c>
      <c r="J1184" s="13">
        <f t="shared" si="340"/>
        <v>-1</v>
      </c>
      <c r="K1184" s="12">
        <f t="shared" si="364"/>
        <v>-2</v>
      </c>
      <c r="M1184" s="13" t="str">
        <f>IF(P1184&gt;0,SQRT(Sum_Sq($AI$2,V_rtHz($AH$2)/(1+1/$A1184),V_rtHz($AH$2*$A1184)/(1+$A1184),$AN$2*$AH$2/(1+1/$A1184),$AM$2*SQRT(Sum_Sq(P1184,1/($X$2*N$8*(1+M$1017+P1184/O1184))))/SQRT(Sum_Sq($X$2*P1184*N$8,1)),                   $AQ$2*SQRT(Sum_Sq($AH$2/(1+1/$A1184)+P1184*( 1/(M$1017+1+P1184/O1184)-1)/(1+($X$2*P1184*N$8)^2), (P1184^2*N$8*$X$2+1/($X$2*N$8*(M$1017+1+P1184/O1184           )))/(1+($X$2*P1184*N$8)^2))),           V_rtHz(O1184)/($X$2*N$8*(O1184*M$1017+O1184+P1184)),V_rtHz(P1184)*SQRT(Sum_Sq(O1184*N$8*$X$2*M$1017,1))/($X$2*N$8*(O1184*M$1017+O1184+P1184))))/SQRT(Sum_Sq(1/(1+$A1184)+$AC$2/$I$2-1/(1+(1+P1184/O1184)/M$1017),$X$2/$I$2)),IF(P1185&lt;0,"A",M1185))</f>
        <v>A</v>
      </c>
      <c r="O1184" s="13">
        <f t="shared" si="341"/>
        <v>-1</v>
      </c>
      <c r="P1184" s="12">
        <f t="shared" si="365"/>
        <v>-2</v>
      </c>
      <c r="R1184" s="13" t="str">
        <f>IF(U1184&gt;0,SQRT(Sum_Sq($AI$2,V_rtHz($AH$2)/(1+1/$A1184),V_rtHz($AH$2*$A1184)/(1+$A1184),$AN$2*$AH$2/(1+1/$A1184),$AM$2*SQRT(Sum_Sq(U1184,1/($X$2*S$8*(1+R$1017+U1184/T1184))))/SQRT(Sum_Sq($X$2*U1184*S$8,1)),                   $AQ$2*SQRT(Sum_Sq($AH$2/(1+1/$A1184)+U1184*( 1/(R$1017+1+U1184/T1184)-1)/(1+($X$2*U1184*S$8)^2), (U1184^2*S$8*$X$2+1/($X$2*S$8*(R$1017+1+U1184/T1184           )))/(1+($X$2*U1184*S$8)^2))),           V_rtHz(T1184)/($X$2*S$8*(T1184*R$1017+T1184+U1184)),V_rtHz(U1184)*SQRT(Sum_Sq(T1184*S$8*$X$2*R$1017,1))/($X$2*S$8*(T1184*R$1017+T1184+U1184))))/SQRT(Sum_Sq(1/(1+$A1184)+$AC$2/$I$2-1/(1+(1+U1184/T1184)/R$1017),$X$2/$I$2)),IF(U1185&lt;0,"A",R1185))</f>
        <v>A</v>
      </c>
      <c r="T1184" s="13">
        <f t="shared" si="342"/>
        <v>-1</v>
      </c>
      <c r="U1184" s="12">
        <f t="shared" si="366"/>
        <v>-2</v>
      </c>
      <c r="X1184" s="13" t="str">
        <f>IF(AA1184&gt;0,SQRT(Sum_Sq($AI$2,V_rtHz($AH$2)/(1+1/$A1184),V_rtHz($AH$2*$A1184)/(1+$A1184),$AN$2*$AH$2/(1+1/$A1184),$AM$2*SQRT(Sum_Sq(AA1184,1/($X$2*Y$8*(1+X$1017+AA1184/Z1184))))/SQRT(Sum_Sq($X$2*AA1184*Y$8,1)),                   $AQ$2*SQRT(Sum_Sq($AH$2/(1+1/$A1184)+AA1184*( 1/(X$1017+1+AA1184/Z1184)-1)/(1+($X$2*AA1184*Y$8)^2), (AA1184^2*Y$8*$X$2+1/($X$2*Y$8*(X$1017+1+AA1184/Z1184           )))/(1+($X$2*AA1184*Y$8)^2))),           V_rtHz(Z1184)/($X$2*Y$8*(Z1184*X$1017+Z1184+AA1184)),V_rtHz(AA1184)*SQRT(Sum_Sq(Z1184*Y$8*$X$2*X$1017,1))/($X$2*Y$8*(Z1184*X$1017+Z1184+AA1184))))/SQRT(Sum_Sq(1/(1+$A1184)+$AC$2/$I$2-1/(1+(1+AA1184/Z1184)/X$1017),$X$2/$I$2)),IF(AA1185&lt;0,"A",X1185))</f>
        <v>A</v>
      </c>
      <c r="Z1184" s="13">
        <f t="shared" si="343"/>
        <v>-1</v>
      </c>
      <c r="AA1184" s="12">
        <f t="shared" si="367"/>
        <v>-2</v>
      </c>
      <c r="AC1184" s="13">
        <f>IF(AF1184&gt;0,SQRT(Sum_Sq($AI$2,V_rtHz($AH$2)/(1+1/$A1184),V_rtHz($AH$2*$A1184)/(1+$A1184),$AN$2*$AH$2/(1+1/$A1184),$AM$2*SQRT(Sum_Sq(AF1184,1/($X$2*AD$8*(1+AC$1017+AF1184/AE1184))))/SQRT(Sum_Sq($X$2*AF1184*AD$8,1)),                   $AQ$2*SQRT(Sum_Sq($AH$2/(1+1/$A1184)+AF1184*( 1/(AC$1017+1+AF1184/AE1184)-1)/(1+($X$2*AF1184*AD$8)^2), (AF1184^2*AD$8*$X$2+1/($X$2*AD$8*(AC$1017+1+AF1184/AE1184           )))/(1+($X$2*AF1184*AD$8)^2))),           V_rtHz(AE1184)/($X$2*AD$8*(AE1184*AC$1017+AE1184+AF1184)),V_rtHz(AF1184)*SQRT(Sum_Sq(AE1184*AD$8*$X$2*AC$1017,1))/($X$2*AD$8*(AE1184*AC$1017+AE1184+AF1184))))/SQRT(Sum_Sq(1/(1+$A1184)+$AC$2/$I$2-1/(1+(1+AF1184/AE1184)/AC$1017),$X$2/$I$2)),IF(AF1185&lt;0,"A",AC1185))</f>
        <v>6.8503159800144379E-6</v>
      </c>
      <c r="AE1184" s="13">
        <f t="shared" si="344"/>
        <v>19211.364962058196</v>
      </c>
      <c r="AF1184" s="12">
        <f t="shared" si="368"/>
        <v>161979.16594849963</v>
      </c>
      <c r="AG1184" s="13"/>
      <c r="AH1184" s="13">
        <f>IF(AK1184&gt;0,SQRT(Sum_Sq($AI$2,V_rtHz($AH$2)/(1+1/$A1184),V_rtHz($AH$2*$A1184)/(1+$A1184),$AN$2*$AH$2/(1+1/$A1184),$AM$2*SQRT(Sum_Sq(AK1184,1/($X$2*AI$8*(1+AH$1017+AK1184/AJ1184))))/SQRT(Sum_Sq($X$2*AK1184*AI$8,1)),                   $AQ$2*SQRT(Sum_Sq($AH$2/(1+1/$A1184)+AK1184*( 1/(AH$1017+1+AK1184/AJ1184)-1)/(1+($X$2*AK1184*AI$8)^2), (AK1184^2*AI$8*$X$2+1/($X$2*AI$8*(AH$1017+1+AK1184/AJ1184           )))/(1+($X$2*AK1184*AI$8)^2))),           V_rtHz(AJ1184)/($X$2*AI$8*(AJ1184*AH$1017+AJ1184+AK1184)),V_rtHz(AK1184)*SQRT(Sum_Sq(AJ1184*AI$8*$X$2*AH$1017,1))/($X$2*AI$8*(AJ1184*AH$1017+AJ1184+AK1184))))/SQRT(Sum_Sq(1/(1+$A1184)+$AC$2/$I$2-1/(1+(1+AK1184/AJ1184)/AH$1017),$X$2/$I$2)),IF(AK1185&lt;0,"A",AH1185))</f>
        <v>1.1558864840778778E-5</v>
      </c>
      <c r="AI1184" s="13"/>
      <c r="AJ1184" s="13">
        <f t="shared" si="345"/>
        <v>17742.16990235195</v>
      </c>
      <c r="AK1184" s="12">
        <f t="shared" si="369"/>
        <v>554639.31017186388</v>
      </c>
      <c r="AM1184" s="13">
        <f>IF(AP1184&gt;0,SQRT(Sum_Sq($AI$2,V_rtHz($AH$2)/(1+1/$A1184),V_rtHz($AH$2*$A1184)/(1+$A1184),$AN$2*$AH$2/(1+1/$A1184),$AM$2*SQRT(Sum_Sq(AP1184,1/($X$2*AN$8*(1+AM$1017+AP1184/AO1184))))/SQRT(Sum_Sq($X$2*AP1184*AN$8,1)),                   $AQ$2*SQRT(Sum_Sq($AH$2/(1+1/$A1184)+AP1184*( 1/(AM$1017+1+AP1184/AO1184)-1)/(1+($X$2*AP1184*AN$8)^2), (AP1184^2*AN$8*$X$2+1/($X$2*AN$8*(AM$1017+1+AP1184/AO1184           )))/(1+($X$2*AP1184*AN$8)^2))),           V_rtHz(AO1184)/($X$2*AN$8*(AO1184*AM$1017+AO1184+AP1184)),V_rtHz(AP1184)*SQRT(Sum_Sq(AO1184*AN$8*$X$2*AM$1017,1))/($X$2*AN$8*(AO1184*AM$1017+AO1184+AP1184))))/SQRT(Sum_Sq(1/(1+$A1184)+$AC$2/$I$2-1/(1+(1+AP1184/AO1184)/AM$1017),$X$2/$I$2)),IF(AP1185&lt;0,"A",AM1185))</f>
        <v>2.0260704672723414E-5</v>
      </c>
      <c r="AO1184" s="13">
        <f t="shared" si="346"/>
        <v>17363.419110545834</v>
      </c>
      <c r="AP1184" s="12">
        <f t="shared" si="370"/>
        <v>1792182.0889506785</v>
      </c>
      <c r="AR1184" s="13">
        <f t="shared" si="347"/>
        <v>69887291.180198371</v>
      </c>
      <c r="AS1184" s="13">
        <f t="shared" si="348"/>
        <v>-1.3199320883893691E-5</v>
      </c>
      <c r="AV1184" s="13"/>
      <c r="AW1184" s="13">
        <f t="shared" si="349"/>
        <v>39300511.936236553</v>
      </c>
      <c r="AX1184" s="13">
        <f t="shared" si="350"/>
        <v>-4.1752071381738956E-5</v>
      </c>
      <c r="AZ1184" s="13"/>
      <c r="BA1184" s="13"/>
      <c r="BB1184" s="13">
        <f t="shared" si="351"/>
        <v>22100301.962882396</v>
      </c>
      <c r="BC1184" s="13">
        <f t="shared" si="352"/>
        <v>-1.3215332824488113E-4</v>
      </c>
      <c r="BD1184" s="13"/>
      <c r="BE1184" s="13"/>
      <c r="BG1184" s="13">
        <f t="shared" si="353"/>
        <v>12427913.092914158</v>
      </c>
      <c r="BH1184" s="13">
        <f t="shared" si="354"/>
        <v>-4.1912705576645253E-4</v>
      </c>
      <c r="BI1184" s="13"/>
      <c r="BL1184" s="13">
        <f t="shared" si="355"/>
        <v>6988729.1180198397</v>
      </c>
      <c r="BM1184" s="13">
        <f t="shared" si="356"/>
        <v>-1.3377615096511544E-3</v>
      </c>
      <c r="BP1184" s="13"/>
      <c r="BQ1184" s="13">
        <f t="shared" si="357"/>
        <v>99.633300000000006</v>
      </c>
      <c r="BR1184" s="13">
        <f t="shared" si="358"/>
        <v>108.98999999999998</v>
      </c>
      <c r="BT1184" s="13"/>
      <c r="BU1184" s="13"/>
      <c r="BV1184" s="13">
        <f t="shared" si="359"/>
        <v>31.50681587988543</v>
      </c>
      <c r="BW1184" s="13">
        <f t="shared" si="360"/>
        <v>344.65664218175147</v>
      </c>
      <c r="CA1184" s="13">
        <f t="shared" si="361"/>
        <v>9.9633299999999991</v>
      </c>
      <c r="CB1184" s="13">
        <f t="shared" si="362"/>
        <v>1089.9000000000001</v>
      </c>
    </row>
    <row r="1185" spans="1:80" x14ac:dyDescent="0.3">
      <c r="A1185" s="13">
        <f t="shared" si="338"/>
        <v>1.0616955571987246E-4</v>
      </c>
      <c r="C1185" s="13" t="str">
        <f>IF(F1185&gt;0,SQRT(Sum_Sq($AI$2,V_rtHz($AH$2)/(1+1/$A1185),V_rtHz($AH$2*$A1185)/(1+$A1185),$AN$2*$AH$2/(1+1/$A1185),$AM$2*SQRT(Sum_Sq(F1185,1/($X$2*D$8*(1+C$1017+F1185/E1185))))/SQRT(Sum_Sq($X$2*F1185*D$8,1)),                   $AQ$2*SQRT(Sum_Sq($AH$2/(1+1/$A1185)+F1185*( 1/(C$1017+1+F1185/E1185)-1)/(1+($X$2*F1185*D$8)^2), (F1185^2*D$8*$X$2+1/($X$2*D$8*(C$1017+1+F1185/E1185           )))/(1+($X$2*F1185*D$8)^2))),           V_rtHz(E1185)/($X$2*D$8*(E1185*C$1017+E1185+F1185)),V_rtHz(F1185)*SQRT(Sum_Sq(E1185*D$8*$X$2*C$1017,1))/($X$2*D$8*(E1185*C$1017+E1185+F1185))))/SQRT(Sum_Sq(1/(1+$A1185)+$AC$2/$I$2-1/(1+(1+F1185/E1185)/C$1017),$X$2/$I$2)),IF(F1186&lt;0,"A",C1186))</f>
        <v>A</v>
      </c>
      <c r="E1185" s="13">
        <f t="shared" si="339"/>
        <v>-1</v>
      </c>
      <c r="F1185" s="12">
        <f t="shared" si="363"/>
        <v>-2</v>
      </c>
      <c r="H1185" s="13" t="str">
        <f>IF(K1185&gt;0,SQRT(Sum_Sq($AI$2,V_rtHz($AH$2)/(1+1/$A1185),V_rtHz($AH$2*$A1185)/(1+$A1185),$AN$2*$AH$2/(1+1/$A1185),$AM$2*SQRT(Sum_Sq(K1185,1/($X$2*I$8*(1+H$1017+K1185/J1185))))/SQRT(Sum_Sq($X$2*K1185*I$8,1)),                   $AQ$2*SQRT(Sum_Sq($AH$2/(1+1/$A1185)+K1185*( 1/(H$1017+1+K1185/J1185)-1)/(1+($X$2*K1185*I$8)^2), (K1185^2*I$8*$X$2+1/($X$2*I$8*(H$1017+1+K1185/J1185           )))/(1+($X$2*K1185*I$8)^2))),           V_rtHz(J1185)/($X$2*I$8*(J1185*H$1017+J1185+K1185)),V_rtHz(K1185)*SQRT(Sum_Sq(J1185*I$8*$X$2*H$1017,1))/($X$2*I$8*(J1185*H$1017+J1185+K1185))))/SQRT(Sum_Sq(1/(1+$A1185)+$AC$2/$I$2-1/(1+(1+K1185/J1185)/H$1017),$X$2/$I$2)),IF(K1186&lt;0,"A",H1186))</f>
        <v>A</v>
      </c>
      <c r="J1185" s="13">
        <f t="shared" si="340"/>
        <v>-1</v>
      </c>
      <c r="K1185" s="12">
        <f t="shared" si="364"/>
        <v>-2</v>
      </c>
      <c r="M1185" s="13" t="str">
        <f>IF(P1185&gt;0,SQRT(Sum_Sq($AI$2,V_rtHz($AH$2)/(1+1/$A1185),V_rtHz($AH$2*$A1185)/(1+$A1185),$AN$2*$AH$2/(1+1/$A1185),$AM$2*SQRT(Sum_Sq(P1185,1/($X$2*N$8*(1+M$1017+P1185/O1185))))/SQRT(Sum_Sq($X$2*P1185*N$8,1)),                   $AQ$2*SQRT(Sum_Sq($AH$2/(1+1/$A1185)+P1185*( 1/(M$1017+1+P1185/O1185)-1)/(1+($X$2*P1185*N$8)^2), (P1185^2*N$8*$X$2+1/($X$2*N$8*(M$1017+1+P1185/O1185           )))/(1+($X$2*P1185*N$8)^2))),           V_rtHz(O1185)/($X$2*N$8*(O1185*M$1017+O1185+P1185)),V_rtHz(P1185)*SQRT(Sum_Sq(O1185*N$8*$X$2*M$1017,1))/($X$2*N$8*(O1185*M$1017+O1185+P1185))))/SQRT(Sum_Sq(1/(1+$A1185)+$AC$2/$I$2-1/(1+(1+P1185/O1185)/M$1017),$X$2/$I$2)),IF(P1186&lt;0,"A",M1186))</f>
        <v>A</v>
      </c>
      <c r="O1185" s="13">
        <f t="shared" si="341"/>
        <v>-1</v>
      </c>
      <c r="P1185" s="12">
        <f t="shared" si="365"/>
        <v>-2</v>
      </c>
      <c r="R1185" s="13" t="str">
        <f>IF(U1185&gt;0,SQRT(Sum_Sq($AI$2,V_rtHz($AH$2)/(1+1/$A1185),V_rtHz($AH$2*$A1185)/(1+$A1185),$AN$2*$AH$2/(1+1/$A1185),$AM$2*SQRT(Sum_Sq(U1185,1/($X$2*S$8*(1+R$1017+U1185/T1185))))/SQRT(Sum_Sq($X$2*U1185*S$8,1)),                   $AQ$2*SQRT(Sum_Sq($AH$2/(1+1/$A1185)+U1185*( 1/(R$1017+1+U1185/T1185)-1)/(1+($X$2*U1185*S$8)^2), (U1185^2*S$8*$X$2+1/($X$2*S$8*(R$1017+1+U1185/T1185           )))/(1+($X$2*U1185*S$8)^2))),           V_rtHz(T1185)/($X$2*S$8*(T1185*R$1017+T1185+U1185)),V_rtHz(U1185)*SQRT(Sum_Sq(T1185*S$8*$X$2*R$1017,1))/($X$2*S$8*(T1185*R$1017+T1185+U1185))))/SQRT(Sum_Sq(1/(1+$A1185)+$AC$2/$I$2-1/(1+(1+U1185/T1185)/R$1017),$X$2/$I$2)),IF(U1186&lt;0,"A",R1186))</f>
        <v>A</v>
      </c>
      <c r="T1185" s="13">
        <f t="shared" si="342"/>
        <v>-1</v>
      </c>
      <c r="U1185" s="12">
        <f t="shared" si="366"/>
        <v>-2</v>
      </c>
      <c r="X1185" s="13" t="str">
        <f>IF(AA1185&gt;0,SQRT(Sum_Sq($AI$2,V_rtHz($AH$2)/(1+1/$A1185),V_rtHz($AH$2*$A1185)/(1+$A1185),$AN$2*$AH$2/(1+1/$A1185),$AM$2*SQRT(Sum_Sq(AA1185,1/($X$2*Y$8*(1+X$1017+AA1185/Z1185))))/SQRT(Sum_Sq($X$2*AA1185*Y$8,1)),                   $AQ$2*SQRT(Sum_Sq($AH$2/(1+1/$A1185)+AA1185*( 1/(X$1017+1+AA1185/Z1185)-1)/(1+($X$2*AA1185*Y$8)^2), (AA1185^2*Y$8*$X$2+1/($X$2*Y$8*(X$1017+1+AA1185/Z1185           )))/(1+($X$2*AA1185*Y$8)^2))),           V_rtHz(Z1185)/($X$2*Y$8*(Z1185*X$1017+Z1185+AA1185)),V_rtHz(AA1185)*SQRT(Sum_Sq(Z1185*Y$8*$X$2*X$1017,1))/($X$2*Y$8*(Z1185*X$1017+Z1185+AA1185))))/SQRT(Sum_Sq(1/(1+$A1185)+$AC$2/$I$2-1/(1+(1+AA1185/Z1185)/X$1017),$X$2/$I$2)),IF(AA1186&lt;0,"A",X1186))</f>
        <v>A</v>
      </c>
      <c r="Z1185" s="13">
        <f t="shared" si="343"/>
        <v>-1</v>
      </c>
      <c r="AA1185" s="12">
        <f t="shared" si="367"/>
        <v>-2</v>
      </c>
      <c r="AC1185" s="13">
        <f>IF(AF1185&gt;0,SQRT(Sum_Sq($AI$2,V_rtHz($AH$2)/(1+1/$A1185),V_rtHz($AH$2*$A1185)/(1+$A1185),$AN$2*$AH$2/(1+1/$A1185),$AM$2*SQRT(Sum_Sq(AF1185,1/($X$2*AD$8*(1+AC$1017+AF1185/AE1185))))/SQRT(Sum_Sq($X$2*AF1185*AD$8,1)),                   $AQ$2*SQRT(Sum_Sq($AH$2/(1+1/$A1185)+AF1185*( 1/(AC$1017+1+AF1185/AE1185)-1)/(1+($X$2*AF1185*AD$8)^2), (AF1185^2*AD$8*$X$2+1/($X$2*AD$8*(AC$1017+1+AF1185/AE1185           )))/(1+($X$2*AF1185*AD$8)^2))),           V_rtHz(AE1185)/($X$2*AD$8*(AE1185*AC$1017+AE1185+AF1185)),V_rtHz(AF1185)*SQRT(Sum_Sq(AE1185*AD$8*$X$2*AC$1017,1))/($X$2*AD$8*(AE1185*AC$1017+AE1185+AF1185))))/SQRT(Sum_Sq(1/(1+$A1185)+$AC$2/$I$2-1/(1+(1+AF1185/AE1185)/AC$1017),$X$2/$I$2)),IF(AF1186&lt;0,"A",AC1186))</f>
        <v>6.8495081087053807E-6</v>
      </c>
      <c r="AE1185" s="13">
        <f t="shared" si="344"/>
        <v>19206.852354714407</v>
      </c>
      <c r="AF1185" s="12">
        <f t="shared" si="368"/>
        <v>162017.22259413323</v>
      </c>
      <c r="AG1185" s="13"/>
      <c r="AH1185" s="13">
        <f>IF(AK1185&gt;0,SQRT(Sum_Sq($AI$2,V_rtHz($AH$2)/(1+1/$A1185),V_rtHz($AH$2*$A1185)/(1+$A1185),$AN$2*$AH$2/(1+1/$A1185),$AM$2*SQRT(Sum_Sq(AK1185,1/($X$2*AI$8*(1+AH$1017+AK1185/AJ1185))))/SQRT(Sum_Sq($X$2*AK1185*AI$8,1)),                   $AQ$2*SQRT(Sum_Sq($AH$2/(1+1/$A1185)+AK1185*( 1/(AH$1017+1+AK1185/AJ1185)-1)/(1+($X$2*AK1185*AI$8)^2), (AK1185^2*AI$8*$X$2+1/($X$2*AI$8*(AH$1017+1+AK1185/AJ1185           )))/(1+($X$2*AK1185*AI$8)^2))),           V_rtHz(AJ1185)/($X$2*AI$8*(AJ1185*AH$1017+AJ1185+AK1185)),V_rtHz(AK1185)*SQRT(Sum_Sq(AJ1185*AI$8*$X$2*AH$1017,1))/($X$2*AI$8*(AJ1185*AH$1017+AJ1185+AK1185))))/SQRT(Sum_Sq(1/(1+$A1185)+$AC$2/$I$2-1/(1+(1+AK1185/AJ1185)/AH$1017),$X$2/$I$2)),IF(AK1186&lt;0,"A",AH1186))</f>
        <v>1.155783452940232E-5</v>
      </c>
      <c r="AI1185" s="13"/>
      <c r="AJ1185" s="13">
        <f t="shared" si="345"/>
        <v>17738.920816508362</v>
      </c>
      <c r="AK1185" s="12">
        <f t="shared" si="369"/>
        <v>554740.89869292546</v>
      </c>
      <c r="AM1185" s="13">
        <f>IF(AP1185&gt;0,SQRT(Sum_Sq($AI$2,V_rtHz($AH$2)/(1+1/$A1185),V_rtHz($AH$2*$A1185)/(1+$A1185),$AN$2*$AH$2/(1+1/$A1185),$AM$2*SQRT(Sum_Sq(AP1185,1/($X$2*AN$8*(1+AM$1017+AP1185/AO1185))))/SQRT(Sum_Sq($X$2*AP1185*AN$8,1)),                   $AQ$2*SQRT(Sum_Sq($AH$2/(1+1/$A1185)+AP1185*( 1/(AM$1017+1+AP1185/AO1185)-1)/(1+($X$2*AP1185*AN$8)^2), (AP1185^2*AN$8*$X$2+1/($X$2*AN$8*(AM$1017+1+AP1185/AO1185           )))/(1+($X$2*AP1185*AN$8)^2))),           V_rtHz(AO1185)/($X$2*AN$8*(AO1185*AM$1017+AO1185+AP1185)),V_rtHz(AP1185)*SQRT(Sum_Sq(AO1185*AN$8*$X$2*AM$1017,1))/($X$2*AN$8*(AO1185*AM$1017+AO1185+AP1185))))/SQRT(Sum_Sq(1/(1+$A1185)+$AC$2/$I$2-1/(1+(1+AP1185/AO1185)/AM$1017),$X$2/$I$2)),IF(AP1186&lt;0,"A",AM1186))</f>
        <v>2.0259028473614715E-5</v>
      </c>
      <c r="AO1185" s="13">
        <f t="shared" si="346"/>
        <v>17360.43968762425</v>
      </c>
      <c r="AP1185" s="12">
        <f t="shared" si="370"/>
        <v>1792489.6657454807</v>
      </c>
      <c r="AR1185" s="13">
        <f t="shared" si="347"/>
        <v>69887291.180198371</v>
      </c>
      <c r="AS1185" s="13">
        <f t="shared" si="348"/>
        <v>-1.3199345603761773E-5</v>
      </c>
      <c r="AV1185" s="13"/>
      <c r="AW1185" s="13">
        <f t="shared" si="349"/>
        <v>39300511.936236553</v>
      </c>
      <c r="AX1185" s="13">
        <f t="shared" si="350"/>
        <v>-4.1752318725401326E-5</v>
      </c>
      <c r="AZ1185" s="13"/>
      <c r="BA1185" s="13"/>
      <c r="BB1185" s="13">
        <f t="shared" si="351"/>
        <v>22100301.962882396</v>
      </c>
      <c r="BC1185" s="13">
        <f t="shared" si="352"/>
        <v>-1.3215580627462753E-4</v>
      </c>
      <c r="BD1185" s="13"/>
      <c r="BE1185" s="13"/>
      <c r="BG1185" s="13">
        <f t="shared" si="353"/>
        <v>12427913.092914158</v>
      </c>
      <c r="BH1185" s="13">
        <f t="shared" si="354"/>
        <v>-4.1915198215626049E-4</v>
      </c>
      <c r="BI1185" s="13"/>
      <c r="BL1185" s="13">
        <f t="shared" si="355"/>
        <v>6988729.1180198397</v>
      </c>
      <c r="BM1185" s="13">
        <f t="shared" si="356"/>
        <v>-1.3380154794035142E-3</v>
      </c>
      <c r="BP1185" s="13"/>
      <c r="BQ1185" s="13">
        <f t="shared" si="357"/>
        <v>99.633300000000006</v>
      </c>
      <c r="BR1185" s="13">
        <f t="shared" si="358"/>
        <v>108.98999999999997</v>
      </c>
      <c r="BT1185" s="13"/>
      <c r="BU1185" s="13"/>
      <c r="BV1185" s="13">
        <f t="shared" si="359"/>
        <v>31.50681587988543</v>
      </c>
      <c r="BW1185" s="13">
        <f t="shared" si="360"/>
        <v>344.65664218175152</v>
      </c>
      <c r="CA1185" s="13">
        <f t="shared" si="361"/>
        <v>9.9633299999999974</v>
      </c>
      <c r="CB1185" s="13">
        <f t="shared" si="362"/>
        <v>1089.8999999999999</v>
      </c>
    </row>
    <row r="1186" spans="1:80" x14ac:dyDescent="0.3">
      <c r="A1186" s="13">
        <f t="shared" si="338"/>
        <v>1.0764652136298344E-4</v>
      </c>
      <c r="C1186" s="13" t="str">
        <f>IF(F1186&gt;0,SQRT(Sum_Sq($AI$2,V_rtHz($AH$2)/(1+1/$A1186),V_rtHz($AH$2*$A1186)/(1+$A1186),$AN$2*$AH$2/(1+1/$A1186),$AM$2*SQRT(Sum_Sq(F1186,1/($X$2*D$8*(1+C$1017+F1186/E1186))))/SQRT(Sum_Sq($X$2*F1186*D$8,1)),                   $AQ$2*SQRT(Sum_Sq($AH$2/(1+1/$A1186)+F1186*( 1/(C$1017+1+F1186/E1186)-1)/(1+($X$2*F1186*D$8)^2), (F1186^2*D$8*$X$2+1/($X$2*D$8*(C$1017+1+F1186/E1186           )))/(1+($X$2*F1186*D$8)^2))),           V_rtHz(E1186)/($X$2*D$8*(E1186*C$1017+E1186+F1186)),V_rtHz(F1186)*SQRT(Sum_Sq(E1186*D$8*$X$2*C$1017,1))/($X$2*D$8*(E1186*C$1017+E1186+F1186))))/SQRT(Sum_Sq(1/(1+$A1186)+$AC$2/$I$2-1/(1+(1+F1186/E1186)/C$1017),$X$2/$I$2)),IF(F1187&lt;0,"A",C1187))</f>
        <v>A</v>
      </c>
      <c r="E1186" s="13">
        <f t="shared" si="339"/>
        <v>-1</v>
      </c>
      <c r="F1186" s="12">
        <f t="shared" si="363"/>
        <v>-2</v>
      </c>
      <c r="H1186" s="13" t="str">
        <f>IF(K1186&gt;0,SQRT(Sum_Sq($AI$2,V_rtHz($AH$2)/(1+1/$A1186),V_rtHz($AH$2*$A1186)/(1+$A1186),$AN$2*$AH$2/(1+1/$A1186),$AM$2*SQRT(Sum_Sq(K1186,1/($X$2*I$8*(1+H$1017+K1186/J1186))))/SQRT(Sum_Sq($X$2*K1186*I$8,1)),                   $AQ$2*SQRT(Sum_Sq($AH$2/(1+1/$A1186)+K1186*( 1/(H$1017+1+K1186/J1186)-1)/(1+($X$2*K1186*I$8)^2), (K1186^2*I$8*$X$2+1/($X$2*I$8*(H$1017+1+K1186/J1186           )))/(1+($X$2*K1186*I$8)^2))),           V_rtHz(J1186)/($X$2*I$8*(J1186*H$1017+J1186+K1186)),V_rtHz(K1186)*SQRT(Sum_Sq(J1186*I$8*$X$2*H$1017,1))/($X$2*I$8*(J1186*H$1017+J1186+K1186))))/SQRT(Sum_Sq(1/(1+$A1186)+$AC$2/$I$2-1/(1+(1+K1186/J1186)/H$1017),$X$2/$I$2)),IF(K1187&lt;0,"A",H1187))</f>
        <v>A</v>
      </c>
      <c r="J1186" s="13">
        <f t="shared" si="340"/>
        <v>-1</v>
      </c>
      <c r="K1186" s="12">
        <f t="shared" si="364"/>
        <v>-2</v>
      </c>
      <c r="M1186" s="13" t="str">
        <f>IF(P1186&gt;0,SQRT(Sum_Sq($AI$2,V_rtHz($AH$2)/(1+1/$A1186),V_rtHz($AH$2*$A1186)/(1+$A1186),$AN$2*$AH$2/(1+1/$A1186),$AM$2*SQRT(Sum_Sq(P1186,1/($X$2*N$8*(1+M$1017+P1186/O1186))))/SQRT(Sum_Sq($X$2*P1186*N$8,1)),                   $AQ$2*SQRT(Sum_Sq($AH$2/(1+1/$A1186)+P1186*( 1/(M$1017+1+P1186/O1186)-1)/(1+($X$2*P1186*N$8)^2), (P1186^2*N$8*$X$2+1/($X$2*N$8*(M$1017+1+P1186/O1186           )))/(1+($X$2*P1186*N$8)^2))),           V_rtHz(O1186)/($X$2*N$8*(O1186*M$1017+O1186+P1186)),V_rtHz(P1186)*SQRT(Sum_Sq(O1186*N$8*$X$2*M$1017,1))/($X$2*N$8*(O1186*M$1017+O1186+P1186))))/SQRT(Sum_Sq(1/(1+$A1186)+$AC$2/$I$2-1/(1+(1+P1186/O1186)/M$1017),$X$2/$I$2)),IF(P1187&lt;0,"A",M1187))</f>
        <v>A</v>
      </c>
      <c r="O1186" s="13">
        <f t="shared" si="341"/>
        <v>-1</v>
      </c>
      <c r="P1186" s="12">
        <f t="shared" si="365"/>
        <v>-2</v>
      </c>
      <c r="R1186" s="13" t="str">
        <f>IF(U1186&gt;0,SQRT(Sum_Sq($AI$2,V_rtHz($AH$2)/(1+1/$A1186),V_rtHz($AH$2*$A1186)/(1+$A1186),$AN$2*$AH$2/(1+1/$A1186),$AM$2*SQRT(Sum_Sq(U1186,1/($X$2*S$8*(1+R$1017+U1186/T1186))))/SQRT(Sum_Sq($X$2*U1186*S$8,1)),                   $AQ$2*SQRT(Sum_Sq($AH$2/(1+1/$A1186)+U1186*( 1/(R$1017+1+U1186/T1186)-1)/(1+($X$2*U1186*S$8)^2), (U1186^2*S$8*$X$2+1/($X$2*S$8*(R$1017+1+U1186/T1186           )))/(1+($X$2*U1186*S$8)^2))),           V_rtHz(T1186)/($X$2*S$8*(T1186*R$1017+T1186+U1186)),V_rtHz(U1186)*SQRT(Sum_Sq(T1186*S$8*$X$2*R$1017,1))/($X$2*S$8*(T1186*R$1017+T1186+U1186))))/SQRT(Sum_Sq(1/(1+$A1186)+$AC$2/$I$2-1/(1+(1+U1186/T1186)/R$1017),$X$2/$I$2)),IF(U1187&lt;0,"A",R1187))</f>
        <v>A</v>
      </c>
      <c r="T1186" s="13">
        <f t="shared" si="342"/>
        <v>-1</v>
      </c>
      <c r="U1186" s="12">
        <f t="shared" si="366"/>
        <v>-2</v>
      </c>
      <c r="X1186" s="13" t="str">
        <f>IF(AA1186&gt;0,SQRT(Sum_Sq($AI$2,V_rtHz($AH$2)/(1+1/$A1186),V_rtHz($AH$2*$A1186)/(1+$A1186),$AN$2*$AH$2/(1+1/$A1186),$AM$2*SQRT(Sum_Sq(AA1186,1/($X$2*Y$8*(1+X$1017+AA1186/Z1186))))/SQRT(Sum_Sq($X$2*AA1186*Y$8,1)),                   $AQ$2*SQRT(Sum_Sq($AH$2/(1+1/$A1186)+AA1186*( 1/(X$1017+1+AA1186/Z1186)-1)/(1+($X$2*AA1186*Y$8)^2), (AA1186^2*Y$8*$X$2+1/($X$2*Y$8*(X$1017+1+AA1186/Z1186           )))/(1+($X$2*AA1186*Y$8)^2))),           V_rtHz(Z1186)/($X$2*Y$8*(Z1186*X$1017+Z1186+AA1186)),V_rtHz(AA1186)*SQRT(Sum_Sq(Z1186*Y$8*$X$2*X$1017,1))/($X$2*Y$8*(Z1186*X$1017+Z1186+AA1186))))/SQRT(Sum_Sq(1/(1+$A1186)+$AC$2/$I$2-1/(1+(1+AA1186/Z1186)/X$1017),$X$2/$I$2)),IF(AA1187&lt;0,"A",X1187))</f>
        <v>A</v>
      </c>
      <c r="Z1186" s="13">
        <f t="shared" si="343"/>
        <v>-1</v>
      </c>
      <c r="AA1186" s="12">
        <f t="shared" si="367"/>
        <v>-2</v>
      </c>
      <c r="AC1186" s="13">
        <f>IF(AF1186&gt;0,SQRT(Sum_Sq($AI$2,V_rtHz($AH$2)/(1+1/$A1186),V_rtHz($AH$2*$A1186)/(1+$A1186),$AN$2*$AH$2/(1+1/$A1186),$AM$2*SQRT(Sum_Sq(AF1186,1/($X$2*AD$8*(1+AC$1017+AF1186/AE1186))))/SQRT(Sum_Sq($X$2*AF1186*AD$8,1)),                   $AQ$2*SQRT(Sum_Sq($AH$2/(1+1/$A1186)+AF1186*( 1/(AC$1017+1+AF1186/AE1186)-1)/(1+($X$2*AF1186*AD$8)^2), (AF1186^2*AD$8*$X$2+1/($X$2*AD$8*(AC$1017+1+AF1186/AE1186           )))/(1+($X$2*AF1186*AD$8)^2))),           V_rtHz(AE1186)/($X$2*AD$8*(AE1186*AC$1017+AE1186+AF1186)),V_rtHz(AF1186)*SQRT(Sum_Sq(AE1186*AD$8*$X$2*AC$1017,1))/($X$2*AD$8*(AE1186*AC$1017+AE1186+AF1186))))/SQRT(Sum_Sq(1/(1+$A1186)+$AC$2/$I$2-1/(1+(1+AF1186/AE1186)/AC$1017),$X$2/$I$2)),IF(AF1187&lt;0,"A",AC1187))</f>
        <v>6.8486897397250029E-6</v>
      </c>
      <c r="AE1186" s="13">
        <f t="shared" si="344"/>
        <v>19202.281545103131</v>
      </c>
      <c r="AF1186" s="12">
        <f t="shared" si="368"/>
        <v>162055.78831750763</v>
      </c>
      <c r="AG1186" s="13"/>
      <c r="AH1186" s="13">
        <f>IF(AK1186&gt;0,SQRT(Sum_Sq($AI$2,V_rtHz($AH$2)/(1+1/$A1186),V_rtHz($AH$2*$A1186)/(1+$A1186),$AN$2*$AH$2/(1+1/$A1186),$AM$2*SQRT(Sum_Sq(AK1186,1/($X$2*AI$8*(1+AH$1017+AK1186/AJ1186))))/SQRT(Sum_Sq($X$2*AK1186*AI$8,1)),                   $AQ$2*SQRT(Sum_Sq($AH$2/(1+1/$A1186)+AK1186*( 1/(AH$1017+1+AK1186/AJ1186)-1)/(1+($X$2*AK1186*AI$8)^2), (AK1186^2*AI$8*$X$2+1/($X$2*AI$8*(AH$1017+1+AK1186/AJ1186           )))/(1+($X$2*AK1186*AI$8)^2))),           V_rtHz(AJ1186)/($X$2*AI$8*(AJ1186*AH$1017+AJ1186+AK1186)),V_rtHz(AK1186)*SQRT(Sum_Sq(AJ1186*AI$8*$X$2*AH$1017,1))/($X$2*AI$8*(AJ1186*AH$1017+AJ1186+AK1186))))/SQRT(Sum_Sq(1/(1+$A1186)+$AC$2/$I$2-1/(1+(1+AK1186/AJ1186)/AH$1017),$X$2/$I$2)),IF(AK1187&lt;0,"A",AH1187))</f>
        <v>1.1556790580329547E-5</v>
      </c>
      <c r="AI1186" s="13"/>
      <c r="AJ1186" s="13">
        <f t="shared" si="345"/>
        <v>17735.6289832699</v>
      </c>
      <c r="AK1186" s="12">
        <f t="shared" si="369"/>
        <v>554843.86174716917</v>
      </c>
      <c r="AM1186" s="13">
        <f>IF(AP1186&gt;0,SQRT(Sum_Sq($AI$2,V_rtHz($AH$2)/(1+1/$A1186),V_rtHz($AH$2*$A1186)/(1+$A1186),$AN$2*$AH$2/(1+1/$A1186),$AM$2*SQRT(Sum_Sq(AP1186,1/($X$2*AN$8*(1+AM$1017+AP1186/AO1186))))/SQRT(Sum_Sq($X$2*AP1186*AN$8,1)),                   $AQ$2*SQRT(Sum_Sq($AH$2/(1+1/$A1186)+AP1186*( 1/(AM$1017+1+AP1186/AO1186)-1)/(1+($X$2*AP1186*AN$8)^2), (AP1186^2*AN$8*$X$2+1/($X$2*AN$8*(AM$1017+1+AP1186/AO1186           )))/(1+($X$2*AP1186*AN$8)^2))),           V_rtHz(AO1186)/($X$2*AN$8*(AO1186*AM$1017+AO1186+AP1186)),V_rtHz(AP1186)*SQRT(Sum_Sq(AO1186*AN$8*$X$2*AM$1017,1))/($X$2*AN$8*(AO1186*AM$1017+AO1186+AP1186))))/SQRT(Sum_Sq(1/(1+$A1186)+$AC$2/$I$2-1/(1+(1+AP1186/AO1186)/AM$1017),$X$2/$I$2)),IF(AP1187&lt;0,"A",AM1187))</f>
        <v>2.02573300012002E-5</v>
      </c>
      <c r="AO1186" s="13">
        <f t="shared" si="346"/>
        <v>17357.420900597106</v>
      </c>
      <c r="AP1186" s="12">
        <f t="shared" si="370"/>
        <v>1792801.4139355042</v>
      </c>
      <c r="AR1186" s="13">
        <f t="shared" si="347"/>
        <v>69887291.180198371</v>
      </c>
      <c r="AS1186" s="13">
        <f t="shared" si="348"/>
        <v>-1.3199370667612008E-5</v>
      </c>
      <c r="AV1186" s="13"/>
      <c r="AW1186" s="13">
        <f t="shared" si="349"/>
        <v>39300511.936236553</v>
      </c>
      <c r="AX1186" s="13">
        <f t="shared" si="350"/>
        <v>-4.1752569512948827E-5</v>
      </c>
      <c r="AZ1186" s="13"/>
      <c r="BA1186" s="13"/>
      <c r="BB1186" s="13">
        <f t="shared" si="351"/>
        <v>22100301.962882396</v>
      </c>
      <c r="BC1186" s="13">
        <f t="shared" si="352"/>
        <v>-1.3215831887208353E-4</v>
      </c>
      <c r="BD1186" s="13"/>
      <c r="BE1186" s="13"/>
      <c r="BG1186" s="13">
        <f t="shared" si="353"/>
        <v>12427913.092914158</v>
      </c>
      <c r="BH1186" s="13">
        <f t="shared" si="354"/>
        <v>-4.191772583338817E-4</v>
      </c>
      <c r="BI1186" s="13"/>
      <c r="BL1186" s="13">
        <f t="shared" si="355"/>
        <v>6988729.1180198397</v>
      </c>
      <c r="BM1186" s="13">
        <f t="shared" si="356"/>
        <v>-1.3382730806982702E-3</v>
      </c>
      <c r="BP1186" s="13"/>
      <c r="BQ1186" s="13">
        <f t="shared" si="357"/>
        <v>99.633300000000006</v>
      </c>
      <c r="BR1186" s="13">
        <f t="shared" si="358"/>
        <v>108.98999999999998</v>
      </c>
      <c r="BT1186" s="13"/>
      <c r="BU1186" s="13"/>
      <c r="BV1186" s="13">
        <f t="shared" si="359"/>
        <v>31.50681587988543</v>
      </c>
      <c r="BW1186" s="13">
        <f t="shared" si="360"/>
        <v>344.65664218175152</v>
      </c>
      <c r="CA1186" s="13">
        <f t="shared" si="361"/>
        <v>9.9633299999999991</v>
      </c>
      <c r="CB1186" s="13">
        <f t="shared" si="362"/>
        <v>1089.9000000000001</v>
      </c>
    </row>
    <row r="1187" spans="1:80" x14ac:dyDescent="0.3">
      <c r="A1187" s="13">
        <f t="shared" si="338"/>
        <v>1.0914403364487563E-4</v>
      </c>
      <c r="C1187" s="13" t="str">
        <f>IF(F1187&gt;0,SQRT(Sum_Sq($AI$2,V_rtHz($AH$2)/(1+1/$A1187),V_rtHz($AH$2*$A1187)/(1+$A1187),$AN$2*$AH$2/(1+1/$A1187),$AM$2*SQRT(Sum_Sq(F1187,1/($X$2*D$8*(1+C$1017+F1187/E1187))))/SQRT(Sum_Sq($X$2*F1187*D$8,1)),                   $AQ$2*SQRT(Sum_Sq($AH$2/(1+1/$A1187)+F1187*( 1/(C$1017+1+F1187/E1187)-1)/(1+($X$2*F1187*D$8)^2), (F1187^2*D$8*$X$2+1/($X$2*D$8*(C$1017+1+F1187/E1187           )))/(1+($X$2*F1187*D$8)^2))),           V_rtHz(E1187)/($X$2*D$8*(E1187*C$1017+E1187+F1187)),V_rtHz(F1187)*SQRT(Sum_Sq(E1187*D$8*$X$2*C$1017,1))/($X$2*D$8*(E1187*C$1017+E1187+F1187))))/SQRT(Sum_Sq(1/(1+$A1187)+$AC$2/$I$2-1/(1+(1+F1187/E1187)/C$1017),$X$2/$I$2)),IF(F1188&lt;0,"A",C1188))</f>
        <v>A</v>
      </c>
      <c r="E1187" s="13">
        <f t="shared" si="339"/>
        <v>-1</v>
      </c>
      <c r="F1187" s="12">
        <f t="shared" si="363"/>
        <v>-2</v>
      </c>
      <c r="H1187" s="13" t="str">
        <f>IF(K1187&gt;0,SQRT(Sum_Sq($AI$2,V_rtHz($AH$2)/(1+1/$A1187),V_rtHz($AH$2*$A1187)/(1+$A1187),$AN$2*$AH$2/(1+1/$A1187),$AM$2*SQRT(Sum_Sq(K1187,1/($X$2*I$8*(1+H$1017+K1187/J1187))))/SQRT(Sum_Sq($X$2*K1187*I$8,1)),                   $AQ$2*SQRT(Sum_Sq($AH$2/(1+1/$A1187)+K1187*( 1/(H$1017+1+K1187/J1187)-1)/(1+($X$2*K1187*I$8)^2), (K1187^2*I$8*$X$2+1/($X$2*I$8*(H$1017+1+K1187/J1187           )))/(1+($X$2*K1187*I$8)^2))),           V_rtHz(J1187)/($X$2*I$8*(J1187*H$1017+J1187+K1187)),V_rtHz(K1187)*SQRT(Sum_Sq(J1187*I$8*$X$2*H$1017,1))/($X$2*I$8*(J1187*H$1017+J1187+K1187))))/SQRT(Sum_Sq(1/(1+$A1187)+$AC$2/$I$2-1/(1+(1+K1187/J1187)/H$1017),$X$2/$I$2)),IF(K1188&lt;0,"A",H1188))</f>
        <v>A</v>
      </c>
      <c r="J1187" s="13">
        <f t="shared" si="340"/>
        <v>-1</v>
      </c>
      <c r="K1187" s="12">
        <f t="shared" si="364"/>
        <v>-2</v>
      </c>
      <c r="M1187" s="13" t="str">
        <f>IF(P1187&gt;0,SQRT(Sum_Sq($AI$2,V_rtHz($AH$2)/(1+1/$A1187),V_rtHz($AH$2*$A1187)/(1+$A1187),$AN$2*$AH$2/(1+1/$A1187),$AM$2*SQRT(Sum_Sq(P1187,1/($X$2*N$8*(1+M$1017+P1187/O1187))))/SQRT(Sum_Sq($X$2*P1187*N$8,1)),                   $AQ$2*SQRT(Sum_Sq($AH$2/(1+1/$A1187)+P1187*( 1/(M$1017+1+P1187/O1187)-1)/(1+($X$2*P1187*N$8)^2), (P1187^2*N$8*$X$2+1/($X$2*N$8*(M$1017+1+P1187/O1187           )))/(1+($X$2*P1187*N$8)^2))),           V_rtHz(O1187)/($X$2*N$8*(O1187*M$1017+O1187+P1187)),V_rtHz(P1187)*SQRT(Sum_Sq(O1187*N$8*$X$2*M$1017,1))/($X$2*N$8*(O1187*M$1017+O1187+P1187))))/SQRT(Sum_Sq(1/(1+$A1187)+$AC$2/$I$2-1/(1+(1+P1187/O1187)/M$1017),$X$2/$I$2)),IF(P1188&lt;0,"A",M1188))</f>
        <v>A</v>
      </c>
      <c r="O1187" s="13">
        <f t="shared" si="341"/>
        <v>-1</v>
      </c>
      <c r="P1187" s="12">
        <f t="shared" si="365"/>
        <v>-2</v>
      </c>
      <c r="R1187" s="13" t="str">
        <f>IF(U1187&gt;0,SQRT(Sum_Sq($AI$2,V_rtHz($AH$2)/(1+1/$A1187),V_rtHz($AH$2*$A1187)/(1+$A1187),$AN$2*$AH$2/(1+1/$A1187),$AM$2*SQRT(Sum_Sq(U1187,1/($X$2*S$8*(1+R$1017+U1187/T1187))))/SQRT(Sum_Sq($X$2*U1187*S$8,1)),                   $AQ$2*SQRT(Sum_Sq($AH$2/(1+1/$A1187)+U1187*( 1/(R$1017+1+U1187/T1187)-1)/(1+($X$2*U1187*S$8)^2), (U1187^2*S$8*$X$2+1/($X$2*S$8*(R$1017+1+U1187/T1187           )))/(1+($X$2*U1187*S$8)^2))),           V_rtHz(T1187)/($X$2*S$8*(T1187*R$1017+T1187+U1187)),V_rtHz(U1187)*SQRT(Sum_Sq(T1187*S$8*$X$2*R$1017,1))/($X$2*S$8*(T1187*R$1017+T1187+U1187))))/SQRT(Sum_Sq(1/(1+$A1187)+$AC$2/$I$2-1/(1+(1+U1187/T1187)/R$1017),$X$2/$I$2)),IF(U1188&lt;0,"A",R1188))</f>
        <v>A</v>
      </c>
      <c r="T1187" s="13">
        <f t="shared" si="342"/>
        <v>-1</v>
      </c>
      <c r="U1187" s="12">
        <f t="shared" si="366"/>
        <v>-2</v>
      </c>
      <c r="X1187" s="13" t="str">
        <f>IF(AA1187&gt;0,SQRT(Sum_Sq($AI$2,V_rtHz($AH$2)/(1+1/$A1187),V_rtHz($AH$2*$A1187)/(1+$A1187),$AN$2*$AH$2/(1+1/$A1187),$AM$2*SQRT(Sum_Sq(AA1187,1/($X$2*Y$8*(1+X$1017+AA1187/Z1187))))/SQRT(Sum_Sq($X$2*AA1187*Y$8,1)),                   $AQ$2*SQRT(Sum_Sq($AH$2/(1+1/$A1187)+AA1187*( 1/(X$1017+1+AA1187/Z1187)-1)/(1+($X$2*AA1187*Y$8)^2), (AA1187^2*Y$8*$X$2+1/($X$2*Y$8*(X$1017+1+AA1187/Z1187           )))/(1+($X$2*AA1187*Y$8)^2))),           V_rtHz(Z1187)/($X$2*Y$8*(Z1187*X$1017+Z1187+AA1187)),V_rtHz(AA1187)*SQRT(Sum_Sq(Z1187*Y$8*$X$2*X$1017,1))/($X$2*Y$8*(Z1187*X$1017+Z1187+AA1187))))/SQRT(Sum_Sq(1/(1+$A1187)+$AC$2/$I$2-1/(1+(1+AA1187/Z1187)/X$1017),$X$2/$I$2)),IF(AA1188&lt;0,"A",X1188))</f>
        <v>A</v>
      </c>
      <c r="Z1187" s="13">
        <f t="shared" si="343"/>
        <v>-1</v>
      </c>
      <c r="AA1187" s="12">
        <f t="shared" si="367"/>
        <v>-2</v>
      </c>
      <c r="AC1187" s="13">
        <f>IF(AF1187&gt;0,SQRT(Sum_Sq($AI$2,V_rtHz($AH$2)/(1+1/$A1187),V_rtHz($AH$2*$A1187)/(1+$A1187),$AN$2*$AH$2/(1+1/$A1187),$AM$2*SQRT(Sum_Sq(AF1187,1/($X$2*AD$8*(1+AC$1017+AF1187/AE1187))))/SQRT(Sum_Sq($X$2*AF1187*AD$8,1)),                   $AQ$2*SQRT(Sum_Sq($AH$2/(1+1/$A1187)+AF1187*( 1/(AC$1017+1+AF1187/AE1187)-1)/(1+($X$2*AF1187*AD$8)^2), (AF1187^2*AD$8*$X$2+1/($X$2*AD$8*(AC$1017+1+AF1187/AE1187           )))/(1+($X$2*AF1187*AD$8)^2))),           V_rtHz(AE1187)/($X$2*AD$8*(AE1187*AC$1017+AE1187+AF1187)),V_rtHz(AF1187)*SQRT(Sum_Sq(AE1187*AD$8*$X$2*AC$1017,1))/($X$2*AD$8*(AE1187*AC$1017+AE1187+AF1187))))/SQRT(Sum_Sq(1/(1+$A1187)+$AC$2/$I$2-1/(1+(1+AF1187/AE1187)/AC$1017),$X$2/$I$2)),IF(AF1188&lt;0,"A",AC1188))</f>
        <v>6.8478607463907564E-6</v>
      </c>
      <c r="AE1187" s="13">
        <f t="shared" si="344"/>
        <v>19197.651842640247</v>
      </c>
      <c r="AF1187" s="12">
        <f t="shared" si="368"/>
        <v>162094.86966393728</v>
      </c>
      <c r="AG1187" s="13"/>
      <c r="AH1187" s="13">
        <f>IF(AK1187&gt;0,SQRT(Sum_Sq($AI$2,V_rtHz($AH$2)/(1+1/$A1187),V_rtHz($AH$2*$A1187)/(1+$A1187),$AN$2*$AH$2/(1+1/$A1187),$AM$2*SQRT(Sum_Sq(AK1187,1/($X$2*AI$8*(1+AH$1017+AK1187/AJ1187))))/SQRT(Sum_Sq($X$2*AK1187*AI$8,1)),                   $AQ$2*SQRT(Sum_Sq($AH$2/(1+1/$A1187)+AK1187*( 1/(AH$1017+1+AK1187/AJ1187)-1)/(1+($X$2*AK1187*AI$8)^2), (AK1187^2*AI$8*$X$2+1/($X$2*AI$8*(AH$1017+1+AK1187/AJ1187           )))/(1+($X$2*AK1187*AI$8)^2))),           V_rtHz(AJ1187)/($X$2*AI$8*(AJ1187*AH$1017+AJ1187+AK1187)),V_rtHz(AK1187)*SQRT(Sum_Sq(AJ1187*AI$8*$X$2*AH$1017,1))/($X$2*AI$8*(AJ1187*AH$1017+AJ1187+AK1187))))/SQRT(Sum_Sq(1/(1+$A1187)+$AC$2/$I$2-1/(1+(1+AK1187/AJ1187)/AH$1017),$X$2/$I$2)),IF(AK1188&lt;0,"A",AH1188))</f>
        <v>1.1555732822367706E-5</v>
      </c>
      <c r="AI1187" s="13"/>
      <c r="AJ1187" s="13">
        <f t="shared" si="345"/>
        <v>17732.293873100774</v>
      </c>
      <c r="AK1187" s="12">
        <f t="shared" si="369"/>
        <v>554948.21741704654</v>
      </c>
      <c r="AM1187" s="13">
        <f>IF(AP1187&gt;0,SQRT(Sum_Sq($AI$2,V_rtHz($AH$2)/(1+1/$A1187),V_rtHz($AH$2*$A1187)/(1+$A1187),$AN$2*$AH$2/(1+1/$A1187),$AM$2*SQRT(Sum_Sq(AP1187,1/($X$2*AN$8*(1+AM$1017+AP1187/AO1187))))/SQRT(Sum_Sq($X$2*AP1187*AN$8,1)),                   $AQ$2*SQRT(Sum_Sq($AH$2/(1+1/$A1187)+AP1187*( 1/(AM$1017+1+AP1187/AO1187)-1)/(1+($X$2*AP1187*AN$8)^2), (AP1187^2*AN$8*$X$2+1/($X$2*AN$8*(AM$1017+1+AP1187/AO1187           )))/(1+($X$2*AP1187*AN$8)^2))),           V_rtHz(AO1187)/($X$2*AN$8*(AO1187*AM$1017+AO1187+AP1187)),V_rtHz(AP1187)*SQRT(Sum_Sq(AO1187*AN$8*$X$2*AM$1017,1))/($X$2*AN$8*(AO1187*AM$1017+AO1187+AP1187))))/SQRT(Sum_Sq(1/(1+$A1187)+$AC$2/$I$2-1/(1+(1+AP1187/AO1187)/AM$1017),$X$2/$I$2)),IF(AP1188&lt;0,"A",AM1188))</f>
        <v>2.0255608973582914E-5</v>
      </c>
      <c r="AO1187" s="13">
        <f t="shared" si="346"/>
        <v>17354.362257448796</v>
      </c>
      <c r="AP1187" s="12">
        <f t="shared" si="370"/>
        <v>1793117.3886558465</v>
      </c>
      <c r="AR1187" s="13">
        <f t="shared" si="347"/>
        <v>69887291.180198371</v>
      </c>
      <c r="AS1187" s="13">
        <f t="shared" si="348"/>
        <v>-1.3199396080232314E-5</v>
      </c>
      <c r="AV1187" s="13"/>
      <c r="AW1187" s="13">
        <f t="shared" si="349"/>
        <v>39300511.936236553</v>
      </c>
      <c r="AX1187" s="13">
        <f t="shared" si="350"/>
        <v>-4.1752823792374549E-5</v>
      </c>
      <c r="AZ1187" s="13"/>
      <c r="BA1187" s="13"/>
      <c r="BB1187" s="13">
        <f t="shared" si="351"/>
        <v>22100301.962882396</v>
      </c>
      <c r="BC1187" s="13">
        <f t="shared" si="352"/>
        <v>-1.3216086652079767E-4</v>
      </c>
      <c r="BD1187" s="13"/>
      <c r="BE1187" s="13"/>
      <c r="BG1187" s="13">
        <f t="shared" si="353"/>
        <v>12427913.092914158</v>
      </c>
      <c r="BH1187" s="13">
        <f t="shared" si="354"/>
        <v>-4.1920288925072295E-4</v>
      </c>
      <c r="BI1187" s="13"/>
      <c r="BL1187" s="13">
        <f t="shared" si="355"/>
        <v>6988729.1180198397</v>
      </c>
      <c r="BM1187" s="13">
        <f t="shared" si="356"/>
        <v>-1.3385343668724918E-3</v>
      </c>
      <c r="BP1187" s="13"/>
      <c r="BQ1187" s="13">
        <f t="shared" si="357"/>
        <v>99.633300000000006</v>
      </c>
      <c r="BR1187" s="13">
        <f t="shared" si="358"/>
        <v>108.99</v>
      </c>
      <c r="BT1187" s="13"/>
      <c r="BU1187" s="13"/>
      <c r="BV1187" s="13">
        <f t="shared" si="359"/>
        <v>31.50681587988543</v>
      </c>
      <c r="BW1187" s="13">
        <f t="shared" si="360"/>
        <v>344.65664218175147</v>
      </c>
      <c r="CA1187" s="13">
        <f t="shared" si="361"/>
        <v>9.9633299999999991</v>
      </c>
      <c r="CB1187" s="13">
        <f t="shared" si="362"/>
        <v>1089.9000000000001</v>
      </c>
    </row>
    <row r="1188" spans="1:80" x14ac:dyDescent="0.3">
      <c r="A1188" s="13">
        <f t="shared" si="338"/>
        <v>1.1066237839776664E-4</v>
      </c>
      <c r="C1188" s="13" t="str">
        <f>IF(F1188&gt;0,SQRT(Sum_Sq($AI$2,V_rtHz($AH$2)/(1+1/$A1188),V_rtHz($AH$2*$A1188)/(1+$A1188),$AN$2*$AH$2/(1+1/$A1188),$AM$2*SQRT(Sum_Sq(F1188,1/($X$2*D$8*(1+C$1017+F1188/E1188))))/SQRT(Sum_Sq($X$2*F1188*D$8,1)),                   $AQ$2*SQRT(Sum_Sq($AH$2/(1+1/$A1188)+F1188*( 1/(C$1017+1+F1188/E1188)-1)/(1+($X$2*F1188*D$8)^2), (F1188^2*D$8*$X$2+1/($X$2*D$8*(C$1017+1+F1188/E1188           )))/(1+($X$2*F1188*D$8)^2))),           V_rtHz(E1188)/($X$2*D$8*(E1188*C$1017+E1188+F1188)),V_rtHz(F1188)*SQRT(Sum_Sq(E1188*D$8*$X$2*C$1017,1))/($X$2*D$8*(E1188*C$1017+E1188+F1188))))/SQRT(Sum_Sq(1/(1+$A1188)+$AC$2/$I$2-1/(1+(1+F1188/E1188)/C$1017),$X$2/$I$2)),IF(F1189&lt;0,"A",C1189))</f>
        <v>A</v>
      </c>
      <c r="E1188" s="13">
        <f t="shared" si="339"/>
        <v>-1</v>
      </c>
      <c r="F1188" s="12">
        <f t="shared" si="363"/>
        <v>-2</v>
      </c>
      <c r="H1188" s="13" t="str">
        <f>IF(K1188&gt;0,SQRT(Sum_Sq($AI$2,V_rtHz($AH$2)/(1+1/$A1188),V_rtHz($AH$2*$A1188)/(1+$A1188),$AN$2*$AH$2/(1+1/$A1188),$AM$2*SQRT(Sum_Sq(K1188,1/($X$2*I$8*(1+H$1017+K1188/J1188))))/SQRT(Sum_Sq($X$2*K1188*I$8,1)),                   $AQ$2*SQRT(Sum_Sq($AH$2/(1+1/$A1188)+K1188*( 1/(H$1017+1+K1188/J1188)-1)/(1+($X$2*K1188*I$8)^2), (K1188^2*I$8*$X$2+1/($X$2*I$8*(H$1017+1+K1188/J1188           )))/(1+($X$2*K1188*I$8)^2))),           V_rtHz(J1188)/($X$2*I$8*(J1188*H$1017+J1188+K1188)),V_rtHz(K1188)*SQRT(Sum_Sq(J1188*I$8*$X$2*H$1017,1))/($X$2*I$8*(J1188*H$1017+J1188+K1188))))/SQRT(Sum_Sq(1/(1+$A1188)+$AC$2/$I$2-1/(1+(1+K1188/J1188)/H$1017),$X$2/$I$2)),IF(K1189&lt;0,"A",H1189))</f>
        <v>A</v>
      </c>
      <c r="J1188" s="13">
        <f t="shared" si="340"/>
        <v>-1</v>
      </c>
      <c r="K1188" s="12">
        <f t="shared" si="364"/>
        <v>-2</v>
      </c>
      <c r="M1188" s="13" t="str">
        <f>IF(P1188&gt;0,SQRT(Sum_Sq($AI$2,V_rtHz($AH$2)/(1+1/$A1188),V_rtHz($AH$2*$A1188)/(1+$A1188),$AN$2*$AH$2/(1+1/$A1188),$AM$2*SQRT(Sum_Sq(P1188,1/($X$2*N$8*(1+M$1017+P1188/O1188))))/SQRT(Sum_Sq($X$2*P1188*N$8,1)),                   $AQ$2*SQRT(Sum_Sq($AH$2/(1+1/$A1188)+P1188*( 1/(M$1017+1+P1188/O1188)-1)/(1+($X$2*P1188*N$8)^2), (P1188^2*N$8*$X$2+1/($X$2*N$8*(M$1017+1+P1188/O1188           )))/(1+($X$2*P1188*N$8)^2))),           V_rtHz(O1188)/($X$2*N$8*(O1188*M$1017+O1188+P1188)),V_rtHz(P1188)*SQRT(Sum_Sq(O1188*N$8*$X$2*M$1017,1))/($X$2*N$8*(O1188*M$1017+O1188+P1188))))/SQRT(Sum_Sq(1/(1+$A1188)+$AC$2/$I$2-1/(1+(1+P1188/O1188)/M$1017),$X$2/$I$2)),IF(P1189&lt;0,"A",M1189))</f>
        <v>A</v>
      </c>
      <c r="O1188" s="13">
        <f t="shared" si="341"/>
        <v>-1</v>
      </c>
      <c r="P1188" s="12">
        <f t="shared" si="365"/>
        <v>-2</v>
      </c>
      <c r="R1188" s="13" t="str">
        <f>IF(U1188&gt;0,SQRT(Sum_Sq($AI$2,V_rtHz($AH$2)/(1+1/$A1188),V_rtHz($AH$2*$A1188)/(1+$A1188),$AN$2*$AH$2/(1+1/$A1188),$AM$2*SQRT(Sum_Sq(U1188,1/($X$2*S$8*(1+R$1017+U1188/T1188))))/SQRT(Sum_Sq($X$2*U1188*S$8,1)),                   $AQ$2*SQRT(Sum_Sq($AH$2/(1+1/$A1188)+U1188*( 1/(R$1017+1+U1188/T1188)-1)/(1+($X$2*U1188*S$8)^2), (U1188^2*S$8*$X$2+1/($X$2*S$8*(R$1017+1+U1188/T1188           )))/(1+($X$2*U1188*S$8)^2))),           V_rtHz(T1188)/($X$2*S$8*(T1188*R$1017+T1188+U1188)),V_rtHz(U1188)*SQRT(Sum_Sq(T1188*S$8*$X$2*R$1017,1))/($X$2*S$8*(T1188*R$1017+T1188+U1188))))/SQRT(Sum_Sq(1/(1+$A1188)+$AC$2/$I$2-1/(1+(1+U1188/T1188)/R$1017),$X$2/$I$2)),IF(U1189&lt;0,"A",R1189))</f>
        <v>A</v>
      </c>
      <c r="T1188" s="13">
        <f t="shared" si="342"/>
        <v>-1</v>
      </c>
      <c r="U1188" s="12">
        <f t="shared" si="366"/>
        <v>-2</v>
      </c>
      <c r="X1188" s="13" t="str">
        <f>IF(AA1188&gt;0,SQRT(Sum_Sq($AI$2,V_rtHz($AH$2)/(1+1/$A1188),V_rtHz($AH$2*$A1188)/(1+$A1188),$AN$2*$AH$2/(1+1/$A1188),$AM$2*SQRT(Sum_Sq(AA1188,1/($X$2*Y$8*(1+X$1017+AA1188/Z1188))))/SQRT(Sum_Sq($X$2*AA1188*Y$8,1)),                   $AQ$2*SQRT(Sum_Sq($AH$2/(1+1/$A1188)+AA1188*( 1/(X$1017+1+AA1188/Z1188)-1)/(1+($X$2*AA1188*Y$8)^2), (AA1188^2*Y$8*$X$2+1/($X$2*Y$8*(X$1017+1+AA1188/Z1188           )))/(1+($X$2*AA1188*Y$8)^2))),           V_rtHz(Z1188)/($X$2*Y$8*(Z1188*X$1017+Z1188+AA1188)),V_rtHz(AA1188)*SQRT(Sum_Sq(Z1188*Y$8*$X$2*X$1017,1))/($X$2*Y$8*(Z1188*X$1017+Z1188+AA1188))))/SQRT(Sum_Sq(1/(1+$A1188)+$AC$2/$I$2-1/(1+(1+AA1188/Z1188)/X$1017),$X$2/$I$2)),IF(AA1189&lt;0,"A",X1189))</f>
        <v>A</v>
      </c>
      <c r="Z1188" s="13">
        <f t="shared" si="343"/>
        <v>-1</v>
      </c>
      <c r="AA1188" s="12">
        <f t="shared" si="367"/>
        <v>-2</v>
      </c>
      <c r="AC1188" s="13">
        <f>IF(AF1188&gt;0,SQRT(Sum_Sq($AI$2,V_rtHz($AH$2)/(1+1/$A1188),V_rtHz($AH$2*$A1188)/(1+$A1188),$AN$2*$AH$2/(1+1/$A1188),$AM$2*SQRT(Sum_Sq(AF1188,1/($X$2*AD$8*(1+AC$1017+AF1188/AE1188))))/SQRT(Sum_Sq($X$2*AF1188*AD$8,1)),                   $AQ$2*SQRT(Sum_Sq($AH$2/(1+1/$A1188)+AF1188*( 1/(AC$1017+1+AF1188/AE1188)-1)/(1+($X$2*AF1188*AD$8)^2), (AF1188^2*AD$8*$X$2+1/($X$2*AD$8*(AC$1017+1+AF1188/AE1188           )))/(1+($X$2*AF1188*AD$8)^2))),           V_rtHz(AE1188)/($X$2*AD$8*(AE1188*AC$1017+AE1188+AF1188)),V_rtHz(AF1188)*SQRT(Sum_Sq(AE1188*AD$8*$X$2*AC$1017,1))/($X$2*AD$8*(AE1188*AC$1017+AE1188+AF1188))))/SQRT(Sum_Sq(1/(1+$A1188)+$AC$2/$I$2-1/(1+(1+AF1188/AE1188)/AC$1017),$X$2/$I$2)),IF(AF1189&lt;0,"A",AC1189))</f>
        <v>6.8470210007447095E-6</v>
      </c>
      <c r="AE1188" s="13">
        <f t="shared" si="344"/>
        <v>19192.962550115113</v>
      </c>
      <c r="AF1188" s="12">
        <f t="shared" si="368"/>
        <v>162134.47325607127</v>
      </c>
      <c r="AG1188" s="13"/>
      <c r="AH1188" s="13">
        <f>IF(AK1188&gt;0,SQRT(Sum_Sq($AI$2,V_rtHz($AH$2)/(1+1/$A1188),V_rtHz($AH$2*$A1188)/(1+$A1188),$AN$2*$AH$2/(1+1/$A1188),$AM$2*SQRT(Sum_Sq(AK1188,1/($X$2*AI$8*(1+AH$1017+AK1188/AJ1188))))/SQRT(Sum_Sq($X$2*AK1188*AI$8,1)),                   $AQ$2*SQRT(Sum_Sq($AH$2/(1+1/$A1188)+AK1188*( 1/(AH$1017+1+AK1188/AJ1188)-1)/(1+($X$2*AK1188*AI$8)^2), (AK1188^2*AI$8*$X$2+1/($X$2*AI$8*(AH$1017+1+AK1188/AJ1188           )))/(1+($X$2*AK1188*AI$8)^2))),           V_rtHz(AJ1188)/($X$2*AI$8*(AJ1188*AH$1017+AJ1188+AK1188)),V_rtHz(AK1188)*SQRT(Sum_Sq(AJ1188*AI$8*$X$2*AH$1017,1))/($X$2*AI$8*(AJ1188*AH$1017+AJ1188+AK1188))))/SQRT(Sum_Sq(1/(1+$A1188)+$AC$2/$I$2-1/(1+(1+AK1188/AJ1188)/AH$1017),$X$2/$I$2)),IF(AK1189&lt;0,"A",AH1189))</f>
        <v>1.155466108242423E-5</v>
      </c>
      <c r="AI1188" s="13"/>
      <c r="AJ1188" s="13">
        <f t="shared" si="345"/>
        <v>17728.91495078108</v>
      </c>
      <c r="AK1188" s="12">
        <f t="shared" si="369"/>
        <v>555053.98400926671</v>
      </c>
      <c r="AM1188" s="13">
        <f>IF(AP1188&gt;0,SQRT(Sum_Sq($AI$2,V_rtHz($AH$2)/(1+1/$A1188),V_rtHz($AH$2*$A1188)/(1+$A1188),$AN$2*$AH$2/(1+1/$A1188),$AM$2*SQRT(Sum_Sq(AP1188,1/($X$2*AN$8*(1+AM$1017+AP1188/AO1188))))/SQRT(Sum_Sq($X$2*AP1188*AN$8,1)),                   $AQ$2*SQRT(Sum_Sq($AH$2/(1+1/$A1188)+AP1188*( 1/(AM$1017+1+AP1188/AO1188)-1)/(1+($X$2*AP1188*AN$8)^2), (AP1188^2*AN$8*$X$2+1/($X$2*AN$8*(AM$1017+1+AP1188/AO1188           )))/(1+($X$2*AP1188*AN$8)^2))),           V_rtHz(AO1188)/($X$2*AN$8*(AO1188*AM$1017+AO1188+AP1188)),V_rtHz(AP1188)*SQRT(Sum_Sq(AO1188*AN$8*$X$2*AM$1017,1))/($X$2*AN$8*(AO1188*AM$1017+AO1188+AP1188))))/SQRT(Sum_Sq(1/(1+$A1188)+$AC$2/$I$2-1/(1+(1+AP1188/AO1188)/AM$1017),$X$2/$I$2)),IF(AP1189&lt;0,"A",AM1189))</f>
        <v>2.0253865105676302E-5</v>
      </c>
      <c r="AO1188" s="13">
        <f t="shared" si="346"/>
        <v>17351.263260764357</v>
      </c>
      <c r="AP1188" s="12">
        <f t="shared" si="370"/>
        <v>1793437.6457321607</v>
      </c>
      <c r="AR1188" s="13">
        <f t="shared" si="347"/>
        <v>69887291.180198371</v>
      </c>
      <c r="AS1188" s="13">
        <f t="shared" si="348"/>
        <v>-1.3199421846477289E-5</v>
      </c>
      <c r="AV1188" s="13"/>
      <c r="AW1188" s="13">
        <f t="shared" si="349"/>
        <v>39300511.936236553</v>
      </c>
      <c r="AX1188" s="13">
        <f t="shared" si="350"/>
        <v>-4.1753081612341598E-5</v>
      </c>
      <c r="AZ1188" s="13"/>
      <c r="BA1188" s="13"/>
      <c r="BB1188" s="13">
        <f t="shared" si="351"/>
        <v>22100301.962882396</v>
      </c>
      <c r="BC1188" s="13">
        <f t="shared" si="352"/>
        <v>-1.3216344971112023E-4</v>
      </c>
      <c r="BD1188" s="13"/>
      <c r="BE1188" s="13"/>
      <c r="BG1188" s="13">
        <f t="shared" si="353"/>
        <v>12427913.092914158</v>
      </c>
      <c r="BH1188" s="13">
        <f t="shared" si="354"/>
        <v>-4.1922887992948795E-4</v>
      </c>
      <c r="BI1188" s="13"/>
      <c r="BL1188" s="13">
        <f t="shared" si="355"/>
        <v>6988729.1180198397</v>
      </c>
      <c r="BM1188" s="13">
        <f t="shared" si="356"/>
        <v>-1.3387993920866913E-3</v>
      </c>
      <c r="BP1188" s="13"/>
      <c r="BQ1188" s="13">
        <f t="shared" si="357"/>
        <v>99.633300000000006</v>
      </c>
      <c r="BR1188" s="13">
        <f t="shared" si="358"/>
        <v>108.99</v>
      </c>
      <c r="BT1188" s="13"/>
      <c r="BU1188" s="13"/>
      <c r="BV1188" s="13">
        <f t="shared" si="359"/>
        <v>31.50681587988543</v>
      </c>
      <c r="BW1188" s="13">
        <f t="shared" si="360"/>
        <v>344.65664218175147</v>
      </c>
      <c r="CA1188" s="13">
        <f t="shared" si="361"/>
        <v>9.9633299999999991</v>
      </c>
      <c r="CB1188" s="13">
        <f t="shared" si="362"/>
        <v>1089.8999999999999</v>
      </c>
    </row>
    <row r="1189" spans="1:80" x14ac:dyDescent="0.3">
      <c r="A1189" s="13">
        <f t="shared" si="338"/>
        <v>1.1220184543019631E-4</v>
      </c>
      <c r="C1189" s="13" t="str">
        <f>IF(F1189&gt;0,SQRT(Sum_Sq($AI$2,V_rtHz($AH$2)/(1+1/$A1189),V_rtHz($AH$2*$A1189)/(1+$A1189),$AN$2*$AH$2/(1+1/$A1189),$AM$2*SQRT(Sum_Sq(F1189,1/($X$2*D$8*(1+C$1017+F1189/E1189))))/SQRT(Sum_Sq($X$2*F1189*D$8,1)),                   $AQ$2*SQRT(Sum_Sq($AH$2/(1+1/$A1189)+F1189*( 1/(C$1017+1+F1189/E1189)-1)/(1+($X$2*F1189*D$8)^2), (F1189^2*D$8*$X$2+1/($X$2*D$8*(C$1017+1+F1189/E1189           )))/(1+($X$2*F1189*D$8)^2))),           V_rtHz(E1189)/($X$2*D$8*(E1189*C$1017+E1189+F1189)),V_rtHz(F1189)*SQRT(Sum_Sq(E1189*D$8*$X$2*C$1017,1))/($X$2*D$8*(E1189*C$1017+E1189+F1189))))/SQRT(Sum_Sq(1/(1+$A1189)+$AC$2/$I$2-1/(1+(1+F1189/E1189)/C$1017),$X$2/$I$2)),IF(F1190&lt;0,"A",C1190))</f>
        <v>A</v>
      </c>
      <c r="E1189" s="13">
        <f t="shared" si="339"/>
        <v>-1</v>
      </c>
      <c r="F1189" s="12">
        <f t="shared" si="363"/>
        <v>-2</v>
      </c>
      <c r="H1189" s="13" t="str">
        <f>IF(K1189&gt;0,SQRT(Sum_Sq($AI$2,V_rtHz($AH$2)/(1+1/$A1189),V_rtHz($AH$2*$A1189)/(1+$A1189),$AN$2*$AH$2/(1+1/$A1189),$AM$2*SQRT(Sum_Sq(K1189,1/($X$2*I$8*(1+H$1017+K1189/J1189))))/SQRT(Sum_Sq($X$2*K1189*I$8,1)),                   $AQ$2*SQRT(Sum_Sq($AH$2/(1+1/$A1189)+K1189*( 1/(H$1017+1+K1189/J1189)-1)/(1+($X$2*K1189*I$8)^2), (K1189^2*I$8*$X$2+1/($X$2*I$8*(H$1017+1+K1189/J1189           )))/(1+($X$2*K1189*I$8)^2))),           V_rtHz(J1189)/($X$2*I$8*(J1189*H$1017+J1189+K1189)),V_rtHz(K1189)*SQRT(Sum_Sq(J1189*I$8*$X$2*H$1017,1))/($X$2*I$8*(J1189*H$1017+J1189+K1189))))/SQRT(Sum_Sq(1/(1+$A1189)+$AC$2/$I$2-1/(1+(1+K1189/J1189)/H$1017),$X$2/$I$2)),IF(K1190&lt;0,"A",H1190))</f>
        <v>A</v>
      </c>
      <c r="J1189" s="13">
        <f t="shared" si="340"/>
        <v>-1</v>
      </c>
      <c r="K1189" s="12">
        <f t="shared" si="364"/>
        <v>-2</v>
      </c>
      <c r="M1189" s="13" t="str">
        <f>IF(P1189&gt;0,SQRT(Sum_Sq($AI$2,V_rtHz($AH$2)/(1+1/$A1189),V_rtHz($AH$2*$A1189)/(1+$A1189),$AN$2*$AH$2/(1+1/$A1189),$AM$2*SQRT(Sum_Sq(P1189,1/($X$2*N$8*(1+M$1017+P1189/O1189))))/SQRT(Sum_Sq($X$2*P1189*N$8,1)),                   $AQ$2*SQRT(Sum_Sq($AH$2/(1+1/$A1189)+P1189*( 1/(M$1017+1+P1189/O1189)-1)/(1+($X$2*P1189*N$8)^2), (P1189^2*N$8*$X$2+1/($X$2*N$8*(M$1017+1+P1189/O1189           )))/(1+($X$2*P1189*N$8)^2))),           V_rtHz(O1189)/($X$2*N$8*(O1189*M$1017+O1189+P1189)),V_rtHz(P1189)*SQRT(Sum_Sq(O1189*N$8*$X$2*M$1017,1))/($X$2*N$8*(O1189*M$1017+O1189+P1189))))/SQRT(Sum_Sq(1/(1+$A1189)+$AC$2/$I$2-1/(1+(1+P1189/O1189)/M$1017),$X$2/$I$2)),IF(P1190&lt;0,"A",M1190))</f>
        <v>A</v>
      </c>
      <c r="O1189" s="13">
        <f t="shared" si="341"/>
        <v>-1</v>
      </c>
      <c r="P1189" s="12">
        <f t="shared" si="365"/>
        <v>-2</v>
      </c>
      <c r="R1189" s="13" t="str">
        <f>IF(U1189&gt;0,SQRT(Sum_Sq($AI$2,V_rtHz($AH$2)/(1+1/$A1189),V_rtHz($AH$2*$A1189)/(1+$A1189),$AN$2*$AH$2/(1+1/$A1189),$AM$2*SQRT(Sum_Sq(U1189,1/($X$2*S$8*(1+R$1017+U1189/T1189))))/SQRT(Sum_Sq($X$2*U1189*S$8,1)),                   $AQ$2*SQRT(Sum_Sq($AH$2/(1+1/$A1189)+U1189*( 1/(R$1017+1+U1189/T1189)-1)/(1+($X$2*U1189*S$8)^2), (U1189^2*S$8*$X$2+1/($X$2*S$8*(R$1017+1+U1189/T1189           )))/(1+($X$2*U1189*S$8)^2))),           V_rtHz(T1189)/($X$2*S$8*(T1189*R$1017+T1189+U1189)),V_rtHz(U1189)*SQRT(Sum_Sq(T1189*S$8*$X$2*R$1017,1))/($X$2*S$8*(T1189*R$1017+T1189+U1189))))/SQRT(Sum_Sq(1/(1+$A1189)+$AC$2/$I$2-1/(1+(1+U1189/T1189)/R$1017),$X$2/$I$2)),IF(U1190&lt;0,"A",R1190))</f>
        <v>A</v>
      </c>
      <c r="T1189" s="13">
        <f t="shared" si="342"/>
        <v>-1</v>
      </c>
      <c r="U1189" s="12">
        <f t="shared" si="366"/>
        <v>-2</v>
      </c>
      <c r="X1189" s="13" t="str">
        <f>IF(AA1189&gt;0,SQRT(Sum_Sq($AI$2,V_rtHz($AH$2)/(1+1/$A1189),V_rtHz($AH$2*$A1189)/(1+$A1189),$AN$2*$AH$2/(1+1/$A1189),$AM$2*SQRT(Sum_Sq(AA1189,1/($X$2*Y$8*(1+X$1017+AA1189/Z1189))))/SQRT(Sum_Sq($X$2*AA1189*Y$8,1)),                   $AQ$2*SQRT(Sum_Sq($AH$2/(1+1/$A1189)+AA1189*( 1/(X$1017+1+AA1189/Z1189)-1)/(1+($X$2*AA1189*Y$8)^2), (AA1189^2*Y$8*$X$2+1/($X$2*Y$8*(X$1017+1+AA1189/Z1189           )))/(1+($X$2*AA1189*Y$8)^2))),           V_rtHz(Z1189)/($X$2*Y$8*(Z1189*X$1017+Z1189+AA1189)),V_rtHz(AA1189)*SQRT(Sum_Sq(Z1189*Y$8*$X$2*X$1017,1))/($X$2*Y$8*(Z1189*X$1017+Z1189+AA1189))))/SQRT(Sum_Sq(1/(1+$A1189)+$AC$2/$I$2-1/(1+(1+AA1189/Z1189)/X$1017),$X$2/$I$2)),IF(AA1190&lt;0,"A",X1190))</f>
        <v>A</v>
      </c>
      <c r="Z1189" s="13">
        <f t="shared" si="343"/>
        <v>-1</v>
      </c>
      <c r="AA1189" s="12">
        <f t="shared" si="367"/>
        <v>-2</v>
      </c>
      <c r="AC1189" s="13">
        <f>IF(AF1189&gt;0,SQRT(Sum_Sq($AI$2,V_rtHz($AH$2)/(1+1/$A1189),V_rtHz($AH$2*$A1189)/(1+$A1189),$AN$2*$AH$2/(1+1/$A1189),$AM$2*SQRT(Sum_Sq(AF1189,1/($X$2*AD$8*(1+AC$1017+AF1189/AE1189))))/SQRT(Sum_Sq($X$2*AF1189*AD$8,1)),                   $AQ$2*SQRT(Sum_Sq($AH$2/(1+1/$A1189)+AF1189*( 1/(AC$1017+1+AF1189/AE1189)-1)/(1+($X$2*AF1189*AD$8)^2), (AF1189^2*AD$8*$X$2+1/($X$2*AD$8*(AC$1017+1+AF1189/AE1189           )))/(1+($X$2*AF1189*AD$8)^2))),           V_rtHz(AE1189)/($X$2*AD$8*(AE1189*AC$1017+AE1189+AF1189)),V_rtHz(AF1189)*SQRT(Sum_Sq(AE1189*AD$8*$X$2*AC$1017,1))/($X$2*AD$8*(AE1189*AC$1017+AE1189+AF1189))))/SQRT(Sum_Sq(1/(1+$A1189)+$AC$2/$I$2-1/(1+(1+AF1189/AE1189)/AC$1017),$X$2/$I$2)),IF(AF1190&lt;0,"A",AC1190))</f>
        <v>6.8461703735477455E-6</v>
      </c>
      <c r="AE1189" s="13">
        <f t="shared" si="344"/>
        <v>19188.212963668277</v>
      </c>
      <c r="AF1189" s="12">
        <f t="shared" si="368"/>
        <v>162174.60579463546</v>
      </c>
      <c r="AG1189" s="13"/>
      <c r="AH1189" s="13">
        <f>IF(AK1189&gt;0,SQRT(Sum_Sq($AI$2,V_rtHz($AH$2)/(1+1/$A1189),V_rtHz($AH$2*$A1189)/(1+$A1189),$AN$2*$AH$2/(1+1/$A1189),$AM$2*SQRT(Sum_Sq(AK1189,1/($X$2*AI$8*(1+AH$1017+AK1189/AJ1189))))/SQRT(Sum_Sq($X$2*AK1189*AI$8,1)),                   $AQ$2*SQRT(Sum_Sq($AH$2/(1+1/$A1189)+AK1189*( 1/(AH$1017+1+AK1189/AJ1189)-1)/(1+($X$2*AK1189*AI$8)^2), (AK1189^2*AI$8*$X$2+1/($X$2*AI$8*(AH$1017+1+AK1189/AJ1189           )))/(1+($X$2*AK1189*AI$8)^2))),           V_rtHz(AJ1189)/($X$2*AI$8*(AJ1189*AH$1017+AJ1189+AK1189)),V_rtHz(AK1189)*SQRT(Sum_Sq(AJ1189*AI$8*$X$2*AH$1017,1))/($X$2*AI$8*(AJ1189*AH$1017+AJ1189+AK1189))))/SQRT(Sum_Sq(1/(1+$A1189)+$AC$2/$I$2-1/(1+(1+AK1189/AJ1189)/AH$1017),$X$2/$I$2)),IF(AK1190&lt;0,"A",AH1190))</f>
        <v>1.1553575185491919E-5</v>
      </c>
      <c r="AI1189" s="13"/>
      <c r="AJ1189" s="13">
        <f t="shared" si="345"/>
        <v>17725.491675369274</v>
      </c>
      <c r="AK1189" s="12">
        <f t="shared" si="369"/>
        <v>555161.18005722319</v>
      </c>
      <c r="AM1189" s="13">
        <f>IF(AP1189&gt;0,SQRT(Sum_Sq($AI$2,V_rtHz($AH$2)/(1+1/$A1189),V_rtHz($AH$2*$A1189)/(1+$A1189),$AN$2*$AH$2/(1+1/$A1189),$AM$2*SQRT(Sum_Sq(AP1189,1/($X$2*AN$8*(1+AM$1017+AP1189/AO1189))))/SQRT(Sum_Sq($X$2*AP1189*AN$8,1)),                   $AQ$2*SQRT(Sum_Sq($AH$2/(1+1/$A1189)+AP1189*( 1/(AM$1017+1+AP1189/AO1189)-1)/(1+($X$2*AP1189*AN$8)^2), (AP1189^2*AN$8*$X$2+1/($X$2*AN$8*(AM$1017+1+AP1189/AO1189           )))/(1+($X$2*AP1189*AN$8)^2))),           V_rtHz(AO1189)/($X$2*AN$8*(AO1189*AM$1017+AO1189+AP1189)),V_rtHz(AP1189)*SQRT(Sum_Sq(AO1189*AN$8*$X$2*AM$1017,1))/($X$2*AN$8*(AO1189*AM$1017+AO1189+AP1189))))/SQRT(Sum_Sq(1/(1+$A1189)+$AC$2/$I$2-1/(1+(1+AP1189/AO1189)/AM$1017),$X$2/$I$2)),IF(AP1190&lt;0,"A",AM1190))</f>
        <v>2.0252098109174361E-5</v>
      </c>
      <c r="AO1189" s="13">
        <f t="shared" si="346"/>
        <v>17348.123407690451</v>
      </c>
      <c r="AP1189" s="12">
        <f t="shared" si="370"/>
        <v>1793762.2416883041</v>
      </c>
      <c r="AR1189" s="13">
        <f t="shared" si="347"/>
        <v>69887291.180198371</v>
      </c>
      <c r="AS1189" s="13">
        <f t="shared" si="348"/>
        <v>-1.3199447971269139E-5</v>
      </c>
      <c r="AV1189" s="13"/>
      <c r="AW1189" s="13">
        <f t="shared" si="349"/>
        <v>39300511.936236553</v>
      </c>
      <c r="AX1189" s="13">
        <f t="shared" si="350"/>
        <v>-4.1753343022192463E-5</v>
      </c>
      <c r="AZ1189" s="13"/>
      <c r="BA1189" s="13"/>
      <c r="BB1189" s="13">
        <f t="shared" si="351"/>
        <v>22100301.962882396</v>
      </c>
      <c r="BC1189" s="13">
        <f t="shared" si="352"/>
        <v>-1.3216606894029983E-4</v>
      </c>
      <c r="BD1189" s="13"/>
      <c r="BE1189" s="13"/>
      <c r="BG1189" s="13">
        <f t="shared" si="353"/>
        <v>12427913.092914158</v>
      </c>
      <c r="BH1189" s="13">
        <f t="shared" si="354"/>
        <v>-4.1925523546523764E-4</v>
      </c>
      <c r="BI1189" s="13"/>
      <c r="BL1189" s="13">
        <f t="shared" si="355"/>
        <v>6988729.1180198397</v>
      </c>
      <c r="BM1189" s="13">
        <f t="shared" si="356"/>
        <v>-1.3390682113386743E-3</v>
      </c>
      <c r="BP1189" s="13"/>
      <c r="BQ1189" s="13">
        <f t="shared" si="357"/>
        <v>99.633299999999991</v>
      </c>
      <c r="BR1189" s="13">
        <f t="shared" si="358"/>
        <v>108.98999999999998</v>
      </c>
      <c r="BT1189" s="13"/>
      <c r="BU1189" s="13"/>
      <c r="BV1189" s="13">
        <f t="shared" si="359"/>
        <v>31.50681587988543</v>
      </c>
      <c r="BW1189" s="13">
        <f t="shared" si="360"/>
        <v>344.65664218175147</v>
      </c>
      <c r="CA1189" s="13">
        <f t="shared" si="361"/>
        <v>9.9633299999999991</v>
      </c>
      <c r="CB1189" s="13">
        <f t="shared" si="362"/>
        <v>1089.8999999999999</v>
      </c>
    </row>
    <row r="1190" spans="1:80" x14ac:dyDescent="0.3">
      <c r="A1190" s="13">
        <f t="shared" si="338"/>
        <v>1.137627285823431E-4</v>
      </c>
      <c r="C1190" s="13" t="str">
        <f>IF(F1190&gt;0,SQRT(Sum_Sq($AI$2,V_rtHz($AH$2)/(1+1/$A1190),V_rtHz($AH$2*$A1190)/(1+$A1190),$AN$2*$AH$2/(1+1/$A1190),$AM$2*SQRT(Sum_Sq(F1190,1/($X$2*D$8*(1+C$1017+F1190/E1190))))/SQRT(Sum_Sq($X$2*F1190*D$8,1)),                   $AQ$2*SQRT(Sum_Sq($AH$2/(1+1/$A1190)+F1190*( 1/(C$1017+1+F1190/E1190)-1)/(1+($X$2*F1190*D$8)^2), (F1190^2*D$8*$X$2+1/($X$2*D$8*(C$1017+1+F1190/E1190           )))/(1+($X$2*F1190*D$8)^2))),           V_rtHz(E1190)/($X$2*D$8*(E1190*C$1017+E1190+F1190)),V_rtHz(F1190)*SQRT(Sum_Sq(E1190*D$8*$X$2*C$1017,1))/($X$2*D$8*(E1190*C$1017+E1190+F1190))))/SQRT(Sum_Sq(1/(1+$A1190)+$AC$2/$I$2-1/(1+(1+F1190/E1190)/C$1017),$X$2/$I$2)),IF(F1191&lt;0,"A",C1191))</f>
        <v>A</v>
      </c>
      <c r="E1190" s="13">
        <f t="shared" si="339"/>
        <v>-1</v>
      </c>
      <c r="F1190" s="12">
        <f t="shared" si="363"/>
        <v>-2</v>
      </c>
      <c r="H1190" s="13" t="str">
        <f>IF(K1190&gt;0,SQRT(Sum_Sq($AI$2,V_rtHz($AH$2)/(1+1/$A1190),V_rtHz($AH$2*$A1190)/(1+$A1190),$AN$2*$AH$2/(1+1/$A1190),$AM$2*SQRT(Sum_Sq(K1190,1/($X$2*I$8*(1+H$1017+K1190/J1190))))/SQRT(Sum_Sq($X$2*K1190*I$8,1)),                   $AQ$2*SQRT(Sum_Sq($AH$2/(1+1/$A1190)+K1190*( 1/(H$1017+1+K1190/J1190)-1)/(1+($X$2*K1190*I$8)^2), (K1190^2*I$8*$X$2+1/($X$2*I$8*(H$1017+1+K1190/J1190           )))/(1+($X$2*K1190*I$8)^2))),           V_rtHz(J1190)/($X$2*I$8*(J1190*H$1017+J1190+K1190)),V_rtHz(K1190)*SQRT(Sum_Sq(J1190*I$8*$X$2*H$1017,1))/($X$2*I$8*(J1190*H$1017+J1190+K1190))))/SQRT(Sum_Sq(1/(1+$A1190)+$AC$2/$I$2-1/(1+(1+K1190/J1190)/H$1017),$X$2/$I$2)),IF(K1191&lt;0,"A",H1191))</f>
        <v>A</v>
      </c>
      <c r="J1190" s="13">
        <f t="shared" si="340"/>
        <v>-1</v>
      </c>
      <c r="K1190" s="12">
        <f t="shared" si="364"/>
        <v>-2</v>
      </c>
      <c r="M1190" s="13" t="str">
        <f>IF(P1190&gt;0,SQRT(Sum_Sq($AI$2,V_rtHz($AH$2)/(1+1/$A1190),V_rtHz($AH$2*$A1190)/(1+$A1190),$AN$2*$AH$2/(1+1/$A1190),$AM$2*SQRT(Sum_Sq(P1190,1/($X$2*N$8*(1+M$1017+P1190/O1190))))/SQRT(Sum_Sq($X$2*P1190*N$8,1)),                   $AQ$2*SQRT(Sum_Sq($AH$2/(1+1/$A1190)+P1190*( 1/(M$1017+1+P1190/O1190)-1)/(1+($X$2*P1190*N$8)^2), (P1190^2*N$8*$X$2+1/($X$2*N$8*(M$1017+1+P1190/O1190           )))/(1+($X$2*P1190*N$8)^2))),           V_rtHz(O1190)/($X$2*N$8*(O1190*M$1017+O1190+P1190)),V_rtHz(P1190)*SQRT(Sum_Sq(O1190*N$8*$X$2*M$1017,1))/($X$2*N$8*(O1190*M$1017+O1190+P1190))))/SQRT(Sum_Sq(1/(1+$A1190)+$AC$2/$I$2-1/(1+(1+P1190/O1190)/M$1017),$X$2/$I$2)),IF(P1191&lt;0,"A",M1191))</f>
        <v>A</v>
      </c>
      <c r="O1190" s="13">
        <f t="shared" si="341"/>
        <v>-1</v>
      </c>
      <c r="P1190" s="12">
        <f t="shared" si="365"/>
        <v>-2</v>
      </c>
      <c r="R1190" s="13" t="str">
        <f>IF(U1190&gt;0,SQRT(Sum_Sq($AI$2,V_rtHz($AH$2)/(1+1/$A1190),V_rtHz($AH$2*$A1190)/(1+$A1190),$AN$2*$AH$2/(1+1/$A1190),$AM$2*SQRT(Sum_Sq(U1190,1/($X$2*S$8*(1+R$1017+U1190/T1190))))/SQRT(Sum_Sq($X$2*U1190*S$8,1)),                   $AQ$2*SQRT(Sum_Sq($AH$2/(1+1/$A1190)+U1190*( 1/(R$1017+1+U1190/T1190)-1)/(1+($X$2*U1190*S$8)^2), (U1190^2*S$8*$X$2+1/($X$2*S$8*(R$1017+1+U1190/T1190           )))/(1+($X$2*U1190*S$8)^2))),           V_rtHz(T1190)/($X$2*S$8*(T1190*R$1017+T1190+U1190)),V_rtHz(U1190)*SQRT(Sum_Sq(T1190*S$8*$X$2*R$1017,1))/($X$2*S$8*(T1190*R$1017+T1190+U1190))))/SQRT(Sum_Sq(1/(1+$A1190)+$AC$2/$I$2-1/(1+(1+U1190/T1190)/R$1017),$X$2/$I$2)),IF(U1191&lt;0,"A",R1191))</f>
        <v>A</v>
      </c>
      <c r="T1190" s="13">
        <f t="shared" si="342"/>
        <v>-1</v>
      </c>
      <c r="U1190" s="12">
        <f t="shared" si="366"/>
        <v>-2</v>
      </c>
      <c r="X1190" s="13" t="str">
        <f>IF(AA1190&gt;0,SQRT(Sum_Sq($AI$2,V_rtHz($AH$2)/(1+1/$A1190),V_rtHz($AH$2*$A1190)/(1+$A1190),$AN$2*$AH$2/(1+1/$A1190),$AM$2*SQRT(Sum_Sq(AA1190,1/($X$2*Y$8*(1+X$1017+AA1190/Z1190))))/SQRT(Sum_Sq($X$2*AA1190*Y$8,1)),                   $AQ$2*SQRT(Sum_Sq($AH$2/(1+1/$A1190)+AA1190*( 1/(X$1017+1+AA1190/Z1190)-1)/(1+($X$2*AA1190*Y$8)^2), (AA1190^2*Y$8*$X$2+1/($X$2*Y$8*(X$1017+1+AA1190/Z1190           )))/(1+($X$2*AA1190*Y$8)^2))),           V_rtHz(Z1190)/($X$2*Y$8*(Z1190*X$1017+Z1190+AA1190)),V_rtHz(AA1190)*SQRT(Sum_Sq(Z1190*Y$8*$X$2*X$1017,1))/($X$2*Y$8*(Z1190*X$1017+Z1190+AA1190))))/SQRT(Sum_Sq(1/(1+$A1190)+$AC$2/$I$2-1/(1+(1+AA1190/Z1190)/X$1017),$X$2/$I$2)),IF(AA1191&lt;0,"A",X1191))</f>
        <v>A</v>
      </c>
      <c r="Z1190" s="13">
        <f t="shared" si="343"/>
        <v>-1</v>
      </c>
      <c r="AA1190" s="12">
        <f t="shared" si="367"/>
        <v>-2</v>
      </c>
      <c r="AC1190" s="13">
        <f>IF(AF1190&gt;0,SQRT(Sum_Sq($AI$2,V_rtHz($AH$2)/(1+1/$A1190),V_rtHz($AH$2*$A1190)/(1+$A1190),$AN$2*$AH$2/(1+1/$A1190),$AM$2*SQRT(Sum_Sq(AF1190,1/($X$2*AD$8*(1+AC$1017+AF1190/AE1190))))/SQRT(Sum_Sq($X$2*AF1190*AD$8,1)),                   $AQ$2*SQRT(Sum_Sq($AH$2/(1+1/$A1190)+AF1190*( 1/(AC$1017+1+AF1190/AE1190)-1)/(1+($X$2*AF1190*AD$8)^2), (AF1190^2*AD$8*$X$2+1/($X$2*AD$8*(AC$1017+1+AF1190/AE1190           )))/(1+($X$2*AF1190*AD$8)^2))),           V_rtHz(AE1190)/($X$2*AD$8*(AE1190*AC$1017+AE1190+AF1190)),V_rtHz(AF1190)*SQRT(Sum_Sq(AE1190*AD$8*$X$2*AC$1017,1))/($X$2*AD$8*(AE1190*AC$1017+AE1190+AF1190))))/SQRT(Sum_Sq(1/(1+$A1190)+$AC$2/$I$2-1/(1+(1+AF1190/AE1190)/AC$1017),$X$2/$I$2)),IF(AF1191&lt;0,"A",AC1191))</f>
        <v>6.8453087342725414E-6</v>
      </c>
      <c r="AE1190" s="13">
        <f t="shared" si="344"/>
        <v>19183.402372770342</v>
      </c>
      <c r="AF1190" s="12">
        <f t="shared" si="368"/>
        <v>162215.27405917746</v>
      </c>
      <c r="AG1190" s="13"/>
      <c r="AH1190" s="13">
        <f>IF(AK1190&gt;0,SQRT(Sum_Sq($AI$2,V_rtHz($AH$2)/(1+1/$A1190),V_rtHz($AH$2*$A1190)/(1+$A1190),$AN$2*$AH$2/(1+1/$A1190),$AM$2*SQRT(Sum_Sq(AK1190,1/($X$2*AI$8*(1+AH$1017+AK1190/AJ1190))))/SQRT(Sum_Sq($X$2*AK1190*AI$8,1)),                   $AQ$2*SQRT(Sum_Sq($AH$2/(1+1/$A1190)+AK1190*( 1/(AH$1017+1+AK1190/AJ1190)-1)/(1+($X$2*AK1190*AI$8)^2), (AK1190^2*AI$8*$X$2+1/($X$2*AI$8*(AH$1017+1+AK1190/AJ1190           )))/(1+($X$2*AK1190*AI$8)^2))),           V_rtHz(AJ1190)/($X$2*AI$8*(AJ1190*AH$1017+AJ1190+AK1190)),V_rtHz(AK1190)*SQRT(Sum_Sq(AJ1190*AI$8*$X$2*AH$1017,1))/($X$2*AI$8*(AJ1190*AH$1017+AJ1190+AK1190))))/SQRT(Sum_Sq(1/(1+$A1190)+$AC$2/$I$2-1/(1+(1+AK1190/AJ1190)/AH$1017),$X$2/$I$2)),IF(AK1191&lt;0,"A",AH1191))</f>
        <v>1.1552474954632785E-5</v>
      </c>
      <c r="AI1190" s="13"/>
      <c r="AJ1190" s="13">
        <f t="shared" si="345"/>
        <v>17722.023500165025</v>
      </c>
      <c r="AK1190" s="12">
        <f t="shared" si="369"/>
        <v>555269.82432343904</v>
      </c>
      <c r="AM1190" s="13">
        <f>IF(AP1190&gt;0,SQRT(Sum_Sq($AI$2,V_rtHz($AH$2)/(1+1/$A1190),V_rtHz($AH$2*$A1190)/(1+$A1190),$AN$2*$AH$2/(1+1/$A1190),$AM$2*SQRT(Sum_Sq(AP1190,1/($X$2*AN$8*(1+AM$1017+AP1190/AO1190))))/SQRT(Sum_Sq($X$2*AP1190*AN$8,1)),                   $AQ$2*SQRT(Sum_Sq($AH$2/(1+1/$A1190)+AP1190*( 1/(AM$1017+1+AP1190/AO1190)-1)/(1+($X$2*AP1190*AN$8)^2), (AP1190^2*AN$8*$X$2+1/($X$2*AN$8*(AM$1017+1+AP1190/AO1190           )))/(1+($X$2*AP1190*AN$8)^2))),           V_rtHz(AO1190)/($X$2*AN$8*(AO1190*AM$1017+AO1190+AP1190)),V_rtHz(AP1190)*SQRT(Sum_Sq(AO1190*AN$8*$X$2*AM$1017,1))/($X$2*AN$8*(AO1190*AM$1017+AO1190+AP1190))))/SQRT(Sum_Sq(1/(1+$A1190)+$AC$2/$I$2-1/(1+(1+AP1190/AO1190)/AM$1017),$X$2/$I$2)),IF(AP1191&lt;0,"A",AM1191))</f>
        <v>2.025030769252827E-5</v>
      </c>
      <c r="AO1190" s="13">
        <f t="shared" si="346"/>
        <v>17344.942189896559</v>
      </c>
      <c r="AP1190" s="12">
        <f t="shared" si="370"/>
        <v>1794091.2337540486</v>
      </c>
      <c r="AR1190" s="13">
        <f t="shared" si="347"/>
        <v>69887291.180198371</v>
      </c>
      <c r="AS1190" s="13">
        <f t="shared" si="348"/>
        <v>-1.3199474459598632E-5</v>
      </c>
      <c r="AV1190" s="13"/>
      <c r="AW1190" s="13">
        <f t="shared" si="349"/>
        <v>39300511.936236553</v>
      </c>
      <c r="AX1190" s="13">
        <f t="shared" si="350"/>
        <v>-4.1753608071958533E-5</v>
      </c>
      <c r="AZ1190" s="13"/>
      <c r="BA1190" s="13"/>
      <c r="BB1190" s="13">
        <f t="shared" si="351"/>
        <v>22100301.962882396</v>
      </c>
      <c r="BC1190" s="13">
        <f t="shared" si="352"/>
        <v>-1.3216872471258175E-4</v>
      </c>
      <c r="BD1190" s="13"/>
      <c r="BE1190" s="13"/>
      <c r="BG1190" s="13">
        <f t="shared" si="353"/>
        <v>12427913.092914158</v>
      </c>
      <c r="BH1190" s="13">
        <f t="shared" si="354"/>
        <v>-4.1928196102646752E-4</v>
      </c>
      <c r="BI1190" s="13"/>
      <c r="BL1190" s="13">
        <f t="shared" si="355"/>
        <v>6988729.1180198397</v>
      </c>
      <c r="BM1190" s="13">
        <f t="shared" si="356"/>
        <v>-1.3393408804776468E-3</v>
      </c>
      <c r="BP1190" s="13"/>
      <c r="BQ1190" s="13">
        <f t="shared" si="357"/>
        <v>99.633300000000006</v>
      </c>
      <c r="BR1190" s="13">
        <f t="shared" si="358"/>
        <v>108.99</v>
      </c>
      <c r="BT1190" s="13"/>
      <c r="BU1190" s="13"/>
      <c r="BV1190" s="13">
        <f t="shared" si="359"/>
        <v>31.50681587988543</v>
      </c>
      <c r="BW1190" s="13">
        <f t="shared" si="360"/>
        <v>344.65664218175152</v>
      </c>
      <c r="CA1190" s="13">
        <f t="shared" si="361"/>
        <v>9.9633299999999974</v>
      </c>
      <c r="CB1190" s="13">
        <f t="shared" si="362"/>
        <v>1089.9000000000001</v>
      </c>
    </row>
    <row r="1191" spans="1:80" x14ac:dyDescent="0.3">
      <c r="A1191" s="13">
        <f t="shared" si="338"/>
        <v>1.153453257821092E-4</v>
      </c>
      <c r="C1191" s="13" t="str">
        <f>IF(F1191&gt;0,SQRT(Sum_Sq($AI$2,V_rtHz($AH$2)/(1+1/$A1191),V_rtHz($AH$2*$A1191)/(1+$A1191),$AN$2*$AH$2/(1+1/$A1191),$AM$2*SQRT(Sum_Sq(F1191,1/($X$2*D$8*(1+C$1017+F1191/E1191))))/SQRT(Sum_Sq($X$2*F1191*D$8,1)),                   $AQ$2*SQRT(Sum_Sq($AH$2/(1+1/$A1191)+F1191*( 1/(C$1017+1+F1191/E1191)-1)/(1+($X$2*F1191*D$8)^2), (F1191^2*D$8*$X$2+1/($X$2*D$8*(C$1017+1+F1191/E1191           )))/(1+($X$2*F1191*D$8)^2))),           V_rtHz(E1191)/($X$2*D$8*(E1191*C$1017+E1191+F1191)),V_rtHz(F1191)*SQRT(Sum_Sq(E1191*D$8*$X$2*C$1017,1))/($X$2*D$8*(E1191*C$1017+E1191+F1191))))/SQRT(Sum_Sq(1/(1+$A1191)+$AC$2/$I$2-1/(1+(1+F1191/E1191)/C$1017),$X$2/$I$2)),IF(F1192&lt;0,"A",C1192))</f>
        <v>A</v>
      </c>
      <c r="E1191" s="13">
        <f t="shared" si="339"/>
        <v>-1</v>
      </c>
      <c r="F1191" s="12">
        <f t="shared" si="363"/>
        <v>-2</v>
      </c>
      <c r="H1191" s="13" t="str">
        <f>IF(K1191&gt;0,SQRT(Sum_Sq($AI$2,V_rtHz($AH$2)/(1+1/$A1191),V_rtHz($AH$2*$A1191)/(1+$A1191),$AN$2*$AH$2/(1+1/$A1191),$AM$2*SQRT(Sum_Sq(K1191,1/($X$2*I$8*(1+H$1017+K1191/J1191))))/SQRT(Sum_Sq($X$2*K1191*I$8,1)),                   $AQ$2*SQRT(Sum_Sq($AH$2/(1+1/$A1191)+K1191*( 1/(H$1017+1+K1191/J1191)-1)/(1+($X$2*K1191*I$8)^2), (K1191^2*I$8*$X$2+1/($X$2*I$8*(H$1017+1+K1191/J1191           )))/(1+($X$2*K1191*I$8)^2))),           V_rtHz(J1191)/($X$2*I$8*(J1191*H$1017+J1191+K1191)),V_rtHz(K1191)*SQRT(Sum_Sq(J1191*I$8*$X$2*H$1017,1))/($X$2*I$8*(J1191*H$1017+J1191+K1191))))/SQRT(Sum_Sq(1/(1+$A1191)+$AC$2/$I$2-1/(1+(1+K1191/J1191)/H$1017),$X$2/$I$2)),IF(K1192&lt;0,"A",H1192))</f>
        <v>A</v>
      </c>
      <c r="J1191" s="13">
        <f t="shared" si="340"/>
        <v>-1</v>
      </c>
      <c r="K1191" s="12">
        <f t="shared" si="364"/>
        <v>-2</v>
      </c>
      <c r="M1191" s="13" t="str">
        <f>IF(P1191&gt;0,SQRT(Sum_Sq($AI$2,V_rtHz($AH$2)/(1+1/$A1191),V_rtHz($AH$2*$A1191)/(1+$A1191),$AN$2*$AH$2/(1+1/$A1191),$AM$2*SQRT(Sum_Sq(P1191,1/($X$2*N$8*(1+M$1017+P1191/O1191))))/SQRT(Sum_Sq($X$2*P1191*N$8,1)),                   $AQ$2*SQRT(Sum_Sq($AH$2/(1+1/$A1191)+P1191*( 1/(M$1017+1+P1191/O1191)-1)/(1+($X$2*P1191*N$8)^2), (P1191^2*N$8*$X$2+1/($X$2*N$8*(M$1017+1+P1191/O1191           )))/(1+($X$2*P1191*N$8)^2))),           V_rtHz(O1191)/($X$2*N$8*(O1191*M$1017+O1191+P1191)),V_rtHz(P1191)*SQRT(Sum_Sq(O1191*N$8*$X$2*M$1017,1))/($X$2*N$8*(O1191*M$1017+O1191+P1191))))/SQRT(Sum_Sq(1/(1+$A1191)+$AC$2/$I$2-1/(1+(1+P1191/O1191)/M$1017),$X$2/$I$2)),IF(P1192&lt;0,"A",M1192))</f>
        <v>A</v>
      </c>
      <c r="O1191" s="13">
        <f t="shared" si="341"/>
        <v>-1</v>
      </c>
      <c r="P1191" s="12">
        <f t="shared" si="365"/>
        <v>-2</v>
      </c>
      <c r="R1191" s="13" t="str">
        <f>IF(U1191&gt;0,SQRT(Sum_Sq($AI$2,V_rtHz($AH$2)/(1+1/$A1191),V_rtHz($AH$2*$A1191)/(1+$A1191),$AN$2*$AH$2/(1+1/$A1191),$AM$2*SQRT(Sum_Sq(U1191,1/($X$2*S$8*(1+R$1017+U1191/T1191))))/SQRT(Sum_Sq($X$2*U1191*S$8,1)),                   $AQ$2*SQRT(Sum_Sq($AH$2/(1+1/$A1191)+U1191*( 1/(R$1017+1+U1191/T1191)-1)/(1+($X$2*U1191*S$8)^2), (U1191^2*S$8*$X$2+1/($X$2*S$8*(R$1017+1+U1191/T1191           )))/(1+($X$2*U1191*S$8)^2))),           V_rtHz(T1191)/($X$2*S$8*(T1191*R$1017+T1191+U1191)),V_rtHz(U1191)*SQRT(Sum_Sq(T1191*S$8*$X$2*R$1017,1))/($X$2*S$8*(T1191*R$1017+T1191+U1191))))/SQRT(Sum_Sq(1/(1+$A1191)+$AC$2/$I$2-1/(1+(1+U1191/T1191)/R$1017),$X$2/$I$2)),IF(U1192&lt;0,"A",R1192))</f>
        <v>A</v>
      </c>
      <c r="T1191" s="13">
        <f t="shared" si="342"/>
        <v>-1</v>
      </c>
      <c r="U1191" s="12">
        <f t="shared" si="366"/>
        <v>-2</v>
      </c>
      <c r="X1191" s="13" t="str">
        <f>IF(AA1191&gt;0,SQRT(Sum_Sq($AI$2,V_rtHz($AH$2)/(1+1/$A1191),V_rtHz($AH$2*$A1191)/(1+$A1191),$AN$2*$AH$2/(1+1/$A1191),$AM$2*SQRT(Sum_Sq(AA1191,1/($X$2*Y$8*(1+X$1017+AA1191/Z1191))))/SQRT(Sum_Sq($X$2*AA1191*Y$8,1)),                   $AQ$2*SQRT(Sum_Sq($AH$2/(1+1/$A1191)+AA1191*( 1/(X$1017+1+AA1191/Z1191)-1)/(1+($X$2*AA1191*Y$8)^2), (AA1191^2*Y$8*$X$2+1/($X$2*Y$8*(X$1017+1+AA1191/Z1191           )))/(1+($X$2*AA1191*Y$8)^2))),           V_rtHz(Z1191)/($X$2*Y$8*(Z1191*X$1017+Z1191+AA1191)),V_rtHz(AA1191)*SQRT(Sum_Sq(Z1191*Y$8*$X$2*X$1017,1))/($X$2*Y$8*(Z1191*X$1017+Z1191+AA1191))))/SQRT(Sum_Sq(1/(1+$A1191)+$AC$2/$I$2-1/(1+(1+AA1191/Z1191)/X$1017),$X$2/$I$2)),IF(AA1192&lt;0,"A",X1192))</f>
        <v>A</v>
      </c>
      <c r="Z1191" s="13">
        <f t="shared" si="343"/>
        <v>-1</v>
      </c>
      <c r="AA1191" s="12">
        <f t="shared" si="367"/>
        <v>-2</v>
      </c>
      <c r="AC1191" s="13">
        <f>IF(AF1191&gt;0,SQRT(Sum_Sq($AI$2,V_rtHz($AH$2)/(1+1/$A1191),V_rtHz($AH$2*$A1191)/(1+$A1191),$AN$2*$AH$2/(1+1/$A1191),$AM$2*SQRT(Sum_Sq(AF1191,1/($X$2*AD$8*(1+AC$1017+AF1191/AE1191))))/SQRT(Sum_Sq($X$2*AF1191*AD$8,1)),                   $AQ$2*SQRT(Sum_Sq($AH$2/(1+1/$A1191)+AF1191*( 1/(AC$1017+1+AF1191/AE1191)-1)/(1+($X$2*AF1191*AD$8)^2), (AF1191^2*AD$8*$X$2+1/($X$2*AD$8*(AC$1017+1+AF1191/AE1191           )))/(1+($X$2*AF1191*AD$8)^2))),           V_rtHz(AE1191)/($X$2*AD$8*(AE1191*AC$1017+AE1191+AF1191)),V_rtHz(AF1191)*SQRT(Sum_Sq(AE1191*AD$8*$X$2*AC$1017,1))/($X$2*AD$8*(AE1191*AC$1017+AE1191+AF1191))))/SQRT(Sum_Sq(1/(1+$A1191)+$AC$2/$I$2-1/(1+(1+AF1191/AE1191)/AC$1017),$X$2/$I$2)),IF(AF1192&lt;0,"A",AC1192))</f>
        <v>6.8444359510985825E-6</v>
      </c>
      <c r="AE1191" s="13">
        <f t="shared" si="344"/>
        <v>19178.530060201989</v>
      </c>
      <c r="AF1191" s="12">
        <f t="shared" si="368"/>
        <v>162256.48490881486</v>
      </c>
      <c r="AG1191" s="13"/>
      <c r="AH1191" s="13">
        <f>IF(AK1191&gt;0,SQRT(Sum_Sq($AI$2,V_rtHz($AH$2)/(1+1/$A1191),V_rtHz($AH$2*$A1191)/(1+$A1191),$AN$2*$AH$2/(1+1/$A1191),$AM$2*SQRT(Sum_Sq(AK1191,1/($X$2*AI$8*(1+AH$1017+AK1191/AJ1191))))/SQRT(Sum_Sq($X$2*AK1191*AI$8,1)),                   $AQ$2*SQRT(Sum_Sq($AH$2/(1+1/$A1191)+AK1191*( 1/(AH$1017+1+AK1191/AJ1191)-1)/(1+($X$2*AK1191*AI$8)^2), (AK1191^2*AI$8*$X$2+1/($X$2*AI$8*(AH$1017+1+AK1191/AJ1191           )))/(1+($X$2*AK1191*AI$8)^2))),           V_rtHz(AJ1191)/($X$2*AI$8*(AJ1191*AH$1017+AJ1191+AK1191)),V_rtHz(AK1191)*SQRT(Sum_Sq(AJ1191*AI$8*$X$2*AH$1017,1))/($X$2*AI$8*(AJ1191*AH$1017+AJ1191+AK1191))))/SQRT(Sum_Sq(1/(1+$A1191)+$AC$2/$I$2-1/(1+(1+AK1191/AJ1191)/AH$1017),$X$2/$I$2)),IF(AK1192&lt;0,"A",AH1192))</f>
        <v>1.1551360210965734E-5</v>
      </c>
      <c r="AI1191" s="13"/>
      <c r="AJ1191" s="13">
        <f t="shared" si="345"/>
        <v>17718.509872672581</v>
      </c>
      <c r="AK1191" s="12">
        <f t="shared" si="369"/>
        <v>555379.9358020277</v>
      </c>
      <c r="AM1191" s="13">
        <f>IF(AP1191&gt;0,SQRT(Sum_Sq($AI$2,V_rtHz($AH$2)/(1+1/$A1191),V_rtHz($AH$2*$A1191)/(1+$A1191),$AN$2*$AH$2/(1+1/$A1191),$AM$2*SQRT(Sum_Sq(AP1191,1/($X$2*AN$8*(1+AM$1017+AP1191/AO1191))))/SQRT(Sum_Sq($X$2*AP1191*AN$8,1)),                   $AQ$2*SQRT(Sum_Sq($AH$2/(1+1/$A1191)+AP1191*( 1/(AM$1017+1+AP1191/AO1191)-1)/(1+($X$2*AP1191*AN$8)^2), (AP1191^2*AN$8*$X$2+1/($X$2*AN$8*(AM$1017+1+AP1191/AO1191           )))/(1+($X$2*AP1191*AN$8)^2))),           V_rtHz(AO1191)/($X$2*AN$8*(AO1191*AM$1017+AO1191+AP1191)),V_rtHz(AP1191)*SQRT(Sum_Sq(AO1191*AN$8*$X$2*AM$1017,1))/($X$2*AN$8*(AO1191*AM$1017+AO1191+AP1191))))/SQRT(Sum_Sq(1/(1+$A1191)+$AC$2/$I$2-1/(1+(1+AP1191/AO1191)/AM$1017),$X$2/$I$2)),IF(AP1192&lt;0,"A",AM1192))</f>
        <v>2.0248493560919684E-5</v>
      </c>
      <c r="AO1191" s="13">
        <f t="shared" si="346"/>
        <v>17341.719093536525</v>
      </c>
      <c r="AP1191" s="12">
        <f t="shared" si="370"/>
        <v>1794424.67987285</v>
      </c>
      <c r="AR1191" s="13">
        <f t="shared" si="347"/>
        <v>69887291.180198371</v>
      </c>
      <c r="AS1191" s="13">
        <f t="shared" si="348"/>
        <v>-1.3199501316526032E-5</v>
      </c>
      <c r="AV1191" s="13"/>
      <c r="AW1191" s="13">
        <f t="shared" si="349"/>
        <v>39300511.936236553</v>
      </c>
      <c r="AX1191" s="13">
        <f t="shared" si="350"/>
        <v>-4.1753876812369772E-5</v>
      </c>
      <c r="AZ1191" s="13"/>
      <c r="BA1191" s="13"/>
      <c r="BB1191" s="13">
        <f t="shared" si="351"/>
        <v>22100301.962882396</v>
      </c>
      <c r="BC1191" s="13">
        <f t="shared" si="352"/>
        <v>-1.3217141753930727E-4</v>
      </c>
      <c r="BD1191" s="13"/>
      <c r="BE1191" s="13"/>
      <c r="BG1191" s="13">
        <f t="shared" si="353"/>
        <v>12427913.092914158</v>
      </c>
      <c r="BH1191" s="13">
        <f t="shared" si="354"/>
        <v>-4.1930906185620194E-4</v>
      </c>
      <c r="BI1191" s="13"/>
      <c r="BL1191" s="13">
        <f t="shared" si="355"/>
        <v>6988729.1180198397</v>
      </c>
      <c r="BM1191" s="13">
        <f t="shared" si="356"/>
        <v>-1.3396174562185996E-3</v>
      </c>
      <c r="BP1191" s="13"/>
      <c r="BQ1191" s="13">
        <f t="shared" si="357"/>
        <v>99.633300000000006</v>
      </c>
      <c r="BR1191" s="13">
        <f t="shared" si="358"/>
        <v>108.98999999999998</v>
      </c>
      <c r="BT1191" s="13"/>
      <c r="BU1191" s="13"/>
      <c r="BV1191" s="13">
        <f t="shared" si="359"/>
        <v>31.50681587988543</v>
      </c>
      <c r="BW1191" s="13">
        <f t="shared" si="360"/>
        <v>344.65664218175147</v>
      </c>
      <c r="CA1191" s="13">
        <f t="shared" si="361"/>
        <v>9.9633299999999991</v>
      </c>
      <c r="CB1191" s="13">
        <f t="shared" si="362"/>
        <v>1089.8999999999999</v>
      </c>
    </row>
    <row r="1192" spans="1:80" x14ac:dyDescent="0.3">
      <c r="A1192" s="13">
        <f t="shared" si="338"/>
        <v>1.169499391019871E-4</v>
      </c>
      <c r="C1192" s="13" t="str">
        <f>IF(F1192&gt;0,SQRT(Sum_Sq($AI$2,V_rtHz($AH$2)/(1+1/$A1192),V_rtHz($AH$2*$A1192)/(1+$A1192),$AN$2*$AH$2/(1+1/$A1192),$AM$2*SQRT(Sum_Sq(F1192,1/($X$2*D$8*(1+C$1017+F1192/E1192))))/SQRT(Sum_Sq($X$2*F1192*D$8,1)),                   $AQ$2*SQRT(Sum_Sq($AH$2/(1+1/$A1192)+F1192*( 1/(C$1017+1+F1192/E1192)-1)/(1+($X$2*F1192*D$8)^2), (F1192^2*D$8*$X$2+1/($X$2*D$8*(C$1017+1+F1192/E1192           )))/(1+($X$2*F1192*D$8)^2))),           V_rtHz(E1192)/($X$2*D$8*(E1192*C$1017+E1192+F1192)),V_rtHz(F1192)*SQRT(Sum_Sq(E1192*D$8*$X$2*C$1017,1))/($X$2*D$8*(E1192*C$1017+E1192+F1192))))/SQRT(Sum_Sq(1/(1+$A1192)+$AC$2/$I$2-1/(1+(1+F1192/E1192)/C$1017),$X$2/$I$2)),IF(F1193&lt;0,"A",C1193))</f>
        <v>A</v>
      </c>
      <c r="E1192" s="13">
        <f t="shared" si="339"/>
        <v>-1</v>
      </c>
      <c r="F1192" s="12">
        <f t="shared" si="363"/>
        <v>-2</v>
      </c>
      <c r="H1192" s="13" t="str">
        <f>IF(K1192&gt;0,SQRT(Sum_Sq($AI$2,V_rtHz($AH$2)/(1+1/$A1192),V_rtHz($AH$2*$A1192)/(1+$A1192),$AN$2*$AH$2/(1+1/$A1192),$AM$2*SQRT(Sum_Sq(K1192,1/($X$2*I$8*(1+H$1017+K1192/J1192))))/SQRT(Sum_Sq($X$2*K1192*I$8,1)),                   $AQ$2*SQRT(Sum_Sq($AH$2/(1+1/$A1192)+K1192*( 1/(H$1017+1+K1192/J1192)-1)/(1+($X$2*K1192*I$8)^2), (K1192^2*I$8*$X$2+1/($X$2*I$8*(H$1017+1+K1192/J1192           )))/(1+($X$2*K1192*I$8)^2))),           V_rtHz(J1192)/($X$2*I$8*(J1192*H$1017+J1192+K1192)),V_rtHz(K1192)*SQRT(Sum_Sq(J1192*I$8*$X$2*H$1017,1))/($X$2*I$8*(J1192*H$1017+J1192+K1192))))/SQRT(Sum_Sq(1/(1+$A1192)+$AC$2/$I$2-1/(1+(1+K1192/J1192)/H$1017),$X$2/$I$2)),IF(K1193&lt;0,"A",H1193))</f>
        <v>A</v>
      </c>
      <c r="J1192" s="13">
        <f t="shared" si="340"/>
        <v>-1</v>
      </c>
      <c r="K1192" s="12">
        <f t="shared" si="364"/>
        <v>-2</v>
      </c>
      <c r="M1192" s="13" t="str">
        <f>IF(P1192&gt;0,SQRT(Sum_Sq($AI$2,V_rtHz($AH$2)/(1+1/$A1192),V_rtHz($AH$2*$A1192)/(1+$A1192),$AN$2*$AH$2/(1+1/$A1192),$AM$2*SQRT(Sum_Sq(P1192,1/($X$2*N$8*(1+M$1017+P1192/O1192))))/SQRT(Sum_Sq($X$2*P1192*N$8,1)),                   $AQ$2*SQRT(Sum_Sq($AH$2/(1+1/$A1192)+P1192*( 1/(M$1017+1+P1192/O1192)-1)/(1+($X$2*P1192*N$8)^2), (P1192^2*N$8*$X$2+1/($X$2*N$8*(M$1017+1+P1192/O1192           )))/(1+($X$2*P1192*N$8)^2))),           V_rtHz(O1192)/($X$2*N$8*(O1192*M$1017+O1192+P1192)),V_rtHz(P1192)*SQRT(Sum_Sq(O1192*N$8*$X$2*M$1017,1))/($X$2*N$8*(O1192*M$1017+O1192+P1192))))/SQRT(Sum_Sq(1/(1+$A1192)+$AC$2/$I$2-1/(1+(1+P1192/O1192)/M$1017),$X$2/$I$2)),IF(P1193&lt;0,"A",M1193))</f>
        <v>A</v>
      </c>
      <c r="O1192" s="13">
        <f t="shared" si="341"/>
        <v>-1</v>
      </c>
      <c r="P1192" s="12">
        <f t="shared" si="365"/>
        <v>-2</v>
      </c>
      <c r="R1192" s="13" t="str">
        <f>IF(U1192&gt;0,SQRT(Sum_Sq($AI$2,V_rtHz($AH$2)/(1+1/$A1192),V_rtHz($AH$2*$A1192)/(1+$A1192),$AN$2*$AH$2/(1+1/$A1192),$AM$2*SQRT(Sum_Sq(U1192,1/($X$2*S$8*(1+R$1017+U1192/T1192))))/SQRT(Sum_Sq($X$2*U1192*S$8,1)),                   $AQ$2*SQRT(Sum_Sq($AH$2/(1+1/$A1192)+U1192*( 1/(R$1017+1+U1192/T1192)-1)/(1+($X$2*U1192*S$8)^2), (U1192^2*S$8*$X$2+1/($X$2*S$8*(R$1017+1+U1192/T1192           )))/(1+($X$2*U1192*S$8)^2))),           V_rtHz(T1192)/($X$2*S$8*(T1192*R$1017+T1192+U1192)),V_rtHz(U1192)*SQRT(Sum_Sq(T1192*S$8*$X$2*R$1017,1))/($X$2*S$8*(T1192*R$1017+T1192+U1192))))/SQRT(Sum_Sq(1/(1+$A1192)+$AC$2/$I$2-1/(1+(1+U1192/T1192)/R$1017),$X$2/$I$2)),IF(U1193&lt;0,"A",R1193))</f>
        <v>A</v>
      </c>
      <c r="T1192" s="13">
        <f t="shared" si="342"/>
        <v>-1</v>
      </c>
      <c r="U1192" s="12">
        <f t="shared" si="366"/>
        <v>-2</v>
      </c>
      <c r="X1192" s="13" t="str">
        <f>IF(AA1192&gt;0,SQRT(Sum_Sq($AI$2,V_rtHz($AH$2)/(1+1/$A1192),V_rtHz($AH$2*$A1192)/(1+$A1192),$AN$2*$AH$2/(1+1/$A1192),$AM$2*SQRT(Sum_Sq(AA1192,1/($X$2*Y$8*(1+X$1017+AA1192/Z1192))))/SQRT(Sum_Sq($X$2*AA1192*Y$8,1)),                   $AQ$2*SQRT(Sum_Sq($AH$2/(1+1/$A1192)+AA1192*( 1/(X$1017+1+AA1192/Z1192)-1)/(1+($X$2*AA1192*Y$8)^2), (AA1192^2*Y$8*$X$2+1/($X$2*Y$8*(X$1017+1+AA1192/Z1192           )))/(1+($X$2*AA1192*Y$8)^2))),           V_rtHz(Z1192)/($X$2*Y$8*(Z1192*X$1017+Z1192+AA1192)),V_rtHz(AA1192)*SQRT(Sum_Sq(Z1192*Y$8*$X$2*X$1017,1))/($X$2*Y$8*(Z1192*X$1017+Z1192+AA1192))))/SQRT(Sum_Sq(1/(1+$A1192)+$AC$2/$I$2-1/(1+(1+AA1192/Z1192)/X$1017),$X$2/$I$2)),IF(AA1193&lt;0,"A",X1193))</f>
        <v>A</v>
      </c>
      <c r="Z1192" s="13">
        <f t="shared" si="343"/>
        <v>-1</v>
      </c>
      <c r="AA1192" s="12">
        <f t="shared" si="367"/>
        <v>-2</v>
      </c>
      <c r="AC1192" s="13">
        <f>IF(AF1192&gt;0,SQRT(Sum_Sq($AI$2,V_rtHz($AH$2)/(1+1/$A1192),V_rtHz($AH$2*$A1192)/(1+$A1192),$AN$2*$AH$2/(1+1/$A1192),$AM$2*SQRT(Sum_Sq(AF1192,1/($X$2*AD$8*(1+AC$1017+AF1192/AE1192))))/SQRT(Sum_Sq($X$2*AF1192*AD$8,1)),                   $AQ$2*SQRT(Sum_Sq($AH$2/(1+1/$A1192)+AF1192*( 1/(AC$1017+1+AF1192/AE1192)-1)/(1+($X$2*AF1192*AD$8)^2), (AF1192^2*AD$8*$X$2+1/($X$2*AD$8*(AC$1017+1+AF1192/AE1192           )))/(1+($X$2*AF1192*AD$8)^2))),           V_rtHz(AE1192)/($X$2*AD$8*(AE1192*AC$1017+AE1192+AF1192)),V_rtHz(AF1192)*SQRT(Sum_Sq(AE1192*AD$8*$X$2*AC$1017,1))/($X$2*AD$8*(AE1192*AC$1017+AE1192+AF1192))))/SQRT(Sum_Sq(1/(1+$A1192)+$AC$2/$I$2-1/(1+(1+AF1192/AE1192)/AC$1017),$X$2/$I$2)),IF(AF1193&lt;0,"A",AC1193))</f>
        <v>6.8435518909066494E-6</v>
      </c>
      <c r="AE1192" s="13">
        <f t="shared" si="344"/>
        <v>19173.595302035261</v>
      </c>
      <c r="AF1192" s="12">
        <f t="shared" si="368"/>
        <v>162298.24528298547</v>
      </c>
      <c r="AG1192" s="13"/>
      <c r="AH1192" s="13">
        <f>IF(AK1192&gt;0,SQRT(Sum_Sq($AI$2,V_rtHz($AH$2)/(1+1/$A1192),V_rtHz($AH$2*$A1192)/(1+$A1192),$AN$2*$AH$2/(1+1/$A1192),$AM$2*SQRT(Sum_Sq(AK1192,1/($X$2*AI$8*(1+AH$1017+AK1192/AJ1192))))/SQRT(Sum_Sq($X$2*AK1192*AI$8,1)),                   $AQ$2*SQRT(Sum_Sq($AH$2/(1+1/$A1192)+AK1192*( 1/(AH$1017+1+AK1192/AJ1192)-1)/(1+($X$2*AK1192*AI$8)^2), (AK1192^2*AI$8*$X$2+1/($X$2*AI$8*(AH$1017+1+AK1192/AJ1192           )))/(1+($X$2*AK1192*AI$8)^2))),           V_rtHz(AJ1192)/($X$2*AI$8*(AJ1192*AH$1017+AJ1192+AK1192)),V_rtHz(AK1192)*SQRT(Sum_Sq(AJ1192*AI$8*$X$2*AH$1017,1))/($X$2*AI$8*(AJ1192*AH$1017+AJ1192+AK1192))))/SQRT(Sum_Sq(1/(1+$A1192)+$AC$2/$I$2-1/(1+(1+AK1192/AJ1192)/AH$1017),$X$2/$I$2)),IF(AK1193&lt;0,"A",AH1193))</f>
        <v>1.1550230773650404E-5</v>
      </c>
      <c r="AI1192" s="13"/>
      <c r="AJ1192" s="13">
        <f t="shared" si="345"/>
        <v>17714.950234564556</v>
      </c>
      <c r="AK1192" s="12">
        <f t="shared" si="369"/>
        <v>555491.53372117144</v>
      </c>
      <c r="AM1192" s="13">
        <f>IF(AP1192&gt;0,SQRT(Sum_Sq($AI$2,V_rtHz($AH$2)/(1+1/$A1192),V_rtHz($AH$2*$A1192)/(1+$A1192),$AN$2*$AH$2/(1+1/$A1192),$AM$2*SQRT(Sum_Sq(AP1192,1/($X$2*AN$8*(1+AM$1017+AP1192/AO1192))))/SQRT(Sum_Sq($X$2*AP1192*AN$8,1)),                   $AQ$2*SQRT(Sum_Sq($AH$2/(1+1/$A1192)+AP1192*( 1/(AM$1017+1+AP1192/AO1192)-1)/(1+($X$2*AP1192*AN$8)^2), (AP1192^2*AN$8*$X$2+1/($X$2*AN$8*(AM$1017+1+AP1192/AO1192           )))/(1+($X$2*AP1192*AN$8)^2))),           V_rtHz(AO1192)/($X$2*AN$8*(AO1192*AM$1017+AO1192+AP1192)),V_rtHz(AP1192)*SQRT(Sum_Sq(AO1192*AN$8*$X$2*AM$1017,1))/($X$2*AN$8*(AO1192*AM$1017+AO1192+AP1192))))/SQRT(Sum_Sq(1/(1+$A1192)+$AC$2/$I$2-1/(1+(1+AP1192/AO1192)/AM$1017),$X$2/$I$2)),IF(AP1193&lt;0,"A",AM1193))</f>
        <v>2.0246655416235572E-5</v>
      </c>
      <c r="AO1192" s="13">
        <f t="shared" si="346"/>
        <v>17338.453599210479</v>
      </c>
      <c r="AP1192" s="12">
        <f t="shared" si="370"/>
        <v>1794762.6387096695</v>
      </c>
      <c r="AR1192" s="13">
        <f t="shared" si="347"/>
        <v>69887291.180198371</v>
      </c>
      <c r="AS1192" s="13">
        <f t="shared" si="348"/>
        <v>-1.3199528547182093E-5</v>
      </c>
      <c r="AV1192" s="13"/>
      <c r="AW1192" s="13">
        <f t="shared" si="349"/>
        <v>39300511.936236553</v>
      </c>
      <c r="AX1192" s="13">
        <f t="shared" si="350"/>
        <v>-4.1754149294864496E-5</v>
      </c>
      <c r="AZ1192" s="13"/>
      <c r="BA1192" s="13"/>
      <c r="BB1192" s="13">
        <f t="shared" si="351"/>
        <v>22100301.962882396</v>
      </c>
      <c r="BC1192" s="13">
        <f t="shared" si="352"/>
        <v>-1.3217414793901492E-4</v>
      </c>
      <c r="BD1192" s="13"/>
      <c r="BE1192" s="13"/>
      <c r="BG1192" s="13">
        <f t="shared" si="353"/>
        <v>12427913.092914158</v>
      </c>
      <c r="BH1192" s="13">
        <f t="shared" si="354"/>
        <v>-4.1933654327310578E-4</v>
      </c>
      <c r="BI1192" s="13"/>
      <c r="BL1192" s="13">
        <f t="shared" si="355"/>
        <v>6988729.1180198397</v>
      </c>
      <c r="BM1192" s="13">
        <f t="shared" si="356"/>
        <v>-1.3398979961569645E-3</v>
      </c>
      <c r="BP1192" s="13"/>
      <c r="BQ1192" s="13">
        <f t="shared" si="357"/>
        <v>99.633299999999991</v>
      </c>
      <c r="BR1192" s="13">
        <f t="shared" si="358"/>
        <v>108.99000000000001</v>
      </c>
      <c r="BT1192" s="13"/>
      <c r="BU1192" s="13"/>
      <c r="BV1192" s="13">
        <f t="shared" si="359"/>
        <v>31.50681587988543</v>
      </c>
      <c r="BW1192" s="13">
        <f t="shared" si="360"/>
        <v>344.65664218175152</v>
      </c>
      <c r="CA1192" s="13">
        <f t="shared" si="361"/>
        <v>9.9633299999999991</v>
      </c>
      <c r="CB1192" s="13">
        <f t="shared" si="362"/>
        <v>1089.9000000000001</v>
      </c>
    </row>
    <row r="1193" spans="1:80" x14ac:dyDescent="0.3">
      <c r="A1193" s="13">
        <f t="shared" si="338"/>
        <v>1.1857687481671599E-4</v>
      </c>
      <c r="C1193" s="13" t="str">
        <f>IF(F1193&gt;0,SQRT(Sum_Sq($AI$2,V_rtHz($AH$2)/(1+1/$A1193),V_rtHz($AH$2*$A1193)/(1+$A1193),$AN$2*$AH$2/(1+1/$A1193),$AM$2*SQRT(Sum_Sq(F1193,1/($X$2*D$8*(1+C$1017+F1193/E1193))))/SQRT(Sum_Sq($X$2*F1193*D$8,1)),                   $AQ$2*SQRT(Sum_Sq($AH$2/(1+1/$A1193)+F1193*( 1/(C$1017+1+F1193/E1193)-1)/(1+($X$2*F1193*D$8)^2), (F1193^2*D$8*$X$2+1/($X$2*D$8*(C$1017+1+F1193/E1193           )))/(1+($X$2*F1193*D$8)^2))),           V_rtHz(E1193)/($X$2*D$8*(E1193*C$1017+E1193+F1193)),V_rtHz(F1193)*SQRT(Sum_Sq(E1193*D$8*$X$2*C$1017,1))/($X$2*D$8*(E1193*C$1017+E1193+F1193))))/SQRT(Sum_Sq(1/(1+$A1193)+$AC$2/$I$2-1/(1+(1+F1193/E1193)/C$1017),$X$2/$I$2)),IF(F1194&lt;0,"A",C1194))</f>
        <v>A</v>
      </c>
      <c r="E1193" s="13">
        <f t="shared" si="339"/>
        <v>-1</v>
      </c>
      <c r="F1193" s="12">
        <f t="shared" si="363"/>
        <v>-2</v>
      </c>
      <c r="H1193" s="13" t="str">
        <f>IF(K1193&gt;0,SQRT(Sum_Sq($AI$2,V_rtHz($AH$2)/(1+1/$A1193),V_rtHz($AH$2*$A1193)/(1+$A1193),$AN$2*$AH$2/(1+1/$A1193),$AM$2*SQRT(Sum_Sq(K1193,1/($X$2*I$8*(1+H$1017+K1193/J1193))))/SQRT(Sum_Sq($X$2*K1193*I$8,1)),                   $AQ$2*SQRT(Sum_Sq($AH$2/(1+1/$A1193)+K1193*( 1/(H$1017+1+K1193/J1193)-1)/(1+($X$2*K1193*I$8)^2), (K1193^2*I$8*$X$2+1/($X$2*I$8*(H$1017+1+K1193/J1193           )))/(1+($X$2*K1193*I$8)^2))),           V_rtHz(J1193)/($X$2*I$8*(J1193*H$1017+J1193+K1193)),V_rtHz(K1193)*SQRT(Sum_Sq(J1193*I$8*$X$2*H$1017,1))/($X$2*I$8*(J1193*H$1017+J1193+K1193))))/SQRT(Sum_Sq(1/(1+$A1193)+$AC$2/$I$2-1/(1+(1+K1193/J1193)/H$1017),$X$2/$I$2)),IF(K1194&lt;0,"A",H1194))</f>
        <v>A</v>
      </c>
      <c r="J1193" s="13">
        <f t="shared" si="340"/>
        <v>-1</v>
      </c>
      <c r="K1193" s="12">
        <f t="shared" si="364"/>
        <v>-2</v>
      </c>
      <c r="M1193" s="13" t="str">
        <f>IF(P1193&gt;0,SQRT(Sum_Sq($AI$2,V_rtHz($AH$2)/(1+1/$A1193),V_rtHz($AH$2*$A1193)/(1+$A1193),$AN$2*$AH$2/(1+1/$A1193),$AM$2*SQRT(Sum_Sq(P1193,1/($X$2*N$8*(1+M$1017+P1193/O1193))))/SQRT(Sum_Sq($X$2*P1193*N$8,1)),                   $AQ$2*SQRT(Sum_Sq($AH$2/(1+1/$A1193)+P1193*( 1/(M$1017+1+P1193/O1193)-1)/(1+($X$2*P1193*N$8)^2), (P1193^2*N$8*$X$2+1/($X$2*N$8*(M$1017+1+P1193/O1193           )))/(1+($X$2*P1193*N$8)^2))),           V_rtHz(O1193)/($X$2*N$8*(O1193*M$1017+O1193+P1193)),V_rtHz(P1193)*SQRT(Sum_Sq(O1193*N$8*$X$2*M$1017,1))/($X$2*N$8*(O1193*M$1017+O1193+P1193))))/SQRT(Sum_Sq(1/(1+$A1193)+$AC$2/$I$2-1/(1+(1+P1193/O1193)/M$1017),$X$2/$I$2)),IF(P1194&lt;0,"A",M1194))</f>
        <v>A</v>
      </c>
      <c r="O1193" s="13">
        <f t="shared" si="341"/>
        <v>-1</v>
      </c>
      <c r="P1193" s="12">
        <f t="shared" si="365"/>
        <v>-2</v>
      </c>
      <c r="R1193" s="13" t="str">
        <f>IF(U1193&gt;0,SQRT(Sum_Sq($AI$2,V_rtHz($AH$2)/(1+1/$A1193),V_rtHz($AH$2*$A1193)/(1+$A1193),$AN$2*$AH$2/(1+1/$A1193),$AM$2*SQRT(Sum_Sq(U1193,1/($X$2*S$8*(1+R$1017+U1193/T1193))))/SQRT(Sum_Sq($X$2*U1193*S$8,1)),                   $AQ$2*SQRT(Sum_Sq($AH$2/(1+1/$A1193)+U1193*( 1/(R$1017+1+U1193/T1193)-1)/(1+($X$2*U1193*S$8)^2), (U1193^2*S$8*$X$2+1/($X$2*S$8*(R$1017+1+U1193/T1193           )))/(1+($X$2*U1193*S$8)^2))),           V_rtHz(T1193)/($X$2*S$8*(T1193*R$1017+T1193+U1193)),V_rtHz(U1193)*SQRT(Sum_Sq(T1193*S$8*$X$2*R$1017,1))/($X$2*S$8*(T1193*R$1017+T1193+U1193))))/SQRT(Sum_Sq(1/(1+$A1193)+$AC$2/$I$2-1/(1+(1+U1193/T1193)/R$1017),$X$2/$I$2)),IF(U1194&lt;0,"A",R1194))</f>
        <v>A</v>
      </c>
      <c r="T1193" s="13">
        <f t="shared" si="342"/>
        <v>-1</v>
      </c>
      <c r="U1193" s="12">
        <f t="shared" si="366"/>
        <v>-2</v>
      </c>
      <c r="X1193" s="13" t="str">
        <f>IF(AA1193&gt;0,SQRT(Sum_Sq($AI$2,V_rtHz($AH$2)/(1+1/$A1193),V_rtHz($AH$2*$A1193)/(1+$A1193),$AN$2*$AH$2/(1+1/$A1193),$AM$2*SQRT(Sum_Sq(AA1193,1/($X$2*Y$8*(1+X$1017+AA1193/Z1193))))/SQRT(Sum_Sq($X$2*AA1193*Y$8,1)),                   $AQ$2*SQRT(Sum_Sq($AH$2/(1+1/$A1193)+AA1193*( 1/(X$1017+1+AA1193/Z1193)-1)/(1+($X$2*AA1193*Y$8)^2), (AA1193^2*Y$8*$X$2+1/($X$2*Y$8*(X$1017+1+AA1193/Z1193           )))/(1+($X$2*AA1193*Y$8)^2))),           V_rtHz(Z1193)/($X$2*Y$8*(Z1193*X$1017+Z1193+AA1193)),V_rtHz(AA1193)*SQRT(Sum_Sq(Z1193*Y$8*$X$2*X$1017,1))/($X$2*Y$8*(Z1193*X$1017+Z1193+AA1193))))/SQRT(Sum_Sq(1/(1+$A1193)+$AC$2/$I$2-1/(1+(1+AA1193/Z1193)/X$1017),$X$2/$I$2)),IF(AA1194&lt;0,"A",X1194))</f>
        <v>A</v>
      </c>
      <c r="Z1193" s="13">
        <f t="shared" si="343"/>
        <v>-1</v>
      </c>
      <c r="AA1193" s="12">
        <f t="shared" si="367"/>
        <v>-2</v>
      </c>
      <c r="AC1193" s="13">
        <f>IF(AF1193&gt;0,SQRT(Sum_Sq($AI$2,V_rtHz($AH$2)/(1+1/$A1193),V_rtHz($AH$2*$A1193)/(1+$A1193),$AN$2*$AH$2/(1+1/$A1193),$AM$2*SQRT(Sum_Sq(AF1193,1/($X$2*AD$8*(1+AC$1017+AF1193/AE1193))))/SQRT(Sum_Sq($X$2*AF1193*AD$8,1)),                   $AQ$2*SQRT(Sum_Sq($AH$2/(1+1/$A1193)+AF1193*( 1/(AC$1017+1+AF1193/AE1193)-1)/(1+($X$2*AF1193*AD$8)^2), (AF1193^2*AD$8*$X$2+1/($X$2*AD$8*(AC$1017+1+AF1193/AE1193           )))/(1+($X$2*AF1193*AD$8)^2))),           V_rtHz(AE1193)/($X$2*AD$8*(AE1193*AC$1017+AE1193+AF1193)),V_rtHz(AF1193)*SQRT(Sum_Sq(AE1193*AD$8*$X$2*AC$1017,1))/($X$2*AD$8*(AE1193*AC$1017+AE1193+AF1193))))/SQRT(Sum_Sq(1/(1+$A1193)+$AC$2/$I$2-1/(1+(1+AF1193/AE1193)/AC$1017),$X$2/$I$2)),IF(AF1194&lt;0,"A",AC1194))</f>
        <v>6.8426564192719511E-6</v>
      </c>
      <c r="AE1193" s="13">
        <f t="shared" si="344"/>
        <v>19168.597367616072</v>
      </c>
      <c r="AF1193" s="12">
        <f t="shared" si="368"/>
        <v>162340.56220220061</v>
      </c>
      <c r="AG1193" s="13"/>
      <c r="AH1193" s="13">
        <f>IF(AK1193&gt;0,SQRT(Sum_Sq($AI$2,V_rtHz($AH$2)/(1+1/$A1193),V_rtHz($AH$2*$A1193)/(1+$A1193),$AN$2*$AH$2/(1+1/$A1193),$AM$2*SQRT(Sum_Sq(AK1193,1/($X$2*AI$8*(1+AH$1017+AK1193/AJ1193))))/SQRT(Sum_Sq($X$2*AK1193*AI$8,1)),                   $AQ$2*SQRT(Sum_Sq($AH$2/(1+1/$A1193)+AK1193*( 1/(AH$1017+1+AK1193/AJ1193)-1)/(1+($X$2*AK1193*AI$8)^2), (AK1193^2*AI$8*$X$2+1/($X$2*AI$8*(AH$1017+1+AK1193/AJ1193           )))/(1+($X$2*AK1193*AI$8)^2))),           V_rtHz(AJ1193)/($X$2*AI$8*(AJ1193*AH$1017+AJ1193+AK1193)),V_rtHz(AK1193)*SQRT(Sum_Sq(AJ1193*AI$8*$X$2*AH$1017,1))/($X$2*AI$8*(AJ1193*AH$1017+AJ1193+AK1193))))/SQRT(Sum_Sq(1/(1+$A1193)+$AC$2/$I$2-1/(1+(1+AK1193/AJ1193)/AH$1017),$X$2/$I$2)),IF(AK1194&lt;0,"A",AH1194))</f>
        <v>1.1549086459874876E-5</v>
      </c>
      <c r="AI1193" s="13"/>
      <c r="AJ1193" s="13">
        <f t="shared" si="345"/>
        <v>17711.344021646244</v>
      </c>
      <c r="AK1193" s="12">
        <f t="shared" si="369"/>
        <v>555604.63754561695</v>
      </c>
      <c r="AM1193" s="13">
        <f>IF(AP1193&gt;0,SQRT(Sum_Sq($AI$2,V_rtHz($AH$2)/(1+1/$A1193),V_rtHz($AH$2*$A1193)/(1+$A1193),$AN$2*$AH$2/(1+1/$A1193),$AM$2*SQRT(Sum_Sq(AP1193,1/($X$2*AN$8*(1+AM$1017+AP1193/AO1193))))/SQRT(Sum_Sq($X$2*AP1193*AN$8,1)),                   $AQ$2*SQRT(Sum_Sq($AH$2/(1+1/$A1193)+AP1193*( 1/(AM$1017+1+AP1193/AO1193)-1)/(1+($X$2*AP1193*AN$8)^2), (AP1193^2*AN$8*$X$2+1/($X$2*AN$8*(AM$1017+1+AP1193/AO1193           )))/(1+($X$2*AP1193*AN$8)^2))),           V_rtHz(AO1193)/($X$2*AN$8*(AO1193*AM$1017+AO1193+AP1193)),V_rtHz(AP1193)*SQRT(Sum_Sq(AO1193*AN$8*$X$2*AM$1017,1))/($X$2*AN$8*(AO1193*AM$1017+AO1193+AP1193))))/SQRT(Sum_Sq(1/(1+$A1193)+$AC$2/$I$2-1/(1+(1+AP1193/AO1193)/AM$1017),$X$2/$I$2)),IF(AP1194&lt;0,"A",AM1194))</f>
        <v>2.0244792957039099E-5</v>
      </c>
      <c r="AO1193" s="13">
        <f t="shared" si="346"/>
        <v>17335.145181927037</v>
      </c>
      <c r="AP1193" s="12">
        <f t="shared" si="370"/>
        <v>1795105.1696588637</v>
      </c>
      <c r="AR1193" s="13">
        <f t="shared" si="347"/>
        <v>69887291.180198371</v>
      </c>
      <c r="AS1193" s="13">
        <f t="shared" si="348"/>
        <v>-1.3199556156769025E-5</v>
      </c>
      <c r="AV1193" s="13"/>
      <c r="AW1193" s="13">
        <f t="shared" si="349"/>
        <v>39300511.936236553</v>
      </c>
      <c r="AX1193" s="13">
        <f t="shared" si="350"/>
        <v>-4.1754425571599276E-5</v>
      </c>
      <c r="AZ1193" s="13"/>
      <c r="BA1193" s="13"/>
      <c r="BB1193" s="13">
        <f t="shared" si="351"/>
        <v>22100301.962882396</v>
      </c>
      <c r="BC1193" s="13">
        <f t="shared" si="352"/>
        <v>-1.3217691643754273E-4</v>
      </c>
      <c r="BD1193" s="13"/>
      <c r="BE1193" s="13"/>
      <c r="BG1193" s="13">
        <f t="shared" si="353"/>
        <v>12427913.092914158</v>
      </c>
      <c r="BH1193" s="13">
        <f t="shared" si="354"/>
        <v>-4.193644106726133E-4</v>
      </c>
      <c r="BI1193" s="13"/>
      <c r="BL1193" s="13">
        <f t="shared" si="355"/>
        <v>6988729.1180198397</v>
      </c>
      <c r="BM1193" s="13">
        <f t="shared" si="356"/>
        <v>-1.3401825587835558E-3</v>
      </c>
      <c r="BP1193" s="13"/>
      <c r="BQ1193" s="13">
        <f t="shared" si="357"/>
        <v>99.633300000000006</v>
      </c>
      <c r="BR1193" s="13">
        <f t="shared" si="358"/>
        <v>108.98999999999998</v>
      </c>
      <c r="BT1193" s="13"/>
      <c r="BU1193" s="13"/>
      <c r="BV1193" s="13">
        <f t="shared" si="359"/>
        <v>31.50681587988543</v>
      </c>
      <c r="BW1193" s="13">
        <f t="shared" si="360"/>
        <v>344.65664218175152</v>
      </c>
      <c r="CA1193" s="13">
        <f t="shared" si="361"/>
        <v>9.9633299999999991</v>
      </c>
      <c r="CB1193" s="13">
        <f t="shared" si="362"/>
        <v>1089.9000000000001</v>
      </c>
    </row>
    <row r="1194" spans="1:80" x14ac:dyDescent="0.3">
      <c r="A1194" s="13">
        <f t="shared" si="338"/>
        <v>1.2022644346174128E-4</v>
      </c>
      <c r="C1194" s="13" t="str">
        <f>IF(F1194&gt;0,SQRT(Sum_Sq($AI$2,V_rtHz($AH$2)/(1+1/$A1194),V_rtHz($AH$2*$A1194)/(1+$A1194),$AN$2*$AH$2/(1+1/$A1194),$AM$2*SQRT(Sum_Sq(F1194,1/($X$2*D$8*(1+C$1017+F1194/E1194))))/SQRT(Sum_Sq($X$2*F1194*D$8,1)),                   $AQ$2*SQRT(Sum_Sq($AH$2/(1+1/$A1194)+F1194*( 1/(C$1017+1+F1194/E1194)-1)/(1+($X$2*F1194*D$8)^2), (F1194^2*D$8*$X$2+1/($X$2*D$8*(C$1017+1+F1194/E1194           )))/(1+($X$2*F1194*D$8)^2))),           V_rtHz(E1194)/($X$2*D$8*(E1194*C$1017+E1194+F1194)),V_rtHz(F1194)*SQRT(Sum_Sq(E1194*D$8*$X$2*C$1017,1))/($X$2*D$8*(E1194*C$1017+E1194+F1194))))/SQRT(Sum_Sq(1/(1+$A1194)+$AC$2/$I$2-1/(1+(1+F1194/E1194)/C$1017),$X$2/$I$2)),IF(F1195&lt;0,"A",C1195))</f>
        <v>A</v>
      </c>
      <c r="E1194" s="13">
        <f t="shared" si="339"/>
        <v>-1</v>
      </c>
      <c r="F1194" s="12">
        <f t="shared" si="363"/>
        <v>-2</v>
      </c>
      <c r="H1194" s="13" t="str">
        <f>IF(K1194&gt;0,SQRT(Sum_Sq($AI$2,V_rtHz($AH$2)/(1+1/$A1194),V_rtHz($AH$2*$A1194)/(1+$A1194),$AN$2*$AH$2/(1+1/$A1194),$AM$2*SQRT(Sum_Sq(K1194,1/($X$2*I$8*(1+H$1017+K1194/J1194))))/SQRT(Sum_Sq($X$2*K1194*I$8,1)),                   $AQ$2*SQRT(Sum_Sq($AH$2/(1+1/$A1194)+K1194*( 1/(H$1017+1+K1194/J1194)-1)/(1+($X$2*K1194*I$8)^2), (K1194^2*I$8*$X$2+1/($X$2*I$8*(H$1017+1+K1194/J1194           )))/(1+($X$2*K1194*I$8)^2))),           V_rtHz(J1194)/($X$2*I$8*(J1194*H$1017+J1194+K1194)),V_rtHz(K1194)*SQRT(Sum_Sq(J1194*I$8*$X$2*H$1017,1))/($X$2*I$8*(J1194*H$1017+J1194+K1194))))/SQRT(Sum_Sq(1/(1+$A1194)+$AC$2/$I$2-1/(1+(1+K1194/J1194)/H$1017),$X$2/$I$2)),IF(K1195&lt;0,"A",H1195))</f>
        <v>A</v>
      </c>
      <c r="J1194" s="13">
        <f t="shared" si="340"/>
        <v>-1</v>
      </c>
      <c r="K1194" s="12">
        <f t="shared" si="364"/>
        <v>-2</v>
      </c>
      <c r="M1194" s="13" t="str">
        <f>IF(P1194&gt;0,SQRT(Sum_Sq($AI$2,V_rtHz($AH$2)/(1+1/$A1194),V_rtHz($AH$2*$A1194)/(1+$A1194),$AN$2*$AH$2/(1+1/$A1194),$AM$2*SQRT(Sum_Sq(P1194,1/($X$2*N$8*(1+M$1017+P1194/O1194))))/SQRT(Sum_Sq($X$2*P1194*N$8,1)),                   $AQ$2*SQRT(Sum_Sq($AH$2/(1+1/$A1194)+P1194*( 1/(M$1017+1+P1194/O1194)-1)/(1+($X$2*P1194*N$8)^2), (P1194^2*N$8*$X$2+1/($X$2*N$8*(M$1017+1+P1194/O1194           )))/(1+($X$2*P1194*N$8)^2))),           V_rtHz(O1194)/($X$2*N$8*(O1194*M$1017+O1194+P1194)),V_rtHz(P1194)*SQRT(Sum_Sq(O1194*N$8*$X$2*M$1017,1))/($X$2*N$8*(O1194*M$1017+O1194+P1194))))/SQRT(Sum_Sq(1/(1+$A1194)+$AC$2/$I$2-1/(1+(1+P1194/O1194)/M$1017),$X$2/$I$2)),IF(P1195&lt;0,"A",M1195))</f>
        <v>A</v>
      </c>
      <c r="O1194" s="13">
        <f t="shared" si="341"/>
        <v>-1</v>
      </c>
      <c r="P1194" s="12">
        <f t="shared" si="365"/>
        <v>-2</v>
      </c>
      <c r="R1194" s="13" t="str">
        <f>IF(U1194&gt;0,SQRT(Sum_Sq($AI$2,V_rtHz($AH$2)/(1+1/$A1194),V_rtHz($AH$2*$A1194)/(1+$A1194),$AN$2*$AH$2/(1+1/$A1194),$AM$2*SQRT(Sum_Sq(U1194,1/($X$2*S$8*(1+R$1017+U1194/T1194))))/SQRT(Sum_Sq($X$2*U1194*S$8,1)),                   $AQ$2*SQRT(Sum_Sq($AH$2/(1+1/$A1194)+U1194*( 1/(R$1017+1+U1194/T1194)-1)/(1+($X$2*U1194*S$8)^2), (U1194^2*S$8*$X$2+1/($X$2*S$8*(R$1017+1+U1194/T1194           )))/(1+($X$2*U1194*S$8)^2))),           V_rtHz(T1194)/($X$2*S$8*(T1194*R$1017+T1194+U1194)),V_rtHz(U1194)*SQRT(Sum_Sq(T1194*S$8*$X$2*R$1017,1))/($X$2*S$8*(T1194*R$1017+T1194+U1194))))/SQRT(Sum_Sq(1/(1+$A1194)+$AC$2/$I$2-1/(1+(1+U1194/T1194)/R$1017),$X$2/$I$2)),IF(U1195&lt;0,"A",R1195))</f>
        <v>A</v>
      </c>
      <c r="T1194" s="13">
        <f t="shared" si="342"/>
        <v>-1</v>
      </c>
      <c r="U1194" s="12">
        <f t="shared" si="366"/>
        <v>-2</v>
      </c>
      <c r="X1194" s="13" t="str">
        <f>IF(AA1194&gt;0,SQRT(Sum_Sq($AI$2,V_rtHz($AH$2)/(1+1/$A1194),V_rtHz($AH$2*$A1194)/(1+$A1194),$AN$2*$AH$2/(1+1/$A1194),$AM$2*SQRT(Sum_Sq(AA1194,1/($X$2*Y$8*(1+X$1017+AA1194/Z1194))))/SQRT(Sum_Sq($X$2*AA1194*Y$8,1)),                   $AQ$2*SQRT(Sum_Sq($AH$2/(1+1/$A1194)+AA1194*( 1/(X$1017+1+AA1194/Z1194)-1)/(1+($X$2*AA1194*Y$8)^2), (AA1194^2*Y$8*$X$2+1/($X$2*Y$8*(X$1017+1+AA1194/Z1194           )))/(1+($X$2*AA1194*Y$8)^2))),           V_rtHz(Z1194)/($X$2*Y$8*(Z1194*X$1017+Z1194+AA1194)),V_rtHz(AA1194)*SQRT(Sum_Sq(Z1194*Y$8*$X$2*X$1017,1))/($X$2*Y$8*(Z1194*X$1017+Z1194+AA1194))))/SQRT(Sum_Sq(1/(1+$A1194)+$AC$2/$I$2-1/(1+(1+AA1194/Z1194)/X$1017),$X$2/$I$2)),IF(AA1195&lt;0,"A",X1195))</f>
        <v>A</v>
      </c>
      <c r="Z1194" s="13">
        <f t="shared" si="343"/>
        <v>-1</v>
      </c>
      <c r="AA1194" s="12">
        <f t="shared" si="367"/>
        <v>-2</v>
      </c>
      <c r="AC1194" s="13">
        <f>IF(AF1194&gt;0,SQRT(Sum_Sq($AI$2,V_rtHz($AH$2)/(1+1/$A1194),V_rtHz($AH$2*$A1194)/(1+$A1194),$AN$2*$AH$2/(1+1/$A1194),$AM$2*SQRT(Sum_Sq(AF1194,1/($X$2*AD$8*(1+AC$1017+AF1194/AE1194))))/SQRT(Sum_Sq($X$2*AF1194*AD$8,1)),                   $AQ$2*SQRT(Sum_Sq($AH$2/(1+1/$A1194)+AF1194*( 1/(AC$1017+1+AF1194/AE1194)-1)/(1+($X$2*AF1194*AD$8)^2), (AF1194^2*AD$8*$X$2+1/($X$2*AD$8*(AC$1017+1+AF1194/AE1194           )))/(1+($X$2*AF1194*AD$8)^2))),           V_rtHz(AE1194)/($X$2*AD$8*(AE1194*AC$1017+AE1194+AF1194)),V_rtHz(AF1194)*SQRT(Sum_Sq(AE1194*AD$8*$X$2*AC$1017,1))/($X$2*AD$8*(AE1194*AC$1017+AE1194+AF1194))))/SQRT(Sum_Sq(1/(1+$A1194)+$AC$2/$I$2-1/(1+(1+AF1194/AE1194)/AC$1017),$X$2/$I$2)),IF(AF1195&lt;0,"A",AC1195))</f>
        <v>6.8417494004607255E-6</v>
      </c>
      <c r="AE1194" s="13">
        <f t="shared" si="344"/>
        <v>19163.53551954811</v>
      </c>
      <c r="AF1194" s="12">
        <f t="shared" si="368"/>
        <v>162383.44276880051</v>
      </c>
      <c r="AG1194" s="13"/>
      <c r="AH1194" s="13">
        <f>IF(AK1194&gt;0,SQRT(Sum_Sq($AI$2,V_rtHz($AH$2)/(1+1/$A1194),V_rtHz($AH$2*$A1194)/(1+$A1194),$AN$2*$AH$2/(1+1/$A1194),$AM$2*SQRT(Sum_Sq(AK1194,1/($X$2*AI$8*(1+AH$1017+AK1194/AJ1194))))/SQRT(Sum_Sq($X$2*AK1194*AI$8,1)),                   $AQ$2*SQRT(Sum_Sq($AH$2/(1+1/$A1194)+AK1194*( 1/(AH$1017+1+AK1194/AJ1194)-1)/(1+($X$2*AK1194*AI$8)^2), (AK1194^2*AI$8*$X$2+1/($X$2*AI$8*(AH$1017+1+AK1194/AJ1194           )))/(1+($X$2*AK1194*AI$8)^2))),           V_rtHz(AJ1194)/($X$2*AI$8*(AJ1194*AH$1017+AJ1194+AK1194)),V_rtHz(AK1194)*SQRT(Sum_Sq(AJ1194*AI$8*$X$2*AH$1017,1))/($X$2*AI$8*(AJ1194*AH$1017+AJ1194+AK1194))))/SQRT(Sum_Sq(1/(1+$A1194)+$AC$2/$I$2-1/(1+(1+AK1194/AJ1194)/AH$1017),$X$2/$I$2)),IF(AK1195&lt;0,"A",AH1195))</f>
        <v>1.1547927084841285E-5</v>
      </c>
      <c r="AI1194" s="13"/>
      <c r="AJ1194" s="13">
        <f t="shared" si="345"/>
        <v>17707.690663820464</v>
      </c>
      <c r="AK1194" s="12">
        <f t="shared" si="369"/>
        <v>555719.26697918645</v>
      </c>
      <c r="AM1194" s="13">
        <f>IF(AP1194&gt;0,SQRT(Sum_Sq($AI$2,V_rtHz($AH$2)/(1+1/$A1194),V_rtHz($AH$2*$A1194)/(1+$A1194),$AN$2*$AH$2/(1+1/$A1194),$AM$2*SQRT(Sum_Sq(AP1194,1/($X$2*AN$8*(1+AM$1017+AP1194/AO1194))))/SQRT(Sum_Sq($X$2*AP1194*AN$8,1)),                   $AQ$2*SQRT(Sum_Sq($AH$2/(1+1/$A1194)+AP1194*( 1/(AM$1017+1+AP1194/AO1194)-1)/(1+($X$2*AP1194*AN$8)^2), (AP1194^2*AN$8*$X$2+1/($X$2*AN$8*(AM$1017+1+AP1194/AO1194           )))/(1+($X$2*AP1194*AN$8)^2))),           V_rtHz(AO1194)/($X$2*AN$8*(AO1194*AM$1017+AO1194+AP1194)),V_rtHz(AP1194)*SQRT(Sum_Sq(AO1194*AN$8*$X$2*AM$1017,1))/($X$2*AN$8*(AO1194*AM$1017+AO1194+AP1194))))/SQRT(Sum_Sq(1/(1+$A1194)+$AC$2/$I$2-1/(1+(1+AP1194/AO1194)/AM$1017),$X$2/$I$2)),IF(AP1195&lt;0,"A",AM1195))</f>
        <v>2.0242905878551734E-5</v>
      </c>
      <c r="AO1194" s="13">
        <f t="shared" si="346"/>
        <v>17331.793311065958</v>
      </c>
      <c r="AP1194" s="12">
        <f t="shared" si="370"/>
        <v>1795452.3328521212</v>
      </c>
      <c r="AR1194" s="13">
        <f t="shared" si="347"/>
        <v>69887291.180198371</v>
      </c>
      <c r="AS1194" s="13">
        <f t="shared" si="348"/>
        <v>-1.3199584150561493E-5</v>
      </c>
      <c r="AV1194" s="13"/>
      <c r="AW1194" s="13">
        <f t="shared" si="349"/>
        <v>39300511.936236553</v>
      </c>
      <c r="AX1194" s="13">
        <f t="shared" si="350"/>
        <v>-4.1754705695459073E-5</v>
      </c>
      <c r="AZ1194" s="13"/>
      <c r="BA1194" s="13"/>
      <c r="BB1194" s="13">
        <f t="shared" si="351"/>
        <v>22100301.962882396</v>
      </c>
      <c r="BC1194" s="13">
        <f t="shared" si="352"/>
        <v>-1.3217972356813237E-4</v>
      </c>
      <c r="BD1194" s="13"/>
      <c r="BE1194" s="13"/>
      <c r="BG1194" s="13">
        <f t="shared" si="353"/>
        <v>12427913.092914158</v>
      </c>
      <c r="BH1194" s="13">
        <f t="shared" si="354"/>
        <v>-4.1939266952807565E-4</v>
      </c>
      <c r="BI1194" s="13"/>
      <c r="BL1194" s="13">
        <f t="shared" si="355"/>
        <v>6988729.1180198397</v>
      </c>
      <c r="BM1194" s="13">
        <f t="shared" si="356"/>
        <v>-1.340471203499799E-3</v>
      </c>
      <c r="BP1194" s="13"/>
      <c r="BQ1194" s="13">
        <f t="shared" si="357"/>
        <v>99.633300000000006</v>
      </c>
      <c r="BR1194" s="13">
        <f t="shared" si="358"/>
        <v>108.98999999999998</v>
      </c>
      <c r="BT1194" s="13"/>
      <c r="BU1194" s="13"/>
      <c r="BV1194" s="13">
        <f t="shared" si="359"/>
        <v>31.50681587988543</v>
      </c>
      <c r="BW1194" s="13">
        <f t="shared" si="360"/>
        <v>344.65664218175152</v>
      </c>
      <c r="CA1194" s="13">
        <f t="shared" si="361"/>
        <v>9.9633299999999991</v>
      </c>
      <c r="CB1194" s="13">
        <f t="shared" si="362"/>
        <v>1089.9000000000001</v>
      </c>
    </row>
    <row r="1195" spans="1:80" x14ac:dyDescent="0.3">
      <c r="A1195" s="13">
        <f t="shared" si="338"/>
        <v>1.2189895989248668E-4</v>
      </c>
      <c r="C1195" s="13" t="str">
        <f>IF(F1195&gt;0,SQRT(Sum_Sq($AI$2,V_rtHz($AH$2)/(1+1/$A1195),V_rtHz($AH$2*$A1195)/(1+$A1195),$AN$2*$AH$2/(1+1/$A1195),$AM$2*SQRT(Sum_Sq(F1195,1/($X$2*D$8*(1+C$1017+F1195/E1195))))/SQRT(Sum_Sq($X$2*F1195*D$8,1)),                   $AQ$2*SQRT(Sum_Sq($AH$2/(1+1/$A1195)+F1195*( 1/(C$1017+1+F1195/E1195)-1)/(1+($X$2*F1195*D$8)^2), (F1195^2*D$8*$X$2+1/($X$2*D$8*(C$1017+1+F1195/E1195           )))/(1+($X$2*F1195*D$8)^2))),           V_rtHz(E1195)/($X$2*D$8*(E1195*C$1017+E1195+F1195)),V_rtHz(F1195)*SQRT(Sum_Sq(E1195*D$8*$X$2*C$1017,1))/($X$2*D$8*(E1195*C$1017+E1195+F1195))))/SQRT(Sum_Sq(1/(1+$A1195)+$AC$2/$I$2-1/(1+(1+F1195/E1195)/C$1017),$X$2/$I$2)),IF(F1196&lt;0,"A",C1196))</f>
        <v>A</v>
      </c>
      <c r="E1195" s="13">
        <f t="shared" si="339"/>
        <v>-1</v>
      </c>
      <c r="F1195" s="12">
        <f t="shared" si="363"/>
        <v>-2</v>
      </c>
      <c r="H1195" s="13" t="str">
        <f>IF(K1195&gt;0,SQRT(Sum_Sq($AI$2,V_rtHz($AH$2)/(1+1/$A1195),V_rtHz($AH$2*$A1195)/(1+$A1195),$AN$2*$AH$2/(1+1/$A1195),$AM$2*SQRT(Sum_Sq(K1195,1/($X$2*I$8*(1+H$1017+K1195/J1195))))/SQRT(Sum_Sq($X$2*K1195*I$8,1)),                   $AQ$2*SQRT(Sum_Sq($AH$2/(1+1/$A1195)+K1195*( 1/(H$1017+1+K1195/J1195)-1)/(1+($X$2*K1195*I$8)^2), (K1195^2*I$8*$X$2+1/($X$2*I$8*(H$1017+1+K1195/J1195           )))/(1+($X$2*K1195*I$8)^2))),           V_rtHz(J1195)/($X$2*I$8*(J1195*H$1017+J1195+K1195)),V_rtHz(K1195)*SQRT(Sum_Sq(J1195*I$8*$X$2*H$1017,1))/($X$2*I$8*(J1195*H$1017+J1195+K1195))))/SQRT(Sum_Sq(1/(1+$A1195)+$AC$2/$I$2-1/(1+(1+K1195/J1195)/H$1017),$X$2/$I$2)),IF(K1196&lt;0,"A",H1196))</f>
        <v>A</v>
      </c>
      <c r="J1195" s="13">
        <f t="shared" si="340"/>
        <v>-1</v>
      </c>
      <c r="K1195" s="12">
        <f t="shared" si="364"/>
        <v>-2</v>
      </c>
      <c r="M1195" s="13" t="str">
        <f>IF(P1195&gt;0,SQRT(Sum_Sq($AI$2,V_rtHz($AH$2)/(1+1/$A1195),V_rtHz($AH$2*$A1195)/(1+$A1195),$AN$2*$AH$2/(1+1/$A1195),$AM$2*SQRT(Sum_Sq(P1195,1/($X$2*N$8*(1+M$1017+P1195/O1195))))/SQRT(Sum_Sq($X$2*P1195*N$8,1)),                   $AQ$2*SQRT(Sum_Sq($AH$2/(1+1/$A1195)+P1195*( 1/(M$1017+1+P1195/O1195)-1)/(1+($X$2*P1195*N$8)^2), (P1195^2*N$8*$X$2+1/($X$2*N$8*(M$1017+1+P1195/O1195           )))/(1+($X$2*P1195*N$8)^2))),           V_rtHz(O1195)/($X$2*N$8*(O1195*M$1017+O1195+P1195)),V_rtHz(P1195)*SQRT(Sum_Sq(O1195*N$8*$X$2*M$1017,1))/($X$2*N$8*(O1195*M$1017+O1195+P1195))))/SQRT(Sum_Sq(1/(1+$A1195)+$AC$2/$I$2-1/(1+(1+P1195/O1195)/M$1017),$X$2/$I$2)),IF(P1196&lt;0,"A",M1196))</f>
        <v>A</v>
      </c>
      <c r="O1195" s="13">
        <f t="shared" si="341"/>
        <v>-1</v>
      </c>
      <c r="P1195" s="12">
        <f t="shared" si="365"/>
        <v>-2</v>
      </c>
      <c r="R1195" s="13" t="str">
        <f>IF(U1195&gt;0,SQRT(Sum_Sq($AI$2,V_rtHz($AH$2)/(1+1/$A1195),V_rtHz($AH$2*$A1195)/(1+$A1195),$AN$2*$AH$2/(1+1/$A1195),$AM$2*SQRT(Sum_Sq(U1195,1/($X$2*S$8*(1+R$1017+U1195/T1195))))/SQRT(Sum_Sq($X$2*U1195*S$8,1)),                   $AQ$2*SQRT(Sum_Sq($AH$2/(1+1/$A1195)+U1195*( 1/(R$1017+1+U1195/T1195)-1)/(1+($X$2*U1195*S$8)^2), (U1195^2*S$8*$X$2+1/($X$2*S$8*(R$1017+1+U1195/T1195           )))/(1+($X$2*U1195*S$8)^2))),           V_rtHz(T1195)/($X$2*S$8*(T1195*R$1017+T1195+U1195)),V_rtHz(U1195)*SQRT(Sum_Sq(T1195*S$8*$X$2*R$1017,1))/($X$2*S$8*(T1195*R$1017+T1195+U1195))))/SQRT(Sum_Sq(1/(1+$A1195)+$AC$2/$I$2-1/(1+(1+U1195/T1195)/R$1017),$X$2/$I$2)),IF(U1196&lt;0,"A",R1196))</f>
        <v>A</v>
      </c>
      <c r="T1195" s="13">
        <f t="shared" si="342"/>
        <v>-1</v>
      </c>
      <c r="U1195" s="12">
        <f t="shared" si="366"/>
        <v>-2</v>
      </c>
      <c r="X1195" s="13" t="str">
        <f>IF(AA1195&gt;0,SQRT(Sum_Sq($AI$2,V_rtHz($AH$2)/(1+1/$A1195),V_rtHz($AH$2*$A1195)/(1+$A1195),$AN$2*$AH$2/(1+1/$A1195),$AM$2*SQRT(Sum_Sq(AA1195,1/($X$2*Y$8*(1+X$1017+AA1195/Z1195))))/SQRT(Sum_Sq($X$2*AA1195*Y$8,1)),                   $AQ$2*SQRT(Sum_Sq($AH$2/(1+1/$A1195)+AA1195*( 1/(X$1017+1+AA1195/Z1195)-1)/(1+($X$2*AA1195*Y$8)^2), (AA1195^2*Y$8*$X$2+1/($X$2*Y$8*(X$1017+1+AA1195/Z1195           )))/(1+($X$2*AA1195*Y$8)^2))),           V_rtHz(Z1195)/($X$2*Y$8*(Z1195*X$1017+Z1195+AA1195)),V_rtHz(AA1195)*SQRT(Sum_Sq(Z1195*Y$8*$X$2*X$1017,1))/($X$2*Y$8*(Z1195*X$1017+Z1195+AA1195))))/SQRT(Sum_Sq(1/(1+$A1195)+$AC$2/$I$2-1/(1+(1+AA1195/Z1195)/X$1017),$X$2/$I$2)),IF(AA1196&lt;0,"A",X1196))</f>
        <v>A</v>
      </c>
      <c r="Z1195" s="13">
        <f t="shared" si="343"/>
        <v>-1</v>
      </c>
      <c r="AA1195" s="12">
        <f t="shared" si="367"/>
        <v>-2</v>
      </c>
      <c r="AC1195" s="13">
        <f>IF(AF1195&gt;0,SQRT(Sum_Sq($AI$2,V_rtHz($AH$2)/(1+1/$A1195),V_rtHz($AH$2*$A1195)/(1+$A1195),$AN$2*$AH$2/(1+1/$A1195),$AM$2*SQRT(Sum_Sq(AF1195,1/($X$2*AD$8*(1+AC$1017+AF1195/AE1195))))/SQRT(Sum_Sq($X$2*AF1195*AD$8,1)),                   $AQ$2*SQRT(Sum_Sq($AH$2/(1+1/$A1195)+AF1195*( 1/(AC$1017+1+AF1195/AE1195)-1)/(1+($X$2*AF1195*AD$8)^2), (AF1195^2*AD$8*$X$2+1/($X$2*AD$8*(AC$1017+1+AF1195/AE1195           )))/(1+($X$2*AF1195*AD$8)^2))),           V_rtHz(AE1195)/($X$2*AD$8*(AE1195*AC$1017+AE1195+AF1195)),V_rtHz(AF1195)*SQRT(Sum_Sq(AE1195*AD$8*$X$2*AC$1017,1))/($X$2*AD$8*(AE1195*AC$1017+AE1195+AF1195))))/SQRT(Sum_Sq(1/(1+$A1195)+$AC$2/$I$2-1/(1+(1+AF1195/AE1195)/AC$1017),$X$2/$I$2)),IF(AF1196&lt;0,"A",AC1196))</f>
        <v>6.8408306974225022E-6</v>
      </c>
      <c r="AE1195" s="13">
        <f t="shared" si="344"/>
        <v>19158.409013677963</v>
      </c>
      <c r="AF1195" s="12">
        <f t="shared" si="368"/>
        <v>162426.89416771234</v>
      </c>
      <c r="AG1195" s="13"/>
      <c r="AH1195" s="13">
        <f>IF(AK1195&gt;0,SQRT(Sum_Sq($AI$2,V_rtHz($AH$2)/(1+1/$A1195),V_rtHz($AH$2*$A1195)/(1+$A1195),$AN$2*$AH$2/(1+1/$A1195),$AM$2*SQRT(Sum_Sq(AK1195,1/($X$2*AI$8*(1+AH$1017+AK1195/AJ1195))))/SQRT(Sum_Sq($X$2*AK1195*AI$8,1)),                   $AQ$2*SQRT(Sum_Sq($AH$2/(1+1/$A1195)+AK1195*( 1/(AH$1017+1+AK1195/AJ1195)-1)/(1+($X$2*AK1195*AI$8)^2), (AK1195^2*AI$8*$X$2+1/($X$2*AI$8*(AH$1017+1+AK1195/AJ1195           )))/(1+($X$2*AK1195*AI$8)^2))),           V_rtHz(AJ1195)/($X$2*AI$8*(AJ1195*AH$1017+AJ1195+AK1195)),V_rtHz(AK1195)*SQRT(Sum_Sq(AJ1195*AI$8*$X$2*AH$1017,1))/($X$2*AI$8*(AJ1195*AH$1017+AJ1195+AK1195))))/SQRT(Sum_Sq(1/(1+$A1195)+$AC$2/$I$2-1/(1+(1+AK1195/AJ1195)/AH$1017),$X$2/$I$2)),IF(AK1196&lt;0,"A",AH1196))</f>
        <v>1.1546752461749782E-5</v>
      </c>
      <c r="AI1195" s="13"/>
      <c r="AJ1195" s="13">
        <f t="shared" si="345"/>
        <v>17703.989585052943</v>
      </c>
      <c r="AK1195" s="12">
        <f t="shared" si="369"/>
        <v>555835.44196730631</v>
      </c>
      <c r="AM1195" s="13">
        <f>IF(AP1195&gt;0,SQRT(Sum_Sq($AI$2,V_rtHz($AH$2)/(1+1/$A1195),V_rtHz($AH$2*$A1195)/(1+$A1195),$AN$2*$AH$2/(1+1/$A1195),$AM$2*SQRT(Sum_Sq(AP1195,1/($X$2*AN$8*(1+AM$1017+AP1195/AO1195))))/SQRT(Sum_Sq($X$2*AP1195*AN$8,1)),                   $AQ$2*SQRT(Sum_Sq($AH$2/(1+1/$A1195)+AP1195*( 1/(AM$1017+1+AP1195/AO1195)-1)/(1+($X$2*AP1195*AN$8)^2), (AP1195^2*AN$8*$X$2+1/($X$2*AN$8*(AM$1017+1+AP1195/AO1195           )))/(1+($X$2*AP1195*AN$8)^2))),           V_rtHz(AO1195)/($X$2*AN$8*(AO1195*AM$1017+AO1195+AP1195)),V_rtHz(AP1195)*SQRT(Sum_Sq(AO1195*AN$8*$X$2*AM$1017,1))/($X$2*AN$8*(AO1195*AM$1017+AO1195+AP1195))))/SQRT(Sum_Sq(1/(1+$A1195)+$AC$2/$I$2-1/(1+(1+AP1195/AO1195)/AM$1017),$X$2/$I$2)),IF(AP1196&lt;0,"A",AM1196))</f>
        <v>2.024099387261801E-5</v>
      </c>
      <c r="AO1195" s="13">
        <f t="shared" si="346"/>
        <v>17328.397450341174</v>
      </c>
      <c r="AP1195" s="12">
        <f t="shared" si="370"/>
        <v>1795804.1891664648</v>
      </c>
      <c r="AR1195" s="13">
        <f t="shared" si="347"/>
        <v>69887291.180198371</v>
      </c>
      <c r="AS1195" s="13">
        <f t="shared" si="348"/>
        <v>-1.3199612533907634E-5</v>
      </c>
      <c r="AV1195" s="13"/>
      <c r="AW1195" s="13">
        <f t="shared" si="349"/>
        <v>39300511.936236553</v>
      </c>
      <c r="AX1195" s="13">
        <f t="shared" si="350"/>
        <v>-4.1754989720067376E-5</v>
      </c>
      <c r="AZ1195" s="13"/>
      <c r="BA1195" s="13"/>
      <c r="BB1195" s="13">
        <f t="shared" si="351"/>
        <v>22100301.962882396</v>
      </c>
      <c r="BC1195" s="13">
        <f t="shared" si="352"/>
        <v>-1.3218256987153451E-4</v>
      </c>
      <c r="BD1195" s="13"/>
      <c r="BE1195" s="13"/>
      <c r="BG1195" s="13">
        <f t="shared" si="353"/>
        <v>12427913.092914158</v>
      </c>
      <c r="BH1195" s="13">
        <f t="shared" si="354"/>
        <v>-4.1942132539192592E-4</v>
      </c>
      <c r="BI1195" s="13"/>
      <c r="BL1195" s="13">
        <f t="shared" si="355"/>
        <v>6988729.1180198397</v>
      </c>
      <c r="BM1195" s="13">
        <f t="shared" si="356"/>
        <v>-1.3407639906332554E-3</v>
      </c>
      <c r="BP1195" s="13"/>
      <c r="BQ1195" s="13">
        <f t="shared" si="357"/>
        <v>99.633299999999991</v>
      </c>
      <c r="BR1195" s="13">
        <f t="shared" si="358"/>
        <v>108.99</v>
      </c>
      <c r="BT1195" s="13"/>
      <c r="BU1195" s="13"/>
      <c r="BV1195" s="13">
        <f t="shared" si="359"/>
        <v>31.50681587988543</v>
      </c>
      <c r="BW1195" s="13">
        <f t="shared" si="360"/>
        <v>344.65664218175152</v>
      </c>
      <c r="CA1195" s="13">
        <f t="shared" si="361"/>
        <v>9.9633299999999974</v>
      </c>
      <c r="CB1195" s="13">
        <f t="shared" si="362"/>
        <v>1089.9000000000001</v>
      </c>
    </row>
    <row r="1196" spans="1:80" x14ac:dyDescent="0.3">
      <c r="A1196" s="13">
        <f t="shared" si="338"/>
        <v>1.2359474334445105E-4</v>
      </c>
      <c r="C1196" s="13" t="str">
        <f>IF(F1196&gt;0,SQRT(Sum_Sq($AI$2,V_rtHz($AH$2)/(1+1/$A1196),V_rtHz($AH$2*$A1196)/(1+$A1196),$AN$2*$AH$2/(1+1/$A1196),$AM$2*SQRT(Sum_Sq(F1196,1/($X$2*D$8*(1+C$1017+F1196/E1196))))/SQRT(Sum_Sq($X$2*F1196*D$8,1)),                   $AQ$2*SQRT(Sum_Sq($AH$2/(1+1/$A1196)+F1196*( 1/(C$1017+1+F1196/E1196)-1)/(1+($X$2*F1196*D$8)^2), (F1196^2*D$8*$X$2+1/($X$2*D$8*(C$1017+1+F1196/E1196           )))/(1+($X$2*F1196*D$8)^2))),           V_rtHz(E1196)/($X$2*D$8*(E1196*C$1017+E1196+F1196)),V_rtHz(F1196)*SQRT(Sum_Sq(E1196*D$8*$X$2*C$1017,1))/($X$2*D$8*(E1196*C$1017+E1196+F1196))))/SQRT(Sum_Sq(1/(1+$A1196)+$AC$2/$I$2-1/(1+(1+F1196/E1196)/C$1017),$X$2/$I$2)),IF(F1197&lt;0,"A",C1197))</f>
        <v>A</v>
      </c>
      <c r="E1196" s="13">
        <f t="shared" si="339"/>
        <v>-1</v>
      </c>
      <c r="F1196" s="12">
        <f t="shared" si="363"/>
        <v>-2</v>
      </c>
      <c r="H1196" s="13" t="str">
        <f>IF(K1196&gt;0,SQRT(Sum_Sq($AI$2,V_rtHz($AH$2)/(1+1/$A1196),V_rtHz($AH$2*$A1196)/(1+$A1196),$AN$2*$AH$2/(1+1/$A1196),$AM$2*SQRT(Sum_Sq(K1196,1/($X$2*I$8*(1+H$1017+K1196/J1196))))/SQRT(Sum_Sq($X$2*K1196*I$8,1)),                   $AQ$2*SQRT(Sum_Sq($AH$2/(1+1/$A1196)+K1196*( 1/(H$1017+1+K1196/J1196)-1)/(1+($X$2*K1196*I$8)^2), (K1196^2*I$8*$X$2+1/($X$2*I$8*(H$1017+1+K1196/J1196           )))/(1+($X$2*K1196*I$8)^2))),           V_rtHz(J1196)/($X$2*I$8*(J1196*H$1017+J1196+K1196)),V_rtHz(K1196)*SQRT(Sum_Sq(J1196*I$8*$X$2*H$1017,1))/($X$2*I$8*(J1196*H$1017+J1196+K1196))))/SQRT(Sum_Sq(1/(1+$A1196)+$AC$2/$I$2-1/(1+(1+K1196/J1196)/H$1017),$X$2/$I$2)),IF(K1197&lt;0,"A",H1197))</f>
        <v>A</v>
      </c>
      <c r="J1196" s="13">
        <f t="shared" si="340"/>
        <v>-1</v>
      </c>
      <c r="K1196" s="12">
        <f t="shared" si="364"/>
        <v>-2</v>
      </c>
      <c r="M1196" s="13" t="str">
        <f>IF(P1196&gt;0,SQRT(Sum_Sq($AI$2,V_rtHz($AH$2)/(1+1/$A1196),V_rtHz($AH$2*$A1196)/(1+$A1196),$AN$2*$AH$2/(1+1/$A1196),$AM$2*SQRT(Sum_Sq(P1196,1/($X$2*N$8*(1+M$1017+P1196/O1196))))/SQRT(Sum_Sq($X$2*P1196*N$8,1)),                   $AQ$2*SQRT(Sum_Sq($AH$2/(1+1/$A1196)+P1196*( 1/(M$1017+1+P1196/O1196)-1)/(1+($X$2*P1196*N$8)^2), (P1196^2*N$8*$X$2+1/($X$2*N$8*(M$1017+1+P1196/O1196           )))/(1+($X$2*P1196*N$8)^2))),           V_rtHz(O1196)/($X$2*N$8*(O1196*M$1017+O1196+P1196)),V_rtHz(P1196)*SQRT(Sum_Sq(O1196*N$8*$X$2*M$1017,1))/($X$2*N$8*(O1196*M$1017+O1196+P1196))))/SQRT(Sum_Sq(1/(1+$A1196)+$AC$2/$I$2-1/(1+(1+P1196/O1196)/M$1017),$X$2/$I$2)),IF(P1197&lt;0,"A",M1197))</f>
        <v>A</v>
      </c>
      <c r="O1196" s="13">
        <f t="shared" si="341"/>
        <v>-1</v>
      </c>
      <c r="P1196" s="12">
        <f t="shared" si="365"/>
        <v>-2</v>
      </c>
      <c r="R1196" s="13" t="str">
        <f>IF(U1196&gt;0,SQRT(Sum_Sq($AI$2,V_rtHz($AH$2)/(1+1/$A1196),V_rtHz($AH$2*$A1196)/(1+$A1196),$AN$2*$AH$2/(1+1/$A1196),$AM$2*SQRT(Sum_Sq(U1196,1/($X$2*S$8*(1+R$1017+U1196/T1196))))/SQRT(Sum_Sq($X$2*U1196*S$8,1)),                   $AQ$2*SQRT(Sum_Sq($AH$2/(1+1/$A1196)+U1196*( 1/(R$1017+1+U1196/T1196)-1)/(1+($X$2*U1196*S$8)^2), (U1196^2*S$8*$X$2+1/($X$2*S$8*(R$1017+1+U1196/T1196           )))/(1+($X$2*U1196*S$8)^2))),           V_rtHz(T1196)/($X$2*S$8*(T1196*R$1017+T1196+U1196)),V_rtHz(U1196)*SQRT(Sum_Sq(T1196*S$8*$X$2*R$1017,1))/($X$2*S$8*(T1196*R$1017+T1196+U1196))))/SQRT(Sum_Sq(1/(1+$A1196)+$AC$2/$I$2-1/(1+(1+U1196/T1196)/R$1017),$X$2/$I$2)),IF(U1197&lt;0,"A",R1197))</f>
        <v>A</v>
      </c>
      <c r="T1196" s="13">
        <f t="shared" si="342"/>
        <v>-1</v>
      </c>
      <c r="U1196" s="12">
        <f t="shared" si="366"/>
        <v>-2</v>
      </c>
      <c r="X1196" s="13" t="str">
        <f>IF(AA1196&gt;0,SQRT(Sum_Sq($AI$2,V_rtHz($AH$2)/(1+1/$A1196),V_rtHz($AH$2*$A1196)/(1+$A1196),$AN$2*$AH$2/(1+1/$A1196),$AM$2*SQRT(Sum_Sq(AA1196,1/($X$2*Y$8*(1+X$1017+AA1196/Z1196))))/SQRT(Sum_Sq($X$2*AA1196*Y$8,1)),                   $AQ$2*SQRT(Sum_Sq($AH$2/(1+1/$A1196)+AA1196*( 1/(X$1017+1+AA1196/Z1196)-1)/(1+($X$2*AA1196*Y$8)^2), (AA1196^2*Y$8*$X$2+1/($X$2*Y$8*(X$1017+1+AA1196/Z1196           )))/(1+($X$2*AA1196*Y$8)^2))),           V_rtHz(Z1196)/($X$2*Y$8*(Z1196*X$1017+Z1196+AA1196)),V_rtHz(AA1196)*SQRT(Sum_Sq(Z1196*Y$8*$X$2*X$1017,1))/($X$2*Y$8*(Z1196*X$1017+Z1196+AA1196))))/SQRT(Sum_Sq(1/(1+$A1196)+$AC$2/$I$2-1/(1+(1+AA1196/Z1196)/X$1017),$X$2/$I$2)),IF(AA1197&lt;0,"A",X1197))</f>
        <v>A</v>
      </c>
      <c r="Z1196" s="13">
        <f t="shared" si="343"/>
        <v>-1</v>
      </c>
      <c r="AA1196" s="12">
        <f t="shared" si="367"/>
        <v>-2</v>
      </c>
      <c r="AC1196" s="13">
        <f>IF(AF1196&gt;0,SQRT(Sum_Sq($AI$2,V_rtHz($AH$2)/(1+1/$A1196),V_rtHz($AH$2*$A1196)/(1+$A1196),$AN$2*$AH$2/(1+1/$A1196),$AM$2*SQRT(Sum_Sq(AF1196,1/($X$2*AD$8*(1+AC$1017+AF1196/AE1196))))/SQRT(Sum_Sq($X$2*AF1196*AD$8,1)),                   $AQ$2*SQRT(Sum_Sq($AH$2/(1+1/$A1196)+AF1196*( 1/(AC$1017+1+AF1196/AE1196)-1)/(1+($X$2*AF1196*AD$8)^2), (AF1196^2*AD$8*$X$2+1/($X$2*AD$8*(AC$1017+1+AF1196/AE1196           )))/(1+($X$2*AF1196*AD$8)^2))),           V_rtHz(AE1196)/($X$2*AD$8*(AE1196*AC$1017+AE1196+AF1196)),V_rtHz(AF1196)*SQRT(Sum_Sq(AE1196*AD$8*$X$2*AC$1017,1))/($X$2*AD$8*(AE1196*AC$1017+AE1196+AF1196))))/SQRT(Sum_Sq(1/(1+$A1196)+$AC$2/$I$2-1/(1+(1+AF1196/AE1196)/AC$1017),$X$2/$I$2)),IF(AF1197&lt;0,"A",AC1197))</f>
        <v>6.8399001717879213E-6</v>
      </c>
      <c r="AE1196" s="13">
        <f t="shared" si="344"/>
        <v>19153.217099081747</v>
      </c>
      <c r="AF1196" s="12">
        <f t="shared" si="368"/>
        <v>162470.92366721021</v>
      </c>
      <c r="AG1196" s="13"/>
      <c r="AH1196" s="13">
        <f>IF(AK1196&gt;0,SQRT(Sum_Sq($AI$2,V_rtHz($AH$2)/(1+1/$A1196),V_rtHz($AH$2*$A1196)/(1+$A1196),$AN$2*$AH$2/(1+1/$A1196),$AM$2*SQRT(Sum_Sq(AK1196,1/($X$2*AI$8*(1+AH$1017+AK1196/AJ1196))))/SQRT(Sum_Sq($X$2*AK1196*AI$8,1)),                   $AQ$2*SQRT(Sum_Sq($AH$2/(1+1/$A1196)+AK1196*( 1/(AH$1017+1+AK1196/AJ1196)-1)/(1+($X$2*AK1196*AI$8)^2), (AK1196^2*AI$8*$X$2+1/($X$2*AI$8*(AH$1017+1+AK1196/AJ1196           )))/(1+($X$2*AK1196*AI$8)^2))),           V_rtHz(AJ1196)/($X$2*AI$8*(AJ1196*AH$1017+AJ1196+AK1196)),V_rtHz(AK1196)*SQRT(Sum_Sq(AJ1196*AI$8*$X$2*AH$1017,1))/($X$2*AI$8*(AJ1196*AH$1017+AJ1196+AK1196))))/SQRT(Sum_Sq(1/(1+$A1196)+$AC$2/$I$2-1/(1+(1+AK1196/AJ1196)/AH$1017),$X$2/$I$2)),IF(AK1197&lt;0,"A",AH1197))</f>
        <v>1.1545562401787962E-5</v>
      </c>
      <c r="AI1196" s="13"/>
      <c r="AJ1196" s="13">
        <f t="shared" si="345"/>
        <v>17700.240203338304</v>
      </c>
      <c r="AK1196" s="12">
        <f t="shared" si="369"/>
        <v>555953.18269955181</v>
      </c>
      <c r="AM1196" s="13">
        <f>IF(AP1196&gt;0,SQRT(Sum_Sq($AI$2,V_rtHz($AH$2)/(1+1/$A1196),V_rtHz($AH$2*$A1196)/(1+$A1196),$AN$2*$AH$2/(1+1/$A1196),$AM$2*SQRT(Sum_Sq(AP1196,1/($X$2*AN$8*(1+AM$1017+AP1196/AO1196))))/SQRT(Sum_Sq($X$2*AP1196*AN$8,1)),                   $AQ$2*SQRT(Sum_Sq($AH$2/(1+1/$A1196)+AP1196*( 1/(AM$1017+1+AP1196/AO1196)-1)/(1+($X$2*AP1196*AN$8)^2), (AP1196^2*AN$8*$X$2+1/($X$2*AN$8*(AM$1017+1+AP1196/AO1196           )))/(1+($X$2*AP1196*AN$8)^2))),           V_rtHz(AO1196)/($X$2*AN$8*(AO1196*AM$1017+AO1196+AP1196)),V_rtHz(AP1196)*SQRT(Sum_Sq(AO1196*AN$8*$X$2*AM$1017,1))/($X$2*AN$8*(AO1196*AM$1017+AO1196+AP1196))))/SQRT(Sum_Sq(1/(1+$A1196)+$AC$2/$I$2-1/(1+(1+AP1196/AO1196)/AM$1017),$X$2/$I$2)),IF(AP1197&lt;0,"A",AM1197))</f>
        <v>2.0239056627687423E-5</v>
      </c>
      <c r="AO1196" s="13">
        <f t="shared" si="346"/>
        <v>17324.95705776423</v>
      </c>
      <c r="AP1196" s="12">
        <f t="shared" si="370"/>
        <v>1796160.8002323075</v>
      </c>
      <c r="AR1196" s="13">
        <f t="shared" si="347"/>
        <v>69887291.180198371</v>
      </c>
      <c r="AS1196" s="13">
        <f t="shared" si="348"/>
        <v>-1.319964131223008E-5</v>
      </c>
      <c r="AV1196" s="13"/>
      <c r="AW1196" s="13">
        <f t="shared" si="349"/>
        <v>39300511.936236553</v>
      </c>
      <c r="AX1196" s="13">
        <f t="shared" si="350"/>
        <v>-4.1755277699796578E-5</v>
      </c>
      <c r="AZ1196" s="13"/>
      <c r="BA1196" s="13"/>
      <c r="BB1196" s="13">
        <f t="shared" si="351"/>
        <v>22100301.962882396</v>
      </c>
      <c r="BC1196" s="13">
        <f t="shared" si="352"/>
        <v>-1.3218545589611602E-4</v>
      </c>
      <c r="BD1196" s="13"/>
      <c r="BE1196" s="13"/>
      <c r="BG1196" s="13">
        <f t="shared" si="353"/>
        <v>12427913.092914158</v>
      </c>
      <c r="BH1196" s="13">
        <f t="shared" si="354"/>
        <v>-4.1945038389686333E-4</v>
      </c>
      <c r="BI1196" s="13"/>
      <c r="BL1196" s="13">
        <f t="shared" si="355"/>
        <v>6988729.1180198397</v>
      </c>
      <c r="BM1196" s="13">
        <f t="shared" si="356"/>
        <v>-1.3410609814534502E-3</v>
      </c>
      <c r="BP1196" s="13"/>
      <c r="BQ1196" s="13">
        <f t="shared" si="357"/>
        <v>99.633300000000006</v>
      </c>
      <c r="BR1196" s="13">
        <f t="shared" si="358"/>
        <v>108.98999999999997</v>
      </c>
      <c r="BT1196" s="13"/>
      <c r="BU1196" s="13"/>
      <c r="BV1196" s="13">
        <f t="shared" si="359"/>
        <v>31.50681587988543</v>
      </c>
      <c r="BW1196" s="13">
        <f t="shared" si="360"/>
        <v>344.65664218175158</v>
      </c>
      <c r="CA1196" s="13">
        <f t="shared" si="361"/>
        <v>9.9633299999999991</v>
      </c>
      <c r="CB1196" s="13">
        <f t="shared" si="362"/>
        <v>1089.8999999999999</v>
      </c>
    </row>
    <row r="1197" spans="1:80" x14ac:dyDescent="0.3">
      <c r="A1197" s="13">
        <f t="shared" si="338"/>
        <v>1.2531411749414163E-4</v>
      </c>
      <c r="C1197" s="13" t="str">
        <f>IF(F1197&gt;0,SQRT(Sum_Sq($AI$2,V_rtHz($AH$2)/(1+1/$A1197),V_rtHz($AH$2*$A1197)/(1+$A1197),$AN$2*$AH$2/(1+1/$A1197),$AM$2*SQRT(Sum_Sq(F1197,1/($X$2*D$8*(1+C$1017+F1197/E1197))))/SQRT(Sum_Sq($X$2*F1197*D$8,1)),                   $AQ$2*SQRT(Sum_Sq($AH$2/(1+1/$A1197)+F1197*( 1/(C$1017+1+F1197/E1197)-1)/(1+($X$2*F1197*D$8)^2), (F1197^2*D$8*$X$2+1/($X$2*D$8*(C$1017+1+F1197/E1197           )))/(1+($X$2*F1197*D$8)^2))),           V_rtHz(E1197)/($X$2*D$8*(E1197*C$1017+E1197+F1197)),V_rtHz(F1197)*SQRT(Sum_Sq(E1197*D$8*$X$2*C$1017,1))/($X$2*D$8*(E1197*C$1017+E1197+F1197))))/SQRT(Sum_Sq(1/(1+$A1197)+$AC$2/$I$2-1/(1+(1+F1197/E1197)/C$1017),$X$2/$I$2)),IF(F1198&lt;0,"A",C1198))</f>
        <v>A</v>
      </c>
      <c r="E1197" s="13">
        <f t="shared" si="339"/>
        <v>-1</v>
      </c>
      <c r="F1197" s="12">
        <f t="shared" si="363"/>
        <v>-2</v>
      </c>
      <c r="H1197" s="13" t="str">
        <f>IF(K1197&gt;0,SQRT(Sum_Sq($AI$2,V_rtHz($AH$2)/(1+1/$A1197),V_rtHz($AH$2*$A1197)/(1+$A1197),$AN$2*$AH$2/(1+1/$A1197),$AM$2*SQRT(Sum_Sq(K1197,1/($X$2*I$8*(1+H$1017+K1197/J1197))))/SQRT(Sum_Sq($X$2*K1197*I$8,1)),                   $AQ$2*SQRT(Sum_Sq($AH$2/(1+1/$A1197)+K1197*( 1/(H$1017+1+K1197/J1197)-1)/(1+($X$2*K1197*I$8)^2), (K1197^2*I$8*$X$2+1/($X$2*I$8*(H$1017+1+K1197/J1197           )))/(1+($X$2*K1197*I$8)^2))),           V_rtHz(J1197)/($X$2*I$8*(J1197*H$1017+J1197+K1197)),V_rtHz(K1197)*SQRT(Sum_Sq(J1197*I$8*$X$2*H$1017,1))/($X$2*I$8*(J1197*H$1017+J1197+K1197))))/SQRT(Sum_Sq(1/(1+$A1197)+$AC$2/$I$2-1/(1+(1+K1197/J1197)/H$1017),$X$2/$I$2)),IF(K1198&lt;0,"A",H1198))</f>
        <v>A</v>
      </c>
      <c r="J1197" s="13">
        <f t="shared" si="340"/>
        <v>-1</v>
      </c>
      <c r="K1197" s="12">
        <f t="shared" si="364"/>
        <v>-2</v>
      </c>
      <c r="M1197" s="13" t="str">
        <f>IF(P1197&gt;0,SQRT(Sum_Sq($AI$2,V_rtHz($AH$2)/(1+1/$A1197),V_rtHz($AH$2*$A1197)/(1+$A1197),$AN$2*$AH$2/(1+1/$A1197),$AM$2*SQRT(Sum_Sq(P1197,1/($X$2*N$8*(1+M$1017+P1197/O1197))))/SQRT(Sum_Sq($X$2*P1197*N$8,1)),                   $AQ$2*SQRT(Sum_Sq($AH$2/(1+1/$A1197)+P1197*( 1/(M$1017+1+P1197/O1197)-1)/(1+($X$2*P1197*N$8)^2), (P1197^2*N$8*$X$2+1/($X$2*N$8*(M$1017+1+P1197/O1197           )))/(1+($X$2*P1197*N$8)^2))),           V_rtHz(O1197)/($X$2*N$8*(O1197*M$1017+O1197+P1197)),V_rtHz(P1197)*SQRT(Sum_Sq(O1197*N$8*$X$2*M$1017,1))/($X$2*N$8*(O1197*M$1017+O1197+P1197))))/SQRT(Sum_Sq(1/(1+$A1197)+$AC$2/$I$2-1/(1+(1+P1197/O1197)/M$1017),$X$2/$I$2)),IF(P1198&lt;0,"A",M1198))</f>
        <v>A</v>
      </c>
      <c r="O1197" s="13">
        <f t="shared" si="341"/>
        <v>-1</v>
      </c>
      <c r="P1197" s="12">
        <f t="shared" si="365"/>
        <v>-2</v>
      </c>
      <c r="R1197" s="13" t="str">
        <f>IF(U1197&gt;0,SQRT(Sum_Sq($AI$2,V_rtHz($AH$2)/(1+1/$A1197),V_rtHz($AH$2*$A1197)/(1+$A1197),$AN$2*$AH$2/(1+1/$A1197),$AM$2*SQRT(Sum_Sq(U1197,1/($X$2*S$8*(1+R$1017+U1197/T1197))))/SQRT(Sum_Sq($X$2*U1197*S$8,1)),                   $AQ$2*SQRT(Sum_Sq($AH$2/(1+1/$A1197)+U1197*( 1/(R$1017+1+U1197/T1197)-1)/(1+($X$2*U1197*S$8)^2), (U1197^2*S$8*$X$2+1/($X$2*S$8*(R$1017+1+U1197/T1197           )))/(1+($X$2*U1197*S$8)^2))),           V_rtHz(T1197)/($X$2*S$8*(T1197*R$1017+T1197+U1197)),V_rtHz(U1197)*SQRT(Sum_Sq(T1197*S$8*$X$2*R$1017,1))/($X$2*S$8*(T1197*R$1017+T1197+U1197))))/SQRT(Sum_Sq(1/(1+$A1197)+$AC$2/$I$2-1/(1+(1+U1197/T1197)/R$1017),$X$2/$I$2)),IF(U1198&lt;0,"A",R1198))</f>
        <v>A</v>
      </c>
      <c r="T1197" s="13">
        <f t="shared" si="342"/>
        <v>-1</v>
      </c>
      <c r="U1197" s="12">
        <f t="shared" si="366"/>
        <v>-2</v>
      </c>
      <c r="X1197" s="13" t="str">
        <f>IF(AA1197&gt;0,SQRT(Sum_Sq($AI$2,V_rtHz($AH$2)/(1+1/$A1197),V_rtHz($AH$2*$A1197)/(1+$A1197),$AN$2*$AH$2/(1+1/$A1197),$AM$2*SQRT(Sum_Sq(AA1197,1/($X$2*Y$8*(1+X$1017+AA1197/Z1197))))/SQRT(Sum_Sq($X$2*AA1197*Y$8,1)),                   $AQ$2*SQRT(Sum_Sq($AH$2/(1+1/$A1197)+AA1197*( 1/(X$1017+1+AA1197/Z1197)-1)/(1+($X$2*AA1197*Y$8)^2), (AA1197^2*Y$8*$X$2+1/($X$2*Y$8*(X$1017+1+AA1197/Z1197           )))/(1+($X$2*AA1197*Y$8)^2))),           V_rtHz(Z1197)/($X$2*Y$8*(Z1197*X$1017+Z1197+AA1197)),V_rtHz(AA1197)*SQRT(Sum_Sq(Z1197*Y$8*$X$2*X$1017,1))/($X$2*Y$8*(Z1197*X$1017+Z1197+AA1197))))/SQRT(Sum_Sq(1/(1+$A1197)+$AC$2/$I$2-1/(1+(1+AA1197/Z1197)/X$1017),$X$2/$I$2)),IF(AA1198&lt;0,"A",X1198))</f>
        <v>A</v>
      </c>
      <c r="Z1197" s="13">
        <f t="shared" si="343"/>
        <v>-1</v>
      </c>
      <c r="AA1197" s="12">
        <f t="shared" si="367"/>
        <v>-2</v>
      </c>
      <c r="AC1197" s="13">
        <f>IF(AF1197&gt;0,SQRT(Sum_Sq($AI$2,V_rtHz($AH$2)/(1+1/$A1197),V_rtHz($AH$2*$A1197)/(1+$A1197),$AN$2*$AH$2/(1+1/$A1197),$AM$2*SQRT(Sum_Sq(AF1197,1/($X$2*AD$8*(1+AC$1017+AF1197/AE1197))))/SQRT(Sum_Sq($X$2*AF1197*AD$8,1)),                   $AQ$2*SQRT(Sum_Sq($AH$2/(1+1/$A1197)+AF1197*( 1/(AC$1017+1+AF1197/AE1197)-1)/(1+($X$2*AF1197*AD$8)^2), (AF1197^2*AD$8*$X$2+1/($X$2*AD$8*(AC$1017+1+AF1197/AE1197           )))/(1+($X$2*AF1197*AD$8)^2))),           V_rtHz(AE1197)/($X$2*AD$8*(AE1197*AC$1017+AE1197+AF1197)),V_rtHz(AF1197)*SQRT(Sum_Sq(AE1197*AD$8*$X$2*AC$1017,1))/($X$2*AD$8*(AE1197*AC$1017+AE1197+AF1197))))/SQRT(Sum_Sq(1/(1+$A1197)+$AC$2/$I$2-1/(1+(1+AF1197/AE1197)/AC$1017),$X$2/$I$2)),IF(AF1198&lt;0,"A",AC1198))</f>
        <v>6.8389576838617247E-6</v>
      </c>
      <c r="AE1197" s="13">
        <f t="shared" si="344"/>
        <v>19147.959018053127</v>
      </c>
      <c r="AF1197" s="12">
        <f t="shared" si="368"/>
        <v>162515.53861967757</v>
      </c>
      <c r="AG1197" s="13"/>
      <c r="AH1197" s="13">
        <f>IF(AK1197&gt;0,SQRT(Sum_Sq($AI$2,V_rtHz($AH$2)/(1+1/$A1197),V_rtHz($AH$2*$A1197)/(1+$A1197),$AN$2*$AH$2/(1+1/$A1197),$AM$2*SQRT(Sum_Sq(AK1197,1/($X$2*AI$8*(1+AH$1017+AK1197/AJ1197))))/SQRT(Sum_Sq($X$2*AK1197*AI$8,1)),                   $AQ$2*SQRT(Sum_Sq($AH$2/(1+1/$A1197)+AK1197*( 1/(AH$1017+1+AK1197/AJ1197)-1)/(1+($X$2*AK1197*AI$8)^2), (AK1197^2*AI$8*$X$2+1/($X$2*AI$8*(AH$1017+1+AK1197/AJ1197           )))/(1+($X$2*AK1197*AI$8)^2))),           V_rtHz(AJ1197)/($X$2*AI$8*(AJ1197*AH$1017+AJ1197+AK1197)),V_rtHz(AK1197)*SQRT(Sum_Sq(AJ1197*AI$8*$X$2*AH$1017,1))/($X$2*AI$8*(AJ1197*AH$1017+AJ1197+AK1197))))/SQRT(Sum_Sq(1/(1+$A1197)+$AC$2/$I$2-1/(1+(1+AK1197/AJ1197)/AH$1017),$X$2/$I$2)),IF(AK1198&lt;0,"A",AH1198))</f>
        <v>1.154435671411472E-5</v>
      </c>
      <c r="AI1197" s="13"/>
      <c r="AJ1197" s="13">
        <f t="shared" si="345"/>
        <v>17696.441930666635</v>
      </c>
      <c r="AK1197" s="12">
        <f t="shared" si="369"/>
        <v>556072.5096122073</v>
      </c>
      <c r="AM1197" s="13">
        <f>IF(AP1197&gt;0,SQRT(Sum_Sq($AI$2,V_rtHz($AH$2)/(1+1/$A1197),V_rtHz($AH$2*$A1197)/(1+$A1197),$AN$2*$AH$2/(1+1/$A1197),$AM$2*SQRT(Sum_Sq(AP1197,1/($X$2*AN$8*(1+AM$1017+AP1197/AO1197))))/SQRT(Sum_Sq($X$2*AP1197*AN$8,1)),                   $AQ$2*SQRT(Sum_Sq($AH$2/(1+1/$A1197)+AP1197*( 1/(AM$1017+1+AP1197/AO1197)-1)/(1+($X$2*AP1197*AN$8)^2), (AP1197^2*AN$8*$X$2+1/($X$2*AN$8*(AM$1017+1+AP1197/AO1197           )))/(1+($X$2*AP1197*AN$8)^2))),           V_rtHz(AO1197)/($X$2*AN$8*(AO1197*AM$1017+AO1197+AP1197)),V_rtHz(AP1197)*SQRT(Sum_Sq(AO1197*AN$8*$X$2*AM$1017,1))/($X$2*AN$8*(AO1197*AM$1017+AO1197+AP1197))))/SQRT(Sum_Sq(1/(1+$A1197)+$AC$2/$I$2-1/(1+(1+AP1197/AO1197)/AM$1017),$X$2/$I$2)),IF(AP1198&lt;0,"A",AM1198))</f>
        <v>2.0237093828785697E-5</v>
      </c>
      <c r="AO1197" s="13">
        <f t="shared" si="346"/>
        <v>17321.47158560824</v>
      </c>
      <c r="AP1197" s="12">
        <f t="shared" si="370"/>
        <v>1796522.2284415653</v>
      </c>
      <c r="AR1197" s="13">
        <f t="shared" si="347"/>
        <v>69887291.180198371</v>
      </c>
      <c r="AS1197" s="13">
        <f t="shared" si="348"/>
        <v>-1.3199670491026988E-5</v>
      </c>
      <c r="AV1197" s="13"/>
      <c r="AW1197" s="13">
        <f t="shared" si="349"/>
        <v>39300511.936236553</v>
      </c>
      <c r="AX1197" s="13">
        <f t="shared" si="350"/>
        <v>-4.1755569689778522E-5</v>
      </c>
      <c r="AZ1197" s="13"/>
      <c r="BA1197" s="13"/>
      <c r="BB1197" s="13">
        <f t="shared" si="351"/>
        <v>22100301.962882396</v>
      </c>
      <c r="BC1197" s="13">
        <f t="shared" si="352"/>
        <v>-1.3218838219796828E-4</v>
      </c>
      <c r="BD1197" s="13"/>
      <c r="BE1197" s="13"/>
      <c r="BG1197" s="13">
        <f t="shared" si="353"/>
        <v>12427913.092914158</v>
      </c>
      <c r="BH1197" s="13">
        <f t="shared" si="354"/>
        <v>-4.1947985075705562E-4</v>
      </c>
      <c r="BI1197" s="13"/>
      <c r="BL1197" s="13">
        <f t="shared" si="355"/>
        <v>6988729.1180198397</v>
      </c>
      <c r="BM1197" s="13">
        <f t="shared" si="356"/>
        <v>-1.3413622381880078E-3</v>
      </c>
      <c r="BP1197" s="13"/>
      <c r="BQ1197" s="13">
        <f t="shared" si="357"/>
        <v>99.633300000000006</v>
      </c>
      <c r="BR1197" s="13">
        <f t="shared" si="358"/>
        <v>108.98999999999997</v>
      </c>
      <c r="BT1197" s="13"/>
      <c r="BU1197" s="13"/>
      <c r="BV1197" s="13">
        <f t="shared" si="359"/>
        <v>31.50681587988543</v>
      </c>
      <c r="BW1197" s="13">
        <f t="shared" si="360"/>
        <v>344.65664218175147</v>
      </c>
      <c r="CA1197" s="13">
        <f t="shared" si="361"/>
        <v>9.9633299999999991</v>
      </c>
      <c r="CB1197" s="13">
        <f t="shared" si="362"/>
        <v>1089.9000000000001</v>
      </c>
    </row>
    <row r="1198" spans="1:80" x14ac:dyDescent="0.3">
      <c r="A1198" s="13">
        <f t="shared" si="338"/>
        <v>1.2705741052085415E-4</v>
      </c>
      <c r="C1198" s="13" t="str">
        <f>IF(F1198&gt;0,SQRT(Sum_Sq($AI$2,V_rtHz($AH$2)/(1+1/$A1198),V_rtHz($AH$2*$A1198)/(1+$A1198),$AN$2*$AH$2/(1+1/$A1198),$AM$2*SQRT(Sum_Sq(F1198,1/($X$2*D$8*(1+C$1017+F1198/E1198))))/SQRT(Sum_Sq($X$2*F1198*D$8,1)),                   $AQ$2*SQRT(Sum_Sq($AH$2/(1+1/$A1198)+F1198*( 1/(C$1017+1+F1198/E1198)-1)/(1+($X$2*F1198*D$8)^2), (F1198^2*D$8*$X$2+1/($X$2*D$8*(C$1017+1+F1198/E1198           )))/(1+($X$2*F1198*D$8)^2))),           V_rtHz(E1198)/($X$2*D$8*(E1198*C$1017+E1198+F1198)),V_rtHz(F1198)*SQRT(Sum_Sq(E1198*D$8*$X$2*C$1017,1))/($X$2*D$8*(E1198*C$1017+E1198+F1198))))/SQRT(Sum_Sq(1/(1+$A1198)+$AC$2/$I$2-1/(1+(1+F1198/E1198)/C$1017),$X$2/$I$2)),IF(F1199&lt;0,"A",C1199))</f>
        <v>A</v>
      </c>
      <c r="E1198" s="13">
        <f t="shared" si="339"/>
        <v>-1</v>
      </c>
      <c r="F1198" s="12">
        <f t="shared" si="363"/>
        <v>-2</v>
      </c>
      <c r="H1198" s="13" t="str">
        <f>IF(K1198&gt;0,SQRT(Sum_Sq($AI$2,V_rtHz($AH$2)/(1+1/$A1198),V_rtHz($AH$2*$A1198)/(1+$A1198),$AN$2*$AH$2/(1+1/$A1198),$AM$2*SQRT(Sum_Sq(K1198,1/($X$2*I$8*(1+H$1017+K1198/J1198))))/SQRT(Sum_Sq($X$2*K1198*I$8,1)),                   $AQ$2*SQRT(Sum_Sq($AH$2/(1+1/$A1198)+K1198*( 1/(H$1017+1+K1198/J1198)-1)/(1+($X$2*K1198*I$8)^2), (K1198^2*I$8*$X$2+1/($X$2*I$8*(H$1017+1+K1198/J1198           )))/(1+($X$2*K1198*I$8)^2))),           V_rtHz(J1198)/($X$2*I$8*(J1198*H$1017+J1198+K1198)),V_rtHz(K1198)*SQRT(Sum_Sq(J1198*I$8*$X$2*H$1017,1))/($X$2*I$8*(J1198*H$1017+J1198+K1198))))/SQRT(Sum_Sq(1/(1+$A1198)+$AC$2/$I$2-1/(1+(1+K1198/J1198)/H$1017),$X$2/$I$2)),IF(K1199&lt;0,"A",H1199))</f>
        <v>A</v>
      </c>
      <c r="J1198" s="13">
        <f t="shared" si="340"/>
        <v>-1</v>
      </c>
      <c r="K1198" s="12">
        <f t="shared" si="364"/>
        <v>-2</v>
      </c>
      <c r="M1198" s="13" t="str">
        <f>IF(P1198&gt;0,SQRT(Sum_Sq($AI$2,V_rtHz($AH$2)/(1+1/$A1198),V_rtHz($AH$2*$A1198)/(1+$A1198),$AN$2*$AH$2/(1+1/$A1198),$AM$2*SQRT(Sum_Sq(P1198,1/($X$2*N$8*(1+M$1017+P1198/O1198))))/SQRT(Sum_Sq($X$2*P1198*N$8,1)),                   $AQ$2*SQRT(Sum_Sq($AH$2/(1+1/$A1198)+P1198*( 1/(M$1017+1+P1198/O1198)-1)/(1+($X$2*P1198*N$8)^2), (P1198^2*N$8*$X$2+1/($X$2*N$8*(M$1017+1+P1198/O1198           )))/(1+($X$2*P1198*N$8)^2))),           V_rtHz(O1198)/($X$2*N$8*(O1198*M$1017+O1198+P1198)),V_rtHz(P1198)*SQRT(Sum_Sq(O1198*N$8*$X$2*M$1017,1))/($X$2*N$8*(O1198*M$1017+O1198+P1198))))/SQRT(Sum_Sq(1/(1+$A1198)+$AC$2/$I$2-1/(1+(1+P1198/O1198)/M$1017),$X$2/$I$2)),IF(P1199&lt;0,"A",M1199))</f>
        <v>A</v>
      </c>
      <c r="O1198" s="13">
        <f t="shared" si="341"/>
        <v>-1</v>
      </c>
      <c r="P1198" s="12">
        <f t="shared" si="365"/>
        <v>-2</v>
      </c>
      <c r="R1198" s="13" t="str">
        <f>IF(U1198&gt;0,SQRT(Sum_Sq($AI$2,V_rtHz($AH$2)/(1+1/$A1198),V_rtHz($AH$2*$A1198)/(1+$A1198),$AN$2*$AH$2/(1+1/$A1198),$AM$2*SQRT(Sum_Sq(U1198,1/($X$2*S$8*(1+R$1017+U1198/T1198))))/SQRT(Sum_Sq($X$2*U1198*S$8,1)),                   $AQ$2*SQRT(Sum_Sq($AH$2/(1+1/$A1198)+U1198*( 1/(R$1017+1+U1198/T1198)-1)/(1+($X$2*U1198*S$8)^2), (U1198^2*S$8*$X$2+1/($X$2*S$8*(R$1017+1+U1198/T1198           )))/(1+($X$2*U1198*S$8)^2))),           V_rtHz(T1198)/($X$2*S$8*(T1198*R$1017+T1198+U1198)),V_rtHz(U1198)*SQRT(Sum_Sq(T1198*S$8*$X$2*R$1017,1))/($X$2*S$8*(T1198*R$1017+T1198+U1198))))/SQRT(Sum_Sq(1/(1+$A1198)+$AC$2/$I$2-1/(1+(1+U1198/T1198)/R$1017),$X$2/$I$2)),IF(U1199&lt;0,"A",R1199))</f>
        <v>A</v>
      </c>
      <c r="T1198" s="13">
        <f t="shared" si="342"/>
        <v>-1</v>
      </c>
      <c r="U1198" s="12">
        <f t="shared" si="366"/>
        <v>-2</v>
      </c>
      <c r="X1198" s="13" t="str">
        <f>IF(AA1198&gt;0,SQRT(Sum_Sq($AI$2,V_rtHz($AH$2)/(1+1/$A1198),V_rtHz($AH$2*$A1198)/(1+$A1198),$AN$2*$AH$2/(1+1/$A1198),$AM$2*SQRT(Sum_Sq(AA1198,1/($X$2*Y$8*(1+X$1017+AA1198/Z1198))))/SQRT(Sum_Sq($X$2*AA1198*Y$8,1)),                   $AQ$2*SQRT(Sum_Sq($AH$2/(1+1/$A1198)+AA1198*( 1/(X$1017+1+AA1198/Z1198)-1)/(1+($X$2*AA1198*Y$8)^2), (AA1198^2*Y$8*$X$2+1/($X$2*Y$8*(X$1017+1+AA1198/Z1198           )))/(1+($X$2*AA1198*Y$8)^2))),           V_rtHz(Z1198)/($X$2*Y$8*(Z1198*X$1017+Z1198+AA1198)),V_rtHz(AA1198)*SQRT(Sum_Sq(Z1198*Y$8*$X$2*X$1017,1))/($X$2*Y$8*(Z1198*X$1017+Z1198+AA1198))))/SQRT(Sum_Sq(1/(1+$A1198)+$AC$2/$I$2-1/(1+(1+AA1198/Z1198)/X$1017),$X$2/$I$2)),IF(AA1199&lt;0,"A",X1199))</f>
        <v>A</v>
      </c>
      <c r="Z1198" s="13">
        <f t="shared" si="343"/>
        <v>-1</v>
      </c>
      <c r="AA1198" s="12">
        <f t="shared" si="367"/>
        <v>-2</v>
      </c>
      <c r="AC1198" s="13">
        <f>IF(AF1198&gt;0,SQRT(Sum_Sq($AI$2,V_rtHz($AH$2)/(1+1/$A1198),V_rtHz($AH$2*$A1198)/(1+$A1198),$AN$2*$AH$2/(1+1/$A1198),$AM$2*SQRT(Sum_Sq(AF1198,1/($X$2*AD$8*(1+AC$1017+AF1198/AE1198))))/SQRT(Sum_Sq($X$2*AF1198*AD$8,1)),                   $AQ$2*SQRT(Sum_Sq($AH$2/(1+1/$A1198)+AF1198*( 1/(AC$1017+1+AF1198/AE1198)-1)/(1+($X$2*AF1198*AD$8)^2), (AF1198^2*AD$8*$X$2+1/($X$2*AD$8*(AC$1017+1+AF1198/AE1198           )))/(1+($X$2*AF1198*AD$8)^2))),           V_rtHz(AE1198)/($X$2*AD$8*(AE1198*AC$1017+AE1198+AF1198)),V_rtHz(AF1198)*SQRT(Sum_Sq(AE1198*AD$8*$X$2*AC$1017,1))/($X$2*AD$8*(AE1198*AC$1017+AE1198+AF1198))))/SQRT(Sum_Sq(1/(1+$A1198)+$AC$2/$I$2-1/(1+(1+AF1198/AE1198)/AC$1017),$X$2/$I$2)),IF(AF1199&lt;0,"A",AC1199))</f>
        <v>6.838003092619709E-6</v>
      </c>
      <c r="AE1198" s="13">
        <f t="shared" si="344"/>
        <v>19142.634006092805</v>
      </c>
      <c r="AF1198" s="12">
        <f t="shared" si="368"/>
        <v>162560.74646237114</v>
      </c>
      <c r="AG1198" s="13"/>
      <c r="AH1198" s="13">
        <f>IF(AK1198&gt;0,SQRT(Sum_Sq($AI$2,V_rtHz($AH$2)/(1+1/$A1198),V_rtHz($AH$2*$A1198)/(1+$A1198),$AN$2*$AH$2/(1+1/$A1198),$AM$2*SQRT(Sum_Sq(AK1198,1/($X$2*AI$8*(1+AH$1017+AK1198/AJ1198))))/SQRT(Sum_Sq($X$2*AK1198*AI$8,1)),                   $AQ$2*SQRT(Sum_Sq($AH$2/(1+1/$A1198)+AK1198*( 1/(AH$1017+1+AK1198/AJ1198)-1)/(1+($X$2*AK1198*AI$8)^2), (AK1198^2*AI$8*$X$2+1/($X$2*AI$8*(AH$1017+1+AK1198/AJ1198           )))/(1+($X$2*AK1198*AI$8)^2))),           V_rtHz(AJ1198)/($X$2*AI$8*(AJ1198*AH$1017+AJ1198+AK1198)),V_rtHz(AK1198)*SQRT(Sum_Sq(AJ1198*AI$8*$X$2*AH$1017,1))/($X$2*AI$8*(AJ1198*AH$1017+AJ1198+AK1198))))/SQRT(Sum_Sq(1/(1+$A1198)+$AC$2/$I$2-1/(1+(1+AK1198/AJ1198)/AH$1017),$X$2/$I$2)),IF(AK1199&lt;0,"A",AH1199))</f>
        <v>1.1543135205847672E-5</v>
      </c>
      <c r="AI1198" s="13"/>
      <c r="AJ1198" s="13">
        <f t="shared" si="345"/>
        <v>17692.594172990754</v>
      </c>
      <c r="AK1198" s="12">
        <f t="shared" si="369"/>
        <v>556193.44339084299</v>
      </c>
      <c r="AM1198" s="13">
        <f>IF(AP1198&gt;0,SQRT(Sum_Sq($AI$2,V_rtHz($AH$2)/(1+1/$A1198),V_rtHz($AH$2*$A1198)/(1+$A1198),$AN$2*$AH$2/(1+1/$A1198),$AM$2*SQRT(Sum_Sq(AP1198,1/($X$2*AN$8*(1+AM$1017+AP1198/AO1198))))/SQRT(Sum_Sq($X$2*AP1198*AN$8,1)),                   $AQ$2*SQRT(Sum_Sq($AH$2/(1+1/$A1198)+AP1198*( 1/(AM$1017+1+AP1198/AO1198)-1)/(1+($X$2*AP1198*AN$8)^2), (AP1198^2*AN$8*$X$2+1/($X$2*AN$8*(AM$1017+1+AP1198/AO1198           )))/(1+($X$2*AP1198*AN$8)^2))),           V_rtHz(AO1198)/($X$2*AN$8*(AO1198*AM$1017+AO1198+AP1198)),V_rtHz(AP1198)*SQRT(Sum_Sq(AO1198*AN$8*$X$2*AM$1017,1))/($X$2*AN$8*(AO1198*AM$1017+AO1198+AP1198))))/SQRT(Sum_Sq(1/(1+$A1198)+$AC$2/$I$2-1/(1+(1+AP1198/AO1198)/AM$1017),$X$2/$I$2)),IF(AP1199&lt;0,"A",AM1199))</f>
        <v>2.0235105157491949E-5</v>
      </c>
      <c r="AO1198" s="13">
        <f t="shared" si="346"/>
        <v>17317.94048037225</v>
      </c>
      <c r="AP1198" s="12">
        <f t="shared" si="370"/>
        <v>1796888.536955826</v>
      </c>
      <c r="AR1198" s="13">
        <f t="shared" si="347"/>
        <v>69887291.180198371</v>
      </c>
      <c r="AS1198" s="13">
        <f t="shared" si="348"/>
        <v>-1.3199700075873103E-5</v>
      </c>
      <c r="AV1198" s="13"/>
      <c r="AW1198" s="13">
        <f t="shared" si="349"/>
        <v>39300511.936236553</v>
      </c>
      <c r="AX1198" s="13">
        <f t="shared" si="350"/>
        <v>-4.1755865745915078E-5</v>
      </c>
      <c r="AZ1198" s="13"/>
      <c r="BA1198" s="13"/>
      <c r="BB1198" s="13">
        <f t="shared" si="351"/>
        <v>22100301.962882396</v>
      </c>
      <c r="BC1198" s="13">
        <f t="shared" si="352"/>
        <v>-1.3219134934101755E-4</v>
      </c>
      <c r="BD1198" s="13"/>
      <c r="BE1198" s="13"/>
      <c r="BG1198" s="13">
        <f t="shared" si="353"/>
        <v>12427913.092914158</v>
      </c>
      <c r="BH1198" s="13">
        <f t="shared" si="354"/>
        <v>-4.1950973176936129E-4</v>
      </c>
      <c r="BI1198" s="13"/>
      <c r="BL1198" s="13">
        <f t="shared" si="355"/>
        <v>6988729.1180198397</v>
      </c>
      <c r="BM1198" s="13">
        <f t="shared" si="356"/>
        <v>-1.3416678240391045E-3</v>
      </c>
      <c r="BP1198" s="13"/>
      <c r="BQ1198" s="13">
        <f t="shared" si="357"/>
        <v>99.633299999999991</v>
      </c>
      <c r="BR1198" s="13">
        <f t="shared" si="358"/>
        <v>108.99</v>
      </c>
      <c r="BT1198" s="13"/>
      <c r="BU1198" s="13"/>
      <c r="BV1198" s="13">
        <f t="shared" si="359"/>
        <v>31.50681587988543</v>
      </c>
      <c r="BW1198" s="13">
        <f t="shared" si="360"/>
        <v>344.65664218175152</v>
      </c>
      <c r="CA1198" s="13">
        <f t="shared" si="361"/>
        <v>9.9633299999999991</v>
      </c>
      <c r="CB1198" s="13">
        <f t="shared" si="362"/>
        <v>1089.9000000000001</v>
      </c>
    </row>
    <row r="1199" spans="1:80" x14ac:dyDescent="0.3">
      <c r="A1199" s="13">
        <f t="shared" si="338"/>
        <v>1.2882495516931342E-4</v>
      </c>
      <c r="C1199" s="13" t="str">
        <f>IF(F1199&gt;0,SQRT(Sum_Sq($AI$2,V_rtHz($AH$2)/(1+1/$A1199),V_rtHz($AH$2*$A1199)/(1+$A1199),$AN$2*$AH$2/(1+1/$A1199),$AM$2*SQRT(Sum_Sq(F1199,1/($X$2*D$8*(1+C$1017+F1199/E1199))))/SQRT(Sum_Sq($X$2*F1199*D$8,1)),                   $AQ$2*SQRT(Sum_Sq($AH$2/(1+1/$A1199)+F1199*( 1/(C$1017+1+F1199/E1199)-1)/(1+($X$2*F1199*D$8)^2), (F1199^2*D$8*$X$2+1/($X$2*D$8*(C$1017+1+F1199/E1199           )))/(1+($X$2*F1199*D$8)^2))),           V_rtHz(E1199)/($X$2*D$8*(E1199*C$1017+E1199+F1199)),V_rtHz(F1199)*SQRT(Sum_Sq(E1199*D$8*$X$2*C$1017,1))/($X$2*D$8*(E1199*C$1017+E1199+F1199))))/SQRT(Sum_Sq(1/(1+$A1199)+$AC$2/$I$2-1/(1+(1+F1199/E1199)/C$1017),$X$2/$I$2)),IF(F1200&lt;0,"A",C1200))</f>
        <v>A</v>
      </c>
      <c r="E1199" s="13">
        <f t="shared" si="339"/>
        <v>-1</v>
      </c>
      <c r="F1199" s="12">
        <f t="shared" si="363"/>
        <v>-2</v>
      </c>
      <c r="H1199" s="13" t="str">
        <f>IF(K1199&gt;0,SQRT(Sum_Sq($AI$2,V_rtHz($AH$2)/(1+1/$A1199),V_rtHz($AH$2*$A1199)/(1+$A1199),$AN$2*$AH$2/(1+1/$A1199),$AM$2*SQRT(Sum_Sq(K1199,1/($X$2*I$8*(1+H$1017+K1199/J1199))))/SQRT(Sum_Sq($X$2*K1199*I$8,1)),                   $AQ$2*SQRT(Sum_Sq($AH$2/(1+1/$A1199)+K1199*( 1/(H$1017+1+K1199/J1199)-1)/(1+($X$2*K1199*I$8)^2), (K1199^2*I$8*$X$2+1/($X$2*I$8*(H$1017+1+K1199/J1199           )))/(1+($X$2*K1199*I$8)^2))),           V_rtHz(J1199)/($X$2*I$8*(J1199*H$1017+J1199+K1199)),V_rtHz(K1199)*SQRT(Sum_Sq(J1199*I$8*$X$2*H$1017,1))/($X$2*I$8*(J1199*H$1017+J1199+K1199))))/SQRT(Sum_Sq(1/(1+$A1199)+$AC$2/$I$2-1/(1+(1+K1199/J1199)/H$1017),$X$2/$I$2)),IF(K1200&lt;0,"A",H1200))</f>
        <v>A</v>
      </c>
      <c r="J1199" s="13">
        <f t="shared" si="340"/>
        <v>-1</v>
      </c>
      <c r="K1199" s="12">
        <f t="shared" si="364"/>
        <v>-2</v>
      </c>
      <c r="M1199" s="13" t="str">
        <f>IF(P1199&gt;0,SQRT(Sum_Sq($AI$2,V_rtHz($AH$2)/(1+1/$A1199),V_rtHz($AH$2*$A1199)/(1+$A1199),$AN$2*$AH$2/(1+1/$A1199),$AM$2*SQRT(Sum_Sq(P1199,1/($X$2*N$8*(1+M$1017+P1199/O1199))))/SQRT(Sum_Sq($X$2*P1199*N$8,1)),                   $AQ$2*SQRT(Sum_Sq($AH$2/(1+1/$A1199)+P1199*( 1/(M$1017+1+P1199/O1199)-1)/(1+($X$2*P1199*N$8)^2), (P1199^2*N$8*$X$2+1/($X$2*N$8*(M$1017+1+P1199/O1199           )))/(1+($X$2*P1199*N$8)^2))),           V_rtHz(O1199)/($X$2*N$8*(O1199*M$1017+O1199+P1199)),V_rtHz(P1199)*SQRT(Sum_Sq(O1199*N$8*$X$2*M$1017,1))/($X$2*N$8*(O1199*M$1017+O1199+P1199))))/SQRT(Sum_Sq(1/(1+$A1199)+$AC$2/$I$2-1/(1+(1+P1199/O1199)/M$1017),$X$2/$I$2)),IF(P1200&lt;0,"A",M1200))</f>
        <v>A</v>
      </c>
      <c r="O1199" s="13">
        <f t="shared" si="341"/>
        <v>-1</v>
      </c>
      <c r="P1199" s="12">
        <f t="shared" si="365"/>
        <v>-2</v>
      </c>
      <c r="R1199" s="13" t="str">
        <f>IF(U1199&gt;0,SQRT(Sum_Sq($AI$2,V_rtHz($AH$2)/(1+1/$A1199),V_rtHz($AH$2*$A1199)/(1+$A1199),$AN$2*$AH$2/(1+1/$A1199),$AM$2*SQRT(Sum_Sq(U1199,1/($X$2*S$8*(1+R$1017+U1199/T1199))))/SQRT(Sum_Sq($X$2*U1199*S$8,1)),                   $AQ$2*SQRT(Sum_Sq($AH$2/(1+1/$A1199)+U1199*( 1/(R$1017+1+U1199/T1199)-1)/(1+($X$2*U1199*S$8)^2), (U1199^2*S$8*$X$2+1/($X$2*S$8*(R$1017+1+U1199/T1199           )))/(1+($X$2*U1199*S$8)^2))),           V_rtHz(T1199)/($X$2*S$8*(T1199*R$1017+T1199+U1199)),V_rtHz(U1199)*SQRT(Sum_Sq(T1199*S$8*$X$2*R$1017,1))/($X$2*S$8*(T1199*R$1017+T1199+U1199))))/SQRT(Sum_Sq(1/(1+$A1199)+$AC$2/$I$2-1/(1+(1+U1199/T1199)/R$1017),$X$2/$I$2)),IF(U1200&lt;0,"A",R1200))</f>
        <v>A</v>
      </c>
      <c r="T1199" s="13">
        <f t="shared" si="342"/>
        <v>-1</v>
      </c>
      <c r="U1199" s="12">
        <f t="shared" si="366"/>
        <v>-2</v>
      </c>
      <c r="X1199" s="13" t="str">
        <f>IF(AA1199&gt;0,SQRT(Sum_Sq($AI$2,V_rtHz($AH$2)/(1+1/$A1199),V_rtHz($AH$2*$A1199)/(1+$A1199),$AN$2*$AH$2/(1+1/$A1199),$AM$2*SQRT(Sum_Sq(AA1199,1/($X$2*Y$8*(1+X$1017+AA1199/Z1199))))/SQRT(Sum_Sq($X$2*AA1199*Y$8,1)),                   $AQ$2*SQRT(Sum_Sq($AH$2/(1+1/$A1199)+AA1199*( 1/(X$1017+1+AA1199/Z1199)-1)/(1+($X$2*AA1199*Y$8)^2), (AA1199^2*Y$8*$X$2+1/($X$2*Y$8*(X$1017+1+AA1199/Z1199           )))/(1+($X$2*AA1199*Y$8)^2))),           V_rtHz(Z1199)/($X$2*Y$8*(Z1199*X$1017+Z1199+AA1199)),V_rtHz(AA1199)*SQRT(Sum_Sq(Z1199*Y$8*$X$2*X$1017,1))/($X$2*Y$8*(Z1199*X$1017+Z1199+AA1199))))/SQRT(Sum_Sq(1/(1+$A1199)+$AC$2/$I$2-1/(1+(1+AA1199/Z1199)/X$1017),$X$2/$I$2)),IF(AA1200&lt;0,"A",X1200))</f>
        <v>A</v>
      </c>
      <c r="Z1199" s="13">
        <f t="shared" si="343"/>
        <v>-1</v>
      </c>
      <c r="AA1199" s="12">
        <f t="shared" si="367"/>
        <v>-2</v>
      </c>
      <c r="AC1199" s="13">
        <f>IF(AF1199&gt;0,SQRT(Sum_Sq($AI$2,V_rtHz($AH$2)/(1+1/$A1199),V_rtHz($AH$2*$A1199)/(1+$A1199),$AN$2*$AH$2/(1+1/$A1199),$AM$2*SQRT(Sum_Sq(AF1199,1/($X$2*AD$8*(1+AC$1017+AF1199/AE1199))))/SQRT(Sum_Sq($X$2*AF1199*AD$8,1)),                   $AQ$2*SQRT(Sum_Sq($AH$2/(1+1/$A1199)+AF1199*( 1/(AC$1017+1+AF1199/AE1199)-1)/(1+($X$2*AF1199*AD$8)^2), (AF1199^2*AD$8*$X$2+1/($X$2*AD$8*(AC$1017+1+AF1199/AE1199           )))/(1+($X$2*AF1199*AD$8)^2))),           V_rtHz(AE1199)/($X$2*AD$8*(AE1199*AC$1017+AE1199+AF1199)),V_rtHz(AF1199)*SQRT(Sum_Sq(AE1199*AD$8*$X$2*AC$1017,1))/($X$2*AD$8*(AE1199*AC$1017+AE1199+AF1199))))/SQRT(Sum_Sq(1/(1+$A1199)+$AC$2/$I$2-1/(1+(1+AF1199/AE1199)/AC$1017),$X$2/$I$2)),IF(AF1200&lt;0,"A",AC1200))</f>
        <v>6.8370362557037521E-6</v>
      </c>
      <c r="AE1199" s="13">
        <f t="shared" si="344"/>
        <v>19137.241291899554</v>
      </c>
      <c r="AF1199" s="12">
        <f t="shared" si="368"/>
        <v>162606.5547181872</v>
      </c>
      <c r="AG1199" s="13"/>
      <c r="AH1199" s="13">
        <f>IF(AK1199&gt;0,SQRT(Sum_Sq($AI$2,V_rtHz($AH$2)/(1+1/$A1199),V_rtHz($AH$2*$A1199)/(1+$A1199),$AN$2*$AH$2/(1+1/$A1199),$AM$2*SQRT(Sum_Sq(AK1199,1/($X$2*AI$8*(1+AH$1017+AK1199/AJ1199))))/SQRT(Sum_Sq($X$2*AK1199*AI$8,1)),                   $AQ$2*SQRT(Sum_Sq($AH$2/(1+1/$A1199)+AK1199*( 1/(AH$1017+1+AK1199/AJ1199)-1)/(1+($X$2*AK1199*AI$8)^2), (AK1199^2*AI$8*$X$2+1/($X$2*AI$8*(AH$1017+1+AK1199/AJ1199           )))/(1+($X$2*AK1199*AI$8)^2))),           V_rtHz(AJ1199)/($X$2*AI$8*(AJ1199*AH$1017+AJ1199+AK1199)),V_rtHz(AK1199)*SQRT(Sum_Sq(AJ1199*AI$8*$X$2*AH$1017,1))/($X$2*AI$8*(AJ1199*AH$1017+AJ1199+AK1199))))/SQRT(Sum_Sq(1/(1+$A1199)+$AC$2/$I$2-1/(1+(1+AK1199/AJ1199)/AH$1017),$X$2/$I$2)),IF(AK1200&lt;0,"A",AH1200))</f>
        <v>1.1541897682050228E-5</v>
      </c>
      <c r="AI1199" s="13"/>
      <c r="AJ1199" s="13">
        <f t="shared" si="345"/>
        <v>17688.696330194052</v>
      </c>
      <c r="AK1199" s="12">
        <f t="shared" si="369"/>
        <v>556316.00497290783</v>
      </c>
      <c r="AM1199" s="13">
        <f>IF(AP1199&gt;0,SQRT(Sum_Sq($AI$2,V_rtHz($AH$2)/(1+1/$A1199),V_rtHz($AH$2*$A1199)/(1+$A1199),$AN$2*$AH$2/(1+1/$A1199),$AM$2*SQRT(Sum_Sq(AP1199,1/($X$2*AN$8*(1+AM$1017+AP1199/AO1199))))/SQRT(Sum_Sq($X$2*AP1199*AN$8,1)),                   $AQ$2*SQRT(Sum_Sq($AH$2/(1+1/$A1199)+AP1199*( 1/(AM$1017+1+AP1199/AO1199)-1)/(1+($X$2*AP1199*AN$8)^2), (AP1199^2*AN$8*$X$2+1/($X$2*AN$8*(AM$1017+1+AP1199/AO1199           )))/(1+($X$2*AP1199*AN$8)^2))),           V_rtHz(AO1199)/($X$2*AN$8*(AO1199*AM$1017+AO1199+AP1199)),V_rtHz(AP1199)*SQRT(Sum_Sq(AO1199*AN$8*$X$2*AM$1017,1))/($X$2*AN$8*(AO1199*AM$1017+AO1199+AP1199))))/SQRT(Sum_Sq(1/(1+$A1199)+$AC$2/$I$2-1/(1+(1+AP1199/AO1199)/AM$1017),$X$2/$I$2)),IF(AP1200&lt;0,"A",AM1200))</f>
        <v>2.0233090291912474E-5</v>
      </c>
      <c r="AO1199" s="13">
        <f t="shared" si="346"/>
        <v>17314.363182746169</v>
      </c>
      <c r="AP1199" s="12">
        <f t="shared" si="370"/>
        <v>1797259.7897145755</v>
      </c>
      <c r="AR1199" s="13">
        <f t="shared" si="347"/>
        <v>69887291.180198371</v>
      </c>
      <c r="AS1199" s="13">
        <f t="shared" si="348"/>
        <v>-1.3199730072420824E-5</v>
      </c>
      <c r="AV1199" s="13"/>
      <c r="AW1199" s="13">
        <f t="shared" si="349"/>
        <v>39300511.936236553</v>
      </c>
      <c r="AX1199" s="13">
        <f t="shared" si="350"/>
        <v>-4.1756165924888993E-5</v>
      </c>
      <c r="AZ1199" s="13"/>
      <c r="BA1199" s="13"/>
      <c r="BB1199" s="13">
        <f t="shared" si="351"/>
        <v>22100301.962882396</v>
      </c>
      <c r="BC1199" s="13">
        <f t="shared" si="352"/>
        <v>-1.3219435789713676E-4</v>
      </c>
      <c r="BD1199" s="13"/>
      <c r="BE1199" s="13"/>
      <c r="BG1199" s="13">
        <f t="shared" si="353"/>
        <v>12427913.092914158</v>
      </c>
      <c r="BH1199" s="13">
        <f t="shared" si="354"/>
        <v>-4.1954003281457087E-4</v>
      </c>
      <c r="BI1199" s="13"/>
      <c r="BL1199" s="13">
        <f t="shared" si="355"/>
        <v>6988729.1180198397</v>
      </c>
      <c r="BM1199" s="13">
        <f t="shared" si="356"/>
        <v>-1.3419778032002453E-3</v>
      </c>
      <c r="BP1199" s="13"/>
      <c r="BQ1199" s="13">
        <f t="shared" si="357"/>
        <v>99.633300000000006</v>
      </c>
      <c r="BR1199" s="13">
        <f t="shared" si="358"/>
        <v>108.99</v>
      </c>
      <c r="BT1199" s="13"/>
      <c r="BU1199" s="13"/>
      <c r="BV1199" s="13">
        <f t="shared" si="359"/>
        <v>31.50681587988543</v>
      </c>
      <c r="BW1199" s="13">
        <f t="shared" si="360"/>
        <v>344.65664218175147</v>
      </c>
      <c r="CA1199" s="13">
        <f t="shared" si="361"/>
        <v>9.9633299999999991</v>
      </c>
      <c r="CB1199" s="13">
        <f t="shared" si="362"/>
        <v>1089.9000000000001</v>
      </c>
    </row>
    <row r="1200" spans="1:80" x14ac:dyDescent="0.3">
      <c r="A1200" s="13">
        <f t="shared" si="338"/>
        <v>1.3061708881318416E-4</v>
      </c>
      <c r="C1200" s="13" t="str">
        <f>IF(F1200&gt;0,SQRT(Sum_Sq($AI$2,V_rtHz($AH$2)/(1+1/$A1200),V_rtHz($AH$2*$A1200)/(1+$A1200),$AN$2*$AH$2/(1+1/$A1200),$AM$2*SQRT(Sum_Sq(F1200,1/($X$2*D$8*(1+C$1017+F1200/E1200))))/SQRT(Sum_Sq($X$2*F1200*D$8,1)),                   $AQ$2*SQRT(Sum_Sq($AH$2/(1+1/$A1200)+F1200*( 1/(C$1017+1+F1200/E1200)-1)/(1+($X$2*F1200*D$8)^2), (F1200^2*D$8*$X$2+1/($X$2*D$8*(C$1017+1+F1200/E1200           )))/(1+($X$2*F1200*D$8)^2))),           V_rtHz(E1200)/($X$2*D$8*(E1200*C$1017+E1200+F1200)),V_rtHz(F1200)*SQRT(Sum_Sq(E1200*D$8*$X$2*C$1017,1))/($X$2*D$8*(E1200*C$1017+E1200+F1200))))/SQRT(Sum_Sq(1/(1+$A1200)+$AC$2/$I$2-1/(1+(1+F1200/E1200)/C$1017),$X$2/$I$2)),IF(F1201&lt;0,"A",C1201))</f>
        <v>A</v>
      </c>
      <c r="E1200" s="13">
        <f t="shared" si="339"/>
        <v>-1</v>
      </c>
      <c r="F1200" s="12">
        <f t="shared" si="363"/>
        <v>-2</v>
      </c>
      <c r="H1200" s="13" t="str">
        <f>IF(K1200&gt;0,SQRT(Sum_Sq($AI$2,V_rtHz($AH$2)/(1+1/$A1200),V_rtHz($AH$2*$A1200)/(1+$A1200),$AN$2*$AH$2/(1+1/$A1200),$AM$2*SQRT(Sum_Sq(K1200,1/($X$2*I$8*(1+H$1017+K1200/J1200))))/SQRT(Sum_Sq($X$2*K1200*I$8,1)),                   $AQ$2*SQRT(Sum_Sq($AH$2/(1+1/$A1200)+K1200*( 1/(H$1017+1+K1200/J1200)-1)/(1+($X$2*K1200*I$8)^2), (K1200^2*I$8*$X$2+1/($X$2*I$8*(H$1017+1+K1200/J1200           )))/(1+($X$2*K1200*I$8)^2))),           V_rtHz(J1200)/($X$2*I$8*(J1200*H$1017+J1200+K1200)),V_rtHz(K1200)*SQRT(Sum_Sq(J1200*I$8*$X$2*H$1017,1))/($X$2*I$8*(J1200*H$1017+J1200+K1200))))/SQRT(Sum_Sq(1/(1+$A1200)+$AC$2/$I$2-1/(1+(1+K1200/J1200)/H$1017),$X$2/$I$2)),IF(K1201&lt;0,"A",H1201))</f>
        <v>A</v>
      </c>
      <c r="J1200" s="13">
        <f t="shared" si="340"/>
        <v>-1</v>
      </c>
      <c r="K1200" s="12">
        <f t="shared" si="364"/>
        <v>-2</v>
      </c>
      <c r="M1200" s="13" t="str">
        <f>IF(P1200&gt;0,SQRT(Sum_Sq($AI$2,V_rtHz($AH$2)/(1+1/$A1200),V_rtHz($AH$2*$A1200)/(1+$A1200),$AN$2*$AH$2/(1+1/$A1200),$AM$2*SQRT(Sum_Sq(P1200,1/($X$2*N$8*(1+M$1017+P1200/O1200))))/SQRT(Sum_Sq($X$2*P1200*N$8,1)),                   $AQ$2*SQRT(Sum_Sq($AH$2/(1+1/$A1200)+P1200*( 1/(M$1017+1+P1200/O1200)-1)/(1+($X$2*P1200*N$8)^2), (P1200^2*N$8*$X$2+1/($X$2*N$8*(M$1017+1+P1200/O1200           )))/(1+($X$2*P1200*N$8)^2))),           V_rtHz(O1200)/($X$2*N$8*(O1200*M$1017+O1200+P1200)),V_rtHz(P1200)*SQRT(Sum_Sq(O1200*N$8*$X$2*M$1017,1))/($X$2*N$8*(O1200*M$1017+O1200+P1200))))/SQRT(Sum_Sq(1/(1+$A1200)+$AC$2/$I$2-1/(1+(1+P1200/O1200)/M$1017),$X$2/$I$2)),IF(P1201&lt;0,"A",M1201))</f>
        <v>A</v>
      </c>
      <c r="O1200" s="13">
        <f t="shared" si="341"/>
        <v>-1</v>
      </c>
      <c r="P1200" s="12">
        <f t="shared" si="365"/>
        <v>-2</v>
      </c>
      <c r="R1200" s="13" t="str">
        <f>IF(U1200&gt;0,SQRT(Sum_Sq($AI$2,V_rtHz($AH$2)/(1+1/$A1200),V_rtHz($AH$2*$A1200)/(1+$A1200),$AN$2*$AH$2/(1+1/$A1200),$AM$2*SQRT(Sum_Sq(U1200,1/($X$2*S$8*(1+R$1017+U1200/T1200))))/SQRT(Sum_Sq($X$2*U1200*S$8,1)),                   $AQ$2*SQRT(Sum_Sq($AH$2/(1+1/$A1200)+U1200*( 1/(R$1017+1+U1200/T1200)-1)/(1+($X$2*U1200*S$8)^2), (U1200^2*S$8*$X$2+1/($X$2*S$8*(R$1017+1+U1200/T1200           )))/(1+($X$2*U1200*S$8)^2))),           V_rtHz(T1200)/($X$2*S$8*(T1200*R$1017+T1200+U1200)),V_rtHz(U1200)*SQRT(Sum_Sq(T1200*S$8*$X$2*R$1017,1))/($X$2*S$8*(T1200*R$1017+T1200+U1200))))/SQRT(Sum_Sq(1/(1+$A1200)+$AC$2/$I$2-1/(1+(1+U1200/T1200)/R$1017),$X$2/$I$2)),IF(U1201&lt;0,"A",R1201))</f>
        <v>A</v>
      </c>
      <c r="T1200" s="13">
        <f t="shared" si="342"/>
        <v>-1</v>
      </c>
      <c r="U1200" s="12">
        <f t="shared" si="366"/>
        <v>-2</v>
      </c>
      <c r="X1200" s="13" t="str">
        <f>IF(AA1200&gt;0,SQRT(Sum_Sq($AI$2,V_rtHz($AH$2)/(1+1/$A1200),V_rtHz($AH$2*$A1200)/(1+$A1200),$AN$2*$AH$2/(1+1/$A1200),$AM$2*SQRT(Sum_Sq(AA1200,1/($X$2*Y$8*(1+X$1017+AA1200/Z1200))))/SQRT(Sum_Sq($X$2*AA1200*Y$8,1)),                   $AQ$2*SQRT(Sum_Sq($AH$2/(1+1/$A1200)+AA1200*( 1/(X$1017+1+AA1200/Z1200)-1)/(1+($X$2*AA1200*Y$8)^2), (AA1200^2*Y$8*$X$2+1/($X$2*Y$8*(X$1017+1+AA1200/Z1200           )))/(1+($X$2*AA1200*Y$8)^2))),           V_rtHz(Z1200)/($X$2*Y$8*(Z1200*X$1017+Z1200+AA1200)),V_rtHz(AA1200)*SQRT(Sum_Sq(Z1200*Y$8*$X$2*X$1017,1))/($X$2*Y$8*(Z1200*X$1017+Z1200+AA1200))))/SQRT(Sum_Sq(1/(1+$A1200)+$AC$2/$I$2-1/(1+(1+AA1200/Z1200)/X$1017),$X$2/$I$2)),IF(AA1201&lt;0,"A",X1201))</f>
        <v>A</v>
      </c>
      <c r="Z1200" s="13">
        <f t="shared" si="343"/>
        <v>-1</v>
      </c>
      <c r="AA1200" s="12">
        <f t="shared" si="367"/>
        <v>-2</v>
      </c>
      <c r="AC1200" s="13">
        <f>IF(AF1200&gt;0,SQRT(Sum_Sq($AI$2,V_rtHz($AH$2)/(1+1/$A1200),V_rtHz($AH$2*$A1200)/(1+$A1200),$AN$2*$AH$2/(1+1/$A1200),$AM$2*SQRT(Sum_Sq(AF1200,1/($X$2*AD$8*(1+AC$1017+AF1200/AE1200))))/SQRT(Sum_Sq($X$2*AF1200*AD$8,1)),                   $AQ$2*SQRT(Sum_Sq($AH$2/(1+1/$A1200)+AF1200*( 1/(AC$1017+1+AF1200/AE1200)-1)/(1+($X$2*AF1200*AD$8)^2), (AF1200^2*AD$8*$X$2+1/($X$2*AD$8*(AC$1017+1+AF1200/AE1200           )))/(1+($X$2*AF1200*AD$8)^2))),           V_rtHz(AE1200)/($X$2*AD$8*(AE1200*AC$1017+AE1200+AF1200)),V_rtHz(AF1200)*SQRT(Sum_Sq(AE1200*AD$8*$X$2*AC$1017,1))/($X$2*AD$8*(AE1200*AC$1017+AE1200+AF1200))))/SQRT(Sum_Sq(1/(1+$A1200)+$AC$2/$I$2-1/(1+(1+AF1200/AE1200)/AC$1017),$X$2/$I$2)),IF(AF1201&lt;0,"A",AC1201))</f>
        <v>6.8360570294170015E-6</v>
      </c>
      <c r="AE1200" s="13">
        <f t="shared" si="344"/>
        <v>19131.780097362829</v>
      </c>
      <c r="AF1200" s="12">
        <f t="shared" si="368"/>
        <v>162652.97099642913</v>
      </c>
      <c r="AG1200" s="13"/>
      <c r="AH1200" s="13">
        <f>IF(AK1200&gt;0,SQRT(Sum_Sq($AI$2,V_rtHz($AH$2)/(1+1/$A1200),V_rtHz($AH$2*$A1200)/(1+$A1200),$AN$2*$AH$2/(1+1/$A1200),$AM$2*SQRT(Sum_Sq(AK1200,1/($X$2*AI$8*(1+AH$1017+AK1200/AJ1200))))/SQRT(Sum_Sq($X$2*AK1200*AI$8,1)),                   $AQ$2*SQRT(Sum_Sq($AH$2/(1+1/$A1200)+AK1200*( 1/(AH$1017+1+AK1200/AJ1200)-1)/(1+($X$2*AK1200*AI$8)^2), (AK1200^2*AI$8*$X$2+1/($X$2*AI$8*(AH$1017+1+AK1200/AJ1200           )))/(1+($X$2*AK1200*AI$8)^2))),           V_rtHz(AJ1200)/($X$2*AI$8*(AJ1200*AH$1017+AJ1200+AK1200)),V_rtHz(AK1200)*SQRT(Sum_Sq(AJ1200*AI$8*$X$2*AH$1017,1))/($X$2*AI$8*(AJ1200*AH$1017+AJ1200+AK1200))))/SQRT(Sum_Sq(1/(1+$A1200)+$AC$2/$I$2-1/(1+(1+AK1200/AJ1200)/AH$1017),$X$2/$I$2)),IF(AK1201&lt;0,"A",AH1201))</f>
        <v>1.1540643945716267E-5</v>
      </c>
      <c r="AI1200" s="13"/>
      <c r="AJ1200" s="13">
        <f t="shared" si="345"/>
        <v>17684.747796059139</v>
      </c>
      <c r="AK1200" s="12">
        <f t="shared" si="369"/>
        <v>556440.21555033687</v>
      </c>
      <c r="AM1200" s="13">
        <f>IF(AP1200&gt;0,SQRT(Sum_Sq($AI$2,V_rtHz($AH$2)/(1+1/$A1200),V_rtHz($AH$2*$A1200)/(1+$A1200),$AN$2*$AH$2/(1+1/$A1200),$AM$2*SQRT(Sum_Sq(AP1200,1/($X$2*AN$8*(1+AM$1017+AP1200/AO1200))))/SQRT(Sum_Sq($X$2*AP1200*AN$8,1)),                   $AQ$2*SQRT(Sum_Sq($AH$2/(1+1/$A1200)+AP1200*( 1/(AM$1017+1+AP1200/AO1200)-1)/(1+($X$2*AP1200*AN$8)^2), (AP1200^2*AN$8*$X$2+1/($X$2*AN$8*(AM$1017+1+AP1200/AO1200           )))/(1+($X$2*AP1200*AN$8)^2))),           V_rtHz(AO1200)/($X$2*AN$8*(AO1200*AM$1017+AO1200+AP1200)),V_rtHz(AP1200)*SQRT(Sum_Sq(AO1200*AN$8*$X$2*AM$1017,1))/($X$2*AN$8*(AO1200*AM$1017+AO1200+AP1200))))/SQRT(Sum_Sq(1/(1+$A1200)+$AC$2/$I$2-1/(1+(1+AP1200/AO1200)/AM$1017),$X$2/$I$2)),IF(AP1201&lt;0,"A",AM1201))</f>
        <v>2.0231048906653971E-5</v>
      </c>
      <c r="AO1200" s="13">
        <f t="shared" si="346"/>
        <v>17310.739127576191</v>
      </c>
      <c r="AP1200" s="12">
        <f t="shared" si="370"/>
        <v>1797636.0514434772</v>
      </c>
      <c r="AR1200" s="13">
        <f t="shared" si="347"/>
        <v>69887291.180198371</v>
      </c>
      <c r="AS1200" s="13">
        <f t="shared" si="348"/>
        <v>-1.3199760486401286E-5</v>
      </c>
      <c r="AV1200" s="13"/>
      <c r="AW1200" s="13">
        <f t="shared" si="349"/>
        <v>39300511.936236553</v>
      </c>
      <c r="AX1200" s="13">
        <f t="shared" si="350"/>
        <v>-4.1756470284174835E-5</v>
      </c>
      <c r="AZ1200" s="13"/>
      <c r="BA1200" s="13"/>
      <c r="BB1200" s="13">
        <f t="shared" si="351"/>
        <v>22100301.962882396</v>
      </c>
      <c r="BC1200" s="13">
        <f t="shared" si="352"/>
        <v>-1.3219740844625882E-4</v>
      </c>
      <c r="BD1200" s="13"/>
      <c r="BE1200" s="13"/>
      <c r="BG1200" s="13">
        <f t="shared" si="353"/>
        <v>12427913.092914158</v>
      </c>
      <c r="BH1200" s="13">
        <f t="shared" si="354"/>
        <v>-4.1957075985866869E-4</v>
      </c>
      <c r="BI1200" s="13"/>
      <c r="BL1200" s="13">
        <f t="shared" si="355"/>
        <v>6988729.1180198397</v>
      </c>
      <c r="BM1200" s="13">
        <f t="shared" si="356"/>
        <v>-1.3422922408733696E-3</v>
      </c>
      <c r="BP1200" s="13"/>
      <c r="BQ1200" s="13">
        <f t="shared" si="357"/>
        <v>99.633300000000006</v>
      </c>
      <c r="BR1200" s="13">
        <f t="shared" si="358"/>
        <v>108.98999999999998</v>
      </c>
      <c r="BT1200" s="13"/>
      <c r="BU1200" s="13"/>
      <c r="BV1200" s="13">
        <f t="shared" si="359"/>
        <v>31.50681587988543</v>
      </c>
      <c r="BW1200" s="13">
        <f t="shared" si="360"/>
        <v>344.65664218175152</v>
      </c>
      <c r="CA1200" s="13">
        <f t="shared" si="361"/>
        <v>9.9633299999999991</v>
      </c>
      <c r="CB1200" s="13">
        <f t="shared" si="362"/>
        <v>1089.9000000000001</v>
      </c>
    </row>
    <row r="1201" spans="1:80" x14ac:dyDescent="0.3">
      <c r="A1201" s="13">
        <f t="shared" si="338"/>
        <v>1.3243415351946641E-4</v>
      </c>
      <c r="C1201" s="13" t="str">
        <f>IF(F1201&gt;0,SQRT(Sum_Sq($AI$2,V_rtHz($AH$2)/(1+1/$A1201),V_rtHz($AH$2*$A1201)/(1+$A1201),$AN$2*$AH$2/(1+1/$A1201),$AM$2*SQRT(Sum_Sq(F1201,1/($X$2*D$8*(1+C$1017+F1201/E1201))))/SQRT(Sum_Sq($X$2*F1201*D$8,1)),                   $AQ$2*SQRT(Sum_Sq($AH$2/(1+1/$A1201)+F1201*( 1/(C$1017+1+F1201/E1201)-1)/(1+($X$2*F1201*D$8)^2), (F1201^2*D$8*$X$2+1/($X$2*D$8*(C$1017+1+F1201/E1201           )))/(1+($X$2*F1201*D$8)^2))),           V_rtHz(E1201)/($X$2*D$8*(E1201*C$1017+E1201+F1201)),V_rtHz(F1201)*SQRT(Sum_Sq(E1201*D$8*$X$2*C$1017,1))/($X$2*D$8*(E1201*C$1017+E1201+F1201))))/SQRT(Sum_Sq(1/(1+$A1201)+$AC$2/$I$2-1/(1+(1+F1201/E1201)/C$1017),$X$2/$I$2)),IF(F1202&lt;0,"A",C1202))</f>
        <v>A</v>
      </c>
      <c r="E1201" s="13">
        <f t="shared" si="339"/>
        <v>-1</v>
      </c>
      <c r="F1201" s="12">
        <f t="shared" si="363"/>
        <v>-2</v>
      </c>
      <c r="H1201" s="13" t="str">
        <f>IF(K1201&gt;0,SQRT(Sum_Sq($AI$2,V_rtHz($AH$2)/(1+1/$A1201),V_rtHz($AH$2*$A1201)/(1+$A1201),$AN$2*$AH$2/(1+1/$A1201),$AM$2*SQRT(Sum_Sq(K1201,1/($X$2*I$8*(1+H$1017+K1201/J1201))))/SQRT(Sum_Sq($X$2*K1201*I$8,1)),                   $AQ$2*SQRT(Sum_Sq($AH$2/(1+1/$A1201)+K1201*( 1/(H$1017+1+K1201/J1201)-1)/(1+($X$2*K1201*I$8)^2), (K1201^2*I$8*$X$2+1/($X$2*I$8*(H$1017+1+K1201/J1201           )))/(1+($X$2*K1201*I$8)^2))),           V_rtHz(J1201)/($X$2*I$8*(J1201*H$1017+J1201+K1201)),V_rtHz(K1201)*SQRT(Sum_Sq(J1201*I$8*$X$2*H$1017,1))/($X$2*I$8*(J1201*H$1017+J1201+K1201))))/SQRT(Sum_Sq(1/(1+$A1201)+$AC$2/$I$2-1/(1+(1+K1201/J1201)/H$1017),$X$2/$I$2)),IF(K1202&lt;0,"A",H1202))</f>
        <v>A</v>
      </c>
      <c r="J1201" s="13">
        <f t="shared" si="340"/>
        <v>-1</v>
      </c>
      <c r="K1201" s="12">
        <f t="shared" si="364"/>
        <v>-2</v>
      </c>
      <c r="M1201" s="13" t="str">
        <f>IF(P1201&gt;0,SQRT(Sum_Sq($AI$2,V_rtHz($AH$2)/(1+1/$A1201),V_rtHz($AH$2*$A1201)/(1+$A1201),$AN$2*$AH$2/(1+1/$A1201),$AM$2*SQRT(Sum_Sq(P1201,1/($X$2*N$8*(1+M$1017+P1201/O1201))))/SQRT(Sum_Sq($X$2*P1201*N$8,1)),                   $AQ$2*SQRT(Sum_Sq($AH$2/(1+1/$A1201)+P1201*( 1/(M$1017+1+P1201/O1201)-1)/(1+($X$2*P1201*N$8)^2), (P1201^2*N$8*$X$2+1/($X$2*N$8*(M$1017+1+P1201/O1201           )))/(1+($X$2*P1201*N$8)^2))),           V_rtHz(O1201)/($X$2*N$8*(O1201*M$1017+O1201+P1201)),V_rtHz(P1201)*SQRT(Sum_Sq(O1201*N$8*$X$2*M$1017,1))/($X$2*N$8*(O1201*M$1017+O1201+P1201))))/SQRT(Sum_Sq(1/(1+$A1201)+$AC$2/$I$2-1/(1+(1+P1201/O1201)/M$1017),$X$2/$I$2)),IF(P1202&lt;0,"A",M1202))</f>
        <v>A</v>
      </c>
      <c r="O1201" s="13">
        <f t="shared" si="341"/>
        <v>-1</v>
      </c>
      <c r="P1201" s="12">
        <f t="shared" si="365"/>
        <v>-2</v>
      </c>
      <c r="R1201" s="13" t="str">
        <f>IF(U1201&gt;0,SQRT(Sum_Sq($AI$2,V_rtHz($AH$2)/(1+1/$A1201),V_rtHz($AH$2*$A1201)/(1+$A1201),$AN$2*$AH$2/(1+1/$A1201),$AM$2*SQRT(Sum_Sq(U1201,1/($X$2*S$8*(1+R$1017+U1201/T1201))))/SQRT(Sum_Sq($X$2*U1201*S$8,1)),                   $AQ$2*SQRT(Sum_Sq($AH$2/(1+1/$A1201)+U1201*( 1/(R$1017+1+U1201/T1201)-1)/(1+($X$2*U1201*S$8)^2), (U1201^2*S$8*$X$2+1/($X$2*S$8*(R$1017+1+U1201/T1201           )))/(1+($X$2*U1201*S$8)^2))),           V_rtHz(T1201)/($X$2*S$8*(T1201*R$1017+T1201+U1201)),V_rtHz(U1201)*SQRT(Sum_Sq(T1201*S$8*$X$2*R$1017,1))/($X$2*S$8*(T1201*R$1017+T1201+U1201))))/SQRT(Sum_Sq(1/(1+$A1201)+$AC$2/$I$2-1/(1+(1+U1201/T1201)/R$1017),$X$2/$I$2)),IF(U1202&lt;0,"A",R1202))</f>
        <v>A</v>
      </c>
      <c r="T1201" s="13">
        <f t="shared" si="342"/>
        <v>-1</v>
      </c>
      <c r="U1201" s="12">
        <f t="shared" si="366"/>
        <v>-2</v>
      </c>
      <c r="X1201" s="13" t="str">
        <f>IF(AA1201&gt;0,SQRT(Sum_Sq($AI$2,V_rtHz($AH$2)/(1+1/$A1201),V_rtHz($AH$2*$A1201)/(1+$A1201),$AN$2*$AH$2/(1+1/$A1201),$AM$2*SQRT(Sum_Sq(AA1201,1/($X$2*Y$8*(1+X$1017+AA1201/Z1201))))/SQRT(Sum_Sq($X$2*AA1201*Y$8,1)),                   $AQ$2*SQRT(Sum_Sq($AH$2/(1+1/$A1201)+AA1201*( 1/(X$1017+1+AA1201/Z1201)-1)/(1+($X$2*AA1201*Y$8)^2), (AA1201^2*Y$8*$X$2+1/($X$2*Y$8*(X$1017+1+AA1201/Z1201           )))/(1+($X$2*AA1201*Y$8)^2))),           V_rtHz(Z1201)/($X$2*Y$8*(Z1201*X$1017+Z1201+AA1201)),V_rtHz(AA1201)*SQRT(Sum_Sq(Z1201*Y$8*$X$2*X$1017,1))/($X$2*Y$8*(Z1201*X$1017+Z1201+AA1201))))/SQRT(Sum_Sq(1/(1+$A1201)+$AC$2/$I$2-1/(1+(1+AA1201/Z1201)/X$1017),$X$2/$I$2)),IF(AA1202&lt;0,"A",X1202))</f>
        <v>A</v>
      </c>
      <c r="Z1201" s="13">
        <f t="shared" si="343"/>
        <v>-1</v>
      </c>
      <c r="AA1201" s="12">
        <f t="shared" si="367"/>
        <v>-2</v>
      </c>
      <c r="AC1201" s="13">
        <f>IF(AF1201&gt;0,SQRT(Sum_Sq($AI$2,V_rtHz($AH$2)/(1+1/$A1201),V_rtHz($AH$2*$A1201)/(1+$A1201),$AN$2*$AH$2/(1+1/$A1201),$AM$2*SQRT(Sum_Sq(AF1201,1/($X$2*AD$8*(1+AC$1017+AF1201/AE1201))))/SQRT(Sum_Sq($X$2*AF1201*AD$8,1)),                   $AQ$2*SQRT(Sum_Sq($AH$2/(1+1/$A1201)+AF1201*( 1/(AC$1017+1+AF1201/AE1201)-1)/(1+($X$2*AF1201*AD$8)^2), (AF1201^2*AD$8*$X$2+1/($X$2*AD$8*(AC$1017+1+AF1201/AE1201           )))/(1+($X$2*AF1201*AD$8)^2))),           V_rtHz(AE1201)/($X$2*AD$8*(AE1201*AC$1017+AE1201+AF1201)),V_rtHz(AF1201)*SQRT(Sum_Sq(AE1201*AD$8*$X$2*AC$1017,1))/($X$2*AD$8*(AE1201*AC$1017+AE1201+AF1201))))/SQRT(Sum_Sq(1/(1+$A1201)+$AC$2/$I$2-1/(1+(1+AF1201/AE1201)/AC$1017),$X$2/$I$2)),IF(AF1202&lt;0,"A",AC1202))</f>
        <v>6.8350652687221225E-6</v>
      </c>
      <c r="AE1201" s="13">
        <f t="shared" si="344"/>
        <v>19126.249637556964</v>
      </c>
      <c r="AF1201" s="12">
        <f t="shared" si="368"/>
        <v>162700.00299357684</v>
      </c>
      <c r="AG1201" s="13"/>
      <c r="AH1201" s="13">
        <f>IF(AK1201&gt;0,SQRT(Sum_Sq($AI$2,V_rtHz($AH$2)/(1+1/$A1201),V_rtHz($AH$2*$A1201)/(1+$A1201),$AN$2*$AH$2/(1+1/$A1201),$AM$2*SQRT(Sum_Sq(AK1201,1/($X$2*AI$8*(1+AH$1017+AK1201/AJ1201))))/SQRT(Sum_Sq($X$2*AK1201*AI$8,1)),                   $AQ$2*SQRT(Sum_Sq($AH$2/(1+1/$A1201)+AK1201*( 1/(AH$1017+1+AK1201/AJ1201)-1)/(1+($X$2*AK1201*AI$8)^2), (AK1201^2*AI$8*$X$2+1/($X$2*AI$8*(AH$1017+1+AK1201/AJ1201           )))/(1+($X$2*AK1201*AI$8)^2))),           V_rtHz(AJ1201)/($X$2*AI$8*(AJ1201*AH$1017+AJ1201+AK1201)),V_rtHz(AK1201)*SQRT(Sum_Sq(AJ1201*AI$8*$X$2*AH$1017,1))/($X$2*AI$8*(AJ1201*AH$1017+AJ1201+AK1201))))/SQRT(Sum_Sq(1/(1+$A1201)+$AC$2/$I$2-1/(1+(1+AK1201/AJ1201)/AH$1017),$X$2/$I$2)),IF(AK1202&lt;0,"A",AH1202))</f>
        <v>1.1539373797760561E-5</v>
      </c>
      <c r="AI1201" s="13"/>
      <c r="AJ1201" s="13">
        <f t="shared" si="345"/>
        <v>17680.747958237127</v>
      </c>
      <c r="AK1201" s="12">
        <f t="shared" si="369"/>
        <v>556566.09657217504</v>
      </c>
      <c r="AM1201" s="13">
        <f>IF(AP1201&gt;0,SQRT(Sum_Sq($AI$2,V_rtHz($AH$2)/(1+1/$A1201),V_rtHz($AH$2*$A1201)/(1+$A1201),$AN$2*$AH$2/(1+1/$A1201),$AM$2*SQRT(Sum_Sq(AP1201,1/($X$2*AN$8*(1+AM$1017+AP1201/AO1201))))/SQRT(Sum_Sq($X$2*AP1201*AN$8,1)),                   $AQ$2*SQRT(Sum_Sq($AH$2/(1+1/$A1201)+AP1201*( 1/(AM$1017+1+AP1201/AO1201)-1)/(1+($X$2*AP1201*AN$8)^2), (AP1201^2*AN$8*$X$2+1/($X$2*AN$8*(AM$1017+1+AP1201/AO1201           )))/(1+($X$2*AP1201*AN$8)^2))),           V_rtHz(AO1201)/($X$2*AN$8*(AO1201*AM$1017+AO1201+AP1201)),V_rtHz(AP1201)*SQRT(Sum_Sq(AO1201*AN$8*$X$2*AM$1017,1))/($X$2*AN$8*(AO1201*AM$1017+AO1201+AP1201))))/SQRT(Sum_Sq(1/(1+$A1201)+$AC$2/$I$2-1/(1+(1+AP1201/AO1201)/AM$1017),$X$2/$I$2)),IF(AP1202&lt;0,"A",AM1202))</f>
        <v>2.0228980672805491E-5</v>
      </c>
      <c r="AO1201" s="13">
        <f t="shared" si="346"/>
        <v>17307.067743830798</v>
      </c>
      <c r="AP1201" s="12">
        <f t="shared" si="370"/>
        <v>1798017.3876627078</v>
      </c>
      <c r="AR1201" s="13">
        <f t="shared" si="347"/>
        <v>69887291.180198371</v>
      </c>
      <c r="AS1201" s="13">
        <f t="shared" si="348"/>
        <v>-1.3199791323625455E-5</v>
      </c>
      <c r="AV1201" s="13"/>
      <c r="AW1201" s="13">
        <f t="shared" si="349"/>
        <v>39300511.936236553</v>
      </c>
      <c r="AX1201" s="13">
        <f t="shared" si="350"/>
        <v>-4.1756778882050075E-5</v>
      </c>
      <c r="AZ1201" s="13"/>
      <c r="BA1201" s="13"/>
      <c r="BB1201" s="13">
        <f t="shared" si="351"/>
        <v>22100301.962882396</v>
      </c>
      <c r="BC1201" s="13">
        <f t="shared" si="352"/>
        <v>-1.3220050157649175E-4</v>
      </c>
      <c r="BD1201" s="13"/>
      <c r="BE1201" s="13"/>
      <c r="BG1201" s="13">
        <f t="shared" si="353"/>
        <v>12427913.092914158</v>
      </c>
      <c r="BH1201" s="13">
        <f t="shared" si="354"/>
        <v>-4.1960191895411405E-4</v>
      </c>
      <c r="BI1201" s="13"/>
      <c r="BL1201" s="13">
        <f t="shared" si="355"/>
        <v>6988729.1180198397</v>
      </c>
      <c r="BM1201" s="13">
        <f t="shared" si="356"/>
        <v>-1.3426112032862965E-3</v>
      </c>
      <c r="BP1201" s="13"/>
      <c r="BQ1201" s="13">
        <f t="shared" si="357"/>
        <v>99.633300000000006</v>
      </c>
      <c r="BR1201" s="13">
        <f t="shared" si="358"/>
        <v>108.98999999999997</v>
      </c>
      <c r="BT1201" s="13"/>
      <c r="BU1201" s="13"/>
      <c r="BV1201" s="13">
        <f t="shared" si="359"/>
        <v>31.50681587988543</v>
      </c>
      <c r="BW1201" s="13">
        <f t="shared" si="360"/>
        <v>344.65664218175152</v>
      </c>
      <c r="CA1201" s="13">
        <f t="shared" si="361"/>
        <v>9.9633299999999991</v>
      </c>
      <c r="CB1201" s="13">
        <f t="shared" si="362"/>
        <v>1089.9000000000001</v>
      </c>
    </row>
    <row r="1202" spans="1:80" x14ac:dyDescent="0.3">
      <c r="A1202" s="13">
        <f t="shared" si="338"/>
        <v>1.3427649611378632E-4</v>
      </c>
      <c r="C1202" s="13" t="str">
        <f>IF(F1202&gt;0,SQRT(Sum_Sq($AI$2,V_rtHz($AH$2)/(1+1/$A1202),V_rtHz($AH$2*$A1202)/(1+$A1202),$AN$2*$AH$2/(1+1/$A1202),$AM$2*SQRT(Sum_Sq(F1202,1/($X$2*D$8*(1+C$1017+F1202/E1202))))/SQRT(Sum_Sq($X$2*F1202*D$8,1)),                   $AQ$2*SQRT(Sum_Sq($AH$2/(1+1/$A1202)+F1202*( 1/(C$1017+1+F1202/E1202)-1)/(1+($X$2*F1202*D$8)^2), (F1202^2*D$8*$X$2+1/($X$2*D$8*(C$1017+1+F1202/E1202           )))/(1+($X$2*F1202*D$8)^2))),           V_rtHz(E1202)/($X$2*D$8*(E1202*C$1017+E1202+F1202)),V_rtHz(F1202)*SQRT(Sum_Sq(E1202*D$8*$X$2*C$1017,1))/($X$2*D$8*(E1202*C$1017+E1202+F1202))))/SQRT(Sum_Sq(1/(1+$A1202)+$AC$2/$I$2-1/(1+(1+F1202/E1202)/C$1017),$X$2/$I$2)),IF(F1203&lt;0,"A",C1203))</f>
        <v>A</v>
      </c>
      <c r="E1202" s="13">
        <f t="shared" si="339"/>
        <v>-1</v>
      </c>
      <c r="F1202" s="12">
        <f t="shared" si="363"/>
        <v>-2</v>
      </c>
      <c r="H1202" s="13" t="str">
        <f>IF(K1202&gt;0,SQRT(Sum_Sq($AI$2,V_rtHz($AH$2)/(1+1/$A1202),V_rtHz($AH$2*$A1202)/(1+$A1202),$AN$2*$AH$2/(1+1/$A1202),$AM$2*SQRT(Sum_Sq(K1202,1/($X$2*I$8*(1+H$1017+K1202/J1202))))/SQRT(Sum_Sq($X$2*K1202*I$8,1)),                   $AQ$2*SQRT(Sum_Sq($AH$2/(1+1/$A1202)+K1202*( 1/(H$1017+1+K1202/J1202)-1)/(1+($X$2*K1202*I$8)^2), (K1202^2*I$8*$X$2+1/($X$2*I$8*(H$1017+1+K1202/J1202           )))/(1+($X$2*K1202*I$8)^2))),           V_rtHz(J1202)/($X$2*I$8*(J1202*H$1017+J1202+K1202)),V_rtHz(K1202)*SQRT(Sum_Sq(J1202*I$8*$X$2*H$1017,1))/($X$2*I$8*(J1202*H$1017+J1202+K1202))))/SQRT(Sum_Sq(1/(1+$A1202)+$AC$2/$I$2-1/(1+(1+K1202/J1202)/H$1017),$X$2/$I$2)),IF(K1203&lt;0,"A",H1203))</f>
        <v>A</v>
      </c>
      <c r="J1202" s="13">
        <f t="shared" si="340"/>
        <v>-1</v>
      </c>
      <c r="K1202" s="12">
        <f t="shared" si="364"/>
        <v>-2</v>
      </c>
      <c r="M1202" s="13" t="str">
        <f>IF(P1202&gt;0,SQRT(Sum_Sq($AI$2,V_rtHz($AH$2)/(1+1/$A1202),V_rtHz($AH$2*$A1202)/(1+$A1202),$AN$2*$AH$2/(1+1/$A1202),$AM$2*SQRT(Sum_Sq(P1202,1/($X$2*N$8*(1+M$1017+P1202/O1202))))/SQRT(Sum_Sq($X$2*P1202*N$8,1)),                   $AQ$2*SQRT(Sum_Sq($AH$2/(1+1/$A1202)+P1202*( 1/(M$1017+1+P1202/O1202)-1)/(1+($X$2*P1202*N$8)^2), (P1202^2*N$8*$X$2+1/($X$2*N$8*(M$1017+1+P1202/O1202           )))/(1+($X$2*P1202*N$8)^2))),           V_rtHz(O1202)/($X$2*N$8*(O1202*M$1017+O1202+P1202)),V_rtHz(P1202)*SQRT(Sum_Sq(O1202*N$8*$X$2*M$1017,1))/($X$2*N$8*(O1202*M$1017+O1202+P1202))))/SQRT(Sum_Sq(1/(1+$A1202)+$AC$2/$I$2-1/(1+(1+P1202/O1202)/M$1017),$X$2/$I$2)),IF(P1203&lt;0,"A",M1203))</f>
        <v>A</v>
      </c>
      <c r="O1202" s="13">
        <f t="shared" si="341"/>
        <v>-1</v>
      </c>
      <c r="P1202" s="12">
        <f t="shared" si="365"/>
        <v>-2</v>
      </c>
      <c r="R1202" s="13" t="str">
        <f>IF(U1202&gt;0,SQRT(Sum_Sq($AI$2,V_rtHz($AH$2)/(1+1/$A1202),V_rtHz($AH$2*$A1202)/(1+$A1202),$AN$2*$AH$2/(1+1/$A1202),$AM$2*SQRT(Sum_Sq(U1202,1/($X$2*S$8*(1+R$1017+U1202/T1202))))/SQRT(Sum_Sq($X$2*U1202*S$8,1)),                   $AQ$2*SQRT(Sum_Sq($AH$2/(1+1/$A1202)+U1202*( 1/(R$1017+1+U1202/T1202)-1)/(1+($X$2*U1202*S$8)^2), (U1202^2*S$8*$X$2+1/($X$2*S$8*(R$1017+1+U1202/T1202           )))/(1+($X$2*U1202*S$8)^2))),           V_rtHz(T1202)/($X$2*S$8*(T1202*R$1017+T1202+U1202)),V_rtHz(U1202)*SQRT(Sum_Sq(T1202*S$8*$X$2*R$1017,1))/($X$2*S$8*(T1202*R$1017+T1202+U1202))))/SQRT(Sum_Sq(1/(1+$A1202)+$AC$2/$I$2-1/(1+(1+U1202/T1202)/R$1017),$X$2/$I$2)),IF(U1203&lt;0,"A",R1203))</f>
        <v>A</v>
      </c>
      <c r="T1202" s="13">
        <f t="shared" si="342"/>
        <v>-1</v>
      </c>
      <c r="U1202" s="12">
        <f t="shared" si="366"/>
        <v>-2</v>
      </c>
      <c r="X1202" s="13" t="str">
        <f>IF(AA1202&gt;0,SQRT(Sum_Sq($AI$2,V_rtHz($AH$2)/(1+1/$A1202),V_rtHz($AH$2*$A1202)/(1+$A1202),$AN$2*$AH$2/(1+1/$A1202),$AM$2*SQRT(Sum_Sq(AA1202,1/($X$2*Y$8*(1+X$1017+AA1202/Z1202))))/SQRT(Sum_Sq($X$2*AA1202*Y$8,1)),                   $AQ$2*SQRT(Sum_Sq($AH$2/(1+1/$A1202)+AA1202*( 1/(X$1017+1+AA1202/Z1202)-1)/(1+($X$2*AA1202*Y$8)^2), (AA1202^2*Y$8*$X$2+1/($X$2*Y$8*(X$1017+1+AA1202/Z1202           )))/(1+($X$2*AA1202*Y$8)^2))),           V_rtHz(Z1202)/($X$2*Y$8*(Z1202*X$1017+Z1202+AA1202)),V_rtHz(AA1202)*SQRT(Sum_Sq(Z1202*Y$8*$X$2*X$1017,1))/($X$2*Y$8*(Z1202*X$1017+Z1202+AA1202))))/SQRT(Sum_Sq(1/(1+$A1202)+$AC$2/$I$2-1/(1+(1+AA1202/Z1202)/X$1017),$X$2/$I$2)),IF(AA1203&lt;0,"A",X1203))</f>
        <v>A</v>
      </c>
      <c r="Z1202" s="13">
        <f t="shared" si="343"/>
        <v>-1</v>
      </c>
      <c r="AA1202" s="12">
        <f t="shared" si="367"/>
        <v>-2</v>
      </c>
      <c r="AC1202" s="13">
        <f>IF(AF1202&gt;0,SQRT(Sum_Sq($AI$2,V_rtHz($AH$2)/(1+1/$A1202),V_rtHz($AH$2*$A1202)/(1+$A1202),$AN$2*$AH$2/(1+1/$A1202),$AM$2*SQRT(Sum_Sq(AF1202,1/($X$2*AD$8*(1+AC$1017+AF1202/AE1202))))/SQRT(Sum_Sq($X$2*AF1202*AD$8,1)),                   $AQ$2*SQRT(Sum_Sq($AH$2/(1+1/$A1202)+AF1202*( 1/(AC$1017+1+AF1202/AE1202)-1)/(1+($X$2*AF1202*AD$8)^2), (AF1202^2*AD$8*$X$2+1/($X$2*AD$8*(AC$1017+1+AF1202/AE1202           )))/(1+($X$2*AF1202*AD$8)^2))),           V_rtHz(AE1202)/($X$2*AD$8*(AE1202*AC$1017+AE1202+AF1202)),V_rtHz(AF1202)*SQRT(Sum_Sq(AE1202*AD$8*$X$2*AC$1017,1))/($X$2*AD$8*(AE1202*AC$1017+AE1202+AF1202))))/SQRT(Sum_Sq(1/(1+$A1202)+$AC$2/$I$2-1/(1+(1+AF1202/AE1202)/AC$1017),$X$2/$I$2)),IF(AF1203&lt;0,"A",AC1203))</f>
        <v>6.8340608272351531E-6</v>
      </c>
      <c r="AE1202" s="13">
        <f t="shared" si="344"/>
        <v>19120.649120737056</v>
      </c>
      <c r="AF1202" s="12">
        <f t="shared" si="368"/>
        <v>162747.65849405754</v>
      </c>
      <c r="AG1202" s="13"/>
      <c r="AH1202" s="13">
        <f>IF(AK1202&gt;0,SQRT(Sum_Sq($AI$2,V_rtHz($AH$2)/(1+1/$A1202),V_rtHz($AH$2*$A1202)/(1+$A1202),$AN$2*$AH$2/(1+1/$A1202),$AM$2*SQRT(Sum_Sq(AK1202,1/($X$2*AI$8*(1+AH$1017+AK1202/AJ1202))))/SQRT(Sum_Sq($X$2*AK1202*AI$8,1)),                   $AQ$2*SQRT(Sum_Sq($AH$2/(1+1/$A1202)+AK1202*( 1/(AH$1017+1+AK1202/AJ1202)-1)/(1+($X$2*AK1202*AI$8)^2), (AK1202^2*AI$8*$X$2+1/($X$2*AI$8*(AH$1017+1+AK1202/AJ1202           )))/(1+($X$2*AK1202*AI$8)^2))),           V_rtHz(AJ1202)/($X$2*AI$8*(AJ1202*AH$1017+AJ1202+AK1202)),V_rtHz(AK1202)*SQRT(Sum_Sq(AJ1202*AI$8*$X$2*AH$1017,1))/($X$2*AI$8*(AJ1202*AH$1017+AJ1202+AK1202))))/SQRT(Sum_Sq(1/(1+$A1202)+$AC$2/$I$2-1/(1+(1+AK1202/AJ1202)/AH$1017),$X$2/$I$2)),IF(AK1203&lt;0,"A",AH1203))</f>
        <v>1.1538087037002126E-5</v>
      </c>
      <c r="AI1202" s="13"/>
      <c r="AJ1202" s="13">
        <f t="shared" si="345"/>
        <v>17676.696198217753</v>
      </c>
      <c r="AK1202" s="12">
        <f t="shared" si="369"/>
        <v>556693.66974721535</v>
      </c>
      <c r="AM1202" s="13">
        <f>IF(AP1202&gt;0,SQRT(Sum_Sq($AI$2,V_rtHz($AH$2)/(1+1/$A1202),V_rtHz($AH$2*$A1202)/(1+$A1202),$AN$2*$AH$2/(1+1/$A1202),$AM$2*SQRT(Sum_Sq(AP1202,1/($X$2*AN$8*(1+AM$1017+AP1202/AO1202))))/SQRT(Sum_Sq($X$2*AP1202*AN$8,1)),                   $AQ$2*SQRT(Sum_Sq($AH$2/(1+1/$A1202)+AP1202*( 1/(AM$1017+1+AP1202/AO1202)-1)/(1+($X$2*AP1202*AN$8)^2), (AP1202^2*AN$8*$X$2+1/($X$2*AN$8*(AM$1017+1+AP1202/AO1202           )))/(1+($X$2*AP1202*AN$8)^2))),           V_rtHz(AO1202)/($X$2*AN$8*(AO1202*AM$1017+AO1202+AP1202)),V_rtHz(AP1202)*SQRT(Sum_Sq(AO1202*AN$8*$X$2*AM$1017,1))/($X$2*AN$8*(AO1202*AM$1017+AO1202+AP1202))))/SQRT(Sum_Sq(1/(1+$A1202)+$AC$2/$I$2-1/(1+(1+AP1202/AO1202)/AM$1017),$X$2/$I$2)),IF(AP1203&lt;0,"A",AM1203))</f>
        <v>2.022688525790697E-5</v>
      </c>
      <c r="AO1202" s="13">
        <f t="shared" si="346"/>
        <v>17303.348454567327</v>
      </c>
      <c r="AP1202" s="12">
        <f t="shared" si="370"/>
        <v>1798403.8646953483</v>
      </c>
      <c r="AR1202" s="13">
        <f t="shared" si="347"/>
        <v>69887291.180198371</v>
      </c>
      <c r="AS1202" s="13">
        <f t="shared" si="348"/>
        <v>-1.319982258998525E-5</v>
      </c>
      <c r="AV1202" s="13"/>
      <c r="AW1202" s="13">
        <f t="shared" si="349"/>
        <v>39300511.936236553</v>
      </c>
      <c r="AX1202" s="13">
        <f t="shared" si="350"/>
        <v>-4.1757091777606396E-5</v>
      </c>
      <c r="AZ1202" s="13"/>
      <c r="BA1202" s="13"/>
      <c r="BB1202" s="13">
        <f t="shared" si="351"/>
        <v>22100301.962882396</v>
      </c>
      <c r="BC1202" s="13">
        <f t="shared" si="352"/>
        <v>-1.3220363788423535E-4</v>
      </c>
      <c r="BD1202" s="13"/>
      <c r="BE1202" s="13"/>
      <c r="BG1202" s="13">
        <f t="shared" si="353"/>
        <v>12427913.092914158</v>
      </c>
      <c r="BH1202" s="13">
        <f t="shared" si="354"/>
        <v>-4.19633516241144E-4</v>
      </c>
      <c r="BI1202" s="13"/>
      <c r="BL1202" s="13">
        <f t="shared" si="355"/>
        <v>6988729.1180198397</v>
      </c>
      <c r="BM1202" s="13">
        <f t="shared" si="356"/>
        <v>-1.3429347577105185E-3</v>
      </c>
      <c r="BP1202" s="13"/>
      <c r="BQ1202" s="13">
        <f t="shared" si="357"/>
        <v>99.633300000000006</v>
      </c>
      <c r="BR1202" s="13">
        <f t="shared" si="358"/>
        <v>108.98999999999998</v>
      </c>
      <c r="BT1202" s="13"/>
      <c r="BU1202" s="13"/>
      <c r="BV1202" s="13">
        <f t="shared" si="359"/>
        <v>31.50681587988543</v>
      </c>
      <c r="BW1202" s="13">
        <f t="shared" si="360"/>
        <v>344.65664218175147</v>
      </c>
      <c r="CA1202" s="13">
        <f t="shared" si="361"/>
        <v>9.9633299999999991</v>
      </c>
      <c r="CB1202" s="13">
        <f t="shared" si="362"/>
        <v>1089.9000000000001</v>
      </c>
    </row>
    <row r="1203" spans="1:80" x14ac:dyDescent="0.3">
      <c r="A1203" s="13">
        <f t="shared" si="338"/>
        <v>1.3614446824659494E-4</v>
      </c>
      <c r="C1203" s="13" t="str">
        <f>IF(F1203&gt;0,SQRT(Sum_Sq($AI$2,V_rtHz($AH$2)/(1+1/$A1203),V_rtHz($AH$2*$A1203)/(1+$A1203),$AN$2*$AH$2/(1+1/$A1203),$AM$2*SQRT(Sum_Sq(F1203,1/($X$2*D$8*(1+C$1017+F1203/E1203))))/SQRT(Sum_Sq($X$2*F1203*D$8,1)),                   $AQ$2*SQRT(Sum_Sq($AH$2/(1+1/$A1203)+F1203*( 1/(C$1017+1+F1203/E1203)-1)/(1+($X$2*F1203*D$8)^2), (F1203^2*D$8*$X$2+1/($X$2*D$8*(C$1017+1+F1203/E1203           )))/(1+($X$2*F1203*D$8)^2))),           V_rtHz(E1203)/($X$2*D$8*(E1203*C$1017+E1203+F1203)),V_rtHz(F1203)*SQRT(Sum_Sq(E1203*D$8*$X$2*C$1017,1))/($X$2*D$8*(E1203*C$1017+E1203+F1203))))/SQRT(Sum_Sq(1/(1+$A1203)+$AC$2/$I$2-1/(1+(1+F1203/E1203)/C$1017),$X$2/$I$2)),IF(F1204&lt;0,"A",C1204))</f>
        <v>A</v>
      </c>
      <c r="E1203" s="13">
        <f t="shared" si="339"/>
        <v>-1</v>
      </c>
      <c r="F1203" s="12">
        <f t="shared" si="363"/>
        <v>-2</v>
      </c>
      <c r="H1203" s="13" t="str">
        <f>IF(K1203&gt;0,SQRT(Sum_Sq($AI$2,V_rtHz($AH$2)/(1+1/$A1203),V_rtHz($AH$2*$A1203)/(1+$A1203),$AN$2*$AH$2/(1+1/$A1203),$AM$2*SQRT(Sum_Sq(K1203,1/($X$2*I$8*(1+H$1017+K1203/J1203))))/SQRT(Sum_Sq($X$2*K1203*I$8,1)),                   $AQ$2*SQRT(Sum_Sq($AH$2/(1+1/$A1203)+K1203*( 1/(H$1017+1+K1203/J1203)-1)/(1+($X$2*K1203*I$8)^2), (K1203^2*I$8*$X$2+1/($X$2*I$8*(H$1017+1+K1203/J1203           )))/(1+($X$2*K1203*I$8)^2))),           V_rtHz(J1203)/($X$2*I$8*(J1203*H$1017+J1203+K1203)),V_rtHz(K1203)*SQRT(Sum_Sq(J1203*I$8*$X$2*H$1017,1))/($X$2*I$8*(J1203*H$1017+J1203+K1203))))/SQRT(Sum_Sq(1/(1+$A1203)+$AC$2/$I$2-1/(1+(1+K1203/J1203)/H$1017),$X$2/$I$2)),IF(K1204&lt;0,"A",H1204))</f>
        <v>A</v>
      </c>
      <c r="J1203" s="13">
        <f t="shared" si="340"/>
        <v>-1</v>
      </c>
      <c r="K1203" s="12">
        <f t="shared" si="364"/>
        <v>-2</v>
      </c>
      <c r="M1203" s="13" t="str">
        <f>IF(P1203&gt;0,SQRT(Sum_Sq($AI$2,V_rtHz($AH$2)/(1+1/$A1203),V_rtHz($AH$2*$A1203)/(1+$A1203),$AN$2*$AH$2/(1+1/$A1203),$AM$2*SQRT(Sum_Sq(P1203,1/($X$2*N$8*(1+M$1017+P1203/O1203))))/SQRT(Sum_Sq($X$2*P1203*N$8,1)),                   $AQ$2*SQRT(Sum_Sq($AH$2/(1+1/$A1203)+P1203*( 1/(M$1017+1+P1203/O1203)-1)/(1+($X$2*P1203*N$8)^2), (P1203^2*N$8*$X$2+1/($X$2*N$8*(M$1017+1+P1203/O1203           )))/(1+($X$2*P1203*N$8)^2))),           V_rtHz(O1203)/($X$2*N$8*(O1203*M$1017+O1203+P1203)),V_rtHz(P1203)*SQRT(Sum_Sq(O1203*N$8*$X$2*M$1017,1))/($X$2*N$8*(O1203*M$1017+O1203+P1203))))/SQRT(Sum_Sq(1/(1+$A1203)+$AC$2/$I$2-1/(1+(1+P1203/O1203)/M$1017),$X$2/$I$2)),IF(P1204&lt;0,"A",M1204))</f>
        <v>A</v>
      </c>
      <c r="O1203" s="13">
        <f t="shared" si="341"/>
        <v>-1</v>
      </c>
      <c r="P1203" s="12">
        <f t="shared" si="365"/>
        <v>-2</v>
      </c>
      <c r="R1203" s="13" t="str">
        <f>IF(U1203&gt;0,SQRT(Sum_Sq($AI$2,V_rtHz($AH$2)/(1+1/$A1203),V_rtHz($AH$2*$A1203)/(1+$A1203),$AN$2*$AH$2/(1+1/$A1203),$AM$2*SQRT(Sum_Sq(U1203,1/($X$2*S$8*(1+R$1017+U1203/T1203))))/SQRT(Sum_Sq($X$2*U1203*S$8,1)),                   $AQ$2*SQRT(Sum_Sq($AH$2/(1+1/$A1203)+U1203*( 1/(R$1017+1+U1203/T1203)-1)/(1+($X$2*U1203*S$8)^2), (U1203^2*S$8*$X$2+1/($X$2*S$8*(R$1017+1+U1203/T1203           )))/(1+($X$2*U1203*S$8)^2))),           V_rtHz(T1203)/($X$2*S$8*(T1203*R$1017+T1203+U1203)),V_rtHz(U1203)*SQRT(Sum_Sq(T1203*S$8*$X$2*R$1017,1))/($X$2*S$8*(T1203*R$1017+T1203+U1203))))/SQRT(Sum_Sq(1/(1+$A1203)+$AC$2/$I$2-1/(1+(1+U1203/T1203)/R$1017),$X$2/$I$2)),IF(U1204&lt;0,"A",R1204))</f>
        <v>A</v>
      </c>
      <c r="T1203" s="13">
        <f t="shared" si="342"/>
        <v>-1</v>
      </c>
      <c r="U1203" s="12">
        <f t="shared" si="366"/>
        <v>-2</v>
      </c>
      <c r="X1203" s="13" t="str">
        <f>IF(AA1203&gt;0,SQRT(Sum_Sq($AI$2,V_rtHz($AH$2)/(1+1/$A1203),V_rtHz($AH$2*$A1203)/(1+$A1203),$AN$2*$AH$2/(1+1/$A1203),$AM$2*SQRT(Sum_Sq(AA1203,1/($X$2*Y$8*(1+X$1017+AA1203/Z1203))))/SQRT(Sum_Sq($X$2*AA1203*Y$8,1)),                   $AQ$2*SQRT(Sum_Sq($AH$2/(1+1/$A1203)+AA1203*( 1/(X$1017+1+AA1203/Z1203)-1)/(1+($X$2*AA1203*Y$8)^2), (AA1203^2*Y$8*$X$2+1/($X$2*Y$8*(X$1017+1+AA1203/Z1203           )))/(1+($X$2*AA1203*Y$8)^2))),           V_rtHz(Z1203)/($X$2*Y$8*(Z1203*X$1017+Z1203+AA1203)),V_rtHz(AA1203)*SQRT(Sum_Sq(Z1203*Y$8*$X$2*X$1017,1))/($X$2*Y$8*(Z1203*X$1017+Z1203+AA1203))))/SQRT(Sum_Sq(1/(1+$A1203)+$AC$2/$I$2-1/(1+(1+AA1203/Z1203)/X$1017),$X$2/$I$2)),IF(AA1204&lt;0,"A",X1204))</f>
        <v>A</v>
      </c>
      <c r="Z1203" s="13">
        <f t="shared" si="343"/>
        <v>-1</v>
      </c>
      <c r="AA1203" s="12">
        <f t="shared" si="367"/>
        <v>-2</v>
      </c>
      <c r="AC1203" s="13">
        <f>IF(AF1203&gt;0,SQRT(Sum_Sq($AI$2,V_rtHz($AH$2)/(1+1/$A1203),V_rtHz($AH$2*$A1203)/(1+$A1203),$AN$2*$AH$2/(1+1/$A1203),$AM$2*SQRT(Sum_Sq(AF1203,1/($X$2*AD$8*(1+AC$1017+AF1203/AE1203))))/SQRT(Sum_Sq($X$2*AF1203*AD$8,1)),                   $AQ$2*SQRT(Sum_Sq($AH$2/(1+1/$A1203)+AF1203*( 1/(AC$1017+1+AF1203/AE1203)-1)/(1+($X$2*AF1203*AD$8)^2), (AF1203^2*AD$8*$X$2+1/($X$2*AD$8*(AC$1017+1+AF1203/AE1203           )))/(1+($X$2*AF1203*AD$8)^2))),           V_rtHz(AE1203)/($X$2*AD$8*(AE1203*AC$1017+AE1203+AF1203)),V_rtHz(AF1203)*SQRT(Sum_Sq(AE1203*AD$8*$X$2*AC$1017,1))/($X$2*AD$8*(AE1203*AC$1017+AE1203+AF1203))))/SQRT(Sum_Sq(1/(1+$A1203)+$AC$2/$I$2-1/(1+(1+AF1203/AE1203)/AC$1017),$X$2/$I$2)),IF(AF1204&lt;0,"A",AC1204))</f>
        <v>6.833043557223388E-6</v>
      </c>
      <c r="AE1203" s="13">
        <f t="shared" si="344"/>
        <v>19114.977748336532</v>
      </c>
      <c r="AF1203" s="12">
        <f t="shared" si="368"/>
        <v>162795.94537101788</v>
      </c>
      <c r="AG1203" s="13"/>
      <c r="AH1203" s="13">
        <f>IF(AK1203&gt;0,SQRT(Sum_Sq($AI$2,V_rtHz($AH$2)/(1+1/$A1203),V_rtHz($AH$2*$A1203)/(1+$A1203),$AN$2*$AH$2/(1+1/$A1203),$AM$2*SQRT(Sum_Sq(AK1203,1/($X$2*AI$8*(1+AH$1017+AK1203/AJ1203))))/SQRT(Sum_Sq($X$2*AK1203*AI$8,1)),                   $AQ$2*SQRT(Sum_Sq($AH$2/(1+1/$A1203)+AK1203*( 1/(AH$1017+1+AK1203/AJ1203)-1)/(1+($X$2*AK1203*AI$8)^2), (AK1203^2*AI$8*$X$2+1/($X$2*AI$8*(AH$1017+1+AK1203/AJ1203           )))/(1+($X$2*AK1203*AI$8)^2))),           V_rtHz(AJ1203)/($X$2*AI$8*(AJ1203*AH$1017+AJ1203+AK1203)),V_rtHz(AK1203)*SQRT(Sum_Sq(AJ1203*AI$8*$X$2*AH$1017,1))/($X$2*AI$8*(AJ1203*AH$1017+AJ1203+AK1203))))/SQRT(Sum_Sq(1/(1+$A1203)+$AC$2/$I$2-1/(1+(1+AK1203/AJ1203)/AH$1017),$X$2/$I$2)),IF(AK1204&lt;0,"A",AH1204))</f>
        <v>1.1536783460153484E-5</v>
      </c>
      <c r="AI1203" s="13"/>
      <c r="AJ1203" s="13">
        <f t="shared" si="345"/>
        <v>17672.591891300235</v>
      </c>
      <c r="AK1203" s="12">
        <f t="shared" si="369"/>
        <v>556822.95704665256</v>
      </c>
      <c r="AM1203" s="13">
        <f>IF(AP1203&gt;0,SQRT(Sum_Sq($AI$2,V_rtHz($AH$2)/(1+1/$A1203),V_rtHz($AH$2*$A1203)/(1+$A1203),$AN$2*$AH$2/(1+1/$A1203),$AM$2*SQRT(Sum_Sq(AP1203,1/($X$2*AN$8*(1+AM$1017+AP1203/AO1203))))/SQRT(Sum_Sq($X$2*AP1203*AN$8,1)),                   $AQ$2*SQRT(Sum_Sq($AH$2/(1+1/$A1203)+AP1203*( 1/(AM$1017+1+AP1203/AO1203)-1)/(1+($X$2*AP1203*AN$8)^2), (AP1203^2*AN$8*$X$2+1/($X$2*AN$8*(AM$1017+1+AP1203/AO1203           )))/(1+($X$2*AP1203*AN$8)^2))),           V_rtHz(AO1203)/($X$2*AN$8*(AO1203*AM$1017+AO1203+AP1203)),V_rtHz(AP1203)*SQRT(Sum_Sq(AO1203*AN$8*$X$2*AM$1017,1))/($X$2*AN$8*(AO1203*AM$1017+AO1203+AP1203))))/SQRT(Sum_Sq(1/(1+$A1203)+$AC$2/$I$2-1/(1+(1+AP1203/AO1203)/AM$1017),$X$2/$I$2)),IF(AP1204&lt;0,"A",AM1204))</f>
        <v>2.0224762325927893E-5</v>
      </c>
      <c r="AO1203" s="13">
        <f t="shared" si="346"/>
        <v>17299.580676899197</v>
      </c>
      <c r="AP1203" s="12">
        <f t="shared" si="370"/>
        <v>1798795.5496758248</v>
      </c>
      <c r="AR1203" s="13">
        <f t="shared" si="347"/>
        <v>69887291.180198371</v>
      </c>
      <c r="AS1203" s="13">
        <f t="shared" si="348"/>
        <v>-1.3199854291454662E-5</v>
      </c>
      <c r="AV1203" s="13"/>
      <c r="AW1203" s="13">
        <f t="shared" si="349"/>
        <v>39300511.936236553</v>
      </c>
      <c r="AX1203" s="13">
        <f t="shared" si="350"/>
        <v>-4.1757409030761078E-5</v>
      </c>
      <c r="AZ1203" s="13"/>
      <c r="BA1203" s="13"/>
      <c r="BB1203" s="13">
        <f t="shared" si="351"/>
        <v>22100301.962882396</v>
      </c>
      <c r="BC1203" s="13">
        <f t="shared" si="352"/>
        <v>-1.3220681797429976E-4</v>
      </c>
      <c r="BD1203" s="13"/>
      <c r="BE1203" s="13"/>
      <c r="BG1203" s="13">
        <f t="shared" si="353"/>
        <v>12427913.092914158</v>
      </c>
      <c r="BH1203" s="13">
        <f t="shared" si="354"/>
        <v>-4.1966555794909611E-4</v>
      </c>
      <c r="BI1203" s="13"/>
      <c r="BL1203" s="13">
        <f t="shared" si="355"/>
        <v>6988729.1180198397</v>
      </c>
      <c r="BM1203" s="13">
        <f t="shared" si="356"/>
        <v>-1.3432629724793462E-3</v>
      </c>
      <c r="BP1203" s="13"/>
      <c r="BQ1203" s="13">
        <f t="shared" si="357"/>
        <v>99.633299999999991</v>
      </c>
      <c r="BR1203" s="13">
        <f t="shared" si="358"/>
        <v>108.99</v>
      </c>
      <c r="BT1203" s="13"/>
      <c r="BU1203" s="13"/>
      <c r="BV1203" s="13">
        <f t="shared" si="359"/>
        <v>31.50681587988543</v>
      </c>
      <c r="BW1203" s="13">
        <f t="shared" si="360"/>
        <v>344.65664218175152</v>
      </c>
      <c r="CA1203" s="13">
        <f t="shared" si="361"/>
        <v>9.9633299999999991</v>
      </c>
      <c r="CB1203" s="13">
        <f t="shared" si="362"/>
        <v>1089.9000000000003</v>
      </c>
    </row>
    <row r="1204" spans="1:80" x14ac:dyDescent="0.3">
      <c r="A1204" s="13">
        <f t="shared" si="338"/>
        <v>1.3803842646028841E-4</v>
      </c>
      <c r="C1204" s="13" t="str">
        <f>IF(F1204&gt;0,SQRT(Sum_Sq($AI$2,V_rtHz($AH$2)/(1+1/$A1204),V_rtHz($AH$2*$A1204)/(1+$A1204),$AN$2*$AH$2/(1+1/$A1204),$AM$2*SQRT(Sum_Sq(F1204,1/($X$2*D$8*(1+C$1017+F1204/E1204))))/SQRT(Sum_Sq($X$2*F1204*D$8,1)),                   $AQ$2*SQRT(Sum_Sq($AH$2/(1+1/$A1204)+F1204*( 1/(C$1017+1+F1204/E1204)-1)/(1+($X$2*F1204*D$8)^2), (F1204^2*D$8*$X$2+1/($X$2*D$8*(C$1017+1+F1204/E1204           )))/(1+($X$2*F1204*D$8)^2))),           V_rtHz(E1204)/($X$2*D$8*(E1204*C$1017+E1204+F1204)),V_rtHz(F1204)*SQRT(Sum_Sq(E1204*D$8*$X$2*C$1017,1))/($X$2*D$8*(E1204*C$1017+E1204+F1204))))/SQRT(Sum_Sq(1/(1+$A1204)+$AC$2/$I$2-1/(1+(1+F1204/E1204)/C$1017),$X$2/$I$2)),IF(F1205&lt;0,"A",C1205))</f>
        <v>A</v>
      </c>
      <c r="E1204" s="13">
        <f t="shared" si="339"/>
        <v>-1</v>
      </c>
      <c r="F1204" s="12">
        <f t="shared" si="363"/>
        <v>-2</v>
      </c>
      <c r="H1204" s="13" t="str">
        <f>IF(K1204&gt;0,SQRT(Sum_Sq($AI$2,V_rtHz($AH$2)/(1+1/$A1204),V_rtHz($AH$2*$A1204)/(1+$A1204),$AN$2*$AH$2/(1+1/$A1204),$AM$2*SQRT(Sum_Sq(K1204,1/($X$2*I$8*(1+H$1017+K1204/J1204))))/SQRT(Sum_Sq($X$2*K1204*I$8,1)),                   $AQ$2*SQRT(Sum_Sq($AH$2/(1+1/$A1204)+K1204*( 1/(H$1017+1+K1204/J1204)-1)/(1+($X$2*K1204*I$8)^2), (K1204^2*I$8*$X$2+1/($X$2*I$8*(H$1017+1+K1204/J1204           )))/(1+($X$2*K1204*I$8)^2))),           V_rtHz(J1204)/($X$2*I$8*(J1204*H$1017+J1204+K1204)),V_rtHz(K1204)*SQRT(Sum_Sq(J1204*I$8*$X$2*H$1017,1))/($X$2*I$8*(J1204*H$1017+J1204+K1204))))/SQRT(Sum_Sq(1/(1+$A1204)+$AC$2/$I$2-1/(1+(1+K1204/J1204)/H$1017),$X$2/$I$2)),IF(K1205&lt;0,"A",H1205))</f>
        <v>A</v>
      </c>
      <c r="J1204" s="13">
        <f t="shared" si="340"/>
        <v>-1</v>
      </c>
      <c r="K1204" s="12">
        <f t="shared" si="364"/>
        <v>-2</v>
      </c>
      <c r="M1204" s="13" t="str">
        <f>IF(P1204&gt;0,SQRT(Sum_Sq($AI$2,V_rtHz($AH$2)/(1+1/$A1204),V_rtHz($AH$2*$A1204)/(1+$A1204),$AN$2*$AH$2/(1+1/$A1204),$AM$2*SQRT(Sum_Sq(P1204,1/($X$2*N$8*(1+M$1017+P1204/O1204))))/SQRT(Sum_Sq($X$2*P1204*N$8,1)),                   $AQ$2*SQRT(Sum_Sq($AH$2/(1+1/$A1204)+P1204*( 1/(M$1017+1+P1204/O1204)-1)/(1+($X$2*P1204*N$8)^2), (P1204^2*N$8*$X$2+1/($X$2*N$8*(M$1017+1+P1204/O1204           )))/(1+($X$2*P1204*N$8)^2))),           V_rtHz(O1204)/($X$2*N$8*(O1204*M$1017+O1204+P1204)),V_rtHz(P1204)*SQRT(Sum_Sq(O1204*N$8*$X$2*M$1017,1))/($X$2*N$8*(O1204*M$1017+O1204+P1204))))/SQRT(Sum_Sq(1/(1+$A1204)+$AC$2/$I$2-1/(1+(1+P1204/O1204)/M$1017),$X$2/$I$2)),IF(P1205&lt;0,"A",M1205))</f>
        <v>A</v>
      </c>
      <c r="O1204" s="13">
        <f t="shared" si="341"/>
        <v>-1</v>
      </c>
      <c r="P1204" s="12">
        <f t="shared" si="365"/>
        <v>-2</v>
      </c>
      <c r="R1204" s="13" t="str">
        <f>IF(U1204&gt;0,SQRT(Sum_Sq($AI$2,V_rtHz($AH$2)/(1+1/$A1204),V_rtHz($AH$2*$A1204)/(1+$A1204),$AN$2*$AH$2/(1+1/$A1204),$AM$2*SQRT(Sum_Sq(U1204,1/($X$2*S$8*(1+R$1017+U1204/T1204))))/SQRT(Sum_Sq($X$2*U1204*S$8,1)),                   $AQ$2*SQRT(Sum_Sq($AH$2/(1+1/$A1204)+U1204*( 1/(R$1017+1+U1204/T1204)-1)/(1+($X$2*U1204*S$8)^2), (U1204^2*S$8*$X$2+1/($X$2*S$8*(R$1017+1+U1204/T1204           )))/(1+($X$2*U1204*S$8)^2))),           V_rtHz(T1204)/($X$2*S$8*(T1204*R$1017+T1204+U1204)),V_rtHz(U1204)*SQRT(Sum_Sq(T1204*S$8*$X$2*R$1017,1))/($X$2*S$8*(T1204*R$1017+T1204+U1204))))/SQRT(Sum_Sq(1/(1+$A1204)+$AC$2/$I$2-1/(1+(1+U1204/T1204)/R$1017),$X$2/$I$2)),IF(U1205&lt;0,"A",R1205))</f>
        <v>A</v>
      </c>
      <c r="T1204" s="13">
        <f t="shared" si="342"/>
        <v>-1</v>
      </c>
      <c r="U1204" s="12">
        <f t="shared" si="366"/>
        <v>-2</v>
      </c>
      <c r="X1204" s="13" t="str">
        <f>IF(AA1204&gt;0,SQRT(Sum_Sq($AI$2,V_rtHz($AH$2)/(1+1/$A1204),V_rtHz($AH$2*$A1204)/(1+$A1204),$AN$2*$AH$2/(1+1/$A1204),$AM$2*SQRT(Sum_Sq(AA1204,1/($X$2*Y$8*(1+X$1017+AA1204/Z1204))))/SQRT(Sum_Sq($X$2*AA1204*Y$8,1)),                   $AQ$2*SQRT(Sum_Sq($AH$2/(1+1/$A1204)+AA1204*( 1/(X$1017+1+AA1204/Z1204)-1)/(1+($X$2*AA1204*Y$8)^2), (AA1204^2*Y$8*$X$2+1/($X$2*Y$8*(X$1017+1+AA1204/Z1204           )))/(1+($X$2*AA1204*Y$8)^2))),           V_rtHz(Z1204)/($X$2*Y$8*(Z1204*X$1017+Z1204+AA1204)),V_rtHz(AA1204)*SQRT(Sum_Sq(Z1204*Y$8*$X$2*X$1017,1))/($X$2*Y$8*(Z1204*X$1017+Z1204+AA1204))))/SQRT(Sum_Sq(1/(1+$A1204)+$AC$2/$I$2-1/(1+(1+AA1204/Z1204)/X$1017),$X$2/$I$2)),IF(AA1205&lt;0,"A",X1205))</f>
        <v>A</v>
      </c>
      <c r="Z1204" s="13">
        <f t="shared" si="343"/>
        <v>-1</v>
      </c>
      <c r="AA1204" s="12">
        <f t="shared" si="367"/>
        <v>-2</v>
      </c>
      <c r="AC1204" s="13">
        <f>IF(AF1204&gt;0,SQRT(Sum_Sq($AI$2,V_rtHz($AH$2)/(1+1/$A1204),V_rtHz($AH$2*$A1204)/(1+$A1204),$AN$2*$AH$2/(1+1/$A1204),$AM$2*SQRT(Sum_Sq(AF1204,1/($X$2*AD$8*(1+AC$1017+AF1204/AE1204))))/SQRT(Sum_Sq($X$2*AF1204*AD$8,1)),                   $AQ$2*SQRT(Sum_Sq($AH$2/(1+1/$A1204)+AF1204*( 1/(AC$1017+1+AF1204/AE1204)-1)/(1+($X$2*AF1204*AD$8)^2), (AF1204^2*AD$8*$X$2+1/($X$2*AD$8*(AC$1017+1+AF1204/AE1204           )))/(1+($X$2*AF1204*AD$8)^2))),           V_rtHz(AE1204)/($X$2*AD$8*(AE1204*AC$1017+AE1204+AF1204)),V_rtHz(AF1204)*SQRT(Sum_Sq(AE1204*AD$8*$X$2*AC$1017,1))/($X$2*AD$8*(AE1204*AC$1017+AE1204+AF1204))))/SQRT(Sum_Sq(1/(1+$A1204)+$AC$2/$I$2-1/(1+(1+AF1204/AE1204)/AC$1017),$X$2/$I$2)),IF(AF1205&lt;0,"A",AC1205))</f>
        <v>6.8320133096026689E-6</v>
      </c>
      <c r="AE1204" s="13">
        <f t="shared" si="344"/>
        <v>19109.234714966493</v>
      </c>
      <c r="AF1204" s="12">
        <f t="shared" si="368"/>
        <v>162844.87158709709</v>
      </c>
      <c r="AG1204" s="13"/>
      <c r="AH1204" s="13">
        <f>IF(AK1204&gt;0,SQRT(Sum_Sq($AI$2,V_rtHz($AH$2)/(1+1/$A1204),V_rtHz($AH$2*$A1204)/(1+$A1204),$AN$2*$AH$2/(1+1/$A1204),$AM$2*SQRT(Sum_Sq(AK1204,1/($X$2*AI$8*(1+AH$1017+AK1204/AJ1204))))/SQRT(Sum_Sq($X$2*AK1204*AI$8,1)),                   $AQ$2*SQRT(Sum_Sq($AH$2/(1+1/$A1204)+AK1204*( 1/(AH$1017+1+AK1204/AJ1204)-1)/(1+($X$2*AK1204*AI$8)^2), (AK1204^2*AI$8*$X$2+1/($X$2*AI$8*(AH$1017+1+AK1204/AJ1204           )))/(1+($X$2*AK1204*AI$8)^2))),           V_rtHz(AJ1204)/($X$2*AI$8*(AJ1204*AH$1017+AJ1204+AK1204)),V_rtHz(AK1204)*SQRT(Sum_Sq(AJ1204*AI$8*$X$2*AH$1017,1))/($X$2*AI$8*(AJ1204*AH$1017+AJ1204+AK1204))))/SQRT(Sum_Sq(1/(1+$A1204)+$AC$2/$I$2-1/(1+(1+AK1204/AJ1204)/AH$1017),$X$2/$I$2)),IF(AK1205&lt;0,"A",AH1205))</f>
        <v>1.1535462861807864E-5</v>
      </c>
      <c r="AI1204" s="13"/>
      <c r="AJ1204" s="13">
        <f t="shared" si="345"/>
        <v>17668.434406564989</v>
      </c>
      <c r="AK1204" s="12">
        <f t="shared" si="369"/>
        <v>556953.98070675088</v>
      </c>
      <c r="AM1204" s="13">
        <f>IF(AP1204&gt;0,SQRT(Sum_Sq($AI$2,V_rtHz($AH$2)/(1+1/$A1204),V_rtHz($AH$2*$A1204)/(1+$A1204),$AN$2*$AH$2/(1+1/$A1204),$AM$2*SQRT(Sum_Sq(AP1204,1/($X$2*AN$8*(1+AM$1017+AP1204/AO1204))))/SQRT(Sum_Sq($X$2*AP1204*AN$8,1)),                   $AQ$2*SQRT(Sum_Sq($AH$2/(1+1/$A1204)+AP1204*( 1/(AM$1017+1+AP1204/AO1204)-1)/(1+($X$2*AP1204*AN$8)^2), (AP1204^2*AN$8*$X$2+1/($X$2*AN$8*(AM$1017+1+AP1204/AO1204           )))/(1+($X$2*AP1204*AN$8)^2))),           V_rtHz(AO1204)/($X$2*AN$8*(AO1204*AM$1017+AO1204+AP1204)),V_rtHz(AP1204)*SQRT(Sum_Sq(AO1204*AN$8*$X$2*AM$1017,1))/($X$2*AN$8*(AO1204*AM$1017+AO1204+AP1204))))/SQRT(Sum_Sq(1/(1+$A1204)+$AC$2/$I$2-1/(1+(1+AP1204/AO1204)/AM$1017),$X$2/$I$2)),IF(AP1205&lt;0,"A",AM1205))</f>
        <v>2.0222611537244767E-5</v>
      </c>
      <c r="AO1204" s="13">
        <f t="shared" si="346"/>
        <v>17295.763821963701</v>
      </c>
      <c r="AP1204" s="12">
        <f t="shared" si="370"/>
        <v>1799192.5105584087</v>
      </c>
      <c r="AR1204" s="13">
        <f t="shared" si="347"/>
        <v>69887291.180198371</v>
      </c>
      <c r="AS1204" s="13">
        <f t="shared" si="348"/>
        <v>-1.319988643409091E-5</v>
      </c>
      <c r="AV1204" s="13"/>
      <c r="AW1204" s="13">
        <f t="shared" si="349"/>
        <v>39300511.936236553</v>
      </c>
      <c r="AX1204" s="13">
        <f t="shared" si="350"/>
        <v>-4.1757730702268569E-5</v>
      </c>
      <c r="AZ1204" s="13"/>
      <c r="BA1204" s="13"/>
      <c r="BB1204" s="13">
        <f t="shared" si="351"/>
        <v>22100301.962882396</v>
      </c>
      <c r="BC1204" s="13">
        <f t="shared" si="352"/>
        <v>-1.3221004246002569E-4</v>
      </c>
      <c r="BD1204" s="13"/>
      <c r="BE1204" s="13"/>
      <c r="BG1204" s="13">
        <f t="shared" si="353"/>
        <v>12427913.092914158</v>
      </c>
      <c r="BH1204" s="13">
        <f t="shared" si="354"/>
        <v>-4.1969805039775328E-4</v>
      </c>
      <c r="BI1204" s="13"/>
      <c r="BL1204" s="13">
        <f t="shared" si="355"/>
        <v>6988729.1180198397</v>
      </c>
      <c r="BM1204" s="13">
        <f t="shared" si="356"/>
        <v>-1.3435959170064193E-3</v>
      </c>
      <c r="BP1204" s="13"/>
      <c r="BQ1204" s="13">
        <f t="shared" si="357"/>
        <v>99.633300000000006</v>
      </c>
      <c r="BR1204" s="13">
        <f t="shared" si="358"/>
        <v>108.99</v>
      </c>
      <c r="BT1204" s="13"/>
      <c r="BU1204" s="13"/>
      <c r="BV1204" s="13">
        <f t="shared" si="359"/>
        <v>31.506815879885437</v>
      </c>
      <c r="BW1204" s="13">
        <f t="shared" si="360"/>
        <v>344.65664218175147</v>
      </c>
      <c r="CA1204" s="13">
        <f t="shared" si="361"/>
        <v>9.9633299999999974</v>
      </c>
      <c r="CB1204" s="13">
        <f t="shared" si="362"/>
        <v>1089.9000000000001</v>
      </c>
    </row>
    <row r="1205" spans="1:80" x14ac:dyDescent="0.3">
      <c r="A1205" s="13">
        <f t="shared" si="338"/>
        <v>1.3995873225726177E-4</v>
      </c>
      <c r="C1205" s="13" t="str">
        <f>IF(F1205&gt;0,SQRT(Sum_Sq($AI$2,V_rtHz($AH$2)/(1+1/$A1205),V_rtHz($AH$2*$A1205)/(1+$A1205),$AN$2*$AH$2/(1+1/$A1205),$AM$2*SQRT(Sum_Sq(F1205,1/($X$2*D$8*(1+C$1017+F1205/E1205))))/SQRT(Sum_Sq($X$2*F1205*D$8,1)),                   $AQ$2*SQRT(Sum_Sq($AH$2/(1+1/$A1205)+F1205*( 1/(C$1017+1+F1205/E1205)-1)/(1+($X$2*F1205*D$8)^2), (F1205^2*D$8*$X$2+1/($X$2*D$8*(C$1017+1+F1205/E1205           )))/(1+($X$2*F1205*D$8)^2))),           V_rtHz(E1205)/($X$2*D$8*(E1205*C$1017+E1205+F1205)),V_rtHz(F1205)*SQRT(Sum_Sq(E1205*D$8*$X$2*C$1017,1))/($X$2*D$8*(E1205*C$1017+E1205+F1205))))/SQRT(Sum_Sq(1/(1+$A1205)+$AC$2/$I$2-1/(1+(1+F1205/E1205)/C$1017),$X$2/$I$2)),IF(F1206&lt;0,"A",C1206))</f>
        <v>A</v>
      </c>
      <c r="E1205" s="13">
        <f t="shared" si="339"/>
        <v>-1</v>
      </c>
      <c r="F1205" s="12">
        <f t="shared" si="363"/>
        <v>-2</v>
      </c>
      <c r="H1205" s="13" t="str">
        <f>IF(K1205&gt;0,SQRT(Sum_Sq($AI$2,V_rtHz($AH$2)/(1+1/$A1205),V_rtHz($AH$2*$A1205)/(1+$A1205),$AN$2*$AH$2/(1+1/$A1205),$AM$2*SQRT(Sum_Sq(K1205,1/($X$2*I$8*(1+H$1017+K1205/J1205))))/SQRT(Sum_Sq($X$2*K1205*I$8,1)),                   $AQ$2*SQRT(Sum_Sq($AH$2/(1+1/$A1205)+K1205*( 1/(H$1017+1+K1205/J1205)-1)/(1+($X$2*K1205*I$8)^2), (K1205^2*I$8*$X$2+1/($X$2*I$8*(H$1017+1+K1205/J1205           )))/(1+($X$2*K1205*I$8)^2))),           V_rtHz(J1205)/($X$2*I$8*(J1205*H$1017+J1205+K1205)),V_rtHz(K1205)*SQRT(Sum_Sq(J1205*I$8*$X$2*H$1017,1))/($X$2*I$8*(J1205*H$1017+J1205+K1205))))/SQRT(Sum_Sq(1/(1+$A1205)+$AC$2/$I$2-1/(1+(1+K1205/J1205)/H$1017),$X$2/$I$2)),IF(K1206&lt;0,"A",H1206))</f>
        <v>A</v>
      </c>
      <c r="J1205" s="13">
        <f t="shared" si="340"/>
        <v>-1</v>
      </c>
      <c r="K1205" s="12">
        <f t="shared" si="364"/>
        <v>-2</v>
      </c>
      <c r="M1205" s="13" t="str">
        <f>IF(P1205&gt;0,SQRT(Sum_Sq($AI$2,V_rtHz($AH$2)/(1+1/$A1205),V_rtHz($AH$2*$A1205)/(1+$A1205),$AN$2*$AH$2/(1+1/$A1205),$AM$2*SQRT(Sum_Sq(P1205,1/($X$2*N$8*(1+M$1017+P1205/O1205))))/SQRT(Sum_Sq($X$2*P1205*N$8,1)),                   $AQ$2*SQRT(Sum_Sq($AH$2/(1+1/$A1205)+P1205*( 1/(M$1017+1+P1205/O1205)-1)/(1+($X$2*P1205*N$8)^2), (P1205^2*N$8*$X$2+1/($X$2*N$8*(M$1017+1+P1205/O1205           )))/(1+($X$2*P1205*N$8)^2))),           V_rtHz(O1205)/($X$2*N$8*(O1205*M$1017+O1205+P1205)),V_rtHz(P1205)*SQRT(Sum_Sq(O1205*N$8*$X$2*M$1017,1))/($X$2*N$8*(O1205*M$1017+O1205+P1205))))/SQRT(Sum_Sq(1/(1+$A1205)+$AC$2/$I$2-1/(1+(1+P1205/O1205)/M$1017),$X$2/$I$2)),IF(P1206&lt;0,"A",M1206))</f>
        <v>A</v>
      </c>
      <c r="O1205" s="13">
        <f t="shared" si="341"/>
        <v>-1</v>
      </c>
      <c r="P1205" s="12">
        <f t="shared" si="365"/>
        <v>-2</v>
      </c>
      <c r="R1205" s="13" t="str">
        <f>IF(U1205&gt;0,SQRT(Sum_Sq($AI$2,V_rtHz($AH$2)/(1+1/$A1205),V_rtHz($AH$2*$A1205)/(1+$A1205),$AN$2*$AH$2/(1+1/$A1205),$AM$2*SQRT(Sum_Sq(U1205,1/($X$2*S$8*(1+R$1017+U1205/T1205))))/SQRT(Sum_Sq($X$2*U1205*S$8,1)),                   $AQ$2*SQRT(Sum_Sq($AH$2/(1+1/$A1205)+U1205*( 1/(R$1017+1+U1205/T1205)-1)/(1+($X$2*U1205*S$8)^2), (U1205^2*S$8*$X$2+1/($X$2*S$8*(R$1017+1+U1205/T1205           )))/(1+($X$2*U1205*S$8)^2))),           V_rtHz(T1205)/($X$2*S$8*(T1205*R$1017+T1205+U1205)),V_rtHz(U1205)*SQRT(Sum_Sq(T1205*S$8*$X$2*R$1017,1))/($X$2*S$8*(T1205*R$1017+T1205+U1205))))/SQRT(Sum_Sq(1/(1+$A1205)+$AC$2/$I$2-1/(1+(1+U1205/T1205)/R$1017),$X$2/$I$2)),IF(U1206&lt;0,"A",R1206))</f>
        <v>A</v>
      </c>
      <c r="T1205" s="13">
        <f t="shared" si="342"/>
        <v>-1</v>
      </c>
      <c r="U1205" s="12">
        <f t="shared" si="366"/>
        <v>-2</v>
      </c>
      <c r="X1205" s="13" t="str">
        <f>IF(AA1205&gt;0,SQRT(Sum_Sq($AI$2,V_rtHz($AH$2)/(1+1/$A1205),V_rtHz($AH$2*$A1205)/(1+$A1205),$AN$2*$AH$2/(1+1/$A1205),$AM$2*SQRT(Sum_Sq(AA1205,1/($X$2*Y$8*(1+X$1017+AA1205/Z1205))))/SQRT(Sum_Sq($X$2*AA1205*Y$8,1)),                   $AQ$2*SQRT(Sum_Sq($AH$2/(1+1/$A1205)+AA1205*( 1/(X$1017+1+AA1205/Z1205)-1)/(1+($X$2*AA1205*Y$8)^2), (AA1205^2*Y$8*$X$2+1/($X$2*Y$8*(X$1017+1+AA1205/Z1205           )))/(1+($X$2*AA1205*Y$8)^2))),           V_rtHz(Z1205)/($X$2*Y$8*(Z1205*X$1017+Z1205+AA1205)),V_rtHz(AA1205)*SQRT(Sum_Sq(Z1205*Y$8*$X$2*X$1017,1))/($X$2*Y$8*(Z1205*X$1017+Z1205+AA1205))))/SQRT(Sum_Sq(1/(1+$A1205)+$AC$2/$I$2-1/(1+(1+AA1205/Z1205)/X$1017),$X$2/$I$2)),IF(AA1206&lt;0,"A",X1206))</f>
        <v>A</v>
      </c>
      <c r="Z1205" s="13">
        <f t="shared" si="343"/>
        <v>-1</v>
      </c>
      <c r="AA1205" s="12">
        <f t="shared" si="367"/>
        <v>-2</v>
      </c>
      <c r="AC1205" s="13">
        <f>IF(AF1205&gt;0,SQRT(Sum_Sq($AI$2,V_rtHz($AH$2)/(1+1/$A1205),V_rtHz($AH$2*$A1205)/(1+$A1205),$AN$2*$AH$2/(1+1/$A1205),$AM$2*SQRT(Sum_Sq(AF1205,1/($X$2*AD$8*(1+AC$1017+AF1205/AE1205))))/SQRT(Sum_Sq($X$2*AF1205*AD$8,1)),                   $AQ$2*SQRT(Sum_Sq($AH$2/(1+1/$A1205)+AF1205*( 1/(AC$1017+1+AF1205/AE1205)-1)/(1+($X$2*AF1205*AD$8)^2), (AF1205^2*AD$8*$X$2+1/($X$2*AD$8*(AC$1017+1+AF1205/AE1205           )))/(1+($X$2*AF1205*AD$8)^2))),           V_rtHz(AE1205)/($X$2*AD$8*(AE1205*AC$1017+AE1205+AF1205)),V_rtHz(AF1205)*SQRT(Sum_Sq(AE1205*AD$8*$X$2*AC$1017,1))/($X$2*AD$8*(AE1205*AC$1017+AE1205+AF1205))))/SQRT(Sum_Sq(1/(1+$A1205)+$AC$2/$I$2-1/(1+(1+AF1205/AE1205)/AC$1017),$X$2/$I$2)),IF(AF1206&lt;0,"A",AC1206))</f>
        <v>6.8309699339341253E-6</v>
      </c>
      <c r="AE1205" s="13">
        <f t="shared" si="344"/>
        <v>19103.419208416861</v>
      </c>
      <c r="AF1205" s="12">
        <f t="shared" si="368"/>
        <v>162894.44519520132</v>
      </c>
      <c r="AG1205" s="13"/>
      <c r="AH1205" s="13">
        <f>IF(AK1205&gt;0,SQRT(Sum_Sq($AI$2,V_rtHz($AH$2)/(1+1/$A1205),V_rtHz($AH$2*$A1205)/(1+$A1205),$AN$2*$AH$2/(1+1/$A1205),$AM$2*SQRT(Sum_Sq(AK1205,1/($X$2*AI$8*(1+AH$1017+AK1205/AJ1205))))/SQRT(Sum_Sq($X$2*AK1205*AI$8,1)),                   $AQ$2*SQRT(Sum_Sq($AH$2/(1+1/$A1205)+AK1205*( 1/(AH$1017+1+AK1205/AJ1205)-1)/(1+($X$2*AK1205*AI$8)^2), (AK1205^2*AI$8*$X$2+1/($X$2*AI$8*(AH$1017+1+AK1205/AJ1205           )))/(1+($X$2*AK1205*AI$8)^2))),           V_rtHz(AJ1205)/($X$2*AI$8*(AJ1205*AH$1017+AJ1205+AK1205)),V_rtHz(AK1205)*SQRT(Sum_Sq(AJ1205*AI$8*$X$2*AH$1017,1))/($X$2*AI$8*(AJ1205*AH$1017+AJ1205+AK1205))))/SQRT(Sum_Sq(1/(1+$A1205)+$AC$2/$I$2-1/(1+(1+AK1205/AJ1205)/AH$1017),$X$2/$I$2)),IF(AK1206&lt;0,"A",AH1206))</f>
        <v>1.1534125034427458E-5</v>
      </c>
      <c r="AI1205" s="13"/>
      <c r="AJ1205" s="13">
        <f t="shared" si="345"/>
        <v>17664.223106846199</v>
      </c>
      <c r="AK1205" s="12">
        <f t="shared" si="369"/>
        <v>557086.76323152671</v>
      </c>
      <c r="AM1205" s="13">
        <f>IF(AP1205&gt;0,SQRT(Sum_Sq($AI$2,V_rtHz($AH$2)/(1+1/$A1205),V_rtHz($AH$2*$A1205)/(1+$A1205),$AN$2*$AH$2/(1+1/$A1205),$AM$2*SQRT(Sum_Sq(AP1205,1/($X$2*AN$8*(1+AM$1017+AP1205/AO1205))))/SQRT(Sum_Sq($X$2*AP1205*AN$8,1)),                   $AQ$2*SQRT(Sum_Sq($AH$2/(1+1/$A1205)+AP1205*( 1/(AM$1017+1+AP1205/AO1205)-1)/(1+($X$2*AP1205*AN$8)^2), (AP1205^2*AN$8*$X$2+1/($X$2*AN$8*(AM$1017+1+AP1205/AO1205           )))/(1+($X$2*AP1205*AN$8)^2))),           V_rtHz(AO1205)/($X$2*AN$8*(AO1205*AM$1017+AO1205+AP1205)),V_rtHz(AP1205)*SQRT(Sum_Sq(AO1205*AN$8*$X$2*AM$1017,1))/($X$2*AN$8*(AO1205*AM$1017+AO1205+AP1205))))/SQRT(Sum_Sq(1/(1+$A1205)+$AC$2/$I$2-1/(1+(1+AP1205/AO1205)/AM$1017),$X$2/$I$2)),IF(AP1206&lt;0,"A",AM1206))</f>
        <v>2.0220432548618284E-5</v>
      </c>
      <c r="AO1205" s="13">
        <f t="shared" si="346"/>
        <v>17291.897294890572</v>
      </c>
      <c r="AP1205" s="12">
        <f t="shared" si="370"/>
        <v>1799594.8161257622</v>
      </c>
      <c r="AR1205" s="13">
        <f t="shared" si="347"/>
        <v>69887291.180198371</v>
      </c>
      <c r="AS1205" s="13">
        <f t="shared" si="348"/>
        <v>-1.3199919024035591E-5</v>
      </c>
      <c r="AV1205" s="13"/>
      <c r="AW1205" s="13">
        <f t="shared" si="349"/>
        <v>39300511.936236553</v>
      </c>
      <c r="AX1205" s="13">
        <f t="shared" si="350"/>
        <v>-4.1758056853732323E-5</v>
      </c>
      <c r="AZ1205" s="13"/>
      <c r="BA1205" s="13"/>
      <c r="BB1205" s="13">
        <f t="shared" si="351"/>
        <v>22100301.962882396</v>
      </c>
      <c r="BC1205" s="13">
        <f t="shared" si="352"/>
        <v>-1.3221331196340623E-4</v>
      </c>
      <c r="BD1205" s="13"/>
      <c r="BE1205" s="13"/>
      <c r="BG1205" s="13">
        <f t="shared" si="353"/>
        <v>12427913.092914158</v>
      </c>
      <c r="BH1205" s="13">
        <f t="shared" si="354"/>
        <v>-4.1973099999871003E-4</v>
      </c>
      <c r="BI1205" s="13"/>
      <c r="BL1205" s="13">
        <f t="shared" si="355"/>
        <v>6988729.1180198397</v>
      </c>
      <c r="BM1205" s="13">
        <f t="shared" si="356"/>
        <v>-1.3439336618045854E-3</v>
      </c>
      <c r="BP1205" s="13"/>
      <c r="BQ1205" s="13">
        <f t="shared" si="357"/>
        <v>99.633299999999991</v>
      </c>
      <c r="BR1205" s="13">
        <f t="shared" si="358"/>
        <v>108.99</v>
      </c>
      <c r="BT1205" s="13"/>
      <c r="BU1205" s="13"/>
      <c r="BV1205" s="13">
        <f t="shared" si="359"/>
        <v>31.50681587988543</v>
      </c>
      <c r="BW1205" s="13">
        <f t="shared" si="360"/>
        <v>344.65664218175152</v>
      </c>
      <c r="CA1205" s="13">
        <f t="shared" si="361"/>
        <v>9.9633299999999991</v>
      </c>
      <c r="CB1205" s="13">
        <f t="shared" si="362"/>
        <v>1089.9000000000001</v>
      </c>
    </row>
    <row r="1206" spans="1:80" x14ac:dyDescent="0.3">
      <c r="A1206" s="13">
        <f t="shared" si="338"/>
        <v>1.4190575216890919E-4</v>
      </c>
      <c r="C1206" s="13" t="str">
        <f>IF(F1206&gt;0,SQRT(Sum_Sq($AI$2,V_rtHz($AH$2)/(1+1/$A1206),V_rtHz($AH$2*$A1206)/(1+$A1206),$AN$2*$AH$2/(1+1/$A1206),$AM$2*SQRT(Sum_Sq(F1206,1/($X$2*D$8*(1+C$1017+F1206/E1206))))/SQRT(Sum_Sq($X$2*F1206*D$8,1)),                   $AQ$2*SQRT(Sum_Sq($AH$2/(1+1/$A1206)+F1206*( 1/(C$1017+1+F1206/E1206)-1)/(1+($X$2*F1206*D$8)^2), (F1206^2*D$8*$X$2+1/($X$2*D$8*(C$1017+1+F1206/E1206           )))/(1+($X$2*F1206*D$8)^2))),           V_rtHz(E1206)/($X$2*D$8*(E1206*C$1017+E1206+F1206)),V_rtHz(F1206)*SQRT(Sum_Sq(E1206*D$8*$X$2*C$1017,1))/($X$2*D$8*(E1206*C$1017+E1206+F1206))))/SQRT(Sum_Sq(1/(1+$A1206)+$AC$2/$I$2-1/(1+(1+F1206/E1206)/C$1017),$X$2/$I$2)),IF(F1207&lt;0,"A",C1207))</f>
        <v>A</v>
      </c>
      <c r="E1206" s="13">
        <f t="shared" si="339"/>
        <v>-1</v>
      </c>
      <c r="F1206" s="12">
        <f t="shared" si="363"/>
        <v>-2</v>
      </c>
      <c r="H1206" s="13" t="str">
        <f>IF(K1206&gt;0,SQRT(Sum_Sq($AI$2,V_rtHz($AH$2)/(1+1/$A1206),V_rtHz($AH$2*$A1206)/(1+$A1206),$AN$2*$AH$2/(1+1/$A1206),$AM$2*SQRT(Sum_Sq(K1206,1/($X$2*I$8*(1+H$1017+K1206/J1206))))/SQRT(Sum_Sq($X$2*K1206*I$8,1)),                   $AQ$2*SQRT(Sum_Sq($AH$2/(1+1/$A1206)+K1206*( 1/(H$1017+1+K1206/J1206)-1)/(1+($X$2*K1206*I$8)^2), (K1206^2*I$8*$X$2+1/($X$2*I$8*(H$1017+1+K1206/J1206           )))/(1+($X$2*K1206*I$8)^2))),           V_rtHz(J1206)/($X$2*I$8*(J1206*H$1017+J1206+K1206)),V_rtHz(K1206)*SQRT(Sum_Sq(J1206*I$8*$X$2*H$1017,1))/($X$2*I$8*(J1206*H$1017+J1206+K1206))))/SQRT(Sum_Sq(1/(1+$A1206)+$AC$2/$I$2-1/(1+(1+K1206/J1206)/H$1017),$X$2/$I$2)),IF(K1207&lt;0,"A",H1207))</f>
        <v>A</v>
      </c>
      <c r="J1206" s="13">
        <f t="shared" si="340"/>
        <v>-1</v>
      </c>
      <c r="K1206" s="12">
        <f t="shared" si="364"/>
        <v>-2</v>
      </c>
      <c r="M1206" s="13" t="str">
        <f>IF(P1206&gt;0,SQRT(Sum_Sq($AI$2,V_rtHz($AH$2)/(1+1/$A1206),V_rtHz($AH$2*$A1206)/(1+$A1206),$AN$2*$AH$2/(1+1/$A1206),$AM$2*SQRT(Sum_Sq(P1206,1/($X$2*N$8*(1+M$1017+P1206/O1206))))/SQRT(Sum_Sq($X$2*P1206*N$8,1)),                   $AQ$2*SQRT(Sum_Sq($AH$2/(1+1/$A1206)+P1206*( 1/(M$1017+1+P1206/O1206)-1)/(1+($X$2*P1206*N$8)^2), (P1206^2*N$8*$X$2+1/($X$2*N$8*(M$1017+1+P1206/O1206           )))/(1+($X$2*P1206*N$8)^2))),           V_rtHz(O1206)/($X$2*N$8*(O1206*M$1017+O1206+P1206)),V_rtHz(P1206)*SQRT(Sum_Sq(O1206*N$8*$X$2*M$1017,1))/($X$2*N$8*(O1206*M$1017+O1206+P1206))))/SQRT(Sum_Sq(1/(1+$A1206)+$AC$2/$I$2-1/(1+(1+P1206/O1206)/M$1017),$X$2/$I$2)),IF(P1207&lt;0,"A",M1207))</f>
        <v>A</v>
      </c>
      <c r="O1206" s="13">
        <f t="shared" si="341"/>
        <v>-1</v>
      </c>
      <c r="P1206" s="12">
        <f t="shared" si="365"/>
        <v>-2</v>
      </c>
      <c r="R1206" s="13" t="str">
        <f>IF(U1206&gt;0,SQRT(Sum_Sq($AI$2,V_rtHz($AH$2)/(1+1/$A1206),V_rtHz($AH$2*$A1206)/(1+$A1206),$AN$2*$AH$2/(1+1/$A1206),$AM$2*SQRT(Sum_Sq(U1206,1/($X$2*S$8*(1+R$1017+U1206/T1206))))/SQRT(Sum_Sq($X$2*U1206*S$8,1)),                   $AQ$2*SQRT(Sum_Sq($AH$2/(1+1/$A1206)+U1206*( 1/(R$1017+1+U1206/T1206)-1)/(1+($X$2*U1206*S$8)^2), (U1206^2*S$8*$X$2+1/($X$2*S$8*(R$1017+1+U1206/T1206           )))/(1+($X$2*U1206*S$8)^2))),           V_rtHz(T1206)/($X$2*S$8*(T1206*R$1017+T1206+U1206)),V_rtHz(U1206)*SQRT(Sum_Sq(T1206*S$8*$X$2*R$1017,1))/($X$2*S$8*(T1206*R$1017+T1206+U1206))))/SQRT(Sum_Sq(1/(1+$A1206)+$AC$2/$I$2-1/(1+(1+U1206/T1206)/R$1017),$X$2/$I$2)),IF(U1207&lt;0,"A",R1207))</f>
        <v>A</v>
      </c>
      <c r="T1206" s="13">
        <f t="shared" si="342"/>
        <v>-1</v>
      </c>
      <c r="U1206" s="12">
        <f t="shared" si="366"/>
        <v>-2</v>
      </c>
      <c r="X1206" s="13" t="str">
        <f>IF(AA1206&gt;0,SQRT(Sum_Sq($AI$2,V_rtHz($AH$2)/(1+1/$A1206),V_rtHz($AH$2*$A1206)/(1+$A1206),$AN$2*$AH$2/(1+1/$A1206),$AM$2*SQRT(Sum_Sq(AA1206,1/($X$2*Y$8*(1+X$1017+AA1206/Z1206))))/SQRT(Sum_Sq($X$2*AA1206*Y$8,1)),                   $AQ$2*SQRT(Sum_Sq($AH$2/(1+1/$A1206)+AA1206*( 1/(X$1017+1+AA1206/Z1206)-1)/(1+($X$2*AA1206*Y$8)^2), (AA1206^2*Y$8*$X$2+1/($X$2*Y$8*(X$1017+1+AA1206/Z1206           )))/(1+($X$2*AA1206*Y$8)^2))),           V_rtHz(Z1206)/($X$2*Y$8*(Z1206*X$1017+Z1206+AA1206)),V_rtHz(AA1206)*SQRT(Sum_Sq(Z1206*Y$8*$X$2*X$1017,1))/($X$2*Y$8*(Z1206*X$1017+Z1206+AA1206))))/SQRT(Sum_Sq(1/(1+$A1206)+$AC$2/$I$2-1/(1+(1+AA1206/Z1206)/X$1017),$X$2/$I$2)),IF(AA1207&lt;0,"A",X1207))</f>
        <v>A</v>
      </c>
      <c r="Z1206" s="13">
        <f t="shared" si="343"/>
        <v>-1</v>
      </c>
      <c r="AA1206" s="12">
        <f t="shared" si="367"/>
        <v>-2</v>
      </c>
      <c r="AC1206" s="13">
        <f>IF(AF1206&gt;0,SQRT(Sum_Sq($AI$2,V_rtHz($AH$2)/(1+1/$A1206),V_rtHz($AH$2*$A1206)/(1+$A1206),$AN$2*$AH$2/(1+1/$A1206),$AM$2*SQRT(Sum_Sq(AF1206,1/($X$2*AD$8*(1+AC$1017+AF1206/AE1206))))/SQRT(Sum_Sq($X$2*AF1206*AD$8,1)),                   $AQ$2*SQRT(Sum_Sq($AH$2/(1+1/$A1206)+AF1206*( 1/(AC$1017+1+AF1206/AE1206)-1)/(1+($X$2*AF1206*AD$8)^2), (AF1206^2*AD$8*$X$2+1/($X$2*AD$8*(AC$1017+1+AF1206/AE1206           )))/(1+($X$2*AF1206*AD$8)^2))),           V_rtHz(AE1206)/($X$2*AD$8*(AE1206*AC$1017+AE1206+AF1206)),V_rtHz(AF1206)*SQRT(Sum_Sq(AE1206*AD$8*$X$2*AC$1017,1))/($X$2*AD$8*(AE1206*AC$1017+AE1206+AF1206))))/SQRT(Sum_Sq(1/(1+$A1206)+$AC$2/$I$2-1/(1+(1+AF1206/AE1206)/AC$1017),$X$2/$I$2)),IF(AF1207&lt;0,"A",AC1207))</f>
        <v>6.8299132784208116E-6</v>
      </c>
      <c r="AE1206" s="13">
        <f t="shared" si="344"/>
        <v>19097.530409659368</v>
      </c>
      <c r="AF1206" s="12">
        <f t="shared" si="368"/>
        <v>162944.67433927866</v>
      </c>
      <c r="AG1206" s="13"/>
      <c r="AH1206" s="13">
        <f>IF(AK1206&gt;0,SQRT(Sum_Sq($AI$2,V_rtHz($AH$2)/(1+1/$A1206),V_rtHz($AH$2*$A1206)/(1+$A1206),$AN$2*$AH$2/(1+1/$A1206),$AM$2*SQRT(Sum_Sq(AK1206,1/($X$2*AI$8*(1+AH$1017+AK1206/AJ1206))))/SQRT(Sum_Sq($X$2*AK1206*AI$8,1)),                   $AQ$2*SQRT(Sum_Sq($AH$2/(1+1/$A1206)+AK1206*( 1/(AH$1017+1+AK1206/AJ1206)-1)/(1+($X$2*AK1206*AI$8)^2), (AK1206^2*AI$8*$X$2+1/($X$2*AI$8*(AH$1017+1+AK1206/AJ1206           )))/(1+($X$2*AK1206*AI$8)^2))),           V_rtHz(AJ1206)/($X$2*AI$8*(AJ1206*AH$1017+AJ1206+AK1206)),V_rtHz(AK1206)*SQRT(Sum_Sq(AJ1206*AI$8*$X$2*AH$1017,1))/($X$2*AI$8*(AJ1206*AH$1017+AJ1206+AK1206))))/SQRT(Sum_Sq(1/(1+$A1206)+$AC$2/$I$2-1/(1+(1+AK1206/AJ1206)/AH$1017),$X$2/$I$2)),IF(AK1207&lt;0,"A",AH1207))</f>
        <v>1.1532769768328874E-5</v>
      </c>
      <c r="AI1206" s="13"/>
      <c r="AJ1206" s="13">
        <f t="shared" si="345"/>
        <v>17659.957348705248</v>
      </c>
      <c r="AK1206" s="12">
        <f t="shared" si="369"/>
        <v>557221.32739544555</v>
      </c>
      <c r="AM1206" s="13">
        <f>IF(AP1206&gt;0,SQRT(Sum_Sq($AI$2,V_rtHz($AH$2)/(1+1/$A1206),V_rtHz($AH$2*$A1206)/(1+$A1206),$AN$2*$AH$2/(1+1/$A1206),$AM$2*SQRT(Sum_Sq(AP1206,1/($X$2*AN$8*(1+AM$1017+AP1206/AO1206))))/SQRT(Sum_Sq($X$2*AP1206*AN$8,1)),                   $AQ$2*SQRT(Sum_Sq($AH$2/(1+1/$A1206)+AP1206*( 1/(AM$1017+1+AP1206/AO1206)-1)/(1+($X$2*AP1206*AN$8)^2), (AP1206^2*AN$8*$X$2+1/($X$2*AN$8*(AM$1017+1+AP1206/AO1206           )))/(1+($X$2*AP1206*AN$8)^2))),           V_rtHz(AO1206)/($X$2*AN$8*(AO1206*AM$1017+AO1206+AP1206)),V_rtHz(AP1206)*SQRT(Sum_Sq(AO1206*AN$8*$X$2*AM$1017,1))/($X$2*AN$8*(AO1206*AM$1017+AO1206+AP1206))))/SQRT(Sum_Sq(1/(1+$A1206)+$AC$2/$I$2-1/(1+(1+AP1206/AO1206)/AM$1017),$X$2/$I$2)),IF(AP1207&lt;0,"A",AM1207))</f>
        <v>2.0218225013164695E-5</v>
      </c>
      <c r="AO1206" s="13">
        <f t="shared" si="346"/>
        <v>17287.980494771167</v>
      </c>
      <c r="AP1206" s="12">
        <f t="shared" si="370"/>
        <v>1800002.5359975435</v>
      </c>
      <c r="AR1206" s="13">
        <f t="shared" si="347"/>
        <v>69887291.180198371</v>
      </c>
      <c r="AS1206" s="13">
        <f t="shared" si="348"/>
        <v>-1.3199952067515862E-5</v>
      </c>
      <c r="AV1206" s="13"/>
      <c r="AW1206" s="13">
        <f t="shared" si="349"/>
        <v>39300511.936236553</v>
      </c>
      <c r="AX1206" s="13">
        <f t="shared" si="350"/>
        <v>-4.1758387547616593E-5</v>
      </c>
      <c r="AZ1206" s="13"/>
      <c r="BA1206" s="13"/>
      <c r="BB1206" s="13">
        <f t="shared" si="351"/>
        <v>22100301.962882396</v>
      </c>
      <c r="BC1206" s="13">
        <f t="shared" si="352"/>
        <v>-1.322166271152107E-4</v>
      </c>
      <c r="BD1206" s="13"/>
      <c r="BE1206" s="13"/>
      <c r="BG1206" s="13">
        <f t="shared" si="353"/>
        <v>12427913.092914158</v>
      </c>
      <c r="BH1206" s="13">
        <f t="shared" si="354"/>
        <v>-4.1976441325676083E-4</v>
      </c>
      <c r="BI1206" s="13"/>
      <c r="BL1206" s="13">
        <f t="shared" si="355"/>
        <v>6988729.1180198397</v>
      </c>
      <c r="BM1206" s="13">
        <f t="shared" si="356"/>
        <v>-1.3442762785051635E-3</v>
      </c>
      <c r="BP1206" s="13"/>
      <c r="BQ1206" s="13">
        <f t="shared" si="357"/>
        <v>99.633299999999991</v>
      </c>
      <c r="BR1206" s="13">
        <f t="shared" si="358"/>
        <v>108.99</v>
      </c>
      <c r="BT1206" s="13"/>
      <c r="BU1206" s="13"/>
      <c r="BV1206" s="13">
        <f t="shared" si="359"/>
        <v>31.50681587988543</v>
      </c>
      <c r="BW1206" s="13">
        <f t="shared" si="360"/>
        <v>344.65664218175158</v>
      </c>
      <c r="CA1206" s="13">
        <f t="shared" si="361"/>
        <v>9.9633299999999991</v>
      </c>
      <c r="CB1206" s="13">
        <f t="shared" si="362"/>
        <v>1089.9000000000003</v>
      </c>
    </row>
    <row r="1207" spans="1:80" x14ac:dyDescent="0.3">
      <c r="A1207" s="13">
        <f t="shared" si="338"/>
        <v>1.4387985782558449E-4</v>
      </c>
      <c r="C1207" s="13" t="str">
        <f>IF(F1207&gt;0,SQRT(Sum_Sq($AI$2,V_rtHz($AH$2)/(1+1/$A1207),V_rtHz($AH$2*$A1207)/(1+$A1207),$AN$2*$AH$2/(1+1/$A1207),$AM$2*SQRT(Sum_Sq(F1207,1/($X$2*D$8*(1+C$1017+F1207/E1207))))/SQRT(Sum_Sq($X$2*F1207*D$8,1)),                   $AQ$2*SQRT(Sum_Sq($AH$2/(1+1/$A1207)+F1207*( 1/(C$1017+1+F1207/E1207)-1)/(1+($X$2*F1207*D$8)^2), (F1207^2*D$8*$X$2+1/($X$2*D$8*(C$1017+1+F1207/E1207           )))/(1+($X$2*F1207*D$8)^2))),           V_rtHz(E1207)/($X$2*D$8*(E1207*C$1017+E1207+F1207)),V_rtHz(F1207)*SQRT(Sum_Sq(E1207*D$8*$X$2*C$1017,1))/($X$2*D$8*(E1207*C$1017+E1207+F1207))))/SQRT(Sum_Sq(1/(1+$A1207)+$AC$2/$I$2-1/(1+(1+F1207/E1207)/C$1017),$X$2/$I$2)),IF(F1208&lt;0,"A",C1208))</f>
        <v>A</v>
      </c>
      <c r="E1207" s="13">
        <f t="shared" si="339"/>
        <v>-1</v>
      </c>
      <c r="F1207" s="12">
        <f t="shared" si="363"/>
        <v>-2</v>
      </c>
      <c r="H1207" s="13" t="str">
        <f>IF(K1207&gt;0,SQRT(Sum_Sq($AI$2,V_rtHz($AH$2)/(1+1/$A1207),V_rtHz($AH$2*$A1207)/(1+$A1207),$AN$2*$AH$2/(1+1/$A1207),$AM$2*SQRT(Sum_Sq(K1207,1/($X$2*I$8*(1+H$1017+K1207/J1207))))/SQRT(Sum_Sq($X$2*K1207*I$8,1)),                   $AQ$2*SQRT(Sum_Sq($AH$2/(1+1/$A1207)+K1207*( 1/(H$1017+1+K1207/J1207)-1)/(1+($X$2*K1207*I$8)^2), (K1207^2*I$8*$X$2+1/($X$2*I$8*(H$1017+1+K1207/J1207           )))/(1+($X$2*K1207*I$8)^2))),           V_rtHz(J1207)/($X$2*I$8*(J1207*H$1017+J1207+K1207)),V_rtHz(K1207)*SQRT(Sum_Sq(J1207*I$8*$X$2*H$1017,1))/($X$2*I$8*(J1207*H$1017+J1207+K1207))))/SQRT(Sum_Sq(1/(1+$A1207)+$AC$2/$I$2-1/(1+(1+K1207/J1207)/H$1017),$X$2/$I$2)),IF(K1208&lt;0,"A",H1208))</f>
        <v>A</v>
      </c>
      <c r="J1207" s="13">
        <f t="shared" si="340"/>
        <v>-1</v>
      </c>
      <c r="K1207" s="12">
        <f t="shared" si="364"/>
        <v>-2</v>
      </c>
      <c r="M1207" s="13" t="str">
        <f>IF(P1207&gt;0,SQRT(Sum_Sq($AI$2,V_rtHz($AH$2)/(1+1/$A1207),V_rtHz($AH$2*$A1207)/(1+$A1207),$AN$2*$AH$2/(1+1/$A1207),$AM$2*SQRT(Sum_Sq(P1207,1/($X$2*N$8*(1+M$1017+P1207/O1207))))/SQRT(Sum_Sq($X$2*P1207*N$8,1)),                   $AQ$2*SQRT(Sum_Sq($AH$2/(1+1/$A1207)+P1207*( 1/(M$1017+1+P1207/O1207)-1)/(1+($X$2*P1207*N$8)^2), (P1207^2*N$8*$X$2+1/($X$2*N$8*(M$1017+1+P1207/O1207           )))/(1+($X$2*P1207*N$8)^2))),           V_rtHz(O1207)/($X$2*N$8*(O1207*M$1017+O1207+P1207)),V_rtHz(P1207)*SQRT(Sum_Sq(O1207*N$8*$X$2*M$1017,1))/($X$2*N$8*(O1207*M$1017+O1207+P1207))))/SQRT(Sum_Sq(1/(1+$A1207)+$AC$2/$I$2-1/(1+(1+P1207/O1207)/M$1017),$X$2/$I$2)),IF(P1208&lt;0,"A",M1208))</f>
        <v>A</v>
      </c>
      <c r="O1207" s="13">
        <f t="shared" si="341"/>
        <v>-1</v>
      </c>
      <c r="P1207" s="12">
        <f t="shared" si="365"/>
        <v>-2</v>
      </c>
      <c r="R1207" s="13" t="str">
        <f>IF(U1207&gt;0,SQRT(Sum_Sq($AI$2,V_rtHz($AH$2)/(1+1/$A1207),V_rtHz($AH$2*$A1207)/(1+$A1207),$AN$2*$AH$2/(1+1/$A1207),$AM$2*SQRT(Sum_Sq(U1207,1/($X$2*S$8*(1+R$1017+U1207/T1207))))/SQRT(Sum_Sq($X$2*U1207*S$8,1)),                   $AQ$2*SQRT(Sum_Sq($AH$2/(1+1/$A1207)+U1207*( 1/(R$1017+1+U1207/T1207)-1)/(1+($X$2*U1207*S$8)^2), (U1207^2*S$8*$X$2+1/($X$2*S$8*(R$1017+1+U1207/T1207           )))/(1+($X$2*U1207*S$8)^2))),           V_rtHz(T1207)/($X$2*S$8*(T1207*R$1017+T1207+U1207)),V_rtHz(U1207)*SQRT(Sum_Sq(T1207*S$8*$X$2*R$1017,1))/($X$2*S$8*(T1207*R$1017+T1207+U1207))))/SQRT(Sum_Sq(1/(1+$A1207)+$AC$2/$I$2-1/(1+(1+U1207/T1207)/R$1017),$X$2/$I$2)),IF(U1208&lt;0,"A",R1208))</f>
        <v>A</v>
      </c>
      <c r="T1207" s="13">
        <f t="shared" si="342"/>
        <v>-1</v>
      </c>
      <c r="U1207" s="12">
        <f t="shared" si="366"/>
        <v>-2</v>
      </c>
      <c r="X1207" s="13" t="str">
        <f>IF(AA1207&gt;0,SQRT(Sum_Sq($AI$2,V_rtHz($AH$2)/(1+1/$A1207),V_rtHz($AH$2*$A1207)/(1+$A1207),$AN$2*$AH$2/(1+1/$A1207),$AM$2*SQRT(Sum_Sq(AA1207,1/($X$2*Y$8*(1+X$1017+AA1207/Z1207))))/SQRT(Sum_Sq($X$2*AA1207*Y$8,1)),                   $AQ$2*SQRT(Sum_Sq($AH$2/(1+1/$A1207)+AA1207*( 1/(X$1017+1+AA1207/Z1207)-1)/(1+($X$2*AA1207*Y$8)^2), (AA1207^2*Y$8*$X$2+1/($X$2*Y$8*(X$1017+1+AA1207/Z1207           )))/(1+($X$2*AA1207*Y$8)^2))),           V_rtHz(Z1207)/($X$2*Y$8*(Z1207*X$1017+Z1207+AA1207)),V_rtHz(AA1207)*SQRT(Sum_Sq(Z1207*Y$8*$X$2*X$1017,1))/($X$2*Y$8*(Z1207*X$1017+Z1207+AA1207))))/SQRT(Sum_Sq(1/(1+$A1207)+$AC$2/$I$2-1/(1+(1+AA1207/Z1207)/X$1017),$X$2/$I$2)),IF(AA1208&lt;0,"A",X1208))</f>
        <v>A</v>
      </c>
      <c r="Z1207" s="13">
        <f t="shared" si="343"/>
        <v>-1</v>
      </c>
      <c r="AA1207" s="12">
        <f t="shared" si="367"/>
        <v>-2</v>
      </c>
      <c r="AC1207" s="13">
        <f>IF(AF1207&gt;0,SQRT(Sum_Sq($AI$2,V_rtHz($AH$2)/(1+1/$A1207),V_rtHz($AH$2*$A1207)/(1+$A1207),$AN$2*$AH$2/(1+1/$A1207),$AM$2*SQRT(Sum_Sq(AF1207,1/($X$2*AD$8*(1+AC$1017+AF1207/AE1207))))/SQRT(Sum_Sq($X$2*AF1207*AD$8,1)),                   $AQ$2*SQRT(Sum_Sq($AH$2/(1+1/$A1207)+AF1207*( 1/(AC$1017+1+AF1207/AE1207)-1)/(1+($X$2*AF1207*AD$8)^2), (AF1207^2*AD$8*$X$2+1/($X$2*AD$8*(AC$1017+1+AF1207/AE1207           )))/(1+($X$2*AF1207*AD$8)^2))),           V_rtHz(AE1207)/($X$2*AD$8*(AE1207*AC$1017+AE1207+AF1207)),V_rtHz(AF1207)*SQRT(Sum_Sq(AE1207*AD$8*$X$2*AC$1017,1))/($X$2*AD$8*(AE1207*AC$1017+AE1207+AF1207))))/SQRT(Sum_Sq(1/(1+$A1207)+$AC$2/$I$2-1/(1+(1+AF1207/AE1207)/AC$1017),$X$2/$I$2)),IF(AF1208&lt;0,"A",AC1208))</f>
        <v>6.8288431899060182E-6</v>
      </c>
      <c r="AE1207" s="13">
        <f t="shared" si="344"/>
        <v>19091.567492852431</v>
      </c>
      <c r="AF1207" s="12">
        <f t="shared" si="368"/>
        <v>162995.56725509514</v>
      </c>
      <c r="AG1207" s="13"/>
      <c r="AH1207" s="13">
        <f>IF(AK1207&gt;0,SQRT(Sum_Sq($AI$2,V_rtHz($AH$2)/(1+1/$A1207),V_rtHz($AH$2*$A1207)/(1+$A1207),$AN$2*$AH$2/(1+1/$A1207),$AM$2*SQRT(Sum_Sq(AK1207,1/($X$2*AI$8*(1+AH$1017+AK1207/AJ1207))))/SQRT(Sum_Sq($X$2*AK1207*AI$8,1)),                   $AQ$2*SQRT(Sum_Sq($AH$2/(1+1/$A1207)+AK1207*( 1/(AH$1017+1+AK1207/AJ1207)-1)/(1+($X$2*AK1207*AI$8)^2), (AK1207^2*AI$8*$X$2+1/($X$2*AI$8*(AH$1017+1+AK1207/AJ1207           )))/(1+($X$2*AK1207*AI$8)^2))),           V_rtHz(AJ1207)/($X$2*AI$8*(AJ1207*AH$1017+AJ1207+AK1207)),V_rtHz(AK1207)*SQRT(Sum_Sq(AJ1207*AI$8*$X$2*AH$1017,1))/($X$2*AI$8*(AJ1207*AH$1017+AJ1207+AK1207))))/SQRT(Sum_Sq(1/(1+$A1207)+$AC$2/$I$2-1/(1+(1+AK1207/AJ1207)/AH$1017),$X$2/$I$2)),IF(AK1208&lt;0,"A",AH1208))</f>
        <v>1.1531396851673233E-5</v>
      </c>
      <c r="AI1207" s="13"/>
      <c r="AJ1207" s="13">
        <f t="shared" si="345"/>
        <v>17655.636482405142</v>
      </c>
      <c r="AK1207" s="12">
        <f t="shared" si="369"/>
        <v>557357.69624613191</v>
      </c>
      <c r="AM1207" s="13">
        <f>IF(AP1207&gt;0,SQRT(Sum_Sq($AI$2,V_rtHz($AH$2)/(1+1/$A1207),V_rtHz($AH$2*$A1207)/(1+$A1207),$AN$2*$AH$2/(1+1/$A1207),$AM$2*SQRT(Sum_Sq(AP1207,1/($X$2*AN$8*(1+AM$1017+AP1207/AO1207))))/SQRT(Sum_Sq($X$2*AP1207*AN$8,1)),                   $AQ$2*SQRT(Sum_Sq($AH$2/(1+1/$A1207)+AP1207*( 1/(AM$1017+1+AP1207/AO1207)-1)/(1+($X$2*AP1207*AN$8)^2), (AP1207^2*AN$8*$X$2+1/($X$2*AN$8*(AM$1017+1+AP1207/AO1207           )))/(1+($X$2*AP1207*AN$8)^2))),           V_rtHz(AO1207)/($X$2*AN$8*(AO1207*AM$1017+AO1207+AP1207)),V_rtHz(AP1207)*SQRT(Sum_Sq(AO1207*AN$8*$X$2*AM$1017,1))/($X$2*AN$8*(AO1207*AM$1017+AO1207+AP1207))))/SQRT(Sum_Sq(1/(1+$A1207)+$AC$2/$I$2-1/(1+(1+AP1207/AO1207)/AM$1017),$X$2/$I$2)),IF(AP1208&lt;0,"A",AM1208))</f>
        <v>2.0215988580337934E-5</v>
      </c>
      <c r="AO1207" s="13">
        <f t="shared" si="346"/>
        <v>17284.012814628415</v>
      </c>
      <c r="AP1207" s="12">
        <f t="shared" si="370"/>
        <v>1800415.740639057</v>
      </c>
      <c r="AR1207" s="13">
        <f t="shared" si="347"/>
        <v>69887291.180198371</v>
      </c>
      <c r="AS1207" s="13">
        <f t="shared" si="348"/>
        <v>-1.319998557084564E-5</v>
      </c>
      <c r="AV1207" s="13"/>
      <c r="AW1207" s="13">
        <f t="shared" si="349"/>
        <v>39300511.936236553</v>
      </c>
      <c r="AX1207" s="13">
        <f t="shared" si="350"/>
        <v>-4.1758722847258601E-5</v>
      </c>
      <c r="AZ1207" s="13"/>
      <c r="BA1207" s="13"/>
      <c r="BB1207" s="13">
        <f t="shared" si="351"/>
        <v>22100301.962882396</v>
      </c>
      <c r="BC1207" s="13">
        <f t="shared" si="352"/>
        <v>-1.3221998855511026E-4</v>
      </c>
      <c r="BD1207" s="13"/>
      <c r="BE1207" s="13"/>
      <c r="BG1207" s="13">
        <f t="shared" si="353"/>
        <v>12427913.092914158</v>
      </c>
      <c r="BH1207" s="13">
        <f t="shared" si="354"/>
        <v>-4.1979829677131112E-4</v>
      </c>
      <c r="BI1207" s="13"/>
      <c r="BL1207" s="13">
        <f t="shared" si="355"/>
        <v>6988729.1180198397</v>
      </c>
      <c r="BM1207" s="13">
        <f t="shared" si="356"/>
        <v>-1.3446238398775927E-3</v>
      </c>
      <c r="BP1207" s="13"/>
      <c r="BQ1207" s="13">
        <f t="shared" si="357"/>
        <v>99.633299999999991</v>
      </c>
      <c r="BR1207" s="13">
        <f t="shared" si="358"/>
        <v>108.98999999999998</v>
      </c>
      <c r="BT1207" s="13"/>
      <c r="BU1207" s="13"/>
      <c r="BV1207" s="13">
        <f t="shared" si="359"/>
        <v>31.50681587988543</v>
      </c>
      <c r="BW1207" s="13">
        <f t="shared" si="360"/>
        <v>344.65664218175147</v>
      </c>
      <c r="CA1207" s="13">
        <f t="shared" si="361"/>
        <v>9.9633299999999974</v>
      </c>
      <c r="CB1207" s="13">
        <f t="shared" si="362"/>
        <v>1089.9000000000001</v>
      </c>
    </row>
    <row r="1208" spans="1:80" x14ac:dyDescent="0.3">
      <c r="A1208" s="13">
        <f t="shared" si="338"/>
        <v>1.458814260275348E-4</v>
      </c>
      <c r="C1208" s="13" t="str">
        <f>IF(F1208&gt;0,SQRT(Sum_Sq($AI$2,V_rtHz($AH$2)/(1+1/$A1208),V_rtHz($AH$2*$A1208)/(1+$A1208),$AN$2*$AH$2/(1+1/$A1208),$AM$2*SQRT(Sum_Sq(F1208,1/($X$2*D$8*(1+C$1017+F1208/E1208))))/SQRT(Sum_Sq($X$2*F1208*D$8,1)),                   $AQ$2*SQRT(Sum_Sq($AH$2/(1+1/$A1208)+F1208*( 1/(C$1017+1+F1208/E1208)-1)/(1+($X$2*F1208*D$8)^2), (F1208^2*D$8*$X$2+1/($X$2*D$8*(C$1017+1+F1208/E1208           )))/(1+($X$2*F1208*D$8)^2))),           V_rtHz(E1208)/($X$2*D$8*(E1208*C$1017+E1208+F1208)),V_rtHz(F1208)*SQRT(Sum_Sq(E1208*D$8*$X$2*C$1017,1))/($X$2*D$8*(E1208*C$1017+E1208+F1208))))/SQRT(Sum_Sq(1/(1+$A1208)+$AC$2/$I$2-1/(1+(1+F1208/E1208)/C$1017),$X$2/$I$2)),IF(F1209&lt;0,"A",C1209))</f>
        <v>A</v>
      </c>
      <c r="E1208" s="13">
        <f t="shared" si="339"/>
        <v>-1</v>
      </c>
      <c r="F1208" s="12">
        <f t="shared" si="363"/>
        <v>-2</v>
      </c>
      <c r="H1208" s="13" t="str">
        <f>IF(K1208&gt;0,SQRT(Sum_Sq($AI$2,V_rtHz($AH$2)/(1+1/$A1208),V_rtHz($AH$2*$A1208)/(1+$A1208),$AN$2*$AH$2/(1+1/$A1208),$AM$2*SQRT(Sum_Sq(K1208,1/($X$2*I$8*(1+H$1017+K1208/J1208))))/SQRT(Sum_Sq($X$2*K1208*I$8,1)),                   $AQ$2*SQRT(Sum_Sq($AH$2/(1+1/$A1208)+K1208*( 1/(H$1017+1+K1208/J1208)-1)/(1+($X$2*K1208*I$8)^2), (K1208^2*I$8*$X$2+1/($X$2*I$8*(H$1017+1+K1208/J1208           )))/(1+($X$2*K1208*I$8)^2))),           V_rtHz(J1208)/($X$2*I$8*(J1208*H$1017+J1208+K1208)),V_rtHz(K1208)*SQRT(Sum_Sq(J1208*I$8*$X$2*H$1017,1))/($X$2*I$8*(J1208*H$1017+J1208+K1208))))/SQRT(Sum_Sq(1/(1+$A1208)+$AC$2/$I$2-1/(1+(1+K1208/J1208)/H$1017),$X$2/$I$2)),IF(K1209&lt;0,"A",H1209))</f>
        <v>A</v>
      </c>
      <c r="J1208" s="13">
        <f t="shared" si="340"/>
        <v>-1</v>
      </c>
      <c r="K1208" s="12">
        <f t="shared" si="364"/>
        <v>-2</v>
      </c>
      <c r="M1208" s="13" t="str">
        <f>IF(P1208&gt;0,SQRT(Sum_Sq($AI$2,V_rtHz($AH$2)/(1+1/$A1208),V_rtHz($AH$2*$A1208)/(1+$A1208),$AN$2*$AH$2/(1+1/$A1208),$AM$2*SQRT(Sum_Sq(P1208,1/($X$2*N$8*(1+M$1017+P1208/O1208))))/SQRT(Sum_Sq($X$2*P1208*N$8,1)),                   $AQ$2*SQRT(Sum_Sq($AH$2/(1+1/$A1208)+P1208*( 1/(M$1017+1+P1208/O1208)-1)/(1+($X$2*P1208*N$8)^2), (P1208^2*N$8*$X$2+1/($X$2*N$8*(M$1017+1+P1208/O1208           )))/(1+($X$2*P1208*N$8)^2))),           V_rtHz(O1208)/($X$2*N$8*(O1208*M$1017+O1208+P1208)),V_rtHz(P1208)*SQRT(Sum_Sq(O1208*N$8*$X$2*M$1017,1))/($X$2*N$8*(O1208*M$1017+O1208+P1208))))/SQRT(Sum_Sq(1/(1+$A1208)+$AC$2/$I$2-1/(1+(1+P1208/O1208)/M$1017),$X$2/$I$2)),IF(P1209&lt;0,"A",M1209))</f>
        <v>A</v>
      </c>
      <c r="O1208" s="13">
        <f t="shared" si="341"/>
        <v>-1</v>
      </c>
      <c r="P1208" s="12">
        <f t="shared" si="365"/>
        <v>-2</v>
      </c>
      <c r="R1208" s="13" t="str">
        <f>IF(U1208&gt;0,SQRT(Sum_Sq($AI$2,V_rtHz($AH$2)/(1+1/$A1208),V_rtHz($AH$2*$A1208)/(1+$A1208),$AN$2*$AH$2/(1+1/$A1208),$AM$2*SQRT(Sum_Sq(U1208,1/($X$2*S$8*(1+R$1017+U1208/T1208))))/SQRT(Sum_Sq($X$2*U1208*S$8,1)),                   $AQ$2*SQRT(Sum_Sq($AH$2/(1+1/$A1208)+U1208*( 1/(R$1017+1+U1208/T1208)-1)/(1+($X$2*U1208*S$8)^2), (U1208^2*S$8*$X$2+1/($X$2*S$8*(R$1017+1+U1208/T1208           )))/(1+($X$2*U1208*S$8)^2))),           V_rtHz(T1208)/($X$2*S$8*(T1208*R$1017+T1208+U1208)),V_rtHz(U1208)*SQRT(Sum_Sq(T1208*S$8*$X$2*R$1017,1))/($X$2*S$8*(T1208*R$1017+T1208+U1208))))/SQRT(Sum_Sq(1/(1+$A1208)+$AC$2/$I$2-1/(1+(1+U1208/T1208)/R$1017),$X$2/$I$2)),IF(U1209&lt;0,"A",R1209))</f>
        <v>A</v>
      </c>
      <c r="T1208" s="13">
        <f t="shared" si="342"/>
        <v>-1</v>
      </c>
      <c r="U1208" s="12">
        <f t="shared" si="366"/>
        <v>-2</v>
      </c>
      <c r="X1208" s="13" t="str">
        <f>IF(AA1208&gt;0,SQRT(Sum_Sq($AI$2,V_rtHz($AH$2)/(1+1/$A1208),V_rtHz($AH$2*$A1208)/(1+$A1208),$AN$2*$AH$2/(1+1/$A1208),$AM$2*SQRT(Sum_Sq(AA1208,1/($X$2*Y$8*(1+X$1017+AA1208/Z1208))))/SQRT(Sum_Sq($X$2*AA1208*Y$8,1)),                   $AQ$2*SQRT(Sum_Sq($AH$2/(1+1/$A1208)+AA1208*( 1/(X$1017+1+AA1208/Z1208)-1)/(1+($X$2*AA1208*Y$8)^2), (AA1208^2*Y$8*$X$2+1/($X$2*Y$8*(X$1017+1+AA1208/Z1208           )))/(1+($X$2*AA1208*Y$8)^2))),           V_rtHz(Z1208)/($X$2*Y$8*(Z1208*X$1017+Z1208+AA1208)),V_rtHz(AA1208)*SQRT(Sum_Sq(Z1208*Y$8*$X$2*X$1017,1))/($X$2*Y$8*(Z1208*X$1017+Z1208+AA1208))))/SQRT(Sum_Sq(1/(1+$A1208)+$AC$2/$I$2-1/(1+(1+AA1208/Z1208)/X$1017),$X$2/$I$2)),IF(AA1209&lt;0,"A",X1209))</f>
        <v>A</v>
      </c>
      <c r="Z1208" s="13">
        <f t="shared" si="343"/>
        <v>-1</v>
      </c>
      <c r="AA1208" s="12">
        <f t="shared" si="367"/>
        <v>-2</v>
      </c>
      <c r="AC1208" s="13">
        <f>IF(AF1208&gt;0,SQRT(Sum_Sq($AI$2,V_rtHz($AH$2)/(1+1/$A1208),V_rtHz($AH$2*$A1208)/(1+$A1208),$AN$2*$AH$2/(1+1/$A1208),$AM$2*SQRT(Sum_Sq(AF1208,1/($X$2*AD$8*(1+AC$1017+AF1208/AE1208))))/SQRT(Sum_Sq($X$2*AF1208*AD$8,1)),                   $AQ$2*SQRT(Sum_Sq($AH$2/(1+1/$A1208)+AF1208*( 1/(AC$1017+1+AF1208/AE1208)-1)/(1+($X$2*AF1208*AD$8)^2), (AF1208^2*AD$8*$X$2+1/($X$2*AD$8*(AC$1017+1+AF1208/AE1208           )))/(1+($X$2*AF1208*AD$8)^2))),           V_rtHz(AE1208)/($X$2*AD$8*(AE1208*AC$1017+AE1208+AF1208)),V_rtHz(AF1208)*SQRT(Sum_Sq(AE1208*AD$8*$X$2*AC$1017,1))/($X$2*AD$8*(AE1208*AC$1017+AE1208+AF1208))))/SQRT(Sum_Sq(1/(1+$A1208)+$AC$2/$I$2-1/(1+(1+AF1208/AE1208)/AC$1017),$X$2/$I$2)),IF(AF1209&lt;0,"A",AC1209))</f>
        <v>6.8277595138722246E-6</v>
      </c>
      <c r="AE1208" s="13">
        <f t="shared" si="344"/>
        <v>19085.529625348016</v>
      </c>
      <c r="AF1208" s="12">
        <f t="shared" si="368"/>
        <v>163047.13227101098</v>
      </c>
      <c r="AG1208" s="13"/>
      <c r="AH1208" s="13">
        <f>IF(AK1208&gt;0,SQRT(Sum_Sq($AI$2,V_rtHz($AH$2)/(1+1/$A1208),V_rtHz($AH$2*$A1208)/(1+$A1208),$AN$2*$AH$2/(1+1/$A1208),$AM$2*SQRT(Sum_Sq(AK1208,1/($X$2*AI$8*(1+AH$1017+AK1208/AJ1208))))/SQRT(Sum_Sq($X$2*AK1208*AI$8,1)),                   $AQ$2*SQRT(Sum_Sq($AH$2/(1+1/$A1208)+AK1208*( 1/(AH$1017+1+AK1208/AJ1208)-1)/(1+($X$2*AK1208*AI$8)^2), (AK1208^2*AI$8*$X$2+1/($X$2*AI$8*(AH$1017+1+AK1208/AJ1208           )))/(1+($X$2*AK1208*AI$8)^2))),           V_rtHz(AJ1208)/($X$2*AI$8*(AJ1208*AH$1017+AJ1208+AK1208)),V_rtHz(AK1208)*SQRT(Sum_Sq(AJ1208*AI$8*$X$2*AH$1017,1))/($X$2*AI$8*(AJ1208*AH$1017+AJ1208+AK1208))))/SQRT(Sum_Sq(1/(1+$A1208)+$AC$2/$I$2-1/(1+(1+AK1208/AJ1208)/AH$1017),$X$2/$I$2)),IF(AK1209&lt;0,"A",AH1209))</f>
        <v>1.1530006070455443E-5</v>
      </c>
      <c r="AI1208" s="13"/>
      <c r="AJ1208" s="13">
        <f t="shared" si="345"/>
        <v>17651.259851885847</v>
      </c>
      <c r="AK1208" s="12">
        <f t="shared" si="369"/>
        <v>557495.89310709399</v>
      </c>
      <c r="AM1208" s="13">
        <f>IF(AP1208&gt;0,SQRT(Sum_Sq($AI$2,V_rtHz($AH$2)/(1+1/$A1208),V_rtHz($AH$2*$A1208)/(1+$A1208),$AN$2*$AH$2/(1+1/$A1208),$AM$2*SQRT(Sum_Sq(AP1208,1/($X$2*AN$8*(1+AM$1017+AP1208/AO1208))))/SQRT(Sum_Sq($X$2*AP1208*AN$8,1)),                   $AQ$2*SQRT(Sum_Sq($AH$2/(1+1/$A1208)+AP1208*( 1/(AM$1017+1+AP1208/AO1208)-1)/(1+($X$2*AP1208*AN$8)^2), (AP1208^2*AN$8*$X$2+1/($X$2*AN$8*(AM$1017+1+AP1208/AO1208           )))/(1+($X$2*AP1208*AN$8)^2))),           V_rtHz(AO1208)/($X$2*AN$8*(AO1208*AM$1017+AO1208+AP1208)),V_rtHz(AP1208)*SQRT(Sum_Sq(AO1208*AN$8*$X$2*AM$1017,1))/($X$2*AN$8*(AO1208*AM$1017+AO1208+AP1208))))/SQRT(Sum_Sq(1/(1+$A1208)+$AC$2/$I$2-1/(1+(1+AP1208/AO1208)/AM$1017),$X$2/$I$2)),IF(AP1209&lt;0,"A",AM1209))</f>
        <v>2.0213722895906162E-5</v>
      </c>
      <c r="AO1208" s="13">
        <f t="shared" si="346"/>
        <v>17279.993641387548</v>
      </c>
      <c r="AP1208" s="12">
        <f t="shared" si="370"/>
        <v>1800834.5013699566</v>
      </c>
      <c r="AR1208" s="13">
        <f t="shared" si="347"/>
        <v>69887291.180198371</v>
      </c>
      <c r="AS1208" s="13">
        <f t="shared" si="348"/>
        <v>-1.32000195404268E-5</v>
      </c>
      <c r="AV1208" s="13"/>
      <c r="AW1208" s="13">
        <f t="shared" si="349"/>
        <v>39300511.936236553</v>
      </c>
      <c r="AX1208" s="13">
        <f t="shared" si="350"/>
        <v>-4.1759062816880791E-5</v>
      </c>
      <c r="AZ1208" s="13"/>
      <c r="BA1208" s="13"/>
      <c r="BB1208" s="13">
        <f t="shared" si="351"/>
        <v>22100301.962882396</v>
      </c>
      <c r="BC1208" s="13">
        <f t="shared" si="352"/>
        <v>-1.3222339693180524E-4</v>
      </c>
      <c r="BD1208" s="13"/>
      <c r="BE1208" s="13"/>
      <c r="BG1208" s="13">
        <f t="shared" si="353"/>
        <v>12427913.092914158</v>
      </c>
      <c r="BH1208" s="13">
        <f t="shared" si="354"/>
        <v>-4.1983265723781119E-4</v>
      </c>
      <c r="BI1208" s="13"/>
      <c r="BL1208" s="13">
        <f t="shared" si="355"/>
        <v>6988729.1180198397</v>
      </c>
      <c r="BM1208" s="13">
        <f t="shared" si="356"/>
        <v>-1.344976419849481E-3</v>
      </c>
      <c r="BP1208" s="13"/>
      <c r="BQ1208" s="13">
        <f t="shared" si="357"/>
        <v>99.633300000000006</v>
      </c>
      <c r="BR1208" s="13">
        <f t="shared" si="358"/>
        <v>108.99000000000001</v>
      </c>
      <c r="BT1208" s="13"/>
      <c r="BU1208" s="13"/>
      <c r="BV1208" s="13">
        <f t="shared" si="359"/>
        <v>31.50681587988543</v>
      </c>
      <c r="BW1208" s="13">
        <f t="shared" si="360"/>
        <v>344.65664218175152</v>
      </c>
      <c r="CA1208" s="13">
        <f t="shared" si="361"/>
        <v>9.9633299999999991</v>
      </c>
      <c r="CB1208" s="13">
        <f t="shared" si="362"/>
        <v>1089.9000000000001</v>
      </c>
    </row>
    <row r="1209" spans="1:80" x14ac:dyDescent="0.3">
      <c r="A1209" s="13">
        <f t="shared" si="338"/>
        <v>1.4791083881682068E-4</v>
      </c>
      <c r="C1209" s="13" t="str">
        <f>IF(F1209&gt;0,SQRT(Sum_Sq($AI$2,V_rtHz($AH$2)/(1+1/$A1209),V_rtHz($AH$2*$A1209)/(1+$A1209),$AN$2*$AH$2/(1+1/$A1209),$AM$2*SQRT(Sum_Sq(F1209,1/($X$2*D$8*(1+C$1017+F1209/E1209))))/SQRT(Sum_Sq($X$2*F1209*D$8,1)),                   $AQ$2*SQRT(Sum_Sq($AH$2/(1+1/$A1209)+F1209*( 1/(C$1017+1+F1209/E1209)-1)/(1+($X$2*F1209*D$8)^2), (F1209^2*D$8*$X$2+1/($X$2*D$8*(C$1017+1+F1209/E1209           )))/(1+($X$2*F1209*D$8)^2))),           V_rtHz(E1209)/($X$2*D$8*(E1209*C$1017+E1209+F1209)),V_rtHz(F1209)*SQRT(Sum_Sq(E1209*D$8*$X$2*C$1017,1))/($X$2*D$8*(E1209*C$1017+E1209+F1209))))/SQRT(Sum_Sq(1/(1+$A1209)+$AC$2/$I$2-1/(1+(1+F1209/E1209)/C$1017),$X$2/$I$2)),IF(F1210&lt;0,"A",C1210))</f>
        <v>A</v>
      </c>
      <c r="E1209" s="13">
        <f t="shared" si="339"/>
        <v>-1</v>
      </c>
      <c r="F1209" s="12">
        <f t="shared" si="363"/>
        <v>-2</v>
      </c>
      <c r="H1209" s="13" t="str">
        <f>IF(K1209&gt;0,SQRT(Sum_Sq($AI$2,V_rtHz($AH$2)/(1+1/$A1209),V_rtHz($AH$2*$A1209)/(1+$A1209),$AN$2*$AH$2/(1+1/$A1209),$AM$2*SQRT(Sum_Sq(K1209,1/($X$2*I$8*(1+H$1017+K1209/J1209))))/SQRT(Sum_Sq($X$2*K1209*I$8,1)),                   $AQ$2*SQRT(Sum_Sq($AH$2/(1+1/$A1209)+K1209*( 1/(H$1017+1+K1209/J1209)-1)/(1+($X$2*K1209*I$8)^2), (K1209^2*I$8*$X$2+1/($X$2*I$8*(H$1017+1+K1209/J1209           )))/(1+($X$2*K1209*I$8)^2))),           V_rtHz(J1209)/($X$2*I$8*(J1209*H$1017+J1209+K1209)),V_rtHz(K1209)*SQRT(Sum_Sq(J1209*I$8*$X$2*H$1017,1))/($X$2*I$8*(J1209*H$1017+J1209+K1209))))/SQRT(Sum_Sq(1/(1+$A1209)+$AC$2/$I$2-1/(1+(1+K1209/J1209)/H$1017),$X$2/$I$2)),IF(K1210&lt;0,"A",H1210))</f>
        <v>A</v>
      </c>
      <c r="J1209" s="13">
        <f t="shared" si="340"/>
        <v>-1</v>
      </c>
      <c r="K1209" s="12">
        <f t="shared" si="364"/>
        <v>-2</v>
      </c>
      <c r="M1209" s="13" t="str">
        <f>IF(P1209&gt;0,SQRT(Sum_Sq($AI$2,V_rtHz($AH$2)/(1+1/$A1209),V_rtHz($AH$2*$A1209)/(1+$A1209),$AN$2*$AH$2/(1+1/$A1209),$AM$2*SQRT(Sum_Sq(P1209,1/($X$2*N$8*(1+M$1017+P1209/O1209))))/SQRT(Sum_Sq($X$2*P1209*N$8,1)),                   $AQ$2*SQRT(Sum_Sq($AH$2/(1+1/$A1209)+P1209*( 1/(M$1017+1+P1209/O1209)-1)/(1+($X$2*P1209*N$8)^2), (P1209^2*N$8*$X$2+1/($X$2*N$8*(M$1017+1+P1209/O1209           )))/(1+($X$2*P1209*N$8)^2))),           V_rtHz(O1209)/($X$2*N$8*(O1209*M$1017+O1209+P1209)),V_rtHz(P1209)*SQRT(Sum_Sq(O1209*N$8*$X$2*M$1017,1))/($X$2*N$8*(O1209*M$1017+O1209+P1209))))/SQRT(Sum_Sq(1/(1+$A1209)+$AC$2/$I$2-1/(1+(1+P1209/O1209)/M$1017),$X$2/$I$2)),IF(P1210&lt;0,"A",M1210))</f>
        <v>A</v>
      </c>
      <c r="O1209" s="13">
        <f t="shared" si="341"/>
        <v>-1</v>
      </c>
      <c r="P1209" s="12">
        <f t="shared" si="365"/>
        <v>-2</v>
      </c>
      <c r="R1209" s="13" t="str">
        <f>IF(U1209&gt;0,SQRT(Sum_Sq($AI$2,V_rtHz($AH$2)/(1+1/$A1209),V_rtHz($AH$2*$A1209)/(1+$A1209),$AN$2*$AH$2/(1+1/$A1209),$AM$2*SQRT(Sum_Sq(U1209,1/($X$2*S$8*(1+R$1017+U1209/T1209))))/SQRT(Sum_Sq($X$2*U1209*S$8,1)),                   $AQ$2*SQRT(Sum_Sq($AH$2/(1+1/$A1209)+U1209*( 1/(R$1017+1+U1209/T1209)-1)/(1+($X$2*U1209*S$8)^2), (U1209^2*S$8*$X$2+1/($X$2*S$8*(R$1017+1+U1209/T1209           )))/(1+($X$2*U1209*S$8)^2))),           V_rtHz(T1209)/($X$2*S$8*(T1209*R$1017+T1209+U1209)),V_rtHz(U1209)*SQRT(Sum_Sq(T1209*S$8*$X$2*R$1017,1))/($X$2*S$8*(T1209*R$1017+T1209+U1209))))/SQRT(Sum_Sq(1/(1+$A1209)+$AC$2/$I$2-1/(1+(1+U1209/T1209)/R$1017),$X$2/$I$2)),IF(U1210&lt;0,"A",R1210))</f>
        <v>A</v>
      </c>
      <c r="T1209" s="13">
        <f t="shared" si="342"/>
        <v>-1</v>
      </c>
      <c r="U1209" s="12">
        <f t="shared" si="366"/>
        <v>-2</v>
      </c>
      <c r="X1209" s="13" t="str">
        <f>IF(AA1209&gt;0,SQRT(Sum_Sq($AI$2,V_rtHz($AH$2)/(1+1/$A1209),V_rtHz($AH$2*$A1209)/(1+$A1209),$AN$2*$AH$2/(1+1/$A1209),$AM$2*SQRT(Sum_Sq(AA1209,1/($X$2*Y$8*(1+X$1017+AA1209/Z1209))))/SQRT(Sum_Sq($X$2*AA1209*Y$8,1)),                   $AQ$2*SQRT(Sum_Sq($AH$2/(1+1/$A1209)+AA1209*( 1/(X$1017+1+AA1209/Z1209)-1)/(1+($X$2*AA1209*Y$8)^2), (AA1209^2*Y$8*$X$2+1/($X$2*Y$8*(X$1017+1+AA1209/Z1209           )))/(1+($X$2*AA1209*Y$8)^2))),           V_rtHz(Z1209)/($X$2*Y$8*(Z1209*X$1017+Z1209+AA1209)),V_rtHz(AA1209)*SQRT(Sum_Sq(Z1209*Y$8*$X$2*X$1017,1))/($X$2*Y$8*(Z1209*X$1017+Z1209+AA1209))))/SQRT(Sum_Sq(1/(1+$A1209)+$AC$2/$I$2-1/(1+(1+AA1209/Z1209)/X$1017),$X$2/$I$2)),IF(AA1210&lt;0,"A",X1210))</f>
        <v>A</v>
      </c>
      <c r="Z1209" s="13">
        <f t="shared" si="343"/>
        <v>-1</v>
      </c>
      <c r="AA1209" s="12">
        <f t="shared" si="367"/>
        <v>-2</v>
      </c>
      <c r="AC1209" s="13">
        <f>IF(AF1209&gt;0,SQRT(Sum_Sq($AI$2,V_rtHz($AH$2)/(1+1/$A1209),V_rtHz($AH$2*$A1209)/(1+$A1209),$AN$2*$AH$2/(1+1/$A1209),$AM$2*SQRT(Sum_Sq(AF1209,1/($X$2*AD$8*(1+AC$1017+AF1209/AE1209))))/SQRT(Sum_Sq($X$2*AF1209*AD$8,1)),                   $AQ$2*SQRT(Sum_Sq($AH$2/(1+1/$A1209)+AF1209*( 1/(AC$1017+1+AF1209/AE1209)-1)/(1+($X$2*AF1209*AD$8)^2), (AF1209^2*AD$8*$X$2+1/($X$2*AD$8*(AC$1017+1+AF1209/AE1209           )))/(1+($X$2*AF1209*AD$8)^2))),           V_rtHz(AE1209)/($X$2*AD$8*(AE1209*AC$1017+AE1209+AF1209)),V_rtHz(AF1209)*SQRT(Sum_Sq(AE1209*AD$8*$X$2*AC$1017,1))/($X$2*AD$8*(AE1209*AC$1017+AE1209+AF1209))))/SQRT(Sum_Sq(1/(1+$A1209)+$AC$2/$I$2-1/(1+(1+AF1209/AE1209)/AC$1017),$X$2/$I$2)),IF(AF1210&lt;0,"A",AC1210))</f>
        <v>6.8266620944374986E-6</v>
      </c>
      <c r="AE1209" s="13">
        <f t="shared" si="344"/>
        <v>19079.415967700461</v>
      </c>
      <c r="AF1209" s="12">
        <f t="shared" si="368"/>
        <v>163099.37780875742</v>
      </c>
      <c r="AG1209" s="13"/>
      <c r="AH1209" s="13">
        <f>IF(AK1209&gt;0,SQRT(Sum_Sq($AI$2,V_rtHz($AH$2)/(1+1/$A1209),V_rtHz($AH$2*$A1209)/(1+$A1209),$AN$2*$AH$2/(1+1/$A1209),$AM$2*SQRT(Sum_Sq(AK1209,1/($X$2*AI$8*(1+AH$1017+AK1209/AJ1209))))/SQRT(Sum_Sq($X$2*AK1209*AI$8,1)),                   $AQ$2*SQRT(Sum_Sq($AH$2/(1+1/$A1209)+AK1209*( 1/(AH$1017+1+AK1209/AJ1209)-1)/(1+($X$2*AK1209*AI$8)^2), (AK1209^2*AI$8*$X$2+1/($X$2*AI$8*(AH$1017+1+AK1209/AJ1209           )))/(1+($X$2*AK1209*AI$8)^2))),           V_rtHz(AJ1209)/($X$2*AI$8*(AJ1209*AH$1017+AJ1209+AK1209)),V_rtHz(AK1209)*SQRT(Sum_Sq(AJ1209*AI$8*$X$2*AH$1017,1))/($X$2*AI$8*(AJ1209*AH$1017+AJ1209+AK1209))))/SQRT(Sum_Sq(1/(1+$A1209)+$AC$2/$I$2-1/(1+(1+AK1209/AJ1209)/AH$1017),$X$2/$I$2)),IF(AK1210&lt;0,"A",AH1210))</f>
        <v>1.1528597208489315E-5</v>
      </c>
      <c r="AI1209" s="13"/>
      <c r="AJ1209" s="13">
        <f t="shared" si="345"/>
        <v>17646.82679474062</v>
      </c>
      <c r="AK1209" s="12">
        <f t="shared" si="369"/>
        <v>557635.94158046087</v>
      </c>
      <c r="AM1209" s="13">
        <f>IF(AP1209&gt;0,SQRT(Sum_Sq($AI$2,V_rtHz($AH$2)/(1+1/$A1209),V_rtHz($AH$2*$A1209)/(1+$A1209),$AN$2*$AH$2/(1+1/$A1209),$AM$2*SQRT(Sum_Sq(AP1209,1/($X$2*AN$8*(1+AM$1017+AP1209/AO1209))))/SQRT(Sum_Sq($X$2*AP1209*AN$8,1)),                   $AQ$2*SQRT(Sum_Sq($AH$2/(1+1/$A1209)+AP1209*( 1/(AM$1017+1+AP1209/AO1209)-1)/(1+($X$2*AP1209*AN$8)^2), (AP1209^2*AN$8*$X$2+1/($X$2*AN$8*(AM$1017+1+AP1209/AO1209           )))/(1+($X$2*AP1209*AN$8)^2))),           V_rtHz(AO1209)/($X$2*AN$8*(AO1209*AM$1017+AO1209+AP1209)),V_rtHz(AP1209)*SQRT(Sum_Sq(AO1209*AN$8*$X$2*AM$1017,1))/($X$2*AN$8*(AO1209*AM$1017+AO1209+AP1209))))/SQRT(Sum_Sq(1/(1+$A1209)+$AC$2/$I$2-1/(1+(1+AP1209/AO1209)/AM$1017),$X$2/$I$2)),IF(AP1210&lt;0,"A",AM1210))</f>
        <v>2.0211427601927021E-5</v>
      </c>
      <c r="AO1209" s="13">
        <f t="shared" si="346"/>
        <v>17275.922355847604</v>
      </c>
      <c r="AP1209" s="12">
        <f t="shared" si="370"/>
        <v>1801258.8903730006</v>
      </c>
      <c r="AR1209" s="13">
        <f t="shared" si="347"/>
        <v>69887291.180198371</v>
      </c>
      <c r="AS1209" s="13">
        <f t="shared" si="348"/>
        <v>-1.320005398275041E-5</v>
      </c>
      <c r="AV1209" s="13"/>
      <c r="AW1209" s="13">
        <f t="shared" si="349"/>
        <v>39300511.936236553</v>
      </c>
      <c r="AX1209" s="13">
        <f t="shared" si="350"/>
        <v>-4.1759407521603205E-5</v>
      </c>
      <c r="AZ1209" s="13"/>
      <c r="BA1209" s="13"/>
      <c r="BB1209" s="13">
        <f t="shared" si="351"/>
        <v>22100301.962882396</v>
      </c>
      <c r="BC1209" s="13">
        <f t="shared" si="352"/>
        <v>-1.3222685290315442E-4</v>
      </c>
      <c r="BD1209" s="13"/>
      <c r="BE1209" s="13"/>
      <c r="BG1209" s="13">
        <f t="shared" si="353"/>
        <v>12427913.092914158</v>
      </c>
      <c r="BH1209" s="13">
        <f t="shared" si="354"/>
        <v>-4.1986750144921341E-4</v>
      </c>
      <c r="BI1209" s="13"/>
      <c r="BL1209" s="13">
        <f t="shared" si="355"/>
        <v>6988729.1180198397</v>
      </c>
      <c r="BM1209" s="13">
        <f t="shared" si="356"/>
        <v>-1.3453340935270625E-3</v>
      </c>
      <c r="BP1209" s="13"/>
      <c r="BQ1209" s="13">
        <f t="shared" si="357"/>
        <v>99.633300000000006</v>
      </c>
      <c r="BR1209" s="13">
        <f t="shared" si="358"/>
        <v>108.98999999999998</v>
      </c>
      <c r="BT1209" s="13"/>
      <c r="BU1209" s="13"/>
      <c r="BV1209" s="13">
        <f t="shared" si="359"/>
        <v>31.50681587988543</v>
      </c>
      <c r="BW1209" s="13">
        <f t="shared" si="360"/>
        <v>344.65664218175147</v>
      </c>
      <c r="CA1209" s="13">
        <f t="shared" si="361"/>
        <v>9.9633299999999991</v>
      </c>
      <c r="CB1209" s="13">
        <f t="shared" si="362"/>
        <v>1089.9000000000003</v>
      </c>
    </row>
    <row r="1210" spans="1:80" x14ac:dyDescent="0.3">
      <c r="A1210" s="13">
        <f t="shared" si="338"/>
        <v>1.4996848355023731E-4</v>
      </c>
      <c r="C1210" s="13" t="str">
        <f>IF(F1210&gt;0,SQRT(Sum_Sq($AI$2,V_rtHz($AH$2)/(1+1/$A1210),V_rtHz($AH$2*$A1210)/(1+$A1210),$AN$2*$AH$2/(1+1/$A1210),$AM$2*SQRT(Sum_Sq(F1210,1/($X$2*D$8*(1+C$1017+F1210/E1210))))/SQRT(Sum_Sq($X$2*F1210*D$8,1)),                   $AQ$2*SQRT(Sum_Sq($AH$2/(1+1/$A1210)+F1210*( 1/(C$1017+1+F1210/E1210)-1)/(1+($X$2*F1210*D$8)^2), (F1210^2*D$8*$X$2+1/($X$2*D$8*(C$1017+1+F1210/E1210           )))/(1+($X$2*F1210*D$8)^2))),           V_rtHz(E1210)/($X$2*D$8*(E1210*C$1017+E1210+F1210)),V_rtHz(F1210)*SQRT(Sum_Sq(E1210*D$8*$X$2*C$1017,1))/($X$2*D$8*(E1210*C$1017+E1210+F1210))))/SQRT(Sum_Sq(1/(1+$A1210)+$AC$2/$I$2-1/(1+(1+F1210/E1210)/C$1017),$X$2/$I$2)),IF(F1211&lt;0,"A",C1211))</f>
        <v>A</v>
      </c>
      <c r="E1210" s="13">
        <f t="shared" si="339"/>
        <v>-1</v>
      </c>
      <c r="F1210" s="12">
        <f t="shared" si="363"/>
        <v>-2</v>
      </c>
      <c r="H1210" s="13" t="str">
        <f>IF(K1210&gt;0,SQRT(Sum_Sq($AI$2,V_rtHz($AH$2)/(1+1/$A1210),V_rtHz($AH$2*$A1210)/(1+$A1210),$AN$2*$AH$2/(1+1/$A1210),$AM$2*SQRT(Sum_Sq(K1210,1/($X$2*I$8*(1+H$1017+K1210/J1210))))/SQRT(Sum_Sq($X$2*K1210*I$8,1)),                   $AQ$2*SQRT(Sum_Sq($AH$2/(1+1/$A1210)+K1210*( 1/(H$1017+1+K1210/J1210)-1)/(1+($X$2*K1210*I$8)^2), (K1210^2*I$8*$X$2+1/($X$2*I$8*(H$1017+1+K1210/J1210           )))/(1+($X$2*K1210*I$8)^2))),           V_rtHz(J1210)/($X$2*I$8*(J1210*H$1017+J1210+K1210)),V_rtHz(K1210)*SQRT(Sum_Sq(J1210*I$8*$X$2*H$1017,1))/($X$2*I$8*(J1210*H$1017+J1210+K1210))))/SQRT(Sum_Sq(1/(1+$A1210)+$AC$2/$I$2-1/(1+(1+K1210/J1210)/H$1017),$X$2/$I$2)),IF(K1211&lt;0,"A",H1211))</f>
        <v>A</v>
      </c>
      <c r="J1210" s="13">
        <f t="shared" si="340"/>
        <v>-1</v>
      </c>
      <c r="K1210" s="12">
        <f t="shared" si="364"/>
        <v>-2</v>
      </c>
      <c r="M1210" s="13" t="str">
        <f>IF(P1210&gt;0,SQRT(Sum_Sq($AI$2,V_rtHz($AH$2)/(1+1/$A1210),V_rtHz($AH$2*$A1210)/(1+$A1210),$AN$2*$AH$2/(1+1/$A1210),$AM$2*SQRT(Sum_Sq(P1210,1/($X$2*N$8*(1+M$1017+P1210/O1210))))/SQRT(Sum_Sq($X$2*P1210*N$8,1)),                   $AQ$2*SQRT(Sum_Sq($AH$2/(1+1/$A1210)+P1210*( 1/(M$1017+1+P1210/O1210)-1)/(1+($X$2*P1210*N$8)^2), (P1210^2*N$8*$X$2+1/($X$2*N$8*(M$1017+1+P1210/O1210           )))/(1+($X$2*P1210*N$8)^2))),           V_rtHz(O1210)/($X$2*N$8*(O1210*M$1017+O1210+P1210)),V_rtHz(P1210)*SQRT(Sum_Sq(O1210*N$8*$X$2*M$1017,1))/($X$2*N$8*(O1210*M$1017+O1210+P1210))))/SQRT(Sum_Sq(1/(1+$A1210)+$AC$2/$I$2-1/(1+(1+P1210/O1210)/M$1017),$X$2/$I$2)),IF(P1211&lt;0,"A",M1211))</f>
        <v>A</v>
      </c>
      <c r="O1210" s="13">
        <f t="shared" si="341"/>
        <v>-1</v>
      </c>
      <c r="P1210" s="12">
        <f t="shared" si="365"/>
        <v>-2</v>
      </c>
      <c r="R1210" s="13" t="str">
        <f>IF(U1210&gt;0,SQRT(Sum_Sq($AI$2,V_rtHz($AH$2)/(1+1/$A1210),V_rtHz($AH$2*$A1210)/(1+$A1210),$AN$2*$AH$2/(1+1/$A1210),$AM$2*SQRT(Sum_Sq(U1210,1/($X$2*S$8*(1+R$1017+U1210/T1210))))/SQRT(Sum_Sq($X$2*U1210*S$8,1)),                   $AQ$2*SQRT(Sum_Sq($AH$2/(1+1/$A1210)+U1210*( 1/(R$1017+1+U1210/T1210)-1)/(1+($X$2*U1210*S$8)^2), (U1210^2*S$8*$X$2+1/($X$2*S$8*(R$1017+1+U1210/T1210           )))/(1+($X$2*U1210*S$8)^2))),           V_rtHz(T1210)/($X$2*S$8*(T1210*R$1017+T1210+U1210)),V_rtHz(U1210)*SQRT(Sum_Sq(T1210*S$8*$X$2*R$1017,1))/($X$2*S$8*(T1210*R$1017+T1210+U1210))))/SQRT(Sum_Sq(1/(1+$A1210)+$AC$2/$I$2-1/(1+(1+U1210/T1210)/R$1017),$X$2/$I$2)),IF(U1211&lt;0,"A",R1211))</f>
        <v>A</v>
      </c>
      <c r="T1210" s="13">
        <f t="shared" si="342"/>
        <v>-1</v>
      </c>
      <c r="U1210" s="12">
        <f t="shared" si="366"/>
        <v>-2</v>
      </c>
      <c r="X1210" s="13" t="str">
        <f>IF(AA1210&gt;0,SQRT(Sum_Sq($AI$2,V_rtHz($AH$2)/(1+1/$A1210),V_rtHz($AH$2*$A1210)/(1+$A1210),$AN$2*$AH$2/(1+1/$A1210),$AM$2*SQRT(Sum_Sq(AA1210,1/($X$2*Y$8*(1+X$1017+AA1210/Z1210))))/SQRT(Sum_Sq($X$2*AA1210*Y$8,1)),                   $AQ$2*SQRT(Sum_Sq($AH$2/(1+1/$A1210)+AA1210*( 1/(X$1017+1+AA1210/Z1210)-1)/(1+($X$2*AA1210*Y$8)^2), (AA1210^2*Y$8*$X$2+1/($X$2*Y$8*(X$1017+1+AA1210/Z1210           )))/(1+($X$2*AA1210*Y$8)^2))),           V_rtHz(Z1210)/($X$2*Y$8*(Z1210*X$1017+Z1210+AA1210)),V_rtHz(AA1210)*SQRT(Sum_Sq(Z1210*Y$8*$X$2*X$1017,1))/($X$2*Y$8*(Z1210*X$1017+Z1210+AA1210))))/SQRT(Sum_Sq(1/(1+$A1210)+$AC$2/$I$2-1/(1+(1+AA1210/Z1210)/X$1017),$X$2/$I$2)),IF(AA1211&lt;0,"A",X1211))</f>
        <v>A</v>
      </c>
      <c r="Z1210" s="13">
        <f t="shared" si="343"/>
        <v>-1</v>
      </c>
      <c r="AA1210" s="12">
        <f t="shared" si="367"/>
        <v>-2</v>
      </c>
      <c r="AC1210" s="13">
        <f>IF(AF1210&gt;0,SQRT(Sum_Sq($AI$2,V_rtHz($AH$2)/(1+1/$A1210),V_rtHz($AH$2*$A1210)/(1+$A1210),$AN$2*$AH$2/(1+1/$A1210),$AM$2*SQRT(Sum_Sq(AF1210,1/($X$2*AD$8*(1+AC$1017+AF1210/AE1210))))/SQRT(Sum_Sq($X$2*AF1210*AD$8,1)),                   $AQ$2*SQRT(Sum_Sq($AH$2/(1+1/$A1210)+AF1210*( 1/(AC$1017+1+AF1210/AE1210)-1)/(1+($X$2*AF1210*AD$8)^2), (AF1210^2*AD$8*$X$2+1/($X$2*AD$8*(AC$1017+1+AF1210/AE1210           )))/(1+($X$2*AF1210*AD$8)^2))),           V_rtHz(AE1210)/($X$2*AD$8*(AE1210*AC$1017+AE1210+AF1210)),V_rtHz(AF1210)*SQRT(Sum_Sq(AE1210*AD$8*$X$2*AC$1017,1))/($X$2*AD$8*(AE1210*AC$1017+AE1210+AF1210))))/SQRT(Sum_Sq(1/(1+$A1210)+$AC$2/$I$2-1/(1+(1+AF1210/AE1210)/AC$1017),$X$2/$I$2)),IF(AF1211&lt;0,"A",AC1211))</f>
        <v>6.8255507743557097E-6</v>
      </c>
      <c r="AE1210" s="13">
        <f t="shared" si="344"/>
        <v>19073.225673677378</v>
      </c>
      <c r="AF1210" s="12">
        <f t="shared" si="368"/>
        <v>163152.3123842137</v>
      </c>
      <c r="AG1210" s="13"/>
      <c r="AH1210" s="13">
        <f>IF(AK1210&gt;0,SQRT(Sum_Sq($AI$2,V_rtHz($AH$2)/(1+1/$A1210),V_rtHz($AH$2*$A1210)/(1+$A1210),$AN$2*$AH$2/(1+1/$A1210),$AM$2*SQRT(Sum_Sq(AK1210,1/($X$2*AI$8*(1+AH$1017+AK1210/AJ1210))))/SQRT(Sum_Sq($X$2*AK1210*AI$8,1)),                   $AQ$2*SQRT(Sum_Sq($AH$2/(1+1/$A1210)+AK1210*( 1/(AH$1017+1+AK1210/AJ1210)-1)/(1+($X$2*AK1210*AI$8)^2), (AK1210^2*AI$8*$X$2+1/($X$2*AI$8*(AH$1017+1+AK1210/AJ1210           )))/(1+($X$2*AK1210*AI$8)^2))),           V_rtHz(AJ1210)/($X$2*AI$8*(AJ1210*AH$1017+AJ1210+AK1210)),V_rtHz(AK1210)*SQRT(Sum_Sq(AJ1210*AI$8*$X$2*AH$1017,1))/($X$2*AI$8*(AJ1210*AH$1017+AJ1210+AK1210))))/SQRT(Sum_Sq(1/(1+$A1210)+$AC$2/$I$2-1/(1+(1+AK1210/AJ1210)/AH$1017),$X$2/$I$2)),IF(AK1211&lt;0,"A",AH1211))</f>
        <v>1.1527170047399149E-5</v>
      </c>
      <c r="AI1210" s="13"/>
      <c r="AJ1210" s="13">
        <f t="shared" si="345"/>
        <v>17642.336642193415</v>
      </c>
      <c r="AK1210" s="12">
        <f t="shared" si="369"/>
        <v>557777.86554973328</v>
      </c>
      <c r="AM1210" s="13">
        <f>IF(AP1210&gt;0,SQRT(Sum_Sq($AI$2,V_rtHz($AH$2)/(1+1/$A1210),V_rtHz($AH$2*$A1210)/(1+$A1210),$AN$2*$AH$2/(1+1/$A1210),$AM$2*SQRT(Sum_Sq(AP1210,1/($X$2*AN$8*(1+AM$1017+AP1210/AO1210))))/SQRT(Sum_Sq($X$2*AP1210*AN$8,1)),                   $AQ$2*SQRT(Sum_Sq($AH$2/(1+1/$A1210)+AP1210*( 1/(AM$1017+1+AP1210/AO1210)-1)/(1+($X$2*AP1210*AN$8)^2), (AP1210^2*AN$8*$X$2+1/($X$2*AN$8*(AM$1017+1+AP1210/AO1210           )))/(1+($X$2*AP1210*AN$8)^2))),           V_rtHz(AO1210)/($X$2*AN$8*(AO1210*AM$1017+AO1210+AP1210)),V_rtHz(AP1210)*SQRT(Sum_Sq(AO1210*AN$8*$X$2*AM$1017,1))/($X$2*AN$8*(AO1210*AM$1017+AO1210+AP1210))))/SQRT(Sum_Sq(1/(1+$A1210)+$AC$2/$I$2-1/(1+(1+AP1210/AO1210)/AM$1017),$X$2/$I$2)),IF(AP1211&lt;0,"A",AM1211))</f>
        <v>2.0209102336727585E-5</v>
      </c>
      <c r="AO1210" s="13">
        <f t="shared" si="346"/>
        <v>17271.798332653758</v>
      </c>
      <c r="AP1210" s="12">
        <f t="shared" si="370"/>
        <v>1801688.9807028521</v>
      </c>
      <c r="AR1210" s="13">
        <f t="shared" si="347"/>
        <v>69887291.180198371</v>
      </c>
      <c r="AS1210" s="13">
        <f t="shared" si="348"/>
        <v>-1.3200088904397975E-5</v>
      </c>
      <c r="AV1210" s="13"/>
      <c r="AW1210" s="13">
        <f t="shared" si="349"/>
        <v>39300511.936236553</v>
      </c>
      <c r="AX1210" s="13">
        <f t="shared" si="350"/>
        <v>-4.1759757027456134E-5</v>
      </c>
      <c r="AZ1210" s="13"/>
      <c r="BA1210" s="13"/>
      <c r="BB1210" s="13">
        <f t="shared" si="351"/>
        <v>22100301.962882396</v>
      </c>
      <c r="BC1210" s="13">
        <f t="shared" si="352"/>
        <v>-1.3223035713630637E-4</v>
      </c>
      <c r="BD1210" s="13"/>
      <c r="BE1210" s="13"/>
      <c r="BG1210" s="13">
        <f t="shared" si="353"/>
        <v>12427913.092914158</v>
      </c>
      <c r="BH1210" s="13">
        <f t="shared" si="354"/>
        <v>-4.1990283629745316E-4</v>
      </c>
      <c r="BI1210" s="13"/>
      <c r="BL1210" s="13">
        <f t="shared" si="355"/>
        <v>6988729.1180198397</v>
      </c>
      <c r="BM1210" s="13">
        <f t="shared" si="356"/>
        <v>-1.345696937216071E-3</v>
      </c>
      <c r="BP1210" s="13"/>
      <c r="BQ1210" s="13">
        <f t="shared" si="357"/>
        <v>99.633300000000006</v>
      </c>
      <c r="BR1210" s="13">
        <f t="shared" si="358"/>
        <v>108.99</v>
      </c>
      <c r="BT1210" s="13"/>
      <c r="BU1210" s="13"/>
      <c r="BV1210" s="13">
        <f t="shared" si="359"/>
        <v>31.50681587988543</v>
      </c>
      <c r="BW1210" s="13">
        <f t="shared" si="360"/>
        <v>344.65664218175147</v>
      </c>
      <c r="CA1210" s="13">
        <f t="shared" si="361"/>
        <v>9.9633299999999974</v>
      </c>
      <c r="CB1210" s="13">
        <f t="shared" si="362"/>
        <v>1089.9000000000003</v>
      </c>
    </row>
    <row r="1211" spans="1:80" x14ac:dyDescent="0.3">
      <c r="A1211" s="13">
        <f t="shared" ref="A1211:A1274" si="371">A204</f>
        <v>1.520547529732495E-4</v>
      </c>
      <c r="C1211" s="13" t="str">
        <f>IF(F1211&gt;0,SQRT(Sum_Sq($AI$2,V_rtHz($AH$2)/(1+1/$A1211),V_rtHz($AH$2*$A1211)/(1+$A1211),$AN$2*$AH$2/(1+1/$A1211),$AM$2*SQRT(Sum_Sq(F1211,1/($X$2*D$8*(1+C$1017+F1211/E1211))))/SQRT(Sum_Sq($X$2*F1211*D$8,1)),                   $AQ$2*SQRT(Sum_Sq($AH$2/(1+1/$A1211)+F1211*( 1/(C$1017+1+F1211/E1211)-1)/(1+($X$2*F1211*D$8)^2), (F1211^2*D$8*$X$2+1/($X$2*D$8*(C$1017+1+F1211/E1211           )))/(1+($X$2*F1211*D$8)^2))),           V_rtHz(E1211)/($X$2*D$8*(E1211*C$1017+E1211+F1211)),V_rtHz(F1211)*SQRT(Sum_Sq(E1211*D$8*$X$2*C$1017,1))/($X$2*D$8*(E1211*C$1017+E1211+F1211))))/SQRT(Sum_Sq(1/(1+$A1211)+$AC$2/$I$2-1/(1+(1+F1211/E1211)/C$1017),$X$2/$I$2)),IF(F1212&lt;0,"A",C1212))</f>
        <v>A</v>
      </c>
      <c r="E1211" s="13">
        <f t="shared" ref="E1211:E1274" si="372">IF(F1211&gt;0,($X$2^2*$AF$2*D$8*F1211)^-1,-1)</f>
        <v>-1</v>
      </c>
      <c r="F1211" s="12">
        <f t="shared" si="363"/>
        <v>-2</v>
      </c>
      <c r="H1211" s="13" t="str">
        <f>IF(K1211&gt;0,SQRT(Sum_Sq($AI$2,V_rtHz($AH$2)/(1+1/$A1211),V_rtHz($AH$2*$A1211)/(1+$A1211),$AN$2*$AH$2/(1+1/$A1211),$AM$2*SQRT(Sum_Sq(K1211,1/($X$2*I$8*(1+H$1017+K1211/J1211))))/SQRT(Sum_Sq($X$2*K1211*I$8,1)),                   $AQ$2*SQRT(Sum_Sq($AH$2/(1+1/$A1211)+K1211*( 1/(H$1017+1+K1211/J1211)-1)/(1+($X$2*K1211*I$8)^2), (K1211^2*I$8*$X$2+1/($X$2*I$8*(H$1017+1+K1211/J1211           )))/(1+($X$2*K1211*I$8)^2))),           V_rtHz(J1211)/($X$2*I$8*(J1211*H$1017+J1211+K1211)),V_rtHz(K1211)*SQRT(Sum_Sq(J1211*I$8*$X$2*H$1017,1))/($X$2*I$8*(J1211*H$1017+J1211+K1211))))/SQRT(Sum_Sq(1/(1+$A1211)+$AC$2/$I$2-1/(1+(1+K1211/J1211)/H$1017),$X$2/$I$2)),IF(K1212&lt;0,"A",H1212))</f>
        <v>A</v>
      </c>
      <c r="J1211" s="13">
        <f t="shared" ref="J1211:J1274" si="373">IF(K1211&gt;0,($X$2^2*$AF$2*I$8*K1211)^-1,-1)</f>
        <v>-1</v>
      </c>
      <c r="K1211" s="12">
        <f t="shared" si="364"/>
        <v>-2</v>
      </c>
      <c r="M1211" s="13" t="str">
        <f>IF(P1211&gt;0,SQRT(Sum_Sq($AI$2,V_rtHz($AH$2)/(1+1/$A1211),V_rtHz($AH$2*$A1211)/(1+$A1211),$AN$2*$AH$2/(1+1/$A1211),$AM$2*SQRT(Sum_Sq(P1211,1/($X$2*N$8*(1+M$1017+P1211/O1211))))/SQRT(Sum_Sq($X$2*P1211*N$8,1)),                   $AQ$2*SQRT(Sum_Sq($AH$2/(1+1/$A1211)+P1211*( 1/(M$1017+1+P1211/O1211)-1)/(1+($X$2*P1211*N$8)^2), (P1211^2*N$8*$X$2+1/($X$2*N$8*(M$1017+1+P1211/O1211           )))/(1+($X$2*P1211*N$8)^2))),           V_rtHz(O1211)/($X$2*N$8*(O1211*M$1017+O1211+P1211)),V_rtHz(P1211)*SQRT(Sum_Sq(O1211*N$8*$X$2*M$1017,1))/($X$2*N$8*(O1211*M$1017+O1211+P1211))))/SQRT(Sum_Sq(1/(1+$A1211)+$AC$2/$I$2-1/(1+(1+P1211/O1211)/M$1017),$X$2/$I$2)),IF(P1212&lt;0,"A",M1212))</f>
        <v>A</v>
      </c>
      <c r="O1211" s="13">
        <f t="shared" ref="O1211:O1274" si="374">IF(P1211&gt;0,($X$2^2*$AF$2*N$8*P1211)^-1,-1)</f>
        <v>-1</v>
      </c>
      <c r="P1211" s="12">
        <f t="shared" si="365"/>
        <v>-2</v>
      </c>
      <c r="R1211" s="13" t="str">
        <f>IF(U1211&gt;0,SQRT(Sum_Sq($AI$2,V_rtHz($AH$2)/(1+1/$A1211),V_rtHz($AH$2*$A1211)/(1+$A1211),$AN$2*$AH$2/(1+1/$A1211),$AM$2*SQRT(Sum_Sq(U1211,1/($X$2*S$8*(1+R$1017+U1211/T1211))))/SQRT(Sum_Sq($X$2*U1211*S$8,1)),                   $AQ$2*SQRT(Sum_Sq($AH$2/(1+1/$A1211)+U1211*( 1/(R$1017+1+U1211/T1211)-1)/(1+($X$2*U1211*S$8)^2), (U1211^2*S$8*$X$2+1/($X$2*S$8*(R$1017+1+U1211/T1211           )))/(1+($X$2*U1211*S$8)^2))),           V_rtHz(T1211)/($X$2*S$8*(T1211*R$1017+T1211+U1211)),V_rtHz(U1211)*SQRT(Sum_Sq(T1211*S$8*$X$2*R$1017,1))/($X$2*S$8*(T1211*R$1017+T1211+U1211))))/SQRT(Sum_Sq(1/(1+$A1211)+$AC$2/$I$2-1/(1+(1+U1211/T1211)/R$1017),$X$2/$I$2)),IF(U1212&lt;0,"A",R1212))</f>
        <v>A</v>
      </c>
      <c r="T1211" s="13">
        <f t="shared" ref="T1211:T1274" si="375">IF(U1211&gt;0,($X$2^2*$AF$2*S$8*U1211)^-1,-1)</f>
        <v>-1</v>
      </c>
      <c r="U1211" s="12">
        <f t="shared" si="366"/>
        <v>-2</v>
      </c>
      <c r="X1211" s="13" t="str">
        <f>IF(AA1211&gt;0,SQRT(Sum_Sq($AI$2,V_rtHz($AH$2)/(1+1/$A1211),V_rtHz($AH$2*$A1211)/(1+$A1211),$AN$2*$AH$2/(1+1/$A1211),$AM$2*SQRT(Sum_Sq(AA1211,1/($X$2*Y$8*(1+X$1017+AA1211/Z1211))))/SQRT(Sum_Sq($X$2*AA1211*Y$8,1)),                   $AQ$2*SQRT(Sum_Sq($AH$2/(1+1/$A1211)+AA1211*( 1/(X$1017+1+AA1211/Z1211)-1)/(1+($X$2*AA1211*Y$8)^2), (AA1211^2*Y$8*$X$2+1/($X$2*Y$8*(X$1017+1+AA1211/Z1211           )))/(1+($X$2*AA1211*Y$8)^2))),           V_rtHz(Z1211)/($X$2*Y$8*(Z1211*X$1017+Z1211+AA1211)),V_rtHz(AA1211)*SQRT(Sum_Sq(Z1211*Y$8*$X$2*X$1017,1))/($X$2*Y$8*(Z1211*X$1017+Z1211+AA1211))))/SQRT(Sum_Sq(1/(1+$A1211)+$AC$2/$I$2-1/(1+(1+AA1211/Z1211)/X$1017),$X$2/$I$2)),IF(AA1212&lt;0,"A",X1212))</f>
        <v>A</v>
      </c>
      <c r="Z1211" s="13">
        <f t="shared" ref="Z1211:Z1274" si="376">IF(AA1211&gt;0,($X$2^2*$AF$2*Y$8*AA1211)^-1,-1)</f>
        <v>-1</v>
      </c>
      <c r="AA1211" s="12">
        <f t="shared" si="367"/>
        <v>-2</v>
      </c>
      <c r="AC1211" s="13">
        <f>IF(AF1211&gt;0,SQRT(Sum_Sq($AI$2,V_rtHz($AH$2)/(1+1/$A1211),V_rtHz($AH$2*$A1211)/(1+$A1211),$AN$2*$AH$2/(1+1/$A1211),$AM$2*SQRT(Sum_Sq(AF1211,1/($X$2*AD$8*(1+AC$1017+AF1211/AE1211))))/SQRT(Sum_Sq($X$2*AF1211*AD$8,1)),                   $AQ$2*SQRT(Sum_Sq($AH$2/(1+1/$A1211)+AF1211*( 1/(AC$1017+1+AF1211/AE1211)-1)/(1+($X$2*AF1211*AD$8)^2), (AF1211^2*AD$8*$X$2+1/($X$2*AD$8*(AC$1017+1+AF1211/AE1211           )))/(1+($X$2*AF1211*AD$8)^2))),           V_rtHz(AE1211)/($X$2*AD$8*(AE1211*AC$1017+AE1211+AF1211)),V_rtHz(AF1211)*SQRT(Sum_Sq(AE1211*AD$8*$X$2*AC$1017,1))/($X$2*AD$8*(AE1211*AC$1017+AE1211+AF1211))))/SQRT(Sum_Sq(1/(1+$A1211)+$AC$2/$I$2-1/(1+(1+AF1211/AE1211)/AC$1017),$X$2/$I$2)),IF(AF1212&lt;0,"A",AC1212))</f>
        <v>6.8244253950143548E-6</v>
      </c>
      <c r="AE1211" s="13">
        <f t="shared" ref="AE1211:AE1274" si="377">IF(AF1211&gt;0,($X$2^2*$AF$2*AD$8*AF1211)^-1,-1)</f>
        <v>19066.957890272635</v>
      </c>
      <c r="AF1211" s="12">
        <f t="shared" si="368"/>
        <v>163205.94460818419</v>
      </c>
      <c r="AG1211" s="13"/>
      <c r="AH1211" s="13">
        <f>IF(AK1211&gt;0,SQRT(Sum_Sq($AI$2,V_rtHz($AH$2)/(1+1/$A1211),V_rtHz($AH$2*$A1211)/(1+$A1211),$AN$2*$AH$2/(1+1/$A1211),$AM$2*SQRT(Sum_Sq(AK1211,1/($X$2*AI$8*(1+AH$1017+AK1211/AJ1211))))/SQRT(Sum_Sq($X$2*AK1211*AI$8,1)),                   $AQ$2*SQRT(Sum_Sq($AH$2/(1+1/$A1211)+AK1211*( 1/(AH$1017+1+AK1211/AJ1211)-1)/(1+($X$2*AK1211*AI$8)^2), (AK1211^2*AI$8*$X$2+1/($X$2*AI$8*(AH$1017+1+AK1211/AJ1211           )))/(1+($X$2*AK1211*AI$8)^2))),           V_rtHz(AJ1211)/($X$2*AI$8*(AJ1211*AH$1017+AJ1211+AK1211)),V_rtHz(AK1211)*SQRT(Sum_Sq(AJ1211*AI$8*$X$2*AH$1017,1))/($X$2*AI$8*(AJ1211*AH$1017+AJ1211+AK1211))))/SQRT(Sum_Sq(1/(1+$A1211)+$AC$2/$I$2-1/(1+(1+AK1211/AJ1211)/AH$1017),$X$2/$I$2)),IF(AK1212&lt;0,"A",AH1212))</f>
        <v>1.1525724366607018E-5</v>
      </c>
      <c r="AI1211" s="13"/>
      <c r="AJ1211" s="13">
        <f t="shared" ref="AJ1211:AJ1274" si="378">IF(AK1211&gt;0,($X$2^2*$AF$2*AI$8*AK1211)^-1,-1)</f>
        <v>17637.788719077336</v>
      </c>
      <c r="AK1211" s="12">
        <f t="shared" si="369"/>
        <v>557921.68918254657</v>
      </c>
      <c r="AM1211" s="13">
        <f>IF(AP1211&gt;0,SQRT(Sum_Sq($AI$2,V_rtHz($AH$2)/(1+1/$A1211),V_rtHz($AH$2*$A1211)/(1+$A1211),$AN$2*$AH$2/(1+1/$A1211),$AM$2*SQRT(Sum_Sq(AP1211,1/($X$2*AN$8*(1+AM$1017+AP1211/AO1211))))/SQRT(Sum_Sq($X$2*AP1211*AN$8,1)),                   $AQ$2*SQRT(Sum_Sq($AH$2/(1+1/$A1211)+AP1211*( 1/(AM$1017+1+AP1211/AO1211)-1)/(1+($X$2*AP1211*AN$8)^2), (AP1211^2*AN$8*$X$2+1/($X$2*AN$8*(AM$1017+1+AP1211/AO1211           )))/(1+($X$2*AP1211*AN$8)^2))),           V_rtHz(AO1211)/($X$2*AN$8*(AO1211*AM$1017+AO1211+AP1211)),V_rtHz(AP1211)*SQRT(Sum_Sq(AO1211*AN$8*$X$2*AM$1017,1))/($X$2*AN$8*(AO1211*AM$1017+AO1211+AP1211))))/SQRT(Sum_Sq(1/(1+$A1211)+$AC$2/$I$2-1/(1+(1+AP1211/AO1211)/AM$1017),$X$2/$I$2)),IF(AP1212&lt;0,"A",AM1212))</f>
        <v>2.0206746734882228E-5</v>
      </c>
      <c r="AO1211" s="13">
        <f t="shared" ref="AO1211:AO1274" si="379">IF(AP1211&gt;0,($X$2^2*$AF$2*AN$8*AP1211)^-1,-1)</f>
        <v>17267.620940270546</v>
      </c>
      <c r="AP1211" s="12">
        <f t="shared" si="370"/>
        <v>1802124.8462949297</v>
      </c>
      <c r="AR1211" s="13">
        <f t="shared" ref="AR1211:AR1274" si="380">1/(2*PI()*SQRT(C$1017*$AD$2^2*E1211*F1211))</f>
        <v>69887291.180198371</v>
      </c>
      <c r="AS1211" s="13">
        <f t="shared" ref="AS1211:AS1274" si="381">$X$2/((1/E1211+1/F1211)/(C$1017*$AD$2)-$A1211/(F1211*$AD$2))</f>
        <v>-1.3200124312042701E-5</v>
      </c>
      <c r="AV1211" s="13"/>
      <c r="AW1211" s="13">
        <f t="shared" ref="AW1211:AW1274" si="382">1/(2*PI()*SQRT(H$1017*$AD$2^2*J1211*K1211))</f>
        <v>39300511.936236553</v>
      </c>
      <c r="AX1211" s="13">
        <f t="shared" ref="AX1211:AX1274" si="383">$X$2/((1/J1211+1/K1211)/(H$1017*$AD$2)-$A1211/(K1211*$AD$2))</f>
        <v>-4.1760111401392885E-5</v>
      </c>
      <c r="AZ1211" s="13"/>
      <c r="BA1211" s="13"/>
      <c r="BB1211" s="13">
        <f t="shared" ref="BB1211:BB1274" si="384">1/(2*PI()*SQRT(M$1017*$AD$2^2*O1211*P1211))</f>
        <v>22100301.962882396</v>
      </c>
      <c r="BC1211" s="13">
        <f t="shared" ref="BC1211:BC1274" si="385">$X$2/((1/O1211+1/P1211)/(M$1017*$AD$2)-$A1211/(P1211*$AD$2))</f>
        <v>-1.3223391030783233E-4</v>
      </c>
      <c r="BD1211" s="13"/>
      <c r="BE1211" s="13"/>
      <c r="BG1211" s="13">
        <f t="shared" ref="BG1211:BG1274" si="386">1/(2*PI()*SQRT(R$1017*$AD$2^2*T1211*U1211))</f>
        <v>12427913.092914158</v>
      </c>
      <c r="BH1211" s="13">
        <f t="shared" ref="BH1211:BH1274" si="387">$X$2/((1/T1211+1/U1211)/(R$1017*$AD$2)-$A1211/(U1211*$AD$2))</f>
        <v>-4.1993866877495389E-4</v>
      </c>
      <c r="BI1211" s="13"/>
      <c r="BL1211" s="13">
        <f t="shared" ref="BL1211:BL1274" si="388">1/(2*PI()*SQRT(X$1017*$AD$2^2*Z1211*AA1211))</f>
        <v>6988729.1180198397</v>
      </c>
      <c r="BM1211" s="13">
        <f t="shared" ref="BM1211:BM1274" si="389">$X$2/((1/Z1211+1/AA1211)/(X$1017*$AD$2)-$A1211/(AA1211*$AD$2))</f>
        <v>-1.3460650284430442E-3</v>
      </c>
      <c r="BP1211" s="13"/>
      <c r="BQ1211" s="13">
        <f t="shared" ref="BQ1211:BQ1274" si="390">1/(2*PI()*SQRT(AC$1017*$AD$2^2*AE1211*AF1211))</f>
        <v>99.633300000000006</v>
      </c>
      <c r="BR1211" s="13">
        <f t="shared" ref="BR1211:BR1274" si="391">$X$2/((1/AE1211+1/AF1211)/(AC$1017*$AD$2)-$A1211/(AF1211*$AD$2))</f>
        <v>108.99</v>
      </c>
      <c r="BT1211" s="13"/>
      <c r="BU1211" s="13"/>
      <c r="BV1211" s="13">
        <f t="shared" ref="BV1211:BV1274" si="392">1/(2*PI()*SQRT(AH$1017*$AD$2^2*AJ1211*AK1211))</f>
        <v>31.50681587988543</v>
      </c>
      <c r="BW1211" s="13">
        <f t="shared" ref="BW1211:BW1274" si="393">$X$2/((1/AJ1211+1/AK1211)/(AH$1017*$AD$2)-$A1211/(AK1211*$AD$2))</f>
        <v>344.65664218175158</v>
      </c>
      <c r="CA1211" s="13">
        <f t="shared" ref="CA1211:CA1274" si="394">1/(2*PI()*SQRT(AM$1017*$AD$2^2*AO1211*AP1211))</f>
        <v>9.9633299999999974</v>
      </c>
      <c r="CB1211" s="13">
        <f t="shared" ref="CB1211:CB1274" si="395">$X$2/((1/AO1211+1/AP1211)/(AM$1017*$AD$2)-$A1211/(AP1211*$AD$2))</f>
        <v>1089.9000000000001</v>
      </c>
    </row>
    <row r="1212" spans="1:80" x14ac:dyDescent="0.3">
      <c r="A1212" s="13">
        <f t="shared" si="371"/>
        <v>1.5417004529495591E-4</v>
      </c>
      <c r="C1212" s="13" t="str">
        <f>IF(F1212&gt;0,SQRT(Sum_Sq($AI$2,V_rtHz($AH$2)/(1+1/$A1212),V_rtHz($AH$2*$A1212)/(1+$A1212),$AN$2*$AH$2/(1+1/$A1212),$AM$2*SQRT(Sum_Sq(F1212,1/($X$2*D$8*(1+C$1017+F1212/E1212))))/SQRT(Sum_Sq($X$2*F1212*D$8,1)),                   $AQ$2*SQRT(Sum_Sq($AH$2/(1+1/$A1212)+F1212*( 1/(C$1017+1+F1212/E1212)-1)/(1+($X$2*F1212*D$8)^2), (F1212^2*D$8*$X$2+1/($X$2*D$8*(C$1017+1+F1212/E1212           )))/(1+($X$2*F1212*D$8)^2))),           V_rtHz(E1212)/($X$2*D$8*(E1212*C$1017+E1212+F1212)),V_rtHz(F1212)*SQRT(Sum_Sq(E1212*D$8*$X$2*C$1017,1))/($X$2*D$8*(E1212*C$1017+E1212+F1212))))/SQRT(Sum_Sq(1/(1+$A1212)+$AC$2/$I$2-1/(1+(1+F1212/E1212)/C$1017),$X$2/$I$2)),IF(F1213&lt;0,"A",C1213))</f>
        <v>A</v>
      </c>
      <c r="E1212" s="13">
        <f t="shared" si="372"/>
        <v>-1</v>
      </c>
      <c r="F1212" s="12">
        <f t="shared" ref="F1212:F1275" si="396">IF($A1212+(2*$R$2)^-2-1/C$1017&gt;0,       IF( (1+$AC$2*    (1+$A1212)*((1+$A1212)*2*$R$2^2/(1+SQRT(4*$A1212*$R$2^2+1 -4*$R$2^2/C$1017))+1)/$I$2    )^2 + ($X$2* (1+$A1212)*((1+$A1212)*2*$R$2^2/(1+SQRT(4*$A1212*$R$2^2+1 -4*$R$2^2/C$1017))+1)/$I$2   )^2 &lt;$AT$12,                  (1/(2*$R$2)+SQRT($A1212+(2*$R$2)^-2-1/C$1017))/($X$2*D$8), -1),                        IF(F1211&gt;0,F1211,-2))</f>
        <v>-2</v>
      </c>
      <c r="H1212" s="13" t="str">
        <f>IF(K1212&gt;0,SQRT(Sum_Sq($AI$2,V_rtHz($AH$2)/(1+1/$A1212),V_rtHz($AH$2*$A1212)/(1+$A1212),$AN$2*$AH$2/(1+1/$A1212),$AM$2*SQRT(Sum_Sq(K1212,1/($X$2*I$8*(1+H$1017+K1212/J1212))))/SQRT(Sum_Sq($X$2*K1212*I$8,1)),                   $AQ$2*SQRT(Sum_Sq($AH$2/(1+1/$A1212)+K1212*( 1/(H$1017+1+K1212/J1212)-1)/(1+($X$2*K1212*I$8)^2), (K1212^2*I$8*$X$2+1/($X$2*I$8*(H$1017+1+K1212/J1212           )))/(1+($X$2*K1212*I$8)^2))),           V_rtHz(J1212)/($X$2*I$8*(J1212*H$1017+J1212+K1212)),V_rtHz(K1212)*SQRT(Sum_Sq(J1212*I$8*$X$2*H$1017,1))/($X$2*I$8*(J1212*H$1017+J1212+K1212))))/SQRT(Sum_Sq(1/(1+$A1212)+$AC$2/$I$2-1/(1+(1+K1212/J1212)/H$1017),$X$2/$I$2)),IF(K1213&lt;0,"A",H1213))</f>
        <v>A</v>
      </c>
      <c r="J1212" s="13">
        <f t="shared" si="373"/>
        <v>-1</v>
      </c>
      <c r="K1212" s="12">
        <f t="shared" ref="K1212:K1275" si="397">IF($A1212+(2*$R$2)^-2-1/H$1017&gt;0,       IF( (1+$AC$2*    (1+$A1212)*((1+$A1212)*2*$R$2^2/(1+SQRT(4*$A1212*$R$2^2+1 -4*$R$2^2/H$1017))+1)/$I$2    )^2 + ($X$2* (1+$A1212)*((1+$A1212)*2*$R$2^2/(1+SQRT(4*$A1212*$R$2^2+1 -4*$R$2^2/H$1017))+1)/$I$2   )^2 &lt;$AT$12,                  (1/(2*$R$2)+SQRT($A1212+(2*$R$2)^-2-1/H$1017))/($X$2*I$8), -1),                        IF(K1211&gt;0,K1211,-2))</f>
        <v>-2</v>
      </c>
      <c r="M1212" s="13" t="str">
        <f>IF(P1212&gt;0,SQRT(Sum_Sq($AI$2,V_rtHz($AH$2)/(1+1/$A1212),V_rtHz($AH$2*$A1212)/(1+$A1212),$AN$2*$AH$2/(1+1/$A1212),$AM$2*SQRT(Sum_Sq(P1212,1/($X$2*N$8*(1+M$1017+P1212/O1212))))/SQRT(Sum_Sq($X$2*P1212*N$8,1)),                   $AQ$2*SQRT(Sum_Sq($AH$2/(1+1/$A1212)+P1212*( 1/(M$1017+1+P1212/O1212)-1)/(1+($X$2*P1212*N$8)^2), (P1212^2*N$8*$X$2+1/($X$2*N$8*(M$1017+1+P1212/O1212           )))/(1+($X$2*P1212*N$8)^2))),           V_rtHz(O1212)/($X$2*N$8*(O1212*M$1017+O1212+P1212)),V_rtHz(P1212)*SQRT(Sum_Sq(O1212*N$8*$X$2*M$1017,1))/($X$2*N$8*(O1212*M$1017+O1212+P1212))))/SQRT(Sum_Sq(1/(1+$A1212)+$AC$2/$I$2-1/(1+(1+P1212/O1212)/M$1017),$X$2/$I$2)),IF(P1213&lt;0,"A",M1213))</f>
        <v>A</v>
      </c>
      <c r="O1212" s="13">
        <f t="shared" si="374"/>
        <v>-1</v>
      </c>
      <c r="P1212" s="12">
        <f t="shared" ref="P1212:P1275" si="398">IF($A1212+(2*$R$2)^-2-1/M$1017&gt;0,       IF( (1+$AC$2*    (1+$A1212)*((1+$A1212)*2*$R$2^2/(1+SQRT(4*$A1212*$R$2^2+1 -4*$R$2^2/M$1017))+1)/$I$2    )^2 + ($X$2* (1+$A1212)*((1+$A1212)*2*$R$2^2/(1+SQRT(4*$A1212*$R$2^2+1 -4*$R$2^2/M$1017))+1)/$I$2   )^2 &lt;$AT$12,                  (1/(2*$R$2)+SQRT($A1212+(2*$R$2)^-2-1/M$1017))/($X$2*N$8), -1),                        IF(P1211&gt;0,P1211,-2))</f>
        <v>-2</v>
      </c>
      <c r="R1212" s="13" t="str">
        <f>IF(U1212&gt;0,SQRT(Sum_Sq($AI$2,V_rtHz($AH$2)/(1+1/$A1212),V_rtHz($AH$2*$A1212)/(1+$A1212),$AN$2*$AH$2/(1+1/$A1212),$AM$2*SQRT(Sum_Sq(U1212,1/($X$2*S$8*(1+R$1017+U1212/T1212))))/SQRT(Sum_Sq($X$2*U1212*S$8,1)),                   $AQ$2*SQRT(Sum_Sq($AH$2/(1+1/$A1212)+U1212*( 1/(R$1017+1+U1212/T1212)-1)/(1+($X$2*U1212*S$8)^2), (U1212^2*S$8*$X$2+1/($X$2*S$8*(R$1017+1+U1212/T1212           )))/(1+($X$2*U1212*S$8)^2))),           V_rtHz(T1212)/($X$2*S$8*(T1212*R$1017+T1212+U1212)),V_rtHz(U1212)*SQRT(Sum_Sq(T1212*S$8*$X$2*R$1017,1))/($X$2*S$8*(T1212*R$1017+T1212+U1212))))/SQRT(Sum_Sq(1/(1+$A1212)+$AC$2/$I$2-1/(1+(1+U1212/T1212)/R$1017),$X$2/$I$2)),IF(U1213&lt;0,"A",R1213))</f>
        <v>A</v>
      </c>
      <c r="T1212" s="13">
        <f t="shared" si="375"/>
        <v>-1</v>
      </c>
      <c r="U1212" s="12">
        <f t="shared" ref="U1212:U1275" si="399">IF($A1212+(2*$R$2)^-2-1/R$1017&gt;0,       IF( (1+$AC$2*    (1+$A1212)*((1+$A1212)*2*$R$2^2/(1+SQRT(4*$A1212*$R$2^2+1 -4*$R$2^2/R$1017))+1)/$I$2    )^2 + ($X$2* (1+$A1212)*((1+$A1212)*2*$R$2^2/(1+SQRT(4*$A1212*$R$2^2+1 -4*$R$2^2/R$1017))+1)/$I$2   )^2 &lt;$AT$12,                  (1/(2*$R$2)+SQRT($A1212+(2*$R$2)^-2-1/R$1017))/($X$2*S$8), -1),                        IF(U1211&gt;0,U1211,-2))</f>
        <v>-2</v>
      </c>
      <c r="X1212" s="13" t="str">
        <f>IF(AA1212&gt;0,SQRT(Sum_Sq($AI$2,V_rtHz($AH$2)/(1+1/$A1212),V_rtHz($AH$2*$A1212)/(1+$A1212),$AN$2*$AH$2/(1+1/$A1212),$AM$2*SQRT(Sum_Sq(AA1212,1/($X$2*Y$8*(1+X$1017+AA1212/Z1212))))/SQRT(Sum_Sq($X$2*AA1212*Y$8,1)),                   $AQ$2*SQRT(Sum_Sq($AH$2/(1+1/$A1212)+AA1212*( 1/(X$1017+1+AA1212/Z1212)-1)/(1+($X$2*AA1212*Y$8)^2), (AA1212^2*Y$8*$X$2+1/($X$2*Y$8*(X$1017+1+AA1212/Z1212           )))/(1+($X$2*AA1212*Y$8)^2))),           V_rtHz(Z1212)/($X$2*Y$8*(Z1212*X$1017+Z1212+AA1212)),V_rtHz(AA1212)*SQRT(Sum_Sq(Z1212*Y$8*$X$2*X$1017,1))/($X$2*Y$8*(Z1212*X$1017+Z1212+AA1212))))/SQRT(Sum_Sq(1/(1+$A1212)+$AC$2/$I$2-1/(1+(1+AA1212/Z1212)/X$1017),$X$2/$I$2)),IF(AA1213&lt;0,"A",X1213))</f>
        <v>A</v>
      </c>
      <c r="Z1212" s="13">
        <f t="shared" si="376"/>
        <v>-1</v>
      </c>
      <c r="AA1212" s="12">
        <f t="shared" ref="AA1212:AA1275" si="400">IF($A1212+(2*$R$2)^-2-1/X$1017&gt;0,       IF( (1+$AC$2*    (1+$A1212)*((1+$A1212)*2*$R$2^2/(1+SQRT(4*$A1212*$R$2^2+1 -4*$R$2^2/X$1017))+1)/$I$2    )^2 + ($X$2* (1+$A1212)*((1+$A1212)*2*$R$2^2/(1+SQRT(4*$A1212*$R$2^2+1 -4*$R$2^2/X$1017))+1)/$I$2   )^2 &lt;$AT$12,                  (1/(2*$R$2)+SQRT($A1212+(2*$R$2)^-2-1/X$1017))/($X$2*Y$8), -1),                        IF(AA1211&gt;0,AA1211,-2))</f>
        <v>-2</v>
      </c>
      <c r="AC1212" s="13">
        <f>IF(AF1212&gt;0,SQRT(Sum_Sq($AI$2,V_rtHz($AH$2)/(1+1/$A1212),V_rtHz($AH$2*$A1212)/(1+$A1212),$AN$2*$AH$2/(1+1/$A1212),$AM$2*SQRT(Sum_Sq(AF1212,1/($X$2*AD$8*(1+AC$1017+AF1212/AE1212))))/SQRT(Sum_Sq($X$2*AF1212*AD$8,1)),                   $AQ$2*SQRT(Sum_Sq($AH$2/(1+1/$A1212)+AF1212*( 1/(AC$1017+1+AF1212/AE1212)-1)/(1+($X$2*AF1212*AD$8)^2), (AF1212^2*AD$8*$X$2+1/($X$2*AD$8*(AC$1017+1+AF1212/AE1212           )))/(1+($X$2*AF1212*AD$8)^2))),           V_rtHz(AE1212)/($X$2*AD$8*(AE1212*AC$1017+AE1212+AF1212)),V_rtHz(AF1212)*SQRT(Sum_Sq(AE1212*AD$8*$X$2*AC$1017,1))/($X$2*AD$8*(AE1212*AC$1017+AE1212+AF1212))))/SQRT(Sum_Sq(1/(1+$A1212)+$AC$2/$I$2-1/(1+(1+AF1212/AE1212)/AC$1017),$X$2/$I$2)),IF(AF1213&lt;0,"A",AC1213))</f>
        <v>6.823285796434672E-6</v>
      </c>
      <c r="AE1212" s="13">
        <f t="shared" si="377"/>
        <v>19060.611757721512</v>
      </c>
      <c r="AF1212" s="12">
        <f t="shared" ref="AF1212:AF1275" si="401">IF($A1212+(2*$R$2)^-2-1/AC$1017&gt;0,       IF( (1+$AC$2*    (1+$A1212)*((1+$A1212)*2*$R$2^2/(1+SQRT(4*$A1212*$R$2^2+1 -4*$R$2^2/AC$1017))+1)/$I$2    )^2 + ($X$2* (1+$A1212)*((1+$A1212)*2*$R$2^2/(1+SQRT(4*$A1212*$R$2^2+1 -4*$R$2^2/AC$1017))+1)/$I$2   )^2 &lt;$AT$12,                  (1/(2*$R$2)+SQRT($A1212+(2*$R$2)^-2-1/AC$1017))/($X$2*AD$8), -1),                        IF(AF1211&gt;0,AF1211,-2))</f>
        <v>163260.28318717526</v>
      </c>
      <c r="AG1212" s="13"/>
      <c r="AH1212" s="13">
        <f>IF(AK1212&gt;0,SQRT(Sum_Sq($AI$2,V_rtHz($AH$2)/(1+1/$A1212),V_rtHz($AH$2*$A1212)/(1+$A1212),$AN$2*$AH$2/(1+1/$A1212),$AM$2*SQRT(Sum_Sq(AK1212,1/($X$2*AI$8*(1+AH$1017+AK1212/AJ1212))))/SQRT(Sum_Sq($X$2*AK1212*AI$8,1)),                   $AQ$2*SQRT(Sum_Sq($AH$2/(1+1/$A1212)+AK1212*( 1/(AH$1017+1+AK1212/AJ1212)-1)/(1+($X$2*AK1212*AI$8)^2), (AK1212^2*AI$8*$X$2+1/($X$2*AI$8*(AH$1017+1+AK1212/AJ1212           )))/(1+($X$2*AK1212*AI$8)^2))),           V_rtHz(AJ1212)/($X$2*AI$8*(AJ1212*AH$1017+AJ1212+AK1212)),V_rtHz(AK1212)*SQRT(Sum_Sq(AJ1212*AI$8*$X$2*AH$1017,1))/($X$2*AI$8*(AJ1212*AH$1017+AJ1212+AK1212))))/SQRT(Sum_Sq(1/(1+$A1212)+$AC$2/$I$2-1/(1+(1+AK1212/AJ1212)/AH$1017),$X$2/$I$2)),IF(AK1213&lt;0,"A",AH1213))</f>
        <v>1.1524259943324153E-5</v>
      </c>
      <c r="AI1212" s="13"/>
      <c r="AJ1212" s="13">
        <f t="shared" si="378"/>
        <v>17633.182343814191</v>
      </c>
      <c r="AK1212" s="12">
        <f t="shared" ref="AK1212:AK1275" si="402">IF($A1212+(2*$R$2)^-2-1/AH$1017&gt;0,       IF( (1+$AC$2*    (1+$A1212)*((1+$A1212)*2*$R$2^2/(1+SQRT(4*$A1212*$R$2^2+1 -4*$R$2^2/AH$1017))+1)/$I$2    )^2 + ($X$2* (1+$A1212)*((1+$A1212)*2*$R$2^2/(1+SQRT(4*$A1212*$R$2^2+1 -4*$R$2^2/AH$1017))+1)/$I$2   )^2 &lt;$AT$12,                  (1/(2*$R$2)+SQRT($A1212+(2*$R$2)^-2-1/AH$1017))/($X$2*AI$8), -1),                        IF(AK1211&gt;0,AK1211,-2))</f>
        <v>558067.43693344668</v>
      </c>
      <c r="AM1212" s="13">
        <f>IF(AP1212&gt;0,SQRT(Sum_Sq($AI$2,V_rtHz($AH$2)/(1+1/$A1212),V_rtHz($AH$2*$A1212)/(1+$A1212),$AN$2*$AH$2/(1+1/$A1212),$AM$2*SQRT(Sum_Sq(AP1212,1/($X$2*AN$8*(1+AM$1017+AP1212/AO1212))))/SQRT(Sum_Sq($X$2*AP1212*AN$8,1)),                   $AQ$2*SQRT(Sum_Sq($AH$2/(1+1/$A1212)+AP1212*( 1/(AM$1017+1+AP1212/AO1212)-1)/(1+($X$2*AP1212*AN$8)^2), (AP1212^2*AN$8*$X$2+1/($X$2*AN$8*(AM$1017+1+AP1212/AO1212           )))/(1+($X$2*AP1212*AN$8)^2))),           V_rtHz(AO1212)/($X$2*AN$8*(AO1212*AM$1017+AO1212+AP1212)),V_rtHz(AP1212)*SQRT(Sum_Sq(AO1212*AN$8*$X$2*AM$1017,1))/($X$2*AN$8*(AO1212*AM$1017+AO1212+AP1212))))/SQRT(Sum_Sq(1/(1+$A1212)+$AC$2/$I$2-1/(1+(1+AP1212/AO1212)/AM$1017),$X$2/$I$2)),IF(AP1213&lt;0,"A",AM1213))</f>
        <v>2.0204360427190418E-5</v>
      </c>
      <c r="AO1212" s="13">
        <f t="shared" si="379"/>
        <v>17263.389540955948</v>
      </c>
      <c r="AP1212" s="12">
        <f t="shared" ref="AP1212:AP1275" si="403">IF($A1212+(2*$R$2)^-2-1/AM$1017&gt;0,       IF( (1+$AC$2*    (1+$A1212)*((1+$A1212)*2*$R$2^2/(1+SQRT(4*$A1212*$R$2^2+1 -4*$R$2^2/AM$1017))+1)/$I$2    )^2 + ($X$2* (1+$A1212)*((1+$A1212)*2*$R$2^2/(1+SQRT(4*$A1212*$R$2^2+1 -4*$R$2^2/AM$1017))+1)/$I$2   )^2 &lt;$AT$12,                  (1/(2*$R$2)+SQRT($A1212+(2*$R$2)^-2-1/AM$1017))/($X$2*AN$8), -1),                        IF(AP1211&gt;0,AP1211,-2))</f>
        <v>1802566.5619743066</v>
      </c>
      <c r="AR1212" s="13">
        <f t="shared" si="380"/>
        <v>69887291.180198371</v>
      </c>
      <c r="AS1212" s="13">
        <f t="shared" si="381"/>
        <v>-1.3200160212450766E-5</v>
      </c>
      <c r="AV1212" s="13"/>
      <c r="AW1212" s="13">
        <f t="shared" si="382"/>
        <v>39300511.936236553</v>
      </c>
      <c r="AX1212" s="13">
        <f t="shared" si="383"/>
        <v>-4.1760470711302747E-5</v>
      </c>
      <c r="AZ1212" s="13"/>
      <c r="BA1212" s="13"/>
      <c r="BB1212" s="13">
        <f t="shared" si="384"/>
        <v>22100301.962882396</v>
      </c>
      <c r="BC1212" s="13">
        <f t="shared" si="385"/>
        <v>-1.3223751310386148E-4</v>
      </c>
      <c r="BD1212" s="13"/>
      <c r="BE1212" s="13"/>
      <c r="BG1212" s="13">
        <f t="shared" si="386"/>
        <v>12427913.092914158</v>
      </c>
      <c r="BH1212" s="13">
        <f t="shared" si="387"/>
        <v>-4.1997500597615724E-4</v>
      </c>
      <c r="BI1212" s="13"/>
      <c r="BL1212" s="13">
        <f t="shared" si="388"/>
        <v>6988729.1180198397</v>
      </c>
      <c r="BM1212" s="13">
        <f t="shared" si="389"/>
        <v>-1.3464384459770616E-3</v>
      </c>
      <c r="BP1212" s="13"/>
      <c r="BQ1212" s="13">
        <f t="shared" si="390"/>
        <v>99.633299999999991</v>
      </c>
      <c r="BR1212" s="13">
        <f t="shared" si="391"/>
        <v>108.98999999999998</v>
      </c>
      <c r="BT1212" s="13"/>
      <c r="BU1212" s="13"/>
      <c r="BV1212" s="13">
        <f t="shared" si="392"/>
        <v>31.50681587988543</v>
      </c>
      <c r="BW1212" s="13">
        <f t="shared" si="393"/>
        <v>344.65664218175152</v>
      </c>
      <c r="CA1212" s="13">
        <f t="shared" si="394"/>
        <v>9.9633299999999991</v>
      </c>
      <c r="CB1212" s="13">
        <f t="shared" si="395"/>
        <v>1089.9000000000001</v>
      </c>
    </row>
    <row r="1213" spans="1:80" x14ac:dyDescent="0.3">
      <c r="A1213" s="13">
        <f t="shared" si="371"/>
        <v>1.5631476426409532E-4</v>
      </c>
      <c r="C1213" s="13" t="str">
        <f>IF(F1213&gt;0,SQRT(Sum_Sq($AI$2,V_rtHz($AH$2)/(1+1/$A1213),V_rtHz($AH$2*$A1213)/(1+$A1213),$AN$2*$AH$2/(1+1/$A1213),$AM$2*SQRT(Sum_Sq(F1213,1/($X$2*D$8*(1+C$1017+F1213/E1213))))/SQRT(Sum_Sq($X$2*F1213*D$8,1)),                   $AQ$2*SQRT(Sum_Sq($AH$2/(1+1/$A1213)+F1213*( 1/(C$1017+1+F1213/E1213)-1)/(1+($X$2*F1213*D$8)^2), (F1213^2*D$8*$X$2+1/($X$2*D$8*(C$1017+1+F1213/E1213           )))/(1+($X$2*F1213*D$8)^2))),           V_rtHz(E1213)/($X$2*D$8*(E1213*C$1017+E1213+F1213)),V_rtHz(F1213)*SQRT(Sum_Sq(E1213*D$8*$X$2*C$1017,1))/($X$2*D$8*(E1213*C$1017+E1213+F1213))))/SQRT(Sum_Sq(1/(1+$A1213)+$AC$2/$I$2-1/(1+(1+F1213/E1213)/C$1017),$X$2/$I$2)),IF(F1214&lt;0,"A",C1214))</f>
        <v>A</v>
      </c>
      <c r="E1213" s="13">
        <f t="shared" si="372"/>
        <v>-1</v>
      </c>
      <c r="F1213" s="12">
        <f t="shared" si="396"/>
        <v>-2</v>
      </c>
      <c r="H1213" s="13" t="str">
        <f>IF(K1213&gt;0,SQRT(Sum_Sq($AI$2,V_rtHz($AH$2)/(1+1/$A1213),V_rtHz($AH$2*$A1213)/(1+$A1213),$AN$2*$AH$2/(1+1/$A1213),$AM$2*SQRT(Sum_Sq(K1213,1/($X$2*I$8*(1+H$1017+K1213/J1213))))/SQRT(Sum_Sq($X$2*K1213*I$8,1)),                   $AQ$2*SQRT(Sum_Sq($AH$2/(1+1/$A1213)+K1213*( 1/(H$1017+1+K1213/J1213)-1)/(1+($X$2*K1213*I$8)^2), (K1213^2*I$8*$X$2+1/($X$2*I$8*(H$1017+1+K1213/J1213           )))/(1+($X$2*K1213*I$8)^2))),           V_rtHz(J1213)/($X$2*I$8*(J1213*H$1017+J1213+K1213)),V_rtHz(K1213)*SQRT(Sum_Sq(J1213*I$8*$X$2*H$1017,1))/($X$2*I$8*(J1213*H$1017+J1213+K1213))))/SQRT(Sum_Sq(1/(1+$A1213)+$AC$2/$I$2-1/(1+(1+K1213/J1213)/H$1017),$X$2/$I$2)),IF(K1214&lt;0,"A",H1214))</f>
        <v>A</v>
      </c>
      <c r="J1213" s="13">
        <f t="shared" si="373"/>
        <v>-1</v>
      </c>
      <c r="K1213" s="12">
        <f t="shared" si="397"/>
        <v>-2</v>
      </c>
      <c r="M1213" s="13" t="str">
        <f>IF(P1213&gt;0,SQRT(Sum_Sq($AI$2,V_rtHz($AH$2)/(1+1/$A1213),V_rtHz($AH$2*$A1213)/(1+$A1213),$AN$2*$AH$2/(1+1/$A1213),$AM$2*SQRT(Sum_Sq(P1213,1/($X$2*N$8*(1+M$1017+P1213/O1213))))/SQRT(Sum_Sq($X$2*P1213*N$8,1)),                   $AQ$2*SQRT(Sum_Sq($AH$2/(1+1/$A1213)+P1213*( 1/(M$1017+1+P1213/O1213)-1)/(1+($X$2*P1213*N$8)^2), (P1213^2*N$8*$X$2+1/($X$2*N$8*(M$1017+1+P1213/O1213           )))/(1+($X$2*P1213*N$8)^2))),           V_rtHz(O1213)/($X$2*N$8*(O1213*M$1017+O1213+P1213)),V_rtHz(P1213)*SQRT(Sum_Sq(O1213*N$8*$X$2*M$1017,1))/($X$2*N$8*(O1213*M$1017+O1213+P1213))))/SQRT(Sum_Sq(1/(1+$A1213)+$AC$2/$I$2-1/(1+(1+P1213/O1213)/M$1017),$X$2/$I$2)),IF(P1214&lt;0,"A",M1214))</f>
        <v>A</v>
      </c>
      <c r="O1213" s="13">
        <f t="shared" si="374"/>
        <v>-1</v>
      </c>
      <c r="P1213" s="12">
        <f t="shared" si="398"/>
        <v>-2</v>
      </c>
      <c r="R1213" s="13" t="str">
        <f>IF(U1213&gt;0,SQRT(Sum_Sq($AI$2,V_rtHz($AH$2)/(1+1/$A1213),V_rtHz($AH$2*$A1213)/(1+$A1213),$AN$2*$AH$2/(1+1/$A1213),$AM$2*SQRT(Sum_Sq(U1213,1/($X$2*S$8*(1+R$1017+U1213/T1213))))/SQRT(Sum_Sq($X$2*U1213*S$8,1)),                   $AQ$2*SQRT(Sum_Sq($AH$2/(1+1/$A1213)+U1213*( 1/(R$1017+1+U1213/T1213)-1)/(1+($X$2*U1213*S$8)^2), (U1213^2*S$8*$X$2+1/($X$2*S$8*(R$1017+1+U1213/T1213           )))/(1+($X$2*U1213*S$8)^2))),           V_rtHz(T1213)/($X$2*S$8*(T1213*R$1017+T1213+U1213)),V_rtHz(U1213)*SQRT(Sum_Sq(T1213*S$8*$X$2*R$1017,1))/($X$2*S$8*(T1213*R$1017+T1213+U1213))))/SQRT(Sum_Sq(1/(1+$A1213)+$AC$2/$I$2-1/(1+(1+U1213/T1213)/R$1017),$X$2/$I$2)),IF(U1214&lt;0,"A",R1214))</f>
        <v>A</v>
      </c>
      <c r="T1213" s="13">
        <f t="shared" si="375"/>
        <v>-1</v>
      </c>
      <c r="U1213" s="12">
        <f t="shared" si="399"/>
        <v>-2</v>
      </c>
      <c r="X1213" s="13" t="str">
        <f>IF(AA1213&gt;0,SQRT(Sum_Sq($AI$2,V_rtHz($AH$2)/(1+1/$A1213),V_rtHz($AH$2*$A1213)/(1+$A1213),$AN$2*$AH$2/(1+1/$A1213),$AM$2*SQRT(Sum_Sq(AA1213,1/($X$2*Y$8*(1+X$1017+AA1213/Z1213))))/SQRT(Sum_Sq($X$2*AA1213*Y$8,1)),                   $AQ$2*SQRT(Sum_Sq($AH$2/(1+1/$A1213)+AA1213*( 1/(X$1017+1+AA1213/Z1213)-1)/(1+($X$2*AA1213*Y$8)^2), (AA1213^2*Y$8*$X$2+1/($X$2*Y$8*(X$1017+1+AA1213/Z1213           )))/(1+($X$2*AA1213*Y$8)^2))),           V_rtHz(Z1213)/($X$2*Y$8*(Z1213*X$1017+Z1213+AA1213)),V_rtHz(AA1213)*SQRT(Sum_Sq(Z1213*Y$8*$X$2*X$1017,1))/($X$2*Y$8*(Z1213*X$1017+Z1213+AA1213))))/SQRT(Sum_Sq(1/(1+$A1213)+$AC$2/$I$2-1/(1+(1+AA1213/Z1213)/X$1017),$X$2/$I$2)),IF(AA1214&lt;0,"A",X1214))</f>
        <v>A</v>
      </c>
      <c r="Z1213" s="13">
        <f t="shared" si="376"/>
        <v>-1</v>
      </c>
      <c r="AA1213" s="12">
        <f t="shared" si="400"/>
        <v>-2</v>
      </c>
      <c r="AC1213" s="13">
        <f>IF(AF1213&gt;0,SQRT(Sum_Sq($AI$2,V_rtHz($AH$2)/(1+1/$A1213),V_rtHz($AH$2*$A1213)/(1+$A1213),$AN$2*$AH$2/(1+1/$A1213),$AM$2*SQRT(Sum_Sq(AF1213,1/($X$2*AD$8*(1+AC$1017+AF1213/AE1213))))/SQRT(Sum_Sq($X$2*AF1213*AD$8,1)),                   $AQ$2*SQRT(Sum_Sq($AH$2/(1+1/$A1213)+AF1213*( 1/(AC$1017+1+AF1213/AE1213)-1)/(1+($X$2*AF1213*AD$8)^2), (AF1213^2*AD$8*$X$2+1/($X$2*AD$8*(AC$1017+1+AF1213/AE1213           )))/(1+($X$2*AF1213*AD$8)^2))),           V_rtHz(AE1213)/($X$2*AD$8*(AE1213*AC$1017+AE1213+AF1213)),V_rtHz(AF1213)*SQRT(Sum_Sq(AE1213*AD$8*$X$2*AC$1017,1))/($X$2*AD$8*(AE1213*AC$1017+AE1213+AF1213))))/SQRT(Sum_Sq(1/(1+$A1213)+$AC$2/$I$2-1/(1+(1+AF1213/AE1213)/AC$1017),$X$2/$I$2)),IF(AF1214&lt;0,"A",AC1214))</f>
        <v>6.8221318172697173E-6</v>
      </c>
      <c r="AE1213" s="13">
        <f t="shared" si="377"/>
        <v>19054.186409518035</v>
      </c>
      <c r="AF1213" s="12">
        <f t="shared" si="401"/>
        <v>163315.33692417195</v>
      </c>
      <c r="AG1213" s="13"/>
      <c r="AH1213" s="13">
        <f>IF(AK1213&gt;0,SQRT(Sum_Sq($AI$2,V_rtHz($AH$2)/(1+1/$A1213),V_rtHz($AH$2*$A1213)/(1+$A1213),$AN$2*$AH$2/(1+1/$A1213),$AM$2*SQRT(Sum_Sq(AK1213,1/($X$2*AI$8*(1+AH$1017+AK1213/AJ1213))))/SQRT(Sum_Sq($X$2*AK1213*AI$8,1)),                   $AQ$2*SQRT(Sum_Sq($AH$2/(1+1/$A1213)+AK1213*( 1/(AH$1017+1+AK1213/AJ1213)-1)/(1+($X$2*AK1213*AI$8)^2), (AK1213^2*AI$8*$X$2+1/($X$2*AI$8*(AH$1017+1+AK1213/AJ1213           )))/(1+($X$2*AK1213*AI$8)^2))),           V_rtHz(AJ1213)/($X$2*AI$8*(AJ1213*AH$1017+AJ1213+AK1213)),V_rtHz(AK1213)*SQRT(Sum_Sq(AJ1213*AI$8*$X$2*AH$1017,1))/($X$2*AI$8*(AJ1213*AH$1017+AJ1213+AK1213))))/SQRT(Sum_Sq(1/(1+$A1213)+$AC$2/$I$2-1/(1+(1+AK1213/AJ1213)/AH$1017),$X$2/$I$2)),IF(AK1214&lt;0,"A",AH1214))</f>
        <v>1.1522776552537796E-5</v>
      </c>
      <c r="AI1213" s="13"/>
      <c r="AJ1213" s="13">
        <f t="shared" si="378"/>
        <v>17628.51682839523</v>
      </c>
      <c r="AK1213" s="12">
        <f t="shared" si="402"/>
        <v>558215.1335466773</v>
      </c>
      <c r="AM1213" s="13">
        <f>IF(AP1213&gt;0,SQRT(Sum_Sq($AI$2,V_rtHz($AH$2)/(1+1/$A1213),V_rtHz($AH$2*$A1213)/(1+$A1213),$AN$2*$AH$2/(1+1/$A1213),$AM$2*SQRT(Sum_Sq(AP1213,1/($X$2*AN$8*(1+AM$1017+AP1213/AO1213))))/SQRT(Sum_Sq($X$2*AP1213*AN$8,1)),                   $AQ$2*SQRT(Sum_Sq($AH$2/(1+1/$A1213)+AP1213*( 1/(AM$1017+1+AP1213/AO1213)-1)/(1+($X$2*AP1213*AN$8)^2), (AP1213^2*AN$8*$X$2+1/($X$2*AN$8*(AM$1017+1+AP1213/AO1213           )))/(1+($X$2*AP1213*AN$8)^2))),           V_rtHz(AO1213)/($X$2*AN$8*(AO1213*AM$1017+AO1213+AP1213)),V_rtHz(AP1213)*SQRT(Sum_Sq(AO1213*AN$8*$X$2*AM$1017,1))/($X$2*AN$8*(AO1213*AM$1017+AO1213+AP1213))))/SQRT(Sum_Sq(1/(1+$A1213)+$AC$2/$I$2-1/(1+(1+AP1213/AO1213)/AM$1017),$X$2/$I$2)),IF(AP1214&lt;0,"A",AM1214))</f>
        <v>2.0201943040656719E-5</v>
      </c>
      <c r="AO1213" s="13">
        <f t="shared" si="379"/>
        <v>17259.10349073643</v>
      </c>
      <c r="AP1213" s="12">
        <f t="shared" si="403"/>
        <v>1803014.2034646536</v>
      </c>
      <c r="AR1213" s="13">
        <f t="shared" si="380"/>
        <v>69887291.180198371</v>
      </c>
      <c r="AS1213" s="13">
        <f t="shared" si="381"/>
        <v>-1.3200196612482628E-5</v>
      </c>
      <c r="AV1213" s="13"/>
      <c r="AW1213" s="13">
        <f t="shared" si="382"/>
        <v>39300511.936236553</v>
      </c>
      <c r="AX1213" s="13">
        <f t="shared" si="383"/>
        <v>-4.176083502602415E-5</v>
      </c>
      <c r="AZ1213" s="13"/>
      <c r="BA1213" s="13"/>
      <c r="BB1213" s="13">
        <f t="shared" si="384"/>
        <v>22100301.962882396</v>
      </c>
      <c r="BC1213" s="13">
        <f t="shared" si="385"/>
        <v>-1.3224116622021799E-4</v>
      </c>
      <c r="BD1213" s="13"/>
      <c r="BE1213" s="13"/>
      <c r="BG1213" s="13">
        <f t="shared" si="386"/>
        <v>12427913.092914158</v>
      </c>
      <c r="BH1213" s="13">
        <f t="shared" si="387"/>
        <v>-4.2001185509907773E-4</v>
      </c>
      <c r="BI1213" s="13"/>
      <c r="BL1213" s="13">
        <f t="shared" si="388"/>
        <v>6988729.1180198397</v>
      </c>
      <c r="BM1213" s="13">
        <f t="shared" si="389"/>
        <v>-1.3468172698519354E-3</v>
      </c>
      <c r="BP1213" s="13"/>
      <c r="BQ1213" s="13">
        <f t="shared" si="390"/>
        <v>99.633300000000006</v>
      </c>
      <c r="BR1213" s="13">
        <f t="shared" si="391"/>
        <v>108.98999999999998</v>
      </c>
      <c r="BT1213" s="13"/>
      <c r="BU1213" s="13"/>
      <c r="BV1213" s="13">
        <f t="shared" si="392"/>
        <v>31.50681587988543</v>
      </c>
      <c r="BW1213" s="13">
        <f t="shared" si="393"/>
        <v>344.65664218175158</v>
      </c>
      <c r="CA1213" s="13">
        <f t="shared" si="394"/>
        <v>9.9633299999999991</v>
      </c>
      <c r="CB1213" s="13">
        <f t="shared" si="395"/>
        <v>1089.8999999999999</v>
      </c>
    </row>
    <row r="1214" spans="1:80" x14ac:dyDescent="0.3">
      <c r="A1214" s="13">
        <f t="shared" si="371"/>
        <v>1.5848931924611131E-4</v>
      </c>
      <c r="C1214" s="13" t="str">
        <f>IF(F1214&gt;0,SQRT(Sum_Sq($AI$2,V_rtHz($AH$2)/(1+1/$A1214),V_rtHz($AH$2*$A1214)/(1+$A1214),$AN$2*$AH$2/(1+1/$A1214),$AM$2*SQRT(Sum_Sq(F1214,1/($X$2*D$8*(1+C$1017+F1214/E1214))))/SQRT(Sum_Sq($X$2*F1214*D$8,1)),                   $AQ$2*SQRT(Sum_Sq($AH$2/(1+1/$A1214)+F1214*( 1/(C$1017+1+F1214/E1214)-1)/(1+($X$2*F1214*D$8)^2), (F1214^2*D$8*$X$2+1/($X$2*D$8*(C$1017+1+F1214/E1214           )))/(1+($X$2*F1214*D$8)^2))),           V_rtHz(E1214)/($X$2*D$8*(E1214*C$1017+E1214+F1214)),V_rtHz(F1214)*SQRT(Sum_Sq(E1214*D$8*$X$2*C$1017,1))/($X$2*D$8*(E1214*C$1017+E1214+F1214))))/SQRT(Sum_Sq(1/(1+$A1214)+$AC$2/$I$2-1/(1+(1+F1214/E1214)/C$1017),$X$2/$I$2)),IF(F1215&lt;0,"A",C1215))</f>
        <v>A</v>
      </c>
      <c r="E1214" s="13">
        <f t="shared" si="372"/>
        <v>-1</v>
      </c>
      <c r="F1214" s="12">
        <f t="shared" si="396"/>
        <v>-2</v>
      </c>
      <c r="H1214" s="13" t="str">
        <f>IF(K1214&gt;0,SQRT(Sum_Sq($AI$2,V_rtHz($AH$2)/(1+1/$A1214),V_rtHz($AH$2*$A1214)/(1+$A1214),$AN$2*$AH$2/(1+1/$A1214),$AM$2*SQRT(Sum_Sq(K1214,1/($X$2*I$8*(1+H$1017+K1214/J1214))))/SQRT(Sum_Sq($X$2*K1214*I$8,1)),                   $AQ$2*SQRT(Sum_Sq($AH$2/(1+1/$A1214)+K1214*( 1/(H$1017+1+K1214/J1214)-1)/(1+($X$2*K1214*I$8)^2), (K1214^2*I$8*$X$2+1/($X$2*I$8*(H$1017+1+K1214/J1214           )))/(1+($X$2*K1214*I$8)^2))),           V_rtHz(J1214)/($X$2*I$8*(J1214*H$1017+J1214+K1214)),V_rtHz(K1214)*SQRT(Sum_Sq(J1214*I$8*$X$2*H$1017,1))/($X$2*I$8*(J1214*H$1017+J1214+K1214))))/SQRT(Sum_Sq(1/(1+$A1214)+$AC$2/$I$2-1/(1+(1+K1214/J1214)/H$1017),$X$2/$I$2)),IF(K1215&lt;0,"A",H1215))</f>
        <v>A</v>
      </c>
      <c r="J1214" s="13">
        <f t="shared" si="373"/>
        <v>-1</v>
      </c>
      <c r="K1214" s="12">
        <f t="shared" si="397"/>
        <v>-2</v>
      </c>
      <c r="M1214" s="13" t="str">
        <f>IF(P1214&gt;0,SQRT(Sum_Sq($AI$2,V_rtHz($AH$2)/(1+1/$A1214),V_rtHz($AH$2*$A1214)/(1+$A1214),$AN$2*$AH$2/(1+1/$A1214),$AM$2*SQRT(Sum_Sq(P1214,1/($X$2*N$8*(1+M$1017+P1214/O1214))))/SQRT(Sum_Sq($X$2*P1214*N$8,1)),                   $AQ$2*SQRT(Sum_Sq($AH$2/(1+1/$A1214)+P1214*( 1/(M$1017+1+P1214/O1214)-1)/(1+($X$2*P1214*N$8)^2), (P1214^2*N$8*$X$2+1/($X$2*N$8*(M$1017+1+P1214/O1214           )))/(1+($X$2*P1214*N$8)^2))),           V_rtHz(O1214)/($X$2*N$8*(O1214*M$1017+O1214+P1214)),V_rtHz(P1214)*SQRT(Sum_Sq(O1214*N$8*$X$2*M$1017,1))/($X$2*N$8*(O1214*M$1017+O1214+P1214))))/SQRT(Sum_Sq(1/(1+$A1214)+$AC$2/$I$2-1/(1+(1+P1214/O1214)/M$1017),$X$2/$I$2)),IF(P1215&lt;0,"A",M1215))</f>
        <v>A</v>
      </c>
      <c r="O1214" s="13">
        <f t="shared" si="374"/>
        <v>-1</v>
      </c>
      <c r="P1214" s="12">
        <f t="shared" si="398"/>
        <v>-2</v>
      </c>
      <c r="R1214" s="13" t="str">
        <f>IF(U1214&gt;0,SQRT(Sum_Sq($AI$2,V_rtHz($AH$2)/(1+1/$A1214),V_rtHz($AH$2*$A1214)/(1+$A1214),$AN$2*$AH$2/(1+1/$A1214),$AM$2*SQRT(Sum_Sq(U1214,1/($X$2*S$8*(1+R$1017+U1214/T1214))))/SQRT(Sum_Sq($X$2*U1214*S$8,1)),                   $AQ$2*SQRT(Sum_Sq($AH$2/(1+1/$A1214)+U1214*( 1/(R$1017+1+U1214/T1214)-1)/(1+($X$2*U1214*S$8)^2), (U1214^2*S$8*$X$2+1/($X$2*S$8*(R$1017+1+U1214/T1214           )))/(1+($X$2*U1214*S$8)^2))),           V_rtHz(T1214)/($X$2*S$8*(T1214*R$1017+T1214+U1214)),V_rtHz(U1214)*SQRT(Sum_Sq(T1214*S$8*$X$2*R$1017,1))/($X$2*S$8*(T1214*R$1017+T1214+U1214))))/SQRT(Sum_Sq(1/(1+$A1214)+$AC$2/$I$2-1/(1+(1+U1214/T1214)/R$1017),$X$2/$I$2)),IF(U1215&lt;0,"A",R1215))</f>
        <v>A</v>
      </c>
      <c r="T1214" s="13">
        <f t="shared" si="375"/>
        <v>-1</v>
      </c>
      <c r="U1214" s="12">
        <f t="shared" si="399"/>
        <v>-2</v>
      </c>
      <c r="X1214" s="13" t="str">
        <f>IF(AA1214&gt;0,SQRT(Sum_Sq($AI$2,V_rtHz($AH$2)/(1+1/$A1214),V_rtHz($AH$2*$A1214)/(1+$A1214),$AN$2*$AH$2/(1+1/$A1214),$AM$2*SQRT(Sum_Sq(AA1214,1/($X$2*Y$8*(1+X$1017+AA1214/Z1214))))/SQRT(Sum_Sq($X$2*AA1214*Y$8,1)),                   $AQ$2*SQRT(Sum_Sq($AH$2/(1+1/$A1214)+AA1214*( 1/(X$1017+1+AA1214/Z1214)-1)/(1+($X$2*AA1214*Y$8)^2), (AA1214^2*Y$8*$X$2+1/($X$2*Y$8*(X$1017+1+AA1214/Z1214           )))/(1+($X$2*AA1214*Y$8)^2))),           V_rtHz(Z1214)/($X$2*Y$8*(Z1214*X$1017+Z1214+AA1214)),V_rtHz(AA1214)*SQRT(Sum_Sq(Z1214*Y$8*$X$2*X$1017,1))/($X$2*Y$8*(Z1214*X$1017+Z1214+AA1214))))/SQRT(Sum_Sq(1/(1+$A1214)+$AC$2/$I$2-1/(1+(1+AA1214/Z1214)/X$1017),$X$2/$I$2)),IF(AA1215&lt;0,"A",X1215))</f>
        <v>A</v>
      </c>
      <c r="Z1214" s="13">
        <f t="shared" si="376"/>
        <v>-1</v>
      </c>
      <c r="AA1214" s="12">
        <f t="shared" si="400"/>
        <v>-2</v>
      </c>
      <c r="AC1214" s="13">
        <f>IF(AF1214&gt;0,SQRT(Sum_Sq($AI$2,V_rtHz($AH$2)/(1+1/$A1214),V_rtHz($AH$2*$A1214)/(1+$A1214),$AN$2*$AH$2/(1+1/$A1214),$AM$2*SQRT(Sum_Sq(AF1214,1/($X$2*AD$8*(1+AC$1017+AF1214/AE1214))))/SQRT(Sum_Sq($X$2*AF1214*AD$8,1)),                   $AQ$2*SQRT(Sum_Sq($AH$2/(1+1/$A1214)+AF1214*( 1/(AC$1017+1+AF1214/AE1214)-1)/(1+($X$2*AF1214*AD$8)^2), (AF1214^2*AD$8*$X$2+1/($X$2*AD$8*(AC$1017+1+AF1214/AE1214           )))/(1+($X$2*AF1214*AD$8)^2))),           V_rtHz(AE1214)/($X$2*AD$8*(AE1214*AC$1017+AE1214+AF1214)),V_rtHz(AF1214)*SQRT(Sum_Sq(AE1214*AD$8*$X$2*AC$1017,1))/($X$2*AD$8*(AE1214*AC$1017+AE1214+AF1214))))/SQRT(Sum_Sq(1/(1+$A1214)+$AC$2/$I$2-1/(1+(1+AF1214/AE1214)/AC$1017),$X$2/$I$2)),IF(AF1215&lt;0,"A",AC1215))</f>
        <v>6.8209632948066088E-6</v>
      </c>
      <c r="AE1214" s="13">
        <f t="shared" si="377"/>
        <v>19047.680972434588</v>
      </c>
      <c r="AF1214" s="12">
        <f t="shared" si="401"/>
        <v>163371.11471941433</v>
      </c>
      <c r="AG1214" s="13"/>
      <c r="AH1214" s="13">
        <f>IF(AK1214&gt;0,SQRT(Sum_Sq($AI$2,V_rtHz($AH$2)/(1+1/$A1214),V_rtHz($AH$2*$A1214)/(1+$A1214),$AN$2*$AH$2/(1+1/$A1214),$AM$2*SQRT(Sum_Sq(AK1214,1/($X$2*AI$8*(1+AH$1017+AK1214/AJ1214))))/SQRT(Sum_Sq($X$2*AK1214*AI$8,1)),                   $AQ$2*SQRT(Sum_Sq($AH$2/(1+1/$A1214)+AK1214*( 1/(AH$1017+1+AK1214/AJ1214)-1)/(1+($X$2*AK1214*AI$8)^2), (AK1214^2*AI$8*$X$2+1/($X$2*AI$8*(AH$1017+1+AK1214/AJ1214           )))/(1+($X$2*AK1214*AI$8)^2))),           V_rtHz(AJ1214)/($X$2*AI$8*(AJ1214*AH$1017+AJ1214+AK1214)),V_rtHz(AK1214)*SQRT(Sum_Sq(AJ1214*AI$8*$X$2*AH$1017,1))/($X$2*AI$8*(AJ1214*AH$1017+AJ1214+AK1214))))/SQRT(Sum_Sq(1/(1+$A1214)+$AC$2/$I$2-1/(1+(1+AK1214/AJ1214)/AH$1017),$X$2/$I$2)),IF(AK1215&lt;0,"A",AH1215))</f>
        <v>1.1521273967002266E-5</v>
      </c>
      <c r="AI1214" s="13"/>
      <c r="AJ1214" s="13">
        <f t="shared" si="378"/>
        <v>17623.791478363026</v>
      </c>
      <c r="AK1214" s="12">
        <f t="shared" si="402"/>
        <v>558364.80405897985</v>
      </c>
      <c r="AM1214" s="13">
        <f>IF(AP1214&gt;0,SQRT(Sum_Sq($AI$2,V_rtHz($AH$2)/(1+1/$A1214),V_rtHz($AH$2*$A1214)/(1+$A1214),$AN$2*$AH$2/(1+1/$A1214),$AM$2*SQRT(Sum_Sq(AP1214,1/($X$2*AN$8*(1+AM$1017+AP1214/AO1214))))/SQRT(Sum_Sq($X$2*AP1214*AN$8,1)),                   $AQ$2*SQRT(Sum_Sq($AH$2/(1+1/$A1214)+AP1214*( 1/(AM$1017+1+AP1214/AO1214)-1)/(1+($X$2*AP1214*AN$8)^2), (AP1214^2*AN$8*$X$2+1/($X$2*AN$8*(AM$1017+1+AP1214/AO1214           )))/(1+($X$2*AP1214*AN$8)^2))),           V_rtHz(AO1214)/($X$2*AN$8*(AO1214*AM$1017+AO1214+AP1214)),V_rtHz(AP1214)*SQRT(Sum_Sq(AO1214*AN$8*$X$2*AM$1017,1))/($X$2*AN$8*(AO1214*AM$1017+AO1214+AP1214))))/SQRT(Sum_Sq(1/(1+$A1214)+$AC$2/$I$2-1/(1+(1+AP1214/AO1214)/AM$1017),$X$2/$I$2)),IF(AP1215&lt;0,"A",AM1215))</f>
        <v>2.0199494198469414E-5</v>
      </c>
      <c r="AO1214" s="13">
        <f t="shared" si="379"/>
        <v>17254.762139382936</v>
      </c>
      <c r="AP1214" s="12">
        <f t="shared" si="403"/>
        <v>1803467.8473972299</v>
      </c>
      <c r="AR1214" s="13">
        <f t="shared" si="380"/>
        <v>69887291.180198371</v>
      </c>
      <c r="AS1214" s="13">
        <f t="shared" si="381"/>
        <v>-1.3200233519094331E-5</v>
      </c>
      <c r="AV1214" s="13"/>
      <c r="AW1214" s="13">
        <f t="shared" si="382"/>
        <v>39300511.936236553</v>
      </c>
      <c r="AX1214" s="13">
        <f t="shared" si="383"/>
        <v>-4.1761204415357981E-5</v>
      </c>
      <c r="AZ1214" s="13"/>
      <c r="BA1214" s="13"/>
      <c r="BB1214" s="13">
        <f t="shared" si="384"/>
        <v>22100301.962882396</v>
      </c>
      <c r="BC1214" s="13">
        <f t="shared" si="385"/>
        <v>-1.322448703625601E-4</v>
      </c>
      <c r="BD1214" s="13"/>
      <c r="BE1214" s="13"/>
      <c r="BG1214" s="13">
        <f t="shared" si="386"/>
        <v>12427913.092914158</v>
      </c>
      <c r="BH1214" s="13">
        <f t="shared" si="387"/>
        <v>-4.2004922344688326E-4</v>
      </c>
      <c r="BI1214" s="13"/>
      <c r="BL1214" s="13">
        <f t="shared" si="388"/>
        <v>6988729.1180198397</v>
      </c>
      <c r="BM1214" s="13">
        <f t="shared" si="389"/>
        <v>-1.3472015813888593E-3</v>
      </c>
      <c r="BP1214" s="13"/>
      <c r="BQ1214" s="13">
        <f t="shared" si="390"/>
        <v>99.633300000000006</v>
      </c>
      <c r="BR1214" s="13">
        <f t="shared" si="391"/>
        <v>108.99</v>
      </c>
      <c r="BT1214" s="13"/>
      <c r="BU1214" s="13"/>
      <c r="BV1214" s="13">
        <f t="shared" si="392"/>
        <v>31.506815879885437</v>
      </c>
      <c r="BW1214" s="13">
        <f t="shared" si="393"/>
        <v>344.65664218175147</v>
      </c>
      <c r="CA1214" s="13">
        <f t="shared" si="394"/>
        <v>9.9633299999999991</v>
      </c>
      <c r="CB1214" s="13">
        <f t="shared" si="395"/>
        <v>1089.9000000000001</v>
      </c>
    </row>
    <row r="1215" spans="1:80" x14ac:dyDescent="0.3">
      <c r="A1215" s="13">
        <f t="shared" si="371"/>
        <v>1.606941253012877E-4</v>
      </c>
      <c r="C1215" s="13" t="str">
        <f>IF(F1215&gt;0,SQRT(Sum_Sq($AI$2,V_rtHz($AH$2)/(1+1/$A1215),V_rtHz($AH$2*$A1215)/(1+$A1215),$AN$2*$AH$2/(1+1/$A1215),$AM$2*SQRT(Sum_Sq(F1215,1/($X$2*D$8*(1+C$1017+F1215/E1215))))/SQRT(Sum_Sq($X$2*F1215*D$8,1)),                   $AQ$2*SQRT(Sum_Sq($AH$2/(1+1/$A1215)+F1215*( 1/(C$1017+1+F1215/E1215)-1)/(1+($X$2*F1215*D$8)^2), (F1215^2*D$8*$X$2+1/($X$2*D$8*(C$1017+1+F1215/E1215           )))/(1+($X$2*F1215*D$8)^2))),           V_rtHz(E1215)/($X$2*D$8*(E1215*C$1017+E1215+F1215)),V_rtHz(F1215)*SQRT(Sum_Sq(E1215*D$8*$X$2*C$1017,1))/($X$2*D$8*(E1215*C$1017+E1215+F1215))))/SQRT(Sum_Sq(1/(1+$A1215)+$AC$2/$I$2-1/(1+(1+F1215/E1215)/C$1017),$X$2/$I$2)),IF(F1216&lt;0,"A",C1216))</f>
        <v>A</v>
      </c>
      <c r="E1215" s="13">
        <f t="shared" si="372"/>
        <v>-1</v>
      </c>
      <c r="F1215" s="12">
        <f t="shared" si="396"/>
        <v>-2</v>
      </c>
      <c r="H1215" s="13" t="str">
        <f>IF(K1215&gt;0,SQRT(Sum_Sq($AI$2,V_rtHz($AH$2)/(1+1/$A1215),V_rtHz($AH$2*$A1215)/(1+$A1215),$AN$2*$AH$2/(1+1/$A1215),$AM$2*SQRT(Sum_Sq(K1215,1/($X$2*I$8*(1+H$1017+K1215/J1215))))/SQRT(Sum_Sq($X$2*K1215*I$8,1)),                   $AQ$2*SQRT(Sum_Sq($AH$2/(1+1/$A1215)+K1215*( 1/(H$1017+1+K1215/J1215)-1)/(1+($X$2*K1215*I$8)^2), (K1215^2*I$8*$X$2+1/($X$2*I$8*(H$1017+1+K1215/J1215           )))/(1+($X$2*K1215*I$8)^2))),           V_rtHz(J1215)/($X$2*I$8*(J1215*H$1017+J1215+K1215)),V_rtHz(K1215)*SQRT(Sum_Sq(J1215*I$8*$X$2*H$1017,1))/($X$2*I$8*(J1215*H$1017+J1215+K1215))))/SQRT(Sum_Sq(1/(1+$A1215)+$AC$2/$I$2-1/(1+(1+K1215/J1215)/H$1017),$X$2/$I$2)),IF(K1216&lt;0,"A",H1216))</f>
        <v>A</v>
      </c>
      <c r="J1215" s="13">
        <f t="shared" si="373"/>
        <v>-1</v>
      </c>
      <c r="K1215" s="12">
        <f t="shared" si="397"/>
        <v>-2</v>
      </c>
      <c r="M1215" s="13" t="str">
        <f>IF(P1215&gt;0,SQRT(Sum_Sq($AI$2,V_rtHz($AH$2)/(1+1/$A1215),V_rtHz($AH$2*$A1215)/(1+$A1215),$AN$2*$AH$2/(1+1/$A1215),$AM$2*SQRT(Sum_Sq(P1215,1/($X$2*N$8*(1+M$1017+P1215/O1215))))/SQRT(Sum_Sq($X$2*P1215*N$8,1)),                   $AQ$2*SQRT(Sum_Sq($AH$2/(1+1/$A1215)+P1215*( 1/(M$1017+1+P1215/O1215)-1)/(1+($X$2*P1215*N$8)^2), (P1215^2*N$8*$X$2+1/($X$2*N$8*(M$1017+1+P1215/O1215           )))/(1+($X$2*P1215*N$8)^2))),           V_rtHz(O1215)/($X$2*N$8*(O1215*M$1017+O1215+P1215)),V_rtHz(P1215)*SQRT(Sum_Sq(O1215*N$8*$X$2*M$1017,1))/($X$2*N$8*(O1215*M$1017+O1215+P1215))))/SQRT(Sum_Sq(1/(1+$A1215)+$AC$2/$I$2-1/(1+(1+P1215/O1215)/M$1017),$X$2/$I$2)),IF(P1216&lt;0,"A",M1216))</f>
        <v>A</v>
      </c>
      <c r="O1215" s="13">
        <f t="shared" si="374"/>
        <v>-1</v>
      </c>
      <c r="P1215" s="12">
        <f t="shared" si="398"/>
        <v>-2</v>
      </c>
      <c r="R1215" s="13" t="str">
        <f>IF(U1215&gt;0,SQRT(Sum_Sq($AI$2,V_rtHz($AH$2)/(1+1/$A1215),V_rtHz($AH$2*$A1215)/(1+$A1215),$AN$2*$AH$2/(1+1/$A1215),$AM$2*SQRT(Sum_Sq(U1215,1/($X$2*S$8*(1+R$1017+U1215/T1215))))/SQRT(Sum_Sq($X$2*U1215*S$8,1)),                   $AQ$2*SQRT(Sum_Sq($AH$2/(1+1/$A1215)+U1215*( 1/(R$1017+1+U1215/T1215)-1)/(1+($X$2*U1215*S$8)^2), (U1215^2*S$8*$X$2+1/($X$2*S$8*(R$1017+1+U1215/T1215           )))/(1+($X$2*U1215*S$8)^2))),           V_rtHz(T1215)/($X$2*S$8*(T1215*R$1017+T1215+U1215)),V_rtHz(U1215)*SQRT(Sum_Sq(T1215*S$8*$X$2*R$1017,1))/($X$2*S$8*(T1215*R$1017+T1215+U1215))))/SQRT(Sum_Sq(1/(1+$A1215)+$AC$2/$I$2-1/(1+(1+U1215/T1215)/R$1017),$X$2/$I$2)),IF(U1216&lt;0,"A",R1216))</f>
        <v>A</v>
      </c>
      <c r="T1215" s="13">
        <f t="shared" si="375"/>
        <v>-1</v>
      </c>
      <c r="U1215" s="12">
        <f t="shared" si="399"/>
        <v>-2</v>
      </c>
      <c r="X1215" s="13" t="str">
        <f>IF(AA1215&gt;0,SQRT(Sum_Sq($AI$2,V_rtHz($AH$2)/(1+1/$A1215),V_rtHz($AH$2*$A1215)/(1+$A1215),$AN$2*$AH$2/(1+1/$A1215),$AM$2*SQRT(Sum_Sq(AA1215,1/($X$2*Y$8*(1+X$1017+AA1215/Z1215))))/SQRT(Sum_Sq($X$2*AA1215*Y$8,1)),                   $AQ$2*SQRT(Sum_Sq($AH$2/(1+1/$A1215)+AA1215*( 1/(X$1017+1+AA1215/Z1215)-1)/(1+($X$2*AA1215*Y$8)^2), (AA1215^2*Y$8*$X$2+1/($X$2*Y$8*(X$1017+1+AA1215/Z1215           )))/(1+($X$2*AA1215*Y$8)^2))),           V_rtHz(Z1215)/($X$2*Y$8*(Z1215*X$1017+Z1215+AA1215)),V_rtHz(AA1215)*SQRT(Sum_Sq(Z1215*Y$8*$X$2*X$1017,1))/($X$2*Y$8*(Z1215*X$1017+Z1215+AA1215))))/SQRT(Sum_Sq(1/(1+$A1215)+$AC$2/$I$2-1/(1+(1+AA1215/Z1215)/X$1017),$X$2/$I$2)),IF(AA1216&lt;0,"A",X1216))</f>
        <v>A</v>
      </c>
      <c r="Z1215" s="13">
        <f t="shared" si="376"/>
        <v>-1</v>
      </c>
      <c r="AA1215" s="12">
        <f t="shared" si="400"/>
        <v>-2</v>
      </c>
      <c r="AC1215" s="13">
        <f>IF(AF1215&gt;0,SQRT(Sum_Sq($AI$2,V_rtHz($AH$2)/(1+1/$A1215),V_rtHz($AH$2*$A1215)/(1+$A1215),$AN$2*$AH$2/(1+1/$A1215),$AM$2*SQRT(Sum_Sq(AF1215,1/($X$2*AD$8*(1+AC$1017+AF1215/AE1215))))/SQRT(Sum_Sq($X$2*AF1215*AD$8,1)),                   $AQ$2*SQRT(Sum_Sq($AH$2/(1+1/$A1215)+AF1215*( 1/(AC$1017+1+AF1215/AE1215)-1)/(1+($X$2*AF1215*AD$8)^2), (AF1215^2*AD$8*$X$2+1/($X$2*AD$8*(AC$1017+1+AF1215/AE1215           )))/(1+($X$2*AF1215*AD$8)^2))),           V_rtHz(AE1215)/($X$2*AD$8*(AE1215*AC$1017+AE1215+AF1215)),V_rtHz(AF1215)*SQRT(Sum_Sq(AE1215*AD$8*$X$2*AC$1017,1))/($X$2*AD$8*(AE1215*AC$1017+AE1215+AF1215))))/SQRT(Sum_Sq(1/(1+$A1215)+$AC$2/$I$2-1/(1+(1+AF1215/AE1215)/AC$1017),$X$2/$I$2)),IF(AF1216&lt;0,"A",AC1216))</f>
        <v>6.8197800649648053E-6</v>
      </c>
      <c r="AE1215" s="13">
        <f t="shared" si="377"/>
        <v>19041.094566543808</v>
      </c>
      <c r="AF1215" s="12">
        <f t="shared" si="401"/>
        <v>163427.62557117292</v>
      </c>
      <c r="AG1215" s="13"/>
      <c r="AH1215" s="13">
        <f>IF(AK1215&gt;0,SQRT(Sum_Sq($AI$2,V_rtHz($AH$2)/(1+1/$A1215),V_rtHz($AH$2*$A1215)/(1+$A1215),$AN$2*$AH$2/(1+1/$A1215),$AM$2*SQRT(Sum_Sq(AK1215,1/($X$2*AI$8*(1+AH$1017+AK1215/AJ1215))))/SQRT(Sum_Sq($X$2*AK1215*AI$8,1)),                   $AQ$2*SQRT(Sum_Sq($AH$2/(1+1/$A1215)+AK1215*( 1/(AH$1017+1+AK1215/AJ1215)-1)/(1+($X$2*AK1215*AI$8)^2), (AK1215^2*AI$8*$X$2+1/($X$2*AI$8*(AH$1017+1+AK1215/AJ1215           )))/(1+($X$2*AK1215*AI$8)^2))),           V_rtHz(AJ1215)/($X$2*AI$8*(AJ1215*AH$1017+AJ1215+AK1215)),V_rtHz(AK1215)*SQRT(Sum_Sq(AJ1215*AI$8*$X$2*AH$1017,1))/($X$2*AI$8*(AJ1215*AH$1017+AJ1215+AK1215))))/SQRT(Sum_Sq(1/(1+$A1215)+$AC$2/$I$2-1/(1+(1+AK1215/AJ1215)/AH$1017),$X$2/$I$2)),IF(AK1216&lt;0,"A",AH1216))</f>
        <v>1.1519751957230472E-5</v>
      </c>
      <c r="AI1215" s="13"/>
      <c r="AJ1215" s="13">
        <f t="shared" si="378"/>
        <v>17619.005592794645</v>
      </c>
      <c r="AK1215" s="12">
        <f t="shared" si="402"/>
        <v>558516.47380240343</v>
      </c>
      <c r="AM1215" s="13">
        <f>IF(AP1215&gt;0,SQRT(Sum_Sq($AI$2,V_rtHz($AH$2)/(1+1/$A1215),V_rtHz($AH$2*$A1215)/(1+$A1215),$AN$2*$AH$2/(1+1/$A1215),$AM$2*SQRT(Sum_Sq(AP1215,1/($X$2*AN$8*(1+AM$1017+AP1215/AO1215))))/SQRT(Sum_Sq($X$2*AP1215*AN$8,1)),                   $AQ$2*SQRT(Sum_Sq($AH$2/(1+1/$A1215)+AP1215*( 1/(AM$1017+1+AP1215/AO1215)-1)/(1+($X$2*AP1215*AN$8)^2), (AP1215^2*AN$8*$X$2+1/($X$2*AN$8*(AM$1017+1+AP1215/AO1215           )))/(1+($X$2*AP1215*AN$8)^2))),           V_rtHz(AO1215)/($X$2*AN$8*(AO1215*AM$1017+AO1215+AP1215)),V_rtHz(AP1215)*SQRT(Sum_Sq(AO1215*AN$8*$X$2*AM$1017,1))/($X$2*AN$8*(AO1215*AM$1017+AO1215+AP1215))))/SQRT(Sum_Sq(1/(1+$A1215)+$AC$2/$I$2-1/(1+(1+AP1215/AO1215)/AM$1017),$X$2/$I$2)),IF(AP1216&lt;0,"A",AM1216))</f>
        <v>2.0197013519979735E-5</v>
      </c>
      <c r="AO1215" s="13">
        <f t="shared" si="379"/>
        <v>17250.364830387887</v>
      </c>
      <c r="AP1215" s="12">
        <f t="shared" si="403"/>
        <v>1803927.5713199188</v>
      </c>
      <c r="AR1215" s="13">
        <f t="shared" si="380"/>
        <v>69887291.180198371</v>
      </c>
      <c r="AS1215" s="13">
        <f t="shared" si="381"/>
        <v>-1.320027093933885E-5</v>
      </c>
      <c r="AV1215" s="13"/>
      <c r="AW1215" s="13">
        <f t="shared" si="382"/>
        <v>39300511.936236553</v>
      </c>
      <c r="AX1215" s="13">
        <f t="shared" si="383"/>
        <v>-4.1761578950081129E-5</v>
      </c>
      <c r="AZ1215" s="13"/>
      <c r="BA1215" s="13"/>
      <c r="BB1215" s="13">
        <f t="shared" si="384"/>
        <v>22100301.962882396</v>
      </c>
      <c r="BC1215" s="13">
        <f t="shared" si="385"/>
        <v>-1.3224862624652118E-4</v>
      </c>
      <c r="BD1215" s="13"/>
      <c r="BE1215" s="13"/>
      <c r="BG1215" s="13">
        <f t="shared" si="386"/>
        <v>12427913.092914158</v>
      </c>
      <c r="BH1215" s="13">
        <f t="shared" si="387"/>
        <v>-4.200871184295017E-4</v>
      </c>
      <c r="BI1215" s="13"/>
      <c r="BL1215" s="13">
        <f t="shared" si="388"/>
        <v>6988729.1180198397</v>
      </c>
      <c r="BM1215" s="13">
        <f t="shared" si="389"/>
        <v>-1.3475914632195274E-3</v>
      </c>
      <c r="BP1215" s="13"/>
      <c r="BQ1215" s="13">
        <f t="shared" si="390"/>
        <v>99.633299999999991</v>
      </c>
      <c r="BR1215" s="13">
        <f t="shared" si="391"/>
        <v>108.99</v>
      </c>
      <c r="BT1215" s="13"/>
      <c r="BU1215" s="13"/>
      <c r="BV1215" s="13">
        <f t="shared" si="392"/>
        <v>31.506815879885437</v>
      </c>
      <c r="BW1215" s="13">
        <f t="shared" si="393"/>
        <v>344.65664218175147</v>
      </c>
      <c r="CA1215" s="13">
        <f t="shared" si="394"/>
        <v>9.9633299999999991</v>
      </c>
      <c r="CB1215" s="13">
        <f t="shared" si="395"/>
        <v>1089.9000000000001</v>
      </c>
    </row>
    <row r="1216" spans="1:80" x14ac:dyDescent="0.3">
      <c r="A1216" s="13">
        <f t="shared" si="371"/>
        <v>1.6292960326397219E-4</v>
      </c>
      <c r="C1216" s="13" t="str">
        <f>IF(F1216&gt;0,SQRT(Sum_Sq($AI$2,V_rtHz($AH$2)/(1+1/$A1216),V_rtHz($AH$2*$A1216)/(1+$A1216),$AN$2*$AH$2/(1+1/$A1216),$AM$2*SQRT(Sum_Sq(F1216,1/($X$2*D$8*(1+C$1017+F1216/E1216))))/SQRT(Sum_Sq($X$2*F1216*D$8,1)),                   $AQ$2*SQRT(Sum_Sq($AH$2/(1+1/$A1216)+F1216*( 1/(C$1017+1+F1216/E1216)-1)/(1+($X$2*F1216*D$8)^2), (F1216^2*D$8*$X$2+1/($X$2*D$8*(C$1017+1+F1216/E1216           )))/(1+($X$2*F1216*D$8)^2))),           V_rtHz(E1216)/($X$2*D$8*(E1216*C$1017+E1216+F1216)),V_rtHz(F1216)*SQRT(Sum_Sq(E1216*D$8*$X$2*C$1017,1))/($X$2*D$8*(E1216*C$1017+E1216+F1216))))/SQRT(Sum_Sq(1/(1+$A1216)+$AC$2/$I$2-1/(1+(1+F1216/E1216)/C$1017),$X$2/$I$2)),IF(F1217&lt;0,"A",C1217))</f>
        <v>A</v>
      </c>
      <c r="E1216" s="13">
        <f t="shared" si="372"/>
        <v>-1</v>
      </c>
      <c r="F1216" s="12">
        <f t="shared" si="396"/>
        <v>-2</v>
      </c>
      <c r="H1216" s="13" t="str">
        <f>IF(K1216&gt;0,SQRT(Sum_Sq($AI$2,V_rtHz($AH$2)/(1+1/$A1216),V_rtHz($AH$2*$A1216)/(1+$A1216),$AN$2*$AH$2/(1+1/$A1216),$AM$2*SQRT(Sum_Sq(K1216,1/($X$2*I$8*(1+H$1017+K1216/J1216))))/SQRT(Sum_Sq($X$2*K1216*I$8,1)),                   $AQ$2*SQRT(Sum_Sq($AH$2/(1+1/$A1216)+K1216*( 1/(H$1017+1+K1216/J1216)-1)/(1+($X$2*K1216*I$8)^2), (K1216^2*I$8*$X$2+1/($X$2*I$8*(H$1017+1+K1216/J1216           )))/(1+($X$2*K1216*I$8)^2))),           V_rtHz(J1216)/($X$2*I$8*(J1216*H$1017+J1216+K1216)),V_rtHz(K1216)*SQRT(Sum_Sq(J1216*I$8*$X$2*H$1017,1))/($X$2*I$8*(J1216*H$1017+J1216+K1216))))/SQRT(Sum_Sq(1/(1+$A1216)+$AC$2/$I$2-1/(1+(1+K1216/J1216)/H$1017),$X$2/$I$2)),IF(K1217&lt;0,"A",H1217))</f>
        <v>A</v>
      </c>
      <c r="J1216" s="13">
        <f t="shared" si="373"/>
        <v>-1</v>
      </c>
      <c r="K1216" s="12">
        <f t="shared" si="397"/>
        <v>-2</v>
      </c>
      <c r="M1216" s="13" t="str">
        <f>IF(P1216&gt;0,SQRT(Sum_Sq($AI$2,V_rtHz($AH$2)/(1+1/$A1216),V_rtHz($AH$2*$A1216)/(1+$A1216),$AN$2*$AH$2/(1+1/$A1216),$AM$2*SQRT(Sum_Sq(P1216,1/($X$2*N$8*(1+M$1017+P1216/O1216))))/SQRT(Sum_Sq($X$2*P1216*N$8,1)),                   $AQ$2*SQRT(Sum_Sq($AH$2/(1+1/$A1216)+P1216*( 1/(M$1017+1+P1216/O1216)-1)/(1+($X$2*P1216*N$8)^2), (P1216^2*N$8*$X$2+1/($X$2*N$8*(M$1017+1+P1216/O1216           )))/(1+($X$2*P1216*N$8)^2))),           V_rtHz(O1216)/($X$2*N$8*(O1216*M$1017+O1216+P1216)),V_rtHz(P1216)*SQRT(Sum_Sq(O1216*N$8*$X$2*M$1017,1))/($X$2*N$8*(O1216*M$1017+O1216+P1216))))/SQRT(Sum_Sq(1/(1+$A1216)+$AC$2/$I$2-1/(1+(1+P1216/O1216)/M$1017),$X$2/$I$2)),IF(P1217&lt;0,"A",M1217))</f>
        <v>A</v>
      </c>
      <c r="O1216" s="13">
        <f t="shared" si="374"/>
        <v>-1</v>
      </c>
      <c r="P1216" s="12">
        <f t="shared" si="398"/>
        <v>-2</v>
      </c>
      <c r="R1216" s="13" t="str">
        <f>IF(U1216&gt;0,SQRT(Sum_Sq($AI$2,V_rtHz($AH$2)/(1+1/$A1216),V_rtHz($AH$2*$A1216)/(1+$A1216),$AN$2*$AH$2/(1+1/$A1216),$AM$2*SQRT(Sum_Sq(U1216,1/($X$2*S$8*(1+R$1017+U1216/T1216))))/SQRT(Sum_Sq($X$2*U1216*S$8,1)),                   $AQ$2*SQRT(Sum_Sq($AH$2/(1+1/$A1216)+U1216*( 1/(R$1017+1+U1216/T1216)-1)/(1+($X$2*U1216*S$8)^2), (U1216^2*S$8*$X$2+1/($X$2*S$8*(R$1017+1+U1216/T1216           )))/(1+($X$2*U1216*S$8)^2))),           V_rtHz(T1216)/($X$2*S$8*(T1216*R$1017+T1216+U1216)),V_rtHz(U1216)*SQRT(Sum_Sq(T1216*S$8*$X$2*R$1017,1))/($X$2*S$8*(T1216*R$1017+T1216+U1216))))/SQRT(Sum_Sq(1/(1+$A1216)+$AC$2/$I$2-1/(1+(1+U1216/T1216)/R$1017),$X$2/$I$2)),IF(U1217&lt;0,"A",R1217))</f>
        <v>A</v>
      </c>
      <c r="T1216" s="13">
        <f t="shared" si="375"/>
        <v>-1</v>
      </c>
      <c r="U1216" s="12">
        <f t="shared" si="399"/>
        <v>-2</v>
      </c>
      <c r="X1216" s="13" t="str">
        <f>IF(AA1216&gt;0,SQRT(Sum_Sq($AI$2,V_rtHz($AH$2)/(1+1/$A1216),V_rtHz($AH$2*$A1216)/(1+$A1216),$AN$2*$AH$2/(1+1/$A1216),$AM$2*SQRT(Sum_Sq(AA1216,1/($X$2*Y$8*(1+X$1017+AA1216/Z1216))))/SQRT(Sum_Sq($X$2*AA1216*Y$8,1)),                   $AQ$2*SQRT(Sum_Sq($AH$2/(1+1/$A1216)+AA1216*( 1/(X$1017+1+AA1216/Z1216)-1)/(1+($X$2*AA1216*Y$8)^2), (AA1216^2*Y$8*$X$2+1/($X$2*Y$8*(X$1017+1+AA1216/Z1216           )))/(1+($X$2*AA1216*Y$8)^2))),           V_rtHz(Z1216)/($X$2*Y$8*(Z1216*X$1017+Z1216+AA1216)),V_rtHz(AA1216)*SQRT(Sum_Sq(Z1216*Y$8*$X$2*X$1017,1))/($X$2*Y$8*(Z1216*X$1017+Z1216+AA1216))))/SQRT(Sum_Sq(1/(1+$A1216)+$AC$2/$I$2-1/(1+(1+AA1216/Z1216)/X$1017),$X$2/$I$2)),IF(AA1217&lt;0,"A",X1217))</f>
        <v>A</v>
      </c>
      <c r="Z1216" s="13">
        <f t="shared" si="376"/>
        <v>-1</v>
      </c>
      <c r="AA1216" s="12">
        <f t="shared" si="400"/>
        <v>-2</v>
      </c>
      <c r="AC1216" s="13">
        <f>IF(AF1216&gt;0,SQRT(Sum_Sq($AI$2,V_rtHz($AH$2)/(1+1/$A1216),V_rtHz($AH$2*$A1216)/(1+$A1216),$AN$2*$AH$2/(1+1/$A1216),$AM$2*SQRT(Sum_Sq(AF1216,1/($X$2*AD$8*(1+AC$1017+AF1216/AE1216))))/SQRT(Sum_Sq($X$2*AF1216*AD$8,1)),                   $AQ$2*SQRT(Sum_Sq($AH$2/(1+1/$A1216)+AF1216*( 1/(AC$1017+1+AF1216/AE1216)-1)/(1+($X$2*AF1216*AD$8)^2), (AF1216^2*AD$8*$X$2+1/($X$2*AD$8*(AC$1017+1+AF1216/AE1216           )))/(1+($X$2*AF1216*AD$8)^2))),           V_rtHz(AE1216)/($X$2*AD$8*(AE1216*AC$1017+AE1216+AF1216)),V_rtHz(AF1216)*SQRT(Sum_Sq(AE1216*AD$8*$X$2*AC$1017,1))/($X$2*AD$8*(AE1216*AC$1017+AE1216+AF1216))))/SQRT(Sum_Sq(1/(1+$A1216)+$AC$2/$I$2-1/(1+(1+AF1216/AE1216)/AC$1017),$X$2/$I$2)),IF(AF1217&lt;0,"A",AC1217))</f>
        <v>6.8185819622968256E-6</v>
      </c>
      <c r="AE1216" s="13">
        <f t="shared" si="377"/>
        <v>19034.426305242883</v>
      </c>
      <c r="AF1216" s="12">
        <f t="shared" si="401"/>
        <v>163484.87857652345</v>
      </c>
      <c r="AG1216" s="13"/>
      <c r="AH1216" s="13">
        <f>IF(AK1216&gt;0,SQRT(Sum_Sq($AI$2,V_rtHz($AH$2)/(1+1/$A1216),V_rtHz($AH$2*$A1216)/(1+$A1216),$AN$2*$AH$2/(1+1/$A1216),$AM$2*SQRT(Sum_Sq(AK1216,1/($X$2*AI$8*(1+AH$1017+AK1216/AJ1216))))/SQRT(Sum_Sq($X$2*AK1216*AI$8,1)),                   $AQ$2*SQRT(Sum_Sq($AH$2/(1+1/$A1216)+AK1216*( 1/(AH$1017+1+AK1216/AJ1216)-1)/(1+($X$2*AK1216*AI$8)^2), (AK1216^2*AI$8*$X$2+1/($X$2*AI$8*(AH$1017+1+AK1216/AJ1216           )))/(1+($X$2*AK1216*AI$8)^2))),           V_rtHz(AJ1216)/($X$2*AI$8*(AJ1216*AH$1017+AJ1216+AK1216)),V_rtHz(AK1216)*SQRT(Sum_Sq(AJ1216*AI$8*$X$2*AH$1017,1))/($X$2*AI$8*(AJ1216*AH$1017+AJ1216+AK1216))))/SQRT(Sum_Sq(1/(1+$A1216)+$AC$2/$I$2-1/(1+(1+AK1216/AJ1216)/AH$1017),$X$2/$I$2)),IF(AK1217&lt;0,"A",AH1217))</f>
        <v>1.1518210291481295E-5</v>
      </c>
      <c r="AI1216" s="13"/>
      <c r="AJ1216" s="13">
        <f t="shared" si="378"/>
        <v>17614.158464286014</v>
      </c>
      <c r="AK1216" s="12">
        <f t="shared" si="402"/>
        <v>558670.16840712714</v>
      </c>
      <c r="AM1216" s="13">
        <f>IF(AP1216&gt;0,SQRT(Sum_Sq($AI$2,V_rtHz($AH$2)/(1+1/$A1216),V_rtHz($AH$2*$A1216)/(1+$A1216),$AN$2*$AH$2/(1+1/$A1216),$AM$2*SQRT(Sum_Sq(AP1216,1/($X$2*AN$8*(1+AM$1017+AP1216/AO1216))))/SQRT(Sum_Sq($X$2*AP1216*AN$8,1)),                   $AQ$2*SQRT(Sum_Sq($AH$2/(1+1/$A1216)+AP1216*( 1/(AM$1017+1+AP1216/AO1216)-1)/(1+($X$2*AP1216*AN$8)^2), (AP1216^2*AN$8*$X$2+1/($X$2*AN$8*(AM$1017+1+AP1216/AO1216           )))/(1+($X$2*AP1216*AN$8)^2))),           V_rtHz(AO1216)/($X$2*AN$8*(AO1216*AM$1017+AO1216+AP1216)),V_rtHz(AP1216)*SQRT(Sum_Sq(AO1216*AN$8*$X$2*AM$1017,1))/($X$2*AN$8*(AO1216*AM$1017+AO1216+AP1216))))/SQRT(Sum_Sq(1/(1+$A1216)+$AC$2/$I$2-1/(1+(1+AP1216/AO1216)/AM$1017),$X$2/$I$2)),IF(AP1217&lt;0,"A",AM1217))</f>
        <v>2.0194500620684999E-5</v>
      </c>
      <c r="AO1216" s="13">
        <f t="shared" si="379"/>
        <v>17245.910900943229</v>
      </c>
      <c r="AP1216" s="12">
        <f t="shared" si="403"/>
        <v>1804393.4537063052</v>
      </c>
      <c r="AR1216" s="13">
        <f t="shared" si="380"/>
        <v>69887291.180198371</v>
      </c>
      <c r="AS1216" s="13">
        <f t="shared" si="381"/>
        <v>-1.3200308880367431E-5</v>
      </c>
      <c r="AV1216" s="13"/>
      <c r="AW1216" s="13">
        <f t="shared" si="382"/>
        <v>39300511.936236553</v>
      </c>
      <c r="AX1216" s="13">
        <f t="shared" si="383"/>
        <v>-4.1761958701960214E-5</v>
      </c>
      <c r="AZ1216" s="13"/>
      <c r="BA1216" s="13"/>
      <c r="BB1216" s="13">
        <f t="shared" si="384"/>
        <v>22100301.962882396</v>
      </c>
      <c r="BC1216" s="13">
        <f t="shared" si="385"/>
        <v>-1.3225243459785309E-4</v>
      </c>
      <c r="BD1216" s="13"/>
      <c r="BE1216" s="13"/>
      <c r="BG1216" s="13">
        <f t="shared" si="386"/>
        <v>12427913.092914158</v>
      </c>
      <c r="BH1216" s="13">
        <f t="shared" si="387"/>
        <v>-4.2012554756525364E-4</v>
      </c>
      <c r="BI1216" s="13"/>
      <c r="BL1216" s="13">
        <f t="shared" si="388"/>
        <v>6988729.1180198397</v>
      </c>
      <c r="BM1216" s="13">
        <f t="shared" si="389"/>
        <v>-1.3479869993097381E-3</v>
      </c>
      <c r="BP1216" s="13"/>
      <c r="BQ1216" s="13">
        <f t="shared" si="390"/>
        <v>99.633300000000006</v>
      </c>
      <c r="BR1216" s="13">
        <f t="shared" si="391"/>
        <v>108.99</v>
      </c>
      <c r="BT1216" s="13"/>
      <c r="BU1216" s="13"/>
      <c r="BV1216" s="13">
        <f t="shared" si="392"/>
        <v>31.50681587988543</v>
      </c>
      <c r="BW1216" s="13">
        <f t="shared" si="393"/>
        <v>344.65664218175152</v>
      </c>
      <c r="CA1216" s="13">
        <f t="shared" si="394"/>
        <v>9.9633299999999974</v>
      </c>
      <c r="CB1216" s="13">
        <f t="shared" si="395"/>
        <v>1089.9000000000003</v>
      </c>
    </row>
    <row r="1217" spans="1:80" x14ac:dyDescent="0.3">
      <c r="A1217" s="13">
        <f t="shared" si="371"/>
        <v>1.6519617982290146E-4</v>
      </c>
      <c r="C1217" s="13" t="str">
        <f>IF(F1217&gt;0,SQRT(Sum_Sq($AI$2,V_rtHz($AH$2)/(1+1/$A1217),V_rtHz($AH$2*$A1217)/(1+$A1217),$AN$2*$AH$2/(1+1/$A1217),$AM$2*SQRT(Sum_Sq(F1217,1/($X$2*D$8*(1+C$1017+F1217/E1217))))/SQRT(Sum_Sq($X$2*F1217*D$8,1)),                   $AQ$2*SQRT(Sum_Sq($AH$2/(1+1/$A1217)+F1217*( 1/(C$1017+1+F1217/E1217)-1)/(1+($X$2*F1217*D$8)^2), (F1217^2*D$8*$X$2+1/($X$2*D$8*(C$1017+1+F1217/E1217           )))/(1+($X$2*F1217*D$8)^2))),           V_rtHz(E1217)/($X$2*D$8*(E1217*C$1017+E1217+F1217)),V_rtHz(F1217)*SQRT(Sum_Sq(E1217*D$8*$X$2*C$1017,1))/($X$2*D$8*(E1217*C$1017+E1217+F1217))))/SQRT(Sum_Sq(1/(1+$A1217)+$AC$2/$I$2-1/(1+(1+F1217/E1217)/C$1017),$X$2/$I$2)),IF(F1218&lt;0,"A",C1218))</f>
        <v>A</v>
      </c>
      <c r="E1217" s="13">
        <f t="shared" si="372"/>
        <v>-1</v>
      </c>
      <c r="F1217" s="12">
        <f t="shared" si="396"/>
        <v>-2</v>
      </c>
      <c r="H1217" s="13" t="str">
        <f>IF(K1217&gt;0,SQRT(Sum_Sq($AI$2,V_rtHz($AH$2)/(1+1/$A1217),V_rtHz($AH$2*$A1217)/(1+$A1217),$AN$2*$AH$2/(1+1/$A1217),$AM$2*SQRT(Sum_Sq(K1217,1/($X$2*I$8*(1+H$1017+K1217/J1217))))/SQRT(Sum_Sq($X$2*K1217*I$8,1)),                   $AQ$2*SQRT(Sum_Sq($AH$2/(1+1/$A1217)+K1217*( 1/(H$1017+1+K1217/J1217)-1)/(1+($X$2*K1217*I$8)^2), (K1217^2*I$8*$X$2+1/($X$2*I$8*(H$1017+1+K1217/J1217           )))/(1+($X$2*K1217*I$8)^2))),           V_rtHz(J1217)/($X$2*I$8*(J1217*H$1017+J1217+K1217)),V_rtHz(K1217)*SQRT(Sum_Sq(J1217*I$8*$X$2*H$1017,1))/($X$2*I$8*(J1217*H$1017+J1217+K1217))))/SQRT(Sum_Sq(1/(1+$A1217)+$AC$2/$I$2-1/(1+(1+K1217/J1217)/H$1017),$X$2/$I$2)),IF(K1218&lt;0,"A",H1218))</f>
        <v>A</v>
      </c>
      <c r="J1217" s="13">
        <f t="shared" si="373"/>
        <v>-1</v>
      </c>
      <c r="K1217" s="12">
        <f t="shared" si="397"/>
        <v>-2</v>
      </c>
      <c r="M1217" s="13" t="str">
        <f>IF(P1217&gt;0,SQRT(Sum_Sq($AI$2,V_rtHz($AH$2)/(1+1/$A1217),V_rtHz($AH$2*$A1217)/(1+$A1217),$AN$2*$AH$2/(1+1/$A1217),$AM$2*SQRT(Sum_Sq(P1217,1/($X$2*N$8*(1+M$1017+P1217/O1217))))/SQRT(Sum_Sq($X$2*P1217*N$8,1)),                   $AQ$2*SQRT(Sum_Sq($AH$2/(1+1/$A1217)+P1217*( 1/(M$1017+1+P1217/O1217)-1)/(1+($X$2*P1217*N$8)^2), (P1217^2*N$8*$X$2+1/($X$2*N$8*(M$1017+1+P1217/O1217           )))/(1+($X$2*P1217*N$8)^2))),           V_rtHz(O1217)/($X$2*N$8*(O1217*M$1017+O1217+P1217)),V_rtHz(P1217)*SQRT(Sum_Sq(O1217*N$8*$X$2*M$1017,1))/($X$2*N$8*(O1217*M$1017+O1217+P1217))))/SQRT(Sum_Sq(1/(1+$A1217)+$AC$2/$I$2-1/(1+(1+P1217/O1217)/M$1017),$X$2/$I$2)),IF(P1218&lt;0,"A",M1218))</f>
        <v>A</v>
      </c>
      <c r="O1217" s="13">
        <f t="shared" si="374"/>
        <v>-1</v>
      </c>
      <c r="P1217" s="12">
        <f t="shared" si="398"/>
        <v>-2</v>
      </c>
      <c r="R1217" s="13" t="str">
        <f>IF(U1217&gt;0,SQRT(Sum_Sq($AI$2,V_rtHz($AH$2)/(1+1/$A1217),V_rtHz($AH$2*$A1217)/(1+$A1217),$AN$2*$AH$2/(1+1/$A1217),$AM$2*SQRT(Sum_Sq(U1217,1/($X$2*S$8*(1+R$1017+U1217/T1217))))/SQRT(Sum_Sq($X$2*U1217*S$8,1)),                   $AQ$2*SQRT(Sum_Sq($AH$2/(1+1/$A1217)+U1217*( 1/(R$1017+1+U1217/T1217)-1)/(1+($X$2*U1217*S$8)^2), (U1217^2*S$8*$X$2+1/($X$2*S$8*(R$1017+1+U1217/T1217           )))/(1+($X$2*U1217*S$8)^2))),           V_rtHz(T1217)/($X$2*S$8*(T1217*R$1017+T1217+U1217)),V_rtHz(U1217)*SQRT(Sum_Sq(T1217*S$8*$X$2*R$1017,1))/($X$2*S$8*(T1217*R$1017+T1217+U1217))))/SQRT(Sum_Sq(1/(1+$A1217)+$AC$2/$I$2-1/(1+(1+U1217/T1217)/R$1017),$X$2/$I$2)),IF(U1218&lt;0,"A",R1218))</f>
        <v>A</v>
      </c>
      <c r="T1217" s="13">
        <f t="shared" si="375"/>
        <v>-1</v>
      </c>
      <c r="U1217" s="12">
        <f t="shared" si="399"/>
        <v>-2</v>
      </c>
      <c r="X1217" s="13" t="str">
        <f>IF(AA1217&gt;0,SQRT(Sum_Sq($AI$2,V_rtHz($AH$2)/(1+1/$A1217),V_rtHz($AH$2*$A1217)/(1+$A1217),$AN$2*$AH$2/(1+1/$A1217),$AM$2*SQRT(Sum_Sq(AA1217,1/($X$2*Y$8*(1+X$1017+AA1217/Z1217))))/SQRT(Sum_Sq($X$2*AA1217*Y$8,1)),                   $AQ$2*SQRT(Sum_Sq($AH$2/(1+1/$A1217)+AA1217*( 1/(X$1017+1+AA1217/Z1217)-1)/(1+($X$2*AA1217*Y$8)^2), (AA1217^2*Y$8*$X$2+1/($X$2*Y$8*(X$1017+1+AA1217/Z1217           )))/(1+($X$2*AA1217*Y$8)^2))),           V_rtHz(Z1217)/($X$2*Y$8*(Z1217*X$1017+Z1217+AA1217)),V_rtHz(AA1217)*SQRT(Sum_Sq(Z1217*Y$8*$X$2*X$1017,1))/($X$2*Y$8*(Z1217*X$1017+Z1217+AA1217))))/SQRT(Sum_Sq(1/(1+$A1217)+$AC$2/$I$2-1/(1+(1+AA1217/Z1217)/X$1017),$X$2/$I$2)),IF(AA1218&lt;0,"A",X1218))</f>
        <v>A</v>
      </c>
      <c r="Z1217" s="13">
        <f t="shared" si="376"/>
        <v>-1</v>
      </c>
      <c r="AA1217" s="12">
        <f t="shared" si="400"/>
        <v>-2</v>
      </c>
      <c r="AC1217" s="13">
        <f>IF(AF1217&gt;0,SQRT(Sum_Sq($AI$2,V_rtHz($AH$2)/(1+1/$A1217),V_rtHz($AH$2*$A1217)/(1+$A1217),$AN$2*$AH$2/(1+1/$A1217),$AM$2*SQRT(Sum_Sq(AF1217,1/($X$2*AD$8*(1+AC$1017+AF1217/AE1217))))/SQRT(Sum_Sq($X$2*AF1217*AD$8,1)),                   $AQ$2*SQRT(Sum_Sq($AH$2/(1+1/$A1217)+AF1217*( 1/(AC$1017+1+AF1217/AE1217)-1)/(1+($X$2*AF1217*AD$8)^2), (AF1217^2*AD$8*$X$2+1/($X$2*AD$8*(AC$1017+1+AF1217/AE1217           )))/(1+($X$2*AF1217*AD$8)^2))),           V_rtHz(AE1217)/($X$2*AD$8*(AE1217*AC$1017+AE1217+AF1217)),V_rtHz(AF1217)*SQRT(Sum_Sq(AE1217*AD$8*$X$2*AC$1017,1))/($X$2*AD$8*(AE1217*AC$1017+AE1217+AF1217))))/SQRT(Sum_Sq(1/(1+$A1217)+$AC$2/$I$2-1/(1+(1+AF1217/AE1217)/AC$1017),$X$2/$I$2)),IF(AF1218&lt;0,"A",AC1218))</f>
        <v>6.8173688199907641E-6</v>
      </c>
      <c r="AE1217" s="13">
        <f t="shared" si="377"/>
        <v>19027.675295280213</v>
      </c>
      <c r="AF1217" s="12">
        <f t="shared" si="401"/>
        <v>163542.88293212067</v>
      </c>
      <c r="AG1217" s="13"/>
      <c r="AH1217" s="13">
        <f>IF(AK1217&gt;0,SQRT(Sum_Sq($AI$2,V_rtHz($AH$2)/(1+1/$A1217),V_rtHz($AH$2*$A1217)/(1+$A1217),$AN$2*$AH$2/(1+1/$A1217),$AM$2*SQRT(Sum_Sq(AK1217,1/($X$2*AI$8*(1+AH$1017+AK1217/AJ1217))))/SQRT(Sum_Sq($X$2*AK1217*AI$8,1)),                   $AQ$2*SQRT(Sum_Sq($AH$2/(1+1/$A1217)+AK1217*( 1/(AH$1017+1+AK1217/AJ1217)-1)/(1+($X$2*AK1217*AI$8)^2), (AK1217^2*AI$8*$X$2+1/($X$2*AI$8*(AH$1017+1+AK1217/AJ1217           )))/(1+($X$2*AK1217*AI$8)^2))),           V_rtHz(AJ1217)/($X$2*AI$8*(AJ1217*AH$1017+AJ1217+AK1217)),V_rtHz(AK1217)*SQRT(Sum_Sq(AJ1217*AI$8*$X$2*AH$1017,1))/($X$2*AI$8*(AJ1217*AH$1017+AJ1217+AK1217))))/SQRT(Sum_Sq(1/(1+$A1217)+$AC$2/$I$2-1/(1+(1+AK1217/AJ1217)/AH$1017),$X$2/$I$2)),IF(AK1218&lt;0,"A",AH1218))</f>
        <v>1.1516648735753235E-5</v>
      </c>
      <c r="AI1217" s="13"/>
      <c r="AJ1217" s="13">
        <f t="shared" si="378"/>
        <v>17609.249378937631</v>
      </c>
      <c r="AK1217" s="12">
        <f t="shared" si="402"/>
        <v>558825.91380429245</v>
      </c>
      <c r="AM1217" s="13">
        <f>IF(AP1217&gt;0,SQRT(Sum_Sq($AI$2,V_rtHz($AH$2)/(1+1/$A1217),V_rtHz($AH$2*$A1217)/(1+$A1217),$AN$2*$AH$2/(1+1/$A1217),$AM$2*SQRT(Sum_Sq(AP1217,1/($X$2*AN$8*(1+AM$1017+AP1217/AO1217))))/SQRT(Sum_Sq($X$2*AP1217*AN$8,1)),                   $AQ$2*SQRT(Sum_Sq($AH$2/(1+1/$A1217)+AP1217*( 1/(AM$1017+1+AP1217/AO1217)-1)/(1+($X$2*AP1217*AN$8)^2), (AP1217^2*AN$8*$X$2+1/($X$2*AN$8*(AM$1017+1+AP1217/AO1217           )))/(1+($X$2*AP1217*AN$8)^2))),           V_rtHz(AO1217)/($X$2*AN$8*(AO1217*AM$1017+AO1217+AP1217)),V_rtHz(AP1217)*SQRT(Sum_Sq(AO1217*AN$8*$X$2*AM$1017,1))/($X$2*AN$8*(AO1217*AM$1017+AO1217+AP1217))))/SQRT(Sum_Sq(1/(1+$A1217)+$AC$2/$I$2-1/(1+(1+AP1217/AO1217)/AM$1017),$X$2/$I$2)),IF(AP1218&lt;0,"A",AM1218))</f>
        <v>2.0191955112205739E-5</v>
      </c>
      <c r="AO1217" s="13">
        <f t="shared" si="379"/>
        <v>17241.399681919531</v>
      </c>
      <c r="AP1217" s="12">
        <f t="shared" si="403"/>
        <v>1804865.5739647972</v>
      </c>
      <c r="AR1217" s="13">
        <f t="shared" si="380"/>
        <v>69887291.180198371</v>
      </c>
      <c r="AS1217" s="13">
        <f t="shared" si="381"/>
        <v>-1.3200347349430972E-5</v>
      </c>
      <c r="AV1217" s="13"/>
      <c r="AW1217" s="13">
        <f t="shared" si="382"/>
        <v>39300511.936236553</v>
      </c>
      <c r="AX1217" s="13">
        <f t="shared" si="383"/>
        <v>-4.1762343743765437E-5</v>
      </c>
      <c r="AZ1217" s="13"/>
      <c r="BA1217" s="13"/>
      <c r="BB1217" s="13">
        <f t="shared" si="384"/>
        <v>22100301.962882396</v>
      </c>
      <c r="BC1217" s="13">
        <f t="shared" si="385"/>
        <v>-1.3225629615257163E-4</v>
      </c>
      <c r="BD1217" s="13"/>
      <c r="BE1217" s="13"/>
      <c r="BG1217" s="13">
        <f t="shared" si="386"/>
        <v>12427913.092914158</v>
      </c>
      <c r="BH1217" s="13">
        <f t="shared" si="387"/>
        <v>-4.2016451848251278E-4</v>
      </c>
      <c r="BI1217" s="13"/>
      <c r="BL1217" s="13">
        <f t="shared" si="388"/>
        <v>6988729.1180198397</v>
      </c>
      <c r="BM1217" s="13">
        <f t="shared" si="389"/>
        <v>-1.3483882749834894E-3</v>
      </c>
      <c r="BP1217" s="13"/>
      <c r="BQ1217" s="13">
        <f t="shared" si="390"/>
        <v>99.633300000000006</v>
      </c>
      <c r="BR1217" s="13">
        <f t="shared" si="391"/>
        <v>108.99</v>
      </c>
      <c r="BT1217" s="13"/>
      <c r="BU1217" s="13"/>
      <c r="BV1217" s="13">
        <f t="shared" si="392"/>
        <v>31.50681587988543</v>
      </c>
      <c r="BW1217" s="13">
        <f t="shared" si="393"/>
        <v>344.65664218175152</v>
      </c>
      <c r="CA1217" s="13">
        <f t="shared" si="394"/>
        <v>9.9633299999999991</v>
      </c>
      <c r="CB1217" s="13">
        <f t="shared" si="395"/>
        <v>1089.9000000000001</v>
      </c>
    </row>
    <row r="1218" spans="1:80" x14ac:dyDescent="0.3">
      <c r="A1218" s="13">
        <f t="shared" si="371"/>
        <v>1.6749428760264368E-4</v>
      </c>
      <c r="C1218" s="13" t="str">
        <f>IF(F1218&gt;0,SQRT(Sum_Sq($AI$2,V_rtHz($AH$2)/(1+1/$A1218),V_rtHz($AH$2*$A1218)/(1+$A1218),$AN$2*$AH$2/(1+1/$A1218),$AM$2*SQRT(Sum_Sq(F1218,1/($X$2*D$8*(1+C$1017+F1218/E1218))))/SQRT(Sum_Sq($X$2*F1218*D$8,1)),                   $AQ$2*SQRT(Sum_Sq($AH$2/(1+1/$A1218)+F1218*( 1/(C$1017+1+F1218/E1218)-1)/(1+($X$2*F1218*D$8)^2), (F1218^2*D$8*$X$2+1/($X$2*D$8*(C$1017+1+F1218/E1218           )))/(1+($X$2*F1218*D$8)^2))),           V_rtHz(E1218)/($X$2*D$8*(E1218*C$1017+E1218+F1218)),V_rtHz(F1218)*SQRT(Sum_Sq(E1218*D$8*$X$2*C$1017,1))/($X$2*D$8*(E1218*C$1017+E1218+F1218))))/SQRT(Sum_Sq(1/(1+$A1218)+$AC$2/$I$2-1/(1+(1+F1218/E1218)/C$1017),$X$2/$I$2)),IF(F1219&lt;0,"A",C1219))</f>
        <v>A</v>
      </c>
      <c r="E1218" s="13">
        <f t="shared" si="372"/>
        <v>-1</v>
      </c>
      <c r="F1218" s="12">
        <f t="shared" si="396"/>
        <v>-2</v>
      </c>
      <c r="H1218" s="13" t="str">
        <f>IF(K1218&gt;0,SQRT(Sum_Sq($AI$2,V_rtHz($AH$2)/(1+1/$A1218),V_rtHz($AH$2*$A1218)/(1+$A1218),$AN$2*$AH$2/(1+1/$A1218),$AM$2*SQRT(Sum_Sq(K1218,1/($X$2*I$8*(1+H$1017+K1218/J1218))))/SQRT(Sum_Sq($X$2*K1218*I$8,1)),                   $AQ$2*SQRT(Sum_Sq($AH$2/(1+1/$A1218)+K1218*( 1/(H$1017+1+K1218/J1218)-1)/(1+($X$2*K1218*I$8)^2), (K1218^2*I$8*$X$2+1/($X$2*I$8*(H$1017+1+K1218/J1218           )))/(1+($X$2*K1218*I$8)^2))),           V_rtHz(J1218)/($X$2*I$8*(J1218*H$1017+J1218+K1218)),V_rtHz(K1218)*SQRT(Sum_Sq(J1218*I$8*$X$2*H$1017,1))/($X$2*I$8*(J1218*H$1017+J1218+K1218))))/SQRT(Sum_Sq(1/(1+$A1218)+$AC$2/$I$2-1/(1+(1+K1218/J1218)/H$1017),$X$2/$I$2)),IF(K1219&lt;0,"A",H1219))</f>
        <v>A</v>
      </c>
      <c r="J1218" s="13">
        <f t="shared" si="373"/>
        <v>-1</v>
      </c>
      <c r="K1218" s="12">
        <f t="shared" si="397"/>
        <v>-2</v>
      </c>
      <c r="M1218" s="13" t="str">
        <f>IF(P1218&gt;0,SQRT(Sum_Sq($AI$2,V_rtHz($AH$2)/(1+1/$A1218),V_rtHz($AH$2*$A1218)/(1+$A1218),$AN$2*$AH$2/(1+1/$A1218),$AM$2*SQRT(Sum_Sq(P1218,1/($X$2*N$8*(1+M$1017+P1218/O1218))))/SQRT(Sum_Sq($X$2*P1218*N$8,1)),                   $AQ$2*SQRT(Sum_Sq($AH$2/(1+1/$A1218)+P1218*( 1/(M$1017+1+P1218/O1218)-1)/(1+($X$2*P1218*N$8)^2), (P1218^2*N$8*$X$2+1/($X$2*N$8*(M$1017+1+P1218/O1218           )))/(1+($X$2*P1218*N$8)^2))),           V_rtHz(O1218)/($X$2*N$8*(O1218*M$1017+O1218+P1218)),V_rtHz(P1218)*SQRT(Sum_Sq(O1218*N$8*$X$2*M$1017,1))/($X$2*N$8*(O1218*M$1017+O1218+P1218))))/SQRT(Sum_Sq(1/(1+$A1218)+$AC$2/$I$2-1/(1+(1+P1218/O1218)/M$1017),$X$2/$I$2)),IF(P1219&lt;0,"A",M1219))</f>
        <v>A</v>
      </c>
      <c r="O1218" s="13">
        <f t="shared" si="374"/>
        <v>-1</v>
      </c>
      <c r="P1218" s="12">
        <f t="shared" si="398"/>
        <v>-2</v>
      </c>
      <c r="R1218" s="13" t="str">
        <f>IF(U1218&gt;0,SQRT(Sum_Sq($AI$2,V_rtHz($AH$2)/(1+1/$A1218),V_rtHz($AH$2*$A1218)/(1+$A1218),$AN$2*$AH$2/(1+1/$A1218),$AM$2*SQRT(Sum_Sq(U1218,1/($X$2*S$8*(1+R$1017+U1218/T1218))))/SQRT(Sum_Sq($X$2*U1218*S$8,1)),                   $AQ$2*SQRT(Sum_Sq($AH$2/(1+1/$A1218)+U1218*( 1/(R$1017+1+U1218/T1218)-1)/(1+($X$2*U1218*S$8)^2), (U1218^2*S$8*$X$2+1/($X$2*S$8*(R$1017+1+U1218/T1218           )))/(1+($X$2*U1218*S$8)^2))),           V_rtHz(T1218)/($X$2*S$8*(T1218*R$1017+T1218+U1218)),V_rtHz(U1218)*SQRT(Sum_Sq(T1218*S$8*$X$2*R$1017,1))/($X$2*S$8*(T1218*R$1017+T1218+U1218))))/SQRT(Sum_Sq(1/(1+$A1218)+$AC$2/$I$2-1/(1+(1+U1218/T1218)/R$1017),$X$2/$I$2)),IF(U1219&lt;0,"A",R1219))</f>
        <v>A</v>
      </c>
      <c r="T1218" s="13">
        <f t="shared" si="375"/>
        <v>-1</v>
      </c>
      <c r="U1218" s="12">
        <f t="shared" si="399"/>
        <v>-2</v>
      </c>
      <c r="X1218" s="13" t="str">
        <f>IF(AA1218&gt;0,SQRT(Sum_Sq($AI$2,V_rtHz($AH$2)/(1+1/$A1218),V_rtHz($AH$2*$A1218)/(1+$A1218),$AN$2*$AH$2/(1+1/$A1218),$AM$2*SQRT(Sum_Sq(AA1218,1/($X$2*Y$8*(1+X$1017+AA1218/Z1218))))/SQRT(Sum_Sq($X$2*AA1218*Y$8,1)),                   $AQ$2*SQRT(Sum_Sq($AH$2/(1+1/$A1218)+AA1218*( 1/(X$1017+1+AA1218/Z1218)-1)/(1+($X$2*AA1218*Y$8)^2), (AA1218^2*Y$8*$X$2+1/($X$2*Y$8*(X$1017+1+AA1218/Z1218           )))/(1+($X$2*AA1218*Y$8)^2))),           V_rtHz(Z1218)/($X$2*Y$8*(Z1218*X$1017+Z1218+AA1218)),V_rtHz(AA1218)*SQRT(Sum_Sq(Z1218*Y$8*$X$2*X$1017,1))/($X$2*Y$8*(Z1218*X$1017+Z1218+AA1218))))/SQRT(Sum_Sq(1/(1+$A1218)+$AC$2/$I$2-1/(1+(1+AA1218/Z1218)/X$1017),$X$2/$I$2)),IF(AA1219&lt;0,"A",X1219))</f>
        <v>A</v>
      </c>
      <c r="Z1218" s="13">
        <f t="shared" si="376"/>
        <v>-1</v>
      </c>
      <c r="AA1218" s="12">
        <f t="shared" si="400"/>
        <v>-2</v>
      </c>
      <c r="AC1218" s="13">
        <f>IF(AF1218&gt;0,SQRT(Sum_Sq($AI$2,V_rtHz($AH$2)/(1+1/$A1218),V_rtHz($AH$2*$A1218)/(1+$A1218),$AN$2*$AH$2/(1+1/$A1218),$AM$2*SQRT(Sum_Sq(AF1218,1/($X$2*AD$8*(1+AC$1017+AF1218/AE1218))))/SQRT(Sum_Sq($X$2*AF1218*AD$8,1)),                   $AQ$2*SQRT(Sum_Sq($AH$2/(1+1/$A1218)+AF1218*( 1/(AC$1017+1+AF1218/AE1218)-1)/(1+($X$2*AF1218*AD$8)^2), (AF1218^2*AD$8*$X$2+1/($X$2*AD$8*(AC$1017+1+AF1218/AE1218           )))/(1+($X$2*AF1218*AD$8)^2))),           V_rtHz(AE1218)/($X$2*AD$8*(AE1218*AC$1017+AE1218+AF1218)),V_rtHz(AF1218)*SQRT(Sum_Sq(AE1218*AD$8*$X$2*AC$1017,1))/($X$2*AD$8*(AE1218*AC$1017+AE1218+AF1218))))/SQRT(Sum_Sq(1/(1+$A1218)+$AC$2/$I$2-1/(1+(1+AF1218/AE1218)/AC$1017),$X$2/$I$2)),IF(AF1219&lt;0,"A",AC1219))</f>
        <v>6.8161404698701697E-6</v>
      </c>
      <c r="AE1218" s="13">
        <f t="shared" si="377"/>
        <v>19020.840636784567</v>
      </c>
      <c r="AF1218" s="12">
        <f t="shared" si="401"/>
        <v>163601.64793497091</v>
      </c>
      <c r="AG1218" s="13"/>
      <c r="AH1218" s="13">
        <f>IF(AK1218&gt;0,SQRT(Sum_Sq($AI$2,V_rtHz($AH$2)/(1+1/$A1218),V_rtHz($AH$2*$A1218)/(1+$A1218),$AN$2*$AH$2/(1+1/$A1218),$AM$2*SQRT(Sum_Sq(AK1218,1/($X$2*AI$8*(1+AH$1017+AK1218/AJ1218))))/SQRT(Sum_Sq($X$2*AK1218*AI$8,1)),                   $AQ$2*SQRT(Sum_Sq($AH$2/(1+1/$A1218)+AK1218*( 1/(AH$1017+1+AK1218/AJ1218)-1)/(1+($X$2*AK1218*AI$8)^2), (AK1218^2*AI$8*$X$2+1/($X$2*AI$8*(AH$1017+1+AK1218/AJ1218           )))/(1+($X$2*AK1218*AI$8)^2))),           V_rtHz(AJ1218)/($X$2*AI$8*(AJ1218*AH$1017+AJ1218+AK1218)),V_rtHz(AK1218)*SQRT(Sum_Sq(AJ1218*AI$8*$X$2*AH$1017,1))/($X$2*AI$8*(AJ1218*AH$1017+AJ1218+AK1218))))/SQRT(Sum_Sq(1/(1+$A1218)+$AC$2/$I$2-1/(1+(1+AK1218/AJ1218)/AH$1017),$X$2/$I$2)),IF(AK1219&lt;0,"A",AH1219))</f>
        <v>1.1515067053774362E-5</v>
      </c>
      <c r="AI1218" s="13"/>
      <c r="AJ1218" s="13">
        <f t="shared" si="378"/>
        <v>17604.277616341675</v>
      </c>
      <c r="AK1218" s="12">
        <f t="shared" si="402"/>
        <v>558983.73622884473</v>
      </c>
      <c r="AM1218" s="13">
        <f>IF(AP1218&gt;0,SQRT(Sum_Sq($AI$2,V_rtHz($AH$2)/(1+1/$A1218),V_rtHz($AH$2*$A1218)/(1+$A1218),$AN$2*$AH$2/(1+1/$A1218),$AM$2*SQRT(Sum_Sq(AP1218,1/($X$2*AN$8*(1+AM$1017+AP1218/AO1218))))/SQRT(Sum_Sq($X$2*AP1218*AN$8,1)),                   $AQ$2*SQRT(Sum_Sq($AH$2/(1+1/$A1218)+AP1218*( 1/(AM$1017+1+AP1218/AO1218)-1)/(1+($X$2*AP1218*AN$8)^2), (AP1218^2*AN$8*$X$2+1/($X$2*AN$8*(AM$1017+1+AP1218/AO1218           )))/(1+($X$2*AP1218*AN$8)^2))),           V_rtHz(AO1218)/($X$2*AN$8*(AO1218*AM$1017+AO1218+AP1218)),V_rtHz(AP1218)*SQRT(Sum_Sq(AO1218*AN$8*$X$2*AM$1017,1))/($X$2*AN$8*(AO1218*AM$1017+AO1218+AP1218))))/SQRT(Sum_Sq(1/(1+$A1218)+$AC$2/$I$2-1/(1+(1+AP1218/AO1218)/AM$1017),$X$2/$I$2)),IF(AP1219&lt;0,"A",AM1219))</f>
        <v>2.0189376602268416E-5</v>
      </c>
      <c r="AO1218" s="13">
        <f t="shared" si="379"/>
        <v>17236.83049784624</v>
      </c>
      <c r="AP1218" s="12">
        <f t="shared" si="403"/>
        <v>1805344.0124477898</v>
      </c>
      <c r="AR1218" s="13">
        <f t="shared" si="380"/>
        <v>69887291.180198371</v>
      </c>
      <c r="AS1218" s="13">
        <f t="shared" si="381"/>
        <v>-1.3200386353881417E-5</v>
      </c>
      <c r="AV1218" s="13"/>
      <c r="AW1218" s="13">
        <f t="shared" si="382"/>
        <v>39300511.936236553</v>
      </c>
      <c r="AX1218" s="13">
        <f t="shared" si="383"/>
        <v>-4.1762734149284745E-5</v>
      </c>
      <c r="AZ1218" s="13"/>
      <c r="BA1218" s="13"/>
      <c r="BB1218" s="13">
        <f t="shared" si="384"/>
        <v>22100301.962882396</v>
      </c>
      <c r="BC1218" s="13">
        <f t="shared" si="385"/>
        <v>-1.3226021165710372E-4</v>
      </c>
      <c r="BD1218" s="13"/>
      <c r="BE1218" s="13"/>
      <c r="BG1218" s="13">
        <f t="shared" si="386"/>
        <v>12427913.092914158</v>
      </c>
      <c r="BH1218" s="13">
        <f t="shared" si="387"/>
        <v>-4.2020403892139294E-4</v>
      </c>
      <c r="BI1218" s="13"/>
      <c r="BL1218" s="13">
        <f t="shared" si="388"/>
        <v>6988729.1180198397</v>
      </c>
      <c r="BM1218" s="13">
        <f t="shared" si="389"/>
        <v>-1.3487953769475843E-3</v>
      </c>
      <c r="BP1218" s="13"/>
      <c r="BQ1218" s="13">
        <f t="shared" si="390"/>
        <v>99.633299999999991</v>
      </c>
      <c r="BR1218" s="13">
        <f t="shared" si="391"/>
        <v>108.99000000000001</v>
      </c>
      <c r="BT1218" s="13"/>
      <c r="BU1218" s="13"/>
      <c r="BV1218" s="13">
        <f t="shared" si="392"/>
        <v>31.50681587988543</v>
      </c>
      <c r="BW1218" s="13">
        <f t="shared" si="393"/>
        <v>344.65664218175147</v>
      </c>
      <c r="CA1218" s="13">
        <f t="shared" si="394"/>
        <v>9.9633299999999991</v>
      </c>
      <c r="CB1218" s="13">
        <f t="shared" si="395"/>
        <v>1089.9000000000001</v>
      </c>
    </row>
    <row r="1219" spans="1:80" x14ac:dyDescent="0.3">
      <c r="A1219" s="13">
        <f t="shared" si="371"/>
        <v>1.6982436524617443E-4</v>
      </c>
      <c r="C1219" s="13" t="str">
        <f>IF(F1219&gt;0,SQRT(Sum_Sq($AI$2,V_rtHz($AH$2)/(1+1/$A1219),V_rtHz($AH$2*$A1219)/(1+$A1219),$AN$2*$AH$2/(1+1/$A1219),$AM$2*SQRT(Sum_Sq(F1219,1/($X$2*D$8*(1+C$1017+F1219/E1219))))/SQRT(Sum_Sq($X$2*F1219*D$8,1)),                   $AQ$2*SQRT(Sum_Sq($AH$2/(1+1/$A1219)+F1219*( 1/(C$1017+1+F1219/E1219)-1)/(1+($X$2*F1219*D$8)^2), (F1219^2*D$8*$X$2+1/($X$2*D$8*(C$1017+1+F1219/E1219           )))/(1+($X$2*F1219*D$8)^2))),           V_rtHz(E1219)/($X$2*D$8*(E1219*C$1017+E1219+F1219)),V_rtHz(F1219)*SQRT(Sum_Sq(E1219*D$8*$X$2*C$1017,1))/($X$2*D$8*(E1219*C$1017+E1219+F1219))))/SQRT(Sum_Sq(1/(1+$A1219)+$AC$2/$I$2-1/(1+(1+F1219/E1219)/C$1017),$X$2/$I$2)),IF(F1220&lt;0,"A",C1220))</f>
        <v>A</v>
      </c>
      <c r="E1219" s="13">
        <f t="shared" si="372"/>
        <v>-1</v>
      </c>
      <c r="F1219" s="12">
        <f t="shared" si="396"/>
        <v>-2</v>
      </c>
      <c r="H1219" s="13" t="str">
        <f>IF(K1219&gt;0,SQRT(Sum_Sq($AI$2,V_rtHz($AH$2)/(1+1/$A1219),V_rtHz($AH$2*$A1219)/(1+$A1219),$AN$2*$AH$2/(1+1/$A1219),$AM$2*SQRT(Sum_Sq(K1219,1/($X$2*I$8*(1+H$1017+K1219/J1219))))/SQRT(Sum_Sq($X$2*K1219*I$8,1)),                   $AQ$2*SQRT(Sum_Sq($AH$2/(1+1/$A1219)+K1219*( 1/(H$1017+1+K1219/J1219)-1)/(1+($X$2*K1219*I$8)^2), (K1219^2*I$8*$X$2+1/($X$2*I$8*(H$1017+1+K1219/J1219           )))/(1+($X$2*K1219*I$8)^2))),           V_rtHz(J1219)/($X$2*I$8*(J1219*H$1017+J1219+K1219)),V_rtHz(K1219)*SQRT(Sum_Sq(J1219*I$8*$X$2*H$1017,1))/($X$2*I$8*(J1219*H$1017+J1219+K1219))))/SQRT(Sum_Sq(1/(1+$A1219)+$AC$2/$I$2-1/(1+(1+K1219/J1219)/H$1017),$X$2/$I$2)),IF(K1220&lt;0,"A",H1220))</f>
        <v>A</v>
      </c>
      <c r="J1219" s="13">
        <f t="shared" si="373"/>
        <v>-1</v>
      </c>
      <c r="K1219" s="12">
        <f t="shared" si="397"/>
        <v>-2</v>
      </c>
      <c r="M1219" s="13" t="str">
        <f>IF(P1219&gt;0,SQRT(Sum_Sq($AI$2,V_rtHz($AH$2)/(1+1/$A1219),V_rtHz($AH$2*$A1219)/(1+$A1219),$AN$2*$AH$2/(1+1/$A1219),$AM$2*SQRT(Sum_Sq(P1219,1/($X$2*N$8*(1+M$1017+P1219/O1219))))/SQRT(Sum_Sq($X$2*P1219*N$8,1)),                   $AQ$2*SQRT(Sum_Sq($AH$2/(1+1/$A1219)+P1219*( 1/(M$1017+1+P1219/O1219)-1)/(1+($X$2*P1219*N$8)^2), (P1219^2*N$8*$X$2+1/($X$2*N$8*(M$1017+1+P1219/O1219           )))/(1+($X$2*P1219*N$8)^2))),           V_rtHz(O1219)/($X$2*N$8*(O1219*M$1017+O1219+P1219)),V_rtHz(P1219)*SQRT(Sum_Sq(O1219*N$8*$X$2*M$1017,1))/($X$2*N$8*(O1219*M$1017+O1219+P1219))))/SQRT(Sum_Sq(1/(1+$A1219)+$AC$2/$I$2-1/(1+(1+P1219/O1219)/M$1017),$X$2/$I$2)),IF(P1220&lt;0,"A",M1220))</f>
        <v>A</v>
      </c>
      <c r="O1219" s="13">
        <f t="shared" si="374"/>
        <v>-1</v>
      </c>
      <c r="P1219" s="12">
        <f t="shared" si="398"/>
        <v>-2</v>
      </c>
      <c r="R1219" s="13" t="str">
        <f>IF(U1219&gt;0,SQRT(Sum_Sq($AI$2,V_rtHz($AH$2)/(1+1/$A1219),V_rtHz($AH$2*$A1219)/(1+$A1219),$AN$2*$AH$2/(1+1/$A1219),$AM$2*SQRT(Sum_Sq(U1219,1/($X$2*S$8*(1+R$1017+U1219/T1219))))/SQRT(Sum_Sq($X$2*U1219*S$8,1)),                   $AQ$2*SQRT(Sum_Sq($AH$2/(1+1/$A1219)+U1219*( 1/(R$1017+1+U1219/T1219)-1)/(1+($X$2*U1219*S$8)^2), (U1219^2*S$8*$X$2+1/($X$2*S$8*(R$1017+1+U1219/T1219           )))/(1+($X$2*U1219*S$8)^2))),           V_rtHz(T1219)/($X$2*S$8*(T1219*R$1017+T1219+U1219)),V_rtHz(U1219)*SQRT(Sum_Sq(T1219*S$8*$X$2*R$1017,1))/($X$2*S$8*(T1219*R$1017+T1219+U1219))))/SQRT(Sum_Sq(1/(1+$A1219)+$AC$2/$I$2-1/(1+(1+U1219/T1219)/R$1017),$X$2/$I$2)),IF(U1220&lt;0,"A",R1220))</f>
        <v>A</v>
      </c>
      <c r="T1219" s="13">
        <f t="shared" si="375"/>
        <v>-1</v>
      </c>
      <c r="U1219" s="12">
        <f t="shared" si="399"/>
        <v>-2</v>
      </c>
      <c r="X1219" s="13" t="str">
        <f>IF(AA1219&gt;0,SQRT(Sum_Sq($AI$2,V_rtHz($AH$2)/(1+1/$A1219),V_rtHz($AH$2*$A1219)/(1+$A1219),$AN$2*$AH$2/(1+1/$A1219),$AM$2*SQRT(Sum_Sq(AA1219,1/($X$2*Y$8*(1+X$1017+AA1219/Z1219))))/SQRT(Sum_Sq($X$2*AA1219*Y$8,1)),                   $AQ$2*SQRT(Sum_Sq($AH$2/(1+1/$A1219)+AA1219*( 1/(X$1017+1+AA1219/Z1219)-1)/(1+($X$2*AA1219*Y$8)^2), (AA1219^2*Y$8*$X$2+1/($X$2*Y$8*(X$1017+1+AA1219/Z1219           )))/(1+($X$2*AA1219*Y$8)^2))),           V_rtHz(Z1219)/($X$2*Y$8*(Z1219*X$1017+Z1219+AA1219)),V_rtHz(AA1219)*SQRT(Sum_Sq(Z1219*Y$8*$X$2*X$1017,1))/($X$2*Y$8*(Z1219*X$1017+Z1219+AA1219))))/SQRT(Sum_Sq(1/(1+$A1219)+$AC$2/$I$2-1/(1+(1+AA1219/Z1219)/X$1017),$X$2/$I$2)),IF(AA1220&lt;0,"A",X1220))</f>
        <v>A</v>
      </c>
      <c r="Z1219" s="13">
        <f t="shared" si="376"/>
        <v>-1</v>
      </c>
      <c r="AA1219" s="12">
        <f t="shared" si="400"/>
        <v>-2</v>
      </c>
      <c r="AC1219" s="13">
        <f>IF(AF1219&gt;0,SQRT(Sum_Sq($AI$2,V_rtHz($AH$2)/(1+1/$A1219),V_rtHz($AH$2*$A1219)/(1+$A1219),$AN$2*$AH$2/(1+1/$A1219),$AM$2*SQRT(Sum_Sq(AF1219,1/($X$2*AD$8*(1+AC$1017+AF1219/AE1219))))/SQRT(Sum_Sq($X$2*AF1219*AD$8,1)),                   $AQ$2*SQRT(Sum_Sq($AH$2/(1+1/$A1219)+AF1219*( 1/(AC$1017+1+AF1219/AE1219)-1)/(1+($X$2*AF1219*AD$8)^2), (AF1219^2*AD$8*$X$2+1/($X$2*AD$8*(AC$1017+1+AF1219/AE1219           )))/(1+($X$2*AF1219*AD$8)^2))),           V_rtHz(AE1219)/($X$2*AD$8*(AE1219*AC$1017+AE1219+AF1219)),V_rtHz(AF1219)*SQRT(Sum_Sq(AE1219*AD$8*$X$2*AC$1017,1))/($X$2*AD$8*(AE1219*AC$1017+AE1219+AF1219))))/SQRT(Sum_Sq(1/(1+$A1219)+$AC$2/$I$2-1/(1+(1+AF1219/AE1219)/AC$1017),$X$2/$I$2)),IF(AF1220&lt;0,"A",AC1220))</f>
        <v>6.8148967423960599E-6</v>
      </c>
      <c r="AE1219" s="13">
        <f t="shared" si="377"/>
        <v>19013.921423296761</v>
      </c>
      <c r="AF1219" s="12">
        <f t="shared" si="401"/>
        <v>163661.18298320306</v>
      </c>
      <c r="AG1219" s="13"/>
      <c r="AH1219" s="13">
        <f>IF(AK1219&gt;0,SQRT(Sum_Sq($AI$2,V_rtHz($AH$2)/(1+1/$A1219),V_rtHz($AH$2*$A1219)/(1+$A1219),$AN$2*$AH$2/(1+1/$A1219),$AM$2*SQRT(Sum_Sq(AK1219,1/($X$2*AI$8*(1+AH$1017+AK1219/AJ1219))))/SQRT(Sum_Sq($X$2*AK1219*AI$8,1)),                   $AQ$2*SQRT(Sum_Sq($AH$2/(1+1/$A1219)+AK1219*( 1/(AH$1017+1+AK1219/AJ1219)-1)/(1+($X$2*AK1219*AI$8)^2), (AK1219^2*AI$8*$X$2+1/($X$2*AI$8*(AH$1017+1+AK1219/AJ1219           )))/(1+($X$2*AK1219*AI$8)^2))),           V_rtHz(AJ1219)/($X$2*AI$8*(AJ1219*AH$1017+AJ1219+AK1219)),V_rtHz(AK1219)*SQRT(Sum_Sq(AJ1219*AI$8*$X$2*AH$1017,1))/($X$2*AI$8*(AJ1219*AH$1017+AJ1219+AK1219))))/SQRT(Sum_Sq(1/(1+$A1219)+$AC$2/$I$2-1/(1+(1+AK1219/AJ1219)/AH$1017),$X$2/$I$2)),IF(AK1220&lt;0,"A",AH1220))</f>
        <v>1.1513465006992726E-5</v>
      </c>
      <c r="AI1219" s="13"/>
      <c r="AJ1219" s="13">
        <f t="shared" si="378"/>
        <v>17599.242449570418</v>
      </c>
      <c r="AK1219" s="12">
        <f t="shared" si="402"/>
        <v>559143.66222238669</v>
      </c>
      <c r="AM1219" s="13">
        <f>IF(AP1219&gt;0,SQRT(Sum_Sq($AI$2,V_rtHz($AH$2)/(1+1/$A1219),V_rtHz($AH$2*$A1219)/(1+$A1219),$AN$2*$AH$2/(1+1/$A1219),$AM$2*SQRT(Sum_Sq(AP1219,1/($X$2*AN$8*(1+AM$1017+AP1219/AO1219))))/SQRT(Sum_Sq($X$2*AP1219*AN$8,1)),                   $AQ$2*SQRT(Sum_Sq($AH$2/(1+1/$A1219)+AP1219*( 1/(AM$1017+1+AP1219/AO1219)-1)/(1+($X$2*AP1219*AN$8)^2), (AP1219^2*AN$8*$X$2+1/($X$2*AN$8*(AM$1017+1+AP1219/AO1219           )))/(1+($X$2*AP1219*AN$8)^2))),           V_rtHz(AO1219)/($X$2*AN$8*(AO1219*AM$1017+AO1219+AP1219)),V_rtHz(AP1219)*SQRT(Sum_Sq(AO1219*AN$8*$X$2*AM$1017,1))/($X$2*AN$8*(AO1219*AM$1017+AO1219+AP1219))))/SQRT(Sum_Sq(1/(1+$A1219)+$AC$2/$I$2-1/(1+(1+AP1219/AO1219)/AM$1017),$X$2/$I$2)),IF(AP1220&lt;0,"A",AM1220))</f>
        <v>2.0186764694688162E-5</v>
      </c>
      <c r="AO1219" s="13">
        <f t="shared" si="379"/>
        <v>17232.202666893045</v>
      </c>
      <c r="AP1219" s="12">
        <f t="shared" si="403"/>
        <v>1805828.8504608679</v>
      </c>
      <c r="AR1219" s="13">
        <f t="shared" si="380"/>
        <v>69887291.180198371</v>
      </c>
      <c r="AS1219" s="13">
        <f t="shared" si="381"/>
        <v>-1.3200425901173148E-5</v>
      </c>
      <c r="AV1219" s="13"/>
      <c r="AW1219" s="13">
        <f t="shared" si="382"/>
        <v>39300511.936236553</v>
      </c>
      <c r="AX1219" s="13">
        <f t="shared" si="383"/>
        <v>-4.1763129993338163E-5</v>
      </c>
      <c r="AZ1219" s="13"/>
      <c r="BA1219" s="13"/>
      <c r="BB1219" s="13">
        <f t="shared" si="384"/>
        <v>22100301.962882396</v>
      </c>
      <c r="BC1219" s="13">
        <f t="shared" si="385"/>
        <v>-1.3226418186843751E-4</v>
      </c>
      <c r="BD1219" s="13"/>
      <c r="BE1219" s="13"/>
      <c r="BG1219" s="13">
        <f t="shared" si="386"/>
        <v>12427913.092914158</v>
      </c>
      <c r="BH1219" s="13">
        <f t="shared" si="387"/>
        <v>-4.2024411673546397E-4</v>
      </c>
      <c r="BI1219" s="13"/>
      <c r="BL1219" s="13">
        <f t="shared" si="388"/>
        <v>6988729.1180198397</v>
      </c>
      <c r="BM1219" s="13">
        <f t="shared" si="389"/>
        <v>-1.3492083933167513E-3</v>
      </c>
      <c r="BP1219" s="13"/>
      <c r="BQ1219" s="13">
        <f t="shared" si="390"/>
        <v>99.633300000000006</v>
      </c>
      <c r="BR1219" s="13">
        <f t="shared" si="391"/>
        <v>108.98999999999997</v>
      </c>
      <c r="BT1219" s="13"/>
      <c r="BU1219" s="13"/>
      <c r="BV1219" s="13">
        <f t="shared" si="392"/>
        <v>31.50681587988543</v>
      </c>
      <c r="BW1219" s="13">
        <f t="shared" si="393"/>
        <v>344.65664218175152</v>
      </c>
      <c r="CA1219" s="13">
        <f t="shared" si="394"/>
        <v>9.9633299999999991</v>
      </c>
      <c r="CB1219" s="13">
        <f t="shared" si="395"/>
        <v>1089.9000000000003</v>
      </c>
    </row>
    <row r="1220" spans="1:80" x14ac:dyDescent="0.3">
      <c r="A1220" s="13">
        <f t="shared" si="371"/>
        <v>1.7218685749860062E-4</v>
      </c>
      <c r="C1220" s="13" t="str">
        <f>IF(F1220&gt;0,SQRT(Sum_Sq($AI$2,V_rtHz($AH$2)/(1+1/$A1220),V_rtHz($AH$2*$A1220)/(1+$A1220),$AN$2*$AH$2/(1+1/$A1220),$AM$2*SQRT(Sum_Sq(F1220,1/($X$2*D$8*(1+C$1017+F1220/E1220))))/SQRT(Sum_Sq($X$2*F1220*D$8,1)),                   $AQ$2*SQRT(Sum_Sq($AH$2/(1+1/$A1220)+F1220*( 1/(C$1017+1+F1220/E1220)-1)/(1+($X$2*F1220*D$8)^2), (F1220^2*D$8*$X$2+1/($X$2*D$8*(C$1017+1+F1220/E1220           )))/(1+($X$2*F1220*D$8)^2))),           V_rtHz(E1220)/($X$2*D$8*(E1220*C$1017+E1220+F1220)),V_rtHz(F1220)*SQRT(Sum_Sq(E1220*D$8*$X$2*C$1017,1))/($X$2*D$8*(E1220*C$1017+E1220+F1220))))/SQRT(Sum_Sq(1/(1+$A1220)+$AC$2/$I$2-1/(1+(1+F1220/E1220)/C$1017),$X$2/$I$2)),IF(F1221&lt;0,"A",C1221))</f>
        <v>A</v>
      </c>
      <c r="E1220" s="13">
        <f t="shared" si="372"/>
        <v>-1</v>
      </c>
      <c r="F1220" s="12">
        <f t="shared" si="396"/>
        <v>-2</v>
      </c>
      <c r="H1220" s="13" t="str">
        <f>IF(K1220&gt;0,SQRT(Sum_Sq($AI$2,V_rtHz($AH$2)/(1+1/$A1220),V_rtHz($AH$2*$A1220)/(1+$A1220),$AN$2*$AH$2/(1+1/$A1220),$AM$2*SQRT(Sum_Sq(K1220,1/($X$2*I$8*(1+H$1017+K1220/J1220))))/SQRT(Sum_Sq($X$2*K1220*I$8,1)),                   $AQ$2*SQRT(Sum_Sq($AH$2/(1+1/$A1220)+K1220*( 1/(H$1017+1+K1220/J1220)-1)/(1+($X$2*K1220*I$8)^2), (K1220^2*I$8*$X$2+1/($X$2*I$8*(H$1017+1+K1220/J1220           )))/(1+($X$2*K1220*I$8)^2))),           V_rtHz(J1220)/($X$2*I$8*(J1220*H$1017+J1220+K1220)),V_rtHz(K1220)*SQRT(Sum_Sq(J1220*I$8*$X$2*H$1017,1))/($X$2*I$8*(J1220*H$1017+J1220+K1220))))/SQRT(Sum_Sq(1/(1+$A1220)+$AC$2/$I$2-1/(1+(1+K1220/J1220)/H$1017),$X$2/$I$2)),IF(K1221&lt;0,"A",H1221))</f>
        <v>A</v>
      </c>
      <c r="J1220" s="13">
        <f t="shared" si="373"/>
        <v>-1</v>
      </c>
      <c r="K1220" s="12">
        <f t="shared" si="397"/>
        <v>-2</v>
      </c>
      <c r="M1220" s="13" t="str">
        <f>IF(P1220&gt;0,SQRT(Sum_Sq($AI$2,V_rtHz($AH$2)/(1+1/$A1220),V_rtHz($AH$2*$A1220)/(1+$A1220),$AN$2*$AH$2/(1+1/$A1220),$AM$2*SQRT(Sum_Sq(P1220,1/($X$2*N$8*(1+M$1017+P1220/O1220))))/SQRT(Sum_Sq($X$2*P1220*N$8,1)),                   $AQ$2*SQRT(Sum_Sq($AH$2/(1+1/$A1220)+P1220*( 1/(M$1017+1+P1220/O1220)-1)/(1+($X$2*P1220*N$8)^2), (P1220^2*N$8*$X$2+1/($X$2*N$8*(M$1017+1+P1220/O1220           )))/(1+($X$2*P1220*N$8)^2))),           V_rtHz(O1220)/($X$2*N$8*(O1220*M$1017+O1220+P1220)),V_rtHz(P1220)*SQRT(Sum_Sq(O1220*N$8*$X$2*M$1017,1))/($X$2*N$8*(O1220*M$1017+O1220+P1220))))/SQRT(Sum_Sq(1/(1+$A1220)+$AC$2/$I$2-1/(1+(1+P1220/O1220)/M$1017),$X$2/$I$2)),IF(P1221&lt;0,"A",M1221))</f>
        <v>A</v>
      </c>
      <c r="O1220" s="13">
        <f t="shared" si="374"/>
        <v>-1</v>
      </c>
      <c r="P1220" s="12">
        <f t="shared" si="398"/>
        <v>-2</v>
      </c>
      <c r="R1220" s="13" t="str">
        <f>IF(U1220&gt;0,SQRT(Sum_Sq($AI$2,V_rtHz($AH$2)/(1+1/$A1220),V_rtHz($AH$2*$A1220)/(1+$A1220),$AN$2*$AH$2/(1+1/$A1220),$AM$2*SQRT(Sum_Sq(U1220,1/($X$2*S$8*(1+R$1017+U1220/T1220))))/SQRT(Sum_Sq($X$2*U1220*S$8,1)),                   $AQ$2*SQRT(Sum_Sq($AH$2/(1+1/$A1220)+U1220*( 1/(R$1017+1+U1220/T1220)-1)/(1+($X$2*U1220*S$8)^2), (U1220^2*S$8*$X$2+1/($X$2*S$8*(R$1017+1+U1220/T1220           )))/(1+($X$2*U1220*S$8)^2))),           V_rtHz(T1220)/($X$2*S$8*(T1220*R$1017+T1220+U1220)),V_rtHz(U1220)*SQRT(Sum_Sq(T1220*S$8*$X$2*R$1017,1))/($X$2*S$8*(T1220*R$1017+T1220+U1220))))/SQRT(Sum_Sq(1/(1+$A1220)+$AC$2/$I$2-1/(1+(1+U1220/T1220)/R$1017),$X$2/$I$2)),IF(U1221&lt;0,"A",R1221))</f>
        <v>A</v>
      </c>
      <c r="T1220" s="13">
        <f t="shared" si="375"/>
        <v>-1</v>
      </c>
      <c r="U1220" s="12">
        <f t="shared" si="399"/>
        <v>-2</v>
      </c>
      <c r="X1220" s="13" t="str">
        <f>IF(AA1220&gt;0,SQRT(Sum_Sq($AI$2,V_rtHz($AH$2)/(1+1/$A1220),V_rtHz($AH$2*$A1220)/(1+$A1220),$AN$2*$AH$2/(1+1/$A1220),$AM$2*SQRT(Sum_Sq(AA1220,1/($X$2*Y$8*(1+X$1017+AA1220/Z1220))))/SQRT(Sum_Sq($X$2*AA1220*Y$8,1)),                   $AQ$2*SQRT(Sum_Sq($AH$2/(1+1/$A1220)+AA1220*( 1/(X$1017+1+AA1220/Z1220)-1)/(1+($X$2*AA1220*Y$8)^2), (AA1220^2*Y$8*$X$2+1/($X$2*Y$8*(X$1017+1+AA1220/Z1220           )))/(1+($X$2*AA1220*Y$8)^2))),           V_rtHz(Z1220)/($X$2*Y$8*(Z1220*X$1017+Z1220+AA1220)),V_rtHz(AA1220)*SQRT(Sum_Sq(Z1220*Y$8*$X$2*X$1017,1))/($X$2*Y$8*(Z1220*X$1017+Z1220+AA1220))))/SQRT(Sum_Sq(1/(1+$A1220)+$AC$2/$I$2-1/(1+(1+AA1220/Z1220)/X$1017),$X$2/$I$2)),IF(AA1221&lt;0,"A",X1221))</f>
        <v>A</v>
      </c>
      <c r="Z1220" s="13">
        <f t="shared" si="376"/>
        <v>-1</v>
      </c>
      <c r="AA1220" s="12">
        <f t="shared" si="400"/>
        <v>-2</v>
      </c>
      <c r="AC1220" s="13">
        <f>IF(AF1220&gt;0,SQRT(Sum_Sq($AI$2,V_rtHz($AH$2)/(1+1/$A1220),V_rtHz($AH$2*$A1220)/(1+$A1220),$AN$2*$AH$2/(1+1/$A1220),$AM$2*SQRT(Sum_Sq(AF1220,1/($X$2*AD$8*(1+AC$1017+AF1220/AE1220))))/SQRT(Sum_Sq($X$2*AF1220*AD$8,1)),                   $AQ$2*SQRT(Sum_Sq($AH$2/(1+1/$A1220)+AF1220*( 1/(AC$1017+1+AF1220/AE1220)-1)/(1+($X$2*AF1220*AD$8)^2), (AF1220^2*AD$8*$X$2+1/($X$2*AD$8*(AC$1017+1+AF1220/AE1220           )))/(1+($X$2*AF1220*AD$8)^2))),           V_rtHz(AE1220)/($X$2*AD$8*(AE1220*AC$1017+AE1220+AF1220)),V_rtHz(AF1220)*SQRT(Sum_Sq(AE1220*AD$8*$X$2*AC$1017,1))/($X$2*AD$8*(AE1220*AC$1017+AE1220+AF1220))))/SQRT(Sum_Sq(1/(1+$A1220)+$AC$2/$I$2-1/(1+(1+AF1220/AE1220)/AC$1017),$X$2/$I$2)),IF(AF1221&lt;0,"A",AC1221))</f>
        <v>6.8136374666695766E-6</v>
      </c>
      <c r="AE1220" s="13">
        <f t="shared" si="377"/>
        <v>19006.916741803911</v>
      </c>
      <c r="AF1220" s="12">
        <f t="shared" si="401"/>
        <v>163721.4975768383</v>
      </c>
      <c r="AG1220" s="13"/>
      <c r="AH1220" s="13">
        <f>IF(AK1220&gt;0,SQRT(Sum_Sq($AI$2,V_rtHz($AH$2)/(1+1/$A1220),V_rtHz($AH$2*$A1220)/(1+$A1220),$AN$2*$AH$2/(1+1/$A1220),$AM$2*SQRT(Sum_Sq(AK1220,1/($X$2*AI$8*(1+AH$1017+AK1220/AJ1220))))/SQRT(Sum_Sq($X$2*AK1220*AI$8,1)),                   $AQ$2*SQRT(Sum_Sq($AH$2/(1+1/$A1220)+AK1220*( 1/(AH$1017+1+AK1220/AJ1220)-1)/(1+($X$2*AK1220*AI$8)^2), (AK1220^2*AI$8*$X$2+1/($X$2*AI$8*(AH$1017+1+AK1220/AJ1220           )))/(1+($X$2*AK1220*AI$8)^2))),           V_rtHz(AJ1220)/($X$2*AI$8*(AJ1220*AH$1017+AJ1220+AK1220)),V_rtHz(AK1220)*SQRT(Sum_Sq(AJ1220*AI$8*$X$2*AH$1017,1))/($X$2*AI$8*(AJ1220*AH$1017+AJ1220+AK1220))))/SQRT(Sum_Sq(1/(1+$A1220)+$AC$2/$I$2-1/(1+(1+AK1220/AJ1220)/AH$1017),$X$2/$I$2)),IF(AK1221&lt;0,"A",AH1221))</f>
        <v>1.1511842354569571E-5</v>
      </c>
      <c r="AI1220" s="13"/>
      <c r="AJ1220" s="13">
        <f t="shared" si="378"/>
        <v>17594.143145166123</v>
      </c>
      <c r="AK1220" s="12">
        <f t="shared" si="402"/>
        <v>559305.71863603976</v>
      </c>
      <c r="AM1220" s="13">
        <f>IF(AP1220&gt;0,SQRT(Sum_Sq($AI$2,V_rtHz($AH$2)/(1+1/$A1220),V_rtHz($AH$2*$A1220)/(1+$A1220),$AN$2*$AH$2/(1+1/$A1220),$AM$2*SQRT(Sum_Sq(AP1220,1/($X$2*AN$8*(1+AM$1017+AP1220/AO1220))))/SQRT(Sum_Sq($X$2*AP1220*AN$8,1)),                   $AQ$2*SQRT(Sum_Sq($AH$2/(1+1/$A1220)+AP1220*( 1/(AM$1017+1+AP1220/AO1220)-1)/(1+($X$2*AP1220*AN$8)^2), (AP1220^2*AN$8*$X$2+1/($X$2*AN$8*(AM$1017+1+AP1220/AO1220           )))/(1+($X$2*AP1220*AN$8)^2))),           V_rtHz(AO1220)/($X$2*AN$8*(AO1220*AM$1017+AO1220+AP1220)),V_rtHz(AP1220)*SQRT(Sum_Sq(AO1220*AN$8*$X$2*AM$1017,1))/($X$2*AN$8*(AO1220*AM$1017+AO1220+AP1220))))/SQRT(Sum_Sq(1/(1+$A1220)+$AC$2/$I$2-1/(1+(1+AP1220/AO1220)/AM$1017),$X$2/$I$2)),IF(AP1221&lt;0,"A",AM1221))</f>
        <v>2.0184118989347582E-5</v>
      </c>
      <c r="AO1220" s="13">
        <f t="shared" si="379"/>
        <v>17227.515500852431</v>
      </c>
      <c r="AP1220" s="12">
        <f t="shared" si="403"/>
        <v>1806320.1702720511</v>
      </c>
      <c r="AR1220" s="13">
        <f t="shared" si="380"/>
        <v>69887291.180198371</v>
      </c>
      <c r="AS1220" s="13">
        <f t="shared" si="381"/>
        <v>-1.3200465998864439E-5</v>
      </c>
      <c r="AV1220" s="13"/>
      <c r="AW1220" s="13">
        <f t="shared" si="382"/>
        <v>39300511.936236553</v>
      </c>
      <c r="AX1220" s="13">
        <f t="shared" si="383"/>
        <v>-4.1763531351792216E-5</v>
      </c>
      <c r="AZ1220" s="13"/>
      <c r="BA1220" s="13"/>
      <c r="BB1220" s="13">
        <f t="shared" si="384"/>
        <v>22100301.962882396</v>
      </c>
      <c r="BC1220" s="13">
        <f t="shared" si="385"/>
        <v>-1.3226820755427395E-4</v>
      </c>
      <c r="BD1220" s="13"/>
      <c r="BE1220" s="13"/>
      <c r="BG1220" s="13">
        <f t="shared" si="386"/>
        <v>12427913.092914158</v>
      </c>
      <c r="BH1220" s="13">
        <f t="shared" si="387"/>
        <v>-4.202847598934955E-4</v>
      </c>
      <c r="BI1220" s="13"/>
      <c r="BL1220" s="13">
        <f t="shared" si="388"/>
        <v>6988729.1180198397</v>
      </c>
      <c r="BM1220" s="13">
        <f t="shared" si="389"/>
        <v>-1.3496274136393018E-3</v>
      </c>
      <c r="BP1220" s="13"/>
      <c r="BQ1220" s="13">
        <f t="shared" si="390"/>
        <v>99.633300000000006</v>
      </c>
      <c r="BR1220" s="13">
        <f t="shared" si="391"/>
        <v>108.98999999999997</v>
      </c>
      <c r="BT1220" s="13"/>
      <c r="BU1220" s="13"/>
      <c r="BV1220" s="13">
        <f t="shared" si="392"/>
        <v>31.50681587988543</v>
      </c>
      <c r="BW1220" s="13">
        <f t="shared" si="393"/>
        <v>344.65664218175141</v>
      </c>
      <c r="CA1220" s="13">
        <f t="shared" si="394"/>
        <v>9.9633299999999991</v>
      </c>
      <c r="CB1220" s="13">
        <f t="shared" si="395"/>
        <v>1089.9000000000001</v>
      </c>
    </row>
    <row r="1221" spans="1:80" x14ac:dyDescent="0.3">
      <c r="A1221" s="13">
        <f t="shared" si="371"/>
        <v>1.7458221529205036E-4</v>
      </c>
      <c r="C1221" s="13" t="str">
        <f>IF(F1221&gt;0,SQRT(Sum_Sq($AI$2,V_rtHz($AH$2)/(1+1/$A1221),V_rtHz($AH$2*$A1221)/(1+$A1221),$AN$2*$AH$2/(1+1/$A1221),$AM$2*SQRT(Sum_Sq(F1221,1/($X$2*D$8*(1+C$1017+F1221/E1221))))/SQRT(Sum_Sq($X$2*F1221*D$8,1)),                   $AQ$2*SQRT(Sum_Sq($AH$2/(1+1/$A1221)+F1221*( 1/(C$1017+1+F1221/E1221)-1)/(1+($X$2*F1221*D$8)^2), (F1221^2*D$8*$X$2+1/($X$2*D$8*(C$1017+1+F1221/E1221           )))/(1+($X$2*F1221*D$8)^2))),           V_rtHz(E1221)/($X$2*D$8*(E1221*C$1017+E1221+F1221)),V_rtHz(F1221)*SQRT(Sum_Sq(E1221*D$8*$X$2*C$1017,1))/($X$2*D$8*(E1221*C$1017+E1221+F1221))))/SQRT(Sum_Sq(1/(1+$A1221)+$AC$2/$I$2-1/(1+(1+F1221/E1221)/C$1017),$X$2/$I$2)),IF(F1222&lt;0,"A",C1222))</f>
        <v>A</v>
      </c>
      <c r="E1221" s="13">
        <f t="shared" si="372"/>
        <v>-1</v>
      </c>
      <c r="F1221" s="12">
        <f t="shared" si="396"/>
        <v>-2</v>
      </c>
      <c r="H1221" s="13" t="str">
        <f>IF(K1221&gt;0,SQRT(Sum_Sq($AI$2,V_rtHz($AH$2)/(1+1/$A1221),V_rtHz($AH$2*$A1221)/(1+$A1221),$AN$2*$AH$2/(1+1/$A1221),$AM$2*SQRT(Sum_Sq(K1221,1/($X$2*I$8*(1+H$1017+K1221/J1221))))/SQRT(Sum_Sq($X$2*K1221*I$8,1)),                   $AQ$2*SQRT(Sum_Sq($AH$2/(1+1/$A1221)+K1221*( 1/(H$1017+1+K1221/J1221)-1)/(1+($X$2*K1221*I$8)^2), (K1221^2*I$8*$X$2+1/($X$2*I$8*(H$1017+1+K1221/J1221           )))/(1+($X$2*K1221*I$8)^2))),           V_rtHz(J1221)/($X$2*I$8*(J1221*H$1017+J1221+K1221)),V_rtHz(K1221)*SQRT(Sum_Sq(J1221*I$8*$X$2*H$1017,1))/($X$2*I$8*(J1221*H$1017+J1221+K1221))))/SQRT(Sum_Sq(1/(1+$A1221)+$AC$2/$I$2-1/(1+(1+K1221/J1221)/H$1017),$X$2/$I$2)),IF(K1222&lt;0,"A",H1222))</f>
        <v>A</v>
      </c>
      <c r="J1221" s="13">
        <f t="shared" si="373"/>
        <v>-1</v>
      </c>
      <c r="K1221" s="12">
        <f t="shared" si="397"/>
        <v>-2</v>
      </c>
      <c r="M1221" s="13" t="str">
        <f>IF(P1221&gt;0,SQRT(Sum_Sq($AI$2,V_rtHz($AH$2)/(1+1/$A1221),V_rtHz($AH$2*$A1221)/(1+$A1221),$AN$2*$AH$2/(1+1/$A1221),$AM$2*SQRT(Sum_Sq(P1221,1/($X$2*N$8*(1+M$1017+P1221/O1221))))/SQRT(Sum_Sq($X$2*P1221*N$8,1)),                   $AQ$2*SQRT(Sum_Sq($AH$2/(1+1/$A1221)+P1221*( 1/(M$1017+1+P1221/O1221)-1)/(1+($X$2*P1221*N$8)^2), (P1221^2*N$8*$X$2+1/($X$2*N$8*(M$1017+1+P1221/O1221           )))/(1+($X$2*P1221*N$8)^2))),           V_rtHz(O1221)/($X$2*N$8*(O1221*M$1017+O1221+P1221)),V_rtHz(P1221)*SQRT(Sum_Sq(O1221*N$8*$X$2*M$1017,1))/($X$2*N$8*(O1221*M$1017+O1221+P1221))))/SQRT(Sum_Sq(1/(1+$A1221)+$AC$2/$I$2-1/(1+(1+P1221/O1221)/M$1017),$X$2/$I$2)),IF(P1222&lt;0,"A",M1222))</f>
        <v>A</v>
      </c>
      <c r="O1221" s="13">
        <f t="shared" si="374"/>
        <v>-1</v>
      </c>
      <c r="P1221" s="12">
        <f t="shared" si="398"/>
        <v>-2</v>
      </c>
      <c r="R1221" s="13" t="str">
        <f>IF(U1221&gt;0,SQRT(Sum_Sq($AI$2,V_rtHz($AH$2)/(1+1/$A1221),V_rtHz($AH$2*$A1221)/(1+$A1221),$AN$2*$AH$2/(1+1/$A1221),$AM$2*SQRT(Sum_Sq(U1221,1/($X$2*S$8*(1+R$1017+U1221/T1221))))/SQRT(Sum_Sq($X$2*U1221*S$8,1)),                   $AQ$2*SQRT(Sum_Sq($AH$2/(1+1/$A1221)+U1221*( 1/(R$1017+1+U1221/T1221)-1)/(1+($X$2*U1221*S$8)^2), (U1221^2*S$8*$X$2+1/($X$2*S$8*(R$1017+1+U1221/T1221           )))/(1+($X$2*U1221*S$8)^2))),           V_rtHz(T1221)/($X$2*S$8*(T1221*R$1017+T1221+U1221)),V_rtHz(U1221)*SQRT(Sum_Sq(T1221*S$8*$X$2*R$1017,1))/($X$2*S$8*(T1221*R$1017+T1221+U1221))))/SQRT(Sum_Sq(1/(1+$A1221)+$AC$2/$I$2-1/(1+(1+U1221/T1221)/R$1017),$X$2/$I$2)),IF(U1222&lt;0,"A",R1222))</f>
        <v>A</v>
      </c>
      <c r="T1221" s="13">
        <f t="shared" si="375"/>
        <v>-1</v>
      </c>
      <c r="U1221" s="12">
        <f t="shared" si="399"/>
        <v>-2</v>
      </c>
      <c r="X1221" s="13" t="str">
        <f>IF(AA1221&gt;0,SQRT(Sum_Sq($AI$2,V_rtHz($AH$2)/(1+1/$A1221),V_rtHz($AH$2*$A1221)/(1+$A1221),$AN$2*$AH$2/(1+1/$A1221),$AM$2*SQRT(Sum_Sq(AA1221,1/($X$2*Y$8*(1+X$1017+AA1221/Z1221))))/SQRT(Sum_Sq($X$2*AA1221*Y$8,1)),                   $AQ$2*SQRT(Sum_Sq($AH$2/(1+1/$A1221)+AA1221*( 1/(X$1017+1+AA1221/Z1221)-1)/(1+($X$2*AA1221*Y$8)^2), (AA1221^2*Y$8*$X$2+1/($X$2*Y$8*(X$1017+1+AA1221/Z1221           )))/(1+($X$2*AA1221*Y$8)^2))),           V_rtHz(Z1221)/($X$2*Y$8*(Z1221*X$1017+Z1221+AA1221)),V_rtHz(AA1221)*SQRT(Sum_Sq(Z1221*Y$8*$X$2*X$1017,1))/($X$2*Y$8*(Z1221*X$1017+Z1221+AA1221))))/SQRT(Sum_Sq(1/(1+$A1221)+$AC$2/$I$2-1/(1+(1+AA1221/Z1221)/X$1017),$X$2/$I$2)),IF(AA1222&lt;0,"A",X1222))</f>
        <v>A</v>
      </c>
      <c r="Z1221" s="13">
        <f t="shared" si="376"/>
        <v>-1</v>
      </c>
      <c r="AA1221" s="12">
        <f t="shared" si="400"/>
        <v>-2</v>
      </c>
      <c r="AC1221" s="13">
        <f>IF(AF1221&gt;0,SQRT(Sum_Sq($AI$2,V_rtHz($AH$2)/(1+1/$A1221),V_rtHz($AH$2*$A1221)/(1+$A1221),$AN$2*$AH$2/(1+1/$A1221),$AM$2*SQRT(Sum_Sq(AF1221,1/($X$2*AD$8*(1+AC$1017+AF1221/AE1221))))/SQRT(Sum_Sq($X$2*AF1221*AD$8,1)),                   $AQ$2*SQRT(Sum_Sq($AH$2/(1+1/$A1221)+AF1221*( 1/(AC$1017+1+AF1221/AE1221)-1)/(1+($X$2*AF1221*AD$8)^2), (AF1221^2*AD$8*$X$2+1/($X$2*AD$8*(AC$1017+1+AF1221/AE1221           )))/(1+($X$2*AF1221*AD$8)^2))),           V_rtHz(AE1221)/($X$2*AD$8*(AE1221*AC$1017+AE1221+AF1221)),V_rtHz(AF1221)*SQRT(Sum_Sq(AE1221*AD$8*$X$2*AC$1017,1))/($X$2*AD$8*(AE1221*AC$1017+AE1221+AF1221))))/SQRT(Sum_Sq(1/(1+$A1221)+$AC$2/$I$2-1/(1+(1+AF1221/AE1221)/AC$1017),$X$2/$I$2)),IF(AF1222&lt;0,"A",AC1222))</f>
        <v>6.8123624704340195E-6</v>
      </c>
      <c r="AE1221" s="13">
        <f t="shared" si="377"/>
        <v>18999.825672776282</v>
      </c>
      <c r="AF1221" s="12">
        <f t="shared" si="401"/>
        <v>163782.60131855775</v>
      </c>
      <c r="AG1221" s="13"/>
      <c r="AH1221" s="13">
        <f>IF(AK1221&gt;0,SQRT(Sum_Sq($AI$2,V_rtHz($AH$2)/(1+1/$A1221),V_rtHz($AH$2*$A1221)/(1+$A1221),$AN$2*$AH$2/(1+1/$A1221),$AM$2*SQRT(Sum_Sq(AK1221,1/($X$2*AI$8*(1+AH$1017+AK1221/AJ1221))))/SQRT(Sum_Sq($X$2*AK1221*AI$8,1)),                   $AQ$2*SQRT(Sum_Sq($AH$2/(1+1/$A1221)+AK1221*( 1/(AH$1017+1+AK1221/AJ1221)-1)/(1+($X$2*AK1221*AI$8)^2), (AK1221^2*AI$8*$X$2+1/($X$2*AI$8*(AH$1017+1+AK1221/AJ1221           )))/(1+($X$2*AK1221*AI$8)^2))),           V_rtHz(AJ1221)/($X$2*AI$8*(AJ1221*AH$1017+AJ1221+AK1221)),V_rtHz(AK1221)*SQRT(Sum_Sq(AJ1221*AI$8*$X$2*AH$1017,1))/($X$2*AI$8*(AJ1221*AH$1017+AJ1221+AK1221))))/SQRT(Sum_Sq(1/(1+$A1221)+$AC$2/$I$2-1/(1+(1+AK1221/AJ1221)/AH$1017),$X$2/$I$2)),IF(AK1222&lt;0,"A",AH1222))</f>
        <v>1.1510198853370881E-5</v>
      </c>
      <c r="AI1221" s="13"/>
      <c r="AJ1221" s="13">
        <f t="shared" si="378"/>
        <v>17588.978963132464</v>
      </c>
      <c r="AK1221" s="12">
        <f t="shared" si="402"/>
        <v>559469.9326333137</v>
      </c>
      <c r="AM1221" s="13">
        <f>IF(AP1221&gt;0,SQRT(Sum_Sq($AI$2,V_rtHz($AH$2)/(1+1/$A1221),V_rtHz($AH$2*$A1221)/(1+$A1221),$AN$2*$AH$2/(1+1/$A1221),$AM$2*SQRT(Sum_Sq(AP1221,1/($X$2*AN$8*(1+AM$1017+AP1221/AO1221))))/SQRT(Sum_Sq($X$2*AP1221*AN$8,1)),                   $AQ$2*SQRT(Sum_Sq($AH$2/(1+1/$A1221)+AP1221*( 1/(AM$1017+1+AP1221/AO1221)-1)/(1+($X$2*AP1221*AN$8)^2), (AP1221^2*AN$8*$X$2+1/($X$2*AN$8*(AM$1017+1+AP1221/AO1221           )))/(1+($X$2*AP1221*AN$8)^2))),           V_rtHz(AO1221)/($X$2*AN$8*(AO1221*AM$1017+AO1221+AP1221)),V_rtHz(AP1221)*SQRT(Sum_Sq(AO1221*AN$8*$X$2*AM$1017,1))/($X$2*AN$8*(AO1221*AM$1017+AO1221+AP1221))))/SQRT(Sum_Sq(1/(1+$A1221)+$AC$2/$I$2-1/(1+(1+AP1221/AO1221)/AM$1017),$X$2/$I$2)),IF(AP1222&lt;0,"A",AM1222))</f>
        <v>2.0181439082183537E-5</v>
      </c>
      <c r="AO1221" s="13">
        <f t="shared" si="379"/>
        <v>17222.768305123544</v>
      </c>
      <c r="AP1221" s="12">
        <f t="shared" si="403"/>
        <v>1806818.0551210723</v>
      </c>
      <c r="AR1221" s="13">
        <f t="shared" si="380"/>
        <v>69887291.180198371</v>
      </c>
      <c r="AS1221" s="13">
        <f t="shared" si="381"/>
        <v>-1.3200506654618893E-5</v>
      </c>
      <c r="AV1221" s="13"/>
      <c r="AW1221" s="13">
        <f t="shared" si="382"/>
        <v>39300511.936236553</v>
      </c>
      <c r="AX1221" s="13">
        <f t="shared" si="383"/>
        <v>-4.1763938301574736E-5</v>
      </c>
      <c r="AZ1221" s="13"/>
      <c r="BA1221" s="13"/>
      <c r="BB1221" s="13">
        <f t="shared" si="384"/>
        <v>22100301.962882396</v>
      </c>
      <c r="BC1221" s="13">
        <f t="shared" si="385"/>
        <v>-1.3227228949318117E-4</v>
      </c>
      <c r="BD1221" s="13"/>
      <c r="BE1221" s="13"/>
      <c r="BG1221" s="13">
        <f t="shared" si="386"/>
        <v>12427913.092914158</v>
      </c>
      <c r="BH1221" s="13">
        <f t="shared" si="387"/>
        <v>-4.2032597648123017E-4</v>
      </c>
      <c r="BI1221" s="13"/>
      <c r="BL1221" s="13">
        <f t="shared" si="388"/>
        <v>6988729.1180198397</v>
      </c>
      <c r="BM1221" s="13">
        <f t="shared" si="389"/>
        <v>-1.3500525289233279E-3</v>
      </c>
      <c r="BP1221" s="13"/>
      <c r="BQ1221" s="13">
        <f t="shared" si="390"/>
        <v>99.633300000000006</v>
      </c>
      <c r="BR1221" s="13">
        <f t="shared" si="391"/>
        <v>108.98999999999998</v>
      </c>
      <c r="BT1221" s="13"/>
      <c r="BU1221" s="13"/>
      <c r="BV1221" s="13">
        <f t="shared" si="392"/>
        <v>31.50681587988543</v>
      </c>
      <c r="BW1221" s="13">
        <f t="shared" si="393"/>
        <v>344.65664218175141</v>
      </c>
      <c r="CA1221" s="13">
        <f t="shared" si="394"/>
        <v>9.9633299999999974</v>
      </c>
      <c r="CB1221" s="13">
        <f t="shared" si="395"/>
        <v>1089.9000000000001</v>
      </c>
    </row>
    <row r="1222" spans="1:80" x14ac:dyDescent="0.3">
      <c r="A1222" s="13">
        <f t="shared" si="371"/>
        <v>1.7701089583174203E-4</v>
      </c>
      <c r="C1222" s="13" t="str">
        <f>IF(F1222&gt;0,SQRT(Sum_Sq($AI$2,V_rtHz($AH$2)/(1+1/$A1222),V_rtHz($AH$2*$A1222)/(1+$A1222),$AN$2*$AH$2/(1+1/$A1222),$AM$2*SQRT(Sum_Sq(F1222,1/($X$2*D$8*(1+C$1017+F1222/E1222))))/SQRT(Sum_Sq($X$2*F1222*D$8,1)),                   $AQ$2*SQRT(Sum_Sq($AH$2/(1+1/$A1222)+F1222*( 1/(C$1017+1+F1222/E1222)-1)/(1+($X$2*F1222*D$8)^2), (F1222^2*D$8*$X$2+1/($X$2*D$8*(C$1017+1+F1222/E1222           )))/(1+($X$2*F1222*D$8)^2))),           V_rtHz(E1222)/($X$2*D$8*(E1222*C$1017+E1222+F1222)),V_rtHz(F1222)*SQRT(Sum_Sq(E1222*D$8*$X$2*C$1017,1))/($X$2*D$8*(E1222*C$1017+E1222+F1222))))/SQRT(Sum_Sq(1/(1+$A1222)+$AC$2/$I$2-1/(1+(1+F1222/E1222)/C$1017),$X$2/$I$2)),IF(F1223&lt;0,"A",C1223))</f>
        <v>A</v>
      </c>
      <c r="E1222" s="13">
        <f t="shared" si="372"/>
        <v>-1</v>
      </c>
      <c r="F1222" s="12">
        <f t="shared" si="396"/>
        <v>-2</v>
      </c>
      <c r="H1222" s="13" t="str">
        <f>IF(K1222&gt;0,SQRT(Sum_Sq($AI$2,V_rtHz($AH$2)/(1+1/$A1222),V_rtHz($AH$2*$A1222)/(1+$A1222),$AN$2*$AH$2/(1+1/$A1222),$AM$2*SQRT(Sum_Sq(K1222,1/($X$2*I$8*(1+H$1017+K1222/J1222))))/SQRT(Sum_Sq($X$2*K1222*I$8,1)),                   $AQ$2*SQRT(Sum_Sq($AH$2/(1+1/$A1222)+K1222*( 1/(H$1017+1+K1222/J1222)-1)/(1+($X$2*K1222*I$8)^2), (K1222^2*I$8*$X$2+1/($X$2*I$8*(H$1017+1+K1222/J1222           )))/(1+($X$2*K1222*I$8)^2))),           V_rtHz(J1222)/($X$2*I$8*(J1222*H$1017+J1222+K1222)),V_rtHz(K1222)*SQRT(Sum_Sq(J1222*I$8*$X$2*H$1017,1))/($X$2*I$8*(J1222*H$1017+J1222+K1222))))/SQRT(Sum_Sq(1/(1+$A1222)+$AC$2/$I$2-1/(1+(1+K1222/J1222)/H$1017),$X$2/$I$2)),IF(K1223&lt;0,"A",H1223))</f>
        <v>A</v>
      </c>
      <c r="J1222" s="13">
        <f t="shared" si="373"/>
        <v>-1</v>
      </c>
      <c r="K1222" s="12">
        <f t="shared" si="397"/>
        <v>-2</v>
      </c>
      <c r="M1222" s="13" t="str">
        <f>IF(P1222&gt;0,SQRT(Sum_Sq($AI$2,V_rtHz($AH$2)/(1+1/$A1222),V_rtHz($AH$2*$A1222)/(1+$A1222),$AN$2*$AH$2/(1+1/$A1222),$AM$2*SQRT(Sum_Sq(P1222,1/($X$2*N$8*(1+M$1017+P1222/O1222))))/SQRT(Sum_Sq($X$2*P1222*N$8,1)),                   $AQ$2*SQRT(Sum_Sq($AH$2/(1+1/$A1222)+P1222*( 1/(M$1017+1+P1222/O1222)-1)/(1+($X$2*P1222*N$8)^2), (P1222^2*N$8*$X$2+1/($X$2*N$8*(M$1017+1+P1222/O1222           )))/(1+($X$2*P1222*N$8)^2))),           V_rtHz(O1222)/($X$2*N$8*(O1222*M$1017+O1222+P1222)),V_rtHz(P1222)*SQRT(Sum_Sq(O1222*N$8*$X$2*M$1017,1))/($X$2*N$8*(O1222*M$1017+O1222+P1222))))/SQRT(Sum_Sq(1/(1+$A1222)+$AC$2/$I$2-1/(1+(1+P1222/O1222)/M$1017),$X$2/$I$2)),IF(P1223&lt;0,"A",M1223))</f>
        <v>A</v>
      </c>
      <c r="O1222" s="13">
        <f t="shared" si="374"/>
        <v>-1</v>
      </c>
      <c r="P1222" s="12">
        <f t="shared" si="398"/>
        <v>-2</v>
      </c>
      <c r="R1222" s="13" t="str">
        <f>IF(U1222&gt;0,SQRT(Sum_Sq($AI$2,V_rtHz($AH$2)/(1+1/$A1222),V_rtHz($AH$2*$A1222)/(1+$A1222),$AN$2*$AH$2/(1+1/$A1222),$AM$2*SQRT(Sum_Sq(U1222,1/($X$2*S$8*(1+R$1017+U1222/T1222))))/SQRT(Sum_Sq($X$2*U1222*S$8,1)),                   $AQ$2*SQRT(Sum_Sq($AH$2/(1+1/$A1222)+U1222*( 1/(R$1017+1+U1222/T1222)-1)/(1+($X$2*U1222*S$8)^2), (U1222^2*S$8*$X$2+1/($X$2*S$8*(R$1017+1+U1222/T1222           )))/(1+($X$2*U1222*S$8)^2))),           V_rtHz(T1222)/($X$2*S$8*(T1222*R$1017+T1222+U1222)),V_rtHz(U1222)*SQRT(Sum_Sq(T1222*S$8*$X$2*R$1017,1))/($X$2*S$8*(T1222*R$1017+T1222+U1222))))/SQRT(Sum_Sq(1/(1+$A1222)+$AC$2/$I$2-1/(1+(1+U1222/T1222)/R$1017),$X$2/$I$2)),IF(U1223&lt;0,"A",R1223))</f>
        <v>A</v>
      </c>
      <c r="T1222" s="13">
        <f t="shared" si="375"/>
        <v>-1</v>
      </c>
      <c r="U1222" s="12">
        <f t="shared" si="399"/>
        <v>-2</v>
      </c>
      <c r="X1222" s="13" t="str">
        <f>IF(AA1222&gt;0,SQRT(Sum_Sq($AI$2,V_rtHz($AH$2)/(1+1/$A1222),V_rtHz($AH$2*$A1222)/(1+$A1222),$AN$2*$AH$2/(1+1/$A1222),$AM$2*SQRT(Sum_Sq(AA1222,1/($X$2*Y$8*(1+X$1017+AA1222/Z1222))))/SQRT(Sum_Sq($X$2*AA1222*Y$8,1)),                   $AQ$2*SQRT(Sum_Sq($AH$2/(1+1/$A1222)+AA1222*( 1/(X$1017+1+AA1222/Z1222)-1)/(1+($X$2*AA1222*Y$8)^2), (AA1222^2*Y$8*$X$2+1/($X$2*Y$8*(X$1017+1+AA1222/Z1222           )))/(1+($X$2*AA1222*Y$8)^2))),           V_rtHz(Z1222)/($X$2*Y$8*(Z1222*X$1017+Z1222+AA1222)),V_rtHz(AA1222)*SQRT(Sum_Sq(Z1222*Y$8*$X$2*X$1017,1))/($X$2*Y$8*(Z1222*X$1017+Z1222+AA1222))))/SQRT(Sum_Sq(1/(1+$A1222)+$AC$2/$I$2-1/(1+(1+AA1222/Z1222)/X$1017),$X$2/$I$2)),IF(AA1223&lt;0,"A",X1223))</f>
        <v>A</v>
      </c>
      <c r="Z1222" s="13">
        <f t="shared" si="376"/>
        <v>-1</v>
      </c>
      <c r="AA1222" s="12">
        <f t="shared" si="400"/>
        <v>-2</v>
      </c>
      <c r="AC1222" s="13">
        <f>IF(AF1222&gt;0,SQRT(Sum_Sq($AI$2,V_rtHz($AH$2)/(1+1/$A1222),V_rtHz($AH$2*$A1222)/(1+$A1222),$AN$2*$AH$2/(1+1/$A1222),$AM$2*SQRT(Sum_Sq(AF1222,1/($X$2*AD$8*(1+AC$1017+AF1222/AE1222))))/SQRT(Sum_Sq($X$2*AF1222*AD$8,1)),                   $AQ$2*SQRT(Sum_Sq($AH$2/(1+1/$A1222)+AF1222*( 1/(AC$1017+1+AF1222/AE1222)-1)/(1+($X$2*AF1222*AD$8)^2), (AF1222^2*AD$8*$X$2+1/($X$2*AD$8*(AC$1017+1+AF1222/AE1222           )))/(1+($X$2*AF1222*AD$8)^2))),           V_rtHz(AE1222)/($X$2*AD$8*(AE1222*AC$1017+AE1222+AF1222)),V_rtHz(AF1222)*SQRT(Sum_Sq(AE1222*AD$8*$X$2*AC$1017,1))/($X$2*AD$8*(AE1222*AC$1017+AE1222+AF1222))))/SQRT(Sum_Sq(1/(1+$A1222)+$AC$2/$I$2-1/(1+(1+AF1222/AE1222)/AC$1017),$X$2/$I$2)),IF(AF1223&lt;0,"A",AC1223))</f>
        <v>6.8110715800777006E-6</v>
      </c>
      <c r="AE1222" s="13">
        <f t="shared" si="377"/>
        <v>18992.647290206871</v>
      </c>
      <c r="AF1222" s="12">
        <f t="shared" si="401"/>
        <v>163844.50391446834</v>
      </c>
      <c r="AG1222" s="13"/>
      <c r="AH1222" s="13">
        <f>IF(AK1222&gt;0,SQRT(Sum_Sq($AI$2,V_rtHz($AH$2)/(1+1/$A1222),V_rtHz($AH$2*$A1222)/(1+$A1222),$AN$2*$AH$2/(1+1/$A1222),$AM$2*SQRT(Sum_Sq(AK1222,1/($X$2*AI$8*(1+AH$1017+AK1222/AJ1222))))/SQRT(Sum_Sq($X$2*AK1222*AI$8,1)),                   $AQ$2*SQRT(Sum_Sq($AH$2/(1+1/$A1222)+AK1222*( 1/(AH$1017+1+AK1222/AJ1222)-1)/(1+($X$2*AK1222*AI$8)^2), (AK1222^2*AI$8*$X$2+1/($X$2*AI$8*(AH$1017+1+AK1222/AJ1222           )))/(1+($X$2*AK1222*AI$8)^2))),           V_rtHz(AJ1222)/($X$2*AI$8*(AJ1222*AH$1017+AJ1222+AK1222)),V_rtHz(AK1222)*SQRT(Sum_Sq(AJ1222*AI$8*$X$2*AH$1017,1))/($X$2*AI$8*(AJ1222*AH$1017+AJ1222+AK1222))))/SQRT(Sum_Sq(1/(1+$A1222)+$AC$2/$I$2-1/(1+(1+AK1222/AJ1222)/AH$1017),$X$2/$I$2)),IF(AK1223&lt;0,"A",AH1223))</f>
        <v>1.1508534257960675E-5</v>
      </c>
      <c r="AI1222" s="13"/>
      <c r="AJ1222" s="13">
        <f t="shared" si="378"/>
        <v>17583.749156927381</v>
      </c>
      <c r="AK1222" s="12">
        <f t="shared" si="402"/>
        <v>559636.33169298701</v>
      </c>
      <c r="AM1222" s="13">
        <f>IF(AP1222&gt;0,SQRT(Sum_Sq($AI$2,V_rtHz($AH$2)/(1+1/$A1222),V_rtHz($AH$2*$A1222)/(1+$A1222),$AN$2*$AH$2/(1+1/$A1222),$AM$2*SQRT(Sum_Sq(AP1222,1/($X$2*AN$8*(1+AM$1017+AP1222/AO1222))))/SQRT(Sum_Sq($X$2*AP1222*AN$8,1)),                   $AQ$2*SQRT(Sum_Sq($AH$2/(1+1/$A1222)+AP1222*( 1/(AM$1017+1+AP1222/AO1222)-1)/(1+($X$2*AP1222*AN$8)^2), (AP1222^2*AN$8*$X$2+1/($X$2*AN$8*(AM$1017+1+AP1222/AO1222           )))/(1+($X$2*AP1222*AN$8)^2))),           V_rtHz(AO1222)/($X$2*AN$8*(AO1222*AM$1017+AO1222+AP1222)),V_rtHz(AP1222)*SQRT(Sum_Sq(AO1222*AN$8*$X$2*AM$1017,1))/($X$2*AN$8*(AO1222*AM$1017+AO1222+AP1222))))/SQRT(Sum_Sq(1/(1+$A1222)+$AC$2/$I$2-1/(1+(1+AP1222/AO1222)/AM$1017),$X$2/$I$2)),IF(AP1223&lt;0,"A",AM1223))</f>
        <v>2.0178724565167694E-5</v>
      </c>
      <c r="AO1222" s="13">
        <f t="shared" si="379"/>
        <v>17217.960378697193</v>
      </c>
      <c r="AP1222" s="12">
        <f t="shared" si="403"/>
        <v>1807322.5892286992</v>
      </c>
      <c r="AR1222" s="13">
        <f t="shared" si="380"/>
        <v>69887291.180198371</v>
      </c>
      <c r="AS1222" s="13">
        <f t="shared" si="381"/>
        <v>-1.3200547876206907E-5</v>
      </c>
      <c r="AV1222" s="13"/>
      <c r="AW1222" s="13">
        <f t="shared" si="382"/>
        <v>39300511.936236553</v>
      </c>
      <c r="AX1222" s="13">
        <f t="shared" si="383"/>
        <v>-4.1764350920689753E-5</v>
      </c>
      <c r="AZ1222" s="13"/>
      <c r="BA1222" s="13"/>
      <c r="BB1222" s="13">
        <f t="shared" si="384"/>
        <v>22100301.962882396</v>
      </c>
      <c r="BC1222" s="13">
        <f t="shared" si="385"/>
        <v>-1.3227642847475098E-4</v>
      </c>
      <c r="BD1222" s="13"/>
      <c r="BE1222" s="13"/>
      <c r="BG1222" s="13">
        <f t="shared" si="386"/>
        <v>12427913.092914158</v>
      </c>
      <c r="BH1222" s="13">
        <f t="shared" si="387"/>
        <v>-4.203677747031862E-4</v>
      </c>
      <c r="BI1222" s="13"/>
      <c r="BL1222" s="13">
        <f t="shared" si="388"/>
        <v>6988729.1180198397</v>
      </c>
      <c r="BM1222" s="13">
        <f t="shared" si="389"/>
        <v>-1.3504838316634649E-3</v>
      </c>
      <c r="BP1222" s="13"/>
      <c r="BQ1222" s="13">
        <f t="shared" si="390"/>
        <v>99.633300000000006</v>
      </c>
      <c r="BR1222" s="13">
        <f t="shared" si="391"/>
        <v>108.98999999999998</v>
      </c>
      <c r="BT1222" s="13"/>
      <c r="BU1222" s="13"/>
      <c r="BV1222" s="13">
        <f t="shared" si="392"/>
        <v>31.50681587988543</v>
      </c>
      <c r="BW1222" s="13">
        <f t="shared" si="393"/>
        <v>344.65664218175158</v>
      </c>
      <c r="CA1222" s="13">
        <f t="shared" si="394"/>
        <v>9.9633299999999991</v>
      </c>
      <c r="CB1222" s="13">
        <f t="shared" si="395"/>
        <v>1089.9000000000001</v>
      </c>
    </row>
    <row r="1223" spans="1:80" x14ac:dyDescent="0.3">
      <c r="A1223" s="13">
        <f t="shared" si="371"/>
        <v>1.7947336268325261E-4</v>
      </c>
      <c r="C1223" s="13" t="str">
        <f>IF(F1223&gt;0,SQRT(Sum_Sq($AI$2,V_rtHz($AH$2)/(1+1/$A1223),V_rtHz($AH$2*$A1223)/(1+$A1223),$AN$2*$AH$2/(1+1/$A1223),$AM$2*SQRT(Sum_Sq(F1223,1/($X$2*D$8*(1+C$1017+F1223/E1223))))/SQRT(Sum_Sq($X$2*F1223*D$8,1)),                   $AQ$2*SQRT(Sum_Sq($AH$2/(1+1/$A1223)+F1223*( 1/(C$1017+1+F1223/E1223)-1)/(1+($X$2*F1223*D$8)^2), (F1223^2*D$8*$X$2+1/($X$2*D$8*(C$1017+1+F1223/E1223           )))/(1+($X$2*F1223*D$8)^2))),           V_rtHz(E1223)/($X$2*D$8*(E1223*C$1017+E1223+F1223)),V_rtHz(F1223)*SQRT(Sum_Sq(E1223*D$8*$X$2*C$1017,1))/($X$2*D$8*(E1223*C$1017+E1223+F1223))))/SQRT(Sum_Sq(1/(1+$A1223)+$AC$2/$I$2-1/(1+(1+F1223/E1223)/C$1017),$X$2/$I$2)),IF(F1224&lt;0,"A",C1224))</f>
        <v>A</v>
      </c>
      <c r="E1223" s="13">
        <f t="shared" si="372"/>
        <v>-1</v>
      </c>
      <c r="F1223" s="12">
        <f t="shared" si="396"/>
        <v>-2</v>
      </c>
      <c r="H1223" s="13" t="str">
        <f>IF(K1223&gt;0,SQRT(Sum_Sq($AI$2,V_rtHz($AH$2)/(1+1/$A1223),V_rtHz($AH$2*$A1223)/(1+$A1223),$AN$2*$AH$2/(1+1/$A1223),$AM$2*SQRT(Sum_Sq(K1223,1/($X$2*I$8*(1+H$1017+K1223/J1223))))/SQRT(Sum_Sq($X$2*K1223*I$8,1)),                   $AQ$2*SQRT(Sum_Sq($AH$2/(1+1/$A1223)+K1223*( 1/(H$1017+1+K1223/J1223)-1)/(1+($X$2*K1223*I$8)^2), (K1223^2*I$8*$X$2+1/($X$2*I$8*(H$1017+1+K1223/J1223           )))/(1+($X$2*K1223*I$8)^2))),           V_rtHz(J1223)/($X$2*I$8*(J1223*H$1017+J1223+K1223)),V_rtHz(K1223)*SQRT(Sum_Sq(J1223*I$8*$X$2*H$1017,1))/($X$2*I$8*(J1223*H$1017+J1223+K1223))))/SQRT(Sum_Sq(1/(1+$A1223)+$AC$2/$I$2-1/(1+(1+K1223/J1223)/H$1017),$X$2/$I$2)),IF(K1224&lt;0,"A",H1224))</f>
        <v>A</v>
      </c>
      <c r="J1223" s="13">
        <f t="shared" si="373"/>
        <v>-1</v>
      </c>
      <c r="K1223" s="12">
        <f t="shared" si="397"/>
        <v>-2</v>
      </c>
      <c r="M1223" s="13" t="str">
        <f>IF(P1223&gt;0,SQRT(Sum_Sq($AI$2,V_rtHz($AH$2)/(1+1/$A1223),V_rtHz($AH$2*$A1223)/(1+$A1223),$AN$2*$AH$2/(1+1/$A1223),$AM$2*SQRT(Sum_Sq(P1223,1/($X$2*N$8*(1+M$1017+P1223/O1223))))/SQRT(Sum_Sq($X$2*P1223*N$8,1)),                   $AQ$2*SQRT(Sum_Sq($AH$2/(1+1/$A1223)+P1223*( 1/(M$1017+1+P1223/O1223)-1)/(1+($X$2*P1223*N$8)^2), (P1223^2*N$8*$X$2+1/($X$2*N$8*(M$1017+1+P1223/O1223           )))/(1+($X$2*P1223*N$8)^2))),           V_rtHz(O1223)/($X$2*N$8*(O1223*M$1017+O1223+P1223)),V_rtHz(P1223)*SQRT(Sum_Sq(O1223*N$8*$X$2*M$1017,1))/($X$2*N$8*(O1223*M$1017+O1223+P1223))))/SQRT(Sum_Sq(1/(1+$A1223)+$AC$2/$I$2-1/(1+(1+P1223/O1223)/M$1017),$X$2/$I$2)),IF(P1224&lt;0,"A",M1224))</f>
        <v>A</v>
      </c>
      <c r="O1223" s="13">
        <f t="shared" si="374"/>
        <v>-1</v>
      </c>
      <c r="P1223" s="12">
        <f t="shared" si="398"/>
        <v>-2</v>
      </c>
      <c r="R1223" s="13" t="str">
        <f>IF(U1223&gt;0,SQRT(Sum_Sq($AI$2,V_rtHz($AH$2)/(1+1/$A1223),V_rtHz($AH$2*$A1223)/(1+$A1223),$AN$2*$AH$2/(1+1/$A1223),$AM$2*SQRT(Sum_Sq(U1223,1/($X$2*S$8*(1+R$1017+U1223/T1223))))/SQRT(Sum_Sq($X$2*U1223*S$8,1)),                   $AQ$2*SQRT(Sum_Sq($AH$2/(1+1/$A1223)+U1223*( 1/(R$1017+1+U1223/T1223)-1)/(1+($X$2*U1223*S$8)^2), (U1223^2*S$8*$X$2+1/($X$2*S$8*(R$1017+1+U1223/T1223           )))/(1+($X$2*U1223*S$8)^2))),           V_rtHz(T1223)/($X$2*S$8*(T1223*R$1017+T1223+U1223)),V_rtHz(U1223)*SQRT(Sum_Sq(T1223*S$8*$X$2*R$1017,1))/($X$2*S$8*(T1223*R$1017+T1223+U1223))))/SQRT(Sum_Sq(1/(1+$A1223)+$AC$2/$I$2-1/(1+(1+U1223/T1223)/R$1017),$X$2/$I$2)),IF(U1224&lt;0,"A",R1224))</f>
        <v>A</v>
      </c>
      <c r="T1223" s="13">
        <f t="shared" si="375"/>
        <v>-1</v>
      </c>
      <c r="U1223" s="12">
        <f t="shared" si="399"/>
        <v>-2</v>
      </c>
      <c r="X1223" s="13" t="str">
        <f>IF(AA1223&gt;0,SQRT(Sum_Sq($AI$2,V_rtHz($AH$2)/(1+1/$A1223),V_rtHz($AH$2*$A1223)/(1+$A1223),$AN$2*$AH$2/(1+1/$A1223),$AM$2*SQRT(Sum_Sq(AA1223,1/($X$2*Y$8*(1+X$1017+AA1223/Z1223))))/SQRT(Sum_Sq($X$2*AA1223*Y$8,1)),                   $AQ$2*SQRT(Sum_Sq($AH$2/(1+1/$A1223)+AA1223*( 1/(X$1017+1+AA1223/Z1223)-1)/(1+($X$2*AA1223*Y$8)^2), (AA1223^2*Y$8*$X$2+1/($X$2*Y$8*(X$1017+1+AA1223/Z1223           )))/(1+($X$2*AA1223*Y$8)^2))),           V_rtHz(Z1223)/($X$2*Y$8*(Z1223*X$1017+Z1223+AA1223)),V_rtHz(AA1223)*SQRT(Sum_Sq(Z1223*Y$8*$X$2*X$1017,1))/($X$2*Y$8*(Z1223*X$1017+Z1223+AA1223))))/SQRT(Sum_Sq(1/(1+$A1223)+$AC$2/$I$2-1/(1+(1+AA1223/Z1223)/X$1017),$X$2/$I$2)),IF(AA1224&lt;0,"A",X1224))</f>
        <v>A</v>
      </c>
      <c r="Z1223" s="13">
        <f t="shared" si="376"/>
        <v>-1</v>
      </c>
      <c r="AA1223" s="12">
        <f t="shared" si="400"/>
        <v>-2</v>
      </c>
      <c r="AC1223" s="13">
        <f>IF(AF1223&gt;0,SQRT(Sum_Sq($AI$2,V_rtHz($AH$2)/(1+1/$A1223),V_rtHz($AH$2*$A1223)/(1+$A1223),$AN$2*$AH$2/(1+1/$A1223),$AM$2*SQRT(Sum_Sq(AF1223,1/($X$2*AD$8*(1+AC$1017+AF1223/AE1223))))/SQRT(Sum_Sq($X$2*AF1223*AD$8,1)),                   $AQ$2*SQRT(Sum_Sq($AH$2/(1+1/$A1223)+AF1223*( 1/(AC$1017+1+AF1223/AE1223)-1)/(1+($X$2*AF1223*AD$8)^2), (AF1223^2*AD$8*$X$2+1/($X$2*AD$8*(AC$1017+1+AF1223/AE1223           )))/(1+($X$2*AF1223*AD$8)^2))),           V_rtHz(AE1223)/($X$2*AD$8*(AE1223*AC$1017+AE1223+AF1223)),V_rtHz(AF1223)*SQRT(Sum_Sq(AE1223*AD$8*$X$2*AC$1017,1))/($X$2*AD$8*(AE1223*AC$1017+AE1223+AF1223))))/SQRT(Sum_Sq(1/(1+$A1223)+$AC$2/$I$2-1/(1+(1+AF1223/AE1223)/AC$1017),$X$2/$I$2)),IF(AF1224&lt;0,"A",AC1224))</f>
        <v>6.8097646206382558E-6</v>
      </c>
      <c r="AE1223" s="13">
        <f t="shared" si="377"/>
        <v>18985.380661653682</v>
      </c>
      <c r="AF1223" s="12">
        <f t="shared" si="401"/>
        <v>163907.21517486635</v>
      </c>
      <c r="AG1223" s="13"/>
      <c r="AH1223" s="13">
        <f>IF(AK1223&gt;0,SQRT(Sum_Sq($AI$2,V_rtHz($AH$2)/(1+1/$A1223),V_rtHz($AH$2*$A1223)/(1+$A1223),$AN$2*$AH$2/(1+1/$A1223),$AM$2*SQRT(Sum_Sq(AK1223,1/($X$2*AI$8*(1+AH$1017+AK1223/AJ1223))))/SQRT(Sum_Sq($X$2*AK1223*AI$8,1)),                   $AQ$2*SQRT(Sum_Sq($AH$2/(1+1/$A1223)+AK1223*( 1/(AH$1017+1+AK1223/AJ1223)-1)/(1+($X$2*AK1223*AI$8)^2), (AK1223^2*AI$8*$X$2+1/($X$2*AI$8*(AH$1017+1+AK1223/AJ1223           )))/(1+($X$2*AK1223*AI$8)^2))),           V_rtHz(AJ1223)/($X$2*AI$8*(AJ1223*AH$1017+AJ1223+AK1223)),V_rtHz(AK1223)*SQRT(Sum_Sq(AJ1223*AI$8*$X$2*AH$1017,1))/($X$2*AI$8*(AJ1223*AH$1017+AJ1223+AK1223))))/SQRT(Sum_Sq(1/(1+$A1223)+$AC$2/$I$2-1/(1+(1+AK1223/AJ1223)/AH$1017),$X$2/$I$2)),IF(AK1224&lt;0,"A",AH1224))</f>
        <v>1.1506848320592722E-5</v>
      </c>
      <c r="AI1223" s="13"/>
      <c r="AJ1223" s="13">
        <f t="shared" si="378"/>
        <v>17578.452973457552</v>
      </c>
      <c r="AK1223" s="12">
        <f t="shared" si="402"/>
        <v>559804.94361199392</v>
      </c>
      <c r="AM1223" s="13">
        <f>IF(AP1223&gt;0,SQRT(Sum_Sq($AI$2,V_rtHz($AH$2)/(1+1/$A1223),V_rtHz($AH$2*$A1223)/(1+$A1223),$AN$2*$AH$2/(1+1/$A1223),$AM$2*SQRT(Sum_Sq(AP1223,1/($X$2*AN$8*(1+AM$1017+AP1223/AO1223))))/SQRT(Sum_Sq($X$2*AP1223*AN$8,1)),                   $AQ$2*SQRT(Sum_Sq($AH$2/(1+1/$A1223)+AP1223*( 1/(AM$1017+1+AP1223/AO1223)-1)/(1+($X$2*AP1223*AN$8)^2), (AP1223^2*AN$8*$X$2+1/($X$2*AN$8*(AM$1017+1+AP1223/AO1223           )))/(1+($X$2*AP1223*AN$8)^2))),           V_rtHz(AO1223)/($X$2*AN$8*(AO1223*AM$1017+AO1223+AP1223)),V_rtHz(AP1223)*SQRT(Sum_Sq(AO1223*AN$8*$X$2*AM$1017,1))/($X$2*AN$8*(AO1223*AM$1017+AO1223+AP1223))))/SQRT(Sum_Sq(1/(1+$A1223)+$AC$2/$I$2-1/(1+(1+AP1223/AO1223)/AM$1017),$X$2/$I$2)),IF(AP1224&lt;0,"A",AM1224))</f>
        <v>2.0175975026290703E-5</v>
      </c>
      <c r="AO1223" s="13">
        <f t="shared" si="379"/>
        <v>17213.091014142294</v>
      </c>
      <c r="AP1223" s="12">
        <f t="shared" si="403"/>
        <v>1807833.8578060877</v>
      </c>
      <c r="AR1223" s="13">
        <f t="shared" si="380"/>
        <v>69887291.180198371</v>
      </c>
      <c r="AS1223" s="13">
        <f t="shared" si="381"/>
        <v>-1.3200589671507179E-5</v>
      </c>
      <c r="AV1223" s="13"/>
      <c r="AW1223" s="13">
        <f t="shared" si="382"/>
        <v>39300511.936236553</v>
      </c>
      <c r="AX1223" s="13">
        <f t="shared" si="383"/>
        <v>-4.1764769288232626E-5</v>
      </c>
      <c r="AZ1223" s="13"/>
      <c r="BA1223" s="13"/>
      <c r="BB1223" s="13">
        <f t="shared" si="384"/>
        <v>22100301.962882396</v>
      </c>
      <c r="BC1223" s="13">
        <f t="shared" si="385"/>
        <v>-1.3228062529975739E-4</v>
      </c>
      <c r="BD1223" s="13"/>
      <c r="BE1223" s="13"/>
      <c r="BG1223" s="13">
        <f t="shared" si="386"/>
        <v>12427913.092914158</v>
      </c>
      <c r="BH1223" s="13">
        <f t="shared" si="387"/>
        <v>-4.2041016288449059E-4</v>
      </c>
      <c r="BI1223" s="13"/>
      <c r="BL1223" s="13">
        <f t="shared" si="388"/>
        <v>6988729.1180198397</v>
      </c>
      <c r="BM1223" s="13">
        <f t="shared" si="389"/>
        <v>-1.3509214158682217E-3</v>
      </c>
      <c r="BP1223" s="13"/>
      <c r="BQ1223" s="13">
        <f t="shared" si="390"/>
        <v>99.633299999999991</v>
      </c>
      <c r="BR1223" s="13">
        <f t="shared" si="391"/>
        <v>108.99</v>
      </c>
      <c r="BT1223" s="13"/>
      <c r="BU1223" s="13"/>
      <c r="BV1223" s="13">
        <f t="shared" si="392"/>
        <v>31.50681587988543</v>
      </c>
      <c r="BW1223" s="13">
        <f t="shared" si="393"/>
        <v>344.65664218175147</v>
      </c>
      <c r="CA1223" s="13">
        <f t="shared" si="394"/>
        <v>9.9633299999999991</v>
      </c>
      <c r="CB1223" s="13">
        <f t="shared" si="395"/>
        <v>1089.9000000000001</v>
      </c>
    </row>
    <row r="1224" spans="1:80" x14ac:dyDescent="0.3">
      <c r="A1224" s="13">
        <f t="shared" si="371"/>
        <v>1.8197008586099835E-4</v>
      </c>
      <c r="C1224" s="13" t="str">
        <f>IF(F1224&gt;0,SQRT(Sum_Sq($AI$2,V_rtHz($AH$2)/(1+1/$A1224),V_rtHz($AH$2*$A1224)/(1+$A1224),$AN$2*$AH$2/(1+1/$A1224),$AM$2*SQRT(Sum_Sq(F1224,1/($X$2*D$8*(1+C$1017+F1224/E1224))))/SQRT(Sum_Sq($X$2*F1224*D$8,1)),                   $AQ$2*SQRT(Sum_Sq($AH$2/(1+1/$A1224)+F1224*( 1/(C$1017+1+F1224/E1224)-1)/(1+($X$2*F1224*D$8)^2), (F1224^2*D$8*$X$2+1/($X$2*D$8*(C$1017+1+F1224/E1224           )))/(1+($X$2*F1224*D$8)^2))),           V_rtHz(E1224)/($X$2*D$8*(E1224*C$1017+E1224+F1224)),V_rtHz(F1224)*SQRT(Sum_Sq(E1224*D$8*$X$2*C$1017,1))/($X$2*D$8*(E1224*C$1017+E1224+F1224))))/SQRT(Sum_Sq(1/(1+$A1224)+$AC$2/$I$2-1/(1+(1+F1224/E1224)/C$1017),$X$2/$I$2)),IF(F1225&lt;0,"A",C1225))</f>
        <v>A</v>
      </c>
      <c r="E1224" s="13">
        <f t="shared" si="372"/>
        <v>-1</v>
      </c>
      <c r="F1224" s="12">
        <f t="shared" si="396"/>
        <v>-2</v>
      </c>
      <c r="H1224" s="13" t="str">
        <f>IF(K1224&gt;0,SQRT(Sum_Sq($AI$2,V_rtHz($AH$2)/(1+1/$A1224),V_rtHz($AH$2*$A1224)/(1+$A1224),$AN$2*$AH$2/(1+1/$A1224),$AM$2*SQRT(Sum_Sq(K1224,1/($X$2*I$8*(1+H$1017+K1224/J1224))))/SQRT(Sum_Sq($X$2*K1224*I$8,1)),                   $AQ$2*SQRT(Sum_Sq($AH$2/(1+1/$A1224)+K1224*( 1/(H$1017+1+K1224/J1224)-1)/(1+($X$2*K1224*I$8)^2), (K1224^2*I$8*$X$2+1/($X$2*I$8*(H$1017+1+K1224/J1224           )))/(1+($X$2*K1224*I$8)^2))),           V_rtHz(J1224)/($X$2*I$8*(J1224*H$1017+J1224+K1224)),V_rtHz(K1224)*SQRT(Sum_Sq(J1224*I$8*$X$2*H$1017,1))/($X$2*I$8*(J1224*H$1017+J1224+K1224))))/SQRT(Sum_Sq(1/(1+$A1224)+$AC$2/$I$2-1/(1+(1+K1224/J1224)/H$1017),$X$2/$I$2)),IF(K1225&lt;0,"A",H1225))</f>
        <v>A</v>
      </c>
      <c r="J1224" s="13">
        <f t="shared" si="373"/>
        <v>-1</v>
      </c>
      <c r="K1224" s="12">
        <f t="shared" si="397"/>
        <v>-2</v>
      </c>
      <c r="M1224" s="13" t="str">
        <f>IF(P1224&gt;0,SQRT(Sum_Sq($AI$2,V_rtHz($AH$2)/(1+1/$A1224),V_rtHz($AH$2*$A1224)/(1+$A1224),$AN$2*$AH$2/(1+1/$A1224),$AM$2*SQRT(Sum_Sq(P1224,1/($X$2*N$8*(1+M$1017+P1224/O1224))))/SQRT(Sum_Sq($X$2*P1224*N$8,1)),                   $AQ$2*SQRT(Sum_Sq($AH$2/(1+1/$A1224)+P1224*( 1/(M$1017+1+P1224/O1224)-1)/(1+($X$2*P1224*N$8)^2), (P1224^2*N$8*$X$2+1/($X$2*N$8*(M$1017+1+P1224/O1224           )))/(1+($X$2*P1224*N$8)^2))),           V_rtHz(O1224)/($X$2*N$8*(O1224*M$1017+O1224+P1224)),V_rtHz(P1224)*SQRT(Sum_Sq(O1224*N$8*$X$2*M$1017,1))/($X$2*N$8*(O1224*M$1017+O1224+P1224))))/SQRT(Sum_Sq(1/(1+$A1224)+$AC$2/$I$2-1/(1+(1+P1224/O1224)/M$1017),$X$2/$I$2)),IF(P1225&lt;0,"A",M1225))</f>
        <v>A</v>
      </c>
      <c r="O1224" s="13">
        <f t="shared" si="374"/>
        <v>-1</v>
      </c>
      <c r="P1224" s="12">
        <f t="shared" si="398"/>
        <v>-2</v>
      </c>
      <c r="R1224" s="13" t="str">
        <f>IF(U1224&gt;0,SQRT(Sum_Sq($AI$2,V_rtHz($AH$2)/(1+1/$A1224),V_rtHz($AH$2*$A1224)/(1+$A1224),$AN$2*$AH$2/(1+1/$A1224),$AM$2*SQRT(Sum_Sq(U1224,1/($X$2*S$8*(1+R$1017+U1224/T1224))))/SQRT(Sum_Sq($X$2*U1224*S$8,1)),                   $AQ$2*SQRT(Sum_Sq($AH$2/(1+1/$A1224)+U1224*( 1/(R$1017+1+U1224/T1224)-1)/(1+($X$2*U1224*S$8)^2), (U1224^2*S$8*$X$2+1/($X$2*S$8*(R$1017+1+U1224/T1224           )))/(1+($X$2*U1224*S$8)^2))),           V_rtHz(T1224)/($X$2*S$8*(T1224*R$1017+T1224+U1224)),V_rtHz(U1224)*SQRT(Sum_Sq(T1224*S$8*$X$2*R$1017,1))/($X$2*S$8*(T1224*R$1017+T1224+U1224))))/SQRT(Sum_Sq(1/(1+$A1224)+$AC$2/$I$2-1/(1+(1+U1224/T1224)/R$1017),$X$2/$I$2)),IF(U1225&lt;0,"A",R1225))</f>
        <v>A</v>
      </c>
      <c r="T1224" s="13">
        <f t="shared" si="375"/>
        <v>-1</v>
      </c>
      <c r="U1224" s="12">
        <f t="shared" si="399"/>
        <v>-2</v>
      </c>
      <c r="X1224" s="13" t="str">
        <f>IF(AA1224&gt;0,SQRT(Sum_Sq($AI$2,V_rtHz($AH$2)/(1+1/$A1224),V_rtHz($AH$2*$A1224)/(1+$A1224),$AN$2*$AH$2/(1+1/$A1224),$AM$2*SQRT(Sum_Sq(AA1224,1/($X$2*Y$8*(1+X$1017+AA1224/Z1224))))/SQRT(Sum_Sq($X$2*AA1224*Y$8,1)),                   $AQ$2*SQRT(Sum_Sq($AH$2/(1+1/$A1224)+AA1224*( 1/(X$1017+1+AA1224/Z1224)-1)/(1+($X$2*AA1224*Y$8)^2), (AA1224^2*Y$8*$X$2+1/($X$2*Y$8*(X$1017+1+AA1224/Z1224           )))/(1+($X$2*AA1224*Y$8)^2))),           V_rtHz(Z1224)/($X$2*Y$8*(Z1224*X$1017+Z1224+AA1224)),V_rtHz(AA1224)*SQRT(Sum_Sq(Z1224*Y$8*$X$2*X$1017,1))/($X$2*Y$8*(Z1224*X$1017+Z1224+AA1224))))/SQRT(Sum_Sq(1/(1+$A1224)+$AC$2/$I$2-1/(1+(1+AA1224/Z1224)/X$1017),$X$2/$I$2)),IF(AA1225&lt;0,"A",X1225))</f>
        <v>A</v>
      </c>
      <c r="Z1224" s="13">
        <f t="shared" si="376"/>
        <v>-1</v>
      </c>
      <c r="AA1224" s="12">
        <f t="shared" si="400"/>
        <v>-2</v>
      </c>
      <c r="AC1224" s="13">
        <f>IF(AF1224&gt;0,SQRT(Sum_Sq($AI$2,V_rtHz($AH$2)/(1+1/$A1224),V_rtHz($AH$2*$A1224)/(1+$A1224),$AN$2*$AH$2/(1+1/$A1224),$AM$2*SQRT(Sum_Sq(AF1224,1/($X$2*AD$8*(1+AC$1017+AF1224/AE1224))))/SQRT(Sum_Sq($X$2*AF1224*AD$8,1)),                   $AQ$2*SQRT(Sum_Sq($AH$2/(1+1/$A1224)+AF1224*( 1/(AC$1017+1+AF1224/AE1224)-1)/(1+($X$2*AF1224*AD$8)^2), (AF1224^2*AD$8*$X$2+1/($X$2*AD$8*(AC$1017+1+AF1224/AE1224           )))/(1+($X$2*AF1224*AD$8)^2))),           V_rtHz(AE1224)/($X$2*AD$8*(AE1224*AC$1017+AE1224+AF1224)),V_rtHz(AF1224)*SQRT(Sum_Sq(AE1224*AD$8*$X$2*AC$1017,1))/($X$2*AD$8*(AE1224*AC$1017+AE1224+AF1224))))/SQRT(Sum_Sq(1/(1+$A1224)+$AC$2/$I$2-1/(1+(1+AF1224/AE1224)/AC$1017),$X$2/$I$2)),IF(AF1225&lt;0,"A",AC1225))</f>
        <v>6.8084414158050581E-6</v>
      </c>
      <c r="AE1224" s="13">
        <f t="shared" si="377"/>
        <v>18978.024848284811</v>
      </c>
      <c r="AF1224" s="12">
        <f t="shared" si="401"/>
        <v>163970.7450149986</v>
      </c>
      <c r="AG1224" s="13"/>
      <c r="AH1224" s="13">
        <f>IF(AK1224&gt;0,SQRT(Sum_Sq($AI$2,V_rtHz($AH$2)/(1+1/$A1224),V_rtHz($AH$2*$A1224)/(1+$A1224),$AN$2*$AH$2/(1+1/$A1224),$AM$2*SQRT(Sum_Sq(AK1224,1/($X$2*AI$8*(1+AH$1017+AK1224/AJ1224))))/SQRT(Sum_Sq($X$2*AK1224*AI$8,1)),                   $AQ$2*SQRT(Sum_Sq($AH$2/(1+1/$A1224)+AK1224*( 1/(AH$1017+1+AK1224/AJ1224)-1)/(1+($X$2*AK1224*AI$8)^2), (AK1224^2*AI$8*$X$2+1/($X$2*AI$8*(AH$1017+1+AK1224/AJ1224           )))/(1+($X$2*AK1224*AI$8)^2))),           V_rtHz(AJ1224)/($X$2*AI$8*(AJ1224*AH$1017+AJ1224+AK1224)),V_rtHz(AK1224)*SQRT(Sum_Sq(AJ1224*AI$8*$X$2*AH$1017,1))/($X$2*AI$8*(AJ1224*AH$1017+AJ1224+AK1224))))/SQRT(Sum_Sq(1/(1+$A1224)+$AC$2/$I$2-1/(1+(1+AK1224/AJ1224)/AH$1017),$X$2/$I$2)),IF(AK1225&lt;0,"A",AH1225))</f>
        <v>1.1505140791204208E-5</v>
      </c>
      <c r="AI1224" s="13"/>
      <c r="AJ1224" s="13">
        <f t="shared" si="378"/>
        <v>17573.089653074527</v>
      </c>
      <c r="AK1224" s="12">
        <f t="shared" si="402"/>
        <v>559975.79650831805</v>
      </c>
      <c r="AM1224" s="13">
        <f>IF(AP1224&gt;0,SQRT(Sum_Sq($AI$2,V_rtHz($AH$2)/(1+1/$A1224),V_rtHz($AH$2*$A1224)/(1+$A1224),$AN$2*$AH$2/(1+1/$A1224),$AM$2*SQRT(Sum_Sq(AP1224,1/($X$2*AN$8*(1+AM$1017+AP1224/AO1224))))/SQRT(Sum_Sq($X$2*AP1224*AN$8,1)),                   $AQ$2*SQRT(Sum_Sq($AH$2/(1+1/$A1224)+AP1224*( 1/(AM$1017+1+AP1224/AO1224)-1)/(1+($X$2*AP1224*AN$8)^2), (AP1224^2*AN$8*$X$2+1/($X$2*AN$8*(AM$1017+1+AP1224/AO1224           )))/(1+($X$2*AP1224*AN$8)^2))),           V_rtHz(AO1224)/($X$2*AN$8*(AO1224*AM$1017+AO1224+AP1224)),V_rtHz(AP1224)*SQRT(Sum_Sq(AO1224*AN$8*$X$2*AM$1017,1))/($X$2*AN$8*(AO1224*AM$1017+AO1224+AP1224))))/SQRT(Sum_Sq(1/(1+$A1224)+$AC$2/$I$2-1/(1+(1+AP1224/AO1224)/AM$1017),$X$2/$I$2)),IF(AP1225&lt;0,"A",AM1225))</f>
        <v>2.0173190049547634E-5</v>
      </c>
      <c r="AO1224" s="13">
        <f t="shared" si="379"/>
        <v>17208.15949759358</v>
      </c>
      <c r="AP1224" s="12">
        <f t="shared" si="403"/>
        <v>1808351.9470641715</v>
      </c>
      <c r="AR1224" s="13">
        <f t="shared" si="380"/>
        <v>69887291.180198371</v>
      </c>
      <c r="AS1224" s="13">
        <f t="shared" si="381"/>
        <v>-1.3200632048508208E-5</v>
      </c>
      <c r="AV1224" s="13"/>
      <c r="AW1224" s="13">
        <f t="shared" si="382"/>
        <v>39300511.936236553</v>
      </c>
      <c r="AX1224" s="13">
        <f t="shared" si="383"/>
        <v>-4.1765193484405422E-5</v>
      </c>
      <c r="AZ1224" s="13"/>
      <c r="BA1224" s="13"/>
      <c r="BB1224" s="13">
        <f t="shared" si="384"/>
        <v>22100301.962882396</v>
      </c>
      <c r="BC1224" s="13">
        <f t="shared" si="385"/>
        <v>-1.322848807803181E-4</v>
      </c>
      <c r="BD1224" s="13"/>
      <c r="BE1224" s="13"/>
      <c r="BG1224" s="13">
        <f t="shared" si="386"/>
        <v>12427913.092914158</v>
      </c>
      <c r="BH1224" s="13">
        <f t="shared" si="387"/>
        <v>-4.2045314947274217E-4</v>
      </c>
      <c r="BI1224" s="13"/>
      <c r="BL1224" s="13">
        <f t="shared" si="388"/>
        <v>6988729.1180198397</v>
      </c>
      <c r="BM1224" s="13">
        <f t="shared" si="389"/>
        <v>-1.3513653770879039E-3</v>
      </c>
      <c r="BP1224" s="13"/>
      <c r="BQ1224" s="13">
        <f t="shared" si="390"/>
        <v>99.633300000000006</v>
      </c>
      <c r="BR1224" s="13">
        <f t="shared" si="391"/>
        <v>108.98999999999998</v>
      </c>
      <c r="BT1224" s="13"/>
      <c r="BU1224" s="13"/>
      <c r="BV1224" s="13">
        <f t="shared" si="392"/>
        <v>31.50681587988543</v>
      </c>
      <c r="BW1224" s="13">
        <f t="shared" si="393"/>
        <v>344.65664218175152</v>
      </c>
      <c r="CA1224" s="13">
        <f t="shared" si="394"/>
        <v>9.9633299999999991</v>
      </c>
      <c r="CB1224" s="13">
        <f t="shared" si="395"/>
        <v>1089.9000000000001</v>
      </c>
    </row>
    <row r="1225" spans="1:80" x14ac:dyDescent="0.3">
      <c r="A1225" s="13">
        <f t="shared" si="371"/>
        <v>1.8450154191794731E-4</v>
      </c>
      <c r="C1225" s="13" t="str">
        <f>IF(F1225&gt;0,SQRT(Sum_Sq($AI$2,V_rtHz($AH$2)/(1+1/$A1225),V_rtHz($AH$2*$A1225)/(1+$A1225),$AN$2*$AH$2/(1+1/$A1225),$AM$2*SQRT(Sum_Sq(F1225,1/($X$2*D$8*(1+C$1017+F1225/E1225))))/SQRT(Sum_Sq($X$2*F1225*D$8,1)),                   $AQ$2*SQRT(Sum_Sq($AH$2/(1+1/$A1225)+F1225*( 1/(C$1017+1+F1225/E1225)-1)/(1+($X$2*F1225*D$8)^2), (F1225^2*D$8*$X$2+1/($X$2*D$8*(C$1017+1+F1225/E1225           )))/(1+($X$2*F1225*D$8)^2))),           V_rtHz(E1225)/($X$2*D$8*(E1225*C$1017+E1225+F1225)),V_rtHz(F1225)*SQRT(Sum_Sq(E1225*D$8*$X$2*C$1017,1))/($X$2*D$8*(E1225*C$1017+E1225+F1225))))/SQRT(Sum_Sq(1/(1+$A1225)+$AC$2/$I$2-1/(1+(1+F1225/E1225)/C$1017),$X$2/$I$2)),IF(F1226&lt;0,"A",C1226))</f>
        <v>A</v>
      </c>
      <c r="E1225" s="13">
        <f t="shared" si="372"/>
        <v>-1</v>
      </c>
      <c r="F1225" s="12">
        <f t="shared" si="396"/>
        <v>-2</v>
      </c>
      <c r="H1225" s="13" t="str">
        <f>IF(K1225&gt;0,SQRT(Sum_Sq($AI$2,V_rtHz($AH$2)/(1+1/$A1225),V_rtHz($AH$2*$A1225)/(1+$A1225),$AN$2*$AH$2/(1+1/$A1225),$AM$2*SQRT(Sum_Sq(K1225,1/($X$2*I$8*(1+H$1017+K1225/J1225))))/SQRT(Sum_Sq($X$2*K1225*I$8,1)),                   $AQ$2*SQRT(Sum_Sq($AH$2/(1+1/$A1225)+K1225*( 1/(H$1017+1+K1225/J1225)-1)/(1+($X$2*K1225*I$8)^2), (K1225^2*I$8*$X$2+1/($X$2*I$8*(H$1017+1+K1225/J1225           )))/(1+($X$2*K1225*I$8)^2))),           V_rtHz(J1225)/($X$2*I$8*(J1225*H$1017+J1225+K1225)),V_rtHz(K1225)*SQRT(Sum_Sq(J1225*I$8*$X$2*H$1017,1))/($X$2*I$8*(J1225*H$1017+J1225+K1225))))/SQRT(Sum_Sq(1/(1+$A1225)+$AC$2/$I$2-1/(1+(1+K1225/J1225)/H$1017),$X$2/$I$2)),IF(K1226&lt;0,"A",H1226))</f>
        <v>A</v>
      </c>
      <c r="J1225" s="13">
        <f t="shared" si="373"/>
        <v>-1</v>
      </c>
      <c r="K1225" s="12">
        <f t="shared" si="397"/>
        <v>-2</v>
      </c>
      <c r="M1225" s="13" t="str">
        <f>IF(P1225&gt;0,SQRT(Sum_Sq($AI$2,V_rtHz($AH$2)/(1+1/$A1225),V_rtHz($AH$2*$A1225)/(1+$A1225),$AN$2*$AH$2/(1+1/$A1225),$AM$2*SQRT(Sum_Sq(P1225,1/($X$2*N$8*(1+M$1017+P1225/O1225))))/SQRT(Sum_Sq($X$2*P1225*N$8,1)),                   $AQ$2*SQRT(Sum_Sq($AH$2/(1+1/$A1225)+P1225*( 1/(M$1017+1+P1225/O1225)-1)/(1+($X$2*P1225*N$8)^2), (P1225^2*N$8*$X$2+1/($X$2*N$8*(M$1017+1+P1225/O1225           )))/(1+($X$2*P1225*N$8)^2))),           V_rtHz(O1225)/($X$2*N$8*(O1225*M$1017+O1225+P1225)),V_rtHz(P1225)*SQRT(Sum_Sq(O1225*N$8*$X$2*M$1017,1))/($X$2*N$8*(O1225*M$1017+O1225+P1225))))/SQRT(Sum_Sq(1/(1+$A1225)+$AC$2/$I$2-1/(1+(1+P1225/O1225)/M$1017),$X$2/$I$2)),IF(P1226&lt;0,"A",M1226))</f>
        <v>A</v>
      </c>
      <c r="O1225" s="13">
        <f t="shared" si="374"/>
        <v>-1</v>
      </c>
      <c r="P1225" s="12">
        <f t="shared" si="398"/>
        <v>-2</v>
      </c>
      <c r="R1225" s="13" t="str">
        <f>IF(U1225&gt;0,SQRT(Sum_Sq($AI$2,V_rtHz($AH$2)/(1+1/$A1225),V_rtHz($AH$2*$A1225)/(1+$A1225),$AN$2*$AH$2/(1+1/$A1225),$AM$2*SQRT(Sum_Sq(U1225,1/($X$2*S$8*(1+R$1017+U1225/T1225))))/SQRT(Sum_Sq($X$2*U1225*S$8,1)),                   $AQ$2*SQRT(Sum_Sq($AH$2/(1+1/$A1225)+U1225*( 1/(R$1017+1+U1225/T1225)-1)/(1+($X$2*U1225*S$8)^2), (U1225^2*S$8*$X$2+1/($X$2*S$8*(R$1017+1+U1225/T1225           )))/(1+($X$2*U1225*S$8)^2))),           V_rtHz(T1225)/($X$2*S$8*(T1225*R$1017+T1225+U1225)),V_rtHz(U1225)*SQRT(Sum_Sq(T1225*S$8*$X$2*R$1017,1))/($X$2*S$8*(T1225*R$1017+T1225+U1225))))/SQRT(Sum_Sq(1/(1+$A1225)+$AC$2/$I$2-1/(1+(1+U1225/T1225)/R$1017),$X$2/$I$2)),IF(U1226&lt;0,"A",R1226))</f>
        <v>A</v>
      </c>
      <c r="T1225" s="13">
        <f t="shared" si="375"/>
        <v>-1</v>
      </c>
      <c r="U1225" s="12">
        <f t="shared" si="399"/>
        <v>-2</v>
      </c>
      <c r="X1225" s="13" t="str">
        <f>IF(AA1225&gt;0,SQRT(Sum_Sq($AI$2,V_rtHz($AH$2)/(1+1/$A1225),V_rtHz($AH$2*$A1225)/(1+$A1225),$AN$2*$AH$2/(1+1/$A1225),$AM$2*SQRT(Sum_Sq(AA1225,1/($X$2*Y$8*(1+X$1017+AA1225/Z1225))))/SQRT(Sum_Sq($X$2*AA1225*Y$8,1)),                   $AQ$2*SQRT(Sum_Sq($AH$2/(1+1/$A1225)+AA1225*( 1/(X$1017+1+AA1225/Z1225)-1)/(1+($X$2*AA1225*Y$8)^2), (AA1225^2*Y$8*$X$2+1/($X$2*Y$8*(X$1017+1+AA1225/Z1225           )))/(1+($X$2*AA1225*Y$8)^2))),           V_rtHz(Z1225)/($X$2*Y$8*(Z1225*X$1017+Z1225+AA1225)),V_rtHz(AA1225)*SQRT(Sum_Sq(Z1225*Y$8*$X$2*X$1017,1))/($X$2*Y$8*(Z1225*X$1017+Z1225+AA1225))))/SQRT(Sum_Sq(1/(1+$A1225)+$AC$2/$I$2-1/(1+(1+AA1225/Z1225)/X$1017),$X$2/$I$2)),IF(AA1226&lt;0,"A",X1226))</f>
        <v>A</v>
      </c>
      <c r="Z1225" s="13">
        <f t="shared" si="376"/>
        <v>-1</v>
      </c>
      <c r="AA1225" s="12">
        <f t="shared" si="400"/>
        <v>-2</v>
      </c>
      <c r="AC1225" s="13">
        <f>IF(AF1225&gt;0,SQRT(Sum_Sq($AI$2,V_rtHz($AH$2)/(1+1/$A1225),V_rtHz($AH$2*$A1225)/(1+$A1225),$AN$2*$AH$2/(1+1/$A1225),$AM$2*SQRT(Sum_Sq(AF1225,1/($X$2*AD$8*(1+AC$1017+AF1225/AE1225))))/SQRT(Sum_Sq($X$2*AF1225*AD$8,1)),                   $AQ$2*SQRT(Sum_Sq($AH$2/(1+1/$A1225)+AF1225*( 1/(AC$1017+1+AF1225/AE1225)-1)/(1+($X$2*AF1225*AD$8)^2), (AF1225^2*AD$8*$X$2+1/($X$2*AD$8*(AC$1017+1+AF1225/AE1225           )))/(1+($X$2*AF1225*AD$8)^2))),           V_rtHz(AE1225)/($X$2*AD$8*(AE1225*AC$1017+AE1225+AF1225)),V_rtHz(AF1225)*SQRT(Sum_Sq(AE1225*AD$8*$X$2*AC$1017,1))/($X$2*AD$8*(AE1225*AC$1017+AE1225+AF1225))))/SQRT(Sum_Sq(1/(1+$A1225)+$AC$2/$I$2-1/(1+(1+AF1225/AE1225)/AC$1017),$X$2/$I$2)),IF(AF1226&lt;0,"A",AC1226))</f>
        <v>6.8071017879247832E-6</v>
      </c>
      <c r="AE1225" s="13">
        <f t="shared" si="377"/>
        <v>18970.578904926395</v>
      </c>
      <c r="AF1225" s="12">
        <f t="shared" si="401"/>
        <v>164035.10345582099</v>
      </c>
      <c r="AG1225" s="13"/>
      <c r="AH1225" s="13">
        <f>IF(AK1225&gt;0,SQRT(Sum_Sq($AI$2,V_rtHz($AH$2)/(1+1/$A1225),V_rtHz($AH$2*$A1225)/(1+$A1225),$AN$2*$AH$2/(1+1/$A1225),$AM$2*SQRT(Sum_Sq(AK1225,1/($X$2*AI$8*(1+AH$1017+AK1225/AJ1225))))/SQRT(Sum_Sq($X$2*AK1225*AI$8,1)),                   $AQ$2*SQRT(Sum_Sq($AH$2/(1+1/$A1225)+AK1225*( 1/(AH$1017+1+AK1225/AJ1225)-1)/(1+($X$2*AK1225*AI$8)^2), (AK1225^2*AI$8*$X$2+1/($X$2*AI$8*(AH$1017+1+AK1225/AJ1225           )))/(1+($X$2*AK1225*AI$8)^2))),           V_rtHz(AJ1225)/($X$2*AI$8*(AJ1225*AH$1017+AJ1225+AK1225)),V_rtHz(AK1225)*SQRT(Sum_Sq(AJ1225*AI$8*$X$2*AH$1017,1))/($X$2*AI$8*(AJ1225*AH$1017+AJ1225+AK1225))))/SQRT(Sum_Sq(1/(1+$A1225)+$AC$2/$I$2-1/(1+(1+AK1225/AJ1225)/AH$1017),$X$2/$I$2)),IF(AK1226&lt;0,"A",AH1226))</f>
        <v>1.1503411417410934E-5</v>
      </c>
      <c r="AI1225" s="13"/>
      <c r="AJ1225" s="13">
        <f t="shared" si="378"/>
        <v>17567.658429572424</v>
      </c>
      <c r="AK1225" s="12">
        <f t="shared" si="402"/>
        <v>560148.91882389574</v>
      </c>
      <c r="AM1225" s="13">
        <f>IF(AP1225&gt;0,SQRT(Sum_Sq($AI$2,V_rtHz($AH$2)/(1+1/$A1225),V_rtHz($AH$2*$A1225)/(1+$A1225),$AN$2*$AH$2/(1+1/$A1225),$AM$2*SQRT(Sum_Sq(AP1225,1/($X$2*AN$8*(1+AM$1017+AP1225/AO1225))))/SQRT(Sum_Sq($X$2*AP1225*AN$8,1)),                   $AQ$2*SQRT(Sum_Sq($AH$2/(1+1/$A1225)+AP1225*( 1/(AM$1017+1+AP1225/AO1225)-1)/(1+($X$2*AP1225*AN$8)^2), (AP1225^2*AN$8*$X$2+1/($X$2*AN$8*(AM$1017+1+AP1225/AO1225           )))/(1+($X$2*AP1225*AN$8)^2))),           V_rtHz(AO1225)/($X$2*AN$8*(AO1225*AM$1017+AO1225+AP1225)),V_rtHz(AP1225)*SQRT(Sum_Sq(AO1225*AN$8*$X$2*AM$1017,1))/($X$2*AN$8*(AO1225*AM$1017+AO1225+AP1225))))/SQRT(Sum_Sq(1/(1+$A1225)+$AC$2/$I$2-1/(1+(1+AP1225/AO1225)/AM$1017),$X$2/$I$2)),IF(AP1226&lt;0,"A",AM1226))</f>
        <v>2.0170369214922072E-5</v>
      </c>
      <c r="AO1225" s="13">
        <f t="shared" si="379"/>
        <v>17203.165108740766</v>
      </c>
      <c r="AP1225" s="12">
        <f t="shared" si="403"/>
        <v>1808876.9442230833</v>
      </c>
      <c r="AR1225" s="13">
        <f t="shared" si="380"/>
        <v>69887291.180198371</v>
      </c>
      <c r="AS1225" s="13">
        <f t="shared" si="381"/>
        <v>-1.320067501530983E-5</v>
      </c>
      <c r="AV1225" s="13"/>
      <c r="AW1225" s="13">
        <f t="shared" si="382"/>
        <v>39300511.936236553</v>
      </c>
      <c r="AX1225" s="13">
        <f t="shared" si="383"/>
        <v>-4.1765623590532487E-5</v>
      </c>
      <c r="AZ1225" s="13"/>
      <c r="BA1225" s="13"/>
      <c r="BB1225" s="13">
        <f t="shared" si="384"/>
        <v>22100301.962882396</v>
      </c>
      <c r="BC1225" s="13">
        <f t="shared" si="385"/>
        <v>-1.322891957400578E-4</v>
      </c>
      <c r="BD1225" s="13"/>
      <c r="BE1225" s="13"/>
      <c r="BG1225" s="13">
        <f t="shared" si="386"/>
        <v>12427913.092914158</v>
      </c>
      <c r="BH1225" s="13">
        <f t="shared" si="387"/>
        <v>-4.2049674303990702E-4</v>
      </c>
      <c r="BI1225" s="13"/>
      <c r="BL1225" s="13">
        <f t="shared" si="388"/>
        <v>6988729.1180198397</v>
      </c>
      <c r="BM1225" s="13">
        <f t="shared" si="389"/>
        <v>-1.3518158124431361E-3</v>
      </c>
      <c r="BP1225" s="13"/>
      <c r="BQ1225" s="13">
        <f t="shared" si="390"/>
        <v>99.633300000000006</v>
      </c>
      <c r="BR1225" s="13">
        <f t="shared" si="391"/>
        <v>108.98999999999998</v>
      </c>
      <c r="BT1225" s="13"/>
      <c r="BU1225" s="13"/>
      <c r="BV1225" s="13">
        <f t="shared" si="392"/>
        <v>31.50681587988543</v>
      </c>
      <c r="BW1225" s="13">
        <f t="shared" si="393"/>
        <v>344.65664218175152</v>
      </c>
      <c r="CA1225" s="13">
        <f t="shared" si="394"/>
        <v>9.9633299999999991</v>
      </c>
      <c r="CB1225" s="13">
        <f t="shared" si="395"/>
        <v>1089.9000000000001</v>
      </c>
    </row>
    <row r="1226" spans="1:80" x14ac:dyDescent="0.3">
      <c r="A1226" s="13">
        <f t="shared" si="371"/>
        <v>1.8706821403658005E-4</v>
      </c>
      <c r="C1226" s="13" t="str">
        <f>IF(F1226&gt;0,SQRT(Sum_Sq($AI$2,V_rtHz($AH$2)/(1+1/$A1226),V_rtHz($AH$2*$A1226)/(1+$A1226),$AN$2*$AH$2/(1+1/$A1226),$AM$2*SQRT(Sum_Sq(F1226,1/($X$2*D$8*(1+C$1017+F1226/E1226))))/SQRT(Sum_Sq($X$2*F1226*D$8,1)),                   $AQ$2*SQRT(Sum_Sq($AH$2/(1+1/$A1226)+F1226*( 1/(C$1017+1+F1226/E1226)-1)/(1+($X$2*F1226*D$8)^2), (F1226^2*D$8*$X$2+1/($X$2*D$8*(C$1017+1+F1226/E1226           )))/(1+($X$2*F1226*D$8)^2))),           V_rtHz(E1226)/($X$2*D$8*(E1226*C$1017+E1226+F1226)),V_rtHz(F1226)*SQRT(Sum_Sq(E1226*D$8*$X$2*C$1017,1))/($X$2*D$8*(E1226*C$1017+E1226+F1226))))/SQRT(Sum_Sq(1/(1+$A1226)+$AC$2/$I$2-1/(1+(1+F1226/E1226)/C$1017),$X$2/$I$2)),IF(F1227&lt;0,"A",C1227))</f>
        <v>A</v>
      </c>
      <c r="E1226" s="13">
        <f t="shared" si="372"/>
        <v>-1</v>
      </c>
      <c r="F1226" s="12">
        <f t="shared" si="396"/>
        <v>-2</v>
      </c>
      <c r="H1226" s="13" t="str">
        <f>IF(K1226&gt;0,SQRT(Sum_Sq($AI$2,V_rtHz($AH$2)/(1+1/$A1226),V_rtHz($AH$2*$A1226)/(1+$A1226),$AN$2*$AH$2/(1+1/$A1226),$AM$2*SQRT(Sum_Sq(K1226,1/($X$2*I$8*(1+H$1017+K1226/J1226))))/SQRT(Sum_Sq($X$2*K1226*I$8,1)),                   $AQ$2*SQRT(Sum_Sq($AH$2/(1+1/$A1226)+K1226*( 1/(H$1017+1+K1226/J1226)-1)/(1+($X$2*K1226*I$8)^2), (K1226^2*I$8*$X$2+1/($X$2*I$8*(H$1017+1+K1226/J1226           )))/(1+($X$2*K1226*I$8)^2))),           V_rtHz(J1226)/($X$2*I$8*(J1226*H$1017+J1226+K1226)),V_rtHz(K1226)*SQRT(Sum_Sq(J1226*I$8*$X$2*H$1017,1))/($X$2*I$8*(J1226*H$1017+J1226+K1226))))/SQRT(Sum_Sq(1/(1+$A1226)+$AC$2/$I$2-1/(1+(1+K1226/J1226)/H$1017),$X$2/$I$2)),IF(K1227&lt;0,"A",H1227))</f>
        <v>A</v>
      </c>
      <c r="J1226" s="13">
        <f t="shared" si="373"/>
        <v>-1</v>
      </c>
      <c r="K1226" s="12">
        <f t="shared" si="397"/>
        <v>-2</v>
      </c>
      <c r="M1226" s="13" t="str">
        <f>IF(P1226&gt;0,SQRT(Sum_Sq($AI$2,V_rtHz($AH$2)/(1+1/$A1226),V_rtHz($AH$2*$A1226)/(1+$A1226),$AN$2*$AH$2/(1+1/$A1226),$AM$2*SQRT(Sum_Sq(P1226,1/($X$2*N$8*(1+M$1017+P1226/O1226))))/SQRT(Sum_Sq($X$2*P1226*N$8,1)),                   $AQ$2*SQRT(Sum_Sq($AH$2/(1+1/$A1226)+P1226*( 1/(M$1017+1+P1226/O1226)-1)/(1+($X$2*P1226*N$8)^2), (P1226^2*N$8*$X$2+1/($X$2*N$8*(M$1017+1+P1226/O1226           )))/(1+($X$2*P1226*N$8)^2))),           V_rtHz(O1226)/($X$2*N$8*(O1226*M$1017+O1226+P1226)),V_rtHz(P1226)*SQRT(Sum_Sq(O1226*N$8*$X$2*M$1017,1))/($X$2*N$8*(O1226*M$1017+O1226+P1226))))/SQRT(Sum_Sq(1/(1+$A1226)+$AC$2/$I$2-1/(1+(1+P1226/O1226)/M$1017),$X$2/$I$2)),IF(P1227&lt;0,"A",M1227))</f>
        <v>A</v>
      </c>
      <c r="O1226" s="13">
        <f t="shared" si="374"/>
        <v>-1</v>
      </c>
      <c r="P1226" s="12">
        <f t="shared" si="398"/>
        <v>-2</v>
      </c>
      <c r="R1226" s="13" t="str">
        <f>IF(U1226&gt;0,SQRT(Sum_Sq($AI$2,V_rtHz($AH$2)/(1+1/$A1226),V_rtHz($AH$2*$A1226)/(1+$A1226),$AN$2*$AH$2/(1+1/$A1226),$AM$2*SQRT(Sum_Sq(U1226,1/($X$2*S$8*(1+R$1017+U1226/T1226))))/SQRT(Sum_Sq($X$2*U1226*S$8,1)),                   $AQ$2*SQRT(Sum_Sq($AH$2/(1+1/$A1226)+U1226*( 1/(R$1017+1+U1226/T1226)-1)/(1+($X$2*U1226*S$8)^2), (U1226^2*S$8*$X$2+1/($X$2*S$8*(R$1017+1+U1226/T1226           )))/(1+($X$2*U1226*S$8)^2))),           V_rtHz(T1226)/($X$2*S$8*(T1226*R$1017+T1226+U1226)),V_rtHz(U1226)*SQRT(Sum_Sq(T1226*S$8*$X$2*R$1017,1))/($X$2*S$8*(T1226*R$1017+T1226+U1226))))/SQRT(Sum_Sq(1/(1+$A1226)+$AC$2/$I$2-1/(1+(1+U1226/T1226)/R$1017),$X$2/$I$2)),IF(U1227&lt;0,"A",R1227))</f>
        <v>A</v>
      </c>
      <c r="T1226" s="13">
        <f t="shared" si="375"/>
        <v>-1</v>
      </c>
      <c r="U1226" s="12">
        <f t="shared" si="399"/>
        <v>-2</v>
      </c>
      <c r="X1226" s="13" t="str">
        <f>IF(AA1226&gt;0,SQRT(Sum_Sq($AI$2,V_rtHz($AH$2)/(1+1/$A1226),V_rtHz($AH$2*$A1226)/(1+$A1226),$AN$2*$AH$2/(1+1/$A1226),$AM$2*SQRT(Sum_Sq(AA1226,1/($X$2*Y$8*(1+X$1017+AA1226/Z1226))))/SQRT(Sum_Sq($X$2*AA1226*Y$8,1)),                   $AQ$2*SQRT(Sum_Sq($AH$2/(1+1/$A1226)+AA1226*( 1/(X$1017+1+AA1226/Z1226)-1)/(1+($X$2*AA1226*Y$8)^2), (AA1226^2*Y$8*$X$2+1/($X$2*Y$8*(X$1017+1+AA1226/Z1226           )))/(1+($X$2*AA1226*Y$8)^2))),           V_rtHz(Z1226)/($X$2*Y$8*(Z1226*X$1017+Z1226+AA1226)),V_rtHz(AA1226)*SQRT(Sum_Sq(Z1226*Y$8*$X$2*X$1017,1))/($X$2*Y$8*(Z1226*X$1017+Z1226+AA1226))))/SQRT(Sum_Sq(1/(1+$A1226)+$AC$2/$I$2-1/(1+(1+AA1226/Z1226)/X$1017),$X$2/$I$2)),IF(AA1227&lt;0,"A",X1227))</f>
        <v>A</v>
      </c>
      <c r="Z1226" s="13">
        <f t="shared" si="376"/>
        <v>-1</v>
      </c>
      <c r="AA1226" s="12">
        <f t="shared" si="400"/>
        <v>-2</v>
      </c>
      <c r="AC1226" s="13">
        <f>IF(AF1226&gt;0,SQRT(Sum_Sq($AI$2,V_rtHz($AH$2)/(1+1/$A1226),V_rtHz($AH$2*$A1226)/(1+$A1226),$AN$2*$AH$2/(1+1/$A1226),$AM$2*SQRT(Sum_Sq(AF1226,1/($X$2*AD$8*(1+AC$1017+AF1226/AE1226))))/SQRT(Sum_Sq($X$2*AF1226*AD$8,1)),                   $AQ$2*SQRT(Sum_Sq($AH$2/(1+1/$A1226)+AF1226*( 1/(AC$1017+1+AF1226/AE1226)-1)/(1+($X$2*AF1226*AD$8)^2), (AF1226^2*AD$8*$X$2+1/($X$2*AD$8*(AC$1017+1+AF1226/AE1226           )))/(1+($X$2*AF1226*AD$8)^2))),           V_rtHz(AE1226)/($X$2*AD$8*(AE1226*AC$1017+AE1226+AF1226)),V_rtHz(AF1226)*SQRT(Sum_Sq(AE1226*AD$8*$X$2*AC$1017,1))/($X$2*AD$8*(AE1226*AC$1017+AE1226+AF1226))))/SQRT(Sum_Sq(1/(1+$A1226)+$AC$2/$I$2-1/(1+(1+AF1226/AE1226)/AC$1017),$X$2/$I$2)),IF(AF1227&lt;0,"A",AC1227))</f>
        <v>6.8057455580047072E-6</v>
      </c>
      <c r="AE1226" s="13">
        <f t="shared" si="377"/>
        <v>18963.041880113407</v>
      </c>
      <c r="AF1226" s="12">
        <f t="shared" si="401"/>
        <v>164100.30062475431</v>
      </c>
      <c r="AG1226" s="13"/>
      <c r="AH1226" s="13">
        <f>IF(AK1226&gt;0,SQRT(Sum_Sq($AI$2,V_rtHz($AH$2)/(1+1/$A1226),V_rtHz($AH$2*$A1226)/(1+$A1226),$AN$2*$AH$2/(1+1/$A1226),$AM$2*SQRT(Sum_Sq(AK1226,1/($X$2*AI$8*(1+AH$1017+AK1226/AJ1226))))/SQRT(Sum_Sq($X$2*AK1226*AI$8,1)),                   $AQ$2*SQRT(Sum_Sq($AH$2/(1+1/$A1226)+AK1226*( 1/(AH$1017+1+AK1226/AJ1226)-1)/(1+($X$2*AK1226*AI$8)^2), (AK1226^2*AI$8*$X$2+1/($X$2*AI$8*(AH$1017+1+AK1226/AJ1226           )))/(1+($X$2*AK1226*AI$8)^2))),           V_rtHz(AJ1226)/($X$2*AI$8*(AJ1226*AH$1017+AJ1226+AK1226)),V_rtHz(AK1226)*SQRT(Sum_Sq(AJ1226*AI$8*$X$2*AH$1017,1))/($X$2*AI$8*(AJ1226*AH$1017+AJ1226+AK1226))))/SQRT(Sum_Sq(1/(1+$A1226)+$AC$2/$I$2-1/(1+(1+AK1226/AJ1226)/AH$1017),$X$2/$I$2)),IF(AK1227&lt;0,"A",AH1227))</f>
        <v>1.1501659944498867E-5</v>
      </c>
      <c r="AI1226" s="13"/>
      <c r="AJ1226" s="13">
        <f t="shared" si="378"/>
        <v>17562.158530187415</v>
      </c>
      <c r="AK1226" s="12">
        <f t="shared" si="402"/>
        <v>560324.33932752337</v>
      </c>
      <c r="AM1226" s="13">
        <f>IF(AP1226&gt;0,SQRT(Sum_Sq($AI$2,V_rtHz($AH$2)/(1+1/$A1226),V_rtHz($AH$2*$A1226)/(1+$A1226),$AN$2*$AH$2/(1+1/$A1226),$AM$2*SQRT(Sum_Sq(AP1226,1/($X$2*AN$8*(1+AM$1017+AP1226/AO1226))))/SQRT(Sum_Sq($X$2*AP1226*AN$8,1)),                   $AQ$2*SQRT(Sum_Sq($AH$2/(1+1/$A1226)+AP1226*( 1/(AM$1017+1+AP1226/AO1226)-1)/(1+($X$2*AP1226*AN$8)^2), (AP1226^2*AN$8*$X$2+1/($X$2*AN$8*(AM$1017+1+AP1226/AO1226           )))/(1+($X$2*AP1226*AN$8)^2))),           V_rtHz(AO1226)/($X$2*AN$8*(AO1226*AM$1017+AO1226+AP1226)),V_rtHz(AP1226)*SQRT(Sum_Sq(AO1226*AN$8*$X$2*AM$1017,1))/($X$2*AN$8*(AO1226*AM$1017+AO1226+AP1226))))/SQRT(Sum_Sq(1/(1+$A1226)+$AC$2/$I$2-1/(1+(1+AP1226/AO1226)/AM$1017),$X$2/$I$2)),IF(AP1227&lt;0,"A",AM1227))</f>
        <v>2.0167512098370025E-5</v>
      </c>
      <c r="AO1226" s="13">
        <f t="shared" si="379"/>
        <v>17198.107120819113</v>
      </c>
      <c r="AP1226" s="12">
        <f t="shared" si="403"/>
        <v>1809408.9375216113</v>
      </c>
      <c r="AR1226" s="13">
        <f t="shared" si="380"/>
        <v>69887291.180198371</v>
      </c>
      <c r="AS1226" s="13">
        <f t="shared" si="381"/>
        <v>-1.3200718580124771E-5</v>
      </c>
      <c r="AV1226" s="13"/>
      <c r="AW1226" s="13">
        <f t="shared" si="382"/>
        <v>39300511.936236553</v>
      </c>
      <c r="AX1226" s="13">
        <f t="shared" si="383"/>
        <v>-4.1766059689076245E-5</v>
      </c>
      <c r="AZ1226" s="13"/>
      <c r="BA1226" s="13"/>
      <c r="BB1226" s="13">
        <f t="shared" si="384"/>
        <v>22100301.962882396</v>
      </c>
      <c r="BC1226" s="13">
        <f t="shared" si="385"/>
        <v>-1.3229357101427435E-4</v>
      </c>
      <c r="BD1226" s="13"/>
      <c r="BE1226" s="13"/>
      <c r="BG1226" s="13">
        <f t="shared" si="386"/>
        <v>12427913.092914158</v>
      </c>
      <c r="BH1226" s="13">
        <f t="shared" si="387"/>
        <v>-4.2054095228424517E-4</v>
      </c>
      <c r="BI1226" s="13"/>
      <c r="BL1226" s="13">
        <f t="shared" si="388"/>
        <v>6988729.1180198397</v>
      </c>
      <c r="BM1226" s="13">
        <f t="shared" si="389"/>
        <v>-1.3522728206540051E-3</v>
      </c>
      <c r="BP1226" s="13"/>
      <c r="BQ1226" s="13">
        <f t="shared" si="390"/>
        <v>99.633300000000006</v>
      </c>
      <c r="BR1226" s="13">
        <f t="shared" si="391"/>
        <v>108.98999999999998</v>
      </c>
      <c r="BT1226" s="13"/>
      <c r="BU1226" s="13"/>
      <c r="BV1226" s="13">
        <f t="shared" si="392"/>
        <v>31.50681587988543</v>
      </c>
      <c r="BW1226" s="13">
        <f t="shared" si="393"/>
        <v>344.65664218175152</v>
      </c>
      <c r="CA1226" s="13">
        <f t="shared" si="394"/>
        <v>9.9633299999999974</v>
      </c>
      <c r="CB1226" s="13">
        <f t="shared" si="395"/>
        <v>1089.9000000000003</v>
      </c>
    </row>
    <row r="1227" spans="1:80" x14ac:dyDescent="0.3">
      <c r="A1227" s="13">
        <f t="shared" si="371"/>
        <v>1.8967059212111461E-4</v>
      </c>
      <c r="C1227" s="13" t="str">
        <f>IF(F1227&gt;0,SQRT(Sum_Sq($AI$2,V_rtHz($AH$2)/(1+1/$A1227),V_rtHz($AH$2*$A1227)/(1+$A1227),$AN$2*$AH$2/(1+1/$A1227),$AM$2*SQRT(Sum_Sq(F1227,1/($X$2*D$8*(1+C$1017+F1227/E1227))))/SQRT(Sum_Sq($X$2*F1227*D$8,1)),                   $AQ$2*SQRT(Sum_Sq($AH$2/(1+1/$A1227)+F1227*( 1/(C$1017+1+F1227/E1227)-1)/(1+($X$2*F1227*D$8)^2), (F1227^2*D$8*$X$2+1/($X$2*D$8*(C$1017+1+F1227/E1227           )))/(1+($X$2*F1227*D$8)^2))),           V_rtHz(E1227)/($X$2*D$8*(E1227*C$1017+E1227+F1227)),V_rtHz(F1227)*SQRT(Sum_Sq(E1227*D$8*$X$2*C$1017,1))/($X$2*D$8*(E1227*C$1017+E1227+F1227))))/SQRT(Sum_Sq(1/(1+$A1227)+$AC$2/$I$2-1/(1+(1+F1227/E1227)/C$1017),$X$2/$I$2)),IF(F1228&lt;0,"A",C1228))</f>
        <v>A</v>
      </c>
      <c r="E1227" s="13">
        <f t="shared" si="372"/>
        <v>-1</v>
      </c>
      <c r="F1227" s="12">
        <f t="shared" si="396"/>
        <v>-2</v>
      </c>
      <c r="H1227" s="13" t="str">
        <f>IF(K1227&gt;0,SQRT(Sum_Sq($AI$2,V_rtHz($AH$2)/(1+1/$A1227),V_rtHz($AH$2*$A1227)/(1+$A1227),$AN$2*$AH$2/(1+1/$A1227),$AM$2*SQRT(Sum_Sq(K1227,1/($X$2*I$8*(1+H$1017+K1227/J1227))))/SQRT(Sum_Sq($X$2*K1227*I$8,1)),                   $AQ$2*SQRT(Sum_Sq($AH$2/(1+1/$A1227)+K1227*( 1/(H$1017+1+K1227/J1227)-1)/(1+($X$2*K1227*I$8)^2), (K1227^2*I$8*$X$2+1/($X$2*I$8*(H$1017+1+K1227/J1227           )))/(1+($X$2*K1227*I$8)^2))),           V_rtHz(J1227)/($X$2*I$8*(J1227*H$1017+J1227+K1227)),V_rtHz(K1227)*SQRT(Sum_Sq(J1227*I$8*$X$2*H$1017,1))/($X$2*I$8*(J1227*H$1017+J1227+K1227))))/SQRT(Sum_Sq(1/(1+$A1227)+$AC$2/$I$2-1/(1+(1+K1227/J1227)/H$1017),$X$2/$I$2)),IF(K1228&lt;0,"A",H1228))</f>
        <v>A</v>
      </c>
      <c r="J1227" s="13">
        <f t="shared" si="373"/>
        <v>-1</v>
      </c>
      <c r="K1227" s="12">
        <f t="shared" si="397"/>
        <v>-2</v>
      </c>
      <c r="M1227" s="13" t="str">
        <f>IF(P1227&gt;0,SQRT(Sum_Sq($AI$2,V_rtHz($AH$2)/(1+1/$A1227),V_rtHz($AH$2*$A1227)/(1+$A1227),$AN$2*$AH$2/(1+1/$A1227),$AM$2*SQRT(Sum_Sq(P1227,1/($X$2*N$8*(1+M$1017+P1227/O1227))))/SQRT(Sum_Sq($X$2*P1227*N$8,1)),                   $AQ$2*SQRT(Sum_Sq($AH$2/(1+1/$A1227)+P1227*( 1/(M$1017+1+P1227/O1227)-1)/(1+($X$2*P1227*N$8)^2), (P1227^2*N$8*$X$2+1/($X$2*N$8*(M$1017+1+P1227/O1227           )))/(1+($X$2*P1227*N$8)^2))),           V_rtHz(O1227)/($X$2*N$8*(O1227*M$1017+O1227+P1227)),V_rtHz(P1227)*SQRT(Sum_Sq(O1227*N$8*$X$2*M$1017,1))/($X$2*N$8*(O1227*M$1017+O1227+P1227))))/SQRT(Sum_Sq(1/(1+$A1227)+$AC$2/$I$2-1/(1+(1+P1227/O1227)/M$1017),$X$2/$I$2)),IF(P1228&lt;0,"A",M1228))</f>
        <v>A</v>
      </c>
      <c r="O1227" s="13">
        <f t="shared" si="374"/>
        <v>-1</v>
      </c>
      <c r="P1227" s="12">
        <f t="shared" si="398"/>
        <v>-2</v>
      </c>
      <c r="R1227" s="13" t="str">
        <f>IF(U1227&gt;0,SQRT(Sum_Sq($AI$2,V_rtHz($AH$2)/(1+1/$A1227),V_rtHz($AH$2*$A1227)/(1+$A1227),$AN$2*$AH$2/(1+1/$A1227),$AM$2*SQRT(Sum_Sq(U1227,1/($X$2*S$8*(1+R$1017+U1227/T1227))))/SQRT(Sum_Sq($X$2*U1227*S$8,1)),                   $AQ$2*SQRT(Sum_Sq($AH$2/(1+1/$A1227)+U1227*( 1/(R$1017+1+U1227/T1227)-1)/(1+($X$2*U1227*S$8)^2), (U1227^2*S$8*$X$2+1/($X$2*S$8*(R$1017+1+U1227/T1227           )))/(1+($X$2*U1227*S$8)^2))),           V_rtHz(T1227)/($X$2*S$8*(T1227*R$1017+T1227+U1227)),V_rtHz(U1227)*SQRT(Sum_Sq(T1227*S$8*$X$2*R$1017,1))/($X$2*S$8*(T1227*R$1017+T1227+U1227))))/SQRT(Sum_Sq(1/(1+$A1227)+$AC$2/$I$2-1/(1+(1+U1227/T1227)/R$1017),$X$2/$I$2)),IF(U1228&lt;0,"A",R1228))</f>
        <v>A</v>
      </c>
      <c r="T1227" s="13">
        <f t="shared" si="375"/>
        <v>-1</v>
      </c>
      <c r="U1227" s="12">
        <f t="shared" si="399"/>
        <v>-2</v>
      </c>
      <c r="X1227" s="13" t="str">
        <f>IF(AA1227&gt;0,SQRT(Sum_Sq($AI$2,V_rtHz($AH$2)/(1+1/$A1227),V_rtHz($AH$2*$A1227)/(1+$A1227),$AN$2*$AH$2/(1+1/$A1227),$AM$2*SQRT(Sum_Sq(AA1227,1/($X$2*Y$8*(1+X$1017+AA1227/Z1227))))/SQRT(Sum_Sq($X$2*AA1227*Y$8,1)),                   $AQ$2*SQRT(Sum_Sq($AH$2/(1+1/$A1227)+AA1227*( 1/(X$1017+1+AA1227/Z1227)-1)/(1+($X$2*AA1227*Y$8)^2), (AA1227^2*Y$8*$X$2+1/($X$2*Y$8*(X$1017+1+AA1227/Z1227           )))/(1+($X$2*AA1227*Y$8)^2))),           V_rtHz(Z1227)/($X$2*Y$8*(Z1227*X$1017+Z1227+AA1227)),V_rtHz(AA1227)*SQRT(Sum_Sq(Z1227*Y$8*$X$2*X$1017,1))/($X$2*Y$8*(Z1227*X$1017+Z1227+AA1227))))/SQRT(Sum_Sq(1/(1+$A1227)+$AC$2/$I$2-1/(1+(1+AA1227/Z1227)/X$1017),$X$2/$I$2)),IF(AA1228&lt;0,"A",X1228))</f>
        <v>A</v>
      </c>
      <c r="Z1227" s="13">
        <f t="shared" si="376"/>
        <v>-1</v>
      </c>
      <c r="AA1227" s="12">
        <f t="shared" si="400"/>
        <v>-2</v>
      </c>
      <c r="AC1227" s="13">
        <f>IF(AF1227&gt;0,SQRT(Sum_Sq($AI$2,V_rtHz($AH$2)/(1+1/$A1227),V_rtHz($AH$2*$A1227)/(1+$A1227),$AN$2*$AH$2/(1+1/$A1227),$AM$2*SQRT(Sum_Sq(AF1227,1/($X$2*AD$8*(1+AC$1017+AF1227/AE1227))))/SQRT(Sum_Sq($X$2*AF1227*AD$8,1)),                   $AQ$2*SQRT(Sum_Sq($AH$2/(1+1/$A1227)+AF1227*( 1/(AC$1017+1+AF1227/AE1227)-1)/(1+($X$2*AF1227*AD$8)^2), (AF1227^2*AD$8*$X$2+1/($X$2*AD$8*(AC$1017+1+AF1227/AE1227           )))/(1+($X$2*AF1227*AD$8)^2))),           V_rtHz(AE1227)/($X$2*AD$8*(AE1227*AC$1017+AE1227+AF1227)),V_rtHz(AF1227)*SQRT(Sum_Sq(AE1227*AD$8*$X$2*AC$1017,1))/($X$2*AD$8*(AE1227*AC$1017+AE1227+AF1227))))/SQRT(Sum_Sq(1/(1+$A1227)+$AC$2/$I$2-1/(1+(1+AF1227/AE1227)/AC$1017),$X$2/$I$2)),IF(AF1228&lt;0,"A",AC1228))</f>
        <v>6.8043725457196352E-6</v>
      </c>
      <c r="AE1227" s="13">
        <f t="shared" si="377"/>
        <v>18955.41281614346</v>
      </c>
      <c r="AF1227" s="12">
        <f t="shared" si="401"/>
        <v>164166.34675643695</v>
      </c>
      <c r="AG1227" s="13"/>
      <c r="AH1227" s="13">
        <f>IF(AK1227&gt;0,SQRT(Sum_Sq($AI$2,V_rtHz($AH$2)/(1+1/$A1227),V_rtHz($AH$2*$A1227)/(1+$A1227),$AN$2*$AH$2/(1+1/$A1227),$AM$2*SQRT(Sum_Sq(AK1227,1/($X$2*AI$8*(1+AH$1017+AK1227/AJ1227))))/SQRT(Sum_Sq($X$2*AK1227*AI$8,1)),                   $AQ$2*SQRT(Sum_Sq($AH$2/(1+1/$A1227)+AK1227*( 1/(AH$1017+1+AK1227/AJ1227)-1)/(1+($X$2*AK1227*AI$8)^2), (AK1227^2*AI$8*$X$2+1/($X$2*AI$8*(AH$1017+1+AK1227/AJ1227           )))/(1+($X$2*AK1227*AI$8)^2))),           V_rtHz(AJ1227)/($X$2*AI$8*(AJ1227*AH$1017+AJ1227+AK1227)),V_rtHz(AK1227)*SQRT(Sum_Sq(AJ1227*AI$8*$X$2*AH$1017,1))/($X$2*AI$8*(AJ1227*AH$1017+AJ1227+AK1227))))/SQRT(Sum_Sq(1/(1+$A1227)+$AC$2/$I$2-1/(1+(1+AK1227/AJ1227)/AH$1017),$X$2/$I$2)),IF(AK1228&lt;0,"A",AH1228))</f>
        <v>1.1499886115421444E-5</v>
      </c>
      <c r="AI1227" s="13"/>
      <c r="AJ1227" s="13">
        <f t="shared" si="378"/>
        <v>17556.589175598918</v>
      </c>
      <c r="AK1227" s="12">
        <f t="shared" si="402"/>
        <v>560502.08711777278</v>
      </c>
      <c r="AM1227" s="13">
        <f>IF(AP1227&gt;0,SQRT(Sum_Sq($AI$2,V_rtHz($AH$2)/(1+1/$A1227),V_rtHz($AH$2*$A1227)/(1+$A1227),$AN$2*$AH$2/(1+1/$A1227),$AM$2*SQRT(Sum_Sq(AP1227,1/($X$2*AN$8*(1+AM$1017+AP1227/AO1227))))/SQRT(Sum_Sq($X$2*AP1227*AN$8,1)),                   $AQ$2*SQRT(Sum_Sq($AH$2/(1+1/$A1227)+AP1227*( 1/(AM$1017+1+AP1227/AO1227)-1)/(1+($X$2*AP1227*AN$8)^2), (AP1227^2*AN$8*$X$2+1/($X$2*AN$8*(AM$1017+1+AP1227/AO1227           )))/(1+($X$2*AP1227*AN$8)^2))),           V_rtHz(AO1227)/($X$2*AN$8*(AO1227*AM$1017+AO1227+AP1227)),V_rtHz(AP1227)*SQRT(Sum_Sq(AO1227*AN$8*$X$2*AM$1017,1))/($X$2*AN$8*(AO1227*AM$1017+AO1227+AP1227))))/SQRT(Sum_Sq(1/(1+$A1227)+$AC$2/$I$2-1/(1+(1+AP1227/AO1227)/AM$1017),$X$2/$I$2)),IF(AP1228&lt;0,"A",AM1228))</f>
        <v>2.0164618271811862E-5</v>
      </c>
      <c r="AO1227" s="13">
        <f t="shared" si="379"/>
        <v>17192.984800601487</v>
      </c>
      <c r="AP1227" s="12">
        <f t="shared" si="403"/>
        <v>1809948.0162266823</v>
      </c>
      <c r="AR1227" s="13">
        <f t="shared" si="380"/>
        <v>69887291.180198371</v>
      </c>
      <c r="AS1227" s="13">
        <f t="shared" si="381"/>
        <v>-1.3200762751280232E-5</v>
      </c>
      <c r="AV1227" s="13"/>
      <c r="AW1227" s="13">
        <f t="shared" si="382"/>
        <v>39300511.936236553</v>
      </c>
      <c r="AX1227" s="13">
        <f t="shared" si="383"/>
        <v>-4.176650186365318E-5</v>
      </c>
      <c r="AZ1227" s="13"/>
      <c r="BA1227" s="13"/>
      <c r="BB1227" s="13">
        <f t="shared" si="384"/>
        <v>22100301.962882396</v>
      </c>
      <c r="BC1227" s="13">
        <f t="shared" si="385"/>
        <v>-1.3229800745010703E-4</v>
      </c>
      <c r="BD1227" s="13"/>
      <c r="BE1227" s="13"/>
      <c r="BG1227" s="13">
        <f t="shared" si="386"/>
        <v>12427913.092914158</v>
      </c>
      <c r="BH1227" s="13">
        <f t="shared" si="387"/>
        <v>-4.2058578603226988E-4</v>
      </c>
      <c r="BI1227" s="13"/>
      <c r="BL1227" s="13">
        <f t="shared" si="388"/>
        <v>6988729.1180198397</v>
      </c>
      <c r="BM1227" s="13">
        <f t="shared" si="389"/>
        <v>-1.3527365020698351E-3</v>
      </c>
      <c r="BP1227" s="13"/>
      <c r="BQ1227" s="13">
        <f t="shared" si="390"/>
        <v>99.633300000000006</v>
      </c>
      <c r="BR1227" s="13">
        <f t="shared" si="391"/>
        <v>108.99</v>
      </c>
      <c r="BT1227" s="13"/>
      <c r="BU1227" s="13"/>
      <c r="BV1227" s="13">
        <f t="shared" si="392"/>
        <v>31.50681587988543</v>
      </c>
      <c r="BW1227" s="13">
        <f t="shared" si="393"/>
        <v>344.65664218175152</v>
      </c>
      <c r="CA1227" s="13">
        <f t="shared" si="394"/>
        <v>9.9633299999999991</v>
      </c>
      <c r="CB1227" s="13">
        <f t="shared" si="395"/>
        <v>1089.9000000000001</v>
      </c>
    </row>
    <row r="1228" spans="1:80" x14ac:dyDescent="0.3">
      <c r="A1228" s="13">
        <f t="shared" si="371"/>
        <v>1.9230917289101584E-4</v>
      </c>
      <c r="C1228" s="13" t="str">
        <f>IF(F1228&gt;0,SQRT(Sum_Sq($AI$2,V_rtHz($AH$2)/(1+1/$A1228),V_rtHz($AH$2*$A1228)/(1+$A1228),$AN$2*$AH$2/(1+1/$A1228),$AM$2*SQRT(Sum_Sq(F1228,1/($X$2*D$8*(1+C$1017+F1228/E1228))))/SQRT(Sum_Sq($X$2*F1228*D$8,1)),                   $AQ$2*SQRT(Sum_Sq($AH$2/(1+1/$A1228)+F1228*( 1/(C$1017+1+F1228/E1228)-1)/(1+($X$2*F1228*D$8)^2), (F1228^2*D$8*$X$2+1/($X$2*D$8*(C$1017+1+F1228/E1228           )))/(1+($X$2*F1228*D$8)^2))),           V_rtHz(E1228)/($X$2*D$8*(E1228*C$1017+E1228+F1228)),V_rtHz(F1228)*SQRT(Sum_Sq(E1228*D$8*$X$2*C$1017,1))/($X$2*D$8*(E1228*C$1017+E1228+F1228))))/SQRT(Sum_Sq(1/(1+$A1228)+$AC$2/$I$2-1/(1+(1+F1228/E1228)/C$1017),$X$2/$I$2)),IF(F1229&lt;0,"A",C1229))</f>
        <v>A</v>
      </c>
      <c r="E1228" s="13">
        <f t="shared" si="372"/>
        <v>-1</v>
      </c>
      <c r="F1228" s="12">
        <f t="shared" si="396"/>
        <v>-2</v>
      </c>
      <c r="H1228" s="13" t="str">
        <f>IF(K1228&gt;0,SQRT(Sum_Sq($AI$2,V_rtHz($AH$2)/(1+1/$A1228),V_rtHz($AH$2*$A1228)/(1+$A1228),$AN$2*$AH$2/(1+1/$A1228),$AM$2*SQRT(Sum_Sq(K1228,1/($X$2*I$8*(1+H$1017+K1228/J1228))))/SQRT(Sum_Sq($X$2*K1228*I$8,1)),                   $AQ$2*SQRT(Sum_Sq($AH$2/(1+1/$A1228)+K1228*( 1/(H$1017+1+K1228/J1228)-1)/(1+($X$2*K1228*I$8)^2), (K1228^2*I$8*$X$2+1/($X$2*I$8*(H$1017+1+K1228/J1228           )))/(1+($X$2*K1228*I$8)^2))),           V_rtHz(J1228)/($X$2*I$8*(J1228*H$1017+J1228+K1228)),V_rtHz(K1228)*SQRT(Sum_Sq(J1228*I$8*$X$2*H$1017,1))/($X$2*I$8*(J1228*H$1017+J1228+K1228))))/SQRT(Sum_Sq(1/(1+$A1228)+$AC$2/$I$2-1/(1+(1+K1228/J1228)/H$1017),$X$2/$I$2)),IF(K1229&lt;0,"A",H1229))</f>
        <v>A</v>
      </c>
      <c r="J1228" s="13">
        <f t="shared" si="373"/>
        <v>-1</v>
      </c>
      <c r="K1228" s="12">
        <f t="shared" si="397"/>
        <v>-2</v>
      </c>
      <c r="M1228" s="13" t="str">
        <f>IF(P1228&gt;0,SQRT(Sum_Sq($AI$2,V_rtHz($AH$2)/(1+1/$A1228),V_rtHz($AH$2*$A1228)/(1+$A1228),$AN$2*$AH$2/(1+1/$A1228),$AM$2*SQRT(Sum_Sq(P1228,1/($X$2*N$8*(1+M$1017+P1228/O1228))))/SQRT(Sum_Sq($X$2*P1228*N$8,1)),                   $AQ$2*SQRT(Sum_Sq($AH$2/(1+1/$A1228)+P1228*( 1/(M$1017+1+P1228/O1228)-1)/(1+($X$2*P1228*N$8)^2), (P1228^2*N$8*$X$2+1/($X$2*N$8*(M$1017+1+P1228/O1228           )))/(1+($X$2*P1228*N$8)^2))),           V_rtHz(O1228)/($X$2*N$8*(O1228*M$1017+O1228+P1228)),V_rtHz(P1228)*SQRT(Sum_Sq(O1228*N$8*$X$2*M$1017,1))/($X$2*N$8*(O1228*M$1017+O1228+P1228))))/SQRT(Sum_Sq(1/(1+$A1228)+$AC$2/$I$2-1/(1+(1+P1228/O1228)/M$1017),$X$2/$I$2)),IF(P1229&lt;0,"A",M1229))</f>
        <v>A</v>
      </c>
      <c r="O1228" s="13">
        <f t="shared" si="374"/>
        <v>-1</v>
      </c>
      <c r="P1228" s="12">
        <f t="shared" si="398"/>
        <v>-2</v>
      </c>
      <c r="R1228" s="13" t="str">
        <f>IF(U1228&gt;0,SQRT(Sum_Sq($AI$2,V_rtHz($AH$2)/(1+1/$A1228),V_rtHz($AH$2*$A1228)/(1+$A1228),$AN$2*$AH$2/(1+1/$A1228),$AM$2*SQRT(Sum_Sq(U1228,1/($X$2*S$8*(1+R$1017+U1228/T1228))))/SQRT(Sum_Sq($X$2*U1228*S$8,1)),                   $AQ$2*SQRT(Sum_Sq($AH$2/(1+1/$A1228)+U1228*( 1/(R$1017+1+U1228/T1228)-1)/(1+($X$2*U1228*S$8)^2), (U1228^2*S$8*$X$2+1/($X$2*S$8*(R$1017+1+U1228/T1228           )))/(1+($X$2*U1228*S$8)^2))),           V_rtHz(T1228)/($X$2*S$8*(T1228*R$1017+T1228+U1228)),V_rtHz(U1228)*SQRT(Sum_Sq(T1228*S$8*$X$2*R$1017,1))/($X$2*S$8*(T1228*R$1017+T1228+U1228))))/SQRT(Sum_Sq(1/(1+$A1228)+$AC$2/$I$2-1/(1+(1+U1228/T1228)/R$1017),$X$2/$I$2)),IF(U1229&lt;0,"A",R1229))</f>
        <v>A</v>
      </c>
      <c r="T1228" s="13">
        <f t="shared" si="375"/>
        <v>-1</v>
      </c>
      <c r="U1228" s="12">
        <f t="shared" si="399"/>
        <v>-2</v>
      </c>
      <c r="X1228" s="13" t="str">
        <f>IF(AA1228&gt;0,SQRT(Sum_Sq($AI$2,V_rtHz($AH$2)/(1+1/$A1228),V_rtHz($AH$2*$A1228)/(1+$A1228),$AN$2*$AH$2/(1+1/$A1228),$AM$2*SQRT(Sum_Sq(AA1228,1/($X$2*Y$8*(1+X$1017+AA1228/Z1228))))/SQRT(Sum_Sq($X$2*AA1228*Y$8,1)),                   $AQ$2*SQRT(Sum_Sq($AH$2/(1+1/$A1228)+AA1228*( 1/(X$1017+1+AA1228/Z1228)-1)/(1+($X$2*AA1228*Y$8)^2), (AA1228^2*Y$8*$X$2+1/($X$2*Y$8*(X$1017+1+AA1228/Z1228           )))/(1+($X$2*AA1228*Y$8)^2))),           V_rtHz(Z1228)/($X$2*Y$8*(Z1228*X$1017+Z1228+AA1228)),V_rtHz(AA1228)*SQRT(Sum_Sq(Z1228*Y$8*$X$2*X$1017,1))/($X$2*Y$8*(Z1228*X$1017+Z1228+AA1228))))/SQRT(Sum_Sq(1/(1+$A1228)+$AC$2/$I$2-1/(1+(1+AA1228/Z1228)/X$1017),$X$2/$I$2)),IF(AA1229&lt;0,"A",X1229))</f>
        <v>A</v>
      </c>
      <c r="Z1228" s="13">
        <f t="shared" si="376"/>
        <v>-1</v>
      </c>
      <c r="AA1228" s="12">
        <f t="shared" si="400"/>
        <v>-2</v>
      </c>
      <c r="AC1228" s="13">
        <f>IF(AF1228&gt;0,SQRT(Sum_Sq($AI$2,V_rtHz($AH$2)/(1+1/$A1228),V_rtHz($AH$2*$A1228)/(1+$A1228),$AN$2*$AH$2/(1+1/$A1228),$AM$2*SQRT(Sum_Sq(AF1228,1/($X$2*AD$8*(1+AC$1017+AF1228/AE1228))))/SQRT(Sum_Sq($X$2*AF1228*AD$8,1)),                   $AQ$2*SQRT(Sum_Sq($AH$2/(1+1/$A1228)+AF1228*( 1/(AC$1017+1+AF1228/AE1228)-1)/(1+($X$2*AF1228*AD$8)^2), (AF1228^2*AD$8*$X$2+1/($X$2*AD$8*(AC$1017+1+AF1228/AE1228           )))/(1+($X$2*AF1228*AD$8)^2))),           V_rtHz(AE1228)/($X$2*AD$8*(AE1228*AC$1017+AE1228+AF1228)),V_rtHz(AF1228)*SQRT(Sum_Sq(AE1228*AD$8*$X$2*AC$1017,1))/($X$2*AD$8*(AE1228*AC$1017+AE1228+AF1228))))/SQRT(Sum_Sq(1/(1+$A1228)+$AC$2/$I$2-1/(1+(1+AF1228/AE1228)/AC$1017),$X$2/$I$2)),IF(AF1229&lt;0,"A",AC1229))</f>
        <v>6.8029825694154617E-6</v>
      </c>
      <c r="AE1228" s="13">
        <f t="shared" si="377"/>
        <v>18947.690749133584</v>
      </c>
      <c r="AF1228" s="12">
        <f t="shared" si="401"/>
        <v>164233.25219347433</v>
      </c>
      <c r="AG1228" s="13"/>
      <c r="AH1228" s="13">
        <f>IF(AK1228&gt;0,SQRT(Sum_Sq($AI$2,V_rtHz($AH$2)/(1+1/$A1228),V_rtHz($AH$2*$A1228)/(1+$A1228),$AN$2*$AH$2/(1+1/$A1228),$AM$2*SQRT(Sum_Sq(AK1228,1/($X$2*AI$8*(1+AH$1017+AK1228/AJ1228))))/SQRT(Sum_Sq($X$2*AK1228*AI$8,1)),                   $AQ$2*SQRT(Sum_Sq($AH$2/(1+1/$A1228)+AK1228*( 1/(AH$1017+1+AK1228/AJ1228)-1)/(1+($X$2*AK1228*AI$8)^2), (AK1228^2*AI$8*$X$2+1/($X$2*AI$8*(AH$1017+1+AK1228/AJ1228           )))/(1+($X$2*AK1228*AI$8)^2))),           V_rtHz(AJ1228)/($X$2*AI$8*(AJ1228*AH$1017+AJ1228+AK1228)),V_rtHz(AK1228)*SQRT(Sum_Sq(AJ1228*AI$8*$X$2*AH$1017,1))/($X$2*AI$8*(AJ1228*AH$1017+AJ1228+AK1228))))/SQRT(Sum_Sq(1/(1+$A1228)+$AC$2/$I$2-1/(1+(1+AK1228/AJ1228)/AH$1017),$X$2/$I$2)),IF(AK1229&lt;0,"A",AH1229))</f>
        <v>1.1498089670792392E-5</v>
      </c>
      <c r="AI1228" s="13"/>
      <c r="AJ1228" s="13">
        <f t="shared" si="378"/>
        <v>17550.949579932643</v>
      </c>
      <c r="AK1228" s="12">
        <f t="shared" si="402"/>
        <v>560682.19162591069</v>
      </c>
      <c r="AM1228" s="13">
        <f>IF(AP1228&gt;0,SQRT(Sum_Sq($AI$2,V_rtHz($AH$2)/(1+1/$A1228),V_rtHz($AH$2*$A1228)/(1+$A1228),$AN$2*$AH$2/(1+1/$A1228),$AM$2*SQRT(Sum_Sq(AP1228,1/($X$2*AN$8*(1+AM$1017+AP1228/AO1228))))/SQRT(Sum_Sq($X$2*AP1228*AN$8,1)),                   $AQ$2*SQRT(Sum_Sq($AH$2/(1+1/$A1228)+AP1228*( 1/(AM$1017+1+AP1228/AO1228)-1)/(1+($X$2*AP1228*AN$8)^2), (AP1228^2*AN$8*$X$2+1/($X$2*AN$8*(AM$1017+1+AP1228/AO1228           )))/(1+($X$2*AP1228*AN$8)^2))),           V_rtHz(AO1228)/($X$2*AN$8*(AO1228*AM$1017+AO1228+AP1228)),V_rtHz(AP1228)*SQRT(Sum_Sq(AO1228*AN$8*$X$2*AM$1017,1))/($X$2*AN$8*(AO1228*AM$1017+AO1228+AP1228))))/SQRT(Sum_Sq(1/(1+$A1228)+$AC$2/$I$2-1/(1+(1+AP1228/AO1228)/AM$1017),$X$2/$I$2)),IF(AP1229&lt;0,"A",AM1229))</f>
        <v>2.0161687303111884E-5</v>
      </c>
      <c r="AO1228" s="13">
        <f t="shared" si="379"/>
        <v>17187.79740839198</v>
      </c>
      <c r="AP1228" s="12">
        <f t="shared" si="403"/>
        <v>1810494.2706428771</v>
      </c>
      <c r="AR1228" s="13">
        <f t="shared" si="380"/>
        <v>69887291.180198371</v>
      </c>
      <c r="AS1228" s="13">
        <f t="shared" si="381"/>
        <v>-1.3200807537219476E-5</v>
      </c>
      <c r="AV1228" s="13"/>
      <c r="AW1228" s="13">
        <f t="shared" si="382"/>
        <v>39300511.936236553</v>
      </c>
      <c r="AX1228" s="13">
        <f t="shared" si="383"/>
        <v>-4.1766950199050139E-5</v>
      </c>
      <c r="AZ1228" s="13"/>
      <c r="BA1228" s="13"/>
      <c r="BB1228" s="13">
        <f t="shared" si="384"/>
        <v>22100301.962882396</v>
      </c>
      <c r="BC1228" s="13">
        <f t="shared" si="385"/>
        <v>-1.3230250590670782E-4</v>
      </c>
      <c r="BD1228" s="13"/>
      <c r="BE1228" s="13"/>
      <c r="BG1228" s="13">
        <f t="shared" si="386"/>
        <v>12427913.092914158</v>
      </c>
      <c r="BH1228" s="13">
        <f t="shared" si="387"/>
        <v>-4.2063125324074037E-4</v>
      </c>
      <c r="BI1228" s="13"/>
      <c r="BL1228" s="13">
        <f t="shared" si="388"/>
        <v>6988729.1180198397</v>
      </c>
      <c r="BM1228" s="13">
        <f t="shared" si="389"/>
        <v>-1.3532069586996149E-3</v>
      </c>
      <c r="BP1228" s="13"/>
      <c r="BQ1228" s="13">
        <f t="shared" si="390"/>
        <v>99.633300000000006</v>
      </c>
      <c r="BR1228" s="13">
        <f t="shared" si="391"/>
        <v>108.99</v>
      </c>
      <c r="BT1228" s="13"/>
      <c r="BU1228" s="13"/>
      <c r="BV1228" s="13">
        <f t="shared" si="392"/>
        <v>31.50681587988543</v>
      </c>
      <c r="BW1228" s="13">
        <f t="shared" si="393"/>
        <v>344.65664218175152</v>
      </c>
      <c r="CA1228" s="13">
        <f t="shared" si="394"/>
        <v>9.9633299999999974</v>
      </c>
      <c r="CB1228" s="13">
        <f t="shared" si="395"/>
        <v>1089.9000000000003</v>
      </c>
    </row>
    <row r="1229" spans="1:80" x14ac:dyDescent="0.3">
      <c r="A1229" s="13">
        <f t="shared" si="371"/>
        <v>1.9498445997580448E-4</v>
      </c>
      <c r="C1229" s="13" t="str">
        <f>IF(F1229&gt;0,SQRT(Sum_Sq($AI$2,V_rtHz($AH$2)/(1+1/$A1229),V_rtHz($AH$2*$A1229)/(1+$A1229),$AN$2*$AH$2/(1+1/$A1229),$AM$2*SQRT(Sum_Sq(F1229,1/($X$2*D$8*(1+C$1017+F1229/E1229))))/SQRT(Sum_Sq($X$2*F1229*D$8,1)),                   $AQ$2*SQRT(Sum_Sq($AH$2/(1+1/$A1229)+F1229*( 1/(C$1017+1+F1229/E1229)-1)/(1+($X$2*F1229*D$8)^2), (F1229^2*D$8*$X$2+1/($X$2*D$8*(C$1017+1+F1229/E1229           )))/(1+($X$2*F1229*D$8)^2))),           V_rtHz(E1229)/($X$2*D$8*(E1229*C$1017+E1229+F1229)),V_rtHz(F1229)*SQRT(Sum_Sq(E1229*D$8*$X$2*C$1017,1))/($X$2*D$8*(E1229*C$1017+E1229+F1229))))/SQRT(Sum_Sq(1/(1+$A1229)+$AC$2/$I$2-1/(1+(1+F1229/E1229)/C$1017),$X$2/$I$2)),IF(F1230&lt;0,"A",C1230))</f>
        <v>A</v>
      </c>
      <c r="E1229" s="13">
        <f t="shared" si="372"/>
        <v>-1</v>
      </c>
      <c r="F1229" s="12">
        <f t="shared" si="396"/>
        <v>-2</v>
      </c>
      <c r="H1229" s="13" t="str">
        <f>IF(K1229&gt;0,SQRT(Sum_Sq($AI$2,V_rtHz($AH$2)/(1+1/$A1229),V_rtHz($AH$2*$A1229)/(1+$A1229),$AN$2*$AH$2/(1+1/$A1229),$AM$2*SQRT(Sum_Sq(K1229,1/($X$2*I$8*(1+H$1017+K1229/J1229))))/SQRT(Sum_Sq($X$2*K1229*I$8,1)),                   $AQ$2*SQRT(Sum_Sq($AH$2/(1+1/$A1229)+K1229*( 1/(H$1017+1+K1229/J1229)-1)/(1+($X$2*K1229*I$8)^2), (K1229^2*I$8*$X$2+1/($X$2*I$8*(H$1017+1+K1229/J1229           )))/(1+($X$2*K1229*I$8)^2))),           V_rtHz(J1229)/($X$2*I$8*(J1229*H$1017+J1229+K1229)),V_rtHz(K1229)*SQRT(Sum_Sq(J1229*I$8*$X$2*H$1017,1))/($X$2*I$8*(J1229*H$1017+J1229+K1229))))/SQRT(Sum_Sq(1/(1+$A1229)+$AC$2/$I$2-1/(1+(1+K1229/J1229)/H$1017),$X$2/$I$2)),IF(K1230&lt;0,"A",H1230))</f>
        <v>A</v>
      </c>
      <c r="J1229" s="13">
        <f t="shared" si="373"/>
        <v>-1</v>
      </c>
      <c r="K1229" s="12">
        <f t="shared" si="397"/>
        <v>-2</v>
      </c>
      <c r="M1229" s="13" t="str">
        <f>IF(P1229&gt;0,SQRT(Sum_Sq($AI$2,V_rtHz($AH$2)/(1+1/$A1229),V_rtHz($AH$2*$A1229)/(1+$A1229),$AN$2*$AH$2/(1+1/$A1229),$AM$2*SQRT(Sum_Sq(P1229,1/($X$2*N$8*(1+M$1017+P1229/O1229))))/SQRT(Sum_Sq($X$2*P1229*N$8,1)),                   $AQ$2*SQRT(Sum_Sq($AH$2/(1+1/$A1229)+P1229*( 1/(M$1017+1+P1229/O1229)-1)/(1+($X$2*P1229*N$8)^2), (P1229^2*N$8*$X$2+1/($X$2*N$8*(M$1017+1+P1229/O1229           )))/(1+($X$2*P1229*N$8)^2))),           V_rtHz(O1229)/($X$2*N$8*(O1229*M$1017+O1229+P1229)),V_rtHz(P1229)*SQRT(Sum_Sq(O1229*N$8*$X$2*M$1017,1))/($X$2*N$8*(O1229*M$1017+O1229+P1229))))/SQRT(Sum_Sq(1/(1+$A1229)+$AC$2/$I$2-1/(1+(1+P1229/O1229)/M$1017),$X$2/$I$2)),IF(P1230&lt;0,"A",M1230))</f>
        <v>A</v>
      </c>
      <c r="O1229" s="13">
        <f t="shared" si="374"/>
        <v>-1</v>
      </c>
      <c r="P1229" s="12">
        <f t="shared" si="398"/>
        <v>-2</v>
      </c>
      <c r="R1229" s="13" t="str">
        <f>IF(U1229&gt;0,SQRT(Sum_Sq($AI$2,V_rtHz($AH$2)/(1+1/$A1229),V_rtHz($AH$2*$A1229)/(1+$A1229),$AN$2*$AH$2/(1+1/$A1229),$AM$2*SQRT(Sum_Sq(U1229,1/($X$2*S$8*(1+R$1017+U1229/T1229))))/SQRT(Sum_Sq($X$2*U1229*S$8,1)),                   $AQ$2*SQRT(Sum_Sq($AH$2/(1+1/$A1229)+U1229*( 1/(R$1017+1+U1229/T1229)-1)/(1+($X$2*U1229*S$8)^2), (U1229^2*S$8*$X$2+1/($X$2*S$8*(R$1017+1+U1229/T1229           )))/(1+($X$2*U1229*S$8)^2))),           V_rtHz(T1229)/($X$2*S$8*(T1229*R$1017+T1229+U1229)),V_rtHz(U1229)*SQRT(Sum_Sq(T1229*S$8*$X$2*R$1017,1))/($X$2*S$8*(T1229*R$1017+T1229+U1229))))/SQRT(Sum_Sq(1/(1+$A1229)+$AC$2/$I$2-1/(1+(1+U1229/T1229)/R$1017),$X$2/$I$2)),IF(U1230&lt;0,"A",R1230))</f>
        <v>A</v>
      </c>
      <c r="T1229" s="13">
        <f t="shared" si="375"/>
        <v>-1</v>
      </c>
      <c r="U1229" s="12">
        <f t="shared" si="399"/>
        <v>-2</v>
      </c>
      <c r="X1229" s="13" t="str">
        <f>IF(AA1229&gt;0,SQRT(Sum_Sq($AI$2,V_rtHz($AH$2)/(1+1/$A1229),V_rtHz($AH$2*$A1229)/(1+$A1229),$AN$2*$AH$2/(1+1/$A1229),$AM$2*SQRT(Sum_Sq(AA1229,1/($X$2*Y$8*(1+X$1017+AA1229/Z1229))))/SQRT(Sum_Sq($X$2*AA1229*Y$8,1)),                   $AQ$2*SQRT(Sum_Sq($AH$2/(1+1/$A1229)+AA1229*( 1/(X$1017+1+AA1229/Z1229)-1)/(1+($X$2*AA1229*Y$8)^2), (AA1229^2*Y$8*$X$2+1/($X$2*Y$8*(X$1017+1+AA1229/Z1229           )))/(1+($X$2*AA1229*Y$8)^2))),           V_rtHz(Z1229)/($X$2*Y$8*(Z1229*X$1017+Z1229+AA1229)),V_rtHz(AA1229)*SQRT(Sum_Sq(Z1229*Y$8*$X$2*X$1017,1))/($X$2*Y$8*(Z1229*X$1017+Z1229+AA1229))))/SQRT(Sum_Sq(1/(1+$A1229)+$AC$2/$I$2-1/(1+(1+AA1229/Z1229)/X$1017),$X$2/$I$2)),IF(AA1230&lt;0,"A",X1230))</f>
        <v>A</v>
      </c>
      <c r="Z1229" s="13">
        <f t="shared" si="376"/>
        <v>-1</v>
      </c>
      <c r="AA1229" s="12">
        <f t="shared" si="400"/>
        <v>-2</v>
      </c>
      <c r="AC1229" s="13">
        <f>IF(AF1229&gt;0,SQRT(Sum_Sq($AI$2,V_rtHz($AH$2)/(1+1/$A1229),V_rtHz($AH$2*$A1229)/(1+$A1229),$AN$2*$AH$2/(1+1/$A1229),$AM$2*SQRT(Sum_Sq(AF1229,1/($X$2*AD$8*(1+AC$1017+AF1229/AE1229))))/SQRT(Sum_Sq($X$2*AF1229*AD$8,1)),                   $AQ$2*SQRT(Sum_Sq($AH$2/(1+1/$A1229)+AF1229*( 1/(AC$1017+1+AF1229/AE1229)-1)/(1+($X$2*AF1229*AD$8)^2), (AF1229^2*AD$8*$X$2+1/($X$2*AD$8*(AC$1017+1+AF1229/AE1229           )))/(1+($X$2*AF1229*AD$8)^2))),           V_rtHz(AE1229)/($X$2*AD$8*(AE1229*AC$1017+AE1229+AF1229)),V_rtHz(AF1229)*SQRT(Sum_Sq(AE1229*AD$8*$X$2*AC$1017,1))/($X$2*AD$8*(AE1229*AC$1017+AE1229+AF1229))))/SQRT(Sum_Sq(1/(1+$A1229)+$AC$2/$I$2-1/(1+(1+AF1229/AE1229)/AC$1017),$X$2/$I$2)),IF(AF1230&lt;0,"A",AC1230))</f>
        <v>6.8015754461173601E-6</v>
      </c>
      <c r="AE1229" s="13">
        <f t="shared" si="377"/>
        <v>18939.874709080086</v>
      </c>
      <c r="AF1229" s="12">
        <f t="shared" si="401"/>
        <v>164301.02738718482</v>
      </c>
      <c r="AG1229" s="13"/>
      <c r="AH1229" s="13">
        <f>IF(AK1229&gt;0,SQRT(Sum_Sq($AI$2,V_rtHz($AH$2)/(1+1/$A1229),V_rtHz($AH$2*$A1229)/(1+$A1229),$AN$2*$AH$2/(1+1/$A1229),$AM$2*SQRT(Sum_Sq(AK1229,1/($X$2*AI$8*(1+AH$1017+AK1229/AJ1229))))/SQRT(Sum_Sq($X$2*AK1229*AI$8,1)),                   $AQ$2*SQRT(Sum_Sq($AH$2/(1+1/$A1229)+AK1229*( 1/(AH$1017+1+AK1229/AJ1229)-1)/(1+($X$2*AK1229*AI$8)^2), (AK1229^2*AI$8*$X$2+1/($X$2*AI$8*(AH$1017+1+AK1229/AJ1229           )))/(1+($X$2*AK1229*AI$8)^2))),           V_rtHz(AJ1229)/($X$2*AI$8*(AJ1229*AH$1017+AJ1229+AK1229)),V_rtHz(AK1229)*SQRT(Sum_Sq(AJ1229*AI$8*$X$2*AH$1017,1))/($X$2*AI$8*(AJ1229*AH$1017+AJ1229+AK1229))))/SQRT(Sum_Sq(1/(1+$A1229)+$AC$2/$I$2-1/(1+(1+AK1229/AJ1229)/AH$1017),$X$2/$I$2)),IF(AK1230&lt;0,"A",AH1230))</f>
        <v>1.1496270348884211E-5</v>
      </c>
      <c r="AI1229" s="13"/>
      <c r="AJ1229" s="13">
        <f t="shared" si="378"/>
        <v>17545.23895076543</v>
      </c>
      <c r="AK1229" s="12">
        <f t="shared" si="402"/>
        <v>560864.68261882453</v>
      </c>
      <c r="AM1229" s="13">
        <f>IF(AP1229&gt;0,SQRT(Sum_Sq($AI$2,V_rtHz($AH$2)/(1+1/$A1229),V_rtHz($AH$2*$A1229)/(1+$A1229),$AN$2*$AH$2/(1+1/$A1229),$AM$2*SQRT(Sum_Sq(AP1229,1/($X$2*AN$8*(1+AM$1017+AP1229/AO1229))))/SQRT(Sum_Sq($X$2*AP1229*AN$8,1)),                   $AQ$2*SQRT(Sum_Sq($AH$2/(1+1/$A1229)+AP1229*( 1/(AM$1017+1+AP1229/AO1229)-1)/(1+($X$2*AP1229*AN$8)^2), (AP1229^2*AN$8*$X$2+1/($X$2*AN$8*(AM$1017+1+AP1229/AO1229           )))/(1+($X$2*AP1229*AN$8)^2))),           V_rtHz(AO1229)/($X$2*AN$8*(AO1229*AM$1017+AO1229+AP1229)),V_rtHz(AP1229)*SQRT(Sum_Sq(AO1229*AN$8*$X$2*AM$1017,1))/($X$2*AN$8*(AO1229*AM$1017+AO1229+AP1229))))/SQRT(Sum_Sq(1/(1+$A1229)+$AC$2/$I$2-1/(1+(1+AP1229/AO1229)/AM$1017),$X$2/$I$2)),IF(AP1230&lt;0,"A",AM1230))</f>
        <v>2.015871875607097E-5</v>
      </c>
      <c r="AO1229" s="13">
        <f t="shared" si="379"/>
        <v>17182.544198021023</v>
      </c>
      <c r="AP1229" s="12">
        <f t="shared" si="403"/>
        <v>1811047.7921219715</v>
      </c>
      <c r="AR1229" s="13">
        <f t="shared" si="380"/>
        <v>69887291.180198371</v>
      </c>
      <c r="AS1229" s="13">
        <f t="shared" si="381"/>
        <v>-1.320085294650346E-5</v>
      </c>
      <c r="AV1229" s="13"/>
      <c r="AW1229" s="13">
        <f t="shared" si="382"/>
        <v>39300511.936236553</v>
      </c>
      <c r="AX1229" s="13">
        <f t="shared" si="383"/>
        <v>-4.1767404781240802E-5</v>
      </c>
      <c r="AZ1229" s="13"/>
      <c r="BA1229" s="13"/>
      <c r="BB1229" s="13">
        <f t="shared" si="384"/>
        <v>22100301.962882396</v>
      </c>
      <c r="BC1229" s="13">
        <f t="shared" si="385"/>
        <v>-1.3230706725541469E-4</v>
      </c>
      <c r="BD1229" s="13"/>
      <c r="BE1229" s="13"/>
      <c r="BG1229" s="13">
        <f t="shared" si="386"/>
        <v>12427913.092914158</v>
      </c>
      <c r="BH1229" s="13">
        <f t="shared" si="387"/>
        <v>-4.206773629986878E-4</v>
      </c>
      <c r="BI1229" s="13"/>
      <c r="BL1229" s="13">
        <f t="shared" si="388"/>
        <v>6988729.1180198397</v>
      </c>
      <c r="BM1229" s="13">
        <f t="shared" si="389"/>
        <v>-1.3536842942430912E-3</v>
      </c>
      <c r="BP1229" s="13"/>
      <c r="BQ1229" s="13">
        <f t="shared" si="390"/>
        <v>99.633300000000006</v>
      </c>
      <c r="BR1229" s="13">
        <f t="shared" si="391"/>
        <v>108.99</v>
      </c>
      <c r="BT1229" s="13"/>
      <c r="BU1229" s="13"/>
      <c r="BV1229" s="13">
        <f t="shared" si="392"/>
        <v>31.50681587988543</v>
      </c>
      <c r="BW1229" s="13">
        <f t="shared" si="393"/>
        <v>344.65664218175152</v>
      </c>
      <c r="CA1229" s="13">
        <f t="shared" si="394"/>
        <v>9.9633299999999991</v>
      </c>
      <c r="CB1229" s="13">
        <f t="shared" si="395"/>
        <v>1089.9000000000001</v>
      </c>
    </row>
    <row r="1230" spans="1:80" x14ac:dyDescent="0.3">
      <c r="A1230" s="13">
        <f t="shared" si="371"/>
        <v>1.9769696401118606E-4</v>
      </c>
      <c r="C1230" s="13" t="str">
        <f>IF(F1230&gt;0,SQRT(Sum_Sq($AI$2,V_rtHz($AH$2)/(1+1/$A1230),V_rtHz($AH$2*$A1230)/(1+$A1230),$AN$2*$AH$2/(1+1/$A1230),$AM$2*SQRT(Sum_Sq(F1230,1/($X$2*D$8*(1+C$1017+F1230/E1230))))/SQRT(Sum_Sq($X$2*F1230*D$8,1)),                   $AQ$2*SQRT(Sum_Sq($AH$2/(1+1/$A1230)+F1230*( 1/(C$1017+1+F1230/E1230)-1)/(1+($X$2*F1230*D$8)^2), (F1230^2*D$8*$X$2+1/($X$2*D$8*(C$1017+1+F1230/E1230           )))/(1+($X$2*F1230*D$8)^2))),           V_rtHz(E1230)/($X$2*D$8*(E1230*C$1017+E1230+F1230)),V_rtHz(F1230)*SQRT(Sum_Sq(E1230*D$8*$X$2*C$1017,1))/($X$2*D$8*(E1230*C$1017+E1230+F1230))))/SQRT(Sum_Sq(1/(1+$A1230)+$AC$2/$I$2-1/(1+(1+F1230/E1230)/C$1017),$X$2/$I$2)),IF(F1231&lt;0,"A",C1231))</f>
        <v>A</v>
      </c>
      <c r="E1230" s="13">
        <f t="shared" si="372"/>
        <v>-1</v>
      </c>
      <c r="F1230" s="12">
        <f t="shared" si="396"/>
        <v>-2</v>
      </c>
      <c r="H1230" s="13" t="str">
        <f>IF(K1230&gt;0,SQRT(Sum_Sq($AI$2,V_rtHz($AH$2)/(1+1/$A1230),V_rtHz($AH$2*$A1230)/(1+$A1230),$AN$2*$AH$2/(1+1/$A1230),$AM$2*SQRT(Sum_Sq(K1230,1/($X$2*I$8*(1+H$1017+K1230/J1230))))/SQRT(Sum_Sq($X$2*K1230*I$8,1)),                   $AQ$2*SQRT(Sum_Sq($AH$2/(1+1/$A1230)+K1230*( 1/(H$1017+1+K1230/J1230)-1)/(1+($X$2*K1230*I$8)^2), (K1230^2*I$8*$X$2+1/($X$2*I$8*(H$1017+1+K1230/J1230           )))/(1+($X$2*K1230*I$8)^2))),           V_rtHz(J1230)/($X$2*I$8*(J1230*H$1017+J1230+K1230)),V_rtHz(K1230)*SQRT(Sum_Sq(J1230*I$8*$X$2*H$1017,1))/($X$2*I$8*(J1230*H$1017+J1230+K1230))))/SQRT(Sum_Sq(1/(1+$A1230)+$AC$2/$I$2-1/(1+(1+K1230/J1230)/H$1017),$X$2/$I$2)),IF(K1231&lt;0,"A",H1231))</f>
        <v>A</v>
      </c>
      <c r="J1230" s="13">
        <f t="shared" si="373"/>
        <v>-1</v>
      </c>
      <c r="K1230" s="12">
        <f t="shared" si="397"/>
        <v>-2</v>
      </c>
      <c r="M1230" s="13" t="str">
        <f>IF(P1230&gt;0,SQRT(Sum_Sq($AI$2,V_rtHz($AH$2)/(1+1/$A1230),V_rtHz($AH$2*$A1230)/(1+$A1230),$AN$2*$AH$2/(1+1/$A1230),$AM$2*SQRT(Sum_Sq(P1230,1/($X$2*N$8*(1+M$1017+P1230/O1230))))/SQRT(Sum_Sq($X$2*P1230*N$8,1)),                   $AQ$2*SQRT(Sum_Sq($AH$2/(1+1/$A1230)+P1230*( 1/(M$1017+1+P1230/O1230)-1)/(1+($X$2*P1230*N$8)^2), (P1230^2*N$8*$X$2+1/($X$2*N$8*(M$1017+1+P1230/O1230           )))/(1+($X$2*P1230*N$8)^2))),           V_rtHz(O1230)/($X$2*N$8*(O1230*M$1017+O1230+P1230)),V_rtHz(P1230)*SQRT(Sum_Sq(O1230*N$8*$X$2*M$1017,1))/($X$2*N$8*(O1230*M$1017+O1230+P1230))))/SQRT(Sum_Sq(1/(1+$A1230)+$AC$2/$I$2-1/(1+(1+P1230/O1230)/M$1017),$X$2/$I$2)),IF(P1231&lt;0,"A",M1231))</f>
        <v>A</v>
      </c>
      <c r="O1230" s="13">
        <f t="shared" si="374"/>
        <v>-1</v>
      </c>
      <c r="P1230" s="12">
        <f t="shared" si="398"/>
        <v>-2</v>
      </c>
      <c r="R1230" s="13" t="str">
        <f>IF(U1230&gt;0,SQRT(Sum_Sq($AI$2,V_rtHz($AH$2)/(1+1/$A1230),V_rtHz($AH$2*$A1230)/(1+$A1230),$AN$2*$AH$2/(1+1/$A1230),$AM$2*SQRT(Sum_Sq(U1230,1/($X$2*S$8*(1+R$1017+U1230/T1230))))/SQRT(Sum_Sq($X$2*U1230*S$8,1)),                   $AQ$2*SQRT(Sum_Sq($AH$2/(1+1/$A1230)+U1230*( 1/(R$1017+1+U1230/T1230)-1)/(1+($X$2*U1230*S$8)^2), (U1230^2*S$8*$X$2+1/($X$2*S$8*(R$1017+1+U1230/T1230           )))/(1+($X$2*U1230*S$8)^2))),           V_rtHz(T1230)/($X$2*S$8*(T1230*R$1017+T1230+U1230)),V_rtHz(U1230)*SQRT(Sum_Sq(T1230*S$8*$X$2*R$1017,1))/($X$2*S$8*(T1230*R$1017+T1230+U1230))))/SQRT(Sum_Sq(1/(1+$A1230)+$AC$2/$I$2-1/(1+(1+U1230/T1230)/R$1017),$X$2/$I$2)),IF(U1231&lt;0,"A",R1231))</f>
        <v>A</v>
      </c>
      <c r="T1230" s="13">
        <f t="shared" si="375"/>
        <v>-1</v>
      </c>
      <c r="U1230" s="12">
        <f t="shared" si="399"/>
        <v>-2</v>
      </c>
      <c r="X1230" s="13" t="str">
        <f>IF(AA1230&gt;0,SQRT(Sum_Sq($AI$2,V_rtHz($AH$2)/(1+1/$A1230),V_rtHz($AH$2*$A1230)/(1+$A1230),$AN$2*$AH$2/(1+1/$A1230),$AM$2*SQRT(Sum_Sq(AA1230,1/($X$2*Y$8*(1+X$1017+AA1230/Z1230))))/SQRT(Sum_Sq($X$2*AA1230*Y$8,1)),                   $AQ$2*SQRT(Sum_Sq($AH$2/(1+1/$A1230)+AA1230*( 1/(X$1017+1+AA1230/Z1230)-1)/(1+($X$2*AA1230*Y$8)^2), (AA1230^2*Y$8*$X$2+1/($X$2*Y$8*(X$1017+1+AA1230/Z1230           )))/(1+($X$2*AA1230*Y$8)^2))),           V_rtHz(Z1230)/($X$2*Y$8*(Z1230*X$1017+Z1230+AA1230)),V_rtHz(AA1230)*SQRT(Sum_Sq(Z1230*Y$8*$X$2*X$1017,1))/($X$2*Y$8*(Z1230*X$1017+Z1230+AA1230))))/SQRT(Sum_Sq(1/(1+$A1230)+$AC$2/$I$2-1/(1+(1+AA1230/Z1230)/X$1017),$X$2/$I$2)),IF(AA1231&lt;0,"A",X1231))</f>
        <v>A</v>
      </c>
      <c r="Z1230" s="13">
        <f t="shared" si="376"/>
        <v>-1</v>
      </c>
      <c r="AA1230" s="12">
        <f t="shared" si="400"/>
        <v>-2</v>
      </c>
      <c r="AC1230" s="13">
        <f>IF(AF1230&gt;0,SQRT(Sum_Sq($AI$2,V_rtHz($AH$2)/(1+1/$A1230),V_rtHz($AH$2*$A1230)/(1+$A1230),$AN$2*$AH$2/(1+1/$A1230),$AM$2*SQRT(Sum_Sq(AF1230,1/($X$2*AD$8*(1+AC$1017+AF1230/AE1230))))/SQRT(Sum_Sq($X$2*AF1230*AD$8,1)),                   $AQ$2*SQRT(Sum_Sq($AH$2/(1+1/$A1230)+AF1230*( 1/(AC$1017+1+AF1230/AE1230)-1)/(1+($X$2*AF1230*AD$8)^2), (AF1230^2*AD$8*$X$2+1/($X$2*AD$8*(AC$1017+1+AF1230/AE1230           )))/(1+($X$2*AF1230*AD$8)^2))),           V_rtHz(AE1230)/($X$2*AD$8*(AE1230*AC$1017+AE1230+AF1230)),V_rtHz(AF1230)*SQRT(Sum_Sq(AE1230*AD$8*$X$2*AC$1017,1))/($X$2*AD$8*(AE1230*AC$1017+AE1230+AF1230))))/SQRT(Sum_Sq(1/(1+$A1230)+$AC$2/$I$2-1/(1+(1+AF1230/AE1230)/AC$1017),$X$2/$I$2)),IF(AF1231&lt;0,"A",AC1231))</f>
        <v>6.8001509915347043E-6</v>
      </c>
      <c r="AE1230" s="13">
        <f t="shared" si="377"/>
        <v>18931.963719921496</v>
      </c>
      <c r="AF1230" s="12">
        <f t="shared" si="401"/>
        <v>164369.68289834223</v>
      </c>
      <c r="AG1230" s="13"/>
      <c r="AH1230" s="13">
        <f>IF(AK1230&gt;0,SQRT(Sum_Sq($AI$2,V_rtHz($AH$2)/(1+1/$A1230),V_rtHz($AH$2*$A1230)/(1+$A1230),$AN$2*$AH$2/(1+1/$A1230),$AM$2*SQRT(Sum_Sq(AK1230,1/($X$2*AI$8*(1+AH$1017+AK1230/AJ1230))))/SQRT(Sum_Sq($X$2*AK1230*AI$8,1)),                   $AQ$2*SQRT(Sum_Sq($AH$2/(1+1/$A1230)+AK1230*( 1/(AH$1017+1+AK1230/AJ1230)-1)/(1+($X$2*AK1230*AI$8)^2), (AK1230^2*AI$8*$X$2+1/($X$2*AI$8*(AH$1017+1+AK1230/AJ1230           )))/(1+($X$2*AK1230*AI$8)^2))),           V_rtHz(AJ1230)/($X$2*AI$8*(AJ1230*AH$1017+AJ1230+AK1230)),V_rtHz(AK1230)*SQRT(Sum_Sq(AJ1230*AI$8*$X$2*AH$1017,1))/($X$2*AI$8*(AJ1230*AH$1017+AJ1230+AK1230))))/SQRT(Sum_Sq(1/(1+$A1230)+$AC$2/$I$2-1/(1+(1+AK1230/AJ1230)/AH$1017),$X$2/$I$2)),IF(AK1231&lt;0,"A",AH1231))</f>
        <v>1.1494427885620804E-5</v>
      </c>
      <c r="AI1230" s="13"/>
      <c r="AJ1230" s="13">
        <f t="shared" si="378"/>
        <v>17539.456489132015</v>
      </c>
      <c r="AK1230" s="12">
        <f t="shared" si="402"/>
        <v>561049.59020195238</v>
      </c>
      <c r="AM1230" s="13">
        <f>IF(AP1230&gt;0,SQRT(Sum_Sq($AI$2,V_rtHz($AH$2)/(1+1/$A1230),V_rtHz($AH$2*$A1230)/(1+$A1230),$AN$2*$AH$2/(1+1/$A1230),$AM$2*SQRT(Sum_Sq(AP1230,1/($X$2*AN$8*(1+AM$1017+AP1230/AO1230))))/SQRT(Sum_Sq($X$2*AP1230*AN$8,1)),                   $AQ$2*SQRT(Sum_Sq($AH$2/(1+1/$A1230)+AP1230*( 1/(AM$1017+1+AP1230/AO1230)-1)/(1+($X$2*AP1230*AN$8)^2), (AP1230^2*AN$8*$X$2+1/($X$2*AN$8*(AM$1017+1+AP1230/AO1230           )))/(1+($X$2*AP1230*AN$8)^2))),           V_rtHz(AO1230)/($X$2*AN$8*(AO1230*AM$1017+AO1230+AP1230)),V_rtHz(AP1230)*SQRT(Sum_Sq(AO1230*AN$8*$X$2*AM$1017,1))/($X$2*AN$8*(AO1230*AM$1017+AO1230+AP1230))))/SQRT(Sum_Sq(1/(1+$A1230)+$AC$2/$I$2-1/(1+(1+AP1230/AO1230)/AM$1017),$X$2/$I$2)),IF(AP1231&lt;0,"A",AM1231))</f>
        <v>2.0155712190414216E-5</v>
      </c>
      <c r="AO1230" s="13">
        <f t="shared" si="379"/>
        <v>17177.224416842229</v>
      </c>
      <c r="AP1230" s="12">
        <f t="shared" si="403"/>
        <v>1811608.6730725041</v>
      </c>
      <c r="AR1230" s="13">
        <f t="shared" si="380"/>
        <v>69887291.180198371</v>
      </c>
      <c r="AS1230" s="13">
        <f t="shared" si="381"/>
        <v>-1.3200898987812461E-5</v>
      </c>
      <c r="AV1230" s="13"/>
      <c r="AW1230" s="13">
        <f t="shared" si="382"/>
        <v>39300511.936236553</v>
      </c>
      <c r="AX1230" s="13">
        <f t="shared" si="383"/>
        <v>-4.1767865697402356E-5</v>
      </c>
      <c r="AZ1230" s="13"/>
      <c r="BA1230" s="13"/>
      <c r="BB1230" s="13">
        <f t="shared" si="384"/>
        <v>22100301.962882396</v>
      </c>
      <c r="BC1230" s="13">
        <f t="shared" si="385"/>
        <v>-1.3231169237992781E-4</v>
      </c>
      <c r="BD1230" s="13"/>
      <c r="BE1230" s="13"/>
      <c r="BG1230" s="13">
        <f t="shared" si="386"/>
        <v>12427913.092914158</v>
      </c>
      <c r="BH1230" s="13">
        <f t="shared" si="387"/>
        <v>-4.2072412452947628E-4</v>
      </c>
      <c r="BI1230" s="13"/>
      <c r="BL1230" s="13">
        <f t="shared" si="388"/>
        <v>6988729.1180198397</v>
      </c>
      <c r="BM1230" s="13">
        <f t="shared" si="389"/>
        <v>-1.3541686141225479E-3</v>
      </c>
      <c r="BP1230" s="13"/>
      <c r="BQ1230" s="13">
        <f t="shared" si="390"/>
        <v>99.633300000000006</v>
      </c>
      <c r="BR1230" s="13">
        <f t="shared" si="391"/>
        <v>108.98999999999995</v>
      </c>
      <c r="BT1230" s="13"/>
      <c r="BU1230" s="13"/>
      <c r="BV1230" s="13">
        <f t="shared" si="392"/>
        <v>31.50681587988543</v>
      </c>
      <c r="BW1230" s="13">
        <f t="shared" si="393"/>
        <v>344.65664218175141</v>
      </c>
      <c r="CA1230" s="13">
        <f t="shared" si="394"/>
        <v>9.9633299999999974</v>
      </c>
      <c r="CB1230" s="13">
        <f t="shared" si="395"/>
        <v>1089.9000000000001</v>
      </c>
    </row>
    <row r="1231" spans="1:80" x14ac:dyDescent="0.3">
      <c r="A1231" s="13">
        <f t="shared" si="371"/>
        <v>2.0044720273651616E-4</v>
      </c>
      <c r="C1231" s="13" t="str">
        <f>IF(F1231&gt;0,SQRT(Sum_Sq($AI$2,V_rtHz($AH$2)/(1+1/$A1231),V_rtHz($AH$2*$A1231)/(1+$A1231),$AN$2*$AH$2/(1+1/$A1231),$AM$2*SQRT(Sum_Sq(F1231,1/($X$2*D$8*(1+C$1017+F1231/E1231))))/SQRT(Sum_Sq($X$2*F1231*D$8,1)),                   $AQ$2*SQRT(Sum_Sq($AH$2/(1+1/$A1231)+F1231*( 1/(C$1017+1+F1231/E1231)-1)/(1+($X$2*F1231*D$8)^2), (F1231^2*D$8*$X$2+1/($X$2*D$8*(C$1017+1+F1231/E1231           )))/(1+($X$2*F1231*D$8)^2))),           V_rtHz(E1231)/($X$2*D$8*(E1231*C$1017+E1231+F1231)),V_rtHz(F1231)*SQRT(Sum_Sq(E1231*D$8*$X$2*C$1017,1))/($X$2*D$8*(E1231*C$1017+E1231+F1231))))/SQRT(Sum_Sq(1/(1+$A1231)+$AC$2/$I$2-1/(1+(1+F1231/E1231)/C$1017),$X$2/$I$2)),IF(F1232&lt;0,"A",C1232))</f>
        <v>A</v>
      </c>
      <c r="E1231" s="13">
        <f t="shared" si="372"/>
        <v>-1</v>
      </c>
      <c r="F1231" s="12">
        <f t="shared" si="396"/>
        <v>-2</v>
      </c>
      <c r="H1231" s="13" t="str">
        <f>IF(K1231&gt;0,SQRT(Sum_Sq($AI$2,V_rtHz($AH$2)/(1+1/$A1231),V_rtHz($AH$2*$A1231)/(1+$A1231),$AN$2*$AH$2/(1+1/$A1231),$AM$2*SQRT(Sum_Sq(K1231,1/($X$2*I$8*(1+H$1017+K1231/J1231))))/SQRT(Sum_Sq($X$2*K1231*I$8,1)),                   $AQ$2*SQRT(Sum_Sq($AH$2/(1+1/$A1231)+K1231*( 1/(H$1017+1+K1231/J1231)-1)/(1+($X$2*K1231*I$8)^2), (K1231^2*I$8*$X$2+1/($X$2*I$8*(H$1017+1+K1231/J1231           )))/(1+($X$2*K1231*I$8)^2))),           V_rtHz(J1231)/($X$2*I$8*(J1231*H$1017+J1231+K1231)),V_rtHz(K1231)*SQRT(Sum_Sq(J1231*I$8*$X$2*H$1017,1))/($X$2*I$8*(J1231*H$1017+J1231+K1231))))/SQRT(Sum_Sq(1/(1+$A1231)+$AC$2/$I$2-1/(1+(1+K1231/J1231)/H$1017),$X$2/$I$2)),IF(K1232&lt;0,"A",H1232))</f>
        <v>A</v>
      </c>
      <c r="J1231" s="13">
        <f t="shared" si="373"/>
        <v>-1</v>
      </c>
      <c r="K1231" s="12">
        <f t="shared" si="397"/>
        <v>-2</v>
      </c>
      <c r="M1231" s="13" t="str">
        <f>IF(P1231&gt;0,SQRT(Sum_Sq($AI$2,V_rtHz($AH$2)/(1+1/$A1231),V_rtHz($AH$2*$A1231)/(1+$A1231),$AN$2*$AH$2/(1+1/$A1231),$AM$2*SQRT(Sum_Sq(P1231,1/($X$2*N$8*(1+M$1017+P1231/O1231))))/SQRT(Sum_Sq($X$2*P1231*N$8,1)),                   $AQ$2*SQRT(Sum_Sq($AH$2/(1+1/$A1231)+P1231*( 1/(M$1017+1+P1231/O1231)-1)/(1+($X$2*P1231*N$8)^2), (P1231^2*N$8*$X$2+1/($X$2*N$8*(M$1017+1+P1231/O1231           )))/(1+($X$2*P1231*N$8)^2))),           V_rtHz(O1231)/($X$2*N$8*(O1231*M$1017+O1231+P1231)),V_rtHz(P1231)*SQRT(Sum_Sq(O1231*N$8*$X$2*M$1017,1))/($X$2*N$8*(O1231*M$1017+O1231+P1231))))/SQRT(Sum_Sq(1/(1+$A1231)+$AC$2/$I$2-1/(1+(1+P1231/O1231)/M$1017),$X$2/$I$2)),IF(P1232&lt;0,"A",M1232))</f>
        <v>A</v>
      </c>
      <c r="O1231" s="13">
        <f t="shared" si="374"/>
        <v>-1</v>
      </c>
      <c r="P1231" s="12">
        <f t="shared" si="398"/>
        <v>-2</v>
      </c>
      <c r="R1231" s="13" t="str">
        <f>IF(U1231&gt;0,SQRT(Sum_Sq($AI$2,V_rtHz($AH$2)/(1+1/$A1231),V_rtHz($AH$2*$A1231)/(1+$A1231),$AN$2*$AH$2/(1+1/$A1231),$AM$2*SQRT(Sum_Sq(U1231,1/($X$2*S$8*(1+R$1017+U1231/T1231))))/SQRT(Sum_Sq($X$2*U1231*S$8,1)),                   $AQ$2*SQRT(Sum_Sq($AH$2/(1+1/$A1231)+U1231*( 1/(R$1017+1+U1231/T1231)-1)/(1+($X$2*U1231*S$8)^2), (U1231^2*S$8*$X$2+1/($X$2*S$8*(R$1017+1+U1231/T1231           )))/(1+($X$2*U1231*S$8)^2))),           V_rtHz(T1231)/($X$2*S$8*(T1231*R$1017+T1231+U1231)),V_rtHz(U1231)*SQRT(Sum_Sq(T1231*S$8*$X$2*R$1017,1))/($X$2*S$8*(T1231*R$1017+T1231+U1231))))/SQRT(Sum_Sq(1/(1+$A1231)+$AC$2/$I$2-1/(1+(1+U1231/T1231)/R$1017),$X$2/$I$2)),IF(U1232&lt;0,"A",R1232))</f>
        <v>A</v>
      </c>
      <c r="T1231" s="13">
        <f t="shared" si="375"/>
        <v>-1</v>
      </c>
      <c r="U1231" s="12">
        <f t="shared" si="399"/>
        <v>-2</v>
      </c>
      <c r="X1231" s="13" t="str">
        <f>IF(AA1231&gt;0,SQRT(Sum_Sq($AI$2,V_rtHz($AH$2)/(1+1/$A1231),V_rtHz($AH$2*$A1231)/(1+$A1231),$AN$2*$AH$2/(1+1/$A1231),$AM$2*SQRT(Sum_Sq(AA1231,1/($X$2*Y$8*(1+X$1017+AA1231/Z1231))))/SQRT(Sum_Sq($X$2*AA1231*Y$8,1)),                   $AQ$2*SQRT(Sum_Sq($AH$2/(1+1/$A1231)+AA1231*( 1/(X$1017+1+AA1231/Z1231)-1)/(1+($X$2*AA1231*Y$8)^2), (AA1231^2*Y$8*$X$2+1/($X$2*Y$8*(X$1017+1+AA1231/Z1231           )))/(1+($X$2*AA1231*Y$8)^2))),           V_rtHz(Z1231)/($X$2*Y$8*(Z1231*X$1017+Z1231+AA1231)),V_rtHz(AA1231)*SQRT(Sum_Sq(Z1231*Y$8*$X$2*X$1017,1))/($X$2*Y$8*(Z1231*X$1017+Z1231+AA1231))))/SQRT(Sum_Sq(1/(1+$A1231)+$AC$2/$I$2-1/(1+(1+AA1231/Z1231)/X$1017),$X$2/$I$2)),IF(AA1232&lt;0,"A",X1232))</f>
        <v>A</v>
      </c>
      <c r="Z1231" s="13">
        <f t="shared" si="376"/>
        <v>-1</v>
      </c>
      <c r="AA1231" s="12">
        <f t="shared" si="400"/>
        <v>-2</v>
      </c>
      <c r="AC1231" s="13">
        <f>IF(AF1231&gt;0,SQRT(Sum_Sq($AI$2,V_rtHz($AH$2)/(1+1/$A1231),V_rtHz($AH$2*$A1231)/(1+$A1231),$AN$2*$AH$2/(1+1/$A1231),$AM$2*SQRT(Sum_Sq(AF1231,1/($X$2*AD$8*(1+AC$1017+AF1231/AE1231))))/SQRT(Sum_Sq($X$2*AF1231*AD$8,1)),                   $AQ$2*SQRT(Sum_Sq($AH$2/(1+1/$A1231)+AF1231*( 1/(AC$1017+1+AF1231/AE1231)-1)/(1+($X$2*AF1231*AD$8)^2), (AF1231^2*AD$8*$X$2+1/($X$2*AD$8*(AC$1017+1+AF1231/AE1231           )))/(1+($X$2*AF1231*AD$8)^2))),           V_rtHz(AE1231)/($X$2*AD$8*(AE1231*AC$1017+AE1231+AF1231)),V_rtHz(AF1231)*SQRT(Sum_Sq(AE1231*AD$8*$X$2*AC$1017,1))/($X$2*AD$8*(AE1231*AC$1017+AE1231+AF1231))))/SQRT(Sum_Sq(1/(1+$A1231)+$AC$2/$I$2-1/(1+(1+AF1231/AE1231)/AC$1017),$X$2/$I$2)),IF(AF1232&lt;0,"A",AC1232))</f>
        <v>6.7987090200690382E-6</v>
      </c>
      <c r="AE1231" s="13">
        <f t="shared" si="377"/>
        <v>18923.956799604741</v>
      </c>
      <c r="AF1231" s="12">
        <f t="shared" si="401"/>
        <v>164439.22939791391</v>
      </c>
      <c r="AG1231" s="13"/>
      <c r="AH1231" s="13">
        <f>IF(AK1231&gt;0,SQRT(Sum_Sq($AI$2,V_rtHz($AH$2)/(1+1/$A1231),V_rtHz($AH$2*$A1231)/(1+$A1231),$AN$2*$AH$2/(1+1/$A1231),$AM$2*SQRT(Sum_Sq(AK1231,1/($X$2*AI$8*(1+AH$1017+AK1231/AJ1231))))/SQRT(Sum_Sq($X$2*AK1231*AI$8,1)),                   $AQ$2*SQRT(Sum_Sq($AH$2/(1+1/$A1231)+AK1231*( 1/(AH$1017+1+AK1231/AJ1231)-1)/(1+($X$2*AK1231*AI$8)^2), (AK1231^2*AI$8*$X$2+1/($X$2*AI$8*(AH$1017+1+AK1231/AJ1231           )))/(1+($X$2*AK1231*AI$8)^2))),           V_rtHz(AJ1231)/($X$2*AI$8*(AJ1231*AH$1017+AJ1231+AK1231)),V_rtHz(AK1231)*SQRT(Sum_Sq(AJ1231*AI$8*$X$2*AH$1017,1))/($X$2*AI$8*(AJ1231*AH$1017+AJ1231+AK1231))))/SQRT(Sum_Sq(1/(1+$A1231)+$AC$2/$I$2-1/(1+(1+AK1231/AJ1231)/AH$1017),$X$2/$I$2)),IF(AK1232&lt;0,"A",AH1232))</f>
        <v>1.1492562014576449E-5</v>
      </c>
      <c r="AI1231" s="13"/>
      <c r="AJ1231" s="13">
        <f t="shared" si="378"/>
        <v>17533.601389533786</v>
      </c>
      <c r="AK1231" s="12">
        <f t="shared" si="402"/>
        <v>561236.94482221536</v>
      </c>
      <c r="AM1231" s="13">
        <f>IF(AP1231&gt;0,SQRT(Sum_Sq($AI$2,V_rtHz($AH$2)/(1+1/$A1231),V_rtHz($AH$2*$A1231)/(1+$A1231),$AN$2*$AH$2/(1+1/$A1231),$AM$2*SQRT(Sum_Sq(AP1231,1/($X$2*AN$8*(1+AM$1017+AP1231/AO1231))))/SQRT(Sum_Sq($X$2*AP1231*AN$8,1)),                   $AQ$2*SQRT(Sum_Sq($AH$2/(1+1/$A1231)+AP1231*( 1/(AM$1017+1+AP1231/AO1231)-1)/(1+($X$2*AP1231*AN$8)^2), (AP1231^2*AN$8*$X$2+1/($X$2*AN$8*(AM$1017+1+AP1231/AO1231           )))/(1+($X$2*AP1231*AN$8)^2))),           V_rtHz(AO1231)/($X$2*AN$8*(AO1231*AM$1017+AO1231+AP1231)),V_rtHz(AP1231)*SQRT(Sum_Sq(AO1231*AN$8*$X$2*AM$1017,1))/($X$2*AN$8*(AO1231*AM$1017+AO1231+AP1231))))/SQRT(Sum_Sq(1/(1+$A1231)+$AC$2/$I$2-1/(1+(1+AP1231/AO1231)/AM$1017),$X$2/$I$2)),IF(AP1232&lt;0,"A",AM1232))</f>
        <v>2.0152667161778737E-5</v>
      </c>
      <c r="AO1231" s="13">
        <f t="shared" si="379"/>
        <v>17171.837305730784</v>
      </c>
      <c r="AP1231" s="12">
        <f t="shared" si="403"/>
        <v>1812177.006969369</v>
      </c>
      <c r="AR1231" s="13">
        <f t="shared" si="380"/>
        <v>69887291.180198371</v>
      </c>
      <c r="AS1231" s="13">
        <f t="shared" si="381"/>
        <v>-1.3200945669947769E-5</v>
      </c>
      <c r="AV1231" s="13"/>
      <c r="AW1231" s="13">
        <f t="shared" si="382"/>
        <v>39300511.936236553</v>
      </c>
      <c r="AX1231" s="13">
        <f t="shared" si="383"/>
        <v>-4.1768333035932501E-5</v>
      </c>
      <c r="AZ1231" s="13"/>
      <c r="BA1231" s="13"/>
      <c r="BB1231" s="13">
        <f t="shared" si="384"/>
        <v>22100301.962882396</v>
      </c>
      <c r="BC1231" s="13">
        <f t="shared" si="385"/>
        <v>-1.323163821764884E-4</v>
      </c>
      <c r="BD1231" s="13"/>
      <c r="BE1231" s="13"/>
      <c r="BG1231" s="13">
        <f t="shared" si="386"/>
        <v>12427913.092914158</v>
      </c>
      <c r="BH1231" s="13">
        <f t="shared" si="387"/>
        <v>-4.2077154719289865E-4</v>
      </c>
      <c r="BI1231" s="13"/>
      <c r="BL1231" s="13">
        <f t="shared" si="388"/>
        <v>6988729.1180198397</v>
      </c>
      <c r="BM1231" s="13">
        <f t="shared" si="389"/>
        <v>-1.3546600255152864E-3</v>
      </c>
      <c r="BP1231" s="13"/>
      <c r="BQ1231" s="13">
        <f t="shared" si="390"/>
        <v>99.633299999999991</v>
      </c>
      <c r="BR1231" s="13">
        <f t="shared" si="391"/>
        <v>108.99000000000001</v>
      </c>
      <c r="BT1231" s="13"/>
      <c r="BU1231" s="13"/>
      <c r="BV1231" s="13">
        <f t="shared" si="392"/>
        <v>31.50681587988543</v>
      </c>
      <c r="BW1231" s="13">
        <f t="shared" si="393"/>
        <v>344.65664218175152</v>
      </c>
      <c r="CA1231" s="13">
        <f t="shared" si="394"/>
        <v>9.9633299999999991</v>
      </c>
      <c r="CB1231" s="13">
        <f t="shared" si="395"/>
        <v>1089.8999999999999</v>
      </c>
    </row>
    <row r="1232" spans="1:80" x14ac:dyDescent="0.3">
      <c r="A1232" s="13">
        <f t="shared" si="371"/>
        <v>2.0323570109362216E-4</v>
      </c>
      <c r="C1232" s="13" t="str">
        <f>IF(F1232&gt;0,SQRT(Sum_Sq($AI$2,V_rtHz($AH$2)/(1+1/$A1232),V_rtHz($AH$2*$A1232)/(1+$A1232),$AN$2*$AH$2/(1+1/$A1232),$AM$2*SQRT(Sum_Sq(F1232,1/($X$2*D$8*(1+C$1017+F1232/E1232))))/SQRT(Sum_Sq($X$2*F1232*D$8,1)),                   $AQ$2*SQRT(Sum_Sq($AH$2/(1+1/$A1232)+F1232*( 1/(C$1017+1+F1232/E1232)-1)/(1+($X$2*F1232*D$8)^2), (F1232^2*D$8*$X$2+1/($X$2*D$8*(C$1017+1+F1232/E1232           )))/(1+($X$2*F1232*D$8)^2))),           V_rtHz(E1232)/($X$2*D$8*(E1232*C$1017+E1232+F1232)),V_rtHz(F1232)*SQRT(Sum_Sq(E1232*D$8*$X$2*C$1017,1))/($X$2*D$8*(E1232*C$1017+E1232+F1232))))/SQRT(Sum_Sq(1/(1+$A1232)+$AC$2/$I$2-1/(1+(1+F1232/E1232)/C$1017),$X$2/$I$2)),IF(F1233&lt;0,"A",C1233))</f>
        <v>A</v>
      </c>
      <c r="E1232" s="13">
        <f t="shared" si="372"/>
        <v>-1</v>
      </c>
      <c r="F1232" s="12">
        <f t="shared" si="396"/>
        <v>-2</v>
      </c>
      <c r="H1232" s="13" t="str">
        <f>IF(K1232&gt;0,SQRT(Sum_Sq($AI$2,V_rtHz($AH$2)/(1+1/$A1232),V_rtHz($AH$2*$A1232)/(1+$A1232),$AN$2*$AH$2/(1+1/$A1232),$AM$2*SQRT(Sum_Sq(K1232,1/($X$2*I$8*(1+H$1017+K1232/J1232))))/SQRT(Sum_Sq($X$2*K1232*I$8,1)),                   $AQ$2*SQRT(Sum_Sq($AH$2/(1+1/$A1232)+K1232*( 1/(H$1017+1+K1232/J1232)-1)/(1+($X$2*K1232*I$8)^2), (K1232^2*I$8*$X$2+1/($X$2*I$8*(H$1017+1+K1232/J1232           )))/(1+($X$2*K1232*I$8)^2))),           V_rtHz(J1232)/($X$2*I$8*(J1232*H$1017+J1232+K1232)),V_rtHz(K1232)*SQRT(Sum_Sq(J1232*I$8*$X$2*H$1017,1))/($X$2*I$8*(J1232*H$1017+J1232+K1232))))/SQRT(Sum_Sq(1/(1+$A1232)+$AC$2/$I$2-1/(1+(1+K1232/J1232)/H$1017),$X$2/$I$2)),IF(K1233&lt;0,"A",H1233))</f>
        <v>A</v>
      </c>
      <c r="J1232" s="13">
        <f t="shared" si="373"/>
        <v>-1</v>
      </c>
      <c r="K1232" s="12">
        <f t="shared" si="397"/>
        <v>-2</v>
      </c>
      <c r="M1232" s="13" t="str">
        <f>IF(P1232&gt;0,SQRT(Sum_Sq($AI$2,V_rtHz($AH$2)/(1+1/$A1232),V_rtHz($AH$2*$A1232)/(1+$A1232),$AN$2*$AH$2/(1+1/$A1232),$AM$2*SQRT(Sum_Sq(P1232,1/($X$2*N$8*(1+M$1017+P1232/O1232))))/SQRT(Sum_Sq($X$2*P1232*N$8,1)),                   $AQ$2*SQRT(Sum_Sq($AH$2/(1+1/$A1232)+P1232*( 1/(M$1017+1+P1232/O1232)-1)/(1+($X$2*P1232*N$8)^2), (P1232^2*N$8*$X$2+1/($X$2*N$8*(M$1017+1+P1232/O1232           )))/(1+($X$2*P1232*N$8)^2))),           V_rtHz(O1232)/($X$2*N$8*(O1232*M$1017+O1232+P1232)),V_rtHz(P1232)*SQRT(Sum_Sq(O1232*N$8*$X$2*M$1017,1))/($X$2*N$8*(O1232*M$1017+O1232+P1232))))/SQRT(Sum_Sq(1/(1+$A1232)+$AC$2/$I$2-1/(1+(1+P1232/O1232)/M$1017),$X$2/$I$2)),IF(P1233&lt;0,"A",M1233))</f>
        <v>A</v>
      </c>
      <c r="O1232" s="13">
        <f t="shared" si="374"/>
        <v>-1</v>
      </c>
      <c r="P1232" s="12">
        <f t="shared" si="398"/>
        <v>-2</v>
      </c>
      <c r="R1232" s="13" t="str">
        <f>IF(U1232&gt;0,SQRT(Sum_Sq($AI$2,V_rtHz($AH$2)/(1+1/$A1232),V_rtHz($AH$2*$A1232)/(1+$A1232),$AN$2*$AH$2/(1+1/$A1232),$AM$2*SQRT(Sum_Sq(U1232,1/($X$2*S$8*(1+R$1017+U1232/T1232))))/SQRT(Sum_Sq($X$2*U1232*S$8,1)),                   $AQ$2*SQRT(Sum_Sq($AH$2/(1+1/$A1232)+U1232*( 1/(R$1017+1+U1232/T1232)-1)/(1+($X$2*U1232*S$8)^2), (U1232^2*S$8*$X$2+1/($X$2*S$8*(R$1017+1+U1232/T1232           )))/(1+($X$2*U1232*S$8)^2))),           V_rtHz(T1232)/($X$2*S$8*(T1232*R$1017+T1232+U1232)),V_rtHz(U1232)*SQRT(Sum_Sq(T1232*S$8*$X$2*R$1017,1))/($X$2*S$8*(T1232*R$1017+T1232+U1232))))/SQRT(Sum_Sq(1/(1+$A1232)+$AC$2/$I$2-1/(1+(1+U1232/T1232)/R$1017),$X$2/$I$2)),IF(U1233&lt;0,"A",R1233))</f>
        <v>A</v>
      </c>
      <c r="T1232" s="13">
        <f t="shared" si="375"/>
        <v>-1</v>
      </c>
      <c r="U1232" s="12">
        <f t="shared" si="399"/>
        <v>-2</v>
      </c>
      <c r="X1232" s="13" t="str">
        <f>IF(AA1232&gt;0,SQRT(Sum_Sq($AI$2,V_rtHz($AH$2)/(1+1/$A1232),V_rtHz($AH$2*$A1232)/(1+$A1232),$AN$2*$AH$2/(1+1/$A1232),$AM$2*SQRT(Sum_Sq(AA1232,1/($X$2*Y$8*(1+X$1017+AA1232/Z1232))))/SQRT(Sum_Sq($X$2*AA1232*Y$8,1)),                   $AQ$2*SQRT(Sum_Sq($AH$2/(1+1/$A1232)+AA1232*( 1/(X$1017+1+AA1232/Z1232)-1)/(1+($X$2*AA1232*Y$8)^2), (AA1232^2*Y$8*$X$2+1/($X$2*Y$8*(X$1017+1+AA1232/Z1232           )))/(1+($X$2*AA1232*Y$8)^2))),           V_rtHz(Z1232)/($X$2*Y$8*(Z1232*X$1017+Z1232+AA1232)),V_rtHz(AA1232)*SQRT(Sum_Sq(Z1232*Y$8*$X$2*X$1017,1))/($X$2*Y$8*(Z1232*X$1017+Z1232+AA1232))))/SQRT(Sum_Sq(1/(1+$A1232)+$AC$2/$I$2-1/(1+(1+AA1232/Z1232)/X$1017),$X$2/$I$2)),IF(AA1233&lt;0,"A",X1233))</f>
        <v>A</v>
      </c>
      <c r="Z1232" s="13">
        <f t="shared" si="376"/>
        <v>-1</v>
      </c>
      <c r="AA1232" s="12">
        <f t="shared" si="400"/>
        <v>-2</v>
      </c>
      <c r="AC1232" s="13">
        <f>IF(AF1232&gt;0,SQRT(Sum_Sq($AI$2,V_rtHz($AH$2)/(1+1/$A1232),V_rtHz($AH$2*$A1232)/(1+$A1232),$AN$2*$AH$2/(1+1/$A1232),$AM$2*SQRT(Sum_Sq(AF1232,1/($X$2*AD$8*(1+AC$1017+AF1232/AE1232))))/SQRT(Sum_Sq($X$2*AF1232*AD$8,1)),                   $AQ$2*SQRT(Sum_Sq($AH$2/(1+1/$A1232)+AF1232*( 1/(AC$1017+1+AF1232/AE1232)-1)/(1+($X$2*AF1232*AD$8)^2), (AF1232^2*AD$8*$X$2+1/($X$2*AD$8*(AC$1017+1+AF1232/AE1232           )))/(1+($X$2*AF1232*AD$8)^2))),           V_rtHz(AE1232)/($X$2*AD$8*(AE1232*AC$1017+AE1232+AF1232)),V_rtHz(AF1232)*SQRT(Sum_Sq(AE1232*AD$8*$X$2*AC$1017,1))/($X$2*AD$8*(AE1232*AC$1017+AE1232+AF1232))))/SQRT(Sum_Sq(1/(1+$A1232)+$AC$2/$I$2-1/(1+(1+AF1232/AE1232)/AC$1017),$X$2/$I$2)),IF(AF1233&lt;0,"A",AC1233))</f>
        <v>6.7972493448212461E-6</v>
      </c>
      <c r="AE1232" s="13">
        <f t="shared" si="377"/>
        <v>18915.852960154436</v>
      </c>
      <c r="AF1232" s="12">
        <f t="shared" si="401"/>
        <v>164509.67766779521</v>
      </c>
      <c r="AG1232" s="13"/>
      <c r="AH1232" s="13">
        <f>IF(AK1232&gt;0,SQRT(Sum_Sq($AI$2,V_rtHz($AH$2)/(1+1/$A1232),V_rtHz($AH$2*$A1232)/(1+$A1232),$AN$2*$AH$2/(1+1/$A1232),$AM$2*SQRT(Sum_Sq(AK1232,1/($X$2*AI$8*(1+AH$1017+AK1232/AJ1232))))/SQRT(Sum_Sq($X$2*AK1232*AI$8,1)),                   $AQ$2*SQRT(Sum_Sq($AH$2/(1+1/$A1232)+AK1232*( 1/(AH$1017+1+AK1232/AJ1232)-1)/(1+($X$2*AK1232*AI$8)^2), (AK1232^2*AI$8*$X$2+1/($X$2*AI$8*(AH$1017+1+AK1232/AJ1232           )))/(1+($X$2*AK1232*AI$8)^2))),           V_rtHz(AJ1232)/($X$2*AI$8*(AJ1232*AH$1017+AJ1232+AK1232)),V_rtHz(AK1232)*SQRT(Sum_Sq(AJ1232*AI$8*$X$2*AH$1017,1))/($X$2*AI$8*(AJ1232*AH$1017+AJ1232+AK1232))))/SQRT(Sum_Sq(1/(1+$A1232)+$AC$2/$I$2-1/(1+(1+AK1232/AJ1232)/AH$1017),$X$2/$I$2)),IF(AK1233&lt;0,"A",AH1233))</f>
        <v>1.1490672466972579E-5</v>
      </c>
      <c r="AI1232" s="13"/>
      <c r="AJ1232" s="13">
        <f t="shared" si="378"/>
        <v>17527.672839949439</v>
      </c>
      <c r="AK1232" s="12">
        <f t="shared" si="402"/>
        <v>561426.77727095678</v>
      </c>
      <c r="AM1232" s="13">
        <f>IF(AP1232&gt;0,SQRT(Sum_Sq($AI$2,V_rtHz($AH$2)/(1+1/$A1232),V_rtHz($AH$2*$A1232)/(1+$A1232),$AN$2*$AH$2/(1+1/$A1232),$AM$2*SQRT(Sum_Sq(AP1232,1/($X$2*AN$8*(1+AM$1017+AP1232/AO1232))))/SQRT(Sum_Sq($X$2*AP1232*AN$8,1)),                   $AQ$2*SQRT(Sum_Sq($AH$2/(1+1/$A1232)+AP1232*( 1/(AM$1017+1+AP1232/AO1232)-1)/(1+($X$2*AP1232*AN$8)^2), (AP1232^2*AN$8*$X$2+1/($X$2*AN$8*(AM$1017+1+AP1232/AO1232           )))/(1+($X$2*AP1232*AN$8)^2))),           V_rtHz(AO1232)/($X$2*AN$8*(AO1232*AM$1017+AO1232+AP1232)),V_rtHz(AP1232)*SQRT(Sum_Sq(AO1232*AN$8*$X$2*AM$1017,1))/($X$2*AN$8*(AO1232*AM$1017+AO1232+AP1232))))/SQRT(Sum_Sq(1/(1+$A1232)+$AC$2/$I$2-1/(1+(1+AP1232/AO1232)/AM$1017),$X$2/$I$2)),IF(AP1233&lt;0,"A",AM1233))</f>
        <v>2.0149583221704102E-5</v>
      </c>
      <c r="AO1232" s="13">
        <f t="shared" si="379"/>
        <v>17166.382099083643</v>
      </c>
      <c r="AP1232" s="12">
        <f t="shared" si="403"/>
        <v>1812752.8883634305</v>
      </c>
      <c r="AR1232" s="13">
        <f t="shared" si="380"/>
        <v>69887291.180198371</v>
      </c>
      <c r="AS1232" s="13">
        <f t="shared" si="381"/>
        <v>-1.3200993001833354E-5</v>
      </c>
      <c r="AV1232" s="13"/>
      <c r="AW1232" s="13">
        <f t="shared" si="382"/>
        <v>39300511.936236553</v>
      </c>
      <c r="AX1232" s="13">
        <f t="shared" si="383"/>
        <v>-4.1768806886466629E-5</v>
      </c>
      <c r="AZ1232" s="13"/>
      <c r="BA1232" s="13"/>
      <c r="BB1232" s="13">
        <f t="shared" si="384"/>
        <v>22100301.962882396</v>
      </c>
      <c r="BC1232" s="13">
        <f t="shared" si="385"/>
        <v>-1.323211375540601E-4</v>
      </c>
      <c r="BD1232" s="13"/>
      <c r="BE1232" s="13"/>
      <c r="BG1232" s="13">
        <f t="shared" si="386"/>
        <v>12427913.092914158</v>
      </c>
      <c r="BH1232" s="13">
        <f t="shared" si="387"/>
        <v>-4.2081964048730806E-4</v>
      </c>
      <c r="BI1232" s="13"/>
      <c r="BL1232" s="13">
        <f t="shared" si="388"/>
        <v>6988729.1180198397</v>
      </c>
      <c r="BM1232" s="13">
        <f t="shared" si="389"/>
        <v>-1.3551586373868271E-3</v>
      </c>
      <c r="BP1232" s="13"/>
      <c r="BQ1232" s="13">
        <f t="shared" si="390"/>
        <v>99.633300000000006</v>
      </c>
      <c r="BR1232" s="13">
        <f t="shared" si="391"/>
        <v>108.98999999999997</v>
      </c>
      <c r="BT1232" s="13"/>
      <c r="BU1232" s="13"/>
      <c r="BV1232" s="13">
        <f t="shared" si="392"/>
        <v>31.50681587988543</v>
      </c>
      <c r="BW1232" s="13">
        <f t="shared" si="393"/>
        <v>344.65664218175158</v>
      </c>
      <c r="CA1232" s="13">
        <f t="shared" si="394"/>
        <v>9.9633299999999991</v>
      </c>
      <c r="CB1232" s="13">
        <f t="shared" si="395"/>
        <v>1089.8999999999999</v>
      </c>
    </row>
    <row r="1233" spans="1:80" x14ac:dyDescent="0.3">
      <c r="A1233" s="13">
        <f t="shared" si="371"/>
        <v>2.0606299132700008E-4</v>
      </c>
      <c r="C1233" s="13" t="str">
        <f>IF(F1233&gt;0,SQRT(Sum_Sq($AI$2,V_rtHz($AH$2)/(1+1/$A1233),V_rtHz($AH$2*$A1233)/(1+$A1233),$AN$2*$AH$2/(1+1/$A1233),$AM$2*SQRT(Sum_Sq(F1233,1/($X$2*D$8*(1+C$1017+F1233/E1233))))/SQRT(Sum_Sq($X$2*F1233*D$8,1)),                   $AQ$2*SQRT(Sum_Sq($AH$2/(1+1/$A1233)+F1233*( 1/(C$1017+1+F1233/E1233)-1)/(1+($X$2*F1233*D$8)^2), (F1233^2*D$8*$X$2+1/($X$2*D$8*(C$1017+1+F1233/E1233           )))/(1+($X$2*F1233*D$8)^2))),           V_rtHz(E1233)/($X$2*D$8*(E1233*C$1017+E1233+F1233)),V_rtHz(F1233)*SQRT(Sum_Sq(E1233*D$8*$X$2*C$1017,1))/($X$2*D$8*(E1233*C$1017+E1233+F1233))))/SQRT(Sum_Sq(1/(1+$A1233)+$AC$2/$I$2-1/(1+(1+F1233/E1233)/C$1017),$X$2/$I$2)),IF(F1234&lt;0,"A",C1234))</f>
        <v>A</v>
      </c>
      <c r="E1233" s="13">
        <f t="shared" si="372"/>
        <v>-1</v>
      </c>
      <c r="F1233" s="12">
        <f t="shared" si="396"/>
        <v>-2</v>
      </c>
      <c r="H1233" s="13" t="str">
        <f>IF(K1233&gt;0,SQRT(Sum_Sq($AI$2,V_rtHz($AH$2)/(1+1/$A1233),V_rtHz($AH$2*$A1233)/(1+$A1233),$AN$2*$AH$2/(1+1/$A1233),$AM$2*SQRT(Sum_Sq(K1233,1/($X$2*I$8*(1+H$1017+K1233/J1233))))/SQRT(Sum_Sq($X$2*K1233*I$8,1)),                   $AQ$2*SQRT(Sum_Sq($AH$2/(1+1/$A1233)+K1233*( 1/(H$1017+1+K1233/J1233)-1)/(1+($X$2*K1233*I$8)^2), (K1233^2*I$8*$X$2+1/($X$2*I$8*(H$1017+1+K1233/J1233           )))/(1+($X$2*K1233*I$8)^2))),           V_rtHz(J1233)/($X$2*I$8*(J1233*H$1017+J1233+K1233)),V_rtHz(K1233)*SQRT(Sum_Sq(J1233*I$8*$X$2*H$1017,1))/($X$2*I$8*(J1233*H$1017+J1233+K1233))))/SQRT(Sum_Sq(1/(1+$A1233)+$AC$2/$I$2-1/(1+(1+K1233/J1233)/H$1017),$X$2/$I$2)),IF(K1234&lt;0,"A",H1234))</f>
        <v>A</v>
      </c>
      <c r="J1233" s="13">
        <f t="shared" si="373"/>
        <v>-1</v>
      </c>
      <c r="K1233" s="12">
        <f t="shared" si="397"/>
        <v>-2</v>
      </c>
      <c r="M1233" s="13" t="str">
        <f>IF(P1233&gt;0,SQRT(Sum_Sq($AI$2,V_rtHz($AH$2)/(1+1/$A1233),V_rtHz($AH$2*$A1233)/(1+$A1233),$AN$2*$AH$2/(1+1/$A1233),$AM$2*SQRT(Sum_Sq(P1233,1/($X$2*N$8*(1+M$1017+P1233/O1233))))/SQRT(Sum_Sq($X$2*P1233*N$8,1)),                   $AQ$2*SQRT(Sum_Sq($AH$2/(1+1/$A1233)+P1233*( 1/(M$1017+1+P1233/O1233)-1)/(1+($X$2*P1233*N$8)^2), (P1233^2*N$8*$X$2+1/($X$2*N$8*(M$1017+1+P1233/O1233           )))/(1+($X$2*P1233*N$8)^2))),           V_rtHz(O1233)/($X$2*N$8*(O1233*M$1017+O1233+P1233)),V_rtHz(P1233)*SQRT(Sum_Sq(O1233*N$8*$X$2*M$1017,1))/($X$2*N$8*(O1233*M$1017+O1233+P1233))))/SQRT(Sum_Sq(1/(1+$A1233)+$AC$2/$I$2-1/(1+(1+P1233/O1233)/M$1017),$X$2/$I$2)),IF(P1234&lt;0,"A",M1234))</f>
        <v>A</v>
      </c>
      <c r="O1233" s="13">
        <f t="shared" si="374"/>
        <v>-1</v>
      </c>
      <c r="P1233" s="12">
        <f t="shared" si="398"/>
        <v>-2</v>
      </c>
      <c r="R1233" s="13" t="str">
        <f>IF(U1233&gt;0,SQRT(Sum_Sq($AI$2,V_rtHz($AH$2)/(1+1/$A1233),V_rtHz($AH$2*$A1233)/(1+$A1233),$AN$2*$AH$2/(1+1/$A1233),$AM$2*SQRT(Sum_Sq(U1233,1/($X$2*S$8*(1+R$1017+U1233/T1233))))/SQRT(Sum_Sq($X$2*U1233*S$8,1)),                   $AQ$2*SQRT(Sum_Sq($AH$2/(1+1/$A1233)+U1233*( 1/(R$1017+1+U1233/T1233)-1)/(1+($X$2*U1233*S$8)^2), (U1233^2*S$8*$X$2+1/($X$2*S$8*(R$1017+1+U1233/T1233           )))/(1+($X$2*U1233*S$8)^2))),           V_rtHz(T1233)/($X$2*S$8*(T1233*R$1017+T1233+U1233)),V_rtHz(U1233)*SQRT(Sum_Sq(T1233*S$8*$X$2*R$1017,1))/($X$2*S$8*(T1233*R$1017+T1233+U1233))))/SQRT(Sum_Sq(1/(1+$A1233)+$AC$2/$I$2-1/(1+(1+U1233/T1233)/R$1017),$X$2/$I$2)),IF(U1234&lt;0,"A",R1234))</f>
        <v>A</v>
      </c>
      <c r="T1233" s="13">
        <f t="shared" si="375"/>
        <v>-1</v>
      </c>
      <c r="U1233" s="12">
        <f t="shared" si="399"/>
        <v>-2</v>
      </c>
      <c r="X1233" s="13" t="str">
        <f>IF(AA1233&gt;0,SQRT(Sum_Sq($AI$2,V_rtHz($AH$2)/(1+1/$A1233),V_rtHz($AH$2*$A1233)/(1+$A1233),$AN$2*$AH$2/(1+1/$A1233),$AM$2*SQRT(Sum_Sq(AA1233,1/($X$2*Y$8*(1+X$1017+AA1233/Z1233))))/SQRT(Sum_Sq($X$2*AA1233*Y$8,1)),                   $AQ$2*SQRT(Sum_Sq($AH$2/(1+1/$A1233)+AA1233*( 1/(X$1017+1+AA1233/Z1233)-1)/(1+($X$2*AA1233*Y$8)^2), (AA1233^2*Y$8*$X$2+1/($X$2*Y$8*(X$1017+1+AA1233/Z1233           )))/(1+($X$2*AA1233*Y$8)^2))),           V_rtHz(Z1233)/($X$2*Y$8*(Z1233*X$1017+Z1233+AA1233)),V_rtHz(AA1233)*SQRT(Sum_Sq(Z1233*Y$8*$X$2*X$1017,1))/($X$2*Y$8*(Z1233*X$1017+Z1233+AA1233))))/SQRT(Sum_Sq(1/(1+$A1233)+$AC$2/$I$2-1/(1+(1+AA1233/Z1233)/X$1017),$X$2/$I$2)),IF(AA1234&lt;0,"A",X1234))</f>
        <v>A</v>
      </c>
      <c r="Z1233" s="13">
        <f t="shared" si="376"/>
        <v>-1</v>
      </c>
      <c r="AA1233" s="12">
        <f t="shared" si="400"/>
        <v>-2</v>
      </c>
      <c r="AC1233" s="13">
        <f>IF(AF1233&gt;0,SQRT(Sum_Sq($AI$2,V_rtHz($AH$2)/(1+1/$A1233),V_rtHz($AH$2*$A1233)/(1+$A1233),$AN$2*$AH$2/(1+1/$A1233),$AM$2*SQRT(Sum_Sq(AF1233,1/($X$2*AD$8*(1+AC$1017+AF1233/AE1233))))/SQRT(Sum_Sq($X$2*AF1233*AD$8,1)),                   $AQ$2*SQRT(Sum_Sq($AH$2/(1+1/$A1233)+AF1233*( 1/(AC$1017+1+AF1233/AE1233)-1)/(1+($X$2*AF1233*AD$8)^2), (AF1233^2*AD$8*$X$2+1/($X$2*AD$8*(AC$1017+1+AF1233/AE1233           )))/(1+($X$2*AF1233*AD$8)^2))),           V_rtHz(AE1233)/($X$2*AD$8*(AE1233*AC$1017+AE1233+AF1233)),V_rtHz(AF1233)*SQRT(Sum_Sq(AE1233*AD$8*$X$2*AC$1017,1))/($X$2*AD$8*(AE1233*AC$1017+AE1233+AF1233))))/SQRT(Sum_Sq(1/(1+$A1233)+$AC$2/$I$2-1/(1+(1+AF1233/AE1233)/AC$1017),$X$2/$I$2)),IF(AF1234&lt;0,"A",AC1234))</f>
        <v>6.7957717776004538E-6</v>
      </c>
      <c r="AE1233" s="13">
        <f t="shared" si="377"/>
        <v>18907.651207745599</v>
      </c>
      <c r="AF1233" s="12">
        <f t="shared" si="401"/>
        <v>164581.03860153913</v>
      </c>
      <c r="AG1233" s="13"/>
      <c r="AH1233" s="13">
        <f>IF(AK1233&gt;0,SQRT(Sum_Sq($AI$2,V_rtHz($AH$2)/(1+1/$A1233),V_rtHz($AH$2*$A1233)/(1+$A1233),$AN$2*$AH$2/(1+1/$A1233),$AM$2*SQRT(Sum_Sq(AK1233,1/($X$2*AI$8*(1+AH$1017+AK1233/AJ1233))))/SQRT(Sum_Sq($X$2*AK1233*AI$8,1)),                   $AQ$2*SQRT(Sum_Sq($AH$2/(1+1/$A1233)+AK1233*( 1/(AH$1017+1+AK1233/AJ1233)-1)/(1+($X$2*AK1233*AI$8)^2), (AK1233^2*AI$8*$X$2+1/($X$2*AI$8*(AH$1017+1+AK1233/AJ1233           )))/(1+($X$2*AK1233*AI$8)^2))),           V_rtHz(AJ1233)/($X$2*AI$8*(AJ1233*AH$1017+AJ1233+AK1233)),V_rtHz(AK1233)*SQRT(Sum_Sq(AJ1233*AI$8*$X$2*AH$1017,1))/($X$2*AI$8*(AJ1233*AH$1017+AJ1233+AK1233))))/SQRT(Sum_Sq(1/(1+$A1233)+$AC$2/$I$2-1/(1+(1+AK1233/AJ1233)/AH$1017),$X$2/$I$2)),IF(AK1234&lt;0,"A",AH1234))</f>
        <v>1.1488758971674524E-5</v>
      </c>
      <c r="AI1233" s="13"/>
      <c r="AJ1233" s="13">
        <f t="shared" si="378"/>
        <v>17521.670021847793</v>
      </c>
      <c r="AK1233" s="12">
        <f t="shared" si="402"/>
        <v>561619.11868688045</v>
      </c>
      <c r="AM1233" s="13">
        <f>IF(AP1233&gt;0,SQRT(Sum_Sq($AI$2,V_rtHz($AH$2)/(1+1/$A1233),V_rtHz($AH$2*$A1233)/(1+$A1233),$AN$2*$AH$2/(1+1/$A1233),$AM$2*SQRT(Sum_Sq(AP1233,1/($X$2*AN$8*(1+AM$1017+AP1233/AO1233))))/SQRT(Sum_Sq($X$2*AP1233*AN$8,1)),                   $AQ$2*SQRT(Sum_Sq($AH$2/(1+1/$A1233)+AP1233*( 1/(AM$1017+1+AP1233/AO1233)-1)/(1+($X$2*AP1233*AN$8)^2), (AP1233^2*AN$8*$X$2+1/($X$2*AN$8*(AM$1017+1+AP1233/AO1233           )))/(1+($X$2*AP1233*AN$8)^2))),           V_rtHz(AO1233)/($X$2*AN$8*(AO1233*AM$1017+AO1233+AP1233)),V_rtHz(AP1233)*SQRT(Sum_Sq(AO1233*AN$8*$X$2*AM$1017,1))/($X$2*AN$8*(AO1233*AM$1017+AO1233+AP1233))))/SQRT(Sum_Sq(1/(1+$A1233)+$AC$2/$I$2-1/(1+(1+AP1233/AO1233)/AM$1017),$X$2/$I$2)),IF(AP1234&lt;0,"A",AM1234))</f>
        <v>2.0146459917623042E-5</v>
      </c>
      <c r="AO1233" s="13">
        <f t="shared" si="379"/>
        <v>17160.858024821424</v>
      </c>
      <c r="AP1233" s="12">
        <f t="shared" si="403"/>
        <v>1813336.4128911605</v>
      </c>
      <c r="AR1233" s="13">
        <f t="shared" si="380"/>
        <v>69887291.180198371</v>
      </c>
      <c r="AS1233" s="13">
        <f t="shared" si="381"/>
        <v>-1.320104099251759E-5</v>
      </c>
      <c r="AV1233" s="13"/>
      <c r="AW1233" s="13">
        <f t="shared" si="382"/>
        <v>39300511.936236553</v>
      </c>
      <c r="AX1233" s="13">
        <f t="shared" si="383"/>
        <v>-4.1769287339895251E-5</v>
      </c>
      <c r="AZ1233" s="13"/>
      <c r="BA1233" s="13"/>
      <c r="BB1233" s="13">
        <f t="shared" si="384"/>
        <v>22100301.962882396</v>
      </c>
      <c r="BC1233" s="13">
        <f t="shared" si="385"/>
        <v>-1.3232595943451321E-4</v>
      </c>
      <c r="BD1233" s="13"/>
      <c r="BE1233" s="13"/>
      <c r="BG1233" s="13">
        <f t="shared" si="386"/>
        <v>12427913.092914158</v>
      </c>
      <c r="BH1233" s="13">
        <f t="shared" si="387"/>
        <v>-4.2086841405178599E-4</v>
      </c>
      <c r="BI1233" s="13"/>
      <c r="BL1233" s="13">
        <f t="shared" si="388"/>
        <v>6988729.1180198397</v>
      </c>
      <c r="BM1233" s="13">
        <f t="shared" si="389"/>
        <v>-1.3556645605248528E-3</v>
      </c>
      <c r="BP1233" s="13"/>
      <c r="BQ1233" s="13">
        <f t="shared" si="390"/>
        <v>99.633300000000006</v>
      </c>
      <c r="BR1233" s="13">
        <f t="shared" si="391"/>
        <v>108.98999999999998</v>
      </c>
      <c r="BT1233" s="13"/>
      <c r="BU1233" s="13"/>
      <c r="BV1233" s="13">
        <f t="shared" si="392"/>
        <v>31.50681587988543</v>
      </c>
      <c r="BW1233" s="13">
        <f t="shared" si="393"/>
        <v>344.65664218175152</v>
      </c>
      <c r="CA1233" s="13">
        <f t="shared" si="394"/>
        <v>9.9633299999999991</v>
      </c>
      <c r="CB1233" s="13">
        <f t="shared" si="395"/>
        <v>1089.9000000000001</v>
      </c>
    </row>
    <row r="1234" spans="1:80" x14ac:dyDescent="0.3">
      <c r="A1234" s="13">
        <f t="shared" si="371"/>
        <v>2.0892961308540396E-4</v>
      </c>
      <c r="C1234" s="13" t="str">
        <f>IF(F1234&gt;0,SQRT(Sum_Sq($AI$2,V_rtHz($AH$2)/(1+1/$A1234),V_rtHz($AH$2*$A1234)/(1+$A1234),$AN$2*$AH$2/(1+1/$A1234),$AM$2*SQRT(Sum_Sq(F1234,1/($X$2*D$8*(1+C$1017+F1234/E1234))))/SQRT(Sum_Sq($X$2*F1234*D$8,1)),                   $AQ$2*SQRT(Sum_Sq($AH$2/(1+1/$A1234)+F1234*( 1/(C$1017+1+F1234/E1234)-1)/(1+($X$2*F1234*D$8)^2), (F1234^2*D$8*$X$2+1/($X$2*D$8*(C$1017+1+F1234/E1234           )))/(1+($X$2*F1234*D$8)^2))),           V_rtHz(E1234)/($X$2*D$8*(E1234*C$1017+E1234+F1234)),V_rtHz(F1234)*SQRT(Sum_Sq(E1234*D$8*$X$2*C$1017,1))/($X$2*D$8*(E1234*C$1017+E1234+F1234))))/SQRT(Sum_Sq(1/(1+$A1234)+$AC$2/$I$2-1/(1+(1+F1234/E1234)/C$1017),$X$2/$I$2)),IF(F1235&lt;0,"A",C1235))</f>
        <v>A</v>
      </c>
      <c r="E1234" s="13">
        <f t="shared" si="372"/>
        <v>-1</v>
      </c>
      <c r="F1234" s="12">
        <f t="shared" si="396"/>
        <v>-2</v>
      </c>
      <c r="H1234" s="13" t="str">
        <f>IF(K1234&gt;0,SQRT(Sum_Sq($AI$2,V_rtHz($AH$2)/(1+1/$A1234),V_rtHz($AH$2*$A1234)/(1+$A1234),$AN$2*$AH$2/(1+1/$A1234),$AM$2*SQRT(Sum_Sq(K1234,1/($X$2*I$8*(1+H$1017+K1234/J1234))))/SQRT(Sum_Sq($X$2*K1234*I$8,1)),                   $AQ$2*SQRT(Sum_Sq($AH$2/(1+1/$A1234)+K1234*( 1/(H$1017+1+K1234/J1234)-1)/(1+($X$2*K1234*I$8)^2), (K1234^2*I$8*$X$2+1/($X$2*I$8*(H$1017+1+K1234/J1234           )))/(1+($X$2*K1234*I$8)^2))),           V_rtHz(J1234)/($X$2*I$8*(J1234*H$1017+J1234+K1234)),V_rtHz(K1234)*SQRT(Sum_Sq(J1234*I$8*$X$2*H$1017,1))/($X$2*I$8*(J1234*H$1017+J1234+K1234))))/SQRT(Sum_Sq(1/(1+$A1234)+$AC$2/$I$2-1/(1+(1+K1234/J1234)/H$1017),$X$2/$I$2)),IF(K1235&lt;0,"A",H1235))</f>
        <v>A</v>
      </c>
      <c r="J1234" s="13">
        <f t="shared" si="373"/>
        <v>-1</v>
      </c>
      <c r="K1234" s="12">
        <f t="shared" si="397"/>
        <v>-2</v>
      </c>
      <c r="M1234" s="13" t="str">
        <f>IF(P1234&gt;0,SQRT(Sum_Sq($AI$2,V_rtHz($AH$2)/(1+1/$A1234),V_rtHz($AH$2*$A1234)/(1+$A1234),$AN$2*$AH$2/(1+1/$A1234),$AM$2*SQRT(Sum_Sq(P1234,1/($X$2*N$8*(1+M$1017+P1234/O1234))))/SQRT(Sum_Sq($X$2*P1234*N$8,1)),                   $AQ$2*SQRT(Sum_Sq($AH$2/(1+1/$A1234)+P1234*( 1/(M$1017+1+P1234/O1234)-1)/(1+($X$2*P1234*N$8)^2), (P1234^2*N$8*$X$2+1/($X$2*N$8*(M$1017+1+P1234/O1234           )))/(1+($X$2*P1234*N$8)^2))),           V_rtHz(O1234)/($X$2*N$8*(O1234*M$1017+O1234+P1234)),V_rtHz(P1234)*SQRT(Sum_Sq(O1234*N$8*$X$2*M$1017,1))/($X$2*N$8*(O1234*M$1017+O1234+P1234))))/SQRT(Sum_Sq(1/(1+$A1234)+$AC$2/$I$2-1/(1+(1+P1234/O1234)/M$1017),$X$2/$I$2)),IF(P1235&lt;0,"A",M1235))</f>
        <v>A</v>
      </c>
      <c r="O1234" s="13">
        <f t="shared" si="374"/>
        <v>-1</v>
      </c>
      <c r="P1234" s="12">
        <f t="shared" si="398"/>
        <v>-2</v>
      </c>
      <c r="R1234" s="13" t="str">
        <f>IF(U1234&gt;0,SQRT(Sum_Sq($AI$2,V_rtHz($AH$2)/(1+1/$A1234),V_rtHz($AH$2*$A1234)/(1+$A1234),$AN$2*$AH$2/(1+1/$A1234),$AM$2*SQRT(Sum_Sq(U1234,1/($X$2*S$8*(1+R$1017+U1234/T1234))))/SQRT(Sum_Sq($X$2*U1234*S$8,1)),                   $AQ$2*SQRT(Sum_Sq($AH$2/(1+1/$A1234)+U1234*( 1/(R$1017+1+U1234/T1234)-1)/(1+($X$2*U1234*S$8)^2), (U1234^2*S$8*$X$2+1/($X$2*S$8*(R$1017+1+U1234/T1234           )))/(1+($X$2*U1234*S$8)^2))),           V_rtHz(T1234)/($X$2*S$8*(T1234*R$1017+T1234+U1234)),V_rtHz(U1234)*SQRT(Sum_Sq(T1234*S$8*$X$2*R$1017,1))/($X$2*S$8*(T1234*R$1017+T1234+U1234))))/SQRT(Sum_Sq(1/(1+$A1234)+$AC$2/$I$2-1/(1+(1+U1234/T1234)/R$1017),$X$2/$I$2)),IF(U1235&lt;0,"A",R1235))</f>
        <v>A</v>
      </c>
      <c r="T1234" s="13">
        <f t="shared" si="375"/>
        <v>-1</v>
      </c>
      <c r="U1234" s="12">
        <f t="shared" si="399"/>
        <v>-2</v>
      </c>
      <c r="X1234" s="13" t="str">
        <f>IF(AA1234&gt;0,SQRT(Sum_Sq($AI$2,V_rtHz($AH$2)/(1+1/$A1234),V_rtHz($AH$2*$A1234)/(1+$A1234),$AN$2*$AH$2/(1+1/$A1234),$AM$2*SQRT(Sum_Sq(AA1234,1/($X$2*Y$8*(1+X$1017+AA1234/Z1234))))/SQRT(Sum_Sq($X$2*AA1234*Y$8,1)),                   $AQ$2*SQRT(Sum_Sq($AH$2/(1+1/$A1234)+AA1234*( 1/(X$1017+1+AA1234/Z1234)-1)/(1+($X$2*AA1234*Y$8)^2), (AA1234^2*Y$8*$X$2+1/($X$2*Y$8*(X$1017+1+AA1234/Z1234           )))/(1+($X$2*AA1234*Y$8)^2))),           V_rtHz(Z1234)/($X$2*Y$8*(Z1234*X$1017+Z1234+AA1234)),V_rtHz(AA1234)*SQRT(Sum_Sq(Z1234*Y$8*$X$2*X$1017,1))/($X$2*Y$8*(Z1234*X$1017+Z1234+AA1234))))/SQRT(Sum_Sq(1/(1+$A1234)+$AC$2/$I$2-1/(1+(1+AA1234/Z1234)/X$1017),$X$2/$I$2)),IF(AA1235&lt;0,"A",X1235))</f>
        <v>A</v>
      </c>
      <c r="Z1234" s="13">
        <f t="shared" si="376"/>
        <v>-1</v>
      </c>
      <c r="AA1234" s="12">
        <f t="shared" si="400"/>
        <v>-2</v>
      </c>
      <c r="AC1234" s="13">
        <f>IF(AF1234&gt;0,SQRT(Sum_Sq($AI$2,V_rtHz($AH$2)/(1+1/$A1234),V_rtHz($AH$2*$A1234)/(1+$A1234),$AN$2*$AH$2/(1+1/$A1234),$AM$2*SQRT(Sum_Sq(AF1234,1/($X$2*AD$8*(1+AC$1017+AF1234/AE1234))))/SQRT(Sum_Sq($X$2*AF1234*AD$8,1)),                   $AQ$2*SQRT(Sum_Sq($AH$2/(1+1/$A1234)+AF1234*( 1/(AC$1017+1+AF1234/AE1234)-1)/(1+($X$2*AF1234*AD$8)^2), (AF1234^2*AD$8*$X$2+1/($X$2*AD$8*(AC$1017+1+AF1234/AE1234           )))/(1+($X$2*AF1234*AD$8)^2))),           V_rtHz(AE1234)/($X$2*AD$8*(AE1234*AC$1017+AE1234+AF1234)),V_rtHz(AF1234)*SQRT(Sum_Sq(AE1234*AD$8*$X$2*AC$1017,1))/($X$2*AD$8*(AE1234*AC$1017+AE1234+AF1234))))/SQRT(Sum_Sq(1/(1+$A1234)+$AC$2/$I$2-1/(1+(1+AF1234/AE1234)/AC$1017),$X$2/$I$2)),IF(AF1235&lt;0,"A",AC1235))</f>
        <v>6.7942761289314831E-6</v>
      </c>
      <c r="AE1234" s="13">
        <f t="shared" si="377"/>
        <v>18899.350542779546</v>
      </c>
      <c r="AF1234" s="12">
        <f t="shared" si="401"/>
        <v>164653.32320508166</v>
      </c>
      <c r="AG1234" s="13"/>
      <c r="AH1234" s="13">
        <f>IF(AK1234&gt;0,SQRT(Sum_Sq($AI$2,V_rtHz($AH$2)/(1+1/$A1234),V_rtHz($AH$2*$A1234)/(1+$A1234),$AN$2*$AH$2/(1+1/$A1234),$AM$2*SQRT(Sum_Sq(AK1234,1/($X$2*AI$8*(1+AH$1017+AK1234/AJ1234))))/SQRT(Sum_Sq($X$2*AK1234*AI$8,1)),                   $AQ$2*SQRT(Sum_Sq($AH$2/(1+1/$A1234)+AK1234*( 1/(AH$1017+1+AK1234/AJ1234)-1)/(1+($X$2*AK1234*AI$8)^2), (AK1234^2*AI$8*$X$2+1/($X$2*AI$8*(AH$1017+1+AK1234/AJ1234           )))/(1+($X$2*AK1234*AI$8)^2))),           V_rtHz(AJ1234)/($X$2*AI$8*(AJ1234*AH$1017+AJ1234+AK1234)),V_rtHz(AK1234)*SQRT(Sum_Sq(AJ1234*AI$8*$X$2*AH$1017,1))/($X$2*AI$8*(AJ1234*AH$1017+AJ1234+AK1234))))/SQRT(Sum_Sq(1/(1+$A1234)+$AC$2/$I$2-1/(1+(1+AK1234/AJ1234)/AH$1017),$X$2/$I$2)),IF(AK1235&lt;0,"A",AH1235))</f>
        <v>1.1486821255191117E-5</v>
      </c>
      <c r="AI1234" s="13"/>
      <c r="AJ1234" s="13">
        <f t="shared" si="378"/>
        <v>17515.59211020264</v>
      </c>
      <c r="AK1234" s="12">
        <f t="shared" si="402"/>
        <v>561814.00055899366</v>
      </c>
      <c r="AM1234" s="13">
        <f>IF(AP1234&gt;0,SQRT(Sum_Sq($AI$2,V_rtHz($AH$2)/(1+1/$A1234),V_rtHz($AH$2*$A1234)/(1+$A1234),$AN$2*$AH$2/(1+1/$A1234),$AM$2*SQRT(Sum_Sq(AP1234,1/($X$2*AN$8*(1+AM$1017+AP1234/AO1234))))/SQRT(Sum_Sq($X$2*AP1234*AN$8,1)),                   $AQ$2*SQRT(Sum_Sq($AH$2/(1+1/$A1234)+AP1234*( 1/(AM$1017+1+AP1234/AO1234)-1)/(1+($X$2*AP1234*AN$8)^2), (AP1234^2*AN$8*$X$2+1/($X$2*AN$8*(AM$1017+1+AP1234/AO1234           )))/(1+($X$2*AP1234*AN$8)^2))),           V_rtHz(AO1234)/($X$2*AN$8*(AO1234*AM$1017+AO1234+AP1234)),V_rtHz(AP1234)*SQRT(Sum_Sq(AO1234*AN$8*$X$2*AM$1017,1))/($X$2*AN$8*(AO1234*AM$1017+AO1234+AP1234))))/SQRT(Sum_Sq(1/(1+$A1234)+$AC$2/$I$2-1/(1+(1+AP1234/AO1234)/AM$1017),$X$2/$I$2)),IF(AP1235&lt;0,"A",AM1235))</f>
        <v>2.014329679285449E-5</v>
      </c>
      <c r="AO1234" s="13">
        <f t="shared" si="379"/>
        <v>17155.264304392113</v>
      </c>
      <c r="AP1234" s="12">
        <f t="shared" si="403"/>
        <v>1813927.6772842952</v>
      </c>
      <c r="AR1234" s="13">
        <f t="shared" si="380"/>
        <v>69887291.180198371</v>
      </c>
      <c r="AS1234" s="13">
        <f t="shared" si="381"/>
        <v>-1.3201089651174991E-5</v>
      </c>
      <c r="AV1234" s="13"/>
      <c r="AW1234" s="13">
        <f t="shared" si="382"/>
        <v>39300511.936236553</v>
      </c>
      <c r="AX1234" s="13">
        <f t="shared" si="383"/>
        <v>-4.1769774488381698E-5</v>
      </c>
      <c r="AZ1234" s="13"/>
      <c r="BA1234" s="13"/>
      <c r="BB1234" s="13">
        <f t="shared" si="384"/>
        <v>22100301.962882396</v>
      </c>
      <c r="BC1234" s="13">
        <f t="shared" si="385"/>
        <v>-1.3233084875281155E-4</v>
      </c>
      <c r="BD1234" s="13"/>
      <c r="BE1234" s="13"/>
      <c r="BG1234" s="13">
        <f t="shared" si="386"/>
        <v>12427913.092914158</v>
      </c>
      <c r="BH1234" s="13">
        <f t="shared" si="387"/>
        <v>-4.2091787766834765E-4</v>
      </c>
      <c r="BI1234" s="13"/>
      <c r="BL1234" s="13">
        <f t="shared" si="388"/>
        <v>6988729.1180198397</v>
      </c>
      <c r="BM1234" s="13">
        <f t="shared" si="389"/>
        <v>-1.3561779075739065E-3</v>
      </c>
      <c r="BP1234" s="13"/>
      <c r="BQ1234" s="13">
        <f t="shared" si="390"/>
        <v>99.633300000000006</v>
      </c>
      <c r="BR1234" s="13">
        <f t="shared" si="391"/>
        <v>108.98999999999998</v>
      </c>
      <c r="BT1234" s="13"/>
      <c r="BU1234" s="13"/>
      <c r="BV1234" s="13">
        <f t="shared" si="392"/>
        <v>31.50681587988543</v>
      </c>
      <c r="BW1234" s="13">
        <f t="shared" si="393"/>
        <v>344.65664218175141</v>
      </c>
      <c r="CA1234" s="13">
        <f t="shared" si="394"/>
        <v>9.9633299999999991</v>
      </c>
      <c r="CB1234" s="13">
        <f t="shared" si="395"/>
        <v>1089.9000000000001</v>
      </c>
    </row>
    <row r="1235" spans="1:80" x14ac:dyDescent="0.3">
      <c r="A1235" s="13">
        <f t="shared" si="371"/>
        <v>2.1183611352485022E-4</v>
      </c>
      <c r="C1235" s="13" t="str">
        <f>IF(F1235&gt;0,SQRT(Sum_Sq($AI$2,V_rtHz($AH$2)/(1+1/$A1235),V_rtHz($AH$2*$A1235)/(1+$A1235),$AN$2*$AH$2/(1+1/$A1235),$AM$2*SQRT(Sum_Sq(F1235,1/($X$2*D$8*(1+C$1017+F1235/E1235))))/SQRT(Sum_Sq($X$2*F1235*D$8,1)),                   $AQ$2*SQRT(Sum_Sq($AH$2/(1+1/$A1235)+F1235*( 1/(C$1017+1+F1235/E1235)-1)/(1+($X$2*F1235*D$8)^2), (F1235^2*D$8*$X$2+1/($X$2*D$8*(C$1017+1+F1235/E1235           )))/(1+($X$2*F1235*D$8)^2))),           V_rtHz(E1235)/($X$2*D$8*(E1235*C$1017+E1235+F1235)),V_rtHz(F1235)*SQRT(Sum_Sq(E1235*D$8*$X$2*C$1017,1))/($X$2*D$8*(E1235*C$1017+E1235+F1235))))/SQRT(Sum_Sq(1/(1+$A1235)+$AC$2/$I$2-1/(1+(1+F1235/E1235)/C$1017),$X$2/$I$2)),IF(F1236&lt;0,"A",C1236))</f>
        <v>A</v>
      </c>
      <c r="E1235" s="13">
        <f t="shared" si="372"/>
        <v>-1</v>
      </c>
      <c r="F1235" s="12">
        <f t="shared" si="396"/>
        <v>-2</v>
      </c>
      <c r="H1235" s="13" t="str">
        <f>IF(K1235&gt;0,SQRT(Sum_Sq($AI$2,V_rtHz($AH$2)/(1+1/$A1235),V_rtHz($AH$2*$A1235)/(1+$A1235),$AN$2*$AH$2/(1+1/$A1235),$AM$2*SQRT(Sum_Sq(K1235,1/($X$2*I$8*(1+H$1017+K1235/J1235))))/SQRT(Sum_Sq($X$2*K1235*I$8,1)),                   $AQ$2*SQRT(Sum_Sq($AH$2/(1+1/$A1235)+K1235*( 1/(H$1017+1+K1235/J1235)-1)/(1+($X$2*K1235*I$8)^2), (K1235^2*I$8*$X$2+1/($X$2*I$8*(H$1017+1+K1235/J1235           )))/(1+($X$2*K1235*I$8)^2))),           V_rtHz(J1235)/($X$2*I$8*(J1235*H$1017+J1235+K1235)),V_rtHz(K1235)*SQRT(Sum_Sq(J1235*I$8*$X$2*H$1017,1))/($X$2*I$8*(J1235*H$1017+J1235+K1235))))/SQRT(Sum_Sq(1/(1+$A1235)+$AC$2/$I$2-1/(1+(1+K1235/J1235)/H$1017),$X$2/$I$2)),IF(K1236&lt;0,"A",H1236))</f>
        <v>A</v>
      </c>
      <c r="J1235" s="13">
        <f t="shared" si="373"/>
        <v>-1</v>
      </c>
      <c r="K1235" s="12">
        <f t="shared" si="397"/>
        <v>-2</v>
      </c>
      <c r="M1235" s="13" t="str">
        <f>IF(P1235&gt;0,SQRT(Sum_Sq($AI$2,V_rtHz($AH$2)/(1+1/$A1235),V_rtHz($AH$2*$A1235)/(1+$A1235),$AN$2*$AH$2/(1+1/$A1235),$AM$2*SQRT(Sum_Sq(P1235,1/($X$2*N$8*(1+M$1017+P1235/O1235))))/SQRT(Sum_Sq($X$2*P1235*N$8,1)),                   $AQ$2*SQRT(Sum_Sq($AH$2/(1+1/$A1235)+P1235*( 1/(M$1017+1+P1235/O1235)-1)/(1+($X$2*P1235*N$8)^2), (P1235^2*N$8*$X$2+1/($X$2*N$8*(M$1017+1+P1235/O1235           )))/(1+($X$2*P1235*N$8)^2))),           V_rtHz(O1235)/($X$2*N$8*(O1235*M$1017+O1235+P1235)),V_rtHz(P1235)*SQRT(Sum_Sq(O1235*N$8*$X$2*M$1017,1))/($X$2*N$8*(O1235*M$1017+O1235+P1235))))/SQRT(Sum_Sq(1/(1+$A1235)+$AC$2/$I$2-1/(1+(1+P1235/O1235)/M$1017),$X$2/$I$2)),IF(P1236&lt;0,"A",M1236))</f>
        <v>A</v>
      </c>
      <c r="O1235" s="13">
        <f t="shared" si="374"/>
        <v>-1</v>
      </c>
      <c r="P1235" s="12">
        <f t="shared" si="398"/>
        <v>-2</v>
      </c>
      <c r="R1235" s="13" t="str">
        <f>IF(U1235&gt;0,SQRT(Sum_Sq($AI$2,V_rtHz($AH$2)/(1+1/$A1235),V_rtHz($AH$2*$A1235)/(1+$A1235),$AN$2*$AH$2/(1+1/$A1235),$AM$2*SQRT(Sum_Sq(U1235,1/($X$2*S$8*(1+R$1017+U1235/T1235))))/SQRT(Sum_Sq($X$2*U1235*S$8,1)),                   $AQ$2*SQRT(Sum_Sq($AH$2/(1+1/$A1235)+U1235*( 1/(R$1017+1+U1235/T1235)-1)/(1+($X$2*U1235*S$8)^2), (U1235^2*S$8*$X$2+1/($X$2*S$8*(R$1017+1+U1235/T1235           )))/(1+($X$2*U1235*S$8)^2))),           V_rtHz(T1235)/($X$2*S$8*(T1235*R$1017+T1235+U1235)),V_rtHz(U1235)*SQRT(Sum_Sq(T1235*S$8*$X$2*R$1017,1))/($X$2*S$8*(T1235*R$1017+T1235+U1235))))/SQRT(Sum_Sq(1/(1+$A1235)+$AC$2/$I$2-1/(1+(1+U1235/T1235)/R$1017),$X$2/$I$2)),IF(U1236&lt;0,"A",R1236))</f>
        <v>A</v>
      </c>
      <c r="T1235" s="13">
        <f t="shared" si="375"/>
        <v>-1</v>
      </c>
      <c r="U1235" s="12">
        <f t="shared" si="399"/>
        <v>-2</v>
      </c>
      <c r="X1235" s="13" t="str">
        <f>IF(AA1235&gt;0,SQRT(Sum_Sq($AI$2,V_rtHz($AH$2)/(1+1/$A1235),V_rtHz($AH$2*$A1235)/(1+$A1235),$AN$2*$AH$2/(1+1/$A1235),$AM$2*SQRT(Sum_Sq(AA1235,1/($X$2*Y$8*(1+X$1017+AA1235/Z1235))))/SQRT(Sum_Sq($X$2*AA1235*Y$8,1)),                   $AQ$2*SQRT(Sum_Sq($AH$2/(1+1/$A1235)+AA1235*( 1/(X$1017+1+AA1235/Z1235)-1)/(1+($X$2*AA1235*Y$8)^2), (AA1235^2*Y$8*$X$2+1/($X$2*Y$8*(X$1017+1+AA1235/Z1235           )))/(1+($X$2*AA1235*Y$8)^2))),           V_rtHz(Z1235)/($X$2*Y$8*(Z1235*X$1017+Z1235+AA1235)),V_rtHz(AA1235)*SQRT(Sum_Sq(Z1235*Y$8*$X$2*X$1017,1))/($X$2*Y$8*(Z1235*X$1017+Z1235+AA1235))))/SQRT(Sum_Sq(1/(1+$A1235)+$AC$2/$I$2-1/(1+(1+AA1235/Z1235)/X$1017),$X$2/$I$2)),IF(AA1236&lt;0,"A",X1236))</f>
        <v>A</v>
      </c>
      <c r="Z1235" s="13">
        <f t="shared" si="376"/>
        <v>-1</v>
      </c>
      <c r="AA1235" s="12">
        <f t="shared" si="400"/>
        <v>-2</v>
      </c>
      <c r="AC1235" s="13">
        <f>IF(AF1235&gt;0,SQRT(Sum_Sq($AI$2,V_rtHz($AH$2)/(1+1/$A1235),V_rtHz($AH$2*$A1235)/(1+$A1235),$AN$2*$AH$2/(1+1/$A1235),$AM$2*SQRT(Sum_Sq(AF1235,1/($X$2*AD$8*(1+AC$1017+AF1235/AE1235))))/SQRT(Sum_Sq($X$2*AF1235*AD$8,1)),                   $AQ$2*SQRT(Sum_Sq($AH$2/(1+1/$A1235)+AF1235*( 1/(AC$1017+1+AF1235/AE1235)-1)/(1+($X$2*AF1235*AD$8)^2), (AF1235^2*AD$8*$X$2+1/($X$2*AD$8*(AC$1017+1+AF1235/AE1235           )))/(1+($X$2*AF1235*AD$8)^2))),           V_rtHz(AE1235)/($X$2*AD$8*(AE1235*AC$1017+AE1235+AF1235)),V_rtHz(AF1235)*SQRT(Sum_Sq(AE1235*AD$8*$X$2*AC$1017,1))/($X$2*AD$8*(AE1235*AC$1017+AE1235+AF1235))))/SQRT(Sum_Sq(1/(1+$A1235)+$AC$2/$I$2-1/(1+(1+AF1235/AE1235)/AC$1017),$X$2/$I$2)),IF(AF1236&lt;0,"A",AC1236))</f>
        <v>6.7927622080651128E-6</v>
      </c>
      <c r="AE1235" s="13">
        <f t="shared" si="377"/>
        <v>18890.949959963269</v>
      </c>
      <c r="AF1235" s="12">
        <f t="shared" si="401"/>
        <v>164726.54259746219</v>
      </c>
      <c r="AG1235" s="13"/>
      <c r="AH1235" s="13">
        <f>IF(AK1235&gt;0,SQRT(Sum_Sq($AI$2,V_rtHz($AH$2)/(1+1/$A1235),V_rtHz($AH$2*$A1235)/(1+$A1235),$AN$2*$AH$2/(1+1/$A1235),$AM$2*SQRT(Sum_Sq(AK1235,1/($X$2*AI$8*(1+AH$1017+AK1235/AJ1235))))/SQRT(Sum_Sq($X$2*AK1235*AI$8,1)),                   $AQ$2*SQRT(Sum_Sq($AH$2/(1+1/$A1235)+AK1235*( 1/(AH$1017+1+AK1235/AJ1235)-1)/(1+($X$2*AK1235*AI$8)^2), (AK1235^2*AI$8*$X$2+1/($X$2*AI$8*(AH$1017+1+AK1235/AJ1235           )))/(1+($X$2*AK1235*AI$8)^2))),           V_rtHz(AJ1235)/($X$2*AI$8*(AJ1235*AH$1017+AJ1235+AK1235)),V_rtHz(AK1235)*SQRT(Sum_Sq(AJ1235*AI$8*$X$2*AH$1017,1))/($X$2*AI$8*(AJ1235*AH$1017+AJ1235+AK1235))))/SQRT(Sum_Sq(1/(1+$A1235)+$AC$2/$I$2-1/(1+(1+AK1235/AJ1235)/AH$1017),$X$2/$I$2)),IF(AK1236&lt;0,"A",AH1236))</f>
        <v>1.1484859041671135E-5</v>
      </c>
      <c r="AI1235" s="13"/>
      <c r="AJ1235" s="13">
        <f t="shared" si="378"/>
        <v>17509.438273509768</v>
      </c>
      <c r="AK1235" s="12">
        <f t="shared" si="402"/>
        <v>562011.4547295504</v>
      </c>
      <c r="AM1235" s="13">
        <f>IF(AP1235&gt;0,SQRT(Sum_Sq($AI$2,V_rtHz($AH$2)/(1+1/$A1235),V_rtHz($AH$2*$A1235)/(1+$A1235),$AN$2*$AH$2/(1+1/$A1235),$AM$2*SQRT(Sum_Sq(AP1235,1/($X$2*AN$8*(1+AM$1017+AP1235/AO1235))))/SQRT(Sum_Sq($X$2*AP1235*AN$8,1)),                   $AQ$2*SQRT(Sum_Sq($AH$2/(1+1/$A1235)+AP1235*( 1/(AM$1017+1+AP1235/AO1235)-1)/(1+($X$2*AP1235*AN$8)^2), (AP1235^2*AN$8*$X$2+1/($X$2*AN$8*(AM$1017+1+AP1235/AO1235           )))/(1+($X$2*AP1235*AN$8)^2))),           V_rtHz(AO1235)/($X$2*AN$8*(AO1235*AM$1017+AO1235+AP1235)),V_rtHz(AP1235)*SQRT(Sum_Sq(AO1235*AN$8*$X$2*AM$1017,1))/($X$2*AN$8*(AO1235*AM$1017+AO1235+AP1235))))/SQRT(Sum_Sq(1/(1+$A1235)+$AC$2/$I$2-1/(1+(1+AP1235/AO1235)/AM$1017),$X$2/$I$2)),IF(AP1236&lt;0,"A",AM1236))</f>
        <v>2.0140093386592466E-5</v>
      </c>
      <c r="AO1235" s="13">
        <f t="shared" si="379"/>
        <v>17149.600152776678</v>
      </c>
      <c r="AP1235" s="12">
        <f t="shared" si="403"/>
        <v>1814526.7793795071</v>
      </c>
      <c r="AR1235" s="13">
        <f t="shared" si="380"/>
        <v>69887291.180198371</v>
      </c>
      <c r="AS1235" s="13">
        <f t="shared" si="381"/>
        <v>-1.3201138987107975E-5</v>
      </c>
      <c r="AV1235" s="13"/>
      <c r="AW1235" s="13">
        <f t="shared" si="382"/>
        <v>39300511.936236553</v>
      </c>
      <c r="AX1235" s="13">
        <f t="shared" si="383"/>
        <v>-4.1770268425380069E-5</v>
      </c>
      <c r="AZ1235" s="13"/>
      <c r="BA1235" s="13"/>
      <c r="BB1235" s="13">
        <f t="shared" si="384"/>
        <v>22100301.962882396</v>
      </c>
      <c r="BC1235" s="13">
        <f t="shared" si="385"/>
        <v>-1.3233580645720234E-4</v>
      </c>
      <c r="BD1235" s="13"/>
      <c r="BE1235" s="13"/>
      <c r="BG1235" s="13">
        <f t="shared" si="386"/>
        <v>12427913.092914158</v>
      </c>
      <c r="BH1235" s="13">
        <f t="shared" si="387"/>
        <v>-4.2096804126418486E-4</v>
      </c>
      <c r="BI1235" s="13"/>
      <c r="BL1235" s="13">
        <f t="shared" si="388"/>
        <v>6988729.1180198397</v>
      </c>
      <c r="BM1235" s="13">
        <f t="shared" si="389"/>
        <v>-1.3566987930708752E-3</v>
      </c>
      <c r="BP1235" s="13"/>
      <c r="BQ1235" s="13">
        <f t="shared" si="390"/>
        <v>99.633300000000006</v>
      </c>
      <c r="BR1235" s="13">
        <f t="shared" si="391"/>
        <v>108.99</v>
      </c>
      <c r="BT1235" s="13"/>
      <c r="BU1235" s="13"/>
      <c r="BV1235" s="13">
        <f t="shared" si="392"/>
        <v>31.50681587988543</v>
      </c>
      <c r="BW1235" s="13">
        <f t="shared" si="393"/>
        <v>344.65664218175152</v>
      </c>
      <c r="CA1235" s="13">
        <f t="shared" si="394"/>
        <v>9.9633299999999991</v>
      </c>
      <c r="CB1235" s="13">
        <f t="shared" si="395"/>
        <v>1089.9000000000001</v>
      </c>
    </row>
    <row r="1236" spans="1:80" x14ac:dyDescent="0.3">
      <c r="A1236" s="13">
        <f t="shared" si="371"/>
        <v>2.1478304741305335E-4</v>
      </c>
      <c r="C1236" s="13" t="str">
        <f>IF(F1236&gt;0,SQRT(Sum_Sq($AI$2,V_rtHz($AH$2)/(1+1/$A1236),V_rtHz($AH$2*$A1236)/(1+$A1236),$AN$2*$AH$2/(1+1/$A1236),$AM$2*SQRT(Sum_Sq(F1236,1/($X$2*D$8*(1+C$1017+F1236/E1236))))/SQRT(Sum_Sq($X$2*F1236*D$8,1)),                   $AQ$2*SQRT(Sum_Sq($AH$2/(1+1/$A1236)+F1236*( 1/(C$1017+1+F1236/E1236)-1)/(1+($X$2*F1236*D$8)^2), (F1236^2*D$8*$X$2+1/($X$2*D$8*(C$1017+1+F1236/E1236           )))/(1+($X$2*F1236*D$8)^2))),           V_rtHz(E1236)/($X$2*D$8*(E1236*C$1017+E1236+F1236)),V_rtHz(F1236)*SQRT(Sum_Sq(E1236*D$8*$X$2*C$1017,1))/($X$2*D$8*(E1236*C$1017+E1236+F1236))))/SQRT(Sum_Sq(1/(1+$A1236)+$AC$2/$I$2-1/(1+(1+F1236/E1236)/C$1017),$X$2/$I$2)),IF(F1237&lt;0,"A",C1237))</f>
        <v>A</v>
      </c>
      <c r="E1236" s="13">
        <f t="shared" si="372"/>
        <v>-1</v>
      </c>
      <c r="F1236" s="12">
        <f t="shared" si="396"/>
        <v>-2</v>
      </c>
      <c r="H1236" s="13" t="str">
        <f>IF(K1236&gt;0,SQRT(Sum_Sq($AI$2,V_rtHz($AH$2)/(1+1/$A1236),V_rtHz($AH$2*$A1236)/(1+$A1236),$AN$2*$AH$2/(1+1/$A1236),$AM$2*SQRT(Sum_Sq(K1236,1/($X$2*I$8*(1+H$1017+K1236/J1236))))/SQRT(Sum_Sq($X$2*K1236*I$8,1)),                   $AQ$2*SQRT(Sum_Sq($AH$2/(1+1/$A1236)+K1236*( 1/(H$1017+1+K1236/J1236)-1)/(1+($X$2*K1236*I$8)^2), (K1236^2*I$8*$X$2+1/($X$2*I$8*(H$1017+1+K1236/J1236           )))/(1+($X$2*K1236*I$8)^2))),           V_rtHz(J1236)/($X$2*I$8*(J1236*H$1017+J1236+K1236)),V_rtHz(K1236)*SQRT(Sum_Sq(J1236*I$8*$X$2*H$1017,1))/($X$2*I$8*(J1236*H$1017+J1236+K1236))))/SQRT(Sum_Sq(1/(1+$A1236)+$AC$2/$I$2-1/(1+(1+K1236/J1236)/H$1017),$X$2/$I$2)),IF(K1237&lt;0,"A",H1237))</f>
        <v>A</v>
      </c>
      <c r="J1236" s="13">
        <f t="shared" si="373"/>
        <v>-1</v>
      </c>
      <c r="K1236" s="12">
        <f t="shared" si="397"/>
        <v>-2</v>
      </c>
      <c r="M1236" s="13" t="str">
        <f>IF(P1236&gt;0,SQRT(Sum_Sq($AI$2,V_rtHz($AH$2)/(1+1/$A1236),V_rtHz($AH$2*$A1236)/(1+$A1236),$AN$2*$AH$2/(1+1/$A1236),$AM$2*SQRT(Sum_Sq(P1236,1/($X$2*N$8*(1+M$1017+P1236/O1236))))/SQRT(Sum_Sq($X$2*P1236*N$8,1)),                   $AQ$2*SQRT(Sum_Sq($AH$2/(1+1/$A1236)+P1236*( 1/(M$1017+1+P1236/O1236)-1)/(1+($X$2*P1236*N$8)^2), (P1236^2*N$8*$X$2+1/($X$2*N$8*(M$1017+1+P1236/O1236           )))/(1+($X$2*P1236*N$8)^2))),           V_rtHz(O1236)/($X$2*N$8*(O1236*M$1017+O1236+P1236)),V_rtHz(P1236)*SQRT(Sum_Sq(O1236*N$8*$X$2*M$1017,1))/($X$2*N$8*(O1236*M$1017+O1236+P1236))))/SQRT(Sum_Sq(1/(1+$A1236)+$AC$2/$I$2-1/(1+(1+P1236/O1236)/M$1017),$X$2/$I$2)),IF(P1237&lt;0,"A",M1237))</f>
        <v>A</v>
      </c>
      <c r="O1236" s="13">
        <f t="shared" si="374"/>
        <v>-1</v>
      </c>
      <c r="P1236" s="12">
        <f t="shared" si="398"/>
        <v>-2</v>
      </c>
      <c r="R1236" s="13" t="str">
        <f>IF(U1236&gt;0,SQRT(Sum_Sq($AI$2,V_rtHz($AH$2)/(1+1/$A1236),V_rtHz($AH$2*$A1236)/(1+$A1236),$AN$2*$AH$2/(1+1/$A1236),$AM$2*SQRT(Sum_Sq(U1236,1/($X$2*S$8*(1+R$1017+U1236/T1236))))/SQRT(Sum_Sq($X$2*U1236*S$8,1)),                   $AQ$2*SQRT(Sum_Sq($AH$2/(1+1/$A1236)+U1236*( 1/(R$1017+1+U1236/T1236)-1)/(1+($X$2*U1236*S$8)^2), (U1236^2*S$8*$X$2+1/($X$2*S$8*(R$1017+1+U1236/T1236           )))/(1+($X$2*U1236*S$8)^2))),           V_rtHz(T1236)/($X$2*S$8*(T1236*R$1017+T1236+U1236)),V_rtHz(U1236)*SQRT(Sum_Sq(T1236*S$8*$X$2*R$1017,1))/($X$2*S$8*(T1236*R$1017+T1236+U1236))))/SQRT(Sum_Sq(1/(1+$A1236)+$AC$2/$I$2-1/(1+(1+U1236/T1236)/R$1017),$X$2/$I$2)),IF(U1237&lt;0,"A",R1237))</f>
        <v>A</v>
      </c>
      <c r="T1236" s="13">
        <f t="shared" si="375"/>
        <v>-1</v>
      </c>
      <c r="U1236" s="12">
        <f t="shared" si="399"/>
        <v>-2</v>
      </c>
      <c r="X1236" s="13" t="str">
        <f>IF(AA1236&gt;0,SQRT(Sum_Sq($AI$2,V_rtHz($AH$2)/(1+1/$A1236),V_rtHz($AH$2*$A1236)/(1+$A1236),$AN$2*$AH$2/(1+1/$A1236),$AM$2*SQRT(Sum_Sq(AA1236,1/($X$2*Y$8*(1+X$1017+AA1236/Z1236))))/SQRT(Sum_Sq($X$2*AA1236*Y$8,1)),                   $AQ$2*SQRT(Sum_Sq($AH$2/(1+1/$A1236)+AA1236*( 1/(X$1017+1+AA1236/Z1236)-1)/(1+($X$2*AA1236*Y$8)^2), (AA1236^2*Y$8*$X$2+1/($X$2*Y$8*(X$1017+1+AA1236/Z1236           )))/(1+($X$2*AA1236*Y$8)^2))),           V_rtHz(Z1236)/($X$2*Y$8*(Z1236*X$1017+Z1236+AA1236)),V_rtHz(AA1236)*SQRT(Sum_Sq(Z1236*Y$8*$X$2*X$1017,1))/($X$2*Y$8*(Z1236*X$1017+Z1236+AA1236))))/SQRT(Sum_Sq(1/(1+$A1236)+$AC$2/$I$2-1/(1+(1+AA1236/Z1236)/X$1017),$X$2/$I$2)),IF(AA1237&lt;0,"A",X1237))</f>
        <v>A</v>
      </c>
      <c r="Z1236" s="13">
        <f t="shared" si="376"/>
        <v>-1</v>
      </c>
      <c r="AA1236" s="12">
        <f t="shared" si="400"/>
        <v>-2</v>
      </c>
      <c r="AC1236" s="13">
        <f>IF(AF1236&gt;0,SQRT(Sum_Sq($AI$2,V_rtHz($AH$2)/(1+1/$A1236),V_rtHz($AH$2*$A1236)/(1+$A1236),$AN$2*$AH$2/(1+1/$A1236),$AM$2*SQRT(Sum_Sq(AF1236,1/($X$2*AD$8*(1+AC$1017+AF1236/AE1236))))/SQRT(Sum_Sq($X$2*AF1236*AD$8,1)),                   $AQ$2*SQRT(Sum_Sq($AH$2/(1+1/$A1236)+AF1236*( 1/(AC$1017+1+AF1236/AE1236)-1)/(1+($X$2*AF1236*AD$8)^2), (AF1236^2*AD$8*$X$2+1/($X$2*AD$8*(AC$1017+1+AF1236/AE1236           )))/(1+($X$2*AF1236*AD$8)^2))),           V_rtHz(AE1236)/($X$2*AD$8*(AE1236*AC$1017+AE1236+AF1236)),V_rtHz(AF1236)*SQRT(Sum_Sq(AE1236*AD$8*$X$2*AC$1017,1))/($X$2*AD$8*(AE1236*AC$1017+AE1236+AF1236))))/SQRT(Sum_Sq(1/(1+$A1236)+$AC$2/$I$2-1/(1+(1+AF1236/AE1236)/AC$1017),$X$2/$I$2)),IF(AF1237&lt;0,"A",AC1237))</f>
        <v>6.7912298229868589E-6</v>
      </c>
      <c r="AE1236" s="13">
        <f t="shared" si="377"/>
        <v>18882.448448392199</v>
      </c>
      <c r="AF1236" s="12">
        <f t="shared" si="401"/>
        <v>164800.70801153878</v>
      </c>
      <c r="AG1236" s="13"/>
      <c r="AH1236" s="13">
        <f>IF(AK1236&gt;0,SQRT(Sum_Sq($AI$2,V_rtHz($AH$2)/(1+1/$A1236),V_rtHz($AH$2*$A1236)/(1+$A1236),$AN$2*$AH$2/(1+1/$A1236),$AM$2*SQRT(Sum_Sq(AK1236,1/($X$2*AI$8*(1+AH$1017+AK1236/AJ1236))))/SQRT(Sum_Sq($X$2*AK1236*AI$8,1)),                   $AQ$2*SQRT(Sum_Sq($AH$2/(1+1/$A1236)+AK1236*( 1/(AH$1017+1+AK1236/AJ1236)-1)/(1+($X$2*AK1236*AI$8)^2), (AK1236^2*AI$8*$X$2+1/($X$2*AI$8*(AH$1017+1+AK1236/AJ1236           )))/(1+($X$2*AK1236*AI$8)^2))),           V_rtHz(AJ1236)/($X$2*AI$8*(AJ1236*AH$1017+AJ1236+AK1236)),V_rtHz(AK1236)*SQRT(Sum_Sq(AJ1236*AI$8*$X$2*AH$1017,1))/($X$2*AI$8*(AJ1236*AH$1017+AJ1236+AK1236))))/SQRT(Sum_Sq(1/(1+$A1236)+$AC$2/$I$2-1/(1+(1+AK1236/AJ1236)/AH$1017),$X$2/$I$2)),IF(AK1237&lt;0,"A",AH1237))</f>
        <v>1.1482872052905771E-5</v>
      </c>
      <c r="AI1236" s="13"/>
      <c r="AJ1236" s="13">
        <f t="shared" si="378"/>
        <v>17503.207673806159</v>
      </c>
      <c r="AK1236" s="12">
        <f t="shared" si="402"/>
        <v>562211.513396997</v>
      </c>
      <c r="AM1236" s="13">
        <f>IF(AP1236&gt;0,SQRT(Sum_Sq($AI$2,V_rtHz($AH$2)/(1+1/$A1236),V_rtHz($AH$2*$A1236)/(1+$A1236),$AN$2*$AH$2/(1+1/$A1236),$AM$2*SQRT(Sum_Sq(AP1236,1/($X$2*AN$8*(1+AM$1017+AP1236/AO1236))))/SQRT(Sum_Sq($X$2*AP1236*AN$8,1)),                   $AQ$2*SQRT(Sum_Sq($AH$2/(1+1/$A1236)+AP1236*( 1/(AM$1017+1+AP1236/AO1236)-1)/(1+($X$2*AP1236*AN$8)^2), (AP1236^2*AN$8*$X$2+1/($X$2*AN$8*(AM$1017+1+AP1236/AO1236           )))/(1+($X$2*AP1236*AN$8)^2))),           V_rtHz(AO1236)/($X$2*AN$8*(AO1236*AM$1017+AO1236+AP1236)),V_rtHz(AP1236)*SQRT(Sum_Sq(AO1236*AN$8*$X$2*AM$1017,1))/($X$2*AN$8*(AO1236*AM$1017+AO1236+AP1236))))/SQRT(Sum_Sq(1/(1+$A1236)+$AC$2/$I$2-1/(1+(1+AP1236/AO1236)/AM$1017),$X$2/$I$2)),IF(AP1237&lt;0,"A",AM1237))</f>
        <v>2.0136849233903728E-5</v>
      </c>
      <c r="AO1236" s="13">
        <f t="shared" si="379"/>
        <v>17143.864778496507</v>
      </c>
      <c r="AP1236" s="12">
        <f t="shared" si="403"/>
        <v>1815133.8181280971</v>
      </c>
      <c r="AR1236" s="13">
        <f t="shared" si="380"/>
        <v>69887291.180198371</v>
      </c>
      <c r="AS1236" s="13">
        <f t="shared" si="381"/>
        <v>-1.3201189009748648E-5</v>
      </c>
      <c r="AV1236" s="13"/>
      <c r="AW1236" s="13">
        <f t="shared" si="382"/>
        <v>39300511.936236553</v>
      </c>
      <c r="AX1236" s="13">
        <f t="shared" si="383"/>
        <v>-4.1770769245653431E-5</v>
      </c>
      <c r="AZ1236" s="13"/>
      <c r="BA1236" s="13"/>
      <c r="BB1236" s="13">
        <f t="shared" si="384"/>
        <v>22100301.962882396</v>
      </c>
      <c r="BC1236" s="13">
        <f t="shared" si="385"/>
        <v>-1.3234083350940873E-4</v>
      </c>
      <c r="BD1236" s="13"/>
      <c r="BE1236" s="13"/>
      <c r="BG1236" s="13">
        <f t="shared" si="386"/>
        <v>12427913.092914158</v>
      </c>
      <c r="BH1236" s="13">
        <f t="shared" si="387"/>
        <v>-4.2101891491394837E-4</v>
      </c>
      <c r="BI1236" s="13"/>
      <c r="BL1236" s="13">
        <f t="shared" si="388"/>
        <v>6988729.1180198397</v>
      </c>
      <c r="BM1236" s="13">
        <f t="shared" si="389"/>
        <v>-1.3572273334812675E-3</v>
      </c>
      <c r="BP1236" s="13"/>
      <c r="BQ1236" s="13">
        <f t="shared" si="390"/>
        <v>99.633300000000006</v>
      </c>
      <c r="BR1236" s="13">
        <f t="shared" si="391"/>
        <v>108.98999999999998</v>
      </c>
      <c r="BT1236" s="13"/>
      <c r="BU1236" s="13"/>
      <c r="BV1236" s="13">
        <f t="shared" si="392"/>
        <v>31.50681587988543</v>
      </c>
      <c r="BW1236" s="13">
        <f t="shared" si="393"/>
        <v>344.65664218175152</v>
      </c>
      <c r="CA1236" s="13">
        <f t="shared" si="394"/>
        <v>9.9633299999999974</v>
      </c>
      <c r="CB1236" s="13">
        <f t="shared" si="395"/>
        <v>1089.9000000000001</v>
      </c>
    </row>
    <row r="1237" spans="1:80" x14ac:dyDescent="0.3">
      <c r="A1237" s="13">
        <f t="shared" si="371"/>
        <v>2.1777097723531589E-4</v>
      </c>
      <c r="C1237" s="13" t="str">
        <f>IF(F1237&gt;0,SQRT(Sum_Sq($AI$2,V_rtHz($AH$2)/(1+1/$A1237),V_rtHz($AH$2*$A1237)/(1+$A1237),$AN$2*$AH$2/(1+1/$A1237),$AM$2*SQRT(Sum_Sq(F1237,1/($X$2*D$8*(1+C$1017+F1237/E1237))))/SQRT(Sum_Sq($X$2*F1237*D$8,1)),                   $AQ$2*SQRT(Sum_Sq($AH$2/(1+1/$A1237)+F1237*( 1/(C$1017+1+F1237/E1237)-1)/(1+($X$2*F1237*D$8)^2), (F1237^2*D$8*$X$2+1/($X$2*D$8*(C$1017+1+F1237/E1237           )))/(1+($X$2*F1237*D$8)^2))),           V_rtHz(E1237)/($X$2*D$8*(E1237*C$1017+E1237+F1237)),V_rtHz(F1237)*SQRT(Sum_Sq(E1237*D$8*$X$2*C$1017,1))/($X$2*D$8*(E1237*C$1017+E1237+F1237))))/SQRT(Sum_Sq(1/(1+$A1237)+$AC$2/$I$2-1/(1+(1+F1237/E1237)/C$1017),$X$2/$I$2)),IF(F1238&lt;0,"A",C1238))</f>
        <v>A</v>
      </c>
      <c r="E1237" s="13">
        <f t="shared" si="372"/>
        <v>-1</v>
      </c>
      <c r="F1237" s="12">
        <f t="shared" si="396"/>
        <v>-2</v>
      </c>
      <c r="H1237" s="13" t="str">
        <f>IF(K1237&gt;0,SQRT(Sum_Sq($AI$2,V_rtHz($AH$2)/(1+1/$A1237),V_rtHz($AH$2*$A1237)/(1+$A1237),$AN$2*$AH$2/(1+1/$A1237),$AM$2*SQRT(Sum_Sq(K1237,1/($X$2*I$8*(1+H$1017+K1237/J1237))))/SQRT(Sum_Sq($X$2*K1237*I$8,1)),                   $AQ$2*SQRT(Sum_Sq($AH$2/(1+1/$A1237)+K1237*( 1/(H$1017+1+K1237/J1237)-1)/(1+($X$2*K1237*I$8)^2), (K1237^2*I$8*$X$2+1/($X$2*I$8*(H$1017+1+K1237/J1237           )))/(1+($X$2*K1237*I$8)^2))),           V_rtHz(J1237)/($X$2*I$8*(J1237*H$1017+J1237+K1237)),V_rtHz(K1237)*SQRT(Sum_Sq(J1237*I$8*$X$2*H$1017,1))/($X$2*I$8*(J1237*H$1017+J1237+K1237))))/SQRT(Sum_Sq(1/(1+$A1237)+$AC$2/$I$2-1/(1+(1+K1237/J1237)/H$1017),$X$2/$I$2)),IF(K1238&lt;0,"A",H1238))</f>
        <v>A</v>
      </c>
      <c r="J1237" s="13">
        <f t="shared" si="373"/>
        <v>-1</v>
      </c>
      <c r="K1237" s="12">
        <f t="shared" si="397"/>
        <v>-2</v>
      </c>
      <c r="M1237" s="13" t="str">
        <f>IF(P1237&gt;0,SQRT(Sum_Sq($AI$2,V_rtHz($AH$2)/(1+1/$A1237),V_rtHz($AH$2*$A1237)/(1+$A1237),$AN$2*$AH$2/(1+1/$A1237),$AM$2*SQRT(Sum_Sq(P1237,1/($X$2*N$8*(1+M$1017+P1237/O1237))))/SQRT(Sum_Sq($X$2*P1237*N$8,1)),                   $AQ$2*SQRT(Sum_Sq($AH$2/(1+1/$A1237)+P1237*( 1/(M$1017+1+P1237/O1237)-1)/(1+($X$2*P1237*N$8)^2), (P1237^2*N$8*$X$2+1/($X$2*N$8*(M$1017+1+P1237/O1237           )))/(1+($X$2*P1237*N$8)^2))),           V_rtHz(O1237)/($X$2*N$8*(O1237*M$1017+O1237+P1237)),V_rtHz(P1237)*SQRT(Sum_Sq(O1237*N$8*$X$2*M$1017,1))/($X$2*N$8*(O1237*M$1017+O1237+P1237))))/SQRT(Sum_Sq(1/(1+$A1237)+$AC$2/$I$2-1/(1+(1+P1237/O1237)/M$1017),$X$2/$I$2)),IF(P1238&lt;0,"A",M1238))</f>
        <v>A</v>
      </c>
      <c r="O1237" s="13">
        <f t="shared" si="374"/>
        <v>-1</v>
      </c>
      <c r="P1237" s="12">
        <f t="shared" si="398"/>
        <v>-2</v>
      </c>
      <c r="R1237" s="13" t="str">
        <f>IF(U1237&gt;0,SQRT(Sum_Sq($AI$2,V_rtHz($AH$2)/(1+1/$A1237),V_rtHz($AH$2*$A1237)/(1+$A1237),$AN$2*$AH$2/(1+1/$A1237),$AM$2*SQRT(Sum_Sq(U1237,1/($X$2*S$8*(1+R$1017+U1237/T1237))))/SQRT(Sum_Sq($X$2*U1237*S$8,1)),                   $AQ$2*SQRT(Sum_Sq($AH$2/(1+1/$A1237)+U1237*( 1/(R$1017+1+U1237/T1237)-1)/(1+($X$2*U1237*S$8)^2), (U1237^2*S$8*$X$2+1/($X$2*S$8*(R$1017+1+U1237/T1237           )))/(1+($X$2*U1237*S$8)^2))),           V_rtHz(T1237)/($X$2*S$8*(T1237*R$1017+T1237+U1237)),V_rtHz(U1237)*SQRT(Sum_Sq(T1237*S$8*$X$2*R$1017,1))/($X$2*S$8*(T1237*R$1017+T1237+U1237))))/SQRT(Sum_Sq(1/(1+$A1237)+$AC$2/$I$2-1/(1+(1+U1237/T1237)/R$1017),$X$2/$I$2)),IF(U1238&lt;0,"A",R1238))</f>
        <v>A</v>
      </c>
      <c r="T1237" s="13">
        <f t="shared" si="375"/>
        <v>-1</v>
      </c>
      <c r="U1237" s="12">
        <f t="shared" si="399"/>
        <v>-2</v>
      </c>
      <c r="X1237" s="13" t="str">
        <f>IF(AA1237&gt;0,SQRT(Sum_Sq($AI$2,V_rtHz($AH$2)/(1+1/$A1237),V_rtHz($AH$2*$A1237)/(1+$A1237),$AN$2*$AH$2/(1+1/$A1237),$AM$2*SQRT(Sum_Sq(AA1237,1/($X$2*Y$8*(1+X$1017+AA1237/Z1237))))/SQRT(Sum_Sq($X$2*AA1237*Y$8,1)),                   $AQ$2*SQRT(Sum_Sq($AH$2/(1+1/$A1237)+AA1237*( 1/(X$1017+1+AA1237/Z1237)-1)/(1+($X$2*AA1237*Y$8)^2), (AA1237^2*Y$8*$X$2+1/($X$2*Y$8*(X$1017+1+AA1237/Z1237           )))/(1+($X$2*AA1237*Y$8)^2))),           V_rtHz(Z1237)/($X$2*Y$8*(Z1237*X$1017+Z1237+AA1237)),V_rtHz(AA1237)*SQRT(Sum_Sq(Z1237*Y$8*$X$2*X$1017,1))/($X$2*Y$8*(Z1237*X$1017+Z1237+AA1237))))/SQRT(Sum_Sq(1/(1+$A1237)+$AC$2/$I$2-1/(1+(1+AA1237/Z1237)/X$1017),$X$2/$I$2)),IF(AA1238&lt;0,"A",X1238))</f>
        <v>A</v>
      </c>
      <c r="Z1237" s="13">
        <f t="shared" si="376"/>
        <v>-1</v>
      </c>
      <c r="AA1237" s="12">
        <f t="shared" si="400"/>
        <v>-2</v>
      </c>
      <c r="AC1237" s="13">
        <f>IF(AF1237&gt;0,SQRT(Sum_Sq($AI$2,V_rtHz($AH$2)/(1+1/$A1237),V_rtHz($AH$2*$A1237)/(1+$A1237),$AN$2*$AH$2/(1+1/$A1237),$AM$2*SQRT(Sum_Sq(AF1237,1/($X$2*AD$8*(1+AC$1017+AF1237/AE1237))))/SQRT(Sum_Sq($X$2*AF1237*AD$8,1)),                   $AQ$2*SQRT(Sum_Sq($AH$2/(1+1/$A1237)+AF1237*( 1/(AC$1017+1+AF1237/AE1237)-1)/(1+($X$2*AF1237*AD$8)^2), (AF1237^2*AD$8*$X$2+1/($X$2*AD$8*(AC$1017+1+AF1237/AE1237           )))/(1+($X$2*AF1237*AD$8)^2))),           V_rtHz(AE1237)/($X$2*AD$8*(AE1237*AC$1017+AE1237+AF1237)),V_rtHz(AF1237)*SQRT(Sum_Sq(AE1237*AD$8*$X$2*AC$1017,1))/($X$2*AD$8*(AE1237*AC$1017+AE1237+AF1237))))/SQRT(Sum_Sq(1/(1+$A1237)+$AC$2/$I$2-1/(1+(1+AF1237/AE1237)/AC$1017),$X$2/$I$2)),IF(AF1238&lt;0,"A",AC1238))</f>
        <v>6.7896787804279948E-6</v>
      </c>
      <c r="AE1237" s="13">
        <f t="shared" si="377"/>
        <v>18873.844991636473</v>
      </c>
      <c r="AF1237" s="12">
        <f t="shared" si="401"/>
        <v>164875.83079469815</v>
      </c>
      <c r="AG1237" s="13"/>
      <c r="AH1237" s="13">
        <f>IF(AK1237&gt;0,SQRT(Sum_Sq($AI$2,V_rtHz($AH$2)/(1+1/$A1237),V_rtHz($AH$2*$A1237)/(1+$A1237),$AN$2*$AH$2/(1+1/$A1237),$AM$2*SQRT(Sum_Sq(AK1237,1/($X$2*AI$8*(1+AH$1017+AK1237/AJ1237))))/SQRT(Sum_Sq($X$2*AK1237*AI$8,1)),                   $AQ$2*SQRT(Sum_Sq($AH$2/(1+1/$A1237)+AK1237*( 1/(AH$1017+1+AK1237/AJ1237)-1)/(1+($X$2*AK1237*AI$8)^2), (AK1237^2*AI$8*$X$2+1/($X$2*AI$8*(AH$1017+1+AK1237/AJ1237           )))/(1+($X$2*AK1237*AI$8)^2))),           V_rtHz(AJ1237)/($X$2*AI$8*(AJ1237*AH$1017+AJ1237+AK1237)),V_rtHz(AK1237)*SQRT(Sum_Sq(AJ1237*AI$8*$X$2*AH$1017,1))/($X$2*AI$8*(AJ1237*AH$1017+AJ1237+AK1237))))/SQRT(Sum_Sq(1/(1+$A1237)+$AC$2/$I$2-1/(1+(1+AK1237/AJ1237)/AH$1017),$X$2/$I$2)),IF(AK1238&lt;0,"A",AH1238))</f>
        <v>1.1480860008326223E-5</v>
      </c>
      <c r="AI1237" s="13"/>
      <c r="AJ1237" s="13">
        <f t="shared" si="378"/>
        <v>17496.899466691502</v>
      </c>
      <c r="AK1237" s="12">
        <f t="shared" si="402"/>
        <v>562414.20911891642</v>
      </c>
      <c r="AM1237" s="13">
        <f>IF(AP1237&gt;0,SQRT(Sum_Sq($AI$2,V_rtHz($AH$2)/(1+1/$A1237),V_rtHz($AH$2*$A1237)/(1+$A1237),$AN$2*$AH$2/(1+1/$A1237),$AM$2*SQRT(Sum_Sq(AP1237,1/($X$2*AN$8*(1+AM$1017+AP1237/AO1237))))/SQRT(Sum_Sq($X$2*AP1237*AN$8,1)),                   $AQ$2*SQRT(Sum_Sq($AH$2/(1+1/$A1237)+AP1237*( 1/(AM$1017+1+AP1237/AO1237)-1)/(1+($X$2*AP1237*AN$8)^2), (AP1237^2*AN$8*$X$2+1/($X$2*AN$8*(AM$1017+1+AP1237/AO1237           )))/(1+($X$2*AP1237*AN$8)^2))),           V_rtHz(AO1237)/($X$2*AN$8*(AO1237*AM$1017+AO1237+AP1237)),V_rtHz(AP1237)*SQRT(Sum_Sq(AO1237*AN$8*$X$2*AM$1017,1))/($X$2*AN$8*(AO1237*AM$1017+AO1237+AP1237))))/SQRT(Sum_Sq(1/(1+$A1237)+$AC$2/$I$2-1/(1+(1+AP1237/AO1237)/AM$1017),$X$2/$I$2)),IF(AP1238&lt;0,"A",AM1238))</f>
        <v>2.0133563865717615E-5</v>
      </c>
      <c r="AO1237" s="13">
        <f t="shared" si="379"/>
        <v>17138.05738362285</v>
      </c>
      <c r="AP1237" s="12">
        <f t="shared" si="403"/>
        <v>1815748.8936056986</v>
      </c>
      <c r="AR1237" s="13">
        <f t="shared" si="380"/>
        <v>69887291.180198371</v>
      </c>
      <c r="AS1237" s="13">
        <f t="shared" si="381"/>
        <v>-1.3201239728660618E-5</v>
      </c>
      <c r="AV1237" s="13"/>
      <c r="AW1237" s="13">
        <f t="shared" si="382"/>
        <v>39300511.936236553</v>
      </c>
      <c r="AX1237" s="13">
        <f t="shared" si="383"/>
        <v>-4.1771277045292256E-5</v>
      </c>
      <c r="AZ1237" s="13"/>
      <c r="BA1237" s="13"/>
      <c r="BB1237" s="13">
        <f t="shared" si="384"/>
        <v>22100301.962882396</v>
      </c>
      <c r="BC1237" s="13">
        <f t="shared" si="385"/>
        <v>-1.3234593088482533E-4</v>
      </c>
      <c r="BD1237" s="13"/>
      <c r="BE1237" s="13"/>
      <c r="BG1237" s="13">
        <f t="shared" si="386"/>
        <v>12427913.092914158</v>
      </c>
      <c r="BH1237" s="13">
        <f t="shared" si="387"/>
        <v>-4.2107050884206842E-4</v>
      </c>
      <c r="BI1237" s="13"/>
      <c r="BL1237" s="13">
        <f t="shared" si="388"/>
        <v>6988729.1180198397</v>
      </c>
      <c r="BM1237" s="13">
        <f t="shared" si="389"/>
        <v>-1.3577636472363187E-3</v>
      </c>
      <c r="BP1237" s="13"/>
      <c r="BQ1237" s="13">
        <f t="shared" si="390"/>
        <v>99.633300000000006</v>
      </c>
      <c r="BR1237" s="13">
        <f t="shared" si="391"/>
        <v>108.98999999999997</v>
      </c>
      <c r="BT1237" s="13"/>
      <c r="BU1237" s="13"/>
      <c r="BV1237" s="13">
        <f t="shared" si="392"/>
        <v>31.50681587988543</v>
      </c>
      <c r="BW1237" s="13">
        <f t="shared" si="393"/>
        <v>344.65664218175158</v>
      </c>
      <c r="CA1237" s="13">
        <f t="shared" si="394"/>
        <v>9.9633299999999991</v>
      </c>
      <c r="CB1237" s="13">
        <f t="shared" si="395"/>
        <v>1089.8999999999999</v>
      </c>
    </row>
    <row r="1238" spans="1:80" x14ac:dyDescent="0.3">
      <c r="A1238" s="13">
        <f t="shared" si="371"/>
        <v>2.2080047330188995E-4</v>
      </c>
      <c r="C1238" s="13" t="str">
        <f>IF(F1238&gt;0,SQRT(Sum_Sq($AI$2,V_rtHz($AH$2)/(1+1/$A1238),V_rtHz($AH$2*$A1238)/(1+$A1238),$AN$2*$AH$2/(1+1/$A1238),$AM$2*SQRT(Sum_Sq(F1238,1/($X$2*D$8*(1+C$1017+F1238/E1238))))/SQRT(Sum_Sq($X$2*F1238*D$8,1)),                   $AQ$2*SQRT(Sum_Sq($AH$2/(1+1/$A1238)+F1238*( 1/(C$1017+1+F1238/E1238)-1)/(1+($X$2*F1238*D$8)^2), (F1238^2*D$8*$X$2+1/($X$2*D$8*(C$1017+1+F1238/E1238           )))/(1+($X$2*F1238*D$8)^2))),           V_rtHz(E1238)/($X$2*D$8*(E1238*C$1017+E1238+F1238)),V_rtHz(F1238)*SQRT(Sum_Sq(E1238*D$8*$X$2*C$1017,1))/($X$2*D$8*(E1238*C$1017+E1238+F1238))))/SQRT(Sum_Sq(1/(1+$A1238)+$AC$2/$I$2-1/(1+(1+F1238/E1238)/C$1017),$X$2/$I$2)),IF(F1239&lt;0,"A",C1239))</f>
        <v>A</v>
      </c>
      <c r="E1238" s="13">
        <f t="shared" si="372"/>
        <v>-1</v>
      </c>
      <c r="F1238" s="12">
        <f t="shared" si="396"/>
        <v>-2</v>
      </c>
      <c r="H1238" s="13" t="str">
        <f>IF(K1238&gt;0,SQRT(Sum_Sq($AI$2,V_rtHz($AH$2)/(1+1/$A1238),V_rtHz($AH$2*$A1238)/(1+$A1238),$AN$2*$AH$2/(1+1/$A1238),$AM$2*SQRT(Sum_Sq(K1238,1/($X$2*I$8*(1+H$1017+K1238/J1238))))/SQRT(Sum_Sq($X$2*K1238*I$8,1)),                   $AQ$2*SQRT(Sum_Sq($AH$2/(1+1/$A1238)+K1238*( 1/(H$1017+1+K1238/J1238)-1)/(1+($X$2*K1238*I$8)^2), (K1238^2*I$8*$X$2+1/($X$2*I$8*(H$1017+1+K1238/J1238           )))/(1+($X$2*K1238*I$8)^2))),           V_rtHz(J1238)/($X$2*I$8*(J1238*H$1017+J1238+K1238)),V_rtHz(K1238)*SQRT(Sum_Sq(J1238*I$8*$X$2*H$1017,1))/($X$2*I$8*(J1238*H$1017+J1238+K1238))))/SQRT(Sum_Sq(1/(1+$A1238)+$AC$2/$I$2-1/(1+(1+K1238/J1238)/H$1017),$X$2/$I$2)),IF(K1239&lt;0,"A",H1239))</f>
        <v>A</v>
      </c>
      <c r="J1238" s="13">
        <f t="shared" si="373"/>
        <v>-1</v>
      </c>
      <c r="K1238" s="12">
        <f t="shared" si="397"/>
        <v>-2</v>
      </c>
      <c r="M1238" s="13" t="str">
        <f>IF(P1238&gt;0,SQRT(Sum_Sq($AI$2,V_rtHz($AH$2)/(1+1/$A1238),V_rtHz($AH$2*$A1238)/(1+$A1238),$AN$2*$AH$2/(1+1/$A1238),$AM$2*SQRT(Sum_Sq(P1238,1/($X$2*N$8*(1+M$1017+P1238/O1238))))/SQRT(Sum_Sq($X$2*P1238*N$8,1)),                   $AQ$2*SQRT(Sum_Sq($AH$2/(1+1/$A1238)+P1238*( 1/(M$1017+1+P1238/O1238)-1)/(1+($X$2*P1238*N$8)^2), (P1238^2*N$8*$X$2+1/($X$2*N$8*(M$1017+1+P1238/O1238           )))/(1+($X$2*P1238*N$8)^2))),           V_rtHz(O1238)/($X$2*N$8*(O1238*M$1017+O1238+P1238)),V_rtHz(P1238)*SQRT(Sum_Sq(O1238*N$8*$X$2*M$1017,1))/($X$2*N$8*(O1238*M$1017+O1238+P1238))))/SQRT(Sum_Sq(1/(1+$A1238)+$AC$2/$I$2-1/(1+(1+P1238/O1238)/M$1017),$X$2/$I$2)),IF(P1239&lt;0,"A",M1239))</f>
        <v>A</v>
      </c>
      <c r="O1238" s="13">
        <f t="shared" si="374"/>
        <v>-1</v>
      </c>
      <c r="P1238" s="12">
        <f t="shared" si="398"/>
        <v>-2</v>
      </c>
      <c r="R1238" s="13" t="str">
        <f>IF(U1238&gt;0,SQRT(Sum_Sq($AI$2,V_rtHz($AH$2)/(1+1/$A1238),V_rtHz($AH$2*$A1238)/(1+$A1238),$AN$2*$AH$2/(1+1/$A1238),$AM$2*SQRT(Sum_Sq(U1238,1/($X$2*S$8*(1+R$1017+U1238/T1238))))/SQRT(Sum_Sq($X$2*U1238*S$8,1)),                   $AQ$2*SQRT(Sum_Sq($AH$2/(1+1/$A1238)+U1238*( 1/(R$1017+1+U1238/T1238)-1)/(1+($X$2*U1238*S$8)^2), (U1238^2*S$8*$X$2+1/($X$2*S$8*(R$1017+1+U1238/T1238           )))/(1+($X$2*U1238*S$8)^2))),           V_rtHz(T1238)/($X$2*S$8*(T1238*R$1017+T1238+U1238)),V_rtHz(U1238)*SQRT(Sum_Sq(T1238*S$8*$X$2*R$1017,1))/($X$2*S$8*(T1238*R$1017+T1238+U1238))))/SQRT(Sum_Sq(1/(1+$A1238)+$AC$2/$I$2-1/(1+(1+U1238/T1238)/R$1017),$X$2/$I$2)),IF(U1239&lt;0,"A",R1239))</f>
        <v>A</v>
      </c>
      <c r="T1238" s="13">
        <f t="shared" si="375"/>
        <v>-1</v>
      </c>
      <c r="U1238" s="12">
        <f t="shared" si="399"/>
        <v>-2</v>
      </c>
      <c r="X1238" s="13" t="str">
        <f>IF(AA1238&gt;0,SQRT(Sum_Sq($AI$2,V_rtHz($AH$2)/(1+1/$A1238),V_rtHz($AH$2*$A1238)/(1+$A1238),$AN$2*$AH$2/(1+1/$A1238),$AM$2*SQRT(Sum_Sq(AA1238,1/($X$2*Y$8*(1+X$1017+AA1238/Z1238))))/SQRT(Sum_Sq($X$2*AA1238*Y$8,1)),                   $AQ$2*SQRT(Sum_Sq($AH$2/(1+1/$A1238)+AA1238*( 1/(X$1017+1+AA1238/Z1238)-1)/(1+($X$2*AA1238*Y$8)^2), (AA1238^2*Y$8*$X$2+1/($X$2*Y$8*(X$1017+1+AA1238/Z1238           )))/(1+($X$2*AA1238*Y$8)^2))),           V_rtHz(Z1238)/($X$2*Y$8*(Z1238*X$1017+Z1238+AA1238)),V_rtHz(AA1238)*SQRT(Sum_Sq(Z1238*Y$8*$X$2*X$1017,1))/($X$2*Y$8*(Z1238*X$1017+Z1238+AA1238))))/SQRT(Sum_Sq(1/(1+$A1238)+$AC$2/$I$2-1/(1+(1+AA1238/Z1238)/X$1017),$X$2/$I$2)),IF(AA1239&lt;0,"A",X1239))</f>
        <v>A</v>
      </c>
      <c r="Z1238" s="13">
        <f t="shared" si="376"/>
        <v>-1</v>
      </c>
      <c r="AA1238" s="12">
        <f t="shared" si="400"/>
        <v>-2</v>
      </c>
      <c r="AC1238" s="13">
        <f>IF(AF1238&gt;0,SQRT(Sum_Sq($AI$2,V_rtHz($AH$2)/(1+1/$A1238),V_rtHz($AH$2*$A1238)/(1+$A1238),$AN$2*$AH$2/(1+1/$A1238),$AM$2*SQRT(Sum_Sq(AF1238,1/($X$2*AD$8*(1+AC$1017+AF1238/AE1238))))/SQRT(Sum_Sq($X$2*AF1238*AD$8,1)),                   $AQ$2*SQRT(Sum_Sq($AH$2/(1+1/$A1238)+AF1238*( 1/(AC$1017+1+AF1238/AE1238)-1)/(1+($X$2*AF1238*AD$8)^2), (AF1238^2*AD$8*$X$2+1/($X$2*AD$8*(AC$1017+1+AF1238/AE1238           )))/(1+($X$2*AF1238*AD$8)^2))),           V_rtHz(AE1238)/($X$2*AD$8*(AE1238*AC$1017+AE1238+AF1238)),V_rtHz(AF1238)*SQRT(Sum_Sq(AE1238*AD$8*$X$2*AC$1017,1))/($X$2*AD$8*(AE1238*AC$1017+AE1238+AF1238))))/SQRT(Sum_Sq(1/(1+$A1238)+$AC$2/$I$2-1/(1+(1+AF1238/AE1238)/AC$1017),$X$2/$I$2)),IF(AF1239&lt;0,"A",AC1239))</f>
        <v>6.7881088858765616E-6</v>
      </c>
      <c r="AE1238" s="13">
        <f t="shared" si="377"/>
        <v>18865.138567830723</v>
      </c>
      <c r="AF1238" s="12">
        <f t="shared" si="401"/>
        <v>164951.92240956027</v>
      </c>
      <c r="AG1238" s="13"/>
      <c r="AH1238" s="13">
        <f>IF(AK1238&gt;0,SQRT(Sum_Sq($AI$2,V_rtHz($AH$2)/(1+1/$A1238),V_rtHz($AH$2*$A1238)/(1+$A1238),$AN$2*$AH$2/(1+1/$A1238),$AM$2*SQRT(Sum_Sq(AK1238,1/($X$2*AI$8*(1+AH$1017+AK1238/AJ1238))))/SQRT(Sum_Sq($X$2*AK1238*AI$8,1)),                   $AQ$2*SQRT(Sum_Sq($AH$2/(1+1/$A1238)+AK1238*( 1/(AH$1017+1+AK1238/AJ1238)-1)/(1+($X$2*AK1238*AI$8)^2), (AK1238^2*AI$8*$X$2+1/($X$2*AI$8*(AH$1017+1+AK1238/AJ1238           )))/(1+($X$2*AK1238*AI$8)^2))),           V_rtHz(AJ1238)/($X$2*AI$8*(AJ1238*AH$1017+AJ1238+AK1238)),V_rtHz(AK1238)*SQRT(Sum_Sq(AJ1238*AI$8*$X$2*AH$1017,1))/($X$2*AI$8*(AJ1238*AH$1017+AJ1238+AK1238))))/SQRT(Sum_Sq(1/(1+$A1238)+$AC$2/$I$2-1/(1+(1+AK1238/AJ1238)/AH$1017),$X$2/$I$2)),IF(AK1239&lt;0,"A",AH1239))</f>
        <v>1.1478822625005365E-5</v>
      </c>
      <c r="AI1238" s="13"/>
      <c r="AJ1238" s="13">
        <f t="shared" si="378"/>
        <v>17490.512801351957</v>
      </c>
      <c r="AK1238" s="12">
        <f t="shared" si="402"/>
        <v>562619.57481497363</v>
      </c>
      <c r="AM1238" s="13">
        <f>IF(AP1238&gt;0,SQRT(Sum_Sq($AI$2,V_rtHz($AH$2)/(1+1/$A1238),V_rtHz($AH$2*$A1238)/(1+$A1238),$AN$2*$AH$2/(1+1/$A1238),$AM$2*SQRT(Sum_Sq(AP1238,1/($X$2*AN$8*(1+AM$1017+AP1238/AO1238))))/SQRT(Sum_Sq($X$2*AP1238*AN$8,1)),                   $AQ$2*SQRT(Sum_Sq($AH$2/(1+1/$A1238)+AP1238*( 1/(AM$1017+1+AP1238/AO1238)-1)/(1+($X$2*AP1238*AN$8)^2), (AP1238^2*AN$8*$X$2+1/($X$2*AN$8*(AM$1017+1+AP1238/AO1238           )))/(1+($X$2*AP1238*AN$8)^2))),           V_rtHz(AO1238)/($X$2*AN$8*(AO1238*AM$1017+AO1238+AP1238)),V_rtHz(AP1238)*SQRT(Sum_Sq(AO1238*AN$8*$X$2*AM$1017,1))/($X$2*AN$8*(AO1238*AM$1017+AO1238+AP1238))))/SQRT(Sum_Sq(1/(1+$A1238)+$AC$2/$I$2-1/(1+(1+AP1238/AO1238)/AM$1017),$X$2/$I$2)),IF(AP1239&lt;0,"A",AM1239))</f>
        <v>2.0130236808824935E-5</v>
      </c>
      <c r="AO1238" s="13">
        <f t="shared" si="379"/>
        <v>17132.177163788256</v>
      </c>
      <c r="AP1238" s="12">
        <f t="shared" si="403"/>
        <v>1816372.1070219942</v>
      </c>
      <c r="AR1238" s="13">
        <f t="shared" si="380"/>
        <v>69887291.180198371</v>
      </c>
      <c r="AS1238" s="13">
        <f t="shared" si="381"/>
        <v>-1.3201291153540831E-5</v>
      </c>
      <c r="AV1238" s="13"/>
      <c r="AW1238" s="13">
        <f t="shared" si="382"/>
        <v>39300511.936236553</v>
      </c>
      <c r="AX1238" s="13">
        <f t="shared" si="383"/>
        <v>-4.1771791921733183E-5</v>
      </c>
      <c r="AZ1238" s="13"/>
      <c r="BA1238" s="13"/>
      <c r="BB1238" s="13">
        <f t="shared" si="384"/>
        <v>22100301.962882396</v>
      </c>
      <c r="BC1238" s="13">
        <f t="shared" si="385"/>
        <v>-1.3235109957271662E-4</v>
      </c>
      <c r="BD1238" s="13"/>
      <c r="BE1238" s="13"/>
      <c r="BG1238" s="13">
        <f t="shared" si="386"/>
        <v>12427913.092914158</v>
      </c>
      <c r="BH1238" s="13">
        <f t="shared" si="387"/>
        <v>-4.2112283342511675E-4</v>
      </c>
      <c r="BI1238" s="13"/>
      <c r="BL1238" s="13">
        <f t="shared" si="388"/>
        <v>6988729.1180198397</v>
      </c>
      <c r="BM1238" s="13">
        <f t="shared" si="389"/>
        <v>-1.3583078547709344E-3</v>
      </c>
      <c r="BP1238" s="13"/>
      <c r="BQ1238" s="13">
        <f t="shared" si="390"/>
        <v>99.633300000000006</v>
      </c>
      <c r="BR1238" s="13">
        <f t="shared" si="391"/>
        <v>108.99</v>
      </c>
      <c r="BT1238" s="13"/>
      <c r="BU1238" s="13"/>
      <c r="BV1238" s="13">
        <f t="shared" si="392"/>
        <v>31.50681587988543</v>
      </c>
      <c r="BW1238" s="13">
        <f t="shared" si="393"/>
        <v>344.65664218175152</v>
      </c>
      <c r="CA1238" s="13">
        <f t="shared" si="394"/>
        <v>9.9633299999999991</v>
      </c>
      <c r="CB1238" s="13">
        <f t="shared" si="395"/>
        <v>1089.9000000000001</v>
      </c>
    </row>
    <row r="1239" spans="1:80" x14ac:dyDescent="0.3">
      <c r="A1239" s="13">
        <f t="shared" si="371"/>
        <v>2.23872113856834E-4</v>
      </c>
      <c r="C1239" s="13" t="str">
        <f>IF(F1239&gt;0,SQRT(Sum_Sq($AI$2,V_rtHz($AH$2)/(1+1/$A1239),V_rtHz($AH$2*$A1239)/(1+$A1239),$AN$2*$AH$2/(1+1/$A1239),$AM$2*SQRT(Sum_Sq(F1239,1/($X$2*D$8*(1+C$1017+F1239/E1239))))/SQRT(Sum_Sq($X$2*F1239*D$8,1)),                   $AQ$2*SQRT(Sum_Sq($AH$2/(1+1/$A1239)+F1239*( 1/(C$1017+1+F1239/E1239)-1)/(1+($X$2*F1239*D$8)^2), (F1239^2*D$8*$X$2+1/($X$2*D$8*(C$1017+1+F1239/E1239           )))/(1+($X$2*F1239*D$8)^2))),           V_rtHz(E1239)/($X$2*D$8*(E1239*C$1017+E1239+F1239)),V_rtHz(F1239)*SQRT(Sum_Sq(E1239*D$8*$X$2*C$1017,1))/($X$2*D$8*(E1239*C$1017+E1239+F1239))))/SQRT(Sum_Sq(1/(1+$A1239)+$AC$2/$I$2-1/(1+(1+F1239/E1239)/C$1017),$X$2/$I$2)),IF(F1240&lt;0,"A",C1240))</f>
        <v>A</v>
      </c>
      <c r="E1239" s="13">
        <f t="shared" si="372"/>
        <v>-1</v>
      </c>
      <c r="F1239" s="12">
        <f t="shared" si="396"/>
        <v>-2</v>
      </c>
      <c r="H1239" s="13" t="str">
        <f>IF(K1239&gt;0,SQRT(Sum_Sq($AI$2,V_rtHz($AH$2)/(1+1/$A1239),V_rtHz($AH$2*$A1239)/(1+$A1239),$AN$2*$AH$2/(1+1/$A1239),$AM$2*SQRT(Sum_Sq(K1239,1/($X$2*I$8*(1+H$1017+K1239/J1239))))/SQRT(Sum_Sq($X$2*K1239*I$8,1)),                   $AQ$2*SQRT(Sum_Sq($AH$2/(1+1/$A1239)+K1239*( 1/(H$1017+1+K1239/J1239)-1)/(1+($X$2*K1239*I$8)^2), (K1239^2*I$8*$X$2+1/($X$2*I$8*(H$1017+1+K1239/J1239           )))/(1+($X$2*K1239*I$8)^2))),           V_rtHz(J1239)/($X$2*I$8*(J1239*H$1017+J1239+K1239)),V_rtHz(K1239)*SQRT(Sum_Sq(J1239*I$8*$X$2*H$1017,1))/($X$2*I$8*(J1239*H$1017+J1239+K1239))))/SQRT(Sum_Sq(1/(1+$A1239)+$AC$2/$I$2-1/(1+(1+K1239/J1239)/H$1017),$X$2/$I$2)),IF(K1240&lt;0,"A",H1240))</f>
        <v>A</v>
      </c>
      <c r="J1239" s="13">
        <f t="shared" si="373"/>
        <v>-1</v>
      </c>
      <c r="K1239" s="12">
        <f t="shared" si="397"/>
        <v>-2</v>
      </c>
      <c r="M1239" s="13" t="str">
        <f>IF(P1239&gt;0,SQRT(Sum_Sq($AI$2,V_rtHz($AH$2)/(1+1/$A1239),V_rtHz($AH$2*$A1239)/(1+$A1239),$AN$2*$AH$2/(1+1/$A1239),$AM$2*SQRT(Sum_Sq(P1239,1/($X$2*N$8*(1+M$1017+P1239/O1239))))/SQRT(Sum_Sq($X$2*P1239*N$8,1)),                   $AQ$2*SQRT(Sum_Sq($AH$2/(1+1/$A1239)+P1239*( 1/(M$1017+1+P1239/O1239)-1)/(1+($X$2*P1239*N$8)^2), (P1239^2*N$8*$X$2+1/($X$2*N$8*(M$1017+1+P1239/O1239           )))/(1+($X$2*P1239*N$8)^2))),           V_rtHz(O1239)/($X$2*N$8*(O1239*M$1017+O1239+P1239)),V_rtHz(P1239)*SQRT(Sum_Sq(O1239*N$8*$X$2*M$1017,1))/($X$2*N$8*(O1239*M$1017+O1239+P1239))))/SQRT(Sum_Sq(1/(1+$A1239)+$AC$2/$I$2-1/(1+(1+P1239/O1239)/M$1017),$X$2/$I$2)),IF(P1240&lt;0,"A",M1240))</f>
        <v>A</v>
      </c>
      <c r="O1239" s="13">
        <f t="shared" si="374"/>
        <v>-1</v>
      </c>
      <c r="P1239" s="12">
        <f t="shared" si="398"/>
        <v>-2</v>
      </c>
      <c r="R1239" s="13" t="str">
        <f>IF(U1239&gt;0,SQRT(Sum_Sq($AI$2,V_rtHz($AH$2)/(1+1/$A1239),V_rtHz($AH$2*$A1239)/(1+$A1239),$AN$2*$AH$2/(1+1/$A1239),$AM$2*SQRT(Sum_Sq(U1239,1/($X$2*S$8*(1+R$1017+U1239/T1239))))/SQRT(Sum_Sq($X$2*U1239*S$8,1)),                   $AQ$2*SQRT(Sum_Sq($AH$2/(1+1/$A1239)+U1239*( 1/(R$1017+1+U1239/T1239)-1)/(1+($X$2*U1239*S$8)^2), (U1239^2*S$8*$X$2+1/($X$2*S$8*(R$1017+1+U1239/T1239           )))/(1+($X$2*U1239*S$8)^2))),           V_rtHz(T1239)/($X$2*S$8*(T1239*R$1017+T1239+U1239)),V_rtHz(U1239)*SQRT(Sum_Sq(T1239*S$8*$X$2*R$1017,1))/($X$2*S$8*(T1239*R$1017+T1239+U1239))))/SQRT(Sum_Sq(1/(1+$A1239)+$AC$2/$I$2-1/(1+(1+U1239/T1239)/R$1017),$X$2/$I$2)),IF(U1240&lt;0,"A",R1240))</f>
        <v>A</v>
      </c>
      <c r="T1239" s="13">
        <f t="shared" si="375"/>
        <v>-1</v>
      </c>
      <c r="U1239" s="12">
        <f t="shared" si="399"/>
        <v>-2</v>
      </c>
      <c r="X1239" s="13" t="str">
        <f>IF(AA1239&gt;0,SQRT(Sum_Sq($AI$2,V_rtHz($AH$2)/(1+1/$A1239),V_rtHz($AH$2*$A1239)/(1+$A1239),$AN$2*$AH$2/(1+1/$A1239),$AM$2*SQRT(Sum_Sq(AA1239,1/($X$2*Y$8*(1+X$1017+AA1239/Z1239))))/SQRT(Sum_Sq($X$2*AA1239*Y$8,1)),                   $AQ$2*SQRT(Sum_Sq($AH$2/(1+1/$A1239)+AA1239*( 1/(X$1017+1+AA1239/Z1239)-1)/(1+($X$2*AA1239*Y$8)^2), (AA1239^2*Y$8*$X$2+1/($X$2*Y$8*(X$1017+1+AA1239/Z1239           )))/(1+($X$2*AA1239*Y$8)^2))),           V_rtHz(Z1239)/($X$2*Y$8*(Z1239*X$1017+Z1239+AA1239)),V_rtHz(AA1239)*SQRT(Sum_Sq(Z1239*Y$8*$X$2*X$1017,1))/($X$2*Y$8*(Z1239*X$1017+Z1239+AA1239))))/SQRT(Sum_Sq(1/(1+$A1239)+$AC$2/$I$2-1/(1+(1+AA1239/Z1239)/X$1017),$X$2/$I$2)),IF(AA1240&lt;0,"A",X1240))</f>
        <v>A</v>
      </c>
      <c r="Z1239" s="13">
        <f t="shared" si="376"/>
        <v>-1</v>
      </c>
      <c r="AA1239" s="12">
        <f t="shared" si="400"/>
        <v>-2</v>
      </c>
      <c r="AC1239" s="13">
        <f>IF(AF1239&gt;0,SQRT(Sum_Sq($AI$2,V_rtHz($AH$2)/(1+1/$A1239),V_rtHz($AH$2*$A1239)/(1+$A1239),$AN$2*$AH$2/(1+1/$A1239),$AM$2*SQRT(Sum_Sq(AF1239,1/($X$2*AD$8*(1+AC$1017+AF1239/AE1239))))/SQRT(Sum_Sq($X$2*AF1239*AD$8,1)),                   $AQ$2*SQRT(Sum_Sq($AH$2/(1+1/$A1239)+AF1239*( 1/(AC$1017+1+AF1239/AE1239)-1)/(1+($X$2*AF1239*AD$8)^2), (AF1239^2*AD$8*$X$2+1/($X$2*AD$8*(AC$1017+1+AF1239/AE1239           )))/(1+($X$2*AF1239*AD$8)^2))),           V_rtHz(AE1239)/($X$2*AD$8*(AE1239*AC$1017+AE1239+AF1239)),V_rtHz(AF1239)*SQRT(Sum_Sq(AE1239*AD$8*$X$2*AC$1017,1))/($X$2*AD$8*(AE1239*AC$1017+AE1239+AF1239))))/SQRT(Sum_Sq(1/(1+$A1239)+$AC$2/$I$2-1/(1+(1+AF1239/AE1239)/AC$1017),$X$2/$I$2)),IF(AF1240&lt;0,"A",AC1240))</f>
        <v>6.7865199435874506E-6</v>
      </c>
      <c r="AE1239" s="13">
        <f t="shared" si="377"/>
        <v>18856.328149767462</v>
      </c>
      <c r="AF1239" s="12">
        <f t="shared" si="401"/>
        <v>165028.99443467692</v>
      </c>
      <c r="AG1239" s="13"/>
      <c r="AH1239" s="13">
        <f>IF(AK1239&gt;0,SQRT(Sum_Sq($AI$2,V_rtHz($AH$2)/(1+1/$A1239),V_rtHz($AH$2*$A1239)/(1+$A1239),$AN$2*$AH$2/(1+1/$A1239),$AM$2*SQRT(Sum_Sq(AK1239,1/($X$2*AI$8*(1+AH$1017+AK1239/AJ1239))))/SQRT(Sum_Sq($X$2*AK1239*AI$8,1)),                   $AQ$2*SQRT(Sum_Sq($AH$2/(1+1/$A1239)+AK1239*( 1/(AH$1017+1+AK1239/AJ1239)-1)/(1+($X$2*AK1239*AI$8)^2), (AK1239^2*AI$8*$X$2+1/($X$2*AI$8*(AH$1017+1+AK1239/AJ1239           )))/(1+($X$2*AK1239*AI$8)^2))),           V_rtHz(AJ1239)/($X$2*AI$8*(AJ1239*AH$1017+AJ1239+AK1239)),V_rtHz(AK1239)*SQRT(Sum_Sq(AJ1239*AI$8*$X$2*AH$1017,1))/($X$2*AI$8*(AJ1239*AH$1017+AJ1239+AK1239))))/SQRT(Sum_Sq(1/(1+$A1239)+$AC$2/$I$2-1/(1+(1+AK1239/AJ1239)/AH$1017),$X$2/$I$2)),IF(AK1240&lt;0,"A",AH1240))</f>
        <v>1.1476759617657616E-5</v>
      </c>
      <c r="AI1239" s="13"/>
      <c r="AJ1239" s="13">
        <f t="shared" si="378"/>
        <v>17484.046820586304</v>
      </c>
      <c r="AK1239" s="12">
        <f t="shared" si="402"/>
        <v>562827.64376985934</v>
      </c>
      <c r="AM1239" s="13">
        <f>IF(AP1239&gt;0,SQRT(Sum_Sq($AI$2,V_rtHz($AH$2)/(1+1/$A1239),V_rtHz($AH$2*$A1239)/(1+$A1239),$AN$2*$AH$2/(1+1/$A1239),$AM$2*SQRT(Sum_Sq(AP1239,1/($X$2*AN$8*(1+AM$1017+AP1239/AO1239))))/SQRT(Sum_Sq($X$2*AP1239*AN$8,1)),                   $AQ$2*SQRT(Sum_Sq($AH$2/(1+1/$A1239)+AP1239*( 1/(AM$1017+1+AP1239/AO1239)-1)/(1+($X$2*AP1239*AN$8)^2), (AP1239^2*AN$8*$X$2+1/($X$2*AN$8*(AM$1017+1+AP1239/AO1239           )))/(1+($X$2*AP1239*AN$8)^2))),           V_rtHz(AO1239)/($X$2*AN$8*(AO1239*AM$1017+AO1239+AP1239)),V_rtHz(AP1239)*SQRT(Sum_Sq(AO1239*AN$8*$X$2*AM$1017,1))/($X$2*AN$8*(AO1239*AM$1017+AO1239+AP1239))))/SQRT(Sum_Sq(1/(1+$A1239)+$AC$2/$I$2-1/(1+(1+AP1239/AO1239)/AM$1017),$X$2/$I$2)),IF(AP1240&lt;0,"A",AM1240))</f>
        <v>2.0126867585869703E-5</v>
      </c>
      <c r="AO1239" s="13">
        <f t="shared" si="379"/>
        <v>17126.223308200024</v>
      </c>
      <c r="AP1239" s="12">
        <f t="shared" si="403"/>
        <v>1817003.5607304438</v>
      </c>
      <c r="AR1239" s="13">
        <f t="shared" si="380"/>
        <v>69887291.180198371</v>
      </c>
      <c r="AS1239" s="13">
        <f t="shared" si="381"/>
        <v>-1.3201343294221439E-5</v>
      </c>
      <c r="AV1239" s="13"/>
      <c r="AW1239" s="13">
        <f t="shared" si="382"/>
        <v>39300511.936236553</v>
      </c>
      <c r="AX1239" s="13">
        <f t="shared" si="383"/>
        <v>-4.1772313973777952E-5</v>
      </c>
      <c r="AZ1239" s="13"/>
      <c r="BA1239" s="13"/>
      <c r="BB1239" s="13">
        <f t="shared" si="384"/>
        <v>22100301.962882396</v>
      </c>
      <c r="BC1239" s="13">
        <f t="shared" si="385"/>
        <v>-1.3235634057641855E-4</v>
      </c>
      <c r="BD1239" s="13"/>
      <c r="BE1239" s="13"/>
      <c r="BG1239" s="13">
        <f t="shared" si="386"/>
        <v>12427913.092914158</v>
      </c>
      <c r="BH1239" s="13">
        <f t="shared" si="387"/>
        <v>-4.2117589919420871E-4</v>
      </c>
      <c r="BI1239" s="13"/>
      <c r="BL1239" s="13">
        <f t="shared" si="388"/>
        <v>6988729.1180198397</v>
      </c>
      <c r="BM1239" s="13">
        <f t="shared" si="389"/>
        <v>-1.3588600785625037E-3</v>
      </c>
      <c r="BP1239" s="13"/>
      <c r="BQ1239" s="13">
        <f t="shared" si="390"/>
        <v>99.633300000000006</v>
      </c>
      <c r="BR1239" s="13">
        <f t="shared" si="391"/>
        <v>108.98999999999998</v>
      </c>
      <c r="BT1239" s="13"/>
      <c r="BU1239" s="13"/>
      <c r="BV1239" s="13">
        <f t="shared" si="392"/>
        <v>31.506815879885437</v>
      </c>
      <c r="BW1239" s="13">
        <f t="shared" si="393"/>
        <v>344.65664218175147</v>
      </c>
      <c r="CA1239" s="13">
        <f t="shared" si="394"/>
        <v>9.9633299999999991</v>
      </c>
      <c r="CB1239" s="13">
        <f t="shared" si="395"/>
        <v>1089.9000000000001</v>
      </c>
    </row>
    <row r="1240" spans="1:80" x14ac:dyDescent="0.3">
      <c r="A1240" s="13">
        <f t="shared" si="371"/>
        <v>2.2698648518838224E-4</v>
      </c>
      <c r="C1240" s="13" t="str">
        <f>IF(F1240&gt;0,SQRT(Sum_Sq($AI$2,V_rtHz($AH$2)/(1+1/$A1240),V_rtHz($AH$2*$A1240)/(1+$A1240),$AN$2*$AH$2/(1+1/$A1240),$AM$2*SQRT(Sum_Sq(F1240,1/($X$2*D$8*(1+C$1017+F1240/E1240))))/SQRT(Sum_Sq($X$2*F1240*D$8,1)),                   $AQ$2*SQRT(Sum_Sq($AH$2/(1+1/$A1240)+F1240*( 1/(C$1017+1+F1240/E1240)-1)/(1+($X$2*F1240*D$8)^2), (F1240^2*D$8*$X$2+1/($X$2*D$8*(C$1017+1+F1240/E1240           )))/(1+($X$2*F1240*D$8)^2))),           V_rtHz(E1240)/($X$2*D$8*(E1240*C$1017+E1240+F1240)),V_rtHz(F1240)*SQRT(Sum_Sq(E1240*D$8*$X$2*C$1017,1))/($X$2*D$8*(E1240*C$1017+E1240+F1240))))/SQRT(Sum_Sq(1/(1+$A1240)+$AC$2/$I$2-1/(1+(1+F1240/E1240)/C$1017),$X$2/$I$2)),IF(F1241&lt;0,"A",C1241))</f>
        <v>A</v>
      </c>
      <c r="E1240" s="13">
        <f t="shared" si="372"/>
        <v>-1</v>
      </c>
      <c r="F1240" s="12">
        <f t="shared" si="396"/>
        <v>-2</v>
      </c>
      <c r="H1240" s="13" t="str">
        <f>IF(K1240&gt;0,SQRT(Sum_Sq($AI$2,V_rtHz($AH$2)/(1+1/$A1240),V_rtHz($AH$2*$A1240)/(1+$A1240),$AN$2*$AH$2/(1+1/$A1240),$AM$2*SQRT(Sum_Sq(K1240,1/($X$2*I$8*(1+H$1017+K1240/J1240))))/SQRT(Sum_Sq($X$2*K1240*I$8,1)),                   $AQ$2*SQRT(Sum_Sq($AH$2/(1+1/$A1240)+K1240*( 1/(H$1017+1+K1240/J1240)-1)/(1+($X$2*K1240*I$8)^2), (K1240^2*I$8*$X$2+1/($X$2*I$8*(H$1017+1+K1240/J1240           )))/(1+($X$2*K1240*I$8)^2))),           V_rtHz(J1240)/($X$2*I$8*(J1240*H$1017+J1240+K1240)),V_rtHz(K1240)*SQRT(Sum_Sq(J1240*I$8*$X$2*H$1017,1))/($X$2*I$8*(J1240*H$1017+J1240+K1240))))/SQRT(Sum_Sq(1/(1+$A1240)+$AC$2/$I$2-1/(1+(1+K1240/J1240)/H$1017),$X$2/$I$2)),IF(K1241&lt;0,"A",H1241))</f>
        <v>A</v>
      </c>
      <c r="J1240" s="13">
        <f t="shared" si="373"/>
        <v>-1</v>
      </c>
      <c r="K1240" s="12">
        <f t="shared" si="397"/>
        <v>-2</v>
      </c>
      <c r="M1240" s="13" t="str">
        <f>IF(P1240&gt;0,SQRT(Sum_Sq($AI$2,V_rtHz($AH$2)/(1+1/$A1240),V_rtHz($AH$2*$A1240)/(1+$A1240),$AN$2*$AH$2/(1+1/$A1240),$AM$2*SQRT(Sum_Sq(P1240,1/($X$2*N$8*(1+M$1017+P1240/O1240))))/SQRT(Sum_Sq($X$2*P1240*N$8,1)),                   $AQ$2*SQRT(Sum_Sq($AH$2/(1+1/$A1240)+P1240*( 1/(M$1017+1+P1240/O1240)-1)/(1+($X$2*P1240*N$8)^2), (P1240^2*N$8*$X$2+1/($X$2*N$8*(M$1017+1+P1240/O1240           )))/(1+($X$2*P1240*N$8)^2))),           V_rtHz(O1240)/($X$2*N$8*(O1240*M$1017+O1240+P1240)),V_rtHz(P1240)*SQRT(Sum_Sq(O1240*N$8*$X$2*M$1017,1))/($X$2*N$8*(O1240*M$1017+O1240+P1240))))/SQRT(Sum_Sq(1/(1+$A1240)+$AC$2/$I$2-1/(1+(1+P1240/O1240)/M$1017),$X$2/$I$2)),IF(P1241&lt;0,"A",M1241))</f>
        <v>A</v>
      </c>
      <c r="O1240" s="13">
        <f t="shared" si="374"/>
        <v>-1</v>
      </c>
      <c r="P1240" s="12">
        <f t="shared" si="398"/>
        <v>-2</v>
      </c>
      <c r="R1240" s="13" t="str">
        <f>IF(U1240&gt;0,SQRT(Sum_Sq($AI$2,V_rtHz($AH$2)/(1+1/$A1240),V_rtHz($AH$2*$A1240)/(1+$A1240),$AN$2*$AH$2/(1+1/$A1240),$AM$2*SQRT(Sum_Sq(U1240,1/($X$2*S$8*(1+R$1017+U1240/T1240))))/SQRT(Sum_Sq($X$2*U1240*S$8,1)),                   $AQ$2*SQRT(Sum_Sq($AH$2/(1+1/$A1240)+U1240*( 1/(R$1017+1+U1240/T1240)-1)/(1+($X$2*U1240*S$8)^2), (U1240^2*S$8*$X$2+1/($X$2*S$8*(R$1017+1+U1240/T1240           )))/(1+($X$2*U1240*S$8)^2))),           V_rtHz(T1240)/($X$2*S$8*(T1240*R$1017+T1240+U1240)),V_rtHz(U1240)*SQRT(Sum_Sq(T1240*S$8*$X$2*R$1017,1))/($X$2*S$8*(T1240*R$1017+T1240+U1240))))/SQRT(Sum_Sq(1/(1+$A1240)+$AC$2/$I$2-1/(1+(1+U1240/T1240)/R$1017),$X$2/$I$2)),IF(U1241&lt;0,"A",R1241))</f>
        <v>A</v>
      </c>
      <c r="T1240" s="13">
        <f t="shared" si="375"/>
        <v>-1</v>
      </c>
      <c r="U1240" s="12">
        <f t="shared" si="399"/>
        <v>-2</v>
      </c>
      <c r="X1240" s="13" t="str">
        <f>IF(AA1240&gt;0,SQRT(Sum_Sq($AI$2,V_rtHz($AH$2)/(1+1/$A1240),V_rtHz($AH$2*$A1240)/(1+$A1240),$AN$2*$AH$2/(1+1/$A1240),$AM$2*SQRT(Sum_Sq(AA1240,1/($X$2*Y$8*(1+X$1017+AA1240/Z1240))))/SQRT(Sum_Sq($X$2*AA1240*Y$8,1)),                   $AQ$2*SQRT(Sum_Sq($AH$2/(1+1/$A1240)+AA1240*( 1/(X$1017+1+AA1240/Z1240)-1)/(1+($X$2*AA1240*Y$8)^2), (AA1240^2*Y$8*$X$2+1/($X$2*Y$8*(X$1017+1+AA1240/Z1240           )))/(1+($X$2*AA1240*Y$8)^2))),           V_rtHz(Z1240)/($X$2*Y$8*(Z1240*X$1017+Z1240+AA1240)),V_rtHz(AA1240)*SQRT(Sum_Sq(Z1240*Y$8*$X$2*X$1017,1))/($X$2*Y$8*(Z1240*X$1017+Z1240+AA1240))))/SQRT(Sum_Sq(1/(1+$A1240)+$AC$2/$I$2-1/(1+(1+AA1240/Z1240)/X$1017),$X$2/$I$2)),IF(AA1241&lt;0,"A",X1241))</f>
        <v>A</v>
      </c>
      <c r="Z1240" s="13">
        <f t="shared" si="376"/>
        <v>-1</v>
      </c>
      <c r="AA1240" s="12">
        <f t="shared" si="400"/>
        <v>-2</v>
      </c>
      <c r="AC1240" s="13">
        <f>IF(AF1240&gt;0,SQRT(Sum_Sq($AI$2,V_rtHz($AH$2)/(1+1/$A1240),V_rtHz($AH$2*$A1240)/(1+$A1240),$AN$2*$AH$2/(1+1/$A1240),$AM$2*SQRT(Sum_Sq(AF1240,1/($X$2*AD$8*(1+AC$1017+AF1240/AE1240))))/SQRT(Sum_Sq($X$2*AF1240*AD$8,1)),                   $AQ$2*SQRT(Sum_Sq($AH$2/(1+1/$A1240)+AF1240*( 1/(AC$1017+1+AF1240/AE1240)-1)/(1+($X$2*AF1240*AD$8)^2), (AF1240^2*AD$8*$X$2+1/($X$2*AD$8*(AC$1017+1+AF1240/AE1240           )))/(1+($X$2*AF1240*AD$8)^2))),           V_rtHz(AE1240)/($X$2*AD$8*(AE1240*AC$1017+AE1240+AF1240)),V_rtHz(AF1240)*SQRT(Sum_Sq(AE1240*AD$8*$X$2*AC$1017,1))/($X$2*AD$8*(AE1240*AC$1017+AE1240+AF1240))))/SQRT(Sum_Sq(1/(1+$A1240)+$AC$2/$I$2-1/(1+(1+AF1240/AE1240)/AC$1017),$X$2/$I$2)),IF(AF1241&lt;0,"A",AC1241))</f>
        <v>6.7849117565962272E-6</v>
      </c>
      <c r="AE1240" s="13">
        <f t="shared" si="377"/>
        <v>18847.412704994087</v>
      </c>
      <c r="AF1240" s="12">
        <f t="shared" si="401"/>
        <v>165107.05856522458</v>
      </c>
      <c r="AG1240" s="13"/>
      <c r="AH1240" s="13">
        <f>IF(AK1240&gt;0,SQRT(Sum_Sq($AI$2,V_rtHz($AH$2)/(1+1/$A1240),V_rtHz($AH$2*$A1240)/(1+$A1240),$AN$2*$AH$2/(1+1/$A1240),$AM$2*SQRT(Sum_Sq(AK1240,1/($X$2*AI$8*(1+AH$1017+AK1240/AJ1240))))/SQRT(Sum_Sq($X$2*AK1240*AI$8,1)),                   $AQ$2*SQRT(Sum_Sq($AH$2/(1+1/$A1240)+AK1240*( 1/(AH$1017+1+AK1240/AJ1240)-1)/(1+($X$2*AK1240*AI$8)^2), (AK1240^2*AI$8*$X$2+1/($X$2*AI$8*(AH$1017+1+AK1240/AJ1240           )))/(1+($X$2*AK1240*AI$8)^2))),           V_rtHz(AJ1240)/($X$2*AI$8*(AJ1240*AH$1017+AJ1240+AK1240)),V_rtHz(AK1240)*SQRT(Sum_Sq(AJ1240*AI$8*$X$2*AH$1017,1))/($X$2*AI$8*(AJ1240*AH$1017+AJ1240+AK1240))))/SQRT(Sum_Sq(1/(1+$A1240)+$AC$2/$I$2-1/(1+(1+AK1240/AJ1240)/AH$1017),$X$2/$I$2)),IF(AK1241&lt;0,"A",AH1241))</f>
        <v>1.147467069864316E-5</v>
      </c>
      <c r="AI1240" s="13"/>
      <c r="AJ1240" s="13">
        <f t="shared" si="378"/>
        <v>17477.500660834507</v>
      </c>
      <c r="AK1240" s="12">
        <f t="shared" si="402"/>
        <v>563038.44963623257</v>
      </c>
      <c r="AM1240" s="13">
        <f>IF(AP1240&gt;0,SQRT(Sum_Sq($AI$2,V_rtHz($AH$2)/(1+1/$A1240),V_rtHz($AH$2*$A1240)/(1+$A1240),$AN$2*$AH$2/(1+1/$A1240),$AM$2*SQRT(Sum_Sq(AP1240,1/($X$2*AN$8*(1+AM$1017+AP1240/AO1240))))/SQRT(Sum_Sq($X$2*AP1240*AN$8,1)),                   $AQ$2*SQRT(Sum_Sq($AH$2/(1+1/$A1240)+AP1240*( 1/(AM$1017+1+AP1240/AO1240)-1)/(1+($X$2*AP1240*AN$8)^2), (AP1240^2*AN$8*$X$2+1/($X$2*AN$8*(AM$1017+1+AP1240/AO1240           )))/(1+($X$2*AP1240*AN$8)^2))),           V_rtHz(AO1240)/($X$2*AN$8*(AO1240*AM$1017+AO1240+AP1240)),V_rtHz(AP1240)*SQRT(Sum_Sq(AO1240*AN$8*$X$2*AM$1017,1))/($X$2*AN$8*(AO1240*AM$1017+AO1240+AP1240))))/SQRT(Sum_Sq(1/(1+$A1240)+$AC$2/$I$2-1/(1+(1+AP1240/AO1240)/AM$1017),$X$2/$I$2)),IF(AP1241&lt;0,"A",AM1241))</f>
        <v>2.0123455715351601E-5</v>
      </c>
      <c r="AO1240" s="13">
        <f t="shared" si="379"/>
        <v>17120.194999655818</v>
      </c>
      <c r="AP1240" s="12">
        <f t="shared" si="403"/>
        <v>1817643.3582380204</v>
      </c>
      <c r="AR1240" s="13">
        <f t="shared" si="380"/>
        <v>69887291.180198371</v>
      </c>
      <c r="AS1240" s="13">
        <f t="shared" si="381"/>
        <v>-1.3201396160671677E-5</v>
      </c>
      <c r="AV1240" s="13"/>
      <c r="AW1240" s="13">
        <f t="shared" si="382"/>
        <v>39300511.936236553</v>
      </c>
      <c r="AX1240" s="13">
        <f t="shared" si="383"/>
        <v>-4.1772843301612737E-5</v>
      </c>
      <c r="AZ1240" s="13"/>
      <c r="BA1240" s="13"/>
      <c r="BB1240" s="13">
        <f t="shared" si="384"/>
        <v>22100301.962882396</v>
      </c>
      <c r="BC1240" s="13">
        <f t="shared" si="385"/>
        <v>-1.3236165491354289E-4</v>
      </c>
      <c r="BD1240" s="13"/>
      <c r="BE1240" s="13"/>
      <c r="BG1240" s="13">
        <f t="shared" si="386"/>
        <v>12427913.092914158</v>
      </c>
      <c r="BH1240" s="13">
        <f t="shared" si="387"/>
        <v>-4.2122971683744733E-4</v>
      </c>
      <c r="BI1240" s="13"/>
      <c r="BL1240" s="13">
        <f t="shared" si="388"/>
        <v>6988729.1180198397</v>
      </c>
      <c r="BM1240" s="13">
        <f t="shared" si="389"/>
        <v>-1.3594204431706019E-3</v>
      </c>
      <c r="BP1240" s="13"/>
      <c r="BQ1240" s="13">
        <f t="shared" si="390"/>
        <v>99.633299999999991</v>
      </c>
      <c r="BR1240" s="13">
        <f t="shared" si="391"/>
        <v>108.99000000000001</v>
      </c>
      <c r="BT1240" s="13"/>
      <c r="BU1240" s="13"/>
      <c r="BV1240" s="13">
        <f t="shared" si="392"/>
        <v>31.50681587988543</v>
      </c>
      <c r="BW1240" s="13">
        <f t="shared" si="393"/>
        <v>344.65664218175147</v>
      </c>
      <c r="CA1240" s="13">
        <f t="shared" si="394"/>
        <v>9.9633299999999991</v>
      </c>
      <c r="CB1240" s="13">
        <f t="shared" si="395"/>
        <v>1089.9000000000003</v>
      </c>
    </row>
    <row r="1241" spans="1:80" x14ac:dyDescent="0.3">
      <c r="A1241" s="13">
        <f t="shared" si="371"/>
        <v>2.3014418174085085E-4</v>
      </c>
      <c r="C1241" s="13" t="str">
        <f>IF(F1241&gt;0,SQRT(Sum_Sq($AI$2,V_rtHz($AH$2)/(1+1/$A1241),V_rtHz($AH$2*$A1241)/(1+$A1241),$AN$2*$AH$2/(1+1/$A1241),$AM$2*SQRT(Sum_Sq(F1241,1/($X$2*D$8*(1+C$1017+F1241/E1241))))/SQRT(Sum_Sq($X$2*F1241*D$8,1)),                   $AQ$2*SQRT(Sum_Sq($AH$2/(1+1/$A1241)+F1241*( 1/(C$1017+1+F1241/E1241)-1)/(1+($X$2*F1241*D$8)^2), (F1241^2*D$8*$X$2+1/($X$2*D$8*(C$1017+1+F1241/E1241           )))/(1+($X$2*F1241*D$8)^2))),           V_rtHz(E1241)/($X$2*D$8*(E1241*C$1017+E1241+F1241)),V_rtHz(F1241)*SQRT(Sum_Sq(E1241*D$8*$X$2*C$1017,1))/($X$2*D$8*(E1241*C$1017+E1241+F1241))))/SQRT(Sum_Sq(1/(1+$A1241)+$AC$2/$I$2-1/(1+(1+F1241/E1241)/C$1017),$X$2/$I$2)),IF(F1242&lt;0,"A",C1242))</f>
        <v>A</v>
      </c>
      <c r="E1241" s="13">
        <f t="shared" si="372"/>
        <v>-1</v>
      </c>
      <c r="F1241" s="12">
        <f t="shared" si="396"/>
        <v>-2</v>
      </c>
      <c r="H1241" s="13" t="str">
        <f>IF(K1241&gt;0,SQRT(Sum_Sq($AI$2,V_rtHz($AH$2)/(1+1/$A1241),V_rtHz($AH$2*$A1241)/(1+$A1241),$AN$2*$AH$2/(1+1/$A1241),$AM$2*SQRT(Sum_Sq(K1241,1/($X$2*I$8*(1+H$1017+K1241/J1241))))/SQRT(Sum_Sq($X$2*K1241*I$8,1)),                   $AQ$2*SQRT(Sum_Sq($AH$2/(1+1/$A1241)+K1241*( 1/(H$1017+1+K1241/J1241)-1)/(1+($X$2*K1241*I$8)^2), (K1241^2*I$8*$X$2+1/($X$2*I$8*(H$1017+1+K1241/J1241           )))/(1+($X$2*K1241*I$8)^2))),           V_rtHz(J1241)/($X$2*I$8*(J1241*H$1017+J1241+K1241)),V_rtHz(K1241)*SQRT(Sum_Sq(J1241*I$8*$X$2*H$1017,1))/($X$2*I$8*(J1241*H$1017+J1241+K1241))))/SQRT(Sum_Sq(1/(1+$A1241)+$AC$2/$I$2-1/(1+(1+K1241/J1241)/H$1017),$X$2/$I$2)),IF(K1242&lt;0,"A",H1242))</f>
        <v>A</v>
      </c>
      <c r="J1241" s="13">
        <f t="shared" si="373"/>
        <v>-1</v>
      </c>
      <c r="K1241" s="12">
        <f t="shared" si="397"/>
        <v>-2</v>
      </c>
      <c r="M1241" s="13" t="str">
        <f>IF(P1241&gt;0,SQRT(Sum_Sq($AI$2,V_rtHz($AH$2)/(1+1/$A1241),V_rtHz($AH$2*$A1241)/(1+$A1241),$AN$2*$AH$2/(1+1/$A1241),$AM$2*SQRT(Sum_Sq(P1241,1/($X$2*N$8*(1+M$1017+P1241/O1241))))/SQRT(Sum_Sq($X$2*P1241*N$8,1)),                   $AQ$2*SQRT(Sum_Sq($AH$2/(1+1/$A1241)+P1241*( 1/(M$1017+1+P1241/O1241)-1)/(1+($X$2*P1241*N$8)^2), (P1241^2*N$8*$X$2+1/($X$2*N$8*(M$1017+1+P1241/O1241           )))/(1+($X$2*P1241*N$8)^2))),           V_rtHz(O1241)/($X$2*N$8*(O1241*M$1017+O1241+P1241)),V_rtHz(P1241)*SQRT(Sum_Sq(O1241*N$8*$X$2*M$1017,1))/($X$2*N$8*(O1241*M$1017+O1241+P1241))))/SQRT(Sum_Sq(1/(1+$A1241)+$AC$2/$I$2-1/(1+(1+P1241/O1241)/M$1017),$X$2/$I$2)),IF(P1242&lt;0,"A",M1242))</f>
        <v>A</v>
      </c>
      <c r="O1241" s="13">
        <f t="shared" si="374"/>
        <v>-1</v>
      </c>
      <c r="P1241" s="12">
        <f t="shared" si="398"/>
        <v>-2</v>
      </c>
      <c r="R1241" s="13" t="str">
        <f>IF(U1241&gt;0,SQRT(Sum_Sq($AI$2,V_rtHz($AH$2)/(1+1/$A1241),V_rtHz($AH$2*$A1241)/(1+$A1241),$AN$2*$AH$2/(1+1/$A1241),$AM$2*SQRT(Sum_Sq(U1241,1/($X$2*S$8*(1+R$1017+U1241/T1241))))/SQRT(Sum_Sq($X$2*U1241*S$8,1)),                   $AQ$2*SQRT(Sum_Sq($AH$2/(1+1/$A1241)+U1241*( 1/(R$1017+1+U1241/T1241)-1)/(1+($X$2*U1241*S$8)^2), (U1241^2*S$8*$X$2+1/($X$2*S$8*(R$1017+1+U1241/T1241           )))/(1+($X$2*U1241*S$8)^2))),           V_rtHz(T1241)/($X$2*S$8*(T1241*R$1017+T1241+U1241)),V_rtHz(U1241)*SQRT(Sum_Sq(T1241*S$8*$X$2*R$1017,1))/($X$2*S$8*(T1241*R$1017+T1241+U1241))))/SQRT(Sum_Sq(1/(1+$A1241)+$AC$2/$I$2-1/(1+(1+U1241/T1241)/R$1017),$X$2/$I$2)),IF(U1242&lt;0,"A",R1242))</f>
        <v>A</v>
      </c>
      <c r="T1241" s="13">
        <f t="shared" si="375"/>
        <v>-1</v>
      </c>
      <c r="U1241" s="12">
        <f t="shared" si="399"/>
        <v>-2</v>
      </c>
      <c r="X1241" s="13" t="str">
        <f>IF(AA1241&gt;0,SQRT(Sum_Sq($AI$2,V_rtHz($AH$2)/(1+1/$A1241),V_rtHz($AH$2*$A1241)/(1+$A1241),$AN$2*$AH$2/(1+1/$A1241),$AM$2*SQRT(Sum_Sq(AA1241,1/($X$2*Y$8*(1+X$1017+AA1241/Z1241))))/SQRT(Sum_Sq($X$2*AA1241*Y$8,1)),                   $AQ$2*SQRT(Sum_Sq($AH$2/(1+1/$A1241)+AA1241*( 1/(X$1017+1+AA1241/Z1241)-1)/(1+($X$2*AA1241*Y$8)^2), (AA1241^2*Y$8*$X$2+1/($X$2*Y$8*(X$1017+1+AA1241/Z1241           )))/(1+($X$2*AA1241*Y$8)^2))),           V_rtHz(Z1241)/($X$2*Y$8*(Z1241*X$1017+Z1241+AA1241)),V_rtHz(AA1241)*SQRT(Sum_Sq(Z1241*Y$8*$X$2*X$1017,1))/($X$2*Y$8*(Z1241*X$1017+Z1241+AA1241))))/SQRT(Sum_Sq(1/(1+$A1241)+$AC$2/$I$2-1/(1+(1+AA1241/Z1241)/X$1017),$X$2/$I$2)),IF(AA1242&lt;0,"A",X1242))</f>
        <v>A</v>
      </c>
      <c r="Z1241" s="13">
        <f t="shared" si="376"/>
        <v>-1</v>
      </c>
      <c r="AA1241" s="12">
        <f t="shared" si="400"/>
        <v>-2</v>
      </c>
      <c r="AC1241" s="13">
        <f>IF(AF1241&gt;0,SQRT(Sum_Sq($AI$2,V_rtHz($AH$2)/(1+1/$A1241),V_rtHz($AH$2*$A1241)/(1+$A1241),$AN$2*$AH$2/(1+1/$A1241),$AM$2*SQRT(Sum_Sq(AF1241,1/($X$2*AD$8*(1+AC$1017+AF1241/AE1241))))/SQRT(Sum_Sq($X$2*AF1241*AD$8,1)),                   $AQ$2*SQRT(Sum_Sq($AH$2/(1+1/$A1241)+AF1241*( 1/(AC$1017+1+AF1241/AE1241)-1)/(1+($X$2*AF1241*AD$8)^2), (AF1241^2*AD$8*$X$2+1/($X$2*AD$8*(AC$1017+1+AF1241/AE1241           )))/(1+($X$2*AF1241*AD$8)^2))),           V_rtHz(AE1241)/($X$2*AD$8*(AE1241*AC$1017+AE1241+AF1241)),V_rtHz(AF1241)*SQRT(Sum_Sq(AE1241*AD$8*$X$2*AC$1017,1))/($X$2*AD$8*(AE1241*AC$1017+AE1241+AF1241))))/SQRT(Sum_Sq(1/(1+$A1241)+$AC$2/$I$2-1/(1+(1+AF1241/AE1241)/AC$1017),$X$2/$I$2)),IF(AF1242&lt;0,"A",AC1242))</f>
        <v>6.7832841267302671E-6</v>
      </c>
      <c r="AE1241" s="13">
        <f t="shared" si="377"/>
        <v>18838.391195913588</v>
      </c>
      <c r="AF1241" s="12">
        <f t="shared" si="401"/>
        <v>165186.12661369061</v>
      </c>
      <c r="AG1241" s="13"/>
      <c r="AH1241" s="13">
        <f>IF(AK1241&gt;0,SQRT(Sum_Sq($AI$2,V_rtHz($AH$2)/(1+1/$A1241),V_rtHz($AH$2*$A1241)/(1+$A1241),$AN$2*$AH$2/(1+1/$A1241),$AM$2*SQRT(Sum_Sq(AK1241,1/($X$2*AI$8*(1+AH$1017+AK1241/AJ1241))))/SQRT(Sum_Sq($X$2*AK1241*AI$8,1)),                   $AQ$2*SQRT(Sum_Sq($AH$2/(1+1/$A1241)+AK1241*( 1/(AH$1017+1+AK1241/AJ1241)-1)/(1+($X$2*AK1241*AI$8)^2), (AK1241^2*AI$8*$X$2+1/($X$2*AI$8*(AH$1017+1+AK1241/AJ1241           )))/(1+($X$2*AK1241*AI$8)^2))),           V_rtHz(AJ1241)/($X$2*AI$8*(AJ1241*AH$1017+AJ1241+AK1241)),V_rtHz(AK1241)*SQRT(Sum_Sq(AJ1241*AI$8*$X$2*AH$1017,1))/($X$2*AI$8*(AJ1241*AH$1017+AJ1241+AK1241))))/SQRT(Sum_Sq(1/(1+$A1241)+$AC$2/$I$2-1/(1+(1+AK1241/AJ1241)/AH$1017),$X$2/$I$2)),IF(AK1242&lt;0,"A",AH1242))</f>
        <v>1.1472555577968252E-5</v>
      </c>
      <c r="AI1241" s="13"/>
      <c r="AJ1241" s="13">
        <f t="shared" si="378"/>
        <v>17470.873452208736</v>
      </c>
      <c r="AK1241" s="12">
        <f t="shared" si="402"/>
        <v>563252.02643766021</v>
      </c>
      <c r="AM1241" s="13">
        <f>IF(AP1241&gt;0,SQRT(Sum_Sq($AI$2,V_rtHz($AH$2)/(1+1/$A1241),V_rtHz($AH$2*$A1241)/(1+$A1241),$AN$2*$AH$2/(1+1/$A1241),$AM$2*SQRT(Sum_Sq(AP1241,1/($X$2*AN$8*(1+AM$1017+AP1241/AO1241))))/SQRT(Sum_Sq($X$2*AP1241*AN$8,1)),                   $AQ$2*SQRT(Sum_Sq($AH$2/(1+1/$A1241)+AP1241*( 1/(AM$1017+1+AP1241/AO1241)-1)/(1+($X$2*AP1241*AN$8)^2), (AP1241^2*AN$8*$X$2+1/($X$2*AN$8*(AM$1017+1+AP1241/AO1241           )))/(1+($X$2*AP1241*AN$8)^2))),           V_rtHz(AO1241)/($X$2*AN$8*(AO1241*AM$1017+AO1241+AP1241)),V_rtHz(AP1241)*SQRT(Sum_Sq(AO1241*AN$8*$X$2*AM$1017,1))/($X$2*AN$8*(AO1241*AM$1017+AO1241+AP1241))))/SQRT(Sum_Sq(1/(1+$A1241)+$AC$2/$I$2-1/(1+(1+AP1241/AO1241)/AM$1017),$X$2/$I$2)),IF(AP1242&lt;0,"A",AM1242))</f>
        <v>2.0120000711619088E-5</v>
      </c>
      <c r="AO1241" s="13">
        <f t="shared" si="379"/>
        <v>17114.091414561371</v>
      </c>
      <c r="AP1241" s="12">
        <f t="shared" si="403"/>
        <v>1818291.6042149537</v>
      </c>
      <c r="AR1241" s="13">
        <f t="shared" si="380"/>
        <v>69887291.180198371</v>
      </c>
      <c r="AS1241" s="13">
        <f t="shared" si="381"/>
        <v>-1.3201449762999799E-5</v>
      </c>
      <c r="AV1241" s="13"/>
      <c r="AW1241" s="13">
        <f t="shared" si="382"/>
        <v>39300511.936236553</v>
      </c>
      <c r="AX1241" s="13">
        <f t="shared" si="383"/>
        <v>-4.1773380006827629E-5</v>
      </c>
      <c r="AZ1241" s="13"/>
      <c r="BA1241" s="13"/>
      <c r="BB1241" s="13">
        <f t="shared" si="384"/>
        <v>22100301.962882396</v>
      </c>
      <c r="BC1241" s="13">
        <f t="shared" si="385"/>
        <v>-1.3236704361618487E-4</v>
      </c>
      <c r="BD1241" s="13"/>
      <c r="BE1241" s="13"/>
      <c r="BG1241" s="13">
        <f t="shared" si="386"/>
        <v>12427913.092914158</v>
      </c>
      <c r="BH1241" s="13">
        <f t="shared" si="387"/>
        <v>-4.2128429720241027E-4</v>
      </c>
      <c r="BI1241" s="13"/>
      <c r="BL1241" s="13">
        <f t="shared" si="388"/>
        <v>6988729.1180198397</v>
      </c>
      <c r="BM1241" s="13">
        <f t="shared" si="389"/>
        <v>-1.3599890752776067E-3</v>
      </c>
      <c r="BP1241" s="13"/>
      <c r="BQ1241" s="13">
        <f t="shared" si="390"/>
        <v>99.633300000000006</v>
      </c>
      <c r="BR1241" s="13">
        <f t="shared" si="391"/>
        <v>108.98999999999997</v>
      </c>
      <c r="BT1241" s="13"/>
      <c r="BU1241" s="13"/>
      <c r="BV1241" s="13">
        <f t="shared" si="392"/>
        <v>31.50681587988543</v>
      </c>
      <c r="BW1241" s="13">
        <f t="shared" si="393"/>
        <v>344.65664218175152</v>
      </c>
      <c r="CA1241" s="13">
        <f t="shared" si="394"/>
        <v>9.9633299999999991</v>
      </c>
      <c r="CB1241" s="13">
        <f t="shared" si="395"/>
        <v>1089.8999999999999</v>
      </c>
    </row>
    <row r="1242" spans="1:80" x14ac:dyDescent="0.3">
      <c r="A1242" s="13">
        <f t="shared" si="371"/>
        <v>2.3334580622810032E-4</v>
      </c>
      <c r="C1242" s="13" t="str">
        <f>IF(F1242&gt;0,SQRT(Sum_Sq($AI$2,V_rtHz($AH$2)/(1+1/$A1242),V_rtHz($AH$2*$A1242)/(1+$A1242),$AN$2*$AH$2/(1+1/$A1242),$AM$2*SQRT(Sum_Sq(F1242,1/($X$2*D$8*(1+C$1017+F1242/E1242))))/SQRT(Sum_Sq($X$2*F1242*D$8,1)),                   $AQ$2*SQRT(Sum_Sq($AH$2/(1+1/$A1242)+F1242*( 1/(C$1017+1+F1242/E1242)-1)/(1+($X$2*F1242*D$8)^2), (F1242^2*D$8*$X$2+1/($X$2*D$8*(C$1017+1+F1242/E1242           )))/(1+($X$2*F1242*D$8)^2))),           V_rtHz(E1242)/($X$2*D$8*(E1242*C$1017+E1242+F1242)),V_rtHz(F1242)*SQRT(Sum_Sq(E1242*D$8*$X$2*C$1017,1))/($X$2*D$8*(E1242*C$1017+E1242+F1242))))/SQRT(Sum_Sq(1/(1+$A1242)+$AC$2/$I$2-1/(1+(1+F1242/E1242)/C$1017),$X$2/$I$2)),IF(F1243&lt;0,"A",C1243))</f>
        <v>A</v>
      </c>
      <c r="E1242" s="13">
        <f t="shared" si="372"/>
        <v>-1</v>
      </c>
      <c r="F1242" s="12">
        <f t="shared" si="396"/>
        <v>-2</v>
      </c>
      <c r="H1242" s="13" t="str">
        <f>IF(K1242&gt;0,SQRT(Sum_Sq($AI$2,V_rtHz($AH$2)/(1+1/$A1242),V_rtHz($AH$2*$A1242)/(1+$A1242),$AN$2*$AH$2/(1+1/$A1242),$AM$2*SQRT(Sum_Sq(K1242,1/($X$2*I$8*(1+H$1017+K1242/J1242))))/SQRT(Sum_Sq($X$2*K1242*I$8,1)),                   $AQ$2*SQRT(Sum_Sq($AH$2/(1+1/$A1242)+K1242*( 1/(H$1017+1+K1242/J1242)-1)/(1+($X$2*K1242*I$8)^2), (K1242^2*I$8*$X$2+1/($X$2*I$8*(H$1017+1+K1242/J1242           )))/(1+($X$2*K1242*I$8)^2))),           V_rtHz(J1242)/($X$2*I$8*(J1242*H$1017+J1242+K1242)),V_rtHz(K1242)*SQRT(Sum_Sq(J1242*I$8*$X$2*H$1017,1))/($X$2*I$8*(J1242*H$1017+J1242+K1242))))/SQRT(Sum_Sq(1/(1+$A1242)+$AC$2/$I$2-1/(1+(1+K1242/J1242)/H$1017),$X$2/$I$2)),IF(K1243&lt;0,"A",H1243))</f>
        <v>A</v>
      </c>
      <c r="J1242" s="13">
        <f t="shared" si="373"/>
        <v>-1</v>
      </c>
      <c r="K1242" s="12">
        <f t="shared" si="397"/>
        <v>-2</v>
      </c>
      <c r="M1242" s="13" t="str">
        <f>IF(P1242&gt;0,SQRT(Sum_Sq($AI$2,V_rtHz($AH$2)/(1+1/$A1242),V_rtHz($AH$2*$A1242)/(1+$A1242),$AN$2*$AH$2/(1+1/$A1242),$AM$2*SQRT(Sum_Sq(P1242,1/($X$2*N$8*(1+M$1017+P1242/O1242))))/SQRT(Sum_Sq($X$2*P1242*N$8,1)),                   $AQ$2*SQRT(Sum_Sq($AH$2/(1+1/$A1242)+P1242*( 1/(M$1017+1+P1242/O1242)-1)/(1+($X$2*P1242*N$8)^2), (P1242^2*N$8*$X$2+1/($X$2*N$8*(M$1017+1+P1242/O1242           )))/(1+($X$2*P1242*N$8)^2))),           V_rtHz(O1242)/($X$2*N$8*(O1242*M$1017+O1242+P1242)),V_rtHz(P1242)*SQRT(Sum_Sq(O1242*N$8*$X$2*M$1017,1))/($X$2*N$8*(O1242*M$1017+O1242+P1242))))/SQRT(Sum_Sq(1/(1+$A1242)+$AC$2/$I$2-1/(1+(1+P1242/O1242)/M$1017),$X$2/$I$2)),IF(P1243&lt;0,"A",M1243))</f>
        <v>A</v>
      </c>
      <c r="O1242" s="13">
        <f t="shared" si="374"/>
        <v>-1</v>
      </c>
      <c r="P1242" s="12">
        <f t="shared" si="398"/>
        <v>-2</v>
      </c>
      <c r="R1242" s="13" t="str">
        <f>IF(U1242&gt;0,SQRT(Sum_Sq($AI$2,V_rtHz($AH$2)/(1+1/$A1242),V_rtHz($AH$2*$A1242)/(1+$A1242),$AN$2*$AH$2/(1+1/$A1242),$AM$2*SQRT(Sum_Sq(U1242,1/($X$2*S$8*(1+R$1017+U1242/T1242))))/SQRT(Sum_Sq($X$2*U1242*S$8,1)),                   $AQ$2*SQRT(Sum_Sq($AH$2/(1+1/$A1242)+U1242*( 1/(R$1017+1+U1242/T1242)-1)/(1+($X$2*U1242*S$8)^2), (U1242^2*S$8*$X$2+1/($X$2*S$8*(R$1017+1+U1242/T1242           )))/(1+($X$2*U1242*S$8)^2))),           V_rtHz(T1242)/($X$2*S$8*(T1242*R$1017+T1242+U1242)),V_rtHz(U1242)*SQRT(Sum_Sq(T1242*S$8*$X$2*R$1017,1))/($X$2*S$8*(T1242*R$1017+T1242+U1242))))/SQRT(Sum_Sq(1/(1+$A1242)+$AC$2/$I$2-1/(1+(1+U1242/T1242)/R$1017),$X$2/$I$2)),IF(U1243&lt;0,"A",R1243))</f>
        <v>A</v>
      </c>
      <c r="T1242" s="13">
        <f t="shared" si="375"/>
        <v>-1</v>
      </c>
      <c r="U1242" s="12">
        <f t="shared" si="399"/>
        <v>-2</v>
      </c>
      <c r="X1242" s="13" t="str">
        <f>IF(AA1242&gt;0,SQRT(Sum_Sq($AI$2,V_rtHz($AH$2)/(1+1/$A1242),V_rtHz($AH$2*$A1242)/(1+$A1242),$AN$2*$AH$2/(1+1/$A1242),$AM$2*SQRT(Sum_Sq(AA1242,1/($X$2*Y$8*(1+X$1017+AA1242/Z1242))))/SQRT(Sum_Sq($X$2*AA1242*Y$8,1)),                   $AQ$2*SQRT(Sum_Sq($AH$2/(1+1/$A1242)+AA1242*( 1/(X$1017+1+AA1242/Z1242)-1)/(1+($X$2*AA1242*Y$8)^2), (AA1242^2*Y$8*$X$2+1/($X$2*Y$8*(X$1017+1+AA1242/Z1242           )))/(1+($X$2*AA1242*Y$8)^2))),           V_rtHz(Z1242)/($X$2*Y$8*(Z1242*X$1017+Z1242+AA1242)),V_rtHz(AA1242)*SQRT(Sum_Sq(Z1242*Y$8*$X$2*X$1017,1))/($X$2*Y$8*(Z1242*X$1017+Z1242+AA1242))))/SQRT(Sum_Sq(1/(1+$A1242)+$AC$2/$I$2-1/(1+(1+AA1242/Z1242)/X$1017),$X$2/$I$2)),IF(AA1243&lt;0,"A",X1243))</f>
        <v>A</v>
      </c>
      <c r="Z1242" s="13">
        <f t="shared" si="376"/>
        <v>-1</v>
      </c>
      <c r="AA1242" s="12">
        <f t="shared" si="400"/>
        <v>-2</v>
      </c>
      <c r="AC1242" s="13">
        <f>IF(AF1242&gt;0,SQRT(Sum_Sq($AI$2,V_rtHz($AH$2)/(1+1/$A1242),V_rtHz($AH$2*$A1242)/(1+$A1242),$AN$2*$AH$2/(1+1/$A1242),$AM$2*SQRT(Sum_Sq(AF1242,1/($X$2*AD$8*(1+AC$1017+AF1242/AE1242))))/SQRT(Sum_Sq($X$2*AF1242*AD$8,1)),                   $AQ$2*SQRT(Sum_Sq($AH$2/(1+1/$A1242)+AF1242*( 1/(AC$1017+1+AF1242/AE1242)-1)/(1+($X$2*AF1242*AD$8)^2), (AF1242^2*AD$8*$X$2+1/($X$2*AD$8*(AC$1017+1+AF1242/AE1242           )))/(1+($X$2*AF1242*AD$8)^2))),           V_rtHz(AE1242)/($X$2*AD$8*(AE1242*AC$1017+AE1242+AF1242)),V_rtHz(AF1242)*SQRT(Sum_Sq(AE1242*AD$8*$X$2*AC$1017,1))/($X$2*AD$8*(AE1242*AC$1017+AE1242+AF1242))))/SQRT(Sum_Sq(1/(1+$A1242)+$AC$2/$I$2-1/(1+(1+AF1242/AE1242)/AC$1017),$X$2/$I$2)),IF(AF1243&lt;0,"A",AC1243))</f>
        <v>6.7816368546225994E-6</v>
      </c>
      <c r="AE1242" s="13">
        <f t="shared" si="377"/>
        <v>18829.262579888986</v>
      </c>
      <c r="AF1242" s="12">
        <f t="shared" si="401"/>
        <v>165266.21051055327</v>
      </c>
      <c r="AG1242" s="13"/>
      <c r="AH1242" s="13">
        <f>IF(AK1242&gt;0,SQRT(Sum_Sq($AI$2,V_rtHz($AH$2)/(1+1/$A1242),V_rtHz($AH$2*$A1242)/(1+$A1242),$AN$2*$AH$2/(1+1/$A1242),$AM$2*SQRT(Sum_Sq(AK1242,1/($X$2*AI$8*(1+AH$1017+AK1242/AJ1242))))/SQRT(Sum_Sq($X$2*AK1242*AI$8,1)),                   $AQ$2*SQRT(Sum_Sq($AH$2/(1+1/$A1242)+AK1242*( 1/(AH$1017+1+AK1242/AJ1242)-1)/(1+($X$2*AK1242*AI$8)^2), (AK1242^2*AI$8*$X$2+1/($X$2*AI$8*(AH$1017+1+AK1242/AJ1242           )))/(1+($X$2*AK1242*AI$8)^2))),           V_rtHz(AJ1242)/($X$2*AI$8*(AJ1242*AH$1017+AJ1242+AK1242)),V_rtHz(AK1242)*SQRT(Sum_Sq(AJ1242*AI$8*$X$2*AH$1017,1))/($X$2*AI$8*(AJ1242*AH$1017+AJ1242+AK1242))))/SQRT(Sum_Sq(1/(1+$A1242)+$AC$2/$I$2-1/(1+(1+AK1242/AJ1242)/AH$1017),$X$2/$I$2)),IF(AK1243&lt;0,"A",AH1243))</f>
        <v>1.1470413963288931E-5</v>
      </c>
      <c r="AI1242" s="13"/>
      <c r="AJ1242" s="13">
        <f t="shared" si="378"/>
        <v>17464.164318526906</v>
      </c>
      <c r="AK1242" s="12">
        <f t="shared" si="402"/>
        <v>563468.40857155505</v>
      </c>
      <c r="AM1242" s="13">
        <f>IF(AP1242&gt;0,SQRT(Sum_Sq($AI$2,V_rtHz($AH$2)/(1+1/$A1242),V_rtHz($AH$2*$A1242)/(1+$A1242),$AN$2*$AH$2/(1+1/$A1242),$AM$2*SQRT(Sum_Sq(AP1242,1/($X$2*AN$8*(1+AM$1017+AP1242/AO1242))))/SQRT(Sum_Sq($X$2*AP1242*AN$8,1)),                   $AQ$2*SQRT(Sum_Sq($AH$2/(1+1/$A1242)+AP1242*( 1/(AM$1017+1+AP1242/AO1242)-1)/(1+($X$2*AP1242*AN$8)^2), (AP1242^2*AN$8*$X$2+1/($X$2*AN$8*(AM$1017+1+AP1242/AO1242           )))/(1+($X$2*AP1242*AN$8)^2))),           V_rtHz(AO1242)/($X$2*AN$8*(AO1242*AM$1017+AO1242+AP1242)),V_rtHz(AP1242)*SQRT(Sum_Sq(AO1242*AN$8*$X$2*AM$1017,1))/($X$2*AN$8*(AO1242*AM$1017+AO1242+AP1242))))/SQRT(Sum_Sq(1/(1+$A1242)+$AC$2/$I$2-1/(1+(1+AP1242/AO1242)/AM$1017),$X$2/$I$2)),IF(AP1243&lt;0,"A",AM1243))</f>
        <v>2.0116502084870741E-5</v>
      </c>
      <c r="AO1242" s="13">
        <f t="shared" si="379"/>
        <v>17107.911722950466</v>
      </c>
      <c r="AP1242" s="12">
        <f t="shared" si="403"/>
        <v>1818948.4045044756</v>
      </c>
      <c r="AR1242" s="13">
        <f t="shared" si="380"/>
        <v>69887291.180198371</v>
      </c>
      <c r="AS1242" s="13">
        <f t="shared" si="381"/>
        <v>-1.3201504111454999E-5</v>
      </c>
      <c r="AV1242" s="13"/>
      <c r="AW1242" s="13">
        <f t="shared" si="382"/>
        <v>39300511.936236553</v>
      </c>
      <c r="AX1242" s="13">
        <f t="shared" si="383"/>
        <v>-4.1773924192436469E-5</v>
      </c>
      <c r="AZ1242" s="13"/>
      <c r="BA1242" s="13"/>
      <c r="BB1242" s="13">
        <f t="shared" si="384"/>
        <v>22100301.962882396</v>
      </c>
      <c r="BC1242" s="13">
        <f t="shared" si="385"/>
        <v>-1.3237250773113403E-4</v>
      </c>
      <c r="BD1242" s="13"/>
      <c r="BE1242" s="13"/>
      <c r="BG1242" s="13">
        <f t="shared" si="386"/>
        <v>12427913.092914158</v>
      </c>
      <c r="BH1242" s="13">
        <f t="shared" si="387"/>
        <v>-4.2133965129868015E-4</v>
      </c>
      <c r="BI1242" s="13"/>
      <c r="BL1242" s="13">
        <f t="shared" si="388"/>
        <v>6988729.1180198397</v>
      </c>
      <c r="BM1242" s="13">
        <f t="shared" si="389"/>
        <v>-1.3605661037302517E-3</v>
      </c>
      <c r="BP1242" s="13"/>
      <c r="BQ1242" s="13">
        <f t="shared" si="390"/>
        <v>99.633299999999991</v>
      </c>
      <c r="BR1242" s="13">
        <f t="shared" si="391"/>
        <v>108.98999999999998</v>
      </c>
      <c r="BT1242" s="13"/>
      <c r="BU1242" s="13"/>
      <c r="BV1242" s="13">
        <f t="shared" si="392"/>
        <v>31.50681587988543</v>
      </c>
      <c r="BW1242" s="13">
        <f t="shared" si="393"/>
        <v>344.65664218175152</v>
      </c>
      <c r="CA1242" s="13">
        <f t="shared" si="394"/>
        <v>9.9633299999999991</v>
      </c>
      <c r="CB1242" s="13">
        <f t="shared" si="395"/>
        <v>1089.9000000000001</v>
      </c>
    </row>
    <row r="1243" spans="1:80" x14ac:dyDescent="0.3">
      <c r="A1243" s="13">
        <f t="shared" si="371"/>
        <v>2.3659196974857571E-4</v>
      </c>
      <c r="C1243" s="13" t="str">
        <f>IF(F1243&gt;0,SQRT(Sum_Sq($AI$2,V_rtHz($AH$2)/(1+1/$A1243),V_rtHz($AH$2*$A1243)/(1+$A1243),$AN$2*$AH$2/(1+1/$A1243),$AM$2*SQRT(Sum_Sq(F1243,1/($X$2*D$8*(1+C$1017+F1243/E1243))))/SQRT(Sum_Sq($X$2*F1243*D$8,1)),                   $AQ$2*SQRT(Sum_Sq($AH$2/(1+1/$A1243)+F1243*( 1/(C$1017+1+F1243/E1243)-1)/(1+($X$2*F1243*D$8)^2), (F1243^2*D$8*$X$2+1/($X$2*D$8*(C$1017+1+F1243/E1243           )))/(1+($X$2*F1243*D$8)^2))),           V_rtHz(E1243)/($X$2*D$8*(E1243*C$1017+E1243+F1243)),V_rtHz(F1243)*SQRT(Sum_Sq(E1243*D$8*$X$2*C$1017,1))/($X$2*D$8*(E1243*C$1017+E1243+F1243))))/SQRT(Sum_Sq(1/(1+$A1243)+$AC$2/$I$2-1/(1+(1+F1243/E1243)/C$1017),$X$2/$I$2)),IF(F1244&lt;0,"A",C1244))</f>
        <v>A</v>
      </c>
      <c r="E1243" s="13">
        <f t="shared" si="372"/>
        <v>-1</v>
      </c>
      <c r="F1243" s="12">
        <f t="shared" si="396"/>
        <v>-2</v>
      </c>
      <c r="H1243" s="13" t="str">
        <f>IF(K1243&gt;0,SQRT(Sum_Sq($AI$2,V_rtHz($AH$2)/(1+1/$A1243),V_rtHz($AH$2*$A1243)/(1+$A1243),$AN$2*$AH$2/(1+1/$A1243),$AM$2*SQRT(Sum_Sq(K1243,1/($X$2*I$8*(1+H$1017+K1243/J1243))))/SQRT(Sum_Sq($X$2*K1243*I$8,1)),                   $AQ$2*SQRT(Sum_Sq($AH$2/(1+1/$A1243)+K1243*( 1/(H$1017+1+K1243/J1243)-1)/(1+($X$2*K1243*I$8)^2), (K1243^2*I$8*$X$2+1/($X$2*I$8*(H$1017+1+K1243/J1243           )))/(1+($X$2*K1243*I$8)^2))),           V_rtHz(J1243)/($X$2*I$8*(J1243*H$1017+J1243+K1243)),V_rtHz(K1243)*SQRT(Sum_Sq(J1243*I$8*$X$2*H$1017,1))/($X$2*I$8*(J1243*H$1017+J1243+K1243))))/SQRT(Sum_Sq(1/(1+$A1243)+$AC$2/$I$2-1/(1+(1+K1243/J1243)/H$1017),$X$2/$I$2)),IF(K1244&lt;0,"A",H1244))</f>
        <v>A</v>
      </c>
      <c r="J1243" s="13">
        <f t="shared" si="373"/>
        <v>-1</v>
      </c>
      <c r="K1243" s="12">
        <f t="shared" si="397"/>
        <v>-2</v>
      </c>
      <c r="M1243" s="13" t="str">
        <f>IF(P1243&gt;0,SQRT(Sum_Sq($AI$2,V_rtHz($AH$2)/(1+1/$A1243),V_rtHz($AH$2*$A1243)/(1+$A1243),$AN$2*$AH$2/(1+1/$A1243),$AM$2*SQRT(Sum_Sq(P1243,1/($X$2*N$8*(1+M$1017+P1243/O1243))))/SQRT(Sum_Sq($X$2*P1243*N$8,1)),                   $AQ$2*SQRT(Sum_Sq($AH$2/(1+1/$A1243)+P1243*( 1/(M$1017+1+P1243/O1243)-1)/(1+($X$2*P1243*N$8)^2), (P1243^2*N$8*$X$2+1/($X$2*N$8*(M$1017+1+P1243/O1243           )))/(1+($X$2*P1243*N$8)^2))),           V_rtHz(O1243)/($X$2*N$8*(O1243*M$1017+O1243+P1243)),V_rtHz(P1243)*SQRT(Sum_Sq(O1243*N$8*$X$2*M$1017,1))/($X$2*N$8*(O1243*M$1017+O1243+P1243))))/SQRT(Sum_Sq(1/(1+$A1243)+$AC$2/$I$2-1/(1+(1+P1243/O1243)/M$1017),$X$2/$I$2)),IF(P1244&lt;0,"A",M1244))</f>
        <v>A</v>
      </c>
      <c r="O1243" s="13">
        <f t="shared" si="374"/>
        <v>-1</v>
      </c>
      <c r="P1243" s="12">
        <f t="shared" si="398"/>
        <v>-2</v>
      </c>
      <c r="R1243" s="13" t="str">
        <f>IF(U1243&gt;0,SQRT(Sum_Sq($AI$2,V_rtHz($AH$2)/(1+1/$A1243),V_rtHz($AH$2*$A1243)/(1+$A1243),$AN$2*$AH$2/(1+1/$A1243),$AM$2*SQRT(Sum_Sq(U1243,1/($X$2*S$8*(1+R$1017+U1243/T1243))))/SQRT(Sum_Sq($X$2*U1243*S$8,1)),                   $AQ$2*SQRT(Sum_Sq($AH$2/(1+1/$A1243)+U1243*( 1/(R$1017+1+U1243/T1243)-1)/(1+($X$2*U1243*S$8)^2), (U1243^2*S$8*$X$2+1/($X$2*S$8*(R$1017+1+U1243/T1243           )))/(1+($X$2*U1243*S$8)^2))),           V_rtHz(T1243)/($X$2*S$8*(T1243*R$1017+T1243+U1243)),V_rtHz(U1243)*SQRT(Sum_Sq(T1243*S$8*$X$2*R$1017,1))/($X$2*S$8*(T1243*R$1017+T1243+U1243))))/SQRT(Sum_Sq(1/(1+$A1243)+$AC$2/$I$2-1/(1+(1+U1243/T1243)/R$1017),$X$2/$I$2)),IF(U1244&lt;0,"A",R1244))</f>
        <v>A</v>
      </c>
      <c r="T1243" s="13">
        <f t="shared" si="375"/>
        <v>-1</v>
      </c>
      <c r="U1243" s="12">
        <f t="shared" si="399"/>
        <v>-2</v>
      </c>
      <c r="X1243" s="13" t="str">
        <f>IF(AA1243&gt;0,SQRT(Sum_Sq($AI$2,V_rtHz($AH$2)/(1+1/$A1243),V_rtHz($AH$2*$A1243)/(1+$A1243),$AN$2*$AH$2/(1+1/$A1243),$AM$2*SQRT(Sum_Sq(AA1243,1/($X$2*Y$8*(1+X$1017+AA1243/Z1243))))/SQRT(Sum_Sq($X$2*AA1243*Y$8,1)),                   $AQ$2*SQRT(Sum_Sq($AH$2/(1+1/$A1243)+AA1243*( 1/(X$1017+1+AA1243/Z1243)-1)/(1+($X$2*AA1243*Y$8)^2), (AA1243^2*Y$8*$X$2+1/($X$2*Y$8*(X$1017+1+AA1243/Z1243           )))/(1+($X$2*AA1243*Y$8)^2))),           V_rtHz(Z1243)/($X$2*Y$8*(Z1243*X$1017+Z1243+AA1243)),V_rtHz(AA1243)*SQRT(Sum_Sq(Z1243*Y$8*$X$2*X$1017,1))/($X$2*Y$8*(Z1243*X$1017+Z1243+AA1243))))/SQRT(Sum_Sq(1/(1+$A1243)+$AC$2/$I$2-1/(1+(1+AA1243/Z1243)/X$1017),$X$2/$I$2)),IF(AA1244&lt;0,"A",X1244))</f>
        <v>A</v>
      </c>
      <c r="Z1243" s="13">
        <f t="shared" si="376"/>
        <v>-1</v>
      </c>
      <c r="AA1243" s="12">
        <f t="shared" si="400"/>
        <v>-2</v>
      </c>
      <c r="AC1243" s="13">
        <f>IF(AF1243&gt;0,SQRT(Sum_Sq($AI$2,V_rtHz($AH$2)/(1+1/$A1243),V_rtHz($AH$2*$A1243)/(1+$A1243),$AN$2*$AH$2/(1+1/$A1243),$AM$2*SQRT(Sum_Sq(AF1243,1/($X$2*AD$8*(1+AC$1017+AF1243/AE1243))))/SQRT(Sum_Sq($X$2*AF1243*AD$8,1)),                   $AQ$2*SQRT(Sum_Sq($AH$2/(1+1/$A1243)+AF1243*( 1/(AC$1017+1+AF1243/AE1243)-1)/(1+($X$2*AF1243*AD$8)^2), (AF1243^2*AD$8*$X$2+1/($X$2*AD$8*(AC$1017+1+AF1243/AE1243           )))/(1+($X$2*AF1243*AD$8)^2))),           V_rtHz(AE1243)/($X$2*AD$8*(AE1243*AC$1017+AE1243+AF1243)),V_rtHz(AF1243)*SQRT(Sum_Sq(AE1243*AD$8*$X$2*AC$1017,1))/($X$2*AD$8*(AE1243*AC$1017+AE1243+AF1243))))/SQRT(Sum_Sq(1/(1+$A1243)+$AC$2/$I$2-1/(1+(1+AF1243/AE1243)/AC$1017),$X$2/$I$2)),IF(AF1244&lt;0,"A",AC1244))</f>
        <v>6.7799697397261291E-6</v>
      </c>
      <c r="AE1243" s="13">
        <f t="shared" si="377"/>
        <v>18820.025809351511</v>
      </c>
      <c r="AF1243" s="12">
        <f t="shared" si="401"/>
        <v>165347.32230495501</v>
      </c>
      <c r="AG1243" s="13"/>
      <c r="AH1243" s="13">
        <f>IF(AK1243&gt;0,SQRT(Sum_Sq($AI$2,V_rtHz($AH$2)/(1+1/$A1243),V_rtHz($AH$2*$A1243)/(1+$A1243),$AN$2*$AH$2/(1+1/$A1243),$AM$2*SQRT(Sum_Sq(AK1243,1/($X$2*AI$8*(1+AH$1017+AK1243/AJ1243))))/SQRT(Sum_Sq($X$2*AK1243*AI$8,1)),                   $AQ$2*SQRT(Sum_Sq($AH$2/(1+1/$A1243)+AK1243*( 1/(AH$1017+1+AK1243/AJ1243)-1)/(1+($X$2*AK1243*AI$8)^2), (AK1243^2*AI$8*$X$2+1/($X$2*AI$8*(AH$1017+1+AK1243/AJ1243           )))/(1+($X$2*AK1243*AI$8)^2))),           V_rtHz(AJ1243)/($X$2*AI$8*(AJ1243*AH$1017+AJ1243+AK1243)),V_rtHz(AK1243)*SQRT(Sum_Sq(AJ1243*AI$8*$X$2*AH$1017,1))/($X$2*AI$8*(AJ1243*AH$1017+AJ1243+AK1243))))/SQRT(Sum_Sq(1/(1+$A1243)+$AC$2/$I$2-1/(1+(1+AK1243/AJ1243)/AH$1017),$X$2/$I$2)),IF(AK1244&lt;0,"A",AH1244))</f>
        <v>1.146824555991634E-5</v>
      </c>
      <c r="AI1243" s="13"/>
      <c r="AJ1243" s="13">
        <f t="shared" si="378"/>
        <v>17457.372377348813</v>
      </c>
      <c r="AK1243" s="12">
        <f t="shared" si="402"/>
        <v>563687.63081210817</v>
      </c>
      <c r="AM1243" s="13">
        <f>IF(AP1243&gt;0,SQRT(Sum_Sq($AI$2,V_rtHz($AH$2)/(1+1/$A1243),V_rtHz($AH$2*$A1243)/(1+$A1243),$AN$2*$AH$2/(1+1/$A1243),$AM$2*SQRT(Sum_Sq(AP1243,1/($X$2*AN$8*(1+AM$1017+AP1243/AO1243))))/SQRT(Sum_Sq($X$2*AP1243*AN$8,1)),                   $AQ$2*SQRT(Sum_Sq($AH$2/(1+1/$A1243)+AP1243*( 1/(AM$1017+1+AP1243/AO1243)-1)/(1+($X$2*AP1243*AN$8)^2), (AP1243^2*AN$8*$X$2+1/($X$2*AN$8*(AM$1017+1+AP1243/AO1243           )))/(1+($X$2*AP1243*AN$8)^2))),           V_rtHz(AO1243)/($X$2*AN$8*(AO1243*AM$1017+AO1243+AP1243)),V_rtHz(AP1243)*SQRT(Sum_Sq(AO1243*AN$8*$X$2*AM$1017,1))/($X$2*AN$8*(AO1243*AM$1017+AO1243+AP1243))))/SQRT(Sum_Sq(1/(1+$A1243)+$AC$2/$I$2-1/(1+(1+AP1243/AO1243)/AM$1017),$X$2/$I$2)),IF(AP1244&lt;0,"A",AM1244))</f>
        <v>2.0112959341155442E-5</v>
      </c>
      <c r="AO1243" s="13">
        <f t="shared" si="379"/>
        <v>17101.65508850709</v>
      </c>
      <c r="AP1243" s="12">
        <f t="shared" si="403"/>
        <v>1819613.8661325725</v>
      </c>
      <c r="AR1243" s="13">
        <f t="shared" si="380"/>
        <v>69887291.180198371</v>
      </c>
      <c r="AS1243" s="13">
        <f t="shared" si="381"/>
        <v>-1.3201559216429393E-5</v>
      </c>
      <c r="AV1243" s="13"/>
      <c r="AW1243" s="13">
        <f t="shared" si="382"/>
        <v>39300511.936236553</v>
      </c>
      <c r="AX1243" s="13">
        <f t="shared" si="383"/>
        <v>-4.1774475962896961E-5</v>
      </c>
      <c r="AZ1243" s="13"/>
      <c r="BA1243" s="13"/>
      <c r="BB1243" s="13">
        <f t="shared" si="384"/>
        <v>22100301.962882396</v>
      </c>
      <c r="BC1243" s="13">
        <f t="shared" si="385"/>
        <v>-1.3237804832008803E-4</v>
      </c>
      <c r="BD1243" s="13"/>
      <c r="BE1243" s="13"/>
      <c r="BG1243" s="13">
        <f t="shared" si="386"/>
        <v>12427913.092914158</v>
      </c>
      <c r="BH1243" s="13">
        <f t="shared" si="387"/>
        <v>-4.2139579030041905E-4</v>
      </c>
      <c r="BI1243" s="13"/>
      <c r="BL1243" s="13">
        <f t="shared" si="388"/>
        <v>6988729.1180198397</v>
      </c>
      <c r="BM1243" s="13">
        <f t="shared" si="389"/>
        <v>-1.3611516595821492E-3</v>
      </c>
      <c r="BP1243" s="13"/>
      <c r="BQ1243" s="13">
        <f t="shared" si="390"/>
        <v>99.633300000000006</v>
      </c>
      <c r="BR1243" s="13">
        <f t="shared" si="391"/>
        <v>108.98999999999998</v>
      </c>
      <c r="BT1243" s="13"/>
      <c r="BU1243" s="13"/>
      <c r="BV1243" s="13">
        <f t="shared" si="392"/>
        <v>31.50681587988543</v>
      </c>
      <c r="BW1243" s="13">
        <f t="shared" si="393"/>
        <v>344.65664218175152</v>
      </c>
      <c r="CA1243" s="13">
        <f t="shared" si="394"/>
        <v>9.9633299999999991</v>
      </c>
      <c r="CB1243" s="13">
        <f t="shared" si="395"/>
        <v>1089.9000000000001</v>
      </c>
    </row>
    <row r="1244" spans="1:80" x14ac:dyDescent="0.3">
      <c r="A1244" s="13">
        <f t="shared" si="371"/>
        <v>2.3988329190194899E-4</v>
      </c>
      <c r="C1244" s="13" t="str">
        <f>IF(F1244&gt;0,SQRT(Sum_Sq($AI$2,V_rtHz($AH$2)/(1+1/$A1244),V_rtHz($AH$2*$A1244)/(1+$A1244),$AN$2*$AH$2/(1+1/$A1244),$AM$2*SQRT(Sum_Sq(F1244,1/($X$2*D$8*(1+C$1017+F1244/E1244))))/SQRT(Sum_Sq($X$2*F1244*D$8,1)),                   $AQ$2*SQRT(Sum_Sq($AH$2/(1+1/$A1244)+F1244*( 1/(C$1017+1+F1244/E1244)-1)/(1+($X$2*F1244*D$8)^2), (F1244^2*D$8*$X$2+1/($X$2*D$8*(C$1017+1+F1244/E1244           )))/(1+($X$2*F1244*D$8)^2))),           V_rtHz(E1244)/($X$2*D$8*(E1244*C$1017+E1244+F1244)),V_rtHz(F1244)*SQRT(Sum_Sq(E1244*D$8*$X$2*C$1017,1))/($X$2*D$8*(E1244*C$1017+E1244+F1244))))/SQRT(Sum_Sq(1/(1+$A1244)+$AC$2/$I$2-1/(1+(1+F1244/E1244)/C$1017),$X$2/$I$2)),IF(F1245&lt;0,"A",C1245))</f>
        <v>A</v>
      </c>
      <c r="E1244" s="13">
        <f t="shared" si="372"/>
        <v>-1</v>
      </c>
      <c r="F1244" s="12">
        <f t="shared" si="396"/>
        <v>-2</v>
      </c>
      <c r="H1244" s="13" t="str">
        <f>IF(K1244&gt;0,SQRT(Sum_Sq($AI$2,V_rtHz($AH$2)/(1+1/$A1244),V_rtHz($AH$2*$A1244)/(1+$A1244),$AN$2*$AH$2/(1+1/$A1244),$AM$2*SQRT(Sum_Sq(K1244,1/($X$2*I$8*(1+H$1017+K1244/J1244))))/SQRT(Sum_Sq($X$2*K1244*I$8,1)),                   $AQ$2*SQRT(Sum_Sq($AH$2/(1+1/$A1244)+K1244*( 1/(H$1017+1+K1244/J1244)-1)/(1+($X$2*K1244*I$8)^2), (K1244^2*I$8*$X$2+1/($X$2*I$8*(H$1017+1+K1244/J1244           )))/(1+($X$2*K1244*I$8)^2))),           V_rtHz(J1244)/($X$2*I$8*(J1244*H$1017+J1244+K1244)),V_rtHz(K1244)*SQRT(Sum_Sq(J1244*I$8*$X$2*H$1017,1))/($X$2*I$8*(J1244*H$1017+J1244+K1244))))/SQRT(Sum_Sq(1/(1+$A1244)+$AC$2/$I$2-1/(1+(1+K1244/J1244)/H$1017),$X$2/$I$2)),IF(K1245&lt;0,"A",H1245))</f>
        <v>A</v>
      </c>
      <c r="J1244" s="13">
        <f t="shared" si="373"/>
        <v>-1</v>
      </c>
      <c r="K1244" s="12">
        <f t="shared" si="397"/>
        <v>-2</v>
      </c>
      <c r="M1244" s="13" t="str">
        <f>IF(P1244&gt;0,SQRT(Sum_Sq($AI$2,V_rtHz($AH$2)/(1+1/$A1244),V_rtHz($AH$2*$A1244)/(1+$A1244),$AN$2*$AH$2/(1+1/$A1244),$AM$2*SQRT(Sum_Sq(P1244,1/($X$2*N$8*(1+M$1017+P1244/O1244))))/SQRT(Sum_Sq($X$2*P1244*N$8,1)),                   $AQ$2*SQRT(Sum_Sq($AH$2/(1+1/$A1244)+P1244*( 1/(M$1017+1+P1244/O1244)-1)/(1+($X$2*P1244*N$8)^2), (P1244^2*N$8*$X$2+1/($X$2*N$8*(M$1017+1+P1244/O1244           )))/(1+($X$2*P1244*N$8)^2))),           V_rtHz(O1244)/($X$2*N$8*(O1244*M$1017+O1244+P1244)),V_rtHz(P1244)*SQRT(Sum_Sq(O1244*N$8*$X$2*M$1017,1))/($X$2*N$8*(O1244*M$1017+O1244+P1244))))/SQRT(Sum_Sq(1/(1+$A1244)+$AC$2/$I$2-1/(1+(1+P1244/O1244)/M$1017),$X$2/$I$2)),IF(P1245&lt;0,"A",M1245))</f>
        <v>A</v>
      </c>
      <c r="O1244" s="13">
        <f t="shared" si="374"/>
        <v>-1</v>
      </c>
      <c r="P1244" s="12">
        <f t="shared" si="398"/>
        <v>-2</v>
      </c>
      <c r="R1244" s="13" t="str">
        <f>IF(U1244&gt;0,SQRT(Sum_Sq($AI$2,V_rtHz($AH$2)/(1+1/$A1244),V_rtHz($AH$2*$A1244)/(1+$A1244),$AN$2*$AH$2/(1+1/$A1244),$AM$2*SQRT(Sum_Sq(U1244,1/($X$2*S$8*(1+R$1017+U1244/T1244))))/SQRT(Sum_Sq($X$2*U1244*S$8,1)),                   $AQ$2*SQRT(Sum_Sq($AH$2/(1+1/$A1244)+U1244*( 1/(R$1017+1+U1244/T1244)-1)/(1+($X$2*U1244*S$8)^2), (U1244^2*S$8*$X$2+1/($X$2*S$8*(R$1017+1+U1244/T1244           )))/(1+($X$2*U1244*S$8)^2))),           V_rtHz(T1244)/($X$2*S$8*(T1244*R$1017+T1244+U1244)),V_rtHz(U1244)*SQRT(Sum_Sq(T1244*S$8*$X$2*R$1017,1))/($X$2*S$8*(T1244*R$1017+T1244+U1244))))/SQRT(Sum_Sq(1/(1+$A1244)+$AC$2/$I$2-1/(1+(1+U1244/T1244)/R$1017),$X$2/$I$2)),IF(U1245&lt;0,"A",R1245))</f>
        <v>A</v>
      </c>
      <c r="T1244" s="13">
        <f t="shared" si="375"/>
        <v>-1</v>
      </c>
      <c r="U1244" s="12">
        <f t="shared" si="399"/>
        <v>-2</v>
      </c>
      <c r="X1244" s="13" t="str">
        <f>IF(AA1244&gt;0,SQRT(Sum_Sq($AI$2,V_rtHz($AH$2)/(1+1/$A1244),V_rtHz($AH$2*$A1244)/(1+$A1244),$AN$2*$AH$2/(1+1/$A1244),$AM$2*SQRT(Sum_Sq(AA1244,1/($X$2*Y$8*(1+X$1017+AA1244/Z1244))))/SQRT(Sum_Sq($X$2*AA1244*Y$8,1)),                   $AQ$2*SQRT(Sum_Sq($AH$2/(1+1/$A1244)+AA1244*( 1/(X$1017+1+AA1244/Z1244)-1)/(1+($X$2*AA1244*Y$8)^2), (AA1244^2*Y$8*$X$2+1/($X$2*Y$8*(X$1017+1+AA1244/Z1244           )))/(1+($X$2*AA1244*Y$8)^2))),           V_rtHz(Z1244)/($X$2*Y$8*(Z1244*X$1017+Z1244+AA1244)),V_rtHz(AA1244)*SQRT(Sum_Sq(Z1244*Y$8*$X$2*X$1017,1))/($X$2*Y$8*(Z1244*X$1017+Z1244+AA1244))))/SQRT(Sum_Sq(1/(1+$A1244)+$AC$2/$I$2-1/(1+(1+AA1244/Z1244)/X$1017),$X$2/$I$2)),IF(AA1245&lt;0,"A",X1245))</f>
        <v>A</v>
      </c>
      <c r="Z1244" s="13">
        <f t="shared" si="376"/>
        <v>-1</v>
      </c>
      <c r="AA1244" s="12">
        <f t="shared" si="400"/>
        <v>-2</v>
      </c>
      <c r="AC1244" s="13">
        <f>IF(AF1244&gt;0,SQRT(Sum_Sq($AI$2,V_rtHz($AH$2)/(1+1/$A1244),V_rtHz($AH$2*$A1244)/(1+$A1244),$AN$2*$AH$2/(1+1/$A1244),$AM$2*SQRT(Sum_Sq(AF1244,1/($X$2*AD$8*(1+AC$1017+AF1244/AE1244))))/SQRT(Sum_Sq($X$2*AF1244*AD$8,1)),                   $AQ$2*SQRT(Sum_Sq($AH$2/(1+1/$A1244)+AF1244*( 1/(AC$1017+1+AF1244/AE1244)-1)/(1+($X$2*AF1244*AD$8)^2), (AF1244^2*AD$8*$X$2+1/($X$2*AD$8*(AC$1017+1+AF1244/AE1244           )))/(1+($X$2*AF1244*AD$8)^2))),           V_rtHz(AE1244)/($X$2*AD$8*(AE1244*AC$1017+AE1244+AF1244)),V_rtHz(AF1244)*SQRT(Sum_Sq(AE1244*AD$8*$X$2*AC$1017,1))/($X$2*AD$8*(AE1244*AC$1017+AE1244+AF1244))))/SQRT(Sum_Sq(1/(1+$A1244)+$AC$2/$I$2-1/(1+(1+AF1244/AE1244)/AC$1017),$X$2/$I$2)),IF(AF1245&lt;0,"A",AC1245))</f>
        <v>6.7782825803264853E-6</v>
      </c>
      <c r="AE1244" s="13">
        <f t="shared" si="377"/>
        <v>18810.679831912657</v>
      </c>
      <c r="AF1244" s="12">
        <f t="shared" si="401"/>
        <v>165429.47416536865</v>
      </c>
      <c r="AG1244" s="13"/>
      <c r="AH1244" s="13">
        <f>IF(AK1244&gt;0,SQRT(Sum_Sq($AI$2,V_rtHz($AH$2)/(1+1/$A1244),V_rtHz($AH$2*$A1244)/(1+$A1244),$AN$2*$AH$2/(1+1/$A1244),$AM$2*SQRT(Sum_Sq(AK1244,1/($X$2*AI$8*(1+AH$1017+AK1244/AJ1244))))/SQRT(Sum_Sq($X$2*AK1244*AI$8,1)),                   $AQ$2*SQRT(Sum_Sq($AH$2/(1+1/$A1244)+AK1244*( 1/(AH$1017+1+AK1244/AJ1244)-1)/(1+($X$2*AK1244*AI$8)^2), (AK1244^2*AI$8*$X$2+1/($X$2*AI$8*(AH$1017+1+AK1244/AJ1244           )))/(1+($X$2*AK1244*AI$8)^2))),           V_rtHz(AJ1244)/($X$2*AI$8*(AJ1244*AH$1017+AJ1244+AK1244)),V_rtHz(AK1244)*SQRT(Sum_Sq(AJ1244*AI$8*$X$2*AH$1017,1))/($X$2*AI$8*(AJ1244*AH$1017+AJ1244+AK1244))))/SQRT(Sum_Sq(1/(1+$A1244)+$AC$2/$I$2-1/(1+(1+AK1244/AJ1244)/AH$1017),$X$2/$I$2)),IF(AK1245&lt;0,"A",AH1245))</f>
        <v>1.1466050070818443E-5</v>
      </c>
      <c r="AI1244" s="13"/>
      <c r="AJ1244" s="13">
        <f t="shared" si="378"/>
        <v>17450.496740014856</v>
      </c>
      <c r="AK1244" s="12">
        <f t="shared" si="402"/>
        <v>563909.72831321892</v>
      </c>
      <c r="AM1244" s="13">
        <f>IF(AP1244&gt;0,SQRT(Sum_Sq($AI$2,V_rtHz($AH$2)/(1+1/$A1244),V_rtHz($AH$2*$A1244)/(1+$A1244),$AN$2*$AH$2/(1+1/$A1244),$AM$2*SQRT(Sum_Sq(AP1244,1/($X$2*AN$8*(1+AM$1017+AP1244/AO1244))))/SQRT(Sum_Sq($X$2*AP1244*AN$8,1)),                   $AQ$2*SQRT(Sum_Sq($AH$2/(1+1/$A1244)+AP1244*( 1/(AM$1017+1+AP1244/AO1244)-1)/(1+($X$2*AP1244*AN$8)^2), (AP1244^2*AN$8*$X$2+1/($X$2*AN$8*(AM$1017+1+AP1244/AO1244           )))/(1+($X$2*AP1244*AN$8)^2))),           V_rtHz(AO1244)/($X$2*AN$8*(AO1244*AM$1017+AO1244+AP1244)),V_rtHz(AP1244)*SQRT(Sum_Sq(AO1244*AN$8*$X$2*AM$1017,1))/($X$2*AN$8*(AO1244*AM$1017+AO1244+AP1244))))/SQRT(Sum_Sq(1/(1+$A1244)+$AC$2/$I$2-1/(1+(1+AP1244/AO1244)/AM$1017),$X$2/$I$2)),IF(AP1245&lt;0,"A",AM1245))</f>
        <v>2.0109371982371412E-5</v>
      </c>
      <c r="AO1244" s="13">
        <f t="shared" si="379"/>
        <v>17095.320668589957</v>
      </c>
      <c r="AP1244" s="12">
        <f t="shared" si="403"/>
        <v>1820288.0973177352</v>
      </c>
      <c r="AR1244" s="13">
        <f t="shared" si="380"/>
        <v>69887291.180198371</v>
      </c>
      <c r="AS1244" s="13">
        <f t="shared" si="381"/>
        <v>-1.3201615088460025E-5</v>
      </c>
      <c r="AV1244" s="13"/>
      <c r="AW1244" s="13">
        <f t="shared" si="382"/>
        <v>39300511.936236553</v>
      </c>
      <c r="AX1244" s="13">
        <f t="shared" si="383"/>
        <v>-4.1775035424131042E-5</v>
      </c>
      <c r="AZ1244" s="13"/>
      <c r="BA1244" s="13"/>
      <c r="BB1244" s="13">
        <f t="shared" si="384"/>
        <v>22100301.962882396</v>
      </c>
      <c r="BC1244" s="13">
        <f t="shared" si="385"/>
        <v>-1.3238366645986982E-4</v>
      </c>
      <c r="BD1244" s="13"/>
      <c r="BE1244" s="13"/>
      <c r="BG1244" s="13">
        <f t="shared" si="386"/>
        <v>12427913.092914158</v>
      </c>
      <c r="BH1244" s="13">
        <f t="shared" si="387"/>
        <v>-4.2145272554898841E-4</v>
      </c>
      <c r="BI1244" s="13"/>
      <c r="BL1244" s="13">
        <f t="shared" si="388"/>
        <v>6988729.1180198397</v>
      </c>
      <c r="BM1244" s="13">
        <f t="shared" si="389"/>
        <v>-1.3617458761373004E-3</v>
      </c>
      <c r="BP1244" s="13"/>
      <c r="BQ1244" s="13">
        <f t="shared" si="390"/>
        <v>99.633300000000006</v>
      </c>
      <c r="BR1244" s="13">
        <f t="shared" si="391"/>
        <v>108.98999999999997</v>
      </c>
      <c r="BT1244" s="13"/>
      <c r="BU1244" s="13"/>
      <c r="BV1244" s="13">
        <f t="shared" si="392"/>
        <v>31.50681587988543</v>
      </c>
      <c r="BW1244" s="13">
        <f t="shared" si="393"/>
        <v>344.65664218175141</v>
      </c>
      <c r="CA1244" s="13">
        <f t="shared" si="394"/>
        <v>9.9633299999999991</v>
      </c>
      <c r="CB1244" s="13">
        <f t="shared" si="395"/>
        <v>1089.9000000000001</v>
      </c>
    </row>
    <row r="1245" spans="1:80" x14ac:dyDescent="0.3">
      <c r="A1245" s="13">
        <f t="shared" si="371"/>
        <v>2.432204009073814E-4</v>
      </c>
      <c r="C1245" s="13" t="str">
        <f>IF(F1245&gt;0,SQRT(Sum_Sq($AI$2,V_rtHz($AH$2)/(1+1/$A1245),V_rtHz($AH$2*$A1245)/(1+$A1245),$AN$2*$AH$2/(1+1/$A1245),$AM$2*SQRT(Sum_Sq(F1245,1/($X$2*D$8*(1+C$1017+F1245/E1245))))/SQRT(Sum_Sq($X$2*F1245*D$8,1)),                   $AQ$2*SQRT(Sum_Sq($AH$2/(1+1/$A1245)+F1245*( 1/(C$1017+1+F1245/E1245)-1)/(1+($X$2*F1245*D$8)^2), (F1245^2*D$8*$X$2+1/($X$2*D$8*(C$1017+1+F1245/E1245           )))/(1+($X$2*F1245*D$8)^2))),           V_rtHz(E1245)/($X$2*D$8*(E1245*C$1017+E1245+F1245)),V_rtHz(F1245)*SQRT(Sum_Sq(E1245*D$8*$X$2*C$1017,1))/($X$2*D$8*(E1245*C$1017+E1245+F1245))))/SQRT(Sum_Sq(1/(1+$A1245)+$AC$2/$I$2-1/(1+(1+F1245/E1245)/C$1017),$X$2/$I$2)),IF(F1246&lt;0,"A",C1246))</f>
        <v>A</v>
      </c>
      <c r="E1245" s="13">
        <f t="shared" si="372"/>
        <v>-1</v>
      </c>
      <c r="F1245" s="12">
        <f t="shared" si="396"/>
        <v>-2</v>
      </c>
      <c r="H1245" s="13" t="str">
        <f>IF(K1245&gt;0,SQRT(Sum_Sq($AI$2,V_rtHz($AH$2)/(1+1/$A1245),V_rtHz($AH$2*$A1245)/(1+$A1245),$AN$2*$AH$2/(1+1/$A1245),$AM$2*SQRT(Sum_Sq(K1245,1/($X$2*I$8*(1+H$1017+K1245/J1245))))/SQRT(Sum_Sq($X$2*K1245*I$8,1)),                   $AQ$2*SQRT(Sum_Sq($AH$2/(1+1/$A1245)+K1245*( 1/(H$1017+1+K1245/J1245)-1)/(1+($X$2*K1245*I$8)^2), (K1245^2*I$8*$X$2+1/($X$2*I$8*(H$1017+1+K1245/J1245           )))/(1+($X$2*K1245*I$8)^2))),           V_rtHz(J1245)/($X$2*I$8*(J1245*H$1017+J1245+K1245)),V_rtHz(K1245)*SQRT(Sum_Sq(J1245*I$8*$X$2*H$1017,1))/($X$2*I$8*(J1245*H$1017+J1245+K1245))))/SQRT(Sum_Sq(1/(1+$A1245)+$AC$2/$I$2-1/(1+(1+K1245/J1245)/H$1017),$X$2/$I$2)),IF(K1246&lt;0,"A",H1246))</f>
        <v>A</v>
      </c>
      <c r="J1245" s="13">
        <f t="shared" si="373"/>
        <v>-1</v>
      </c>
      <c r="K1245" s="12">
        <f t="shared" si="397"/>
        <v>-2</v>
      </c>
      <c r="M1245" s="13" t="str">
        <f>IF(P1245&gt;0,SQRT(Sum_Sq($AI$2,V_rtHz($AH$2)/(1+1/$A1245),V_rtHz($AH$2*$A1245)/(1+$A1245),$AN$2*$AH$2/(1+1/$A1245),$AM$2*SQRT(Sum_Sq(P1245,1/($X$2*N$8*(1+M$1017+P1245/O1245))))/SQRT(Sum_Sq($X$2*P1245*N$8,1)),                   $AQ$2*SQRT(Sum_Sq($AH$2/(1+1/$A1245)+P1245*( 1/(M$1017+1+P1245/O1245)-1)/(1+($X$2*P1245*N$8)^2), (P1245^2*N$8*$X$2+1/($X$2*N$8*(M$1017+1+P1245/O1245           )))/(1+($X$2*P1245*N$8)^2))),           V_rtHz(O1245)/($X$2*N$8*(O1245*M$1017+O1245+P1245)),V_rtHz(P1245)*SQRT(Sum_Sq(O1245*N$8*$X$2*M$1017,1))/($X$2*N$8*(O1245*M$1017+O1245+P1245))))/SQRT(Sum_Sq(1/(1+$A1245)+$AC$2/$I$2-1/(1+(1+P1245/O1245)/M$1017),$X$2/$I$2)),IF(P1246&lt;0,"A",M1246))</f>
        <v>A</v>
      </c>
      <c r="O1245" s="13">
        <f t="shared" si="374"/>
        <v>-1</v>
      </c>
      <c r="P1245" s="12">
        <f t="shared" si="398"/>
        <v>-2</v>
      </c>
      <c r="R1245" s="13" t="str">
        <f>IF(U1245&gt;0,SQRT(Sum_Sq($AI$2,V_rtHz($AH$2)/(1+1/$A1245),V_rtHz($AH$2*$A1245)/(1+$A1245),$AN$2*$AH$2/(1+1/$A1245),$AM$2*SQRT(Sum_Sq(U1245,1/($X$2*S$8*(1+R$1017+U1245/T1245))))/SQRT(Sum_Sq($X$2*U1245*S$8,1)),                   $AQ$2*SQRT(Sum_Sq($AH$2/(1+1/$A1245)+U1245*( 1/(R$1017+1+U1245/T1245)-1)/(1+($X$2*U1245*S$8)^2), (U1245^2*S$8*$X$2+1/($X$2*S$8*(R$1017+1+U1245/T1245           )))/(1+($X$2*U1245*S$8)^2))),           V_rtHz(T1245)/($X$2*S$8*(T1245*R$1017+T1245+U1245)),V_rtHz(U1245)*SQRT(Sum_Sq(T1245*S$8*$X$2*R$1017,1))/($X$2*S$8*(T1245*R$1017+T1245+U1245))))/SQRT(Sum_Sq(1/(1+$A1245)+$AC$2/$I$2-1/(1+(1+U1245/T1245)/R$1017),$X$2/$I$2)),IF(U1246&lt;0,"A",R1246))</f>
        <v>A</v>
      </c>
      <c r="T1245" s="13">
        <f t="shared" si="375"/>
        <v>-1</v>
      </c>
      <c r="U1245" s="12">
        <f t="shared" si="399"/>
        <v>-2</v>
      </c>
      <c r="X1245" s="13" t="str">
        <f>IF(AA1245&gt;0,SQRT(Sum_Sq($AI$2,V_rtHz($AH$2)/(1+1/$A1245),V_rtHz($AH$2*$A1245)/(1+$A1245),$AN$2*$AH$2/(1+1/$A1245),$AM$2*SQRT(Sum_Sq(AA1245,1/($X$2*Y$8*(1+X$1017+AA1245/Z1245))))/SQRT(Sum_Sq($X$2*AA1245*Y$8,1)),                   $AQ$2*SQRT(Sum_Sq($AH$2/(1+1/$A1245)+AA1245*( 1/(X$1017+1+AA1245/Z1245)-1)/(1+($X$2*AA1245*Y$8)^2), (AA1245^2*Y$8*$X$2+1/($X$2*Y$8*(X$1017+1+AA1245/Z1245           )))/(1+($X$2*AA1245*Y$8)^2))),           V_rtHz(Z1245)/($X$2*Y$8*(Z1245*X$1017+Z1245+AA1245)),V_rtHz(AA1245)*SQRT(Sum_Sq(Z1245*Y$8*$X$2*X$1017,1))/($X$2*Y$8*(Z1245*X$1017+Z1245+AA1245))))/SQRT(Sum_Sq(1/(1+$A1245)+$AC$2/$I$2-1/(1+(1+AA1245/Z1245)/X$1017),$X$2/$I$2)),IF(AA1246&lt;0,"A",X1246))</f>
        <v>A</v>
      </c>
      <c r="Z1245" s="13">
        <f t="shared" si="376"/>
        <v>-1</v>
      </c>
      <c r="AA1245" s="12">
        <f t="shared" si="400"/>
        <v>-2</v>
      </c>
      <c r="AC1245" s="13">
        <f>IF(AF1245&gt;0,SQRT(Sum_Sq($AI$2,V_rtHz($AH$2)/(1+1/$A1245),V_rtHz($AH$2*$A1245)/(1+$A1245),$AN$2*$AH$2/(1+1/$A1245),$AM$2*SQRT(Sum_Sq(AF1245,1/($X$2*AD$8*(1+AC$1017+AF1245/AE1245))))/SQRT(Sum_Sq($X$2*AF1245*AD$8,1)),                   $AQ$2*SQRT(Sum_Sq($AH$2/(1+1/$A1245)+AF1245*( 1/(AC$1017+1+AF1245/AE1245)-1)/(1+($X$2*AF1245*AD$8)^2), (AF1245^2*AD$8*$X$2+1/($X$2*AD$8*(AC$1017+1+AF1245/AE1245           )))/(1+($X$2*AF1245*AD$8)^2))),           V_rtHz(AE1245)/($X$2*AD$8*(AE1245*AC$1017+AE1245+AF1245)),V_rtHz(AF1245)*SQRT(Sum_Sq(AE1245*AD$8*$X$2*AC$1017,1))/($X$2*AD$8*(AE1245*AC$1017+AE1245+AF1245))))/SQRT(Sum_Sq(1/(1+$A1245)+$AC$2/$I$2-1/(1+(1+AF1245/AE1245)/AC$1017),$X$2/$I$2)),IF(AF1246&lt;0,"A",AC1246))</f>
        <v>6.7765751735593722E-6</v>
      </c>
      <c r="AE1245" s="13">
        <f t="shared" si="377"/>
        <v>18801.223590480091</v>
      </c>
      <c r="AF1245" s="12">
        <f t="shared" si="401"/>
        <v>165512.67838025617</v>
      </c>
      <c r="AG1245" s="13"/>
      <c r="AH1245" s="13">
        <f>IF(AK1245&gt;0,SQRT(Sum_Sq($AI$2,V_rtHz($AH$2)/(1+1/$A1245),V_rtHz($AH$2*$A1245)/(1+$A1245),$AN$2*$AH$2/(1+1/$A1245),$AM$2*SQRT(Sum_Sq(AK1245,1/($X$2*AI$8*(1+AH$1017+AK1245/AJ1245))))/SQRT(Sum_Sq($X$2*AK1245*AI$8,1)),                   $AQ$2*SQRT(Sum_Sq($AH$2/(1+1/$A1245)+AK1245*( 1/(AH$1017+1+AK1245/AJ1245)-1)/(1+($X$2*AK1245*AI$8)^2), (AK1245^2*AI$8*$X$2+1/($X$2*AI$8*(AH$1017+1+AK1245/AJ1245           )))/(1+($X$2*AK1245*AI$8)^2))),           V_rtHz(AJ1245)/($X$2*AI$8*(AJ1245*AH$1017+AJ1245+AK1245)),V_rtHz(AK1245)*SQRT(Sum_Sq(AJ1245*AI$8*$X$2*AH$1017,1))/($X$2*AI$8*(AJ1245*AH$1017+AJ1245+AK1245))))/SQRT(Sum_Sq(1/(1+$A1245)+$AC$2/$I$2-1/(1+(1+AK1245/AJ1245)/AH$1017),$X$2/$I$2)),IF(AK1246&lt;0,"A",AH1246))</f>
        <v>1.1463827196628173E-5</v>
      </c>
      <c r="AI1245" s="13"/>
      <c r="AJ1245" s="13">
        <f t="shared" si="378"/>
        <v>17443.536511687529</v>
      </c>
      <c r="AK1245" s="12">
        <f t="shared" si="402"/>
        <v>564134.73661141761</v>
      </c>
      <c r="AM1245" s="13">
        <f>IF(AP1245&gt;0,SQRT(Sum_Sq($AI$2,V_rtHz($AH$2)/(1+1/$A1245),V_rtHz($AH$2*$A1245)/(1+$A1245),$AN$2*$AH$2/(1+1/$A1245),$AM$2*SQRT(Sum_Sq(AP1245,1/($X$2*AN$8*(1+AM$1017+AP1245/AO1245))))/SQRT(Sum_Sq($X$2*AP1245*AN$8,1)),                   $AQ$2*SQRT(Sum_Sq($AH$2/(1+1/$A1245)+AP1245*( 1/(AM$1017+1+AP1245/AO1245)-1)/(1+($X$2*AP1245*AN$8)^2), (AP1245^2*AN$8*$X$2+1/($X$2*AN$8*(AM$1017+1+AP1245/AO1245           )))/(1+($X$2*AP1245*AN$8)^2))),           V_rtHz(AO1245)/($X$2*AN$8*(AO1245*AM$1017+AO1245+AP1245)),V_rtHz(AP1245)*SQRT(Sum_Sq(AO1245*AN$8*$X$2*AM$1017,1))/($X$2*AN$8*(AO1245*AM$1017+AO1245+AP1245))))/SQRT(Sum_Sq(1/(1+$A1245)+$AC$2/$I$2-1/(1+(1+AP1245/AO1245)/AM$1017),$X$2/$I$2)),IF(AP1246&lt;0,"A",AM1246))</f>
        <v>2.0105739506272131E-5</v>
      </c>
      <c r="AO1245" s="13">
        <f t="shared" si="379"/>
        <v>17088.907614259391</v>
      </c>
      <c r="AP1245" s="12">
        <f t="shared" si="403"/>
        <v>1820971.207480707</v>
      </c>
      <c r="AR1245" s="13">
        <f t="shared" si="380"/>
        <v>69887291.180198371</v>
      </c>
      <c r="AS1245" s="13">
        <f t="shared" si="381"/>
        <v>-1.3201671738230866E-5</v>
      </c>
      <c r="AV1245" s="13"/>
      <c r="AW1245" s="13">
        <f t="shared" si="382"/>
        <v>39300511.936236553</v>
      </c>
      <c r="AX1245" s="13">
        <f t="shared" si="383"/>
        <v>-4.1775602683545586E-5</v>
      </c>
      <c r="AZ1245" s="13"/>
      <c r="BA1245" s="13"/>
      <c r="BB1245" s="13">
        <f t="shared" si="384"/>
        <v>22100301.962882396</v>
      </c>
      <c r="BC1245" s="13">
        <f t="shared" si="385"/>
        <v>-1.3238936324264821E-4</v>
      </c>
      <c r="BD1245" s="13"/>
      <c r="BE1245" s="13"/>
      <c r="BG1245" s="13">
        <f t="shared" si="386"/>
        <v>12427913.092914158</v>
      </c>
      <c r="BH1245" s="13">
        <f t="shared" si="387"/>
        <v>-4.2151046855561498E-4</v>
      </c>
      <c r="BI1245" s="13"/>
      <c r="BL1245" s="13">
        <f t="shared" si="388"/>
        <v>6988729.1180198397</v>
      </c>
      <c r="BM1245" s="13">
        <f t="shared" si="389"/>
        <v>-1.3623488889946251E-3</v>
      </c>
      <c r="BP1245" s="13"/>
      <c r="BQ1245" s="13">
        <f t="shared" si="390"/>
        <v>99.633300000000006</v>
      </c>
      <c r="BR1245" s="13">
        <f t="shared" si="391"/>
        <v>108.98999999999998</v>
      </c>
      <c r="BT1245" s="13"/>
      <c r="BU1245" s="13"/>
      <c r="BV1245" s="13">
        <f t="shared" si="392"/>
        <v>31.50681587988543</v>
      </c>
      <c r="BW1245" s="13">
        <f t="shared" si="393"/>
        <v>344.65664218175152</v>
      </c>
      <c r="CA1245" s="13">
        <f t="shared" si="394"/>
        <v>9.9633299999999974</v>
      </c>
      <c r="CB1245" s="13">
        <f t="shared" si="395"/>
        <v>1089.9000000000003</v>
      </c>
    </row>
    <row r="1246" spans="1:80" x14ac:dyDescent="0.3">
      <c r="A1246" s="13">
        <f t="shared" si="371"/>
        <v>2.4660393372343388E-4</v>
      </c>
      <c r="C1246" s="13" t="str">
        <f>IF(F1246&gt;0,SQRT(Sum_Sq($AI$2,V_rtHz($AH$2)/(1+1/$A1246),V_rtHz($AH$2*$A1246)/(1+$A1246),$AN$2*$AH$2/(1+1/$A1246),$AM$2*SQRT(Sum_Sq(F1246,1/($X$2*D$8*(1+C$1017+F1246/E1246))))/SQRT(Sum_Sq($X$2*F1246*D$8,1)),                   $AQ$2*SQRT(Sum_Sq($AH$2/(1+1/$A1246)+F1246*( 1/(C$1017+1+F1246/E1246)-1)/(1+($X$2*F1246*D$8)^2), (F1246^2*D$8*$X$2+1/($X$2*D$8*(C$1017+1+F1246/E1246           )))/(1+($X$2*F1246*D$8)^2))),           V_rtHz(E1246)/($X$2*D$8*(E1246*C$1017+E1246+F1246)),V_rtHz(F1246)*SQRT(Sum_Sq(E1246*D$8*$X$2*C$1017,1))/($X$2*D$8*(E1246*C$1017+E1246+F1246))))/SQRT(Sum_Sq(1/(1+$A1246)+$AC$2/$I$2-1/(1+(1+F1246/E1246)/C$1017),$X$2/$I$2)),IF(F1247&lt;0,"A",C1247))</f>
        <v>A</v>
      </c>
      <c r="E1246" s="13">
        <f t="shared" si="372"/>
        <v>-1</v>
      </c>
      <c r="F1246" s="12">
        <f t="shared" si="396"/>
        <v>-2</v>
      </c>
      <c r="H1246" s="13" t="str">
        <f>IF(K1246&gt;0,SQRT(Sum_Sq($AI$2,V_rtHz($AH$2)/(1+1/$A1246),V_rtHz($AH$2*$A1246)/(1+$A1246),$AN$2*$AH$2/(1+1/$A1246),$AM$2*SQRT(Sum_Sq(K1246,1/($X$2*I$8*(1+H$1017+K1246/J1246))))/SQRT(Sum_Sq($X$2*K1246*I$8,1)),                   $AQ$2*SQRT(Sum_Sq($AH$2/(1+1/$A1246)+K1246*( 1/(H$1017+1+K1246/J1246)-1)/(1+($X$2*K1246*I$8)^2), (K1246^2*I$8*$X$2+1/($X$2*I$8*(H$1017+1+K1246/J1246           )))/(1+($X$2*K1246*I$8)^2))),           V_rtHz(J1246)/($X$2*I$8*(J1246*H$1017+J1246+K1246)),V_rtHz(K1246)*SQRT(Sum_Sq(J1246*I$8*$X$2*H$1017,1))/($X$2*I$8*(J1246*H$1017+J1246+K1246))))/SQRT(Sum_Sq(1/(1+$A1246)+$AC$2/$I$2-1/(1+(1+K1246/J1246)/H$1017),$X$2/$I$2)),IF(K1247&lt;0,"A",H1247))</f>
        <v>A</v>
      </c>
      <c r="J1246" s="13">
        <f t="shared" si="373"/>
        <v>-1</v>
      </c>
      <c r="K1246" s="12">
        <f t="shared" si="397"/>
        <v>-2</v>
      </c>
      <c r="M1246" s="13" t="str">
        <f>IF(P1246&gt;0,SQRT(Sum_Sq($AI$2,V_rtHz($AH$2)/(1+1/$A1246),V_rtHz($AH$2*$A1246)/(1+$A1246),$AN$2*$AH$2/(1+1/$A1246),$AM$2*SQRT(Sum_Sq(P1246,1/($X$2*N$8*(1+M$1017+P1246/O1246))))/SQRT(Sum_Sq($X$2*P1246*N$8,1)),                   $AQ$2*SQRT(Sum_Sq($AH$2/(1+1/$A1246)+P1246*( 1/(M$1017+1+P1246/O1246)-1)/(1+($X$2*P1246*N$8)^2), (P1246^2*N$8*$X$2+1/($X$2*N$8*(M$1017+1+P1246/O1246           )))/(1+($X$2*P1246*N$8)^2))),           V_rtHz(O1246)/($X$2*N$8*(O1246*M$1017+O1246+P1246)),V_rtHz(P1246)*SQRT(Sum_Sq(O1246*N$8*$X$2*M$1017,1))/($X$2*N$8*(O1246*M$1017+O1246+P1246))))/SQRT(Sum_Sq(1/(1+$A1246)+$AC$2/$I$2-1/(1+(1+P1246/O1246)/M$1017),$X$2/$I$2)),IF(P1247&lt;0,"A",M1247))</f>
        <v>A</v>
      </c>
      <c r="O1246" s="13">
        <f t="shared" si="374"/>
        <v>-1</v>
      </c>
      <c r="P1246" s="12">
        <f t="shared" si="398"/>
        <v>-2</v>
      </c>
      <c r="R1246" s="13" t="str">
        <f>IF(U1246&gt;0,SQRT(Sum_Sq($AI$2,V_rtHz($AH$2)/(1+1/$A1246),V_rtHz($AH$2*$A1246)/(1+$A1246),$AN$2*$AH$2/(1+1/$A1246),$AM$2*SQRT(Sum_Sq(U1246,1/($X$2*S$8*(1+R$1017+U1246/T1246))))/SQRT(Sum_Sq($X$2*U1246*S$8,1)),                   $AQ$2*SQRT(Sum_Sq($AH$2/(1+1/$A1246)+U1246*( 1/(R$1017+1+U1246/T1246)-1)/(1+($X$2*U1246*S$8)^2), (U1246^2*S$8*$X$2+1/($X$2*S$8*(R$1017+1+U1246/T1246           )))/(1+($X$2*U1246*S$8)^2))),           V_rtHz(T1246)/($X$2*S$8*(T1246*R$1017+T1246+U1246)),V_rtHz(U1246)*SQRT(Sum_Sq(T1246*S$8*$X$2*R$1017,1))/($X$2*S$8*(T1246*R$1017+T1246+U1246))))/SQRT(Sum_Sq(1/(1+$A1246)+$AC$2/$I$2-1/(1+(1+U1246/T1246)/R$1017),$X$2/$I$2)),IF(U1247&lt;0,"A",R1247))</f>
        <v>A</v>
      </c>
      <c r="T1246" s="13">
        <f t="shared" si="375"/>
        <v>-1</v>
      </c>
      <c r="U1246" s="12">
        <f t="shared" si="399"/>
        <v>-2</v>
      </c>
      <c r="X1246" s="13" t="str">
        <f>IF(AA1246&gt;0,SQRT(Sum_Sq($AI$2,V_rtHz($AH$2)/(1+1/$A1246),V_rtHz($AH$2*$A1246)/(1+$A1246),$AN$2*$AH$2/(1+1/$A1246),$AM$2*SQRT(Sum_Sq(AA1246,1/($X$2*Y$8*(1+X$1017+AA1246/Z1246))))/SQRT(Sum_Sq($X$2*AA1246*Y$8,1)),                   $AQ$2*SQRT(Sum_Sq($AH$2/(1+1/$A1246)+AA1246*( 1/(X$1017+1+AA1246/Z1246)-1)/(1+($X$2*AA1246*Y$8)^2), (AA1246^2*Y$8*$X$2+1/($X$2*Y$8*(X$1017+1+AA1246/Z1246           )))/(1+($X$2*AA1246*Y$8)^2))),           V_rtHz(Z1246)/($X$2*Y$8*(Z1246*X$1017+Z1246+AA1246)),V_rtHz(AA1246)*SQRT(Sum_Sq(Z1246*Y$8*$X$2*X$1017,1))/($X$2*Y$8*(Z1246*X$1017+Z1246+AA1246))))/SQRT(Sum_Sq(1/(1+$A1246)+$AC$2/$I$2-1/(1+(1+AA1246/Z1246)/X$1017),$X$2/$I$2)),IF(AA1247&lt;0,"A",X1247))</f>
        <v>A</v>
      </c>
      <c r="Z1246" s="13">
        <f t="shared" si="376"/>
        <v>-1</v>
      </c>
      <c r="AA1246" s="12">
        <f t="shared" si="400"/>
        <v>-2</v>
      </c>
      <c r="AC1246" s="13">
        <f>IF(AF1246&gt;0,SQRT(Sum_Sq($AI$2,V_rtHz($AH$2)/(1+1/$A1246),V_rtHz($AH$2*$A1246)/(1+$A1246),$AN$2*$AH$2/(1+1/$A1246),$AM$2*SQRT(Sum_Sq(AF1246,1/($X$2*AD$8*(1+AC$1017+AF1246/AE1246))))/SQRT(Sum_Sq($X$2*AF1246*AD$8,1)),                   $AQ$2*SQRT(Sum_Sq($AH$2/(1+1/$A1246)+AF1246*( 1/(AC$1017+1+AF1246/AE1246)-1)/(1+($X$2*AF1246*AD$8)^2), (AF1246^2*AD$8*$X$2+1/($X$2*AD$8*(AC$1017+1+AF1246/AE1246           )))/(1+($X$2*AF1246*AD$8)^2))),           V_rtHz(AE1246)/($X$2*AD$8*(AE1246*AC$1017+AE1246+AF1246)),V_rtHz(AF1246)*SQRT(Sum_Sq(AE1246*AD$8*$X$2*AC$1017,1))/($X$2*AD$8*(AE1246*AC$1017+AE1246+AF1246))))/SQRT(Sum_Sq(1/(1+$A1246)+$AC$2/$I$2-1/(1+(1+AF1246/AE1246)/AC$1017),$X$2/$I$2)),IF(AF1247&lt;0,"A",AC1247))</f>
        <v>6.7748473154244445E-6</v>
      </c>
      <c r="AE1246" s="13">
        <f t="shared" si="377"/>
        <v>18791.656023377425</v>
      </c>
      <c r="AF1246" s="12">
        <f t="shared" si="401"/>
        <v>165596.94735872059</v>
      </c>
      <c r="AG1246" s="13"/>
      <c r="AH1246" s="13">
        <f>IF(AK1246&gt;0,SQRT(Sum_Sq($AI$2,V_rtHz($AH$2)/(1+1/$A1246),V_rtHz($AH$2*$A1246)/(1+$A1246),$AN$2*$AH$2/(1+1/$A1246),$AM$2*SQRT(Sum_Sq(AK1246,1/($X$2*AI$8*(1+AH$1017+AK1246/AJ1246))))/SQRT(Sum_Sq($X$2*AK1246*AI$8,1)),                   $AQ$2*SQRT(Sum_Sq($AH$2/(1+1/$A1246)+AK1246*( 1/(AH$1017+1+AK1246/AJ1246)-1)/(1+($X$2*AK1246*AI$8)^2), (AK1246^2*AI$8*$X$2+1/($X$2*AI$8*(AH$1017+1+AK1246/AJ1246           )))/(1+($X$2*AK1246*AI$8)^2))),           V_rtHz(AJ1246)/($X$2*AI$8*(AJ1246*AH$1017+AJ1246+AK1246)),V_rtHz(AK1246)*SQRT(Sum_Sq(AJ1246*AI$8*$X$2*AH$1017,1))/($X$2*AI$8*(AJ1246*AH$1017+AJ1246+AK1246))))/SQRT(Sum_Sq(1/(1+$A1246)+$AC$2/$I$2-1/(1+(1+AK1246/AJ1246)/AH$1017),$X$2/$I$2)),IF(AK1247&lt;0,"A",AH1247))</f>
        <v>1.1461576635648511E-5</v>
      </c>
      <c r="AI1246" s="13"/>
      <c r="AJ1246" s="13">
        <f t="shared" si="378"/>
        <v>17436.490791395499</v>
      </c>
      <c r="AK1246" s="12">
        <f t="shared" si="402"/>
        <v>564362.69162878522</v>
      </c>
      <c r="AM1246" s="13">
        <f>IF(AP1246&gt;0,SQRT(Sum_Sq($AI$2,V_rtHz($AH$2)/(1+1/$A1246),V_rtHz($AH$2*$A1246)/(1+$A1246),$AN$2*$AH$2/(1+1/$A1246),$AM$2*SQRT(Sum_Sq(AP1246,1/($X$2*AN$8*(1+AM$1017+AP1246/AO1246))))/SQRT(Sum_Sq($X$2*AP1246*AN$8,1)),                   $AQ$2*SQRT(Sum_Sq($AH$2/(1+1/$A1246)+AP1246*( 1/(AM$1017+1+AP1246/AO1246)-1)/(1+($X$2*AP1246*AN$8)^2), (AP1246^2*AN$8*$X$2+1/($X$2*AN$8*(AM$1017+1+AP1246/AO1246           )))/(1+($X$2*AP1246*AN$8)^2))),           V_rtHz(AO1246)/($X$2*AN$8*(AO1246*AM$1017+AO1246+AP1246)),V_rtHz(AP1246)*SQRT(Sum_Sq(AO1246*AN$8*$X$2*AM$1017,1))/($X$2*AN$8*(AO1246*AM$1017+AO1246+AP1246))))/SQRT(Sum_Sq(1/(1+$A1246)+$AC$2/$I$2-1/(1+(1+AP1246/AO1246)/AM$1017),$X$2/$I$2)),IF(AP1247&lt;0,"A",AM1247))</f>
        <v>2.0102061406467427E-5</v>
      </c>
      <c r="AO1246" s="13">
        <f t="shared" si="379"/>
        <v>17082.415070306575</v>
      </c>
      <c r="AP1246" s="12">
        <f t="shared" si="403"/>
        <v>1821663.3072542294</v>
      </c>
      <c r="AR1246" s="13">
        <f t="shared" si="380"/>
        <v>69887291.180198371</v>
      </c>
      <c r="AS1246" s="13">
        <f t="shared" si="381"/>
        <v>-1.3201729176574899E-5</v>
      </c>
      <c r="AV1246" s="13"/>
      <c r="AW1246" s="13">
        <f t="shared" si="382"/>
        <v>39300511.936236553</v>
      </c>
      <c r="AX1246" s="13">
        <f t="shared" si="383"/>
        <v>-4.1776177850053371E-5</v>
      </c>
      <c r="AZ1246" s="13"/>
      <c r="BA1246" s="13"/>
      <c r="BB1246" s="13">
        <f t="shared" si="384"/>
        <v>22100301.962882396</v>
      </c>
      <c r="BC1246" s="13">
        <f t="shared" si="385"/>
        <v>-1.3239513977616161E-4</v>
      </c>
      <c r="BD1246" s="13"/>
      <c r="BE1246" s="13"/>
      <c r="BG1246" s="13">
        <f t="shared" si="386"/>
        <v>12427913.092914158</v>
      </c>
      <c r="BH1246" s="13">
        <f t="shared" si="387"/>
        <v>-4.2156903100410413E-4</v>
      </c>
      <c r="BI1246" s="13"/>
      <c r="BL1246" s="13">
        <f t="shared" si="388"/>
        <v>6988729.1180198397</v>
      </c>
      <c r="BM1246" s="13">
        <f t="shared" si="389"/>
        <v>-1.3629608360935393E-3</v>
      </c>
      <c r="BP1246" s="13"/>
      <c r="BQ1246" s="13">
        <f t="shared" si="390"/>
        <v>99.633300000000006</v>
      </c>
      <c r="BR1246" s="13">
        <f t="shared" si="391"/>
        <v>108.98999999999998</v>
      </c>
      <c r="BT1246" s="13"/>
      <c r="BU1246" s="13"/>
      <c r="BV1246" s="13">
        <f t="shared" si="392"/>
        <v>31.50681587988543</v>
      </c>
      <c r="BW1246" s="13">
        <f t="shared" si="393"/>
        <v>344.65664218175147</v>
      </c>
      <c r="CA1246" s="13">
        <f t="shared" si="394"/>
        <v>9.9633299999999991</v>
      </c>
      <c r="CB1246" s="13">
        <f t="shared" si="395"/>
        <v>1089.9000000000001</v>
      </c>
    </row>
    <row r="1247" spans="1:80" x14ac:dyDescent="0.3">
      <c r="A1247" s="13">
        <f t="shared" si="371"/>
        <v>2.5003453616964302E-4</v>
      </c>
      <c r="C1247" s="13" t="str">
        <f>IF(F1247&gt;0,SQRT(Sum_Sq($AI$2,V_rtHz($AH$2)/(1+1/$A1247),V_rtHz($AH$2*$A1247)/(1+$A1247),$AN$2*$AH$2/(1+1/$A1247),$AM$2*SQRT(Sum_Sq(F1247,1/($X$2*D$8*(1+C$1017+F1247/E1247))))/SQRT(Sum_Sq($X$2*F1247*D$8,1)),                   $AQ$2*SQRT(Sum_Sq($AH$2/(1+1/$A1247)+F1247*( 1/(C$1017+1+F1247/E1247)-1)/(1+($X$2*F1247*D$8)^2), (F1247^2*D$8*$X$2+1/($X$2*D$8*(C$1017+1+F1247/E1247           )))/(1+($X$2*F1247*D$8)^2))),           V_rtHz(E1247)/($X$2*D$8*(E1247*C$1017+E1247+F1247)),V_rtHz(F1247)*SQRT(Sum_Sq(E1247*D$8*$X$2*C$1017,1))/($X$2*D$8*(E1247*C$1017+E1247+F1247))))/SQRT(Sum_Sq(1/(1+$A1247)+$AC$2/$I$2-1/(1+(1+F1247/E1247)/C$1017),$X$2/$I$2)),IF(F1248&lt;0,"A",C1248))</f>
        <v>A</v>
      </c>
      <c r="E1247" s="13">
        <f t="shared" si="372"/>
        <v>-1</v>
      </c>
      <c r="F1247" s="12">
        <f t="shared" si="396"/>
        <v>-2</v>
      </c>
      <c r="H1247" s="13" t="str">
        <f>IF(K1247&gt;0,SQRT(Sum_Sq($AI$2,V_rtHz($AH$2)/(1+1/$A1247),V_rtHz($AH$2*$A1247)/(1+$A1247),$AN$2*$AH$2/(1+1/$A1247),$AM$2*SQRT(Sum_Sq(K1247,1/($X$2*I$8*(1+H$1017+K1247/J1247))))/SQRT(Sum_Sq($X$2*K1247*I$8,1)),                   $AQ$2*SQRT(Sum_Sq($AH$2/(1+1/$A1247)+K1247*( 1/(H$1017+1+K1247/J1247)-1)/(1+($X$2*K1247*I$8)^2), (K1247^2*I$8*$X$2+1/($X$2*I$8*(H$1017+1+K1247/J1247           )))/(1+($X$2*K1247*I$8)^2))),           V_rtHz(J1247)/($X$2*I$8*(J1247*H$1017+J1247+K1247)),V_rtHz(K1247)*SQRT(Sum_Sq(J1247*I$8*$X$2*H$1017,1))/($X$2*I$8*(J1247*H$1017+J1247+K1247))))/SQRT(Sum_Sq(1/(1+$A1247)+$AC$2/$I$2-1/(1+(1+K1247/J1247)/H$1017),$X$2/$I$2)),IF(K1248&lt;0,"A",H1248))</f>
        <v>A</v>
      </c>
      <c r="J1247" s="13">
        <f t="shared" si="373"/>
        <v>-1</v>
      </c>
      <c r="K1247" s="12">
        <f t="shared" si="397"/>
        <v>-2</v>
      </c>
      <c r="M1247" s="13" t="str">
        <f>IF(P1247&gt;0,SQRT(Sum_Sq($AI$2,V_rtHz($AH$2)/(1+1/$A1247),V_rtHz($AH$2*$A1247)/(1+$A1247),$AN$2*$AH$2/(1+1/$A1247),$AM$2*SQRT(Sum_Sq(P1247,1/($X$2*N$8*(1+M$1017+P1247/O1247))))/SQRT(Sum_Sq($X$2*P1247*N$8,1)),                   $AQ$2*SQRT(Sum_Sq($AH$2/(1+1/$A1247)+P1247*( 1/(M$1017+1+P1247/O1247)-1)/(1+($X$2*P1247*N$8)^2), (P1247^2*N$8*$X$2+1/($X$2*N$8*(M$1017+1+P1247/O1247           )))/(1+($X$2*P1247*N$8)^2))),           V_rtHz(O1247)/($X$2*N$8*(O1247*M$1017+O1247+P1247)),V_rtHz(P1247)*SQRT(Sum_Sq(O1247*N$8*$X$2*M$1017,1))/($X$2*N$8*(O1247*M$1017+O1247+P1247))))/SQRT(Sum_Sq(1/(1+$A1247)+$AC$2/$I$2-1/(1+(1+P1247/O1247)/M$1017),$X$2/$I$2)),IF(P1248&lt;0,"A",M1248))</f>
        <v>A</v>
      </c>
      <c r="O1247" s="13">
        <f t="shared" si="374"/>
        <v>-1</v>
      </c>
      <c r="P1247" s="12">
        <f t="shared" si="398"/>
        <v>-2</v>
      </c>
      <c r="R1247" s="13" t="str">
        <f>IF(U1247&gt;0,SQRT(Sum_Sq($AI$2,V_rtHz($AH$2)/(1+1/$A1247),V_rtHz($AH$2*$A1247)/(1+$A1247),$AN$2*$AH$2/(1+1/$A1247),$AM$2*SQRT(Sum_Sq(U1247,1/($X$2*S$8*(1+R$1017+U1247/T1247))))/SQRT(Sum_Sq($X$2*U1247*S$8,1)),                   $AQ$2*SQRT(Sum_Sq($AH$2/(1+1/$A1247)+U1247*( 1/(R$1017+1+U1247/T1247)-1)/(1+($X$2*U1247*S$8)^2), (U1247^2*S$8*$X$2+1/($X$2*S$8*(R$1017+1+U1247/T1247           )))/(1+($X$2*U1247*S$8)^2))),           V_rtHz(T1247)/($X$2*S$8*(T1247*R$1017+T1247+U1247)),V_rtHz(U1247)*SQRT(Sum_Sq(T1247*S$8*$X$2*R$1017,1))/($X$2*S$8*(T1247*R$1017+T1247+U1247))))/SQRT(Sum_Sq(1/(1+$A1247)+$AC$2/$I$2-1/(1+(1+U1247/T1247)/R$1017),$X$2/$I$2)),IF(U1248&lt;0,"A",R1248))</f>
        <v>A</v>
      </c>
      <c r="T1247" s="13">
        <f t="shared" si="375"/>
        <v>-1</v>
      </c>
      <c r="U1247" s="12">
        <f t="shared" si="399"/>
        <v>-2</v>
      </c>
      <c r="X1247" s="13" t="str">
        <f>IF(AA1247&gt;0,SQRT(Sum_Sq($AI$2,V_rtHz($AH$2)/(1+1/$A1247),V_rtHz($AH$2*$A1247)/(1+$A1247),$AN$2*$AH$2/(1+1/$A1247),$AM$2*SQRT(Sum_Sq(AA1247,1/($X$2*Y$8*(1+X$1017+AA1247/Z1247))))/SQRT(Sum_Sq($X$2*AA1247*Y$8,1)),                   $AQ$2*SQRT(Sum_Sq($AH$2/(1+1/$A1247)+AA1247*( 1/(X$1017+1+AA1247/Z1247)-1)/(1+($X$2*AA1247*Y$8)^2), (AA1247^2*Y$8*$X$2+1/($X$2*Y$8*(X$1017+1+AA1247/Z1247           )))/(1+($X$2*AA1247*Y$8)^2))),           V_rtHz(Z1247)/($X$2*Y$8*(Z1247*X$1017+Z1247+AA1247)),V_rtHz(AA1247)*SQRT(Sum_Sq(Z1247*Y$8*$X$2*X$1017,1))/($X$2*Y$8*(Z1247*X$1017+Z1247+AA1247))))/SQRT(Sum_Sq(1/(1+$A1247)+$AC$2/$I$2-1/(1+(1+AA1247/Z1247)/X$1017),$X$2/$I$2)),IF(AA1248&lt;0,"A",X1248))</f>
        <v>A</v>
      </c>
      <c r="Z1247" s="13">
        <f t="shared" si="376"/>
        <v>-1</v>
      </c>
      <c r="AA1247" s="12">
        <f t="shared" si="400"/>
        <v>-2</v>
      </c>
      <c r="AC1247" s="13">
        <f>IF(AF1247&gt;0,SQRT(Sum_Sq($AI$2,V_rtHz($AH$2)/(1+1/$A1247),V_rtHz($AH$2*$A1247)/(1+$A1247),$AN$2*$AH$2/(1+1/$A1247),$AM$2*SQRT(Sum_Sq(AF1247,1/($X$2*AD$8*(1+AC$1017+AF1247/AE1247))))/SQRT(Sum_Sq($X$2*AF1247*AD$8,1)),                   $AQ$2*SQRT(Sum_Sq($AH$2/(1+1/$A1247)+AF1247*( 1/(AC$1017+1+AF1247/AE1247)-1)/(1+($X$2*AF1247*AD$8)^2), (AF1247^2*AD$8*$X$2+1/($X$2*AD$8*(AC$1017+1+AF1247/AE1247           )))/(1+($X$2*AF1247*AD$8)^2))),           V_rtHz(AE1247)/($X$2*AD$8*(AE1247*AC$1017+AE1247+AF1247)),V_rtHz(AF1247)*SQRT(Sum_Sq(AE1247*AD$8*$X$2*AC$1017,1))/($X$2*AD$8*(AE1247*AC$1017+AE1247+AF1247))))/SQRT(Sum_Sq(1/(1+$A1247)+$AC$2/$I$2-1/(1+(1+AF1247/AE1247)/AC$1017),$X$2/$I$2)),IF(AF1248&lt;0,"A",AC1248))</f>
        <v>6.7730988008022134E-6</v>
      </c>
      <c r="AE1247" s="13">
        <f t="shared" si="377"/>
        <v>18781.976064468035</v>
      </c>
      <c r="AF1247" s="12">
        <f t="shared" si="401"/>
        <v>165682.2936311496</v>
      </c>
      <c r="AG1247" s="13"/>
      <c r="AH1247" s="13">
        <f>IF(AK1247&gt;0,SQRT(Sum_Sq($AI$2,V_rtHz($AH$2)/(1+1/$A1247),V_rtHz($AH$2*$A1247)/(1+$A1247),$AN$2*$AH$2/(1+1/$A1247),$AM$2*SQRT(Sum_Sq(AK1247,1/($X$2*AI$8*(1+AH$1017+AK1247/AJ1247))))/SQRT(Sum_Sq($X$2*AK1247*AI$8,1)),                   $AQ$2*SQRT(Sum_Sq($AH$2/(1+1/$A1247)+AK1247*( 1/(AH$1017+1+AK1247/AJ1247)-1)/(1+($X$2*AK1247*AI$8)^2), (AK1247^2*AI$8*$X$2+1/($X$2*AI$8*(AH$1017+1+AK1247/AJ1247           )))/(1+($X$2*AK1247*AI$8)^2))),           V_rtHz(AJ1247)/($X$2*AI$8*(AJ1247*AH$1017+AJ1247+AK1247)),V_rtHz(AK1247)*SQRT(Sum_Sq(AJ1247*AI$8*$X$2*AH$1017,1))/($X$2*AI$8*(AJ1247*AH$1017+AJ1247+AK1247))))/SQRT(Sum_Sq(1/(1+$A1247)+$AC$2/$I$2-1/(1+(1+AK1247/AJ1247)/AH$1017),$X$2/$I$2)),IF(AK1248&lt;0,"A",AH1248))</f>
        <v>1.1459298083858474E-5</v>
      </c>
      <c r="AI1247" s="13"/>
      <c r="AJ1247" s="13">
        <f t="shared" si="378"/>
        <v>17429.358672080638</v>
      </c>
      <c r="AK1247" s="12">
        <f t="shared" si="402"/>
        <v>564593.62967586331</v>
      </c>
      <c r="AM1247" s="13">
        <f>IF(AP1247&gt;0,SQRT(Sum_Sq($AI$2,V_rtHz($AH$2)/(1+1/$A1247),V_rtHz($AH$2*$A1247)/(1+$A1247),$AN$2*$AH$2/(1+1/$A1247),$AM$2*SQRT(Sum_Sq(AP1247,1/($X$2*AN$8*(1+AM$1017+AP1247/AO1247))))/SQRT(Sum_Sq($X$2*AP1247*AN$8,1)),                   $AQ$2*SQRT(Sum_Sq($AH$2/(1+1/$A1247)+AP1247*( 1/(AM$1017+1+AP1247/AO1247)-1)/(1+($X$2*AP1247*AN$8)^2), (AP1247^2*AN$8*$X$2+1/($X$2*AN$8*(AM$1017+1+AP1247/AO1247           )))/(1+($X$2*AP1247*AN$8)^2))),           V_rtHz(AO1247)/($X$2*AN$8*(AO1247*AM$1017+AO1247+AP1247)),V_rtHz(AP1247)*SQRT(Sum_Sq(AO1247*AN$8*$X$2*AM$1017,1))/($X$2*AN$8*(AO1247*AM$1017+AO1247+AP1247))))/SQRT(Sum_Sq(1/(1+$A1247)+$AC$2/$I$2-1/(1+(1+AP1247/AO1247)/AM$1017),$X$2/$I$2)),IF(AP1248&lt;0,"A",AM1248))</f>
        <v>2.0098337172426616E-5</v>
      </c>
      <c r="AO1247" s="13">
        <f t="shared" si="379"/>
        <v>17075.842175285346</v>
      </c>
      <c r="AP1247" s="12">
        <f t="shared" si="403"/>
        <v>1822364.5084927802</v>
      </c>
      <c r="AR1247" s="13">
        <f t="shared" si="380"/>
        <v>69887291.180198371</v>
      </c>
      <c r="AS1247" s="13">
        <f t="shared" si="381"/>
        <v>-1.3201787414476183E-5</v>
      </c>
      <c r="AV1247" s="13"/>
      <c r="AW1247" s="13">
        <f t="shared" si="382"/>
        <v>39300511.936236553</v>
      </c>
      <c r="AX1247" s="13">
        <f t="shared" si="383"/>
        <v>-4.1776761034094333E-5</v>
      </c>
      <c r="AZ1247" s="13"/>
      <c r="BA1247" s="13"/>
      <c r="BB1247" s="13">
        <f t="shared" si="384"/>
        <v>22100301.962882396</v>
      </c>
      <c r="BC1247" s="13">
        <f t="shared" si="385"/>
        <v>-1.3240099718394546E-4</v>
      </c>
      <c r="BD1247" s="13"/>
      <c r="BE1247" s="13"/>
      <c r="BG1247" s="13">
        <f t="shared" si="386"/>
        <v>12427913.092914158</v>
      </c>
      <c r="BH1247" s="13">
        <f t="shared" si="387"/>
        <v>-4.2162842475360074E-4</v>
      </c>
      <c r="BI1247" s="13"/>
      <c r="BL1247" s="13">
        <f t="shared" si="388"/>
        <v>6988729.1180198397</v>
      </c>
      <c r="BM1247" s="13">
        <f t="shared" si="389"/>
        <v>-1.3635818577606091E-3</v>
      </c>
      <c r="BP1247" s="13"/>
      <c r="BQ1247" s="13">
        <f t="shared" si="390"/>
        <v>99.633300000000006</v>
      </c>
      <c r="BR1247" s="13">
        <f t="shared" si="391"/>
        <v>108.99</v>
      </c>
      <c r="BT1247" s="13"/>
      <c r="BU1247" s="13"/>
      <c r="BV1247" s="13">
        <f t="shared" si="392"/>
        <v>31.50681587988543</v>
      </c>
      <c r="BW1247" s="13">
        <f t="shared" si="393"/>
        <v>344.65664218175158</v>
      </c>
      <c r="CA1247" s="13">
        <f t="shared" si="394"/>
        <v>9.9633299999999991</v>
      </c>
      <c r="CB1247" s="13">
        <f t="shared" si="395"/>
        <v>1089.9000000000001</v>
      </c>
    </row>
    <row r="1248" spans="1:80" x14ac:dyDescent="0.3">
      <c r="A1248" s="13">
        <f t="shared" si="371"/>
        <v>2.5351286304979066E-4</v>
      </c>
      <c r="C1248" s="13" t="str">
        <f>IF(F1248&gt;0,SQRT(Sum_Sq($AI$2,V_rtHz($AH$2)/(1+1/$A1248),V_rtHz($AH$2*$A1248)/(1+$A1248),$AN$2*$AH$2/(1+1/$A1248),$AM$2*SQRT(Sum_Sq(F1248,1/($X$2*D$8*(1+C$1017+F1248/E1248))))/SQRT(Sum_Sq($X$2*F1248*D$8,1)),                   $AQ$2*SQRT(Sum_Sq($AH$2/(1+1/$A1248)+F1248*( 1/(C$1017+1+F1248/E1248)-1)/(1+($X$2*F1248*D$8)^2), (F1248^2*D$8*$X$2+1/($X$2*D$8*(C$1017+1+F1248/E1248           )))/(1+($X$2*F1248*D$8)^2))),           V_rtHz(E1248)/($X$2*D$8*(E1248*C$1017+E1248+F1248)),V_rtHz(F1248)*SQRT(Sum_Sq(E1248*D$8*$X$2*C$1017,1))/($X$2*D$8*(E1248*C$1017+E1248+F1248))))/SQRT(Sum_Sq(1/(1+$A1248)+$AC$2/$I$2-1/(1+(1+F1248/E1248)/C$1017),$X$2/$I$2)),IF(F1249&lt;0,"A",C1249))</f>
        <v>A</v>
      </c>
      <c r="E1248" s="13">
        <f t="shared" si="372"/>
        <v>-1</v>
      </c>
      <c r="F1248" s="12">
        <f t="shared" si="396"/>
        <v>-2</v>
      </c>
      <c r="H1248" s="13" t="str">
        <f>IF(K1248&gt;0,SQRT(Sum_Sq($AI$2,V_rtHz($AH$2)/(1+1/$A1248),V_rtHz($AH$2*$A1248)/(1+$A1248),$AN$2*$AH$2/(1+1/$A1248),$AM$2*SQRT(Sum_Sq(K1248,1/($X$2*I$8*(1+H$1017+K1248/J1248))))/SQRT(Sum_Sq($X$2*K1248*I$8,1)),                   $AQ$2*SQRT(Sum_Sq($AH$2/(1+1/$A1248)+K1248*( 1/(H$1017+1+K1248/J1248)-1)/(1+($X$2*K1248*I$8)^2), (K1248^2*I$8*$X$2+1/($X$2*I$8*(H$1017+1+K1248/J1248           )))/(1+($X$2*K1248*I$8)^2))),           V_rtHz(J1248)/($X$2*I$8*(J1248*H$1017+J1248+K1248)),V_rtHz(K1248)*SQRT(Sum_Sq(J1248*I$8*$X$2*H$1017,1))/($X$2*I$8*(J1248*H$1017+J1248+K1248))))/SQRT(Sum_Sq(1/(1+$A1248)+$AC$2/$I$2-1/(1+(1+K1248/J1248)/H$1017),$X$2/$I$2)),IF(K1249&lt;0,"A",H1249))</f>
        <v>A</v>
      </c>
      <c r="J1248" s="13">
        <f t="shared" si="373"/>
        <v>-1</v>
      </c>
      <c r="K1248" s="12">
        <f t="shared" si="397"/>
        <v>-2</v>
      </c>
      <c r="M1248" s="13" t="str">
        <f>IF(P1248&gt;0,SQRT(Sum_Sq($AI$2,V_rtHz($AH$2)/(1+1/$A1248),V_rtHz($AH$2*$A1248)/(1+$A1248),$AN$2*$AH$2/(1+1/$A1248),$AM$2*SQRT(Sum_Sq(P1248,1/($X$2*N$8*(1+M$1017+P1248/O1248))))/SQRT(Sum_Sq($X$2*P1248*N$8,1)),                   $AQ$2*SQRT(Sum_Sq($AH$2/(1+1/$A1248)+P1248*( 1/(M$1017+1+P1248/O1248)-1)/(1+($X$2*P1248*N$8)^2), (P1248^2*N$8*$X$2+1/($X$2*N$8*(M$1017+1+P1248/O1248           )))/(1+($X$2*P1248*N$8)^2))),           V_rtHz(O1248)/($X$2*N$8*(O1248*M$1017+O1248+P1248)),V_rtHz(P1248)*SQRT(Sum_Sq(O1248*N$8*$X$2*M$1017,1))/($X$2*N$8*(O1248*M$1017+O1248+P1248))))/SQRT(Sum_Sq(1/(1+$A1248)+$AC$2/$I$2-1/(1+(1+P1248/O1248)/M$1017),$X$2/$I$2)),IF(P1249&lt;0,"A",M1249))</f>
        <v>A</v>
      </c>
      <c r="O1248" s="13">
        <f t="shared" si="374"/>
        <v>-1</v>
      </c>
      <c r="P1248" s="12">
        <f t="shared" si="398"/>
        <v>-2</v>
      </c>
      <c r="R1248" s="13" t="str">
        <f>IF(U1248&gt;0,SQRT(Sum_Sq($AI$2,V_rtHz($AH$2)/(1+1/$A1248),V_rtHz($AH$2*$A1248)/(1+$A1248),$AN$2*$AH$2/(1+1/$A1248),$AM$2*SQRT(Sum_Sq(U1248,1/($X$2*S$8*(1+R$1017+U1248/T1248))))/SQRT(Sum_Sq($X$2*U1248*S$8,1)),                   $AQ$2*SQRT(Sum_Sq($AH$2/(1+1/$A1248)+U1248*( 1/(R$1017+1+U1248/T1248)-1)/(1+($X$2*U1248*S$8)^2), (U1248^2*S$8*$X$2+1/($X$2*S$8*(R$1017+1+U1248/T1248           )))/(1+($X$2*U1248*S$8)^2))),           V_rtHz(T1248)/($X$2*S$8*(T1248*R$1017+T1248+U1248)),V_rtHz(U1248)*SQRT(Sum_Sq(T1248*S$8*$X$2*R$1017,1))/($X$2*S$8*(T1248*R$1017+T1248+U1248))))/SQRT(Sum_Sq(1/(1+$A1248)+$AC$2/$I$2-1/(1+(1+U1248/T1248)/R$1017),$X$2/$I$2)),IF(U1249&lt;0,"A",R1249))</f>
        <v>A</v>
      </c>
      <c r="T1248" s="13">
        <f t="shared" si="375"/>
        <v>-1</v>
      </c>
      <c r="U1248" s="12">
        <f t="shared" si="399"/>
        <v>-2</v>
      </c>
      <c r="X1248" s="13" t="str">
        <f>IF(AA1248&gt;0,SQRT(Sum_Sq($AI$2,V_rtHz($AH$2)/(1+1/$A1248),V_rtHz($AH$2*$A1248)/(1+$A1248),$AN$2*$AH$2/(1+1/$A1248),$AM$2*SQRT(Sum_Sq(AA1248,1/($X$2*Y$8*(1+X$1017+AA1248/Z1248))))/SQRT(Sum_Sq($X$2*AA1248*Y$8,1)),                   $AQ$2*SQRT(Sum_Sq($AH$2/(1+1/$A1248)+AA1248*( 1/(X$1017+1+AA1248/Z1248)-1)/(1+($X$2*AA1248*Y$8)^2), (AA1248^2*Y$8*$X$2+1/($X$2*Y$8*(X$1017+1+AA1248/Z1248           )))/(1+($X$2*AA1248*Y$8)^2))),           V_rtHz(Z1248)/($X$2*Y$8*(Z1248*X$1017+Z1248+AA1248)),V_rtHz(AA1248)*SQRT(Sum_Sq(Z1248*Y$8*$X$2*X$1017,1))/($X$2*Y$8*(Z1248*X$1017+Z1248+AA1248))))/SQRT(Sum_Sq(1/(1+$A1248)+$AC$2/$I$2-1/(1+(1+AA1248/Z1248)/X$1017),$X$2/$I$2)),IF(AA1249&lt;0,"A",X1249))</f>
        <v>A</v>
      </c>
      <c r="Z1248" s="13">
        <f t="shared" si="376"/>
        <v>-1</v>
      </c>
      <c r="AA1248" s="12">
        <f t="shared" si="400"/>
        <v>-2</v>
      </c>
      <c r="AC1248" s="13">
        <f>IF(AF1248&gt;0,SQRT(Sum_Sq($AI$2,V_rtHz($AH$2)/(1+1/$A1248),V_rtHz($AH$2*$A1248)/(1+$A1248),$AN$2*$AH$2/(1+1/$A1248),$AM$2*SQRT(Sum_Sq(AF1248,1/($X$2*AD$8*(1+AC$1017+AF1248/AE1248))))/SQRT(Sum_Sq($X$2*AF1248*AD$8,1)),                   $AQ$2*SQRT(Sum_Sq($AH$2/(1+1/$A1248)+AF1248*( 1/(AC$1017+1+AF1248/AE1248)-1)/(1+($X$2*AF1248*AD$8)^2), (AF1248^2*AD$8*$X$2+1/($X$2*AD$8*(AC$1017+1+AF1248/AE1248           )))/(1+($X$2*AF1248*AD$8)^2))),           V_rtHz(AE1248)/($X$2*AD$8*(AE1248*AC$1017+AE1248+AF1248)),V_rtHz(AF1248)*SQRT(Sum_Sq(AE1248*AD$8*$X$2*AC$1017,1))/($X$2*AD$8*(AE1248*AC$1017+AE1248+AF1248))))/SQRT(Sum_Sq(1/(1+$A1248)+$AC$2/$I$2-1/(1+(1+AF1248/AE1248)/AC$1017),$X$2/$I$2)),IF(AF1249&lt;0,"A",AC1249))</f>
        <v>6.7713294234714505E-6</v>
      </c>
      <c r="AE1248" s="13">
        <f t="shared" si="377"/>
        <v>18772.182643282802</v>
      </c>
      <c r="AF1248" s="12">
        <f t="shared" si="401"/>
        <v>165768.7298498514</v>
      </c>
      <c r="AG1248" s="13"/>
      <c r="AH1248" s="13">
        <f>IF(AK1248&gt;0,SQRT(Sum_Sq($AI$2,V_rtHz($AH$2)/(1+1/$A1248),V_rtHz($AH$2*$A1248)/(1+$A1248),$AN$2*$AH$2/(1+1/$A1248),$AM$2*SQRT(Sum_Sq(AK1248,1/($X$2*AI$8*(1+AH$1017+AK1248/AJ1248))))/SQRT(Sum_Sq($X$2*AK1248*AI$8,1)),                   $AQ$2*SQRT(Sum_Sq($AH$2/(1+1/$A1248)+AK1248*( 1/(AH$1017+1+AK1248/AJ1248)-1)/(1+($X$2*AK1248*AI$8)^2), (AK1248^2*AI$8*$X$2+1/($X$2*AI$8*(AH$1017+1+AK1248/AJ1248           )))/(1+($X$2*AK1248*AI$8)^2))),           V_rtHz(AJ1248)/($X$2*AI$8*(AJ1248*AH$1017+AJ1248+AK1248)),V_rtHz(AK1248)*SQRT(Sum_Sq(AJ1248*AI$8*$X$2*AH$1017,1))/($X$2*AI$8*(AJ1248*AH$1017+AJ1248+AK1248))))/SQRT(Sum_Sq(1/(1+$A1248)+$AC$2/$I$2-1/(1+(1+AK1248/AJ1248)/AH$1017),$X$2/$I$2)),IF(AK1249&lt;0,"A",AH1249))</f>
        <v>1.1456991234921797E-5</v>
      </c>
      <c r="AI1248" s="13"/>
      <c r="AJ1248" s="13">
        <f t="shared" si="378"/>
        <v>17422.13924064779</v>
      </c>
      <c r="AK1248" s="12">
        <f t="shared" si="402"/>
        <v>564827.58745455882</v>
      </c>
      <c r="AM1248" s="13">
        <f>IF(AP1248&gt;0,SQRT(Sum_Sq($AI$2,V_rtHz($AH$2)/(1+1/$A1248),V_rtHz($AH$2*$A1248)/(1+$A1248),$AN$2*$AH$2/(1+1/$A1248),$AM$2*SQRT(Sum_Sq(AP1248,1/($X$2*AN$8*(1+AM$1017+AP1248/AO1248))))/SQRT(Sum_Sq($X$2*AP1248*AN$8,1)),                   $AQ$2*SQRT(Sum_Sq($AH$2/(1+1/$A1248)+AP1248*( 1/(AM$1017+1+AP1248/AO1248)-1)/(1+($X$2*AP1248*AN$8)^2), (AP1248^2*AN$8*$X$2+1/($X$2*AN$8*(AM$1017+1+AP1248/AO1248           )))/(1+($X$2*AP1248*AN$8)^2))),           V_rtHz(AO1248)/($X$2*AN$8*(AO1248*AM$1017+AO1248+AP1248)),V_rtHz(AP1248)*SQRT(Sum_Sq(AO1248*AN$8*$X$2*AM$1017,1))/($X$2*AN$8*(AO1248*AM$1017+AO1248+AP1248))))/SQRT(Sum_Sq(1/(1+$A1248)+$AC$2/$I$2-1/(1+(1+AP1248/AO1248)/AM$1017),$X$2/$I$2)),IF(AP1249&lt;0,"A",AM1249))</f>
        <v>2.0094566289488688E-5</v>
      </c>
      <c r="AO1248" s="13">
        <f t="shared" si="379"/>
        <v>17069.188061546422</v>
      </c>
      <c r="AP1248" s="12">
        <f t="shared" si="403"/>
        <v>1823074.9242823049</v>
      </c>
      <c r="AR1248" s="13">
        <f t="shared" si="380"/>
        <v>69887291.180198371</v>
      </c>
      <c r="AS1248" s="13">
        <f t="shared" si="381"/>
        <v>-1.3201846463071969E-5</v>
      </c>
      <c r="AV1248" s="13"/>
      <c r="AW1248" s="13">
        <f t="shared" si="382"/>
        <v>39300511.936236553</v>
      </c>
      <c r="AX1248" s="13">
        <f t="shared" si="383"/>
        <v>-4.1777352347657192E-5</v>
      </c>
      <c r="AZ1248" s="13"/>
      <c r="BA1248" s="13"/>
      <c r="BB1248" s="13">
        <f t="shared" si="384"/>
        <v>22100301.962882396</v>
      </c>
      <c r="BC1248" s="13">
        <f t="shared" si="385"/>
        <v>-1.3240693660556267E-4</v>
      </c>
      <c r="BD1248" s="13"/>
      <c r="BE1248" s="13"/>
      <c r="BG1248" s="13">
        <f t="shared" si="386"/>
        <v>12427913.092914158</v>
      </c>
      <c r="BH1248" s="13">
        <f t="shared" si="387"/>
        <v>-4.2168866184139932E-4</v>
      </c>
      <c r="BI1248" s="13"/>
      <c r="BL1248" s="13">
        <f t="shared" si="388"/>
        <v>6988729.1180198397</v>
      </c>
      <c r="BM1248" s="13">
        <f t="shared" si="389"/>
        <v>-1.3642120967573093E-3</v>
      </c>
      <c r="BP1248" s="13"/>
      <c r="BQ1248" s="13">
        <f t="shared" si="390"/>
        <v>99.633300000000006</v>
      </c>
      <c r="BR1248" s="13">
        <f t="shared" si="391"/>
        <v>108.98999999999998</v>
      </c>
      <c r="BT1248" s="13"/>
      <c r="BU1248" s="13"/>
      <c r="BV1248" s="13">
        <f t="shared" si="392"/>
        <v>31.50681587988543</v>
      </c>
      <c r="BW1248" s="13">
        <f t="shared" si="393"/>
        <v>344.65664218175152</v>
      </c>
      <c r="CA1248" s="13">
        <f t="shared" si="394"/>
        <v>9.9633299999999991</v>
      </c>
      <c r="CB1248" s="13">
        <f t="shared" si="395"/>
        <v>1089.9000000000001</v>
      </c>
    </row>
    <row r="1249" spans="1:80" x14ac:dyDescent="0.3">
      <c r="A1249" s="13">
        <f t="shared" si="371"/>
        <v>2.5703957827688626E-4</v>
      </c>
      <c r="C1249" s="13" t="str">
        <f>IF(F1249&gt;0,SQRT(Sum_Sq($AI$2,V_rtHz($AH$2)/(1+1/$A1249),V_rtHz($AH$2*$A1249)/(1+$A1249),$AN$2*$AH$2/(1+1/$A1249),$AM$2*SQRT(Sum_Sq(F1249,1/($X$2*D$8*(1+C$1017+F1249/E1249))))/SQRT(Sum_Sq($X$2*F1249*D$8,1)),                   $AQ$2*SQRT(Sum_Sq($AH$2/(1+1/$A1249)+F1249*( 1/(C$1017+1+F1249/E1249)-1)/(1+($X$2*F1249*D$8)^2), (F1249^2*D$8*$X$2+1/($X$2*D$8*(C$1017+1+F1249/E1249           )))/(1+($X$2*F1249*D$8)^2))),           V_rtHz(E1249)/($X$2*D$8*(E1249*C$1017+E1249+F1249)),V_rtHz(F1249)*SQRT(Sum_Sq(E1249*D$8*$X$2*C$1017,1))/($X$2*D$8*(E1249*C$1017+E1249+F1249))))/SQRT(Sum_Sq(1/(1+$A1249)+$AC$2/$I$2-1/(1+(1+F1249/E1249)/C$1017),$X$2/$I$2)),IF(F1250&lt;0,"A",C1250))</f>
        <v>A</v>
      </c>
      <c r="E1249" s="13">
        <f t="shared" si="372"/>
        <v>-1</v>
      </c>
      <c r="F1249" s="12">
        <f t="shared" si="396"/>
        <v>-2</v>
      </c>
      <c r="H1249" s="13" t="str">
        <f>IF(K1249&gt;0,SQRT(Sum_Sq($AI$2,V_rtHz($AH$2)/(1+1/$A1249),V_rtHz($AH$2*$A1249)/(1+$A1249),$AN$2*$AH$2/(1+1/$A1249),$AM$2*SQRT(Sum_Sq(K1249,1/($X$2*I$8*(1+H$1017+K1249/J1249))))/SQRT(Sum_Sq($X$2*K1249*I$8,1)),                   $AQ$2*SQRT(Sum_Sq($AH$2/(1+1/$A1249)+K1249*( 1/(H$1017+1+K1249/J1249)-1)/(1+($X$2*K1249*I$8)^2), (K1249^2*I$8*$X$2+1/($X$2*I$8*(H$1017+1+K1249/J1249           )))/(1+($X$2*K1249*I$8)^2))),           V_rtHz(J1249)/($X$2*I$8*(J1249*H$1017+J1249+K1249)),V_rtHz(K1249)*SQRT(Sum_Sq(J1249*I$8*$X$2*H$1017,1))/($X$2*I$8*(J1249*H$1017+J1249+K1249))))/SQRT(Sum_Sq(1/(1+$A1249)+$AC$2/$I$2-1/(1+(1+K1249/J1249)/H$1017),$X$2/$I$2)),IF(K1250&lt;0,"A",H1250))</f>
        <v>A</v>
      </c>
      <c r="J1249" s="13">
        <f t="shared" si="373"/>
        <v>-1</v>
      </c>
      <c r="K1249" s="12">
        <f t="shared" si="397"/>
        <v>-2</v>
      </c>
      <c r="M1249" s="13" t="str">
        <f>IF(P1249&gt;0,SQRT(Sum_Sq($AI$2,V_rtHz($AH$2)/(1+1/$A1249),V_rtHz($AH$2*$A1249)/(1+$A1249),$AN$2*$AH$2/(1+1/$A1249),$AM$2*SQRT(Sum_Sq(P1249,1/($X$2*N$8*(1+M$1017+P1249/O1249))))/SQRT(Sum_Sq($X$2*P1249*N$8,1)),                   $AQ$2*SQRT(Sum_Sq($AH$2/(1+1/$A1249)+P1249*( 1/(M$1017+1+P1249/O1249)-1)/(1+($X$2*P1249*N$8)^2), (P1249^2*N$8*$X$2+1/($X$2*N$8*(M$1017+1+P1249/O1249           )))/(1+($X$2*P1249*N$8)^2))),           V_rtHz(O1249)/($X$2*N$8*(O1249*M$1017+O1249+P1249)),V_rtHz(P1249)*SQRT(Sum_Sq(O1249*N$8*$X$2*M$1017,1))/($X$2*N$8*(O1249*M$1017+O1249+P1249))))/SQRT(Sum_Sq(1/(1+$A1249)+$AC$2/$I$2-1/(1+(1+P1249/O1249)/M$1017),$X$2/$I$2)),IF(P1250&lt;0,"A",M1250))</f>
        <v>A</v>
      </c>
      <c r="O1249" s="13">
        <f t="shared" si="374"/>
        <v>-1</v>
      </c>
      <c r="P1249" s="12">
        <f t="shared" si="398"/>
        <v>-2</v>
      </c>
      <c r="R1249" s="13" t="str">
        <f>IF(U1249&gt;0,SQRT(Sum_Sq($AI$2,V_rtHz($AH$2)/(1+1/$A1249),V_rtHz($AH$2*$A1249)/(1+$A1249),$AN$2*$AH$2/(1+1/$A1249),$AM$2*SQRT(Sum_Sq(U1249,1/($X$2*S$8*(1+R$1017+U1249/T1249))))/SQRT(Sum_Sq($X$2*U1249*S$8,1)),                   $AQ$2*SQRT(Sum_Sq($AH$2/(1+1/$A1249)+U1249*( 1/(R$1017+1+U1249/T1249)-1)/(1+($X$2*U1249*S$8)^2), (U1249^2*S$8*$X$2+1/($X$2*S$8*(R$1017+1+U1249/T1249           )))/(1+($X$2*U1249*S$8)^2))),           V_rtHz(T1249)/($X$2*S$8*(T1249*R$1017+T1249+U1249)),V_rtHz(U1249)*SQRT(Sum_Sq(T1249*S$8*$X$2*R$1017,1))/($X$2*S$8*(T1249*R$1017+T1249+U1249))))/SQRT(Sum_Sq(1/(1+$A1249)+$AC$2/$I$2-1/(1+(1+U1249/T1249)/R$1017),$X$2/$I$2)),IF(U1250&lt;0,"A",R1250))</f>
        <v>A</v>
      </c>
      <c r="T1249" s="13">
        <f t="shared" si="375"/>
        <v>-1</v>
      </c>
      <c r="U1249" s="12">
        <f t="shared" si="399"/>
        <v>-2</v>
      </c>
      <c r="X1249" s="13" t="str">
        <f>IF(AA1249&gt;0,SQRT(Sum_Sq($AI$2,V_rtHz($AH$2)/(1+1/$A1249),V_rtHz($AH$2*$A1249)/(1+$A1249),$AN$2*$AH$2/(1+1/$A1249),$AM$2*SQRT(Sum_Sq(AA1249,1/($X$2*Y$8*(1+X$1017+AA1249/Z1249))))/SQRT(Sum_Sq($X$2*AA1249*Y$8,1)),                   $AQ$2*SQRT(Sum_Sq($AH$2/(1+1/$A1249)+AA1249*( 1/(X$1017+1+AA1249/Z1249)-1)/(1+($X$2*AA1249*Y$8)^2), (AA1249^2*Y$8*$X$2+1/($X$2*Y$8*(X$1017+1+AA1249/Z1249           )))/(1+($X$2*AA1249*Y$8)^2))),           V_rtHz(Z1249)/($X$2*Y$8*(Z1249*X$1017+Z1249+AA1249)),V_rtHz(AA1249)*SQRT(Sum_Sq(Z1249*Y$8*$X$2*X$1017,1))/($X$2*Y$8*(Z1249*X$1017+Z1249+AA1249))))/SQRT(Sum_Sq(1/(1+$A1249)+$AC$2/$I$2-1/(1+(1+AA1249/Z1249)/X$1017),$X$2/$I$2)),IF(AA1250&lt;0,"A",X1250))</f>
        <v>A</v>
      </c>
      <c r="Z1249" s="13">
        <f t="shared" si="376"/>
        <v>-1</v>
      </c>
      <c r="AA1249" s="12">
        <f t="shared" si="400"/>
        <v>-2</v>
      </c>
      <c r="AC1249" s="13">
        <f>IF(AF1249&gt;0,SQRT(Sum_Sq($AI$2,V_rtHz($AH$2)/(1+1/$A1249),V_rtHz($AH$2*$A1249)/(1+$A1249),$AN$2*$AH$2/(1+1/$A1249),$AM$2*SQRT(Sum_Sq(AF1249,1/($X$2*AD$8*(1+AC$1017+AF1249/AE1249))))/SQRT(Sum_Sq($X$2*AF1249*AD$8,1)),                   $AQ$2*SQRT(Sum_Sq($AH$2/(1+1/$A1249)+AF1249*( 1/(AC$1017+1+AF1249/AE1249)-1)/(1+($X$2*AF1249*AD$8)^2), (AF1249^2*AD$8*$X$2+1/($X$2*AD$8*(AC$1017+1+AF1249/AE1249           )))/(1+($X$2*AF1249*AD$8)^2))),           V_rtHz(AE1249)/($X$2*AD$8*(AE1249*AC$1017+AE1249+AF1249)),V_rtHz(AF1249)*SQRT(Sum_Sq(AE1249*AD$8*$X$2*AC$1017,1))/($X$2*AD$8*(AE1249*AC$1017+AE1249+AF1249))))/SQRT(Sum_Sq(1/(1+$A1249)+$AC$2/$I$2-1/(1+(1+AF1249/AE1249)/AC$1017),$X$2/$I$2)),IF(AF1250&lt;0,"A",AC1250))</f>
        <v>6.769538976125632E-6</v>
      </c>
      <c r="AE1249" s="13">
        <f t="shared" si="377"/>
        <v>18762.274685151919</v>
      </c>
      <c r="AF1249" s="12">
        <f t="shared" si="401"/>
        <v>165856.26878968271</v>
      </c>
      <c r="AG1249" s="13"/>
      <c r="AH1249" s="13">
        <f>IF(AK1249&gt;0,SQRT(Sum_Sq($AI$2,V_rtHz($AH$2)/(1+1/$A1249),V_rtHz($AH$2*$A1249)/(1+$A1249),$AN$2*$AH$2/(1+1/$A1249),$AM$2*SQRT(Sum_Sq(AK1249,1/($X$2*AI$8*(1+AH$1017+AK1249/AJ1249))))/SQRT(Sum_Sq($X$2*AK1249*AI$8,1)),                   $AQ$2*SQRT(Sum_Sq($AH$2/(1+1/$A1249)+AK1249*( 1/(AH$1017+1+AK1249/AJ1249)-1)/(1+($X$2*AK1249*AI$8)^2), (AK1249^2*AI$8*$X$2+1/($X$2*AI$8*(AH$1017+1+AK1249/AJ1249           )))/(1+($X$2*AK1249*AI$8)^2))),           V_rtHz(AJ1249)/($X$2*AI$8*(AJ1249*AH$1017+AJ1249+AK1249)),V_rtHz(AK1249)*SQRT(Sum_Sq(AJ1249*AI$8*$X$2*AH$1017,1))/($X$2*AI$8*(AJ1249*AH$1017+AJ1249+AK1249))))/SQRT(Sum_Sq(1/(1+$A1249)+$AC$2/$I$2-1/(1+(1+AK1249/AJ1249)/AH$1017),$X$2/$I$2)),IF(AK1250&lt;0,"A",AH1250))</f>
        <v>1.1454655780194124E-5</v>
      </c>
      <c r="AI1249" s="13"/>
      <c r="AJ1249" s="13">
        <f t="shared" si="378"/>
        <v>17414.831578017493</v>
      </c>
      <c r="AK1249" s="12">
        <f t="shared" si="402"/>
        <v>565064.60206104023</v>
      </c>
      <c r="AM1249" s="13">
        <f>IF(AP1249&gt;0,SQRT(Sum_Sq($AI$2,V_rtHz($AH$2)/(1+1/$A1249),V_rtHz($AH$2*$A1249)/(1+$A1249),$AN$2*$AH$2/(1+1/$A1249),$AM$2*SQRT(Sum_Sq(AP1249,1/($X$2*AN$8*(1+AM$1017+AP1249/AO1249))))/SQRT(Sum_Sq($X$2*AP1249*AN$8,1)),                   $AQ$2*SQRT(Sum_Sq($AH$2/(1+1/$A1249)+AP1249*( 1/(AM$1017+1+AP1249/AO1249)-1)/(1+($X$2*AP1249*AN$8)^2), (AP1249^2*AN$8*$X$2+1/($X$2*AN$8*(AM$1017+1+AP1249/AO1249           )))/(1+($X$2*AP1249*AN$8)^2))),           V_rtHz(AO1249)/($X$2*AN$8*(AO1249*AM$1017+AO1249+AP1249)),V_rtHz(AP1249)*SQRT(Sum_Sq(AO1249*AN$8*$X$2*AM$1017,1))/($X$2*AN$8*(AO1249*AM$1017+AO1249+AP1249))))/SQRT(Sum_Sq(1/(1+$A1249)+$AC$2/$I$2-1/(1+(1+AP1249/AO1249)/AM$1017),$X$2/$I$2)),IF(AP1250&lt;0,"A",AM1250))</f>
        <v>2.0090748238864431E-5</v>
      </c>
      <c r="AO1249" s="13">
        <f t="shared" si="379"/>
        <v>17062.451855274274</v>
      </c>
      <c r="AP1249" s="12">
        <f t="shared" si="403"/>
        <v>1823794.6689499361</v>
      </c>
      <c r="AR1249" s="13">
        <f t="shared" si="380"/>
        <v>69887291.180198371</v>
      </c>
      <c r="AS1249" s="13">
        <f t="shared" si="381"/>
        <v>-1.3201906333654846E-5</v>
      </c>
      <c r="AV1249" s="13"/>
      <c r="AW1249" s="13">
        <f t="shared" si="382"/>
        <v>39300511.936236553</v>
      </c>
      <c r="AX1249" s="13">
        <f t="shared" si="383"/>
        <v>-4.1777951904301331E-5</v>
      </c>
      <c r="AZ1249" s="13"/>
      <c r="BA1249" s="13"/>
      <c r="BB1249" s="13">
        <f t="shared" si="384"/>
        <v>22100301.962882396</v>
      </c>
      <c r="BC1249" s="13">
        <f t="shared" si="385"/>
        <v>-1.3241295919683802E-4</v>
      </c>
      <c r="BD1249" s="13"/>
      <c r="BE1249" s="13"/>
      <c r="BG1249" s="13">
        <f t="shared" si="386"/>
        <v>12427913.092914158</v>
      </c>
      <c r="BH1249" s="13">
        <f t="shared" si="387"/>
        <v>-4.2174975448580431E-4</v>
      </c>
      <c r="BI1249" s="13"/>
      <c r="BL1249" s="13">
        <f t="shared" si="388"/>
        <v>6988729.1180198397</v>
      </c>
      <c r="BM1249" s="13">
        <f t="shared" si="389"/>
        <v>-1.3648516983289234E-3</v>
      </c>
      <c r="BP1249" s="13"/>
      <c r="BQ1249" s="13">
        <f t="shared" si="390"/>
        <v>99.633300000000006</v>
      </c>
      <c r="BR1249" s="13">
        <f t="shared" si="391"/>
        <v>108.98999999999997</v>
      </c>
      <c r="BT1249" s="13"/>
      <c r="BU1249" s="13"/>
      <c r="BV1249" s="13">
        <f t="shared" si="392"/>
        <v>31.50681587988543</v>
      </c>
      <c r="BW1249" s="13">
        <f t="shared" si="393"/>
        <v>344.65664218175152</v>
      </c>
      <c r="CA1249" s="13">
        <f t="shared" si="394"/>
        <v>9.9633299999999991</v>
      </c>
      <c r="CB1249" s="13">
        <f t="shared" si="395"/>
        <v>1089.9000000000001</v>
      </c>
    </row>
    <row r="1250" spans="1:80" x14ac:dyDescent="0.3">
      <c r="A1250" s="13">
        <f t="shared" si="371"/>
        <v>2.6061535499988947E-4</v>
      </c>
      <c r="C1250" s="13" t="str">
        <f>IF(F1250&gt;0,SQRT(Sum_Sq($AI$2,V_rtHz($AH$2)/(1+1/$A1250),V_rtHz($AH$2*$A1250)/(1+$A1250),$AN$2*$AH$2/(1+1/$A1250),$AM$2*SQRT(Sum_Sq(F1250,1/($X$2*D$8*(1+C$1017+F1250/E1250))))/SQRT(Sum_Sq($X$2*F1250*D$8,1)),                   $AQ$2*SQRT(Sum_Sq($AH$2/(1+1/$A1250)+F1250*( 1/(C$1017+1+F1250/E1250)-1)/(1+($X$2*F1250*D$8)^2), (F1250^2*D$8*$X$2+1/($X$2*D$8*(C$1017+1+F1250/E1250           )))/(1+($X$2*F1250*D$8)^2))),           V_rtHz(E1250)/($X$2*D$8*(E1250*C$1017+E1250+F1250)),V_rtHz(F1250)*SQRT(Sum_Sq(E1250*D$8*$X$2*C$1017,1))/($X$2*D$8*(E1250*C$1017+E1250+F1250))))/SQRT(Sum_Sq(1/(1+$A1250)+$AC$2/$I$2-1/(1+(1+F1250/E1250)/C$1017),$X$2/$I$2)),IF(F1251&lt;0,"A",C1251))</f>
        <v>A</v>
      </c>
      <c r="E1250" s="13">
        <f t="shared" si="372"/>
        <v>-1</v>
      </c>
      <c r="F1250" s="12">
        <f t="shared" si="396"/>
        <v>-2</v>
      </c>
      <c r="H1250" s="13" t="str">
        <f>IF(K1250&gt;0,SQRT(Sum_Sq($AI$2,V_rtHz($AH$2)/(1+1/$A1250),V_rtHz($AH$2*$A1250)/(1+$A1250),$AN$2*$AH$2/(1+1/$A1250),$AM$2*SQRT(Sum_Sq(K1250,1/($X$2*I$8*(1+H$1017+K1250/J1250))))/SQRT(Sum_Sq($X$2*K1250*I$8,1)),                   $AQ$2*SQRT(Sum_Sq($AH$2/(1+1/$A1250)+K1250*( 1/(H$1017+1+K1250/J1250)-1)/(1+($X$2*K1250*I$8)^2), (K1250^2*I$8*$X$2+1/($X$2*I$8*(H$1017+1+K1250/J1250           )))/(1+($X$2*K1250*I$8)^2))),           V_rtHz(J1250)/($X$2*I$8*(J1250*H$1017+J1250+K1250)),V_rtHz(K1250)*SQRT(Sum_Sq(J1250*I$8*$X$2*H$1017,1))/($X$2*I$8*(J1250*H$1017+J1250+K1250))))/SQRT(Sum_Sq(1/(1+$A1250)+$AC$2/$I$2-1/(1+(1+K1250/J1250)/H$1017),$X$2/$I$2)),IF(K1251&lt;0,"A",H1251))</f>
        <v>A</v>
      </c>
      <c r="J1250" s="13">
        <f t="shared" si="373"/>
        <v>-1</v>
      </c>
      <c r="K1250" s="12">
        <f t="shared" si="397"/>
        <v>-2</v>
      </c>
      <c r="M1250" s="13" t="str">
        <f>IF(P1250&gt;0,SQRT(Sum_Sq($AI$2,V_rtHz($AH$2)/(1+1/$A1250),V_rtHz($AH$2*$A1250)/(1+$A1250),$AN$2*$AH$2/(1+1/$A1250),$AM$2*SQRT(Sum_Sq(P1250,1/($X$2*N$8*(1+M$1017+P1250/O1250))))/SQRT(Sum_Sq($X$2*P1250*N$8,1)),                   $AQ$2*SQRT(Sum_Sq($AH$2/(1+1/$A1250)+P1250*( 1/(M$1017+1+P1250/O1250)-1)/(1+($X$2*P1250*N$8)^2), (P1250^2*N$8*$X$2+1/($X$2*N$8*(M$1017+1+P1250/O1250           )))/(1+($X$2*P1250*N$8)^2))),           V_rtHz(O1250)/($X$2*N$8*(O1250*M$1017+O1250+P1250)),V_rtHz(P1250)*SQRT(Sum_Sq(O1250*N$8*$X$2*M$1017,1))/($X$2*N$8*(O1250*M$1017+O1250+P1250))))/SQRT(Sum_Sq(1/(1+$A1250)+$AC$2/$I$2-1/(1+(1+P1250/O1250)/M$1017),$X$2/$I$2)),IF(P1251&lt;0,"A",M1251))</f>
        <v>A</v>
      </c>
      <c r="O1250" s="13">
        <f t="shared" si="374"/>
        <v>-1</v>
      </c>
      <c r="P1250" s="12">
        <f t="shared" si="398"/>
        <v>-2</v>
      </c>
      <c r="R1250" s="13" t="str">
        <f>IF(U1250&gt;0,SQRT(Sum_Sq($AI$2,V_rtHz($AH$2)/(1+1/$A1250),V_rtHz($AH$2*$A1250)/(1+$A1250),$AN$2*$AH$2/(1+1/$A1250),$AM$2*SQRT(Sum_Sq(U1250,1/($X$2*S$8*(1+R$1017+U1250/T1250))))/SQRT(Sum_Sq($X$2*U1250*S$8,1)),                   $AQ$2*SQRT(Sum_Sq($AH$2/(1+1/$A1250)+U1250*( 1/(R$1017+1+U1250/T1250)-1)/(1+($X$2*U1250*S$8)^2), (U1250^2*S$8*$X$2+1/($X$2*S$8*(R$1017+1+U1250/T1250           )))/(1+($X$2*U1250*S$8)^2))),           V_rtHz(T1250)/($X$2*S$8*(T1250*R$1017+T1250+U1250)),V_rtHz(U1250)*SQRT(Sum_Sq(T1250*S$8*$X$2*R$1017,1))/($X$2*S$8*(T1250*R$1017+T1250+U1250))))/SQRT(Sum_Sq(1/(1+$A1250)+$AC$2/$I$2-1/(1+(1+U1250/T1250)/R$1017),$X$2/$I$2)),IF(U1251&lt;0,"A",R1251))</f>
        <v>A</v>
      </c>
      <c r="T1250" s="13">
        <f t="shared" si="375"/>
        <v>-1</v>
      </c>
      <c r="U1250" s="12">
        <f t="shared" si="399"/>
        <v>-2</v>
      </c>
      <c r="X1250" s="13" t="str">
        <f>IF(AA1250&gt;0,SQRT(Sum_Sq($AI$2,V_rtHz($AH$2)/(1+1/$A1250),V_rtHz($AH$2*$A1250)/(1+$A1250),$AN$2*$AH$2/(1+1/$A1250),$AM$2*SQRT(Sum_Sq(AA1250,1/($X$2*Y$8*(1+X$1017+AA1250/Z1250))))/SQRT(Sum_Sq($X$2*AA1250*Y$8,1)),                   $AQ$2*SQRT(Sum_Sq($AH$2/(1+1/$A1250)+AA1250*( 1/(X$1017+1+AA1250/Z1250)-1)/(1+($X$2*AA1250*Y$8)^2), (AA1250^2*Y$8*$X$2+1/($X$2*Y$8*(X$1017+1+AA1250/Z1250           )))/(1+($X$2*AA1250*Y$8)^2))),           V_rtHz(Z1250)/($X$2*Y$8*(Z1250*X$1017+Z1250+AA1250)),V_rtHz(AA1250)*SQRT(Sum_Sq(Z1250*Y$8*$X$2*X$1017,1))/($X$2*Y$8*(Z1250*X$1017+Z1250+AA1250))))/SQRT(Sum_Sq(1/(1+$A1250)+$AC$2/$I$2-1/(1+(1+AA1250/Z1250)/X$1017),$X$2/$I$2)),IF(AA1251&lt;0,"A",X1251))</f>
        <v>A</v>
      </c>
      <c r="Z1250" s="13">
        <f t="shared" si="376"/>
        <v>-1</v>
      </c>
      <c r="AA1250" s="12">
        <f t="shared" si="400"/>
        <v>-2</v>
      </c>
      <c r="AC1250" s="13">
        <f>IF(AF1250&gt;0,SQRT(Sum_Sq($AI$2,V_rtHz($AH$2)/(1+1/$A1250),V_rtHz($AH$2*$A1250)/(1+$A1250),$AN$2*$AH$2/(1+1/$A1250),$AM$2*SQRT(Sum_Sq(AF1250,1/($X$2*AD$8*(1+AC$1017+AF1250/AE1250))))/SQRT(Sum_Sq($X$2*AF1250*AD$8,1)),                   $AQ$2*SQRT(Sum_Sq($AH$2/(1+1/$A1250)+AF1250*( 1/(AC$1017+1+AF1250/AE1250)-1)/(1+($X$2*AF1250*AD$8)^2), (AF1250^2*AD$8*$X$2+1/($X$2*AD$8*(AC$1017+1+AF1250/AE1250           )))/(1+($X$2*AF1250*AD$8)^2))),           V_rtHz(AE1250)/($X$2*AD$8*(AE1250*AC$1017+AE1250+AF1250)),V_rtHz(AF1250)*SQRT(Sum_Sq(AE1250*AD$8*$X$2*AC$1017,1))/($X$2*AD$8*(AE1250*AC$1017+AE1250+AF1250))))/SQRT(Sum_Sq(1/(1+$A1250)+$AC$2/$I$2-1/(1+(1+AF1250/AE1250)/AC$1017),$X$2/$I$2)),IF(AF1251&lt;0,"A",AC1251))</f>
        <v>6.7677272503930834E-6</v>
      </c>
      <c r="AE1250" s="13">
        <f t="shared" si="377"/>
        <v>18752.251111340785</v>
      </c>
      <c r="AF1250" s="12">
        <f t="shared" si="401"/>
        <v>165944.92334866774</v>
      </c>
      <c r="AG1250" s="13"/>
      <c r="AH1250" s="13">
        <f>IF(AK1250&gt;0,SQRT(Sum_Sq($AI$2,V_rtHz($AH$2)/(1+1/$A1250),V_rtHz($AH$2*$A1250)/(1+$A1250),$AN$2*$AH$2/(1+1/$A1250),$AM$2*SQRT(Sum_Sq(AK1250,1/($X$2*AI$8*(1+AH$1017+AK1250/AJ1250))))/SQRT(Sum_Sq($X$2*AK1250*AI$8,1)),                   $AQ$2*SQRT(Sum_Sq($AH$2/(1+1/$A1250)+AK1250*( 1/(AH$1017+1+AK1250/AJ1250)-1)/(1+($X$2*AK1250*AI$8)^2), (AK1250^2*AI$8*$X$2+1/($X$2*AI$8*(AH$1017+1+AK1250/AJ1250           )))/(1+($X$2*AK1250*AI$8)^2))),           V_rtHz(AJ1250)/($X$2*AI$8*(AJ1250*AH$1017+AJ1250+AK1250)),V_rtHz(AK1250)*SQRT(Sum_Sq(AJ1250*AI$8*$X$2*AH$1017,1))/($X$2*AI$8*(AJ1250*AH$1017+AJ1250+AK1250))))/SQRT(Sum_Sq(1/(1+$A1250)+$AC$2/$I$2-1/(1+(1+AK1250/AJ1250)/AH$1017),$X$2/$I$2)),IF(AK1251&lt;0,"A",AH1251))</f>
        <v>1.1452291408733767E-5</v>
      </c>
      <c r="AI1250" s="13"/>
      <c r="AJ1250" s="13">
        <f t="shared" si="378"/>
        <v>17407.434759181629</v>
      </c>
      <c r="AK1250" s="12">
        <f t="shared" si="402"/>
        <v>565304.71098862356</v>
      </c>
      <c r="AM1250" s="13">
        <f>IF(AP1250&gt;0,SQRT(Sum_Sq($AI$2,V_rtHz($AH$2)/(1+1/$A1250),V_rtHz($AH$2*$A1250)/(1+$A1250),$AN$2*$AH$2/(1+1/$A1250),$AM$2*SQRT(Sum_Sq(AP1250,1/($X$2*AN$8*(1+AM$1017+AP1250/AO1250))))/SQRT(Sum_Sq($X$2*AP1250*AN$8,1)),                   $AQ$2*SQRT(Sum_Sq($AH$2/(1+1/$A1250)+AP1250*( 1/(AM$1017+1+AP1250/AO1250)-1)/(1+($X$2*AP1250*AN$8)^2), (AP1250^2*AN$8*$X$2+1/($X$2*AN$8*(AM$1017+1+AP1250/AO1250           )))/(1+($X$2*AP1250*AN$8)^2))),           V_rtHz(AO1250)/($X$2*AN$8*(AO1250*AM$1017+AO1250+AP1250)),V_rtHz(AP1250)*SQRT(Sum_Sq(AO1250*AN$8*$X$2*AM$1017,1))/($X$2*AN$8*(AO1250*AM$1017+AO1250+AP1250))))/SQRT(Sum_Sq(1/(1+$A1250)+$AC$2/$I$2-1/(1+(1+AP1250/AO1250)/AM$1017),$X$2/$I$2)),IF(AP1251&lt;0,"A",AM1251))</f>
        <v>2.0086882497649773E-5</v>
      </c>
      <c r="AO1250" s="13">
        <f t="shared" si="379"/>
        <v>17055.632676526595</v>
      </c>
      <c r="AP1250" s="12">
        <f t="shared" si="403"/>
        <v>1824523.8580736998</v>
      </c>
      <c r="AR1250" s="13">
        <f t="shared" si="380"/>
        <v>69887291.180198371</v>
      </c>
      <c r="AS1250" s="13">
        <f t="shared" si="381"/>
        <v>-1.320196703767491E-5</v>
      </c>
      <c r="AV1250" s="13"/>
      <c r="AW1250" s="13">
        <f t="shared" si="382"/>
        <v>39300511.936236553</v>
      </c>
      <c r="AX1250" s="13">
        <f t="shared" si="383"/>
        <v>-4.1778559819179002E-5</v>
      </c>
      <c r="AZ1250" s="13"/>
      <c r="BA1250" s="13"/>
      <c r="BB1250" s="13">
        <f t="shared" si="384"/>
        <v>22100301.962882396</v>
      </c>
      <c r="BC1250" s="13">
        <f t="shared" si="385"/>
        <v>-1.3241906613009599E-4</v>
      </c>
      <c r="BD1250" s="13"/>
      <c r="BE1250" s="13"/>
      <c r="BG1250" s="13">
        <f t="shared" si="386"/>
        <v>12427913.092914158</v>
      </c>
      <c r="BH1250" s="13">
        <f t="shared" si="387"/>
        <v>-4.2181171508904133E-4</v>
      </c>
      <c r="BI1250" s="13"/>
      <c r="BL1250" s="13">
        <f t="shared" si="388"/>
        <v>6988729.1180198397</v>
      </c>
      <c r="BM1250" s="13">
        <f t="shared" si="389"/>
        <v>-1.3655008102546069E-3</v>
      </c>
      <c r="BP1250" s="13"/>
      <c r="BQ1250" s="13">
        <f t="shared" si="390"/>
        <v>99.633300000000006</v>
      </c>
      <c r="BR1250" s="13">
        <f t="shared" si="391"/>
        <v>108.98999999999998</v>
      </c>
      <c r="BT1250" s="13"/>
      <c r="BU1250" s="13"/>
      <c r="BV1250" s="13">
        <f t="shared" si="392"/>
        <v>31.50681587988543</v>
      </c>
      <c r="BW1250" s="13">
        <f t="shared" si="393"/>
        <v>344.65664218175147</v>
      </c>
      <c r="CA1250" s="13">
        <f t="shared" si="394"/>
        <v>9.9633299999999991</v>
      </c>
      <c r="CB1250" s="13">
        <f t="shared" si="395"/>
        <v>1089.9000000000001</v>
      </c>
    </row>
    <row r="1251" spans="1:80" x14ac:dyDescent="0.3">
      <c r="A1251" s="13">
        <f t="shared" si="371"/>
        <v>2.6424087573219461E-4</v>
      </c>
      <c r="C1251" s="13" t="str">
        <f>IF(F1251&gt;0,SQRT(Sum_Sq($AI$2,V_rtHz($AH$2)/(1+1/$A1251),V_rtHz($AH$2*$A1251)/(1+$A1251),$AN$2*$AH$2/(1+1/$A1251),$AM$2*SQRT(Sum_Sq(F1251,1/($X$2*D$8*(1+C$1017+F1251/E1251))))/SQRT(Sum_Sq($X$2*F1251*D$8,1)),                   $AQ$2*SQRT(Sum_Sq($AH$2/(1+1/$A1251)+F1251*( 1/(C$1017+1+F1251/E1251)-1)/(1+($X$2*F1251*D$8)^2), (F1251^2*D$8*$X$2+1/($X$2*D$8*(C$1017+1+F1251/E1251           )))/(1+($X$2*F1251*D$8)^2))),           V_rtHz(E1251)/($X$2*D$8*(E1251*C$1017+E1251+F1251)),V_rtHz(F1251)*SQRT(Sum_Sq(E1251*D$8*$X$2*C$1017,1))/($X$2*D$8*(E1251*C$1017+E1251+F1251))))/SQRT(Sum_Sq(1/(1+$A1251)+$AC$2/$I$2-1/(1+(1+F1251/E1251)/C$1017),$X$2/$I$2)),IF(F1252&lt;0,"A",C1252))</f>
        <v>A</v>
      </c>
      <c r="E1251" s="13">
        <f t="shared" si="372"/>
        <v>-1</v>
      </c>
      <c r="F1251" s="12">
        <f t="shared" si="396"/>
        <v>-2</v>
      </c>
      <c r="H1251" s="13" t="str">
        <f>IF(K1251&gt;0,SQRT(Sum_Sq($AI$2,V_rtHz($AH$2)/(1+1/$A1251),V_rtHz($AH$2*$A1251)/(1+$A1251),$AN$2*$AH$2/(1+1/$A1251),$AM$2*SQRT(Sum_Sq(K1251,1/($X$2*I$8*(1+H$1017+K1251/J1251))))/SQRT(Sum_Sq($X$2*K1251*I$8,1)),                   $AQ$2*SQRT(Sum_Sq($AH$2/(1+1/$A1251)+K1251*( 1/(H$1017+1+K1251/J1251)-1)/(1+($X$2*K1251*I$8)^2), (K1251^2*I$8*$X$2+1/($X$2*I$8*(H$1017+1+K1251/J1251           )))/(1+($X$2*K1251*I$8)^2))),           V_rtHz(J1251)/($X$2*I$8*(J1251*H$1017+J1251+K1251)),V_rtHz(K1251)*SQRT(Sum_Sq(J1251*I$8*$X$2*H$1017,1))/($X$2*I$8*(J1251*H$1017+J1251+K1251))))/SQRT(Sum_Sq(1/(1+$A1251)+$AC$2/$I$2-1/(1+(1+K1251/J1251)/H$1017),$X$2/$I$2)),IF(K1252&lt;0,"A",H1252))</f>
        <v>A</v>
      </c>
      <c r="J1251" s="13">
        <f t="shared" si="373"/>
        <v>-1</v>
      </c>
      <c r="K1251" s="12">
        <f t="shared" si="397"/>
        <v>-2</v>
      </c>
      <c r="M1251" s="13" t="str">
        <f>IF(P1251&gt;0,SQRT(Sum_Sq($AI$2,V_rtHz($AH$2)/(1+1/$A1251),V_rtHz($AH$2*$A1251)/(1+$A1251),$AN$2*$AH$2/(1+1/$A1251),$AM$2*SQRT(Sum_Sq(P1251,1/($X$2*N$8*(1+M$1017+P1251/O1251))))/SQRT(Sum_Sq($X$2*P1251*N$8,1)),                   $AQ$2*SQRT(Sum_Sq($AH$2/(1+1/$A1251)+P1251*( 1/(M$1017+1+P1251/O1251)-1)/(1+($X$2*P1251*N$8)^2), (P1251^2*N$8*$X$2+1/($X$2*N$8*(M$1017+1+P1251/O1251           )))/(1+($X$2*P1251*N$8)^2))),           V_rtHz(O1251)/($X$2*N$8*(O1251*M$1017+O1251+P1251)),V_rtHz(P1251)*SQRT(Sum_Sq(O1251*N$8*$X$2*M$1017,1))/($X$2*N$8*(O1251*M$1017+O1251+P1251))))/SQRT(Sum_Sq(1/(1+$A1251)+$AC$2/$I$2-1/(1+(1+P1251/O1251)/M$1017),$X$2/$I$2)),IF(P1252&lt;0,"A",M1252))</f>
        <v>A</v>
      </c>
      <c r="O1251" s="13">
        <f t="shared" si="374"/>
        <v>-1</v>
      </c>
      <c r="P1251" s="12">
        <f t="shared" si="398"/>
        <v>-2</v>
      </c>
      <c r="R1251" s="13" t="str">
        <f>IF(U1251&gt;0,SQRT(Sum_Sq($AI$2,V_rtHz($AH$2)/(1+1/$A1251),V_rtHz($AH$2*$A1251)/(1+$A1251),$AN$2*$AH$2/(1+1/$A1251),$AM$2*SQRT(Sum_Sq(U1251,1/($X$2*S$8*(1+R$1017+U1251/T1251))))/SQRT(Sum_Sq($X$2*U1251*S$8,1)),                   $AQ$2*SQRT(Sum_Sq($AH$2/(1+1/$A1251)+U1251*( 1/(R$1017+1+U1251/T1251)-1)/(1+($X$2*U1251*S$8)^2), (U1251^2*S$8*$X$2+1/($X$2*S$8*(R$1017+1+U1251/T1251           )))/(1+($X$2*U1251*S$8)^2))),           V_rtHz(T1251)/($X$2*S$8*(T1251*R$1017+T1251+U1251)),V_rtHz(U1251)*SQRT(Sum_Sq(T1251*S$8*$X$2*R$1017,1))/($X$2*S$8*(T1251*R$1017+T1251+U1251))))/SQRT(Sum_Sq(1/(1+$A1251)+$AC$2/$I$2-1/(1+(1+U1251/T1251)/R$1017),$X$2/$I$2)),IF(U1252&lt;0,"A",R1252))</f>
        <v>A</v>
      </c>
      <c r="T1251" s="13">
        <f t="shared" si="375"/>
        <v>-1</v>
      </c>
      <c r="U1251" s="12">
        <f t="shared" si="399"/>
        <v>-2</v>
      </c>
      <c r="X1251" s="13" t="str">
        <f>IF(AA1251&gt;0,SQRT(Sum_Sq($AI$2,V_rtHz($AH$2)/(1+1/$A1251),V_rtHz($AH$2*$A1251)/(1+$A1251),$AN$2*$AH$2/(1+1/$A1251),$AM$2*SQRT(Sum_Sq(AA1251,1/($X$2*Y$8*(1+X$1017+AA1251/Z1251))))/SQRT(Sum_Sq($X$2*AA1251*Y$8,1)),                   $AQ$2*SQRT(Sum_Sq($AH$2/(1+1/$A1251)+AA1251*( 1/(X$1017+1+AA1251/Z1251)-1)/(1+($X$2*AA1251*Y$8)^2), (AA1251^2*Y$8*$X$2+1/($X$2*Y$8*(X$1017+1+AA1251/Z1251           )))/(1+($X$2*AA1251*Y$8)^2))),           V_rtHz(Z1251)/($X$2*Y$8*(Z1251*X$1017+Z1251+AA1251)),V_rtHz(AA1251)*SQRT(Sum_Sq(Z1251*Y$8*$X$2*X$1017,1))/($X$2*Y$8*(Z1251*X$1017+Z1251+AA1251))))/SQRT(Sum_Sq(1/(1+$A1251)+$AC$2/$I$2-1/(1+(1+AA1251/Z1251)/X$1017),$X$2/$I$2)),IF(AA1252&lt;0,"A",X1252))</f>
        <v>A</v>
      </c>
      <c r="Z1251" s="13">
        <f t="shared" si="376"/>
        <v>-1</v>
      </c>
      <c r="AA1251" s="12">
        <f t="shared" si="400"/>
        <v>-2</v>
      </c>
      <c r="AC1251" s="13">
        <f>IF(AF1251&gt;0,SQRT(Sum_Sq($AI$2,V_rtHz($AH$2)/(1+1/$A1251),V_rtHz($AH$2*$A1251)/(1+$A1251),$AN$2*$AH$2/(1+1/$A1251),$AM$2*SQRT(Sum_Sq(AF1251,1/($X$2*AD$8*(1+AC$1017+AF1251/AE1251))))/SQRT(Sum_Sq($X$2*AF1251*AD$8,1)),                   $AQ$2*SQRT(Sum_Sq($AH$2/(1+1/$A1251)+AF1251*( 1/(AC$1017+1+AF1251/AE1251)-1)/(1+($X$2*AF1251*AD$8)^2), (AF1251^2*AD$8*$X$2+1/($X$2*AD$8*(AC$1017+1+AF1251/AE1251           )))/(1+($X$2*AF1251*AD$8)^2))),           V_rtHz(AE1251)/($X$2*AD$8*(AE1251*AC$1017+AE1251+AF1251)),V_rtHz(AF1251)*SQRT(Sum_Sq(AE1251*AD$8*$X$2*AC$1017,1))/($X$2*AD$8*(AE1251*AC$1017+AE1251+AF1251))))/SQRT(Sum_Sq(1/(1+$A1251)+$AC$2/$I$2-1/(1+(1+AF1251/AE1251)/AC$1017),$X$2/$I$2)),IF(AF1252&lt;0,"A",AC1252))</f>
        <v>6.7658940368543325E-6</v>
      </c>
      <c r="AE1251" s="13">
        <f t="shared" si="377"/>
        <v>18742.110839189994</v>
      </c>
      <c r="AF1251" s="12">
        <f t="shared" si="401"/>
        <v>166034.7065486091</v>
      </c>
      <c r="AG1251" s="13"/>
      <c r="AH1251" s="13">
        <f>IF(AK1251&gt;0,SQRT(Sum_Sq($AI$2,V_rtHz($AH$2)/(1+1/$A1251),V_rtHz($AH$2*$A1251)/(1+$A1251),$AN$2*$AH$2/(1+1/$A1251),$AM$2*SQRT(Sum_Sq(AK1251,1/($X$2*AI$8*(1+AH$1017+AK1251/AJ1251))))/SQRT(Sum_Sq($X$2*AK1251*AI$8,1)),                   $AQ$2*SQRT(Sum_Sq($AH$2/(1+1/$A1251)+AK1251*( 1/(AH$1017+1+AK1251/AJ1251)-1)/(1+($X$2*AK1251*AI$8)^2), (AK1251^2*AI$8*$X$2+1/($X$2*AI$8*(AH$1017+1+AK1251/AJ1251           )))/(1+($X$2*AK1251*AI$8)^2))),           V_rtHz(AJ1251)/($X$2*AI$8*(AJ1251*AH$1017+AJ1251+AK1251)),V_rtHz(AK1251)*SQRT(Sum_Sq(AJ1251*AI$8*$X$2*AH$1017,1))/($X$2*AI$8*(AJ1251*AH$1017+AJ1251+AK1251))))/SQRT(Sum_Sq(1/(1+$A1251)+$AC$2/$I$2-1/(1+(1+AK1251/AJ1251)/AH$1017),$X$2/$I$2)),IF(AK1252&lt;0,"A",AH1252))</f>
        <v>1.1449897807311055E-5</v>
      </c>
      <c r="AI1251" s="13"/>
      <c r="AJ1251" s="13">
        <f t="shared" si="378"/>
        <v>17399.947853262092</v>
      </c>
      <c r="AK1251" s="12">
        <f t="shared" si="402"/>
        <v>565547.95213065087</v>
      </c>
      <c r="AM1251" s="13">
        <f>IF(AP1251&gt;0,SQRT(Sum_Sq($AI$2,V_rtHz($AH$2)/(1+1/$A1251),V_rtHz($AH$2*$A1251)/(1+$A1251),$AN$2*$AH$2/(1+1/$A1251),$AM$2*SQRT(Sum_Sq(AP1251,1/($X$2*AN$8*(1+AM$1017+AP1251/AO1251))))/SQRT(Sum_Sq($X$2*AP1251*AN$8,1)),                   $AQ$2*SQRT(Sum_Sq($AH$2/(1+1/$A1251)+AP1251*( 1/(AM$1017+1+AP1251/AO1251)-1)/(1+($X$2*AP1251*AN$8)^2), (AP1251^2*AN$8*$X$2+1/($X$2*AN$8*(AM$1017+1+AP1251/AO1251           )))/(1+($X$2*AP1251*AN$8)^2))),           V_rtHz(AO1251)/($X$2*AN$8*(AO1251*AM$1017+AO1251+AP1251)),V_rtHz(AP1251)*SQRT(Sum_Sq(AO1251*AN$8*$X$2*AM$1017,1))/($X$2*AN$8*(AO1251*AM$1017+AO1251+AP1251))))/SQRT(Sum_Sq(1/(1+$A1251)+$AC$2/$I$2-1/(1+(1+AP1251/AO1251)/AM$1017),$X$2/$I$2)),IF(AP1252&lt;0,"A",AM1252))</f>
        <v>2.0082968538828696E-5</v>
      </c>
      <c r="AO1251" s="13">
        <f t="shared" si="379"/>
        <v>17048.729639276458</v>
      </c>
      <c r="AP1251" s="12">
        <f t="shared" si="403"/>
        <v>1825262.6084922077</v>
      </c>
      <c r="AR1251" s="13">
        <f t="shared" si="380"/>
        <v>69887291.180198371</v>
      </c>
      <c r="AS1251" s="13">
        <f t="shared" si="381"/>
        <v>-1.3202028586741969E-5</v>
      </c>
      <c r="AV1251" s="13"/>
      <c r="AW1251" s="13">
        <f t="shared" si="382"/>
        <v>39300511.936236553</v>
      </c>
      <c r="AX1251" s="13">
        <f t="shared" si="383"/>
        <v>-4.177917620905783E-5</v>
      </c>
      <c r="AZ1251" s="13"/>
      <c r="BA1251" s="13"/>
      <c r="BB1251" s="13">
        <f t="shared" si="384"/>
        <v>22100301.962882396</v>
      </c>
      <c r="BC1251" s="13">
        <f t="shared" si="385"/>
        <v>-1.3242525859440208E-4</v>
      </c>
      <c r="BD1251" s="13"/>
      <c r="BE1251" s="13"/>
      <c r="BG1251" s="13">
        <f t="shared" si="386"/>
        <v>12427913.092914158</v>
      </c>
      <c r="BH1251" s="13">
        <f t="shared" si="387"/>
        <v>-4.2187455624022037E-4</v>
      </c>
      <c r="BI1251" s="13"/>
      <c r="BL1251" s="13">
        <f t="shared" si="388"/>
        <v>6988729.1180198397</v>
      </c>
      <c r="BM1251" s="13">
        <f t="shared" si="389"/>
        <v>-1.3661595828986597E-3</v>
      </c>
      <c r="BP1251" s="13"/>
      <c r="BQ1251" s="13">
        <f t="shared" si="390"/>
        <v>99.633299999999991</v>
      </c>
      <c r="BR1251" s="13">
        <f t="shared" si="391"/>
        <v>108.99000000000001</v>
      </c>
      <c r="BT1251" s="13"/>
      <c r="BU1251" s="13"/>
      <c r="BV1251" s="13">
        <f t="shared" si="392"/>
        <v>31.50681587988543</v>
      </c>
      <c r="BW1251" s="13">
        <f t="shared" si="393"/>
        <v>344.65664218175147</v>
      </c>
      <c r="CA1251" s="13">
        <f t="shared" si="394"/>
        <v>9.9633299999999991</v>
      </c>
      <c r="CB1251" s="13">
        <f t="shared" si="395"/>
        <v>1089.9000000000001</v>
      </c>
    </row>
    <row r="1252" spans="1:80" x14ac:dyDescent="0.3">
      <c r="A1252" s="13">
        <f t="shared" si="371"/>
        <v>2.6791683248190306E-4</v>
      </c>
      <c r="C1252" s="13" t="str">
        <f>IF(F1252&gt;0,SQRT(Sum_Sq($AI$2,V_rtHz($AH$2)/(1+1/$A1252),V_rtHz($AH$2*$A1252)/(1+$A1252),$AN$2*$AH$2/(1+1/$A1252),$AM$2*SQRT(Sum_Sq(F1252,1/($X$2*D$8*(1+C$1017+F1252/E1252))))/SQRT(Sum_Sq($X$2*F1252*D$8,1)),                   $AQ$2*SQRT(Sum_Sq($AH$2/(1+1/$A1252)+F1252*( 1/(C$1017+1+F1252/E1252)-1)/(1+($X$2*F1252*D$8)^2), (F1252^2*D$8*$X$2+1/($X$2*D$8*(C$1017+1+F1252/E1252           )))/(1+($X$2*F1252*D$8)^2))),           V_rtHz(E1252)/($X$2*D$8*(E1252*C$1017+E1252+F1252)),V_rtHz(F1252)*SQRT(Sum_Sq(E1252*D$8*$X$2*C$1017,1))/($X$2*D$8*(E1252*C$1017+E1252+F1252))))/SQRT(Sum_Sq(1/(1+$A1252)+$AC$2/$I$2-1/(1+(1+F1252/E1252)/C$1017),$X$2/$I$2)),IF(F1253&lt;0,"A",C1253))</f>
        <v>A</v>
      </c>
      <c r="E1252" s="13">
        <f t="shared" si="372"/>
        <v>-1</v>
      </c>
      <c r="F1252" s="12">
        <f t="shared" si="396"/>
        <v>-2</v>
      </c>
      <c r="H1252" s="13" t="str">
        <f>IF(K1252&gt;0,SQRT(Sum_Sq($AI$2,V_rtHz($AH$2)/(1+1/$A1252),V_rtHz($AH$2*$A1252)/(1+$A1252),$AN$2*$AH$2/(1+1/$A1252),$AM$2*SQRT(Sum_Sq(K1252,1/($X$2*I$8*(1+H$1017+K1252/J1252))))/SQRT(Sum_Sq($X$2*K1252*I$8,1)),                   $AQ$2*SQRT(Sum_Sq($AH$2/(1+1/$A1252)+K1252*( 1/(H$1017+1+K1252/J1252)-1)/(1+($X$2*K1252*I$8)^2), (K1252^2*I$8*$X$2+1/($X$2*I$8*(H$1017+1+K1252/J1252           )))/(1+($X$2*K1252*I$8)^2))),           V_rtHz(J1252)/($X$2*I$8*(J1252*H$1017+J1252+K1252)),V_rtHz(K1252)*SQRT(Sum_Sq(J1252*I$8*$X$2*H$1017,1))/($X$2*I$8*(J1252*H$1017+J1252+K1252))))/SQRT(Sum_Sq(1/(1+$A1252)+$AC$2/$I$2-1/(1+(1+K1252/J1252)/H$1017),$X$2/$I$2)),IF(K1253&lt;0,"A",H1253))</f>
        <v>A</v>
      </c>
      <c r="J1252" s="13">
        <f t="shared" si="373"/>
        <v>-1</v>
      </c>
      <c r="K1252" s="12">
        <f t="shared" si="397"/>
        <v>-2</v>
      </c>
      <c r="M1252" s="13" t="str">
        <f>IF(P1252&gt;0,SQRT(Sum_Sq($AI$2,V_rtHz($AH$2)/(1+1/$A1252),V_rtHz($AH$2*$A1252)/(1+$A1252),$AN$2*$AH$2/(1+1/$A1252),$AM$2*SQRT(Sum_Sq(P1252,1/($X$2*N$8*(1+M$1017+P1252/O1252))))/SQRT(Sum_Sq($X$2*P1252*N$8,1)),                   $AQ$2*SQRT(Sum_Sq($AH$2/(1+1/$A1252)+P1252*( 1/(M$1017+1+P1252/O1252)-1)/(1+($X$2*P1252*N$8)^2), (P1252^2*N$8*$X$2+1/($X$2*N$8*(M$1017+1+P1252/O1252           )))/(1+($X$2*P1252*N$8)^2))),           V_rtHz(O1252)/($X$2*N$8*(O1252*M$1017+O1252+P1252)),V_rtHz(P1252)*SQRT(Sum_Sq(O1252*N$8*$X$2*M$1017,1))/($X$2*N$8*(O1252*M$1017+O1252+P1252))))/SQRT(Sum_Sq(1/(1+$A1252)+$AC$2/$I$2-1/(1+(1+P1252/O1252)/M$1017),$X$2/$I$2)),IF(P1253&lt;0,"A",M1253))</f>
        <v>A</v>
      </c>
      <c r="O1252" s="13">
        <f t="shared" si="374"/>
        <v>-1</v>
      </c>
      <c r="P1252" s="12">
        <f t="shared" si="398"/>
        <v>-2</v>
      </c>
      <c r="R1252" s="13" t="str">
        <f>IF(U1252&gt;0,SQRT(Sum_Sq($AI$2,V_rtHz($AH$2)/(1+1/$A1252),V_rtHz($AH$2*$A1252)/(1+$A1252),$AN$2*$AH$2/(1+1/$A1252),$AM$2*SQRT(Sum_Sq(U1252,1/($X$2*S$8*(1+R$1017+U1252/T1252))))/SQRT(Sum_Sq($X$2*U1252*S$8,1)),                   $AQ$2*SQRT(Sum_Sq($AH$2/(1+1/$A1252)+U1252*( 1/(R$1017+1+U1252/T1252)-1)/(1+($X$2*U1252*S$8)^2), (U1252^2*S$8*$X$2+1/($X$2*S$8*(R$1017+1+U1252/T1252           )))/(1+($X$2*U1252*S$8)^2))),           V_rtHz(T1252)/($X$2*S$8*(T1252*R$1017+T1252+U1252)),V_rtHz(U1252)*SQRT(Sum_Sq(T1252*S$8*$X$2*R$1017,1))/($X$2*S$8*(T1252*R$1017+T1252+U1252))))/SQRT(Sum_Sq(1/(1+$A1252)+$AC$2/$I$2-1/(1+(1+U1252/T1252)/R$1017),$X$2/$I$2)),IF(U1253&lt;0,"A",R1253))</f>
        <v>A</v>
      </c>
      <c r="T1252" s="13">
        <f t="shared" si="375"/>
        <v>-1</v>
      </c>
      <c r="U1252" s="12">
        <f t="shared" si="399"/>
        <v>-2</v>
      </c>
      <c r="X1252" s="13" t="str">
        <f>IF(AA1252&gt;0,SQRT(Sum_Sq($AI$2,V_rtHz($AH$2)/(1+1/$A1252),V_rtHz($AH$2*$A1252)/(1+$A1252),$AN$2*$AH$2/(1+1/$A1252),$AM$2*SQRT(Sum_Sq(AA1252,1/($X$2*Y$8*(1+X$1017+AA1252/Z1252))))/SQRT(Sum_Sq($X$2*AA1252*Y$8,1)),                   $AQ$2*SQRT(Sum_Sq($AH$2/(1+1/$A1252)+AA1252*( 1/(X$1017+1+AA1252/Z1252)-1)/(1+($X$2*AA1252*Y$8)^2), (AA1252^2*Y$8*$X$2+1/($X$2*Y$8*(X$1017+1+AA1252/Z1252           )))/(1+($X$2*AA1252*Y$8)^2))),           V_rtHz(Z1252)/($X$2*Y$8*(Z1252*X$1017+Z1252+AA1252)),V_rtHz(AA1252)*SQRT(Sum_Sq(Z1252*Y$8*$X$2*X$1017,1))/($X$2*Y$8*(Z1252*X$1017+Z1252+AA1252))))/SQRT(Sum_Sq(1/(1+$A1252)+$AC$2/$I$2-1/(1+(1+AA1252/Z1252)/X$1017),$X$2/$I$2)),IF(AA1253&lt;0,"A",X1253))</f>
        <v>A</v>
      </c>
      <c r="Z1252" s="13">
        <f t="shared" si="376"/>
        <v>-1</v>
      </c>
      <c r="AA1252" s="12">
        <f t="shared" si="400"/>
        <v>-2</v>
      </c>
      <c r="AC1252" s="13">
        <f>IF(AF1252&gt;0,SQRT(Sum_Sq($AI$2,V_rtHz($AH$2)/(1+1/$A1252),V_rtHz($AH$2*$A1252)/(1+$A1252),$AN$2*$AH$2/(1+1/$A1252),$AM$2*SQRT(Sum_Sq(AF1252,1/($X$2*AD$8*(1+AC$1017+AF1252/AE1252))))/SQRT(Sum_Sq($X$2*AF1252*AD$8,1)),                   $AQ$2*SQRT(Sum_Sq($AH$2/(1+1/$A1252)+AF1252*( 1/(AC$1017+1+AF1252/AE1252)-1)/(1+($X$2*AF1252*AD$8)^2), (AF1252^2*AD$8*$X$2+1/($X$2*AD$8*(AC$1017+1+AF1252/AE1252           )))/(1+($X$2*AF1252*AD$8)^2))),           V_rtHz(AE1252)/($X$2*AD$8*(AE1252*AC$1017+AE1252+AF1252)),V_rtHz(AF1252)*SQRT(Sum_Sq(AE1252*AD$8*$X$2*AC$1017,1))/($X$2*AD$8*(AE1252*AC$1017+AE1252+AF1252))))/SQRT(Sum_Sq(1/(1+$A1252)+$AC$2/$I$2-1/(1+(1+AF1252/AE1252)/AC$1017),$X$2/$I$2)),IF(AF1253&lt;0,"A",AC1253))</f>
        <v>6.7640391250628197E-6</v>
      </c>
      <c r="AE1252" s="13">
        <f t="shared" si="377"/>
        <v>18731.85278225947</v>
      </c>
      <c r="AF1252" s="12">
        <f t="shared" si="401"/>
        <v>166125.63153568946</v>
      </c>
      <c r="AG1252" s="13"/>
      <c r="AH1252" s="13">
        <f>IF(AK1252&gt;0,SQRT(Sum_Sq($AI$2,V_rtHz($AH$2)/(1+1/$A1252),V_rtHz($AH$2*$A1252)/(1+$A1252),$AN$2*$AH$2/(1+1/$A1252),$AM$2*SQRT(Sum_Sq(AK1252,1/($X$2*AI$8*(1+AH$1017+AK1252/AJ1252))))/SQRT(Sum_Sq($X$2*AK1252*AI$8,1)),                   $AQ$2*SQRT(Sum_Sq($AH$2/(1+1/$A1252)+AK1252*( 1/(AH$1017+1+AK1252/AJ1252)-1)/(1+($X$2*AK1252*AI$8)^2), (AK1252^2*AI$8*$X$2+1/($X$2*AI$8*(AH$1017+1+AK1252/AJ1252           )))/(1+($X$2*AK1252*AI$8)^2))),           V_rtHz(AJ1252)/($X$2*AI$8*(AJ1252*AH$1017+AJ1252+AK1252)),V_rtHz(AK1252)*SQRT(Sum_Sq(AJ1252*AI$8*$X$2*AH$1017,1))/($X$2*AI$8*(AJ1252*AH$1017+AJ1252+AK1252))))/SQRT(Sum_Sq(1/(1+$A1252)+$AC$2/$I$2-1/(1+(1+AK1252/AJ1252)/AH$1017),$X$2/$I$2)),IF(AK1253&lt;0,"A",AH1253))</f>
        <v>1.144747466041823E-5</v>
      </c>
      <c r="AI1252" s="13"/>
      <c r="AJ1252" s="13">
        <f t="shared" si="378"/>
        <v>17392.369923572518</v>
      </c>
      <c r="AK1252" s="12">
        <f t="shared" si="402"/>
        <v>565794.36378335615</v>
      </c>
      <c r="AM1252" s="13">
        <f>IF(AP1252&gt;0,SQRT(Sum_Sq($AI$2,V_rtHz($AH$2)/(1+1/$A1252),V_rtHz($AH$2*$A1252)/(1+$A1252),$AN$2*$AH$2/(1+1/$A1252),$AM$2*SQRT(Sum_Sq(AP1252,1/($X$2*AN$8*(1+AM$1017+AP1252/AO1252))))/SQRT(Sum_Sq($X$2*AP1252*AN$8,1)),                   $AQ$2*SQRT(Sum_Sq($AH$2/(1+1/$A1252)+AP1252*( 1/(AM$1017+1+AP1252/AO1252)-1)/(1+($X$2*AP1252*AN$8)^2), (AP1252^2*AN$8*$X$2+1/($X$2*AN$8*(AM$1017+1+AP1252/AO1252           )))/(1+($X$2*AP1252*AN$8)^2))),           V_rtHz(AO1252)/($X$2*AN$8*(AO1252*AM$1017+AO1252+AP1252)),V_rtHz(AP1252)*SQRT(Sum_Sq(AO1252*AN$8*$X$2*AM$1017,1))/($X$2*AN$8*(AO1252*AM$1017+AO1252+AP1252))))/SQRT(Sum_Sq(1/(1+$A1252)+$AC$2/$I$2-1/(1+(1+AP1252/AO1252)/AM$1017),$X$2/$I$2)),IF(AP1253&lt;0,"A",AM1253))</f>
        <v>2.0079005831292868E-5</v>
      </c>
      <c r="AO1252" s="13">
        <f t="shared" si="379"/>
        <v>17041.741851457216</v>
      </c>
      <c r="AP1252" s="12">
        <f t="shared" si="403"/>
        <v>1826011.0383143302</v>
      </c>
      <c r="AR1252" s="13">
        <f t="shared" si="380"/>
        <v>69887291.180198371</v>
      </c>
      <c r="AS1252" s="13">
        <f t="shared" si="381"/>
        <v>-1.3202090992627773E-5</v>
      </c>
      <c r="AV1252" s="13"/>
      <c r="AW1252" s="13">
        <f t="shared" si="382"/>
        <v>39300511.936236553</v>
      </c>
      <c r="AX1252" s="13">
        <f t="shared" si="383"/>
        <v>-4.1779801192343705E-5</v>
      </c>
      <c r="AZ1252" s="13"/>
      <c r="BA1252" s="13"/>
      <c r="BB1252" s="13">
        <f t="shared" si="384"/>
        <v>22100301.962882396</v>
      </c>
      <c r="BC1252" s="13">
        <f t="shared" si="385"/>
        <v>-1.3243153779580804E-4</v>
      </c>
      <c r="BD1252" s="13"/>
      <c r="BE1252" s="13"/>
      <c r="BG1252" s="13">
        <f t="shared" si="386"/>
        <v>12427913.092914158</v>
      </c>
      <c r="BH1252" s="13">
        <f t="shared" si="387"/>
        <v>-4.2193829071835218E-4</v>
      </c>
      <c r="BI1252" s="13"/>
      <c r="BL1252" s="13">
        <f t="shared" si="388"/>
        <v>6988729.1180198397</v>
      </c>
      <c r="BM1252" s="13">
        <f t="shared" si="389"/>
        <v>-1.3668281692630331E-3</v>
      </c>
      <c r="BP1252" s="13"/>
      <c r="BQ1252" s="13">
        <f t="shared" si="390"/>
        <v>99.633300000000006</v>
      </c>
      <c r="BR1252" s="13">
        <f t="shared" si="391"/>
        <v>108.98999999999998</v>
      </c>
      <c r="BT1252" s="13"/>
      <c r="BU1252" s="13"/>
      <c r="BV1252" s="13">
        <f t="shared" si="392"/>
        <v>31.50681587988543</v>
      </c>
      <c r="BW1252" s="13">
        <f t="shared" si="393"/>
        <v>344.65664218175147</v>
      </c>
      <c r="CA1252" s="13">
        <f t="shared" si="394"/>
        <v>9.9633299999999991</v>
      </c>
      <c r="CB1252" s="13">
        <f t="shared" si="395"/>
        <v>1089.9000000000001</v>
      </c>
    </row>
    <row r="1253" spans="1:80" x14ac:dyDescent="0.3">
      <c r="A1253" s="13">
        <f t="shared" si="371"/>
        <v>2.7164392688390824E-4</v>
      </c>
      <c r="C1253" s="13" t="str">
        <f>IF(F1253&gt;0,SQRT(Sum_Sq($AI$2,V_rtHz($AH$2)/(1+1/$A1253),V_rtHz($AH$2*$A1253)/(1+$A1253),$AN$2*$AH$2/(1+1/$A1253),$AM$2*SQRT(Sum_Sq(F1253,1/($X$2*D$8*(1+C$1017+F1253/E1253))))/SQRT(Sum_Sq($X$2*F1253*D$8,1)),                   $AQ$2*SQRT(Sum_Sq($AH$2/(1+1/$A1253)+F1253*( 1/(C$1017+1+F1253/E1253)-1)/(1+($X$2*F1253*D$8)^2), (F1253^2*D$8*$X$2+1/($X$2*D$8*(C$1017+1+F1253/E1253           )))/(1+($X$2*F1253*D$8)^2))),           V_rtHz(E1253)/($X$2*D$8*(E1253*C$1017+E1253+F1253)),V_rtHz(F1253)*SQRT(Sum_Sq(E1253*D$8*$X$2*C$1017,1))/($X$2*D$8*(E1253*C$1017+E1253+F1253))))/SQRT(Sum_Sq(1/(1+$A1253)+$AC$2/$I$2-1/(1+(1+F1253/E1253)/C$1017),$X$2/$I$2)),IF(F1254&lt;0,"A",C1254))</f>
        <v>A</v>
      </c>
      <c r="E1253" s="13">
        <f t="shared" si="372"/>
        <v>-1</v>
      </c>
      <c r="F1253" s="12">
        <f t="shared" si="396"/>
        <v>-2</v>
      </c>
      <c r="H1253" s="13" t="str">
        <f>IF(K1253&gt;0,SQRT(Sum_Sq($AI$2,V_rtHz($AH$2)/(1+1/$A1253),V_rtHz($AH$2*$A1253)/(1+$A1253),$AN$2*$AH$2/(1+1/$A1253),$AM$2*SQRT(Sum_Sq(K1253,1/($X$2*I$8*(1+H$1017+K1253/J1253))))/SQRT(Sum_Sq($X$2*K1253*I$8,1)),                   $AQ$2*SQRT(Sum_Sq($AH$2/(1+1/$A1253)+K1253*( 1/(H$1017+1+K1253/J1253)-1)/(1+($X$2*K1253*I$8)^2), (K1253^2*I$8*$X$2+1/($X$2*I$8*(H$1017+1+K1253/J1253           )))/(1+($X$2*K1253*I$8)^2))),           V_rtHz(J1253)/($X$2*I$8*(J1253*H$1017+J1253+K1253)),V_rtHz(K1253)*SQRT(Sum_Sq(J1253*I$8*$X$2*H$1017,1))/($X$2*I$8*(J1253*H$1017+J1253+K1253))))/SQRT(Sum_Sq(1/(1+$A1253)+$AC$2/$I$2-1/(1+(1+K1253/J1253)/H$1017),$X$2/$I$2)),IF(K1254&lt;0,"A",H1254))</f>
        <v>A</v>
      </c>
      <c r="J1253" s="13">
        <f t="shared" si="373"/>
        <v>-1</v>
      </c>
      <c r="K1253" s="12">
        <f t="shared" si="397"/>
        <v>-2</v>
      </c>
      <c r="M1253" s="13" t="str">
        <f>IF(P1253&gt;0,SQRT(Sum_Sq($AI$2,V_rtHz($AH$2)/(1+1/$A1253),V_rtHz($AH$2*$A1253)/(1+$A1253),$AN$2*$AH$2/(1+1/$A1253),$AM$2*SQRT(Sum_Sq(P1253,1/($X$2*N$8*(1+M$1017+P1253/O1253))))/SQRT(Sum_Sq($X$2*P1253*N$8,1)),                   $AQ$2*SQRT(Sum_Sq($AH$2/(1+1/$A1253)+P1253*( 1/(M$1017+1+P1253/O1253)-1)/(1+($X$2*P1253*N$8)^2), (P1253^2*N$8*$X$2+1/($X$2*N$8*(M$1017+1+P1253/O1253           )))/(1+($X$2*P1253*N$8)^2))),           V_rtHz(O1253)/($X$2*N$8*(O1253*M$1017+O1253+P1253)),V_rtHz(P1253)*SQRT(Sum_Sq(O1253*N$8*$X$2*M$1017,1))/($X$2*N$8*(O1253*M$1017+O1253+P1253))))/SQRT(Sum_Sq(1/(1+$A1253)+$AC$2/$I$2-1/(1+(1+P1253/O1253)/M$1017),$X$2/$I$2)),IF(P1254&lt;0,"A",M1254))</f>
        <v>A</v>
      </c>
      <c r="O1253" s="13">
        <f t="shared" si="374"/>
        <v>-1</v>
      </c>
      <c r="P1253" s="12">
        <f t="shared" si="398"/>
        <v>-2</v>
      </c>
      <c r="R1253" s="13" t="str">
        <f>IF(U1253&gt;0,SQRT(Sum_Sq($AI$2,V_rtHz($AH$2)/(1+1/$A1253),V_rtHz($AH$2*$A1253)/(1+$A1253),$AN$2*$AH$2/(1+1/$A1253),$AM$2*SQRT(Sum_Sq(U1253,1/($X$2*S$8*(1+R$1017+U1253/T1253))))/SQRT(Sum_Sq($X$2*U1253*S$8,1)),                   $AQ$2*SQRT(Sum_Sq($AH$2/(1+1/$A1253)+U1253*( 1/(R$1017+1+U1253/T1253)-1)/(1+($X$2*U1253*S$8)^2), (U1253^2*S$8*$X$2+1/($X$2*S$8*(R$1017+1+U1253/T1253           )))/(1+($X$2*U1253*S$8)^2))),           V_rtHz(T1253)/($X$2*S$8*(T1253*R$1017+T1253+U1253)),V_rtHz(U1253)*SQRT(Sum_Sq(T1253*S$8*$X$2*R$1017,1))/($X$2*S$8*(T1253*R$1017+T1253+U1253))))/SQRT(Sum_Sq(1/(1+$A1253)+$AC$2/$I$2-1/(1+(1+U1253/T1253)/R$1017),$X$2/$I$2)),IF(U1254&lt;0,"A",R1254))</f>
        <v>A</v>
      </c>
      <c r="T1253" s="13">
        <f t="shared" si="375"/>
        <v>-1</v>
      </c>
      <c r="U1253" s="12">
        <f t="shared" si="399"/>
        <v>-2</v>
      </c>
      <c r="X1253" s="13" t="str">
        <f>IF(AA1253&gt;0,SQRT(Sum_Sq($AI$2,V_rtHz($AH$2)/(1+1/$A1253),V_rtHz($AH$2*$A1253)/(1+$A1253),$AN$2*$AH$2/(1+1/$A1253),$AM$2*SQRT(Sum_Sq(AA1253,1/($X$2*Y$8*(1+X$1017+AA1253/Z1253))))/SQRT(Sum_Sq($X$2*AA1253*Y$8,1)),                   $AQ$2*SQRT(Sum_Sq($AH$2/(1+1/$A1253)+AA1253*( 1/(X$1017+1+AA1253/Z1253)-1)/(1+($X$2*AA1253*Y$8)^2), (AA1253^2*Y$8*$X$2+1/($X$2*Y$8*(X$1017+1+AA1253/Z1253           )))/(1+($X$2*AA1253*Y$8)^2))),           V_rtHz(Z1253)/($X$2*Y$8*(Z1253*X$1017+Z1253+AA1253)),V_rtHz(AA1253)*SQRT(Sum_Sq(Z1253*Y$8*$X$2*X$1017,1))/($X$2*Y$8*(Z1253*X$1017+Z1253+AA1253))))/SQRT(Sum_Sq(1/(1+$A1253)+$AC$2/$I$2-1/(1+(1+AA1253/Z1253)/X$1017),$X$2/$I$2)),IF(AA1254&lt;0,"A",X1254))</f>
        <v>A</v>
      </c>
      <c r="Z1253" s="13">
        <f t="shared" si="376"/>
        <v>-1</v>
      </c>
      <c r="AA1253" s="12">
        <f t="shared" si="400"/>
        <v>-2</v>
      </c>
      <c r="AC1253" s="13">
        <f>IF(AF1253&gt;0,SQRT(Sum_Sq($AI$2,V_rtHz($AH$2)/(1+1/$A1253),V_rtHz($AH$2*$A1253)/(1+$A1253),$AN$2*$AH$2/(1+1/$A1253),$AM$2*SQRT(Sum_Sq(AF1253,1/($X$2*AD$8*(1+AC$1017+AF1253/AE1253))))/SQRT(Sum_Sq($X$2*AF1253*AD$8,1)),                   $AQ$2*SQRT(Sum_Sq($AH$2/(1+1/$A1253)+AF1253*( 1/(AC$1017+1+AF1253/AE1253)-1)/(1+($X$2*AF1253*AD$8)^2), (AF1253^2*AD$8*$X$2+1/($X$2*AD$8*(AC$1017+1+AF1253/AE1253           )))/(1+($X$2*AF1253*AD$8)^2))),           V_rtHz(AE1253)/($X$2*AD$8*(AE1253*AC$1017+AE1253+AF1253)),V_rtHz(AF1253)*SQRT(Sum_Sq(AE1253*AD$8*$X$2*AC$1017,1))/($X$2*AD$8*(AE1253*AC$1017+AE1253+AF1253))))/SQRT(Sum_Sq(1/(1+$A1253)+$AC$2/$I$2-1/(1+(1+AF1253/AE1253)/AC$1017),$X$2/$I$2)),IF(AF1254&lt;0,"A",AC1254))</f>
        <v>6.7621623035645894E-6</v>
      </c>
      <c r="AE1253" s="13">
        <f t="shared" si="377"/>
        <v>18721.475850476832</v>
      </c>
      <c r="AF1253" s="12">
        <f t="shared" si="401"/>
        <v>166217.71158106418</v>
      </c>
      <c r="AG1253" s="13"/>
      <c r="AH1253" s="13">
        <f>IF(AK1253&gt;0,SQRT(Sum_Sq($AI$2,V_rtHz($AH$2)/(1+1/$A1253),V_rtHz($AH$2*$A1253)/(1+$A1253),$AN$2*$AH$2/(1+1/$A1253),$AM$2*SQRT(Sum_Sq(AK1253,1/($X$2*AI$8*(1+AH$1017+AK1253/AJ1253))))/SQRT(Sum_Sq($X$2*AK1253*AI$8,1)),                   $AQ$2*SQRT(Sum_Sq($AH$2/(1+1/$A1253)+AK1253*( 1/(AH$1017+1+AK1253/AJ1253)-1)/(1+($X$2*AK1253*AI$8)^2), (AK1253^2*AI$8*$X$2+1/($X$2*AI$8*(AH$1017+1+AK1253/AJ1253           )))/(1+($X$2*AK1253*AI$8)^2))),           V_rtHz(AJ1253)/($X$2*AI$8*(AJ1253*AH$1017+AJ1253+AK1253)),V_rtHz(AK1253)*SQRT(Sum_Sq(AJ1253*AI$8*$X$2*AH$1017,1))/($X$2*AI$8*(AJ1253*AH$1017+AJ1253+AK1253))))/SQRT(Sum_Sq(1/(1+$A1253)+$AC$2/$I$2-1/(1+(1+AK1253/AJ1253)/AH$1017),$X$2/$I$2)),IF(AK1254&lt;0,"A",AH1254))</f>
        <v>1.144502165028259E-5</v>
      </c>
      <c r="AI1253" s="13"/>
      <c r="AJ1253" s="13">
        <f t="shared" si="378"/>
        <v>17384.700027683128</v>
      </c>
      <c r="AK1253" s="12">
        <f t="shared" si="402"/>
        <v>566043.98464872118</v>
      </c>
      <c r="AM1253" s="13">
        <f>IF(AP1253&gt;0,SQRT(Sum_Sq($AI$2,V_rtHz($AH$2)/(1+1/$A1253),V_rtHz($AH$2*$A1253)/(1+$A1253),$AN$2*$AH$2/(1+1/$A1253),$AM$2*SQRT(Sum_Sq(AP1253,1/($X$2*AN$8*(1+AM$1017+AP1253/AO1253))))/SQRT(Sum_Sq($X$2*AP1253*AN$8,1)),                   $AQ$2*SQRT(Sum_Sq($AH$2/(1+1/$A1253)+AP1253*( 1/(AM$1017+1+AP1253/AO1253)-1)/(1+($X$2*AP1253*AN$8)^2), (AP1253^2*AN$8*$X$2+1/($X$2*AN$8*(AM$1017+1+AP1253/AO1253           )))/(1+($X$2*AP1253*AN$8)^2))),           V_rtHz(AO1253)/($X$2*AN$8*(AO1253*AM$1017+AO1253+AP1253)),V_rtHz(AP1253)*SQRT(Sum_Sq(AO1253*AN$8*$X$2*AM$1017,1))/($X$2*AN$8*(AO1253*AM$1017+AO1253+AP1253))))/SQRT(Sum_Sq(1/(1+$A1253)+$AC$2/$I$2-1/(1+(1+AP1253/AO1253)/AM$1017),$X$2/$I$2)),IF(AP1254&lt;0,"A",AM1254))</f>
        <v>2.007499383984481E-5</v>
      </c>
      <c r="AO1253" s="13">
        <f t="shared" si="379"/>
        <v>17034.668415010172</v>
      </c>
      <c r="AP1253" s="12">
        <f t="shared" si="403"/>
        <v>1826769.26692885</v>
      </c>
      <c r="AR1253" s="13">
        <f t="shared" si="380"/>
        <v>69887291.180198371</v>
      </c>
      <c r="AS1253" s="13">
        <f t="shared" si="381"/>
        <v>-1.320215426726828E-5</v>
      </c>
      <c r="AV1253" s="13"/>
      <c r="AW1253" s="13">
        <f t="shared" si="382"/>
        <v>39300511.936236553</v>
      </c>
      <c r="AX1253" s="13">
        <f t="shared" si="383"/>
        <v>-4.1780434889103939E-5</v>
      </c>
      <c r="AZ1253" s="13"/>
      <c r="BA1253" s="13"/>
      <c r="BB1253" s="13">
        <f t="shared" si="384"/>
        <v>22100301.962882396</v>
      </c>
      <c r="BC1253" s="13">
        <f t="shared" si="385"/>
        <v>-1.3243790495760081E-4</v>
      </c>
      <c r="BD1253" s="13"/>
      <c r="BE1253" s="13"/>
      <c r="BG1253" s="13">
        <f t="shared" si="386"/>
        <v>12427913.092914158</v>
      </c>
      <c r="BH1253" s="13">
        <f t="shared" si="387"/>
        <v>-4.2200293149541914E-4</v>
      </c>
      <c r="BI1253" s="13"/>
      <c r="BL1253" s="13">
        <f t="shared" si="388"/>
        <v>6988729.1180198397</v>
      </c>
      <c r="BM1253" s="13">
        <f t="shared" si="389"/>
        <v>-1.3675067250411073E-3</v>
      </c>
      <c r="BP1253" s="13"/>
      <c r="BQ1253" s="13">
        <f t="shared" si="390"/>
        <v>99.633300000000006</v>
      </c>
      <c r="BR1253" s="13">
        <f t="shared" si="391"/>
        <v>108.98999999999998</v>
      </c>
      <c r="BT1253" s="13"/>
      <c r="BU1253" s="13"/>
      <c r="BV1253" s="13">
        <f t="shared" si="392"/>
        <v>31.50681587988543</v>
      </c>
      <c r="BW1253" s="13">
        <f t="shared" si="393"/>
        <v>344.65664218175147</v>
      </c>
      <c r="CA1253" s="13">
        <f t="shared" si="394"/>
        <v>9.9633299999999991</v>
      </c>
      <c r="CB1253" s="13">
        <f t="shared" si="395"/>
        <v>1089.9000000000001</v>
      </c>
    </row>
    <row r="1254" spans="1:80" x14ac:dyDescent="0.3">
      <c r="A1254" s="13">
        <f t="shared" si="371"/>
        <v>2.7542287033381651E-4</v>
      </c>
      <c r="C1254" s="13" t="str">
        <f>IF(F1254&gt;0,SQRT(Sum_Sq($AI$2,V_rtHz($AH$2)/(1+1/$A1254),V_rtHz($AH$2*$A1254)/(1+$A1254),$AN$2*$AH$2/(1+1/$A1254),$AM$2*SQRT(Sum_Sq(F1254,1/($X$2*D$8*(1+C$1017+F1254/E1254))))/SQRT(Sum_Sq($X$2*F1254*D$8,1)),                   $AQ$2*SQRT(Sum_Sq($AH$2/(1+1/$A1254)+F1254*( 1/(C$1017+1+F1254/E1254)-1)/(1+($X$2*F1254*D$8)^2), (F1254^2*D$8*$X$2+1/($X$2*D$8*(C$1017+1+F1254/E1254           )))/(1+($X$2*F1254*D$8)^2))),           V_rtHz(E1254)/($X$2*D$8*(E1254*C$1017+E1254+F1254)),V_rtHz(F1254)*SQRT(Sum_Sq(E1254*D$8*$X$2*C$1017,1))/($X$2*D$8*(E1254*C$1017+E1254+F1254))))/SQRT(Sum_Sq(1/(1+$A1254)+$AC$2/$I$2-1/(1+(1+F1254/E1254)/C$1017),$X$2/$I$2)),IF(F1255&lt;0,"A",C1255))</f>
        <v>A</v>
      </c>
      <c r="E1254" s="13">
        <f t="shared" si="372"/>
        <v>-1</v>
      </c>
      <c r="F1254" s="12">
        <f t="shared" si="396"/>
        <v>-2</v>
      </c>
      <c r="H1254" s="13" t="str">
        <f>IF(K1254&gt;0,SQRT(Sum_Sq($AI$2,V_rtHz($AH$2)/(1+1/$A1254),V_rtHz($AH$2*$A1254)/(1+$A1254),$AN$2*$AH$2/(1+1/$A1254),$AM$2*SQRT(Sum_Sq(K1254,1/($X$2*I$8*(1+H$1017+K1254/J1254))))/SQRT(Sum_Sq($X$2*K1254*I$8,1)),                   $AQ$2*SQRT(Sum_Sq($AH$2/(1+1/$A1254)+K1254*( 1/(H$1017+1+K1254/J1254)-1)/(1+($X$2*K1254*I$8)^2), (K1254^2*I$8*$X$2+1/($X$2*I$8*(H$1017+1+K1254/J1254           )))/(1+($X$2*K1254*I$8)^2))),           V_rtHz(J1254)/($X$2*I$8*(J1254*H$1017+J1254+K1254)),V_rtHz(K1254)*SQRT(Sum_Sq(J1254*I$8*$X$2*H$1017,1))/($X$2*I$8*(J1254*H$1017+J1254+K1254))))/SQRT(Sum_Sq(1/(1+$A1254)+$AC$2/$I$2-1/(1+(1+K1254/J1254)/H$1017),$X$2/$I$2)),IF(K1255&lt;0,"A",H1255))</f>
        <v>A</v>
      </c>
      <c r="J1254" s="13">
        <f t="shared" si="373"/>
        <v>-1</v>
      </c>
      <c r="K1254" s="12">
        <f t="shared" si="397"/>
        <v>-2</v>
      </c>
      <c r="M1254" s="13" t="str">
        <f>IF(P1254&gt;0,SQRT(Sum_Sq($AI$2,V_rtHz($AH$2)/(1+1/$A1254),V_rtHz($AH$2*$A1254)/(1+$A1254),$AN$2*$AH$2/(1+1/$A1254),$AM$2*SQRT(Sum_Sq(P1254,1/($X$2*N$8*(1+M$1017+P1254/O1254))))/SQRT(Sum_Sq($X$2*P1254*N$8,1)),                   $AQ$2*SQRT(Sum_Sq($AH$2/(1+1/$A1254)+P1254*( 1/(M$1017+1+P1254/O1254)-1)/(1+($X$2*P1254*N$8)^2), (P1254^2*N$8*$X$2+1/($X$2*N$8*(M$1017+1+P1254/O1254           )))/(1+($X$2*P1254*N$8)^2))),           V_rtHz(O1254)/($X$2*N$8*(O1254*M$1017+O1254+P1254)),V_rtHz(P1254)*SQRT(Sum_Sq(O1254*N$8*$X$2*M$1017,1))/($X$2*N$8*(O1254*M$1017+O1254+P1254))))/SQRT(Sum_Sq(1/(1+$A1254)+$AC$2/$I$2-1/(1+(1+P1254/O1254)/M$1017),$X$2/$I$2)),IF(P1255&lt;0,"A",M1255))</f>
        <v>A</v>
      </c>
      <c r="O1254" s="13">
        <f t="shared" si="374"/>
        <v>-1</v>
      </c>
      <c r="P1254" s="12">
        <f t="shared" si="398"/>
        <v>-2</v>
      </c>
      <c r="R1254" s="13" t="str">
        <f>IF(U1254&gt;0,SQRT(Sum_Sq($AI$2,V_rtHz($AH$2)/(1+1/$A1254),V_rtHz($AH$2*$A1254)/(1+$A1254),$AN$2*$AH$2/(1+1/$A1254),$AM$2*SQRT(Sum_Sq(U1254,1/($X$2*S$8*(1+R$1017+U1254/T1254))))/SQRT(Sum_Sq($X$2*U1254*S$8,1)),                   $AQ$2*SQRT(Sum_Sq($AH$2/(1+1/$A1254)+U1254*( 1/(R$1017+1+U1254/T1254)-1)/(1+($X$2*U1254*S$8)^2), (U1254^2*S$8*$X$2+1/($X$2*S$8*(R$1017+1+U1254/T1254           )))/(1+($X$2*U1254*S$8)^2))),           V_rtHz(T1254)/($X$2*S$8*(T1254*R$1017+T1254+U1254)),V_rtHz(U1254)*SQRT(Sum_Sq(T1254*S$8*$X$2*R$1017,1))/($X$2*S$8*(T1254*R$1017+T1254+U1254))))/SQRT(Sum_Sq(1/(1+$A1254)+$AC$2/$I$2-1/(1+(1+U1254/T1254)/R$1017),$X$2/$I$2)),IF(U1255&lt;0,"A",R1255))</f>
        <v>A</v>
      </c>
      <c r="T1254" s="13">
        <f t="shared" si="375"/>
        <v>-1</v>
      </c>
      <c r="U1254" s="12">
        <f t="shared" si="399"/>
        <v>-2</v>
      </c>
      <c r="X1254" s="13" t="str">
        <f>IF(AA1254&gt;0,SQRT(Sum_Sq($AI$2,V_rtHz($AH$2)/(1+1/$A1254),V_rtHz($AH$2*$A1254)/(1+$A1254),$AN$2*$AH$2/(1+1/$A1254),$AM$2*SQRT(Sum_Sq(AA1254,1/($X$2*Y$8*(1+X$1017+AA1254/Z1254))))/SQRT(Sum_Sq($X$2*AA1254*Y$8,1)),                   $AQ$2*SQRT(Sum_Sq($AH$2/(1+1/$A1254)+AA1254*( 1/(X$1017+1+AA1254/Z1254)-1)/(1+($X$2*AA1254*Y$8)^2), (AA1254^2*Y$8*$X$2+1/($X$2*Y$8*(X$1017+1+AA1254/Z1254           )))/(1+($X$2*AA1254*Y$8)^2))),           V_rtHz(Z1254)/($X$2*Y$8*(Z1254*X$1017+Z1254+AA1254)),V_rtHz(AA1254)*SQRT(Sum_Sq(Z1254*Y$8*$X$2*X$1017,1))/($X$2*Y$8*(Z1254*X$1017+Z1254+AA1254))))/SQRT(Sum_Sq(1/(1+$A1254)+$AC$2/$I$2-1/(1+(1+AA1254/Z1254)/X$1017),$X$2/$I$2)),IF(AA1255&lt;0,"A",X1255))</f>
        <v>A</v>
      </c>
      <c r="Z1254" s="13">
        <f t="shared" si="376"/>
        <v>-1</v>
      </c>
      <c r="AA1254" s="12">
        <f t="shared" si="400"/>
        <v>-2</v>
      </c>
      <c r="AC1254" s="13">
        <f>IF(AF1254&gt;0,SQRT(Sum_Sq($AI$2,V_rtHz($AH$2)/(1+1/$A1254),V_rtHz($AH$2*$A1254)/(1+$A1254),$AN$2*$AH$2/(1+1/$A1254),$AM$2*SQRT(Sum_Sq(AF1254,1/($X$2*AD$8*(1+AC$1017+AF1254/AE1254))))/SQRT(Sum_Sq($X$2*AF1254*AD$8,1)),                   $AQ$2*SQRT(Sum_Sq($AH$2/(1+1/$A1254)+AF1254*( 1/(AC$1017+1+AF1254/AE1254)-1)/(1+($X$2*AF1254*AD$8)^2), (AF1254^2*AD$8*$X$2+1/($X$2*AD$8*(AC$1017+1+AF1254/AE1254           )))/(1+($X$2*AF1254*AD$8)^2))),           V_rtHz(AE1254)/($X$2*AD$8*(AE1254*AC$1017+AE1254+AF1254)),V_rtHz(AF1254)*SQRT(Sum_Sq(AE1254*AD$8*$X$2*AC$1017,1))/($X$2*AD$8*(AE1254*AC$1017+AE1254+AF1254))))/SQRT(Sum_Sq(1/(1+$A1254)+$AC$2/$I$2-1/(1+(1+AF1254/AE1254)/AC$1017),$X$2/$I$2)),IF(AF1255&lt;0,"A",AC1255))</f>
        <v>6.7602633599200811E-6</v>
      </c>
      <c r="AE1254" s="13">
        <f t="shared" si="377"/>
        <v>18710.978950289915</v>
      </c>
      <c r="AF1254" s="12">
        <f t="shared" si="401"/>
        <v>166310.96008144462</v>
      </c>
      <c r="AG1254" s="13"/>
      <c r="AH1254" s="13">
        <f>IF(AK1254&gt;0,SQRT(Sum_Sq($AI$2,V_rtHz($AH$2)/(1+1/$A1254),V_rtHz($AH$2*$A1254)/(1+$A1254),$AN$2*$AH$2/(1+1/$A1254),$AM$2*SQRT(Sum_Sq(AK1254,1/($X$2*AI$8*(1+AH$1017+AK1254/AJ1254))))/SQRT(Sum_Sq($X$2*AK1254*AI$8,1)),                   $AQ$2*SQRT(Sum_Sq($AH$2/(1+1/$A1254)+AK1254*( 1/(AH$1017+1+AK1254/AJ1254)-1)/(1+($X$2*AK1254*AI$8)^2), (AK1254^2*AI$8*$X$2+1/($X$2*AI$8*(AH$1017+1+AK1254/AJ1254           )))/(1+($X$2*AK1254*AI$8)^2))),           V_rtHz(AJ1254)/($X$2*AI$8*(AJ1254*AH$1017+AJ1254+AK1254)),V_rtHz(AK1254)*SQRT(Sum_Sq(AJ1254*AI$8*$X$2*AH$1017,1))/($X$2*AI$8*(AJ1254*AH$1017+AJ1254+AK1254))))/SQRT(Sum_Sq(1/(1+$A1254)+$AC$2/$I$2-1/(1+(1+AK1254/AJ1254)/AH$1017),$X$2/$I$2)),IF(AK1255&lt;0,"A",AH1255))</f>
        <v>1.1442538456879097E-5</v>
      </c>
      <c r="AI1254" s="13"/>
      <c r="AJ1254" s="13">
        <f t="shared" si="378"/>
        <v>17376.937217488758</v>
      </c>
      <c r="AK1254" s="12">
        <f t="shared" si="402"/>
        <v>566296.85383731849</v>
      </c>
      <c r="AM1254" s="13">
        <f>IF(AP1254&gt;0,SQRT(Sum_Sq($AI$2,V_rtHz($AH$2)/(1+1/$A1254),V_rtHz($AH$2*$A1254)/(1+$A1254),$AN$2*$AH$2/(1+1/$A1254),$AM$2*SQRT(Sum_Sq(AP1254,1/($X$2*AN$8*(1+AM$1017+AP1254/AO1254))))/SQRT(Sum_Sq($X$2*AP1254*AN$8,1)),                   $AQ$2*SQRT(Sum_Sq($AH$2/(1+1/$A1254)+AP1254*( 1/(AM$1017+1+AP1254/AO1254)-1)/(1+($X$2*AP1254*AN$8)^2), (AP1254^2*AN$8*$X$2+1/($X$2*AN$8*(AM$1017+1+AP1254/AO1254           )))/(1+($X$2*AP1254*AN$8)^2))),           V_rtHz(AO1254)/($X$2*AN$8*(AO1254*AM$1017+AO1254+AP1254)),V_rtHz(AP1254)*SQRT(Sum_Sq(AO1254*AN$8*$X$2*AM$1017,1))/($X$2*AN$8*(AO1254*AM$1017+AO1254+AP1254))))/SQRT(Sum_Sq(1/(1+$A1254)+$AC$2/$I$2-1/(1+(1+AP1254/AO1254)/AM$1017),$X$2/$I$2)),IF(AP1255&lt;0,"A",AM1255))</f>
        <v>2.0070932025218894E-5</v>
      </c>
      <c r="AO1254" s="13">
        <f t="shared" si="379"/>
        <v>17027.508425935142</v>
      </c>
      <c r="AP1254" s="12">
        <f t="shared" si="403"/>
        <v>1827537.4150140914</v>
      </c>
      <c r="AR1254" s="13">
        <f t="shared" si="380"/>
        <v>69887291.180198371</v>
      </c>
      <c r="AS1254" s="13">
        <f t="shared" si="381"/>
        <v>-1.320221842276596E-5</v>
      </c>
      <c r="AV1254" s="13"/>
      <c r="AW1254" s="13">
        <f t="shared" si="382"/>
        <v>39300511.936236553</v>
      </c>
      <c r="AX1254" s="13">
        <f t="shared" si="383"/>
        <v>-4.1781077421090784E-5</v>
      </c>
      <c r="AZ1254" s="13"/>
      <c r="BA1254" s="13"/>
      <c r="BB1254" s="13">
        <f t="shared" si="384"/>
        <v>22100301.962882396</v>
      </c>
      <c r="BC1254" s="13">
        <f t="shared" si="385"/>
        <v>-1.3244436132055513E-4</v>
      </c>
      <c r="BD1254" s="13"/>
      <c r="BE1254" s="13"/>
      <c r="BG1254" s="13">
        <f t="shared" si="386"/>
        <v>12427913.092914158</v>
      </c>
      <c r="BH1254" s="13">
        <f t="shared" si="387"/>
        <v>-4.2206849173950133E-4</v>
      </c>
      <c r="BI1254" s="13"/>
      <c r="BL1254" s="13">
        <f t="shared" si="388"/>
        <v>6988729.1180198397</v>
      </c>
      <c r="BM1254" s="13">
        <f t="shared" si="389"/>
        <v>-1.3681954086727822E-3</v>
      </c>
      <c r="BP1254" s="13"/>
      <c r="BQ1254" s="13">
        <f t="shared" si="390"/>
        <v>99.633300000000006</v>
      </c>
      <c r="BR1254" s="13">
        <f t="shared" si="391"/>
        <v>108.99</v>
      </c>
      <c r="BT1254" s="13"/>
      <c r="BU1254" s="13"/>
      <c r="BV1254" s="13">
        <f t="shared" si="392"/>
        <v>31.50681587988543</v>
      </c>
      <c r="BW1254" s="13">
        <f t="shared" si="393"/>
        <v>344.65664218175147</v>
      </c>
      <c r="CA1254" s="13">
        <f t="shared" si="394"/>
        <v>9.9633299999999974</v>
      </c>
      <c r="CB1254" s="13">
        <f t="shared" si="395"/>
        <v>1089.9000000000001</v>
      </c>
    </row>
    <row r="1255" spans="1:80" x14ac:dyDescent="0.3">
      <c r="A1255" s="13">
        <f t="shared" si="371"/>
        <v>2.7925438412373379E-4</v>
      </c>
      <c r="C1255" s="13" t="str">
        <f>IF(F1255&gt;0,SQRT(Sum_Sq($AI$2,V_rtHz($AH$2)/(1+1/$A1255),V_rtHz($AH$2*$A1255)/(1+$A1255),$AN$2*$AH$2/(1+1/$A1255),$AM$2*SQRT(Sum_Sq(F1255,1/($X$2*D$8*(1+C$1017+F1255/E1255))))/SQRT(Sum_Sq($X$2*F1255*D$8,1)),                   $AQ$2*SQRT(Sum_Sq($AH$2/(1+1/$A1255)+F1255*( 1/(C$1017+1+F1255/E1255)-1)/(1+($X$2*F1255*D$8)^2), (F1255^2*D$8*$X$2+1/($X$2*D$8*(C$1017+1+F1255/E1255           )))/(1+($X$2*F1255*D$8)^2))),           V_rtHz(E1255)/($X$2*D$8*(E1255*C$1017+E1255+F1255)),V_rtHz(F1255)*SQRT(Sum_Sq(E1255*D$8*$X$2*C$1017,1))/($X$2*D$8*(E1255*C$1017+E1255+F1255))))/SQRT(Sum_Sq(1/(1+$A1255)+$AC$2/$I$2-1/(1+(1+F1255/E1255)/C$1017),$X$2/$I$2)),IF(F1256&lt;0,"A",C1256))</f>
        <v>A</v>
      </c>
      <c r="E1255" s="13">
        <f t="shared" si="372"/>
        <v>-1</v>
      </c>
      <c r="F1255" s="12">
        <f t="shared" si="396"/>
        <v>-2</v>
      </c>
      <c r="H1255" s="13" t="str">
        <f>IF(K1255&gt;0,SQRT(Sum_Sq($AI$2,V_rtHz($AH$2)/(1+1/$A1255),V_rtHz($AH$2*$A1255)/(1+$A1255),$AN$2*$AH$2/(1+1/$A1255),$AM$2*SQRT(Sum_Sq(K1255,1/($X$2*I$8*(1+H$1017+K1255/J1255))))/SQRT(Sum_Sq($X$2*K1255*I$8,1)),                   $AQ$2*SQRT(Sum_Sq($AH$2/(1+1/$A1255)+K1255*( 1/(H$1017+1+K1255/J1255)-1)/(1+($X$2*K1255*I$8)^2), (K1255^2*I$8*$X$2+1/($X$2*I$8*(H$1017+1+K1255/J1255           )))/(1+($X$2*K1255*I$8)^2))),           V_rtHz(J1255)/($X$2*I$8*(J1255*H$1017+J1255+K1255)),V_rtHz(K1255)*SQRT(Sum_Sq(J1255*I$8*$X$2*H$1017,1))/($X$2*I$8*(J1255*H$1017+J1255+K1255))))/SQRT(Sum_Sq(1/(1+$A1255)+$AC$2/$I$2-1/(1+(1+K1255/J1255)/H$1017),$X$2/$I$2)),IF(K1256&lt;0,"A",H1256))</f>
        <v>A</v>
      </c>
      <c r="J1255" s="13">
        <f t="shared" si="373"/>
        <v>-1</v>
      </c>
      <c r="K1255" s="12">
        <f t="shared" si="397"/>
        <v>-2</v>
      </c>
      <c r="M1255" s="13" t="str">
        <f>IF(P1255&gt;0,SQRT(Sum_Sq($AI$2,V_rtHz($AH$2)/(1+1/$A1255),V_rtHz($AH$2*$A1255)/(1+$A1255),$AN$2*$AH$2/(1+1/$A1255),$AM$2*SQRT(Sum_Sq(P1255,1/($X$2*N$8*(1+M$1017+P1255/O1255))))/SQRT(Sum_Sq($X$2*P1255*N$8,1)),                   $AQ$2*SQRT(Sum_Sq($AH$2/(1+1/$A1255)+P1255*( 1/(M$1017+1+P1255/O1255)-1)/(1+($X$2*P1255*N$8)^2), (P1255^2*N$8*$X$2+1/($X$2*N$8*(M$1017+1+P1255/O1255           )))/(1+($X$2*P1255*N$8)^2))),           V_rtHz(O1255)/($X$2*N$8*(O1255*M$1017+O1255+P1255)),V_rtHz(P1255)*SQRT(Sum_Sq(O1255*N$8*$X$2*M$1017,1))/($X$2*N$8*(O1255*M$1017+O1255+P1255))))/SQRT(Sum_Sq(1/(1+$A1255)+$AC$2/$I$2-1/(1+(1+P1255/O1255)/M$1017),$X$2/$I$2)),IF(P1256&lt;0,"A",M1256))</f>
        <v>A</v>
      </c>
      <c r="O1255" s="13">
        <f t="shared" si="374"/>
        <v>-1</v>
      </c>
      <c r="P1255" s="12">
        <f t="shared" si="398"/>
        <v>-2</v>
      </c>
      <c r="R1255" s="13" t="str">
        <f>IF(U1255&gt;0,SQRT(Sum_Sq($AI$2,V_rtHz($AH$2)/(1+1/$A1255),V_rtHz($AH$2*$A1255)/(1+$A1255),$AN$2*$AH$2/(1+1/$A1255),$AM$2*SQRT(Sum_Sq(U1255,1/($X$2*S$8*(1+R$1017+U1255/T1255))))/SQRT(Sum_Sq($X$2*U1255*S$8,1)),                   $AQ$2*SQRT(Sum_Sq($AH$2/(1+1/$A1255)+U1255*( 1/(R$1017+1+U1255/T1255)-1)/(1+($X$2*U1255*S$8)^2), (U1255^2*S$8*$X$2+1/($X$2*S$8*(R$1017+1+U1255/T1255           )))/(1+($X$2*U1255*S$8)^2))),           V_rtHz(T1255)/($X$2*S$8*(T1255*R$1017+T1255+U1255)),V_rtHz(U1255)*SQRT(Sum_Sq(T1255*S$8*$X$2*R$1017,1))/($X$2*S$8*(T1255*R$1017+T1255+U1255))))/SQRT(Sum_Sq(1/(1+$A1255)+$AC$2/$I$2-1/(1+(1+U1255/T1255)/R$1017),$X$2/$I$2)),IF(U1256&lt;0,"A",R1256))</f>
        <v>A</v>
      </c>
      <c r="T1255" s="13">
        <f t="shared" si="375"/>
        <v>-1</v>
      </c>
      <c r="U1255" s="12">
        <f t="shared" si="399"/>
        <v>-2</v>
      </c>
      <c r="X1255" s="13" t="str">
        <f>IF(AA1255&gt;0,SQRT(Sum_Sq($AI$2,V_rtHz($AH$2)/(1+1/$A1255),V_rtHz($AH$2*$A1255)/(1+$A1255),$AN$2*$AH$2/(1+1/$A1255),$AM$2*SQRT(Sum_Sq(AA1255,1/($X$2*Y$8*(1+X$1017+AA1255/Z1255))))/SQRT(Sum_Sq($X$2*AA1255*Y$8,1)),                   $AQ$2*SQRT(Sum_Sq($AH$2/(1+1/$A1255)+AA1255*( 1/(X$1017+1+AA1255/Z1255)-1)/(1+($X$2*AA1255*Y$8)^2), (AA1255^2*Y$8*$X$2+1/($X$2*Y$8*(X$1017+1+AA1255/Z1255           )))/(1+($X$2*AA1255*Y$8)^2))),           V_rtHz(Z1255)/($X$2*Y$8*(Z1255*X$1017+Z1255+AA1255)),V_rtHz(AA1255)*SQRT(Sum_Sq(Z1255*Y$8*$X$2*X$1017,1))/($X$2*Y$8*(Z1255*X$1017+Z1255+AA1255))))/SQRT(Sum_Sq(1/(1+$A1255)+$AC$2/$I$2-1/(1+(1+AA1255/Z1255)/X$1017),$X$2/$I$2)),IF(AA1256&lt;0,"A",X1256))</f>
        <v>A</v>
      </c>
      <c r="Z1255" s="13">
        <f t="shared" si="376"/>
        <v>-1</v>
      </c>
      <c r="AA1255" s="12">
        <f t="shared" si="400"/>
        <v>-2</v>
      </c>
      <c r="AC1255" s="13">
        <f>IF(AF1255&gt;0,SQRT(Sum_Sq($AI$2,V_rtHz($AH$2)/(1+1/$A1255),V_rtHz($AH$2*$A1255)/(1+$A1255),$AN$2*$AH$2/(1+1/$A1255),$AM$2*SQRT(Sum_Sq(AF1255,1/($X$2*AD$8*(1+AC$1017+AF1255/AE1255))))/SQRT(Sum_Sq($X$2*AF1255*AD$8,1)),                   $AQ$2*SQRT(Sum_Sq($AH$2/(1+1/$A1255)+AF1255*( 1/(AC$1017+1+AF1255/AE1255)-1)/(1+($X$2*AF1255*AD$8)^2), (AF1255^2*AD$8*$X$2+1/($X$2*AD$8*(AC$1017+1+AF1255/AE1255           )))/(1+($X$2*AF1255*AD$8)^2))),           V_rtHz(AE1255)/($X$2*AD$8*(AE1255*AC$1017+AE1255+AF1255)),V_rtHz(AF1255)*SQRT(Sum_Sq(AE1255*AD$8*$X$2*AC$1017,1))/($X$2*AD$8*(AE1255*AC$1017+AE1255+AF1255))))/SQRT(Sum_Sq(1/(1+$A1255)+$AC$2/$I$2-1/(1+(1+AF1255/AE1255)/AC$1017),$X$2/$I$2)),IF(AF1256&lt;0,"A",AC1256))</f>
        <v>6.7583420807251596E-6</v>
      </c>
      <c r="AE1255" s="13">
        <f t="shared" si="377"/>
        <v>18700.360984823572</v>
      </c>
      <c r="AF1255" s="12">
        <f t="shared" si="401"/>
        <v>166405.39055967185</v>
      </c>
      <c r="AG1255" s="13"/>
      <c r="AH1255" s="13">
        <f>IF(AK1255&gt;0,SQRT(Sum_Sq($AI$2,V_rtHz($AH$2)/(1+1/$A1255),V_rtHz($AH$2*$A1255)/(1+$A1255),$AN$2*$AH$2/(1+1/$A1255),$AM$2*SQRT(Sum_Sq(AK1255,1/($X$2*AI$8*(1+AH$1017+AK1255/AJ1255))))/SQRT(Sum_Sq($X$2*AK1255*AI$8,1)),                   $AQ$2*SQRT(Sum_Sq($AH$2/(1+1/$A1255)+AK1255*( 1/(AH$1017+1+AK1255/AJ1255)-1)/(1+($X$2*AK1255*AI$8)^2), (AK1255^2*AI$8*$X$2+1/($X$2*AI$8*(AH$1017+1+AK1255/AJ1255           )))/(1+($X$2*AK1255*AI$8)^2))),           V_rtHz(AJ1255)/($X$2*AI$8*(AJ1255*AH$1017+AJ1255+AK1255)),V_rtHz(AK1255)*SQRT(Sum_Sq(AJ1255*AI$8*$X$2*AH$1017,1))/($X$2*AI$8*(AJ1255*AH$1017+AJ1255+AK1255))))/SQRT(Sum_Sq(1/(1+$A1255)+$AC$2/$I$2-1/(1+(1+AK1255/AJ1255)/AH$1017),$X$2/$I$2)),IF(AK1256&lt;0,"A",AH1256))</f>
        <v>1.1440024757942391E-5</v>
      </c>
      <c r="AI1255" s="13"/>
      <c r="AJ1255" s="13">
        <f t="shared" si="378"/>
        <v>17369.08053928009</v>
      </c>
      <c r="AK1255" s="12">
        <f t="shared" si="402"/>
        <v>566553.0108711418</v>
      </c>
      <c r="AM1255" s="13">
        <f>IF(AP1255&gt;0,SQRT(Sum_Sq($AI$2,V_rtHz($AH$2)/(1+1/$A1255),V_rtHz($AH$2*$A1255)/(1+$A1255),$AN$2*$AH$2/(1+1/$A1255),$AM$2*SQRT(Sum_Sq(AP1255,1/($X$2*AN$8*(1+AM$1017+AP1255/AO1255))))/SQRT(Sum_Sq($X$2*AP1255*AN$8,1)),                   $AQ$2*SQRT(Sum_Sq($AH$2/(1+1/$A1255)+AP1255*( 1/(AM$1017+1+AP1255/AO1255)-1)/(1+($X$2*AP1255*AN$8)^2), (AP1255^2*AN$8*$X$2+1/($X$2*AN$8*(AM$1017+1+AP1255/AO1255           )))/(1+($X$2*AP1255*AN$8)^2))),           V_rtHz(AO1255)/($X$2*AN$8*(AO1255*AM$1017+AO1255+AP1255)),V_rtHz(AP1255)*SQRT(Sum_Sq(AO1255*AN$8*$X$2*AM$1017,1))/($X$2*AN$8*(AO1255*AM$1017+AO1255+AP1255))))/SQRT(Sum_Sq(1/(1+$A1255)+$AC$2/$I$2-1/(1+(1+AP1255/AO1255)/AM$1017),$X$2/$I$2)),IF(AP1256&lt;0,"A",AM1256))</f>
        <v>2.006681984409228E-5</v>
      </c>
      <c r="AO1255" s="13">
        <f t="shared" si="379"/>
        <v>17020.260974343848</v>
      </c>
      <c r="AP1255" s="12">
        <f t="shared" si="403"/>
        <v>1828315.6045475279</v>
      </c>
      <c r="AR1255" s="13">
        <f t="shared" si="380"/>
        <v>69887291.180198371</v>
      </c>
      <c r="AS1255" s="13">
        <f t="shared" si="381"/>
        <v>-1.3202283471392115E-5</v>
      </c>
      <c r="AV1255" s="13"/>
      <c r="AW1255" s="13">
        <f t="shared" si="382"/>
        <v>39300511.936236553</v>
      </c>
      <c r="AX1255" s="13">
        <f t="shared" si="383"/>
        <v>-4.1781728911765269E-5</v>
      </c>
      <c r="AZ1255" s="13"/>
      <c r="BA1255" s="13"/>
      <c r="BB1255" s="13">
        <f t="shared" si="384"/>
        <v>22100301.962882396</v>
      </c>
      <c r="BC1255" s="13">
        <f t="shared" si="385"/>
        <v>-1.3245090814319028E-4</v>
      </c>
      <c r="BD1255" s="13"/>
      <c r="BE1255" s="13"/>
      <c r="BG1255" s="13">
        <f t="shared" si="386"/>
        <v>12427913.092914158</v>
      </c>
      <c r="BH1255" s="13">
        <f t="shared" si="387"/>
        <v>-4.2213498481795918E-4</v>
      </c>
      <c r="BI1255" s="13"/>
      <c r="BL1255" s="13">
        <f t="shared" si="388"/>
        <v>6988729.1180198397</v>
      </c>
      <c r="BM1255" s="13">
        <f t="shared" si="389"/>
        <v>-1.3688943814009111E-3</v>
      </c>
      <c r="BP1255" s="13"/>
      <c r="BQ1255" s="13">
        <f t="shared" si="390"/>
        <v>99.633300000000006</v>
      </c>
      <c r="BR1255" s="13">
        <f t="shared" si="391"/>
        <v>108.99</v>
      </c>
      <c r="BT1255" s="13"/>
      <c r="BU1255" s="13"/>
      <c r="BV1255" s="13">
        <f t="shared" si="392"/>
        <v>31.506815879885437</v>
      </c>
      <c r="BW1255" s="13">
        <f t="shared" si="393"/>
        <v>344.65664218175147</v>
      </c>
      <c r="CA1255" s="13">
        <f t="shared" si="394"/>
        <v>9.9633299999999991</v>
      </c>
      <c r="CB1255" s="13">
        <f t="shared" si="395"/>
        <v>1089.9000000000001</v>
      </c>
    </row>
    <row r="1256" spans="1:80" x14ac:dyDescent="0.3">
      <c r="A1256" s="13">
        <f t="shared" si="371"/>
        <v>2.8313919957993782E-4</v>
      </c>
      <c r="C1256" s="13" t="str">
        <f>IF(F1256&gt;0,SQRT(Sum_Sq($AI$2,V_rtHz($AH$2)/(1+1/$A1256),V_rtHz($AH$2*$A1256)/(1+$A1256),$AN$2*$AH$2/(1+1/$A1256),$AM$2*SQRT(Sum_Sq(F1256,1/($X$2*D$8*(1+C$1017+F1256/E1256))))/SQRT(Sum_Sq($X$2*F1256*D$8,1)),                   $AQ$2*SQRT(Sum_Sq($AH$2/(1+1/$A1256)+F1256*( 1/(C$1017+1+F1256/E1256)-1)/(1+($X$2*F1256*D$8)^2), (F1256^2*D$8*$X$2+1/($X$2*D$8*(C$1017+1+F1256/E1256           )))/(1+($X$2*F1256*D$8)^2))),           V_rtHz(E1256)/($X$2*D$8*(E1256*C$1017+E1256+F1256)),V_rtHz(F1256)*SQRT(Sum_Sq(E1256*D$8*$X$2*C$1017,1))/($X$2*D$8*(E1256*C$1017+E1256+F1256))))/SQRT(Sum_Sq(1/(1+$A1256)+$AC$2/$I$2-1/(1+(1+F1256/E1256)/C$1017),$X$2/$I$2)),IF(F1257&lt;0,"A",C1257))</f>
        <v>A</v>
      </c>
      <c r="E1256" s="13">
        <f t="shared" si="372"/>
        <v>-1</v>
      </c>
      <c r="F1256" s="12">
        <f t="shared" si="396"/>
        <v>-2</v>
      </c>
      <c r="H1256" s="13" t="str">
        <f>IF(K1256&gt;0,SQRT(Sum_Sq($AI$2,V_rtHz($AH$2)/(1+1/$A1256),V_rtHz($AH$2*$A1256)/(1+$A1256),$AN$2*$AH$2/(1+1/$A1256),$AM$2*SQRT(Sum_Sq(K1256,1/($X$2*I$8*(1+H$1017+K1256/J1256))))/SQRT(Sum_Sq($X$2*K1256*I$8,1)),                   $AQ$2*SQRT(Sum_Sq($AH$2/(1+1/$A1256)+K1256*( 1/(H$1017+1+K1256/J1256)-1)/(1+($X$2*K1256*I$8)^2), (K1256^2*I$8*$X$2+1/($X$2*I$8*(H$1017+1+K1256/J1256           )))/(1+($X$2*K1256*I$8)^2))),           V_rtHz(J1256)/($X$2*I$8*(J1256*H$1017+J1256+K1256)),V_rtHz(K1256)*SQRT(Sum_Sq(J1256*I$8*$X$2*H$1017,1))/($X$2*I$8*(J1256*H$1017+J1256+K1256))))/SQRT(Sum_Sq(1/(1+$A1256)+$AC$2/$I$2-1/(1+(1+K1256/J1256)/H$1017),$X$2/$I$2)),IF(K1257&lt;0,"A",H1257))</f>
        <v>A</v>
      </c>
      <c r="J1256" s="13">
        <f t="shared" si="373"/>
        <v>-1</v>
      </c>
      <c r="K1256" s="12">
        <f t="shared" si="397"/>
        <v>-2</v>
      </c>
      <c r="M1256" s="13" t="str">
        <f>IF(P1256&gt;0,SQRT(Sum_Sq($AI$2,V_rtHz($AH$2)/(1+1/$A1256),V_rtHz($AH$2*$A1256)/(1+$A1256),$AN$2*$AH$2/(1+1/$A1256),$AM$2*SQRT(Sum_Sq(P1256,1/($X$2*N$8*(1+M$1017+P1256/O1256))))/SQRT(Sum_Sq($X$2*P1256*N$8,1)),                   $AQ$2*SQRT(Sum_Sq($AH$2/(1+1/$A1256)+P1256*( 1/(M$1017+1+P1256/O1256)-1)/(1+($X$2*P1256*N$8)^2), (P1256^2*N$8*$X$2+1/($X$2*N$8*(M$1017+1+P1256/O1256           )))/(1+($X$2*P1256*N$8)^2))),           V_rtHz(O1256)/($X$2*N$8*(O1256*M$1017+O1256+P1256)),V_rtHz(P1256)*SQRT(Sum_Sq(O1256*N$8*$X$2*M$1017,1))/($X$2*N$8*(O1256*M$1017+O1256+P1256))))/SQRT(Sum_Sq(1/(1+$A1256)+$AC$2/$I$2-1/(1+(1+P1256/O1256)/M$1017),$X$2/$I$2)),IF(P1257&lt;0,"A",M1257))</f>
        <v>A</v>
      </c>
      <c r="O1256" s="13">
        <f t="shared" si="374"/>
        <v>-1</v>
      </c>
      <c r="P1256" s="12">
        <f t="shared" si="398"/>
        <v>-2</v>
      </c>
      <c r="R1256" s="13" t="str">
        <f>IF(U1256&gt;0,SQRT(Sum_Sq($AI$2,V_rtHz($AH$2)/(1+1/$A1256),V_rtHz($AH$2*$A1256)/(1+$A1256),$AN$2*$AH$2/(1+1/$A1256),$AM$2*SQRT(Sum_Sq(U1256,1/($X$2*S$8*(1+R$1017+U1256/T1256))))/SQRT(Sum_Sq($X$2*U1256*S$8,1)),                   $AQ$2*SQRT(Sum_Sq($AH$2/(1+1/$A1256)+U1256*( 1/(R$1017+1+U1256/T1256)-1)/(1+($X$2*U1256*S$8)^2), (U1256^2*S$8*$X$2+1/($X$2*S$8*(R$1017+1+U1256/T1256           )))/(1+($X$2*U1256*S$8)^2))),           V_rtHz(T1256)/($X$2*S$8*(T1256*R$1017+T1256+U1256)),V_rtHz(U1256)*SQRT(Sum_Sq(T1256*S$8*$X$2*R$1017,1))/($X$2*S$8*(T1256*R$1017+T1256+U1256))))/SQRT(Sum_Sq(1/(1+$A1256)+$AC$2/$I$2-1/(1+(1+U1256/T1256)/R$1017),$X$2/$I$2)),IF(U1257&lt;0,"A",R1257))</f>
        <v>A</v>
      </c>
      <c r="T1256" s="13">
        <f t="shared" si="375"/>
        <v>-1</v>
      </c>
      <c r="U1256" s="12">
        <f t="shared" si="399"/>
        <v>-2</v>
      </c>
      <c r="X1256" s="13" t="str">
        <f>IF(AA1256&gt;0,SQRT(Sum_Sq($AI$2,V_rtHz($AH$2)/(1+1/$A1256),V_rtHz($AH$2*$A1256)/(1+$A1256),$AN$2*$AH$2/(1+1/$A1256),$AM$2*SQRT(Sum_Sq(AA1256,1/($X$2*Y$8*(1+X$1017+AA1256/Z1256))))/SQRT(Sum_Sq($X$2*AA1256*Y$8,1)),                   $AQ$2*SQRT(Sum_Sq($AH$2/(1+1/$A1256)+AA1256*( 1/(X$1017+1+AA1256/Z1256)-1)/(1+($X$2*AA1256*Y$8)^2), (AA1256^2*Y$8*$X$2+1/($X$2*Y$8*(X$1017+1+AA1256/Z1256           )))/(1+($X$2*AA1256*Y$8)^2))),           V_rtHz(Z1256)/($X$2*Y$8*(Z1256*X$1017+Z1256+AA1256)),V_rtHz(AA1256)*SQRT(Sum_Sq(Z1256*Y$8*$X$2*X$1017,1))/($X$2*Y$8*(Z1256*X$1017+Z1256+AA1256))))/SQRT(Sum_Sq(1/(1+$A1256)+$AC$2/$I$2-1/(1+(1+AA1256/Z1256)/X$1017),$X$2/$I$2)),IF(AA1257&lt;0,"A",X1257))</f>
        <v>A</v>
      </c>
      <c r="Z1256" s="13">
        <f t="shared" si="376"/>
        <v>-1</v>
      </c>
      <c r="AA1256" s="12">
        <f t="shared" si="400"/>
        <v>-2</v>
      </c>
      <c r="AC1256" s="13">
        <f>IF(AF1256&gt;0,SQRT(Sum_Sq($AI$2,V_rtHz($AH$2)/(1+1/$A1256),V_rtHz($AH$2*$A1256)/(1+$A1256),$AN$2*$AH$2/(1+1/$A1256),$AM$2*SQRT(Sum_Sq(AF1256,1/($X$2*AD$8*(1+AC$1017+AF1256/AE1256))))/SQRT(Sum_Sq($X$2*AF1256*AD$8,1)),                   $AQ$2*SQRT(Sum_Sq($AH$2/(1+1/$A1256)+AF1256*( 1/(AC$1017+1+AF1256/AE1256)-1)/(1+($X$2*AF1256*AD$8)^2), (AF1256^2*AD$8*$X$2+1/($X$2*AD$8*(AC$1017+1+AF1256/AE1256           )))/(1+($X$2*AF1256*AD$8)^2))),           V_rtHz(AE1256)/($X$2*AD$8*(AE1256*AC$1017+AE1256+AF1256)),V_rtHz(AF1256)*SQRT(Sum_Sq(AE1256*AD$8*$X$2*AC$1017,1))/($X$2*AD$8*(AE1256*AC$1017+AE1256+AF1256))))/SQRT(Sum_Sq(1/(1+$A1256)+$AC$2/$I$2-1/(1+(1+AF1256/AE1256)/AC$1017),$X$2/$I$2)),IF(AF1257&lt;0,"A",AC1257))</f>
        <v>6.7563982516339406E-6</v>
      </c>
      <c r="AE1256" s="13">
        <f t="shared" si="377"/>
        <v>18689.620854040772</v>
      </c>
      <c r="AF1256" s="12">
        <f t="shared" si="401"/>
        <v>166501.01666528051</v>
      </c>
      <c r="AG1256" s="13"/>
      <c r="AH1256" s="13">
        <f>IF(AK1256&gt;0,SQRT(Sum_Sq($AI$2,V_rtHz($AH$2)/(1+1/$A1256),V_rtHz($AH$2*$A1256)/(1+$A1256),$AN$2*$AH$2/(1+1/$A1256),$AM$2*SQRT(Sum_Sq(AK1256,1/($X$2*AI$8*(1+AH$1017+AK1256/AJ1256))))/SQRT(Sum_Sq($X$2*AK1256*AI$8,1)),                   $AQ$2*SQRT(Sum_Sq($AH$2/(1+1/$A1256)+AK1256*( 1/(AH$1017+1+AK1256/AJ1256)-1)/(1+($X$2*AK1256*AI$8)^2), (AK1256^2*AI$8*$X$2+1/($X$2*AI$8*(AH$1017+1+AK1256/AJ1256           )))/(1+($X$2*AK1256*AI$8)^2))),           V_rtHz(AJ1256)/($X$2*AI$8*(AJ1256*AH$1017+AJ1256+AK1256)),V_rtHz(AK1256)*SQRT(Sum_Sq(AJ1256*AI$8*$X$2*AH$1017,1))/($X$2*AI$8*(AJ1256*AH$1017+AJ1256+AK1256))))/SQRT(Sum_Sq(1/(1+$A1256)+$AC$2/$I$2-1/(1+(1+AK1256/AJ1256)/AH$1017),$X$2/$I$2)),IF(AK1257&lt;0,"A",AH1257))</f>
        <v>1.1437480228982706E-5</v>
      </c>
      <c r="AI1256" s="13"/>
      <c r="AJ1256" s="13">
        <f t="shared" si="378"/>
        <v>17361.129033818183</v>
      </c>
      <c r="AK1256" s="12">
        <f t="shared" si="402"/>
        <v>566812.49568642245</v>
      </c>
      <c r="AM1256" s="13">
        <f>IF(AP1256&gt;0,SQRT(Sum_Sq($AI$2,V_rtHz($AH$2)/(1+1/$A1256),V_rtHz($AH$2*$A1256)/(1+$A1256),$AN$2*$AH$2/(1+1/$A1256),$AM$2*SQRT(Sum_Sq(AP1256,1/($X$2*AN$8*(1+AM$1017+AP1256/AO1256))))/SQRT(Sum_Sq($X$2*AP1256*AN$8,1)),                   $AQ$2*SQRT(Sum_Sq($AH$2/(1+1/$A1256)+AP1256*( 1/(AM$1017+1+AP1256/AO1256)-1)/(1+($X$2*AP1256*AN$8)^2), (AP1256^2*AN$8*$X$2+1/($X$2*AN$8*(AM$1017+1+AP1256/AO1256           )))/(1+($X$2*AP1256*AN$8)^2))),           V_rtHz(AO1256)/($X$2*AN$8*(AO1256*AM$1017+AO1256+AP1256)),V_rtHz(AP1256)*SQRT(Sum_Sq(AO1256*AN$8*$X$2*AM$1017,1))/($X$2*AN$8*(AO1256*AM$1017+AO1256+AP1256))))/SQRT(Sum_Sq(1/(1+$A1256)+$AC$2/$I$2-1/(1+(1+AP1256/AO1256)/AM$1017),$X$2/$I$2)),IF(AP1257&lt;0,"A",AM1257))</f>
        <v>2.0062656749101776E-5</v>
      </c>
      <c r="AO1256" s="13">
        <f t="shared" si="379"/>
        <v>17012.925144516339</v>
      </c>
      <c r="AP1256" s="12">
        <f t="shared" si="403"/>
        <v>1829103.9588153572</v>
      </c>
      <c r="AR1256" s="13">
        <f t="shared" si="380"/>
        <v>69887291.180198371</v>
      </c>
      <c r="AS1256" s="13">
        <f t="shared" si="381"/>
        <v>-1.3202349425589241E-5</v>
      </c>
      <c r="AV1256" s="13"/>
      <c r="AW1256" s="13">
        <f t="shared" si="382"/>
        <v>39300511.936236553</v>
      </c>
      <c r="AX1256" s="13">
        <f t="shared" si="383"/>
        <v>-4.1782389486321424E-5</v>
      </c>
      <c r="AZ1256" s="13"/>
      <c r="BA1256" s="13"/>
      <c r="BB1256" s="13">
        <f t="shared" si="384"/>
        <v>22100301.962882396</v>
      </c>
      <c r="BC1256" s="13">
        <f t="shared" si="385"/>
        <v>-1.3245754670203054E-4</v>
      </c>
      <c r="BD1256" s="13"/>
      <c r="BE1256" s="13"/>
      <c r="BG1256" s="13">
        <f t="shared" si="386"/>
        <v>12427913.092914158</v>
      </c>
      <c r="BH1256" s="13">
        <f t="shared" si="387"/>
        <v>-4.222024243006738E-4</v>
      </c>
      <c r="BI1256" s="13"/>
      <c r="BL1256" s="13">
        <f t="shared" si="388"/>
        <v>6988729.1180198397</v>
      </c>
      <c r="BM1256" s="13">
        <f t="shared" si="389"/>
        <v>-1.3696038073291235E-3</v>
      </c>
      <c r="BP1256" s="13"/>
      <c r="BQ1256" s="13">
        <f t="shared" si="390"/>
        <v>99.633300000000006</v>
      </c>
      <c r="BR1256" s="13">
        <f t="shared" si="391"/>
        <v>108.99</v>
      </c>
      <c r="BT1256" s="13"/>
      <c r="BU1256" s="13"/>
      <c r="BV1256" s="13">
        <f t="shared" si="392"/>
        <v>31.50681587988543</v>
      </c>
      <c r="BW1256" s="13">
        <f t="shared" si="393"/>
        <v>344.65664218175152</v>
      </c>
      <c r="CA1256" s="13">
        <f t="shared" si="394"/>
        <v>9.9633299999999991</v>
      </c>
      <c r="CB1256" s="13">
        <f t="shared" si="395"/>
        <v>1089.9000000000001</v>
      </c>
    </row>
    <row r="1257" spans="1:80" x14ac:dyDescent="0.3">
      <c r="A1257" s="13">
        <f t="shared" si="371"/>
        <v>2.8707805820246901E-4</v>
      </c>
      <c r="C1257" s="13" t="str">
        <f>IF(F1257&gt;0,SQRT(Sum_Sq($AI$2,V_rtHz($AH$2)/(1+1/$A1257),V_rtHz($AH$2*$A1257)/(1+$A1257),$AN$2*$AH$2/(1+1/$A1257),$AM$2*SQRT(Sum_Sq(F1257,1/($X$2*D$8*(1+C$1017+F1257/E1257))))/SQRT(Sum_Sq($X$2*F1257*D$8,1)),                   $AQ$2*SQRT(Sum_Sq($AH$2/(1+1/$A1257)+F1257*( 1/(C$1017+1+F1257/E1257)-1)/(1+($X$2*F1257*D$8)^2), (F1257^2*D$8*$X$2+1/($X$2*D$8*(C$1017+1+F1257/E1257           )))/(1+($X$2*F1257*D$8)^2))),           V_rtHz(E1257)/($X$2*D$8*(E1257*C$1017+E1257+F1257)),V_rtHz(F1257)*SQRT(Sum_Sq(E1257*D$8*$X$2*C$1017,1))/($X$2*D$8*(E1257*C$1017+E1257+F1257))))/SQRT(Sum_Sq(1/(1+$A1257)+$AC$2/$I$2-1/(1+(1+F1257/E1257)/C$1017),$X$2/$I$2)),IF(F1258&lt;0,"A",C1258))</f>
        <v>A</v>
      </c>
      <c r="E1257" s="13">
        <f t="shared" si="372"/>
        <v>-1</v>
      </c>
      <c r="F1257" s="12">
        <f t="shared" si="396"/>
        <v>-2</v>
      </c>
      <c r="H1257" s="13" t="str">
        <f>IF(K1257&gt;0,SQRT(Sum_Sq($AI$2,V_rtHz($AH$2)/(1+1/$A1257),V_rtHz($AH$2*$A1257)/(1+$A1257),$AN$2*$AH$2/(1+1/$A1257),$AM$2*SQRT(Sum_Sq(K1257,1/($X$2*I$8*(1+H$1017+K1257/J1257))))/SQRT(Sum_Sq($X$2*K1257*I$8,1)),                   $AQ$2*SQRT(Sum_Sq($AH$2/(1+1/$A1257)+K1257*( 1/(H$1017+1+K1257/J1257)-1)/(1+($X$2*K1257*I$8)^2), (K1257^2*I$8*$X$2+1/($X$2*I$8*(H$1017+1+K1257/J1257           )))/(1+($X$2*K1257*I$8)^2))),           V_rtHz(J1257)/($X$2*I$8*(J1257*H$1017+J1257+K1257)),V_rtHz(K1257)*SQRT(Sum_Sq(J1257*I$8*$X$2*H$1017,1))/($X$2*I$8*(J1257*H$1017+J1257+K1257))))/SQRT(Sum_Sq(1/(1+$A1257)+$AC$2/$I$2-1/(1+(1+K1257/J1257)/H$1017),$X$2/$I$2)),IF(K1258&lt;0,"A",H1258))</f>
        <v>A</v>
      </c>
      <c r="J1257" s="13">
        <f t="shared" si="373"/>
        <v>-1</v>
      </c>
      <c r="K1257" s="12">
        <f t="shared" si="397"/>
        <v>-2</v>
      </c>
      <c r="M1257" s="13" t="str">
        <f>IF(P1257&gt;0,SQRT(Sum_Sq($AI$2,V_rtHz($AH$2)/(1+1/$A1257),V_rtHz($AH$2*$A1257)/(1+$A1257),$AN$2*$AH$2/(1+1/$A1257),$AM$2*SQRT(Sum_Sq(P1257,1/($X$2*N$8*(1+M$1017+P1257/O1257))))/SQRT(Sum_Sq($X$2*P1257*N$8,1)),                   $AQ$2*SQRT(Sum_Sq($AH$2/(1+1/$A1257)+P1257*( 1/(M$1017+1+P1257/O1257)-1)/(1+($X$2*P1257*N$8)^2), (P1257^2*N$8*$X$2+1/($X$2*N$8*(M$1017+1+P1257/O1257           )))/(1+($X$2*P1257*N$8)^2))),           V_rtHz(O1257)/($X$2*N$8*(O1257*M$1017+O1257+P1257)),V_rtHz(P1257)*SQRT(Sum_Sq(O1257*N$8*$X$2*M$1017,1))/($X$2*N$8*(O1257*M$1017+O1257+P1257))))/SQRT(Sum_Sq(1/(1+$A1257)+$AC$2/$I$2-1/(1+(1+P1257/O1257)/M$1017),$X$2/$I$2)),IF(P1258&lt;0,"A",M1258))</f>
        <v>A</v>
      </c>
      <c r="O1257" s="13">
        <f t="shared" si="374"/>
        <v>-1</v>
      </c>
      <c r="P1257" s="12">
        <f t="shared" si="398"/>
        <v>-2</v>
      </c>
      <c r="R1257" s="13" t="str">
        <f>IF(U1257&gt;0,SQRT(Sum_Sq($AI$2,V_rtHz($AH$2)/(1+1/$A1257),V_rtHz($AH$2*$A1257)/(1+$A1257),$AN$2*$AH$2/(1+1/$A1257),$AM$2*SQRT(Sum_Sq(U1257,1/($X$2*S$8*(1+R$1017+U1257/T1257))))/SQRT(Sum_Sq($X$2*U1257*S$8,1)),                   $AQ$2*SQRT(Sum_Sq($AH$2/(1+1/$A1257)+U1257*( 1/(R$1017+1+U1257/T1257)-1)/(1+($X$2*U1257*S$8)^2), (U1257^2*S$8*$X$2+1/($X$2*S$8*(R$1017+1+U1257/T1257           )))/(1+($X$2*U1257*S$8)^2))),           V_rtHz(T1257)/($X$2*S$8*(T1257*R$1017+T1257+U1257)),V_rtHz(U1257)*SQRT(Sum_Sq(T1257*S$8*$X$2*R$1017,1))/($X$2*S$8*(T1257*R$1017+T1257+U1257))))/SQRT(Sum_Sq(1/(1+$A1257)+$AC$2/$I$2-1/(1+(1+U1257/T1257)/R$1017),$X$2/$I$2)),IF(U1258&lt;0,"A",R1258))</f>
        <v>A</v>
      </c>
      <c r="T1257" s="13">
        <f t="shared" si="375"/>
        <v>-1</v>
      </c>
      <c r="U1257" s="12">
        <f t="shared" si="399"/>
        <v>-2</v>
      </c>
      <c r="X1257" s="13" t="str">
        <f>IF(AA1257&gt;0,SQRT(Sum_Sq($AI$2,V_rtHz($AH$2)/(1+1/$A1257),V_rtHz($AH$2*$A1257)/(1+$A1257),$AN$2*$AH$2/(1+1/$A1257),$AM$2*SQRT(Sum_Sq(AA1257,1/($X$2*Y$8*(1+X$1017+AA1257/Z1257))))/SQRT(Sum_Sq($X$2*AA1257*Y$8,1)),                   $AQ$2*SQRT(Sum_Sq($AH$2/(1+1/$A1257)+AA1257*( 1/(X$1017+1+AA1257/Z1257)-1)/(1+($X$2*AA1257*Y$8)^2), (AA1257^2*Y$8*$X$2+1/($X$2*Y$8*(X$1017+1+AA1257/Z1257           )))/(1+($X$2*AA1257*Y$8)^2))),           V_rtHz(Z1257)/($X$2*Y$8*(Z1257*X$1017+Z1257+AA1257)),V_rtHz(AA1257)*SQRT(Sum_Sq(Z1257*Y$8*$X$2*X$1017,1))/($X$2*Y$8*(Z1257*X$1017+Z1257+AA1257))))/SQRT(Sum_Sq(1/(1+$A1257)+$AC$2/$I$2-1/(1+(1+AA1257/Z1257)/X$1017),$X$2/$I$2)),IF(AA1258&lt;0,"A",X1258))</f>
        <v>A</v>
      </c>
      <c r="Z1257" s="13">
        <f t="shared" si="376"/>
        <v>-1</v>
      </c>
      <c r="AA1257" s="12">
        <f t="shared" si="400"/>
        <v>-2</v>
      </c>
      <c r="AC1257" s="13">
        <f>IF(AF1257&gt;0,SQRT(Sum_Sq($AI$2,V_rtHz($AH$2)/(1+1/$A1257),V_rtHz($AH$2*$A1257)/(1+$A1257),$AN$2*$AH$2/(1+1/$A1257),$AM$2*SQRT(Sum_Sq(AF1257,1/($X$2*AD$8*(1+AC$1017+AF1257/AE1257))))/SQRT(Sum_Sq($X$2*AF1257*AD$8,1)),                   $AQ$2*SQRT(Sum_Sq($AH$2/(1+1/$A1257)+AF1257*( 1/(AC$1017+1+AF1257/AE1257)-1)/(1+($X$2*AF1257*AD$8)^2), (AF1257^2*AD$8*$X$2+1/($X$2*AD$8*(AC$1017+1+AF1257/AE1257           )))/(1+($X$2*AF1257*AD$8)^2))),           V_rtHz(AE1257)/($X$2*AD$8*(AE1257*AC$1017+AE1257+AF1257)),V_rtHz(AF1257)*SQRT(Sum_Sq(AE1257*AD$8*$X$2*AC$1017,1))/($X$2*AD$8*(AE1257*AC$1017+AE1257+AF1257))))/SQRT(Sum_Sq(1/(1+$A1257)+$AC$2/$I$2-1/(1+(1+AF1257/AE1257)/AC$1017),$X$2/$I$2)),IF(AF1258&lt;0,"A",AC1258))</f>
        <v>6.7544316573825235E-6</v>
      </c>
      <c r="AE1257" s="13">
        <f t="shared" si="377"/>
        <v>18678.75745490794</v>
      </c>
      <c r="AF1257" s="12">
        <f t="shared" si="401"/>
        <v>166597.85217505269</v>
      </c>
      <c r="AG1257" s="13"/>
      <c r="AH1257" s="13">
        <f>IF(AK1257&gt;0,SQRT(Sum_Sq($AI$2,V_rtHz($AH$2)/(1+1/$A1257),V_rtHz($AH$2*$A1257)/(1+$A1257),$AN$2*$AH$2/(1+1/$A1257),$AM$2*SQRT(Sum_Sq(AK1257,1/($X$2*AI$8*(1+AH$1017+AK1257/AJ1257))))/SQRT(Sum_Sq($X$2*AK1257*AI$8,1)),                   $AQ$2*SQRT(Sum_Sq($AH$2/(1+1/$A1257)+AK1257*( 1/(AH$1017+1+AK1257/AJ1257)-1)/(1+($X$2*AK1257*AI$8)^2), (AK1257^2*AI$8*$X$2+1/($X$2*AI$8*(AH$1017+1+AK1257/AJ1257           )))/(1+($X$2*AK1257*AI$8)^2))),           V_rtHz(AJ1257)/($X$2*AI$8*(AJ1257*AH$1017+AJ1257+AK1257)),V_rtHz(AK1257)*SQRT(Sum_Sq(AJ1257*AI$8*$X$2*AH$1017,1))/($X$2*AI$8*(AJ1257*AH$1017+AJ1257+AK1257))))/SQRT(Sum_Sq(1/(1+$A1257)+$AC$2/$I$2-1/(1+(1+AK1257/AJ1257)/AH$1017),$X$2/$I$2)),IF(AK1258&lt;0,"A",AH1258))</f>
        <v>1.1434904543300716E-5</v>
      </c>
      <c r="AI1257" s="13"/>
      <c r="AJ1257" s="13">
        <f t="shared" si="378"/>
        <v>17353.0817364123</v>
      </c>
      <c r="AK1257" s="12">
        <f t="shared" si="402"/>
        <v>567075.34863643115</v>
      </c>
      <c r="AM1257" s="13">
        <f>IF(AP1257&gt;0,SQRT(Sum_Sq($AI$2,V_rtHz($AH$2)/(1+1/$A1257),V_rtHz($AH$2*$A1257)/(1+$A1257),$AN$2*$AH$2/(1+1/$A1257),$AM$2*SQRT(Sum_Sq(AP1257,1/($X$2*AN$8*(1+AM$1017+AP1257/AO1257))))/SQRT(Sum_Sq($X$2*AP1257*AN$8,1)),                   $AQ$2*SQRT(Sum_Sq($AH$2/(1+1/$A1257)+AP1257*( 1/(AM$1017+1+AP1257/AO1257)-1)/(1+($X$2*AP1257*AN$8)^2), (AP1257^2*AN$8*$X$2+1/($X$2*AN$8*(AM$1017+1+AP1257/AO1257           )))/(1+($X$2*AP1257*AN$8)^2))),           V_rtHz(AO1257)/($X$2*AN$8*(AO1257*AM$1017+AO1257+AP1257)),V_rtHz(AP1257)*SQRT(Sum_Sq(AO1257*AN$8*$X$2*AM$1017,1))/($X$2*AN$8*(AO1257*AM$1017+AO1257+AP1257))))/SQRT(Sum_Sq(1/(1+$A1257)+$AC$2/$I$2-1/(1+(1+AP1257/AO1257)/AM$1017),$X$2/$I$2)),IF(AP1258&lt;0,"A",AM1258))</f>
        <v>2.0058442188864443E-5</v>
      </c>
      <c r="AO1257" s="13">
        <f t="shared" si="379"/>
        <v>17005.500014960369</v>
      </c>
      <c r="AP1257" s="12">
        <f t="shared" si="403"/>
        <v>1829902.6024220486</v>
      </c>
      <c r="AR1257" s="13">
        <f t="shared" si="380"/>
        <v>69887291.180198371</v>
      </c>
      <c r="AS1257" s="13">
        <f t="shared" si="381"/>
        <v>-1.3202416297973434E-5</v>
      </c>
      <c r="AV1257" s="13"/>
      <c r="AW1257" s="13">
        <f t="shared" si="382"/>
        <v>39300511.936236553</v>
      </c>
      <c r="AX1257" s="13">
        <f t="shared" si="383"/>
        <v>-4.1783059271710806E-5</v>
      </c>
      <c r="AZ1257" s="13"/>
      <c r="BA1257" s="13"/>
      <c r="BB1257" s="13">
        <f t="shared" si="384"/>
        <v>22100301.962882396</v>
      </c>
      <c r="BC1257" s="13">
        <f t="shared" si="385"/>
        <v>-1.324642782918698E-4</v>
      </c>
      <c r="BD1257" s="13"/>
      <c r="BE1257" s="13"/>
      <c r="BG1257" s="13">
        <f t="shared" si="386"/>
        <v>12427913.092914158</v>
      </c>
      <c r="BH1257" s="13">
        <f t="shared" si="387"/>
        <v>-4.222708239633467E-4</v>
      </c>
      <c r="BI1257" s="13"/>
      <c r="BL1257" s="13">
        <f t="shared" si="388"/>
        <v>6988729.1180198397</v>
      </c>
      <c r="BM1257" s="13">
        <f t="shared" si="389"/>
        <v>-1.3703238534810717E-3</v>
      </c>
      <c r="BP1257" s="13"/>
      <c r="BQ1257" s="13">
        <f t="shared" si="390"/>
        <v>99.633300000000006</v>
      </c>
      <c r="BR1257" s="13">
        <f t="shared" si="391"/>
        <v>108.98999999999997</v>
      </c>
      <c r="BT1257" s="13"/>
      <c r="BU1257" s="13"/>
      <c r="BV1257" s="13">
        <f t="shared" si="392"/>
        <v>31.50681587988543</v>
      </c>
      <c r="BW1257" s="13">
        <f t="shared" si="393"/>
        <v>344.65664218175152</v>
      </c>
      <c r="CA1257" s="13">
        <f t="shared" si="394"/>
        <v>9.9633299999999991</v>
      </c>
      <c r="CB1257" s="13">
        <f t="shared" si="395"/>
        <v>1089.9000000000001</v>
      </c>
    </row>
    <row r="1258" spans="1:80" x14ac:dyDescent="0.3">
      <c r="A1258" s="13">
        <f t="shared" si="371"/>
        <v>2.9107171180666044E-4</v>
      </c>
      <c r="C1258" s="13" t="str">
        <f>IF(F1258&gt;0,SQRT(Sum_Sq($AI$2,V_rtHz($AH$2)/(1+1/$A1258),V_rtHz($AH$2*$A1258)/(1+$A1258),$AN$2*$AH$2/(1+1/$A1258),$AM$2*SQRT(Sum_Sq(F1258,1/($X$2*D$8*(1+C$1017+F1258/E1258))))/SQRT(Sum_Sq($X$2*F1258*D$8,1)),                   $AQ$2*SQRT(Sum_Sq($AH$2/(1+1/$A1258)+F1258*( 1/(C$1017+1+F1258/E1258)-1)/(1+($X$2*F1258*D$8)^2), (F1258^2*D$8*$X$2+1/($X$2*D$8*(C$1017+1+F1258/E1258           )))/(1+($X$2*F1258*D$8)^2))),           V_rtHz(E1258)/($X$2*D$8*(E1258*C$1017+E1258+F1258)),V_rtHz(F1258)*SQRT(Sum_Sq(E1258*D$8*$X$2*C$1017,1))/($X$2*D$8*(E1258*C$1017+E1258+F1258))))/SQRT(Sum_Sq(1/(1+$A1258)+$AC$2/$I$2-1/(1+(1+F1258/E1258)/C$1017),$X$2/$I$2)),IF(F1259&lt;0,"A",C1259))</f>
        <v>A</v>
      </c>
      <c r="E1258" s="13">
        <f t="shared" si="372"/>
        <v>-1</v>
      </c>
      <c r="F1258" s="12">
        <f t="shared" si="396"/>
        <v>-2</v>
      </c>
      <c r="H1258" s="13" t="str">
        <f>IF(K1258&gt;0,SQRT(Sum_Sq($AI$2,V_rtHz($AH$2)/(1+1/$A1258),V_rtHz($AH$2*$A1258)/(1+$A1258),$AN$2*$AH$2/(1+1/$A1258),$AM$2*SQRT(Sum_Sq(K1258,1/($X$2*I$8*(1+H$1017+K1258/J1258))))/SQRT(Sum_Sq($X$2*K1258*I$8,1)),                   $AQ$2*SQRT(Sum_Sq($AH$2/(1+1/$A1258)+K1258*( 1/(H$1017+1+K1258/J1258)-1)/(1+($X$2*K1258*I$8)^2), (K1258^2*I$8*$X$2+1/($X$2*I$8*(H$1017+1+K1258/J1258           )))/(1+($X$2*K1258*I$8)^2))),           V_rtHz(J1258)/($X$2*I$8*(J1258*H$1017+J1258+K1258)),V_rtHz(K1258)*SQRT(Sum_Sq(J1258*I$8*$X$2*H$1017,1))/($X$2*I$8*(J1258*H$1017+J1258+K1258))))/SQRT(Sum_Sq(1/(1+$A1258)+$AC$2/$I$2-1/(1+(1+K1258/J1258)/H$1017),$X$2/$I$2)),IF(K1259&lt;0,"A",H1259))</f>
        <v>A</v>
      </c>
      <c r="J1258" s="13">
        <f t="shared" si="373"/>
        <v>-1</v>
      </c>
      <c r="K1258" s="12">
        <f t="shared" si="397"/>
        <v>-2</v>
      </c>
      <c r="M1258" s="13" t="str">
        <f>IF(P1258&gt;0,SQRT(Sum_Sq($AI$2,V_rtHz($AH$2)/(1+1/$A1258),V_rtHz($AH$2*$A1258)/(1+$A1258),$AN$2*$AH$2/(1+1/$A1258),$AM$2*SQRT(Sum_Sq(P1258,1/($X$2*N$8*(1+M$1017+P1258/O1258))))/SQRT(Sum_Sq($X$2*P1258*N$8,1)),                   $AQ$2*SQRT(Sum_Sq($AH$2/(1+1/$A1258)+P1258*( 1/(M$1017+1+P1258/O1258)-1)/(1+($X$2*P1258*N$8)^2), (P1258^2*N$8*$X$2+1/($X$2*N$8*(M$1017+1+P1258/O1258           )))/(1+($X$2*P1258*N$8)^2))),           V_rtHz(O1258)/($X$2*N$8*(O1258*M$1017+O1258+P1258)),V_rtHz(P1258)*SQRT(Sum_Sq(O1258*N$8*$X$2*M$1017,1))/($X$2*N$8*(O1258*M$1017+O1258+P1258))))/SQRT(Sum_Sq(1/(1+$A1258)+$AC$2/$I$2-1/(1+(1+P1258/O1258)/M$1017),$X$2/$I$2)),IF(P1259&lt;0,"A",M1259))</f>
        <v>A</v>
      </c>
      <c r="O1258" s="13">
        <f t="shared" si="374"/>
        <v>-1</v>
      </c>
      <c r="P1258" s="12">
        <f t="shared" si="398"/>
        <v>-2</v>
      </c>
      <c r="R1258" s="13" t="str">
        <f>IF(U1258&gt;0,SQRT(Sum_Sq($AI$2,V_rtHz($AH$2)/(1+1/$A1258),V_rtHz($AH$2*$A1258)/(1+$A1258),$AN$2*$AH$2/(1+1/$A1258),$AM$2*SQRT(Sum_Sq(U1258,1/($X$2*S$8*(1+R$1017+U1258/T1258))))/SQRT(Sum_Sq($X$2*U1258*S$8,1)),                   $AQ$2*SQRT(Sum_Sq($AH$2/(1+1/$A1258)+U1258*( 1/(R$1017+1+U1258/T1258)-1)/(1+($X$2*U1258*S$8)^2), (U1258^2*S$8*$X$2+1/($X$2*S$8*(R$1017+1+U1258/T1258           )))/(1+($X$2*U1258*S$8)^2))),           V_rtHz(T1258)/($X$2*S$8*(T1258*R$1017+T1258+U1258)),V_rtHz(U1258)*SQRT(Sum_Sq(T1258*S$8*$X$2*R$1017,1))/($X$2*S$8*(T1258*R$1017+T1258+U1258))))/SQRT(Sum_Sq(1/(1+$A1258)+$AC$2/$I$2-1/(1+(1+U1258/T1258)/R$1017),$X$2/$I$2)),IF(U1259&lt;0,"A",R1259))</f>
        <v>A</v>
      </c>
      <c r="T1258" s="13">
        <f t="shared" si="375"/>
        <v>-1</v>
      </c>
      <c r="U1258" s="12">
        <f t="shared" si="399"/>
        <v>-2</v>
      </c>
      <c r="X1258" s="13" t="str">
        <f>IF(AA1258&gt;0,SQRT(Sum_Sq($AI$2,V_rtHz($AH$2)/(1+1/$A1258),V_rtHz($AH$2*$A1258)/(1+$A1258),$AN$2*$AH$2/(1+1/$A1258),$AM$2*SQRT(Sum_Sq(AA1258,1/($X$2*Y$8*(1+X$1017+AA1258/Z1258))))/SQRT(Sum_Sq($X$2*AA1258*Y$8,1)),                   $AQ$2*SQRT(Sum_Sq($AH$2/(1+1/$A1258)+AA1258*( 1/(X$1017+1+AA1258/Z1258)-1)/(1+($X$2*AA1258*Y$8)^2), (AA1258^2*Y$8*$X$2+1/($X$2*Y$8*(X$1017+1+AA1258/Z1258           )))/(1+($X$2*AA1258*Y$8)^2))),           V_rtHz(Z1258)/($X$2*Y$8*(Z1258*X$1017+Z1258+AA1258)),V_rtHz(AA1258)*SQRT(Sum_Sq(Z1258*Y$8*$X$2*X$1017,1))/($X$2*Y$8*(Z1258*X$1017+Z1258+AA1258))))/SQRT(Sum_Sq(1/(1+$A1258)+$AC$2/$I$2-1/(1+(1+AA1258/Z1258)/X$1017),$X$2/$I$2)),IF(AA1259&lt;0,"A",X1259))</f>
        <v>A</v>
      </c>
      <c r="Z1258" s="13">
        <f t="shared" si="376"/>
        <v>-1</v>
      </c>
      <c r="AA1258" s="12">
        <f t="shared" si="400"/>
        <v>-2</v>
      </c>
      <c r="AC1258" s="13">
        <f>IF(AF1258&gt;0,SQRT(Sum_Sq($AI$2,V_rtHz($AH$2)/(1+1/$A1258),V_rtHz($AH$2*$A1258)/(1+$A1258),$AN$2*$AH$2/(1+1/$A1258),$AM$2*SQRT(Sum_Sq(AF1258,1/($X$2*AD$8*(1+AC$1017+AF1258/AE1258))))/SQRT(Sum_Sq($X$2*AF1258*AD$8,1)),                   $AQ$2*SQRT(Sum_Sq($AH$2/(1+1/$A1258)+AF1258*( 1/(AC$1017+1+AF1258/AE1258)-1)/(1+($X$2*AF1258*AD$8)^2), (AF1258^2*AD$8*$X$2+1/($X$2*AD$8*(AC$1017+1+AF1258/AE1258           )))/(1+($X$2*AF1258*AD$8)^2))),           V_rtHz(AE1258)/($X$2*AD$8*(AE1258*AC$1017+AE1258+AF1258)),V_rtHz(AF1258)*SQRT(Sum_Sq(AE1258*AD$8*$X$2*AC$1017,1))/($X$2*AD$8*(AE1258*AC$1017+AE1258+AF1258))))/SQRT(Sum_Sq(1/(1+$A1258)+$AC$2/$I$2-1/(1+(1+AF1258/AE1258)/AC$1017),$X$2/$I$2)),IF(AF1259&lt;0,"A",AC1259))</f>
        <v>6.7524420818122635E-6</v>
      </c>
      <c r="AE1258" s="13">
        <f t="shared" si="377"/>
        <v>18667.769681564729</v>
      </c>
      <c r="AF1258" s="12">
        <f t="shared" si="401"/>
        <v>166695.91099356132</v>
      </c>
      <c r="AG1258" s="13"/>
      <c r="AH1258" s="13">
        <f>IF(AK1258&gt;0,SQRT(Sum_Sq($AI$2,V_rtHz($AH$2)/(1+1/$A1258),V_rtHz($AH$2*$A1258)/(1+$A1258),$AN$2*$AH$2/(1+1/$A1258),$AM$2*SQRT(Sum_Sq(AK1258,1/($X$2*AI$8*(1+AH$1017+AK1258/AJ1258))))/SQRT(Sum_Sq($X$2*AK1258*AI$8,1)),                   $AQ$2*SQRT(Sum_Sq($AH$2/(1+1/$A1258)+AK1258*( 1/(AH$1017+1+AK1258/AJ1258)-1)/(1+($X$2*AK1258*AI$8)^2), (AK1258^2*AI$8*$X$2+1/($X$2*AI$8*(AH$1017+1+AK1258/AJ1258           )))/(1+($X$2*AK1258*AI$8)^2))),           V_rtHz(AJ1258)/($X$2*AI$8*(AJ1258*AH$1017+AJ1258+AK1258)),V_rtHz(AK1258)*SQRT(Sum_Sq(AJ1258*AI$8*$X$2*AH$1017,1))/($X$2*AI$8*(AJ1258*AH$1017+AJ1258+AK1258))))/SQRT(Sum_Sq(1/(1+$A1258)+$AC$2/$I$2-1/(1+(1+AK1258/AJ1258)/AH$1017),$X$2/$I$2)),IF(AK1259&lt;0,"A",AH1259))</f>
        <v>1.1432297372003857E-5</v>
      </c>
      <c r="AI1258" s="13"/>
      <c r="AJ1258" s="13">
        <f t="shared" si="378"/>
        <v>17344.937677001177</v>
      </c>
      <c r="AK1258" s="12">
        <f t="shared" si="402"/>
        <v>567341.61049426429</v>
      </c>
      <c r="AM1258" s="13">
        <f>IF(AP1258&gt;0,SQRT(Sum_Sq($AI$2,V_rtHz($AH$2)/(1+1/$A1258),V_rtHz($AH$2*$A1258)/(1+$A1258),$AN$2*$AH$2/(1+1/$A1258),$AM$2*SQRT(Sum_Sq(AP1258,1/($X$2*AN$8*(1+AM$1017+AP1258/AO1258))))/SQRT(Sum_Sq($X$2*AP1258*AN$8,1)),                   $AQ$2*SQRT(Sum_Sq($AH$2/(1+1/$A1258)+AP1258*( 1/(AM$1017+1+AP1258/AO1258)-1)/(1+($X$2*AP1258*AN$8)^2), (AP1258^2*AN$8*$X$2+1/($X$2*AN$8*(AM$1017+1+AP1258/AO1258           )))/(1+($X$2*AP1258*AN$8)^2))),           V_rtHz(AO1258)/($X$2*AN$8*(AO1258*AM$1017+AO1258+AP1258)),V_rtHz(AP1258)*SQRT(Sum_Sq(AO1258*AN$8*$X$2*AM$1017,1))/($X$2*AN$8*(AO1258*AM$1017+AO1258+AP1258))))/SQRT(Sum_Sq(1/(1+$A1258)+$AC$2/$I$2-1/(1+(1+AP1258/AO1258)/AM$1017),$X$2/$I$2)),IF(AP1259&lt;0,"A",AM1259))</f>
        <v>2.0054175607992349E-5</v>
      </c>
      <c r="AO1258" s="13">
        <f t="shared" si="379"/>
        <v>16997.984658473852</v>
      </c>
      <c r="AP1258" s="12">
        <f t="shared" si="403"/>
        <v>1830711.661299858</v>
      </c>
      <c r="AR1258" s="13">
        <f t="shared" si="380"/>
        <v>69887291.180198371</v>
      </c>
      <c r="AS1258" s="13">
        <f t="shared" si="381"/>
        <v>-1.3202484101336805E-5</v>
      </c>
      <c r="AV1258" s="13"/>
      <c r="AW1258" s="13">
        <f t="shared" si="382"/>
        <v>39300511.936236553</v>
      </c>
      <c r="AX1258" s="13">
        <f t="shared" si="383"/>
        <v>-4.1783738396667374E-5</v>
      </c>
      <c r="AZ1258" s="13"/>
      <c r="BA1258" s="13"/>
      <c r="BB1258" s="13">
        <f t="shared" si="384"/>
        <v>22100301.962882396</v>
      </c>
      <c r="BC1258" s="13">
        <f t="shared" si="385"/>
        <v>-1.3247110422604026E-4</v>
      </c>
      <c r="BD1258" s="13"/>
      <c r="BE1258" s="13"/>
      <c r="BG1258" s="13">
        <f t="shared" si="386"/>
        <v>12427913.092914158</v>
      </c>
      <c r="BH1258" s="13">
        <f t="shared" si="387"/>
        <v>-4.2234019779085867E-4</v>
      </c>
      <c r="BI1258" s="13"/>
      <c r="BL1258" s="13">
        <f t="shared" si="388"/>
        <v>6988729.1180198397</v>
      </c>
      <c r="BM1258" s="13">
        <f t="shared" si="389"/>
        <v>-1.3710546898611478E-3</v>
      </c>
      <c r="BP1258" s="13"/>
      <c r="BQ1258" s="13">
        <f t="shared" si="390"/>
        <v>99.633300000000006</v>
      </c>
      <c r="BR1258" s="13">
        <f t="shared" si="391"/>
        <v>108.99000000000001</v>
      </c>
      <c r="BT1258" s="13"/>
      <c r="BU1258" s="13"/>
      <c r="BV1258" s="13">
        <f t="shared" si="392"/>
        <v>31.50681587988543</v>
      </c>
      <c r="BW1258" s="13">
        <f t="shared" si="393"/>
        <v>344.65664218175147</v>
      </c>
      <c r="CA1258" s="13">
        <f t="shared" si="394"/>
        <v>9.9633299999999991</v>
      </c>
      <c r="CB1258" s="13">
        <f t="shared" si="395"/>
        <v>1089.9000000000001</v>
      </c>
    </row>
    <row r="1259" spans="1:80" x14ac:dyDescent="0.3">
      <c r="A1259" s="13">
        <f t="shared" si="371"/>
        <v>2.9512092266663852E-4</v>
      </c>
      <c r="C1259" s="13" t="str">
        <f>IF(F1259&gt;0,SQRT(Sum_Sq($AI$2,V_rtHz($AH$2)/(1+1/$A1259),V_rtHz($AH$2*$A1259)/(1+$A1259),$AN$2*$AH$2/(1+1/$A1259),$AM$2*SQRT(Sum_Sq(F1259,1/($X$2*D$8*(1+C$1017+F1259/E1259))))/SQRT(Sum_Sq($X$2*F1259*D$8,1)),                   $AQ$2*SQRT(Sum_Sq($AH$2/(1+1/$A1259)+F1259*( 1/(C$1017+1+F1259/E1259)-1)/(1+($X$2*F1259*D$8)^2), (F1259^2*D$8*$X$2+1/($X$2*D$8*(C$1017+1+F1259/E1259           )))/(1+($X$2*F1259*D$8)^2))),           V_rtHz(E1259)/($X$2*D$8*(E1259*C$1017+E1259+F1259)),V_rtHz(F1259)*SQRT(Sum_Sq(E1259*D$8*$X$2*C$1017,1))/($X$2*D$8*(E1259*C$1017+E1259+F1259))))/SQRT(Sum_Sq(1/(1+$A1259)+$AC$2/$I$2-1/(1+(1+F1259/E1259)/C$1017),$X$2/$I$2)),IF(F1260&lt;0,"A",C1260))</f>
        <v>A</v>
      </c>
      <c r="E1259" s="13">
        <f t="shared" si="372"/>
        <v>-1</v>
      </c>
      <c r="F1259" s="12">
        <f t="shared" si="396"/>
        <v>-2</v>
      </c>
      <c r="H1259" s="13" t="str">
        <f>IF(K1259&gt;0,SQRT(Sum_Sq($AI$2,V_rtHz($AH$2)/(1+1/$A1259),V_rtHz($AH$2*$A1259)/(1+$A1259),$AN$2*$AH$2/(1+1/$A1259),$AM$2*SQRT(Sum_Sq(K1259,1/($X$2*I$8*(1+H$1017+K1259/J1259))))/SQRT(Sum_Sq($X$2*K1259*I$8,1)),                   $AQ$2*SQRT(Sum_Sq($AH$2/(1+1/$A1259)+K1259*( 1/(H$1017+1+K1259/J1259)-1)/(1+($X$2*K1259*I$8)^2), (K1259^2*I$8*$X$2+1/($X$2*I$8*(H$1017+1+K1259/J1259           )))/(1+($X$2*K1259*I$8)^2))),           V_rtHz(J1259)/($X$2*I$8*(J1259*H$1017+J1259+K1259)),V_rtHz(K1259)*SQRT(Sum_Sq(J1259*I$8*$X$2*H$1017,1))/($X$2*I$8*(J1259*H$1017+J1259+K1259))))/SQRT(Sum_Sq(1/(1+$A1259)+$AC$2/$I$2-1/(1+(1+K1259/J1259)/H$1017),$X$2/$I$2)),IF(K1260&lt;0,"A",H1260))</f>
        <v>A</v>
      </c>
      <c r="J1259" s="13">
        <f t="shared" si="373"/>
        <v>-1</v>
      </c>
      <c r="K1259" s="12">
        <f t="shared" si="397"/>
        <v>-2</v>
      </c>
      <c r="M1259" s="13" t="str">
        <f>IF(P1259&gt;0,SQRT(Sum_Sq($AI$2,V_rtHz($AH$2)/(1+1/$A1259),V_rtHz($AH$2*$A1259)/(1+$A1259),$AN$2*$AH$2/(1+1/$A1259),$AM$2*SQRT(Sum_Sq(P1259,1/($X$2*N$8*(1+M$1017+P1259/O1259))))/SQRT(Sum_Sq($X$2*P1259*N$8,1)),                   $AQ$2*SQRT(Sum_Sq($AH$2/(1+1/$A1259)+P1259*( 1/(M$1017+1+P1259/O1259)-1)/(1+($X$2*P1259*N$8)^2), (P1259^2*N$8*$X$2+1/($X$2*N$8*(M$1017+1+P1259/O1259           )))/(1+($X$2*P1259*N$8)^2))),           V_rtHz(O1259)/($X$2*N$8*(O1259*M$1017+O1259+P1259)),V_rtHz(P1259)*SQRT(Sum_Sq(O1259*N$8*$X$2*M$1017,1))/($X$2*N$8*(O1259*M$1017+O1259+P1259))))/SQRT(Sum_Sq(1/(1+$A1259)+$AC$2/$I$2-1/(1+(1+P1259/O1259)/M$1017),$X$2/$I$2)),IF(P1260&lt;0,"A",M1260))</f>
        <v>A</v>
      </c>
      <c r="O1259" s="13">
        <f t="shared" si="374"/>
        <v>-1</v>
      </c>
      <c r="P1259" s="12">
        <f t="shared" si="398"/>
        <v>-2</v>
      </c>
      <c r="R1259" s="13" t="str">
        <f>IF(U1259&gt;0,SQRT(Sum_Sq($AI$2,V_rtHz($AH$2)/(1+1/$A1259),V_rtHz($AH$2*$A1259)/(1+$A1259),$AN$2*$AH$2/(1+1/$A1259),$AM$2*SQRT(Sum_Sq(U1259,1/($X$2*S$8*(1+R$1017+U1259/T1259))))/SQRT(Sum_Sq($X$2*U1259*S$8,1)),                   $AQ$2*SQRT(Sum_Sq($AH$2/(1+1/$A1259)+U1259*( 1/(R$1017+1+U1259/T1259)-1)/(1+($X$2*U1259*S$8)^2), (U1259^2*S$8*$X$2+1/($X$2*S$8*(R$1017+1+U1259/T1259           )))/(1+($X$2*U1259*S$8)^2))),           V_rtHz(T1259)/($X$2*S$8*(T1259*R$1017+T1259+U1259)),V_rtHz(U1259)*SQRT(Sum_Sq(T1259*S$8*$X$2*R$1017,1))/($X$2*S$8*(T1259*R$1017+T1259+U1259))))/SQRT(Sum_Sq(1/(1+$A1259)+$AC$2/$I$2-1/(1+(1+U1259/T1259)/R$1017),$X$2/$I$2)),IF(U1260&lt;0,"A",R1260))</f>
        <v>A</v>
      </c>
      <c r="T1259" s="13">
        <f t="shared" si="375"/>
        <v>-1</v>
      </c>
      <c r="U1259" s="12">
        <f t="shared" si="399"/>
        <v>-2</v>
      </c>
      <c r="X1259" s="13" t="str">
        <f>IF(AA1259&gt;0,SQRT(Sum_Sq($AI$2,V_rtHz($AH$2)/(1+1/$A1259),V_rtHz($AH$2*$A1259)/(1+$A1259),$AN$2*$AH$2/(1+1/$A1259),$AM$2*SQRT(Sum_Sq(AA1259,1/($X$2*Y$8*(1+X$1017+AA1259/Z1259))))/SQRT(Sum_Sq($X$2*AA1259*Y$8,1)),                   $AQ$2*SQRT(Sum_Sq($AH$2/(1+1/$A1259)+AA1259*( 1/(X$1017+1+AA1259/Z1259)-1)/(1+($X$2*AA1259*Y$8)^2), (AA1259^2*Y$8*$X$2+1/($X$2*Y$8*(X$1017+1+AA1259/Z1259           )))/(1+($X$2*AA1259*Y$8)^2))),           V_rtHz(Z1259)/($X$2*Y$8*(Z1259*X$1017+Z1259+AA1259)),V_rtHz(AA1259)*SQRT(Sum_Sq(Z1259*Y$8*$X$2*X$1017,1))/($X$2*Y$8*(Z1259*X$1017+Z1259+AA1259))))/SQRT(Sum_Sq(1/(1+$A1259)+$AC$2/$I$2-1/(1+(1+AA1259/Z1259)/X$1017),$X$2/$I$2)),IF(AA1260&lt;0,"A",X1260))</f>
        <v>A</v>
      </c>
      <c r="Z1259" s="13">
        <f t="shared" si="376"/>
        <v>-1</v>
      </c>
      <c r="AA1259" s="12">
        <f t="shared" si="400"/>
        <v>-2</v>
      </c>
      <c r="AC1259" s="13">
        <f>IF(AF1259&gt;0,SQRT(Sum_Sq($AI$2,V_rtHz($AH$2)/(1+1/$A1259),V_rtHz($AH$2*$A1259)/(1+$A1259),$AN$2*$AH$2/(1+1/$A1259),$AM$2*SQRT(Sum_Sq(AF1259,1/($X$2*AD$8*(1+AC$1017+AF1259/AE1259))))/SQRT(Sum_Sq($X$2*AF1259*AD$8,1)),                   $AQ$2*SQRT(Sum_Sq($AH$2/(1+1/$A1259)+AF1259*( 1/(AC$1017+1+AF1259/AE1259)-1)/(1+($X$2*AF1259*AD$8)^2), (AF1259^2*AD$8*$X$2+1/($X$2*AD$8*(AC$1017+1+AF1259/AE1259           )))/(1+($X$2*AF1259*AD$8)^2))),           V_rtHz(AE1259)/($X$2*AD$8*(AE1259*AC$1017+AE1259+AF1259)),V_rtHz(AF1259)*SQRT(Sum_Sq(AE1259*AD$8*$X$2*AC$1017,1))/($X$2*AD$8*(AE1259*AC$1017+AE1259+AF1259))))/SQRT(Sum_Sq(1/(1+$A1259)+$AC$2/$I$2-1/(1+(1+AF1259/AE1259)/AC$1017),$X$2/$I$2)),IF(AF1260&lt;0,"A",AC1260))</f>
        <v>6.7504293078941486E-6</v>
      </c>
      <c r="AE1259" s="13">
        <f t="shared" si="377"/>
        <v>18656.656425498019</v>
      </c>
      <c r="AF1259" s="12">
        <f t="shared" si="401"/>
        <v>166795.20715370355</v>
      </c>
      <c r="AG1259" s="13"/>
      <c r="AH1259" s="13">
        <f>IF(AK1259&gt;0,SQRT(Sum_Sq($AI$2,V_rtHz($AH$2)/(1+1/$A1259),V_rtHz($AH$2*$A1259)/(1+$A1259),$AN$2*$AH$2/(1+1/$A1259),$AM$2*SQRT(Sum_Sq(AK1259,1/($X$2*AI$8*(1+AH$1017+AK1259/AJ1259))))/SQRT(Sum_Sq($X$2*AK1259*AI$8,1)),                   $AQ$2*SQRT(Sum_Sq($AH$2/(1+1/$A1259)+AK1259*( 1/(AH$1017+1+AK1259/AJ1259)-1)/(1+($X$2*AK1259*AI$8)^2), (AK1259^2*AI$8*$X$2+1/($X$2*AI$8*(AH$1017+1+AK1259/AJ1259           )))/(1+($X$2*AK1259*AI$8)^2))),           V_rtHz(AJ1259)/($X$2*AI$8*(AJ1259*AH$1017+AJ1259+AK1259)),V_rtHz(AK1259)*SQRT(Sum_Sq(AJ1259*AI$8*$X$2*AH$1017,1))/($X$2*AI$8*(AJ1259*AH$1017+AJ1259+AK1259))))/SQRT(Sum_Sq(1/(1+$A1259)+$AC$2/$I$2-1/(1+(1+AK1259/AJ1259)/AH$1017),$X$2/$I$2)),IF(AK1260&lt;0,"A",AH1260))</f>
        <v>1.1429658384023842E-5</v>
      </c>
      <c r="AI1259" s="13"/>
      <c r="AJ1259" s="13">
        <f t="shared" si="378"/>
        <v>17336.695880237679</v>
      </c>
      <c r="AK1259" s="12">
        <f t="shared" si="402"/>
        <v>567611.32245561329</v>
      </c>
      <c r="AM1259" s="13">
        <f>IF(AP1259&gt;0,SQRT(Sum_Sq($AI$2,V_rtHz($AH$2)/(1+1/$A1259),V_rtHz($AH$2*$A1259)/(1+$A1259),$AN$2*$AH$2/(1+1/$A1259),$AM$2*SQRT(Sum_Sq(AP1259,1/($X$2*AN$8*(1+AM$1017+AP1259/AO1259))))/SQRT(Sum_Sq($X$2*AP1259*AN$8,1)),                   $AQ$2*SQRT(Sum_Sq($AH$2/(1+1/$A1259)+AP1259*( 1/(AM$1017+1+AP1259/AO1259)-1)/(1+($X$2*AP1259*AN$8)^2), (AP1259^2*AN$8*$X$2+1/($X$2*AN$8*(AM$1017+1+AP1259/AO1259           )))/(1+($X$2*AP1259*AN$8)^2))),           V_rtHz(AO1259)/($X$2*AN$8*(AO1259*AM$1017+AO1259+AP1259)),V_rtHz(AP1259)*SQRT(Sum_Sq(AO1259*AN$8*$X$2*AM$1017,1))/($X$2*AN$8*(AO1259*AM$1017+AO1259+AP1259))))/SQRT(Sum_Sq(1/(1+$A1259)+$AC$2/$I$2-1/(1+(1+AP1259/AO1259)/AM$1017),$X$2/$I$2)),IF(AP1260&lt;0,"A",AM1260))</f>
        <v>2.0049856447117612E-5</v>
      </c>
      <c r="AO1259" s="13">
        <f t="shared" si="379"/>
        <v>16990.378142210451</v>
      </c>
      <c r="AP1259" s="12">
        <f t="shared" si="403"/>
        <v>1831531.2627183031</v>
      </c>
      <c r="AR1259" s="13">
        <f t="shared" si="380"/>
        <v>69887291.180198371</v>
      </c>
      <c r="AS1259" s="13">
        <f t="shared" si="381"/>
        <v>-1.3202552848649953E-5</v>
      </c>
      <c r="AV1259" s="13"/>
      <c r="AW1259" s="13">
        <f t="shared" si="382"/>
        <v>39300511.936236553</v>
      </c>
      <c r="AX1259" s="13">
        <f t="shared" si="383"/>
        <v>-4.1784426991732809E-5</v>
      </c>
      <c r="AZ1259" s="13"/>
      <c r="BA1259" s="13"/>
      <c r="BB1259" s="13">
        <f t="shared" si="384"/>
        <v>22100301.962882396</v>
      </c>
      <c r="BC1259" s="13">
        <f t="shared" si="385"/>
        <v>-1.324780258366852E-4</v>
      </c>
      <c r="BD1259" s="13"/>
      <c r="BE1259" s="13"/>
      <c r="BG1259" s="13">
        <f t="shared" si="386"/>
        <v>12427913.092914158</v>
      </c>
      <c r="BH1259" s="13">
        <f t="shared" si="387"/>
        <v>-4.2241055998069134E-4</v>
      </c>
      <c r="BI1259" s="13"/>
      <c r="BL1259" s="13">
        <f t="shared" si="388"/>
        <v>6988729.1180198397</v>
      </c>
      <c r="BM1259" s="13">
        <f t="shared" si="389"/>
        <v>-1.3717964895167093E-3</v>
      </c>
      <c r="BP1259" s="13"/>
      <c r="BQ1259" s="13">
        <f t="shared" si="390"/>
        <v>99.633300000000006</v>
      </c>
      <c r="BR1259" s="13">
        <f t="shared" si="391"/>
        <v>108.99000000000001</v>
      </c>
      <c r="BT1259" s="13"/>
      <c r="BU1259" s="13"/>
      <c r="BV1259" s="13">
        <f t="shared" si="392"/>
        <v>31.50681587988543</v>
      </c>
      <c r="BW1259" s="13">
        <f t="shared" si="393"/>
        <v>344.65664218175152</v>
      </c>
      <c r="CA1259" s="13">
        <f t="shared" si="394"/>
        <v>9.9633299999999991</v>
      </c>
      <c r="CB1259" s="13">
        <f t="shared" si="395"/>
        <v>1089.9000000000001</v>
      </c>
    </row>
    <row r="1260" spans="1:80" x14ac:dyDescent="0.3">
      <c r="A1260" s="13">
        <f t="shared" si="371"/>
        <v>2.9922646366081892E-4</v>
      </c>
      <c r="C1260" s="13" t="str">
        <f>IF(F1260&gt;0,SQRT(Sum_Sq($AI$2,V_rtHz($AH$2)/(1+1/$A1260),V_rtHz($AH$2*$A1260)/(1+$A1260),$AN$2*$AH$2/(1+1/$A1260),$AM$2*SQRT(Sum_Sq(F1260,1/($X$2*D$8*(1+C$1017+F1260/E1260))))/SQRT(Sum_Sq($X$2*F1260*D$8,1)),                   $AQ$2*SQRT(Sum_Sq($AH$2/(1+1/$A1260)+F1260*( 1/(C$1017+1+F1260/E1260)-1)/(1+($X$2*F1260*D$8)^2), (F1260^2*D$8*$X$2+1/($X$2*D$8*(C$1017+1+F1260/E1260           )))/(1+($X$2*F1260*D$8)^2))),           V_rtHz(E1260)/($X$2*D$8*(E1260*C$1017+E1260+F1260)),V_rtHz(F1260)*SQRT(Sum_Sq(E1260*D$8*$X$2*C$1017,1))/($X$2*D$8*(E1260*C$1017+E1260+F1260))))/SQRT(Sum_Sq(1/(1+$A1260)+$AC$2/$I$2-1/(1+(1+F1260/E1260)/C$1017),$X$2/$I$2)),IF(F1261&lt;0,"A",C1261))</f>
        <v>A</v>
      </c>
      <c r="E1260" s="13">
        <f t="shared" si="372"/>
        <v>-1</v>
      </c>
      <c r="F1260" s="12">
        <f t="shared" si="396"/>
        <v>-2</v>
      </c>
      <c r="H1260" s="13" t="str">
        <f>IF(K1260&gt;0,SQRT(Sum_Sq($AI$2,V_rtHz($AH$2)/(1+1/$A1260),V_rtHz($AH$2*$A1260)/(1+$A1260),$AN$2*$AH$2/(1+1/$A1260),$AM$2*SQRT(Sum_Sq(K1260,1/($X$2*I$8*(1+H$1017+K1260/J1260))))/SQRT(Sum_Sq($X$2*K1260*I$8,1)),                   $AQ$2*SQRT(Sum_Sq($AH$2/(1+1/$A1260)+K1260*( 1/(H$1017+1+K1260/J1260)-1)/(1+($X$2*K1260*I$8)^2), (K1260^2*I$8*$X$2+1/($X$2*I$8*(H$1017+1+K1260/J1260           )))/(1+($X$2*K1260*I$8)^2))),           V_rtHz(J1260)/($X$2*I$8*(J1260*H$1017+J1260+K1260)),V_rtHz(K1260)*SQRT(Sum_Sq(J1260*I$8*$X$2*H$1017,1))/($X$2*I$8*(J1260*H$1017+J1260+K1260))))/SQRT(Sum_Sq(1/(1+$A1260)+$AC$2/$I$2-1/(1+(1+K1260/J1260)/H$1017),$X$2/$I$2)),IF(K1261&lt;0,"A",H1261))</f>
        <v>A</v>
      </c>
      <c r="J1260" s="13">
        <f t="shared" si="373"/>
        <v>-1</v>
      </c>
      <c r="K1260" s="12">
        <f t="shared" si="397"/>
        <v>-2</v>
      </c>
      <c r="M1260" s="13" t="str">
        <f>IF(P1260&gt;0,SQRT(Sum_Sq($AI$2,V_rtHz($AH$2)/(1+1/$A1260),V_rtHz($AH$2*$A1260)/(1+$A1260),$AN$2*$AH$2/(1+1/$A1260),$AM$2*SQRT(Sum_Sq(P1260,1/($X$2*N$8*(1+M$1017+P1260/O1260))))/SQRT(Sum_Sq($X$2*P1260*N$8,1)),                   $AQ$2*SQRT(Sum_Sq($AH$2/(1+1/$A1260)+P1260*( 1/(M$1017+1+P1260/O1260)-1)/(1+($X$2*P1260*N$8)^2), (P1260^2*N$8*$X$2+1/($X$2*N$8*(M$1017+1+P1260/O1260           )))/(1+($X$2*P1260*N$8)^2))),           V_rtHz(O1260)/($X$2*N$8*(O1260*M$1017+O1260+P1260)),V_rtHz(P1260)*SQRT(Sum_Sq(O1260*N$8*$X$2*M$1017,1))/($X$2*N$8*(O1260*M$1017+O1260+P1260))))/SQRT(Sum_Sq(1/(1+$A1260)+$AC$2/$I$2-1/(1+(1+P1260/O1260)/M$1017),$X$2/$I$2)),IF(P1261&lt;0,"A",M1261))</f>
        <v>A</v>
      </c>
      <c r="O1260" s="13">
        <f t="shared" si="374"/>
        <v>-1</v>
      </c>
      <c r="P1260" s="12">
        <f t="shared" si="398"/>
        <v>-2</v>
      </c>
      <c r="R1260" s="13" t="str">
        <f>IF(U1260&gt;0,SQRT(Sum_Sq($AI$2,V_rtHz($AH$2)/(1+1/$A1260),V_rtHz($AH$2*$A1260)/(1+$A1260),$AN$2*$AH$2/(1+1/$A1260),$AM$2*SQRT(Sum_Sq(U1260,1/($X$2*S$8*(1+R$1017+U1260/T1260))))/SQRT(Sum_Sq($X$2*U1260*S$8,1)),                   $AQ$2*SQRT(Sum_Sq($AH$2/(1+1/$A1260)+U1260*( 1/(R$1017+1+U1260/T1260)-1)/(1+($X$2*U1260*S$8)^2), (U1260^2*S$8*$X$2+1/($X$2*S$8*(R$1017+1+U1260/T1260           )))/(1+($X$2*U1260*S$8)^2))),           V_rtHz(T1260)/($X$2*S$8*(T1260*R$1017+T1260+U1260)),V_rtHz(U1260)*SQRT(Sum_Sq(T1260*S$8*$X$2*R$1017,1))/($X$2*S$8*(T1260*R$1017+T1260+U1260))))/SQRT(Sum_Sq(1/(1+$A1260)+$AC$2/$I$2-1/(1+(1+U1260/T1260)/R$1017),$X$2/$I$2)),IF(U1261&lt;0,"A",R1261))</f>
        <v>A</v>
      </c>
      <c r="T1260" s="13">
        <f t="shared" si="375"/>
        <v>-1</v>
      </c>
      <c r="U1260" s="12">
        <f t="shared" si="399"/>
        <v>-2</v>
      </c>
      <c r="X1260" s="13" t="str">
        <f>IF(AA1260&gt;0,SQRT(Sum_Sq($AI$2,V_rtHz($AH$2)/(1+1/$A1260),V_rtHz($AH$2*$A1260)/(1+$A1260),$AN$2*$AH$2/(1+1/$A1260),$AM$2*SQRT(Sum_Sq(AA1260,1/($X$2*Y$8*(1+X$1017+AA1260/Z1260))))/SQRT(Sum_Sq($X$2*AA1260*Y$8,1)),                   $AQ$2*SQRT(Sum_Sq($AH$2/(1+1/$A1260)+AA1260*( 1/(X$1017+1+AA1260/Z1260)-1)/(1+($X$2*AA1260*Y$8)^2), (AA1260^2*Y$8*$X$2+1/($X$2*Y$8*(X$1017+1+AA1260/Z1260           )))/(1+($X$2*AA1260*Y$8)^2))),           V_rtHz(Z1260)/($X$2*Y$8*(Z1260*X$1017+Z1260+AA1260)),V_rtHz(AA1260)*SQRT(Sum_Sq(Z1260*Y$8*$X$2*X$1017,1))/($X$2*Y$8*(Z1260*X$1017+Z1260+AA1260))))/SQRT(Sum_Sq(1/(1+$A1260)+$AC$2/$I$2-1/(1+(1+AA1260/Z1260)/X$1017),$X$2/$I$2)),IF(AA1261&lt;0,"A",X1261))</f>
        <v>A</v>
      </c>
      <c r="Z1260" s="13">
        <f t="shared" si="376"/>
        <v>-1</v>
      </c>
      <c r="AA1260" s="12">
        <f t="shared" si="400"/>
        <v>-2</v>
      </c>
      <c r="AC1260" s="13">
        <f>IF(AF1260&gt;0,SQRT(Sum_Sq($AI$2,V_rtHz($AH$2)/(1+1/$A1260),V_rtHz($AH$2*$A1260)/(1+$A1260),$AN$2*$AH$2/(1+1/$A1260),$AM$2*SQRT(Sum_Sq(AF1260,1/($X$2*AD$8*(1+AC$1017+AF1260/AE1260))))/SQRT(Sum_Sq($X$2*AF1260*AD$8,1)),                   $AQ$2*SQRT(Sum_Sq($AH$2/(1+1/$A1260)+AF1260*( 1/(AC$1017+1+AF1260/AE1260)-1)/(1+($X$2*AF1260*AD$8)^2), (AF1260^2*AD$8*$X$2+1/($X$2*AD$8*(AC$1017+1+AF1260/AE1260           )))/(1+($X$2*AF1260*AD$8)^2))),           V_rtHz(AE1260)/($X$2*AD$8*(AE1260*AC$1017+AE1260+AF1260)),V_rtHz(AF1260)*SQRT(Sum_Sq(AE1260*AD$8*$X$2*AC$1017,1))/($X$2*AD$8*(AE1260*AC$1017+AE1260+AF1260))))/SQRT(Sum_Sq(1/(1+$A1260)+$AC$2/$I$2-1/(1+(1+AF1260/AE1260)/AC$1017),$X$2/$I$2)),IF(AF1261&lt;0,"A",AC1261))</f>
        <v>6.7483931177549994E-6</v>
      </c>
      <c r="AE1260" s="13">
        <f t="shared" si="377"/>
        <v>18645.416575720406</v>
      </c>
      <c r="AF1260" s="12">
        <f t="shared" si="401"/>
        <v>166895.75481722286</v>
      </c>
      <c r="AG1260" s="13"/>
      <c r="AH1260" s="13">
        <f>IF(AK1260&gt;0,SQRT(Sum_Sq($AI$2,V_rtHz($AH$2)/(1+1/$A1260),V_rtHz($AH$2*$A1260)/(1+$A1260),$AN$2*$AH$2/(1+1/$A1260),$AM$2*SQRT(Sum_Sq(AK1260,1/($X$2*AI$8*(1+AH$1017+AK1260/AJ1260))))/SQRT(Sum_Sq($X$2*AK1260*AI$8,1)),                   $AQ$2*SQRT(Sum_Sq($AH$2/(1+1/$A1260)+AK1260*( 1/(AH$1017+1+AK1260/AJ1260)-1)/(1+($X$2*AK1260*AI$8)^2), (AK1260^2*AI$8*$X$2+1/($X$2*AI$8*(AH$1017+1+AK1260/AJ1260           )))/(1+($X$2*AK1260*AI$8)^2))),           V_rtHz(AJ1260)/($X$2*AI$8*(AJ1260*AH$1017+AJ1260+AK1260)),V_rtHz(AK1260)*SQRT(Sum_Sq(AJ1260*AI$8*$X$2*AH$1017,1))/($X$2*AI$8*(AJ1260*AH$1017+AJ1260+AK1260))))/SQRT(Sum_Sq(1/(1+$A1260)+$AC$2/$I$2-1/(1+(1+AK1260/AJ1260)/AH$1017),$X$2/$I$2)),IF(AK1261&lt;0,"A",AH1261))</f>
        <v>1.142698724613339E-5</v>
      </c>
      <c r="AI1260" s="13"/>
      <c r="AJ1260" s="13">
        <f t="shared" si="378"/>
        <v>17328.355365576943</v>
      </c>
      <c r="AK1260" s="12">
        <f t="shared" si="402"/>
        <v>567884.52614151791</v>
      </c>
      <c r="AM1260" s="13">
        <f>IF(AP1260&gt;0,SQRT(Sum_Sq($AI$2,V_rtHz($AH$2)/(1+1/$A1260),V_rtHz($AH$2*$A1260)/(1+$A1260),$AN$2*$AH$2/(1+1/$A1260),$AM$2*SQRT(Sum_Sq(AP1260,1/($X$2*AN$8*(1+AM$1017+AP1260/AO1260))))/SQRT(Sum_Sq($X$2*AP1260*AN$8,1)),                   $AQ$2*SQRT(Sum_Sq($AH$2/(1+1/$A1260)+AP1260*( 1/(AM$1017+1+AP1260/AO1260)-1)/(1+($X$2*AP1260*AN$8)^2), (AP1260^2*AN$8*$X$2+1/($X$2*AN$8*(AM$1017+1+AP1260/AO1260           )))/(1+($X$2*AP1260*AN$8)^2))),           V_rtHz(AO1260)/($X$2*AN$8*(AO1260*AM$1017+AO1260+AP1260)),V_rtHz(AP1260)*SQRT(Sum_Sq(AO1260*AN$8*$X$2*AM$1017,1))/($X$2*AN$8*(AO1260*AM$1017+AO1260+AP1260))))/SQRT(Sum_Sq(1/(1+$A1260)+$AC$2/$I$2-1/(1+(1+AP1260/AO1260)/AM$1017),$X$2/$I$2)),IF(AP1261&lt;0,"A",AM1261))</f>
        <v>2.0045484142914668E-5</v>
      </c>
      <c r="AO1260" s="13">
        <f t="shared" si="379"/>
        <v>16982.679527748307</v>
      </c>
      <c r="AP1260" s="12">
        <f t="shared" si="403"/>
        <v>1832361.5352936052</v>
      </c>
      <c r="AR1260" s="13">
        <f t="shared" si="380"/>
        <v>69887291.180198371</v>
      </c>
      <c r="AS1260" s="13">
        <f t="shared" si="381"/>
        <v>-1.3202622553064464E-5</v>
      </c>
      <c r="AV1260" s="13"/>
      <c r="AW1260" s="13">
        <f t="shared" si="382"/>
        <v>39300511.936236553</v>
      </c>
      <c r="AX1260" s="13">
        <f t="shared" si="383"/>
        <v>-4.1785125189282071E-5</v>
      </c>
      <c r="AZ1260" s="13"/>
      <c r="BA1260" s="13"/>
      <c r="BB1260" s="13">
        <f t="shared" si="384"/>
        <v>22100301.962882396</v>
      </c>
      <c r="BC1260" s="13">
        <f t="shared" si="385"/>
        <v>-1.3248504447503599E-4</v>
      </c>
      <c r="BD1260" s="13"/>
      <c r="BE1260" s="13"/>
      <c r="BG1260" s="13">
        <f t="shared" si="386"/>
        <v>12427913.092914158</v>
      </c>
      <c r="BH1260" s="13">
        <f t="shared" si="387"/>
        <v>-4.2248192494641075E-4</v>
      </c>
      <c r="BI1260" s="13"/>
      <c r="BL1260" s="13">
        <f t="shared" si="388"/>
        <v>6988729.1180198397</v>
      </c>
      <c r="BM1260" s="13">
        <f t="shared" si="389"/>
        <v>-1.3725494286018632E-3</v>
      </c>
      <c r="BP1260" s="13"/>
      <c r="BQ1260" s="13">
        <f t="shared" si="390"/>
        <v>99.633300000000006</v>
      </c>
      <c r="BR1260" s="13">
        <f t="shared" si="391"/>
        <v>108.98999999999997</v>
      </c>
      <c r="BT1260" s="13"/>
      <c r="BU1260" s="13"/>
      <c r="BV1260" s="13">
        <f t="shared" si="392"/>
        <v>31.50681587988543</v>
      </c>
      <c r="BW1260" s="13">
        <f t="shared" si="393"/>
        <v>344.65664218175147</v>
      </c>
      <c r="CA1260" s="13">
        <f t="shared" si="394"/>
        <v>9.9633299999999991</v>
      </c>
      <c r="CB1260" s="13">
        <f t="shared" si="395"/>
        <v>1089.9000000000001</v>
      </c>
    </row>
    <row r="1261" spans="1:80" x14ac:dyDescent="0.3">
      <c r="A1261" s="13">
        <f t="shared" si="371"/>
        <v>3.0338911841942698E-4</v>
      </c>
      <c r="C1261" s="13" t="str">
        <f>IF(F1261&gt;0,SQRT(Sum_Sq($AI$2,V_rtHz($AH$2)/(1+1/$A1261),V_rtHz($AH$2*$A1261)/(1+$A1261),$AN$2*$AH$2/(1+1/$A1261),$AM$2*SQRT(Sum_Sq(F1261,1/($X$2*D$8*(1+C$1017+F1261/E1261))))/SQRT(Sum_Sq($X$2*F1261*D$8,1)),                   $AQ$2*SQRT(Sum_Sq($AH$2/(1+1/$A1261)+F1261*( 1/(C$1017+1+F1261/E1261)-1)/(1+($X$2*F1261*D$8)^2), (F1261^2*D$8*$X$2+1/($X$2*D$8*(C$1017+1+F1261/E1261           )))/(1+($X$2*F1261*D$8)^2))),           V_rtHz(E1261)/($X$2*D$8*(E1261*C$1017+E1261+F1261)),V_rtHz(F1261)*SQRT(Sum_Sq(E1261*D$8*$X$2*C$1017,1))/($X$2*D$8*(E1261*C$1017+E1261+F1261))))/SQRT(Sum_Sq(1/(1+$A1261)+$AC$2/$I$2-1/(1+(1+F1261/E1261)/C$1017),$X$2/$I$2)),IF(F1262&lt;0,"A",C1262))</f>
        <v>A</v>
      </c>
      <c r="E1261" s="13">
        <f t="shared" si="372"/>
        <v>-1</v>
      </c>
      <c r="F1261" s="12">
        <f t="shared" si="396"/>
        <v>-2</v>
      </c>
      <c r="H1261" s="13" t="str">
        <f>IF(K1261&gt;0,SQRT(Sum_Sq($AI$2,V_rtHz($AH$2)/(1+1/$A1261),V_rtHz($AH$2*$A1261)/(1+$A1261),$AN$2*$AH$2/(1+1/$A1261),$AM$2*SQRT(Sum_Sq(K1261,1/($X$2*I$8*(1+H$1017+K1261/J1261))))/SQRT(Sum_Sq($X$2*K1261*I$8,1)),                   $AQ$2*SQRT(Sum_Sq($AH$2/(1+1/$A1261)+K1261*( 1/(H$1017+1+K1261/J1261)-1)/(1+($X$2*K1261*I$8)^2), (K1261^2*I$8*$X$2+1/($X$2*I$8*(H$1017+1+K1261/J1261           )))/(1+($X$2*K1261*I$8)^2))),           V_rtHz(J1261)/($X$2*I$8*(J1261*H$1017+J1261+K1261)),V_rtHz(K1261)*SQRT(Sum_Sq(J1261*I$8*$X$2*H$1017,1))/($X$2*I$8*(J1261*H$1017+J1261+K1261))))/SQRT(Sum_Sq(1/(1+$A1261)+$AC$2/$I$2-1/(1+(1+K1261/J1261)/H$1017),$X$2/$I$2)),IF(K1262&lt;0,"A",H1262))</f>
        <v>A</v>
      </c>
      <c r="J1261" s="13">
        <f t="shared" si="373"/>
        <v>-1</v>
      </c>
      <c r="K1261" s="12">
        <f t="shared" si="397"/>
        <v>-2</v>
      </c>
      <c r="M1261" s="13" t="str">
        <f>IF(P1261&gt;0,SQRT(Sum_Sq($AI$2,V_rtHz($AH$2)/(1+1/$A1261),V_rtHz($AH$2*$A1261)/(1+$A1261),$AN$2*$AH$2/(1+1/$A1261),$AM$2*SQRT(Sum_Sq(P1261,1/($X$2*N$8*(1+M$1017+P1261/O1261))))/SQRT(Sum_Sq($X$2*P1261*N$8,1)),                   $AQ$2*SQRT(Sum_Sq($AH$2/(1+1/$A1261)+P1261*( 1/(M$1017+1+P1261/O1261)-1)/(1+($X$2*P1261*N$8)^2), (P1261^2*N$8*$X$2+1/($X$2*N$8*(M$1017+1+P1261/O1261           )))/(1+($X$2*P1261*N$8)^2))),           V_rtHz(O1261)/($X$2*N$8*(O1261*M$1017+O1261+P1261)),V_rtHz(P1261)*SQRT(Sum_Sq(O1261*N$8*$X$2*M$1017,1))/($X$2*N$8*(O1261*M$1017+O1261+P1261))))/SQRT(Sum_Sq(1/(1+$A1261)+$AC$2/$I$2-1/(1+(1+P1261/O1261)/M$1017),$X$2/$I$2)),IF(P1262&lt;0,"A",M1262))</f>
        <v>A</v>
      </c>
      <c r="O1261" s="13">
        <f t="shared" si="374"/>
        <v>-1</v>
      </c>
      <c r="P1261" s="12">
        <f t="shared" si="398"/>
        <v>-2</v>
      </c>
      <c r="R1261" s="13" t="str">
        <f>IF(U1261&gt;0,SQRT(Sum_Sq($AI$2,V_rtHz($AH$2)/(1+1/$A1261),V_rtHz($AH$2*$A1261)/(1+$A1261),$AN$2*$AH$2/(1+1/$A1261),$AM$2*SQRT(Sum_Sq(U1261,1/($X$2*S$8*(1+R$1017+U1261/T1261))))/SQRT(Sum_Sq($X$2*U1261*S$8,1)),                   $AQ$2*SQRT(Sum_Sq($AH$2/(1+1/$A1261)+U1261*( 1/(R$1017+1+U1261/T1261)-1)/(1+($X$2*U1261*S$8)^2), (U1261^2*S$8*$X$2+1/($X$2*S$8*(R$1017+1+U1261/T1261           )))/(1+($X$2*U1261*S$8)^2))),           V_rtHz(T1261)/($X$2*S$8*(T1261*R$1017+T1261+U1261)),V_rtHz(U1261)*SQRT(Sum_Sq(T1261*S$8*$X$2*R$1017,1))/($X$2*S$8*(T1261*R$1017+T1261+U1261))))/SQRT(Sum_Sq(1/(1+$A1261)+$AC$2/$I$2-1/(1+(1+U1261/T1261)/R$1017),$X$2/$I$2)),IF(U1262&lt;0,"A",R1262))</f>
        <v>A</v>
      </c>
      <c r="T1261" s="13">
        <f t="shared" si="375"/>
        <v>-1</v>
      </c>
      <c r="U1261" s="12">
        <f t="shared" si="399"/>
        <v>-2</v>
      </c>
      <c r="X1261" s="13" t="str">
        <f>IF(AA1261&gt;0,SQRT(Sum_Sq($AI$2,V_rtHz($AH$2)/(1+1/$A1261),V_rtHz($AH$2*$A1261)/(1+$A1261),$AN$2*$AH$2/(1+1/$A1261),$AM$2*SQRT(Sum_Sq(AA1261,1/($X$2*Y$8*(1+X$1017+AA1261/Z1261))))/SQRT(Sum_Sq($X$2*AA1261*Y$8,1)),                   $AQ$2*SQRT(Sum_Sq($AH$2/(1+1/$A1261)+AA1261*( 1/(X$1017+1+AA1261/Z1261)-1)/(1+($X$2*AA1261*Y$8)^2), (AA1261^2*Y$8*$X$2+1/($X$2*Y$8*(X$1017+1+AA1261/Z1261           )))/(1+($X$2*AA1261*Y$8)^2))),           V_rtHz(Z1261)/($X$2*Y$8*(Z1261*X$1017+Z1261+AA1261)),V_rtHz(AA1261)*SQRT(Sum_Sq(Z1261*Y$8*$X$2*X$1017,1))/($X$2*Y$8*(Z1261*X$1017+Z1261+AA1261))))/SQRT(Sum_Sq(1/(1+$A1261)+$AC$2/$I$2-1/(1+(1+AA1261/Z1261)/X$1017),$X$2/$I$2)),IF(AA1262&lt;0,"A",X1262))</f>
        <v>A</v>
      </c>
      <c r="Z1261" s="13">
        <f t="shared" si="376"/>
        <v>-1</v>
      </c>
      <c r="AA1261" s="12">
        <f t="shared" si="400"/>
        <v>-2</v>
      </c>
      <c r="AC1261" s="13">
        <f>IF(AF1261&gt;0,SQRT(Sum_Sq($AI$2,V_rtHz($AH$2)/(1+1/$A1261),V_rtHz($AH$2*$A1261)/(1+$A1261),$AN$2*$AH$2/(1+1/$A1261),$AM$2*SQRT(Sum_Sq(AF1261,1/($X$2*AD$8*(1+AC$1017+AF1261/AE1261))))/SQRT(Sum_Sq($X$2*AF1261*AD$8,1)),                   $AQ$2*SQRT(Sum_Sq($AH$2/(1+1/$A1261)+AF1261*( 1/(AC$1017+1+AF1261/AE1261)-1)/(1+($X$2*AF1261*AD$8)^2), (AF1261^2*AD$8*$X$2+1/($X$2*AD$8*(AC$1017+1+AF1261/AE1261           )))/(1+($X$2*AF1261*AD$8)^2))),           V_rtHz(AE1261)/($X$2*AD$8*(AE1261*AC$1017+AE1261+AF1261)),V_rtHz(AF1261)*SQRT(Sum_Sq(AE1261*AD$8*$X$2*AC$1017,1))/($X$2*AD$8*(AE1261*AC$1017+AE1261+AF1261))))/SQRT(Sum_Sq(1/(1+$A1261)+$AC$2/$I$2-1/(1+(1+AF1261/AE1261)/AC$1017),$X$2/$I$2)),IF(AF1262&lt;0,"A",AC1262))</f>
        <v>6.7463332927038346E-6</v>
      </c>
      <c r="AE1261" s="13">
        <f t="shared" si="377"/>
        <v>18634.049018953032</v>
      </c>
      <c r="AF1261" s="12">
        <f t="shared" si="401"/>
        <v>166997.5682752206</v>
      </c>
      <c r="AG1261" s="13"/>
      <c r="AH1261" s="13">
        <f>IF(AK1261&gt;0,SQRT(Sum_Sq($AI$2,V_rtHz($AH$2)/(1+1/$A1261),V_rtHz($AH$2*$A1261)/(1+$A1261),$AN$2*$AH$2/(1+1/$A1261),$AM$2*SQRT(Sum_Sq(AK1261,1/($X$2*AI$8*(1+AH$1017+AK1261/AJ1261))))/SQRT(Sum_Sq($X$2*AK1261*AI$8,1)),                   $AQ$2*SQRT(Sum_Sq($AH$2/(1+1/$A1261)+AK1261*( 1/(AH$1017+1+AK1261/AJ1261)-1)/(1+($X$2*AK1261*AI$8)^2), (AK1261^2*AI$8*$X$2+1/($X$2*AI$8*(AH$1017+1+AK1261/AJ1261           )))/(1+($X$2*AK1261*AI$8)^2))),           V_rtHz(AJ1261)/($X$2*AI$8*(AJ1261*AH$1017+AJ1261+AK1261)),V_rtHz(AK1261)*SQRT(Sum_Sq(AJ1261*AI$8*$X$2*AH$1017,1))/($X$2*AI$8*(AJ1261*AH$1017+AJ1261+AK1261))))/SQRT(Sum_Sq(1/(1+$A1261)+$AC$2/$I$2-1/(1+(1+AK1261/AJ1261)/AH$1017),$X$2/$I$2)),IF(AK1262&lt;0,"A",AH1262))</f>
        <v>1.1424283622968936E-5</v>
      </c>
      <c r="AI1261" s="13"/>
      <c r="AJ1261" s="13">
        <f t="shared" si="378"/>
        <v>17319.915147368101</v>
      </c>
      <c r="AK1261" s="12">
        <f t="shared" si="402"/>
        <v>568161.26360109996</v>
      </c>
      <c r="AM1261" s="13">
        <f>IF(AP1261&gt;0,SQRT(Sum_Sq($AI$2,V_rtHz($AH$2)/(1+1/$A1261),V_rtHz($AH$2*$A1261)/(1+$A1261),$AN$2*$AH$2/(1+1/$A1261),$AM$2*SQRT(Sum_Sq(AP1261,1/($X$2*AN$8*(1+AM$1017+AP1261/AO1261))))/SQRT(Sum_Sq($X$2*AP1261*AN$8,1)),                   $AQ$2*SQRT(Sum_Sq($AH$2/(1+1/$A1261)+AP1261*( 1/(AM$1017+1+AP1261/AO1261)-1)/(1+($X$2*AP1261*AN$8)^2), (AP1261^2*AN$8*$X$2+1/($X$2*AN$8*(AM$1017+1+AP1261/AO1261           )))/(1+($X$2*AP1261*AN$8)^2))),           V_rtHz(AO1261)/($X$2*AN$8*(AO1261*AM$1017+AO1261+AP1261)),V_rtHz(AP1261)*SQRT(Sum_Sq(AO1261*AN$8*$X$2*AM$1017,1))/($X$2*AN$8*(AO1261*AM$1017+AO1261+AP1261))))/SQRT(Sum_Sq(1/(1+$A1261)+$AC$2/$I$2-1/(1+(1+AP1261/AO1261)/AM$1017),$X$2/$I$2)),IF(AP1262&lt;0,"A",AM1262))</f>
        <v>2.0041058128122206E-5</v>
      </c>
      <c r="AO1261" s="13">
        <f t="shared" si="379"/>
        <v>16974.887871162013</v>
      </c>
      <c r="AP1261" s="12">
        <f t="shared" si="403"/>
        <v>1833202.6089980861</v>
      </c>
      <c r="AR1261" s="13">
        <f t="shared" si="380"/>
        <v>69887291.180198371</v>
      </c>
      <c r="AS1261" s="13">
        <f t="shared" si="381"/>
        <v>-1.3202693227915432E-5</v>
      </c>
      <c r="AV1261" s="13"/>
      <c r="AW1261" s="13">
        <f t="shared" si="382"/>
        <v>39300511.936236553</v>
      </c>
      <c r="AX1261" s="13">
        <f t="shared" si="383"/>
        <v>-4.178583312354939E-5</v>
      </c>
      <c r="AZ1261" s="13"/>
      <c r="BA1261" s="13"/>
      <c r="BB1261" s="13">
        <f t="shared" si="384"/>
        <v>22100301.962882396</v>
      </c>
      <c r="BC1261" s="13">
        <f t="shared" si="385"/>
        <v>-1.3249216151169351E-4</v>
      </c>
      <c r="BD1261" s="13"/>
      <c r="BE1261" s="13"/>
      <c r="BG1261" s="13">
        <f t="shared" si="386"/>
        <v>12427913.092914158</v>
      </c>
      <c r="BH1261" s="13">
        <f t="shared" si="387"/>
        <v>-4.2255430732121498E-4</v>
      </c>
      <c r="BI1261" s="13"/>
      <c r="BL1261" s="13">
        <f t="shared" si="388"/>
        <v>6988729.1180198397</v>
      </c>
      <c r="BM1261" s="13">
        <f t="shared" si="389"/>
        <v>-1.3733136864428502E-3</v>
      </c>
      <c r="BP1261" s="13"/>
      <c r="BQ1261" s="13">
        <f t="shared" si="390"/>
        <v>99.633299999999991</v>
      </c>
      <c r="BR1261" s="13">
        <f t="shared" si="391"/>
        <v>108.99</v>
      </c>
      <c r="BT1261" s="13"/>
      <c r="BU1261" s="13"/>
      <c r="BV1261" s="13">
        <f t="shared" si="392"/>
        <v>31.50681587988543</v>
      </c>
      <c r="BW1261" s="13">
        <f t="shared" si="393"/>
        <v>344.65664218175152</v>
      </c>
      <c r="CA1261" s="13">
        <f t="shared" si="394"/>
        <v>9.9633299999999991</v>
      </c>
      <c r="CB1261" s="13">
        <f t="shared" si="395"/>
        <v>1089.9000000000003</v>
      </c>
    </row>
    <row r="1262" spans="1:80" x14ac:dyDescent="0.3">
      <c r="A1262" s="13">
        <f t="shared" si="371"/>
        <v>3.0760968147407078E-4</v>
      </c>
      <c r="C1262" s="13" t="str">
        <f>IF(F1262&gt;0,SQRT(Sum_Sq($AI$2,V_rtHz($AH$2)/(1+1/$A1262),V_rtHz($AH$2*$A1262)/(1+$A1262),$AN$2*$AH$2/(1+1/$A1262),$AM$2*SQRT(Sum_Sq(F1262,1/($X$2*D$8*(1+C$1017+F1262/E1262))))/SQRT(Sum_Sq($X$2*F1262*D$8,1)),                   $AQ$2*SQRT(Sum_Sq($AH$2/(1+1/$A1262)+F1262*( 1/(C$1017+1+F1262/E1262)-1)/(1+($X$2*F1262*D$8)^2), (F1262^2*D$8*$X$2+1/($X$2*D$8*(C$1017+1+F1262/E1262           )))/(1+($X$2*F1262*D$8)^2))),           V_rtHz(E1262)/($X$2*D$8*(E1262*C$1017+E1262+F1262)),V_rtHz(F1262)*SQRT(Sum_Sq(E1262*D$8*$X$2*C$1017,1))/($X$2*D$8*(E1262*C$1017+E1262+F1262))))/SQRT(Sum_Sq(1/(1+$A1262)+$AC$2/$I$2-1/(1+(1+F1262/E1262)/C$1017),$X$2/$I$2)),IF(F1263&lt;0,"A",C1263))</f>
        <v>A</v>
      </c>
      <c r="E1262" s="13">
        <f t="shared" si="372"/>
        <v>-1</v>
      </c>
      <c r="F1262" s="12">
        <f t="shared" si="396"/>
        <v>-2</v>
      </c>
      <c r="H1262" s="13" t="str">
        <f>IF(K1262&gt;0,SQRT(Sum_Sq($AI$2,V_rtHz($AH$2)/(1+1/$A1262),V_rtHz($AH$2*$A1262)/(1+$A1262),$AN$2*$AH$2/(1+1/$A1262),$AM$2*SQRT(Sum_Sq(K1262,1/($X$2*I$8*(1+H$1017+K1262/J1262))))/SQRT(Sum_Sq($X$2*K1262*I$8,1)),                   $AQ$2*SQRT(Sum_Sq($AH$2/(1+1/$A1262)+K1262*( 1/(H$1017+1+K1262/J1262)-1)/(1+($X$2*K1262*I$8)^2), (K1262^2*I$8*$X$2+1/($X$2*I$8*(H$1017+1+K1262/J1262           )))/(1+($X$2*K1262*I$8)^2))),           V_rtHz(J1262)/($X$2*I$8*(J1262*H$1017+J1262+K1262)),V_rtHz(K1262)*SQRT(Sum_Sq(J1262*I$8*$X$2*H$1017,1))/($X$2*I$8*(J1262*H$1017+J1262+K1262))))/SQRT(Sum_Sq(1/(1+$A1262)+$AC$2/$I$2-1/(1+(1+K1262/J1262)/H$1017),$X$2/$I$2)),IF(K1263&lt;0,"A",H1263))</f>
        <v>A</v>
      </c>
      <c r="J1262" s="13">
        <f t="shared" si="373"/>
        <v>-1</v>
      </c>
      <c r="K1262" s="12">
        <f t="shared" si="397"/>
        <v>-2</v>
      </c>
      <c r="M1262" s="13" t="str">
        <f>IF(P1262&gt;0,SQRT(Sum_Sq($AI$2,V_rtHz($AH$2)/(1+1/$A1262),V_rtHz($AH$2*$A1262)/(1+$A1262),$AN$2*$AH$2/(1+1/$A1262),$AM$2*SQRT(Sum_Sq(P1262,1/($X$2*N$8*(1+M$1017+P1262/O1262))))/SQRT(Sum_Sq($X$2*P1262*N$8,1)),                   $AQ$2*SQRT(Sum_Sq($AH$2/(1+1/$A1262)+P1262*( 1/(M$1017+1+P1262/O1262)-1)/(1+($X$2*P1262*N$8)^2), (P1262^2*N$8*$X$2+1/($X$2*N$8*(M$1017+1+P1262/O1262           )))/(1+($X$2*P1262*N$8)^2))),           V_rtHz(O1262)/($X$2*N$8*(O1262*M$1017+O1262+P1262)),V_rtHz(P1262)*SQRT(Sum_Sq(O1262*N$8*$X$2*M$1017,1))/($X$2*N$8*(O1262*M$1017+O1262+P1262))))/SQRT(Sum_Sq(1/(1+$A1262)+$AC$2/$I$2-1/(1+(1+P1262/O1262)/M$1017),$X$2/$I$2)),IF(P1263&lt;0,"A",M1263))</f>
        <v>A</v>
      </c>
      <c r="O1262" s="13">
        <f t="shared" si="374"/>
        <v>-1</v>
      </c>
      <c r="P1262" s="12">
        <f t="shared" si="398"/>
        <v>-2</v>
      </c>
      <c r="R1262" s="13" t="str">
        <f>IF(U1262&gt;0,SQRT(Sum_Sq($AI$2,V_rtHz($AH$2)/(1+1/$A1262),V_rtHz($AH$2*$A1262)/(1+$A1262),$AN$2*$AH$2/(1+1/$A1262),$AM$2*SQRT(Sum_Sq(U1262,1/($X$2*S$8*(1+R$1017+U1262/T1262))))/SQRT(Sum_Sq($X$2*U1262*S$8,1)),                   $AQ$2*SQRT(Sum_Sq($AH$2/(1+1/$A1262)+U1262*( 1/(R$1017+1+U1262/T1262)-1)/(1+($X$2*U1262*S$8)^2), (U1262^2*S$8*$X$2+1/($X$2*S$8*(R$1017+1+U1262/T1262           )))/(1+($X$2*U1262*S$8)^2))),           V_rtHz(T1262)/($X$2*S$8*(T1262*R$1017+T1262+U1262)),V_rtHz(U1262)*SQRT(Sum_Sq(T1262*S$8*$X$2*R$1017,1))/($X$2*S$8*(T1262*R$1017+T1262+U1262))))/SQRT(Sum_Sq(1/(1+$A1262)+$AC$2/$I$2-1/(1+(1+U1262/T1262)/R$1017),$X$2/$I$2)),IF(U1263&lt;0,"A",R1263))</f>
        <v>A</v>
      </c>
      <c r="T1262" s="13">
        <f t="shared" si="375"/>
        <v>-1</v>
      </c>
      <c r="U1262" s="12">
        <f t="shared" si="399"/>
        <v>-2</v>
      </c>
      <c r="X1262" s="13" t="str">
        <f>IF(AA1262&gt;0,SQRT(Sum_Sq($AI$2,V_rtHz($AH$2)/(1+1/$A1262),V_rtHz($AH$2*$A1262)/(1+$A1262),$AN$2*$AH$2/(1+1/$A1262),$AM$2*SQRT(Sum_Sq(AA1262,1/($X$2*Y$8*(1+X$1017+AA1262/Z1262))))/SQRT(Sum_Sq($X$2*AA1262*Y$8,1)),                   $AQ$2*SQRT(Sum_Sq($AH$2/(1+1/$A1262)+AA1262*( 1/(X$1017+1+AA1262/Z1262)-1)/(1+($X$2*AA1262*Y$8)^2), (AA1262^2*Y$8*$X$2+1/($X$2*Y$8*(X$1017+1+AA1262/Z1262           )))/(1+($X$2*AA1262*Y$8)^2))),           V_rtHz(Z1262)/($X$2*Y$8*(Z1262*X$1017+Z1262+AA1262)),V_rtHz(AA1262)*SQRT(Sum_Sq(Z1262*Y$8*$X$2*X$1017,1))/($X$2*Y$8*(Z1262*X$1017+Z1262+AA1262))))/SQRT(Sum_Sq(1/(1+$A1262)+$AC$2/$I$2-1/(1+(1+AA1262/Z1262)/X$1017),$X$2/$I$2)),IF(AA1263&lt;0,"A",X1263))</f>
        <v>A</v>
      </c>
      <c r="Z1262" s="13">
        <f t="shared" si="376"/>
        <v>-1</v>
      </c>
      <c r="AA1262" s="12">
        <f t="shared" si="400"/>
        <v>-2</v>
      </c>
      <c r="AC1262" s="13">
        <f>IF(AF1262&gt;0,SQRT(Sum_Sq($AI$2,V_rtHz($AH$2)/(1+1/$A1262),V_rtHz($AH$2*$A1262)/(1+$A1262),$AN$2*$AH$2/(1+1/$A1262),$AM$2*SQRT(Sum_Sq(AF1262,1/($X$2*AD$8*(1+AC$1017+AF1262/AE1262))))/SQRT(Sum_Sq($X$2*AF1262*AD$8,1)),                   $AQ$2*SQRT(Sum_Sq($AH$2/(1+1/$A1262)+AF1262*( 1/(AC$1017+1+AF1262/AE1262)-1)/(1+($X$2*AF1262*AD$8)^2), (AF1262^2*AD$8*$X$2+1/($X$2*AD$8*(AC$1017+1+AF1262/AE1262           )))/(1+($X$2*AF1262*AD$8)^2))),           V_rtHz(AE1262)/($X$2*AD$8*(AE1262*AC$1017+AE1262+AF1262)),V_rtHz(AF1262)*SQRT(Sum_Sq(AE1262*AD$8*$X$2*AC$1017,1))/($X$2*AD$8*(AE1262*AC$1017+AE1262+AF1262))))/SQRT(Sum_Sq(1/(1+$A1262)+$AC$2/$I$2-1/(1+(1+AF1262/AE1262)/AC$1017),$X$2/$I$2)),IF(AF1263&lt;0,"A",AC1263))</f>
        <v>6.7442496132578208E-6</v>
      </c>
      <c r="AE1262" s="13">
        <f t="shared" si="377"/>
        <v>18622.552639812788</v>
      </c>
      <c r="AF1262" s="12">
        <f t="shared" si="401"/>
        <v>167100.66194865643</v>
      </c>
      <c r="AG1262" s="13"/>
      <c r="AH1262" s="13">
        <f>IF(AK1262&gt;0,SQRT(Sum_Sq($AI$2,V_rtHz($AH$2)/(1+1/$A1262),V_rtHz($AH$2*$A1262)/(1+$A1262),$AN$2*$AH$2/(1+1/$A1262),$AM$2*SQRT(Sum_Sq(AK1262,1/($X$2*AI$8*(1+AH$1017+AK1262/AJ1262))))/SQRT(Sum_Sq($X$2*AK1262*AI$8,1)),                   $AQ$2*SQRT(Sum_Sq($AH$2/(1+1/$A1262)+AK1262*( 1/(AH$1017+1+AK1262/AJ1262)-1)/(1+($X$2*AK1262*AI$8)^2), (AK1262^2*AI$8*$X$2+1/($X$2*AI$8*(AH$1017+1+AK1262/AJ1262           )))/(1+($X$2*AK1262*AI$8)^2))),           V_rtHz(AJ1262)/($X$2*AI$8*(AJ1262*AH$1017+AJ1262+AK1262)),V_rtHz(AK1262)*SQRT(Sum_Sq(AJ1262*AI$8*$X$2*AH$1017,1))/($X$2*AI$8*(AJ1262*AH$1017+AJ1262+AK1262))))/SQRT(Sum_Sq(1/(1+$A1262)+$AC$2/$I$2-1/(1+(1+AK1262/AJ1262)/AH$1017),$X$2/$I$2)),IF(AK1263&lt;0,"A",AH1263))</f>
        <v>1.1421547177047339E-5</v>
      </c>
      <c r="AI1262" s="13"/>
      <c r="AJ1262" s="13">
        <f t="shared" si="378"/>
        <v>17311.374234949537</v>
      </c>
      <c r="AK1262" s="12">
        <f t="shared" si="402"/>
        <v>568441.57731427939</v>
      </c>
      <c r="AM1262" s="13">
        <f>IF(AP1262&gt;0,SQRT(Sum_Sq($AI$2,V_rtHz($AH$2)/(1+1/$A1262),V_rtHz($AH$2*$A1262)/(1+$A1262),$AN$2*$AH$2/(1+1/$A1262),$AM$2*SQRT(Sum_Sq(AP1262,1/($X$2*AN$8*(1+AM$1017+AP1262/AO1262))))/SQRT(Sum_Sq($X$2*AP1262*AN$8,1)),                   $AQ$2*SQRT(Sum_Sq($AH$2/(1+1/$A1262)+AP1262*( 1/(AM$1017+1+AP1262/AO1262)-1)/(1+($X$2*AP1262*AN$8)^2), (AP1262^2*AN$8*$X$2+1/($X$2*AN$8*(AM$1017+1+AP1262/AO1262           )))/(1+($X$2*AP1262*AN$8)^2))),           V_rtHz(AO1262)/($X$2*AN$8*(AO1262*AM$1017+AO1262+AP1262)),V_rtHz(AP1262)*SQRT(Sum_Sq(AO1262*AN$8*$X$2*AM$1017,1))/($X$2*AN$8*(AO1262*AM$1017+AO1262+AP1262))))/SQRT(Sum_Sq(1/(1+$A1262)+$AC$2/$I$2-1/(1+(1+AP1262/AO1262)/AM$1017),$X$2/$I$2)),IF(AP1263&lt;0,"A",AM1263))</f>
        <v>2.0036577831569288E-5</v>
      </c>
      <c r="AO1262" s="13">
        <f t="shared" si="379"/>
        <v>16967.002223097857</v>
      </c>
      <c r="AP1262" s="12">
        <f t="shared" si="403"/>
        <v>1834054.6151695221</v>
      </c>
      <c r="AR1262" s="13">
        <f t="shared" si="380"/>
        <v>69887291.180198371</v>
      </c>
      <c r="AS1262" s="13">
        <f t="shared" si="381"/>
        <v>-1.3202764886724035E-5</v>
      </c>
      <c r="AV1262" s="13"/>
      <c r="AW1262" s="13">
        <f t="shared" si="382"/>
        <v>39300511.936236553</v>
      </c>
      <c r="AX1262" s="13">
        <f t="shared" si="383"/>
        <v>-4.1786550930654697E-5</v>
      </c>
      <c r="AZ1262" s="13"/>
      <c r="BA1262" s="13"/>
      <c r="BB1262" s="13">
        <f t="shared" si="384"/>
        <v>22100301.962882396</v>
      </c>
      <c r="BC1262" s="13">
        <f t="shared" si="385"/>
        <v>-1.3249937833691372E-4</v>
      </c>
      <c r="BD1262" s="13"/>
      <c r="BE1262" s="13"/>
      <c r="BG1262" s="13">
        <f t="shared" si="386"/>
        <v>12427913.092914158</v>
      </c>
      <c r="BH1262" s="13">
        <f t="shared" si="387"/>
        <v>-4.2262772196154791E-4</v>
      </c>
      <c r="BI1262" s="13"/>
      <c r="BL1262" s="13">
        <f t="shared" si="388"/>
        <v>6988729.1180198397</v>
      </c>
      <c r="BM1262" s="13">
        <f t="shared" si="389"/>
        <v>-1.3740894456050789E-3</v>
      </c>
      <c r="BP1262" s="13"/>
      <c r="BQ1262" s="13">
        <f t="shared" si="390"/>
        <v>99.633300000000006</v>
      </c>
      <c r="BR1262" s="13">
        <f t="shared" si="391"/>
        <v>108.99</v>
      </c>
      <c r="BT1262" s="13"/>
      <c r="BU1262" s="13"/>
      <c r="BV1262" s="13">
        <f t="shared" si="392"/>
        <v>31.50681587988543</v>
      </c>
      <c r="BW1262" s="13">
        <f t="shared" si="393"/>
        <v>344.65664218175152</v>
      </c>
      <c r="CA1262" s="13">
        <f t="shared" si="394"/>
        <v>9.9633299999999991</v>
      </c>
      <c r="CB1262" s="13">
        <f t="shared" si="395"/>
        <v>1089.9000000000003</v>
      </c>
    </row>
    <row r="1263" spans="1:80" x14ac:dyDescent="0.3">
      <c r="A1263" s="13">
        <f t="shared" si="371"/>
        <v>3.1188895840939364E-4</v>
      </c>
      <c r="C1263" s="13" t="str">
        <f>IF(F1263&gt;0,SQRT(Sum_Sq($AI$2,V_rtHz($AH$2)/(1+1/$A1263),V_rtHz($AH$2*$A1263)/(1+$A1263),$AN$2*$AH$2/(1+1/$A1263),$AM$2*SQRT(Sum_Sq(F1263,1/($X$2*D$8*(1+C$1017+F1263/E1263))))/SQRT(Sum_Sq($X$2*F1263*D$8,1)),                   $AQ$2*SQRT(Sum_Sq($AH$2/(1+1/$A1263)+F1263*( 1/(C$1017+1+F1263/E1263)-1)/(1+($X$2*F1263*D$8)^2), (F1263^2*D$8*$X$2+1/($X$2*D$8*(C$1017+1+F1263/E1263           )))/(1+($X$2*F1263*D$8)^2))),           V_rtHz(E1263)/($X$2*D$8*(E1263*C$1017+E1263+F1263)),V_rtHz(F1263)*SQRT(Sum_Sq(E1263*D$8*$X$2*C$1017,1))/($X$2*D$8*(E1263*C$1017+E1263+F1263))))/SQRT(Sum_Sq(1/(1+$A1263)+$AC$2/$I$2-1/(1+(1+F1263/E1263)/C$1017),$X$2/$I$2)),IF(F1264&lt;0,"A",C1264))</f>
        <v>A</v>
      </c>
      <c r="E1263" s="13">
        <f t="shared" si="372"/>
        <v>-1</v>
      </c>
      <c r="F1263" s="12">
        <f t="shared" si="396"/>
        <v>-2</v>
      </c>
      <c r="H1263" s="13" t="str">
        <f>IF(K1263&gt;0,SQRT(Sum_Sq($AI$2,V_rtHz($AH$2)/(1+1/$A1263),V_rtHz($AH$2*$A1263)/(1+$A1263),$AN$2*$AH$2/(1+1/$A1263),$AM$2*SQRT(Sum_Sq(K1263,1/($X$2*I$8*(1+H$1017+K1263/J1263))))/SQRT(Sum_Sq($X$2*K1263*I$8,1)),                   $AQ$2*SQRT(Sum_Sq($AH$2/(1+1/$A1263)+K1263*( 1/(H$1017+1+K1263/J1263)-1)/(1+($X$2*K1263*I$8)^2), (K1263^2*I$8*$X$2+1/($X$2*I$8*(H$1017+1+K1263/J1263           )))/(1+($X$2*K1263*I$8)^2))),           V_rtHz(J1263)/($X$2*I$8*(J1263*H$1017+J1263+K1263)),V_rtHz(K1263)*SQRT(Sum_Sq(J1263*I$8*$X$2*H$1017,1))/($X$2*I$8*(J1263*H$1017+J1263+K1263))))/SQRT(Sum_Sq(1/(1+$A1263)+$AC$2/$I$2-1/(1+(1+K1263/J1263)/H$1017),$X$2/$I$2)),IF(K1264&lt;0,"A",H1264))</f>
        <v>A</v>
      </c>
      <c r="J1263" s="13">
        <f t="shared" si="373"/>
        <v>-1</v>
      </c>
      <c r="K1263" s="12">
        <f t="shared" si="397"/>
        <v>-2</v>
      </c>
      <c r="M1263" s="13" t="str">
        <f>IF(P1263&gt;0,SQRT(Sum_Sq($AI$2,V_rtHz($AH$2)/(1+1/$A1263),V_rtHz($AH$2*$A1263)/(1+$A1263),$AN$2*$AH$2/(1+1/$A1263),$AM$2*SQRT(Sum_Sq(P1263,1/($X$2*N$8*(1+M$1017+P1263/O1263))))/SQRT(Sum_Sq($X$2*P1263*N$8,1)),                   $AQ$2*SQRT(Sum_Sq($AH$2/(1+1/$A1263)+P1263*( 1/(M$1017+1+P1263/O1263)-1)/(1+($X$2*P1263*N$8)^2), (P1263^2*N$8*$X$2+1/($X$2*N$8*(M$1017+1+P1263/O1263           )))/(1+($X$2*P1263*N$8)^2))),           V_rtHz(O1263)/($X$2*N$8*(O1263*M$1017+O1263+P1263)),V_rtHz(P1263)*SQRT(Sum_Sq(O1263*N$8*$X$2*M$1017,1))/($X$2*N$8*(O1263*M$1017+O1263+P1263))))/SQRT(Sum_Sq(1/(1+$A1263)+$AC$2/$I$2-1/(1+(1+P1263/O1263)/M$1017),$X$2/$I$2)),IF(P1264&lt;0,"A",M1264))</f>
        <v>A</v>
      </c>
      <c r="O1263" s="13">
        <f t="shared" si="374"/>
        <v>-1</v>
      </c>
      <c r="P1263" s="12">
        <f t="shared" si="398"/>
        <v>-2</v>
      </c>
      <c r="R1263" s="13" t="str">
        <f>IF(U1263&gt;0,SQRT(Sum_Sq($AI$2,V_rtHz($AH$2)/(1+1/$A1263),V_rtHz($AH$2*$A1263)/(1+$A1263),$AN$2*$AH$2/(1+1/$A1263),$AM$2*SQRT(Sum_Sq(U1263,1/($X$2*S$8*(1+R$1017+U1263/T1263))))/SQRT(Sum_Sq($X$2*U1263*S$8,1)),                   $AQ$2*SQRT(Sum_Sq($AH$2/(1+1/$A1263)+U1263*( 1/(R$1017+1+U1263/T1263)-1)/(1+($X$2*U1263*S$8)^2), (U1263^2*S$8*$X$2+1/($X$2*S$8*(R$1017+1+U1263/T1263           )))/(1+($X$2*U1263*S$8)^2))),           V_rtHz(T1263)/($X$2*S$8*(T1263*R$1017+T1263+U1263)),V_rtHz(U1263)*SQRT(Sum_Sq(T1263*S$8*$X$2*R$1017,1))/($X$2*S$8*(T1263*R$1017+T1263+U1263))))/SQRT(Sum_Sq(1/(1+$A1263)+$AC$2/$I$2-1/(1+(1+U1263/T1263)/R$1017),$X$2/$I$2)),IF(U1264&lt;0,"A",R1264))</f>
        <v>A</v>
      </c>
      <c r="T1263" s="13">
        <f t="shared" si="375"/>
        <v>-1</v>
      </c>
      <c r="U1263" s="12">
        <f t="shared" si="399"/>
        <v>-2</v>
      </c>
      <c r="X1263" s="13" t="str">
        <f>IF(AA1263&gt;0,SQRT(Sum_Sq($AI$2,V_rtHz($AH$2)/(1+1/$A1263),V_rtHz($AH$2*$A1263)/(1+$A1263),$AN$2*$AH$2/(1+1/$A1263),$AM$2*SQRT(Sum_Sq(AA1263,1/($X$2*Y$8*(1+X$1017+AA1263/Z1263))))/SQRT(Sum_Sq($X$2*AA1263*Y$8,1)),                   $AQ$2*SQRT(Sum_Sq($AH$2/(1+1/$A1263)+AA1263*( 1/(X$1017+1+AA1263/Z1263)-1)/(1+($X$2*AA1263*Y$8)^2), (AA1263^2*Y$8*$X$2+1/($X$2*Y$8*(X$1017+1+AA1263/Z1263           )))/(1+($X$2*AA1263*Y$8)^2))),           V_rtHz(Z1263)/($X$2*Y$8*(Z1263*X$1017+Z1263+AA1263)),V_rtHz(AA1263)*SQRT(Sum_Sq(Z1263*Y$8*$X$2*X$1017,1))/($X$2*Y$8*(Z1263*X$1017+Z1263+AA1263))))/SQRT(Sum_Sq(1/(1+$A1263)+$AC$2/$I$2-1/(1+(1+AA1263/Z1263)/X$1017),$X$2/$I$2)),IF(AA1264&lt;0,"A",X1264))</f>
        <v>A</v>
      </c>
      <c r="Z1263" s="13">
        <f t="shared" si="376"/>
        <v>-1</v>
      </c>
      <c r="AA1263" s="12">
        <f t="shared" si="400"/>
        <v>-2</v>
      </c>
      <c r="AC1263" s="13">
        <f>IF(AF1263&gt;0,SQRT(Sum_Sq($AI$2,V_rtHz($AH$2)/(1+1/$A1263),V_rtHz($AH$2*$A1263)/(1+$A1263),$AN$2*$AH$2/(1+1/$A1263),$AM$2*SQRT(Sum_Sq(AF1263,1/($X$2*AD$8*(1+AC$1017+AF1263/AE1263))))/SQRT(Sum_Sq($X$2*AF1263*AD$8,1)),                   $AQ$2*SQRT(Sum_Sq($AH$2/(1+1/$A1263)+AF1263*( 1/(AC$1017+1+AF1263/AE1263)-1)/(1+($X$2*AF1263*AD$8)^2), (AF1263^2*AD$8*$X$2+1/($X$2*AD$8*(AC$1017+1+AF1263/AE1263           )))/(1+($X$2*AF1263*AD$8)^2))),           V_rtHz(AE1263)/($X$2*AD$8*(AE1263*AC$1017+AE1263+AF1263)),V_rtHz(AF1263)*SQRT(Sum_Sq(AE1263*AD$8*$X$2*AC$1017,1))/($X$2*AD$8*(AE1263*AC$1017+AE1263+AF1263))))/SQRT(Sum_Sq(1/(1+$A1263)+$AC$2/$I$2-1/(1+(1+AF1263/AE1263)/AC$1017),$X$2/$I$2)),IF(AF1264&lt;0,"A",AC1264))</f>
        <v>6.7421418591706455E-6</v>
      </c>
      <c r="AE1263" s="13">
        <f t="shared" si="377"/>
        <v>18610.926321004041</v>
      </c>
      <c r="AF1263" s="12">
        <f t="shared" si="401"/>
        <v>167205.05038883715</v>
      </c>
      <c r="AG1263" s="13"/>
      <c r="AH1263" s="13">
        <f>IF(AK1263&gt;0,SQRT(Sum_Sq($AI$2,V_rtHz($AH$2)/(1+1/$A1263),V_rtHz($AH$2*$A1263)/(1+$A1263),$AN$2*$AH$2/(1+1/$A1263),$AM$2*SQRT(Sum_Sq(AK1263,1/($X$2*AI$8*(1+AH$1017+AK1263/AJ1263))))/SQRT(Sum_Sq($X$2*AK1263*AI$8,1)),                   $AQ$2*SQRT(Sum_Sq($AH$2/(1+1/$A1263)+AK1263*( 1/(AH$1017+1+AK1263/AJ1263)-1)/(1+($X$2*AK1263*AI$8)^2), (AK1263^2*AI$8*$X$2+1/($X$2*AI$8*(AH$1017+1+AK1263/AJ1263           )))/(1+($X$2*AK1263*AI$8)^2))),           V_rtHz(AJ1263)/($X$2*AI$8*(AJ1263*AH$1017+AJ1263+AK1263)),V_rtHz(AK1263)*SQRT(Sum_Sq(AJ1263*AI$8*$X$2*AH$1017,1))/($X$2*AI$8*(AJ1263*AH$1017+AJ1263+AK1263))))/SQRT(Sum_Sq(1/(1+$A1263)+$AC$2/$I$2-1/(1+(1+AK1263/AJ1263)/AH$1017),$X$2/$I$2)),IF(AK1264&lt;0,"A",AH1264))</f>
        <v>1.1418777568788948E-5</v>
      </c>
      <c r="AI1263" s="13"/>
      <c r="AJ1263" s="13">
        <f t="shared" si="378"/>
        <v>17302.731632747833</v>
      </c>
      <c r="AK1263" s="12">
        <f t="shared" si="402"/>
        <v>568725.51019446913</v>
      </c>
      <c r="AM1263" s="13">
        <f>IF(AP1263&gt;0,SQRT(Sum_Sq($AI$2,V_rtHz($AH$2)/(1+1/$A1263),V_rtHz($AH$2*$A1263)/(1+$A1263),$AN$2*$AH$2/(1+1/$A1263),$AM$2*SQRT(Sum_Sq(AP1263,1/($X$2*AN$8*(1+AM$1017+AP1263/AO1263))))/SQRT(Sum_Sq($X$2*AP1263*AN$8,1)),                   $AQ$2*SQRT(Sum_Sq($AH$2/(1+1/$A1263)+AP1263*( 1/(AM$1017+1+AP1263/AO1263)-1)/(1+($X$2*AP1263*AN$8)^2), (AP1263^2*AN$8*$X$2+1/($X$2*AN$8*(AM$1017+1+AP1263/AO1263           )))/(1+($X$2*AP1263*AN$8)^2))),           V_rtHz(AO1263)/($X$2*AN$8*(AO1263*AM$1017+AO1263+AP1263)),V_rtHz(AP1263)*SQRT(Sum_Sq(AO1263*AN$8*$X$2*AM$1017,1))/($X$2*AN$8*(AO1263*AM$1017+AO1263+AP1263))))/SQRT(Sum_Sq(1/(1+$A1263)+$AC$2/$I$2-1/(1+(1+AP1263/AO1263)/AM$1017),$X$2/$I$2)),IF(AP1264&lt;0,"A",AM1264))</f>
        <v>2.0032042678205612E-5</v>
      </c>
      <c r="AO1263" s="13">
        <f t="shared" si="379"/>
        <v>16959.021628852399</v>
      </c>
      <c r="AP1263" s="12">
        <f t="shared" si="403"/>
        <v>1834917.6865204528</v>
      </c>
      <c r="AR1263" s="13">
        <f t="shared" si="380"/>
        <v>69887291.180198371</v>
      </c>
      <c r="AS1263" s="13">
        <f t="shared" si="381"/>
        <v>-1.3202837543200148E-5</v>
      </c>
      <c r="AV1263" s="13"/>
      <c r="AW1263" s="13">
        <f t="shared" si="382"/>
        <v>39300511.936236553</v>
      </c>
      <c r="AX1263" s="13">
        <f t="shared" si="383"/>
        <v>-4.1787278748630276E-5</v>
      </c>
      <c r="AZ1263" s="13"/>
      <c r="BA1263" s="13"/>
      <c r="BB1263" s="13">
        <f t="shared" si="384"/>
        <v>22100301.962882396</v>
      </c>
      <c r="BC1263" s="13">
        <f t="shared" si="385"/>
        <v>-1.3250669636089794E-4</v>
      </c>
      <c r="BD1263" s="13"/>
      <c r="BE1263" s="13"/>
      <c r="BG1263" s="13">
        <f t="shared" si="386"/>
        <v>12427913.092914158</v>
      </c>
      <c r="BH1263" s="13">
        <f t="shared" si="387"/>
        <v>-4.2270218395077882E-4</v>
      </c>
      <c r="BI1263" s="13"/>
      <c r="BL1263" s="13">
        <f t="shared" si="388"/>
        <v>6988729.1180198397</v>
      </c>
      <c r="BM1263" s="13">
        <f t="shared" si="389"/>
        <v>-1.3748768919618598E-3</v>
      </c>
      <c r="BP1263" s="13"/>
      <c r="BQ1263" s="13">
        <f t="shared" si="390"/>
        <v>99.633300000000006</v>
      </c>
      <c r="BR1263" s="13">
        <f t="shared" si="391"/>
        <v>108.98999999999997</v>
      </c>
      <c r="BT1263" s="13"/>
      <c r="BU1263" s="13"/>
      <c r="BV1263" s="13">
        <f t="shared" si="392"/>
        <v>31.50681587988543</v>
      </c>
      <c r="BW1263" s="13">
        <f t="shared" si="393"/>
        <v>344.65664218175152</v>
      </c>
      <c r="CA1263" s="13">
        <f t="shared" si="394"/>
        <v>9.9633299999999991</v>
      </c>
      <c r="CB1263" s="13">
        <f t="shared" si="395"/>
        <v>1089.9000000000001</v>
      </c>
    </row>
    <row r="1264" spans="1:80" x14ac:dyDescent="0.3">
      <c r="A1264" s="13">
        <f t="shared" si="371"/>
        <v>3.1622776601683794E-4</v>
      </c>
      <c r="C1264" s="13" t="str">
        <f>IF(F1264&gt;0,SQRT(Sum_Sq($AI$2,V_rtHz($AH$2)/(1+1/$A1264),V_rtHz($AH$2*$A1264)/(1+$A1264),$AN$2*$AH$2/(1+1/$A1264),$AM$2*SQRT(Sum_Sq(F1264,1/($X$2*D$8*(1+C$1017+F1264/E1264))))/SQRT(Sum_Sq($X$2*F1264*D$8,1)),                   $AQ$2*SQRT(Sum_Sq($AH$2/(1+1/$A1264)+F1264*( 1/(C$1017+1+F1264/E1264)-1)/(1+($X$2*F1264*D$8)^2), (F1264^2*D$8*$X$2+1/($X$2*D$8*(C$1017+1+F1264/E1264           )))/(1+($X$2*F1264*D$8)^2))),           V_rtHz(E1264)/($X$2*D$8*(E1264*C$1017+E1264+F1264)),V_rtHz(F1264)*SQRT(Sum_Sq(E1264*D$8*$X$2*C$1017,1))/($X$2*D$8*(E1264*C$1017+E1264+F1264))))/SQRT(Sum_Sq(1/(1+$A1264)+$AC$2/$I$2-1/(1+(1+F1264/E1264)/C$1017),$X$2/$I$2)),IF(F1265&lt;0,"A",C1265))</f>
        <v>A</v>
      </c>
      <c r="E1264" s="13">
        <f t="shared" si="372"/>
        <v>-1</v>
      </c>
      <c r="F1264" s="12">
        <f t="shared" si="396"/>
        <v>-2</v>
      </c>
      <c r="H1264" s="13" t="str">
        <f>IF(K1264&gt;0,SQRT(Sum_Sq($AI$2,V_rtHz($AH$2)/(1+1/$A1264),V_rtHz($AH$2*$A1264)/(1+$A1264),$AN$2*$AH$2/(1+1/$A1264),$AM$2*SQRT(Sum_Sq(K1264,1/($X$2*I$8*(1+H$1017+K1264/J1264))))/SQRT(Sum_Sq($X$2*K1264*I$8,1)),                   $AQ$2*SQRT(Sum_Sq($AH$2/(1+1/$A1264)+K1264*( 1/(H$1017+1+K1264/J1264)-1)/(1+($X$2*K1264*I$8)^2), (K1264^2*I$8*$X$2+1/($X$2*I$8*(H$1017+1+K1264/J1264           )))/(1+($X$2*K1264*I$8)^2))),           V_rtHz(J1264)/($X$2*I$8*(J1264*H$1017+J1264+K1264)),V_rtHz(K1264)*SQRT(Sum_Sq(J1264*I$8*$X$2*H$1017,1))/($X$2*I$8*(J1264*H$1017+J1264+K1264))))/SQRT(Sum_Sq(1/(1+$A1264)+$AC$2/$I$2-1/(1+(1+K1264/J1264)/H$1017),$X$2/$I$2)),IF(K1265&lt;0,"A",H1265))</f>
        <v>A</v>
      </c>
      <c r="J1264" s="13">
        <f t="shared" si="373"/>
        <v>-1</v>
      </c>
      <c r="K1264" s="12">
        <f t="shared" si="397"/>
        <v>-2</v>
      </c>
      <c r="M1264" s="13" t="str">
        <f>IF(P1264&gt;0,SQRT(Sum_Sq($AI$2,V_rtHz($AH$2)/(1+1/$A1264),V_rtHz($AH$2*$A1264)/(1+$A1264),$AN$2*$AH$2/(1+1/$A1264),$AM$2*SQRT(Sum_Sq(P1264,1/($X$2*N$8*(1+M$1017+P1264/O1264))))/SQRT(Sum_Sq($X$2*P1264*N$8,1)),                   $AQ$2*SQRT(Sum_Sq($AH$2/(1+1/$A1264)+P1264*( 1/(M$1017+1+P1264/O1264)-1)/(1+($X$2*P1264*N$8)^2), (P1264^2*N$8*$X$2+1/($X$2*N$8*(M$1017+1+P1264/O1264           )))/(1+($X$2*P1264*N$8)^2))),           V_rtHz(O1264)/($X$2*N$8*(O1264*M$1017+O1264+P1264)),V_rtHz(P1264)*SQRT(Sum_Sq(O1264*N$8*$X$2*M$1017,1))/($X$2*N$8*(O1264*M$1017+O1264+P1264))))/SQRT(Sum_Sq(1/(1+$A1264)+$AC$2/$I$2-1/(1+(1+P1264/O1264)/M$1017),$X$2/$I$2)),IF(P1265&lt;0,"A",M1265))</f>
        <v>A</v>
      </c>
      <c r="O1264" s="13">
        <f t="shared" si="374"/>
        <v>-1</v>
      </c>
      <c r="P1264" s="12">
        <f t="shared" si="398"/>
        <v>-2</v>
      </c>
      <c r="R1264" s="13" t="str">
        <f>IF(U1264&gt;0,SQRT(Sum_Sq($AI$2,V_rtHz($AH$2)/(1+1/$A1264),V_rtHz($AH$2*$A1264)/(1+$A1264),$AN$2*$AH$2/(1+1/$A1264),$AM$2*SQRT(Sum_Sq(U1264,1/($X$2*S$8*(1+R$1017+U1264/T1264))))/SQRT(Sum_Sq($X$2*U1264*S$8,1)),                   $AQ$2*SQRT(Sum_Sq($AH$2/(1+1/$A1264)+U1264*( 1/(R$1017+1+U1264/T1264)-1)/(1+($X$2*U1264*S$8)^2), (U1264^2*S$8*$X$2+1/($X$2*S$8*(R$1017+1+U1264/T1264           )))/(1+($X$2*U1264*S$8)^2))),           V_rtHz(T1264)/($X$2*S$8*(T1264*R$1017+T1264+U1264)),V_rtHz(U1264)*SQRT(Sum_Sq(T1264*S$8*$X$2*R$1017,1))/($X$2*S$8*(T1264*R$1017+T1264+U1264))))/SQRT(Sum_Sq(1/(1+$A1264)+$AC$2/$I$2-1/(1+(1+U1264/T1264)/R$1017),$X$2/$I$2)),IF(U1265&lt;0,"A",R1265))</f>
        <v>A</v>
      </c>
      <c r="T1264" s="13">
        <f t="shared" si="375"/>
        <v>-1</v>
      </c>
      <c r="U1264" s="12">
        <f t="shared" si="399"/>
        <v>-2</v>
      </c>
      <c r="X1264" s="13" t="str">
        <f>IF(AA1264&gt;0,SQRT(Sum_Sq($AI$2,V_rtHz($AH$2)/(1+1/$A1264),V_rtHz($AH$2*$A1264)/(1+$A1264),$AN$2*$AH$2/(1+1/$A1264),$AM$2*SQRT(Sum_Sq(AA1264,1/($X$2*Y$8*(1+X$1017+AA1264/Z1264))))/SQRT(Sum_Sq($X$2*AA1264*Y$8,1)),                   $AQ$2*SQRT(Sum_Sq($AH$2/(1+1/$A1264)+AA1264*( 1/(X$1017+1+AA1264/Z1264)-1)/(1+($X$2*AA1264*Y$8)^2), (AA1264^2*Y$8*$X$2+1/($X$2*Y$8*(X$1017+1+AA1264/Z1264           )))/(1+($X$2*AA1264*Y$8)^2))),           V_rtHz(Z1264)/($X$2*Y$8*(Z1264*X$1017+Z1264+AA1264)),V_rtHz(AA1264)*SQRT(Sum_Sq(Z1264*Y$8*$X$2*X$1017,1))/($X$2*Y$8*(Z1264*X$1017+Z1264+AA1264))))/SQRT(Sum_Sq(1/(1+$A1264)+$AC$2/$I$2-1/(1+(1+AA1264/Z1264)/X$1017),$X$2/$I$2)),IF(AA1265&lt;0,"A",X1265))</f>
        <v>A</v>
      </c>
      <c r="Z1264" s="13">
        <f t="shared" si="376"/>
        <v>-1</v>
      </c>
      <c r="AA1264" s="12">
        <f t="shared" si="400"/>
        <v>-2</v>
      </c>
      <c r="AC1264" s="13">
        <f>IF(AF1264&gt;0,SQRT(Sum_Sq($AI$2,V_rtHz($AH$2)/(1+1/$A1264),V_rtHz($AH$2*$A1264)/(1+$A1264),$AN$2*$AH$2/(1+1/$A1264),$AM$2*SQRT(Sum_Sq(AF1264,1/($X$2*AD$8*(1+AC$1017+AF1264/AE1264))))/SQRT(Sum_Sq($X$2*AF1264*AD$8,1)),                   $AQ$2*SQRT(Sum_Sq($AH$2/(1+1/$A1264)+AF1264*( 1/(AC$1017+1+AF1264/AE1264)-1)/(1+($X$2*AF1264*AD$8)^2), (AF1264^2*AD$8*$X$2+1/($X$2*AD$8*(AC$1017+1+AF1264/AE1264           )))/(1+($X$2*AF1264*AD$8)^2))),           V_rtHz(AE1264)/($X$2*AD$8*(AE1264*AC$1017+AE1264+AF1264)),V_rtHz(AF1264)*SQRT(Sum_Sq(AE1264*AD$8*$X$2*AC$1017,1))/($X$2*AD$8*(AE1264*AC$1017+AE1264+AF1264))))/SQRT(Sum_Sq(1/(1+$A1264)+$AC$2/$I$2-1/(1+(1+AF1264/AE1264)/AC$1017),$X$2/$I$2)),IF(AF1265&lt;0,"A",AC1265))</f>
        <v>6.740009809460161E-6</v>
      </c>
      <c r="AE1264" s="13">
        <f t="shared" si="377"/>
        <v>18599.168943514713</v>
      </c>
      <c r="AF1264" s="12">
        <f t="shared" si="401"/>
        <v>167310.74827789413</v>
      </c>
      <c r="AG1264" s="13"/>
      <c r="AH1264" s="13">
        <f>IF(AK1264&gt;0,SQRT(Sum_Sq($AI$2,V_rtHz($AH$2)/(1+1/$A1264),V_rtHz($AH$2*$A1264)/(1+$A1264),$AN$2*$AH$2/(1+1/$A1264),$AM$2*SQRT(Sum_Sq(AK1264,1/($X$2*AI$8*(1+AH$1017+AK1264/AJ1264))))/SQRT(Sum_Sq($X$2*AK1264*AI$8,1)),                   $AQ$2*SQRT(Sum_Sq($AH$2/(1+1/$A1264)+AK1264*( 1/(AH$1017+1+AK1264/AJ1264)-1)/(1+($X$2*AK1264*AI$8)^2), (AK1264^2*AI$8*$X$2+1/($X$2*AI$8*(AH$1017+1+AK1264/AJ1264           )))/(1+($X$2*AK1264*AI$8)^2))),           V_rtHz(AJ1264)/($X$2*AI$8*(AJ1264*AH$1017+AJ1264+AK1264)),V_rtHz(AK1264)*SQRT(Sum_Sq(AJ1264*AI$8*$X$2*AH$1017,1))/($X$2*AI$8*(AJ1264*AH$1017+AJ1264+AK1264))))/SQRT(Sum_Sq(1/(1+$A1264)+$AC$2/$I$2-1/(1+(1+AK1264/AJ1264)/AH$1017),$X$2/$I$2)),IF(AK1265&lt;0,"A",AH1265))</f>
        <v>1.1415974456539203E-5</v>
      </c>
      <c r="AI1264" s="13"/>
      <c r="AJ1264" s="13">
        <f t="shared" si="378"/>
        <v>17293.986340380368</v>
      </c>
      <c r="AK1264" s="12">
        <f t="shared" si="402"/>
        <v>569013.10559125</v>
      </c>
      <c r="AM1264" s="13">
        <f>IF(AP1264&gt;0,SQRT(Sum_Sq($AI$2,V_rtHz($AH$2)/(1+1/$A1264),V_rtHz($AH$2*$A1264)/(1+$A1264),$AN$2*$AH$2/(1+1/$A1264),$AM$2*SQRT(Sum_Sq(AP1264,1/($X$2*AN$8*(1+AM$1017+AP1264/AO1264))))/SQRT(Sum_Sq($X$2*AP1264*AN$8,1)),                   $AQ$2*SQRT(Sum_Sq($AH$2/(1+1/$A1264)+AP1264*( 1/(AM$1017+1+AP1264/AO1264)-1)/(1+($X$2*AP1264*AN$8)^2), (AP1264^2*AN$8*$X$2+1/($X$2*AN$8*(AM$1017+1+AP1264/AO1264           )))/(1+($X$2*AP1264*AN$8)^2))),           V_rtHz(AO1264)/($X$2*AN$8*(AO1264*AM$1017+AO1264+AP1264)),V_rtHz(AP1264)*SQRT(Sum_Sq(AO1264*AN$8*$X$2*AM$1017,1))/($X$2*AN$8*(AO1264*AM$1017+AO1264+AP1264))))/SQRT(Sum_Sq(1/(1+$A1264)+$AC$2/$I$2-1/(1+(1+AP1264/AO1264)/AM$1017),$X$2/$I$2)),IF(AP1265&lt;0,"A",AM1265))</f>
        <v>2.0027452089125728E-5</v>
      </c>
      <c r="AO1264" s="13">
        <f t="shared" si="379"/>
        <v>16950.945128454434</v>
      </c>
      <c r="AP1264" s="12">
        <f t="shared" si="403"/>
        <v>1835791.9571474362</v>
      </c>
      <c r="AR1264" s="13">
        <f t="shared" si="380"/>
        <v>69887291.180198371</v>
      </c>
      <c r="AS1264" s="13">
        <f t="shared" si="381"/>
        <v>-1.3202911211244972E-5</v>
      </c>
      <c r="AV1264" s="13"/>
      <c r="AW1264" s="13">
        <f t="shared" si="382"/>
        <v>39300511.936236553</v>
      </c>
      <c r="AX1264" s="13">
        <f t="shared" si="383"/>
        <v>-4.1788016717447997E-5</v>
      </c>
      <c r="AZ1264" s="13"/>
      <c r="BA1264" s="13"/>
      <c r="BB1264" s="13">
        <f t="shared" si="384"/>
        <v>22100301.962882396</v>
      </c>
      <c r="BC1264" s="13">
        <f t="shared" si="385"/>
        <v>-1.3251411701408725E-4</v>
      </c>
      <c r="BD1264" s="13"/>
      <c r="BE1264" s="13"/>
      <c r="BG1264" s="13">
        <f t="shared" si="386"/>
        <v>12427913.092914158</v>
      </c>
      <c r="BH1264" s="13">
        <f t="shared" si="387"/>
        <v>-4.2277770860295138E-4</v>
      </c>
      <c r="BI1264" s="13"/>
      <c r="BL1264" s="13">
        <f t="shared" si="388"/>
        <v>6988729.1180198397</v>
      </c>
      <c r="BM1264" s="13">
        <f t="shared" si="389"/>
        <v>-1.3756762147648885E-3</v>
      </c>
      <c r="BP1264" s="13"/>
      <c r="BQ1264" s="13">
        <f t="shared" si="390"/>
        <v>99.633300000000006</v>
      </c>
      <c r="BR1264" s="13">
        <f t="shared" si="391"/>
        <v>108.98999999999998</v>
      </c>
      <c r="BT1264" s="13"/>
      <c r="BU1264" s="13"/>
      <c r="BV1264" s="13">
        <f t="shared" si="392"/>
        <v>31.506815879885437</v>
      </c>
      <c r="BW1264" s="13">
        <f t="shared" si="393"/>
        <v>344.65664218175147</v>
      </c>
      <c r="CA1264" s="13">
        <f t="shared" si="394"/>
        <v>9.9633299999999991</v>
      </c>
      <c r="CB1264" s="13">
        <f t="shared" si="395"/>
        <v>1089.9000000000001</v>
      </c>
    </row>
    <row r="1265" spans="1:80" x14ac:dyDescent="0.3">
      <c r="A1265" s="13">
        <f t="shared" si="371"/>
        <v>3.2062693245054648E-4</v>
      </c>
      <c r="C1265" s="13" t="str">
        <f>IF(F1265&gt;0,SQRT(Sum_Sq($AI$2,V_rtHz($AH$2)/(1+1/$A1265),V_rtHz($AH$2*$A1265)/(1+$A1265),$AN$2*$AH$2/(1+1/$A1265),$AM$2*SQRT(Sum_Sq(F1265,1/($X$2*D$8*(1+C$1017+F1265/E1265))))/SQRT(Sum_Sq($X$2*F1265*D$8,1)),                   $AQ$2*SQRT(Sum_Sq($AH$2/(1+1/$A1265)+F1265*( 1/(C$1017+1+F1265/E1265)-1)/(1+($X$2*F1265*D$8)^2), (F1265^2*D$8*$X$2+1/($X$2*D$8*(C$1017+1+F1265/E1265           )))/(1+($X$2*F1265*D$8)^2))),           V_rtHz(E1265)/($X$2*D$8*(E1265*C$1017+E1265+F1265)),V_rtHz(F1265)*SQRT(Sum_Sq(E1265*D$8*$X$2*C$1017,1))/($X$2*D$8*(E1265*C$1017+E1265+F1265))))/SQRT(Sum_Sq(1/(1+$A1265)+$AC$2/$I$2-1/(1+(1+F1265/E1265)/C$1017),$X$2/$I$2)),IF(F1266&lt;0,"A",C1266))</f>
        <v>A</v>
      </c>
      <c r="E1265" s="13">
        <f t="shared" si="372"/>
        <v>-1</v>
      </c>
      <c r="F1265" s="12">
        <f t="shared" si="396"/>
        <v>-2</v>
      </c>
      <c r="H1265" s="13" t="str">
        <f>IF(K1265&gt;0,SQRT(Sum_Sq($AI$2,V_rtHz($AH$2)/(1+1/$A1265),V_rtHz($AH$2*$A1265)/(1+$A1265),$AN$2*$AH$2/(1+1/$A1265),$AM$2*SQRT(Sum_Sq(K1265,1/($X$2*I$8*(1+H$1017+K1265/J1265))))/SQRT(Sum_Sq($X$2*K1265*I$8,1)),                   $AQ$2*SQRT(Sum_Sq($AH$2/(1+1/$A1265)+K1265*( 1/(H$1017+1+K1265/J1265)-1)/(1+($X$2*K1265*I$8)^2), (K1265^2*I$8*$X$2+1/($X$2*I$8*(H$1017+1+K1265/J1265           )))/(1+($X$2*K1265*I$8)^2))),           V_rtHz(J1265)/($X$2*I$8*(J1265*H$1017+J1265+K1265)),V_rtHz(K1265)*SQRT(Sum_Sq(J1265*I$8*$X$2*H$1017,1))/($X$2*I$8*(J1265*H$1017+J1265+K1265))))/SQRT(Sum_Sq(1/(1+$A1265)+$AC$2/$I$2-1/(1+(1+K1265/J1265)/H$1017),$X$2/$I$2)),IF(K1266&lt;0,"A",H1266))</f>
        <v>A</v>
      </c>
      <c r="J1265" s="13">
        <f t="shared" si="373"/>
        <v>-1</v>
      </c>
      <c r="K1265" s="12">
        <f t="shared" si="397"/>
        <v>-2</v>
      </c>
      <c r="M1265" s="13" t="str">
        <f>IF(P1265&gt;0,SQRT(Sum_Sq($AI$2,V_rtHz($AH$2)/(1+1/$A1265),V_rtHz($AH$2*$A1265)/(1+$A1265),$AN$2*$AH$2/(1+1/$A1265),$AM$2*SQRT(Sum_Sq(P1265,1/($X$2*N$8*(1+M$1017+P1265/O1265))))/SQRT(Sum_Sq($X$2*P1265*N$8,1)),                   $AQ$2*SQRT(Sum_Sq($AH$2/(1+1/$A1265)+P1265*( 1/(M$1017+1+P1265/O1265)-1)/(1+($X$2*P1265*N$8)^2), (P1265^2*N$8*$X$2+1/($X$2*N$8*(M$1017+1+P1265/O1265           )))/(1+($X$2*P1265*N$8)^2))),           V_rtHz(O1265)/($X$2*N$8*(O1265*M$1017+O1265+P1265)),V_rtHz(P1265)*SQRT(Sum_Sq(O1265*N$8*$X$2*M$1017,1))/($X$2*N$8*(O1265*M$1017+O1265+P1265))))/SQRT(Sum_Sq(1/(1+$A1265)+$AC$2/$I$2-1/(1+(1+P1265/O1265)/M$1017),$X$2/$I$2)),IF(P1266&lt;0,"A",M1266))</f>
        <v>A</v>
      </c>
      <c r="O1265" s="13">
        <f t="shared" si="374"/>
        <v>-1</v>
      </c>
      <c r="P1265" s="12">
        <f t="shared" si="398"/>
        <v>-2</v>
      </c>
      <c r="R1265" s="13" t="str">
        <f>IF(U1265&gt;0,SQRT(Sum_Sq($AI$2,V_rtHz($AH$2)/(1+1/$A1265),V_rtHz($AH$2*$A1265)/(1+$A1265),$AN$2*$AH$2/(1+1/$A1265),$AM$2*SQRT(Sum_Sq(U1265,1/($X$2*S$8*(1+R$1017+U1265/T1265))))/SQRT(Sum_Sq($X$2*U1265*S$8,1)),                   $AQ$2*SQRT(Sum_Sq($AH$2/(1+1/$A1265)+U1265*( 1/(R$1017+1+U1265/T1265)-1)/(1+($X$2*U1265*S$8)^2), (U1265^2*S$8*$X$2+1/($X$2*S$8*(R$1017+1+U1265/T1265           )))/(1+($X$2*U1265*S$8)^2))),           V_rtHz(T1265)/($X$2*S$8*(T1265*R$1017+T1265+U1265)),V_rtHz(U1265)*SQRT(Sum_Sq(T1265*S$8*$X$2*R$1017,1))/($X$2*S$8*(T1265*R$1017+T1265+U1265))))/SQRT(Sum_Sq(1/(1+$A1265)+$AC$2/$I$2-1/(1+(1+U1265/T1265)/R$1017),$X$2/$I$2)),IF(U1266&lt;0,"A",R1266))</f>
        <v>A</v>
      </c>
      <c r="T1265" s="13">
        <f t="shared" si="375"/>
        <v>-1</v>
      </c>
      <c r="U1265" s="12">
        <f t="shared" si="399"/>
        <v>-2</v>
      </c>
      <c r="X1265" s="13" t="str">
        <f>IF(AA1265&gt;0,SQRT(Sum_Sq($AI$2,V_rtHz($AH$2)/(1+1/$A1265),V_rtHz($AH$2*$A1265)/(1+$A1265),$AN$2*$AH$2/(1+1/$A1265),$AM$2*SQRT(Sum_Sq(AA1265,1/($X$2*Y$8*(1+X$1017+AA1265/Z1265))))/SQRT(Sum_Sq($X$2*AA1265*Y$8,1)),                   $AQ$2*SQRT(Sum_Sq($AH$2/(1+1/$A1265)+AA1265*( 1/(X$1017+1+AA1265/Z1265)-1)/(1+($X$2*AA1265*Y$8)^2), (AA1265^2*Y$8*$X$2+1/($X$2*Y$8*(X$1017+1+AA1265/Z1265           )))/(1+($X$2*AA1265*Y$8)^2))),           V_rtHz(Z1265)/($X$2*Y$8*(Z1265*X$1017+Z1265+AA1265)),V_rtHz(AA1265)*SQRT(Sum_Sq(Z1265*Y$8*$X$2*X$1017,1))/($X$2*Y$8*(Z1265*X$1017+Z1265+AA1265))))/SQRT(Sum_Sq(1/(1+$A1265)+$AC$2/$I$2-1/(1+(1+AA1265/Z1265)/X$1017),$X$2/$I$2)),IF(AA1266&lt;0,"A",X1266))</f>
        <v>A</v>
      </c>
      <c r="Z1265" s="13">
        <f t="shared" si="376"/>
        <v>-1</v>
      </c>
      <c r="AA1265" s="12">
        <f t="shared" si="400"/>
        <v>-2</v>
      </c>
      <c r="AC1265" s="13">
        <f>IF(AF1265&gt;0,SQRT(Sum_Sq($AI$2,V_rtHz($AH$2)/(1+1/$A1265),V_rtHz($AH$2*$A1265)/(1+$A1265),$AN$2*$AH$2/(1+1/$A1265),$AM$2*SQRT(Sum_Sq(AF1265,1/($X$2*AD$8*(1+AC$1017+AF1265/AE1265))))/SQRT(Sum_Sq($X$2*AF1265*AD$8,1)),                   $AQ$2*SQRT(Sum_Sq($AH$2/(1+1/$A1265)+AF1265*( 1/(AC$1017+1+AF1265/AE1265)-1)/(1+($X$2*AF1265*AD$8)^2), (AF1265^2*AD$8*$X$2+1/($X$2*AD$8*(AC$1017+1+AF1265/AE1265           )))/(1+($X$2*AF1265*AD$8)^2))),           V_rtHz(AE1265)/($X$2*AD$8*(AE1265*AC$1017+AE1265+AF1265)),V_rtHz(AF1265)*SQRT(Sum_Sq(AE1265*AD$8*$X$2*AC$1017,1))/($X$2*AD$8*(AE1265*AC$1017+AE1265+AF1265))))/SQRT(Sum_Sq(1/(1+$A1265)+$AC$2/$I$2-1/(1+(1+AF1265/AE1265)/AC$1017),$X$2/$I$2)),IF(AF1266&lt;0,"A",AC1266))</f>
        <v>6.7378532424385749E-6</v>
      </c>
      <c r="AE1265" s="13">
        <f t="shared" si="377"/>
        <v>18587.279386816823</v>
      </c>
      <c r="AF1265" s="12">
        <f t="shared" si="401"/>
        <v>167417.77042924927</v>
      </c>
      <c r="AG1265" s="13"/>
      <c r="AH1265" s="13">
        <f>IF(AK1265&gt;0,SQRT(Sum_Sq($AI$2,V_rtHz($AH$2)/(1+1/$A1265),V_rtHz($AH$2*$A1265)/(1+$A1265),$AN$2*$AH$2/(1+1/$A1265),$AM$2*SQRT(Sum_Sq(AK1265,1/($X$2*AI$8*(1+AH$1017+AK1265/AJ1265))))/SQRT(Sum_Sq($X$2*AK1265*AI$8,1)),                   $AQ$2*SQRT(Sum_Sq($AH$2/(1+1/$A1265)+AK1265*( 1/(AH$1017+1+AK1265/AJ1265)-1)/(1+($X$2*AK1265*AI$8)^2), (AK1265^2*AI$8*$X$2+1/($X$2*AI$8*(AH$1017+1+AK1265/AJ1265           )))/(1+($X$2*AK1265*AI$8)^2))),           V_rtHz(AJ1265)/($X$2*AI$8*(AJ1265*AH$1017+AJ1265+AK1265)),V_rtHz(AK1265)*SQRT(Sum_Sq(AJ1265*AI$8*$X$2*AH$1017,1))/($X$2*AI$8*(AJ1265*AH$1017+AJ1265+AK1265))))/SQRT(Sum_Sq(1/(1+$A1265)+$AC$2/$I$2-1/(1+(1+AK1265/AJ1265)/AH$1017),$X$2/$I$2)),IF(AK1266&lt;0,"A",AH1266))</f>
        <v>1.1413137496593417E-5</v>
      </c>
      <c r="AI1265" s="13"/>
      <c r="AJ1265" s="13">
        <f t="shared" si="378"/>
        <v>17285.137352761678</v>
      </c>
      <c r="AK1265" s="12">
        <f t="shared" si="402"/>
        <v>569304.40729302366</v>
      </c>
      <c r="AM1265" s="13">
        <f>IF(AP1265&gt;0,SQRT(Sum_Sq($AI$2,V_rtHz($AH$2)/(1+1/$A1265),V_rtHz($AH$2*$A1265)/(1+$A1265),$AN$2*$AH$2/(1+1/$A1265),$AM$2*SQRT(Sum_Sq(AP1265,1/($X$2*AN$8*(1+AM$1017+AP1265/AO1265))))/SQRT(Sum_Sq($X$2*AP1265*AN$8,1)),                   $AQ$2*SQRT(Sum_Sq($AH$2/(1+1/$A1265)+AP1265*( 1/(AM$1017+1+AP1265/AO1265)-1)/(1+($X$2*AP1265*AN$8)^2), (AP1265^2*AN$8*$X$2+1/($X$2*AN$8*(AM$1017+1+AP1265/AO1265           )))/(1+($X$2*AP1265*AN$8)^2))),           V_rtHz(AO1265)/($X$2*AN$8*(AO1265*AM$1017+AO1265+AP1265)),V_rtHz(AP1265)*SQRT(Sum_Sq(AO1265*AN$8*$X$2*AM$1017,1))/($X$2*AN$8*(AO1265*AM$1017+AO1265+AP1265))))/SQRT(Sum_Sq(1/(1+$A1265)+$AC$2/$I$2-1/(1+(1+AP1265/AO1265)/AM$1017),$X$2/$I$2)),IF(AP1266&lt;0,"A",AM1266))</f>
        <v>2.0022805481605002E-5</v>
      </c>
      <c r="AO1265" s="13">
        <f t="shared" si="379"/>
        <v>16942.771756750375</v>
      </c>
      <c r="AP1265" s="12">
        <f t="shared" si="403"/>
        <v>1836677.5625402557</v>
      </c>
      <c r="AR1265" s="13">
        <f t="shared" si="380"/>
        <v>69887291.180198371</v>
      </c>
      <c r="AS1265" s="13">
        <f t="shared" si="381"/>
        <v>-1.3202985904953715E-5</v>
      </c>
      <c r="AV1265" s="13"/>
      <c r="AW1265" s="13">
        <f t="shared" si="382"/>
        <v>39300511.936236553</v>
      </c>
      <c r="AX1265" s="13">
        <f t="shared" si="383"/>
        <v>-4.1788764979046763E-5</v>
      </c>
      <c r="AZ1265" s="13"/>
      <c r="BA1265" s="13"/>
      <c r="BB1265" s="13">
        <f t="shared" si="384"/>
        <v>22100301.962882396</v>
      </c>
      <c r="BC1265" s="13">
        <f t="shared" si="385"/>
        <v>-1.3252164174746198E-4</v>
      </c>
      <c r="BD1265" s="13"/>
      <c r="BE1265" s="13"/>
      <c r="BG1265" s="13">
        <f t="shared" si="386"/>
        <v>12427913.092914158</v>
      </c>
      <c r="BH1265" s="13">
        <f t="shared" si="387"/>
        <v>-4.2285431146660155E-4</v>
      </c>
      <c r="BI1265" s="13"/>
      <c r="BL1265" s="13">
        <f t="shared" si="388"/>
        <v>6988729.1180198397</v>
      </c>
      <c r="BM1265" s="13">
        <f t="shared" si="389"/>
        <v>-1.3764876067165321E-3</v>
      </c>
      <c r="BP1265" s="13"/>
      <c r="BQ1265" s="13">
        <f t="shared" si="390"/>
        <v>99.633300000000006</v>
      </c>
      <c r="BR1265" s="13">
        <f t="shared" si="391"/>
        <v>108.98999999999998</v>
      </c>
      <c r="BT1265" s="13"/>
      <c r="BU1265" s="13"/>
      <c r="BV1265" s="13">
        <f t="shared" si="392"/>
        <v>31.50681587988543</v>
      </c>
      <c r="BW1265" s="13">
        <f t="shared" si="393"/>
        <v>344.65664218175147</v>
      </c>
      <c r="CA1265" s="13">
        <f t="shared" si="394"/>
        <v>9.9633299999999991</v>
      </c>
      <c r="CB1265" s="13">
        <f t="shared" si="395"/>
        <v>1089.9000000000001</v>
      </c>
    </row>
    <row r="1266" spans="1:80" x14ac:dyDescent="0.3">
      <c r="A1266" s="13">
        <f t="shared" si="371"/>
        <v>3.2508729738543431E-4</v>
      </c>
      <c r="C1266" s="13" t="str">
        <f>IF(F1266&gt;0,SQRT(Sum_Sq($AI$2,V_rtHz($AH$2)/(1+1/$A1266),V_rtHz($AH$2*$A1266)/(1+$A1266),$AN$2*$AH$2/(1+1/$A1266),$AM$2*SQRT(Sum_Sq(F1266,1/($X$2*D$8*(1+C$1017+F1266/E1266))))/SQRT(Sum_Sq($X$2*F1266*D$8,1)),                   $AQ$2*SQRT(Sum_Sq($AH$2/(1+1/$A1266)+F1266*( 1/(C$1017+1+F1266/E1266)-1)/(1+($X$2*F1266*D$8)^2), (F1266^2*D$8*$X$2+1/($X$2*D$8*(C$1017+1+F1266/E1266           )))/(1+($X$2*F1266*D$8)^2))),           V_rtHz(E1266)/($X$2*D$8*(E1266*C$1017+E1266+F1266)),V_rtHz(F1266)*SQRT(Sum_Sq(E1266*D$8*$X$2*C$1017,1))/($X$2*D$8*(E1266*C$1017+E1266+F1266))))/SQRT(Sum_Sq(1/(1+$A1266)+$AC$2/$I$2-1/(1+(1+F1266/E1266)/C$1017),$X$2/$I$2)),IF(F1267&lt;0,"A",C1267))</f>
        <v>A</v>
      </c>
      <c r="E1266" s="13">
        <f t="shared" si="372"/>
        <v>-1</v>
      </c>
      <c r="F1266" s="12">
        <f t="shared" si="396"/>
        <v>-2</v>
      </c>
      <c r="H1266" s="13" t="str">
        <f>IF(K1266&gt;0,SQRT(Sum_Sq($AI$2,V_rtHz($AH$2)/(1+1/$A1266),V_rtHz($AH$2*$A1266)/(1+$A1266),$AN$2*$AH$2/(1+1/$A1266),$AM$2*SQRT(Sum_Sq(K1266,1/($X$2*I$8*(1+H$1017+K1266/J1266))))/SQRT(Sum_Sq($X$2*K1266*I$8,1)),                   $AQ$2*SQRT(Sum_Sq($AH$2/(1+1/$A1266)+K1266*( 1/(H$1017+1+K1266/J1266)-1)/(1+($X$2*K1266*I$8)^2), (K1266^2*I$8*$X$2+1/($X$2*I$8*(H$1017+1+K1266/J1266           )))/(1+($X$2*K1266*I$8)^2))),           V_rtHz(J1266)/($X$2*I$8*(J1266*H$1017+J1266+K1266)),V_rtHz(K1266)*SQRT(Sum_Sq(J1266*I$8*$X$2*H$1017,1))/($X$2*I$8*(J1266*H$1017+J1266+K1266))))/SQRT(Sum_Sq(1/(1+$A1266)+$AC$2/$I$2-1/(1+(1+K1266/J1266)/H$1017),$X$2/$I$2)),IF(K1267&lt;0,"A",H1267))</f>
        <v>A</v>
      </c>
      <c r="J1266" s="13">
        <f t="shared" si="373"/>
        <v>-1</v>
      </c>
      <c r="K1266" s="12">
        <f t="shared" si="397"/>
        <v>-2</v>
      </c>
      <c r="M1266" s="13" t="str">
        <f>IF(P1266&gt;0,SQRT(Sum_Sq($AI$2,V_rtHz($AH$2)/(1+1/$A1266),V_rtHz($AH$2*$A1266)/(1+$A1266),$AN$2*$AH$2/(1+1/$A1266),$AM$2*SQRT(Sum_Sq(P1266,1/($X$2*N$8*(1+M$1017+P1266/O1266))))/SQRT(Sum_Sq($X$2*P1266*N$8,1)),                   $AQ$2*SQRT(Sum_Sq($AH$2/(1+1/$A1266)+P1266*( 1/(M$1017+1+P1266/O1266)-1)/(1+($X$2*P1266*N$8)^2), (P1266^2*N$8*$X$2+1/($X$2*N$8*(M$1017+1+P1266/O1266           )))/(1+($X$2*P1266*N$8)^2))),           V_rtHz(O1266)/($X$2*N$8*(O1266*M$1017+O1266+P1266)),V_rtHz(P1266)*SQRT(Sum_Sq(O1266*N$8*$X$2*M$1017,1))/($X$2*N$8*(O1266*M$1017+O1266+P1266))))/SQRT(Sum_Sq(1/(1+$A1266)+$AC$2/$I$2-1/(1+(1+P1266/O1266)/M$1017),$X$2/$I$2)),IF(P1267&lt;0,"A",M1267))</f>
        <v>A</v>
      </c>
      <c r="O1266" s="13">
        <f t="shared" si="374"/>
        <v>-1</v>
      </c>
      <c r="P1266" s="12">
        <f t="shared" si="398"/>
        <v>-2</v>
      </c>
      <c r="R1266" s="13" t="str">
        <f>IF(U1266&gt;0,SQRT(Sum_Sq($AI$2,V_rtHz($AH$2)/(1+1/$A1266),V_rtHz($AH$2*$A1266)/(1+$A1266),$AN$2*$AH$2/(1+1/$A1266),$AM$2*SQRT(Sum_Sq(U1266,1/($X$2*S$8*(1+R$1017+U1266/T1266))))/SQRT(Sum_Sq($X$2*U1266*S$8,1)),                   $AQ$2*SQRT(Sum_Sq($AH$2/(1+1/$A1266)+U1266*( 1/(R$1017+1+U1266/T1266)-1)/(1+($X$2*U1266*S$8)^2), (U1266^2*S$8*$X$2+1/($X$2*S$8*(R$1017+1+U1266/T1266           )))/(1+($X$2*U1266*S$8)^2))),           V_rtHz(T1266)/($X$2*S$8*(T1266*R$1017+T1266+U1266)),V_rtHz(U1266)*SQRT(Sum_Sq(T1266*S$8*$X$2*R$1017,1))/($X$2*S$8*(T1266*R$1017+T1266+U1266))))/SQRT(Sum_Sq(1/(1+$A1266)+$AC$2/$I$2-1/(1+(1+U1266/T1266)/R$1017),$X$2/$I$2)),IF(U1267&lt;0,"A",R1267))</f>
        <v>A</v>
      </c>
      <c r="T1266" s="13">
        <f t="shared" si="375"/>
        <v>-1</v>
      </c>
      <c r="U1266" s="12">
        <f t="shared" si="399"/>
        <v>-2</v>
      </c>
      <c r="X1266" s="13" t="str">
        <f>IF(AA1266&gt;0,SQRT(Sum_Sq($AI$2,V_rtHz($AH$2)/(1+1/$A1266),V_rtHz($AH$2*$A1266)/(1+$A1266),$AN$2*$AH$2/(1+1/$A1266),$AM$2*SQRT(Sum_Sq(AA1266,1/($X$2*Y$8*(1+X$1017+AA1266/Z1266))))/SQRT(Sum_Sq($X$2*AA1266*Y$8,1)),                   $AQ$2*SQRT(Sum_Sq($AH$2/(1+1/$A1266)+AA1266*( 1/(X$1017+1+AA1266/Z1266)-1)/(1+($X$2*AA1266*Y$8)^2), (AA1266^2*Y$8*$X$2+1/($X$2*Y$8*(X$1017+1+AA1266/Z1266           )))/(1+($X$2*AA1266*Y$8)^2))),           V_rtHz(Z1266)/($X$2*Y$8*(Z1266*X$1017+Z1266+AA1266)),V_rtHz(AA1266)*SQRT(Sum_Sq(Z1266*Y$8*$X$2*X$1017,1))/($X$2*Y$8*(Z1266*X$1017+Z1266+AA1266))))/SQRT(Sum_Sq(1/(1+$A1266)+$AC$2/$I$2-1/(1+(1+AA1266/Z1266)/X$1017),$X$2/$I$2)),IF(AA1267&lt;0,"A",X1267))</f>
        <v>A</v>
      </c>
      <c r="Z1266" s="13">
        <f t="shared" si="376"/>
        <v>-1</v>
      </c>
      <c r="AA1266" s="12">
        <f t="shared" si="400"/>
        <v>-2</v>
      </c>
      <c r="AC1266" s="13">
        <f>IF(AF1266&gt;0,SQRT(Sum_Sq($AI$2,V_rtHz($AH$2)/(1+1/$A1266),V_rtHz($AH$2*$A1266)/(1+$A1266),$AN$2*$AH$2/(1+1/$A1266),$AM$2*SQRT(Sum_Sq(AF1266,1/($X$2*AD$8*(1+AC$1017+AF1266/AE1266))))/SQRT(Sum_Sq($X$2*AF1266*AD$8,1)),                   $AQ$2*SQRT(Sum_Sq($AH$2/(1+1/$A1266)+AF1266*( 1/(AC$1017+1+AF1266/AE1266)-1)/(1+($X$2*AF1266*AD$8)^2), (AF1266^2*AD$8*$X$2+1/($X$2*AD$8*(AC$1017+1+AF1266/AE1266           )))/(1+($X$2*AF1266*AD$8)^2))),           V_rtHz(AE1266)/($X$2*AD$8*(AE1266*AC$1017+AE1266+AF1266)),V_rtHz(AF1266)*SQRT(Sum_Sq(AE1266*AD$8*$X$2*AC$1017,1))/($X$2*AD$8*(AE1266*AC$1017+AE1266+AF1266))))/SQRT(Sum_Sq(1/(1+$A1266)+$AC$2/$I$2-1/(1+(1+AF1266/AE1266)/AC$1017),$X$2/$I$2)),IF(AF1267&lt;0,"A",AC1267))</f>
        <v>6.735671935742272E-6</v>
      </c>
      <c r="AE1266" s="13">
        <f t="shared" si="377"/>
        <v>18575.256529071521</v>
      </c>
      <c r="AF1266" s="12">
        <f t="shared" si="401"/>
        <v>167526.13178806854</v>
      </c>
      <c r="AG1266" s="13"/>
      <c r="AH1266" s="13">
        <f>IF(AK1266&gt;0,SQRT(Sum_Sq($AI$2,V_rtHz($AH$2)/(1+1/$A1266),V_rtHz($AH$2*$A1266)/(1+$A1266),$AN$2*$AH$2/(1+1/$A1266),$AM$2*SQRT(Sum_Sq(AK1266,1/($X$2*AI$8*(1+AH$1017+AK1266/AJ1266))))/SQRT(Sum_Sq($X$2*AK1266*AI$8,1)),                   $AQ$2*SQRT(Sum_Sq($AH$2/(1+1/$A1266)+AK1266*( 1/(AH$1017+1+AK1266/AJ1266)-1)/(1+($X$2*AK1266*AI$8)^2), (AK1266^2*AI$8*$X$2+1/($X$2*AI$8*(AH$1017+1+AK1266/AJ1266           )))/(1+($X$2*AK1266*AI$8)^2))),           V_rtHz(AJ1266)/($X$2*AI$8*(AJ1266*AH$1017+AJ1266+AK1266)),V_rtHz(AK1266)*SQRT(Sum_Sq(AJ1266*AI$8*$X$2*AH$1017,1))/($X$2*AI$8*(AJ1266*AH$1017+AJ1266+AK1266))))/SQRT(Sum_Sq(1/(1+$A1266)+$AC$2/$I$2-1/(1+(1+AK1266/AJ1266)/AH$1017),$X$2/$I$2)),IF(AK1267&lt;0,"A",AH1267))</f>
        <v>1.1410266343219673E-5</v>
      </c>
      <c r="AI1266" s="13"/>
      <c r="AJ1266" s="13">
        <f t="shared" si="378"/>
        <v>17276.183660213559</v>
      </c>
      <c r="AK1266" s="12">
        <f t="shared" si="402"/>
        <v>569599.45952964283</v>
      </c>
      <c r="AM1266" s="13">
        <f>IF(AP1266&gt;0,SQRT(Sum_Sq($AI$2,V_rtHz($AH$2)/(1+1/$A1266),V_rtHz($AH$2*$A1266)/(1+$A1266),$AN$2*$AH$2/(1+1/$A1266),$AM$2*SQRT(Sum_Sq(AP1266,1/($X$2*AN$8*(1+AM$1017+AP1266/AO1266))))/SQRT(Sum_Sq($X$2*AP1266*AN$8,1)),                   $AQ$2*SQRT(Sum_Sq($AH$2/(1+1/$A1266)+AP1266*( 1/(AM$1017+1+AP1266/AO1266)-1)/(1+($X$2*AP1266*AN$8)^2), (AP1266^2*AN$8*$X$2+1/($X$2*AN$8*(AM$1017+1+AP1266/AO1266           )))/(1+($X$2*AP1266*AN$8)^2))),           V_rtHz(AO1266)/($X$2*AN$8*(AO1266*AM$1017+AO1266+AP1266)),V_rtHz(AP1266)*SQRT(Sum_Sq(AO1266*AN$8*$X$2*AM$1017,1))/($X$2*AN$8*(AO1266*AM$1017+AO1266+AP1266))))/SQRT(Sum_Sq(1/(1+$A1266)+$AC$2/$I$2-1/(1+(1+AP1266/AO1266)/AM$1017),$X$2/$I$2)),IF(AP1267&lt;0,"A",AM1267))</f>
        <v>2.0018102269129763E-5</v>
      </c>
      <c r="AO1266" s="13">
        <f t="shared" si="379"/>
        <v>16934.500543493126</v>
      </c>
      <c r="AP1266" s="12">
        <f t="shared" si="403"/>
        <v>1837574.6395910706</v>
      </c>
      <c r="AR1266" s="13">
        <f t="shared" si="380"/>
        <v>69887291.180198371</v>
      </c>
      <c r="AS1266" s="13">
        <f t="shared" si="381"/>
        <v>-1.3203061638618314E-5</v>
      </c>
      <c r="AV1266" s="13"/>
      <c r="AW1266" s="13">
        <f t="shared" si="382"/>
        <v>39300511.936236553</v>
      </c>
      <c r="AX1266" s="13">
        <f t="shared" si="383"/>
        <v>-4.1789523677360464E-5</v>
      </c>
      <c r="AZ1266" s="13"/>
      <c r="BA1266" s="13"/>
      <c r="BB1266" s="13">
        <f t="shared" si="384"/>
        <v>22100301.962882396</v>
      </c>
      <c r="BC1266" s="13">
        <f t="shared" si="385"/>
        <v>-1.3252927203284543E-4</v>
      </c>
      <c r="BD1266" s="13"/>
      <c r="BE1266" s="13"/>
      <c r="BG1266" s="13">
        <f t="shared" si="386"/>
        <v>12427913.092914158</v>
      </c>
      <c r="BH1266" s="13">
        <f t="shared" si="387"/>
        <v>-4.229320083286475E-4</v>
      </c>
      <c r="BI1266" s="13"/>
      <c r="BL1266" s="13">
        <f t="shared" si="388"/>
        <v>6988729.1180198397</v>
      </c>
      <c r="BM1266" s="13">
        <f t="shared" si="389"/>
        <v>-1.3773112640439733E-3</v>
      </c>
      <c r="BP1266" s="13"/>
      <c r="BQ1266" s="13">
        <f t="shared" si="390"/>
        <v>99.633300000000006</v>
      </c>
      <c r="BR1266" s="13">
        <f t="shared" si="391"/>
        <v>108.99</v>
      </c>
      <c r="BT1266" s="13"/>
      <c r="BU1266" s="13"/>
      <c r="BV1266" s="13">
        <f t="shared" si="392"/>
        <v>31.506815879885437</v>
      </c>
      <c r="BW1266" s="13">
        <f t="shared" si="393"/>
        <v>344.65664218175152</v>
      </c>
      <c r="CA1266" s="13">
        <f t="shared" si="394"/>
        <v>9.9633299999999974</v>
      </c>
      <c r="CB1266" s="13">
        <f t="shared" si="395"/>
        <v>1089.9000000000003</v>
      </c>
    </row>
    <row r="1267" spans="1:80" x14ac:dyDescent="0.3">
      <c r="A1267" s="13">
        <f t="shared" si="371"/>
        <v>3.2960971217745782E-4</v>
      </c>
      <c r="C1267" s="13" t="str">
        <f>IF(F1267&gt;0,SQRT(Sum_Sq($AI$2,V_rtHz($AH$2)/(1+1/$A1267),V_rtHz($AH$2*$A1267)/(1+$A1267),$AN$2*$AH$2/(1+1/$A1267),$AM$2*SQRT(Sum_Sq(F1267,1/($X$2*D$8*(1+C$1017+F1267/E1267))))/SQRT(Sum_Sq($X$2*F1267*D$8,1)),                   $AQ$2*SQRT(Sum_Sq($AH$2/(1+1/$A1267)+F1267*( 1/(C$1017+1+F1267/E1267)-1)/(1+($X$2*F1267*D$8)^2), (F1267^2*D$8*$X$2+1/($X$2*D$8*(C$1017+1+F1267/E1267           )))/(1+($X$2*F1267*D$8)^2))),           V_rtHz(E1267)/($X$2*D$8*(E1267*C$1017+E1267+F1267)),V_rtHz(F1267)*SQRT(Sum_Sq(E1267*D$8*$X$2*C$1017,1))/($X$2*D$8*(E1267*C$1017+E1267+F1267))))/SQRT(Sum_Sq(1/(1+$A1267)+$AC$2/$I$2-1/(1+(1+F1267/E1267)/C$1017),$X$2/$I$2)),IF(F1268&lt;0,"A",C1268))</f>
        <v>A</v>
      </c>
      <c r="E1267" s="13">
        <f t="shared" si="372"/>
        <v>-1</v>
      </c>
      <c r="F1267" s="12">
        <f t="shared" si="396"/>
        <v>-2</v>
      </c>
      <c r="H1267" s="13" t="str">
        <f>IF(K1267&gt;0,SQRT(Sum_Sq($AI$2,V_rtHz($AH$2)/(1+1/$A1267),V_rtHz($AH$2*$A1267)/(1+$A1267),$AN$2*$AH$2/(1+1/$A1267),$AM$2*SQRT(Sum_Sq(K1267,1/($X$2*I$8*(1+H$1017+K1267/J1267))))/SQRT(Sum_Sq($X$2*K1267*I$8,1)),                   $AQ$2*SQRT(Sum_Sq($AH$2/(1+1/$A1267)+K1267*( 1/(H$1017+1+K1267/J1267)-1)/(1+($X$2*K1267*I$8)^2), (K1267^2*I$8*$X$2+1/($X$2*I$8*(H$1017+1+K1267/J1267           )))/(1+($X$2*K1267*I$8)^2))),           V_rtHz(J1267)/($X$2*I$8*(J1267*H$1017+J1267+K1267)),V_rtHz(K1267)*SQRT(Sum_Sq(J1267*I$8*$X$2*H$1017,1))/($X$2*I$8*(J1267*H$1017+J1267+K1267))))/SQRT(Sum_Sq(1/(1+$A1267)+$AC$2/$I$2-1/(1+(1+K1267/J1267)/H$1017),$X$2/$I$2)),IF(K1268&lt;0,"A",H1268))</f>
        <v>A</v>
      </c>
      <c r="J1267" s="13">
        <f t="shared" si="373"/>
        <v>-1</v>
      </c>
      <c r="K1267" s="12">
        <f t="shared" si="397"/>
        <v>-2</v>
      </c>
      <c r="M1267" s="13" t="str">
        <f>IF(P1267&gt;0,SQRT(Sum_Sq($AI$2,V_rtHz($AH$2)/(1+1/$A1267),V_rtHz($AH$2*$A1267)/(1+$A1267),$AN$2*$AH$2/(1+1/$A1267),$AM$2*SQRT(Sum_Sq(P1267,1/($X$2*N$8*(1+M$1017+P1267/O1267))))/SQRT(Sum_Sq($X$2*P1267*N$8,1)),                   $AQ$2*SQRT(Sum_Sq($AH$2/(1+1/$A1267)+P1267*( 1/(M$1017+1+P1267/O1267)-1)/(1+($X$2*P1267*N$8)^2), (P1267^2*N$8*$X$2+1/($X$2*N$8*(M$1017+1+P1267/O1267           )))/(1+($X$2*P1267*N$8)^2))),           V_rtHz(O1267)/($X$2*N$8*(O1267*M$1017+O1267+P1267)),V_rtHz(P1267)*SQRT(Sum_Sq(O1267*N$8*$X$2*M$1017,1))/($X$2*N$8*(O1267*M$1017+O1267+P1267))))/SQRT(Sum_Sq(1/(1+$A1267)+$AC$2/$I$2-1/(1+(1+P1267/O1267)/M$1017),$X$2/$I$2)),IF(P1268&lt;0,"A",M1268))</f>
        <v>A</v>
      </c>
      <c r="O1267" s="13">
        <f t="shared" si="374"/>
        <v>-1</v>
      </c>
      <c r="P1267" s="12">
        <f t="shared" si="398"/>
        <v>-2</v>
      </c>
      <c r="R1267" s="13" t="str">
        <f>IF(U1267&gt;0,SQRT(Sum_Sq($AI$2,V_rtHz($AH$2)/(1+1/$A1267),V_rtHz($AH$2*$A1267)/(1+$A1267),$AN$2*$AH$2/(1+1/$A1267),$AM$2*SQRT(Sum_Sq(U1267,1/($X$2*S$8*(1+R$1017+U1267/T1267))))/SQRT(Sum_Sq($X$2*U1267*S$8,1)),                   $AQ$2*SQRT(Sum_Sq($AH$2/(1+1/$A1267)+U1267*( 1/(R$1017+1+U1267/T1267)-1)/(1+($X$2*U1267*S$8)^2), (U1267^2*S$8*$X$2+1/($X$2*S$8*(R$1017+1+U1267/T1267           )))/(1+($X$2*U1267*S$8)^2))),           V_rtHz(T1267)/($X$2*S$8*(T1267*R$1017+T1267+U1267)),V_rtHz(U1267)*SQRT(Sum_Sq(T1267*S$8*$X$2*R$1017,1))/($X$2*S$8*(T1267*R$1017+T1267+U1267))))/SQRT(Sum_Sq(1/(1+$A1267)+$AC$2/$I$2-1/(1+(1+U1267/T1267)/R$1017),$X$2/$I$2)),IF(U1268&lt;0,"A",R1268))</f>
        <v>A</v>
      </c>
      <c r="T1267" s="13">
        <f t="shared" si="375"/>
        <v>-1</v>
      </c>
      <c r="U1267" s="12">
        <f t="shared" si="399"/>
        <v>-2</v>
      </c>
      <c r="X1267" s="13" t="str">
        <f>IF(AA1267&gt;0,SQRT(Sum_Sq($AI$2,V_rtHz($AH$2)/(1+1/$A1267),V_rtHz($AH$2*$A1267)/(1+$A1267),$AN$2*$AH$2/(1+1/$A1267),$AM$2*SQRT(Sum_Sq(AA1267,1/($X$2*Y$8*(1+X$1017+AA1267/Z1267))))/SQRT(Sum_Sq($X$2*AA1267*Y$8,1)),                   $AQ$2*SQRT(Sum_Sq($AH$2/(1+1/$A1267)+AA1267*( 1/(X$1017+1+AA1267/Z1267)-1)/(1+($X$2*AA1267*Y$8)^2), (AA1267^2*Y$8*$X$2+1/($X$2*Y$8*(X$1017+1+AA1267/Z1267           )))/(1+($X$2*AA1267*Y$8)^2))),           V_rtHz(Z1267)/($X$2*Y$8*(Z1267*X$1017+Z1267+AA1267)),V_rtHz(AA1267)*SQRT(Sum_Sq(Z1267*Y$8*$X$2*X$1017,1))/($X$2*Y$8*(Z1267*X$1017+Z1267+AA1267))))/SQRT(Sum_Sq(1/(1+$A1267)+$AC$2/$I$2-1/(1+(1+AA1267/Z1267)/X$1017),$X$2/$I$2)),IF(AA1268&lt;0,"A",X1268))</f>
        <v>A</v>
      </c>
      <c r="Z1267" s="13">
        <f t="shared" si="376"/>
        <v>-1</v>
      </c>
      <c r="AA1267" s="12">
        <f t="shared" si="400"/>
        <v>-2</v>
      </c>
      <c r="AC1267" s="13">
        <f>IF(AF1267&gt;0,SQRT(Sum_Sq($AI$2,V_rtHz($AH$2)/(1+1/$A1267),V_rtHz($AH$2*$A1267)/(1+$A1267),$AN$2*$AH$2/(1+1/$A1267),$AM$2*SQRT(Sum_Sq(AF1267,1/($X$2*AD$8*(1+AC$1017+AF1267/AE1267))))/SQRT(Sum_Sq($X$2*AF1267*AD$8,1)),                   $AQ$2*SQRT(Sum_Sq($AH$2/(1+1/$A1267)+AF1267*( 1/(AC$1017+1+AF1267/AE1267)-1)/(1+($X$2*AF1267*AD$8)^2), (AF1267^2*AD$8*$X$2+1/($X$2*AD$8*(AC$1017+1+AF1267/AE1267           )))/(1+($X$2*AF1267*AD$8)^2))),           V_rtHz(AE1267)/($X$2*AD$8*(AE1267*AC$1017+AE1267+AF1267)),V_rtHz(AF1267)*SQRT(Sum_Sq(AE1267*AD$8*$X$2*AC$1017,1))/($X$2*AD$8*(AE1267*AC$1017+AE1267+AF1267))))/SQRT(Sum_Sq(1/(1+$A1267)+$AC$2/$I$2-1/(1+(1+AF1267/AE1267)/AC$1017),$X$2/$I$2)),IF(AF1268&lt;0,"A",AC1268))</f>
        <v>6.7334656663616328E-6</v>
      </c>
      <c r="AE1267" s="13">
        <f t="shared" si="377"/>
        <v>18563.099247338527</v>
      </c>
      <c r="AF1267" s="12">
        <f t="shared" si="401"/>
        <v>167635.84743170376</v>
      </c>
      <c r="AG1267" s="13"/>
      <c r="AH1267" s="13">
        <f>IF(AK1267&gt;0,SQRT(Sum_Sq($AI$2,V_rtHz($AH$2)/(1+1/$A1267),V_rtHz($AH$2*$A1267)/(1+$A1267),$AN$2*$AH$2/(1+1/$A1267),$AM$2*SQRT(Sum_Sq(AK1267,1/($X$2*AI$8*(1+AH$1017+AK1267/AJ1267))))/SQRT(Sum_Sq($X$2*AK1267*AI$8,1)),                   $AQ$2*SQRT(Sum_Sq($AH$2/(1+1/$A1267)+AK1267*( 1/(AH$1017+1+AK1267/AJ1267)-1)/(1+($X$2*AK1267*AI$8)^2), (AK1267^2*AI$8*$X$2+1/($X$2*AI$8*(AH$1017+1+AK1267/AJ1267           )))/(1+($X$2*AK1267*AI$8)^2))),           V_rtHz(AJ1267)/($X$2*AI$8*(AJ1267*AH$1017+AJ1267+AK1267)),V_rtHz(AK1267)*SQRT(Sum_Sq(AJ1267*AI$8*$X$2*AH$1017,1))/($X$2*AI$8*(AJ1267*AH$1017+AJ1267+AK1267))))/SQRT(Sum_Sq(1/(1+$A1267)+$AC$2/$I$2-1/(1+(1+AK1267/AJ1267)/AH$1017),$X$2/$I$2)),IF(AK1268&lt;0,"A",AH1268))</f>
        <v>1.1407360648685743E-5</v>
      </c>
      <c r="AI1267" s="13"/>
      <c r="AJ1267" s="13">
        <f t="shared" si="378"/>
        <v>17267.124248579043</v>
      </c>
      <c r="AK1267" s="12">
        <f t="shared" si="402"/>
        <v>569898.30697501882</v>
      </c>
      <c r="AM1267" s="13">
        <f>IF(AP1267&gt;0,SQRT(Sum_Sq($AI$2,V_rtHz($AH$2)/(1+1/$A1267),V_rtHz($AH$2*$A1267)/(1+$A1267),$AN$2*$AH$2/(1+1/$A1267),$AM$2*SQRT(Sum_Sq(AP1267,1/($X$2*AN$8*(1+AM$1017+AP1267/AO1267))))/SQRT(Sum_Sq($X$2*AP1267*AN$8,1)),                   $AQ$2*SQRT(Sum_Sq($AH$2/(1+1/$A1267)+AP1267*( 1/(AM$1017+1+AP1267/AO1267)-1)/(1+($X$2*AP1267*AN$8)^2), (AP1267^2*AN$8*$X$2+1/($X$2*AN$8*(AM$1017+1+AP1267/AO1267           )))/(1+($X$2*AP1267*AN$8)^2))),           V_rtHz(AO1267)/($X$2*AN$8*(AO1267*AM$1017+AO1267+AP1267)),V_rtHz(AP1267)*SQRT(Sum_Sq(AO1267*AN$8*$X$2*AM$1017,1))/($X$2*AN$8*(AO1267*AM$1017+AO1267+AP1267))))/SQRT(Sum_Sq(1/(1+$A1267)+$AC$2/$I$2-1/(1+(1+AP1267/AO1267)/AM$1017),$X$2/$I$2)),IF(AP1268&lt;0,"A",AM1268))</f>
        <v>2.0013341861428996E-5</v>
      </c>
      <c r="AO1267" s="13">
        <f t="shared" si="379"/>
        <v>16926.130513434498</v>
      </c>
      <c r="AP1267" s="12">
        <f t="shared" si="403"/>
        <v>1838483.326603506</v>
      </c>
      <c r="AR1267" s="13">
        <f t="shared" si="380"/>
        <v>69887291.180198371</v>
      </c>
      <c r="AS1267" s="13">
        <f t="shared" si="381"/>
        <v>-1.3203138426730187E-5</v>
      </c>
      <c r="AV1267" s="13"/>
      <c r="AW1267" s="13">
        <f t="shared" si="382"/>
        <v>39300511.936236553</v>
      </c>
      <c r="AX1267" s="13">
        <f t="shared" si="383"/>
        <v>-4.1790292958346294E-5</v>
      </c>
      <c r="AZ1267" s="13"/>
      <c r="BA1267" s="13"/>
      <c r="BB1267" s="13">
        <f t="shared" si="384"/>
        <v>22100301.962882396</v>
      </c>
      <c r="BC1267" s="13">
        <f t="shared" si="385"/>
        <v>-1.3253700936321266E-4</v>
      </c>
      <c r="BD1267" s="13"/>
      <c r="BE1267" s="13"/>
      <c r="BG1267" s="13">
        <f t="shared" si="386"/>
        <v>12427913.092914158</v>
      </c>
      <c r="BH1267" s="13">
        <f t="shared" si="387"/>
        <v>-4.2301081521835151E-4</v>
      </c>
      <c r="BI1267" s="13"/>
      <c r="BL1267" s="13">
        <f t="shared" si="388"/>
        <v>6988729.1180198397</v>
      </c>
      <c r="BM1267" s="13">
        <f t="shared" si="389"/>
        <v>-1.3781473865752685E-3</v>
      </c>
      <c r="BP1267" s="13"/>
      <c r="BQ1267" s="13">
        <f t="shared" si="390"/>
        <v>99.633300000000006</v>
      </c>
      <c r="BR1267" s="13">
        <f t="shared" si="391"/>
        <v>108.98999999999998</v>
      </c>
      <c r="BT1267" s="13"/>
      <c r="BU1267" s="13"/>
      <c r="BV1267" s="13">
        <f t="shared" si="392"/>
        <v>31.50681587988543</v>
      </c>
      <c r="BW1267" s="13">
        <f t="shared" si="393"/>
        <v>344.65664218175147</v>
      </c>
      <c r="CA1267" s="13">
        <f t="shared" si="394"/>
        <v>9.9633299999999991</v>
      </c>
      <c r="CB1267" s="13">
        <f t="shared" si="395"/>
        <v>1089.9000000000001</v>
      </c>
    </row>
    <row r="1268" spans="1:80" x14ac:dyDescent="0.3">
      <c r="A1268" s="13">
        <f t="shared" si="371"/>
        <v>3.3419504002611423E-4</v>
      </c>
      <c r="C1268" s="13" t="str">
        <f>IF(F1268&gt;0,SQRT(Sum_Sq($AI$2,V_rtHz($AH$2)/(1+1/$A1268),V_rtHz($AH$2*$A1268)/(1+$A1268),$AN$2*$AH$2/(1+1/$A1268),$AM$2*SQRT(Sum_Sq(F1268,1/($X$2*D$8*(1+C$1017+F1268/E1268))))/SQRT(Sum_Sq($X$2*F1268*D$8,1)),                   $AQ$2*SQRT(Sum_Sq($AH$2/(1+1/$A1268)+F1268*( 1/(C$1017+1+F1268/E1268)-1)/(1+($X$2*F1268*D$8)^2), (F1268^2*D$8*$X$2+1/($X$2*D$8*(C$1017+1+F1268/E1268           )))/(1+($X$2*F1268*D$8)^2))),           V_rtHz(E1268)/($X$2*D$8*(E1268*C$1017+E1268+F1268)),V_rtHz(F1268)*SQRT(Sum_Sq(E1268*D$8*$X$2*C$1017,1))/($X$2*D$8*(E1268*C$1017+E1268+F1268))))/SQRT(Sum_Sq(1/(1+$A1268)+$AC$2/$I$2-1/(1+(1+F1268/E1268)/C$1017),$X$2/$I$2)),IF(F1269&lt;0,"A",C1269))</f>
        <v>A</v>
      </c>
      <c r="E1268" s="13">
        <f t="shared" si="372"/>
        <v>-1</v>
      </c>
      <c r="F1268" s="12">
        <f t="shared" si="396"/>
        <v>-2</v>
      </c>
      <c r="H1268" s="13" t="str">
        <f>IF(K1268&gt;0,SQRT(Sum_Sq($AI$2,V_rtHz($AH$2)/(1+1/$A1268),V_rtHz($AH$2*$A1268)/(1+$A1268),$AN$2*$AH$2/(1+1/$A1268),$AM$2*SQRT(Sum_Sq(K1268,1/($X$2*I$8*(1+H$1017+K1268/J1268))))/SQRT(Sum_Sq($X$2*K1268*I$8,1)),                   $AQ$2*SQRT(Sum_Sq($AH$2/(1+1/$A1268)+K1268*( 1/(H$1017+1+K1268/J1268)-1)/(1+($X$2*K1268*I$8)^2), (K1268^2*I$8*$X$2+1/($X$2*I$8*(H$1017+1+K1268/J1268           )))/(1+($X$2*K1268*I$8)^2))),           V_rtHz(J1268)/($X$2*I$8*(J1268*H$1017+J1268+K1268)),V_rtHz(K1268)*SQRT(Sum_Sq(J1268*I$8*$X$2*H$1017,1))/($X$2*I$8*(J1268*H$1017+J1268+K1268))))/SQRT(Sum_Sq(1/(1+$A1268)+$AC$2/$I$2-1/(1+(1+K1268/J1268)/H$1017),$X$2/$I$2)),IF(K1269&lt;0,"A",H1269))</f>
        <v>A</v>
      </c>
      <c r="J1268" s="13">
        <f t="shared" si="373"/>
        <v>-1</v>
      </c>
      <c r="K1268" s="12">
        <f t="shared" si="397"/>
        <v>-2</v>
      </c>
      <c r="M1268" s="13" t="str">
        <f>IF(P1268&gt;0,SQRT(Sum_Sq($AI$2,V_rtHz($AH$2)/(1+1/$A1268),V_rtHz($AH$2*$A1268)/(1+$A1268),$AN$2*$AH$2/(1+1/$A1268),$AM$2*SQRT(Sum_Sq(P1268,1/($X$2*N$8*(1+M$1017+P1268/O1268))))/SQRT(Sum_Sq($X$2*P1268*N$8,1)),                   $AQ$2*SQRT(Sum_Sq($AH$2/(1+1/$A1268)+P1268*( 1/(M$1017+1+P1268/O1268)-1)/(1+($X$2*P1268*N$8)^2), (P1268^2*N$8*$X$2+1/($X$2*N$8*(M$1017+1+P1268/O1268           )))/(1+($X$2*P1268*N$8)^2))),           V_rtHz(O1268)/($X$2*N$8*(O1268*M$1017+O1268+P1268)),V_rtHz(P1268)*SQRT(Sum_Sq(O1268*N$8*$X$2*M$1017,1))/($X$2*N$8*(O1268*M$1017+O1268+P1268))))/SQRT(Sum_Sq(1/(1+$A1268)+$AC$2/$I$2-1/(1+(1+P1268/O1268)/M$1017),$X$2/$I$2)),IF(P1269&lt;0,"A",M1269))</f>
        <v>A</v>
      </c>
      <c r="O1268" s="13">
        <f t="shared" si="374"/>
        <v>-1</v>
      </c>
      <c r="P1268" s="12">
        <f t="shared" si="398"/>
        <v>-2</v>
      </c>
      <c r="R1268" s="13" t="str">
        <f>IF(U1268&gt;0,SQRT(Sum_Sq($AI$2,V_rtHz($AH$2)/(1+1/$A1268),V_rtHz($AH$2*$A1268)/(1+$A1268),$AN$2*$AH$2/(1+1/$A1268),$AM$2*SQRT(Sum_Sq(U1268,1/($X$2*S$8*(1+R$1017+U1268/T1268))))/SQRT(Sum_Sq($X$2*U1268*S$8,1)),                   $AQ$2*SQRT(Sum_Sq($AH$2/(1+1/$A1268)+U1268*( 1/(R$1017+1+U1268/T1268)-1)/(1+($X$2*U1268*S$8)^2), (U1268^2*S$8*$X$2+1/($X$2*S$8*(R$1017+1+U1268/T1268           )))/(1+($X$2*U1268*S$8)^2))),           V_rtHz(T1268)/($X$2*S$8*(T1268*R$1017+T1268+U1268)),V_rtHz(U1268)*SQRT(Sum_Sq(T1268*S$8*$X$2*R$1017,1))/($X$2*S$8*(T1268*R$1017+T1268+U1268))))/SQRT(Sum_Sq(1/(1+$A1268)+$AC$2/$I$2-1/(1+(1+U1268/T1268)/R$1017),$X$2/$I$2)),IF(U1269&lt;0,"A",R1269))</f>
        <v>A</v>
      </c>
      <c r="T1268" s="13">
        <f t="shared" si="375"/>
        <v>-1</v>
      </c>
      <c r="U1268" s="12">
        <f t="shared" si="399"/>
        <v>-2</v>
      </c>
      <c r="X1268" s="13" t="str">
        <f>IF(AA1268&gt;0,SQRT(Sum_Sq($AI$2,V_rtHz($AH$2)/(1+1/$A1268),V_rtHz($AH$2*$A1268)/(1+$A1268),$AN$2*$AH$2/(1+1/$A1268),$AM$2*SQRT(Sum_Sq(AA1268,1/($X$2*Y$8*(1+X$1017+AA1268/Z1268))))/SQRT(Sum_Sq($X$2*AA1268*Y$8,1)),                   $AQ$2*SQRT(Sum_Sq($AH$2/(1+1/$A1268)+AA1268*( 1/(X$1017+1+AA1268/Z1268)-1)/(1+($X$2*AA1268*Y$8)^2), (AA1268^2*Y$8*$X$2+1/($X$2*Y$8*(X$1017+1+AA1268/Z1268           )))/(1+($X$2*AA1268*Y$8)^2))),           V_rtHz(Z1268)/($X$2*Y$8*(Z1268*X$1017+Z1268+AA1268)),V_rtHz(AA1268)*SQRT(Sum_Sq(Z1268*Y$8*$X$2*X$1017,1))/($X$2*Y$8*(Z1268*X$1017+Z1268+AA1268))))/SQRT(Sum_Sq(1/(1+$A1268)+$AC$2/$I$2-1/(1+(1+AA1268/Z1268)/X$1017),$X$2/$I$2)),IF(AA1269&lt;0,"A",X1269))</f>
        <v>A</v>
      </c>
      <c r="Z1268" s="13">
        <f t="shared" si="376"/>
        <v>-1</v>
      </c>
      <c r="AA1268" s="12">
        <f t="shared" si="400"/>
        <v>-2</v>
      </c>
      <c r="AC1268" s="13">
        <f>IF(AF1268&gt;0,SQRT(Sum_Sq($AI$2,V_rtHz($AH$2)/(1+1/$A1268),V_rtHz($AH$2*$A1268)/(1+$A1268),$AN$2*$AH$2/(1+1/$A1268),$AM$2*SQRT(Sum_Sq(AF1268,1/($X$2*AD$8*(1+AC$1017+AF1268/AE1268))))/SQRT(Sum_Sq($X$2*AF1268*AD$8,1)),                   $AQ$2*SQRT(Sum_Sq($AH$2/(1+1/$A1268)+AF1268*( 1/(AC$1017+1+AF1268/AE1268)-1)/(1+($X$2*AF1268*AD$8)^2), (AF1268^2*AD$8*$X$2+1/($X$2*AD$8*(AC$1017+1+AF1268/AE1268           )))/(1+($X$2*AF1268*AD$8)^2))),           V_rtHz(AE1268)/($X$2*AD$8*(AE1268*AC$1017+AE1268+AF1268)),V_rtHz(AF1268)*SQRT(Sum_Sq(AE1268*AD$8*$X$2*AC$1017,1))/($X$2*AD$8*(AE1268*AC$1017+AE1268+AF1268))))/SQRT(Sum_Sq(1/(1+$A1268)+$AC$2/$I$2-1/(1+(1+AF1268/AE1268)/AC$1017),$X$2/$I$2)),IF(AF1269&lt;0,"A",AC1269))</f>
        <v>6.7312342106730315E-6</v>
      </c>
      <c r="AE1268" s="13">
        <f t="shared" si="377"/>
        <v>18550.806417790063</v>
      </c>
      <c r="AF1268" s="12">
        <f t="shared" si="401"/>
        <v>167746.93257012201</v>
      </c>
      <c r="AG1268" s="13"/>
      <c r="AH1268" s="13">
        <f>IF(AK1268&gt;0,SQRT(Sum_Sq($AI$2,V_rtHz($AH$2)/(1+1/$A1268),V_rtHz($AH$2*$A1268)/(1+$A1268),$AN$2*$AH$2/(1+1/$A1268),$AM$2*SQRT(Sum_Sq(AK1268,1/($X$2*AI$8*(1+AH$1017+AK1268/AJ1268))))/SQRT(Sum_Sq($X$2*AK1268*AI$8,1)),                   $AQ$2*SQRT(Sum_Sq($AH$2/(1+1/$A1268)+AK1268*( 1/(AH$1017+1+AK1268/AJ1268)-1)/(1+($X$2*AK1268*AI$8)^2), (AK1268^2*AI$8*$X$2+1/($X$2*AI$8*(AH$1017+1+AK1268/AJ1268           )))/(1+($X$2*AK1268*AI$8)^2))),           V_rtHz(AJ1268)/($X$2*AI$8*(AJ1268*AH$1017+AJ1268+AK1268)),V_rtHz(AK1268)*SQRT(Sum_Sq(AJ1268*AI$8*$X$2*AH$1017,1))/($X$2*AI$8*(AJ1268*AH$1017+AJ1268+AK1268))))/SQRT(Sum_Sq(1/(1+$A1268)+$AC$2/$I$2-1/(1+(1+AK1268/AJ1268)/AH$1017),$X$2/$I$2)),IF(AK1269&lt;0,"A",AH1269))</f>
        <v>1.1404420063284256E-5</v>
      </c>
      <c r="AI1268" s="13"/>
      <c r="AJ1268" s="13">
        <f t="shared" si="378"/>
        <v>17257.958099340249</v>
      </c>
      <c r="AK1268" s="12">
        <f t="shared" si="402"/>
        <v>570200.99474970228</v>
      </c>
      <c r="AM1268" s="13">
        <f>IF(AP1268&gt;0,SQRT(Sum_Sq($AI$2,V_rtHz($AH$2)/(1+1/$A1268),V_rtHz($AH$2*$A1268)/(1+$A1268),$AN$2*$AH$2/(1+1/$A1268),$AM$2*SQRT(Sum_Sq(AP1268,1/($X$2*AN$8*(1+AM$1017+AP1268/AO1268))))/SQRT(Sum_Sq($X$2*AP1268*AN$8,1)),                   $AQ$2*SQRT(Sum_Sq($AH$2/(1+1/$A1268)+AP1268*( 1/(AM$1017+1+AP1268/AO1268)-1)/(1+($X$2*AP1268*AN$8)^2), (AP1268^2*AN$8*$X$2+1/($X$2*AN$8*(AM$1017+1+AP1268/AO1268           )))/(1+($X$2*AP1268*AN$8)^2))),           V_rtHz(AO1268)/($X$2*AN$8*(AO1268*AM$1017+AO1268+AP1268)),V_rtHz(AP1268)*SQRT(Sum_Sq(AO1268*AN$8*$X$2*AM$1017,1))/($X$2*AN$8*(AO1268*AM$1017+AO1268+AP1268))))/SQRT(Sum_Sq(1/(1+$A1268)+$AC$2/$I$2-1/(1+(1+AP1268/AO1268)/AM$1017),$X$2/$I$2)),IF(AP1269&lt;0,"A",AM1269))</f>
        <v>2.0008523664516645E-5</v>
      </c>
      <c r="AO1268" s="13">
        <f t="shared" si="379"/>
        <v>16917.660686421234</v>
      </c>
      <c r="AP1268" s="12">
        <f t="shared" si="403"/>
        <v>1839403.7633016841</v>
      </c>
      <c r="AR1268" s="13">
        <f t="shared" si="380"/>
        <v>69887291.180198371</v>
      </c>
      <c r="AS1268" s="13">
        <f t="shared" si="381"/>
        <v>-1.3203216283983023E-5</v>
      </c>
      <c r="AV1268" s="13"/>
      <c r="AW1268" s="13">
        <f t="shared" si="382"/>
        <v>39300511.936236553</v>
      </c>
      <c r="AX1268" s="13">
        <f t="shared" si="383"/>
        <v>-4.1791072970013509E-5</v>
      </c>
      <c r="AZ1268" s="13"/>
      <c r="BA1268" s="13"/>
      <c r="BB1268" s="13">
        <f t="shared" si="384"/>
        <v>22100301.962882396</v>
      </c>
      <c r="BC1268" s="13">
        <f t="shared" si="385"/>
        <v>-1.3254485525300382E-4</v>
      </c>
      <c r="BD1268" s="13"/>
      <c r="BE1268" s="13"/>
      <c r="BG1268" s="13">
        <f t="shared" si="386"/>
        <v>12427913.092914158</v>
      </c>
      <c r="BH1268" s="13">
        <f t="shared" si="387"/>
        <v>-4.2309074841135718E-4</v>
      </c>
      <c r="BI1268" s="13"/>
      <c r="BL1268" s="13">
        <f t="shared" si="388"/>
        <v>6988729.1180198397</v>
      </c>
      <c r="BM1268" s="13">
        <f t="shared" si="389"/>
        <v>-1.3789961778173773E-3</v>
      </c>
      <c r="BP1268" s="13"/>
      <c r="BQ1268" s="13">
        <f t="shared" si="390"/>
        <v>99.633299999999991</v>
      </c>
      <c r="BR1268" s="13">
        <f t="shared" si="391"/>
        <v>108.98999999999998</v>
      </c>
      <c r="BT1268" s="13"/>
      <c r="BU1268" s="13"/>
      <c r="BV1268" s="13">
        <f t="shared" si="392"/>
        <v>31.50681587988543</v>
      </c>
      <c r="BW1268" s="13">
        <f t="shared" si="393"/>
        <v>344.65664218175147</v>
      </c>
      <c r="CA1268" s="13">
        <f t="shared" si="394"/>
        <v>9.9633299999999974</v>
      </c>
      <c r="CB1268" s="13">
        <f t="shared" si="395"/>
        <v>1089.9000000000001</v>
      </c>
    </row>
    <row r="1269" spans="1:80" x14ac:dyDescent="0.3">
      <c r="A1269" s="13">
        <f t="shared" si="371"/>
        <v>3.3884415613920257E-4</v>
      </c>
      <c r="C1269" s="13" t="str">
        <f>IF(F1269&gt;0,SQRT(Sum_Sq($AI$2,V_rtHz($AH$2)/(1+1/$A1269),V_rtHz($AH$2*$A1269)/(1+$A1269),$AN$2*$AH$2/(1+1/$A1269),$AM$2*SQRT(Sum_Sq(F1269,1/($X$2*D$8*(1+C$1017+F1269/E1269))))/SQRT(Sum_Sq($X$2*F1269*D$8,1)),                   $AQ$2*SQRT(Sum_Sq($AH$2/(1+1/$A1269)+F1269*( 1/(C$1017+1+F1269/E1269)-1)/(1+($X$2*F1269*D$8)^2), (F1269^2*D$8*$X$2+1/($X$2*D$8*(C$1017+1+F1269/E1269           )))/(1+($X$2*F1269*D$8)^2))),           V_rtHz(E1269)/($X$2*D$8*(E1269*C$1017+E1269+F1269)),V_rtHz(F1269)*SQRT(Sum_Sq(E1269*D$8*$X$2*C$1017,1))/($X$2*D$8*(E1269*C$1017+E1269+F1269))))/SQRT(Sum_Sq(1/(1+$A1269)+$AC$2/$I$2-1/(1+(1+F1269/E1269)/C$1017),$X$2/$I$2)),IF(F1270&lt;0,"A",C1270))</f>
        <v>A</v>
      </c>
      <c r="E1269" s="13">
        <f t="shared" si="372"/>
        <v>-1</v>
      </c>
      <c r="F1269" s="12">
        <f t="shared" si="396"/>
        <v>-2</v>
      </c>
      <c r="H1269" s="13" t="str">
        <f>IF(K1269&gt;0,SQRT(Sum_Sq($AI$2,V_rtHz($AH$2)/(1+1/$A1269),V_rtHz($AH$2*$A1269)/(1+$A1269),$AN$2*$AH$2/(1+1/$A1269),$AM$2*SQRT(Sum_Sq(K1269,1/($X$2*I$8*(1+H$1017+K1269/J1269))))/SQRT(Sum_Sq($X$2*K1269*I$8,1)),                   $AQ$2*SQRT(Sum_Sq($AH$2/(1+1/$A1269)+K1269*( 1/(H$1017+1+K1269/J1269)-1)/(1+($X$2*K1269*I$8)^2), (K1269^2*I$8*$X$2+1/($X$2*I$8*(H$1017+1+K1269/J1269           )))/(1+($X$2*K1269*I$8)^2))),           V_rtHz(J1269)/($X$2*I$8*(J1269*H$1017+J1269+K1269)),V_rtHz(K1269)*SQRT(Sum_Sq(J1269*I$8*$X$2*H$1017,1))/($X$2*I$8*(J1269*H$1017+J1269+K1269))))/SQRT(Sum_Sq(1/(1+$A1269)+$AC$2/$I$2-1/(1+(1+K1269/J1269)/H$1017),$X$2/$I$2)),IF(K1270&lt;0,"A",H1270))</f>
        <v>A</v>
      </c>
      <c r="J1269" s="13">
        <f t="shared" si="373"/>
        <v>-1</v>
      </c>
      <c r="K1269" s="12">
        <f t="shared" si="397"/>
        <v>-2</v>
      </c>
      <c r="M1269" s="13" t="str">
        <f>IF(P1269&gt;0,SQRT(Sum_Sq($AI$2,V_rtHz($AH$2)/(1+1/$A1269),V_rtHz($AH$2*$A1269)/(1+$A1269),$AN$2*$AH$2/(1+1/$A1269),$AM$2*SQRT(Sum_Sq(P1269,1/($X$2*N$8*(1+M$1017+P1269/O1269))))/SQRT(Sum_Sq($X$2*P1269*N$8,1)),                   $AQ$2*SQRT(Sum_Sq($AH$2/(1+1/$A1269)+P1269*( 1/(M$1017+1+P1269/O1269)-1)/(1+($X$2*P1269*N$8)^2), (P1269^2*N$8*$X$2+1/($X$2*N$8*(M$1017+1+P1269/O1269           )))/(1+($X$2*P1269*N$8)^2))),           V_rtHz(O1269)/($X$2*N$8*(O1269*M$1017+O1269+P1269)),V_rtHz(P1269)*SQRT(Sum_Sq(O1269*N$8*$X$2*M$1017,1))/($X$2*N$8*(O1269*M$1017+O1269+P1269))))/SQRT(Sum_Sq(1/(1+$A1269)+$AC$2/$I$2-1/(1+(1+P1269/O1269)/M$1017),$X$2/$I$2)),IF(P1270&lt;0,"A",M1270))</f>
        <v>A</v>
      </c>
      <c r="O1269" s="13">
        <f t="shared" si="374"/>
        <v>-1</v>
      </c>
      <c r="P1269" s="12">
        <f t="shared" si="398"/>
        <v>-2</v>
      </c>
      <c r="R1269" s="13" t="str">
        <f>IF(U1269&gt;0,SQRT(Sum_Sq($AI$2,V_rtHz($AH$2)/(1+1/$A1269),V_rtHz($AH$2*$A1269)/(1+$A1269),$AN$2*$AH$2/(1+1/$A1269),$AM$2*SQRT(Sum_Sq(U1269,1/($X$2*S$8*(1+R$1017+U1269/T1269))))/SQRT(Sum_Sq($X$2*U1269*S$8,1)),                   $AQ$2*SQRT(Sum_Sq($AH$2/(1+1/$A1269)+U1269*( 1/(R$1017+1+U1269/T1269)-1)/(1+($X$2*U1269*S$8)^2), (U1269^2*S$8*$X$2+1/($X$2*S$8*(R$1017+1+U1269/T1269           )))/(1+($X$2*U1269*S$8)^2))),           V_rtHz(T1269)/($X$2*S$8*(T1269*R$1017+T1269+U1269)),V_rtHz(U1269)*SQRT(Sum_Sq(T1269*S$8*$X$2*R$1017,1))/($X$2*S$8*(T1269*R$1017+T1269+U1269))))/SQRT(Sum_Sq(1/(1+$A1269)+$AC$2/$I$2-1/(1+(1+U1269/T1269)/R$1017),$X$2/$I$2)),IF(U1270&lt;0,"A",R1270))</f>
        <v>A</v>
      </c>
      <c r="T1269" s="13">
        <f t="shared" si="375"/>
        <v>-1</v>
      </c>
      <c r="U1269" s="12">
        <f t="shared" si="399"/>
        <v>-2</v>
      </c>
      <c r="X1269" s="13" t="str">
        <f>IF(AA1269&gt;0,SQRT(Sum_Sq($AI$2,V_rtHz($AH$2)/(1+1/$A1269),V_rtHz($AH$2*$A1269)/(1+$A1269),$AN$2*$AH$2/(1+1/$A1269),$AM$2*SQRT(Sum_Sq(AA1269,1/($X$2*Y$8*(1+X$1017+AA1269/Z1269))))/SQRT(Sum_Sq($X$2*AA1269*Y$8,1)),                   $AQ$2*SQRT(Sum_Sq($AH$2/(1+1/$A1269)+AA1269*( 1/(X$1017+1+AA1269/Z1269)-1)/(1+($X$2*AA1269*Y$8)^2), (AA1269^2*Y$8*$X$2+1/($X$2*Y$8*(X$1017+1+AA1269/Z1269           )))/(1+($X$2*AA1269*Y$8)^2))),           V_rtHz(Z1269)/($X$2*Y$8*(Z1269*X$1017+Z1269+AA1269)),V_rtHz(AA1269)*SQRT(Sum_Sq(Z1269*Y$8*$X$2*X$1017,1))/($X$2*Y$8*(Z1269*X$1017+Z1269+AA1269))))/SQRT(Sum_Sq(1/(1+$A1269)+$AC$2/$I$2-1/(1+(1+AA1269/Z1269)/X$1017),$X$2/$I$2)),IF(AA1270&lt;0,"A",X1270))</f>
        <v>A</v>
      </c>
      <c r="Z1269" s="13">
        <f t="shared" si="376"/>
        <v>-1</v>
      </c>
      <c r="AA1269" s="12">
        <f t="shared" si="400"/>
        <v>-2</v>
      </c>
      <c r="AC1269" s="13">
        <f>IF(AF1269&gt;0,SQRT(Sum_Sq($AI$2,V_rtHz($AH$2)/(1+1/$A1269),V_rtHz($AH$2*$A1269)/(1+$A1269),$AN$2*$AH$2/(1+1/$A1269),$AM$2*SQRT(Sum_Sq(AF1269,1/($X$2*AD$8*(1+AC$1017+AF1269/AE1269))))/SQRT(Sum_Sq($X$2*AF1269*AD$8,1)),                   $AQ$2*SQRT(Sum_Sq($AH$2/(1+1/$A1269)+AF1269*( 1/(AC$1017+1+AF1269/AE1269)-1)/(1+($X$2*AF1269*AD$8)^2), (AF1269^2*AD$8*$X$2+1/($X$2*AD$8*(AC$1017+1+AF1269/AE1269           )))/(1+($X$2*AF1269*AD$8)^2))),           V_rtHz(AE1269)/($X$2*AD$8*(AE1269*AC$1017+AE1269+AF1269)),V_rtHz(AF1269)*SQRT(Sum_Sq(AE1269*AD$8*$X$2*AC$1017,1))/($X$2*AD$8*(AE1269*AC$1017+AE1269+AF1269))))/SQRT(Sum_Sq(1/(1+$A1269)+$AC$2/$I$2-1/(1+(1+AF1269/AE1269)/AC$1017),$X$2/$I$2)),IF(AF1270&lt;0,"A",AC1270))</f>
        <v>6.7289773444716655E-6</v>
      </c>
      <c r="AE1269" s="13">
        <f t="shared" si="377"/>
        <v>18538.376915929231</v>
      </c>
      <c r="AF1269" s="12">
        <f t="shared" si="401"/>
        <v>167859.40254632244</v>
      </c>
      <c r="AG1269" s="13"/>
      <c r="AH1269" s="13">
        <f>IF(AK1269&gt;0,SQRT(Sum_Sq($AI$2,V_rtHz($AH$2)/(1+1/$A1269),V_rtHz($AH$2*$A1269)/(1+$A1269),$AN$2*$AH$2/(1+1/$A1269),$AM$2*SQRT(Sum_Sq(AK1269,1/($X$2*AI$8*(1+AH$1017+AK1269/AJ1269))))/SQRT(Sum_Sq($X$2*AK1269*AI$8,1)),                   $AQ$2*SQRT(Sum_Sq($AH$2/(1+1/$A1269)+AK1269*( 1/(AH$1017+1+AK1269/AJ1269)-1)/(1+($X$2*AK1269*AI$8)^2), (AK1269^2*AI$8*$X$2+1/($X$2*AI$8*(AH$1017+1+AK1269/AJ1269           )))/(1+($X$2*AK1269*AI$8)^2))),           V_rtHz(AJ1269)/($X$2*AI$8*(AJ1269*AH$1017+AJ1269+AK1269)),V_rtHz(AK1269)*SQRT(Sum_Sq(AJ1269*AI$8*$X$2*AH$1017,1))/($X$2*AI$8*(AJ1269*AH$1017+AJ1269+AK1269))))/SQRT(Sum_Sq(1/(1+$A1269)+$AC$2/$I$2-1/(1+(1+AK1269/AJ1269)/AH$1017),$X$2/$I$2)),IF(AK1270&lt;0,"A",AH1270))</f>
        <v>1.1401444235362407E-5</v>
      </c>
      <c r="AI1269" s="13"/>
      <c r="AJ1269" s="13">
        <f t="shared" si="378"/>
        <v>17248.684189740085</v>
      </c>
      <c r="AK1269" s="12">
        <f t="shared" si="402"/>
        <v>570507.56842344243</v>
      </c>
      <c r="AM1269" s="13">
        <f>IF(AP1269&gt;0,SQRT(Sum_Sq($AI$2,V_rtHz($AH$2)/(1+1/$A1269),V_rtHz($AH$2*$A1269)/(1+$A1269),$AN$2*$AH$2/(1+1/$A1269),$AM$2*SQRT(Sum_Sq(AP1269,1/($X$2*AN$8*(1+AM$1017+AP1269/AO1269))))/SQRT(Sum_Sq($X$2*AP1269*AN$8,1)),                   $AQ$2*SQRT(Sum_Sq($AH$2/(1+1/$A1269)+AP1269*( 1/(AM$1017+1+AP1269/AO1269)-1)/(1+($X$2*AP1269*AN$8)^2), (AP1269^2*AN$8*$X$2+1/($X$2*AN$8*(AM$1017+1+AP1269/AO1269           )))/(1+($X$2*AP1269*AN$8)^2))),           V_rtHz(AO1269)/($X$2*AN$8*(AO1269*AM$1017+AO1269+AP1269)),V_rtHz(AP1269)*SQRT(Sum_Sq(AO1269*AN$8*$X$2*AM$1017,1))/($X$2*AN$8*(AO1269*AM$1017+AO1269+AP1269))))/SQRT(Sum_Sq(1/(1+$A1269)+$AC$2/$I$2-1/(1+(1+AP1269/AO1269)/AM$1017),$X$2/$I$2)),IF(AP1270&lt;0,"A",AM1270))</f>
        <v>2.0003647080722946E-5</v>
      </c>
      <c r="AO1269" s="13">
        <f t="shared" si="379"/>
        <v>16909.090077494591</v>
      </c>
      <c r="AP1269" s="12">
        <f t="shared" si="403"/>
        <v>1840336.0908391918</v>
      </c>
      <c r="AR1269" s="13">
        <f t="shared" si="380"/>
        <v>69887291.180198371</v>
      </c>
      <c r="AS1269" s="13">
        <f t="shared" si="381"/>
        <v>-1.3203295225275618E-5</v>
      </c>
      <c r="AV1269" s="13"/>
      <c r="AW1269" s="13">
        <f t="shared" si="382"/>
        <v>39300511.936236553</v>
      </c>
      <c r="AX1269" s="13">
        <f t="shared" si="383"/>
        <v>-4.1791863862452566E-5</v>
      </c>
      <c r="AZ1269" s="13"/>
      <c r="BA1269" s="13"/>
      <c r="BB1269" s="13">
        <f t="shared" si="384"/>
        <v>22100301.962882396</v>
      </c>
      <c r="BC1269" s="13">
        <f t="shared" si="385"/>
        <v>-1.3255281123844261E-4</v>
      </c>
      <c r="BD1269" s="13"/>
      <c r="BE1269" s="13"/>
      <c r="BG1269" s="13">
        <f t="shared" si="386"/>
        <v>12427913.092914158</v>
      </c>
      <c r="BH1269" s="13">
        <f t="shared" si="387"/>
        <v>-4.2317182443380217E-4</v>
      </c>
      <c r="BI1269" s="13"/>
      <c r="BL1269" s="13">
        <f t="shared" si="388"/>
        <v>6988729.1180198397</v>
      </c>
      <c r="BM1269" s="13">
        <f t="shared" si="389"/>
        <v>-1.3798578450362298E-3</v>
      </c>
      <c r="BP1269" s="13"/>
      <c r="BQ1269" s="13">
        <f t="shared" si="390"/>
        <v>99.633300000000006</v>
      </c>
      <c r="BR1269" s="13">
        <f t="shared" si="391"/>
        <v>108.98999999999998</v>
      </c>
      <c r="BT1269" s="13"/>
      <c r="BU1269" s="13"/>
      <c r="BV1269" s="13">
        <f t="shared" si="392"/>
        <v>31.50681587988543</v>
      </c>
      <c r="BW1269" s="13">
        <f t="shared" si="393"/>
        <v>344.65664218175152</v>
      </c>
      <c r="CA1269" s="13">
        <f t="shared" si="394"/>
        <v>9.9633299999999991</v>
      </c>
      <c r="CB1269" s="13">
        <f t="shared" si="395"/>
        <v>1089.9000000000001</v>
      </c>
    </row>
    <row r="1270" spans="1:80" x14ac:dyDescent="0.3">
      <c r="A1270" s="13">
        <f t="shared" si="371"/>
        <v>3.4355794789987462E-4</v>
      </c>
      <c r="C1270" s="13" t="str">
        <f>IF(F1270&gt;0,SQRT(Sum_Sq($AI$2,V_rtHz($AH$2)/(1+1/$A1270),V_rtHz($AH$2*$A1270)/(1+$A1270),$AN$2*$AH$2/(1+1/$A1270),$AM$2*SQRT(Sum_Sq(F1270,1/($X$2*D$8*(1+C$1017+F1270/E1270))))/SQRT(Sum_Sq($X$2*F1270*D$8,1)),                   $AQ$2*SQRT(Sum_Sq($AH$2/(1+1/$A1270)+F1270*( 1/(C$1017+1+F1270/E1270)-1)/(1+($X$2*F1270*D$8)^2), (F1270^2*D$8*$X$2+1/($X$2*D$8*(C$1017+1+F1270/E1270           )))/(1+($X$2*F1270*D$8)^2))),           V_rtHz(E1270)/($X$2*D$8*(E1270*C$1017+E1270+F1270)),V_rtHz(F1270)*SQRT(Sum_Sq(E1270*D$8*$X$2*C$1017,1))/($X$2*D$8*(E1270*C$1017+E1270+F1270))))/SQRT(Sum_Sq(1/(1+$A1270)+$AC$2/$I$2-1/(1+(1+F1270/E1270)/C$1017),$X$2/$I$2)),IF(F1271&lt;0,"A",C1271))</f>
        <v>A</v>
      </c>
      <c r="E1270" s="13">
        <f t="shared" si="372"/>
        <v>-1</v>
      </c>
      <c r="F1270" s="12">
        <f t="shared" si="396"/>
        <v>-2</v>
      </c>
      <c r="H1270" s="13" t="str">
        <f>IF(K1270&gt;0,SQRT(Sum_Sq($AI$2,V_rtHz($AH$2)/(1+1/$A1270),V_rtHz($AH$2*$A1270)/(1+$A1270),$AN$2*$AH$2/(1+1/$A1270),$AM$2*SQRT(Sum_Sq(K1270,1/($X$2*I$8*(1+H$1017+K1270/J1270))))/SQRT(Sum_Sq($X$2*K1270*I$8,1)),                   $AQ$2*SQRT(Sum_Sq($AH$2/(1+1/$A1270)+K1270*( 1/(H$1017+1+K1270/J1270)-1)/(1+($X$2*K1270*I$8)^2), (K1270^2*I$8*$X$2+1/($X$2*I$8*(H$1017+1+K1270/J1270           )))/(1+($X$2*K1270*I$8)^2))),           V_rtHz(J1270)/($X$2*I$8*(J1270*H$1017+J1270+K1270)),V_rtHz(K1270)*SQRT(Sum_Sq(J1270*I$8*$X$2*H$1017,1))/($X$2*I$8*(J1270*H$1017+J1270+K1270))))/SQRT(Sum_Sq(1/(1+$A1270)+$AC$2/$I$2-1/(1+(1+K1270/J1270)/H$1017),$X$2/$I$2)),IF(K1271&lt;0,"A",H1271))</f>
        <v>A</v>
      </c>
      <c r="J1270" s="13">
        <f t="shared" si="373"/>
        <v>-1</v>
      </c>
      <c r="K1270" s="12">
        <f t="shared" si="397"/>
        <v>-2</v>
      </c>
      <c r="M1270" s="13" t="str">
        <f>IF(P1270&gt;0,SQRT(Sum_Sq($AI$2,V_rtHz($AH$2)/(1+1/$A1270),V_rtHz($AH$2*$A1270)/(1+$A1270),$AN$2*$AH$2/(1+1/$A1270),$AM$2*SQRT(Sum_Sq(P1270,1/($X$2*N$8*(1+M$1017+P1270/O1270))))/SQRT(Sum_Sq($X$2*P1270*N$8,1)),                   $AQ$2*SQRT(Sum_Sq($AH$2/(1+1/$A1270)+P1270*( 1/(M$1017+1+P1270/O1270)-1)/(1+($X$2*P1270*N$8)^2), (P1270^2*N$8*$X$2+1/($X$2*N$8*(M$1017+1+P1270/O1270           )))/(1+($X$2*P1270*N$8)^2))),           V_rtHz(O1270)/($X$2*N$8*(O1270*M$1017+O1270+P1270)),V_rtHz(P1270)*SQRT(Sum_Sq(O1270*N$8*$X$2*M$1017,1))/($X$2*N$8*(O1270*M$1017+O1270+P1270))))/SQRT(Sum_Sq(1/(1+$A1270)+$AC$2/$I$2-1/(1+(1+P1270/O1270)/M$1017),$X$2/$I$2)),IF(P1271&lt;0,"A",M1271))</f>
        <v>A</v>
      </c>
      <c r="O1270" s="13">
        <f t="shared" si="374"/>
        <v>-1</v>
      </c>
      <c r="P1270" s="12">
        <f t="shared" si="398"/>
        <v>-2</v>
      </c>
      <c r="R1270" s="13" t="str">
        <f>IF(U1270&gt;0,SQRT(Sum_Sq($AI$2,V_rtHz($AH$2)/(1+1/$A1270),V_rtHz($AH$2*$A1270)/(1+$A1270),$AN$2*$AH$2/(1+1/$A1270),$AM$2*SQRT(Sum_Sq(U1270,1/($X$2*S$8*(1+R$1017+U1270/T1270))))/SQRT(Sum_Sq($X$2*U1270*S$8,1)),                   $AQ$2*SQRT(Sum_Sq($AH$2/(1+1/$A1270)+U1270*( 1/(R$1017+1+U1270/T1270)-1)/(1+($X$2*U1270*S$8)^2), (U1270^2*S$8*$X$2+1/($X$2*S$8*(R$1017+1+U1270/T1270           )))/(1+($X$2*U1270*S$8)^2))),           V_rtHz(T1270)/($X$2*S$8*(T1270*R$1017+T1270+U1270)),V_rtHz(U1270)*SQRT(Sum_Sq(T1270*S$8*$X$2*R$1017,1))/($X$2*S$8*(T1270*R$1017+T1270+U1270))))/SQRT(Sum_Sq(1/(1+$A1270)+$AC$2/$I$2-1/(1+(1+U1270/T1270)/R$1017),$X$2/$I$2)),IF(U1271&lt;0,"A",R1271))</f>
        <v>A</v>
      </c>
      <c r="T1270" s="13">
        <f t="shared" si="375"/>
        <v>-1</v>
      </c>
      <c r="U1270" s="12">
        <f t="shared" si="399"/>
        <v>-2</v>
      </c>
      <c r="X1270" s="13" t="str">
        <f>IF(AA1270&gt;0,SQRT(Sum_Sq($AI$2,V_rtHz($AH$2)/(1+1/$A1270),V_rtHz($AH$2*$A1270)/(1+$A1270),$AN$2*$AH$2/(1+1/$A1270),$AM$2*SQRT(Sum_Sq(AA1270,1/($X$2*Y$8*(1+X$1017+AA1270/Z1270))))/SQRT(Sum_Sq($X$2*AA1270*Y$8,1)),                   $AQ$2*SQRT(Sum_Sq($AH$2/(1+1/$A1270)+AA1270*( 1/(X$1017+1+AA1270/Z1270)-1)/(1+($X$2*AA1270*Y$8)^2), (AA1270^2*Y$8*$X$2+1/($X$2*Y$8*(X$1017+1+AA1270/Z1270           )))/(1+($X$2*AA1270*Y$8)^2))),           V_rtHz(Z1270)/($X$2*Y$8*(Z1270*X$1017+Z1270+AA1270)),V_rtHz(AA1270)*SQRT(Sum_Sq(Z1270*Y$8*$X$2*X$1017,1))/($X$2*Y$8*(Z1270*X$1017+Z1270+AA1270))))/SQRT(Sum_Sq(1/(1+$A1270)+$AC$2/$I$2-1/(1+(1+AA1270/Z1270)/X$1017),$X$2/$I$2)),IF(AA1271&lt;0,"A",X1271))</f>
        <v>A</v>
      </c>
      <c r="Z1270" s="13">
        <f t="shared" si="376"/>
        <v>-1</v>
      </c>
      <c r="AA1270" s="12">
        <f t="shared" si="400"/>
        <v>-2</v>
      </c>
      <c r="AC1270" s="13">
        <f>IF(AF1270&gt;0,SQRT(Sum_Sq($AI$2,V_rtHz($AH$2)/(1+1/$A1270),V_rtHz($AH$2*$A1270)/(1+$A1270),$AN$2*$AH$2/(1+1/$A1270),$AM$2*SQRT(Sum_Sq(AF1270,1/($X$2*AD$8*(1+AC$1017+AF1270/AE1270))))/SQRT(Sum_Sq($X$2*AF1270*AD$8,1)),                   $AQ$2*SQRT(Sum_Sq($AH$2/(1+1/$A1270)+AF1270*( 1/(AC$1017+1+AF1270/AE1270)-1)/(1+($X$2*AF1270*AD$8)^2), (AF1270^2*AD$8*$X$2+1/($X$2*AD$8*(AC$1017+1+AF1270/AE1270           )))/(1+($X$2*AF1270*AD$8)^2))),           V_rtHz(AE1270)/($X$2*AD$8*(AE1270*AC$1017+AE1270+AF1270)),V_rtHz(AF1270)*SQRT(Sum_Sq(AE1270*AD$8*$X$2*AC$1017,1))/($X$2*AD$8*(AE1270*AC$1017+AE1270+AF1270))))/SQRT(Sum_Sq(1/(1+$A1270)+$AC$2/$I$2-1/(1+(1+AF1270/AE1270)/AC$1017),$X$2/$I$2)),IF(AF1271&lt;0,"A",AC1271))</f>
        <v>6.7266948430038086E-6</v>
      </c>
      <c r="AE1270" s="13">
        <f t="shared" si="377"/>
        <v>18525.809616812843</v>
      </c>
      <c r="AF1270" s="12">
        <f t="shared" si="401"/>
        <v>167973.27283674059</v>
      </c>
      <c r="AG1270" s="13"/>
      <c r="AH1270" s="13">
        <f>IF(AK1270&gt;0,SQRT(Sum_Sq($AI$2,V_rtHz($AH$2)/(1+1/$A1270),V_rtHz($AH$2*$A1270)/(1+$A1270),$AN$2*$AH$2/(1+1/$A1270),$AM$2*SQRT(Sum_Sq(AK1270,1/($X$2*AI$8*(1+AH$1017+AK1270/AJ1270))))/SQRT(Sum_Sq($X$2*AK1270*AI$8,1)),                   $AQ$2*SQRT(Sum_Sq($AH$2/(1+1/$A1270)+AK1270*( 1/(AH$1017+1+AK1270/AJ1270)-1)/(1+($X$2*AK1270*AI$8)^2), (AK1270^2*AI$8*$X$2+1/($X$2*AI$8*(AH$1017+1+AK1270/AJ1270           )))/(1+($X$2*AK1270*AI$8)^2))),           V_rtHz(AJ1270)/($X$2*AI$8*(AJ1270*AH$1017+AJ1270+AK1270)),V_rtHz(AK1270)*SQRT(Sum_Sq(AJ1270*AI$8*$X$2*AH$1017,1))/($X$2*AI$8*(AJ1270*AH$1017+AJ1270+AK1270))))/SQRT(Sum_Sq(1/(1+$A1270)+$AC$2/$I$2-1/(1+(1+AK1270/AJ1270)/AH$1017),$X$2/$I$2)),IF(AK1271&lt;0,"A",AH1271))</f>
        <v>1.1398432811349662E-5</v>
      </c>
      <c r="AI1270" s="13"/>
      <c r="AJ1270" s="13">
        <f t="shared" si="378"/>
        <v>17239.30149290802</v>
      </c>
      <c r="AK1270" s="12">
        <f t="shared" si="402"/>
        <v>570818.07401771599</v>
      </c>
      <c r="AM1270" s="13">
        <f>IF(AP1270&gt;0,SQRT(Sum_Sq($AI$2,V_rtHz($AH$2)/(1+1/$A1270),V_rtHz($AH$2*$A1270)/(1+$A1270),$AN$2*$AH$2/(1+1/$A1270),$AM$2*SQRT(Sum_Sq(AP1270,1/($X$2*AN$8*(1+AM$1017+AP1270/AO1270))))/SQRT(Sum_Sq($X$2*AP1270*AN$8,1)),                   $AQ$2*SQRT(Sum_Sq($AH$2/(1+1/$A1270)+AP1270*( 1/(AM$1017+1+AP1270/AO1270)-1)/(1+($X$2*AP1270*AN$8)^2), (AP1270^2*AN$8*$X$2+1/($X$2*AN$8*(AM$1017+1+AP1270/AO1270           )))/(1+($X$2*AP1270*AN$8)^2))),           V_rtHz(AO1270)/($X$2*AN$8*(AO1270*AM$1017+AO1270+AP1270)),V_rtHz(AP1270)*SQRT(Sum_Sq(AO1270*AN$8*$X$2*AM$1017,1))/($X$2*AN$8*(AO1270*AM$1017+AO1270+AP1270))))/SQRT(Sum_Sq(1/(1+$A1270)+$AC$2/$I$2-1/(1+(1+AP1270/AO1270)/AM$1017),$X$2/$I$2)),IF(AP1271&lt;0,"A",AM1271))</f>
        <v>1.9998711508738971E-5</v>
      </c>
      <c r="AO1270" s="13">
        <f t="shared" si="379"/>
        <v>16900.417696993722</v>
      </c>
      <c r="AP1270" s="12">
        <f t="shared" si="403"/>
        <v>1841280.451807979</v>
      </c>
      <c r="AR1270" s="13">
        <f t="shared" si="380"/>
        <v>69887291.180198371</v>
      </c>
      <c r="AS1270" s="13">
        <f t="shared" si="381"/>
        <v>-1.3203375265714754E-5</v>
      </c>
      <c r="AV1270" s="13"/>
      <c r="AW1270" s="13">
        <f t="shared" si="382"/>
        <v>39300511.936236553</v>
      </c>
      <c r="AX1270" s="13">
        <f t="shared" si="383"/>
        <v>-4.1792665787864709E-5</v>
      </c>
      <c r="AZ1270" s="13"/>
      <c r="BA1270" s="13"/>
      <c r="BB1270" s="13">
        <f t="shared" si="384"/>
        <v>22100301.962882396</v>
      </c>
      <c r="BC1270" s="13">
        <f t="shared" si="385"/>
        <v>-1.3256087887785967E-4</v>
      </c>
      <c r="BD1270" s="13"/>
      <c r="BE1270" s="13"/>
      <c r="BG1270" s="13">
        <f t="shared" si="386"/>
        <v>12427913.092914158</v>
      </c>
      <c r="BH1270" s="13">
        <f t="shared" si="387"/>
        <v>-4.232540600665087E-4</v>
      </c>
      <c r="BI1270" s="13"/>
      <c r="BL1270" s="13">
        <f t="shared" si="388"/>
        <v>6988729.1180198397</v>
      </c>
      <c r="BM1270" s="13">
        <f t="shared" si="389"/>
        <v>-1.3807325993388832E-3</v>
      </c>
      <c r="BP1270" s="13"/>
      <c r="BQ1270" s="13">
        <f t="shared" si="390"/>
        <v>99.633300000000006</v>
      </c>
      <c r="BR1270" s="13">
        <f t="shared" si="391"/>
        <v>108.99000000000001</v>
      </c>
      <c r="BT1270" s="13"/>
      <c r="BU1270" s="13"/>
      <c r="BV1270" s="13">
        <f t="shared" si="392"/>
        <v>31.50681587988543</v>
      </c>
      <c r="BW1270" s="13">
        <f t="shared" si="393"/>
        <v>344.65664218175152</v>
      </c>
      <c r="CA1270" s="13">
        <f t="shared" si="394"/>
        <v>9.9633299999999991</v>
      </c>
      <c r="CB1270" s="13">
        <f t="shared" si="395"/>
        <v>1089.9000000000001</v>
      </c>
    </row>
    <row r="1271" spans="1:80" x14ac:dyDescent="0.3">
      <c r="A1271" s="13">
        <f t="shared" si="371"/>
        <v>3.4833731503601181E-4</v>
      </c>
      <c r="C1271" s="13" t="str">
        <f>IF(F1271&gt;0,SQRT(Sum_Sq($AI$2,V_rtHz($AH$2)/(1+1/$A1271),V_rtHz($AH$2*$A1271)/(1+$A1271),$AN$2*$AH$2/(1+1/$A1271),$AM$2*SQRT(Sum_Sq(F1271,1/($X$2*D$8*(1+C$1017+F1271/E1271))))/SQRT(Sum_Sq($X$2*F1271*D$8,1)),                   $AQ$2*SQRT(Sum_Sq($AH$2/(1+1/$A1271)+F1271*( 1/(C$1017+1+F1271/E1271)-1)/(1+($X$2*F1271*D$8)^2), (F1271^2*D$8*$X$2+1/($X$2*D$8*(C$1017+1+F1271/E1271           )))/(1+($X$2*F1271*D$8)^2))),           V_rtHz(E1271)/($X$2*D$8*(E1271*C$1017+E1271+F1271)),V_rtHz(F1271)*SQRT(Sum_Sq(E1271*D$8*$X$2*C$1017,1))/($X$2*D$8*(E1271*C$1017+E1271+F1271))))/SQRT(Sum_Sq(1/(1+$A1271)+$AC$2/$I$2-1/(1+(1+F1271/E1271)/C$1017),$X$2/$I$2)),IF(F1272&lt;0,"A",C1272))</f>
        <v>A</v>
      </c>
      <c r="E1271" s="13">
        <f t="shared" si="372"/>
        <v>-1</v>
      </c>
      <c r="F1271" s="12">
        <f t="shared" si="396"/>
        <v>-2</v>
      </c>
      <c r="H1271" s="13" t="str">
        <f>IF(K1271&gt;0,SQRT(Sum_Sq($AI$2,V_rtHz($AH$2)/(1+1/$A1271),V_rtHz($AH$2*$A1271)/(1+$A1271),$AN$2*$AH$2/(1+1/$A1271),$AM$2*SQRT(Sum_Sq(K1271,1/($X$2*I$8*(1+H$1017+K1271/J1271))))/SQRT(Sum_Sq($X$2*K1271*I$8,1)),                   $AQ$2*SQRT(Sum_Sq($AH$2/(1+1/$A1271)+K1271*( 1/(H$1017+1+K1271/J1271)-1)/(1+($X$2*K1271*I$8)^2), (K1271^2*I$8*$X$2+1/($X$2*I$8*(H$1017+1+K1271/J1271           )))/(1+($X$2*K1271*I$8)^2))),           V_rtHz(J1271)/($X$2*I$8*(J1271*H$1017+J1271+K1271)),V_rtHz(K1271)*SQRT(Sum_Sq(J1271*I$8*$X$2*H$1017,1))/($X$2*I$8*(J1271*H$1017+J1271+K1271))))/SQRT(Sum_Sq(1/(1+$A1271)+$AC$2/$I$2-1/(1+(1+K1271/J1271)/H$1017),$X$2/$I$2)),IF(K1272&lt;0,"A",H1272))</f>
        <v>A</v>
      </c>
      <c r="J1271" s="13">
        <f t="shared" si="373"/>
        <v>-1</v>
      </c>
      <c r="K1271" s="12">
        <f t="shared" si="397"/>
        <v>-2</v>
      </c>
      <c r="M1271" s="13" t="str">
        <f>IF(P1271&gt;0,SQRT(Sum_Sq($AI$2,V_rtHz($AH$2)/(1+1/$A1271),V_rtHz($AH$2*$A1271)/(1+$A1271),$AN$2*$AH$2/(1+1/$A1271),$AM$2*SQRT(Sum_Sq(P1271,1/($X$2*N$8*(1+M$1017+P1271/O1271))))/SQRT(Sum_Sq($X$2*P1271*N$8,1)),                   $AQ$2*SQRT(Sum_Sq($AH$2/(1+1/$A1271)+P1271*( 1/(M$1017+1+P1271/O1271)-1)/(1+($X$2*P1271*N$8)^2), (P1271^2*N$8*$X$2+1/($X$2*N$8*(M$1017+1+P1271/O1271           )))/(1+($X$2*P1271*N$8)^2))),           V_rtHz(O1271)/($X$2*N$8*(O1271*M$1017+O1271+P1271)),V_rtHz(P1271)*SQRT(Sum_Sq(O1271*N$8*$X$2*M$1017,1))/($X$2*N$8*(O1271*M$1017+O1271+P1271))))/SQRT(Sum_Sq(1/(1+$A1271)+$AC$2/$I$2-1/(1+(1+P1271/O1271)/M$1017),$X$2/$I$2)),IF(P1272&lt;0,"A",M1272))</f>
        <v>A</v>
      </c>
      <c r="O1271" s="13">
        <f t="shared" si="374"/>
        <v>-1</v>
      </c>
      <c r="P1271" s="12">
        <f t="shared" si="398"/>
        <v>-2</v>
      </c>
      <c r="R1271" s="13" t="str">
        <f>IF(U1271&gt;0,SQRT(Sum_Sq($AI$2,V_rtHz($AH$2)/(1+1/$A1271),V_rtHz($AH$2*$A1271)/(1+$A1271),$AN$2*$AH$2/(1+1/$A1271),$AM$2*SQRT(Sum_Sq(U1271,1/($X$2*S$8*(1+R$1017+U1271/T1271))))/SQRT(Sum_Sq($X$2*U1271*S$8,1)),                   $AQ$2*SQRT(Sum_Sq($AH$2/(1+1/$A1271)+U1271*( 1/(R$1017+1+U1271/T1271)-1)/(1+($X$2*U1271*S$8)^2), (U1271^2*S$8*$X$2+1/($X$2*S$8*(R$1017+1+U1271/T1271           )))/(1+($X$2*U1271*S$8)^2))),           V_rtHz(T1271)/($X$2*S$8*(T1271*R$1017+T1271+U1271)),V_rtHz(U1271)*SQRT(Sum_Sq(T1271*S$8*$X$2*R$1017,1))/($X$2*S$8*(T1271*R$1017+T1271+U1271))))/SQRT(Sum_Sq(1/(1+$A1271)+$AC$2/$I$2-1/(1+(1+U1271/T1271)/R$1017),$X$2/$I$2)),IF(U1272&lt;0,"A",R1272))</f>
        <v>A</v>
      </c>
      <c r="T1271" s="13">
        <f t="shared" si="375"/>
        <v>-1</v>
      </c>
      <c r="U1271" s="12">
        <f t="shared" si="399"/>
        <v>-2</v>
      </c>
      <c r="X1271" s="13" t="str">
        <f>IF(AA1271&gt;0,SQRT(Sum_Sq($AI$2,V_rtHz($AH$2)/(1+1/$A1271),V_rtHz($AH$2*$A1271)/(1+$A1271),$AN$2*$AH$2/(1+1/$A1271),$AM$2*SQRT(Sum_Sq(AA1271,1/($X$2*Y$8*(1+X$1017+AA1271/Z1271))))/SQRT(Sum_Sq($X$2*AA1271*Y$8,1)),                   $AQ$2*SQRT(Sum_Sq($AH$2/(1+1/$A1271)+AA1271*( 1/(X$1017+1+AA1271/Z1271)-1)/(1+($X$2*AA1271*Y$8)^2), (AA1271^2*Y$8*$X$2+1/($X$2*Y$8*(X$1017+1+AA1271/Z1271           )))/(1+($X$2*AA1271*Y$8)^2))),           V_rtHz(Z1271)/($X$2*Y$8*(Z1271*X$1017+Z1271+AA1271)),V_rtHz(AA1271)*SQRT(Sum_Sq(Z1271*Y$8*$X$2*X$1017,1))/($X$2*Y$8*(Z1271*X$1017+Z1271+AA1271))))/SQRT(Sum_Sq(1/(1+$A1271)+$AC$2/$I$2-1/(1+(1+AA1271/Z1271)/X$1017),$X$2/$I$2)),IF(AA1272&lt;0,"A",X1272))</f>
        <v>A</v>
      </c>
      <c r="Z1271" s="13">
        <f t="shared" si="376"/>
        <v>-1</v>
      </c>
      <c r="AA1271" s="12">
        <f t="shared" si="400"/>
        <v>-2</v>
      </c>
      <c r="AC1271" s="13">
        <f>IF(AF1271&gt;0,SQRT(Sum_Sq($AI$2,V_rtHz($AH$2)/(1+1/$A1271),V_rtHz($AH$2*$A1271)/(1+$A1271),$AN$2*$AH$2/(1+1/$A1271),$AM$2*SQRT(Sum_Sq(AF1271,1/($X$2*AD$8*(1+AC$1017+AF1271/AE1271))))/SQRT(Sum_Sq($X$2*AF1271*AD$8,1)),                   $AQ$2*SQRT(Sum_Sq($AH$2/(1+1/$A1271)+AF1271*( 1/(AC$1017+1+AF1271/AE1271)-1)/(1+($X$2*AF1271*AD$8)^2), (AF1271^2*AD$8*$X$2+1/($X$2*AD$8*(AC$1017+1+AF1271/AE1271           )))/(1+($X$2*AF1271*AD$8)^2))),           V_rtHz(AE1271)/($X$2*AD$8*(AE1271*AC$1017+AE1271+AF1271)),V_rtHz(AF1271)*SQRT(Sum_Sq(AE1271*AD$8*$X$2*AC$1017,1))/($X$2*AD$8*(AE1271*AC$1017+AE1271+AF1271))))/SQRT(Sum_Sq(1/(1+$A1271)+$AC$2/$I$2-1/(1+(1+AF1271/AE1271)/AC$1017),$X$2/$I$2)),IF(AF1272&lt;0,"A",AC1272))</f>
        <v>6.7243864810009952E-6</v>
      </c>
      <c r="AE1271" s="13">
        <f t="shared" si="377"/>
        <v>18513.103395278675</v>
      </c>
      <c r="AF1271" s="12">
        <f t="shared" si="401"/>
        <v>168088.55905163998</v>
      </c>
      <c r="AG1271" s="13"/>
      <c r="AH1271" s="13">
        <f>IF(AK1271&gt;0,SQRT(Sum_Sq($AI$2,V_rtHz($AH$2)/(1+1/$A1271),V_rtHz($AH$2*$A1271)/(1+$A1271),$AN$2*$AH$2/(1+1/$A1271),$AM$2*SQRT(Sum_Sq(AK1271,1/($X$2*AI$8*(1+AH$1017+AK1271/AJ1271))))/SQRT(Sum_Sq($X$2*AK1271*AI$8,1)),                   $AQ$2*SQRT(Sum_Sq($AH$2/(1+1/$A1271)+AK1271*( 1/(AH$1017+1+AK1271/AJ1271)-1)/(1+($X$2*AK1271*AI$8)^2), (AK1271^2*AI$8*$X$2+1/($X$2*AI$8*(AH$1017+1+AK1271/AJ1271           )))/(1+($X$2*AK1271*AI$8)^2))),           V_rtHz(AJ1271)/($X$2*AI$8*(AJ1271*AH$1017+AJ1271+AK1271)),V_rtHz(AK1271)*SQRT(Sum_Sq(AJ1271*AI$8*$X$2*AH$1017,1))/($X$2*AI$8*(AJ1271*AH$1017+AJ1271+AK1271))))/SQRT(Sum_Sq(1/(1+$A1271)+$AC$2/$I$2-1/(1+(1+AK1271/AJ1271)/AH$1017),$X$2/$I$2)),IF(AK1272&lt;0,"A",AH1272))</f>
        <v>1.1395385435788983E-5</v>
      </c>
      <c r="AI1271" s="13"/>
      <c r="AJ1271" s="13">
        <f t="shared" si="378"/>
        <v>17229.80897798976</v>
      </c>
      <c r="AK1271" s="12">
        <f t="shared" si="402"/>
        <v>571132.55800823192</v>
      </c>
      <c r="AM1271" s="13">
        <f>IF(AP1271&gt;0,SQRT(Sum_Sq($AI$2,V_rtHz($AH$2)/(1+1/$A1271),V_rtHz($AH$2*$A1271)/(1+$A1271),$AN$2*$AH$2/(1+1/$A1271),$AM$2*SQRT(Sum_Sq(AP1271,1/($X$2*AN$8*(1+AM$1017+AP1271/AO1271))))/SQRT(Sum_Sq($X$2*AP1271*AN$8,1)),                   $AQ$2*SQRT(Sum_Sq($AH$2/(1+1/$A1271)+AP1271*( 1/(AM$1017+1+AP1271/AO1271)-1)/(1+($X$2*AP1271*AN$8)^2), (AP1271^2*AN$8*$X$2+1/($X$2*AN$8*(AM$1017+1+AP1271/AO1271           )))/(1+($X$2*AP1271*AN$8)^2))),           V_rtHz(AO1271)/($X$2*AN$8*(AO1271*AM$1017+AO1271+AP1271)),V_rtHz(AP1271)*SQRT(Sum_Sq(AO1271*AN$8*$X$2*AM$1017,1))/($X$2*AN$8*(AO1271*AM$1017+AO1271+AP1271))))/SQRT(Sum_Sq(1/(1+$A1271)+$AC$2/$I$2-1/(1+(1+AP1271/AO1271)/AM$1017),$X$2/$I$2)),IF(AP1272&lt;0,"A",AM1272))</f>
        <v>1.9993716343656854E-5</v>
      </c>
      <c r="AO1271" s="13">
        <f t="shared" si="379"/>
        <v>16891.642550662684</v>
      </c>
      <c r="AP1271" s="12">
        <f t="shared" si="403"/>
        <v>1842236.9902471884</v>
      </c>
      <c r="AR1271" s="13">
        <f t="shared" si="380"/>
        <v>69887291.180198371</v>
      </c>
      <c r="AS1271" s="13">
        <f t="shared" si="381"/>
        <v>-1.3203456420618094E-5</v>
      </c>
      <c r="AV1271" s="13"/>
      <c r="AW1271" s="13">
        <f t="shared" si="382"/>
        <v>39300511.936236553</v>
      </c>
      <c r="AX1271" s="13">
        <f t="shared" si="383"/>
        <v>-4.1793478900591957E-5</v>
      </c>
      <c r="AZ1271" s="13"/>
      <c r="BA1271" s="13"/>
      <c r="BB1271" s="13">
        <f t="shared" si="384"/>
        <v>22100301.962882396</v>
      </c>
      <c r="BC1271" s="13">
        <f t="shared" si="385"/>
        <v>-1.3256905975202101E-4</v>
      </c>
      <c r="BD1271" s="13"/>
      <c r="BE1271" s="13"/>
      <c r="BG1271" s="13">
        <f t="shared" si="386"/>
        <v>12427913.092914158</v>
      </c>
      <c r="BH1271" s="13">
        <f t="shared" si="387"/>
        <v>-4.2333747234925387E-4</v>
      </c>
      <c r="BI1271" s="13"/>
      <c r="BL1271" s="13">
        <f t="shared" si="388"/>
        <v>6988729.1180198397</v>
      </c>
      <c r="BM1271" s="13">
        <f t="shared" si="389"/>
        <v>-1.3816206557578465E-3</v>
      </c>
      <c r="BP1271" s="13"/>
      <c r="BQ1271" s="13">
        <f t="shared" si="390"/>
        <v>99.633300000000006</v>
      </c>
      <c r="BR1271" s="13">
        <f t="shared" si="391"/>
        <v>108.98999999999998</v>
      </c>
      <c r="BT1271" s="13"/>
      <c r="BU1271" s="13"/>
      <c r="BV1271" s="13">
        <f t="shared" si="392"/>
        <v>31.50681587988543</v>
      </c>
      <c r="BW1271" s="13">
        <f t="shared" si="393"/>
        <v>344.65664218175152</v>
      </c>
      <c r="CA1271" s="13">
        <f t="shared" si="394"/>
        <v>9.9633299999999991</v>
      </c>
      <c r="CB1271" s="13">
        <f t="shared" si="395"/>
        <v>1089.8999999999999</v>
      </c>
    </row>
    <row r="1272" spans="1:80" x14ac:dyDescent="0.3">
      <c r="A1272" s="13">
        <f t="shared" si="371"/>
        <v>3.5318316979195688E-4</v>
      </c>
      <c r="C1272" s="13" t="str">
        <f>IF(F1272&gt;0,SQRT(Sum_Sq($AI$2,V_rtHz($AH$2)/(1+1/$A1272),V_rtHz($AH$2*$A1272)/(1+$A1272),$AN$2*$AH$2/(1+1/$A1272),$AM$2*SQRT(Sum_Sq(F1272,1/($X$2*D$8*(1+C$1017+F1272/E1272))))/SQRT(Sum_Sq($X$2*F1272*D$8,1)),                   $AQ$2*SQRT(Sum_Sq($AH$2/(1+1/$A1272)+F1272*( 1/(C$1017+1+F1272/E1272)-1)/(1+($X$2*F1272*D$8)^2), (F1272^2*D$8*$X$2+1/($X$2*D$8*(C$1017+1+F1272/E1272           )))/(1+($X$2*F1272*D$8)^2))),           V_rtHz(E1272)/($X$2*D$8*(E1272*C$1017+E1272+F1272)),V_rtHz(F1272)*SQRT(Sum_Sq(E1272*D$8*$X$2*C$1017,1))/($X$2*D$8*(E1272*C$1017+E1272+F1272))))/SQRT(Sum_Sq(1/(1+$A1272)+$AC$2/$I$2-1/(1+(1+F1272/E1272)/C$1017),$X$2/$I$2)),IF(F1273&lt;0,"A",C1273))</f>
        <v>A</v>
      </c>
      <c r="E1272" s="13">
        <f t="shared" si="372"/>
        <v>-1</v>
      </c>
      <c r="F1272" s="12">
        <f t="shared" si="396"/>
        <v>-2</v>
      </c>
      <c r="H1272" s="13" t="str">
        <f>IF(K1272&gt;0,SQRT(Sum_Sq($AI$2,V_rtHz($AH$2)/(1+1/$A1272),V_rtHz($AH$2*$A1272)/(1+$A1272),$AN$2*$AH$2/(1+1/$A1272),$AM$2*SQRT(Sum_Sq(K1272,1/($X$2*I$8*(1+H$1017+K1272/J1272))))/SQRT(Sum_Sq($X$2*K1272*I$8,1)),                   $AQ$2*SQRT(Sum_Sq($AH$2/(1+1/$A1272)+K1272*( 1/(H$1017+1+K1272/J1272)-1)/(1+($X$2*K1272*I$8)^2), (K1272^2*I$8*$X$2+1/($X$2*I$8*(H$1017+1+K1272/J1272           )))/(1+($X$2*K1272*I$8)^2))),           V_rtHz(J1272)/($X$2*I$8*(J1272*H$1017+J1272+K1272)),V_rtHz(K1272)*SQRT(Sum_Sq(J1272*I$8*$X$2*H$1017,1))/($X$2*I$8*(J1272*H$1017+J1272+K1272))))/SQRT(Sum_Sq(1/(1+$A1272)+$AC$2/$I$2-1/(1+(1+K1272/J1272)/H$1017),$X$2/$I$2)),IF(K1273&lt;0,"A",H1273))</f>
        <v>A</v>
      </c>
      <c r="J1272" s="13">
        <f t="shared" si="373"/>
        <v>-1</v>
      </c>
      <c r="K1272" s="12">
        <f t="shared" si="397"/>
        <v>-2</v>
      </c>
      <c r="M1272" s="13" t="str">
        <f>IF(P1272&gt;0,SQRT(Sum_Sq($AI$2,V_rtHz($AH$2)/(1+1/$A1272),V_rtHz($AH$2*$A1272)/(1+$A1272),$AN$2*$AH$2/(1+1/$A1272),$AM$2*SQRT(Sum_Sq(P1272,1/($X$2*N$8*(1+M$1017+P1272/O1272))))/SQRT(Sum_Sq($X$2*P1272*N$8,1)),                   $AQ$2*SQRT(Sum_Sq($AH$2/(1+1/$A1272)+P1272*( 1/(M$1017+1+P1272/O1272)-1)/(1+($X$2*P1272*N$8)^2), (P1272^2*N$8*$X$2+1/($X$2*N$8*(M$1017+1+P1272/O1272           )))/(1+($X$2*P1272*N$8)^2))),           V_rtHz(O1272)/($X$2*N$8*(O1272*M$1017+O1272+P1272)),V_rtHz(P1272)*SQRT(Sum_Sq(O1272*N$8*$X$2*M$1017,1))/($X$2*N$8*(O1272*M$1017+O1272+P1272))))/SQRT(Sum_Sq(1/(1+$A1272)+$AC$2/$I$2-1/(1+(1+P1272/O1272)/M$1017),$X$2/$I$2)),IF(P1273&lt;0,"A",M1273))</f>
        <v>A</v>
      </c>
      <c r="O1272" s="13">
        <f t="shared" si="374"/>
        <v>-1</v>
      </c>
      <c r="P1272" s="12">
        <f t="shared" si="398"/>
        <v>-2</v>
      </c>
      <c r="R1272" s="13" t="str">
        <f>IF(U1272&gt;0,SQRT(Sum_Sq($AI$2,V_rtHz($AH$2)/(1+1/$A1272),V_rtHz($AH$2*$A1272)/(1+$A1272),$AN$2*$AH$2/(1+1/$A1272),$AM$2*SQRT(Sum_Sq(U1272,1/($X$2*S$8*(1+R$1017+U1272/T1272))))/SQRT(Sum_Sq($X$2*U1272*S$8,1)),                   $AQ$2*SQRT(Sum_Sq($AH$2/(1+1/$A1272)+U1272*( 1/(R$1017+1+U1272/T1272)-1)/(1+($X$2*U1272*S$8)^2), (U1272^2*S$8*$X$2+1/($X$2*S$8*(R$1017+1+U1272/T1272           )))/(1+($X$2*U1272*S$8)^2))),           V_rtHz(T1272)/($X$2*S$8*(T1272*R$1017+T1272+U1272)),V_rtHz(U1272)*SQRT(Sum_Sq(T1272*S$8*$X$2*R$1017,1))/($X$2*S$8*(T1272*R$1017+T1272+U1272))))/SQRT(Sum_Sq(1/(1+$A1272)+$AC$2/$I$2-1/(1+(1+U1272/T1272)/R$1017),$X$2/$I$2)),IF(U1273&lt;0,"A",R1273))</f>
        <v>A</v>
      </c>
      <c r="T1272" s="13">
        <f t="shared" si="375"/>
        <v>-1</v>
      </c>
      <c r="U1272" s="12">
        <f t="shared" si="399"/>
        <v>-2</v>
      </c>
      <c r="X1272" s="13" t="str">
        <f>IF(AA1272&gt;0,SQRT(Sum_Sq($AI$2,V_rtHz($AH$2)/(1+1/$A1272),V_rtHz($AH$2*$A1272)/(1+$A1272),$AN$2*$AH$2/(1+1/$A1272),$AM$2*SQRT(Sum_Sq(AA1272,1/($X$2*Y$8*(1+X$1017+AA1272/Z1272))))/SQRT(Sum_Sq($X$2*AA1272*Y$8,1)),                   $AQ$2*SQRT(Sum_Sq($AH$2/(1+1/$A1272)+AA1272*( 1/(X$1017+1+AA1272/Z1272)-1)/(1+($X$2*AA1272*Y$8)^2), (AA1272^2*Y$8*$X$2+1/($X$2*Y$8*(X$1017+1+AA1272/Z1272           )))/(1+($X$2*AA1272*Y$8)^2))),           V_rtHz(Z1272)/($X$2*Y$8*(Z1272*X$1017+Z1272+AA1272)),V_rtHz(AA1272)*SQRT(Sum_Sq(Z1272*Y$8*$X$2*X$1017,1))/($X$2*Y$8*(Z1272*X$1017+Z1272+AA1272))))/SQRT(Sum_Sq(1/(1+$A1272)+$AC$2/$I$2-1/(1+(1+AA1272/Z1272)/X$1017),$X$2/$I$2)),IF(AA1273&lt;0,"A",X1273))</f>
        <v>A</v>
      </c>
      <c r="Z1272" s="13">
        <f t="shared" si="376"/>
        <v>-1</v>
      </c>
      <c r="AA1272" s="12">
        <f t="shared" si="400"/>
        <v>-2</v>
      </c>
      <c r="AC1272" s="13">
        <f>IF(AF1272&gt;0,SQRT(Sum_Sq($AI$2,V_rtHz($AH$2)/(1+1/$A1272),V_rtHz($AH$2*$A1272)/(1+$A1272),$AN$2*$AH$2/(1+1/$A1272),$AM$2*SQRT(Sum_Sq(AF1272,1/($X$2*AD$8*(1+AC$1017+AF1272/AE1272))))/SQRT(Sum_Sq($X$2*AF1272*AD$8,1)),                   $AQ$2*SQRT(Sum_Sq($AH$2/(1+1/$A1272)+AF1272*( 1/(AC$1017+1+AF1272/AE1272)-1)/(1+($X$2*AF1272*AD$8)^2), (AF1272^2*AD$8*$X$2+1/($X$2*AD$8*(AC$1017+1+AF1272/AE1272           )))/(1+($X$2*AF1272*AD$8)^2))),           V_rtHz(AE1272)/($X$2*AD$8*(AE1272*AC$1017+AE1272+AF1272)),V_rtHz(AF1272)*SQRT(Sum_Sq(AE1272*AD$8*$X$2*AC$1017,1))/($X$2*AD$8*(AE1272*AC$1017+AE1272+AF1272))))/SQRT(Sum_Sq(1/(1+$A1272)+$AC$2/$I$2-1/(1+(1+AF1272/AE1272)/AC$1017),$X$2/$I$2)),IF(AF1273&lt;0,"A",AC1273))</f>
        <v>6.7220520327144063E-6</v>
      </c>
      <c r="AE1272" s="13">
        <f t="shared" si="377"/>
        <v>18500.257126177217</v>
      </c>
      <c r="AF1272" s="12">
        <f t="shared" si="401"/>
        <v>168205.27693549028</v>
      </c>
      <c r="AG1272" s="13"/>
      <c r="AH1272" s="13">
        <f>IF(AK1272&gt;0,SQRT(Sum_Sq($AI$2,V_rtHz($AH$2)/(1+1/$A1272),V_rtHz($AH$2*$A1272)/(1+$A1272),$AN$2*$AH$2/(1+1/$A1272),$AM$2*SQRT(Sum_Sq(AK1272,1/($X$2*AI$8*(1+AH$1017+AK1272/AJ1272))))/SQRT(Sum_Sq($X$2*AK1272*AI$8,1)),                   $AQ$2*SQRT(Sum_Sq($AH$2/(1+1/$A1272)+AK1272*( 1/(AH$1017+1+AK1272/AJ1272)-1)/(1+($X$2*AK1272*AI$8)^2), (AK1272^2*AI$8*$X$2+1/($X$2*AI$8*(AH$1017+1+AK1272/AJ1272           )))/(1+($X$2*AK1272*AI$8)^2))),           V_rtHz(AJ1272)/($X$2*AI$8*(AJ1272*AH$1017+AJ1272+AK1272)),V_rtHz(AK1272)*SQRT(Sum_Sq(AJ1272*AI$8*$X$2*AH$1017,1))/($X$2*AI$8*(AJ1272*AH$1017+AJ1272+AK1272))))/SQRT(Sum_Sq(1/(1+$A1272)+$AC$2/$I$2-1/(1+(1+AK1272/AJ1272)/AH$1017),$X$2/$I$2)),IF(AK1273&lt;0,"A",AH1273))</f>
        <v>1.1392301751366519E-5</v>
      </c>
      <c r="AI1272" s="13"/>
      <c r="AJ1272" s="13">
        <f t="shared" si="378"/>
        <v>17220.205610281027</v>
      </c>
      <c r="AK1272" s="12">
        <f t="shared" si="402"/>
        <v>571451.06732740672</v>
      </c>
      <c r="AM1272" s="13">
        <f>IF(AP1272&gt;0,SQRT(Sum_Sq($AI$2,V_rtHz($AH$2)/(1+1/$A1272),V_rtHz($AH$2*$A1272)/(1+$A1272),$AN$2*$AH$2/(1+1/$A1272),$AM$2*SQRT(Sum_Sq(AP1272,1/($X$2*AN$8*(1+AM$1017+AP1272/AO1272))))/SQRT(Sum_Sq($X$2*AP1272*AN$8,1)),                   $AQ$2*SQRT(Sum_Sq($AH$2/(1+1/$A1272)+AP1272*( 1/(AM$1017+1+AP1272/AO1272)-1)/(1+($X$2*AP1272*AN$8)^2), (AP1272^2*AN$8*$X$2+1/($X$2*AN$8*(AM$1017+1+AP1272/AO1272           )))/(1+($X$2*AP1272*AN$8)^2))),           V_rtHz(AO1272)/($X$2*AN$8*(AO1272*AM$1017+AO1272+AP1272)),V_rtHz(AP1272)*SQRT(Sum_Sq(AO1272*AN$8*$X$2*AM$1017,1))/($X$2*AN$8*(AO1272*AM$1017+AO1272+AP1272))))/SQRT(Sum_Sq(1/(1+$A1272)+$AC$2/$I$2-1/(1+(1+AP1272/AO1272)/AM$1017),$X$2/$I$2)),IF(AP1273&lt;0,"A",AM1273))</f>
        <v>1.9988660977012238E-5</v>
      </c>
      <c r="AO1272" s="13">
        <f t="shared" si="379"/>
        <v>16882.763639761306</v>
      </c>
      <c r="AP1272" s="12">
        <f t="shared" si="403"/>
        <v>1843205.8516519116</v>
      </c>
      <c r="AR1272" s="13">
        <f t="shared" si="380"/>
        <v>69887291.180198371</v>
      </c>
      <c r="AS1272" s="13">
        <f t="shared" si="381"/>
        <v>-1.3203538705517164E-5</v>
      </c>
      <c r="AV1272" s="13"/>
      <c r="AW1272" s="13">
        <f t="shared" si="382"/>
        <v>39300511.936236553</v>
      </c>
      <c r="AX1272" s="13">
        <f t="shared" si="383"/>
        <v>-4.1794303357147555E-5</v>
      </c>
      <c r="AZ1272" s="13"/>
      <c r="BA1272" s="13"/>
      <c r="BB1272" s="13">
        <f t="shared" si="384"/>
        <v>22100301.962882396</v>
      </c>
      <c r="BC1272" s="13">
        <f t="shared" si="385"/>
        <v>-1.3257735546446165E-4</v>
      </c>
      <c r="BD1272" s="13"/>
      <c r="BE1272" s="13"/>
      <c r="BG1272" s="13">
        <f t="shared" si="386"/>
        <v>12427913.092914158</v>
      </c>
      <c r="BH1272" s="13">
        <f t="shared" si="387"/>
        <v>-4.2342207858512057E-4</v>
      </c>
      <c r="BI1272" s="13"/>
      <c r="BL1272" s="13">
        <f t="shared" si="388"/>
        <v>6988729.1180198397</v>
      </c>
      <c r="BM1272" s="13">
        <f t="shared" si="389"/>
        <v>-1.3825222333376289E-3</v>
      </c>
      <c r="BP1272" s="13"/>
      <c r="BQ1272" s="13">
        <f t="shared" si="390"/>
        <v>99.633300000000006</v>
      </c>
      <c r="BR1272" s="13">
        <f t="shared" si="391"/>
        <v>108.99</v>
      </c>
      <c r="BT1272" s="13"/>
      <c r="BU1272" s="13"/>
      <c r="BV1272" s="13">
        <f t="shared" si="392"/>
        <v>31.50681587988543</v>
      </c>
      <c r="BW1272" s="13">
        <f t="shared" si="393"/>
        <v>344.65664218175152</v>
      </c>
      <c r="CA1272" s="13">
        <f t="shared" si="394"/>
        <v>9.9633299999999991</v>
      </c>
      <c r="CB1272" s="13">
        <f t="shared" si="395"/>
        <v>1089.9000000000001</v>
      </c>
    </row>
    <row r="1273" spans="1:80" x14ac:dyDescent="0.3">
      <c r="A1273" s="13">
        <f t="shared" si="371"/>
        <v>3.5809643710263601E-4</v>
      </c>
      <c r="C1273" s="13" t="str">
        <f>IF(F1273&gt;0,SQRT(Sum_Sq($AI$2,V_rtHz($AH$2)/(1+1/$A1273),V_rtHz($AH$2*$A1273)/(1+$A1273),$AN$2*$AH$2/(1+1/$A1273),$AM$2*SQRT(Sum_Sq(F1273,1/($X$2*D$8*(1+C$1017+F1273/E1273))))/SQRT(Sum_Sq($X$2*F1273*D$8,1)),                   $AQ$2*SQRT(Sum_Sq($AH$2/(1+1/$A1273)+F1273*( 1/(C$1017+1+F1273/E1273)-1)/(1+($X$2*F1273*D$8)^2), (F1273^2*D$8*$X$2+1/($X$2*D$8*(C$1017+1+F1273/E1273           )))/(1+($X$2*F1273*D$8)^2))),           V_rtHz(E1273)/($X$2*D$8*(E1273*C$1017+E1273+F1273)),V_rtHz(F1273)*SQRT(Sum_Sq(E1273*D$8*$X$2*C$1017,1))/($X$2*D$8*(E1273*C$1017+E1273+F1273))))/SQRT(Sum_Sq(1/(1+$A1273)+$AC$2/$I$2-1/(1+(1+F1273/E1273)/C$1017),$X$2/$I$2)),IF(F1274&lt;0,"A",C1274))</f>
        <v>A</v>
      </c>
      <c r="E1273" s="13">
        <f t="shared" si="372"/>
        <v>-1</v>
      </c>
      <c r="F1273" s="12">
        <f t="shared" si="396"/>
        <v>-2</v>
      </c>
      <c r="H1273" s="13" t="str">
        <f>IF(K1273&gt;0,SQRT(Sum_Sq($AI$2,V_rtHz($AH$2)/(1+1/$A1273),V_rtHz($AH$2*$A1273)/(1+$A1273),$AN$2*$AH$2/(1+1/$A1273),$AM$2*SQRT(Sum_Sq(K1273,1/($X$2*I$8*(1+H$1017+K1273/J1273))))/SQRT(Sum_Sq($X$2*K1273*I$8,1)),                   $AQ$2*SQRT(Sum_Sq($AH$2/(1+1/$A1273)+K1273*( 1/(H$1017+1+K1273/J1273)-1)/(1+($X$2*K1273*I$8)^2), (K1273^2*I$8*$X$2+1/($X$2*I$8*(H$1017+1+K1273/J1273           )))/(1+($X$2*K1273*I$8)^2))),           V_rtHz(J1273)/($X$2*I$8*(J1273*H$1017+J1273+K1273)),V_rtHz(K1273)*SQRT(Sum_Sq(J1273*I$8*$X$2*H$1017,1))/($X$2*I$8*(J1273*H$1017+J1273+K1273))))/SQRT(Sum_Sq(1/(1+$A1273)+$AC$2/$I$2-1/(1+(1+K1273/J1273)/H$1017),$X$2/$I$2)),IF(K1274&lt;0,"A",H1274))</f>
        <v>A</v>
      </c>
      <c r="J1273" s="13">
        <f t="shared" si="373"/>
        <v>-1</v>
      </c>
      <c r="K1273" s="12">
        <f t="shared" si="397"/>
        <v>-2</v>
      </c>
      <c r="M1273" s="13" t="str">
        <f>IF(P1273&gt;0,SQRT(Sum_Sq($AI$2,V_rtHz($AH$2)/(1+1/$A1273),V_rtHz($AH$2*$A1273)/(1+$A1273),$AN$2*$AH$2/(1+1/$A1273),$AM$2*SQRT(Sum_Sq(P1273,1/($X$2*N$8*(1+M$1017+P1273/O1273))))/SQRT(Sum_Sq($X$2*P1273*N$8,1)),                   $AQ$2*SQRT(Sum_Sq($AH$2/(1+1/$A1273)+P1273*( 1/(M$1017+1+P1273/O1273)-1)/(1+($X$2*P1273*N$8)^2), (P1273^2*N$8*$X$2+1/($X$2*N$8*(M$1017+1+P1273/O1273           )))/(1+($X$2*P1273*N$8)^2))),           V_rtHz(O1273)/($X$2*N$8*(O1273*M$1017+O1273+P1273)),V_rtHz(P1273)*SQRT(Sum_Sq(O1273*N$8*$X$2*M$1017,1))/($X$2*N$8*(O1273*M$1017+O1273+P1273))))/SQRT(Sum_Sq(1/(1+$A1273)+$AC$2/$I$2-1/(1+(1+P1273/O1273)/M$1017),$X$2/$I$2)),IF(P1274&lt;0,"A",M1274))</f>
        <v>A</v>
      </c>
      <c r="O1273" s="13">
        <f t="shared" si="374"/>
        <v>-1</v>
      </c>
      <c r="P1273" s="12">
        <f t="shared" si="398"/>
        <v>-2</v>
      </c>
      <c r="R1273" s="13" t="str">
        <f>IF(U1273&gt;0,SQRT(Sum_Sq($AI$2,V_rtHz($AH$2)/(1+1/$A1273),V_rtHz($AH$2*$A1273)/(1+$A1273),$AN$2*$AH$2/(1+1/$A1273),$AM$2*SQRT(Sum_Sq(U1273,1/($X$2*S$8*(1+R$1017+U1273/T1273))))/SQRT(Sum_Sq($X$2*U1273*S$8,1)),                   $AQ$2*SQRT(Sum_Sq($AH$2/(1+1/$A1273)+U1273*( 1/(R$1017+1+U1273/T1273)-1)/(1+($X$2*U1273*S$8)^2), (U1273^2*S$8*$X$2+1/($X$2*S$8*(R$1017+1+U1273/T1273           )))/(1+($X$2*U1273*S$8)^2))),           V_rtHz(T1273)/($X$2*S$8*(T1273*R$1017+T1273+U1273)),V_rtHz(U1273)*SQRT(Sum_Sq(T1273*S$8*$X$2*R$1017,1))/($X$2*S$8*(T1273*R$1017+T1273+U1273))))/SQRT(Sum_Sq(1/(1+$A1273)+$AC$2/$I$2-1/(1+(1+U1273/T1273)/R$1017),$X$2/$I$2)),IF(U1274&lt;0,"A",R1274))</f>
        <v>A</v>
      </c>
      <c r="T1273" s="13">
        <f t="shared" si="375"/>
        <v>-1</v>
      </c>
      <c r="U1273" s="12">
        <f t="shared" si="399"/>
        <v>-2</v>
      </c>
      <c r="X1273" s="13" t="str">
        <f>IF(AA1273&gt;0,SQRT(Sum_Sq($AI$2,V_rtHz($AH$2)/(1+1/$A1273),V_rtHz($AH$2*$A1273)/(1+$A1273),$AN$2*$AH$2/(1+1/$A1273),$AM$2*SQRT(Sum_Sq(AA1273,1/($X$2*Y$8*(1+X$1017+AA1273/Z1273))))/SQRT(Sum_Sq($X$2*AA1273*Y$8,1)),                   $AQ$2*SQRT(Sum_Sq($AH$2/(1+1/$A1273)+AA1273*( 1/(X$1017+1+AA1273/Z1273)-1)/(1+($X$2*AA1273*Y$8)^2), (AA1273^2*Y$8*$X$2+1/($X$2*Y$8*(X$1017+1+AA1273/Z1273           )))/(1+($X$2*AA1273*Y$8)^2))),           V_rtHz(Z1273)/($X$2*Y$8*(Z1273*X$1017+Z1273+AA1273)),V_rtHz(AA1273)*SQRT(Sum_Sq(Z1273*Y$8*$X$2*X$1017,1))/($X$2*Y$8*(Z1273*X$1017+Z1273+AA1273))))/SQRT(Sum_Sq(1/(1+$A1273)+$AC$2/$I$2-1/(1+(1+AA1273/Z1273)/X$1017),$X$2/$I$2)),IF(AA1274&lt;0,"A",X1274))</f>
        <v>A</v>
      </c>
      <c r="Z1273" s="13">
        <f t="shared" si="376"/>
        <v>-1</v>
      </c>
      <c r="AA1273" s="12">
        <f t="shared" si="400"/>
        <v>-2</v>
      </c>
      <c r="AC1273" s="13">
        <f>IF(AF1273&gt;0,SQRT(Sum_Sq($AI$2,V_rtHz($AH$2)/(1+1/$A1273),V_rtHz($AH$2*$A1273)/(1+$A1273),$AN$2*$AH$2/(1+1/$A1273),$AM$2*SQRT(Sum_Sq(AF1273,1/($X$2*AD$8*(1+AC$1017+AF1273/AE1273))))/SQRT(Sum_Sq($X$2*AF1273*AD$8,1)),                   $AQ$2*SQRT(Sum_Sq($AH$2/(1+1/$A1273)+AF1273*( 1/(AC$1017+1+AF1273/AE1273)-1)/(1+($X$2*AF1273*AD$8)^2), (AF1273^2*AD$8*$X$2+1/($X$2*AD$8*(AC$1017+1+AF1273/AE1273           )))/(1+($X$2*AF1273*AD$8)^2))),           V_rtHz(AE1273)/($X$2*AD$8*(AE1273*AC$1017+AE1273+AF1273)),V_rtHz(AF1273)*SQRT(Sum_Sq(AE1273*AD$8*$X$2*AC$1017,1))/($X$2*AD$8*(AE1273*AC$1017+AE1273+AF1273))))/SQRT(Sum_Sq(1/(1+$A1273)+$AC$2/$I$2-1/(1+(1+AF1273/AE1273)/AC$1017),$X$2/$I$2)),IF(AF1274&lt;0,"A",AC1274))</f>
        <v>6.7196912719507881E-6</v>
      </c>
      <c r="AE1273" s="13">
        <f t="shared" si="377"/>
        <v>18487.269684607752</v>
      </c>
      <c r="AF1273" s="12">
        <f t="shared" si="401"/>
        <v>168323.44236733305</v>
      </c>
      <c r="AG1273" s="13"/>
      <c r="AH1273" s="13">
        <f>IF(AK1273&gt;0,SQRT(Sum_Sq($AI$2,V_rtHz($AH$2)/(1+1/$A1273),V_rtHz($AH$2*$A1273)/(1+$A1273),$AN$2*$AH$2/(1+1/$A1273),$AM$2*SQRT(Sum_Sq(AK1273,1/($X$2*AI$8*(1+AH$1017+AK1273/AJ1273))))/SQRT(Sum_Sq($X$2*AK1273*AI$8,1)),                   $AQ$2*SQRT(Sum_Sq($AH$2/(1+1/$A1273)+AK1273*( 1/(AH$1017+1+AK1273/AJ1273)-1)/(1+($X$2*AK1273*AI$8)^2), (AK1273^2*AI$8*$X$2+1/($X$2*AI$8*(AH$1017+1+AK1273/AJ1273           )))/(1+($X$2*AK1273*AI$8)^2))),           V_rtHz(AJ1273)/($X$2*AI$8*(AJ1273*AH$1017+AJ1273+AK1273)),V_rtHz(AK1273)*SQRT(Sum_Sq(AJ1273*AI$8*$X$2*AH$1017,1))/($X$2*AI$8*(AJ1273*AH$1017+AJ1273+AK1273))))/SQRT(Sum_Sq(1/(1+$A1273)+$AC$2/$I$2-1/(1+(1+AK1273/AJ1273)/AH$1017),$X$2/$I$2)),IF(AK1274&lt;0,"A",AH1274))</f>
        <v>1.1389181398945644E-5</v>
      </c>
      <c r="AI1273" s="13"/>
      <c r="AJ1273" s="13">
        <f t="shared" si="378"/>
        <v>17210.490351365406</v>
      </c>
      <c r="AK1273" s="12">
        <f t="shared" si="402"/>
        <v>571773.64936681115</v>
      </c>
      <c r="AM1273" s="13">
        <f>IF(AP1273&gt;0,SQRT(Sum_Sq($AI$2,V_rtHz($AH$2)/(1+1/$A1273),V_rtHz($AH$2*$A1273)/(1+$A1273),$AN$2*$AH$2/(1+1/$A1273),$AM$2*SQRT(Sum_Sq(AP1273,1/($X$2*AN$8*(1+AM$1017+AP1273/AO1273))))/SQRT(Sum_Sq($X$2*AP1273*AN$8,1)),                   $AQ$2*SQRT(Sum_Sq($AH$2/(1+1/$A1273)+AP1273*( 1/(AM$1017+1+AP1273/AO1273)-1)/(1+($X$2*AP1273*AN$8)^2), (AP1273^2*AN$8*$X$2+1/($X$2*AN$8*(AM$1017+1+AP1273/AO1273           )))/(1+($X$2*AP1273*AN$8)^2))),           V_rtHz(AO1273)/($X$2*AN$8*(AO1273*AM$1017+AO1273+AP1273)),V_rtHz(AP1273)*SQRT(Sum_Sq(AO1273*AN$8*$X$2*AM$1017,1))/($X$2*AN$8*(AO1273*AM$1017+AO1273+AP1273))))/SQRT(Sum_Sq(1/(1+$A1273)+$AC$2/$I$2-1/(1+(1+AP1273/AO1273)/AM$1017),$X$2/$I$2)),IF(AP1274&lt;0,"A",AM1274))</f>
        <v>1.9983544796831493E-5</v>
      </c>
      <c r="AO1273" s="13">
        <f t="shared" si="379"/>
        <v>16873.779961179822</v>
      </c>
      <c r="AP1273" s="12">
        <f t="shared" si="403"/>
        <v>1844187.1829818715</v>
      </c>
      <c r="AR1273" s="13">
        <f t="shared" si="380"/>
        <v>69887291.180198371</v>
      </c>
      <c r="AS1273" s="13">
        <f t="shared" si="381"/>
        <v>-1.3203622136160325E-5</v>
      </c>
      <c r="AV1273" s="13"/>
      <c r="AW1273" s="13">
        <f t="shared" si="382"/>
        <v>39300511.936236553</v>
      </c>
      <c r="AX1273" s="13">
        <f t="shared" si="383"/>
        <v>-4.1795139316246875E-5</v>
      </c>
      <c r="AZ1273" s="13"/>
      <c r="BA1273" s="13"/>
      <c r="BB1273" s="13">
        <f t="shared" si="384"/>
        <v>22100301.962882396</v>
      </c>
      <c r="BC1273" s="13">
        <f t="shared" si="385"/>
        <v>-1.3258576764182457E-4</v>
      </c>
      <c r="BD1273" s="13"/>
      <c r="BE1273" s="13"/>
      <c r="BG1273" s="13">
        <f t="shared" si="386"/>
        <v>12427913.092914158</v>
      </c>
      <c r="BH1273" s="13">
        <f t="shared" si="387"/>
        <v>-4.2350789634493198E-4</v>
      </c>
      <c r="BI1273" s="13"/>
      <c r="BL1273" s="13">
        <f t="shared" si="388"/>
        <v>6988729.1180198397</v>
      </c>
      <c r="BM1273" s="13">
        <f t="shared" si="389"/>
        <v>-1.3834375552235884E-3</v>
      </c>
      <c r="BP1273" s="13"/>
      <c r="BQ1273" s="13">
        <f t="shared" si="390"/>
        <v>99.633300000000006</v>
      </c>
      <c r="BR1273" s="13">
        <f t="shared" si="391"/>
        <v>108.99</v>
      </c>
      <c r="BT1273" s="13"/>
      <c r="BU1273" s="13"/>
      <c r="BV1273" s="13">
        <f t="shared" si="392"/>
        <v>31.506815879885437</v>
      </c>
      <c r="BW1273" s="13">
        <f t="shared" si="393"/>
        <v>344.65664218175141</v>
      </c>
      <c r="CA1273" s="13">
        <f t="shared" si="394"/>
        <v>9.9633299999999991</v>
      </c>
      <c r="CB1273" s="13">
        <f t="shared" si="395"/>
        <v>1089.9000000000003</v>
      </c>
    </row>
    <row r="1274" spans="1:80" x14ac:dyDescent="0.3">
      <c r="A1274" s="13">
        <f t="shared" si="371"/>
        <v>3.6307805477010129E-4</v>
      </c>
      <c r="C1274" s="13" t="str">
        <f>IF(F1274&gt;0,SQRT(Sum_Sq($AI$2,V_rtHz($AH$2)/(1+1/$A1274),V_rtHz($AH$2*$A1274)/(1+$A1274),$AN$2*$AH$2/(1+1/$A1274),$AM$2*SQRT(Sum_Sq(F1274,1/($X$2*D$8*(1+C$1017+F1274/E1274))))/SQRT(Sum_Sq($X$2*F1274*D$8,1)),                   $AQ$2*SQRT(Sum_Sq($AH$2/(1+1/$A1274)+F1274*( 1/(C$1017+1+F1274/E1274)-1)/(1+($X$2*F1274*D$8)^2), (F1274^2*D$8*$X$2+1/($X$2*D$8*(C$1017+1+F1274/E1274           )))/(1+($X$2*F1274*D$8)^2))),           V_rtHz(E1274)/($X$2*D$8*(E1274*C$1017+E1274+F1274)),V_rtHz(F1274)*SQRT(Sum_Sq(E1274*D$8*$X$2*C$1017,1))/($X$2*D$8*(E1274*C$1017+E1274+F1274))))/SQRT(Sum_Sq(1/(1+$A1274)+$AC$2/$I$2-1/(1+(1+F1274/E1274)/C$1017),$X$2/$I$2)),IF(F1275&lt;0,"A",C1275))</f>
        <v>A</v>
      </c>
      <c r="E1274" s="13">
        <f t="shared" si="372"/>
        <v>-1</v>
      </c>
      <c r="F1274" s="12">
        <f t="shared" si="396"/>
        <v>-2</v>
      </c>
      <c r="H1274" s="13" t="str">
        <f>IF(K1274&gt;0,SQRT(Sum_Sq($AI$2,V_rtHz($AH$2)/(1+1/$A1274),V_rtHz($AH$2*$A1274)/(1+$A1274),$AN$2*$AH$2/(1+1/$A1274),$AM$2*SQRT(Sum_Sq(K1274,1/($X$2*I$8*(1+H$1017+K1274/J1274))))/SQRT(Sum_Sq($X$2*K1274*I$8,1)),                   $AQ$2*SQRT(Sum_Sq($AH$2/(1+1/$A1274)+K1274*( 1/(H$1017+1+K1274/J1274)-1)/(1+($X$2*K1274*I$8)^2), (K1274^2*I$8*$X$2+1/($X$2*I$8*(H$1017+1+K1274/J1274           )))/(1+($X$2*K1274*I$8)^2))),           V_rtHz(J1274)/($X$2*I$8*(J1274*H$1017+J1274+K1274)),V_rtHz(K1274)*SQRT(Sum_Sq(J1274*I$8*$X$2*H$1017,1))/($X$2*I$8*(J1274*H$1017+J1274+K1274))))/SQRT(Sum_Sq(1/(1+$A1274)+$AC$2/$I$2-1/(1+(1+K1274/J1274)/H$1017),$X$2/$I$2)),IF(K1275&lt;0,"A",H1275))</f>
        <v>A</v>
      </c>
      <c r="J1274" s="13">
        <f t="shared" si="373"/>
        <v>-1</v>
      </c>
      <c r="K1274" s="12">
        <f t="shared" si="397"/>
        <v>-2</v>
      </c>
      <c r="M1274" s="13" t="str">
        <f>IF(P1274&gt;0,SQRT(Sum_Sq($AI$2,V_rtHz($AH$2)/(1+1/$A1274),V_rtHz($AH$2*$A1274)/(1+$A1274),$AN$2*$AH$2/(1+1/$A1274),$AM$2*SQRT(Sum_Sq(P1274,1/($X$2*N$8*(1+M$1017+P1274/O1274))))/SQRT(Sum_Sq($X$2*P1274*N$8,1)),                   $AQ$2*SQRT(Sum_Sq($AH$2/(1+1/$A1274)+P1274*( 1/(M$1017+1+P1274/O1274)-1)/(1+($X$2*P1274*N$8)^2), (P1274^2*N$8*$X$2+1/($X$2*N$8*(M$1017+1+P1274/O1274           )))/(1+($X$2*P1274*N$8)^2))),           V_rtHz(O1274)/($X$2*N$8*(O1274*M$1017+O1274+P1274)),V_rtHz(P1274)*SQRT(Sum_Sq(O1274*N$8*$X$2*M$1017,1))/($X$2*N$8*(O1274*M$1017+O1274+P1274))))/SQRT(Sum_Sq(1/(1+$A1274)+$AC$2/$I$2-1/(1+(1+P1274/O1274)/M$1017),$X$2/$I$2)),IF(P1275&lt;0,"A",M1275))</f>
        <v>A</v>
      </c>
      <c r="O1274" s="13">
        <f t="shared" si="374"/>
        <v>-1</v>
      </c>
      <c r="P1274" s="12">
        <f t="shared" si="398"/>
        <v>-2</v>
      </c>
      <c r="R1274" s="13" t="str">
        <f>IF(U1274&gt;0,SQRT(Sum_Sq($AI$2,V_rtHz($AH$2)/(1+1/$A1274),V_rtHz($AH$2*$A1274)/(1+$A1274),$AN$2*$AH$2/(1+1/$A1274),$AM$2*SQRT(Sum_Sq(U1274,1/($X$2*S$8*(1+R$1017+U1274/T1274))))/SQRT(Sum_Sq($X$2*U1274*S$8,1)),                   $AQ$2*SQRT(Sum_Sq($AH$2/(1+1/$A1274)+U1274*( 1/(R$1017+1+U1274/T1274)-1)/(1+($X$2*U1274*S$8)^2), (U1274^2*S$8*$X$2+1/($X$2*S$8*(R$1017+1+U1274/T1274           )))/(1+($X$2*U1274*S$8)^2))),           V_rtHz(T1274)/($X$2*S$8*(T1274*R$1017+T1274+U1274)),V_rtHz(U1274)*SQRT(Sum_Sq(T1274*S$8*$X$2*R$1017,1))/($X$2*S$8*(T1274*R$1017+T1274+U1274))))/SQRT(Sum_Sq(1/(1+$A1274)+$AC$2/$I$2-1/(1+(1+U1274/T1274)/R$1017),$X$2/$I$2)),IF(U1275&lt;0,"A",R1275))</f>
        <v>A</v>
      </c>
      <c r="T1274" s="13">
        <f t="shared" si="375"/>
        <v>-1</v>
      </c>
      <c r="U1274" s="12">
        <f t="shared" si="399"/>
        <v>-2</v>
      </c>
      <c r="X1274" s="13" t="str">
        <f>IF(AA1274&gt;0,SQRT(Sum_Sq($AI$2,V_rtHz($AH$2)/(1+1/$A1274),V_rtHz($AH$2*$A1274)/(1+$A1274),$AN$2*$AH$2/(1+1/$A1274),$AM$2*SQRT(Sum_Sq(AA1274,1/($X$2*Y$8*(1+X$1017+AA1274/Z1274))))/SQRT(Sum_Sq($X$2*AA1274*Y$8,1)),                   $AQ$2*SQRT(Sum_Sq($AH$2/(1+1/$A1274)+AA1274*( 1/(X$1017+1+AA1274/Z1274)-1)/(1+($X$2*AA1274*Y$8)^2), (AA1274^2*Y$8*$X$2+1/($X$2*Y$8*(X$1017+1+AA1274/Z1274           )))/(1+($X$2*AA1274*Y$8)^2))),           V_rtHz(Z1274)/($X$2*Y$8*(Z1274*X$1017+Z1274+AA1274)),V_rtHz(AA1274)*SQRT(Sum_Sq(Z1274*Y$8*$X$2*X$1017,1))/($X$2*Y$8*(Z1274*X$1017+Z1274+AA1274))))/SQRT(Sum_Sq(1/(1+$A1274)+$AC$2/$I$2-1/(1+(1+AA1274/Z1274)/X$1017),$X$2/$I$2)),IF(AA1275&lt;0,"A",X1275))</f>
        <v>A</v>
      </c>
      <c r="Z1274" s="13">
        <f t="shared" si="376"/>
        <v>-1</v>
      </c>
      <c r="AA1274" s="12">
        <f t="shared" si="400"/>
        <v>-2</v>
      </c>
      <c r="AC1274" s="13">
        <f>IF(AF1274&gt;0,SQRT(Sum_Sq($AI$2,V_rtHz($AH$2)/(1+1/$A1274),V_rtHz($AH$2*$A1274)/(1+$A1274),$AN$2*$AH$2/(1+1/$A1274),$AM$2*SQRT(Sum_Sq(AF1274,1/($X$2*AD$8*(1+AC$1017+AF1274/AE1274))))/SQRT(Sum_Sq($X$2*AF1274*AD$8,1)),                   $AQ$2*SQRT(Sum_Sq($AH$2/(1+1/$A1274)+AF1274*( 1/(AC$1017+1+AF1274/AE1274)-1)/(1+($X$2*AF1274*AD$8)^2), (AF1274^2*AD$8*$X$2+1/($X$2*AD$8*(AC$1017+1+AF1274/AE1274           )))/(1+($X$2*AF1274*AD$8)^2))),           V_rtHz(AE1274)/($X$2*AD$8*(AE1274*AC$1017+AE1274+AF1274)),V_rtHz(AF1274)*SQRT(Sum_Sq(AE1274*AD$8*$X$2*AC$1017,1))/($X$2*AD$8*(AE1274*AC$1017+AE1274+AF1274))))/SQRT(Sum_Sq(1/(1+$A1274)+$AC$2/$I$2-1/(1+(1+AF1274/AE1274)/AC$1017),$X$2/$I$2)),IF(AF1275&lt;0,"A",AC1275))</f>
        <v>6.7173039721076728E-6</v>
      </c>
      <c r="AE1274" s="13">
        <f t="shared" si="377"/>
        <v>18474.139946158924</v>
      </c>
      <c r="AF1274" s="12">
        <f t="shared" si="401"/>
        <v>168443.07136113357</v>
      </c>
      <c r="AG1274" s="13"/>
      <c r="AH1274" s="13">
        <f>IF(AK1274&gt;0,SQRT(Sum_Sq($AI$2,V_rtHz($AH$2)/(1+1/$A1274),V_rtHz($AH$2*$A1274)/(1+$A1274),$AN$2*$AH$2/(1+1/$A1274),$AM$2*SQRT(Sum_Sq(AK1274,1/($X$2*AI$8*(1+AH$1017+AK1274/AJ1274))))/SQRT(Sum_Sq($X$2*AK1274*AI$8,1)),                   $AQ$2*SQRT(Sum_Sq($AH$2/(1+1/$A1274)+AK1274*( 1/(AH$1017+1+AK1274/AJ1274)-1)/(1+($X$2*AK1274*AI$8)^2), (AK1274^2*AI$8*$X$2+1/($X$2*AI$8*(AH$1017+1+AK1274/AJ1274           )))/(1+($X$2*AK1274*AI$8)^2))),           V_rtHz(AJ1274)/($X$2*AI$8*(AJ1274*AH$1017+AJ1274+AK1274)),V_rtHz(AK1274)*SQRT(Sum_Sq(AJ1274*AI$8*$X$2*AH$1017,1))/($X$2*AI$8*(AJ1274*AH$1017+AJ1274+AK1274))))/SQRT(Sum_Sq(1/(1+$A1274)+$AC$2/$I$2-1/(1+(1+AK1274/AJ1274)/AH$1017),$X$2/$I$2)),IF(AK1275&lt;0,"A",AH1275))</f>
        <v>1.1386024017600801E-5</v>
      </c>
      <c r="AI1274" s="13"/>
      <c r="AJ1274" s="13">
        <f t="shared" si="378"/>
        <v>17200.662159256317</v>
      </c>
      <c r="AK1274" s="12">
        <f t="shared" si="402"/>
        <v>572100.35197958641</v>
      </c>
      <c r="AM1274" s="13">
        <f>IF(AP1274&gt;0,SQRT(Sum_Sq($AI$2,V_rtHz($AH$2)/(1+1/$A1274),V_rtHz($AH$2*$A1274)/(1+$A1274),$AN$2*$AH$2/(1+1/$A1274),$AM$2*SQRT(Sum_Sq(AP1274,1/($X$2*AN$8*(1+AM$1017+AP1274/AO1274))))/SQRT(Sum_Sq($X$2*AP1274*AN$8,1)),                   $AQ$2*SQRT(Sum_Sq($AH$2/(1+1/$A1274)+AP1274*( 1/(AM$1017+1+AP1274/AO1274)-1)/(1+($X$2*AP1274*AN$8)^2), (AP1274^2*AN$8*$X$2+1/($X$2*AN$8*(AM$1017+1+AP1274/AO1274           )))/(1+($X$2*AP1274*AN$8)^2))),           V_rtHz(AO1274)/($X$2*AN$8*(AO1274*AM$1017+AO1274+AP1274)),V_rtHz(AP1274)*SQRT(Sum_Sq(AO1274*AN$8*$X$2*AM$1017,1))/($X$2*AN$8*(AO1274*AM$1017+AO1274+AP1274))))/SQRT(Sum_Sq(1/(1+$A1274)+$AC$2/$I$2-1/(1+(1+AP1274/AO1274)/AM$1017),$X$2/$I$2)),IF(AP1275&lt;0,"A",AM1275))</f>
        <v>1.9978367187678962E-5</v>
      </c>
      <c r="AO1274" s="13">
        <f t="shared" si="379"/>
        <v>16864.690507557407</v>
      </c>
      <c r="AP1274" s="12">
        <f t="shared" si="403"/>
        <v>1845181.1326700232</v>
      </c>
      <c r="AR1274" s="13">
        <f t="shared" si="380"/>
        <v>69887291.180198371</v>
      </c>
      <c r="AS1274" s="13">
        <f t="shared" si="381"/>
        <v>-1.320370672851582E-5</v>
      </c>
      <c r="AV1274" s="13"/>
      <c r="AW1274" s="13">
        <f t="shared" si="382"/>
        <v>39300511.936236553</v>
      </c>
      <c r="AX1274" s="13">
        <f t="shared" si="383"/>
        <v>-4.1795986938838721E-5</v>
      </c>
      <c r="AZ1274" s="13"/>
      <c r="BA1274" s="13"/>
      <c r="BB1274" s="13">
        <f t="shared" si="384"/>
        <v>22100301.962882396</v>
      </c>
      <c r="BC1274" s="13">
        <f t="shared" si="385"/>
        <v>-1.3259429793420474E-4</v>
      </c>
      <c r="BD1274" s="13"/>
      <c r="BE1274" s="13"/>
      <c r="BG1274" s="13">
        <f t="shared" si="386"/>
        <v>12427913.092914158</v>
      </c>
      <c r="BH1274" s="13">
        <f t="shared" si="387"/>
        <v>-4.2359494347177055E-4</v>
      </c>
      <c r="BI1274" s="13"/>
      <c r="BL1274" s="13">
        <f t="shared" si="388"/>
        <v>6988729.1180198397</v>
      </c>
      <c r="BM1274" s="13">
        <f t="shared" si="389"/>
        <v>-1.3843668487531515E-3</v>
      </c>
      <c r="BP1274" s="13"/>
      <c r="BQ1274" s="13">
        <f t="shared" si="390"/>
        <v>99.633300000000006</v>
      </c>
      <c r="BR1274" s="13">
        <f t="shared" si="391"/>
        <v>108.98999999999997</v>
      </c>
      <c r="BT1274" s="13"/>
      <c r="BU1274" s="13"/>
      <c r="BV1274" s="13">
        <f t="shared" si="392"/>
        <v>31.50681587988543</v>
      </c>
      <c r="BW1274" s="13">
        <f t="shared" si="393"/>
        <v>344.65664218175152</v>
      </c>
      <c r="CA1274" s="13">
        <f t="shared" si="394"/>
        <v>9.9633299999999991</v>
      </c>
      <c r="CB1274" s="13">
        <f t="shared" si="395"/>
        <v>1089.9000000000001</v>
      </c>
    </row>
    <row r="1275" spans="1:80" x14ac:dyDescent="0.3">
      <c r="A1275" s="13">
        <f t="shared" ref="A1275:A1338" si="404">A268</f>
        <v>3.6812897364253141E-4</v>
      </c>
      <c r="C1275" s="13" t="str">
        <f>IF(F1275&gt;0,SQRT(Sum_Sq($AI$2,V_rtHz($AH$2)/(1+1/$A1275),V_rtHz($AH$2*$A1275)/(1+$A1275),$AN$2*$AH$2/(1+1/$A1275),$AM$2*SQRT(Sum_Sq(F1275,1/($X$2*D$8*(1+C$1017+F1275/E1275))))/SQRT(Sum_Sq($X$2*F1275*D$8,1)),                   $AQ$2*SQRT(Sum_Sq($AH$2/(1+1/$A1275)+F1275*( 1/(C$1017+1+F1275/E1275)-1)/(1+($X$2*F1275*D$8)^2), (F1275^2*D$8*$X$2+1/($X$2*D$8*(C$1017+1+F1275/E1275           )))/(1+($X$2*F1275*D$8)^2))),           V_rtHz(E1275)/($X$2*D$8*(E1275*C$1017+E1275+F1275)),V_rtHz(F1275)*SQRT(Sum_Sq(E1275*D$8*$X$2*C$1017,1))/($X$2*D$8*(E1275*C$1017+E1275+F1275))))/SQRT(Sum_Sq(1/(1+$A1275)+$AC$2/$I$2-1/(1+(1+F1275/E1275)/C$1017),$X$2/$I$2)),IF(F1276&lt;0,"A",C1276))</f>
        <v>A</v>
      </c>
      <c r="E1275" s="13">
        <f t="shared" ref="E1275:E1338" si="405">IF(F1275&gt;0,($X$2^2*$AF$2*D$8*F1275)^-1,-1)</f>
        <v>-1</v>
      </c>
      <c r="F1275" s="12">
        <f t="shared" si="396"/>
        <v>-2</v>
      </c>
      <c r="H1275" s="13" t="str">
        <f>IF(K1275&gt;0,SQRT(Sum_Sq($AI$2,V_rtHz($AH$2)/(1+1/$A1275),V_rtHz($AH$2*$A1275)/(1+$A1275),$AN$2*$AH$2/(1+1/$A1275),$AM$2*SQRT(Sum_Sq(K1275,1/($X$2*I$8*(1+H$1017+K1275/J1275))))/SQRT(Sum_Sq($X$2*K1275*I$8,1)),                   $AQ$2*SQRT(Sum_Sq($AH$2/(1+1/$A1275)+K1275*( 1/(H$1017+1+K1275/J1275)-1)/(1+($X$2*K1275*I$8)^2), (K1275^2*I$8*$X$2+1/($X$2*I$8*(H$1017+1+K1275/J1275           )))/(1+($X$2*K1275*I$8)^2))),           V_rtHz(J1275)/($X$2*I$8*(J1275*H$1017+J1275+K1275)),V_rtHz(K1275)*SQRT(Sum_Sq(J1275*I$8*$X$2*H$1017,1))/($X$2*I$8*(J1275*H$1017+J1275+K1275))))/SQRT(Sum_Sq(1/(1+$A1275)+$AC$2/$I$2-1/(1+(1+K1275/J1275)/H$1017),$X$2/$I$2)),IF(K1276&lt;0,"A",H1276))</f>
        <v>A</v>
      </c>
      <c r="J1275" s="13">
        <f t="shared" ref="J1275:J1338" si="406">IF(K1275&gt;0,($X$2^2*$AF$2*I$8*K1275)^-1,-1)</f>
        <v>-1</v>
      </c>
      <c r="K1275" s="12">
        <f t="shared" si="397"/>
        <v>-2</v>
      </c>
      <c r="M1275" s="13" t="str">
        <f>IF(P1275&gt;0,SQRT(Sum_Sq($AI$2,V_rtHz($AH$2)/(1+1/$A1275),V_rtHz($AH$2*$A1275)/(1+$A1275),$AN$2*$AH$2/(1+1/$A1275),$AM$2*SQRT(Sum_Sq(P1275,1/($X$2*N$8*(1+M$1017+P1275/O1275))))/SQRT(Sum_Sq($X$2*P1275*N$8,1)),                   $AQ$2*SQRT(Sum_Sq($AH$2/(1+1/$A1275)+P1275*( 1/(M$1017+1+P1275/O1275)-1)/(1+($X$2*P1275*N$8)^2), (P1275^2*N$8*$X$2+1/($X$2*N$8*(M$1017+1+P1275/O1275           )))/(1+($X$2*P1275*N$8)^2))),           V_rtHz(O1275)/($X$2*N$8*(O1275*M$1017+O1275+P1275)),V_rtHz(P1275)*SQRT(Sum_Sq(O1275*N$8*$X$2*M$1017,1))/($X$2*N$8*(O1275*M$1017+O1275+P1275))))/SQRT(Sum_Sq(1/(1+$A1275)+$AC$2/$I$2-1/(1+(1+P1275/O1275)/M$1017),$X$2/$I$2)),IF(P1276&lt;0,"A",M1276))</f>
        <v>A</v>
      </c>
      <c r="O1275" s="13">
        <f t="shared" ref="O1275:O1338" si="407">IF(P1275&gt;0,($X$2^2*$AF$2*N$8*P1275)^-1,-1)</f>
        <v>-1</v>
      </c>
      <c r="P1275" s="12">
        <f t="shared" si="398"/>
        <v>-2</v>
      </c>
      <c r="R1275" s="13" t="str">
        <f>IF(U1275&gt;0,SQRT(Sum_Sq($AI$2,V_rtHz($AH$2)/(1+1/$A1275),V_rtHz($AH$2*$A1275)/(1+$A1275),$AN$2*$AH$2/(1+1/$A1275),$AM$2*SQRT(Sum_Sq(U1275,1/($X$2*S$8*(1+R$1017+U1275/T1275))))/SQRT(Sum_Sq($X$2*U1275*S$8,1)),                   $AQ$2*SQRT(Sum_Sq($AH$2/(1+1/$A1275)+U1275*( 1/(R$1017+1+U1275/T1275)-1)/(1+($X$2*U1275*S$8)^2), (U1275^2*S$8*$X$2+1/($X$2*S$8*(R$1017+1+U1275/T1275           )))/(1+($X$2*U1275*S$8)^2))),           V_rtHz(T1275)/($X$2*S$8*(T1275*R$1017+T1275+U1275)),V_rtHz(U1275)*SQRT(Sum_Sq(T1275*S$8*$X$2*R$1017,1))/($X$2*S$8*(T1275*R$1017+T1275+U1275))))/SQRT(Sum_Sq(1/(1+$A1275)+$AC$2/$I$2-1/(1+(1+U1275/T1275)/R$1017),$X$2/$I$2)),IF(U1276&lt;0,"A",R1276))</f>
        <v>A</v>
      </c>
      <c r="T1275" s="13">
        <f t="shared" ref="T1275:T1338" si="408">IF(U1275&gt;0,($X$2^2*$AF$2*S$8*U1275)^-1,-1)</f>
        <v>-1</v>
      </c>
      <c r="U1275" s="12">
        <f t="shared" si="399"/>
        <v>-2</v>
      </c>
      <c r="X1275" s="13" t="str">
        <f>IF(AA1275&gt;0,SQRT(Sum_Sq($AI$2,V_rtHz($AH$2)/(1+1/$A1275),V_rtHz($AH$2*$A1275)/(1+$A1275),$AN$2*$AH$2/(1+1/$A1275),$AM$2*SQRT(Sum_Sq(AA1275,1/($X$2*Y$8*(1+X$1017+AA1275/Z1275))))/SQRT(Sum_Sq($X$2*AA1275*Y$8,1)),                   $AQ$2*SQRT(Sum_Sq($AH$2/(1+1/$A1275)+AA1275*( 1/(X$1017+1+AA1275/Z1275)-1)/(1+($X$2*AA1275*Y$8)^2), (AA1275^2*Y$8*$X$2+1/($X$2*Y$8*(X$1017+1+AA1275/Z1275           )))/(1+($X$2*AA1275*Y$8)^2))),           V_rtHz(Z1275)/($X$2*Y$8*(Z1275*X$1017+Z1275+AA1275)),V_rtHz(AA1275)*SQRT(Sum_Sq(Z1275*Y$8*$X$2*X$1017,1))/($X$2*Y$8*(Z1275*X$1017+Z1275+AA1275))))/SQRT(Sum_Sq(1/(1+$A1275)+$AC$2/$I$2-1/(1+(1+AA1275/Z1275)/X$1017),$X$2/$I$2)),IF(AA1276&lt;0,"A",X1276))</f>
        <v>A</v>
      </c>
      <c r="Z1275" s="13">
        <f t="shared" ref="Z1275:Z1338" si="409">IF(AA1275&gt;0,($X$2^2*$AF$2*Y$8*AA1275)^-1,-1)</f>
        <v>-1</v>
      </c>
      <c r="AA1275" s="12">
        <f t="shared" si="400"/>
        <v>-2</v>
      </c>
      <c r="AC1275" s="13">
        <f>IF(AF1275&gt;0,SQRT(Sum_Sq($AI$2,V_rtHz($AH$2)/(1+1/$A1275),V_rtHz($AH$2*$A1275)/(1+$A1275),$AN$2*$AH$2/(1+1/$A1275),$AM$2*SQRT(Sum_Sq(AF1275,1/($X$2*AD$8*(1+AC$1017+AF1275/AE1275))))/SQRT(Sum_Sq($X$2*AF1275*AD$8,1)),                   $AQ$2*SQRT(Sum_Sq($AH$2/(1+1/$A1275)+AF1275*( 1/(AC$1017+1+AF1275/AE1275)-1)/(1+($X$2*AF1275*AD$8)^2), (AF1275^2*AD$8*$X$2+1/($X$2*AD$8*(AC$1017+1+AF1275/AE1275           )))/(1+($X$2*AF1275*AD$8)^2))),           V_rtHz(AE1275)/($X$2*AD$8*(AE1275*AC$1017+AE1275+AF1275)),V_rtHz(AF1275)*SQRT(Sum_Sq(AE1275*AD$8*$X$2*AC$1017,1))/($X$2*AD$8*(AE1275*AC$1017+AE1275+AF1275))))/SQRT(Sum_Sq(1/(1+$A1275)+$AC$2/$I$2-1/(1+(1+AF1275/AE1275)/AC$1017),$X$2/$I$2)),IF(AF1276&lt;0,"A",AC1276))</f>
        <v>6.7148899062113867E-6</v>
      </c>
      <c r="AE1275" s="13">
        <f t="shared" ref="AE1275:AE1338" si="410">IF(AF1275&gt;0,($X$2^2*$AF$2*AD$8*AF1275)^-1,-1)</f>
        <v>18460.866787153638</v>
      </c>
      <c r="AF1275" s="12">
        <f t="shared" si="401"/>
        <v>168564.18006611979</v>
      </c>
      <c r="AG1275" s="13"/>
      <c r="AH1275" s="13">
        <f>IF(AK1275&gt;0,SQRT(Sum_Sq($AI$2,V_rtHz($AH$2)/(1+1/$A1275),V_rtHz($AH$2*$A1275)/(1+$A1275),$AN$2*$AH$2/(1+1/$A1275),$AM$2*SQRT(Sum_Sq(AK1275,1/($X$2*AI$8*(1+AH$1017+AK1275/AJ1275))))/SQRT(Sum_Sq($X$2*AK1275*AI$8,1)),                   $AQ$2*SQRT(Sum_Sq($AH$2/(1+1/$A1275)+AK1275*( 1/(AH$1017+1+AK1275/AJ1275)-1)/(1+($X$2*AK1275*AI$8)^2), (AK1275^2*AI$8*$X$2+1/($X$2*AI$8*(AH$1017+1+AK1275/AJ1275           )))/(1+($X$2*AK1275*AI$8)^2))),           V_rtHz(AJ1275)/($X$2*AI$8*(AJ1275*AH$1017+AJ1275+AK1275)),V_rtHz(AK1275)*SQRT(Sum_Sq(AJ1275*AI$8*$X$2*AH$1017,1))/($X$2*AI$8*(AJ1275*AH$1017+AJ1275+AK1275))))/SQRT(Sum_Sq(1/(1+$A1275)+$AC$2/$I$2-1/(1+(1+AK1275/AJ1275)/AH$1017),$X$2/$I$2)),IF(AK1276&lt;0,"A",AH1276))</f>
        <v>1.1382829244651396E-5</v>
      </c>
      <c r="AI1275" s="13"/>
      <c r="AJ1275" s="13">
        <f t="shared" ref="AJ1275:AJ1338" si="411">IF(AK1275&gt;0,($X$2^2*$AF$2*AI$8*AK1275)^-1,-1)</f>
        <v>17190.719988543111</v>
      </c>
      <c r="AK1275" s="12">
        <f t="shared" si="402"/>
        <v>572431.22348283092</v>
      </c>
      <c r="AM1275" s="13">
        <f>IF(AP1275&gt;0,SQRT(Sum_Sq($AI$2,V_rtHz($AH$2)/(1+1/$A1275),V_rtHz($AH$2*$A1275)/(1+$A1275),$AN$2*$AH$2/(1+1/$A1275),$AM$2*SQRT(Sum_Sq(AP1275,1/($X$2*AN$8*(1+AM$1017+AP1275/AO1275))))/SQRT(Sum_Sq($X$2*AP1275*AN$8,1)),                   $AQ$2*SQRT(Sum_Sq($AH$2/(1+1/$A1275)+AP1275*( 1/(AM$1017+1+AP1275/AO1275)-1)/(1+($X$2*AP1275*AN$8)^2), (AP1275^2*AN$8*$X$2+1/($X$2*AN$8*(AM$1017+1+AP1275/AO1275           )))/(1+($X$2*AP1275*AN$8)^2))),           V_rtHz(AO1275)/($X$2*AN$8*(AO1275*AM$1017+AO1275+AP1275)),V_rtHz(AP1275)*SQRT(Sum_Sq(AO1275*AN$8*$X$2*AM$1017,1))/($X$2*AN$8*(AO1275*AM$1017+AO1275+AP1275))))/SQRT(Sum_Sq(1/(1+$A1275)+$AC$2/$I$2-1/(1+(1+AP1275/AO1275)/AM$1017),$X$2/$I$2)),IF(AP1276&lt;0,"A",AM1276))</f>
        <v>1.9973127530704808E-5</v>
      </c>
      <c r="AO1275" s="13">
        <f t="shared" ref="AO1275:AO1338" si="412">IF(AP1275&gt;0,($X$2^2*$AF$2*AN$8*AP1275)^-1,-1)</f>
        <v>16855.494267404658</v>
      </c>
      <c r="AP1275" s="12">
        <f t="shared" si="403"/>
        <v>1846187.8506310724</v>
      </c>
      <c r="AR1275" s="13">
        <f t="shared" ref="AR1275:AR1338" si="413">1/(2*PI()*SQRT(C$1017*$AD$2^2*E1275*F1275))</f>
        <v>69887291.180198371</v>
      </c>
      <c r="AS1275" s="13">
        <f t="shared" ref="AS1275:AS1338" si="414">$X$2/((1/E1275+1/F1275)/(C$1017*$AD$2)-$A1275/(F1275*$AD$2))</f>
        <v>-1.3203792498774855E-5</v>
      </c>
      <c r="AV1275" s="13"/>
      <c r="AW1275" s="13">
        <f t="shared" ref="AW1275:AW1338" si="415">1/(2*PI()*SQRT(H$1017*$AD$2^2*J1275*K1275))</f>
        <v>39300511.936236553</v>
      </c>
      <c r="AX1275" s="13">
        <f t="shared" ref="AX1275:AX1338" si="416">$X$2/((1/J1275+1/K1275)/(H$1017*$AD$2)-$A1275/(K1275*$AD$2))</f>
        <v>-4.1796846388137139E-5</v>
      </c>
      <c r="AZ1275" s="13"/>
      <c r="BA1275" s="13"/>
      <c r="BB1275" s="13">
        <f t="shared" ref="BB1275:BB1338" si="417">1/(2*PI()*SQRT(M$1017*$AD$2^2*O1275*P1275))</f>
        <v>22100301.962882396</v>
      </c>
      <c r="BC1275" s="13">
        <f t="shared" ref="BC1275:BC1338" si="418">$X$2/((1/O1275+1/P1275)/(M$1017*$AD$2)-$A1275/(P1275*$AD$2))</f>
        <v>-1.3260294801549911E-4</v>
      </c>
      <c r="BD1275" s="13"/>
      <c r="BE1275" s="13"/>
      <c r="BG1275" s="13">
        <f t="shared" ref="BG1275:BG1338" si="419">1/(2*PI()*SQRT(R$1017*$AD$2^2*T1275*U1275))</f>
        <v>12427913.092914158</v>
      </c>
      <c r="BH1275" s="13">
        <f t="shared" ref="BH1275:BH1338" si="420">$X$2/((1/T1275+1/U1275)/(R$1017*$AD$2)-$A1275/(U1275*$AD$2))</f>
        <v>-4.2368323808558391E-4</v>
      </c>
      <c r="BI1275" s="13"/>
      <c r="BL1275" s="13">
        <f t="shared" ref="BL1275:BL1338" si="421">1/(2*PI()*SQRT(X$1017*$AD$2^2*Z1275*AA1275))</f>
        <v>6988729.1180198397</v>
      </c>
      <c r="BM1275" s="13">
        <f t="shared" ref="BM1275:BM1338" si="422">$X$2/((1/Z1275+1/AA1275)/(X$1017*$AD$2)-$A1275/(AA1275*$AD$2))</f>
        <v>-1.385310345549478E-3</v>
      </c>
      <c r="BP1275" s="13"/>
      <c r="BQ1275" s="13">
        <f t="shared" ref="BQ1275:BQ1338" si="423">1/(2*PI()*SQRT(AC$1017*$AD$2^2*AE1275*AF1275))</f>
        <v>99.633300000000006</v>
      </c>
      <c r="BR1275" s="13">
        <f t="shared" ref="BR1275:BR1338" si="424">$X$2/((1/AE1275+1/AF1275)/(AC$1017*$AD$2)-$A1275/(AF1275*$AD$2))</f>
        <v>108.98999999999998</v>
      </c>
      <c r="BT1275" s="13"/>
      <c r="BU1275" s="13"/>
      <c r="BV1275" s="13">
        <f t="shared" ref="BV1275:BV1338" si="425">1/(2*PI()*SQRT(AH$1017*$AD$2^2*AJ1275*AK1275))</f>
        <v>31.506815879885437</v>
      </c>
      <c r="BW1275" s="13">
        <f t="shared" ref="BW1275:BW1338" si="426">$X$2/((1/AJ1275+1/AK1275)/(AH$1017*$AD$2)-$A1275/(AK1275*$AD$2))</f>
        <v>344.65664218175152</v>
      </c>
      <c r="CA1275" s="13">
        <f t="shared" ref="CA1275:CA1338" si="427">1/(2*PI()*SQRT(AM$1017*$AD$2^2*AO1275*AP1275))</f>
        <v>9.9633299999999991</v>
      </c>
      <c r="CB1275" s="13">
        <f t="shared" ref="CB1275:CB1338" si="428">$X$2/((1/AO1275+1/AP1275)/(AM$1017*$AD$2)-$A1275/(AP1275*$AD$2))</f>
        <v>1089.9000000000001</v>
      </c>
    </row>
    <row r="1276" spans="1:80" x14ac:dyDescent="0.3">
      <c r="A1276" s="13">
        <f t="shared" si="404"/>
        <v>3.7325015779572066E-4</v>
      </c>
      <c r="C1276" s="13" t="str">
        <f>IF(F1276&gt;0,SQRT(Sum_Sq($AI$2,V_rtHz($AH$2)/(1+1/$A1276),V_rtHz($AH$2*$A1276)/(1+$A1276),$AN$2*$AH$2/(1+1/$A1276),$AM$2*SQRT(Sum_Sq(F1276,1/($X$2*D$8*(1+C$1017+F1276/E1276))))/SQRT(Sum_Sq($X$2*F1276*D$8,1)),                   $AQ$2*SQRT(Sum_Sq($AH$2/(1+1/$A1276)+F1276*( 1/(C$1017+1+F1276/E1276)-1)/(1+($X$2*F1276*D$8)^2), (F1276^2*D$8*$X$2+1/($X$2*D$8*(C$1017+1+F1276/E1276           )))/(1+($X$2*F1276*D$8)^2))),           V_rtHz(E1276)/($X$2*D$8*(E1276*C$1017+E1276+F1276)),V_rtHz(F1276)*SQRT(Sum_Sq(E1276*D$8*$X$2*C$1017,1))/($X$2*D$8*(E1276*C$1017+E1276+F1276))))/SQRT(Sum_Sq(1/(1+$A1276)+$AC$2/$I$2-1/(1+(1+F1276/E1276)/C$1017),$X$2/$I$2)),IF(F1277&lt;0,"A",C1277))</f>
        <v>A</v>
      </c>
      <c r="E1276" s="13">
        <f t="shared" si="405"/>
        <v>-1</v>
      </c>
      <c r="F1276" s="12">
        <f t="shared" ref="F1276:F1339" si="429">IF($A1276+(2*$R$2)^-2-1/C$1017&gt;0,       IF( (1+$AC$2*    (1+$A1276)*((1+$A1276)*2*$R$2^2/(1+SQRT(4*$A1276*$R$2^2+1 -4*$R$2^2/C$1017))+1)/$I$2    )^2 + ($X$2* (1+$A1276)*((1+$A1276)*2*$R$2^2/(1+SQRT(4*$A1276*$R$2^2+1 -4*$R$2^2/C$1017))+1)/$I$2   )^2 &lt;$AT$12,                  (1/(2*$R$2)+SQRT($A1276+(2*$R$2)^-2-1/C$1017))/($X$2*D$8), -1),                        IF(F1275&gt;0,F1275,-2))</f>
        <v>-2</v>
      </c>
      <c r="H1276" s="13" t="str">
        <f>IF(K1276&gt;0,SQRT(Sum_Sq($AI$2,V_rtHz($AH$2)/(1+1/$A1276),V_rtHz($AH$2*$A1276)/(1+$A1276),$AN$2*$AH$2/(1+1/$A1276),$AM$2*SQRT(Sum_Sq(K1276,1/($X$2*I$8*(1+H$1017+K1276/J1276))))/SQRT(Sum_Sq($X$2*K1276*I$8,1)),                   $AQ$2*SQRT(Sum_Sq($AH$2/(1+1/$A1276)+K1276*( 1/(H$1017+1+K1276/J1276)-1)/(1+($X$2*K1276*I$8)^2), (K1276^2*I$8*$X$2+1/($X$2*I$8*(H$1017+1+K1276/J1276           )))/(1+($X$2*K1276*I$8)^2))),           V_rtHz(J1276)/($X$2*I$8*(J1276*H$1017+J1276+K1276)),V_rtHz(K1276)*SQRT(Sum_Sq(J1276*I$8*$X$2*H$1017,1))/($X$2*I$8*(J1276*H$1017+J1276+K1276))))/SQRT(Sum_Sq(1/(1+$A1276)+$AC$2/$I$2-1/(1+(1+K1276/J1276)/H$1017),$X$2/$I$2)),IF(K1277&lt;0,"A",H1277))</f>
        <v>A</v>
      </c>
      <c r="J1276" s="13">
        <f t="shared" si="406"/>
        <v>-1</v>
      </c>
      <c r="K1276" s="12">
        <f t="shared" ref="K1276:K1339" si="430">IF($A1276+(2*$R$2)^-2-1/H$1017&gt;0,       IF( (1+$AC$2*    (1+$A1276)*((1+$A1276)*2*$R$2^2/(1+SQRT(4*$A1276*$R$2^2+1 -4*$R$2^2/H$1017))+1)/$I$2    )^2 + ($X$2* (1+$A1276)*((1+$A1276)*2*$R$2^2/(1+SQRT(4*$A1276*$R$2^2+1 -4*$R$2^2/H$1017))+1)/$I$2   )^2 &lt;$AT$12,                  (1/(2*$R$2)+SQRT($A1276+(2*$R$2)^-2-1/H$1017))/($X$2*I$8), -1),                        IF(K1275&gt;0,K1275,-2))</f>
        <v>-2</v>
      </c>
      <c r="M1276" s="13" t="str">
        <f>IF(P1276&gt;0,SQRT(Sum_Sq($AI$2,V_rtHz($AH$2)/(1+1/$A1276),V_rtHz($AH$2*$A1276)/(1+$A1276),$AN$2*$AH$2/(1+1/$A1276),$AM$2*SQRT(Sum_Sq(P1276,1/($X$2*N$8*(1+M$1017+P1276/O1276))))/SQRT(Sum_Sq($X$2*P1276*N$8,1)),                   $AQ$2*SQRT(Sum_Sq($AH$2/(1+1/$A1276)+P1276*( 1/(M$1017+1+P1276/O1276)-1)/(1+($X$2*P1276*N$8)^2), (P1276^2*N$8*$X$2+1/($X$2*N$8*(M$1017+1+P1276/O1276           )))/(1+($X$2*P1276*N$8)^2))),           V_rtHz(O1276)/($X$2*N$8*(O1276*M$1017+O1276+P1276)),V_rtHz(P1276)*SQRT(Sum_Sq(O1276*N$8*$X$2*M$1017,1))/($X$2*N$8*(O1276*M$1017+O1276+P1276))))/SQRT(Sum_Sq(1/(1+$A1276)+$AC$2/$I$2-1/(1+(1+P1276/O1276)/M$1017),$X$2/$I$2)),IF(P1277&lt;0,"A",M1277))</f>
        <v>A</v>
      </c>
      <c r="O1276" s="13">
        <f t="shared" si="407"/>
        <v>-1</v>
      </c>
      <c r="P1276" s="12">
        <f t="shared" ref="P1276:P1339" si="431">IF($A1276+(2*$R$2)^-2-1/M$1017&gt;0,       IF( (1+$AC$2*    (1+$A1276)*((1+$A1276)*2*$R$2^2/(1+SQRT(4*$A1276*$R$2^2+1 -4*$R$2^2/M$1017))+1)/$I$2    )^2 + ($X$2* (1+$A1276)*((1+$A1276)*2*$R$2^2/(1+SQRT(4*$A1276*$R$2^2+1 -4*$R$2^2/M$1017))+1)/$I$2   )^2 &lt;$AT$12,                  (1/(2*$R$2)+SQRT($A1276+(2*$R$2)^-2-1/M$1017))/($X$2*N$8), -1),                        IF(P1275&gt;0,P1275,-2))</f>
        <v>-2</v>
      </c>
      <c r="R1276" s="13" t="str">
        <f>IF(U1276&gt;0,SQRT(Sum_Sq($AI$2,V_rtHz($AH$2)/(1+1/$A1276),V_rtHz($AH$2*$A1276)/(1+$A1276),$AN$2*$AH$2/(1+1/$A1276),$AM$2*SQRT(Sum_Sq(U1276,1/($X$2*S$8*(1+R$1017+U1276/T1276))))/SQRT(Sum_Sq($X$2*U1276*S$8,1)),                   $AQ$2*SQRT(Sum_Sq($AH$2/(1+1/$A1276)+U1276*( 1/(R$1017+1+U1276/T1276)-1)/(1+($X$2*U1276*S$8)^2), (U1276^2*S$8*$X$2+1/($X$2*S$8*(R$1017+1+U1276/T1276           )))/(1+($X$2*U1276*S$8)^2))),           V_rtHz(T1276)/($X$2*S$8*(T1276*R$1017+T1276+U1276)),V_rtHz(U1276)*SQRT(Sum_Sq(T1276*S$8*$X$2*R$1017,1))/($X$2*S$8*(T1276*R$1017+T1276+U1276))))/SQRT(Sum_Sq(1/(1+$A1276)+$AC$2/$I$2-1/(1+(1+U1276/T1276)/R$1017),$X$2/$I$2)),IF(U1277&lt;0,"A",R1277))</f>
        <v>A</v>
      </c>
      <c r="T1276" s="13">
        <f t="shared" si="408"/>
        <v>-1</v>
      </c>
      <c r="U1276" s="12">
        <f t="shared" ref="U1276:U1339" si="432">IF($A1276+(2*$R$2)^-2-1/R$1017&gt;0,       IF( (1+$AC$2*    (1+$A1276)*((1+$A1276)*2*$R$2^2/(1+SQRT(4*$A1276*$R$2^2+1 -4*$R$2^2/R$1017))+1)/$I$2    )^2 + ($X$2* (1+$A1276)*((1+$A1276)*2*$R$2^2/(1+SQRT(4*$A1276*$R$2^2+1 -4*$R$2^2/R$1017))+1)/$I$2   )^2 &lt;$AT$12,                  (1/(2*$R$2)+SQRT($A1276+(2*$R$2)^-2-1/R$1017))/($X$2*S$8), -1),                        IF(U1275&gt;0,U1275,-2))</f>
        <v>-2</v>
      </c>
      <c r="X1276" s="13" t="str">
        <f>IF(AA1276&gt;0,SQRT(Sum_Sq($AI$2,V_rtHz($AH$2)/(1+1/$A1276),V_rtHz($AH$2*$A1276)/(1+$A1276),$AN$2*$AH$2/(1+1/$A1276),$AM$2*SQRT(Sum_Sq(AA1276,1/($X$2*Y$8*(1+X$1017+AA1276/Z1276))))/SQRT(Sum_Sq($X$2*AA1276*Y$8,1)),                   $AQ$2*SQRT(Sum_Sq($AH$2/(1+1/$A1276)+AA1276*( 1/(X$1017+1+AA1276/Z1276)-1)/(1+($X$2*AA1276*Y$8)^2), (AA1276^2*Y$8*$X$2+1/($X$2*Y$8*(X$1017+1+AA1276/Z1276           )))/(1+($X$2*AA1276*Y$8)^2))),           V_rtHz(Z1276)/($X$2*Y$8*(Z1276*X$1017+Z1276+AA1276)),V_rtHz(AA1276)*SQRT(Sum_Sq(Z1276*Y$8*$X$2*X$1017,1))/($X$2*Y$8*(Z1276*X$1017+Z1276+AA1276))))/SQRT(Sum_Sq(1/(1+$A1276)+$AC$2/$I$2-1/(1+(1+AA1276/Z1276)/X$1017),$X$2/$I$2)),IF(AA1277&lt;0,"A",X1277))</f>
        <v>A</v>
      </c>
      <c r="Z1276" s="13">
        <f t="shared" si="409"/>
        <v>-1</v>
      </c>
      <c r="AA1276" s="12">
        <f t="shared" ref="AA1276:AA1339" si="433">IF($A1276+(2*$R$2)^-2-1/X$1017&gt;0,       IF( (1+$AC$2*    (1+$A1276)*((1+$A1276)*2*$R$2^2/(1+SQRT(4*$A1276*$R$2^2+1 -4*$R$2^2/X$1017))+1)/$I$2    )^2 + ($X$2* (1+$A1276)*((1+$A1276)*2*$R$2^2/(1+SQRT(4*$A1276*$R$2^2+1 -4*$R$2^2/X$1017))+1)/$I$2   )^2 &lt;$AT$12,                  (1/(2*$R$2)+SQRT($A1276+(2*$R$2)^-2-1/X$1017))/($X$2*Y$8), -1),                        IF(AA1275&gt;0,AA1275,-2))</f>
        <v>-2</v>
      </c>
      <c r="AC1276" s="13">
        <f>IF(AF1276&gt;0,SQRT(Sum_Sq($AI$2,V_rtHz($AH$2)/(1+1/$A1276),V_rtHz($AH$2*$A1276)/(1+$A1276),$AN$2*$AH$2/(1+1/$A1276),$AM$2*SQRT(Sum_Sq(AF1276,1/($X$2*AD$8*(1+AC$1017+AF1276/AE1276))))/SQRT(Sum_Sq($X$2*AF1276*AD$8,1)),                   $AQ$2*SQRT(Sum_Sq($AH$2/(1+1/$A1276)+AF1276*( 1/(AC$1017+1+AF1276/AE1276)-1)/(1+($X$2*AF1276*AD$8)^2), (AF1276^2*AD$8*$X$2+1/($X$2*AD$8*(AC$1017+1+AF1276/AE1276           )))/(1+($X$2*AF1276*AD$8)^2))),           V_rtHz(AE1276)/($X$2*AD$8*(AE1276*AC$1017+AE1276+AF1276)),V_rtHz(AF1276)*SQRT(Sum_Sq(AE1276*AD$8*$X$2*AC$1017,1))/($X$2*AD$8*(AE1276*AC$1017+AE1276+AF1276))))/SQRT(Sum_Sq(1/(1+$A1276)+$AC$2/$I$2-1/(1+(1+AF1276/AE1276)/AC$1017),$X$2/$I$2)),IF(AF1277&lt;0,"A",AC1277))</f>
        <v>6.7124488469540495E-6</v>
      </c>
      <c r="AE1276" s="13">
        <f t="shared" si="410"/>
        <v>18447.44908489833</v>
      </c>
      <c r="AF1276" s="12">
        <f t="shared" ref="AF1276:AF1339" si="434">IF($A1276+(2*$R$2)^-2-1/AC$1017&gt;0,       IF( (1+$AC$2*    (1+$A1276)*((1+$A1276)*2*$R$2^2/(1+SQRT(4*$A1276*$R$2^2+1 -4*$R$2^2/AC$1017))+1)/$I$2    )^2 + ($X$2* (1+$A1276)*((1+$A1276)*2*$R$2^2/(1+SQRT(4*$A1276*$R$2^2+1 -4*$R$2^2/AC$1017))+1)/$I$2   )^2 &lt;$AT$12,                  (1/(2*$R$2)+SQRT($A1276+(2*$R$2)^-2-1/AC$1017))/($X$2*AD$8), -1),                        IF(AF1275&gt;0,AF1275,-2))</f>
        <v>168686.78476710737</v>
      </c>
      <c r="AG1276" s="13"/>
      <c r="AH1276" s="13">
        <f>IF(AK1276&gt;0,SQRT(Sum_Sq($AI$2,V_rtHz($AH$2)/(1+1/$A1276),V_rtHz($AH$2*$A1276)/(1+$A1276),$AN$2*$AH$2/(1+1/$A1276),$AM$2*SQRT(Sum_Sq(AK1276,1/($X$2*AI$8*(1+AH$1017+AK1276/AJ1276))))/SQRT(Sum_Sq($X$2*AK1276*AI$8,1)),                   $AQ$2*SQRT(Sum_Sq($AH$2/(1+1/$A1276)+AK1276*( 1/(AH$1017+1+AK1276/AJ1276)-1)/(1+($X$2*AK1276*AI$8)^2), (AK1276^2*AI$8*$X$2+1/($X$2*AI$8*(AH$1017+1+AK1276/AJ1276           )))/(1+($X$2*AK1276*AI$8)^2))),           V_rtHz(AJ1276)/($X$2*AI$8*(AJ1276*AH$1017+AJ1276+AK1276)),V_rtHz(AK1276)*SQRT(Sum_Sq(AJ1276*AI$8*$X$2*AH$1017,1))/($X$2*AI$8*(AJ1276*AH$1017+AJ1276+AK1276))))/SQRT(Sum_Sq(1/(1+$A1276)+$AC$2/$I$2-1/(1+(1+AK1276/AJ1276)/AH$1017),$X$2/$I$2)),IF(AK1277&lt;0,"A",AH1277))</f>
        <v>1.1379596715697989E-5</v>
      </c>
      <c r="AI1276" s="13"/>
      <c r="AJ1276" s="13">
        <f t="shared" si="411"/>
        <v>17180.662790541424</v>
      </c>
      <c r="AK1276" s="12">
        <f t="shared" ref="AK1276:AK1339" si="435">IF($A1276+(2*$R$2)^-2-1/AH$1017&gt;0,       IF( (1+$AC$2*    (1+$A1276)*((1+$A1276)*2*$R$2^2/(1+SQRT(4*$A1276*$R$2^2+1 -4*$R$2^2/AH$1017))+1)/$I$2    )^2 + ($X$2* (1+$A1276)*((1+$A1276)*2*$R$2^2/(1+SQRT(4*$A1276*$R$2^2+1 -4*$R$2^2/AH$1017))+1)/$I$2   )^2 &lt;$AT$12,                  (1/(2*$R$2)+SQRT($A1276+(2*$R$2)^-2-1/AH$1017))/($X$2*AI$8), -1),                        IF(AK1275&gt;0,AK1275,-2))</f>
        <v>572766.31265995419</v>
      </c>
      <c r="AM1276" s="13">
        <f>IF(AP1276&gt;0,SQRT(Sum_Sq($AI$2,V_rtHz($AH$2)/(1+1/$A1276),V_rtHz($AH$2*$A1276)/(1+$A1276),$AN$2*$AH$2/(1+1/$A1276),$AM$2*SQRT(Sum_Sq(AP1276,1/($X$2*AN$8*(1+AM$1017+AP1276/AO1276))))/SQRT(Sum_Sq($X$2*AP1276*AN$8,1)),                   $AQ$2*SQRT(Sum_Sq($AH$2/(1+1/$A1276)+AP1276*( 1/(AM$1017+1+AP1276/AO1276)-1)/(1+($X$2*AP1276*AN$8)^2), (AP1276^2*AN$8*$X$2+1/($X$2*AN$8*(AM$1017+1+AP1276/AO1276           )))/(1+($X$2*AP1276*AN$8)^2))),           V_rtHz(AO1276)/($X$2*AN$8*(AO1276*AM$1017+AO1276+AP1276)),V_rtHz(AP1276)*SQRT(Sum_Sq(AO1276*AN$8*$X$2*AM$1017,1))/($X$2*AN$8*(AO1276*AM$1017+AO1276+AP1276))))/SQRT(Sum_Sq(1/(1+$A1276)+$AC$2/$I$2-1/(1+(1+AP1276/AO1276)/AM$1017),$X$2/$I$2)),IF(AP1277&lt;0,"A",AM1277))</f>
        <v>1.9967825203700213E-5</v>
      </c>
      <c r="AO1276" s="13">
        <f t="shared" si="412"/>
        <v>16846.190225229951</v>
      </c>
      <c r="AP1276" s="12">
        <f t="shared" ref="AP1276:AP1339" si="436">IF($A1276+(2*$R$2)^-2-1/AM$1017&gt;0,       IF( (1+$AC$2*    (1+$A1276)*((1+$A1276)*2*$R$2^2/(1+SQRT(4*$A1276*$R$2^2+1 -4*$R$2^2/AM$1017))+1)/$I$2    )^2 + ($X$2* (1+$A1276)*((1+$A1276)*2*$R$2^2/(1+SQRT(4*$A1276*$R$2^2+1 -4*$R$2^2/AM$1017))+1)/$I$2   )^2 &lt;$AT$12,                  (1/(2*$R$2)+SQRT($A1276+(2*$R$2)^-2-1/AM$1017))/($X$2*AN$8), -1),                        IF(AP1275&gt;0,AP1275,-2))</f>
        <v>1847207.4882699125</v>
      </c>
      <c r="AR1276" s="13">
        <f t="shared" si="413"/>
        <v>69887291.180198371</v>
      </c>
      <c r="AS1276" s="13">
        <f t="shared" si="414"/>
        <v>-1.3203879463354732E-5</v>
      </c>
      <c r="AV1276" s="13"/>
      <c r="AW1276" s="13">
        <f t="shared" si="415"/>
        <v>39300511.936236553</v>
      </c>
      <c r="AX1276" s="13">
        <f t="shared" si="416"/>
        <v>-4.1797717829653635E-5</v>
      </c>
      <c r="AZ1276" s="13"/>
      <c r="BA1276" s="13"/>
      <c r="BB1276" s="13">
        <f t="shared" si="417"/>
        <v>22100301.962882396</v>
      </c>
      <c r="BC1276" s="13">
        <f t="shared" si="418"/>
        <v>-1.3261171958376156E-4</v>
      </c>
      <c r="BD1276" s="13"/>
      <c r="BE1276" s="13"/>
      <c r="BG1276" s="13">
        <f t="shared" si="419"/>
        <v>12427913.092914158</v>
      </c>
      <c r="BH1276" s="13">
        <f t="shared" si="420"/>
        <v>-4.2377279858787947E-4</v>
      </c>
      <c r="BI1276" s="13"/>
      <c r="BL1276" s="13">
        <f t="shared" si="421"/>
        <v>6988729.1180198397</v>
      </c>
      <c r="BM1276" s="13">
        <f t="shared" si="422"/>
        <v>-1.386268281617648E-3</v>
      </c>
      <c r="BP1276" s="13"/>
      <c r="BQ1276" s="13">
        <f t="shared" si="423"/>
        <v>99.633299999999991</v>
      </c>
      <c r="BR1276" s="13">
        <f t="shared" si="424"/>
        <v>108.98999999999998</v>
      </c>
      <c r="BT1276" s="13"/>
      <c r="BU1276" s="13"/>
      <c r="BV1276" s="13">
        <f t="shared" si="425"/>
        <v>31.506815879885437</v>
      </c>
      <c r="BW1276" s="13">
        <f t="shared" si="426"/>
        <v>344.65664218175141</v>
      </c>
      <c r="CA1276" s="13">
        <f t="shared" si="427"/>
        <v>9.9633299999999974</v>
      </c>
      <c r="CB1276" s="13">
        <f t="shared" si="428"/>
        <v>1089.9000000000001</v>
      </c>
    </row>
    <row r="1277" spans="1:80" x14ac:dyDescent="0.3">
      <c r="A1277" s="13">
        <f t="shared" si="404"/>
        <v>3.7844258471709337E-4</v>
      </c>
      <c r="C1277" s="13" t="str">
        <f>IF(F1277&gt;0,SQRT(Sum_Sq($AI$2,V_rtHz($AH$2)/(1+1/$A1277),V_rtHz($AH$2*$A1277)/(1+$A1277),$AN$2*$AH$2/(1+1/$A1277),$AM$2*SQRT(Sum_Sq(F1277,1/($X$2*D$8*(1+C$1017+F1277/E1277))))/SQRT(Sum_Sq($X$2*F1277*D$8,1)),                   $AQ$2*SQRT(Sum_Sq($AH$2/(1+1/$A1277)+F1277*( 1/(C$1017+1+F1277/E1277)-1)/(1+($X$2*F1277*D$8)^2), (F1277^2*D$8*$X$2+1/($X$2*D$8*(C$1017+1+F1277/E1277           )))/(1+($X$2*F1277*D$8)^2))),           V_rtHz(E1277)/($X$2*D$8*(E1277*C$1017+E1277+F1277)),V_rtHz(F1277)*SQRT(Sum_Sq(E1277*D$8*$X$2*C$1017,1))/($X$2*D$8*(E1277*C$1017+E1277+F1277))))/SQRT(Sum_Sq(1/(1+$A1277)+$AC$2/$I$2-1/(1+(1+F1277/E1277)/C$1017),$X$2/$I$2)),IF(F1278&lt;0,"A",C1278))</f>
        <v>A</v>
      </c>
      <c r="E1277" s="13">
        <f t="shared" si="405"/>
        <v>-1</v>
      </c>
      <c r="F1277" s="12">
        <f t="shared" si="429"/>
        <v>-2</v>
      </c>
      <c r="H1277" s="13" t="str">
        <f>IF(K1277&gt;0,SQRT(Sum_Sq($AI$2,V_rtHz($AH$2)/(1+1/$A1277),V_rtHz($AH$2*$A1277)/(1+$A1277),$AN$2*$AH$2/(1+1/$A1277),$AM$2*SQRT(Sum_Sq(K1277,1/($X$2*I$8*(1+H$1017+K1277/J1277))))/SQRT(Sum_Sq($X$2*K1277*I$8,1)),                   $AQ$2*SQRT(Sum_Sq($AH$2/(1+1/$A1277)+K1277*( 1/(H$1017+1+K1277/J1277)-1)/(1+($X$2*K1277*I$8)^2), (K1277^2*I$8*$X$2+1/($X$2*I$8*(H$1017+1+K1277/J1277           )))/(1+($X$2*K1277*I$8)^2))),           V_rtHz(J1277)/($X$2*I$8*(J1277*H$1017+J1277+K1277)),V_rtHz(K1277)*SQRT(Sum_Sq(J1277*I$8*$X$2*H$1017,1))/($X$2*I$8*(J1277*H$1017+J1277+K1277))))/SQRT(Sum_Sq(1/(1+$A1277)+$AC$2/$I$2-1/(1+(1+K1277/J1277)/H$1017),$X$2/$I$2)),IF(K1278&lt;0,"A",H1278))</f>
        <v>A</v>
      </c>
      <c r="J1277" s="13">
        <f t="shared" si="406"/>
        <v>-1</v>
      </c>
      <c r="K1277" s="12">
        <f t="shared" si="430"/>
        <v>-2</v>
      </c>
      <c r="M1277" s="13" t="str">
        <f>IF(P1277&gt;0,SQRT(Sum_Sq($AI$2,V_rtHz($AH$2)/(1+1/$A1277),V_rtHz($AH$2*$A1277)/(1+$A1277),$AN$2*$AH$2/(1+1/$A1277),$AM$2*SQRT(Sum_Sq(P1277,1/($X$2*N$8*(1+M$1017+P1277/O1277))))/SQRT(Sum_Sq($X$2*P1277*N$8,1)),                   $AQ$2*SQRT(Sum_Sq($AH$2/(1+1/$A1277)+P1277*( 1/(M$1017+1+P1277/O1277)-1)/(1+($X$2*P1277*N$8)^2), (P1277^2*N$8*$X$2+1/($X$2*N$8*(M$1017+1+P1277/O1277           )))/(1+($X$2*P1277*N$8)^2))),           V_rtHz(O1277)/($X$2*N$8*(O1277*M$1017+O1277+P1277)),V_rtHz(P1277)*SQRT(Sum_Sq(O1277*N$8*$X$2*M$1017,1))/($X$2*N$8*(O1277*M$1017+O1277+P1277))))/SQRT(Sum_Sq(1/(1+$A1277)+$AC$2/$I$2-1/(1+(1+P1277/O1277)/M$1017),$X$2/$I$2)),IF(P1278&lt;0,"A",M1278))</f>
        <v>A</v>
      </c>
      <c r="O1277" s="13">
        <f t="shared" si="407"/>
        <v>-1</v>
      </c>
      <c r="P1277" s="12">
        <f t="shared" si="431"/>
        <v>-2</v>
      </c>
      <c r="R1277" s="13" t="str">
        <f>IF(U1277&gt;0,SQRT(Sum_Sq($AI$2,V_rtHz($AH$2)/(1+1/$A1277),V_rtHz($AH$2*$A1277)/(1+$A1277),$AN$2*$AH$2/(1+1/$A1277),$AM$2*SQRT(Sum_Sq(U1277,1/($X$2*S$8*(1+R$1017+U1277/T1277))))/SQRT(Sum_Sq($X$2*U1277*S$8,1)),                   $AQ$2*SQRT(Sum_Sq($AH$2/(1+1/$A1277)+U1277*( 1/(R$1017+1+U1277/T1277)-1)/(1+($X$2*U1277*S$8)^2), (U1277^2*S$8*$X$2+1/($X$2*S$8*(R$1017+1+U1277/T1277           )))/(1+($X$2*U1277*S$8)^2))),           V_rtHz(T1277)/($X$2*S$8*(T1277*R$1017+T1277+U1277)),V_rtHz(U1277)*SQRT(Sum_Sq(T1277*S$8*$X$2*R$1017,1))/($X$2*S$8*(T1277*R$1017+T1277+U1277))))/SQRT(Sum_Sq(1/(1+$A1277)+$AC$2/$I$2-1/(1+(1+U1277/T1277)/R$1017),$X$2/$I$2)),IF(U1278&lt;0,"A",R1278))</f>
        <v>A</v>
      </c>
      <c r="T1277" s="13">
        <f t="shared" si="408"/>
        <v>-1</v>
      </c>
      <c r="U1277" s="12">
        <f t="shared" si="432"/>
        <v>-2</v>
      </c>
      <c r="X1277" s="13" t="str">
        <f>IF(AA1277&gt;0,SQRT(Sum_Sq($AI$2,V_rtHz($AH$2)/(1+1/$A1277),V_rtHz($AH$2*$A1277)/(1+$A1277),$AN$2*$AH$2/(1+1/$A1277),$AM$2*SQRT(Sum_Sq(AA1277,1/($X$2*Y$8*(1+X$1017+AA1277/Z1277))))/SQRT(Sum_Sq($X$2*AA1277*Y$8,1)),                   $AQ$2*SQRT(Sum_Sq($AH$2/(1+1/$A1277)+AA1277*( 1/(X$1017+1+AA1277/Z1277)-1)/(1+($X$2*AA1277*Y$8)^2), (AA1277^2*Y$8*$X$2+1/($X$2*Y$8*(X$1017+1+AA1277/Z1277           )))/(1+($X$2*AA1277*Y$8)^2))),           V_rtHz(Z1277)/($X$2*Y$8*(Z1277*X$1017+Z1277+AA1277)),V_rtHz(AA1277)*SQRT(Sum_Sq(Z1277*Y$8*$X$2*X$1017,1))/($X$2*Y$8*(Z1277*X$1017+Z1277+AA1277))))/SQRT(Sum_Sq(1/(1+$A1277)+$AC$2/$I$2-1/(1+(1+AA1277/Z1277)/X$1017),$X$2/$I$2)),IF(AA1278&lt;0,"A",X1278))</f>
        <v>A</v>
      </c>
      <c r="Z1277" s="13">
        <f t="shared" si="409"/>
        <v>-1</v>
      </c>
      <c r="AA1277" s="12">
        <f t="shared" si="433"/>
        <v>-2</v>
      </c>
      <c r="AC1277" s="13">
        <f>IF(AF1277&gt;0,SQRT(Sum_Sq($AI$2,V_rtHz($AH$2)/(1+1/$A1277),V_rtHz($AH$2*$A1277)/(1+$A1277),$AN$2*$AH$2/(1+1/$A1277),$AM$2*SQRT(Sum_Sq(AF1277,1/($X$2*AD$8*(1+AC$1017+AF1277/AE1277))))/SQRT(Sum_Sq($X$2*AF1277*AD$8,1)),                   $AQ$2*SQRT(Sum_Sq($AH$2/(1+1/$A1277)+AF1277*( 1/(AC$1017+1+AF1277/AE1277)-1)/(1+($X$2*AF1277*AD$8)^2), (AF1277^2*AD$8*$X$2+1/($X$2*AD$8*(AC$1017+1+AF1277/AE1277           )))/(1+($X$2*AF1277*AD$8)^2))),           V_rtHz(AE1277)/($X$2*AD$8*(AE1277*AC$1017+AE1277+AF1277)),V_rtHz(AF1277)*SQRT(Sum_Sq(AE1277*AD$8*$X$2*AC$1017,1))/($X$2*AD$8*(AE1277*AC$1017+AE1277+AF1277))))/SQRT(Sum_Sq(1/(1+$A1277)+$AC$2/$I$2-1/(1+(1+AF1277/AE1277)/AC$1017),$X$2/$I$2)),IF(AF1278&lt;0,"A",AC1278))</f>
        <v>6.7099805667324727E-6</v>
      </c>
      <c r="AE1277" s="13">
        <f t="shared" si="410"/>
        <v>18433.885717936577</v>
      </c>
      <c r="AF1277" s="12">
        <f t="shared" si="434"/>
        <v>168810.90188481132</v>
      </c>
      <c r="AG1277" s="13"/>
      <c r="AH1277" s="13">
        <f>IF(AK1277&gt;0,SQRT(Sum_Sq($AI$2,V_rtHz($AH$2)/(1+1/$A1277),V_rtHz($AH$2*$A1277)/(1+$A1277),$AN$2*$AH$2/(1+1/$A1277),$AM$2*SQRT(Sum_Sq(AK1277,1/($X$2*AI$8*(1+AH$1017+AK1277/AJ1277))))/SQRT(Sum_Sq($X$2*AK1277*AI$8,1)),                   $AQ$2*SQRT(Sum_Sq($AH$2/(1+1/$A1277)+AK1277*( 1/(AH$1017+1+AK1277/AJ1277)-1)/(1+($X$2*AK1277*AI$8)^2), (AK1277^2*AI$8*$X$2+1/($X$2*AI$8*(AH$1017+1+AK1277/AJ1277           )))/(1+($X$2*AK1277*AI$8)^2))),           V_rtHz(AJ1277)/($X$2*AI$8*(AJ1277*AH$1017+AJ1277+AK1277)),V_rtHz(AK1277)*SQRT(Sum_Sq(AJ1277*AI$8*$X$2*AH$1017,1))/($X$2*AI$8*(AJ1277*AH$1017+AJ1277+AK1277))))/SQRT(Sum_Sq(1/(1+$A1277)+$AC$2/$I$2-1/(1+(1+AK1277/AJ1277)/AH$1017),$X$2/$I$2)),IF(AK1278&lt;0,"A",AH1278))</f>
        <v>1.1376326064661476E-5</v>
      </c>
      <c r="AI1277" s="13"/>
      <c r="AJ1277" s="13">
        <f t="shared" si="411"/>
        <v>17170.489513447712</v>
      </c>
      <c r="AK1277" s="12">
        <f t="shared" si="435"/>
        <v>573105.66876299784</v>
      </c>
      <c r="AM1277" s="13">
        <f>IF(AP1277&gt;0,SQRT(Sum_Sq($AI$2,V_rtHz($AH$2)/(1+1/$A1277),V_rtHz($AH$2*$A1277)/(1+$A1277),$AN$2*$AH$2/(1+1/$A1277),$AM$2*SQRT(Sum_Sq(AP1277,1/($X$2*AN$8*(1+AM$1017+AP1277/AO1277))))/SQRT(Sum_Sq($X$2*AP1277*AN$8,1)),                   $AQ$2*SQRT(Sum_Sq($AH$2/(1+1/$A1277)+AP1277*( 1/(AM$1017+1+AP1277/AO1277)-1)/(1+($X$2*AP1277*AN$8)^2), (AP1277^2*AN$8*$X$2+1/($X$2*AN$8*(AM$1017+1+AP1277/AO1277           )))/(1+($X$2*AP1277*AN$8)^2))),           V_rtHz(AO1277)/($X$2*AN$8*(AO1277*AM$1017+AO1277+AP1277)),V_rtHz(AP1277)*SQRT(Sum_Sq(AO1277*AN$8*$X$2*AM$1017,1))/($X$2*AN$8*(AO1277*AM$1017+AO1277+AP1277))))/SQRT(Sum_Sq(1/(1+$A1277)+$AC$2/$I$2-1/(1+(1+AP1277/AO1277)/AM$1017),$X$2/$I$2)),IF(AP1278&lt;0,"A",AM1278))</f>
        <v>1.9962459581147477E-5</v>
      </c>
      <c r="AO1277" s="13">
        <f t="shared" si="412"/>
        <v>16836.777361669876</v>
      </c>
      <c r="AP1277" s="12">
        <f t="shared" si="436"/>
        <v>1848240.1984899701</v>
      </c>
      <c r="AR1277" s="13">
        <f t="shared" si="413"/>
        <v>69887291.180198371</v>
      </c>
      <c r="AS1277" s="13">
        <f t="shared" si="414"/>
        <v>-1.3203967638902004E-5</v>
      </c>
      <c r="AV1277" s="13"/>
      <c r="AW1277" s="13">
        <f t="shared" si="415"/>
        <v>39300511.936236553</v>
      </c>
      <c r="AX1277" s="13">
        <f t="shared" si="416"/>
        <v>-4.1798601431229955E-5</v>
      </c>
      <c r="AZ1277" s="13"/>
      <c r="BA1277" s="13"/>
      <c r="BB1277" s="13">
        <f t="shared" si="417"/>
        <v>22100301.962882396</v>
      </c>
      <c r="BC1277" s="13">
        <f t="shared" si="418"/>
        <v>-1.3262061436156392E-4</v>
      </c>
      <c r="BD1277" s="13"/>
      <c r="BE1277" s="13"/>
      <c r="BG1277" s="13">
        <f t="shared" si="419"/>
        <v>12427913.092914158</v>
      </c>
      <c r="BH1277" s="13">
        <f t="shared" si="420"/>
        <v>-4.2386364366650949E-4</v>
      </c>
      <c r="BI1277" s="13"/>
      <c r="BL1277" s="13">
        <f t="shared" si="421"/>
        <v>6988729.1180198397</v>
      </c>
      <c r="BM1277" s="13">
        <f t="shared" si="422"/>
        <v>-1.3872408974434547E-3</v>
      </c>
      <c r="BP1277" s="13"/>
      <c r="BQ1277" s="13">
        <f t="shared" si="423"/>
        <v>99.633300000000006</v>
      </c>
      <c r="BR1277" s="13">
        <f t="shared" si="424"/>
        <v>108.99</v>
      </c>
      <c r="BT1277" s="13"/>
      <c r="BU1277" s="13"/>
      <c r="BV1277" s="13">
        <f t="shared" si="425"/>
        <v>31.50681587988543</v>
      </c>
      <c r="BW1277" s="13">
        <f t="shared" si="426"/>
        <v>344.65664218175152</v>
      </c>
      <c r="CA1277" s="13">
        <f t="shared" si="427"/>
        <v>9.9633299999999991</v>
      </c>
      <c r="CB1277" s="13">
        <f t="shared" si="428"/>
        <v>1089.9000000000001</v>
      </c>
    </row>
    <row r="1278" spans="1:80" x14ac:dyDescent="0.3">
      <c r="A1278" s="13">
        <f t="shared" si="404"/>
        <v>3.8370724549227885E-4</v>
      </c>
      <c r="C1278" s="13" t="str">
        <f>IF(F1278&gt;0,SQRT(Sum_Sq($AI$2,V_rtHz($AH$2)/(1+1/$A1278),V_rtHz($AH$2*$A1278)/(1+$A1278),$AN$2*$AH$2/(1+1/$A1278),$AM$2*SQRT(Sum_Sq(F1278,1/($X$2*D$8*(1+C$1017+F1278/E1278))))/SQRT(Sum_Sq($X$2*F1278*D$8,1)),                   $AQ$2*SQRT(Sum_Sq($AH$2/(1+1/$A1278)+F1278*( 1/(C$1017+1+F1278/E1278)-1)/(1+($X$2*F1278*D$8)^2), (F1278^2*D$8*$X$2+1/($X$2*D$8*(C$1017+1+F1278/E1278           )))/(1+($X$2*F1278*D$8)^2))),           V_rtHz(E1278)/($X$2*D$8*(E1278*C$1017+E1278+F1278)),V_rtHz(F1278)*SQRT(Sum_Sq(E1278*D$8*$X$2*C$1017,1))/($X$2*D$8*(E1278*C$1017+E1278+F1278))))/SQRT(Sum_Sq(1/(1+$A1278)+$AC$2/$I$2-1/(1+(1+F1278/E1278)/C$1017),$X$2/$I$2)),IF(F1279&lt;0,"A",C1279))</f>
        <v>A</v>
      </c>
      <c r="E1278" s="13">
        <f t="shared" si="405"/>
        <v>-1</v>
      </c>
      <c r="F1278" s="12">
        <f t="shared" si="429"/>
        <v>-2</v>
      </c>
      <c r="H1278" s="13" t="str">
        <f>IF(K1278&gt;0,SQRT(Sum_Sq($AI$2,V_rtHz($AH$2)/(1+1/$A1278),V_rtHz($AH$2*$A1278)/(1+$A1278),$AN$2*$AH$2/(1+1/$A1278),$AM$2*SQRT(Sum_Sq(K1278,1/($X$2*I$8*(1+H$1017+K1278/J1278))))/SQRT(Sum_Sq($X$2*K1278*I$8,1)),                   $AQ$2*SQRT(Sum_Sq($AH$2/(1+1/$A1278)+K1278*( 1/(H$1017+1+K1278/J1278)-1)/(1+($X$2*K1278*I$8)^2), (K1278^2*I$8*$X$2+1/($X$2*I$8*(H$1017+1+K1278/J1278           )))/(1+($X$2*K1278*I$8)^2))),           V_rtHz(J1278)/($X$2*I$8*(J1278*H$1017+J1278+K1278)),V_rtHz(K1278)*SQRT(Sum_Sq(J1278*I$8*$X$2*H$1017,1))/($X$2*I$8*(J1278*H$1017+J1278+K1278))))/SQRT(Sum_Sq(1/(1+$A1278)+$AC$2/$I$2-1/(1+(1+K1278/J1278)/H$1017),$X$2/$I$2)),IF(K1279&lt;0,"A",H1279))</f>
        <v>A</v>
      </c>
      <c r="J1278" s="13">
        <f t="shared" si="406"/>
        <v>-1</v>
      </c>
      <c r="K1278" s="12">
        <f t="shared" si="430"/>
        <v>-2</v>
      </c>
      <c r="M1278" s="13" t="str">
        <f>IF(P1278&gt;0,SQRT(Sum_Sq($AI$2,V_rtHz($AH$2)/(1+1/$A1278),V_rtHz($AH$2*$A1278)/(1+$A1278),$AN$2*$AH$2/(1+1/$A1278),$AM$2*SQRT(Sum_Sq(P1278,1/($X$2*N$8*(1+M$1017+P1278/O1278))))/SQRT(Sum_Sq($X$2*P1278*N$8,1)),                   $AQ$2*SQRT(Sum_Sq($AH$2/(1+1/$A1278)+P1278*( 1/(M$1017+1+P1278/O1278)-1)/(1+($X$2*P1278*N$8)^2), (P1278^2*N$8*$X$2+1/($X$2*N$8*(M$1017+1+P1278/O1278           )))/(1+($X$2*P1278*N$8)^2))),           V_rtHz(O1278)/($X$2*N$8*(O1278*M$1017+O1278+P1278)),V_rtHz(P1278)*SQRT(Sum_Sq(O1278*N$8*$X$2*M$1017,1))/($X$2*N$8*(O1278*M$1017+O1278+P1278))))/SQRT(Sum_Sq(1/(1+$A1278)+$AC$2/$I$2-1/(1+(1+P1278/O1278)/M$1017),$X$2/$I$2)),IF(P1279&lt;0,"A",M1279))</f>
        <v>A</v>
      </c>
      <c r="O1278" s="13">
        <f t="shared" si="407"/>
        <v>-1</v>
      </c>
      <c r="P1278" s="12">
        <f t="shared" si="431"/>
        <v>-2</v>
      </c>
      <c r="R1278" s="13" t="str">
        <f>IF(U1278&gt;0,SQRT(Sum_Sq($AI$2,V_rtHz($AH$2)/(1+1/$A1278),V_rtHz($AH$2*$A1278)/(1+$A1278),$AN$2*$AH$2/(1+1/$A1278),$AM$2*SQRT(Sum_Sq(U1278,1/($X$2*S$8*(1+R$1017+U1278/T1278))))/SQRT(Sum_Sq($X$2*U1278*S$8,1)),                   $AQ$2*SQRT(Sum_Sq($AH$2/(1+1/$A1278)+U1278*( 1/(R$1017+1+U1278/T1278)-1)/(1+($X$2*U1278*S$8)^2), (U1278^2*S$8*$X$2+1/($X$2*S$8*(R$1017+1+U1278/T1278           )))/(1+($X$2*U1278*S$8)^2))),           V_rtHz(T1278)/($X$2*S$8*(T1278*R$1017+T1278+U1278)),V_rtHz(U1278)*SQRT(Sum_Sq(T1278*S$8*$X$2*R$1017,1))/($X$2*S$8*(T1278*R$1017+T1278+U1278))))/SQRT(Sum_Sq(1/(1+$A1278)+$AC$2/$I$2-1/(1+(1+U1278/T1278)/R$1017),$X$2/$I$2)),IF(U1279&lt;0,"A",R1279))</f>
        <v>A</v>
      </c>
      <c r="T1278" s="13">
        <f t="shared" si="408"/>
        <v>-1</v>
      </c>
      <c r="U1278" s="12">
        <f t="shared" si="432"/>
        <v>-2</v>
      </c>
      <c r="X1278" s="13" t="str">
        <f>IF(AA1278&gt;0,SQRT(Sum_Sq($AI$2,V_rtHz($AH$2)/(1+1/$A1278),V_rtHz($AH$2*$A1278)/(1+$A1278),$AN$2*$AH$2/(1+1/$A1278),$AM$2*SQRT(Sum_Sq(AA1278,1/($X$2*Y$8*(1+X$1017+AA1278/Z1278))))/SQRT(Sum_Sq($X$2*AA1278*Y$8,1)),                   $AQ$2*SQRT(Sum_Sq($AH$2/(1+1/$A1278)+AA1278*( 1/(X$1017+1+AA1278/Z1278)-1)/(1+($X$2*AA1278*Y$8)^2), (AA1278^2*Y$8*$X$2+1/($X$2*Y$8*(X$1017+1+AA1278/Z1278           )))/(1+($X$2*AA1278*Y$8)^2))),           V_rtHz(Z1278)/($X$2*Y$8*(Z1278*X$1017+Z1278+AA1278)),V_rtHz(AA1278)*SQRT(Sum_Sq(Z1278*Y$8*$X$2*X$1017,1))/($X$2*Y$8*(Z1278*X$1017+Z1278+AA1278))))/SQRT(Sum_Sq(1/(1+$A1278)+$AC$2/$I$2-1/(1+(1+AA1278/Z1278)/X$1017),$X$2/$I$2)),IF(AA1279&lt;0,"A",X1279))</f>
        <v>A</v>
      </c>
      <c r="Z1278" s="13">
        <f t="shared" si="409"/>
        <v>-1</v>
      </c>
      <c r="AA1278" s="12">
        <f t="shared" si="433"/>
        <v>-2</v>
      </c>
      <c r="AC1278" s="13">
        <f>IF(AF1278&gt;0,SQRT(Sum_Sq($AI$2,V_rtHz($AH$2)/(1+1/$A1278),V_rtHz($AH$2*$A1278)/(1+$A1278),$AN$2*$AH$2/(1+1/$A1278),$AM$2*SQRT(Sum_Sq(AF1278,1/($X$2*AD$8*(1+AC$1017+AF1278/AE1278))))/SQRT(Sum_Sq($X$2*AF1278*AD$8,1)),                   $AQ$2*SQRT(Sum_Sq($AH$2/(1+1/$A1278)+AF1278*( 1/(AC$1017+1+AF1278/AE1278)-1)/(1+($X$2*AF1278*AD$8)^2), (AF1278^2*AD$8*$X$2+1/($X$2*AD$8*(AC$1017+1+AF1278/AE1278           )))/(1+($X$2*AF1278*AD$8)^2))),           V_rtHz(AE1278)/($X$2*AD$8*(AE1278*AC$1017+AE1278+AF1278)),V_rtHz(AF1278)*SQRT(Sum_Sq(AE1278*AD$8*$X$2*AC$1017,1))/($X$2*AD$8*(AE1278*AC$1017+AE1278+AF1278))))/SQRT(Sum_Sq(1/(1+$A1278)+$AC$2/$I$2-1/(1+(1+AF1278/AE1278)/AC$1017),$X$2/$I$2)),IF(AF1279&lt;0,"A",AC1279))</f>
        <v>6.7074848376871103E-6</v>
      </c>
      <c r="AE1278" s="13">
        <f t="shared" si="410"/>
        <v>18420.175566307011</v>
      </c>
      <c r="AF1278" s="12">
        <f t="shared" si="434"/>
        <v>168936.5479761438</v>
      </c>
      <c r="AG1278" s="13"/>
      <c r="AH1278" s="13">
        <f>IF(AK1278&gt;0,SQRT(Sum_Sq($AI$2,V_rtHz($AH$2)/(1+1/$A1278),V_rtHz($AH$2*$A1278)/(1+$A1278),$AN$2*$AH$2/(1+1/$A1278),$AM$2*SQRT(Sum_Sq(AK1278,1/($X$2*AI$8*(1+AH$1017+AK1278/AJ1278))))/SQRT(Sum_Sq($X$2*AK1278*AI$8,1)),                   $AQ$2*SQRT(Sum_Sq($AH$2/(1+1/$A1278)+AK1278*( 1/(AH$1017+1+AK1278/AJ1278)-1)/(1+($X$2*AK1278*AI$8)^2), (AK1278^2*AI$8*$X$2+1/($X$2*AI$8*(AH$1017+1+AK1278/AJ1278           )))/(1+($X$2*AK1278*AI$8)^2))),           V_rtHz(AJ1278)/($X$2*AI$8*(AJ1278*AH$1017+AJ1278+AK1278)),V_rtHz(AK1278)*SQRT(Sum_Sq(AJ1278*AI$8*$X$2*AH$1017,1))/($X$2*AI$8*(AJ1278*AH$1017+AJ1278+AK1278))))/SQRT(Sum_Sq(1/(1+$A1278)+$AC$2/$I$2-1/(1+(1+AK1278/AJ1278)/AH$1017),$X$2/$I$2)),IF(AK1279&lt;0,"A",AH1279))</f>
        <v>1.1373016923819542E-5</v>
      </c>
      <c r="AI1278" s="13"/>
      <c r="AJ1278" s="13">
        <f t="shared" si="411"/>
        <v>17160.199102498016</v>
      </c>
      <c r="AK1278" s="12">
        <f t="shared" si="435"/>
        <v>573449.34151492477</v>
      </c>
      <c r="AM1278" s="13">
        <f>IF(AP1278&gt;0,SQRT(Sum_Sq($AI$2,V_rtHz($AH$2)/(1+1/$A1278),V_rtHz($AH$2*$A1278)/(1+$A1278),$AN$2*$AH$2/(1+1/$A1278),$AM$2*SQRT(Sum_Sq(AP1278,1/($X$2*AN$8*(1+AM$1017+AP1278/AO1278))))/SQRT(Sum_Sq($X$2*AP1278*AN$8,1)),                   $AQ$2*SQRT(Sum_Sq($AH$2/(1+1/$A1278)+AP1278*( 1/(AM$1017+1+AP1278/AO1278)-1)/(1+($X$2*AP1278*AN$8)^2), (AP1278^2*AN$8*$X$2+1/($X$2*AN$8*(AM$1017+1+AP1278/AO1278           )))/(1+($X$2*AP1278*AN$8)^2))),           V_rtHz(AO1278)/($X$2*AN$8*(AO1278*AM$1017+AO1278+AP1278)),V_rtHz(AP1278)*SQRT(Sum_Sq(AO1278*AN$8*$X$2*AM$1017,1))/($X$2*AN$8*(AO1278*AM$1017+AO1278+AP1278))))/SQRT(Sum_Sq(1/(1+$A1278)+$AC$2/$I$2-1/(1+(1+AP1278/AO1278)/AM$1017),$X$2/$I$2)),IF(AP1279&lt;0,"A",AM1279))</f>
        <v>1.9957030034277696E-5</v>
      </c>
      <c r="AO1278" s="13">
        <f t="shared" si="412"/>
        <v>16827.25465362368</v>
      </c>
      <c r="AP1278" s="12">
        <f t="shared" si="436"/>
        <v>1849286.1357014612</v>
      </c>
      <c r="AR1278" s="13">
        <f t="shared" si="413"/>
        <v>69887291.180198371</v>
      </c>
      <c r="AS1278" s="13">
        <f t="shared" si="414"/>
        <v>-1.3204057042295696E-5</v>
      </c>
      <c r="AV1278" s="13"/>
      <c r="AW1278" s="13">
        <f t="shared" si="415"/>
        <v>39300511.936236553</v>
      </c>
      <c r="AX1278" s="13">
        <f t="shared" si="416"/>
        <v>-4.179949736307123E-5</v>
      </c>
      <c r="AZ1278" s="13"/>
      <c r="BA1278" s="13"/>
      <c r="BB1278" s="13">
        <f t="shared" si="417"/>
        <v>22100301.962882396</v>
      </c>
      <c r="BC1278" s="13">
        <f t="shared" si="418"/>
        <v>-1.3262963409636241E-4</v>
      </c>
      <c r="BD1278" s="13"/>
      <c r="BE1278" s="13"/>
      <c r="BG1278" s="13">
        <f t="shared" si="419"/>
        <v>12427913.092914158</v>
      </c>
      <c r="BH1278" s="13">
        <f t="shared" si="420"/>
        <v>-4.2395579230054939E-4</v>
      </c>
      <c r="BI1278" s="13"/>
      <c r="BL1278" s="13">
        <f t="shared" si="421"/>
        <v>6988729.1180198397</v>
      </c>
      <c r="BM1278" s="13">
        <f t="shared" si="422"/>
        <v>-1.3882284380948822E-3</v>
      </c>
      <c r="BP1278" s="13"/>
      <c r="BQ1278" s="13">
        <f t="shared" si="423"/>
        <v>99.633300000000006</v>
      </c>
      <c r="BR1278" s="13">
        <f t="shared" si="424"/>
        <v>108.99000000000001</v>
      </c>
      <c r="BT1278" s="13"/>
      <c r="BU1278" s="13"/>
      <c r="BV1278" s="13">
        <f t="shared" si="425"/>
        <v>31.50681587988543</v>
      </c>
      <c r="BW1278" s="13">
        <f t="shared" si="426"/>
        <v>344.65664218175147</v>
      </c>
      <c r="CA1278" s="13">
        <f t="shared" si="427"/>
        <v>9.9633299999999991</v>
      </c>
      <c r="CB1278" s="13">
        <f t="shared" si="428"/>
        <v>1089.9000000000001</v>
      </c>
    </row>
    <row r="1279" spans="1:80" x14ac:dyDescent="0.3">
      <c r="A1279" s="13">
        <f t="shared" si="404"/>
        <v>3.8904514499428055E-4</v>
      </c>
      <c r="C1279" s="13" t="str">
        <f>IF(F1279&gt;0,SQRT(Sum_Sq($AI$2,V_rtHz($AH$2)/(1+1/$A1279),V_rtHz($AH$2*$A1279)/(1+$A1279),$AN$2*$AH$2/(1+1/$A1279),$AM$2*SQRT(Sum_Sq(F1279,1/($X$2*D$8*(1+C$1017+F1279/E1279))))/SQRT(Sum_Sq($X$2*F1279*D$8,1)),                   $AQ$2*SQRT(Sum_Sq($AH$2/(1+1/$A1279)+F1279*( 1/(C$1017+1+F1279/E1279)-1)/(1+($X$2*F1279*D$8)^2), (F1279^2*D$8*$X$2+1/($X$2*D$8*(C$1017+1+F1279/E1279           )))/(1+($X$2*F1279*D$8)^2))),           V_rtHz(E1279)/($X$2*D$8*(E1279*C$1017+E1279+F1279)),V_rtHz(F1279)*SQRT(Sum_Sq(E1279*D$8*$X$2*C$1017,1))/($X$2*D$8*(E1279*C$1017+E1279+F1279))))/SQRT(Sum_Sq(1/(1+$A1279)+$AC$2/$I$2-1/(1+(1+F1279/E1279)/C$1017),$X$2/$I$2)),IF(F1280&lt;0,"A",C1280))</f>
        <v>A</v>
      </c>
      <c r="E1279" s="13">
        <f t="shared" si="405"/>
        <v>-1</v>
      </c>
      <c r="F1279" s="12">
        <f t="shared" si="429"/>
        <v>-2</v>
      </c>
      <c r="H1279" s="13" t="str">
        <f>IF(K1279&gt;0,SQRT(Sum_Sq($AI$2,V_rtHz($AH$2)/(1+1/$A1279),V_rtHz($AH$2*$A1279)/(1+$A1279),$AN$2*$AH$2/(1+1/$A1279),$AM$2*SQRT(Sum_Sq(K1279,1/($X$2*I$8*(1+H$1017+K1279/J1279))))/SQRT(Sum_Sq($X$2*K1279*I$8,1)),                   $AQ$2*SQRT(Sum_Sq($AH$2/(1+1/$A1279)+K1279*( 1/(H$1017+1+K1279/J1279)-1)/(1+($X$2*K1279*I$8)^2), (K1279^2*I$8*$X$2+1/($X$2*I$8*(H$1017+1+K1279/J1279           )))/(1+($X$2*K1279*I$8)^2))),           V_rtHz(J1279)/($X$2*I$8*(J1279*H$1017+J1279+K1279)),V_rtHz(K1279)*SQRT(Sum_Sq(J1279*I$8*$X$2*H$1017,1))/($X$2*I$8*(J1279*H$1017+J1279+K1279))))/SQRT(Sum_Sq(1/(1+$A1279)+$AC$2/$I$2-1/(1+(1+K1279/J1279)/H$1017),$X$2/$I$2)),IF(K1280&lt;0,"A",H1280))</f>
        <v>A</v>
      </c>
      <c r="J1279" s="13">
        <f t="shared" si="406"/>
        <v>-1</v>
      </c>
      <c r="K1279" s="12">
        <f t="shared" si="430"/>
        <v>-2</v>
      </c>
      <c r="M1279" s="13" t="str">
        <f>IF(P1279&gt;0,SQRT(Sum_Sq($AI$2,V_rtHz($AH$2)/(1+1/$A1279),V_rtHz($AH$2*$A1279)/(1+$A1279),$AN$2*$AH$2/(1+1/$A1279),$AM$2*SQRT(Sum_Sq(P1279,1/($X$2*N$8*(1+M$1017+P1279/O1279))))/SQRT(Sum_Sq($X$2*P1279*N$8,1)),                   $AQ$2*SQRT(Sum_Sq($AH$2/(1+1/$A1279)+P1279*( 1/(M$1017+1+P1279/O1279)-1)/(1+($X$2*P1279*N$8)^2), (P1279^2*N$8*$X$2+1/($X$2*N$8*(M$1017+1+P1279/O1279           )))/(1+($X$2*P1279*N$8)^2))),           V_rtHz(O1279)/($X$2*N$8*(O1279*M$1017+O1279+P1279)),V_rtHz(P1279)*SQRT(Sum_Sq(O1279*N$8*$X$2*M$1017,1))/($X$2*N$8*(O1279*M$1017+O1279+P1279))))/SQRT(Sum_Sq(1/(1+$A1279)+$AC$2/$I$2-1/(1+(1+P1279/O1279)/M$1017),$X$2/$I$2)),IF(P1280&lt;0,"A",M1280))</f>
        <v>A</v>
      </c>
      <c r="O1279" s="13">
        <f t="shared" si="407"/>
        <v>-1</v>
      </c>
      <c r="P1279" s="12">
        <f t="shared" si="431"/>
        <v>-2</v>
      </c>
      <c r="R1279" s="13" t="str">
        <f>IF(U1279&gt;0,SQRT(Sum_Sq($AI$2,V_rtHz($AH$2)/(1+1/$A1279),V_rtHz($AH$2*$A1279)/(1+$A1279),$AN$2*$AH$2/(1+1/$A1279),$AM$2*SQRT(Sum_Sq(U1279,1/($X$2*S$8*(1+R$1017+U1279/T1279))))/SQRT(Sum_Sq($X$2*U1279*S$8,1)),                   $AQ$2*SQRT(Sum_Sq($AH$2/(1+1/$A1279)+U1279*( 1/(R$1017+1+U1279/T1279)-1)/(1+($X$2*U1279*S$8)^2), (U1279^2*S$8*$X$2+1/($X$2*S$8*(R$1017+1+U1279/T1279           )))/(1+($X$2*U1279*S$8)^2))),           V_rtHz(T1279)/($X$2*S$8*(T1279*R$1017+T1279+U1279)),V_rtHz(U1279)*SQRT(Sum_Sq(T1279*S$8*$X$2*R$1017,1))/($X$2*S$8*(T1279*R$1017+T1279+U1279))))/SQRT(Sum_Sq(1/(1+$A1279)+$AC$2/$I$2-1/(1+(1+U1279/T1279)/R$1017),$X$2/$I$2)),IF(U1280&lt;0,"A",R1280))</f>
        <v>A</v>
      </c>
      <c r="T1279" s="13">
        <f t="shared" si="408"/>
        <v>-1</v>
      </c>
      <c r="U1279" s="12">
        <f t="shared" si="432"/>
        <v>-2</v>
      </c>
      <c r="X1279" s="13" t="str">
        <f>IF(AA1279&gt;0,SQRT(Sum_Sq($AI$2,V_rtHz($AH$2)/(1+1/$A1279),V_rtHz($AH$2*$A1279)/(1+$A1279),$AN$2*$AH$2/(1+1/$A1279),$AM$2*SQRT(Sum_Sq(AA1279,1/($X$2*Y$8*(1+X$1017+AA1279/Z1279))))/SQRT(Sum_Sq($X$2*AA1279*Y$8,1)),                   $AQ$2*SQRT(Sum_Sq($AH$2/(1+1/$A1279)+AA1279*( 1/(X$1017+1+AA1279/Z1279)-1)/(1+($X$2*AA1279*Y$8)^2), (AA1279^2*Y$8*$X$2+1/($X$2*Y$8*(X$1017+1+AA1279/Z1279           )))/(1+($X$2*AA1279*Y$8)^2))),           V_rtHz(Z1279)/($X$2*Y$8*(Z1279*X$1017+Z1279+AA1279)),V_rtHz(AA1279)*SQRT(Sum_Sq(Z1279*Y$8*$X$2*X$1017,1))/($X$2*Y$8*(Z1279*X$1017+Z1279+AA1279))))/SQRT(Sum_Sq(1/(1+$A1279)+$AC$2/$I$2-1/(1+(1+AA1279/Z1279)/X$1017),$X$2/$I$2)),IF(AA1280&lt;0,"A",X1280))</f>
        <v>A</v>
      </c>
      <c r="Z1279" s="13">
        <f t="shared" si="409"/>
        <v>-1</v>
      </c>
      <c r="AA1279" s="12">
        <f t="shared" si="433"/>
        <v>-2</v>
      </c>
      <c r="AC1279" s="13">
        <f>IF(AF1279&gt;0,SQRT(Sum_Sq($AI$2,V_rtHz($AH$2)/(1+1/$A1279),V_rtHz($AH$2*$A1279)/(1+$A1279),$AN$2*$AH$2/(1+1/$A1279),$AM$2*SQRT(Sum_Sq(AF1279,1/($X$2*AD$8*(1+AC$1017+AF1279/AE1279))))/SQRT(Sum_Sq($X$2*AF1279*AD$8,1)),                   $AQ$2*SQRT(Sum_Sq($AH$2/(1+1/$A1279)+AF1279*( 1/(AC$1017+1+AF1279/AE1279)-1)/(1+($X$2*AF1279*AD$8)^2), (AF1279^2*AD$8*$X$2+1/($X$2*AD$8*(AC$1017+1+AF1279/AE1279           )))/(1+($X$2*AF1279*AD$8)^2))),           V_rtHz(AE1279)/($X$2*AD$8*(AE1279*AC$1017+AE1279+AF1279)),V_rtHz(AF1279)*SQRT(Sum_Sq(AE1279*AD$8*$X$2*AC$1017,1))/($X$2*AD$8*(AE1279*AC$1017+AE1279+AF1279))))/SQRT(Sum_Sq(1/(1+$A1279)+$AC$2/$I$2-1/(1+(1+AF1279/AE1279)/AC$1017),$X$2/$I$2)),IF(AF1280&lt;0,"A",AC1280))</f>
        <v>6.704961431742674E-6</v>
      </c>
      <c r="AE1279" s="13">
        <f t="shared" si="410"/>
        <v>18406.317511805475</v>
      </c>
      <c r="AF1279" s="12">
        <f t="shared" si="434"/>
        <v>169063.73973449814</v>
      </c>
      <c r="AG1279" s="13"/>
      <c r="AH1279" s="13">
        <f>IF(AK1279&gt;0,SQRT(Sum_Sq($AI$2,V_rtHz($AH$2)/(1+1/$A1279),V_rtHz($AH$2*$A1279)/(1+$A1279),$AN$2*$AH$2/(1+1/$A1279),$AM$2*SQRT(Sum_Sq(AK1279,1/($X$2*AI$8*(1+AH$1017+AK1279/AJ1279))))/SQRT(Sum_Sq($X$2*AK1279*AI$8,1)),                   $AQ$2*SQRT(Sum_Sq($AH$2/(1+1/$A1279)+AK1279*( 1/(AH$1017+1+AK1279/AJ1279)-1)/(1+($X$2*AK1279*AI$8)^2), (AK1279^2*AI$8*$X$2+1/($X$2*AI$8*(AH$1017+1+AK1279/AJ1279           )))/(1+($X$2*AK1279*AI$8)^2))),           V_rtHz(AJ1279)/($X$2*AI$8*(AJ1279*AH$1017+AJ1279+AK1279)),V_rtHz(AK1279)*SQRT(Sum_Sq(AJ1279*AI$8*$X$2*AH$1017,1))/($X$2*AI$8*(AJ1279*AH$1017+AJ1279+AK1279))))/SQRT(Sum_Sq(1/(1+$A1279)+$AC$2/$I$2-1/(1+(1+AK1279/AJ1279)/AH$1017),$X$2/$I$2)),IF(AK1280&lt;0,"A",AH1280))</f>
        <v>1.1369668923849008E-5</v>
      </c>
      <c r="AI1279" s="13"/>
      <c r="AJ1279" s="13">
        <f t="shared" si="411"/>
        <v>17149.790500131101</v>
      </c>
      <c r="AK1279" s="12">
        <f t="shared" si="435"/>
        <v>573797.38111187215</v>
      </c>
      <c r="AM1279" s="13">
        <f>IF(AP1279&gt;0,SQRT(Sum_Sq($AI$2,V_rtHz($AH$2)/(1+1/$A1279),V_rtHz($AH$2*$A1279)/(1+$A1279),$AN$2*$AH$2/(1+1/$A1279),$AM$2*SQRT(Sum_Sq(AP1279,1/($X$2*AN$8*(1+AM$1017+AP1279/AO1279))))/SQRT(Sum_Sq($X$2*AP1279*AN$8,1)),                   $AQ$2*SQRT(Sum_Sq($AH$2/(1+1/$A1279)+AP1279*( 1/(AM$1017+1+AP1279/AO1279)-1)/(1+($X$2*AP1279*AN$8)^2), (AP1279^2*AN$8*$X$2+1/($X$2*AN$8*(AM$1017+1+AP1279/AO1279           )))/(1+($X$2*AP1279*AN$8)^2))),           V_rtHz(AO1279)/($X$2*AN$8*(AO1279*AM$1017+AO1279+AP1279)),V_rtHz(AP1279)*SQRT(Sum_Sq(AO1279*AN$8*$X$2*AM$1017,1))/($X$2*AN$8*(AO1279*AM$1017+AO1279+AP1279))))/SQRT(Sum_Sq(1/(1+$A1279)+$AC$2/$I$2-1/(1+(1+AP1279/AO1279)/AM$1017),$X$2/$I$2)),IF(AP1280&lt;0,"A",AM1280))</f>
        <v>1.9951535931128373E-5</v>
      </c>
      <c r="AO1279" s="13">
        <f t="shared" si="412"/>
        <v>16817.621074391784</v>
      </c>
      <c r="AP1279" s="12">
        <f t="shared" si="436"/>
        <v>1850345.4558295533</v>
      </c>
      <c r="AR1279" s="13">
        <f t="shared" si="413"/>
        <v>69887291.180198371</v>
      </c>
      <c r="AS1279" s="13">
        <f t="shared" si="414"/>
        <v>-1.3204147690650565E-5</v>
      </c>
      <c r="AV1279" s="13"/>
      <c r="AW1279" s="13">
        <f t="shared" si="415"/>
        <v>39300511.936236553</v>
      </c>
      <c r="AX1279" s="13">
        <f t="shared" si="416"/>
        <v>-4.1800405797779642E-5</v>
      </c>
      <c r="AZ1279" s="13"/>
      <c r="BA1279" s="13"/>
      <c r="BB1279" s="13">
        <f t="shared" si="417"/>
        <v>22100301.962882396</v>
      </c>
      <c r="BC1279" s="13">
        <f t="shared" si="418"/>
        <v>-1.3263878056087012E-4</v>
      </c>
      <c r="BD1279" s="13"/>
      <c r="BE1279" s="13"/>
      <c r="BG1279" s="13">
        <f t="shared" si="419"/>
        <v>12427913.092914158</v>
      </c>
      <c r="BH1279" s="13">
        <f t="shared" si="420"/>
        <v>-4.2404926376527039E-4</v>
      </c>
      <c r="BI1279" s="13"/>
      <c r="BL1279" s="13">
        <f t="shared" si="421"/>
        <v>6988729.1180198397</v>
      </c>
      <c r="BM1279" s="13">
        <f t="shared" si="422"/>
        <v>-1.38923115332636E-3</v>
      </c>
      <c r="BP1279" s="13"/>
      <c r="BQ1279" s="13">
        <f t="shared" si="423"/>
        <v>99.633300000000006</v>
      </c>
      <c r="BR1279" s="13">
        <f t="shared" si="424"/>
        <v>108.99</v>
      </c>
      <c r="BT1279" s="13"/>
      <c r="BU1279" s="13"/>
      <c r="BV1279" s="13">
        <f t="shared" si="425"/>
        <v>31.506815879885437</v>
      </c>
      <c r="BW1279" s="13">
        <f t="shared" si="426"/>
        <v>344.65664218175147</v>
      </c>
      <c r="CA1279" s="13">
        <f t="shared" si="427"/>
        <v>9.9633299999999991</v>
      </c>
      <c r="CB1279" s="13">
        <f t="shared" si="428"/>
        <v>1089.9000000000001</v>
      </c>
    </row>
    <row r="1280" spans="1:80" x14ac:dyDescent="0.3">
      <c r="A1280" s="13">
        <f t="shared" si="404"/>
        <v>3.944573020752785E-4</v>
      </c>
      <c r="C1280" s="13" t="str">
        <f>IF(F1280&gt;0,SQRT(Sum_Sq($AI$2,V_rtHz($AH$2)/(1+1/$A1280),V_rtHz($AH$2*$A1280)/(1+$A1280),$AN$2*$AH$2/(1+1/$A1280),$AM$2*SQRT(Sum_Sq(F1280,1/($X$2*D$8*(1+C$1017+F1280/E1280))))/SQRT(Sum_Sq($X$2*F1280*D$8,1)),                   $AQ$2*SQRT(Sum_Sq($AH$2/(1+1/$A1280)+F1280*( 1/(C$1017+1+F1280/E1280)-1)/(1+($X$2*F1280*D$8)^2), (F1280^2*D$8*$X$2+1/($X$2*D$8*(C$1017+1+F1280/E1280           )))/(1+($X$2*F1280*D$8)^2))),           V_rtHz(E1280)/($X$2*D$8*(E1280*C$1017+E1280+F1280)),V_rtHz(F1280)*SQRT(Sum_Sq(E1280*D$8*$X$2*C$1017,1))/($X$2*D$8*(E1280*C$1017+E1280+F1280))))/SQRT(Sum_Sq(1/(1+$A1280)+$AC$2/$I$2-1/(1+(1+F1280/E1280)/C$1017),$X$2/$I$2)),IF(F1281&lt;0,"A",C1281))</f>
        <v>A</v>
      </c>
      <c r="E1280" s="13">
        <f t="shared" si="405"/>
        <v>-1</v>
      </c>
      <c r="F1280" s="12">
        <f t="shared" si="429"/>
        <v>-2</v>
      </c>
      <c r="H1280" s="13" t="str">
        <f>IF(K1280&gt;0,SQRT(Sum_Sq($AI$2,V_rtHz($AH$2)/(1+1/$A1280),V_rtHz($AH$2*$A1280)/(1+$A1280),$AN$2*$AH$2/(1+1/$A1280),$AM$2*SQRT(Sum_Sq(K1280,1/($X$2*I$8*(1+H$1017+K1280/J1280))))/SQRT(Sum_Sq($X$2*K1280*I$8,1)),                   $AQ$2*SQRT(Sum_Sq($AH$2/(1+1/$A1280)+K1280*( 1/(H$1017+1+K1280/J1280)-1)/(1+($X$2*K1280*I$8)^2), (K1280^2*I$8*$X$2+1/($X$2*I$8*(H$1017+1+K1280/J1280           )))/(1+($X$2*K1280*I$8)^2))),           V_rtHz(J1280)/($X$2*I$8*(J1280*H$1017+J1280+K1280)),V_rtHz(K1280)*SQRT(Sum_Sq(J1280*I$8*$X$2*H$1017,1))/($X$2*I$8*(J1280*H$1017+J1280+K1280))))/SQRT(Sum_Sq(1/(1+$A1280)+$AC$2/$I$2-1/(1+(1+K1280/J1280)/H$1017),$X$2/$I$2)),IF(K1281&lt;0,"A",H1281))</f>
        <v>A</v>
      </c>
      <c r="J1280" s="13">
        <f t="shared" si="406"/>
        <v>-1</v>
      </c>
      <c r="K1280" s="12">
        <f t="shared" si="430"/>
        <v>-2</v>
      </c>
      <c r="M1280" s="13" t="str">
        <f>IF(P1280&gt;0,SQRT(Sum_Sq($AI$2,V_rtHz($AH$2)/(1+1/$A1280),V_rtHz($AH$2*$A1280)/(1+$A1280),$AN$2*$AH$2/(1+1/$A1280),$AM$2*SQRT(Sum_Sq(P1280,1/($X$2*N$8*(1+M$1017+P1280/O1280))))/SQRT(Sum_Sq($X$2*P1280*N$8,1)),                   $AQ$2*SQRT(Sum_Sq($AH$2/(1+1/$A1280)+P1280*( 1/(M$1017+1+P1280/O1280)-1)/(1+($X$2*P1280*N$8)^2), (P1280^2*N$8*$X$2+1/($X$2*N$8*(M$1017+1+P1280/O1280           )))/(1+($X$2*P1280*N$8)^2))),           V_rtHz(O1280)/($X$2*N$8*(O1280*M$1017+O1280+P1280)),V_rtHz(P1280)*SQRT(Sum_Sq(O1280*N$8*$X$2*M$1017,1))/($X$2*N$8*(O1280*M$1017+O1280+P1280))))/SQRT(Sum_Sq(1/(1+$A1280)+$AC$2/$I$2-1/(1+(1+P1280/O1280)/M$1017),$X$2/$I$2)),IF(P1281&lt;0,"A",M1281))</f>
        <v>A</v>
      </c>
      <c r="O1280" s="13">
        <f t="shared" si="407"/>
        <v>-1</v>
      </c>
      <c r="P1280" s="12">
        <f t="shared" si="431"/>
        <v>-2</v>
      </c>
      <c r="R1280" s="13" t="str">
        <f>IF(U1280&gt;0,SQRT(Sum_Sq($AI$2,V_rtHz($AH$2)/(1+1/$A1280),V_rtHz($AH$2*$A1280)/(1+$A1280),$AN$2*$AH$2/(1+1/$A1280),$AM$2*SQRT(Sum_Sq(U1280,1/($X$2*S$8*(1+R$1017+U1280/T1280))))/SQRT(Sum_Sq($X$2*U1280*S$8,1)),                   $AQ$2*SQRT(Sum_Sq($AH$2/(1+1/$A1280)+U1280*( 1/(R$1017+1+U1280/T1280)-1)/(1+($X$2*U1280*S$8)^2), (U1280^2*S$8*$X$2+1/($X$2*S$8*(R$1017+1+U1280/T1280           )))/(1+($X$2*U1280*S$8)^2))),           V_rtHz(T1280)/($X$2*S$8*(T1280*R$1017+T1280+U1280)),V_rtHz(U1280)*SQRT(Sum_Sq(T1280*S$8*$X$2*R$1017,1))/($X$2*S$8*(T1280*R$1017+T1280+U1280))))/SQRT(Sum_Sq(1/(1+$A1280)+$AC$2/$I$2-1/(1+(1+U1280/T1280)/R$1017),$X$2/$I$2)),IF(U1281&lt;0,"A",R1281))</f>
        <v>A</v>
      </c>
      <c r="T1280" s="13">
        <f t="shared" si="408"/>
        <v>-1</v>
      </c>
      <c r="U1280" s="12">
        <f t="shared" si="432"/>
        <v>-2</v>
      </c>
      <c r="X1280" s="13" t="str">
        <f>IF(AA1280&gt;0,SQRT(Sum_Sq($AI$2,V_rtHz($AH$2)/(1+1/$A1280),V_rtHz($AH$2*$A1280)/(1+$A1280),$AN$2*$AH$2/(1+1/$A1280),$AM$2*SQRT(Sum_Sq(AA1280,1/($X$2*Y$8*(1+X$1017+AA1280/Z1280))))/SQRT(Sum_Sq($X$2*AA1280*Y$8,1)),                   $AQ$2*SQRT(Sum_Sq($AH$2/(1+1/$A1280)+AA1280*( 1/(X$1017+1+AA1280/Z1280)-1)/(1+($X$2*AA1280*Y$8)^2), (AA1280^2*Y$8*$X$2+1/($X$2*Y$8*(X$1017+1+AA1280/Z1280           )))/(1+($X$2*AA1280*Y$8)^2))),           V_rtHz(Z1280)/($X$2*Y$8*(Z1280*X$1017+Z1280+AA1280)),V_rtHz(AA1280)*SQRT(Sum_Sq(Z1280*Y$8*$X$2*X$1017,1))/($X$2*Y$8*(Z1280*X$1017+Z1280+AA1280))))/SQRT(Sum_Sq(1/(1+$A1280)+$AC$2/$I$2-1/(1+(1+AA1280/Z1280)/X$1017),$X$2/$I$2)),IF(AA1281&lt;0,"A",X1281))</f>
        <v>A</v>
      </c>
      <c r="Z1280" s="13">
        <f t="shared" si="409"/>
        <v>-1</v>
      </c>
      <c r="AA1280" s="12">
        <f t="shared" si="433"/>
        <v>-2</v>
      </c>
      <c r="AC1280" s="13">
        <f>IF(AF1280&gt;0,SQRT(Sum_Sq($AI$2,V_rtHz($AH$2)/(1+1/$A1280),V_rtHz($AH$2*$A1280)/(1+$A1280),$AN$2*$AH$2/(1+1/$A1280),$AM$2*SQRT(Sum_Sq(AF1280,1/($X$2*AD$8*(1+AC$1017+AF1280/AE1280))))/SQRT(Sum_Sq($X$2*AF1280*AD$8,1)),                   $AQ$2*SQRT(Sum_Sq($AH$2/(1+1/$A1280)+AF1280*( 1/(AC$1017+1+AF1280/AE1280)-1)/(1+($X$2*AF1280*AD$8)^2), (AF1280^2*AD$8*$X$2+1/($X$2*AD$8*(AC$1017+1+AF1280/AE1280           )))/(1+($X$2*AF1280*AD$8)^2))),           V_rtHz(AE1280)/($X$2*AD$8*(AE1280*AC$1017+AE1280+AF1280)),V_rtHz(AF1280)*SQRT(Sum_Sq(AE1280*AD$8*$X$2*AC$1017,1))/($X$2*AD$8*(AE1280*AC$1017+AE1280+AF1280))))/SQRT(Sum_Sq(1/(1+$A1280)+$AC$2/$I$2-1/(1+(1+AF1280/AE1280)/AC$1017),$X$2/$I$2)),IF(AF1281&lt;0,"A",AC1281))</f>
        <v>6.7024101206483121E-6</v>
      </c>
      <c r="AE1280" s="13">
        <f t="shared" si="410"/>
        <v>18392.31043825145</v>
      </c>
      <c r="AF1280" s="12">
        <f t="shared" si="434"/>
        <v>169192.49399001867</v>
      </c>
      <c r="AG1280" s="13"/>
      <c r="AH1280" s="13">
        <f>IF(AK1280&gt;0,SQRT(Sum_Sq($AI$2,V_rtHz($AH$2)/(1+1/$A1280),V_rtHz($AH$2*$A1280)/(1+$A1280),$AN$2*$AH$2/(1+1/$A1280),$AM$2*SQRT(Sum_Sq(AK1280,1/($X$2*AI$8*(1+AH$1017+AK1280/AJ1280))))/SQRT(Sum_Sq($X$2*AK1280*AI$8,1)),                   $AQ$2*SQRT(Sum_Sq($AH$2/(1+1/$A1280)+AK1280*( 1/(AH$1017+1+AK1280/AJ1280)-1)/(1+($X$2*AK1280*AI$8)^2), (AK1280^2*AI$8*$X$2+1/($X$2*AI$8*(AH$1017+1+AK1280/AJ1280           )))/(1+($X$2*AK1280*AI$8)^2))),           V_rtHz(AJ1280)/($X$2*AI$8*(AJ1280*AH$1017+AJ1280+AK1280)),V_rtHz(AK1280)*SQRT(Sum_Sq(AJ1280*AI$8*$X$2*AH$1017,1))/($X$2*AI$8*(AJ1280*AH$1017+AJ1280+AK1280))))/SQRT(Sum_Sq(1/(1+$A1280)+$AC$2/$I$2-1/(1+(1+AK1280/AJ1280)/AH$1017),$X$2/$I$2)),IF(AK1281&lt;0,"A",AH1281))</f>
        <v>1.1366281693863989E-5</v>
      </c>
      <c r="AI1280" s="13"/>
      <c r="AJ1280" s="13">
        <f t="shared" si="411"/>
        <v>17139.262646155821</v>
      </c>
      <c r="AK1280" s="12">
        <f t="shared" si="435"/>
        <v>574149.83822536992</v>
      </c>
      <c r="AM1280" s="13">
        <f>IF(AP1280&gt;0,SQRT(Sum_Sq($AI$2,V_rtHz($AH$2)/(1+1/$A1280),V_rtHz($AH$2*$A1280)/(1+$A1280),$AN$2*$AH$2/(1+1/$A1280),$AM$2*SQRT(Sum_Sq(AP1280,1/($X$2*AN$8*(1+AM$1017+AP1280/AO1280))))/SQRT(Sum_Sq($X$2*AP1280*AN$8,1)),                   $AQ$2*SQRT(Sum_Sq($AH$2/(1+1/$A1280)+AP1280*( 1/(AM$1017+1+AP1280/AO1280)-1)/(1+($X$2*AP1280*AN$8)^2), (AP1280^2*AN$8*$X$2+1/($X$2*AN$8*(AM$1017+1+AP1280/AO1280           )))/(1+($X$2*AP1280*AN$8)^2))),           V_rtHz(AO1280)/($X$2*AN$8*(AO1280*AM$1017+AO1280+AP1280)),V_rtHz(AP1280)*SQRT(Sum_Sq(AO1280*AN$8*$X$2*AM$1017,1))/($X$2*AN$8*(AO1280*AM$1017+AO1280+AP1280))))/SQRT(Sum_Sq(1/(1+$A1280)+$AC$2/$I$2-1/(1+(1+AP1280/AO1280)/AM$1017),$X$2/$I$2)),IF(AP1281&lt;0,"A",AM1281))</f>
        <v>1.9945976636601638E-5</v>
      </c>
      <c r="AO1280" s="13">
        <f t="shared" si="412"/>
        <v>16807.875593818419</v>
      </c>
      <c r="AP1280" s="12">
        <f t="shared" si="436"/>
        <v>1851418.3163224305</v>
      </c>
      <c r="AR1280" s="13">
        <f t="shared" si="413"/>
        <v>69887291.180198371</v>
      </c>
      <c r="AS1280" s="13">
        <f t="shared" si="414"/>
        <v>-1.3204239601320402E-5</v>
      </c>
      <c r="AV1280" s="13"/>
      <c r="AW1280" s="13">
        <f t="shared" si="415"/>
        <v>39300511.936236553</v>
      </c>
      <c r="AX1280" s="13">
        <f t="shared" si="416"/>
        <v>-4.1801326910388674E-5</v>
      </c>
      <c r="AZ1280" s="13"/>
      <c r="BA1280" s="13"/>
      <c r="BB1280" s="13">
        <f t="shared" si="417"/>
        <v>22100301.962882396</v>
      </c>
      <c r="BC1280" s="13">
        <f t="shared" si="418"/>
        <v>-1.3264805555343541E-4</v>
      </c>
      <c r="BD1280" s="13"/>
      <c r="BE1280" s="13"/>
      <c r="BG1280" s="13">
        <f t="shared" si="419"/>
        <v>12427913.092914158</v>
      </c>
      <c r="BH1280" s="13">
        <f t="shared" si="420"/>
        <v>-4.2414407763720959E-4</v>
      </c>
      <c r="BI1280" s="13"/>
      <c r="BL1280" s="13">
        <f t="shared" si="421"/>
        <v>6988729.1180198397</v>
      </c>
      <c r="BM1280" s="13">
        <f t="shared" si="422"/>
        <v>-1.3902492976858763E-3</v>
      </c>
      <c r="BP1280" s="13"/>
      <c r="BQ1280" s="13">
        <f t="shared" si="423"/>
        <v>99.633300000000006</v>
      </c>
      <c r="BR1280" s="13">
        <f t="shared" si="424"/>
        <v>108.99</v>
      </c>
      <c r="BT1280" s="13"/>
      <c r="BU1280" s="13"/>
      <c r="BV1280" s="13">
        <f t="shared" si="425"/>
        <v>31.50681587988543</v>
      </c>
      <c r="BW1280" s="13">
        <f t="shared" si="426"/>
        <v>344.65664218175152</v>
      </c>
      <c r="CA1280" s="13">
        <f t="shared" si="427"/>
        <v>9.9633299999999974</v>
      </c>
      <c r="CB1280" s="13">
        <f t="shared" si="428"/>
        <v>1089.9000000000001</v>
      </c>
    </row>
    <row r="1281" spans="1:80" x14ac:dyDescent="0.3">
      <c r="A1281" s="13">
        <f t="shared" si="404"/>
        <v>3.9994474976109745E-4</v>
      </c>
      <c r="C1281" s="13" t="str">
        <f>IF(F1281&gt;0,SQRT(Sum_Sq($AI$2,V_rtHz($AH$2)/(1+1/$A1281),V_rtHz($AH$2*$A1281)/(1+$A1281),$AN$2*$AH$2/(1+1/$A1281),$AM$2*SQRT(Sum_Sq(F1281,1/($X$2*D$8*(1+C$1017+F1281/E1281))))/SQRT(Sum_Sq($X$2*F1281*D$8,1)),                   $AQ$2*SQRT(Sum_Sq($AH$2/(1+1/$A1281)+F1281*( 1/(C$1017+1+F1281/E1281)-1)/(1+($X$2*F1281*D$8)^2), (F1281^2*D$8*$X$2+1/($X$2*D$8*(C$1017+1+F1281/E1281           )))/(1+($X$2*F1281*D$8)^2))),           V_rtHz(E1281)/($X$2*D$8*(E1281*C$1017+E1281+F1281)),V_rtHz(F1281)*SQRT(Sum_Sq(E1281*D$8*$X$2*C$1017,1))/($X$2*D$8*(E1281*C$1017+E1281+F1281))))/SQRT(Sum_Sq(1/(1+$A1281)+$AC$2/$I$2-1/(1+(1+F1281/E1281)/C$1017),$X$2/$I$2)),IF(F1282&lt;0,"A",C1282))</f>
        <v>A</v>
      </c>
      <c r="E1281" s="13">
        <f t="shared" si="405"/>
        <v>-1</v>
      </c>
      <c r="F1281" s="12">
        <f t="shared" si="429"/>
        <v>-2</v>
      </c>
      <c r="H1281" s="13" t="str">
        <f>IF(K1281&gt;0,SQRT(Sum_Sq($AI$2,V_rtHz($AH$2)/(1+1/$A1281),V_rtHz($AH$2*$A1281)/(1+$A1281),$AN$2*$AH$2/(1+1/$A1281),$AM$2*SQRT(Sum_Sq(K1281,1/($X$2*I$8*(1+H$1017+K1281/J1281))))/SQRT(Sum_Sq($X$2*K1281*I$8,1)),                   $AQ$2*SQRT(Sum_Sq($AH$2/(1+1/$A1281)+K1281*( 1/(H$1017+1+K1281/J1281)-1)/(1+($X$2*K1281*I$8)^2), (K1281^2*I$8*$X$2+1/($X$2*I$8*(H$1017+1+K1281/J1281           )))/(1+($X$2*K1281*I$8)^2))),           V_rtHz(J1281)/($X$2*I$8*(J1281*H$1017+J1281+K1281)),V_rtHz(K1281)*SQRT(Sum_Sq(J1281*I$8*$X$2*H$1017,1))/($X$2*I$8*(J1281*H$1017+J1281+K1281))))/SQRT(Sum_Sq(1/(1+$A1281)+$AC$2/$I$2-1/(1+(1+K1281/J1281)/H$1017),$X$2/$I$2)),IF(K1282&lt;0,"A",H1282))</f>
        <v>A</v>
      </c>
      <c r="J1281" s="13">
        <f t="shared" si="406"/>
        <v>-1</v>
      </c>
      <c r="K1281" s="12">
        <f t="shared" si="430"/>
        <v>-2</v>
      </c>
      <c r="M1281" s="13" t="str">
        <f>IF(P1281&gt;0,SQRT(Sum_Sq($AI$2,V_rtHz($AH$2)/(1+1/$A1281),V_rtHz($AH$2*$A1281)/(1+$A1281),$AN$2*$AH$2/(1+1/$A1281),$AM$2*SQRT(Sum_Sq(P1281,1/($X$2*N$8*(1+M$1017+P1281/O1281))))/SQRT(Sum_Sq($X$2*P1281*N$8,1)),                   $AQ$2*SQRT(Sum_Sq($AH$2/(1+1/$A1281)+P1281*( 1/(M$1017+1+P1281/O1281)-1)/(1+($X$2*P1281*N$8)^2), (P1281^2*N$8*$X$2+1/($X$2*N$8*(M$1017+1+P1281/O1281           )))/(1+($X$2*P1281*N$8)^2))),           V_rtHz(O1281)/($X$2*N$8*(O1281*M$1017+O1281+P1281)),V_rtHz(P1281)*SQRT(Sum_Sq(O1281*N$8*$X$2*M$1017,1))/($X$2*N$8*(O1281*M$1017+O1281+P1281))))/SQRT(Sum_Sq(1/(1+$A1281)+$AC$2/$I$2-1/(1+(1+P1281/O1281)/M$1017),$X$2/$I$2)),IF(P1282&lt;0,"A",M1282))</f>
        <v>A</v>
      </c>
      <c r="O1281" s="13">
        <f t="shared" si="407"/>
        <v>-1</v>
      </c>
      <c r="P1281" s="12">
        <f t="shared" si="431"/>
        <v>-2</v>
      </c>
      <c r="R1281" s="13" t="str">
        <f>IF(U1281&gt;0,SQRT(Sum_Sq($AI$2,V_rtHz($AH$2)/(1+1/$A1281),V_rtHz($AH$2*$A1281)/(1+$A1281),$AN$2*$AH$2/(1+1/$A1281),$AM$2*SQRT(Sum_Sq(U1281,1/($X$2*S$8*(1+R$1017+U1281/T1281))))/SQRT(Sum_Sq($X$2*U1281*S$8,1)),                   $AQ$2*SQRT(Sum_Sq($AH$2/(1+1/$A1281)+U1281*( 1/(R$1017+1+U1281/T1281)-1)/(1+($X$2*U1281*S$8)^2), (U1281^2*S$8*$X$2+1/($X$2*S$8*(R$1017+1+U1281/T1281           )))/(1+($X$2*U1281*S$8)^2))),           V_rtHz(T1281)/($X$2*S$8*(T1281*R$1017+T1281+U1281)),V_rtHz(U1281)*SQRT(Sum_Sq(T1281*S$8*$X$2*R$1017,1))/($X$2*S$8*(T1281*R$1017+T1281+U1281))))/SQRT(Sum_Sq(1/(1+$A1281)+$AC$2/$I$2-1/(1+(1+U1281/T1281)/R$1017),$X$2/$I$2)),IF(U1282&lt;0,"A",R1282))</f>
        <v>A</v>
      </c>
      <c r="T1281" s="13">
        <f t="shared" si="408"/>
        <v>-1</v>
      </c>
      <c r="U1281" s="12">
        <f t="shared" si="432"/>
        <v>-2</v>
      </c>
      <c r="X1281" s="13" t="str">
        <f>IF(AA1281&gt;0,SQRT(Sum_Sq($AI$2,V_rtHz($AH$2)/(1+1/$A1281),V_rtHz($AH$2*$A1281)/(1+$A1281),$AN$2*$AH$2/(1+1/$A1281),$AM$2*SQRT(Sum_Sq(AA1281,1/($X$2*Y$8*(1+X$1017+AA1281/Z1281))))/SQRT(Sum_Sq($X$2*AA1281*Y$8,1)),                   $AQ$2*SQRT(Sum_Sq($AH$2/(1+1/$A1281)+AA1281*( 1/(X$1017+1+AA1281/Z1281)-1)/(1+($X$2*AA1281*Y$8)^2), (AA1281^2*Y$8*$X$2+1/($X$2*Y$8*(X$1017+1+AA1281/Z1281           )))/(1+($X$2*AA1281*Y$8)^2))),           V_rtHz(Z1281)/($X$2*Y$8*(Z1281*X$1017+Z1281+AA1281)),V_rtHz(AA1281)*SQRT(Sum_Sq(Z1281*Y$8*$X$2*X$1017,1))/($X$2*Y$8*(Z1281*X$1017+Z1281+AA1281))))/SQRT(Sum_Sq(1/(1+$A1281)+$AC$2/$I$2-1/(1+(1+AA1281/Z1281)/X$1017),$X$2/$I$2)),IF(AA1282&lt;0,"A",X1282))</f>
        <v>A</v>
      </c>
      <c r="Z1281" s="13">
        <f t="shared" si="409"/>
        <v>-1</v>
      </c>
      <c r="AA1281" s="12">
        <f t="shared" si="433"/>
        <v>-2</v>
      </c>
      <c r="AC1281" s="13">
        <f>IF(AF1281&gt;0,SQRT(Sum_Sq($AI$2,V_rtHz($AH$2)/(1+1/$A1281),V_rtHz($AH$2*$A1281)/(1+$A1281),$AN$2*$AH$2/(1+1/$A1281),$AM$2*SQRT(Sum_Sq(AF1281,1/($X$2*AD$8*(1+AC$1017+AF1281/AE1281))))/SQRT(Sum_Sq($X$2*AF1281*AD$8,1)),                   $AQ$2*SQRT(Sum_Sq($AH$2/(1+1/$A1281)+AF1281*( 1/(AC$1017+1+AF1281/AE1281)-1)/(1+($X$2*AF1281*AD$8)^2), (AF1281^2*AD$8*$X$2+1/($X$2*AD$8*(AC$1017+1+AF1281/AE1281           )))/(1+($X$2*AF1281*AD$8)^2))),           V_rtHz(AE1281)/($X$2*AD$8*(AE1281*AC$1017+AE1281+AF1281)),V_rtHz(AF1281)*SQRT(Sum_Sq(AE1281*AD$8*$X$2*AC$1017,1))/($X$2*AD$8*(AE1281*AC$1017+AE1281+AF1281))))/SQRT(Sum_Sq(1/(1+$A1281)+$AC$2/$I$2-1/(1+(1+AF1281/AE1281)/AC$1017),$X$2/$I$2)),IF(AF1282&lt;0,"A",AC1282))</f>
        <v>6.6998306760189986E-6</v>
      </c>
      <c r="AE1281" s="13">
        <f t="shared" si="410"/>
        <v>18378.153231758643</v>
      </c>
      <c r="AF1281" s="12">
        <f t="shared" si="434"/>
        <v>169322.82770985679</v>
      </c>
      <c r="AG1281" s="13"/>
      <c r="AH1281" s="13">
        <f>IF(AK1281&gt;0,SQRT(Sum_Sq($AI$2,V_rtHz($AH$2)/(1+1/$A1281),V_rtHz($AH$2*$A1281)/(1+$A1281),$AN$2*$AH$2/(1+1/$A1281),$AM$2*SQRT(Sum_Sq(AK1281,1/($X$2*AI$8*(1+AH$1017+AK1281/AJ1281))))/SQRT(Sum_Sq($X$2*AK1281*AI$8,1)),                   $AQ$2*SQRT(Sum_Sq($AH$2/(1+1/$A1281)+AK1281*( 1/(AH$1017+1+AK1281/AJ1281)-1)/(1+($X$2*AK1281*AI$8)^2), (AK1281^2*AI$8*$X$2+1/($X$2*AI$8*(AH$1017+1+AK1281/AJ1281           )))/(1+($X$2*AK1281*AI$8)^2))),           V_rtHz(AJ1281)/($X$2*AI$8*(AJ1281*AH$1017+AJ1281+AK1281)),V_rtHz(AK1281)*SQRT(Sum_Sq(AJ1281*AI$8*$X$2*AH$1017,1))/($X$2*AI$8*(AJ1281*AH$1017+AJ1281+AK1281))))/SQRT(Sum_Sq(1/(1+$A1281)+$AC$2/$I$2-1/(1+(1+AK1281/AJ1281)/AH$1017),$X$2/$I$2)),IF(AK1282&lt;0,"A",AH1282))</f>
        <v>1.1362854861461998E-5</v>
      </c>
      <c r="AI1281" s="13"/>
      <c r="AJ1281" s="13">
        <f t="shared" si="411"/>
        <v>17128.614477922853</v>
      </c>
      <c r="AK1281" s="12">
        <f t="shared" si="435"/>
        <v>574506.76400452363</v>
      </c>
      <c r="AM1281" s="13">
        <f>IF(AP1281&gt;0,SQRT(Sum_Sq($AI$2,V_rtHz($AH$2)/(1+1/$A1281),V_rtHz($AH$2*$A1281)/(1+$A1281),$AN$2*$AH$2/(1+1/$A1281),$AM$2*SQRT(Sum_Sq(AP1281,1/($X$2*AN$8*(1+AM$1017+AP1281/AO1281))))/SQRT(Sum_Sq($X$2*AP1281*AN$8,1)),                   $AQ$2*SQRT(Sum_Sq($AH$2/(1+1/$A1281)+AP1281*( 1/(AM$1017+1+AP1281/AO1281)-1)/(1+($X$2*AP1281*AN$8)^2), (AP1281^2*AN$8*$X$2+1/($X$2*AN$8*(AM$1017+1+AP1281/AO1281           )))/(1+($X$2*AP1281*AN$8)^2))),           V_rtHz(AO1281)/($X$2*AN$8*(AO1281*AM$1017+AO1281+AP1281)),V_rtHz(AP1281)*SQRT(Sum_Sq(AO1281*AN$8*$X$2*AM$1017,1))/($X$2*AN$8*(AO1281*AM$1017+AO1281+AP1281))))/SQRT(Sum_Sq(1/(1+$A1281)+$AC$2/$I$2-1/(1+(1+AP1281/AO1281)/AM$1017),$X$2/$I$2)),IF(AP1282&lt;0,"A",AM1282))</f>
        <v>1.9940351512530735E-5</v>
      </c>
      <c r="AO1281" s="13">
        <f t="shared" si="412"/>
        <v>16798.017178438433</v>
      </c>
      <c r="AP1281" s="12">
        <f t="shared" si="436"/>
        <v>1852504.8761592575</v>
      </c>
      <c r="AR1281" s="13">
        <f t="shared" si="413"/>
        <v>69887291.180198371</v>
      </c>
      <c r="AS1281" s="13">
        <f t="shared" si="414"/>
        <v>-1.3204332791901386E-5</v>
      </c>
      <c r="AV1281" s="13"/>
      <c r="AW1281" s="13">
        <f t="shared" si="415"/>
        <v>39300511.936236553</v>
      </c>
      <c r="AX1281" s="13">
        <f t="shared" si="416"/>
        <v>-4.1802260878397698E-5</v>
      </c>
      <c r="AZ1281" s="13"/>
      <c r="BA1281" s="13"/>
      <c r="BB1281" s="13">
        <f t="shared" si="417"/>
        <v>22100301.962882396</v>
      </c>
      <c r="BC1281" s="13">
        <f t="shared" si="418"/>
        <v>-1.326574608984262E-4</v>
      </c>
      <c r="BD1281" s="13"/>
      <c r="BE1281" s="13"/>
      <c r="BG1281" s="13">
        <f t="shared" si="419"/>
        <v>12427913.092914158</v>
      </c>
      <c r="BH1281" s="13">
        <f t="shared" si="420"/>
        <v>-4.2424025379933885E-4</v>
      </c>
      <c r="BI1281" s="13"/>
      <c r="BL1281" s="13">
        <f t="shared" si="421"/>
        <v>6988729.1180198397</v>
      </c>
      <c r="BM1281" s="13">
        <f t="shared" si="422"/>
        <v>-1.3912831306250541E-3</v>
      </c>
      <c r="BP1281" s="13"/>
      <c r="BQ1281" s="13">
        <f t="shared" si="423"/>
        <v>99.633299999999991</v>
      </c>
      <c r="BR1281" s="13">
        <f t="shared" si="424"/>
        <v>108.99000000000001</v>
      </c>
      <c r="BT1281" s="13"/>
      <c r="BU1281" s="13"/>
      <c r="BV1281" s="13">
        <f t="shared" si="425"/>
        <v>31.50681587988543</v>
      </c>
      <c r="BW1281" s="13">
        <f t="shared" si="426"/>
        <v>344.65664218175147</v>
      </c>
      <c r="CA1281" s="13">
        <f t="shared" si="427"/>
        <v>9.9633299999999974</v>
      </c>
      <c r="CB1281" s="13">
        <f t="shared" si="428"/>
        <v>1089.9000000000001</v>
      </c>
    </row>
    <row r="1282" spans="1:80" x14ac:dyDescent="0.3">
      <c r="A1282" s="13">
        <f t="shared" si="404"/>
        <v>4.0550853544838394E-4</v>
      </c>
      <c r="C1282" s="13" t="str">
        <f>IF(F1282&gt;0,SQRT(Sum_Sq($AI$2,V_rtHz($AH$2)/(1+1/$A1282),V_rtHz($AH$2*$A1282)/(1+$A1282),$AN$2*$AH$2/(1+1/$A1282),$AM$2*SQRT(Sum_Sq(F1282,1/($X$2*D$8*(1+C$1017+F1282/E1282))))/SQRT(Sum_Sq($X$2*F1282*D$8,1)),                   $AQ$2*SQRT(Sum_Sq($AH$2/(1+1/$A1282)+F1282*( 1/(C$1017+1+F1282/E1282)-1)/(1+($X$2*F1282*D$8)^2), (F1282^2*D$8*$X$2+1/($X$2*D$8*(C$1017+1+F1282/E1282           )))/(1+($X$2*F1282*D$8)^2))),           V_rtHz(E1282)/($X$2*D$8*(E1282*C$1017+E1282+F1282)),V_rtHz(F1282)*SQRT(Sum_Sq(E1282*D$8*$X$2*C$1017,1))/($X$2*D$8*(E1282*C$1017+E1282+F1282))))/SQRT(Sum_Sq(1/(1+$A1282)+$AC$2/$I$2-1/(1+(1+F1282/E1282)/C$1017),$X$2/$I$2)),IF(F1283&lt;0,"A",C1283))</f>
        <v>A</v>
      </c>
      <c r="E1282" s="13">
        <f t="shared" si="405"/>
        <v>-1</v>
      </c>
      <c r="F1282" s="12">
        <f t="shared" si="429"/>
        <v>-2</v>
      </c>
      <c r="H1282" s="13" t="str">
        <f>IF(K1282&gt;0,SQRT(Sum_Sq($AI$2,V_rtHz($AH$2)/(1+1/$A1282),V_rtHz($AH$2*$A1282)/(1+$A1282),$AN$2*$AH$2/(1+1/$A1282),$AM$2*SQRT(Sum_Sq(K1282,1/($X$2*I$8*(1+H$1017+K1282/J1282))))/SQRT(Sum_Sq($X$2*K1282*I$8,1)),                   $AQ$2*SQRT(Sum_Sq($AH$2/(1+1/$A1282)+K1282*( 1/(H$1017+1+K1282/J1282)-1)/(1+($X$2*K1282*I$8)^2), (K1282^2*I$8*$X$2+1/($X$2*I$8*(H$1017+1+K1282/J1282           )))/(1+($X$2*K1282*I$8)^2))),           V_rtHz(J1282)/($X$2*I$8*(J1282*H$1017+J1282+K1282)),V_rtHz(K1282)*SQRT(Sum_Sq(J1282*I$8*$X$2*H$1017,1))/($X$2*I$8*(J1282*H$1017+J1282+K1282))))/SQRT(Sum_Sq(1/(1+$A1282)+$AC$2/$I$2-1/(1+(1+K1282/J1282)/H$1017),$X$2/$I$2)),IF(K1283&lt;0,"A",H1283))</f>
        <v>A</v>
      </c>
      <c r="J1282" s="13">
        <f t="shared" si="406"/>
        <v>-1</v>
      </c>
      <c r="K1282" s="12">
        <f t="shared" si="430"/>
        <v>-2</v>
      </c>
      <c r="M1282" s="13" t="str">
        <f>IF(P1282&gt;0,SQRT(Sum_Sq($AI$2,V_rtHz($AH$2)/(1+1/$A1282),V_rtHz($AH$2*$A1282)/(1+$A1282),$AN$2*$AH$2/(1+1/$A1282),$AM$2*SQRT(Sum_Sq(P1282,1/($X$2*N$8*(1+M$1017+P1282/O1282))))/SQRT(Sum_Sq($X$2*P1282*N$8,1)),                   $AQ$2*SQRT(Sum_Sq($AH$2/(1+1/$A1282)+P1282*( 1/(M$1017+1+P1282/O1282)-1)/(1+($X$2*P1282*N$8)^2), (P1282^2*N$8*$X$2+1/($X$2*N$8*(M$1017+1+P1282/O1282           )))/(1+($X$2*P1282*N$8)^2))),           V_rtHz(O1282)/($X$2*N$8*(O1282*M$1017+O1282+P1282)),V_rtHz(P1282)*SQRT(Sum_Sq(O1282*N$8*$X$2*M$1017,1))/($X$2*N$8*(O1282*M$1017+O1282+P1282))))/SQRT(Sum_Sq(1/(1+$A1282)+$AC$2/$I$2-1/(1+(1+P1282/O1282)/M$1017),$X$2/$I$2)),IF(P1283&lt;0,"A",M1283))</f>
        <v>A</v>
      </c>
      <c r="O1282" s="13">
        <f t="shared" si="407"/>
        <v>-1</v>
      </c>
      <c r="P1282" s="12">
        <f t="shared" si="431"/>
        <v>-2</v>
      </c>
      <c r="R1282" s="13" t="str">
        <f>IF(U1282&gt;0,SQRT(Sum_Sq($AI$2,V_rtHz($AH$2)/(1+1/$A1282),V_rtHz($AH$2*$A1282)/(1+$A1282),$AN$2*$AH$2/(1+1/$A1282),$AM$2*SQRT(Sum_Sq(U1282,1/($X$2*S$8*(1+R$1017+U1282/T1282))))/SQRT(Sum_Sq($X$2*U1282*S$8,1)),                   $AQ$2*SQRT(Sum_Sq($AH$2/(1+1/$A1282)+U1282*( 1/(R$1017+1+U1282/T1282)-1)/(1+($X$2*U1282*S$8)^2), (U1282^2*S$8*$X$2+1/($X$2*S$8*(R$1017+1+U1282/T1282           )))/(1+($X$2*U1282*S$8)^2))),           V_rtHz(T1282)/($X$2*S$8*(T1282*R$1017+T1282+U1282)),V_rtHz(U1282)*SQRT(Sum_Sq(T1282*S$8*$X$2*R$1017,1))/($X$2*S$8*(T1282*R$1017+T1282+U1282))))/SQRT(Sum_Sq(1/(1+$A1282)+$AC$2/$I$2-1/(1+(1+U1282/T1282)/R$1017),$X$2/$I$2)),IF(U1283&lt;0,"A",R1283))</f>
        <v>A</v>
      </c>
      <c r="T1282" s="13">
        <f t="shared" si="408"/>
        <v>-1</v>
      </c>
      <c r="U1282" s="12">
        <f t="shared" si="432"/>
        <v>-2</v>
      </c>
      <c r="X1282" s="13" t="str">
        <f>IF(AA1282&gt;0,SQRT(Sum_Sq($AI$2,V_rtHz($AH$2)/(1+1/$A1282),V_rtHz($AH$2*$A1282)/(1+$A1282),$AN$2*$AH$2/(1+1/$A1282),$AM$2*SQRT(Sum_Sq(AA1282,1/($X$2*Y$8*(1+X$1017+AA1282/Z1282))))/SQRT(Sum_Sq($X$2*AA1282*Y$8,1)),                   $AQ$2*SQRT(Sum_Sq($AH$2/(1+1/$A1282)+AA1282*( 1/(X$1017+1+AA1282/Z1282)-1)/(1+($X$2*AA1282*Y$8)^2), (AA1282^2*Y$8*$X$2+1/($X$2*Y$8*(X$1017+1+AA1282/Z1282           )))/(1+($X$2*AA1282*Y$8)^2))),           V_rtHz(Z1282)/($X$2*Y$8*(Z1282*X$1017+Z1282+AA1282)),V_rtHz(AA1282)*SQRT(Sum_Sq(Z1282*Y$8*$X$2*X$1017,1))/($X$2*Y$8*(Z1282*X$1017+Z1282+AA1282))))/SQRT(Sum_Sq(1/(1+$A1282)+$AC$2/$I$2-1/(1+(1+AA1282/Z1282)/X$1017),$X$2/$I$2)),IF(AA1283&lt;0,"A",X1283))</f>
        <v>A</v>
      </c>
      <c r="Z1282" s="13">
        <f t="shared" si="409"/>
        <v>-1</v>
      </c>
      <c r="AA1282" s="12">
        <f t="shared" si="433"/>
        <v>-2</v>
      </c>
      <c r="AC1282" s="13">
        <f>IF(AF1282&gt;0,SQRT(Sum_Sq($AI$2,V_rtHz($AH$2)/(1+1/$A1282),V_rtHz($AH$2*$A1282)/(1+$A1282),$AN$2*$AH$2/(1+1/$A1282),$AM$2*SQRT(Sum_Sq(AF1282,1/($X$2*AD$8*(1+AC$1017+AF1282/AE1282))))/SQRT(Sum_Sq($X$2*AF1282*AD$8,1)),                   $AQ$2*SQRT(Sum_Sq($AH$2/(1+1/$A1282)+AF1282*( 1/(AC$1017+1+AF1282/AE1282)-1)/(1+($X$2*AF1282*AD$8)^2), (AF1282^2*AD$8*$X$2+1/($X$2*AD$8*(AC$1017+1+AF1282/AE1282           )))/(1+($X$2*AF1282*AD$8)^2))),           V_rtHz(AE1282)/($X$2*AD$8*(AE1282*AC$1017+AE1282+AF1282)),V_rtHz(AF1282)*SQRT(Sum_Sq(AE1282*AD$8*$X$2*AC$1017,1))/($X$2*AD$8*(AE1282*AC$1017+AE1282+AF1282))))/SQRT(Sum_Sq(1/(1+$A1282)+$AC$2/$I$2-1/(1+(1+AF1282/AE1282)/AC$1017),$X$2/$I$2)),IF(AF1283&lt;0,"A",AC1283))</f>
        <v>6.6972228693797044E-6</v>
      </c>
      <c r="AE1282" s="13">
        <f t="shared" si="410"/>
        <v>18363.844781009699</v>
      </c>
      <c r="AF1282" s="12">
        <f t="shared" si="434"/>
        <v>169454.75799841288</v>
      </c>
      <c r="AG1282" s="13"/>
      <c r="AH1282" s="13">
        <f>IF(AK1282&gt;0,SQRT(Sum_Sq($AI$2,V_rtHz($AH$2)/(1+1/$A1282),V_rtHz($AH$2*$A1282)/(1+$A1282),$AN$2*$AH$2/(1+1/$A1282),$AM$2*SQRT(Sum_Sq(AK1282,1/($X$2*AI$8*(1+AH$1017+AK1282/AJ1282))))/SQRT(Sum_Sq($X$2*AK1282*AI$8,1)),                   $AQ$2*SQRT(Sum_Sq($AH$2/(1+1/$A1282)+AK1282*( 1/(AH$1017+1+AK1282/AJ1282)-1)/(1+($X$2*AK1282*AI$8)^2), (AK1282^2*AI$8*$X$2+1/($X$2*AI$8*(AH$1017+1+AK1282/AJ1282           )))/(1+($X$2*AK1282*AI$8)^2))),           V_rtHz(AJ1282)/($X$2*AI$8*(AJ1282*AH$1017+AJ1282+AK1282)),V_rtHz(AK1282)*SQRT(Sum_Sq(AJ1282*AI$8*$X$2*AH$1017,1))/($X$2*AI$8*(AJ1282*AH$1017+AJ1282+AK1282))))/SQRT(Sum_Sq(1/(1+$A1282)+$AC$2/$I$2-1/(1+(1+AK1282/AJ1282)/AH$1017),$X$2/$I$2)),IF(AK1283&lt;0,"A",AH1283))</f>
        <v>1.1359388052765086E-5</v>
      </c>
      <c r="AI1282" s="13"/>
      <c r="AJ1282" s="13">
        <f t="shared" si="411"/>
        <v>17117.844930500814</v>
      </c>
      <c r="AK1282" s="12">
        <f t="shared" si="435"/>
        <v>574868.210078159</v>
      </c>
      <c r="AM1282" s="13">
        <f>IF(AP1282&gt;0,SQRT(Sum_Sq($AI$2,V_rtHz($AH$2)/(1+1/$A1282),V_rtHz($AH$2*$A1282)/(1+$A1282),$AN$2*$AH$2/(1+1/$A1282),$AM$2*SQRT(Sum_Sq(AP1282,1/($X$2*AN$8*(1+AM$1017+AP1282/AO1282))))/SQRT(Sum_Sq($X$2*AP1282*AN$8,1)),                   $AQ$2*SQRT(Sum_Sq($AH$2/(1+1/$A1282)+AP1282*( 1/(AM$1017+1+AP1282/AO1282)-1)/(1+($X$2*AP1282*AN$8)^2), (AP1282^2*AN$8*$X$2+1/($X$2*AN$8*(AM$1017+1+AP1282/AO1282           )))/(1+($X$2*AP1282*AN$8)^2))),           V_rtHz(AO1282)/($X$2*AN$8*(AO1282*AM$1017+AO1282+AP1282)),V_rtHz(AP1282)*SQRT(Sum_Sq(AO1282*AN$8*$X$2*AM$1017,1))/($X$2*AN$8*(AO1282*AM$1017+AO1282+AP1282))))/SQRT(Sum_Sq(1/(1+$A1282)+$AC$2/$I$2-1/(1+(1+AP1282/AO1282)/AM$1017),$X$2/$I$2)),IF(AP1283&lt;0,"A",AM1283))</f>
        <v>1.9934659917739495E-5</v>
      </c>
      <c r="AO1282" s="13">
        <f t="shared" si="412"/>
        <v>16788.044791628265</v>
      </c>
      <c r="AP1282" s="12">
        <f t="shared" si="436"/>
        <v>1853605.2958580416</v>
      </c>
      <c r="AR1282" s="13">
        <f t="shared" si="413"/>
        <v>69887291.180198371</v>
      </c>
      <c r="AS1282" s="13">
        <f t="shared" si="414"/>
        <v>-1.3204427280235484E-5</v>
      </c>
      <c r="AV1282" s="13"/>
      <c r="AW1282" s="13">
        <f t="shared" si="415"/>
        <v>39300511.936236553</v>
      </c>
      <c r="AX1282" s="13">
        <f t="shared" si="416"/>
        <v>-4.1803207881807206E-5</v>
      </c>
      <c r="AZ1282" s="13"/>
      <c r="BA1282" s="13"/>
      <c r="BB1282" s="13">
        <f t="shared" si="417"/>
        <v>22100301.962882396</v>
      </c>
      <c r="BC1282" s="13">
        <f t="shared" si="418"/>
        <v>-1.3266699844662053E-4</v>
      </c>
      <c r="BD1282" s="13"/>
      <c r="BE1282" s="13"/>
      <c r="BG1282" s="13">
        <f t="shared" si="419"/>
        <v>12427913.092914158</v>
      </c>
      <c r="BH1282" s="13">
        <f t="shared" si="420"/>
        <v>-4.2433781244633574E-4</v>
      </c>
      <c r="BI1282" s="13"/>
      <c r="BL1282" s="13">
        <f t="shared" si="421"/>
        <v>6988729.1180198397</v>
      </c>
      <c r="BM1282" s="13">
        <f t="shared" si="422"/>
        <v>-1.392332916612274E-3</v>
      </c>
      <c r="BP1282" s="13"/>
      <c r="BQ1282" s="13">
        <f t="shared" si="423"/>
        <v>99.633300000000006</v>
      </c>
      <c r="BR1282" s="13">
        <f t="shared" si="424"/>
        <v>108.98999999999998</v>
      </c>
      <c r="BT1282" s="13"/>
      <c r="BU1282" s="13"/>
      <c r="BV1282" s="13">
        <f t="shared" si="425"/>
        <v>31.50681587988543</v>
      </c>
      <c r="BW1282" s="13">
        <f t="shared" si="426"/>
        <v>344.65664218175147</v>
      </c>
      <c r="CA1282" s="13">
        <f t="shared" si="427"/>
        <v>9.9633299999999991</v>
      </c>
      <c r="CB1282" s="13">
        <f t="shared" si="428"/>
        <v>1089.9000000000001</v>
      </c>
    </row>
    <row r="1283" spans="1:80" x14ac:dyDescent="0.3">
      <c r="A1283" s="13">
        <f t="shared" si="404"/>
        <v>4.1114972110452215E-4</v>
      </c>
      <c r="C1283" s="13" t="str">
        <f>IF(F1283&gt;0,SQRT(Sum_Sq($AI$2,V_rtHz($AH$2)/(1+1/$A1283),V_rtHz($AH$2*$A1283)/(1+$A1283),$AN$2*$AH$2/(1+1/$A1283),$AM$2*SQRT(Sum_Sq(F1283,1/($X$2*D$8*(1+C$1017+F1283/E1283))))/SQRT(Sum_Sq($X$2*F1283*D$8,1)),                   $AQ$2*SQRT(Sum_Sq($AH$2/(1+1/$A1283)+F1283*( 1/(C$1017+1+F1283/E1283)-1)/(1+($X$2*F1283*D$8)^2), (F1283^2*D$8*$X$2+1/($X$2*D$8*(C$1017+1+F1283/E1283           )))/(1+($X$2*F1283*D$8)^2))),           V_rtHz(E1283)/($X$2*D$8*(E1283*C$1017+E1283+F1283)),V_rtHz(F1283)*SQRT(Sum_Sq(E1283*D$8*$X$2*C$1017,1))/($X$2*D$8*(E1283*C$1017+E1283+F1283))))/SQRT(Sum_Sq(1/(1+$A1283)+$AC$2/$I$2-1/(1+(1+F1283/E1283)/C$1017),$X$2/$I$2)),IF(F1284&lt;0,"A",C1284))</f>
        <v>A</v>
      </c>
      <c r="E1283" s="13">
        <f t="shared" si="405"/>
        <v>-1</v>
      </c>
      <c r="F1283" s="12">
        <f t="shared" si="429"/>
        <v>-2</v>
      </c>
      <c r="H1283" s="13" t="str">
        <f>IF(K1283&gt;0,SQRT(Sum_Sq($AI$2,V_rtHz($AH$2)/(1+1/$A1283),V_rtHz($AH$2*$A1283)/(1+$A1283),$AN$2*$AH$2/(1+1/$A1283),$AM$2*SQRT(Sum_Sq(K1283,1/($X$2*I$8*(1+H$1017+K1283/J1283))))/SQRT(Sum_Sq($X$2*K1283*I$8,1)),                   $AQ$2*SQRT(Sum_Sq($AH$2/(1+1/$A1283)+K1283*( 1/(H$1017+1+K1283/J1283)-1)/(1+($X$2*K1283*I$8)^2), (K1283^2*I$8*$X$2+1/($X$2*I$8*(H$1017+1+K1283/J1283           )))/(1+($X$2*K1283*I$8)^2))),           V_rtHz(J1283)/($X$2*I$8*(J1283*H$1017+J1283+K1283)),V_rtHz(K1283)*SQRT(Sum_Sq(J1283*I$8*$X$2*H$1017,1))/($X$2*I$8*(J1283*H$1017+J1283+K1283))))/SQRT(Sum_Sq(1/(1+$A1283)+$AC$2/$I$2-1/(1+(1+K1283/J1283)/H$1017),$X$2/$I$2)),IF(K1284&lt;0,"A",H1284))</f>
        <v>A</v>
      </c>
      <c r="J1283" s="13">
        <f t="shared" si="406"/>
        <v>-1</v>
      </c>
      <c r="K1283" s="12">
        <f t="shared" si="430"/>
        <v>-2</v>
      </c>
      <c r="M1283" s="13" t="str">
        <f>IF(P1283&gt;0,SQRT(Sum_Sq($AI$2,V_rtHz($AH$2)/(1+1/$A1283),V_rtHz($AH$2*$A1283)/(1+$A1283),$AN$2*$AH$2/(1+1/$A1283),$AM$2*SQRT(Sum_Sq(P1283,1/($X$2*N$8*(1+M$1017+P1283/O1283))))/SQRT(Sum_Sq($X$2*P1283*N$8,1)),                   $AQ$2*SQRT(Sum_Sq($AH$2/(1+1/$A1283)+P1283*( 1/(M$1017+1+P1283/O1283)-1)/(1+($X$2*P1283*N$8)^2), (P1283^2*N$8*$X$2+1/($X$2*N$8*(M$1017+1+P1283/O1283           )))/(1+($X$2*P1283*N$8)^2))),           V_rtHz(O1283)/($X$2*N$8*(O1283*M$1017+O1283+P1283)),V_rtHz(P1283)*SQRT(Sum_Sq(O1283*N$8*$X$2*M$1017,1))/($X$2*N$8*(O1283*M$1017+O1283+P1283))))/SQRT(Sum_Sq(1/(1+$A1283)+$AC$2/$I$2-1/(1+(1+P1283/O1283)/M$1017),$X$2/$I$2)),IF(P1284&lt;0,"A",M1284))</f>
        <v>A</v>
      </c>
      <c r="O1283" s="13">
        <f t="shared" si="407"/>
        <v>-1</v>
      </c>
      <c r="P1283" s="12">
        <f t="shared" si="431"/>
        <v>-2</v>
      </c>
      <c r="R1283" s="13" t="str">
        <f>IF(U1283&gt;0,SQRT(Sum_Sq($AI$2,V_rtHz($AH$2)/(1+1/$A1283),V_rtHz($AH$2*$A1283)/(1+$A1283),$AN$2*$AH$2/(1+1/$A1283),$AM$2*SQRT(Sum_Sq(U1283,1/($X$2*S$8*(1+R$1017+U1283/T1283))))/SQRT(Sum_Sq($X$2*U1283*S$8,1)),                   $AQ$2*SQRT(Sum_Sq($AH$2/(1+1/$A1283)+U1283*( 1/(R$1017+1+U1283/T1283)-1)/(1+($X$2*U1283*S$8)^2), (U1283^2*S$8*$X$2+1/($X$2*S$8*(R$1017+1+U1283/T1283           )))/(1+($X$2*U1283*S$8)^2))),           V_rtHz(T1283)/($X$2*S$8*(T1283*R$1017+T1283+U1283)),V_rtHz(U1283)*SQRT(Sum_Sq(T1283*S$8*$X$2*R$1017,1))/($X$2*S$8*(T1283*R$1017+T1283+U1283))))/SQRT(Sum_Sq(1/(1+$A1283)+$AC$2/$I$2-1/(1+(1+U1283/T1283)/R$1017),$X$2/$I$2)),IF(U1284&lt;0,"A",R1284))</f>
        <v>A</v>
      </c>
      <c r="T1283" s="13">
        <f t="shared" si="408"/>
        <v>-1</v>
      </c>
      <c r="U1283" s="12">
        <f t="shared" si="432"/>
        <v>-2</v>
      </c>
      <c r="X1283" s="13" t="str">
        <f>IF(AA1283&gt;0,SQRT(Sum_Sq($AI$2,V_rtHz($AH$2)/(1+1/$A1283),V_rtHz($AH$2*$A1283)/(1+$A1283),$AN$2*$AH$2/(1+1/$A1283),$AM$2*SQRT(Sum_Sq(AA1283,1/($X$2*Y$8*(1+X$1017+AA1283/Z1283))))/SQRT(Sum_Sq($X$2*AA1283*Y$8,1)),                   $AQ$2*SQRT(Sum_Sq($AH$2/(1+1/$A1283)+AA1283*( 1/(X$1017+1+AA1283/Z1283)-1)/(1+($X$2*AA1283*Y$8)^2), (AA1283^2*Y$8*$X$2+1/($X$2*Y$8*(X$1017+1+AA1283/Z1283           )))/(1+($X$2*AA1283*Y$8)^2))),           V_rtHz(Z1283)/($X$2*Y$8*(Z1283*X$1017+Z1283+AA1283)),V_rtHz(AA1283)*SQRT(Sum_Sq(Z1283*Y$8*$X$2*X$1017,1))/($X$2*Y$8*(Z1283*X$1017+Z1283+AA1283))))/SQRT(Sum_Sq(1/(1+$A1283)+$AC$2/$I$2-1/(1+(1+AA1283/Z1283)/X$1017),$X$2/$I$2)),IF(AA1284&lt;0,"A",X1284))</f>
        <v>A</v>
      </c>
      <c r="Z1283" s="13">
        <f t="shared" si="409"/>
        <v>-1</v>
      </c>
      <c r="AA1283" s="12">
        <f t="shared" si="433"/>
        <v>-2</v>
      </c>
      <c r="AC1283" s="13">
        <f>IF(AF1283&gt;0,SQRT(Sum_Sq($AI$2,V_rtHz($AH$2)/(1+1/$A1283),V_rtHz($AH$2*$A1283)/(1+$A1283),$AN$2*$AH$2/(1+1/$A1283),$AM$2*SQRT(Sum_Sq(AF1283,1/($X$2*AD$8*(1+AC$1017+AF1283/AE1283))))/SQRT(Sum_Sq($X$2*AF1283*AD$8,1)),                   $AQ$2*SQRT(Sum_Sq($AH$2/(1+1/$A1283)+AF1283*( 1/(AC$1017+1+AF1283/AE1283)-1)/(1+($X$2*AF1283*AD$8)^2), (AF1283^2*AD$8*$X$2+1/($X$2*AD$8*(AC$1017+1+AF1283/AE1283           )))/(1+($X$2*AF1283*AD$8)^2))),           V_rtHz(AE1283)/($X$2*AD$8*(AE1283*AC$1017+AE1283+AF1283)),V_rtHz(AF1283)*SQRT(Sum_Sq(AE1283*AD$8*$X$2*AC$1017,1))/($X$2*AD$8*(AE1283*AC$1017+AE1283+AF1283))))/SQRT(Sum_Sq(1/(1+$A1283)+$AC$2/$I$2-1/(1+(1+AF1283/AE1283)/AC$1017),$X$2/$I$2)),IF(AF1284&lt;0,"A",AC1284))</f>
        <v>6.6945864722062105E-6</v>
      </c>
      <c r="AE1283" s="13">
        <f t="shared" si="410"/>
        <v>18349.383977535068</v>
      </c>
      <c r="AF1283" s="12">
        <f t="shared" si="434"/>
        <v>169588.30209756392</v>
      </c>
      <c r="AG1283" s="13"/>
      <c r="AH1283" s="13">
        <f>IF(AK1283&gt;0,SQRT(Sum_Sq($AI$2,V_rtHz($AH$2)/(1+1/$A1283),V_rtHz($AH$2*$A1283)/(1+$A1283),$AN$2*$AH$2/(1+1/$A1283),$AM$2*SQRT(Sum_Sq(AK1283,1/($X$2*AI$8*(1+AH$1017+AK1283/AJ1283))))/SQRT(Sum_Sq($X$2*AK1283*AI$8,1)),                   $AQ$2*SQRT(Sum_Sq($AH$2/(1+1/$A1283)+AK1283*( 1/(AH$1017+1+AK1283/AJ1283)-1)/(1+($X$2*AK1283*AI$8)^2), (AK1283^2*AI$8*$X$2+1/($X$2*AI$8*(AH$1017+1+AK1283/AJ1283           )))/(1+($X$2*AK1283*AI$8)^2))),           V_rtHz(AJ1283)/($X$2*AI$8*(AJ1283*AH$1017+AJ1283+AK1283)),V_rtHz(AK1283)*SQRT(Sum_Sq(AJ1283*AI$8*$X$2*AH$1017,1))/($X$2*AI$8*(AJ1283*AH$1017+AJ1283+AK1283))))/SQRT(Sum_Sq(1/(1+$A1283)+$AC$2/$I$2-1/(1+(1+AK1283/AJ1283)/AH$1017),$X$2/$I$2)),IF(AK1284&lt;0,"A",AH1284))</f>
        <v>1.1355880892466991E-5</v>
      </c>
      <c r="AI1283" s="13"/>
      <c r="AJ1283" s="13">
        <f t="shared" si="411"/>
        <v>17106.952936856742</v>
      </c>
      <c r="AK1283" s="12">
        <f t="shared" si="435"/>
        <v>575234.22855692974</v>
      </c>
      <c r="AM1283" s="13">
        <f>IF(AP1283&gt;0,SQRT(Sum_Sq($AI$2,V_rtHz($AH$2)/(1+1/$A1283),V_rtHz($AH$2*$A1283)/(1+$A1283),$AN$2*$AH$2/(1+1/$A1283),$AM$2*SQRT(Sum_Sq(AP1283,1/($X$2*AN$8*(1+AM$1017+AP1283/AO1283))))/SQRT(Sum_Sq($X$2*AP1283*AN$8,1)),                   $AQ$2*SQRT(Sum_Sq($AH$2/(1+1/$A1283)+AP1283*( 1/(AM$1017+1+AP1283/AO1283)-1)/(1+($X$2*AP1283*AN$8)^2), (AP1283^2*AN$8*$X$2+1/($X$2*AN$8*(AM$1017+1+AP1283/AO1283           )))/(1+($X$2*AP1283*AN$8)^2))),           V_rtHz(AO1283)/($X$2*AN$8*(AO1283*AM$1017+AO1283+AP1283)),V_rtHz(AP1283)*SQRT(Sum_Sq(AO1283*AN$8*$X$2*AM$1017,1))/($X$2*AN$8*(AO1283*AM$1017+AO1283+AP1283))))/SQRT(Sum_Sq(1/(1+$A1283)+$AC$2/$I$2-1/(1+(1+AP1283/AO1283)/AM$1017),$X$2/$I$2)),IF(AP1284&lt;0,"A",AM1284))</f>
        <v>1.9928901208112598E-5</v>
      </c>
      <c r="AO1283" s="13">
        <f t="shared" si="412"/>
        <v>16777.957393761149</v>
      </c>
      <c r="AP1283" s="12">
        <f t="shared" si="436"/>
        <v>1854719.7374833892</v>
      </c>
      <c r="AR1283" s="13">
        <f t="shared" si="413"/>
        <v>69887291.180198371</v>
      </c>
      <c r="AS1283" s="13">
        <f t="shared" si="414"/>
        <v>-1.3204523084413894E-5</v>
      </c>
      <c r="AV1283" s="13"/>
      <c r="AW1283" s="13">
        <f t="shared" si="415"/>
        <v>39300511.936236553</v>
      </c>
      <c r="AX1283" s="13">
        <f t="shared" si="416"/>
        <v>-4.1804168103154445E-5</v>
      </c>
      <c r="AZ1283" s="13"/>
      <c r="BA1283" s="13"/>
      <c r="BB1283" s="13">
        <f t="shared" si="417"/>
        <v>22100301.962882396</v>
      </c>
      <c r="BC1283" s="13">
        <f t="shared" si="418"/>
        <v>-1.3267667007560338E-4</v>
      </c>
      <c r="BD1283" s="13"/>
      <c r="BE1283" s="13"/>
      <c r="BG1283" s="13">
        <f t="shared" si="419"/>
        <v>12427913.092914158</v>
      </c>
      <c r="BH1283" s="13">
        <f t="shared" si="420"/>
        <v>-4.2443677408995786E-4</v>
      </c>
      <c r="BI1283" s="13"/>
      <c r="BL1283" s="13">
        <f t="shared" si="421"/>
        <v>6988729.1180198397</v>
      </c>
      <c r="BM1283" s="13">
        <f t="shared" si="422"/>
        <v>-1.393398925248957E-3</v>
      </c>
      <c r="BP1283" s="13"/>
      <c r="BQ1283" s="13">
        <f t="shared" si="423"/>
        <v>99.633300000000006</v>
      </c>
      <c r="BR1283" s="13">
        <f t="shared" si="424"/>
        <v>108.98999999999998</v>
      </c>
      <c r="BT1283" s="13"/>
      <c r="BU1283" s="13"/>
      <c r="BV1283" s="13">
        <f t="shared" si="425"/>
        <v>31.50681587988543</v>
      </c>
      <c r="BW1283" s="13">
        <f t="shared" si="426"/>
        <v>344.65664218175147</v>
      </c>
      <c r="CA1283" s="13">
        <f t="shared" si="427"/>
        <v>9.9633299999999991</v>
      </c>
      <c r="CB1283" s="13">
        <f t="shared" si="428"/>
        <v>1089.9000000000001</v>
      </c>
    </row>
    <row r="1284" spans="1:80" x14ac:dyDescent="0.3">
      <c r="A1284" s="13">
        <f t="shared" si="404"/>
        <v>4.1686938347033529E-4</v>
      </c>
      <c r="C1284" s="13" t="str">
        <f>IF(F1284&gt;0,SQRT(Sum_Sq($AI$2,V_rtHz($AH$2)/(1+1/$A1284),V_rtHz($AH$2*$A1284)/(1+$A1284),$AN$2*$AH$2/(1+1/$A1284),$AM$2*SQRT(Sum_Sq(F1284,1/($X$2*D$8*(1+C$1017+F1284/E1284))))/SQRT(Sum_Sq($X$2*F1284*D$8,1)),                   $AQ$2*SQRT(Sum_Sq($AH$2/(1+1/$A1284)+F1284*( 1/(C$1017+1+F1284/E1284)-1)/(1+($X$2*F1284*D$8)^2), (F1284^2*D$8*$X$2+1/($X$2*D$8*(C$1017+1+F1284/E1284           )))/(1+($X$2*F1284*D$8)^2))),           V_rtHz(E1284)/($X$2*D$8*(E1284*C$1017+E1284+F1284)),V_rtHz(F1284)*SQRT(Sum_Sq(E1284*D$8*$X$2*C$1017,1))/($X$2*D$8*(E1284*C$1017+E1284+F1284))))/SQRT(Sum_Sq(1/(1+$A1284)+$AC$2/$I$2-1/(1+(1+F1284/E1284)/C$1017),$X$2/$I$2)),IF(F1285&lt;0,"A",C1285))</f>
        <v>A</v>
      </c>
      <c r="E1284" s="13">
        <f t="shared" si="405"/>
        <v>-1</v>
      </c>
      <c r="F1284" s="12">
        <f t="shared" si="429"/>
        <v>-2</v>
      </c>
      <c r="H1284" s="13" t="str">
        <f>IF(K1284&gt;0,SQRT(Sum_Sq($AI$2,V_rtHz($AH$2)/(1+1/$A1284),V_rtHz($AH$2*$A1284)/(1+$A1284),$AN$2*$AH$2/(1+1/$A1284),$AM$2*SQRT(Sum_Sq(K1284,1/($X$2*I$8*(1+H$1017+K1284/J1284))))/SQRT(Sum_Sq($X$2*K1284*I$8,1)),                   $AQ$2*SQRT(Sum_Sq($AH$2/(1+1/$A1284)+K1284*( 1/(H$1017+1+K1284/J1284)-1)/(1+($X$2*K1284*I$8)^2), (K1284^2*I$8*$X$2+1/($X$2*I$8*(H$1017+1+K1284/J1284           )))/(1+($X$2*K1284*I$8)^2))),           V_rtHz(J1284)/($X$2*I$8*(J1284*H$1017+J1284+K1284)),V_rtHz(K1284)*SQRT(Sum_Sq(J1284*I$8*$X$2*H$1017,1))/($X$2*I$8*(J1284*H$1017+J1284+K1284))))/SQRT(Sum_Sq(1/(1+$A1284)+$AC$2/$I$2-1/(1+(1+K1284/J1284)/H$1017),$X$2/$I$2)),IF(K1285&lt;0,"A",H1285))</f>
        <v>A</v>
      </c>
      <c r="J1284" s="13">
        <f t="shared" si="406"/>
        <v>-1</v>
      </c>
      <c r="K1284" s="12">
        <f t="shared" si="430"/>
        <v>-2</v>
      </c>
      <c r="M1284" s="13" t="str">
        <f>IF(P1284&gt;0,SQRT(Sum_Sq($AI$2,V_rtHz($AH$2)/(1+1/$A1284),V_rtHz($AH$2*$A1284)/(1+$A1284),$AN$2*$AH$2/(1+1/$A1284),$AM$2*SQRT(Sum_Sq(P1284,1/($X$2*N$8*(1+M$1017+P1284/O1284))))/SQRT(Sum_Sq($X$2*P1284*N$8,1)),                   $AQ$2*SQRT(Sum_Sq($AH$2/(1+1/$A1284)+P1284*( 1/(M$1017+1+P1284/O1284)-1)/(1+($X$2*P1284*N$8)^2), (P1284^2*N$8*$X$2+1/($X$2*N$8*(M$1017+1+P1284/O1284           )))/(1+($X$2*P1284*N$8)^2))),           V_rtHz(O1284)/($X$2*N$8*(O1284*M$1017+O1284+P1284)),V_rtHz(P1284)*SQRT(Sum_Sq(O1284*N$8*$X$2*M$1017,1))/($X$2*N$8*(O1284*M$1017+O1284+P1284))))/SQRT(Sum_Sq(1/(1+$A1284)+$AC$2/$I$2-1/(1+(1+P1284/O1284)/M$1017),$X$2/$I$2)),IF(P1285&lt;0,"A",M1285))</f>
        <v>A</v>
      </c>
      <c r="O1284" s="13">
        <f t="shared" si="407"/>
        <v>-1</v>
      </c>
      <c r="P1284" s="12">
        <f t="shared" si="431"/>
        <v>-2</v>
      </c>
      <c r="R1284" s="13" t="str">
        <f>IF(U1284&gt;0,SQRT(Sum_Sq($AI$2,V_rtHz($AH$2)/(1+1/$A1284),V_rtHz($AH$2*$A1284)/(1+$A1284),$AN$2*$AH$2/(1+1/$A1284),$AM$2*SQRT(Sum_Sq(U1284,1/($X$2*S$8*(1+R$1017+U1284/T1284))))/SQRT(Sum_Sq($X$2*U1284*S$8,1)),                   $AQ$2*SQRT(Sum_Sq($AH$2/(1+1/$A1284)+U1284*( 1/(R$1017+1+U1284/T1284)-1)/(1+($X$2*U1284*S$8)^2), (U1284^2*S$8*$X$2+1/($X$2*S$8*(R$1017+1+U1284/T1284           )))/(1+($X$2*U1284*S$8)^2))),           V_rtHz(T1284)/($X$2*S$8*(T1284*R$1017+T1284+U1284)),V_rtHz(U1284)*SQRT(Sum_Sq(T1284*S$8*$X$2*R$1017,1))/($X$2*S$8*(T1284*R$1017+T1284+U1284))))/SQRT(Sum_Sq(1/(1+$A1284)+$AC$2/$I$2-1/(1+(1+U1284/T1284)/R$1017),$X$2/$I$2)),IF(U1285&lt;0,"A",R1285))</f>
        <v>A</v>
      </c>
      <c r="T1284" s="13">
        <f t="shared" si="408"/>
        <v>-1</v>
      </c>
      <c r="U1284" s="12">
        <f t="shared" si="432"/>
        <v>-2</v>
      </c>
      <c r="X1284" s="13" t="str">
        <f>IF(AA1284&gt;0,SQRT(Sum_Sq($AI$2,V_rtHz($AH$2)/(1+1/$A1284),V_rtHz($AH$2*$A1284)/(1+$A1284),$AN$2*$AH$2/(1+1/$A1284),$AM$2*SQRT(Sum_Sq(AA1284,1/($X$2*Y$8*(1+X$1017+AA1284/Z1284))))/SQRT(Sum_Sq($X$2*AA1284*Y$8,1)),                   $AQ$2*SQRT(Sum_Sq($AH$2/(1+1/$A1284)+AA1284*( 1/(X$1017+1+AA1284/Z1284)-1)/(1+($X$2*AA1284*Y$8)^2), (AA1284^2*Y$8*$X$2+1/($X$2*Y$8*(X$1017+1+AA1284/Z1284           )))/(1+($X$2*AA1284*Y$8)^2))),           V_rtHz(Z1284)/($X$2*Y$8*(Z1284*X$1017+Z1284+AA1284)),V_rtHz(AA1284)*SQRT(Sum_Sq(Z1284*Y$8*$X$2*X$1017,1))/($X$2*Y$8*(Z1284*X$1017+Z1284+AA1284))))/SQRT(Sum_Sq(1/(1+$A1284)+$AC$2/$I$2-1/(1+(1+AA1284/Z1284)/X$1017),$X$2/$I$2)),IF(AA1285&lt;0,"A",X1285))</f>
        <v>A</v>
      </c>
      <c r="Z1284" s="13">
        <f t="shared" si="409"/>
        <v>-1</v>
      </c>
      <c r="AA1284" s="12">
        <f t="shared" si="433"/>
        <v>-2</v>
      </c>
      <c r="AC1284" s="13">
        <f>IF(AF1284&gt;0,SQRT(Sum_Sq($AI$2,V_rtHz($AH$2)/(1+1/$A1284),V_rtHz($AH$2*$A1284)/(1+$A1284),$AN$2*$AH$2/(1+1/$A1284),$AM$2*SQRT(Sum_Sq(AF1284,1/($X$2*AD$8*(1+AC$1017+AF1284/AE1284))))/SQRT(Sum_Sq($X$2*AF1284*AD$8,1)),                   $AQ$2*SQRT(Sum_Sq($AH$2/(1+1/$A1284)+AF1284*( 1/(AC$1017+1+AF1284/AE1284)-1)/(1+($X$2*AF1284*AD$8)^2), (AF1284^2*AD$8*$X$2+1/($X$2*AD$8*(AC$1017+1+AF1284/AE1284           )))/(1+($X$2*AF1284*AD$8)^2))),           V_rtHz(AE1284)/($X$2*AD$8*(AE1284*AC$1017+AE1284+AF1284)),V_rtHz(AF1284)*SQRT(Sum_Sq(AE1284*AD$8*$X$2*AC$1017,1))/($X$2*AD$8*(AE1284*AC$1017+AE1284+AF1284))))/SQRT(Sum_Sq(1/(1+$A1284)+$AC$2/$I$2-1/(1+(1+AF1284/AE1284)/AC$1017),$X$2/$I$2)),IF(AF1285&lt;0,"A",AC1285))</f>
        <v>6.6919212559704388E-6</v>
      </c>
      <c r="AE1284" s="13">
        <f t="shared" si="410"/>
        <v>18334.769715995855</v>
      </c>
      <c r="AF1284" s="12">
        <f t="shared" si="434"/>
        <v>169723.47738687682</v>
      </c>
      <c r="AG1284" s="13"/>
      <c r="AH1284" s="13">
        <f>IF(AK1284&gt;0,SQRT(Sum_Sq($AI$2,V_rtHz($AH$2)/(1+1/$A1284),V_rtHz($AH$2*$A1284)/(1+$A1284),$AN$2*$AH$2/(1+1/$A1284),$AM$2*SQRT(Sum_Sq(AK1284,1/($X$2*AI$8*(1+AH$1017+AK1284/AJ1284))))/SQRT(Sum_Sq($X$2*AK1284*AI$8,1)),                   $AQ$2*SQRT(Sum_Sq($AH$2/(1+1/$A1284)+AK1284*( 1/(AH$1017+1+AK1284/AJ1284)-1)/(1+($X$2*AK1284*AI$8)^2), (AK1284^2*AI$8*$X$2+1/($X$2*AI$8*(AH$1017+1+AK1284/AJ1284           )))/(1+($X$2*AK1284*AI$8)^2))),           V_rtHz(AJ1284)/($X$2*AI$8*(AJ1284*AH$1017+AJ1284+AK1284)),V_rtHz(AK1284)*SQRT(Sum_Sq(AJ1284*AI$8*$X$2*AH$1017,1))/($X$2*AI$8*(AJ1284*AH$1017+AJ1284+AK1284))))/SQRT(Sum_Sq(1/(1+$A1284)+$AC$2/$I$2-1/(1+(1+AK1284/AJ1284)/AH$1017),$X$2/$I$2)),IF(AK1285&lt;0,"A",AH1285))</f>
        <v>1.1352333003878105E-5</v>
      </c>
      <c r="AI1284" s="13"/>
      <c r="AJ1284" s="13">
        <f t="shared" si="411"/>
        <v>17095.937428040972</v>
      </c>
      <c r="AK1284" s="12">
        <f t="shared" si="435"/>
        <v>575604.87203538604</v>
      </c>
      <c r="AM1284" s="13">
        <f>IF(AP1284&gt;0,SQRT(Sum_Sq($AI$2,V_rtHz($AH$2)/(1+1/$A1284),V_rtHz($AH$2*$A1284)/(1+$A1284),$AN$2*$AH$2/(1+1/$A1284),$AM$2*SQRT(Sum_Sq(AP1284,1/($X$2*AN$8*(1+AM$1017+AP1284/AO1284))))/SQRT(Sum_Sq($X$2*AP1284*AN$8,1)),                   $AQ$2*SQRT(Sum_Sq($AH$2/(1+1/$A1284)+AP1284*( 1/(AM$1017+1+AP1284/AO1284)-1)/(1+($X$2*AP1284*AN$8)^2), (AP1284^2*AN$8*$X$2+1/($X$2*AN$8*(AM$1017+1+AP1284/AO1284           )))/(1+($X$2*AP1284*AN$8)^2))),           V_rtHz(AO1284)/($X$2*AN$8*(AO1284*AM$1017+AO1284+AP1284)),V_rtHz(AP1284)*SQRT(Sum_Sq(AO1284*AN$8*$X$2*AM$1017,1))/($X$2*AN$8*(AO1284*AM$1017+AO1284+AP1284))))/SQRT(Sum_Sq(1/(1+$A1284)+$AC$2/$I$2-1/(1+(1+AP1284/AO1284)/AM$1017),$X$2/$I$2)),IF(AP1285&lt;0,"A",AM1285))</f>
        <v>1.9923074736661598E-5</v>
      </c>
      <c r="AO1284" s="13">
        <f t="shared" si="412"/>
        <v>16767.753942366548</v>
      </c>
      <c r="AP1284" s="12">
        <f t="shared" si="436"/>
        <v>1855848.364654152</v>
      </c>
      <c r="AR1284" s="13">
        <f t="shared" si="413"/>
        <v>69887291.180198371</v>
      </c>
      <c r="AS1284" s="13">
        <f t="shared" si="414"/>
        <v>-1.3204620222780546E-5</v>
      </c>
      <c r="AV1284" s="13"/>
      <c r="AW1284" s="13">
        <f t="shared" si="415"/>
        <v>39300511.936236553</v>
      </c>
      <c r="AX1284" s="13">
        <f t="shared" si="416"/>
        <v>-4.180514172754971E-5</v>
      </c>
      <c r="AZ1284" s="13"/>
      <c r="BA1284" s="13"/>
      <c r="BB1284" s="13">
        <f t="shared" si="417"/>
        <v>22100301.962882396</v>
      </c>
      <c r="BC1284" s="13">
        <f t="shared" si="418"/>
        <v>-1.3268647769016972E-4</v>
      </c>
      <c r="BD1284" s="13"/>
      <c r="BE1284" s="13"/>
      <c r="BG1284" s="13">
        <f t="shared" si="419"/>
        <v>12427913.092914158</v>
      </c>
      <c r="BH1284" s="13">
        <f t="shared" si="420"/>
        <v>-4.2453715956452376E-4</v>
      </c>
      <c r="BI1284" s="13"/>
      <c r="BL1284" s="13">
        <f t="shared" si="421"/>
        <v>6988729.1180198397</v>
      </c>
      <c r="BM1284" s="13">
        <f t="shared" si="422"/>
        <v>-1.3944814313890989E-3</v>
      </c>
      <c r="BP1284" s="13"/>
      <c r="BQ1284" s="13">
        <f t="shared" si="423"/>
        <v>99.633300000000006</v>
      </c>
      <c r="BR1284" s="13">
        <f t="shared" si="424"/>
        <v>108.99000000000001</v>
      </c>
      <c r="BT1284" s="13"/>
      <c r="BU1284" s="13"/>
      <c r="BV1284" s="13">
        <f t="shared" si="425"/>
        <v>31.506815879885437</v>
      </c>
      <c r="BW1284" s="13">
        <f t="shared" si="426"/>
        <v>344.65664218175152</v>
      </c>
      <c r="CA1284" s="13">
        <f t="shared" si="427"/>
        <v>9.9633299999999991</v>
      </c>
      <c r="CB1284" s="13">
        <f t="shared" si="428"/>
        <v>1089.9000000000001</v>
      </c>
    </row>
    <row r="1285" spans="1:80" x14ac:dyDescent="0.3">
      <c r="A1285" s="13">
        <f t="shared" si="404"/>
        <v>4.226686142656027E-4</v>
      </c>
      <c r="C1285" s="13" t="str">
        <f>IF(F1285&gt;0,SQRT(Sum_Sq($AI$2,V_rtHz($AH$2)/(1+1/$A1285),V_rtHz($AH$2*$A1285)/(1+$A1285),$AN$2*$AH$2/(1+1/$A1285),$AM$2*SQRT(Sum_Sq(F1285,1/($X$2*D$8*(1+C$1017+F1285/E1285))))/SQRT(Sum_Sq($X$2*F1285*D$8,1)),                   $AQ$2*SQRT(Sum_Sq($AH$2/(1+1/$A1285)+F1285*( 1/(C$1017+1+F1285/E1285)-1)/(1+($X$2*F1285*D$8)^2), (F1285^2*D$8*$X$2+1/($X$2*D$8*(C$1017+1+F1285/E1285           )))/(1+($X$2*F1285*D$8)^2))),           V_rtHz(E1285)/($X$2*D$8*(E1285*C$1017+E1285+F1285)),V_rtHz(F1285)*SQRT(Sum_Sq(E1285*D$8*$X$2*C$1017,1))/($X$2*D$8*(E1285*C$1017+E1285+F1285))))/SQRT(Sum_Sq(1/(1+$A1285)+$AC$2/$I$2-1/(1+(1+F1285/E1285)/C$1017),$X$2/$I$2)),IF(F1286&lt;0,"A",C1286))</f>
        <v>A</v>
      </c>
      <c r="E1285" s="13">
        <f t="shared" si="405"/>
        <v>-1</v>
      </c>
      <c r="F1285" s="12">
        <f t="shared" si="429"/>
        <v>-2</v>
      </c>
      <c r="H1285" s="13" t="str">
        <f>IF(K1285&gt;0,SQRT(Sum_Sq($AI$2,V_rtHz($AH$2)/(1+1/$A1285),V_rtHz($AH$2*$A1285)/(1+$A1285),$AN$2*$AH$2/(1+1/$A1285),$AM$2*SQRT(Sum_Sq(K1285,1/($X$2*I$8*(1+H$1017+K1285/J1285))))/SQRT(Sum_Sq($X$2*K1285*I$8,1)),                   $AQ$2*SQRT(Sum_Sq($AH$2/(1+1/$A1285)+K1285*( 1/(H$1017+1+K1285/J1285)-1)/(1+($X$2*K1285*I$8)^2), (K1285^2*I$8*$X$2+1/($X$2*I$8*(H$1017+1+K1285/J1285           )))/(1+($X$2*K1285*I$8)^2))),           V_rtHz(J1285)/($X$2*I$8*(J1285*H$1017+J1285+K1285)),V_rtHz(K1285)*SQRT(Sum_Sq(J1285*I$8*$X$2*H$1017,1))/($X$2*I$8*(J1285*H$1017+J1285+K1285))))/SQRT(Sum_Sq(1/(1+$A1285)+$AC$2/$I$2-1/(1+(1+K1285/J1285)/H$1017),$X$2/$I$2)),IF(K1286&lt;0,"A",H1286))</f>
        <v>A</v>
      </c>
      <c r="J1285" s="13">
        <f t="shared" si="406"/>
        <v>-1</v>
      </c>
      <c r="K1285" s="12">
        <f t="shared" si="430"/>
        <v>-2</v>
      </c>
      <c r="M1285" s="13" t="str">
        <f>IF(P1285&gt;0,SQRT(Sum_Sq($AI$2,V_rtHz($AH$2)/(1+1/$A1285),V_rtHz($AH$2*$A1285)/(1+$A1285),$AN$2*$AH$2/(1+1/$A1285),$AM$2*SQRT(Sum_Sq(P1285,1/($X$2*N$8*(1+M$1017+P1285/O1285))))/SQRT(Sum_Sq($X$2*P1285*N$8,1)),                   $AQ$2*SQRT(Sum_Sq($AH$2/(1+1/$A1285)+P1285*( 1/(M$1017+1+P1285/O1285)-1)/(1+($X$2*P1285*N$8)^2), (P1285^2*N$8*$X$2+1/($X$2*N$8*(M$1017+1+P1285/O1285           )))/(1+($X$2*P1285*N$8)^2))),           V_rtHz(O1285)/($X$2*N$8*(O1285*M$1017+O1285+P1285)),V_rtHz(P1285)*SQRT(Sum_Sq(O1285*N$8*$X$2*M$1017,1))/($X$2*N$8*(O1285*M$1017+O1285+P1285))))/SQRT(Sum_Sq(1/(1+$A1285)+$AC$2/$I$2-1/(1+(1+P1285/O1285)/M$1017),$X$2/$I$2)),IF(P1286&lt;0,"A",M1286))</f>
        <v>A</v>
      </c>
      <c r="O1285" s="13">
        <f t="shared" si="407"/>
        <v>-1</v>
      </c>
      <c r="P1285" s="12">
        <f t="shared" si="431"/>
        <v>-2</v>
      </c>
      <c r="R1285" s="13" t="str">
        <f>IF(U1285&gt;0,SQRT(Sum_Sq($AI$2,V_rtHz($AH$2)/(1+1/$A1285),V_rtHz($AH$2*$A1285)/(1+$A1285),$AN$2*$AH$2/(1+1/$A1285),$AM$2*SQRT(Sum_Sq(U1285,1/($X$2*S$8*(1+R$1017+U1285/T1285))))/SQRT(Sum_Sq($X$2*U1285*S$8,1)),                   $AQ$2*SQRT(Sum_Sq($AH$2/(1+1/$A1285)+U1285*( 1/(R$1017+1+U1285/T1285)-1)/(1+($X$2*U1285*S$8)^2), (U1285^2*S$8*$X$2+1/($X$2*S$8*(R$1017+1+U1285/T1285           )))/(1+($X$2*U1285*S$8)^2))),           V_rtHz(T1285)/($X$2*S$8*(T1285*R$1017+T1285+U1285)),V_rtHz(U1285)*SQRT(Sum_Sq(T1285*S$8*$X$2*R$1017,1))/($X$2*S$8*(T1285*R$1017+T1285+U1285))))/SQRT(Sum_Sq(1/(1+$A1285)+$AC$2/$I$2-1/(1+(1+U1285/T1285)/R$1017),$X$2/$I$2)),IF(U1286&lt;0,"A",R1286))</f>
        <v>A</v>
      </c>
      <c r="T1285" s="13">
        <f t="shared" si="408"/>
        <v>-1</v>
      </c>
      <c r="U1285" s="12">
        <f t="shared" si="432"/>
        <v>-2</v>
      </c>
      <c r="X1285" s="13" t="str">
        <f>IF(AA1285&gt;0,SQRT(Sum_Sq($AI$2,V_rtHz($AH$2)/(1+1/$A1285),V_rtHz($AH$2*$A1285)/(1+$A1285),$AN$2*$AH$2/(1+1/$A1285),$AM$2*SQRT(Sum_Sq(AA1285,1/($X$2*Y$8*(1+X$1017+AA1285/Z1285))))/SQRT(Sum_Sq($X$2*AA1285*Y$8,1)),                   $AQ$2*SQRT(Sum_Sq($AH$2/(1+1/$A1285)+AA1285*( 1/(X$1017+1+AA1285/Z1285)-1)/(1+($X$2*AA1285*Y$8)^2), (AA1285^2*Y$8*$X$2+1/($X$2*Y$8*(X$1017+1+AA1285/Z1285           )))/(1+($X$2*AA1285*Y$8)^2))),           V_rtHz(Z1285)/($X$2*Y$8*(Z1285*X$1017+Z1285+AA1285)),V_rtHz(AA1285)*SQRT(Sum_Sq(Z1285*Y$8*$X$2*X$1017,1))/($X$2*Y$8*(Z1285*X$1017+Z1285+AA1285))))/SQRT(Sum_Sq(1/(1+$A1285)+$AC$2/$I$2-1/(1+(1+AA1285/Z1285)/X$1017),$X$2/$I$2)),IF(AA1286&lt;0,"A",X1286))</f>
        <v>A</v>
      </c>
      <c r="Z1285" s="13">
        <f t="shared" si="409"/>
        <v>-1</v>
      </c>
      <c r="AA1285" s="12">
        <f t="shared" si="433"/>
        <v>-2</v>
      </c>
      <c r="AC1285" s="13">
        <f>IF(AF1285&gt;0,SQRT(Sum_Sq($AI$2,V_rtHz($AH$2)/(1+1/$A1285),V_rtHz($AH$2*$A1285)/(1+$A1285),$AN$2*$AH$2/(1+1/$A1285),$AM$2*SQRT(Sum_Sq(AF1285,1/($X$2*AD$8*(1+AC$1017+AF1285/AE1285))))/SQRT(Sum_Sq($X$2*AF1285*AD$8,1)),                   $AQ$2*SQRT(Sum_Sq($AH$2/(1+1/$A1285)+AF1285*( 1/(AC$1017+1+AF1285/AE1285)-1)/(1+($X$2*AF1285*AD$8)^2), (AF1285^2*AD$8*$X$2+1/($X$2*AD$8*(AC$1017+1+AF1285/AE1285           )))/(1+($X$2*AF1285*AD$8)^2))),           V_rtHz(AE1285)/($X$2*AD$8*(AE1285*AC$1017+AE1285+AF1285)),V_rtHz(AF1285)*SQRT(Sum_Sq(AE1285*AD$8*$X$2*AC$1017,1))/($X$2*AD$8*(AE1285*AC$1017+AE1285+AF1285))))/SQRT(Sum_Sq(1/(1+$A1285)+$AC$2/$I$2-1/(1+(1+AF1285/AE1285)/AC$1017),$X$2/$I$2)),IF(AF1286&lt;0,"A",AC1286))</f>
        <v>6.6892269921844684E-6</v>
      </c>
      <c r="AE1285" s="13">
        <f t="shared" si="410"/>
        <v>18320.000894470668</v>
      </c>
      <c r="AF1285" s="12">
        <f t="shared" si="434"/>
        <v>169860.30138380782</v>
      </c>
      <c r="AG1285" s="13"/>
      <c r="AH1285" s="13">
        <f>IF(AK1285&gt;0,SQRT(Sum_Sq($AI$2,V_rtHz($AH$2)/(1+1/$A1285),V_rtHz($AH$2*$A1285)/(1+$A1285),$AN$2*$AH$2/(1+1/$A1285),$AM$2*SQRT(Sum_Sq(AK1285,1/($X$2*AI$8*(1+AH$1017+AK1285/AJ1285))))/SQRT(Sum_Sq($X$2*AK1285*AI$8,1)),                   $AQ$2*SQRT(Sum_Sq($AH$2/(1+1/$A1285)+AK1285*( 1/(AH$1017+1+AK1285/AJ1285)-1)/(1+($X$2*AK1285*AI$8)^2), (AK1285^2*AI$8*$X$2+1/($X$2*AI$8*(AH$1017+1+AK1285/AJ1285           )))/(1+($X$2*AK1285*AI$8)^2))),           V_rtHz(AJ1285)/($X$2*AI$8*(AJ1285*AH$1017+AJ1285+AK1285)),V_rtHz(AK1285)*SQRT(Sum_Sq(AJ1285*AI$8*$X$2*AH$1017,1))/($X$2*AI$8*(AJ1285*AH$1017+AJ1285+AK1285))))/SQRT(Sum_Sq(1/(1+$A1285)+$AC$2/$I$2-1/(1+(1+AK1285/AJ1285)/AH$1017),$X$2/$I$2)),IF(AK1286&lt;0,"A",AH1286))</f>
        <v>1.1348744008974686E-5</v>
      </c>
      <c r="AI1285" s="13"/>
      <c r="AJ1285" s="13">
        <f t="shared" si="411"/>
        <v>17084.797333376449</v>
      </c>
      <c r="AK1285" s="12">
        <f t="shared" si="435"/>
        <v>575980.19359400403</v>
      </c>
      <c r="AM1285" s="13">
        <f>IF(AP1285&gt;0,SQRT(Sum_Sq($AI$2,V_rtHz($AH$2)/(1+1/$A1285),V_rtHz($AH$2*$A1285)/(1+$A1285),$AN$2*$AH$2/(1+1/$A1285),$AM$2*SQRT(Sum_Sq(AP1285,1/($X$2*AN$8*(1+AM$1017+AP1285/AO1285))))/SQRT(Sum_Sq($X$2*AP1285*AN$8,1)),                   $AQ$2*SQRT(Sum_Sq($AH$2/(1+1/$A1285)+AP1285*( 1/(AM$1017+1+AP1285/AO1285)-1)/(1+($X$2*AP1285*AN$8)^2), (AP1285^2*AN$8*$X$2+1/($X$2*AN$8*(AM$1017+1+AP1285/AO1285           )))/(1+($X$2*AP1285*AN$8)^2))),           V_rtHz(AO1285)/($X$2*AN$8*(AO1285*AM$1017+AO1285+AP1285)),V_rtHz(AP1285)*SQRT(Sum_Sq(AO1285*AN$8*$X$2*AM$1017,1))/($X$2*AN$8*(AO1285*AM$1017+AO1285+AP1285))))/SQRT(Sum_Sq(1/(1+$A1285)+$AC$2/$I$2-1/(1+(1+AP1285/AO1285)/AM$1017),$X$2/$I$2)),IF(AP1286&lt;0,"A",AM1286))</f>
        <v>1.9917179853598556E-5</v>
      </c>
      <c r="AO1285" s="13">
        <f t="shared" si="412"/>
        <v>16757.433392293911</v>
      </c>
      <c r="AP1285" s="12">
        <f t="shared" si="436"/>
        <v>1856991.3425509606</v>
      </c>
      <c r="AR1285" s="13">
        <f t="shared" si="413"/>
        <v>69887291.180198371</v>
      </c>
      <c r="AS1285" s="13">
        <f t="shared" si="414"/>
        <v>-1.3204718713935645E-5</v>
      </c>
      <c r="AV1285" s="13"/>
      <c r="AW1285" s="13">
        <f t="shared" si="415"/>
        <v>39300511.936236553</v>
      </c>
      <c r="AX1285" s="13">
        <f t="shared" si="416"/>
        <v>-4.1806128942713012E-5</v>
      </c>
      <c r="AZ1285" s="13"/>
      <c r="BA1285" s="13"/>
      <c r="BB1285" s="13">
        <f t="shared" si="417"/>
        <v>22100301.962882396</v>
      </c>
      <c r="BC1285" s="13">
        <f t="shared" si="418"/>
        <v>-1.3269642322273427E-4</v>
      </c>
      <c r="BD1285" s="13"/>
      <c r="BE1285" s="13"/>
      <c r="BG1285" s="13">
        <f t="shared" si="419"/>
        <v>12427913.092914158</v>
      </c>
      <c r="BH1285" s="13">
        <f t="shared" si="420"/>
        <v>-4.2463899003250229E-4</v>
      </c>
      <c r="BI1285" s="13"/>
      <c r="BL1285" s="13">
        <f t="shared" si="421"/>
        <v>6988729.1180198397</v>
      </c>
      <c r="BM1285" s="13">
        <f t="shared" si="422"/>
        <v>-1.3955807152621735E-3</v>
      </c>
      <c r="BP1285" s="13"/>
      <c r="BQ1285" s="13">
        <f t="shared" si="423"/>
        <v>99.633300000000006</v>
      </c>
      <c r="BR1285" s="13">
        <f t="shared" si="424"/>
        <v>108.98999999999998</v>
      </c>
      <c r="BT1285" s="13"/>
      <c r="BU1285" s="13"/>
      <c r="BV1285" s="13">
        <f t="shared" si="425"/>
        <v>31.50681587988543</v>
      </c>
      <c r="BW1285" s="13">
        <f t="shared" si="426"/>
        <v>344.65664218175158</v>
      </c>
      <c r="CA1285" s="13">
        <f t="shared" si="427"/>
        <v>9.9633299999999974</v>
      </c>
      <c r="CB1285" s="13">
        <f t="shared" si="428"/>
        <v>1089.9000000000001</v>
      </c>
    </row>
    <row r="1286" spans="1:80" x14ac:dyDescent="0.3">
      <c r="A1286" s="13">
        <f t="shared" si="404"/>
        <v>4.2854852039743945E-4</v>
      </c>
      <c r="C1286" s="13" t="str">
        <f>IF(F1286&gt;0,SQRT(Sum_Sq($AI$2,V_rtHz($AH$2)/(1+1/$A1286),V_rtHz($AH$2*$A1286)/(1+$A1286),$AN$2*$AH$2/(1+1/$A1286),$AM$2*SQRT(Sum_Sq(F1286,1/($X$2*D$8*(1+C$1017+F1286/E1286))))/SQRT(Sum_Sq($X$2*F1286*D$8,1)),                   $AQ$2*SQRT(Sum_Sq($AH$2/(1+1/$A1286)+F1286*( 1/(C$1017+1+F1286/E1286)-1)/(1+($X$2*F1286*D$8)^2), (F1286^2*D$8*$X$2+1/($X$2*D$8*(C$1017+1+F1286/E1286           )))/(1+($X$2*F1286*D$8)^2))),           V_rtHz(E1286)/($X$2*D$8*(E1286*C$1017+E1286+F1286)),V_rtHz(F1286)*SQRT(Sum_Sq(E1286*D$8*$X$2*C$1017,1))/($X$2*D$8*(E1286*C$1017+E1286+F1286))))/SQRT(Sum_Sq(1/(1+$A1286)+$AC$2/$I$2-1/(1+(1+F1286/E1286)/C$1017),$X$2/$I$2)),IF(F1287&lt;0,"A",C1287))</f>
        <v>A</v>
      </c>
      <c r="E1286" s="13">
        <f t="shared" si="405"/>
        <v>-1</v>
      </c>
      <c r="F1286" s="12">
        <f t="shared" si="429"/>
        <v>-2</v>
      </c>
      <c r="H1286" s="13" t="str">
        <f>IF(K1286&gt;0,SQRT(Sum_Sq($AI$2,V_rtHz($AH$2)/(1+1/$A1286),V_rtHz($AH$2*$A1286)/(1+$A1286),$AN$2*$AH$2/(1+1/$A1286),$AM$2*SQRT(Sum_Sq(K1286,1/($X$2*I$8*(1+H$1017+K1286/J1286))))/SQRT(Sum_Sq($X$2*K1286*I$8,1)),                   $AQ$2*SQRT(Sum_Sq($AH$2/(1+1/$A1286)+K1286*( 1/(H$1017+1+K1286/J1286)-1)/(1+($X$2*K1286*I$8)^2), (K1286^2*I$8*$X$2+1/($X$2*I$8*(H$1017+1+K1286/J1286           )))/(1+($X$2*K1286*I$8)^2))),           V_rtHz(J1286)/($X$2*I$8*(J1286*H$1017+J1286+K1286)),V_rtHz(K1286)*SQRT(Sum_Sq(J1286*I$8*$X$2*H$1017,1))/($X$2*I$8*(J1286*H$1017+J1286+K1286))))/SQRT(Sum_Sq(1/(1+$A1286)+$AC$2/$I$2-1/(1+(1+K1286/J1286)/H$1017),$X$2/$I$2)),IF(K1287&lt;0,"A",H1287))</f>
        <v>A</v>
      </c>
      <c r="J1286" s="13">
        <f t="shared" si="406"/>
        <v>-1</v>
      </c>
      <c r="K1286" s="12">
        <f t="shared" si="430"/>
        <v>-2</v>
      </c>
      <c r="M1286" s="13" t="str">
        <f>IF(P1286&gt;0,SQRT(Sum_Sq($AI$2,V_rtHz($AH$2)/(1+1/$A1286),V_rtHz($AH$2*$A1286)/(1+$A1286),$AN$2*$AH$2/(1+1/$A1286),$AM$2*SQRT(Sum_Sq(P1286,1/($X$2*N$8*(1+M$1017+P1286/O1286))))/SQRT(Sum_Sq($X$2*P1286*N$8,1)),                   $AQ$2*SQRT(Sum_Sq($AH$2/(1+1/$A1286)+P1286*( 1/(M$1017+1+P1286/O1286)-1)/(1+($X$2*P1286*N$8)^2), (P1286^2*N$8*$X$2+1/($X$2*N$8*(M$1017+1+P1286/O1286           )))/(1+($X$2*P1286*N$8)^2))),           V_rtHz(O1286)/($X$2*N$8*(O1286*M$1017+O1286+P1286)),V_rtHz(P1286)*SQRT(Sum_Sq(O1286*N$8*$X$2*M$1017,1))/($X$2*N$8*(O1286*M$1017+O1286+P1286))))/SQRT(Sum_Sq(1/(1+$A1286)+$AC$2/$I$2-1/(1+(1+P1286/O1286)/M$1017),$X$2/$I$2)),IF(P1287&lt;0,"A",M1287))</f>
        <v>A</v>
      </c>
      <c r="O1286" s="13">
        <f t="shared" si="407"/>
        <v>-1</v>
      </c>
      <c r="P1286" s="12">
        <f t="shared" si="431"/>
        <v>-2</v>
      </c>
      <c r="R1286" s="13" t="str">
        <f>IF(U1286&gt;0,SQRT(Sum_Sq($AI$2,V_rtHz($AH$2)/(1+1/$A1286),V_rtHz($AH$2*$A1286)/(1+$A1286),$AN$2*$AH$2/(1+1/$A1286),$AM$2*SQRT(Sum_Sq(U1286,1/($X$2*S$8*(1+R$1017+U1286/T1286))))/SQRT(Sum_Sq($X$2*U1286*S$8,1)),                   $AQ$2*SQRT(Sum_Sq($AH$2/(1+1/$A1286)+U1286*( 1/(R$1017+1+U1286/T1286)-1)/(1+($X$2*U1286*S$8)^2), (U1286^2*S$8*$X$2+1/($X$2*S$8*(R$1017+1+U1286/T1286           )))/(1+($X$2*U1286*S$8)^2))),           V_rtHz(T1286)/($X$2*S$8*(T1286*R$1017+T1286+U1286)),V_rtHz(U1286)*SQRT(Sum_Sq(T1286*S$8*$X$2*R$1017,1))/($X$2*S$8*(T1286*R$1017+T1286+U1286))))/SQRT(Sum_Sq(1/(1+$A1286)+$AC$2/$I$2-1/(1+(1+U1286/T1286)/R$1017),$X$2/$I$2)),IF(U1287&lt;0,"A",R1287))</f>
        <v>A</v>
      </c>
      <c r="T1286" s="13">
        <f t="shared" si="408"/>
        <v>-1</v>
      </c>
      <c r="U1286" s="12">
        <f t="shared" si="432"/>
        <v>-2</v>
      </c>
      <c r="X1286" s="13" t="str">
        <f>IF(AA1286&gt;0,SQRT(Sum_Sq($AI$2,V_rtHz($AH$2)/(1+1/$A1286),V_rtHz($AH$2*$A1286)/(1+$A1286),$AN$2*$AH$2/(1+1/$A1286),$AM$2*SQRT(Sum_Sq(AA1286,1/($X$2*Y$8*(1+X$1017+AA1286/Z1286))))/SQRT(Sum_Sq($X$2*AA1286*Y$8,1)),                   $AQ$2*SQRT(Sum_Sq($AH$2/(1+1/$A1286)+AA1286*( 1/(X$1017+1+AA1286/Z1286)-1)/(1+($X$2*AA1286*Y$8)^2), (AA1286^2*Y$8*$X$2+1/($X$2*Y$8*(X$1017+1+AA1286/Z1286           )))/(1+($X$2*AA1286*Y$8)^2))),           V_rtHz(Z1286)/($X$2*Y$8*(Z1286*X$1017+Z1286+AA1286)),V_rtHz(AA1286)*SQRT(Sum_Sq(Z1286*Y$8*$X$2*X$1017,1))/($X$2*Y$8*(Z1286*X$1017+Z1286+AA1286))))/SQRT(Sum_Sq(1/(1+$A1286)+$AC$2/$I$2-1/(1+(1+AA1286/Z1286)/X$1017),$X$2/$I$2)),IF(AA1287&lt;0,"A",X1287))</f>
        <v>A</v>
      </c>
      <c r="Z1286" s="13">
        <f t="shared" si="409"/>
        <v>-1</v>
      </c>
      <c r="AA1286" s="12">
        <f t="shared" si="433"/>
        <v>-2</v>
      </c>
      <c r="AC1286" s="13">
        <f>IF(AF1286&gt;0,SQRT(Sum_Sq($AI$2,V_rtHz($AH$2)/(1+1/$A1286),V_rtHz($AH$2*$A1286)/(1+$A1286),$AN$2*$AH$2/(1+1/$A1286),$AM$2*SQRT(Sum_Sq(AF1286,1/($X$2*AD$8*(1+AC$1017+AF1286/AE1286))))/SQRT(Sum_Sq($X$2*AF1286*AD$8,1)),                   $AQ$2*SQRT(Sum_Sq($AH$2/(1+1/$A1286)+AF1286*( 1/(AC$1017+1+AF1286/AE1286)-1)/(1+($X$2*AF1286*AD$8)^2), (AF1286^2*AD$8*$X$2+1/($X$2*AD$8*(AC$1017+1+AF1286/AE1286           )))/(1+($X$2*AF1286*AD$8)^2))),           V_rtHz(AE1286)/($X$2*AD$8*(AE1286*AC$1017+AE1286+AF1286)),V_rtHz(AF1286)*SQRT(Sum_Sq(AE1286*AD$8*$X$2*AC$1017,1))/($X$2*AD$8*(AE1286*AC$1017+AE1286+AF1286))))/SQRT(Sum_Sq(1/(1+$A1286)+$AC$2/$I$2-1/(1+(1+AF1286/AE1286)/AC$1017),$X$2/$I$2)),IF(AF1287&lt;0,"A",AC1287))</f>
        <v>6.6865034524464411E-6</v>
      </c>
      <c r="AE1286" s="13">
        <f t="shared" si="410"/>
        <v>18305.076414746422</v>
      </c>
      <c r="AF1286" s="12">
        <f t="shared" si="434"/>
        <v>169998.79174388709</v>
      </c>
      <c r="AG1286" s="13"/>
      <c r="AH1286" s="13">
        <f>IF(AK1286&gt;0,SQRT(Sum_Sq($AI$2,V_rtHz($AH$2)/(1+1/$A1286),V_rtHz($AH$2*$A1286)/(1+$A1286),$AN$2*$AH$2/(1+1/$A1286),$AM$2*SQRT(Sum_Sq(AK1286,1/($X$2*AI$8*(1+AH$1017+AK1286/AJ1286))))/SQRT(Sum_Sq($X$2*AK1286*AI$8,1)),                   $AQ$2*SQRT(Sum_Sq($AH$2/(1+1/$A1286)+AK1286*( 1/(AH$1017+1+AK1286/AJ1286)-1)/(1+($X$2*AK1286*AI$8)^2), (AK1286^2*AI$8*$X$2+1/($X$2*AI$8*(AH$1017+1+AK1286/AJ1286           )))/(1+($X$2*AK1286*AI$8)^2))),           V_rtHz(AJ1286)/($X$2*AI$8*(AJ1286*AH$1017+AJ1286+AK1286)),V_rtHz(AK1286)*SQRT(Sum_Sq(AJ1286*AI$8*$X$2*AH$1017,1))/($X$2*AI$8*(AJ1286*AH$1017+AJ1286+AK1286))))/SQRT(Sum_Sq(1/(1+$A1286)+$AC$2/$I$2-1/(1+(1+AK1286/AJ1286)/AH$1017),$X$2/$I$2)),IF(AK1287&lt;0,"A",AH1287))</f>
        <v>1.1345113528446424E-5</v>
      </c>
      <c r="AI1286" s="13"/>
      <c r="AJ1286" s="13">
        <f t="shared" si="411"/>
        <v>17073.53158065246</v>
      </c>
      <c r="AK1286" s="12">
        <f t="shared" si="435"/>
        <v>576360.24680117401</v>
      </c>
      <c r="AM1286" s="13">
        <f>IF(AP1286&gt;0,SQRT(Sum_Sq($AI$2,V_rtHz($AH$2)/(1+1/$A1286),V_rtHz($AH$2*$A1286)/(1+$A1286),$AN$2*$AH$2/(1+1/$A1286),$AM$2*SQRT(Sum_Sq(AP1286,1/($X$2*AN$8*(1+AM$1017+AP1286/AO1286))))/SQRT(Sum_Sq($X$2*AP1286*AN$8,1)),                   $AQ$2*SQRT(Sum_Sq($AH$2/(1+1/$A1286)+AP1286*( 1/(AM$1017+1+AP1286/AO1286)-1)/(1+($X$2*AP1286*AN$8)^2), (AP1286^2*AN$8*$X$2+1/($X$2*AN$8*(AM$1017+1+AP1286/AO1286           )))/(1+($X$2*AP1286*AN$8)^2))),           V_rtHz(AO1286)/($X$2*AN$8*(AO1286*AM$1017+AO1286+AP1286)),V_rtHz(AP1286)*SQRT(Sum_Sq(AO1286*AN$8*$X$2*AM$1017,1))/($X$2*AN$8*(AO1286*AM$1017+AO1286+AP1286))))/SQRT(Sum_Sq(1/(1+$A1286)+$AC$2/$I$2-1/(1+(1+AP1286/AO1286)/AM$1017),$X$2/$I$2)),IF(AP1287&lt;0,"A",AM1287))</f>
        <v>1.9911215906408122E-5</v>
      </c>
      <c r="AO1286" s="13">
        <f t="shared" si="412"/>
        <v>16746.99469588068</v>
      </c>
      <c r="AP1286" s="12">
        <f t="shared" si="436"/>
        <v>1858148.8379236474</v>
      </c>
      <c r="AR1286" s="13">
        <f t="shared" si="413"/>
        <v>69887291.180198371</v>
      </c>
      <c r="AS1286" s="13">
        <f t="shared" si="414"/>
        <v>-1.3204818576739267E-5</v>
      </c>
      <c r="AV1286" s="13"/>
      <c r="AW1286" s="13">
        <f t="shared" si="415"/>
        <v>39300511.936236553</v>
      </c>
      <c r="AX1286" s="13">
        <f t="shared" si="416"/>
        <v>-4.1807129939011389E-5</v>
      </c>
      <c r="AZ1286" s="13"/>
      <c r="BA1286" s="13"/>
      <c r="BB1286" s="13">
        <f t="shared" si="417"/>
        <v>22100301.962882396</v>
      </c>
      <c r="BC1286" s="13">
        <f t="shared" si="418"/>
        <v>-1.3270650863374757E-4</v>
      </c>
      <c r="BD1286" s="13"/>
      <c r="BE1286" s="13"/>
      <c r="BG1286" s="13">
        <f t="shared" si="419"/>
        <v>12427913.092914158</v>
      </c>
      <c r="BH1286" s="13">
        <f t="shared" si="420"/>
        <v>-4.2474228699021358E-4</v>
      </c>
      <c r="BI1286" s="13"/>
      <c r="BL1286" s="13">
        <f t="shared" si="421"/>
        <v>6988729.1180198397</v>
      </c>
      <c r="BM1286" s="13">
        <f t="shared" si="422"/>
        <v>-1.3966970625995129E-3</v>
      </c>
      <c r="BP1286" s="13"/>
      <c r="BQ1286" s="13">
        <f t="shared" si="423"/>
        <v>99.633300000000006</v>
      </c>
      <c r="BR1286" s="13">
        <f t="shared" si="424"/>
        <v>108.98999999999998</v>
      </c>
      <c r="BT1286" s="13"/>
      <c r="BU1286" s="13"/>
      <c r="BV1286" s="13">
        <f t="shared" si="425"/>
        <v>31.506815879885437</v>
      </c>
      <c r="BW1286" s="13">
        <f t="shared" si="426"/>
        <v>344.65664218175147</v>
      </c>
      <c r="CA1286" s="13">
        <f t="shared" si="427"/>
        <v>9.9633299999999991</v>
      </c>
      <c r="CB1286" s="13">
        <f t="shared" si="428"/>
        <v>1089.9000000000003</v>
      </c>
    </row>
    <row r="1287" spans="1:80" x14ac:dyDescent="0.3">
      <c r="A1287" s="13">
        <f t="shared" si="404"/>
        <v>4.3451022417157154E-4</v>
      </c>
      <c r="C1287" s="13" t="str">
        <f>IF(F1287&gt;0,SQRT(Sum_Sq($AI$2,V_rtHz($AH$2)/(1+1/$A1287),V_rtHz($AH$2*$A1287)/(1+$A1287),$AN$2*$AH$2/(1+1/$A1287),$AM$2*SQRT(Sum_Sq(F1287,1/($X$2*D$8*(1+C$1017+F1287/E1287))))/SQRT(Sum_Sq($X$2*F1287*D$8,1)),                   $AQ$2*SQRT(Sum_Sq($AH$2/(1+1/$A1287)+F1287*( 1/(C$1017+1+F1287/E1287)-1)/(1+($X$2*F1287*D$8)^2), (F1287^2*D$8*$X$2+1/($X$2*D$8*(C$1017+1+F1287/E1287           )))/(1+($X$2*F1287*D$8)^2))),           V_rtHz(E1287)/($X$2*D$8*(E1287*C$1017+E1287+F1287)),V_rtHz(F1287)*SQRT(Sum_Sq(E1287*D$8*$X$2*C$1017,1))/($X$2*D$8*(E1287*C$1017+E1287+F1287))))/SQRT(Sum_Sq(1/(1+$A1287)+$AC$2/$I$2-1/(1+(1+F1287/E1287)/C$1017),$X$2/$I$2)),IF(F1288&lt;0,"A",C1288))</f>
        <v>A</v>
      </c>
      <c r="E1287" s="13">
        <f t="shared" si="405"/>
        <v>-1</v>
      </c>
      <c r="F1287" s="12">
        <f t="shared" si="429"/>
        <v>-2</v>
      </c>
      <c r="H1287" s="13" t="str">
        <f>IF(K1287&gt;0,SQRT(Sum_Sq($AI$2,V_rtHz($AH$2)/(1+1/$A1287),V_rtHz($AH$2*$A1287)/(1+$A1287),$AN$2*$AH$2/(1+1/$A1287),$AM$2*SQRT(Sum_Sq(K1287,1/($X$2*I$8*(1+H$1017+K1287/J1287))))/SQRT(Sum_Sq($X$2*K1287*I$8,1)),                   $AQ$2*SQRT(Sum_Sq($AH$2/(1+1/$A1287)+K1287*( 1/(H$1017+1+K1287/J1287)-1)/(1+($X$2*K1287*I$8)^2), (K1287^2*I$8*$X$2+1/($X$2*I$8*(H$1017+1+K1287/J1287           )))/(1+($X$2*K1287*I$8)^2))),           V_rtHz(J1287)/($X$2*I$8*(J1287*H$1017+J1287+K1287)),V_rtHz(K1287)*SQRT(Sum_Sq(J1287*I$8*$X$2*H$1017,1))/($X$2*I$8*(J1287*H$1017+J1287+K1287))))/SQRT(Sum_Sq(1/(1+$A1287)+$AC$2/$I$2-1/(1+(1+K1287/J1287)/H$1017),$X$2/$I$2)),IF(K1288&lt;0,"A",H1288))</f>
        <v>A</v>
      </c>
      <c r="J1287" s="13">
        <f t="shared" si="406"/>
        <v>-1</v>
      </c>
      <c r="K1287" s="12">
        <f t="shared" si="430"/>
        <v>-2</v>
      </c>
      <c r="M1287" s="13" t="str">
        <f>IF(P1287&gt;0,SQRT(Sum_Sq($AI$2,V_rtHz($AH$2)/(1+1/$A1287),V_rtHz($AH$2*$A1287)/(1+$A1287),$AN$2*$AH$2/(1+1/$A1287),$AM$2*SQRT(Sum_Sq(P1287,1/($X$2*N$8*(1+M$1017+P1287/O1287))))/SQRT(Sum_Sq($X$2*P1287*N$8,1)),                   $AQ$2*SQRT(Sum_Sq($AH$2/(1+1/$A1287)+P1287*( 1/(M$1017+1+P1287/O1287)-1)/(1+($X$2*P1287*N$8)^2), (P1287^2*N$8*$X$2+1/($X$2*N$8*(M$1017+1+P1287/O1287           )))/(1+($X$2*P1287*N$8)^2))),           V_rtHz(O1287)/($X$2*N$8*(O1287*M$1017+O1287+P1287)),V_rtHz(P1287)*SQRT(Sum_Sq(O1287*N$8*$X$2*M$1017,1))/($X$2*N$8*(O1287*M$1017+O1287+P1287))))/SQRT(Sum_Sq(1/(1+$A1287)+$AC$2/$I$2-1/(1+(1+P1287/O1287)/M$1017),$X$2/$I$2)),IF(P1288&lt;0,"A",M1288))</f>
        <v>A</v>
      </c>
      <c r="O1287" s="13">
        <f t="shared" si="407"/>
        <v>-1</v>
      </c>
      <c r="P1287" s="12">
        <f t="shared" si="431"/>
        <v>-2</v>
      </c>
      <c r="R1287" s="13" t="str">
        <f>IF(U1287&gt;0,SQRT(Sum_Sq($AI$2,V_rtHz($AH$2)/(1+1/$A1287),V_rtHz($AH$2*$A1287)/(1+$A1287),$AN$2*$AH$2/(1+1/$A1287),$AM$2*SQRT(Sum_Sq(U1287,1/($X$2*S$8*(1+R$1017+U1287/T1287))))/SQRT(Sum_Sq($X$2*U1287*S$8,1)),                   $AQ$2*SQRT(Sum_Sq($AH$2/(1+1/$A1287)+U1287*( 1/(R$1017+1+U1287/T1287)-1)/(1+($X$2*U1287*S$8)^2), (U1287^2*S$8*$X$2+1/($X$2*S$8*(R$1017+1+U1287/T1287           )))/(1+($X$2*U1287*S$8)^2))),           V_rtHz(T1287)/($X$2*S$8*(T1287*R$1017+T1287+U1287)),V_rtHz(U1287)*SQRT(Sum_Sq(T1287*S$8*$X$2*R$1017,1))/($X$2*S$8*(T1287*R$1017+T1287+U1287))))/SQRT(Sum_Sq(1/(1+$A1287)+$AC$2/$I$2-1/(1+(1+U1287/T1287)/R$1017),$X$2/$I$2)),IF(U1288&lt;0,"A",R1288))</f>
        <v>A</v>
      </c>
      <c r="T1287" s="13">
        <f t="shared" si="408"/>
        <v>-1</v>
      </c>
      <c r="U1287" s="12">
        <f t="shared" si="432"/>
        <v>-2</v>
      </c>
      <c r="X1287" s="13" t="str">
        <f>IF(AA1287&gt;0,SQRT(Sum_Sq($AI$2,V_rtHz($AH$2)/(1+1/$A1287),V_rtHz($AH$2*$A1287)/(1+$A1287),$AN$2*$AH$2/(1+1/$A1287),$AM$2*SQRT(Sum_Sq(AA1287,1/($X$2*Y$8*(1+X$1017+AA1287/Z1287))))/SQRT(Sum_Sq($X$2*AA1287*Y$8,1)),                   $AQ$2*SQRT(Sum_Sq($AH$2/(1+1/$A1287)+AA1287*( 1/(X$1017+1+AA1287/Z1287)-1)/(1+($X$2*AA1287*Y$8)^2), (AA1287^2*Y$8*$X$2+1/($X$2*Y$8*(X$1017+1+AA1287/Z1287           )))/(1+($X$2*AA1287*Y$8)^2))),           V_rtHz(Z1287)/($X$2*Y$8*(Z1287*X$1017+Z1287+AA1287)),V_rtHz(AA1287)*SQRT(Sum_Sq(Z1287*Y$8*$X$2*X$1017,1))/($X$2*Y$8*(Z1287*X$1017+Z1287+AA1287))))/SQRT(Sum_Sq(1/(1+$A1287)+$AC$2/$I$2-1/(1+(1+AA1287/Z1287)/X$1017),$X$2/$I$2)),IF(AA1288&lt;0,"A",X1288))</f>
        <v>A</v>
      </c>
      <c r="Z1287" s="13">
        <f t="shared" si="409"/>
        <v>-1</v>
      </c>
      <c r="AA1287" s="12">
        <f t="shared" si="433"/>
        <v>-2</v>
      </c>
      <c r="AC1287" s="13">
        <f>IF(AF1287&gt;0,SQRT(Sum_Sq($AI$2,V_rtHz($AH$2)/(1+1/$A1287),V_rtHz($AH$2*$A1287)/(1+$A1287),$AN$2*$AH$2/(1+1/$A1287),$AM$2*SQRT(Sum_Sq(AF1287,1/($X$2*AD$8*(1+AC$1017+AF1287/AE1287))))/SQRT(Sum_Sq($X$2*AF1287*AD$8,1)),                   $AQ$2*SQRT(Sum_Sq($AH$2/(1+1/$A1287)+AF1287*( 1/(AC$1017+1+AF1287/AE1287)-1)/(1+($X$2*AF1287*AD$8)^2), (AF1287^2*AD$8*$X$2+1/($X$2*AD$8*(AC$1017+1+AF1287/AE1287           )))/(1+($X$2*AF1287*AD$8)^2))),           V_rtHz(AE1287)/($X$2*AD$8*(AE1287*AC$1017+AE1287+AF1287)),V_rtHz(AF1287)*SQRT(Sum_Sq(AE1287*AD$8*$X$2*AC$1017,1))/($X$2*AD$8*(AE1287*AC$1017+AE1287+AF1287))))/SQRT(Sum_Sq(1/(1+$A1287)+$AC$2/$I$2-1/(1+(1+AF1287/AE1287)/AC$1017),$X$2/$I$2)),IF(AF1288&lt;0,"A",AC1288))</f>
        <v>6.6837504084865162E-6</v>
      </c>
      <c r="AE1287" s="13">
        <f t="shared" si="410"/>
        <v>18289.995182612958</v>
      </c>
      <c r="AF1287" s="12">
        <f t="shared" si="434"/>
        <v>170138.96626088943</v>
      </c>
      <c r="AG1287" s="13"/>
      <c r="AH1287" s="13">
        <f>IF(AK1287&gt;0,SQRT(Sum_Sq($AI$2,V_rtHz($AH$2)/(1+1/$A1287),V_rtHz($AH$2*$A1287)/(1+$A1287),$AN$2*$AH$2/(1+1/$A1287),$AM$2*SQRT(Sum_Sq(AK1287,1/($X$2*AI$8*(1+AH$1017+AK1287/AJ1287))))/SQRT(Sum_Sq($X$2*AK1287*AI$8,1)),                   $AQ$2*SQRT(Sum_Sq($AH$2/(1+1/$A1287)+AK1287*( 1/(AH$1017+1+AK1287/AJ1287)-1)/(1+($X$2*AK1287*AI$8)^2), (AK1287^2*AI$8*$X$2+1/($X$2*AI$8*(AH$1017+1+AK1287/AJ1287           )))/(1+($X$2*AK1287*AI$8)^2))),           V_rtHz(AJ1287)/($X$2*AI$8*(AJ1287*AH$1017+AJ1287+AK1287)),V_rtHz(AK1287)*SQRT(Sum_Sq(AJ1287*AI$8*$X$2*AH$1017,1))/($X$2*AI$8*(AJ1287*AH$1017+AJ1287+AK1287))))/SQRT(Sum_Sq(1/(1+$A1287)+$AC$2/$I$2-1/(1+(1+AK1287/AJ1287)/AH$1017),$X$2/$I$2)),IF(AK1288&lt;0,"A",AH1288))</f>
        <v>1.1341441181749862E-5</v>
      </c>
      <c r="AI1287" s="13"/>
      <c r="AJ1287" s="13">
        <f t="shared" si="411"/>
        <v>17062.13909632283</v>
      </c>
      <c r="AK1287" s="12">
        <f t="shared" si="435"/>
        <v>576745.08571514813</v>
      </c>
      <c r="AM1287" s="13">
        <f>IF(AP1287&gt;0,SQRT(Sum_Sq($AI$2,V_rtHz($AH$2)/(1+1/$A1287),V_rtHz($AH$2*$A1287)/(1+$A1287),$AN$2*$AH$2/(1+1/$A1287),$AM$2*SQRT(Sum_Sq(AP1287,1/($X$2*AN$8*(1+AM$1017+AP1287/AO1287))))/SQRT(Sum_Sq($X$2*AP1287*AN$8,1)),                   $AQ$2*SQRT(Sum_Sq($AH$2/(1+1/$A1287)+AP1287*( 1/(AM$1017+1+AP1287/AO1287)-1)/(1+($X$2*AP1287*AN$8)^2), (AP1287^2*AN$8*$X$2+1/($X$2*AN$8*(AM$1017+1+AP1287/AO1287           )))/(1+($X$2*AP1287*AN$8)^2))),           V_rtHz(AO1287)/($X$2*AN$8*(AO1287*AM$1017+AO1287+AP1287)),V_rtHz(AP1287)*SQRT(Sum_Sq(AO1287*AN$8*$X$2*AM$1017,1))/($X$2*AN$8*(AO1287*AM$1017+AO1287+AP1287))))/SQRT(Sum_Sq(1/(1+$A1287)+$AC$2/$I$2-1/(1+(1+AP1287/AO1287)/AM$1017),$X$2/$I$2)),IF(AP1288&lt;0,"A",AM1288))</f>
        <v>1.9905182239922975E-5</v>
      </c>
      <c r="AO1287" s="13">
        <f t="shared" si="412"/>
        <v>16736.436803124674</v>
      </c>
      <c r="AP1287" s="12">
        <f t="shared" si="436"/>
        <v>1859321.019098545</v>
      </c>
      <c r="AR1287" s="13">
        <f t="shared" si="413"/>
        <v>69887291.180198371</v>
      </c>
      <c r="AS1287" s="13">
        <f t="shared" si="414"/>
        <v>-1.3204919830315005E-5</v>
      </c>
      <c r="AV1287" s="13"/>
      <c r="AW1287" s="13">
        <f t="shared" si="415"/>
        <v>39300511.936236553</v>
      </c>
      <c r="AX1287" s="13">
        <f t="shared" si="416"/>
        <v>-4.1808144909496746E-5</v>
      </c>
      <c r="AZ1287" s="13"/>
      <c r="BA1287" s="13"/>
      <c r="BB1287" s="13">
        <f t="shared" si="417"/>
        <v>22100301.962882396</v>
      </c>
      <c r="BC1287" s="13">
        <f t="shared" si="418"/>
        <v>-1.3271673591211901E-4</v>
      </c>
      <c r="BD1287" s="13"/>
      <c r="BE1287" s="13"/>
      <c r="BG1287" s="13">
        <f t="shared" si="419"/>
        <v>12427913.092914158</v>
      </c>
      <c r="BH1287" s="13">
        <f t="shared" si="420"/>
        <v>-4.2484707227364351E-4</v>
      </c>
      <c r="BI1287" s="13"/>
      <c r="BL1287" s="13">
        <f t="shared" si="421"/>
        <v>6988729.1180198397</v>
      </c>
      <c r="BM1287" s="13">
        <f t="shared" si="422"/>
        <v>-1.3978307647642819E-3</v>
      </c>
      <c r="BP1287" s="13"/>
      <c r="BQ1287" s="13">
        <f t="shared" si="423"/>
        <v>99.633300000000006</v>
      </c>
      <c r="BR1287" s="13">
        <f t="shared" si="424"/>
        <v>108.98999999999998</v>
      </c>
      <c r="BT1287" s="13"/>
      <c r="BU1287" s="13"/>
      <c r="BV1287" s="13">
        <f t="shared" si="425"/>
        <v>31.50681587988543</v>
      </c>
      <c r="BW1287" s="13">
        <f t="shared" si="426"/>
        <v>344.65664218175147</v>
      </c>
      <c r="CA1287" s="13">
        <f t="shared" si="427"/>
        <v>9.9633299999999991</v>
      </c>
      <c r="CB1287" s="13">
        <f t="shared" si="428"/>
        <v>1089.9000000000001</v>
      </c>
    </row>
    <row r="1288" spans="1:80" x14ac:dyDescent="0.3">
      <c r="A1288" s="13">
        <f t="shared" si="404"/>
        <v>4.4055486350655316E-4</v>
      </c>
      <c r="C1288" s="13" t="str">
        <f>IF(F1288&gt;0,SQRT(Sum_Sq($AI$2,V_rtHz($AH$2)/(1+1/$A1288),V_rtHz($AH$2*$A1288)/(1+$A1288),$AN$2*$AH$2/(1+1/$A1288),$AM$2*SQRT(Sum_Sq(F1288,1/($X$2*D$8*(1+C$1017+F1288/E1288))))/SQRT(Sum_Sq($X$2*F1288*D$8,1)),                   $AQ$2*SQRT(Sum_Sq($AH$2/(1+1/$A1288)+F1288*( 1/(C$1017+1+F1288/E1288)-1)/(1+($X$2*F1288*D$8)^2), (F1288^2*D$8*$X$2+1/($X$2*D$8*(C$1017+1+F1288/E1288           )))/(1+($X$2*F1288*D$8)^2))),           V_rtHz(E1288)/($X$2*D$8*(E1288*C$1017+E1288+F1288)),V_rtHz(F1288)*SQRT(Sum_Sq(E1288*D$8*$X$2*C$1017,1))/($X$2*D$8*(E1288*C$1017+E1288+F1288))))/SQRT(Sum_Sq(1/(1+$A1288)+$AC$2/$I$2-1/(1+(1+F1288/E1288)/C$1017),$X$2/$I$2)),IF(F1289&lt;0,"A",C1289))</f>
        <v>A</v>
      </c>
      <c r="E1288" s="13">
        <f t="shared" si="405"/>
        <v>-1</v>
      </c>
      <c r="F1288" s="12">
        <f t="shared" si="429"/>
        <v>-2</v>
      </c>
      <c r="H1288" s="13" t="str">
        <f>IF(K1288&gt;0,SQRT(Sum_Sq($AI$2,V_rtHz($AH$2)/(1+1/$A1288),V_rtHz($AH$2*$A1288)/(1+$A1288),$AN$2*$AH$2/(1+1/$A1288),$AM$2*SQRT(Sum_Sq(K1288,1/($X$2*I$8*(1+H$1017+K1288/J1288))))/SQRT(Sum_Sq($X$2*K1288*I$8,1)),                   $AQ$2*SQRT(Sum_Sq($AH$2/(1+1/$A1288)+K1288*( 1/(H$1017+1+K1288/J1288)-1)/(1+($X$2*K1288*I$8)^2), (K1288^2*I$8*$X$2+1/($X$2*I$8*(H$1017+1+K1288/J1288           )))/(1+($X$2*K1288*I$8)^2))),           V_rtHz(J1288)/($X$2*I$8*(J1288*H$1017+J1288+K1288)),V_rtHz(K1288)*SQRT(Sum_Sq(J1288*I$8*$X$2*H$1017,1))/($X$2*I$8*(J1288*H$1017+J1288+K1288))))/SQRT(Sum_Sq(1/(1+$A1288)+$AC$2/$I$2-1/(1+(1+K1288/J1288)/H$1017),$X$2/$I$2)),IF(K1289&lt;0,"A",H1289))</f>
        <v>A</v>
      </c>
      <c r="J1288" s="13">
        <f t="shared" si="406"/>
        <v>-1</v>
      </c>
      <c r="K1288" s="12">
        <f t="shared" si="430"/>
        <v>-2</v>
      </c>
      <c r="M1288" s="13" t="str">
        <f>IF(P1288&gt;0,SQRT(Sum_Sq($AI$2,V_rtHz($AH$2)/(1+1/$A1288),V_rtHz($AH$2*$A1288)/(1+$A1288),$AN$2*$AH$2/(1+1/$A1288),$AM$2*SQRT(Sum_Sq(P1288,1/($X$2*N$8*(1+M$1017+P1288/O1288))))/SQRT(Sum_Sq($X$2*P1288*N$8,1)),                   $AQ$2*SQRT(Sum_Sq($AH$2/(1+1/$A1288)+P1288*( 1/(M$1017+1+P1288/O1288)-1)/(1+($X$2*P1288*N$8)^2), (P1288^2*N$8*$X$2+1/($X$2*N$8*(M$1017+1+P1288/O1288           )))/(1+($X$2*P1288*N$8)^2))),           V_rtHz(O1288)/($X$2*N$8*(O1288*M$1017+O1288+P1288)),V_rtHz(P1288)*SQRT(Sum_Sq(O1288*N$8*$X$2*M$1017,1))/($X$2*N$8*(O1288*M$1017+O1288+P1288))))/SQRT(Sum_Sq(1/(1+$A1288)+$AC$2/$I$2-1/(1+(1+P1288/O1288)/M$1017),$X$2/$I$2)),IF(P1289&lt;0,"A",M1289))</f>
        <v>A</v>
      </c>
      <c r="O1288" s="13">
        <f t="shared" si="407"/>
        <v>-1</v>
      </c>
      <c r="P1288" s="12">
        <f t="shared" si="431"/>
        <v>-2</v>
      </c>
      <c r="R1288" s="13" t="str">
        <f>IF(U1288&gt;0,SQRT(Sum_Sq($AI$2,V_rtHz($AH$2)/(1+1/$A1288),V_rtHz($AH$2*$A1288)/(1+$A1288),$AN$2*$AH$2/(1+1/$A1288),$AM$2*SQRT(Sum_Sq(U1288,1/($X$2*S$8*(1+R$1017+U1288/T1288))))/SQRT(Sum_Sq($X$2*U1288*S$8,1)),                   $AQ$2*SQRT(Sum_Sq($AH$2/(1+1/$A1288)+U1288*( 1/(R$1017+1+U1288/T1288)-1)/(1+($X$2*U1288*S$8)^2), (U1288^2*S$8*$X$2+1/($X$2*S$8*(R$1017+1+U1288/T1288           )))/(1+($X$2*U1288*S$8)^2))),           V_rtHz(T1288)/($X$2*S$8*(T1288*R$1017+T1288+U1288)),V_rtHz(U1288)*SQRT(Sum_Sq(T1288*S$8*$X$2*R$1017,1))/($X$2*S$8*(T1288*R$1017+T1288+U1288))))/SQRT(Sum_Sq(1/(1+$A1288)+$AC$2/$I$2-1/(1+(1+U1288/T1288)/R$1017),$X$2/$I$2)),IF(U1289&lt;0,"A",R1289))</f>
        <v>A</v>
      </c>
      <c r="T1288" s="13">
        <f t="shared" si="408"/>
        <v>-1</v>
      </c>
      <c r="U1288" s="12">
        <f t="shared" si="432"/>
        <v>-2</v>
      </c>
      <c r="X1288" s="13" t="str">
        <f>IF(AA1288&gt;0,SQRT(Sum_Sq($AI$2,V_rtHz($AH$2)/(1+1/$A1288),V_rtHz($AH$2*$A1288)/(1+$A1288),$AN$2*$AH$2/(1+1/$A1288),$AM$2*SQRT(Sum_Sq(AA1288,1/($X$2*Y$8*(1+X$1017+AA1288/Z1288))))/SQRT(Sum_Sq($X$2*AA1288*Y$8,1)),                   $AQ$2*SQRT(Sum_Sq($AH$2/(1+1/$A1288)+AA1288*( 1/(X$1017+1+AA1288/Z1288)-1)/(1+($X$2*AA1288*Y$8)^2), (AA1288^2*Y$8*$X$2+1/($X$2*Y$8*(X$1017+1+AA1288/Z1288           )))/(1+($X$2*AA1288*Y$8)^2))),           V_rtHz(Z1288)/($X$2*Y$8*(Z1288*X$1017+Z1288+AA1288)),V_rtHz(AA1288)*SQRT(Sum_Sq(Z1288*Y$8*$X$2*X$1017,1))/($X$2*Y$8*(Z1288*X$1017+Z1288+AA1288))))/SQRT(Sum_Sq(1/(1+$A1288)+$AC$2/$I$2-1/(1+(1+AA1288/Z1288)/X$1017),$X$2/$I$2)),IF(AA1289&lt;0,"A",X1289))</f>
        <v>A</v>
      </c>
      <c r="Z1288" s="13">
        <f t="shared" si="409"/>
        <v>-1</v>
      </c>
      <c r="AA1288" s="12">
        <f t="shared" si="433"/>
        <v>-2</v>
      </c>
      <c r="AC1288" s="13">
        <f>IF(AF1288&gt;0,SQRT(Sum_Sq($AI$2,V_rtHz($AH$2)/(1+1/$A1288),V_rtHz($AH$2*$A1288)/(1+$A1288),$AN$2*$AH$2/(1+1/$A1288),$AM$2*SQRT(Sum_Sq(AF1288,1/($X$2*AD$8*(1+AC$1017+AF1288/AE1288))))/SQRT(Sum_Sq($X$2*AF1288*AD$8,1)),                   $AQ$2*SQRT(Sum_Sq($AH$2/(1+1/$A1288)+AF1288*( 1/(AC$1017+1+AF1288/AE1288)-1)/(1+($X$2*AF1288*AD$8)^2), (AF1288^2*AD$8*$X$2+1/($X$2*AD$8*(AC$1017+1+AF1288/AE1288           )))/(1+($X$2*AF1288*AD$8)^2))),           V_rtHz(AE1288)/($X$2*AD$8*(AE1288*AC$1017+AE1288+AF1288)),V_rtHz(AF1288)*SQRT(Sum_Sq(AE1288*AD$8*$X$2*AC$1017,1))/($X$2*AD$8*(AE1288*AC$1017+AE1288+AF1288))))/SQRT(Sum_Sq(1/(1+$A1288)+$AC$2/$I$2-1/(1+(1+AF1288/AE1288)/AC$1017),$X$2/$I$2)),IF(AF1289&lt;0,"A",AC1289))</f>
        <v>6.6809676322131351E-6</v>
      </c>
      <c r="AE1288" s="13">
        <f t="shared" si="410"/>
        <v>18274.75610816148</v>
      </c>
      <c r="AF1288" s="12">
        <f t="shared" si="434"/>
        <v>170280.84286699031</v>
      </c>
      <c r="AG1288" s="13"/>
      <c r="AH1288" s="13">
        <f>IF(AK1288&gt;0,SQRT(Sum_Sq($AI$2,V_rtHz($AH$2)/(1+1/$A1288),V_rtHz($AH$2*$A1288)/(1+$A1288),$AN$2*$AH$2/(1+1/$A1288),$AM$2*SQRT(Sum_Sq(AK1288,1/($X$2*AI$8*(1+AH$1017+AK1288/AJ1288))))/SQRT(Sum_Sq($X$2*AK1288*AI$8,1)),                   $AQ$2*SQRT(Sum_Sq($AH$2/(1+1/$A1288)+AK1288*( 1/(AH$1017+1+AK1288/AJ1288)-1)/(1+($X$2*AK1288*AI$8)^2), (AK1288^2*AI$8*$X$2+1/($X$2*AI$8*(AH$1017+1+AK1288/AJ1288           )))/(1+($X$2*AK1288*AI$8)^2))),           V_rtHz(AJ1288)/($X$2*AI$8*(AJ1288*AH$1017+AJ1288+AK1288)),V_rtHz(AK1288)*SQRT(Sum_Sq(AJ1288*AI$8*$X$2*AH$1017,1))/($X$2*AI$8*(AJ1288*AH$1017+AJ1288+AK1288))))/SQRT(Sum_Sq(1/(1+$A1288)+$AC$2/$I$2-1/(1+(1+AK1288/AJ1288)/AH$1017),$X$2/$I$2)),IF(AK1289&lt;0,"A",AH1289))</f>
        <v>1.1337726587156469E-5</v>
      </c>
      <c r="AI1288" s="13"/>
      <c r="AJ1288" s="13">
        <f t="shared" si="411"/>
        <v>17050.61880570856</v>
      </c>
      <c r="AK1288" s="12">
        <f t="shared" si="435"/>
        <v>577134.76488594559</v>
      </c>
      <c r="AM1288" s="13">
        <f>IF(AP1288&gt;0,SQRT(Sum_Sq($AI$2,V_rtHz($AH$2)/(1+1/$A1288),V_rtHz($AH$2*$A1288)/(1+$A1288),$AN$2*$AH$2/(1+1/$A1288),$AM$2*SQRT(Sum_Sq(AP1288,1/($X$2*AN$8*(1+AM$1017+AP1288/AO1288))))/SQRT(Sum_Sq($X$2*AP1288*AN$8,1)),                   $AQ$2*SQRT(Sum_Sq($AH$2/(1+1/$A1288)+AP1288*( 1/(AM$1017+1+AP1288/AO1288)-1)/(1+($X$2*AP1288*AN$8)^2), (AP1288^2*AN$8*$X$2+1/($X$2*AN$8*(AM$1017+1+AP1288/AO1288           )))/(1+($X$2*AP1288*AN$8)^2))),           V_rtHz(AO1288)/($X$2*AN$8*(AO1288*AM$1017+AO1288+AP1288)),V_rtHz(AP1288)*SQRT(Sum_Sq(AO1288*AN$8*$X$2*AM$1017,1))/($X$2*AN$8*(AO1288*AM$1017+AO1288+AP1288))))/SQRT(Sum_Sq(1/(1+$A1288)+$AC$2/$I$2-1/(1+(1+AP1288/AO1288)/AM$1017),$X$2/$I$2)),IF(AP1289&lt;0,"A",AM1289))</f>
        <v>1.9899078196401794E-5</v>
      </c>
      <c r="AO1288" s="13">
        <f t="shared" si="412"/>
        <v>16725.758661860826</v>
      </c>
      <c r="AP1288" s="12">
        <f t="shared" si="436"/>
        <v>1860508.0559856698</v>
      </c>
      <c r="AR1288" s="13">
        <f t="shared" si="413"/>
        <v>69887291.180198371</v>
      </c>
      <c r="AS1288" s="13">
        <f t="shared" si="414"/>
        <v>-1.3205022494053667E-5</v>
      </c>
      <c r="AV1288" s="13"/>
      <c r="AW1288" s="13">
        <f t="shared" si="415"/>
        <v>39300511.936236553</v>
      </c>
      <c r="AX1288" s="13">
        <f t="shared" si="416"/>
        <v>-4.1809174049944195E-5</v>
      </c>
      <c r="AZ1288" s="13"/>
      <c r="BA1288" s="13"/>
      <c r="BB1288" s="13">
        <f t="shared" si="417"/>
        <v>22100301.962882396</v>
      </c>
      <c r="BC1288" s="13">
        <f t="shared" si="418"/>
        <v>-1.3272710707564657E-4</v>
      </c>
      <c r="BD1288" s="13"/>
      <c r="BE1288" s="13"/>
      <c r="BG1288" s="13">
        <f t="shared" si="419"/>
        <v>12427913.092914158</v>
      </c>
      <c r="BH1288" s="13">
        <f t="shared" si="420"/>
        <v>-4.2495336806437503E-4</v>
      </c>
      <c r="BI1288" s="13"/>
      <c r="BL1288" s="13">
        <f t="shared" si="421"/>
        <v>6988729.1180198397</v>
      </c>
      <c r="BM1288" s="13">
        <f t="shared" si="422"/>
        <v>-1.3989821188851654E-3</v>
      </c>
      <c r="BP1288" s="13"/>
      <c r="BQ1288" s="13">
        <f t="shared" si="423"/>
        <v>99.633300000000006</v>
      </c>
      <c r="BR1288" s="13">
        <f t="shared" si="424"/>
        <v>108.99</v>
      </c>
      <c r="BT1288" s="13"/>
      <c r="BU1288" s="13"/>
      <c r="BV1288" s="13">
        <f t="shared" si="425"/>
        <v>31.50681587988543</v>
      </c>
      <c r="BW1288" s="13">
        <f t="shared" si="426"/>
        <v>344.65664218175158</v>
      </c>
      <c r="CA1288" s="13">
        <f t="shared" si="427"/>
        <v>9.9633299999999991</v>
      </c>
      <c r="CB1288" s="13">
        <f t="shared" si="428"/>
        <v>1089.8999999999999</v>
      </c>
    </row>
    <row r="1289" spans="1:80" x14ac:dyDescent="0.3">
      <c r="A1289" s="13">
        <f t="shared" si="404"/>
        <v>4.4668359215096305E-4</v>
      </c>
      <c r="C1289" s="13" t="str">
        <f>IF(F1289&gt;0,SQRT(Sum_Sq($AI$2,V_rtHz($AH$2)/(1+1/$A1289),V_rtHz($AH$2*$A1289)/(1+$A1289),$AN$2*$AH$2/(1+1/$A1289),$AM$2*SQRT(Sum_Sq(F1289,1/($X$2*D$8*(1+C$1017+F1289/E1289))))/SQRT(Sum_Sq($X$2*F1289*D$8,1)),                   $AQ$2*SQRT(Sum_Sq($AH$2/(1+1/$A1289)+F1289*( 1/(C$1017+1+F1289/E1289)-1)/(1+($X$2*F1289*D$8)^2), (F1289^2*D$8*$X$2+1/($X$2*D$8*(C$1017+1+F1289/E1289           )))/(1+($X$2*F1289*D$8)^2))),           V_rtHz(E1289)/($X$2*D$8*(E1289*C$1017+E1289+F1289)),V_rtHz(F1289)*SQRT(Sum_Sq(E1289*D$8*$X$2*C$1017,1))/($X$2*D$8*(E1289*C$1017+E1289+F1289))))/SQRT(Sum_Sq(1/(1+$A1289)+$AC$2/$I$2-1/(1+(1+F1289/E1289)/C$1017),$X$2/$I$2)),IF(F1290&lt;0,"A",C1290))</f>
        <v>A</v>
      </c>
      <c r="E1289" s="13">
        <f t="shared" si="405"/>
        <v>-1</v>
      </c>
      <c r="F1289" s="12">
        <f t="shared" si="429"/>
        <v>-2</v>
      </c>
      <c r="H1289" s="13" t="str">
        <f>IF(K1289&gt;0,SQRT(Sum_Sq($AI$2,V_rtHz($AH$2)/(1+1/$A1289),V_rtHz($AH$2*$A1289)/(1+$A1289),$AN$2*$AH$2/(1+1/$A1289),$AM$2*SQRT(Sum_Sq(K1289,1/($X$2*I$8*(1+H$1017+K1289/J1289))))/SQRT(Sum_Sq($X$2*K1289*I$8,1)),                   $AQ$2*SQRT(Sum_Sq($AH$2/(1+1/$A1289)+K1289*( 1/(H$1017+1+K1289/J1289)-1)/(1+($X$2*K1289*I$8)^2), (K1289^2*I$8*$X$2+1/($X$2*I$8*(H$1017+1+K1289/J1289           )))/(1+($X$2*K1289*I$8)^2))),           V_rtHz(J1289)/($X$2*I$8*(J1289*H$1017+J1289+K1289)),V_rtHz(K1289)*SQRT(Sum_Sq(J1289*I$8*$X$2*H$1017,1))/($X$2*I$8*(J1289*H$1017+J1289+K1289))))/SQRT(Sum_Sq(1/(1+$A1289)+$AC$2/$I$2-1/(1+(1+K1289/J1289)/H$1017),$X$2/$I$2)),IF(K1290&lt;0,"A",H1290))</f>
        <v>A</v>
      </c>
      <c r="J1289" s="13">
        <f t="shared" si="406"/>
        <v>-1</v>
      </c>
      <c r="K1289" s="12">
        <f t="shared" si="430"/>
        <v>-2</v>
      </c>
      <c r="M1289" s="13" t="str">
        <f>IF(P1289&gt;0,SQRT(Sum_Sq($AI$2,V_rtHz($AH$2)/(1+1/$A1289),V_rtHz($AH$2*$A1289)/(1+$A1289),$AN$2*$AH$2/(1+1/$A1289),$AM$2*SQRT(Sum_Sq(P1289,1/($X$2*N$8*(1+M$1017+P1289/O1289))))/SQRT(Sum_Sq($X$2*P1289*N$8,1)),                   $AQ$2*SQRT(Sum_Sq($AH$2/(1+1/$A1289)+P1289*( 1/(M$1017+1+P1289/O1289)-1)/(1+($X$2*P1289*N$8)^2), (P1289^2*N$8*$X$2+1/($X$2*N$8*(M$1017+1+P1289/O1289           )))/(1+($X$2*P1289*N$8)^2))),           V_rtHz(O1289)/($X$2*N$8*(O1289*M$1017+O1289+P1289)),V_rtHz(P1289)*SQRT(Sum_Sq(O1289*N$8*$X$2*M$1017,1))/($X$2*N$8*(O1289*M$1017+O1289+P1289))))/SQRT(Sum_Sq(1/(1+$A1289)+$AC$2/$I$2-1/(1+(1+P1289/O1289)/M$1017),$X$2/$I$2)),IF(P1290&lt;0,"A",M1290))</f>
        <v>A</v>
      </c>
      <c r="O1289" s="13">
        <f t="shared" si="407"/>
        <v>-1</v>
      </c>
      <c r="P1289" s="12">
        <f t="shared" si="431"/>
        <v>-2</v>
      </c>
      <c r="R1289" s="13" t="str">
        <f>IF(U1289&gt;0,SQRT(Sum_Sq($AI$2,V_rtHz($AH$2)/(1+1/$A1289),V_rtHz($AH$2*$A1289)/(1+$A1289),$AN$2*$AH$2/(1+1/$A1289),$AM$2*SQRT(Sum_Sq(U1289,1/($X$2*S$8*(1+R$1017+U1289/T1289))))/SQRT(Sum_Sq($X$2*U1289*S$8,1)),                   $AQ$2*SQRT(Sum_Sq($AH$2/(1+1/$A1289)+U1289*( 1/(R$1017+1+U1289/T1289)-1)/(1+($X$2*U1289*S$8)^2), (U1289^2*S$8*$X$2+1/($X$2*S$8*(R$1017+1+U1289/T1289           )))/(1+($X$2*U1289*S$8)^2))),           V_rtHz(T1289)/($X$2*S$8*(T1289*R$1017+T1289+U1289)),V_rtHz(U1289)*SQRT(Sum_Sq(T1289*S$8*$X$2*R$1017,1))/($X$2*S$8*(T1289*R$1017+T1289+U1289))))/SQRT(Sum_Sq(1/(1+$A1289)+$AC$2/$I$2-1/(1+(1+U1289/T1289)/R$1017),$X$2/$I$2)),IF(U1290&lt;0,"A",R1290))</f>
        <v>A</v>
      </c>
      <c r="T1289" s="13">
        <f t="shared" si="408"/>
        <v>-1</v>
      </c>
      <c r="U1289" s="12">
        <f t="shared" si="432"/>
        <v>-2</v>
      </c>
      <c r="X1289" s="13" t="str">
        <f>IF(AA1289&gt;0,SQRT(Sum_Sq($AI$2,V_rtHz($AH$2)/(1+1/$A1289),V_rtHz($AH$2*$A1289)/(1+$A1289),$AN$2*$AH$2/(1+1/$A1289),$AM$2*SQRT(Sum_Sq(AA1289,1/($X$2*Y$8*(1+X$1017+AA1289/Z1289))))/SQRT(Sum_Sq($X$2*AA1289*Y$8,1)),                   $AQ$2*SQRT(Sum_Sq($AH$2/(1+1/$A1289)+AA1289*( 1/(X$1017+1+AA1289/Z1289)-1)/(1+($X$2*AA1289*Y$8)^2), (AA1289^2*Y$8*$X$2+1/($X$2*Y$8*(X$1017+1+AA1289/Z1289           )))/(1+($X$2*AA1289*Y$8)^2))),           V_rtHz(Z1289)/($X$2*Y$8*(Z1289*X$1017+Z1289+AA1289)),V_rtHz(AA1289)*SQRT(Sum_Sq(Z1289*Y$8*$X$2*X$1017,1))/($X$2*Y$8*(Z1289*X$1017+Z1289+AA1289))))/SQRT(Sum_Sq(1/(1+$A1289)+$AC$2/$I$2-1/(1+(1+AA1289/Z1289)/X$1017),$X$2/$I$2)),IF(AA1290&lt;0,"A",X1290))</f>
        <v>A</v>
      </c>
      <c r="Z1289" s="13">
        <f t="shared" si="409"/>
        <v>-1</v>
      </c>
      <c r="AA1289" s="12">
        <f t="shared" si="433"/>
        <v>-2</v>
      </c>
      <c r="AC1289" s="13">
        <f>IF(AF1289&gt;0,SQRT(Sum_Sq($AI$2,V_rtHz($AH$2)/(1+1/$A1289),V_rtHz($AH$2*$A1289)/(1+$A1289),$AN$2*$AH$2/(1+1/$A1289),$AM$2*SQRT(Sum_Sq(AF1289,1/($X$2*AD$8*(1+AC$1017+AF1289/AE1289))))/SQRT(Sum_Sq($X$2*AF1289*AD$8,1)),                   $AQ$2*SQRT(Sum_Sq($AH$2/(1+1/$A1289)+AF1289*( 1/(AC$1017+1+AF1289/AE1289)-1)/(1+($X$2*AF1289*AD$8)^2), (AF1289^2*AD$8*$X$2+1/($X$2*AD$8*(AC$1017+1+AF1289/AE1289           )))/(1+($X$2*AF1289*AD$8)^2))),           V_rtHz(AE1289)/($X$2*AD$8*(AE1289*AC$1017+AE1289+AF1289)),V_rtHz(AF1289)*SQRT(Sum_Sq(AE1289*AD$8*$X$2*AC$1017,1))/($X$2*AD$8*(AE1289*AC$1017+AE1289+AF1289))))/SQRT(Sum_Sq(1/(1+$A1289)+$AC$2/$I$2-1/(1+(1+AF1289/AE1289)/AC$1017),$X$2/$I$2)),IF(AF1290&lt;0,"A",AC1290))</f>
        <v>6.6781548957618979E-6</v>
      </c>
      <c r="AE1289" s="13">
        <f t="shared" si="410"/>
        <v>18259.358106086689</v>
      </c>
      <c r="AF1289" s="12">
        <f t="shared" si="434"/>
        <v>170424.43963290777</v>
      </c>
      <c r="AG1289" s="13"/>
      <c r="AH1289" s="13">
        <f>IF(AK1289&gt;0,SQRT(Sum_Sq($AI$2,V_rtHz($AH$2)/(1+1/$A1289),V_rtHz($AH$2*$A1289)/(1+$A1289),$AN$2*$AH$2/(1+1/$A1289),$AM$2*SQRT(Sum_Sq(AK1289,1/($X$2*AI$8*(1+AH$1017+AK1289/AJ1289))))/SQRT(Sum_Sq($X$2*AK1289*AI$8,1)),                   $AQ$2*SQRT(Sum_Sq($AH$2/(1+1/$A1289)+AK1289*( 1/(AH$1017+1+AK1289/AJ1289)-1)/(1+($X$2*AK1289*AI$8)^2), (AK1289^2*AI$8*$X$2+1/($X$2*AI$8*(AH$1017+1+AK1289/AJ1289           )))/(1+($X$2*AK1289*AI$8)^2))),           V_rtHz(AJ1289)/($X$2*AI$8*(AJ1289*AH$1017+AJ1289+AK1289)),V_rtHz(AK1289)*SQRT(Sum_Sq(AJ1289*AI$8*$X$2*AH$1017,1))/($X$2*AI$8*(AJ1289*AH$1017+AJ1289+AK1289))))/SQRT(Sum_Sq(1/(1+$A1289)+$AC$2/$I$2-1/(1+(1+AK1289/AJ1289)/AH$1017),$X$2/$I$2)),IF(AK1290&lt;0,"A",AH1290))</f>
        <v>1.1333969361810522E-5</v>
      </c>
      <c r="AI1289" s="13"/>
      <c r="AJ1289" s="13">
        <f t="shared" si="411"/>
        <v>17038.969633204892</v>
      </c>
      <c r="AK1289" s="12">
        <f t="shared" si="435"/>
        <v>577529.33935721638</v>
      </c>
      <c r="AM1289" s="13">
        <f>IF(AP1289&gt;0,SQRT(Sum_Sq($AI$2,V_rtHz($AH$2)/(1+1/$A1289),V_rtHz($AH$2*$A1289)/(1+$A1289),$AN$2*$AH$2/(1+1/$A1289),$AM$2*SQRT(Sum_Sq(AP1289,1/($X$2*AN$8*(1+AM$1017+AP1289/AO1289))))/SQRT(Sum_Sq($X$2*AP1289*AN$8,1)),                   $AQ$2*SQRT(Sum_Sq($AH$2/(1+1/$A1289)+AP1289*( 1/(AM$1017+1+AP1289/AO1289)-1)/(1+($X$2*AP1289*AN$8)^2), (AP1289^2*AN$8*$X$2+1/($X$2*AN$8*(AM$1017+1+AP1289/AO1289           )))/(1+($X$2*AP1289*AN$8)^2))),           V_rtHz(AO1289)/($X$2*AN$8*(AO1289*AM$1017+AO1289+AP1289)),V_rtHz(AP1289)*SQRT(Sum_Sq(AO1289*AN$8*$X$2*AM$1017,1))/($X$2*AN$8*(AO1289*AM$1017+AO1289+AP1289))))/SQRT(Sum_Sq(1/(1+$A1289)+$AC$2/$I$2-1/(1+(1+AP1289/AO1289)/AM$1017),$X$2/$I$2)),IF(AP1290&lt;0,"A",AM1290))</f>
        <v>1.989290311561262E-5</v>
      </c>
      <c r="AO1289" s="13">
        <f t="shared" si="412"/>
        <v>16714.959217942247</v>
      </c>
      <c r="AP1289" s="12">
        <f t="shared" si="436"/>
        <v>1861710.1200857793</v>
      </c>
      <c r="AR1289" s="13">
        <f t="shared" si="413"/>
        <v>69887291.180198371</v>
      </c>
      <c r="AS1289" s="13">
        <f t="shared" si="414"/>
        <v>-1.320512658761703E-5</v>
      </c>
      <c r="AV1289" s="13"/>
      <c r="AW1289" s="13">
        <f t="shared" si="415"/>
        <v>39300511.936236553</v>
      </c>
      <c r="AX1289" s="13">
        <f t="shared" si="416"/>
        <v>-4.1810217558891029E-5</v>
      </c>
      <c r="AZ1289" s="13"/>
      <c r="BA1289" s="13"/>
      <c r="BB1289" s="13">
        <f t="shared" si="417"/>
        <v>22100301.962882396</v>
      </c>
      <c r="BC1289" s="13">
        <f t="shared" si="418"/>
        <v>-1.3273762417145355E-4</v>
      </c>
      <c r="BD1289" s="13"/>
      <c r="BE1289" s="13"/>
      <c r="BG1289" s="13">
        <f t="shared" si="419"/>
        <v>12427913.092914158</v>
      </c>
      <c r="BH1289" s="13">
        <f t="shared" si="420"/>
        <v>-4.2506119689563848E-4</v>
      </c>
      <c r="BI1289" s="13"/>
      <c r="BL1289" s="13">
        <f t="shared" si="421"/>
        <v>6988729.1180198397</v>
      </c>
      <c r="BM1289" s="13">
        <f t="shared" si="422"/>
        <v>-1.4001514279938991E-3</v>
      </c>
      <c r="BP1289" s="13"/>
      <c r="BQ1289" s="13">
        <f t="shared" si="423"/>
        <v>99.633300000000006</v>
      </c>
      <c r="BR1289" s="13">
        <f t="shared" si="424"/>
        <v>108.98999999999997</v>
      </c>
      <c r="BT1289" s="13"/>
      <c r="BU1289" s="13"/>
      <c r="BV1289" s="13">
        <f t="shared" si="425"/>
        <v>31.50681587988543</v>
      </c>
      <c r="BW1289" s="13">
        <f t="shared" si="426"/>
        <v>344.65664218175152</v>
      </c>
      <c r="CA1289" s="13">
        <f t="shared" si="427"/>
        <v>9.9633299999999991</v>
      </c>
      <c r="CB1289" s="13">
        <f t="shared" si="428"/>
        <v>1089.9000000000001</v>
      </c>
    </row>
    <row r="1290" spans="1:80" x14ac:dyDescent="0.3">
      <c r="A1290" s="13">
        <f t="shared" si="404"/>
        <v>4.5289757990362058E-4</v>
      </c>
      <c r="C1290" s="13" t="str">
        <f>IF(F1290&gt;0,SQRT(Sum_Sq($AI$2,V_rtHz($AH$2)/(1+1/$A1290),V_rtHz($AH$2*$A1290)/(1+$A1290),$AN$2*$AH$2/(1+1/$A1290),$AM$2*SQRT(Sum_Sq(F1290,1/($X$2*D$8*(1+C$1017+F1290/E1290))))/SQRT(Sum_Sq($X$2*F1290*D$8,1)),                   $AQ$2*SQRT(Sum_Sq($AH$2/(1+1/$A1290)+F1290*( 1/(C$1017+1+F1290/E1290)-1)/(1+($X$2*F1290*D$8)^2), (F1290^2*D$8*$X$2+1/($X$2*D$8*(C$1017+1+F1290/E1290           )))/(1+($X$2*F1290*D$8)^2))),           V_rtHz(E1290)/($X$2*D$8*(E1290*C$1017+E1290+F1290)),V_rtHz(F1290)*SQRT(Sum_Sq(E1290*D$8*$X$2*C$1017,1))/($X$2*D$8*(E1290*C$1017+E1290+F1290))))/SQRT(Sum_Sq(1/(1+$A1290)+$AC$2/$I$2-1/(1+(1+F1290/E1290)/C$1017),$X$2/$I$2)),IF(F1291&lt;0,"A",C1291))</f>
        <v>A</v>
      </c>
      <c r="E1290" s="13">
        <f t="shared" si="405"/>
        <v>-1</v>
      </c>
      <c r="F1290" s="12">
        <f t="shared" si="429"/>
        <v>-2</v>
      </c>
      <c r="H1290" s="13" t="str">
        <f>IF(K1290&gt;0,SQRT(Sum_Sq($AI$2,V_rtHz($AH$2)/(1+1/$A1290),V_rtHz($AH$2*$A1290)/(1+$A1290),$AN$2*$AH$2/(1+1/$A1290),$AM$2*SQRT(Sum_Sq(K1290,1/($X$2*I$8*(1+H$1017+K1290/J1290))))/SQRT(Sum_Sq($X$2*K1290*I$8,1)),                   $AQ$2*SQRT(Sum_Sq($AH$2/(1+1/$A1290)+K1290*( 1/(H$1017+1+K1290/J1290)-1)/(1+($X$2*K1290*I$8)^2), (K1290^2*I$8*$X$2+1/($X$2*I$8*(H$1017+1+K1290/J1290           )))/(1+($X$2*K1290*I$8)^2))),           V_rtHz(J1290)/($X$2*I$8*(J1290*H$1017+J1290+K1290)),V_rtHz(K1290)*SQRT(Sum_Sq(J1290*I$8*$X$2*H$1017,1))/($X$2*I$8*(J1290*H$1017+J1290+K1290))))/SQRT(Sum_Sq(1/(1+$A1290)+$AC$2/$I$2-1/(1+(1+K1290/J1290)/H$1017),$X$2/$I$2)),IF(K1291&lt;0,"A",H1291))</f>
        <v>A</v>
      </c>
      <c r="J1290" s="13">
        <f t="shared" si="406"/>
        <v>-1</v>
      </c>
      <c r="K1290" s="12">
        <f t="shared" si="430"/>
        <v>-2</v>
      </c>
      <c r="M1290" s="13" t="str">
        <f>IF(P1290&gt;0,SQRT(Sum_Sq($AI$2,V_rtHz($AH$2)/(1+1/$A1290),V_rtHz($AH$2*$A1290)/(1+$A1290),$AN$2*$AH$2/(1+1/$A1290),$AM$2*SQRT(Sum_Sq(P1290,1/($X$2*N$8*(1+M$1017+P1290/O1290))))/SQRT(Sum_Sq($X$2*P1290*N$8,1)),                   $AQ$2*SQRT(Sum_Sq($AH$2/(1+1/$A1290)+P1290*( 1/(M$1017+1+P1290/O1290)-1)/(1+($X$2*P1290*N$8)^2), (P1290^2*N$8*$X$2+1/($X$2*N$8*(M$1017+1+P1290/O1290           )))/(1+($X$2*P1290*N$8)^2))),           V_rtHz(O1290)/($X$2*N$8*(O1290*M$1017+O1290+P1290)),V_rtHz(P1290)*SQRT(Sum_Sq(O1290*N$8*$X$2*M$1017,1))/($X$2*N$8*(O1290*M$1017+O1290+P1290))))/SQRT(Sum_Sq(1/(1+$A1290)+$AC$2/$I$2-1/(1+(1+P1290/O1290)/M$1017),$X$2/$I$2)),IF(P1291&lt;0,"A",M1291))</f>
        <v>A</v>
      </c>
      <c r="O1290" s="13">
        <f t="shared" si="407"/>
        <v>-1</v>
      </c>
      <c r="P1290" s="12">
        <f t="shared" si="431"/>
        <v>-2</v>
      </c>
      <c r="R1290" s="13" t="str">
        <f>IF(U1290&gt;0,SQRT(Sum_Sq($AI$2,V_rtHz($AH$2)/(1+1/$A1290),V_rtHz($AH$2*$A1290)/(1+$A1290),$AN$2*$AH$2/(1+1/$A1290),$AM$2*SQRT(Sum_Sq(U1290,1/($X$2*S$8*(1+R$1017+U1290/T1290))))/SQRT(Sum_Sq($X$2*U1290*S$8,1)),                   $AQ$2*SQRT(Sum_Sq($AH$2/(1+1/$A1290)+U1290*( 1/(R$1017+1+U1290/T1290)-1)/(1+($X$2*U1290*S$8)^2), (U1290^2*S$8*$X$2+1/($X$2*S$8*(R$1017+1+U1290/T1290           )))/(1+($X$2*U1290*S$8)^2))),           V_rtHz(T1290)/($X$2*S$8*(T1290*R$1017+T1290+U1290)),V_rtHz(U1290)*SQRT(Sum_Sq(T1290*S$8*$X$2*R$1017,1))/($X$2*S$8*(T1290*R$1017+T1290+U1290))))/SQRT(Sum_Sq(1/(1+$A1290)+$AC$2/$I$2-1/(1+(1+U1290/T1290)/R$1017),$X$2/$I$2)),IF(U1291&lt;0,"A",R1291))</f>
        <v>A</v>
      </c>
      <c r="T1290" s="13">
        <f t="shared" si="408"/>
        <v>-1</v>
      </c>
      <c r="U1290" s="12">
        <f t="shared" si="432"/>
        <v>-2</v>
      </c>
      <c r="X1290" s="13" t="str">
        <f>IF(AA1290&gt;0,SQRT(Sum_Sq($AI$2,V_rtHz($AH$2)/(1+1/$A1290),V_rtHz($AH$2*$A1290)/(1+$A1290),$AN$2*$AH$2/(1+1/$A1290),$AM$2*SQRT(Sum_Sq(AA1290,1/($X$2*Y$8*(1+X$1017+AA1290/Z1290))))/SQRT(Sum_Sq($X$2*AA1290*Y$8,1)),                   $AQ$2*SQRT(Sum_Sq($AH$2/(1+1/$A1290)+AA1290*( 1/(X$1017+1+AA1290/Z1290)-1)/(1+($X$2*AA1290*Y$8)^2), (AA1290^2*Y$8*$X$2+1/($X$2*Y$8*(X$1017+1+AA1290/Z1290           )))/(1+($X$2*AA1290*Y$8)^2))),           V_rtHz(Z1290)/($X$2*Y$8*(Z1290*X$1017+Z1290+AA1290)),V_rtHz(AA1290)*SQRT(Sum_Sq(Z1290*Y$8*$X$2*X$1017,1))/($X$2*Y$8*(Z1290*X$1017+Z1290+AA1290))))/SQRT(Sum_Sq(1/(1+$A1290)+$AC$2/$I$2-1/(1+(1+AA1290/Z1290)/X$1017),$X$2/$I$2)),IF(AA1291&lt;0,"A",X1291))</f>
        <v>A</v>
      </c>
      <c r="Z1290" s="13">
        <f t="shared" si="409"/>
        <v>-1</v>
      </c>
      <c r="AA1290" s="12">
        <f t="shared" si="433"/>
        <v>-2</v>
      </c>
      <c r="AC1290" s="13">
        <f>IF(AF1290&gt;0,SQRT(Sum_Sq($AI$2,V_rtHz($AH$2)/(1+1/$A1290),V_rtHz($AH$2*$A1290)/(1+$A1290),$AN$2*$AH$2/(1+1/$A1290),$AM$2*SQRT(Sum_Sq(AF1290,1/($X$2*AD$8*(1+AC$1017+AF1290/AE1290))))/SQRT(Sum_Sq($X$2*AF1290*AD$8,1)),                   $AQ$2*SQRT(Sum_Sq($AH$2/(1+1/$A1290)+AF1290*( 1/(AC$1017+1+AF1290/AE1290)-1)/(1+($X$2*AF1290*AD$8)^2), (AF1290^2*AD$8*$X$2+1/($X$2*AD$8*(AC$1017+1+AF1290/AE1290           )))/(1+($X$2*AF1290*AD$8)^2))),           V_rtHz(AE1290)/($X$2*AD$8*(AE1290*AC$1017+AE1290+AF1290)),V_rtHz(AF1290)*SQRT(Sum_Sq(AE1290*AD$8*$X$2*AC$1017,1))/($X$2*AD$8*(AE1290*AC$1017+AE1290+AF1290))))/SQRT(Sum_Sq(1/(1+$A1290)+$AC$2/$I$2-1/(1+(1+AF1290/AE1290)/AC$1017),$X$2/$I$2)),IF(AF1291&lt;0,"A",AC1291))</f>
        <v>6.6753119715421203E-6</v>
      </c>
      <c r="AE1290" s="13">
        <f t="shared" si="410"/>
        <v>18243.800095992596</v>
      </c>
      <c r="AF1290" s="12">
        <f t="shared" si="434"/>
        <v>170569.77476802975</v>
      </c>
      <c r="AG1290" s="13"/>
      <c r="AH1290" s="13">
        <f>IF(AK1290&gt;0,SQRT(Sum_Sq($AI$2,V_rtHz($AH$2)/(1+1/$A1290),V_rtHz($AH$2*$A1290)/(1+$A1290),$AN$2*$AH$2/(1+1/$A1290),$AM$2*SQRT(Sum_Sq(AK1290,1/($X$2*AI$8*(1+AH$1017+AK1290/AJ1290))))/SQRT(Sum_Sq($X$2*AK1290*AI$8,1)),                   $AQ$2*SQRT(Sum_Sq($AH$2/(1+1/$A1290)+AK1290*( 1/(AH$1017+1+AK1290/AJ1290)-1)/(1+($X$2*AK1290*AI$8)^2), (AK1290^2*AI$8*$X$2+1/($X$2*AI$8*(AH$1017+1+AK1290/AJ1290           )))/(1+($X$2*AK1290*AI$8)^2))),           V_rtHz(AJ1290)/($X$2*AI$8*(AJ1290*AH$1017+AJ1290+AK1290)),V_rtHz(AK1290)*SQRT(Sum_Sq(AJ1290*AI$8*$X$2*AH$1017,1))/($X$2*AI$8*(AJ1290*AH$1017+AJ1290+AK1290))))/SQRT(Sum_Sq(1/(1+$A1290)+$AC$2/$I$2-1/(1+(1+AK1290/AJ1290)/AH$1017),$X$2/$I$2)),IF(AK1291&lt;0,"A",AH1291))</f>
        <v>1.1330169121778669E-5</v>
      </c>
      <c r="AI1290" s="13"/>
      <c r="AJ1290" s="13">
        <f t="shared" si="411"/>
        <v>17027.190502492933</v>
      </c>
      <c r="AK1290" s="12">
        <f t="shared" si="435"/>
        <v>577928.86466805858</v>
      </c>
      <c r="AM1290" s="13">
        <f>IF(AP1290&gt;0,SQRT(Sum_Sq($AI$2,V_rtHz($AH$2)/(1+1/$A1290),V_rtHz($AH$2*$A1290)/(1+$A1290),$AN$2*$AH$2/(1+1/$A1290),$AM$2*SQRT(Sum_Sq(AP1290,1/($X$2*AN$8*(1+AM$1017+AP1290/AO1290))))/SQRT(Sum_Sq($X$2*AP1290*AN$8,1)),                   $AQ$2*SQRT(Sum_Sq($AH$2/(1+1/$A1290)+AP1290*( 1/(AM$1017+1+AP1290/AO1290)-1)/(1+($X$2*AP1290*AN$8)^2), (AP1290^2*AN$8*$X$2+1/($X$2*AN$8*(AM$1017+1+AP1290/AO1290           )))/(1+($X$2*AP1290*AN$8)^2))),           V_rtHz(AO1290)/($X$2*AN$8*(AO1290*AM$1017+AO1290+AP1290)),V_rtHz(AP1290)*SQRT(Sum_Sq(AO1290*AN$8*$X$2*AM$1017,1))/($X$2*AN$8*(AO1290*AM$1017+AO1290+AP1290))))/SQRT(Sum_Sq(1/(1+$A1290)+$AC$2/$I$2-1/(1+(1+AP1290/AO1290)/AM$1017),$X$2/$I$2)),IF(AP1291&lt;0,"A",AM1291))</f>
        <v>1.988665633490977E-5</v>
      </c>
      <c r="AO1290" s="13">
        <f t="shared" si="412"/>
        <v>16704.037415425744</v>
      </c>
      <c r="AP1290" s="12">
        <f t="shared" si="436"/>
        <v>1862927.3844973026</v>
      </c>
      <c r="AR1290" s="13">
        <f t="shared" si="413"/>
        <v>69887291.180198371</v>
      </c>
      <c r="AS1290" s="13">
        <f t="shared" si="414"/>
        <v>-1.3205232130941633E-5</v>
      </c>
      <c r="AV1290" s="13"/>
      <c r="AW1290" s="13">
        <f t="shared" si="415"/>
        <v>39300511.936236553</v>
      </c>
      <c r="AX1290" s="13">
        <f t="shared" si="416"/>
        <v>-4.1811275637676268E-5</v>
      </c>
      <c r="AZ1290" s="13"/>
      <c r="BA1290" s="13"/>
      <c r="BB1290" s="13">
        <f t="shared" si="417"/>
        <v>22100301.962882396</v>
      </c>
      <c r="BC1290" s="13">
        <f t="shared" si="418"/>
        <v>-1.3274828927643229E-4</v>
      </c>
      <c r="BD1290" s="13"/>
      <c r="BE1290" s="13"/>
      <c r="BG1290" s="13">
        <f t="shared" si="419"/>
        <v>12427913.092914158</v>
      </c>
      <c r="BH1290" s="13">
        <f t="shared" si="420"/>
        <v>-4.251705816584844E-4</v>
      </c>
      <c r="BI1290" s="13"/>
      <c r="BL1290" s="13">
        <f t="shared" si="421"/>
        <v>6988729.1180198397</v>
      </c>
      <c r="BM1290" s="13">
        <f t="shared" si="422"/>
        <v>-1.4013390011667678E-3</v>
      </c>
      <c r="BP1290" s="13"/>
      <c r="BQ1290" s="13">
        <f t="shared" si="423"/>
        <v>99.633300000000006</v>
      </c>
      <c r="BR1290" s="13">
        <f t="shared" si="424"/>
        <v>108.99000000000002</v>
      </c>
      <c r="BT1290" s="13"/>
      <c r="BU1290" s="13"/>
      <c r="BV1290" s="13">
        <f t="shared" si="425"/>
        <v>31.50681587988543</v>
      </c>
      <c r="BW1290" s="13">
        <f t="shared" si="426"/>
        <v>344.65664218175147</v>
      </c>
      <c r="CA1290" s="13">
        <f t="shared" si="427"/>
        <v>9.9633299999999991</v>
      </c>
      <c r="CB1290" s="13">
        <f t="shared" si="428"/>
        <v>1089.9000000000001</v>
      </c>
    </row>
    <row r="1291" spans="1:80" x14ac:dyDescent="0.3">
      <c r="A1291" s="13">
        <f t="shared" si="404"/>
        <v>4.5919801283686858E-4</v>
      </c>
      <c r="C1291" s="13" t="str">
        <f>IF(F1291&gt;0,SQRT(Sum_Sq($AI$2,V_rtHz($AH$2)/(1+1/$A1291),V_rtHz($AH$2*$A1291)/(1+$A1291),$AN$2*$AH$2/(1+1/$A1291),$AM$2*SQRT(Sum_Sq(F1291,1/($X$2*D$8*(1+C$1017+F1291/E1291))))/SQRT(Sum_Sq($X$2*F1291*D$8,1)),                   $AQ$2*SQRT(Sum_Sq($AH$2/(1+1/$A1291)+F1291*( 1/(C$1017+1+F1291/E1291)-1)/(1+($X$2*F1291*D$8)^2), (F1291^2*D$8*$X$2+1/($X$2*D$8*(C$1017+1+F1291/E1291           )))/(1+($X$2*F1291*D$8)^2))),           V_rtHz(E1291)/($X$2*D$8*(E1291*C$1017+E1291+F1291)),V_rtHz(F1291)*SQRT(Sum_Sq(E1291*D$8*$X$2*C$1017,1))/($X$2*D$8*(E1291*C$1017+E1291+F1291))))/SQRT(Sum_Sq(1/(1+$A1291)+$AC$2/$I$2-1/(1+(1+F1291/E1291)/C$1017),$X$2/$I$2)),IF(F1292&lt;0,"A",C1292))</f>
        <v>A</v>
      </c>
      <c r="E1291" s="13">
        <f t="shared" si="405"/>
        <v>-1</v>
      </c>
      <c r="F1291" s="12">
        <f t="shared" si="429"/>
        <v>-2</v>
      </c>
      <c r="H1291" s="13" t="str">
        <f>IF(K1291&gt;0,SQRT(Sum_Sq($AI$2,V_rtHz($AH$2)/(1+1/$A1291),V_rtHz($AH$2*$A1291)/(1+$A1291),$AN$2*$AH$2/(1+1/$A1291),$AM$2*SQRT(Sum_Sq(K1291,1/($X$2*I$8*(1+H$1017+K1291/J1291))))/SQRT(Sum_Sq($X$2*K1291*I$8,1)),                   $AQ$2*SQRT(Sum_Sq($AH$2/(1+1/$A1291)+K1291*( 1/(H$1017+1+K1291/J1291)-1)/(1+($X$2*K1291*I$8)^2), (K1291^2*I$8*$X$2+1/($X$2*I$8*(H$1017+1+K1291/J1291           )))/(1+($X$2*K1291*I$8)^2))),           V_rtHz(J1291)/($X$2*I$8*(J1291*H$1017+J1291+K1291)),V_rtHz(K1291)*SQRT(Sum_Sq(J1291*I$8*$X$2*H$1017,1))/($X$2*I$8*(J1291*H$1017+J1291+K1291))))/SQRT(Sum_Sq(1/(1+$A1291)+$AC$2/$I$2-1/(1+(1+K1291/J1291)/H$1017),$X$2/$I$2)),IF(K1292&lt;0,"A",H1292))</f>
        <v>A</v>
      </c>
      <c r="J1291" s="13">
        <f t="shared" si="406"/>
        <v>-1</v>
      </c>
      <c r="K1291" s="12">
        <f t="shared" si="430"/>
        <v>-2</v>
      </c>
      <c r="M1291" s="13" t="str">
        <f>IF(P1291&gt;0,SQRT(Sum_Sq($AI$2,V_rtHz($AH$2)/(1+1/$A1291),V_rtHz($AH$2*$A1291)/(1+$A1291),$AN$2*$AH$2/(1+1/$A1291),$AM$2*SQRT(Sum_Sq(P1291,1/($X$2*N$8*(1+M$1017+P1291/O1291))))/SQRT(Sum_Sq($X$2*P1291*N$8,1)),                   $AQ$2*SQRT(Sum_Sq($AH$2/(1+1/$A1291)+P1291*( 1/(M$1017+1+P1291/O1291)-1)/(1+($X$2*P1291*N$8)^2), (P1291^2*N$8*$X$2+1/($X$2*N$8*(M$1017+1+P1291/O1291           )))/(1+($X$2*P1291*N$8)^2))),           V_rtHz(O1291)/($X$2*N$8*(O1291*M$1017+O1291+P1291)),V_rtHz(P1291)*SQRT(Sum_Sq(O1291*N$8*$X$2*M$1017,1))/($X$2*N$8*(O1291*M$1017+O1291+P1291))))/SQRT(Sum_Sq(1/(1+$A1291)+$AC$2/$I$2-1/(1+(1+P1291/O1291)/M$1017),$X$2/$I$2)),IF(P1292&lt;0,"A",M1292))</f>
        <v>A</v>
      </c>
      <c r="O1291" s="13">
        <f t="shared" si="407"/>
        <v>-1</v>
      </c>
      <c r="P1291" s="12">
        <f t="shared" si="431"/>
        <v>-2</v>
      </c>
      <c r="R1291" s="13" t="str">
        <f>IF(U1291&gt;0,SQRT(Sum_Sq($AI$2,V_rtHz($AH$2)/(1+1/$A1291),V_rtHz($AH$2*$A1291)/(1+$A1291),$AN$2*$AH$2/(1+1/$A1291),$AM$2*SQRT(Sum_Sq(U1291,1/($X$2*S$8*(1+R$1017+U1291/T1291))))/SQRT(Sum_Sq($X$2*U1291*S$8,1)),                   $AQ$2*SQRT(Sum_Sq($AH$2/(1+1/$A1291)+U1291*( 1/(R$1017+1+U1291/T1291)-1)/(1+($X$2*U1291*S$8)^2), (U1291^2*S$8*$X$2+1/($X$2*S$8*(R$1017+1+U1291/T1291           )))/(1+($X$2*U1291*S$8)^2))),           V_rtHz(T1291)/($X$2*S$8*(T1291*R$1017+T1291+U1291)),V_rtHz(U1291)*SQRT(Sum_Sq(T1291*S$8*$X$2*R$1017,1))/($X$2*S$8*(T1291*R$1017+T1291+U1291))))/SQRT(Sum_Sq(1/(1+$A1291)+$AC$2/$I$2-1/(1+(1+U1291/T1291)/R$1017),$X$2/$I$2)),IF(U1292&lt;0,"A",R1292))</f>
        <v>A</v>
      </c>
      <c r="T1291" s="13">
        <f t="shared" si="408"/>
        <v>-1</v>
      </c>
      <c r="U1291" s="12">
        <f t="shared" si="432"/>
        <v>-2</v>
      </c>
      <c r="X1291" s="13" t="str">
        <f>IF(AA1291&gt;0,SQRT(Sum_Sq($AI$2,V_rtHz($AH$2)/(1+1/$A1291),V_rtHz($AH$2*$A1291)/(1+$A1291),$AN$2*$AH$2/(1+1/$A1291),$AM$2*SQRT(Sum_Sq(AA1291,1/($X$2*Y$8*(1+X$1017+AA1291/Z1291))))/SQRT(Sum_Sq($X$2*AA1291*Y$8,1)),                   $AQ$2*SQRT(Sum_Sq($AH$2/(1+1/$A1291)+AA1291*( 1/(X$1017+1+AA1291/Z1291)-1)/(1+($X$2*AA1291*Y$8)^2), (AA1291^2*Y$8*$X$2+1/($X$2*Y$8*(X$1017+1+AA1291/Z1291           )))/(1+($X$2*AA1291*Y$8)^2))),           V_rtHz(Z1291)/($X$2*Y$8*(Z1291*X$1017+Z1291+AA1291)),V_rtHz(AA1291)*SQRT(Sum_Sq(Z1291*Y$8*$X$2*X$1017,1))/($X$2*Y$8*(Z1291*X$1017+Z1291+AA1291))))/SQRT(Sum_Sq(1/(1+$A1291)+$AC$2/$I$2-1/(1+(1+AA1291/Z1291)/X$1017),$X$2/$I$2)),IF(AA1292&lt;0,"A",X1292))</f>
        <v>A</v>
      </c>
      <c r="Z1291" s="13">
        <f t="shared" si="409"/>
        <v>-1</v>
      </c>
      <c r="AA1291" s="12">
        <f t="shared" si="433"/>
        <v>-2</v>
      </c>
      <c r="AC1291" s="13">
        <f>IF(AF1291&gt;0,SQRT(Sum_Sq($AI$2,V_rtHz($AH$2)/(1+1/$A1291),V_rtHz($AH$2*$A1291)/(1+$A1291),$AN$2*$AH$2/(1+1/$A1291),$AM$2*SQRT(Sum_Sq(AF1291,1/($X$2*AD$8*(1+AC$1017+AF1291/AE1291))))/SQRT(Sum_Sq($X$2*AF1291*AD$8,1)),                   $AQ$2*SQRT(Sum_Sq($AH$2/(1+1/$A1291)+AF1291*( 1/(AC$1017+1+AF1291/AE1291)-1)/(1+($X$2*AF1291*AD$8)^2), (AF1291^2*AD$8*$X$2+1/($X$2*AD$8*(AC$1017+1+AF1291/AE1291           )))/(1+($X$2*AF1291*AD$8)^2))),           V_rtHz(AE1291)/($X$2*AD$8*(AE1291*AC$1017+AE1291+AF1291)),V_rtHz(AF1291)*SQRT(Sum_Sq(AE1291*AD$8*$X$2*AC$1017,1))/($X$2*AD$8*(AE1291*AC$1017+AE1291+AF1291))))/SQRT(Sum_Sq(1/(1+$A1291)+$AC$2/$I$2-1/(1+(1+AF1291/AE1291)/AC$1017),$X$2/$I$2)),IF(AF1292&lt;0,"A",AC1292))</f>
        <v>6.672438632287324E-6</v>
      </c>
      <c r="AE1291" s="13">
        <f t="shared" si="410"/>
        <v>18228.08100270182</v>
      </c>
      <c r="AF1291" s="12">
        <f t="shared" si="434"/>
        <v>170716.86662052743</v>
      </c>
      <c r="AG1291" s="13"/>
      <c r="AH1291" s="13">
        <f>IF(AK1291&gt;0,SQRT(Sum_Sq($AI$2,V_rtHz($AH$2)/(1+1/$A1291),V_rtHz($AH$2*$A1291)/(1+$A1291),$AN$2*$AH$2/(1+1/$A1291),$AM$2*SQRT(Sum_Sq(AK1291,1/($X$2*AI$8*(1+AH$1017+AK1291/AJ1291))))/SQRT(Sum_Sq($X$2*AK1291*AI$8,1)),                   $AQ$2*SQRT(Sum_Sq($AH$2/(1+1/$A1291)+AK1291*( 1/(AH$1017+1+AK1291/AJ1291)-1)/(1+($X$2*AK1291*AI$8)^2), (AK1291^2*AI$8*$X$2+1/($X$2*AI$8*(AH$1017+1+AK1291/AJ1291           )))/(1+($X$2*AK1291*AI$8)^2))),           V_rtHz(AJ1291)/($X$2*AI$8*(AJ1291*AH$1017+AJ1291+AK1291)),V_rtHz(AK1291)*SQRT(Sum_Sq(AJ1291*AI$8*$X$2*AH$1017,1))/($X$2*AI$8*(AJ1291*AH$1017+AJ1291+AK1291))))/SQRT(Sum_Sq(1/(1+$A1291)+$AC$2/$I$2-1/(1+(1+AK1291/AJ1291)/AH$1017),$X$2/$I$2)),IF(AK1292&lt;0,"A",AH1292))</f>
        <v>1.1326325482110588E-5</v>
      </c>
      <c r="AI1291" s="13"/>
      <c r="AJ1291" s="13">
        <f t="shared" si="411"/>
        <v>17015.280336755637</v>
      </c>
      <c r="AK1291" s="12">
        <f t="shared" si="435"/>
        <v>578333.39685479517</v>
      </c>
      <c r="AM1291" s="13">
        <f>IF(AP1291&gt;0,SQRT(Sum_Sq($AI$2,V_rtHz($AH$2)/(1+1/$A1291),V_rtHz($AH$2*$A1291)/(1+$A1291),$AN$2*$AH$2/(1+1/$A1291),$AM$2*SQRT(Sum_Sq(AP1291,1/($X$2*AN$8*(1+AM$1017+AP1291/AO1291))))/SQRT(Sum_Sq($X$2*AP1291*AN$8,1)),                   $AQ$2*SQRT(Sum_Sq($AH$2/(1+1/$A1291)+AP1291*( 1/(AM$1017+1+AP1291/AO1291)-1)/(1+($X$2*AP1291*AN$8)^2), (AP1291^2*AN$8*$X$2+1/($X$2*AN$8*(AM$1017+1+AP1291/AO1291           )))/(1+($X$2*AP1291*AN$8)^2))),           V_rtHz(AO1291)/($X$2*AN$8*(AO1291*AM$1017+AO1291+AP1291)),V_rtHz(AP1291)*SQRT(Sum_Sq(AO1291*AN$8*$X$2*AM$1017,1))/($X$2*AN$8*(AO1291*AM$1017+AO1291+AP1291))))/SQRT(Sum_Sq(1/(1+$A1291)+$AC$2/$I$2-1/(1+(1+AP1291/AO1291)/AM$1017),$X$2/$I$2)),IF(AP1292&lt;0,"A",AM1292))</f>
        <v>1.9880337189324225E-5</v>
      </c>
      <c r="AO1291" s="13">
        <f t="shared" si="412"/>
        <v>16692.992196761716</v>
      </c>
      <c r="AP1291" s="12">
        <f t="shared" si="436"/>
        <v>1864160.0239231435</v>
      </c>
      <c r="AR1291" s="13">
        <f t="shared" si="413"/>
        <v>69887291.180198371</v>
      </c>
      <c r="AS1291" s="13">
        <f t="shared" si="414"/>
        <v>-1.3205339144242654E-5</v>
      </c>
      <c r="AV1291" s="13"/>
      <c r="AW1291" s="13">
        <f t="shared" si="415"/>
        <v>39300511.936236553</v>
      </c>
      <c r="AX1291" s="13">
        <f t="shared" si="416"/>
        <v>-4.181234849048068E-5</v>
      </c>
      <c r="AZ1291" s="13"/>
      <c r="BA1291" s="13"/>
      <c r="BB1291" s="13">
        <f t="shared" si="417"/>
        <v>22100301.962882396</v>
      </c>
      <c r="BC1291" s="13">
        <f t="shared" si="418"/>
        <v>-1.327591044976952E-4</v>
      </c>
      <c r="BD1291" s="13"/>
      <c r="BE1291" s="13"/>
      <c r="BG1291" s="13">
        <f t="shared" si="419"/>
        <v>12427913.092914158</v>
      </c>
      <c r="BH1291" s="13">
        <f t="shared" si="420"/>
        <v>-4.2528154560808119E-4</v>
      </c>
      <c r="BI1291" s="13"/>
      <c r="BL1291" s="13">
        <f t="shared" si="421"/>
        <v>6988729.1180198397</v>
      </c>
      <c r="BM1291" s="13">
        <f t="shared" si="422"/>
        <v>-1.4025451536702142E-3</v>
      </c>
      <c r="BP1291" s="13"/>
      <c r="BQ1291" s="13">
        <f t="shared" si="423"/>
        <v>99.633299999999991</v>
      </c>
      <c r="BR1291" s="13">
        <f t="shared" si="424"/>
        <v>108.99</v>
      </c>
      <c r="BT1291" s="13"/>
      <c r="BU1291" s="13"/>
      <c r="BV1291" s="13">
        <f t="shared" si="425"/>
        <v>31.506815879885437</v>
      </c>
      <c r="BW1291" s="13">
        <f t="shared" si="426"/>
        <v>344.65664218175147</v>
      </c>
      <c r="CA1291" s="13">
        <f t="shared" si="427"/>
        <v>9.9633299999999974</v>
      </c>
      <c r="CB1291" s="13">
        <f t="shared" si="428"/>
        <v>1089.9000000000001</v>
      </c>
    </row>
    <row r="1292" spans="1:80" x14ac:dyDescent="0.3">
      <c r="A1292" s="13">
        <f t="shared" si="404"/>
        <v>4.6558609352295878E-4</v>
      </c>
      <c r="C1292" s="13" t="str">
        <f>IF(F1292&gt;0,SQRT(Sum_Sq($AI$2,V_rtHz($AH$2)/(1+1/$A1292),V_rtHz($AH$2*$A1292)/(1+$A1292),$AN$2*$AH$2/(1+1/$A1292),$AM$2*SQRT(Sum_Sq(F1292,1/($X$2*D$8*(1+C$1017+F1292/E1292))))/SQRT(Sum_Sq($X$2*F1292*D$8,1)),                   $AQ$2*SQRT(Sum_Sq($AH$2/(1+1/$A1292)+F1292*( 1/(C$1017+1+F1292/E1292)-1)/(1+($X$2*F1292*D$8)^2), (F1292^2*D$8*$X$2+1/($X$2*D$8*(C$1017+1+F1292/E1292           )))/(1+($X$2*F1292*D$8)^2))),           V_rtHz(E1292)/($X$2*D$8*(E1292*C$1017+E1292+F1292)),V_rtHz(F1292)*SQRT(Sum_Sq(E1292*D$8*$X$2*C$1017,1))/($X$2*D$8*(E1292*C$1017+E1292+F1292))))/SQRT(Sum_Sq(1/(1+$A1292)+$AC$2/$I$2-1/(1+(1+F1292/E1292)/C$1017),$X$2/$I$2)),IF(F1293&lt;0,"A",C1293))</f>
        <v>A</v>
      </c>
      <c r="E1292" s="13">
        <f t="shared" si="405"/>
        <v>-1</v>
      </c>
      <c r="F1292" s="12">
        <f t="shared" si="429"/>
        <v>-2</v>
      </c>
      <c r="H1292" s="13" t="str">
        <f>IF(K1292&gt;0,SQRT(Sum_Sq($AI$2,V_rtHz($AH$2)/(1+1/$A1292),V_rtHz($AH$2*$A1292)/(1+$A1292),$AN$2*$AH$2/(1+1/$A1292),$AM$2*SQRT(Sum_Sq(K1292,1/($X$2*I$8*(1+H$1017+K1292/J1292))))/SQRT(Sum_Sq($X$2*K1292*I$8,1)),                   $AQ$2*SQRT(Sum_Sq($AH$2/(1+1/$A1292)+K1292*( 1/(H$1017+1+K1292/J1292)-1)/(1+($X$2*K1292*I$8)^2), (K1292^2*I$8*$X$2+1/($X$2*I$8*(H$1017+1+K1292/J1292           )))/(1+($X$2*K1292*I$8)^2))),           V_rtHz(J1292)/($X$2*I$8*(J1292*H$1017+J1292+K1292)),V_rtHz(K1292)*SQRT(Sum_Sq(J1292*I$8*$X$2*H$1017,1))/($X$2*I$8*(J1292*H$1017+J1292+K1292))))/SQRT(Sum_Sq(1/(1+$A1292)+$AC$2/$I$2-1/(1+(1+K1292/J1292)/H$1017),$X$2/$I$2)),IF(K1293&lt;0,"A",H1293))</f>
        <v>A</v>
      </c>
      <c r="J1292" s="13">
        <f t="shared" si="406"/>
        <v>-1</v>
      </c>
      <c r="K1292" s="12">
        <f t="shared" si="430"/>
        <v>-2</v>
      </c>
      <c r="M1292" s="13" t="str">
        <f>IF(P1292&gt;0,SQRT(Sum_Sq($AI$2,V_rtHz($AH$2)/(1+1/$A1292),V_rtHz($AH$2*$A1292)/(1+$A1292),$AN$2*$AH$2/(1+1/$A1292),$AM$2*SQRT(Sum_Sq(P1292,1/($X$2*N$8*(1+M$1017+P1292/O1292))))/SQRT(Sum_Sq($X$2*P1292*N$8,1)),                   $AQ$2*SQRT(Sum_Sq($AH$2/(1+1/$A1292)+P1292*( 1/(M$1017+1+P1292/O1292)-1)/(1+($X$2*P1292*N$8)^2), (P1292^2*N$8*$X$2+1/($X$2*N$8*(M$1017+1+P1292/O1292           )))/(1+($X$2*P1292*N$8)^2))),           V_rtHz(O1292)/($X$2*N$8*(O1292*M$1017+O1292+P1292)),V_rtHz(P1292)*SQRT(Sum_Sq(O1292*N$8*$X$2*M$1017,1))/($X$2*N$8*(O1292*M$1017+O1292+P1292))))/SQRT(Sum_Sq(1/(1+$A1292)+$AC$2/$I$2-1/(1+(1+P1292/O1292)/M$1017),$X$2/$I$2)),IF(P1293&lt;0,"A",M1293))</f>
        <v>A</v>
      </c>
      <c r="O1292" s="13">
        <f t="shared" si="407"/>
        <v>-1</v>
      </c>
      <c r="P1292" s="12">
        <f t="shared" si="431"/>
        <v>-2</v>
      </c>
      <c r="R1292" s="13" t="str">
        <f>IF(U1292&gt;0,SQRT(Sum_Sq($AI$2,V_rtHz($AH$2)/(1+1/$A1292),V_rtHz($AH$2*$A1292)/(1+$A1292),$AN$2*$AH$2/(1+1/$A1292),$AM$2*SQRT(Sum_Sq(U1292,1/($X$2*S$8*(1+R$1017+U1292/T1292))))/SQRT(Sum_Sq($X$2*U1292*S$8,1)),                   $AQ$2*SQRT(Sum_Sq($AH$2/(1+1/$A1292)+U1292*( 1/(R$1017+1+U1292/T1292)-1)/(1+($X$2*U1292*S$8)^2), (U1292^2*S$8*$X$2+1/($X$2*S$8*(R$1017+1+U1292/T1292           )))/(1+($X$2*U1292*S$8)^2))),           V_rtHz(T1292)/($X$2*S$8*(T1292*R$1017+T1292+U1292)),V_rtHz(U1292)*SQRT(Sum_Sq(T1292*S$8*$X$2*R$1017,1))/($X$2*S$8*(T1292*R$1017+T1292+U1292))))/SQRT(Sum_Sq(1/(1+$A1292)+$AC$2/$I$2-1/(1+(1+U1292/T1292)/R$1017),$X$2/$I$2)),IF(U1293&lt;0,"A",R1293))</f>
        <v>A</v>
      </c>
      <c r="T1292" s="13">
        <f t="shared" si="408"/>
        <v>-1</v>
      </c>
      <c r="U1292" s="12">
        <f t="shared" si="432"/>
        <v>-2</v>
      </c>
      <c r="X1292" s="13" t="str">
        <f>IF(AA1292&gt;0,SQRT(Sum_Sq($AI$2,V_rtHz($AH$2)/(1+1/$A1292),V_rtHz($AH$2*$A1292)/(1+$A1292),$AN$2*$AH$2/(1+1/$A1292),$AM$2*SQRT(Sum_Sq(AA1292,1/($X$2*Y$8*(1+X$1017+AA1292/Z1292))))/SQRT(Sum_Sq($X$2*AA1292*Y$8,1)),                   $AQ$2*SQRT(Sum_Sq($AH$2/(1+1/$A1292)+AA1292*( 1/(X$1017+1+AA1292/Z1292)-1)/(1+($X$2*AA1292*Y$8)^2), (AA1292^2*Y$8*$X$2+1/($X$2*Y$8*(X$1017+1+AA1292/Z1292           )))/(1+($X$2*AA1292*Y$8)^2))),           V_rtHz(Z1292)/($X$2*Y$8*(Z1292*X$1017+Z1292+AA1292)),V_rtHz(AA1292)*SQRT(Sum_Sq(Z1292*Y$8*$X$2*X$1017,1))/($X$2*Y$8*(Z1292*X$1017+Z1292+AA1292))))/SQRT(Sum_Sq(1/(1+$A1292)+$AC$2/$I$2-1/(1+(1+AA1292/Z1292)/X$1017),$X$2/$I$2)),IF(AA1293&lt;0,"A",X1293))</f>
        <v>A</v>
      </c>
      <c r="Z1292" s="13">
        <f t="shared" si="409"/>
        <v>-1</v>
      </c>
      <c r="AA1292" s="12">
        <f t="shared" si="433"/>
        <v>-2</v>
      </c>
      <c r="AC1292" s="13">
        <f>IF(AF1292&gt;0,SQRT(Sum_Sq($AI$2,V_rtHz($AH$2)/(1+1/$A1292),V_rtHz($AH$2*$A1292)/(1+$A1292),$AN$2*$AH$2/(1+1/$A1292),$AM$2*SQRT(Sum_Sq(AF1292,1/($X$2*AD$8*(1+AC$1017+AF1292/AE1292))))/SQRT(Sum_Sq($X$2*AF1292*AD$8,1)),                   $AQ$2*SQRT(Sum_Sq($AH$2/(1+1/$A1292)+AF1292*( 1/(AC$1017+1+AF1292/AE1292)-1)/(1+($X$2*AF1292*AD$8)^2), (AF1292^2*AD$8*$X$2+1/($X$2*AD$8*(AC$1017+1+AF1292/AE1292           )))/(1+($X$2*AF1292*AD$8)^2))),           V_rtHz(AE1292)/($X$2*AD$8*(AE1292*AC$1017+AE1292+AF1292)),V_rtHz(AF1292)*SQRT(Sum_Sq(AE1292*AD$8*$X$2*AC$1017,1))/($X$2*AD$8*(AE1292*AC$1017+AE1292+AF1292))))/SQRT(Sum_Sq(1/(1+$A1292)+$AC$2/$I$2-1/(1+(1+AF1292/AE1292)/AC$1017),$X$2/$I$2)),IF(AF1293&lt;0,"A",AC1293))</f>
        <v>6.6695346511049007E-6</v>
      </c>
      <c r="AE1292" s="13">
        <f t="shared" si="410"/>
        <v>18212.199756568454</v>
      </c>
      <c r="AF1292" s="12">
        <f t="shared" si="434"/>
        <v>170865.73367745391</v>
      </c>
      <c r="AG1292" s="13"/>
      <c r="AH1292" s="13">
        <f>IF(AK1292&gt;0,SQRT(Sum_Sq($AI$2,V_rtHz($AH$2)/(1+1/$A1292),V_rtHz($AH$2*$A1292)/(1+$A1292),$AN$2*$AH$2/(1+1/$A1292),$AM$2*SQRT(Sum_Sq(AK1292,1/($X$2*AI$8*(1+AH$1017+AK1292/AJ1292))))/SQRT(Sum_Sq($X$2*AK1292*AI$8,1)),                   $AQ$2*SQRT(Sum_Sq($AH$2/(1+1/$A1292)+AK1292*( 1/(AH$1017+1+AK1292/AJ1292)-1)/(1+($X$2*AK1292*AI$8)^2), (AK1292^2*AI$8*$X$2+1/($X$2*AI$8*(AH$1017+1+AK1292/AJ1292           )))/(1+($X$2*AK1292*AI$8)^2))),           V_rtHz(AJ1292)/($X$2*AI$8*(AJ1292*AH$1017+AJ1292+AK1292)),V_rtHz(AK1292)*SQRT(Sum_Sq(AJ1292*AI$8*$X$2*AH$1017,1))/($X$2*AI$8*(AJ1292*AH$1017+AJ1292+AK1292))))/SQRT(Sum_Sq(1/(1+$A1292)+$AC$2/$I$2-1/(1+(1+AK1292/AJ1292)/AH$1017),$X$2/$I$2)),IF(AK1293&lt;0,"A",AH1293))</f>
        <v>1.132243805689484E-5</v>
      </c>
      <c r="AI1292" s="13"/>
      <c r="AJ1292" s="13">
        <f t="shared" si="411"/>
        <v>17003.238058898325</v>
      </c>
      <c r="AK1292" s="12">
        <f t="shared" si="435"/>
        <v>578742.99245270214</v>
      </c>
      <c r="AM1292" s="13">
        <f>IF(AP1292&gt;0,SQRT(Sum_Sq($AI$2,V_rtHz($AH$2)/(1+1/$A1292),V_rtHz($AH$2*$A1292)/(1+$A1292),$AN$2*$AH$2/(1+1/$A1292),$AM$2*SQRT(Sum_Sq(AP1292,1/($X$2*AN$8*(1+AM$1017+AP1292/AO1292))))/SQRT(Sum_Sq($X$2*AP1292*AN$8,1)),                   $AQ$2*SQRT(Sum_Sq($AH$2/(1+1/$A1292)+AP1292*( 1/(AM$1017+1+AP1292/AO1292)-1)/(1+($X$2*AP1292*AN$8)^2), (AP1292^2*AN$8*$X$2+1/($X$2*AN$8*(AM$1017+1+AP1292/AO1292           )))/(1+($X$2*AP1292*AN$8)^2))),           V_rtHz(AO1292)/($X$2*AN$8*(AO1292*AM$1017+AO1292+AP1292)),V_rtHz(AP1292)*SQRT(Sum_Sq(AO1292*AN$8*$X$2*AM$1017,1))/($X$2*AN$8*(AO1292*AM$1017+AO1292+AP1292))))/SQRT(Sum_Sq(1/(1+$A1292)+$AC$2/$I$2-1/(1+(1+AP1292/AO1292)/AM$1017),$X$2/$I$2)),IF(AP1293&lt;0,"A",AM1293))</f>
        <v>1.9873945011649335E-5</v>
      </c>
      <c r="AO1292" s="13">
        <f t="shared" si="412"/>
        <v>16681.822502988482</v>
      </c>
      <c r="AP1292" s="12">
        <f t="shared" si="436"/>
        <v>1865408.2146773487</v>
      </c>
      <c r="AR1292" s="13">
        <f t="shared" si="413"/>
        <v>69887291.180198371</v>
      </c>
      <c r="AS1292" s="13">
        <f t="shared" si="414"/>
        <v>-1.3205447648017799E-5</v>
      </c>
      <c r="AV1292" s="13"/>
      <c r="AW1292" s="13">
        <f t="shared" si="415"/>
        <v>39300511.936236553</v>
      </c>
      <c r="AX1292" s="13">
        <f t="shared" si="416"/>
        <v>-4.1813436324367513E-5</v>
      </c>
      <c r="AZ1292" s="13"/>
      <c r="BA1292" s="13"/>
      <c r="BB1292" s="13">
        <f t="shared" si="417"/>
        <v>22100301.962882396</v>
      </c>
      <c r="BC1292" s="13">
        <f t="shared" si="418"/>
        <v>-1.3277007197303318E-4</v>
      </c>
      <c r="BD1292" s="13"/>
      <c r="BE1292" s="13"/>
      <c r="BG1292" s="13">
        <f t="shared" si="419"/>
        <v>12427913.092914158</v>
      </c>
      <c r="BH1292" s="13">
        <f t="shared" si="420"/>
        <v>-4.2539411237014043E-4</v>
      </c>
      <c r="BI1292" s="13"/>
      <c r="BL1292" s="13">
        <f t="shared" si="421"/>
        <v>6988729.1180198397</v>
      </c>
      <c r="BM1292" s="13">
        <f t="shared" si="422"/>
        <v>-1.4037702071106912E-3</v>
      </c>
      <c r="BP1292" s="13"/>
      <c r="BQ1292" s="13">
        <f t="shared" si="423"/>
        <v>99.633299999999991</v>
      </c>
      <c r="BR1292" s="13">
        <f t="shared" si="424"/>
        <v>108.98999999999998</v>
      </c>
      <c r="BT1292" s="13"/>
      <c r="BU1292" s="13"/>
      <c r="BV1292" s="13">
        <f t="shared" si="425"/>
        <v>31.50681587988543</v>
      </c>
      <c r="BW1292" s="13">
        <f t="shared" si="426"/>
        <v>344.65664218175147</v>
      </c>
      <c r="CA1292" s="13">
        <f t="shared" si="427"/>
        <v>9.9633299999999991</v>
      </c>
      <c r="CB1292" s="13">
        <f t="shared" si="428"/>
        <v>1089.9000000000003</v>
      </c>
    </row>
    <row r="1293" spans="1:80" x14ac:dyDescent="0.3">
      <c r="A1293" s="13">
        <f t="shared" si="404"/>
        <v>4.7206304126359041E-4</v>
      </c>
      <c r="C1293" s="13" t="str">
        <f>IF(F1293&gt;0,SQRT(Sum_Sq($AI$2,V_rtHz($AH$2)/(1+1/$A1293),V_rtHz($AH$2*$A1293)/(1+$A1293),$AN$2*$AH$2/(1+1/$A1293),$AM$2*SQRT(Sum_Sq(F1293,1/($X$2*D$8*(1+C$1017+F1293/E1293))))/SQRT(Sum_Sq($X$2*F1293*D$8,1)),                   $AQ$2*SQRT(Sum_Sq($AH$2/(1+1/$A1293)+F1293*( 1/(C$1017+1+F1293/E1293)-1)/(1+($X$2*F1293*D$8)^2), (F1293^2*D$8*$X$2+1/($X$2*D$8*(C$1017+1+F1293/E1293           )))/(1+($X$2*F1293*D$8)^2))),           V_rtHz(E1293)/($X$2*D$8*(E1293*C$1017+E1293+F1293)),V_rtHz(F1293)*SQRT(Sum_Sq(E1293*D$8*$X$2*C$1017,1))/($X$2*D$8*(E1293*C$1017+E1293+F1293))))/SQRT(Sum_Sq(1/(1+$A1293)+$AC$2/$I$2-1/(1+(1+F1293/E1293)/C$1017),$X$2/$I$2)),IF(F1294&lt;0,"A",C1294))</f>
        <v>A</v>
      </c>
      <c r="E1293" s="13">
        <f t="shared" si="405"/>
        <v>-1</v>
      </c>
      <c r="F1293" s="12">
        <f t="shared" si="429"/>
        <v>-2</v>
      </c>
      <c r="H1293" s="13" t="str">
        <f>IF(K1293&gt;0,SQRT(Sum_Sq($AI$2,V_rtHz($AH$2)/(1+1/$A1293),V_rtHz($AH$2*$A1293)/(1+$A1293),$AN$2*$AH$2/(1+1/$A1293),$AM$2*SQRT(Sum_Sq(K1293,1/($X$2*I$8*(1+H$1017+K1293/J1293))))/SQRT(Sum_Sq($X$2*K1293*I$8,1)),                   $AQ$2*SQRT(Sum_Sq($AH$2/(1+1/$A1293)+K1293*( 1/(H$1017+1+K1293/J1293)-1)/(1+($X$2*K1293*I$8)^2), (K1293^2*I$8*$X$2+1/($X$2*I$8*(H$1017+1+K1293/J1293           )))/(1+($X$2*K1293*I$8)^2))),           V_rtHz(J1293)/($X$2*I$8*(J1293*H$1017+J1293+K1293)),V_rtHz(K1293)*SQRT(Sum_Sq(J1293*I$8*$X$2*H$1017,1))/($X$2*I$8*(J1293*H$1017+J1293+K1293))))/SQRT(Sum_Sq(1/(1+$A1293)+$AC$2/$I$2-1/(1+(1+K1293/J1293)/H$1017),$X$2/$I$2)),IF(K1294&lt;0,"A",H1294))</f>
        <v>A</v>
      </c>
      <c r="J1293" s="13">
        <f t="shared" si="406"/>
        <v>-1</v>
      </c>
      <c r="K1293" s="12">
        <f t="shared" si="430"/>
        <v>-2</v>
      </c>
      <c r="M1293" s="13" t="str">
        <f>IF(P1293&gt;0,SQRT(Sum_Sq($AI$2,V_rtHz($AH$2)/(1+1/$A1293),V_rtHz($AH$2*$A1293)/(1+$A1293),$AN$2*$AH$2/(1+1/$A1293),$AM$2*SQRT(Sum_Sq(P1293,1/($X$2*N$8*(1+M$1017+P1293/O1293))))/SQRT(Sum_Sq($X$2*P1293*N$8,1)),                   $AQ$2*SQRT(Sum_Sq($AH$2/(1+1/$A1293)+P1293*( 1/(M$1017+1+P1293/O1293)-1)/(1+($X$2*P1293*N$8)^2), (P1293^2*N$8*$X$2+1/($X$2*N$8*(M$1017+1+P1293/O1293           )))/(1+($X$2*P1293*N$8)^2))),           V_rtHz(O1293)/($X$2*N$8*(O1293*M$1017+O1293+P1293)),V_rtHz(P1293)*SQRT(Sum_Sq(O1293*N$8*$X$2*M$1017,1))/($X$2*N$8*(O1293*M$1017+O1293+P1293))))/SQRT(Sum_Sq(1/(1+$A1293)+$AC$2/$I$2-1/(1+(1+P1293/O1293)/M$1017),$X$2/$I$2)),IF(P1294&lt;0,"A",M1294))</f>
        <v>A</v>
      </c>
      <c r="O1293" s="13">
        <f t="shared" si="407"/>
        <v>-1</v>
      </c>
      <c r="P1293" s="12">
        <f t="shared" si="431"/>
        <v>-2</v>
      </c>
      <c r="R1293" s="13" t="str">
        <f>IF(U1293&gt;0,SQRT(Sum_Sq($AI$2,V_rtHz($AH$2)/(1+1/$A1293),V_rtHz($AH$2*$A1293)/(1+$A1293),$AN$2*$AH$2/(1+1/$A1293),$AM$2*SQRT(Sum_Sq(U1293,1/($X$2*S$8*(1+R$1017+U1293/T1293))))/SQRT(Sum_Sq($X$2*U1293*S$8,1)),                   $AQ$2*SQRT(Sum_Sq($AH$2/(1+1/$A1293)+U1293*( 1/(R$1017+1+U1293/T1293)-1)/(1+($X$2*U1293*S$8)^2), (U1293^2*S$8*$X$2+1/($X$2*S$8*(R$1017+1+U1293/T1293           )))/(1+($X$2*U1293*S$8)^2))),           V_rtHz(T1293)/($X$2*S$8*(T1293*R$1017+T1293+U1293)),V_rtHz(U1293)*SQRT(Sum_Sq(T1293*S$8*$X$2*R$1017,1))/($X$2*S$8*(T1293*R$1017+T1293+U1293))))/SQRT(Sum_Sq(1/(1+$A1293)+$AC$2/$I$2-1/(1+(1+U1293/T1293)/R$1017),$X$2/$I$2)),IF(U1294&lt;0,"A",R1294))</f>
        <v>A</v>
      </c>
      <c r="T1293" s="13">
        <f t="shared" si="408"/>
        <v>-1</v>
      </c>
      <c r="U1293" s="12">
        <f t="shared" si="432"/>
        <v>-2</v>
      </c>
      <c r="X1293" s="13" t="str">
        <f>IF(AA1293&gt;0,SQRT(Sum_Sq($AI$2,V_rtHz($AH$2)/(1+1/$A1293),V_rtHz($AH$2*$A1293)/(1+$A1293),$AN$2*$AH$2/(1+1/$A1293),$AM$2*SQRT(Sum_Sq(AA1293,1/($X$2*Y$8*(1+X$1017+AA1293/Z1293))))/SQRT(Sum_Sq($X$2*AA1293*Y$8,1)),                   $AQ$2*SQRT(Sum_Sq($AH$2/(1+1/$A1293)+AA1293*( 1/(X$1017+1+AA1293/Z1293)-1)/(1+($X$2*AA1293*Y$8)^2), (AA1293^2*Y$8*$X$2+1/($X$2*Y$8*(X$1017+1+AA1293/Z1293           )))/(1+($X$2*AA1293*Y$8)^2))),           V_rtHz(Z1293)/($X$2*Y$8*(Z1293*X$1017+Z1293+AA1293)),V_rtHz(AA1293)*SQRT(Sum_Sq(Z1293*Y$8*$X$2*X$1017,1))/($X$2*Y$8*(Z1293*X$1017+Z1293+AA1293))))/SQRT(Sum_Sq(1/(1+$A1293)+$AC$2/$I$2-1/(1+(1+AA1293/Z1293)/X$1017),$X$2/$I$2)),IF(AA1294&lt;0,"A",X1294))</f>
        <v>A</v>
      </c>
      <c r="Z1293" s="13">
        <f t="shared" si="409"/>
        <v>-1</v>
      </c>
      <c r="AA1293" s="12">
        <f t="shared" si="433"/>
        <v>-2</v>
      </c>
      <c r="AC1293" s="13">
        <f>IF(AF1293&gt;0,SQRT(Sum_Sq($AI$2,V_rtHz($AH$2)/(1+1/$A1293),V_rtHz($AH$2*$A1293)/(1+$A1293),$AN$2*$AH$2/(1+1/$A1293),$AM$2*SQRT(Sum_Sq(AF1293,1/($X$2*AD$8*(1+AC$1017+AF1293/AE1293))))/SQRT(Sum_Sq($X$2*AF1293*AD$8,1)),                   $AQ$2*SQRT(Sum_Sq($AH$2/(1+1/$A1293)+AF1293*( 1/(AC$1017+1+AF1293/AE1293)-1)/(1+($X$2*AF1293*AD$8)^2), (AF1293^2*AD$8*$X$2+1/($X$2*AD$8*(AC$1017+1+AF1293/AE1293           )))/(1+($X$2*AF1293*AD$8)^2))),           V_rtHz(AE1293)/($X$2*AD$8*(AE1293*AC$1017+AE1293+AF1293)),V_rtHz(AF1293)*SQRT(Sum_Sq(AE1293*AD$8*$X$2*AC$1017,1))/($X$2*AD$8*(AE1293*AC$1017+AE1293+AF1293))))/SQRT(Sum_Sq(1/(1+$A1293)+$AC$2/$I$2-1/(1+(1+AF1293/AE1293)/AC$1017),$X$2/$I$2)),IF(AF1294&lt;0,"A",AC1294))</f>
        <v>6.6665998015252835E-6</v>
      </c>
      <c r="AE1293" s="13">
        <f t="shared" si="410"/>
        <v>18196.155293794247</v>
      </c>
      <c r="AF1293" s="12">
        <f t="shared" si="434"/>
        <v>171016.39456482884</v>
      </c>
      <c r="AG1293" s="13"/>
      <c r="AH1293" s="13">
        <f>IF(AK1293&gt;0,SQRT(Sum_Sq($AI$2,V_rtHz($AH$2)/(1+1/$A1293),V_rtHz($AH$2*$A1293)/(1+$A1293),$AN$2*$AH$2/(1+1/$A1293),$AM$2*SQRT(Sum_Sq(AK1293,1/($X$2*AI$8*(1+AH$1017+AK1293/AJ1293))))/SQRT(Sum_Sq($X$2*AK1293*AI$8,1)),                   $AQ$2*SQRT(Sum_Sq($AH$2/(1+1/$A1293)+AK1293*( 1/(AH$1017+1+AK1293/AJ1293)-1)/(1+($X$2*AK1293*AI$8)^2), (AK1293^2*AI$8*$X$2+1/($X$2*AI$8*(AH$1017+1+AK1293/AJ1293           )))/(1+($X$2*AK1293*AI$8)^2))),           V_rtHz(AJ1293)/($X$2*AI$8*(AJ1293*AH$1017+AJ1293+AK1293)),V_rtHz(AK1293)*SQRT(Sum_Sq(AJ1293*AI$8*$X$2*AH$1017,1))/($X$2*AI$8*(AJ1293*AH$1017+AJ1293+AK1293))))/SQRT(Sum_Sq(1/(1+$A1293)+$AC$2/$I$2-1/(1+(1+AK1293/AJ1293)/AH$1017),$X$2/$I$2)),IF(AK1294&lt;0,"A",AH1294))</f>
        <v>1.1318506459316828E-5</v>
      </c>
      <c r="AI1293" s="13"/>
      <c r="AJ1293" s="13">
        <f t="shared" si="411"/>
        <v>16991.062591773622</v>
      </c>
      <c r="AK1293" s="12">
        <f t="shared" si="435"/>
        <v>579157.70849769341</v>
      </c>
      <c r="AM1293" s="13">
        <f>IF(AP1293&gt;0,SQRT(Sum_Sq($AI$2,V_rtHz($AH$2)/(1+1/$A1293),V_rtHz($AH$2*$A1293)/(1+$A1293),$AN$2*$AH$2/(1+1/$A1293),$AM$2*SQRT(Sum_Sq(AP1293,1/($X$2*AN$8*(1+AM$1017+AP1293/AO1293))))/SQRT(Sum_Sq($X$2*AP1293*AN$8,1)),                   $AQ$2*SQRT(Sum_Sq($AH$2/(1+1/$A1293)+AP1293*( 1/(AM$1017+1+AP1293/AO1293)-1)/(1+($X$2*AP1293*AN$8)^2), (AP1293^2*AN$8*$X$2+1/($X$2*AN$8*(AM$1017+1+AP1293/AO1293           )))/(1+($X$2*AP1293*AN$8)^2))),           V_rtHz(AO1293)/($X$2*AN$8*(AO1293*AM$1017+AO1293+AP1293)),V_rtHz(AP1293)*SQRT(Sum_Sq(AO1293*AN$8*$X$2*AM$1017,1))/($X$2*AN$8*(AO1293*AM$1017+AO1293+AP1293))))/SQRT(Sum_Sq(1/(1+$A1293)+$AC$2/$I$2-1/(1+(1+AP1293/AO1293)/AM$1017),$X$2/$I$2)),IF(AP1294&lt;0,"A",AM1294))</f>
        <v>1.9867479132530365E-5</v>
      </c>
      <c r="AO1293" s="13">
        <f t="shared" si="412"/>
        <v>16670.527273931035</v>
      </c>
      <c r="AP1293" s="12">
        <f t="shared" si="436"/>
        <v>1866672.1346916468</v>
      </c>
      <c r="AR1293" s="13">
        <f t="shared" si="413"/>
        <v>69887291.180198371</v>
      </c>
      <c r="AS1293" s="13">
        <f t="shared" si="414"/>
        <v>-1.3205557663051286E-5</v>
      </c>
      <c r="AV1293" s="13"/>
      <c r="AW1293" s="13">
        <f t="shared" si="415"/>
        <v>39300511.936236553</v>
      </c>
      <c r="AX1293" s="13">
        <f t="shared" si="416"/>
        <v>-4.1814539349323791E-5</v>
      </c>
      <c r="AZ1293" s="13"/>
      <c r="BA1293" s="13"/>
      <c r="BB1293" s="13">
        <f t="shared" si="417"/>
        <v>22100301.962882396</v>
      </c>
      <c r="BC1293" s="13">
        <f t="shared" si="418"/>
        <v>-1.327811938713813E-4</v>
      </c>
      <c r="BD1293" s="13"/>
      <c r="BE1293" s="13"/>
      <c r="BG1293" s="13">
        <f t="shared" si="419"/>
        <v>12427913.092914158</v>
      </c>
      <c r="BH1293" s="13">
        <f t="shared" si="420"/>
        <v>-4.255083059474739E-4</v>
      </c>
      <c r="BI1293" s="13"/>
      <c r="BL1293" s="13">
        <f t="shared" si="421"/>
        <v>6988729.1180198397</v>
      </c>
      <c r="BM1293" s="13">
        <f t="shared" si="422"/>
        <v>-1.4050144895889096E-3</v>
      </c>
      <c r="BP1293" s="13"/>
      <c r="BQ1293" s="13">
        <f t="shared" si="423"/>
        <v>99.633300000000006</v>
      </c>
      <c r="BR1293" s="13">
        <f t="shared" si="424"/>
        <v>108.98999999999997</v>
      </c>
      <c r="BT1293" s="13"/>
      <c r="BU1293" s="13"/>
      <c r="BV1293" s="13">
        <f t="shared" si="425"/>
        <v>31.50681587988543</v>
      </c>
      <c r="BW1293" s="13">
        <f t="shared" si="426"/>
        <v>344.65664218175147</v>
      </c>
      <c r="CA1293" s="13">
        <f t="shared" si="427"/>
        <v>9.9633299999999991</v>
      </c>
      <c r="CB1293" s="13">
        <f t="shared" si="428"/>
        <v>1089.9000000000001</v>
      </c>
    </row>
    <row r="1294" spans="1:80" x14ac:dyDescent="0.3">
      <c r="A1294" s="13">
        <f t="shared" si="404"/>
        <v>4.7863009232263816E-4</v>
      </c>
      <c r="C1294" s="13" t="str">
        <f>IF(F1294&gt;0,SQRT(Sum_Sq($AI$2,V_rtHz($AH$2)/(1+1/$A1294),V_rtHz($AH$2*$A1294)/(1+$A1294),$AN$2*$AH$2/(1+1/$A1294),$AM$2*SQRT(Sum_Sq(F1294,1/($X$2*D$8*(1+C$1017+F1294/E1294))))/SQRT(Sum_Sq($X$2*F1294*D$8,1)),                   $AQ$2*SQRT(Sum_Sq($AH$2/(1+1/$A1294)+F1294*( 1/(C$1017+1+F1294/E1294)-1)/(1+($X$2*F1294*D$8)^2), (F1294^2*D$8*$X$2+1/($X$2*D$8*(C$1017+1+F1294/E1294           )))/(1+($X$2*F1294*D$8)^2))),           V_rtHz(E1294)/($X$2*D$8*(E1294*C$1017+E1294+F1294)),V_rtHz(F1294)*SQRT(Sum_Sq(E1294*D$8*$X$2*C$1017,1))/($X$2*D$8*(E1294*C$1017+E1294+F1294))))/SQRT(Sum_Sq(1/(1+$A1294)+$AC$2/$I$2-1/(1+(1+F1294/E1294)/C$1017),$X$2/$I$2)),IF(F1295&lt;0,"A",C1295))</f>
        <v>A</v>
      </c>
      <c r="E1294" s="13">
        <f t="shared" si="405"/>
        <v>-1</v>
      </c>
      <c r="F1294" s="12">
        <f t="shared" si="429"/>
        <v>-2</v>
      </c>
      <c r="H1294" s="13" t="str">
        <f>IF(K1294&gt;0,SQRT(Sum_Sq($AI$2,V_rtHz($AH$2)/(1+1/$A1294),V_rtHz($AH$2*$A1294)/(1+$A1294),$AN$2*$AH$2/(1+1/$A1294),$AM$2*SQRT(Sum_Sq(K1294,1/($X$2*I$8*(1+H$1017+K1294/J1294))))/SQRT(Sum_Sq($X$2*K1294*I$8,1)),                   $AQ$2*SQRT(Sum_Sq($AH$2/(1+1/$A1294)+K1294*( 1/(H$1017+1+K1294/J1294)-1)/(1+($X$2*K1294*I$8)^2), (K1294^2*I$8*$X$2+1/($X$2*I$8*(H$1017+1+K1294/J1294           )))/(1+($X$2*K1294*I$8)^2))),           V_rtHz(J1294)/($X$2*I$8*(J1294*H$1017+J1294+K1294)),V_rtHz(K1294)*SQRT(Sum_Sq(J1294*I$8*$X$2*H$1017,1))/($X$2*I$8*(J1294*H$1017+J1294+K1294))))/SQRT(Sum_Sq(1/(1+$A1294)+$AC$2/$I$2-1/(1+(1+K1294/J1294)/H$1017),$X$2/$I$2)),IF(K1295&lt;0,"A",H1295))</f>
        <v>A</v>
      </c>
      <c r="J1294" s="13">
        <f t="shared" si="406"/>
        <v>-1</v>
      </c>
      <c r="K1294" s="12">
        <f t="shared" si="430"/>
        <v>-2</v>
      </c>
      <c r="M1294" s="13" t="str">
        <f>IF(P1294&gt;0,SQRT(Sum_Sq($AI$2,V_rtHz($AH$2)/(1+1/$A1294),V_rtHz($AH$2*$A1294)/(1+$A1294),$AN$2*$AH$2/(1+1/$A1294),$AM$2*SQRT(Sum_Sq(P1294,1/($X$2*N$8*(1+M$1017+P1294/O1294))))/SQRT(Sum_Sq($X$2*P1294*N$8,1)),                   $AQ$2*SQRT(Sum_Sq($AH$2/(1+1/$A1294)+P1294*( 1/(M$1017+1+P1294/O1294)-1)/(1+($X$2*P1294*N$8)^2), (P1294^2*N$8*$X$2+1/($X$2*N$8*(M$1017+1+P1294/O1294           )))/(1+($X$2*P1294*N$8)^2))),           V_rtHz(O1294)/($X$2*N$8*(O1294*M$1017+O1294+P1294)),V_rtHz(P1294)*SQRT(Sum_Sq(O1294*N$8*$X$2*M$1017,1))/($X$2*N$8*(O1294*M$1017+O1294+P1294))))/SQRT(Sum_Sq(1/(1+$A1294)+$AC$2/$I$2-1/(1+(1+P1294/O1294)/M$1017),$X$2/$I$2)),IF(P1295&lt;0,"A",M1295))</f>
        <v>A</v>
      </c>
      <c r="O1294" s="13">
        <f t="shared" si="407"/>
        <v>-1</v>
      </c>
      <c r="P1294" s="12">
        <f t="shared" si="431"/>
        <v>-2</v>
      </c>
      <c r="R1294" s="13" t="str">
        <f>IF(U1294&gt;0,SQRT(Sum_Sq($AI$2,V_rtHz($AH$2)/(1+1/$A1294),V_rtHz($AH$2*$A1294)/(1+$A1294),$AN$2*$AH$2/(1+1/$A1294),$AM$2*SQRT(Sum_Sq(U1294,1/($X$2*S$8*(1+R$1017+U1294/T1294))))/SQRT(Sum_Sq($X$2*U1294*S$8,1)),                   $AQ$2*SQRT(Sum_Sq($AH$2/(1+1/$A1294)+U1294*( 1/(R$1017+1+U1294/T1294)-1)/(1+($X$2*U1294*S$8)^2), (U1294^2*S$8*$X$2+1/($X$2*S$8*(R$1017+1+U1294/T1294           )))/(1+($X$2*U1294*S$8)^2))),           V_rtHz(T1294)/($X$2*S$8*(T1294*R$1017+T1294+U1294)),V_rtHz(U1294)*SQRT(Sum_Sq(T1294*S$8*$X$2*R$1017,1))/($X$2*S$8*(T1294*R$1017+T1294+U1294))))/SQRT(Sum_Sq(1/(1+$A1294)+$AC$2/$I$2-1/(1+(1+U1294/T1294)/R$1017),$X$2/$I$2)),IF(U1295&lt;0,"A",R1295))</f>
        <v>A</v>
      </c>
      <c r="T1294" s="13">
        <f t="shared" si="408"/>
        <v>-1</v>
      </c>
      <c r="U1294" s="12">
        <f t="shared" si="432"/>
        <v>-2</v>
      </c>
      <c r="X1294" s="13" t="str">
        <f>IF(AA1294&gt;0,SQRT(Sum_Sq($AI$2,V_rtHz($AH$2)/(1+1/$A1294),V_rtHz($AH$2*$A1294)/(1+$A1294),$AN$2*$AH$2/(1+1/$A1294),$AM$2*SQRT(Sum_Sq(AA1294,1/($X$2*Y$8*(1+X$1017+AA1294/Z1294))))/SQRT(Sum_Sq($X$2*AA1294*Y$8,1)),                   $AQ$2*SQRT(Sum_Sq($AH$2/(1+1/$A1294)+AA1294*( 1/(X$1017+1+AA1294/Z1294)-1)/(1+($X$2*AA1294*Y$8)^2), (AA1294^2*Y$8*$X$2+1/($X$2*Y$8*(X$1017+1+AA1294/Z1294           )))/(1+($X$2*AA1294*Y$8)^2))),           V_rtHz(Z1294)/($X$2*Y$8*(Z1294*X$1017+Z1294+AA1294)),V_rtHz(AA1294)*SQRT(Sum_Sq(Z1294*Y$8*$X$2*X$1017,1))/($X$2*Y$8*(Z1294*X$1017+Z1294+AA1294))))/SQRT(Sum_Sq(1/(1+$A1294)+$AC$2/$I$2-1/(1+(1+AA1294/Z1294)/X$1017),$X$2/$I$2)),IF(AA1295&lt;0,"A",X1295))</f>
        <v>A</v>
      </c>
      <c r="Z1294" s="13">
        <f t="shared" si="409"/>
        <v>-1</v>
      </c>
      <c r="AA1294" s="12">
        <f t="shared" si="433"/>
        <v>-2</v>
      </c>
      <c r="AC1294" s="13">
        <f>IF(AF1294&gt;0,SQRT(Sum_Sq($AI$2,V_rtHz($AH$2)/(1+1/$A1294),V_rtHz($AH$2*$A1294)/(1+$A1294),$AN$2*$AH$2/(1+1/$A1294),$AM$2*SQRT(Sum_Sq(AF1294,1/($X$2*AD$8*(1+AC$1017+AF1294/AE1294))))/SQRT(Sum_Sq($X$2*AF1294*AD$8,1)),                   $AQ$2*SQRT(Sum_Sq($AH$2/(1+1/$A1294)+AF1294*( 1/(AC$1017+1+AF1294/AE1294)-1)/(1+($X$2*AF1294*AD$8)^2), (AF1294^2*AD$8*$X$2+1/($X$2*AD$8*(AC$1017+1+AF1294/AE1294           )))/(1+($X$2*AF1294*AD$8)^2))),           V_rtHz(AE1294)/($X$2*AD$8*(AE1294*AC$1017+AE1294+AF1294)),V_rtHz(AF1294)*SQRT(Sum_Sq(AE1294*AD$8*$X$2*AC$1017,1))/($X$2*AD$8*(AE1294*AC$1017+AE1294+AF1294))))/SQRT(Sum_Sq(1/(1+$A1294)+$AC$2/$I$2-1/(1+(1+AF1294/AE1294)/AC$1017),$X$2/$I$2)),IF(AF1295&lt;0,"A",AC1295))</f>
        <v>6.663633857554153E-6</v>
      </c>
      <c r="AE1294" s="13">
        <f t="shared" si="410"/>
        <v>18179.946556748095</v>
      </c>
      <c r="AF1294" s="12">
        <f t="shared" si="434"/>
        <v>171168.86804770899</v>
      </c>
      <c r="AG1294" s="13"/>
      <c r="AH1294" s="13">
        <f>IF(AK1294&gt;0,SQRT(Sum_Sq($AI$2,V_rtHz($AH$2)/(1+1/$A1294),V_rtHz($AH$2*$A1294)/(1+$A1294),$AN$2*$AH$2/(1+1/$A1294),$AM$2*SQRT(Sum_Sq(AK1294,1/($X$2*AI$8*(1+AH$1017+AK1294/AJ1294))))/SQRT(Sum_Sq($X$2*AK1294*AI$8,1)),                   $AQ$2*SQRT(Sum_Sq($AH$2/(1+1/$A1294)+AK1294*( 1/(AH$1017+1+AK1294/AJ1294)-1)/(1+($X$2*AK1294*AI$8)^2), (AK1294^2*AI$8*$X$2+1/($X$2*AI$8*(AH$1017+1+AK1294/AJ1294           )))/(1+($X$2*AK1294*AI$8)^2))),           V_rtHz(AJ1294)/($X$2*AI$8*(AJ1294*AH$1017+AJ1294+AK1294)),V_rtHz(AK1294)*SQRT(Sum_Sq(AJ1294*AI$8*$X$2*AH$1017,1))/($X$2*AI$8*(AJ1294*AH$1017+AJ1294+AK1294))))/SQRT(Sum_Sq(1/(1+$A1294)+$AC$2/$I$2-1/(1+(1+AK1294/AJ1294)/AH$1017),$X$2/$I$2)),IF(AK1295&lt;0,"A",AH1295))</f>
        <v>1.1314530301720017E-5</v>
      </c>
      <c r="AI1294" s="13"/>
      <c r="AJ1294" s="13">
        <f t="shared" si="411"/>
        <v>16978.752858410873</v>
      </c>
      <c r="AK1294" s="12">
        <f t="shared" si="435"/>
        <v>579577.60252795822</v>
      </c>
      <c r="AM1294" s="13">
        <f>IF(AP1294&gt;0,SQRT(Sum_Sq($AI$2,V_rtHz($AH$2)/(1+1/$A1294),V_rtHz($AH$2*$A1294)/(1+$A1294),$AN$2*$AH$2/(1+1/$A1294),$AM$2*SQRT(Sum_Sq(AP1294,1/($X$2*AN$8*(1+AM$1017+AP1294/AO1294))))/SQRT(Sum_Sq($X$2*AP1294*AN$8,1)),                   $AQ$2*SQRT(Sum_Sq($AH$2/(1+1/$A1294)+AP1294*( 1/(AM$1017+1+AP1294/AO1294)-1)/(1+($X$2*AP1294*AN$8)^2), (AP1294^2*AN$8*$X$2+1/($X$2*AN$8*(AM$1017+1+AP1294/AO1294           )))/(1+($X$2*AP1294*AN$8)^2))),           V_rtHz(AO1294)/($X$2*AN$8*(AO1294*AM$1017+AO1294+AP1294)),V_rtHz(AP1294)*SQRT(Sum_Sq(AO1294*AN$8*$X$2*AM$1017,1))/($X$2*AN$8*(AO1294*AM$1017+AO1294+AP1294))))/SQRT(Sum_Sq(1/(1+$A1294)+$AC$2/$I$2-1/(1+(1+AP1294/AO1294)/AM$1017),$X$2/$I$2)),IF(AP1295&lt;0,"A",AM1295))</f>
        <v>1.9860938880556799E-5</v>
      </c>
      <c r="AO1294" s="13">
        <f t="shared" si="412"/>
        <v>16659.105448404269</v>
      </c>
      <c r="AP1294" s="12">
        <f t="shared" si="436"/>
        <v>1867951.9635218419</v>
      </c>
      <c r="AR1294" s="13">
        <f t="shared" si="413"/>
        <v>69887291.180198371</v>
      </c>
      <c r="AS1294" s="13">
        <f t="shared" si="414"/>
        <v>-1.3205669210417861E-5</v>
      </c>
      <c r="AV1294" s="13"/>
      <c r="AW1294" s="13">
        <f t="shared" si="415"/>
        <v>39300511.936236553</v>
      </c>
      <c r="AX1294" s="13">
        <f t="shared" si="416"/>
        <v>-4.1815657778302182E-5</v>
      </c>
      <c r="AZ1294" s="13"/>
      <c r="BA1294" s="13"/>
      <c r="BB1294" s="13">
        <f t="shared" si="417"/>
        <v>22100301.962882396</v>
      </c>
      <c r="BC1294" s="13">
        <f t="shared" si="418"/>
        <v>-1.3279247239329227E-4</v>
      </c>
      <c r="BD1294" s="13"/>
      <c r="BE1294" s="13"/>
      <c r="BG1294" s="13">
        <f t="shared" si="419"/>
        <v>12427913.092914158</v>
      </c>
      <c r="BH1294" s="13">
        <f t="shared" si="420"/>
        <v>-4.2562415072668422E-4</v>
      </c>
      <c r="BI1294" s="13"/>
      <c r="BL1294" s="13">
        <f t="shared" si="421"/>
        <v>6988729.1180198397</v>
      </c>
      <c r="BM1294" s="13">
        <f t="shared" si="422"/>
        <v>-1.4062783358586323E-3</v>
      </c>
      <c r="BP1294" s="13"/>
      <c r="BQ1294" s="13">
        <f t="shared" si="423"/>
        <v>99.633300000000006</v>
      </c>
      <c r="BR1294" s="13">
        <f t="shared" si="424"/>
        <v>108.98999999999998</v>
      </c>
      <c r="BT1294" s="13"/>
      <c r="BU1294" s="13"/>
      <c r="BV1294" s="13">
        <f t="shared" si="425"/>
        <v>31.50681587988543</v>
      </c>
      <c r="BW1294" s="13">
        <f t="shared" si="426"/>
        <v>344.65664218175152</v>
      </c>
      <c r="CA1294" s="13">
        <f t="shared" si="427"/>
        <v>9.9633299999999991</v>
      </c>
      <c r="CB1294" s="13">
        <f t="shared" si="428"/>
        <v>1089.9000000000001</v>
      </c>
    </row>
    <row r="1295" spans="1:80" x14ac:dyDescent="0.3">
      <c r="A1295" s="13">
        <f t="shared" si="404"/>
        <v>4.8528850016212093E-4</v>
      </c>
      <c r="C1295" s="13" t="str">
        <f>IF(F1295&gt;0,SQRT(Sum_Sq($AI$2,V_rtHz($AH$2)/(1+1/$A1295),V_rtHz($AH$2*$A1295)/(1+$A1295),$AN$2*$AH$2/(1+1/$A1295),$AM$2*SQRT(Sum_Sq(F1295,1/($X$2*D$8*(1+C$1017+F1295/E1295))))/SQRT(Sum_Sq($X$2*F1295*D$8,1)),                   $AQ$2*SQRT(Sum_Sq($AH$2/(1+1/$A1295)+F1295*( 1/(C$1017+1+F1295/E1295)-1)/(1+($X$2*F1295*D$8)^2), (F1295^2*D$8*$X$2+1/($X$2*D$8*(C$1017+1+F1295/E1295           )))/(1+($X$2*F1295*D$8)^2))),           V_rtHz(E1295)/($X$2*D$8*(E1295*C$1017+E1295+F1295)),V_rtHz(F1295)*SQRT(Sum_Sq(E1295*D$8*$X$2*C$1017,1))/($X$2*D$8*(E1295*C$1017+E1295+F1295))))/SQRT(Sum_Sq(1/(1+$A1295)+$AC$2/$I$2-1/(1+(1+F1295/E1295)/C$1017),$X$2/$I$2)),IF(F1296&lt;0,"A",C1296))</f>
        <v>A</v>
      </c>
      <c r="E1295" s="13">
        <f t="shared" si="405"/>
        <v>-1</v>
      </c>
      <c r="F1295" s="12">
        <f t="shared" si="429"/>
        <v>-2</v>
      </c>
      <c r="H1295" s="13" t="str">
        <f>IF(K1295&gt;0,SQRT(Sum_Sq($AI$2,V_rtHz($AH$2)/(1+1/$A1295),V_rtHz($AH$2*$A1295)/(1+$A1295),$AN$2*$AH$2/(1+1/$A1295),$AM$2*SQRT(Sum_Sq(K1295,1/($X$2*I$8*(1+H$1017+K1295/J1295))))/SQRT(Sum_Sq($X$2*K1295*I$8,1)),                   $AQ$2*SQRT(Sum_Sq($AH$2/(1+1/$A1295)+K1295*( 1/(H$1017+1+K1295/J1295)-1)/(1+($X$2*K1295*I$8)^2), (K1295^2*I$8*$X$2+1/($X$2*I$8*(H$1017+1+K1295/J1295           )))/(1+($X$2*K1295*I$8)^2))),           V_rtHz(J1295)/($X$2*I$8*(J1295*H$1017+J1295+K1295)),V_rtHz(K1295)*SQRT(Sum_Sq(J1295*I$8*$X$2*H$1017,1))/($X$2*I$8*(J1295*H$1017+J1295+K1295))))/SQRT(Sum_Sq(1/(1+$A1295)+$AC$2/$I$2-1/(1+(1+K1295/J1295)/H$1017),$X$2/$I$2)),IF(K1296&lt;0,"A",H1296))</f>
        <v>A</v>
      </c>
      <c r="J1295" s="13">
        <f t="shared" si="406"/>
        <v>-1</v>
      </c>
      <c r="K1295" s="12">
        <f t="shared" si="430"/>
        <v>-2</v>
      </c>
      <c r="M1295" s="13" t="str">
        <f>IF(P1295&gt;0,SQRT(Sum_Sq($AI$2,V_rtHz($AH$2)/(1+1/$A1295),V_rtHz($AH$2*$A1295)/(1+$A1295),$AN$2*$AH$2/(1+1/$A1295),$AM$2*SQRT(Sum_Sq(P1295,1/($X$2*N$8*(1+M$1017+P1295/O1295))))/SQRT(Sum_Sq($X$2*P1295*N$8,1)),                   $AQ$2*SQRT(Sum_Sq($AH$2/(1+1/$A1295)+P1295*( 1/(M$1017+1+P1295/O1295)-1)/(1+($X$2*P1295*N$8)^2), (P1295^2*N$8*$X$2+1/($X$2*N$8*(M$1017+1+P1295/O1295           )))/(1+($X$2*P1295*N$8)^2))),           V_rtHz(O1295)/($X$2*N$8*(O1295*M$1017+O1295+P1295)),V_rtHz(P1295)*SQRT(Sum_Sq(O1295*N$8*$X$2*M$1017,1))/($X$2*N$8*(O1295*M$1017+O1295+P1295))))/SQRT(Sum_Sq(1/(1+$A1295)+$AC$2/$I$2-1/(1+(1+P1295/O1295)/M$1017),$X$2/$I$2)),IF(P1296&lt;0,"A",M1296))</f>
        <v>A</v>
      </c>
      <c r="O1295" s="13">
        <f t="shared" si="407"/>
        <v>-1</v>
      </c>
      <c r="P1295" s="12">
        <f t="shared" si="431"/>
        <v>-2</v>
      </c>
      <c r="R1295" s="13" t="str">
        <f>IF(U1295&gt;0,SQRT(Sum_Sq($AI$2,V_rtHz($AH$2)/(1+1/$A1295),V_rtHz($AH$2*$A1295)/(1+$A1295),$AN$2*$AH$2/(1+1/$A1295),$AM$2*SQRT(Sum_Sq(U1295,1/($X$2*S$8*(1+R$1017+U1295/T1295))))/SQRT(Sum_Sq($X$2*U1295*S$8,1)),                   $AQ$2*SQRT(Sum_Sq($AH$2/(1+1/$A1295)+U1295*( 1/(R$1017+1+U1295/T1295)-1)/(1+($X$2*U1295*S$8)^2), (U1295^2*S$8*$X$2+1/($X$2*S$8*(R$1017+1+U1295/T1295           )))/(1+($X$2*U1295*S$8)^2))),           V_rtHz(T1295)/($X$2*S$8*(T1295*R$1017+T1295+U1295)),V_rtHz(U1295)*SQRT(Sum_Sq(T1295*S$8*$X$2*R$1017,1))/($X$2*S$8*(T1295*R$1017+T1295+U1295))))/SQRT(Sum_Sq(1/(1+$A1295)+$AC$2/$I$2-1/(1+(1+U1295/T1295)/R$1017),$X$2/$I$2)),IF(U1296&lt;0,"A",R1296))</f>
        <v>A</v>
      </c>
      <c r="T1295" s="13">
        <f t="shared" si="408"/>
        <v>-1</v>
      </c>
      <c r="U1295" s="12">
        <f t="shared" si="432"/>
        <v>-2</v>
      </c>
      <c r="X1295" s="13">
        <f>IF(AA1295&gt;0,SQRT(Sum_Sq($AI$2,V_rtHz($AH$2)/(1+1/$A1295),V_rtHz($AH$2*$A1295)/(1+$A1295),$AN$2*$AH$2/(1+1/$A1295),$AM$2*SQRT(Sum_Sq(AA1295,1/($X$2*Y$8*(1+X$1017+AA1295/Z1295))))/SQRT(Sum_Sq($X$2*AA1295*Y$8,1)),                   $AQ$2*SQRT(Sum_Sq($AH$2/(1+1/$A1295)+AA1295*( 1/(X$1017+1+AA1295/Z1295)-1)/(1+($X$2*AA1295*Y$8)^2), (AA1295^2*Y$8*$X$2+1/($X$2*Y$8*(X$1017+1+AA1295/Z1295           )))/(1+($X$2*AA1295*Y$8)^2))),           V_rtHz(Z1295)/($X$2*Y$8*(Z1295*X$1017+Z1295+AA1295)),V_rtHz(AA1295)*SQRT(Sum_Sq(Z1295*Y$8*$X$2*X$1017,1))/($X$2*Y$8*(Z1295*X$1017+Z1295+AA1295))))/SQRT(Sum_Sq(1/(1+$A1295)+$AC$2/$I$2-1/(1+(1+AA1295/Z1295)/X$1017),$X$2/$I$2)),IF(AA1296&lt;0,"A",X1296))</f>
        <v>5.469672990215331E-6</v>
      </c>
      <c r="Z1295" s="13">
        <f t="shared" si="409"/>
        <v>-1</v>
      </c>
      <c r="AA1295" s="12">
        <f t="shared" si="433"/>
        <v>-2</v>
      </c>
      <c r="AC1295" s="13">
        <f>IF(AF1295&gt;0,SQRT(Sum_Sq($AI$2,V_rtHz($AH$2)/(1+1/$A1295),V_rtHz($AH$2*$A1295)/(1+$A1295),$AN$2*$AH$2/(1+1/$A1295),$AM$2*SQRT(Sum_Sq(AF1295,1/($X$2*AD$8*(1+AC$1017+AF1295/AE1295))))/SQRT(Sum_Sq($X$2*AF1295*AD$8,1)),                   $AQ$2*SQRT(Sum_Sq($AH$2/(1+1/$A1295)+AF1295*( 1/(AC$1017+1+AF1295/AE1295)-1)/(1+($X$2*AF1295*AD$8)^2), (AF1295^2*AD$8*$X$2+1/($X$2*AD$8*(AC$1017+1+AF1295/AE1295           )))/(1+($X$2*AF1295*AD$8)^2))),           V_rtHz(AE1295)/($X$2*AD$8*(AE1295*AC$1017+AE1295+AF1295)),V_rtHz(AF1295)*SQRT(Sum_Sq(AE1295*AD$8*$X$2*AC$1017,1))/($X$2*AD$8*(AE1295*AC$1017+AE1295+AF1295))))/SQRT(Sum_Sq(1/(1+$A1295)+$AC$2/$I$2-1/(1+(1+AF1295/AE1295)/AC$1017),$X$2/$I$2)),IF(AF1296&lt;0,"A",AC1296))</f>
        <v>6.6606365937236214E-6</v>
      </c>
      <c r="AE1295" s="13">
        <f t="shared" si="410"/>
        <v>18163.572494288732</v>
      </c>
      <c r="AF1295" s="12">
        <f t="shared" si="434"/>
        <v>171323.17303024442</v>
      </c>
      <c r="AG1295" s="13"/>
      <c r="AH1295" s="13">
        <f>IF(AK1295&gt;0,SQRT(Sum_Sq($AI$2,V_rtHz($AH$2)/(1+1/$A1295),V_rtHz($AH$2*$A1295)/(1+$A1295),$AN$2*$AH$2/(1+1/$A1295),$AM$2*SQRT(Sum_Sq(AK1295,1/($X$2*AI$8*(1+AH$1017+AK1295/AJ1295))))/SQRT(Sum_Sq($X$2*AK1295*AI$8,1)),                   $AQ$2*SQRT(Sum_Sq($AH$2/(1+1/$A1295)+AK1295*( 1/(AH$1017+1+AK1295/AJ1295)-1)/(1+($X$2*AK1295*AI$8)^2), (AK1295^2*AI$8*$X$2+1/($X$2*AI$8*(AH$1017+1+AK1295/AJ1295           )))/(1+($X$2*AK1295*AI$8)^2))),           V_rtHz(AJ1295)/($X$2*AI$8*(AJ1295*AH$1017+AJ1295+AK1295)),V_rtHz(AK1295)*SQRT(Sum_Sq(AJ1295*AI$8*$X$2*AH$1017,1))/($X$2*AI$8*(AJ1295*AH$1017+AJ1295+AK1295))))/SQRT(Sum_Sq(1/(1+$A1295)+$AC$2/$I$2-1/(1+(1+AK1295/AJ1295)/AH$1017),$X$2/$I$2)),IF(AK1296&lt;0,"A",AH1296))</f>
        <v>1.1310509195667412E-5</v>
      </c>
      <c r="AI1295" s="13"/>
      <c r="AJ1295" s="13">
        <f t="shared" si="411"/>
        <v>16966.307782249973</v>
      </c>
      <c r="AK1295" s="12">
        <f t="shared" si="435"/>
        <v>580002.73258555145</v>
      </c>
      <c r="AM1295" s="13">
        <f>IF(AP1295&gt;0,SQRT(Sum_Sq($AI$2,V_rtHz($AH$2)/(1+1/$A1295),V_rtHz($AH$2*$A1295)/(1+$A1295),$AN$2*$AH$2/(1+1/$A1295),$AM$2*SQRT(Sum_Sq(AP1295,1/($X$2*AN$8*(1+AM$1017+AP1295/AO1295))))/SQRT(Sum_Sq($X$2*AP1295*AN$8,1)),                   $AQ$2*SQRT(Sum_Sq($AH$2/(1+1/$A1295)+AP1295*( 1/(AM$1017+1+AP1295/AO1295)-1)/(1+($X$2*AP1295*AN$8)^2), (AP1295^2*AN$8*$X$2+1/($X$2*AN$8*(AM$1017+1+AP1295/AO1295           )))/(1+($X$2*AP1295*AN$8)^2))),           V_rtHz(AO1295)/($X$2*AN$8*(AO1295*AM$1017+AO1295+AP1295)),V_rtHz(AP1295)*SQRT(Sum_Sq(AO1295*AN$8*$X$2*AM$1017,1))/($X$2*AN$8*(AO1295*AM$1017+AO1295+AP1295))))/SQRT(Sum_Sq(1/(1+$A1295)+$AC$2/$I$2-1/(1+(1+AP1295/AO1295)/AM$1017),$X$2/$I$2)),IF(AP1296&lt;0,"A",AM1296))</f>
        <v>1.985432358235673E-5</v>
      </c>
      <c r="AO1295" s="13">
        <f t="shared" si="412"/>
        <v>16647.555964420619</v>
      </c>
      <c r="AP1295" s="12">
        <f t="shared" si="436"/>
        <v>1869247.8823540737</v>
      </c>
      <c r="AR1295" s="13">
        <f t="shared" si="413"/>
        <v>69887291.180198371</v>
      </c>
      <c r="AS1295" s="13">
        <f t="shared" si="414"/>
        <v>-1.3205782311486887E-5</v>
      </c>
      <c r="AV1295" s="13"/>
      <c r="AW1295" s="13">
        <f t="shared" si="415"/>
        <v>39300511.936236553</v>
      </c>
      <c r="AX1295" s="13">
        <f t="shared" si="416"/>
        <v>-4.1816791827263494E-5</v>
      </c>
      <c r="AZ1295" s="13"/>
      <c r="BA1295" s="13"/>
      <c r="BB1295" s="13">
        <f t="shared" si="417"/>
        <v>22100301.962882396</v>
      </c>
      <c r="BC1295" s="13">
        <f t="shared" si="418"/>
        <v>-1.3280390977141765E-4</v>
      </c>
      <c r="BD1295" s="13"/>
      <c r="BE1295" s="13"/>
      <c r="BG1295" s="13">
        <f t="shared" si="419"/>
        <v>12427913.092914158</v>
      </c>
      <c r="BH1295" s="13">
        <f t="shared" si="420"/>
        <v>-4.2574167148499352E-4</v>
      </c>
      <c r="BI1295" s="13"/>
      <c r="BL1295" s="13">
        <f t="shared" si="421"/>
        <v>6988729.1180198397</v>
      </c>
      <c r="BM1295" s="13">
        <f t="shared" si="422"/>
        <v>-1.4075620874901711E-3</v>
      </c>
      <c r="BP1295" s="13"/>
      <c r="BQ1295" s="13">
        <f t="shared" si="423"/>
        <v>99.633300000000006</v>
      </c>
      <c r="BR1295" s="13">
        <f t="shared" si="424"/>
        <v>108.99</v>
      </c>
      <c r="BT1295" s="13"/>
      <c r="BU1295" s="13"/>
      <c r="BV1295" s="13">
        <f t="shared" si="425"/>
        <v>31.50681587988543</v>
      </c>
      <c r="BW1295" s="13">
        <f t="shared" si="426"/>
        <v>344.65664218175147</v>
      </c>
      <c r="CA1295" s="13">
        <f t="shared" si="427"/>
        <v>9.9633299999999974</v>
      </c>
      <c r="CB1295" s="13">
        <f t="shared" si="428"/>
        <v>1089.9000000000001</v>
      </c>
    </row>
    <row r="1296" spans="1:80" x14ac:dyDescent="0.3">
      <c r="A1296" s="13">
        <f t="shared" si="404"/>
        <v>4.9203953568145091E-4</v>
      </c>
      <c r="C1296" s="13" t="str">
        <f>IF(F1296&gt;0,SQRT(Sum_Sq($AI$2,V_rtHz($AH$2)/(1+1/$A1296),V_rtHz($AH$2*$A1296)/(1+$A1296),$AN$2*$AH$2/(1+1/$A1296),$AM$2*SQRT(Sum_Sq(F1296,1/($X$2*D$8*(1+C$1017+F1296/E1296))))/SQRT(Sum_Sq($X$2*F1296*D$8,1)),                   $AQ$2*SQRT(Sum_Sq($AH$2/(1+1/$A1296)+F1296*( 1/(C$1017+1+F1296/E1296)-1)/(1+($X$2*F1296*D$8)^2), (F1296^2*D$8*$X$2+1/($X$2*D$8*(C$1017+1+F1296/E1296           )))/(1+($X$2*F1296*D$8)^2))),           V_rtHz(E1296)/($X$2*D$8*(E1296*C$1017+E1296+F1296)),V_rtHz(F1296)*SQRT(Sum_Sq(E1296*D$8*$X$2*C$1017,1))/($X$2*D$8*(E1296*C$1017+E1296+F1296))))/SQRT(Sum_Sq(1/(1+$A1296)+$AC$2/$I$2-1/(1+(1+F1296/E1296)/C$1017),$X$2/$I$2)),IF(F1297&lt;0,"A",C1297))</f>
        <v>A</v>
      </c>
      <c r="E1296" s="13">
        <f t="shared" si="405"/>
        <v>-1</v>
      </c>
      <c r="F1296" s="12">
        <f t="shared" si="429"/>
        <v>-2</v>
      </c>
      <c r="H1296" s="13" t="str">
        <f>IF(K1296&gt;0,SQRT(Sum_Sq($AI$2,V_rtHz($AH$2)/(1+1/$A1296),V_rtHz($AH$2*$A1296)/(1+$A1296),$AN$2*$AH$2/(1+1/$A1296),$AM$2*SQRT(Sum_Sq(K1296,1/($X$2*I$8*(1+H$1017+K1296/J1296))))/SQRT(Sum_Sq($X$2*K1296*I$8,1)),                   $AQ$2*SQRT(Sum_Sq($AH$2/(1+1/$A1296)+K1296*( 1/(H$1017+1+K1296/J1296)-1)/(1+($X$2*K1296*I$8)^2), (K1296^2*I$8*$X$2+1/($X$2*I$8*(H$1017+1+K1296/J1296           )))/(1+($X$2*K1296*I$8)^2))),           V_rtHz(J1296)/($X$2*I$8*(J1296*H$1017+J1296+K1296)),V_rtHz(K1296)*SQRT(Sum_Sq(J1296*I$8*$X$2*H$1017,1))/($X$2*I$8*(J1296*H$1017+J1296+K1296))))/SQRT(Sum_Sq(1/(1+$A1296)+$AC$2/$I$2-1/(1+(1+K1296/J1296)/H$1017),$X$2/$I$2)),IF(K1297&lt;0,"A",H1297))</f>
        <v>A</v>
      </c>
      <c r="J1296" s="13">
        <f t="shared" si="406"/>
        <v>-1</v>
      </c>
      <c r="K1296" s="12">
        <f t="shared" si="430"/>
        <v>-2</v>
      </c>
      <c r="M1296" s="13" t="str">
        <f>IF(P1296&gt;0,SQRT(Sum_Sq($AI$2,V_rtHz($AH$2)/(1+1/$A1296),V_rtHz($AH$2*$A1296)/(1+$A1296),$AN$2*$AH$2/(1+1/$A1296),$AM$2*SQRT(Sum_Sq(P1296,1/($X$2*N$8*(1+M$1017+P1296/O1296))))/SQRT(Sum_Sq($X$2*P1296*N$8,1)),                   $AQ$2*SQRT(Sum_Sq($AH$2/(1+1/$A1296)+P1296*( 1/(M$1017+1+P1296/O1296)-1)/(1+($X$2*P1296*N$8)^2), (P1296^2*N$8*$X$2+1/($X$2*N$8*(M$1017+1+P1296/O1296           )))/(1+($X$2*P1296*N$8)^2))),           V_rtHz(O1296)/($X$2*N$8*(O1296*M$1017+O1296+P1296)),V_rtHz(P1296)*SQRT(Sum_Sq(O1296*N$8*$X$2*M$1017,1))/($X$2*N$8*(O1296*M$1017+O1296+P1296))))/SQRT(Sum_Sq(1/(1+$A1296)+$AC$2/$I$2-1/(1+(1+P1296/O1296)/M$1017),$X$2/$I$2)),IF(P1297&lt;0,"A",M1297))</f>
        <v>A</v>
      </c>
      <c r="O1296" s="13">
        <f t="shared" si="407"/>
        <v>-1</v>
      </c>
      <c r="P1296" s="12">
        <f t="shared" si="431"/>
        <v>-2</v>
      </c>
      <c r="R1296" s="13" t="str">
        <f>IF(U1296&gt;0,SQRT(Sum_Sq($AI$2,V_rtHz($AH$2)/(1+1/$A1296),V_rtHz($AH$2*$A1296)/(1+$A1296),$AN$2*$AH$2/(1+1/$A1296),$AM$2*SQRT(Sum_Sq(U1296,1/($X$2*S$8*(1+R$1017+U1296/T1296))))/SQRT(Sum_Sq($X$2*U1296*S$8,1)),                   $AQ$2*SQRT(Sum_Sq($AH$2/(1+1/$A1296)+U1296*( 1/(R$1017+1+U1296/T1296)-1)/(1+($X$2*U1296*S$8)^2), (U1296^2*S$8*$X$2+1/($X$2*S$8*(R$1017+1+U1296/T1296           )))/(1+($X$2*U1296*S$8)^2))),           V_rtHz(T1296)/($X$2*S$8*(T1296*R$1017+T1296+U1296)),V_rtHz(U1296)*SQRT(Sum_Sq(T1296*S$8*$X$2*R$1017,1))/($X$2*S$8*(T1296*R$1017+T1296+U1296))))/SQRT(Sum_Sq(1/(1+$A1296)+$AC$2/$I$2-1/(1+(1+U1296/T1296)/R$1017),$X$2/$I$2)),IF(U1297&lt;0,"A",R1297))</f>
        <v>A</v>
      </c>
      <c r="T1296" s="13">
        <f t="shared" si="408"/>
        <v>-1</v>
      </c>
      <c r="U1296" s="12">
        <f t="shared" si="432"/>
        <v>-2</v>
      </c>
      <c r="X1296" s="13">
        <f>IF(AA1296&gt;0,SQRT(Sum_Sq($AI$2,V_rtHz($AH$2)/(1+1/$A1296),V_rtHz($AH$2*$A1296)/(1+$A1296),$AN$2*$AH$2/(1+1/$A1296),$AM$2*SQRT(Sum_Sq(AA1296,1/($X$2*Y$8*(1+X$1017+AA1296/Z1296))))/SQRT(Sum_Sq($X$2*AA1296*Y$8,1)),                   $AQ$2*SQRT(Sum_Sq($AH$2/(1+1/$A1296)+AA1296*( 1/(X$1017+1+AA1296/Z1296)-1)/(1+($X$2*AA1296*Y$8)^2), (AA1296^2*Y$8*$X$2+1/($X$2*Y$8*(X$1017+1+AA1296/Z1296           )))/(1+($X$2*AA1296*Y$8)^2))),           V_rtHz(Z1296)/($X$2*Y$8*(Z1296*X$1017+Z1296+AA1296)),V_rtHz(AA1296)*SQRT(Sum_Sq(Z1296*Y$8*$X$2*X$1017,1))/($X$2*Y$8*(Z1296*X$1017+Z1296+AA1296))))/SQRT(Sum_Sq(1/(1+$A1296)+$AC$2/$I$2-1/(1+(1+AA1296/Z1296)/X$1017),$X$2/$I$2)),IF(AA1297&lt;0,"A",X1297))</f>
        <v>5.469672990215331E-6</v>
      </c>
      <c r="Z1296" s="13">
        <f t="shared" si="409"/>
        <v>33445.126307638588</v>
      </c>
      <c r="AA1296" s="12">
        <f t="shared" si="433"/>
        <v>29422.836634182484</v>
      </c>
      <c r="AC1296" s="13">
        <f>IF(AF1296&gt;0,SQRT(Sum_Sq($AI$2,V_rtHz($AH$2)/(1+1/$A1296),V_rtHz($AH$2*$A1296)/(1+$A1296),$AN$2*$AH$2/(1+1/$A1296),$AM$2*SQRT(Sum_Sq(AF1296,1/($X$2*AD$8*(1+AC$1017+AF1296/AE1296))))/SQRT(Sum_Sq($X$2*AF1296*AD$8,1)),                   $AQ$2*SQRT(Sum_Sq($AH$2/(1+1/$A1296)+AF1296*( 1/(AC$1017+1+AF1296/AE1296)-1)/(1+($X$2*AF1296*AD$8)^2), (AF1296^2*AD$8*$X$2+1/($X$2*AD$8*(AC$1017+1+AF1296/AE1296           )))/(1+($X$2*AF1296*AD$8)^2))),           V_rtHz(AE1296)/($X$2*AD$8*(AE1296*AC$1017+AE1296+AF1296)),V_rtHz(AF1296)*SQRT(Sum_Sq(AE1296*AD$8*$X$2*AC$1017,1))/($X$2*AD$8*(AE1296*AC$1017+AE1296+AF1296))))/SQRT(Sum_Sq(1/(1+$A1296)+$AC$2/$I$2-1/(1+(1+AF1296/AE1296)/AC$1017),$X$2/$I$2)),IF(AF1297&lt;0,"A",AC1297))</f>
        <v>6.6576077851453078E-6</v>
      </c>
      <c r="AE1296" s="13">
        <f t="shared" si="410"/>
        <v>18147.032062090504</v>
      </c>
      <c r="AF1296" s="12">
        <f t="shared" si="434"/>
        <v>171479.32855572077</v>
      </c>
      <c r="AG1296" s="13"/>
      <c r="AH1296" s="13">
        <f>IF(AK1296&gt;0,SQRT(Sum_Sq($AI$2,V_rtHz($AH$2)/(1+1/$A1296),V_rtHz($AH$2*$A1296)/(1+$A1296),$AN$2*$AH$2/(1+1/$A1296),$AM$2*SQRT(Sum_Sq(AK1296,1/($X$2*AI$8*(1+AH$1017+AK1296/AJ1296))))/SQRT(Sum_Sq($X$2*AK1296*AI$8,1)),                   $AQ$2*SQRT(Sum_Sq($AH$2/(1+1/$A1296)+AK1296*( 1/(AH$1017+1+AK1296/AJ1296)-1)/(1+($X$2*AK1296*AI$8)^2), (AK1296^2*AI$8*$X$2+1/($X$2*AI$8*(AH$1017+1+AK1296/AJ1296           )))/(1+($X$2*AK1296*AI$8)^2))),           V_rtHz(AJ1296)/($X$2*AI$8*(AJ1296*AH$1017+AJ1296+AK1296)),V_rtHz(AK1296)*SQRT(Sum_Sq(AJ1296*AI$8*$X$2*AH$1017,1))/($X$2*AI$8*(AJ1296*AH$1017+AJ1296+AK1296))))/SQRT(Sum_Sq(1/(1+$A1296)+$AC$2/$I$2-1/(1+(1+AK1296/AJ1296)/AH$1017),$X$2/$I$2)),IF(AK1297&lt;0,"A",AH1297))</f>
        <v>1.1306442752005753E-5</v>
      </c>
      <c r="AI1296" s="13"/>
      <c r="AJ1296" s="13">
        <f t="shared" si="411"/>
        <v>16953.726287379664</v>
      </c>
      <c r="AK1296" s="12">
        <f t="shared" si="435"/>
        <v>580433.15721793578</v>
      </c>
      <c r="AM1296" s="13">
        <f>IF(AP1296&gt;0,SQRT(Sum_Sq($AI$2,V_rtHz($AH$2)/(1+1/$A1296),V_rtHz($AH$2*$A1296)/(1+$A1296),$AN$2*$AH$2/(1+1/$A1296),$AM$2*SQRT(Sum_Sq(AP1296,1/($X$2*AN$8*(1+AM$1017+AP1296/AO1296))))/SQRT(Sum_Sq($X$2*AP1296*AN$8,1)),                   $AQ$2*SQRT(Sum_Sq($AH$2/(1+1/$A1296)+AP1296*( 1/(AM$1017+1+AP1296/AO1296)-1)/(1+($X$2*AP1296*AN$8)^2), (AP1296^2*AN$8*$X$2+1/($X$2*AN$8*(AM$1017+1+AP1296/AO1296           )))/(1+($X$2*AP1296*AN$8)^2))),           V_rtHz(AO1296)/($X$2*AN$8*(AO1296*AM$1017+AO1296+AP1296)),V_rtHz(AP1296)*SQRT(Sum_Sq(AO1296*AN$8*$X$2*AM$1017,1))/($X$2*AN$8*(AO1296*AM$1017+AO1296+AP1296))))/SQRT(Sum_Sq(1/(1+$A1296)+$AC$2/$I$2-1/(1+(1+AP1296/AO1296)/AM$1017),$X$2/$I$2)),IF(AP1297&lt;0,"A",AM1297))</f>
        <v>1.9847632562698549E-5</v>
      </c>
      <c r="AO1296" s="13">
        <f t="shared" si="412"/>
        <v>16635.877759402174</v>
      </c>
      <c r="AP1296" s="12">
        <f t="shared" si="436"/>
        <v>1870560.0740109331</v>
      </c>
      <c r="AR1296" s="13">
        <f t="shared" si="413"/>
        <v>69887291.180198371</v>
      </c>
      <c r="AS1296" s="13">
        <f t="shared" si="414"/>
        <v>-1.320589698792647E-5</v>
      </c>
      <c r="AV1296" s="13"/>
      <c r="AW1296" s="13">
        <f t="shared" si="415"/>
        <v>39300511.936236553</v>
      </c>
      <c r="AX1296" s="13">
        <f t="shared" si="416"/>
        <v>-4.1817941715219866E-5</v>
      </c>
      <c r="AZ1296" s="13"/>
      <c r="BA1296" s="13"/>
      <c r="BB1296" s="13">
        <f t="shared" si="417"/>
        <v>22100301.962882396</v>
      </c>
      <c r="BC1296" s="13">
        <f t="shared" si="418"/>
        <v>-1.3281550827099676E-4</v>
      </c>
      <c r="BD1296" s="13"/>
      <c r="BE1296" s="13"/>
      <c r="BG1296" s="13">
        <f t="shared" si="419"/>
        <v>12427913.092914158</v>
      </c>
      <c r="BH1296" s="13">
        <f t="shared" si="420"/>
        <v>-4.2586089339721246E-4</v>
      </c>
      <c r="BI1296" s="13"/>
      <c r="BL1296" s="13">
        <f t="shared" si="421"/>
        <v>315.06815879885437</v>
      </c>
      <c r="BM1296" s="13">
        <f t="shared" si="422"/>
        <v>34.465664218175135</v>
      </c>
      <c r="BP1296" s="13"/>
      <c r="BQ1296" s="13">
        <f t="shared" si="423"/>
        <v>99.633299999999991</v>
      </c>
      <c r="BR1296" s="13">
        <f t="shared" si="424"/>
        <v>108.99000000000001</v>
      </c>
      <c r="BT1296" s="13"/>
      <c r="BU1296" s="13"/>
      <c r="BV1296" s="13">
        <f t="shared" si="425"/>
        <v>31.50681587988543</v>
      </c>
      <c r="BW1296" s="13">
        <f t="shared" si="426"/>
        <v>344.65664218175158</v>
      </c>
      <c r="CA1296" s="13">
        <f t="shared" si="427"/>
        <v>9.9633299999999991</v>
      </c>
      <c r="CB1296" s="13">
        <f t="shared" si="428"/>
        <v>1089.9000000000001</v>
      </c>
    </row>
    <row r="1297" spans="1:80" x14ac:dyDescent="0.3">
      <c r="A1297" s="13">
        <f t="shared" si="404"/>
        <v>4.9888448746001203E-4</v>
      </c>
      <c r="C1297" s="13" t="str">
        <f>IF(F1297&gt;0,SQRT(Sum_Sq($AI$2,V_rtHz($AH$2)/(1+1/$A1297),V_rtHz($AH$2*$A1297)/(1+$A1297),$AN$2*$AH$2/(1+1/$A1297),$AM$2*SQRT(Sum_Sq(F1297,1/($X$2*D$8*(1+C$1017+F1297/E1297))))/SQRT(Sum_Sq($X$2*F1297*D$8,1)),                   $AQ$2*SQRT(Sum_Sq($AH$2/(1+1/$A1297)+F1297*( 1/(C$1017+1+F1297/E1297)-1)/(1+($X$2*F1297*D$8)^2), (F1297^2*D$8*$X$2+1/($X$2*D$8*(C$1017+1+F1297/E1297           )))/(1+($X$2*F1297*D$8)^2))),           V_rtHz(E1297)/($X$2*D$8*(E1297*C$1017+E1297+F1297)),V_rtHz(F1297)*SQRT(Sum_Sq(E1297*D$8*$X$2*C$1017,1))/($X$2*D$8*(E1297*C$1017+E1297+F1297))))/SQRT(Sum_Sq(1/(1+$A1297)+$AC$2/$I$2-1/(1+(1+F1297/E1297)/C$1017),$X$2/$I$2)),IF(F1298&lt;0,"A",C1298))</f>
        <v>A</v>
      </c>
      <c r="E1297" s="13">
        <f t="shared" si="405"/>
        <v>-1</v>
      </c>
      <c r="F1297" s="12">
        <f t="shared" si="429"/>
        <v>-2</v>
      </c>
      <c r="H1297" s="13" t="str">
        <f>IF(K1297&gt;0,SQRT(Sum_Sq($AI$2,V_rtHz($AH$2)/(1+1/$A1297),V_rtHz($AH$2*$A1297)/(1+$A1297),$AN$2*$AH$2/(1+1/$A1297),$AM$2*SQRT(Sum_Sq(K1297,1/($X$2*I$8*(1+H$1017+K1297/J1297))))/SQRT(Sum_Sq($X$2*K1297*I$8,1)),                   $AQ$2*SQRT(Sum_Sq($AH$2/(1+1/$A1297)+K1297*( 1/(H$1017+1+K1297/J1297)-1)/(1+($X$2*K1297*I$8)^2), (K1297^2*I$8*$X$2+1/($X$2*I$8*(H$1017+1+K1297/J1297           )))/(1+($X$2*K1297*I$8)^2))),           V_rtHz(J1297)/($X$2*I$8*(J1297*H$1017+J1297+K1297)),V_rtHz(K1297)*SQRT(Sum_Sq(J1297*I$8*$X$2*H$1017,1))/($X$2*I$8*(J1297*H$1017+J1297+K1297))))/SQRT(Sum_Sq(1/(1+$A1297)+$AC$2/$I$2-1/(1+(1+K1297/J1297)/H$1017),$X$2/$I$2)),IF(K1298&lt;0,"A",H1298))</f>
        <v>A</v>
      </c>
      <c r="J1297" s="13">
        <f t="shared" si="406"/>
        <v>-1</v>
      </c>
      <c r="K1297" s="12">
        <f t="shared" si="430"/>
        <v>-2</v>
      </c>
      <c r="M1297" s="13" t="str">
        <f>IF(P1297&gt;0,SQRT(Sum_Sq($AI$2,V_rtHz($AH$2)/(1+1/$A1297),V_rtHz($AH$2*$A1297)/(1+$A1297),$AN$2*$AH$2/(1+1/$A1297),$AM$2*SQRT(Sum_Sq(P1297,1/($X$2*N$8*(1+M$1017+P1297/O1297))))/SQRT(Sum_Sq($X$2*P1297*N$8,1)),                   $AQ$2*SQRT(Sum_Sq($AH$2/(1+1/$A1297)+P1297*( 1/(M$1017+1+P1297/O1297)-1)/(1+($X$2*P1297*N$8)^2), (P1297^2*N$8*$X$2+1/($X$2*N$8*(M$1017+1+P1297/O1297           )))/(1+($X$2*P1297*N$8)^2))),           V_rtHz(O1297)/($X$2*N$8*(O1297*M$1017+O1297+P1297)),V_rtHz(P1297)*SQRT(Sum_Sq(O1297*N$8*$X$2*M$1017,1))/($X$2*N$8*(O1297*M$1017+O1297+P1297))))/SQRT(Sum_Sq(1/(1+$A1297)+$AC$2/$I$2-1/(1+(1+P1297/O1297)/M$1017),$X$2/$I$2)),IF(P1298&lt;0,"A",M1298))</f>
        <v>A</v>
      </c>
      <c r="O1297" s="13">
        <f t="shared" si="407"/>
        <v>-1</v>
      </c>
      <c r="P1297" s="12">
        <f t="shared" si="431"/>
        <v>-2</v>
      </c>
      <c r="R1297" s="13" t="str">
        <f>IF(U1297&gt;0,SQRT(Sum_Sq($AI$2,V_rtHz($AH$2)/(1+1/$A1297),V_rtHz($AH$2*$A1297)/(1+$A1297),$AN$2*$AH$2/(1+1/$A1297),$AM$2*SQRT(Sum_Sq(U1297,1/($X$2*S$8*(1+R$1017+U1297/T1297))))/SQRT(Sum_Sq($X$2*U1297*S$8,1)),                   $AQ$2*SQRT(Sum_Sq($AH$2/(1+1/$A1297)+U1297*( 1/(R$1017+1+U1297/T1297)-1)/(1+($X$2*U1297*S$8)^2), (U1297^2*S$8*$X$2+1/($X$2*S$8*(R$1017+1+U1297/T1297           )))/(1+($X$2*U1297*S$8)^2))),           V_rtHz(T1297)/($X$2*S$8*(T1297*R$1017+T1297+U1297)),V_rtHz(U1297)*SQRT(Sum_Sq(T1297*S$8*$X$2*R$1017,1))/($X$2*S$8*(T1297*R$1017+T1297+U1297))))/SQRT(Sum_Sq(1/(1+$A1297)+$AC$2/$I$2-1/(1+(1+U1297/T1297)/R$1017),$X$2/$I$2)),IF(U1298&lt;0,"A",R1298))</f>
        <v>A</v>
      </c>
      <c r="T1297" s="13">
        <f t="shared" si="408"/>
        <v>-1</v>
      </c>
      <c r="U1297" s="12">
        <f t="shared" si="432"/>
        <v>-2</v>
      </c>
      <c r="X1297" s="13">
        <f>IF(AA1297&gt;0,SQRT(Sum_Sq($AI$2,V_rtHz($AH$2)/(1+1/$A1297),V_rtHz($AH$2*$A1297)/(1+$A1297),$AN$2*$AH$2/(1+1/$A1297),$AM$2*SQRT(Sum_Sq(AA1297,1/($X$2*Y$8*(1+X$1017+AA1297/Z1297))))/SQRT(Sum_Sq($X$2*AA1297*Y$8,1)),                   $AQ$2*SQRT(Sum_Sq($AH$2/(1+1/$A1297)+AA1297*( 1/(X$1017+1+AA1297/Z1297)-1)/(1+($X$2*AA1297*Y$8)^2), (AA1297^2*Y$8*$X$2+1/($X$2*Y$8*(X$1017+1+AA1297/Z1297           )))/(1+($X$2*AA1297*Y$8)^2))),           V_rtHz(Z1297)/($X$2*Y$8*(Z1297*X$1017+Z1297+AA1297)),V_rtHz(AA1297)*SQRT(Sum_Sq(Z1297*Y$8*$X$2*X$1017,1))/($X$2*Y$8*(Z1297*X$1017+Z1297+AA1297))))/SQRT(Sum_Sq(1/(1+$A1297)+$AC$2/$I$2-1/(1+(1+AA1297/Z1297)/X$1017),$X$2/$I$2)),IF(AA1298&lt;0,"A",X1298))</f>
        <v>5.3831381582290173E-6</v>
      </c>
      <c r="Z1297" s="13">
        <f t="shared" si="409"/>
        <v>32533.003612031454</v>
      </c>
      <c r="AA1297" s="12">
        <f t="shared" si="433"/>
        <v>30247.760068342552</v>
      </c>
      <c r="AC1297" s="13">
        <f>IF(AF1297&gt;0,SQRT(Sum_Sq($AI$2,V_rtHz($AH$2)/(1+1/$A1297),V_rtHz($AH$2*$A1297)/(1+$A1297),$AN$2*$AH$2/(1+1/$A1297),$AM$2*SQRT(Sum_Sq(AF1297,1/($X$2*AD$8*(1+AC$1017+AF1297/AE1297))))/SQRT(Sum_Sq($X$2*AF1297*AD$8,1)),                   $AQ$2*SQRT(Sum_Sq($AH$2/(1+1/$A1297)+AF1297*( 1/(AC$1017+1+AF1297/AE1297)-1)/(1+($X$2*AF1297*AD$8)^2), (AF1297^2*AD$8*$X$2+1/($X$2*AD$8*(AC$1017+1+AF1297/AE1297           )))/(1+($X$2*AF1297*AD$8)^2))),           V_rtHz(AE1297)/($X$2*AD$8*(AE1297*AC$1017+AE1297+AF1297)),V_rtHz(AF1297)*SQRT(Sum_Sq(AE1297*AD$8*$X$2*AC$1017,1))/($X$2*AD$8*(AE1297*AC$1017+AE1297+AF1297))))/SQRT(Sum_Sq(1/(1+$A1297)+$AC$2/$I$2-1/(1+(1+AF1297/AE1297)/AC$1017),$X$2/$I$2)),IF(AF1298&lt;0,"A",AC1298))</f>
        <v>6.6545472075620066E-6</v>
      </c>
      <c r="AE1297" s="13">
        <f t="shared" si="410"/>
        <v>18130.324222972133</v>
      </c>
      <c r="AF1297" s="12">
        <f t="shared" si="434"/>
        <v>171637.35380658778</v>
      </c>
      <c r="AG1297" s="13"/>
      <c r="AH1297" s="13">
        <f>IF(AK1297&gt;0,SQRT(Sum_Sq($AI$2,V_rtHz($AH$2)/(1+1/$A1297),V_rtHz($AH$2*$A1297)/(1+$A1297),$AN$2*$AH$2/(1+1/$A1297),$AM$2*SQRT(Sum_Sq(AK1297,1/($X$2*AI$8*(1+AH$1017+AK1297/AJ1297))))/SQRT(Sum_Sq($X$2*AK1297*AI$8,1)),                   $AQ$2*SQRT(Sum_Sq($AH$2/(1+1/$A1297)+AK1297*( 1/(AH$1017+1+AK1297/AJ1297)-1)/(1+($X$2*AK1297*AI$8)^2), (AK1297^2*AI$8*$X$2+1/($X$2*AI$8*(AH$1017+1+AK1297/AJ1297           )))/(1+($X$2*AK1297*AI$8)^2))),           V_rtHz(AJ1297)/($X$2*AI$8*(AJ1297*AH$1017+AJ1297+AK1297)),V_rtHz(AK1297)*SQRT(Sum_Sq(AJ1297*AI$8*$X$2*AH$1017,1))/($X$2*AI$8*(AJ1297*AH$1017+AJ1297+AK1297))))/SQRT(Sum_Sq(1/(1+$A1297)+$AC$2/$I$2-1/(1+(1+AK1297/AJ1297)/AH$1017),$X$2/$I$2)),IF(AK1298&lt;0,"A",AH1298))</f>
        <v>1.1302330580927561E-5</v>
      </c>
      <c r="AI1297" s="13"/>
      <c r="AJ1297" s="13">
        <f t="shared" si="411"/>
        <v>16941.007298780172</v>
      </c>
      <c r="AK1297" s="12">
        <f t="shared" si="435"/>
        <v>580868.93547947716</v>
      </c>
      <c r="AM1297" s="13">
        <f>IF(AP1297&gt;0,SQRT(Sum_Sq($AI$2,V_rtHz($AH$2)/(1+1/$A1297),V_rtHz($AH$2*$A1297)/(1+$A1297),$AN$2*$AH$2/(1+1/$A1297),$AM$2*SQRT(Sum_Sq(AP1297,1/($X$2*AN$8*(1+AM$1017+AP1297/AO1297))))/SQRT(Sum_Sq($X$2*AP1297*AN$8,1)),                   $AQ$2*SQRT(Sum_Sq($AH$2/(1+1/$A1297)+AP1297*( 1/(AM$1017+1+AP1297/AO1297)-1)/(1+($X$2*AP1297*AN$8)^2), (AP1297^2*AN$8*$X$2+1/($X$2*AN$8*(AM$1017+1+AP1297/AO1297           )))/(1+($X$2*AP1297*AN$8)^2))),           V_rtHz(AO1297)/($X$2*AN$8*(AO1297*AM$1017+AO1297+AP1297)),V_rtHz(AP1297)*SQRT(Sum_Sq(AO1297*AN$8*$X$2*AM$1017,1))/($X$2*AN$8*(AO1297*AM$1017+AO1297+AP1297))))/SQRT(Sum_Sq(1/(1+$A1297)+$AC$2/$I$2-1/(1+(1+AP1297/AO1297)/AM$1017),$X$2/$I$2)),IF(AP1298&lt;0,"A",AM1298))</f>
        <v>1.984086514458255E-5</v>
      </c>
      <c r="AO1297" s="13">
        <f t="shared" si="412"/>
        <v>16624.069770397255</v>
      </c>
      <c r="AP1297" s="12">
        <f t="shared" si="436"/>
        <v>1871888.722957432</v>
      </c>
      <c r="AR1297" s="13">
        <f t="shared" si="413"/>
        <v>69887291.180198371</v>
      </c>
      <c r="AS1297" s="13">
        <f t="shared" si="414"/>
        <v>-1.3206013261707666E-5</v>
      </c>
      <c r="AV1297" s="13"/>
      <c r="AW1297" s="13">
        <f t="shared" si="415"/>
        <v>39300511.936236553</v>
      </c>
      <c r="AX1297" s="13">
        <f t="shared" si="416"/>
        <v>-4.1819107664278467E-5</v>
      </c>
      <c r="AZ1297" s="13"/>
      <c r="BA1297" s="13"/>
      <c r="BB1297" s="13">
        <f t="shared" si="417"/>
        <v>22100301.962882396</v>
      </c>
      <c r="BC1297" s="13">
        <f t="shared" si="418"/>
        <v>-1.3282727019035397E-4</v>
      </c>
      <c r="BD1297" s="13"/>
      <c r="BE1297" s="13"/>
      <c r="BG1297" s="13">
        <f t="shared" si="419"/>
        <v>12427913.092914158</v>
      </c>
      <c r="BH1297" s="13">
        <f t="shared" si="420"/>
        <v>-4.2598184204285344E-4</v>
      </c>
      <c r="BI1297" s="13"/>
      <c r="BL1297" s="13">
        <f t="shared" si="421"/>
        <v>315.06815879885437</v>
      </c>
      <c r="BM1297" s="13">
        <f t="shared" si="422"/>
        <v>34.465664218175142</v>
      </c>
      <c r="BP1297" s="13"/>
      <c r="BQ1297" s="13">
        <f t="shared" si="423"/>
        <v>99.633299999999991</v>
      </c>
      <c r="BR1297" s="13">
        <f t="shared" si="424"/>
        <v>108.99000000000001</v>
      </c>
      <c r="BT1297" s="13"/>
      <c r="BU1297" s="13"/>
      <c r="BV1297" s="13">
        <f t="shared" si="425"/>
        <v>31.50681587988543</v>
      </c>
      <c r="BW1297" s="13">
        <f t="shared" si="426"/>
        <v>344.65664218175152</v>
      </c>
      <c r="CA1297" s="13">
        <f t="shared" si="427"/>
        <v>9.9633299999999991</v>
      </c>
      <c r="CB1297" s="13">
        <f t="shared" si="428"/>
        <v>1089.9000000000001</v>
      </c>
    </row>
    <row r="1298" spans="1:80" x14ac:dyDescent="0.3">
      <c r="A1298" s="13">
        <f t="shared" si="404"/>
        <v>5.058246620031141E-4</v>
      </c>
      <c r="C1298" s="13" t="str">
        <f>IF(F1298&gt;0,SQRT(Sum_Sq($AI$2,V_rtHz($AH$2)/(1+1/$A1298),V_rtHz($AH$2*$A1298)/(1+$A1298),$AN$2*$AH$2/(1+1/$A1298),$AM$2*SQRT(Sum_Sq(F1298,1/($X$2*D$8*(1+C$1017+F1298/E1298))))/SQRT(Sum_Sq($X$2*F1298*D$8,1)),                   $AQ$2*SQRT(Sum_Sq($AH$2/(1+1/$A1298)+F1298*( 1/(C$1017+1+F1298/E1298)-1)/(1+($X$2*F1298*D$8)^2), (F1298^2*D$8*$X$2+1/($X$2*D$8*(C$1017+1+F1298/E1298           )))/(1+($X$2*F1298*D$8)^2))),           V_rtHz(E1298)/($X$2*D$8*(E1298*C$1017+E1298+F1298)),V_rtHz(F1298)*SQRT(Sum_Sq(E1298*D$8*$X$2*C$1017,1))/($X$2*D$8*(E1298*C$1017+E1298+F1298))))/SQRT(Sum_Sq(1/(1+$A1298)+$AC$2/$I$2-1/(1+(1+F1298/E1298)/C$1017),$X$2/$I$2)),IF(F1299&lt;0,"A",C1299))</f>
        <v>A</v>
      </c>
      <c r="E1298" s="13">
        <f t="shared" si="405"/>
        <v>-1</v>
      </c>
      <c r="F1298" s="12">
        <f t="shared" si="429"/>
        <v>-2</v>
      </c>
      <c r="H1298" s="13" t="str">
        <f>IF(K1298&gt;0,SQRT(Sum_Sq($AI$2,V_rtHz($AH$2)/(1+1/$A1298),V_rtHz($AH$2*$A1298)/(1+$A1298),$AN$2*$AH$2/(1+1/$A1298),$AM$2*SQRT(Sum_Sq(K1298,1/($X$2*I$8*(1+H$1017+K1298/J1298))))/SQRT(Sum_Sq($X$2*K1298*I$8,1)),                   $AQ$2*SQRT(Sum_Sq($AH$2/(1+1/$A1298)+K1298*( 1/(H$1017+1+K1298/J1298)-1)/(1+($X$2*K1298*I$8)^2), (K1298^2*I$8*$X$2+1/($X$2*I$8*(H$1017+1+K1298/J1298           )))/(1+($X$2*K1298*I$8)^2))),           V_rtHz(J1298)/($X$2*I$8*(J1298*H$1017+J1298+K1298)),V_rtHz(K1298)*SQRT(Sum_Sq(J1298*I$8*$X$2*H$1017,1))/($X$2*I$8*(J1298*H$1017+J1298+K1298))))/SQRT(Sum_Sq(1/(1+$A1298)+$AC$2/$I$2-1/(1+(1+K1298/J1298)/H$1017),$X$2/$I$2)),IF(K1299&lt;0,"A",H1299))</f>
        <v>A</v>
      </c>
      <c r="J1298" s="13">
        <f t="shared" si="406"/>
        <v>-1</v>
      </c>
      <c r="K1298" s="12">
        <f t="shared" si="430"/>
        <v>-2</v>
      </c>
      <c r="M1298" s="13" t="str">
        <f>IF(P1298&gt;0,SQRT(Sum_Sq($AI$2,V_rtHz($AH$2)/(1+1/$A1298),V_rtHz($AH$2*$A1298)/(1+$A1298),$AN$2*$AH$2/(1+1/$A1298),$AM$2*SQRT(Sum_Sq(P1298,1/($X$2*N$8*(1+M$1017+P1298/O1298))))/SQRT(Sum_Sq($X$2*P1298*N$8,1)),                   $AQ$2*SQRT(Sum_Sq($AH$2/(1+1/$A1298)+P1298*( 1/(M$1017+1+P1298/O1298)-1)/(1+($X$2*P1298*N$8)^2), (P1298^2*N$8*$X$2+1/($X$2*N$8*(M$1017+1+P1298/O1298           )))/(1+($X$2*P1298*N$8)^2))),           V_rtHz(O1298)/($X$2*N$8*(O1298*M$1017+O1298+P1298)),V_rtHz(P1298)*SQRT(Sum_Sq(O1298*N$8*$X$2*M$1017,1))/($X$2*N$8*(O1298*M$1017+O1298+P1298))))/SQRT(Sum_Sq(1/(1+$A1298)+$AC$2/$I$2-1/(1+(1+P1298/O1298)/M$1017),$X$2/$I$2)),IF(P1299&lt;0,"A",M1299))</f>
        <v>A</v>
      </c>
      <c r="O1298" s="13">
        <f t="shared" si="407"/>
        <v>-1</v>
      </c>
      <c r="P1298" s="12">
        <f t="shared" si="431"/>
        <v>-2</v>
      </c>
      <c r="R1298" s="13" t="str">
        <f>IF(U1298&gt;0,SQRT(Sum_Sq($AI$2,V_rtHz($AH$2)/(1+1/$A1298),V_rtHz($AH$2*$A1298)/(1+$A1298),$AN$2*$AH$2/(1+1/$A1298),$AM$2*SQRT(Sum_Sq(U1298,1/($X$2*S$8*(1+R$1017+U1298/T1298))))/SQRT(Sum_Sq($X$2*U1298*S$8,1)),                   $AQ$2*SQRT(Sum_Sq($AH$2/(1+1/$A1298)+U1298*( 1/(R$1017+1+U1298/T1298)-1)/(1+($X$2*U1298*S$8)^2), (U1298^2*S$8*$X$2+1/($X$2*S$8*(R$1017+1+U1298/T1298           )))/(1+($X$2*U1298*S$8)^2))),           V_rtHz(T1298)/($X$2*S$8*(T1298*R$1017+T1298+U1298)),V_rtHz(U1298)*SQRT(Sum_Sq(T1298*S$8*$X$2*R$1017,1))/($X$2*S$8*(T1298*R$1017+T1298+U1298))))/SQRT(Sum_Sq(1/(1+$A1298)+$AC$2/$I$2-1/(1+(1+U1298/T1298)/R$1017),$X$2/$I$2)),IF(U1299&lt;0,"A",R1299))</f>
        <v>A</v>
      </c>
      <c r="T1298" s="13">
        <f t="shared" si="408"/>
        <v>-1</v>
      </c>
      <c r="U1298" s="12">
        <f t="shared" si="432"/>
        <v>-2</v>
      </c>
      <c r="X1298" s="13">
        <f>IF(AA1298&gt;0,SQRT(Sum_Sq($AI$2,V_rtHz($AH$2)/(1+1/$A1298),V_rtHz($AH$2*$A1298)/(1+$A1298),$AN$2*$AH$2/(1+1/$A1298),$AM$2*SQRT(Sum_Sq(AA1298,1/($X$2*Y$8*(1+X$1017+AA1298/Z1298))))/SQRT(Sum_Sq($X$2*AA1298*Y$8,1)),                   $AQ$2*SQRT(Sum_Sq($AH$2/(1+1/$A1298)+AA1298*( 1/(X$1017+1+AA1298/Z1298)-1)/(1+($X$2*AA1298*Y$8)^2), (AA1298^2*Y$8*$X$2+1/($X$2*Y$8*(X$1017+1+AA1298/Z1298           )))/(1+($X$2*AA1298*Y$8)^2))),           V_rtHz(Z1298)/($X$2*Y$8*(Z1298*X$1017+Z1298+AA1298)),V_rtHz(AA1298)*SQRT(Sum_Sq(Z1298*Y$8*$X$2*X$1017,1))/($X$2*Y$8*(Z1298*X$1017+Z1298+AA1298))))/SQRT(Sum_Sq(1/(1+$A1298)+$AC$2/$I$2-1/(1+(1+AA1298/Z1298)/X$1017),$X$2/$I$2)),IF(AA1299&lt;0,"A",X1299))</f>
        <v>5.324806526894917E-6</v>
      </c>
      <c r="Z1298" s="13">
        <f t="shared" si="409"/>
        <v>31922.429426792933</v>
      </c>
      <c r="AA1298" s="12">
        <f t="shared" si="433"/>
        <v>30826.30317394709</v>
      </c>
      <c r="AC1298" s="13">
        <f>IF(AF1298&gt;0,SQRT(Sum_Sq($AI$2,V_rtHz($AH$2)/(1+1/$A1298),V_rtHz($AH$2*$A1298)/(1+$A1298),$AN$2*$AH$2/(1+1/$A1298),$AM$2*SQRT(Sum_Sq(AF1298,1/($X$2*AD$8*(1+AC$1017+AF1298/AE1298))))/SQRT(Sum_Sq($X$2*AF1298*AD$8,1)),                   $AQ$2*SQRT(Sum_Sq($AH$2/(1+1/$A1298)+AF1298*( 1/(AC$1017+1+AF1298/AE1298)-1)/(1+($X$2*AF1298*AD$8)^2), (AF1298^2*AD$8*$X$2+1/($X$2*AD$8*(AC$1017+1+AF1298/AE1298           )))/(1+($X$2*AF1298*AD$8)^2))),           V_rtHz(AE1298)/($X$2*AD$8*(AE1298*AC$1017+AE1298+AF1298)),V_rtHz(AF1298)*SQRT(Sum_Sq(AE1298*AD$8*$X$2*AC$1017,1))/($X$2*AD$8*(AE1298*AC$1017+AE1298+AF1298))))/SQRT(Sum_Sq(1/(1+$A1298)+$AC$2/$I$2-1/(1+(1+AF1298/AE1298)/AC$1017),$X$2/$I$2)),IF(AF1299&lt;0,"A",AC1299))</f>
        <v>6.6514546374027382E-6</v>
      </c>
      <c r="AE1298" s="13">
        <f t="shared" si="410"/>
        <v>18113.447947228353</v>
      </c>
      <c r="AF1298" s="12">
        <f t="shared" si="434"/>
        <v>171797.26810447362</v>
      </c>
      <c r="AG1298" s="13"/>
      <c r="AH1298" s="13">
        <f>IF(AK1298&gt;0,SQRT(Sum_Sq($AI$2,V_rtHz($AH$2)/(1+1/$A1298),V_rtHz($AH$2*$A1298)/(1+$A1298),$AN$2*$AH$2/(1+1/$A1298),$AM$2*SQRT(Sum_Sq(AK1298,1/($X$2*AI$8*(1+AH$1017+AK1298/AJ1298))))/SQRT(Sum_Sq($X$2*AK1298*AI$8,1)),                   $AQ$2*SQRT(Sum_Sq($AH$2/(1+1/$A1298)+AK1298*( 1/(AH$1017+1+AK1298/AJ1298)-1)/(1+($X$2*AK1298*AI$8)^2), (AK1298^2*AI$8*$X$2+1/($X$2*AI$8*(AH$1017+1+AK1298/AJ1298           )))/(1+($X$2*AK1298*AI$8)^2))),           V_rtHz(AJ1298)/($X$2*AI$8*(AJ1298*AH$1017+AJ1298+AK1298)),V_rtHz(AK1298)*SQRT(Sum_Sq(AJ1298*AI$8*$X$2*AH$1017,1))/($X$2*AI$8*(AJ1298*AH$1017+AJ1298+AK1298))))/SQRT(Sum_Sq(1/(1+$A1298)+$AC$2/$I$2-1/(1+(1+AK1298/AJ1298)/AH$1017),$X$2/$I$2)),IF(AK1299&lt;0,"A",AH1299))</f>
        <v>1.1298172292039931E-5</v>
      </c>
      <c r="AI1298" s="13"/>
      <c r="AJ1298" s="13">
        <f t="shared" si="411"/>
        <v>16928.149742570313</v>
      </c>
      <c r="AK1298" s="12">
        <f t="shared" si="435"/>
        <v>581310.12693288841</v>
      </c>
      <c r="AM1298" s="13">
        <f>IF(AP1298&gt;0,SQRT(Sum_Sq($AI$2,V_rtHz($AH$2)/(1+1/$A1298),V_rtHz($AH$2*$A1298)/(1+$A1298),$AN$2*$AH$2/(1+1/$A1298),$AM$2*SQRT(Sum_Sq(AP1298,1/($X$2*AN$8*(1+AM$1017+AP1298/AO1298))))/SQRT(Sum_Sq($X$2*AP1298*AN$8,1)),                   $AQ$2*SQRT(Sum_Sq($AH$2/(1+1/$A1298)+AP1298*( 1/(AM$1017+1+AP1298/AO1298)-1)/(1+($X$2*AP1298*AN$8)^2), (AP1298^2*AN$8*$X$2+1/($X$2*AN$8*(AM$1017+1+AP1298/AO1298           )))/(1+($X$2*AP1298*AN$8)^2))),           V_rtHz(AO1298)/($X$2*AN$8*(AO1298*AM$1017+AO1298+AP1298)),V_rtHz(AP1298)*SQRT(Sum_Sq(AO1298*AN$8*$X$2*AM$1017,1))/($X$2*AN$8*(AO1298*AM$1017+AO1298+AP1298))))/SQRT(Sum_Sq(1/(1+$A1298)+$AC$2/$I$2-1/(1+(1+AP1298/AO1298)/AM$1017),$X$2/$I$2)),IF(AP1299&lt;0,"A",AM1299))</f>
        <v>1.9834020649349774E-5</v>
      </c>
      <c r="AO1298" s="13">
        <f t="shared" si="412"/>
        <v>16612.130934301418</v>
      </c>
      <c r="AP1298" s="12">
        <f t="shared" si="436"/>
        <v>1873234.0153068251</v>
      </c>
      <c r="AR1298" s="13">
        <f t="shared" si="413"/>
        <v>69887291.180198371</v>
      </c>
      <c r="AS1298" s="13">
        <f t="shared" si="414"/>
        <v>-1.3206131155108731E-5</v>
      </c>
      <c r="AV1298" s="13"/>
      <c r="AW1298" s="13">
        <f t="shared" si="415"/>
        <v>39300511.936236553</v>
      </c>
      <c r="AX1298" s="13">
        <f t="shared" si="416"/>
        <v>-4.1820289899685999E-5</v>
      </c>
      <c r="AZ1298" s="13"/>
      <c r="BA1298" s="13"/>
      <c r="BB1298" s="13">
        <f t="shared" si="417"/>
        <v>22100301.962882396</v>
      </c>
      <c r="BC1298" s="13">
        <f t="shared" si="418"/>
        <v>-1.3283919786140371E-4</v>
      </c>
      <c r="BD1298" s="13"/>
      <c r="BE1298" s="13"/>
      <c r="BG1298" s="13">
        <f t="shared" si="419"/>
        <v>12427913.092914158</v>
      </c>
      <c r="BH1298" s="13">
        <f t="shared" si="420"/>
        <v>-4.2610454341339204E-4</v>
      </c>
      <c r="BI1298" s="13"/>
      <c r="BL1298" s="13">
        <f t="shared" si="421"/>
        <v>315.06815879885437</v>
      </c>
      <c r="BM1298" s="13">
        <f t="shared" si="422"/>
        <v>34.465664218175135</v>
      </c>
      <c r="BP1298" s="13"/>
      <c r="BQ1298" s="13">
        <f t="shared" si="423"/>
        <v>99.633300000000006</v>
      </c>
      <c r="BR1298" s="13">
        <f t="shared" si="424"/>
        <v>108.99</v>
      </c>
      <c r="BT1298" s="13"/>
      <c r="BU1298" s="13"/>
      <c r="BV1298" s="13">
        <f t="shared" si="425"/>
        <v>31.50681587988543</v>
      </c>
      <c r="BW1298" s="13">
        <f t="shared" si="426"/>
        <v>344.65664218175158</v>
      </c>
      <c r="CA1298" s="13">
        <f t="shared" si="427"/>
        <v>9.9633299999999991</v>
      </c>
      <c r="CB1298" s="13">
        <f t="shared" si="428"/>
        <v>1089.8999999999999</v>
      </c>
    </row>
    <row r="1299" spans="1:80" x14ac:dyDescent="0.3">
      <c r="A1299" s="13">
        <f t="shared" si="404"/>
        <v>5.1286138399136473E-4</v>
      </c>
      <c r="C1299" s="13" t="str">
        <f>IF(F1299&gt;0,SQRT(Sum_Sq($AI$2,V_rtHz($AH$2)/(1+1/$A1299),V_rtHz($AH$2*$A1299)/(1+$A1299),$AN$2*$AH$2/(1+1/$A1299),$AM$2*SQRT(Sum_Sq(F1299,1/($X$2*D$8*(1+C$1017+F1299/E1299))))/SQRT(Sum_Sq($X$2*F1299*D$8,1)),                   $AQ$2*SQRT(Sum_Sq($AH$2/(1+1/$A1299)+F1299*( 1/(C$1017+1+F1299/E1299)-1)/(1+($X$2*F1299*D$8)^2), (F1299^2*D$8*$X$2+1/($X$2*D$8*(C$1017+1+F1299/E1299           )))/(1+($X$2*F1299*D$8)^2))),           V_rtHz(E1299)/($X$2*D$8*(E1299*C$1017+E1299+F1299)),V_rtHz(F1299)*SQRT(Sum_Sq(E1299*D$8*$X$2*C$1017,1))/($X$2*D$8*(E1299*C$1017+E1299+F1299))))/SQRT(Sum_Sq(1/(1+$A1299)+$AC$2/$I$2-1/(1+(1+F1299/E1299)/C$1017),$X$2/$I$2)),IF(F1300&lt;0,"A",C1300))</f>
        <v>A</v>
      </c>
      <c r="E1299" s="13">
        <f t="shared" si="405"/>
        <v>-1</v>
      </c>
      <c r="F1299" s="12">
        <f t="shared" si="429"/>
        <v>-2</v>
      </c>
      <c r="H1299" s="13" t="str">
        <f>IF(K1299&gt;0,SQRT(Sum_Sq($AI$2,V_rtHz($AH$2)/(1+1/$A1299),V_rtHz($AH$2*$A1299)/(1+$A1299),$AN$2*$AH$2/(1+1/$A1299),$AM$2*SQRT(Sum_Sq(K1299,1/($X$2*I$8*(1+H$1017+K1299/J1299))))/SQRT(Sum_Sq($X$2*K1299*I$8,1)),                   $AQ$2*SQRT(Sum_Sq($AH$2/(1+1/$A1299)+K1299*( 1/(H$1017+1+K1299/J1299)-1)/(1+($X$2*K1299*I$8)^2), (K1299^2*I$8*$X$2+1/($X$2*I$8*(H$1017+1+K1299/J1299           )))/(1+($X$2*K1299*I$8)^2))),           V_rtHz(J1299)/($X$2*I$8*(J1299*H$1017+J1299+K1299)),V_rtHz(K1299)*SQRT(Sum_Sq(J1299*I$8*$X$2*H$1017,1))/($X$2*I$8*(J1299*H$1017+J1299+K1299))))/SQRT(Sum_Sq(1/(1+$A1299)+$AC$2/$I$2-1/(1+(1+K1299/J1299)/H$1017),$X$2/$I$2)),IF(K1300&lt;0,"A",H1300))</f>
        <v>A</v>
      </c>
      <c r="J1299" s="13">
        <f t="shared" si="406"/>
        <v>-1</v>
      </c>
      <c r="K1299" s="12">
        <f t="shared" si="430"/>
        <v>-2</v>
      </c>
      <c r="M1299" s="13" t="str">
        <f>IF(P1299&gt;0,SQRT(Sum_Sq($AI$2,V_rtHz($AH$2)/(1+1/$A1299),V_rtHz($AH$2*$A1299)/(1+$A1299),$AN$2*$AH$2/(1+1/$A1299),$AM$2*SQRT(Sum_Sq(P1299,1/($X$2*N$8*(1+M$1017+P1299/O1299))))/SQRT(Sum_Sq($X$2*P1299*N$8,1)),                   $AQ$2*SQRT(Sum_Sq($AH$2/(1+1/$A1299)+P1299*( 1/(M$1017+1+P1299/O1299)-1)/(1+($X$2*P1299*N$8)^2), (P1299^2*N$8*$X$2+1/($X$2*N$8*(M$1017+1+P1299/O1299           )))/(1+($X$2*P1299*N$8)^2))),           V_rtHz(O1299)/($X$2*N$8*(O1299*M$1017+O1299+P1299)),V_rtHz(P1299)*SQRT(Sum_Sq(O1299*N$8*$X$2*M$1017,1))/($X$2*N$8*(O1299*M$1017+O1299+P1299))))/SQRT(Sum_Sq(1/(1+$A1299)+$AC$2/$I$2-1/(1+(1+P1299/O1299)/M$1017),$X$2/$I$2)),IF(P1300&lt;0,"A",M1300))</f>
        <v>A</v>
      </c>
      <c r="O1299" s="13">
        <f t="shared" si="407"/>
        <v>-1</v>
      </c>
      <c r="P1299" s="12">
        <f t="shared" si="431"/>
        <v>-2</v>
      </c>
      <c r="R1299" s="13" t="str">
        <f>IF(U1299&gt;0,SQRT(Sum_Sq($AI$2,V_rtHz($AH$2)/(1+1/$A1299),V_rtHz($AH$2*$A1299)/(1+$A1299),$AN$2*$AH$2/(1+1/$A1299),$AM$2*SQRT(Sum_Sq(U1299,1/($X$2*S$8*(1+R$1017+U1299/T1299))))/SQRT(Sum_Sq($X$2*U1299*S$8,1)),                   $AQ$2*SQRT(Sum_Sq($AH$2/(1+1/$A1299)+U1299*( 1/(R$1017+1+U1299/T1299)-1)/(1+($X$2*U1299*S$8)^2), (U1299^2*S$8*$X$2+1/($X$2*S$8*(R$1017+1+U1299/T1299           )))/(1+($X$2*U1299*S$8)^2))),           V_rtHz(T1299)/($X$2*S$8*(T1299*R$1017+T1299+U1299)),V_rtHz(U1299)*SQRT(Sum_Sq(T1299*S$8*$X$2*R$1017,1))/($X$2*S$8*(T1299*R$1017+T1299+U1299))))/SQRT(Sum_Sq(1/(1+$A1299)+$AC$2/$I$2-1/(1+(1+U1299/T1299)/R$1017),$X$2/$I$2)),IF(U1300&lt;0,"A",R1300))</f>
        <v>A</v>
      </c>
      <c r="T1299" s="13">
        <f t="shared" si="408"/>
        <v>-1</v>
      </c>
      <c r="U1299" s="12">
        <f t="shared" si="432"/>
        <v>-2</v>
      </c>
      <c r="X1299" s="13">
        <f>IF(AA1299&gt;0,SQRT(Sum_Sq($AI$2,V_rtHz($AH$2)/(1+1/$A1299),V_rtHz($AH$2*$A1299)/(1+$A1299),$AN$2*$AH$2/(1+1/$A1299),$AM$2*SQRT(Sum_Sq(AA1299,1/($X$2*Y$8*(1+X$1017+AA1299/Z1299))))/SQRT(Sum_Sq($X$2*AA1299*Y$8,1)),                   $AQ$2*SQRT(Sum_Sq($AH$2/(1+1/$A1299)+AA1299*( 1/(X$1017+1+AA1299/Z1299)-1)/(1+($X$2*AA1299*Y$8)^2), (AA1299^2*Y$8*$X$2+1/($X$2*Y$8*(X$1017+1+AA1299/Z1299           )))/(1+($X$2*AA1299*Y$8)^2))),           V_rtHz(Z1299)/($X$2*Y$8*(Z1299*X$1017+Z1299+AA1299)),V_rtHz(AA1299)*SQRT(Sum_Sq(Z1299*Y$8*$X$2*X$1017,1))/($X$2*Y$8*(Z1299*X$1017+Z1299+AA1299))))/SQRT(Sum_Sq(1/(1+$A1299)+$AC$2/$I$2-1/(1+(1+AA1299/Z1299)/X$1017),$X$2/$I$2)),IF(AA1300&lt;0,"A",X1300))</f>
        <v>5.278167587349075E-6</v>
      </c>
      <c r="Z1299" s="13">
        <f t="shared" si="409"/>
        <v>31436.75322632035</v>
      </c>
      <c r="AA1299" s="12">
        <f t="shared" si="433"/>
        <v>31302.54834126302</v>
      </c>
      <c r="AC1299" s="13">
        <f>IF(AF1299&gt;0,SQRT(Sum_Sq($AI$2,V_rtHz($AH$2)/(1+1/$A1299),V_rtHz($AH$2*$A1299)/(1+$A1299),$AN$2*$AH$2/(1+1/$A1299),$AM$2*SQRT(Sum_Sq(AF1299,1/($X$2*AD$8*(1+AC$1017+AF1299/AE1299))))/SQRT(Sum_Sq($X$2*AF1299*AD$8,1)),                   $AQ$2*SQRT(Sum_Sq($AH$2/(1+1/$A1299)+AF1299*( 1/(AC$1017+1+AF1299/AE1299)-1)/(1+($X$2*AF1299*AD$8)^2), (AF1299^2*AD$8*$X$2+1/($X$2*AD$8*(AC$1017+1+AF1299/AE1299           )))/(1+($X$2*AF1299*AD$8)^2))),           V_rtHz(AE1299)/($X$2*AD$8*(AE1299*AC$1017+AE1299+AF1299)),V_rtHz(AF1299)*SQRT(Sum_Sq(AE1299*AD$8*$X$2*AC$1017,1))/($X$2*AD$8*(AE1299*AC$1017+AE1299+AF1299))))/SQRT(Sum_Sq(1/(1+$A1299)+$AC$2/$I$2-1/(1+(1+AF1299/AE1299)/AC$1017),$X$2/$I$2)),IF(AF1300&lt;0,"A",AC1300))</f>
        <v>6.6483298518366546E-6</v>
      </c>
      <c r="AE1299" s="13">
        <f t="shared" si="410"/>
        <v>18096.402212964302</v>
      </c>
      <c r="AF1299" s="12">
        <f t="shared" si="434"/>
        <v>171959.09091018583</v>
      </c>
      <c r="AG1299" s="13"/>
      <c r="AH1299" s="13">
        <f>IF(AK1299&gt;0,SQRT(Sum_Sq($AI$2,V_rtHz($AH$2)/(1+1/$A1299),V_rtHz($AH$2*$A1299)/(1+$A1299),$AN$2*$AH$2/(1+1/$A1299),$AM$2*SQRT(Sum_Sq(AK1299,1/($X$2*AI$8*(1+AH$1017+AK1299/AJ1299))))/SQRT(Sum_Sq($X$2*AK1299*AI$8,1)),                   $AQ$2*SQRT(Sum_Sq($AH$2/(1+1/$A1299)+AK1299*( 1/(AH$1017+1+AK1299/AJ1299)-1)/(1+($X$2*AK1299*AI$8)^2), (AK1299^2*AI$8*$X$2+1/($X$2*AI$8*(AH$1017+1+AK1299/AJ1299           )))/(1+($X$2*AK1299*AI$8)^2))),           V_rtHz(AJ1299)/($X$2*AI$8*(AJ1299*AH$1017+AJ1299+AK1299)),V_rtHz(AK1299)*SQRT(Sum_Sq(AJ1299*AI$8*$X$2*AH$1017,1))/($X$2*AI$8*(AJ1299*AH$1017+AJ1299+AK1299))))/SQRT(Sum_Sq(1/(1+$A1299)+$AC$2/$I$2-1/(1+(1+AK1299/AJ1299)/AH$1017),$X$2/$I$2)),IF(AK1300&lt;0,"A",AH1300))</f>
        <v>1.12939674944296E-5</v>
      </c>
      <c r="AI1299" s="13"/>
      <c r="AJ1299" s="13">
        <f t="shared" si="411"/>
        <v>16915.152546258891</v>
      </c>
      <c r="AK1299" s="12">
        <f t="shared" si="435"/>
        <v>581756.79165062611</v>
      </c>
      <c r="AM1299" s="13">
        <f>IF(AP1299&gt;0,SQRT(Sum_Sq($AI$2,V_rtHz($AH$2)/(1+1/$A1299),V_rtHz($AH$2*$A1299)/(1+$A1299),$AN$2*$AH$2/(1+1/$A1299),$AM$2*SQRT(Sum_Sq(AP1299,1/($X$2*AN$8*(1+AM$1017+AP1299/AO1299))))/SQRT(Sum_Sq($X$2*AP1299*AN$8,1)),                   $AQ$2*SQRT(Sum_Sq($AH$2/(1+1/$A1299)+AP1299*( 1/(AM$1017+1+AP1299/AO1299)-1)/(1+($X$2*AP1299*AN$8)^2), (AP1299^2*AN$8*$X$2+1/($X$2*AN$8*(AM$1017+1+AP1299/AO1299           )))/(1+($X$2*AP1299*AN$8)^2))),           V_rtHz(AO1299)/($X$2*AN$8*(AO1299*AM$1017+AO1299+AP1299)),V_rtHz(AP1299)*SQRT(Sum_Sq(AO1299*AN$8*$X$2*AM$1017,1))/($X$2*AN$8*(AO1299*AM$1017+AO1299+AP1299))))/SQRT(Sum_Sq(1/(1+$A1299)+$AC$2/$I$2-1/(1+(1+AP1299/AO1299)/AM$1017),$X$2/$I$2)),IF(AP1300&lt;0,"A",AM1300))</f>
        <v>1.9827098396785577E-5</v>
      </c>
      <c r="AO1299" s="13">
        <f t="shared" si="412"/>
        <v>16600.060188082931</v>
      </c>
      <c r="AP1299" s="12">
        <f t="shared" si="436"/>
        <v>1874596.1388262834</v>
      </c>
      <c r="AR1299" s="13">
        <f t="shared" si="413"/>
        <v>69887291.180198371</v>
      </c>
      <c r="AS1299" s="13">
        <f t="shared" si="414"/>
        <v>-1.320625069071945E-5</v>
      </c>
      <c r="AV1299" s="13"/>
      <c r="AW1299" s="13">
        <f t="shared" si="415"/>
        <v>39300511.936236553</v>
      </c>
      <c r="AX1299" s="13">
        <f t="shared" si="416"/>
        <v>-4.1821488649873696E-5</v>
      </c>
      <c r="AZ1299" s="13"/>
      <c r="BA1299" s="13"/>
      <c r="BB1299" s="13">
        <f t="shared" si="417"/>
        <v>22100301.962882396</v>
      </c>
      <c r="BC1299" s="13">
        <f t="shared" si="418"/>
        <v>-1.3285129365016426E-4</v>
      </c>
      <c r="BD1299" s="13"/>
      <c r="BE1299" s="13"/>
      <c r="BG1299" s="13">
        <f t="shared" si="419"/>
        <v>12427913.092914158</v>
      </c>
      <c r="BH1299" s="13">
        <f t="shared" si="420"/>
        <v>-4.2622902391967925E-4</v>
      </c>
      <c r="BI1299" s="13"/>
      <c r="BL1299" s="13">
        <f t="shared" si="421"/>
        <v>315.06815879885437</v>
      </c>
      <c r="BM1299" s="13">
        <f t="shared" si="422"/>
        <v>34.465664218175135</v>
      </c>
      <c r="BP1299" s="13"/>
      <c r="BQ1299" s="13">
        <f t="shared" si="423"/>
        <v>99.633300000000006</v>
      </c>
      <c r="BR1299" s="13">
        <f t="shared" si="424"/>
        <v>108.99000000000001</v>
      </c>
      <c r="BT1299" s="13"/>
      <c r="BU1299" s="13"/>
      <c r="BV1299" s="13">
        <f t="shared" si="425"/>
        <v>31.50681587988543</v>
      </c>
      <c r="BW1299" s="13">
        <f t="shared" si="426"/>
        <v>344.65664218175152</v>
      </c>
      <c r="CA1299" s="13">
        <f t="shared" si="427"/>
        <v>9.9633299999999974</v>
      </c>
      <c r="CB1299" s="13">
        <f t="shared" si="428"/>
        <v>1089.9000000000003</v>
      </c>
    </row>
    <row r="1300" spans="1:80" x14ac:dyDescent="0.3">
      <c r="A1300" s="13">
        <f t="shared" si="404"/>
        <v>5.1999599653351596E-4</v>
      </c>
      <c r="C1300" s="13" t="str">
        <f>IF(F1300&gt;0,SQRT(Sum_Sq($AI$2,V_rtHz($AH$2)/(1+1/$A1300),V_rtHz($AH$2*$A1300)/(1+$A1300),$AN$2*$AH$2/(1+1/$A1300),$AM$2*SQRT(Sum_Sq(F1300,1/($X$2*D$8*(1+C$1017+F1300/E1300))))/SQRT(Sum_Sq($X$2*F1300*D$8,1)),                   $AQ$2*SQRT(Sum_Sq($AH$2/(1+1/$A1300)+F1300*( 1/(C$1017+1+F1300/E1300)-1)/(1+($X$2*F1300*D$8)^2), (F1300^2*D$8*$X$2+1/($X$2*D$8*(C$1017+1+F1300/E1300           )))/(1+($X$2*F1300*D$8)^2))),           V_rtHz(E1300)/($X$2*D$8*(E1300*C$1017+E1300+F1300)),V_rtHz(F1300)*SQRT(Sum_Sq(E1300*D$8*$X$2*C$1017,1))/($X$2*D$8*(E1300*C$1017+E1300+F1300))))/SQRT(Sum_Sq(1/(1+$A1300)+$AC$2/$I$2-1/(1+(1+F1300/E1300)/C$1017),$X$2/$I$2)),IF(F1301&lt;0,"A",C1301))</f>
        <v>A</v>
      </c>
      <c r="E1300" s="13">
        <f t="shared" si="405"/>
        <v>-1</v>
      </c>
      <c r="F1300" s="12">
        <f t="shared" si="429"/>
        <v>-2</v>
      </c>
      <c r="H1300" s="13" t="str">
        <f>IF(K1300&gt;0,SQRT(Sum_Sq($AI$2,V_rtHz($AH$2)/(1+1/$A1300),V_rtHz($AH$2*$A1300)/(1+$A1300),$AN$2*$AH$2/(1+1/$A1300),$AM$2*SQRT(Sum_Sq(K1300,1/($X$2*I$8*(1+H$1017+K1300/J1300))))/SQRT(Sum_Sq($X$2*K1300*I$8,1)),                   $AQ$2*SQRT(Sum_Sq($AH$2/(1+1/$A1300)+K1300*( 1/(H$1017+1+K1300/J1300)-1)/(1+($X$2*K1300*I$8)^2), (K1300^2*I$8*$X$2+1/($X$2*I$8*(H$1017+1+K1300/J1300           )))/(1+($X$2*K1300*I$8)^2))),           V_rtHz(J1300)/($X$2*I$8*(J1300*H$1017+J1300+K1300)),V_rtHz(K1300)*SQRT(Sum_Sq(J1300*I$8*$X$2*H$1017,1))/($X$2*I$8*(J1300*H$1017+J1300+K1300))))/SQRT(Sum_Sq(1/(1+$A1300)+$AC$2/$I$2-1/(1+(1+K1300/J1300)/H$1017),$X$2/$I$2)),IF(K1301&lt;0,"A",H1301))</f>
        <v>A</v>
      </c>
      <c r="J1300" s="13">
        <f t="shared" si="406"/>
        <v>-1</v>
      </c>
      <c r="K1300" s="12">
        <f t="shared" si="430"/>
        <v>-2</v>
      </c>
      <c r="M1300" s="13" t="str">
        <f>IF(P1300&gt;0,SQRT(Sum_Sq($AI$2,V_rtHz($AH$2)/(1+1/$A1300),V_rtHz($AH$2*$A1300)/(1+$A1300),$AN$2*$AH$2/(1+1/$A1300),$AM$2*SQRT(Sum_Sq(P1300,1/($X$2*N$8*(1+M$1017+P1300/O1300))))/SQRT(Sum_Sq($X$2*P1300*N$8,1)),                   $AQ$2*SQRT(Sum_Sq($AH$2/(1+1/$A1300)+P1300*( 1/(M$1017+1+P1300/O1300)-1)/(1+($X$2*P1300*N$8)^2), (P1300^2*N$8*$X$2+1/($X$2*N$8*(M$1017+1+P1300/O1300           )))/(1+($X$2*P1300*N$8)^2))),           V_rtHz(O1300)/($X$2*N$8*(O1300*M$1017+O1300+P1300)),V_rtHz(P1300)*SQRT(Sum_Sq(O1300*N$8*$X$2*M$1017,1))/($X$2*N$8*(O1300*M$1017+O1300+P1300))))/SQRT(Sum_Sq(1/(1+$A1300)+$AC$2/$I$2-1/(1+(1+P1300/O1300)/M$1017),$X$2/$I$2)),IF(P1301&lt;0,"A",M1301))</f>
        <v>A</v>
      </c>
      <c r="O1300" s="13">
        <f t="shared" si="407"/>
        <v>-1</v>
      </c>
      <c r="P1300" s="12">
        <f t="shared" si="431"/>
        <v>-2</v>
      </c>
      <c r="R1300" s="13" t="str">
        <f>IF(U1300&gt;0,SQRT(Sum_Sq($AI$2,V_rtHz($AH$2)/(1+1/$A1300),V_rtHz($AH$2*$A1300)/(1+$A1300),$AN$2*$AH$2/(1+1/$A1300),$AM$2*SQRT(Sum_Sq(U1300,1/($X$2*S$8*(1+R$1017+U1300/T1300))))/SQRT(Sum_Sq($X$2*U1300*S$8,1)),                   $AQ$2*SQRT(Sum_Sq($AH$2/(1+1/$A1300)+U1300*( 1/(R$1017+1+U1300/T1300)-1)/(1+($X$2*U1300*S$8)^2), (U1300^2*S$8*$X$2+1/($X$2*S$8*(R$1017+1+U1300/T1300           )))/(1+($X$2*U1300*S$8)^2))),           V_rtHz(T1300)/($X$2*S$8*(T1300*R$1017+T1300+U1300)),V_rtHz(U1300)*SQRT(Sum_Sq(T1300*S$8*$X$2*R$1017,1))/($X$2*S$8*(T1300*R$1017+T1300+U1300))))/SQRT(Sum_Sq(1/(1+$A1300)+$AC$2/$I$2-1/(1+(1+U1300/T1300)/R$1017),$X$2/$I$2)),IF(U1301&lt;0,"A",R1301))</f>
        <v>A</v>
      </c>
      <c r="T1300" s="13">
        <f t="shared" si="408"/>
        <v>-1</v>
      </c>
      <c r="U1300" s="12">
        <f t="shared" si="432"/>
        <v>-2</v>
      </c>
      <c r="X1300" s="13">
        <f>IF(AA1300&gt;0,SQRT(Sum_Sq($AI$2,V_rtHz($AH$2)/(1+1/$A1300),V_rtHz($AH$2*$A1300)/(1+$A1300),$AN$2*$AH$2/(1+1/$A1300),$AM$2*SQRT(Sum_Sq(AA1300,1/($X$2*Y$8*(1+X$1017+AA1300/Z1300))))/SQRT(Sum_Sq($X$2*AA1300*Y$8,1)),                   $AQ$2*SQRT(Sum_Sq($AH$2/(1+1/$A1300)+AA1300*( 1/(X$1017+1+AA1300/Z1300)-1)/(1+($X$2*AA1300*Y$8)^2), (AA1300^2*Y$8*$X$2+1/($X$2*Y$8*(X$1017+1+AA1300/Z1300           )))/(1+($X$2*AA1300*Y$8)^2))),           V_rtHz(Z1300)/($X$2*Y$8*(Z1300*X$1017+Z1300+AA1300)),V_rtHz(AA1300)*SQRT(Sum_Sq(Z1300*Y$8*$X$2*X$1017,1))/($X$2*Y$8*(Z1300*X$1017+Z1300+AA1300))))/SQRT(Sum_Sq(1/(1+$A1300)+$AC$2/$I$2-1/(1+(1+AA1300/Z1300)/X$1017),$X$2/$I$2)),IF(AA1301&lt;0,"A",X1301))</f>
        <v>5.2383522105621721E-6</v>
      </c>
      <c r="Z1300" s="13">
        <f t="shared" si="409"/>
        <v>31023.914566282881</v>
      </c>
      <c r="AA1300" s="12">
        <f t="shared" si="433"/>
        <v>31719.094811740022</v>
      </c>
      <c r="AC1300" s="13">
        <f>IF(AF1300&gt;0,SQRT(Sum_Sq($AI$2,V_rtHz($AH$2)/(1+1/$A1300),V_rtHz($AH$2*$A1300)/(1+$A1300),$AN$2*$AH$2/(1+1/$A1300),$AM$2*SQRT(Sum_Sq(AF1300,1/($X$2*AD$8*(1+AC$1017+AF1300/AE1300))))/SQRT(Sum_Sq($X$2*AF1300*AD$8,1)),                   $AQ$2*SQRT(Sum_Sq($AH$2/(1+1/$A1300)+AF1300*( 1/(AC$1017+1+AF1300/AE1300)-1)/(1+($X$2*AF1300*AD$8)^2), (AF1300^2*AD$8*$X$2+1/($X$2*AD$8*(AC$1017+1+AF1300/AE1300           )))/(1+($X$2*AF1300*AD$8)^2))),           V_rtHz(AE1300)/($X$2*AD$8*(AE1300*AC$1017+AE1300+AF1300)),V_rtHz(AF1300)*SQRT(Sum_Sq(AE1300*AD$8*$X$2*AC$1017,1))/($X$2*AD$8*(AE1300*AC$1017+AE1300+AF1300))))/SQRT(Sum_Sq(1/(1+$A1300)+$AC$2/$I$2-1/(1+(1+AF1300/AE1300)/AC$1017),$X$2/$I$2)),IF(AF1301&lt;0,"A",AC1301))</f>
        <v>6.6451726288274137E-6</v>
      </c>
      <c r="AE1300" s="13">
        <f t="shared" si="410"/>
        <v>18079.186006432559</v>
      </c>
      <c r="AF1300" s="12">
        <f t="shared" si="434"/>
        <v>172122.84182369857</v>
      </c>
      <c r="AG1300" s="13"/>
      <c r="AH1300" s="13">
        <f>IF(AK1300&gt;0,SQRT(Sum_Sq($AI$2,V_rtHz($AH$2)/(1+1/$A1300),V_rtHz($AH$2*$A1300)/(1+$A1300),$AN$2*$AH$2/(1+1/$A1300),$AM$2*SQRT(Sum_Sq(AK1300,1/($X$2*AI$8*(1+AH$1017+AK1300/AJ1300))))/SQRT(Sum_Sq($X$2*AK1300*AI$8,1)),                   $AQ$2*SQRT(Sum_Sq($AH$2/(1+1/$A1300)+AK1300*( 1/(AH$1017+1+AK1300/AJ1300)-1)/(1+($X$2*AK1300*AI$8)^2), (AK1300^2*AI$8*$X$2+1/($X$2*AI$8*(AH$1017+1+AK1300/AJ1300           )))/(1+($X$2*AK1300*AI$8)^2))),           V_rtHz(AJ1300)/($X$2*AI$8*(AJ1300*AH$1017+AJ1300+AK1300)),V_rtHz(AK1300)*SQRT(Sum_Sq(AJ1300*AI$8*$X$2*AH$1017,1))/($X$2*AI$8*(AJ1300*AH$1017+AJ1300+AK1300))))/SQRT(Sum_Sq(1/(1+$A1300)+$AC$2/$I$2-1/(1+(1+AK1300/AJ1300)/AH$1017),$X$2/$I$2)),IF(AK1301&lt;0,"A",AH1301))</f>
        <v>1.1289715796733823E-5</v>
      </c>
      <c r="AI1300" s="13"/>
      <c r="AJ1300" s="13">
        <f t="shared" si="411"/>
        <v>16902.014639000459</v>
      </c>
      <c r="AK1300" s="12">
        <f t="shared" si="435"/>
        <v>582208.99021623575</v>
      </c>
      <c r="AM1300" s="13">
        <f>IF(AP1300&gt;0,SQRT(Sum_Sq($AI$2,V_rtHz($AH$2)/(1+1/$A1300),V_rtHz($AH$2*$A1300)/(1+$A1300),$AN$2*$AH$2/(1+1/$A1300),$AM$2*SQRT(Sum_Sq(AP1300,1/($X$2*AN$8*(1+AM$1017+AP1300/AO1300))))/SQRT(Sum_Sq($X$2*AP1300*AN$8,1)),                   $AQ$2*SQRT(Sum_Sq($AH$2/(1+1/$A1300)+AP1300*( 1/(AM$1017+1+AP1300/AO1300)-1)/(1+($X$2*AP1300*AN$8)^2), (AP1300^2*AN$8*$X$2+1/($X$2*AN$8*(AM$1017+1+AP1300/AO1300           )))/(1+($X$2*AP1300*AN$8)^2))),           V_rtHz(AO1300)/($X$2*AN$8*(AO1300*AM$1017+AO1300+AP1300)),V_rtHz(AP1300)*SQRT(Sum_Sq(AO1300*AN$8*$X$2*AM$1017,1))/($X$2*AN$8*(AO1300*AM$1017+AO1300+AP1300))))/SQRT(Sum_Sq(1/(1+$A1300)+$AC$2/$I$2-1/(1+(1+AP1300/AO1300)/AM$1017),$X$2/$I$2)),IF(AP1301&lt;0,"A",AM1301))</f>
        <v>1.9820097705225082E-5</v>
      </c>
      <c r="AO1300" s="13">
        <f t="shared" si="412"/>
        <v>16587.856469012648</v>
      </c>
      <c r="AP1300" s="12">
        <f t="shared" si="436"/>
        <v>1875975.2829424147</v>
      </c>
      <c r="AR1300" s="13">
        <f t="shared" si="413"/>
        <v>69887291.180198371</v>
      </c>
      <c r="AS1300" s="13">
        <f t="shared" si="414"/>
        <v>-1.3206371891445506E-5</v>
      </c>
      <c r="AV1300" s="13"/>
      <c r="AW1300" s="13">
        <f t="shared" si="415"/>
        <v>39300511.936236553</v>
      </c>
      <c r="AX1300" s="13">
        <f t="shared" si="416"/>
        <v>-4.1822704146503103E-5</v>
      </c>
      <c r="AZ1300" s="13"/>
      <c r="BA1300" s="13"/>
      <c r="BB1300" s="13">
        <f t="shared" si="417"/>
        <v>22100301.962882396</v>
      </c>
      <c r="BC1300" s="13">
        <f t="shared" si="418"/>
        <v>-1.3286355995727965E-4</v>
      </c>
      <c r="BD1300" s="13"/>
      <c r="BE1300" s="13"/>
      <c r="BG1300" s="13">
        <f t="shared" si="419"/>
        <v>12427913.092914158</v>
      </c>
      <c r="BH1300" s="13">
        <f t="shared" si="420"/>
        <v>-4.2635531039950905E-4</v>
      </c>
      <c r="BI1300" s="13"/>
      <c r="BL1300" s="13">
        <f t="shared" si="421"/>
        <v>315.06815879885437</v>
      </c>
      <c r="BM1300" s="13">
        <f t="shared" si="422"/>
        <v>34.465664218175142</v>
      </c>
      <c r="BP1300" s="13"/>
      <c r="BQ1300" s="13">
        <f t="shared" si="423"/>
        <v>99.633300000000006</v>
      </c>
      <c r="BR1300" s="13">
        <f t="shared" si="424"/>
        <v>108.98999999999998</v>
      </c>
      <c r="BT1300" s="13"/>
      <c r="BU1300" s="13"/>
      <c r="BV1300" s="13">
        <f t="shared" si="425"/>
        <v>31.50681587988543</v>
      </c>
      <c r="BW1300" s="13">
        <f t="shared" si="426"/>
        <v>344.65664218175147</v>
      </c>
      <c r="CA1300" s="13">
        <f t="shared" si="427"/>
        <v>9.9633299999999991</v>
      </c>
      <c r="CB1300" s="13">
        <f t="shared" si="428"/>
        <v>1089.9000000000001</v>
      </c>
    </row>
    <row r="1301" spans="1:80" x14ac:dyDescent="0.3">
      <c r="A1301" s="13">
        <f t="shared" si="404"/>
        <v>5.2722986142282255E-4</v>
      </c>
      <c r="C1301" s="13" t="str">
        <f>IF(F1301&gt;0,SQRT(Sum_Sq($AI$2,V_rtHz($AH$2)/(1+1/$A1301),V_rtHz($AH$2*$A1301)/(1+$A1301),$AN$2*$AH$2/(1+1/$A1301),$AM$2*SQRT(Sum_Sq(F1301,1/($X$2*D$8*(1+C$1017+F1301/E1301))))/SQRT(Sum_Sq($X$2*F1301*D$8,1)),                   $AQ$2*SQRT(Sum_Sq($AH$2/(1+1/$A1301)+F1301*( 1/(C$1017+1+F1301/E1301)-1)/(1+($X$2*F1301*D$8)^2), (F1301^2*D$8*$X$2+1/($X$2*D$8*(C$1017+1+F1301/E1301           )))/(1+($X$2*F1301*D$8)^2))),           V_rtHz(E1301)/($X$2*D$8*(E1301*C$1017+E1301+F1301)),V_rtHz(F1301)*SQRT(Sum_Sq(E1301*D$8*$X$2*C$1017,1))/($X$2*D$8*(E1301*C$1017+E1301+F1301))))/SQRT(Sum_Sq(1/(1+$A1301)+$AC$2/$I$2-1/(1+(1+F1301/E1301)/C$1017),$X$2/$I$2)),IF(F1302&lt;0,"A",C1302))</f>
        <v>A</v>
      </c>
      <c r="E1301" s="13">
        <f t="shared" si="405"/>
        <v>-1</v>
      </c>
      <c r="F1301" s="12">
        <f t="shared" si="429"/>
        <v>-2</v>
      </c>
      <c r="H1301" s="13" t="str">
        <f>IF(K1301&gt;0,SQRT(Sum_Sq($AI$2,V_rtHz($AH$2)/(1+1/$A1301),V_rtHz($AH$2*$A1301)/(1+$A1301),$AN$2*$AH$2/(1+1/$A1301),$AM$2*SQRT(Sum_Sq(K1301,1/($X$2*I$8*(1+H$1017+K1301/J1301))))/SQRT(Sum_Sq($X$2*K1301*I$8,1)),                   $AQ$2*SQRT(Sum_Sq($AH$2/(1+1/$A1301)+K1301*( 1/(H$1017+1+K1301/J1301)-1)/(1+($X$2*K1301*I$8)^2), (K1301^2*I$8*$X$2+1/($X$2*I$8*(H$1017+1+K1301/J1301           )))/(1+($X$2*K1301*I$8)^2))),           V_rtHz(J1301)/($X$2*I$8*(J1301*H$1017+J1301+K1301)),V_rtHz(K1301)*SQRT(Sum_Sq(J1301*I$8*$X$2*H$1017,1))/($X$2*I$8*(J1301*H$1017+J1301+K1301))))/SQRT(Sum_Sq(1/(1+$A1301)+$AC$2/$I$2-1/(1+(1+K1301/J1301)/H$1017),$X$2/$I$2)),IF(K1302&lt;0,"A",H1302))</f>
        <v>A</v>
      </c>
      <c r="J1301" s="13">
        <f t="shared" si="406"/>
        <v>-1</v>
      </c>
      <c r="K1301" s="12">
        <f t="shared" si="430"/>
        <v>-2</v>
      </c>
      <c r="M1301" s="13" t="str">
        <f>IF(P1301&gt;0,SQRT(Sum_Sq($AI$2,V_rtHz($AH$2)/(1+1/$A1301),V_rtHz($AH$2*$A1301)/(1+$A1301),$AN$2*$AH$2/(1+1/$A1301),$AM$2*SQRT(Sum_Sq(P1301,1/($X$2*N$8*(1+M$1017+P1301/O1301))))/SQRT(Sum_Sq($X$2*P1301*N$8,1)),                   $AQ$2*SQRT(Sum_Sq($AH$2/(1+1/$A1301)+P1301*( 1/(M$1017+1+P1301/O1301)-1)/(1+($X$2*P1301*N$8)^2), (P1301^2*N$8*$X$2+1/($X$2*N$8*(M$1017+1+P1301/O1301           )))/(1+($X$2*P1301*N$8)^2))),           V_rtHz(O1301)/($X$2*N$8*(O1301*M$1017+O1301+P1301)),V_rtHz(P1301)*SQRT(Sum_Sq(O1301*N$8*$X$2*M$1017,1))/($X$2*N$8*(O1301*M$1017+O1301+P1301))))/SQRT(Sum_Sq(1/(1+$A1301)+$AC$2/$I$2-1/(1+(1+P1301/O1301)/M$1017),$X$2/$I$2)),IF(P1302&lt;0,"A",M1302))</f>
        <v>A</v>
      </c>
      <c r="O1301" s="13">
        <f t="shared" si="407"/>
        <v>-1</v>
      </c>
      <c r="P1301" s="12">
        <f t="shared" si="431"/>
        <v>-2</v>
      </c>
      <c r="R1301" s="13" t="str">
        <f>IF(U1301&gt;0,SQRT(Sum_Sq($AI$2,V_rtHz($AH$2)/(1+1/$A1301),V_rtHz($AH$2*$A1301)/(1+$A1301),$AN$2*$AH$2/(1+1/$A1301),$AM$2*SQRT(Sum_Sq(U1301,1/($X$2*S$8*(1+R$1017+U1301/T1301))))/SQRT(Sum_Sq($X$2*U1301*S$8,1)),                   $AQ$2*SQRT(Sum_Sq($AH$2/(1+1/$A1301)+U1301*( 1/(R$1017+1+U1301/T1301)-1)/(1+($X$2*U1301*S$8)^2), (U1301^2*S$8*$X$2+1/($X$2*S$8*(R$1017+1+U1301/T1301           )))/(1+($X$2*U1301*S$8)^2))),           V_rtHz(T1301)/($X$2*S$8*(T1301*R$1017+T1301+U1301)),V_rtHz(U1301)*SQRT(Sum_Sq(T1301*S$8*$X$2*R$1017,1))/($X$2*S$8*(T1301*R$1017+T1301+U1301))))/SQRT(Sum_Sq(1/(1+$A1301)+$AC$2/$I$2-1/(1+(1+U1301/T1301)/R$1017),$X$2/$I$2)),IF(U1302&lt;0,"A",R1302))</f>
        <v>A</v>
      </c>
      <c r="T1301" s="13">
        <f t="shared" si="408"/>
        <v>-1</v>
      </c>
      <c r="U1301" s="12">
        <f t="shared" si="432"/>
        <v>-2</v>
      </c>
      <c r="X1301" s="13">
        <f>IF(AA1301&gt;0,SQRT(Sum_Sq($AI$2,V_rtHz($AH$2)/(1+1/$A1301),V_rtHz($AH$2*$A1301)/(1+$A1301),$AN$2*$AH$2/(1+1/$A1301),$AM$2*SQRT(Sum_Sq(AA1301,1/($X$2*Y$8*(1+X$1017+AA1301/Z1301))))/SQRT(Sum_Sq($X$2*AA1301*Y$8,1)),                   $AQ$2*SQRT(Sum_Sq($AH$2/(1+1/$A1301)+AA1301*( 1/(X$1017+1+AA1301/Z1301)-1)/(1+($X$2*AA1301*Y$8)^2), (AA1301^2*Y$8*$X$2+1/($X$2*Y$8*(X$1017+1+AA1301/Z1301           )))/(1+($X$2*AA1301*Y$8)^2))),           V_rtHz(Z1301)/($X$2*Y$8*(Z1301*X$1017+Z1301+AA1301)),V_rtHz(AA1301)*SQRT(Sum_Sq(Z1301*Y$8*$X$2*X$1017,1))/($X$2*Y$8*(Z1301*X$1017+Z1301+AA1301))))/SQRT(Sum_Sq(1/(1+$A1301)+$AC$2/$I$2-1/(1+(1+AA1301/Z1301)/X$1017),$X$2/$I$2)),IF(AA1302&lt;0,"A",X1302))</f>
        <v>5.2031283517539036E-6</v>
      </c>
      <c r="Z1301" s="13">
        <f t="shared" si="409"/>
        <v>30660.062740868711</v>
      </c>
      <c r="AA1301" s="12">
        <f t="shared" si="433"/>
        <v>32095.514476803295</v>
      </c>
      <c r="AC1301" s="13">
        <f>IF(AF1301&gt;0,SQRT(Sum_Sq($AI$2,V_rtHz($AH$2)/(1+1/$A1301),V_rtHz($AH$2*$A1301)/(1+$A1301),$AN$2*$AH$2/(1+1/$A1301),$AM$2*SQRT(Sum_Sq(AF1301,1/($X$2*AD$8*(1+AC$1017+AF1301/AE1301))))/SQRT(Sum_Sq($X$2*AF1301*AD$8,1)),                   $AQ$2*SQRT(Sum_Sq($AH$2/(1+1/$A1301)+AF1301*( 1/(AC$1017+1+AF1301/AE1301)-1)/(1+($X$2*AF1301*AD$8)^2), (AF1301^2*AD$8*$X$2+1/($X$2*AD$8*(AC$1017+1+AF1301/AE1301           )))/(1+($X$2*AF1301*AD$8)^2))),           V_rtHz(AE1301)/($X$2*AD$8*(AE1301*AC$1017+AE1301+AF1301)),V_rtHz(AF1301)*SQRT(Sum_Sq(AE1301*AD$8*$X$2*AC$1017,1))/($X$2*AD$8*(AE1301*AC$1017+AE1301+AF1301))))/SQRT(Sum_Sq(1/(1+$A1301)+$AC$2/$I$2-1/(1+(1+AF1301/AE1301)/AC$1017),$X$2/$I$2)),IF(AF1302&lt;0,"A",AC1302))</f>
        <v>6.6419827471888099E-6</v>
      </c>
      <c r="AE1301" s="13">
        <f t="shared" si="410"/>
        <v>18061.798322372695</v>
      </c>
      <c r="AF1301" s="12">
        <f t="shared" si="434"/>
        <v>172288.54058412652</v>
      </c>
      <c r="AG1301" s="13"/>
      <c r="AH1301" s="13">
        <f>IF(AK1301&gt;0,SQRT(Sum_Sq($AI$2,V_rtHz($AH$2)/(1+1/$A1301),V_rtHz($AH$2*$A1301)/(1+$A1301),$AN$2*$AH$2/(1+1/$A1301),$AM$2*SQRT(Sum_Sq(AK1301,1/($X$2*AI$8*(1+AH$1017+AK1301/AJ1301))))/SQRT(Sum_Sq($X$2*AK1301*AI$8,1)),                   $AQ$2*SQRT(Sum_Sq($AH$2/(1+1/$A1301)+AK1301*( 1/(AH$1017+1+AK1301/AJ1301)-1)/(1+($X$2*AK1301*AI$8)^2), (AK1301^2*AI$8*$X$2+1/($X$2*AI$8*(AH$1017+1+AK1301/AJ1301           )))/(1+($X$2*AK1301*AI$8)^2))),           V_rtHz(AJ1301)/($X$2*AI$8*(AJ1301*AH$1017+AJ1301+AK1301)),V_rtHz(AK1301)*SQRT(Sum_Sq(AJ1301*AI$8*$X$2*AH$1017,1))/($X$2*AI$8*(AJ1301*AH$1017+AJ1301+AK1301))))/SQRT(Sum_Sq(1/(1+$A1301)+$AC$2/$I$2-1/(1+(1+AK1301/AJ1301)/AH$1017),$X$2/$I$2)),IF(AK1302&lt;0,"A",AH1302))</f>
        <v>1.1285416807208203E-5</v>
      </c>
      <c r="AI1301" s="13"/>
      <c r="AJ1301" s="13">
        <f t="shared" si="411"/>
        <v>16888.734951855404</v>
      </c>
      <c r="AK1301" s="12">
        <f t="shared" si="435"/>
        <v>582666.78372564598</v>
      </c>
      <c r="AM1301" s="13">
        <f>IF(AP1301&gt;0,SQRT(Sum_Sq($AI$2,V_rtHz($AH$2)/(1+1/$A1301),V_rtHz($AH$2*$A1301)/(1+$A1301),$AN$2*$AH$2/(1+1/$A1301),$AM$2*SQRT(Sum_Sq(AP1301,1/($X$2*AN$8*(1+AM$1017+AP1301/AO1301))))/SQRT(Sum_Sq($X$2*AP1301*AN$8,1)),                   $AQ$2*SQRT(Sum_Sq($AH$2/(1+1/$A1301)+AP1301*( 1/(AM$1017+1+AP1301/AO1301)-1)/(1+($X$2*AP1301*AN$8)^2), (AP1301^2*AN$8*$X$2+1/($X$2*AN$8*(AM$1017+1+AP1301/AO1301           )))/(1+($X$2*AP1301*AN$8)^2))),           V_rtHz(AO1301)/($X$2*AN$8*(AO1301*AM$1017+AO1301+AP1301)),V_rtHz(AP1301)*SQRT(Sum_Sq(AO1301*AN$8*$X$2*AM$1017,1))/($X$2*AN$8*(AO1301*AM$1017+AO1301+AP1301))))/SQRT(Sum_Sq(1/(1+$A1301)+$AC$2/$I$2-1/(1+(1+AP1301/AO1301)/AM$1017),$X$2/$I$2)),IF(AP1302&lt;0,"A",AM1302))</f>
        <v>1.9813017891662268E-5</v>
      </c>
      <c r="AO1301" s="13">
        <f t="shared" si="412"/>
        <v>16575.518714898379</v>
      </c>
      <c r="AP1301" s="12">
        <f t="shared" si="436"/>
        <v>1877371.6387466278</v>
      </c>
      <c r="AR1301" s="13">
        <f t="shared" si="413"/>
        <v>69887291.180198371</v>
      </c>
      <c r="AS1301" s="13">
        <f t="shared" si="414"/>
        <v>-1.3206494780512912E-5</v>
      </c>
      <c r="AV1301" s="13"/>
      <c r="AW1301" s="13">
        <f t="shared" si="415"/>
        <v>39300511.936236553</v>
      </c>
      <c r="AX1301" s="13">
        <f t="shared" si="416"/>
        <v>-4.1823936624512496E-5</v>
      </c>
      <c r="AZ1301" s="13"/>
      <c r="BA1301" s="13"/>
      <c r="BB1301" s="13">
        <f t="shared" si="417"/>
        <v>22100301.962882396</v>
      </c>
      <c r="BC1301" s="13">
        <f t="shared" si="418"/>
        <v>-1.3287599921855058E-4</v>
      </c>
      <c r="BD1301" s="13"/>
      <c r="BE1301" s="13"/>
      <c r="BG1301" s="13">
        <f t="shared" si="419"/>
        <v>12427913.092914158</v>
      </c>
      <c r="BH1301" s="13">
        <f t="shared" si="420"/>
        <v>-4.2648343012534513E-4</v>
      </c>
      <c r="BI1301" s="13"/>
      <c r="BL1301" s="13">
        <f t="shared" si="421"/>
        <v>315.06815879885437</v>
      </c>
      <c r="BM1301" s="13">
        <f t="shared" si="422"/>
        <v>34.465664218175128</v>
      </c>
      <c r="BP1301" s="13"/>
      <c r="BQ1301" s="13">
        <f t="shared" si="423"/>
        <v>99.633300000000006</v>
      </c>
      <c r="BR1301" s="13">
        <f t="shared" si="424"/>
        <v>108.99000000000001</v>
      </c>
      <c r="BT1301" s="13"/>
      <c r="BU1301" s="13"/>
      <c r="BV1301" s="13">
        <f t="shared" si="425"/>
        <v>31.506815879885437</v>
      </c>
      <c r="BW1301" s="13">
        <f t="shared" si="426"/>
        <v>344.65664218175147</v>
      </c>
      <c r="CA1301" s="13">
        <f t="shared" si="427"/>
        <v>9.9633299999999974</v>
      </c>
      <c r="CB1301" s="13">
        <f t="shared" si="428"/>
        <v>1089.9000000000001</v>
      </c>
    </row>
    <row r="1302" spans="1:80" x14ac:dyDescent="0.3">
      <c r="A1302" s="13">
        <f t="shared" si="404"/>
        <v>5.3456435939697167E-4</v>
      </c>
      <c r="C1302" s="13" t="str">
        <f>IF(F1302&gt;0,SQRT(Sum_Sq($AI$2,V_rtHz($AH$2)/(1+1/$A1302),V_rtHz($AH$2*$A1302)/(1+$A1302),$AN$2*$AH$2/(1+1/$A1302),$AM$2*SQRT(Sum_Sq(F1302,1/($X$2*D$8*(1+C$1017+F1302/E1302))))/SQRT(Sum_Sq($X$2*F1302*D$8,1)),                   $AQ$2*SQRT(Sum_Sq($AH$2/(1+1/$A1302)+F1302*( 1/(C$1017+1+F1302/E1302)-1)/(1+($X$2*F1302*D$8)^2), (F1302^2*D$8*$X$2+1/($X$2*D$8*(C$1017+1+F1302/E1302           )))/(1+($X$2*F1302*D$8)^2))),           V_rtHz(E1302)/($X$2*D$8*(E1302*C$1017+E1302+F1302)),V_rtHz(F1302)*SQRT(Sum_Sq(E1302*D$8*$X$2*C$1017,1))/($X$2*D$8*(E1302*C$1017+E1302+F1302))))/SQRT(Sum_Sq(1/(1+$A1302)+$AC$2/$I$2-1/(1+(1+F1302/E1302)/C$1017),$X$2/$I$2)),IF(F1303&lt;0,"A",C1303))</f>
        <v>A</v>
      </c>
      <c r="E1302" s="13">
        <f t="shared" si="405"/>
        <v>-1</v>
      </c>
      <c r="F1302" s="12">
        <f t="shared" si="429"/>
        <v>-2</v>
      </c>
      <c r="H1302" s="13" t="str">
        <f>IF(K1302&gt;0,SQRT(Sum_Sq($AI$2,V_rtHz($AH$2)/(1+1/$A1302),V_rtHz($AH$2*$A1302)/(1+$A1302),$AN$2*$AH$2/(1+1/$A1302),$AM$2*SQRT(Sum_Sq(K1302,1/($X$2*I$8*(1+H$1017+K1302/J1302))))/SQRT(Sum_Sq($X$2*K1302*I$8,1)),                   $AQ$2*SQRT(Sum_Sq($AH$2/(1+1/$A1302)+K1302*( 1/(H$1017+1+K1302/J1302)-1)/(1+($X$2*K1302*I$8)^2), (K1302^2*I$8*$X$2+1/($X$2*I$8*(H$1017+1+K1302/J1302           )))/(1+($X$2*K1302*I$8)^2))),           V_rtHz(J1302)/($X$2*I$8*(J1302*H$1017+J1302+K1302)),V_rtHz(K1302)*SQRT(Sum_Sq(J1302*I$8*$X$2*H$1017,1))/($X$2*I$8*(J1302*H$1017+J1302+K1302))))/SQRT(Sum_Sq(1/(1+$A1302)+$AC$2/$I$2-1/(1+(1+K1302/J1302)/H$1017),$X$2/$I$2)),IF(K1303&lt;0,"A",H1303))</f>
        <v>A</v>
      </c>
      <c r="J1302" s="13">
        <f t="shared" si="406"/>
        <v>-1</v>
      </c>
      <c r="K1302" s="12">
        <f t="shared" si="430"/>
        <v>-2</v>
      </c>
      <c r="M1302" s="13" t="str">
        <f>IF(P1302&gt;0,SQRT(Sum_Sq($AI$2,V_rtHz($AH$2)/(1+1/$A1302),V_rtHz($AH$2*$A1302)/(1+$A1302),$AN$2*$AH$2/(1+1/$A1302),$AM$2*SQRT(Sum_Sq(P1302,1/($X$2*N$8*(1+M$1017+P1302/O1302))))/SQRT(Sum_Sq($X$2*P1302*N$8,1)),                   $AQ$2*SQRT(Sum_Sq($AH$2/(1+1/$A1302)+P1302*( 1/(M$1017+1+P1302/O1302)-1)/(1+($X$2*P1302*N$8)^2), (P1302^2*N$8*$X$2+1/($X$2*N$8*(M$1017+1+P1302/O1302           )))/(1+($X$2*P1302*N$8)^2))),           V_rtHz(O1302)/($X$2*N$8*(O1302*M$1017+O1302+P1302)),V_rtHz(P1302)*SQRT(Sum_Sq(O1302*N$8*$X$2*M$1017,1))/($X$2*N$8*(O1302*M$1017+O1302+P1302))))/SQRT(Sum_Sq(1/(1+$A1302)+$AC$2/$I$2-1/(1+(1+P1302/O1302)/M$1017),$X$2/$I$2)),IF(P1303&lt;0,"A",M1303))</f>
        <v>A</v>
      </c>
      <c r="O1302" s="13">
        <f t="shared" si="407"/>
        <v>-1</v>
      </c>
      <c r="P1302" s="12">
        <f t="shared" si="431"/>
        <v>-2</v>
      </c>
      <c r="R1302" s="13" t="str">
        <f>IF(U1302&gt;0,SQRT(Sum_Sq($AI$2,V_rtHz($AH$2)/(1+1/$A1302),V_rtHz($AH$2*$A1302)/(1+$A1302),$AN$2*$AH$2/(1+1/$A1302),$AM$2*SQRT(Sum_Sq(U1302,1/($X$2*S$8*(1+R$1017+U1302/T1302))))/SQRT(Sum_Sq($X$2*U1302*S$8,1)),                   $AQ$2*SQRT(Sum_Sq($AH$2/(1+1/$A1302)+U1302*( 1/(R$1017+1+U1302/T1302)-1)/(1+($X$2*U1302*S$8)^2), (U1302^2*S$8*$X$2+1/($X$2*S$8*(R$1017+1+U1302/T1302           )))/(1+($X$2*U1302*S$8)^2))),           V_rtHz(T1302)/($X$2*S$8*(T1302*R$1017+T1302+U1302)),V_rtHz(U1302)*SQRT(Sum_Sq(T1302*S$8*$X$2*R$1017,1))/($X$2*S$8*(T1302*R$1017+T1302+U1302))))/SQRT(Sum_Sq(1/(1+$A1302)+$AC$2/$I$2-1/(1+(1+U1302/T1302)/R$1017),$X$2/$I$2)),IF(U1303&lt;0,"A",R1303))</f>
        <v>A</v>
      </c>
      <c r="T1302" s="13">
        <f t="shared" si="408"/>
        <v>-1</v>
      </c>
      <c r="U1302" s="12">
        <f t="shared" si="432"/>
        <v>-2</v>
      </c>
      <c r="X1302" s="13">
        <f>IF(AA1302&gt;0,SQRT(Sum_Sq($AI$2,V_rtHz($AH$2)/(1+1/$A1302),V_rtHz($AH$2*$A1302)/(1+$A1302),$AN$2*$AH$2/(1+1/$A1302),$AM$2*SQRT(Sum_Sq(AA1302,1/($X$2*Y$8*(1+X$1017+AA1302/Z1302))))/SQRT(Sum_Sq($X$2*AA1302*Y$8,1)),                   $AQ$2*SQRT(Sum_Sq($AH$2/(1+1/$A1302)+AA1302*( 1/(X$1017+1+AA1302/Z1302)-1)/(1+($X$2*AA1302*Y$8)^2), (AA1302^2*Y$8*$X$2+1/($X$2*Y$8*(X$1017+1+AA1302/Z1302           )))/(1+($X$2*AA1302*Y$8)^2))),           V_rtHz(Z1302)/($X$2*Y$8*(Z1302*X$1017+Z1302+AA1302)),V_rtHz(AA1302)*SQRT(Sum_Sq(Z1302*Y$8*$X$2*X$1017,1))/($X$2*Y$8*(Z1302*X$1017+Z1302+AA1302))))/SQRT(Sum_Sq(1/(1+$A1302)+$AC$2/$I$2-1/(1+(1+AA1302/Z1302)/X$1017),$X$2/$I$2)),IF(AA1303&lt;0,"A",X1303))</f>
        <v>5.1712541887045343E-6</v>
      </c>
      <c r="Z1302" s="13">
        <f t="shared" si="409"/>
        <v>30331.935482506276</v>
      </c>
      <c r="AA1302" s="12">
        <f t="shared" si="433"/>
        <v>32442.719922267832</v>
      </c>
      <c r="AC1302" s="13">
        <f>IF(AF1302&gt;0,SQRT(Sum_Sq($AI$2,V_rtHz($AH$2)/(1+1/$A1302),V_rtHz($AH$2*$A1302)/(1+$A1302),$AN$2*$AH$2/(1+1/$A1302),$AM$2*SQRT(Sum_Sq(AF1302,1/($X$2*AD$8*(1+AC$1017+AF1302/AE1302))))/SQRT(Sum_Sq($X$2*AF1302*AD$8,1)),                   $AQ$2*SQRT(Sum_Sq($AH$2/(1+1/$A1302)+AF1302*( 1/(AC$1017+1+AF1302/AE1302)-1)/(1+($X$2*AF1302*AD$8)^2), (AF1302^2*AD$8*$X$2+1/($X$2*AD$8*(AC$1017+1+AF1302/AE1302           )))/(1+($X$2*AF1302*AD$8)^2))),           V_rtHz(AE1302)/($X$2*AD$8*(AE1302*AC$1017+AE1302+AF1302)),V_rtHz(AF1302)*SQRT(Sum_Sq(AE1302*AD$8*$X$2*AC$1017,1))/($X$2*AD$8*(AE1302*AC$1017+AE1302+AF1302))))/SQRT(Sum_Sq(1/(1+$A1302)+$AC$2/$I$2-1/(1+(1+AF1302/AE1302)/AC$1017),$X$2/$I$2)),IF(AF1303&lt;0,"A",AC1303))</f>
        <v>6.6387599866412829E-6</v>
      </c>
      <c r="AE1302" s="13">
        <f t="shared" si="410"/>
        <v>18044.238164353199</v>
      </c>
      <c r="AF1302" s="12">
        <f t="shared" si="434"/>
        <v>172456.20706968545</v>
      </c>
      <c r="AG1302" s="13"/>
      <c r="AH1302" s="13">
        <f>IF(AK1302&gt;0,SQRT(Sum_Sq($AI$2,V_rtHz($AH$2)/(1+1/$A1302),V_rtHz($AH$2*$A1302)/(1+$A1302),$AN$2*$AH$2/(1+1/$A1302),$AM$2*SQRT(Sum_Sq(AK1302,1/($X$2*AI$8*(1+AH$1017+AK1302/AJ1302))))/SQRT(Sum_Sq($X$2*AK1302*AI$8,1)),                   $AQ$2*SQRT(Sum_Sq($AH$2/(1+1/$A1302)+AK1302*( 1/(AH$1017+1+AK1302/AJ1302)-1)/(1+($X$2*AK1302*AI$8)^2), (AK1302^2*AI$8*$X$2+1/($X$2*AI$8*(AH$1017+1+AK1302/AJ1302           )))/(1+($X$2*AK1302*AI$8)^2))),           V_rtHz(AJ1302)/($X$2*AI$8*(AJ1302*AH$1017+AJ1302+AK1302)),V_rtHz(AK1302)*SQRT(Sum_Sq(AJ1302*AI$8*$X$2*AH$1017,1))/($X$2*AI$8*(AJ1302*AH$1017+AJ1302+AK1302))))/SQRT(Sum_Sq(1/(1+$A1302)+$AC$2/$I$2-1/(1+(1+AK1302/AJ1302)/AH$1017),$X$2/$I$2)),IF(AK1303&lt;0,"A",AH1303))</f>
        <v>1.1281070133800632E-5</v>
      </c>
      <c r="AI1302" s="13"/>
      <c r="AJ1302" s="13">
        <f t="shared" si="411"/>
        <v>16875.312418054258</v>
      </c>
      <c r="AK1302" s="12">
        <f t="shared" si="435"/>
        <v>583130.23378841311</v>
      </c>
      <c r="AM1302" s="13">
        <f>IF(AP1302&gt;0,SQRT(Sum_Sq($AI$2,V_rtHz($AH$2)/(1+1/$A1302),V_rtHz($AH$2*$A1302)/(1+$A1302),$AN$2*$AH$2/(1+1/$A1302),$AM$2*SQRT(Sum_Sq(AP1302,1/($X$2*AN$8*(1+AM$1017+AP1302/AO1302))))/SQRT(Sum_Sq($X$2*AP1302*AN$8,1)),                   $AQ$2*SQRT(Sum_Sq($AH$2/(1+1/$A1302)+AP1302*( 1/(AM$1017+1+AP1302/AO1302)-1)/(1+($X$2*AP1302*AN$8)^2), (AP1302^2*AN$8*$X$2+1/($X$2*AN$8*(AM$1017+1+AP1302/AO1302           )))/(1+($X$2*AP1302*AN$8)^2))),           V_rtHz(AO1302)/($X$2*AN$8*(AO1302*AM$1017+AO1302+AP1302)),V_rtHz(AP1302)*SQRT(Sum_Sq(AO1302*AN$8*$X$2*AM$1017,1))/($X$2*AN$8*(AO1302*AM$1017+AO1302+AP1302))))/SQRT(Sum_Sq(1/(1+$A1302)+$AC$2/$I$2-1/(1+(1+AP1302/AO1302)/AM$1017),$X$2/$I$2)),IF(AP1303&lt;0,"A",AM1303))</f>
        <v>1.9805858271866688E-5</v>
      </c>
      <c r="AO1302" s="13">
        <f t="shared" si="412"/>
        <v>16563.04586432358</v>
      </c>
      <c r="AP1302" s="12">
        <f t="shared" si="436"/>
        <v>1878785.3990003434</v>
      </c>
      <c r="AR1302" s="13">
        <f t="shared" si="413"/>
        <v>69887291.180198371</v>
      </c>
      <c r="AS1302" s="13">
        <f t="shared" si="414"/>
        <v>-1.3206619381472545E-5</v>
      </c>
      <c r="AV1302" s="13"/>
      <c r="AW1302" s="13">
        <f t="shared" si="415"/>
        <v>39300511.936236553</v>
      </c>
      <c r="AX1302" s="13">
        <f t="shared" si="416"/>
        <v>-4.182518632216399E-5</v>
      </c>
      <c r="AZ1302" s="13"/>
      <c r="BA1302" s="13"/>
      <c r="BB1302" s="13">
        <f t="shared" si="417"/>
        <v>22100301.962882396</v>
      </c>
      <c r="BC1302" s="13">
        <f t="shared" si="418"/>
        <v>-1.3288861390547369E-4</v>
      </c>
      <c r="BD1302" s="13"/>
      <c r="BE1302" s="13"/>
      <c r="BG1302" s="13">
        <f t="shared" si="419"/>
        <v>12427913.092914158</v>
      </c>
      <c r="BH1302" s="13">
        <f t="shared" si="420"/>
        <v>-4.2661341081220977E-4</v>
      </c>
      <c r="BI1302" s="13"/>
      <c r="BL1302" s="13">
        <f t="shared" si="421"/>
        <v>315.06815879885437</v>
      </c>
      <c r="BM1302" s="13">
        <f t="shared" si="422"/>
        <v>34.465664218175135</v>
      </c>
      <c r="BP1302" s="13"/>
      <c r="BQ1302" s="13">
        <f t="shared" si="423"/>
        <v>99.633300000000006</v>
      </c>
      <c r="BR1302" s="13">
        <f t="shared" si="424"/>
        <v>108.99000000000001</v>
      </c>
      <c r="BT1302" s="13"/>
      <c r="BU1302" s="13"/>
      <c r="BV1302" s="13">
        <f t="shared" si="425"/>
        <v>31.50681587988543</v>
      </c>
      <c r="BW1302" s="13">
        <f t="shared" si="426"/>
        <v>344.65664218175152</v>
      </c>
      <c r="CA1302" s="13">
        <f t="shared" si="427"/>
        <v>9.9633299999999991</v>
      </c>
      <c r="CB1302" s="13">
        <f t="shared" si="428"/>
        <v>1089.8999999999999</v>
      </c>
    </row>
    <row r="1303" spans="1:80" x14ac:dyDescent="0.3">
      <c r="A1303" s="13">
        <f t="shared" si="404"/>
        <v>5.4200089040162391E-4</v>
      </c>
      <c r="C1303" s="13" t="str">
        <f>IF(F1303&gt;0,SQRT(Sum_Sq($AI$2,V_rtHz($AH$2)/(1+1/$A1303),V_rtHz($AH$2*$A1303)/(1+$A1303),$AN$2*$AH$2/(1+1/$A1303),$AM$2*SQRT(Sum_Sq(F1303,1/($X$2*D$8*(1+C$1017+F1303/E1303))))/SQRT(Sum_Sq($X$2*F1303*D$8,1)),                   $AQ$2*SQRT(Sum_Sq($AH$2/(1+1/$A1303)+F1303*( 1/(C$1017+1+F1303/E1303)-1)/(1+($X$2*F1303*D$8)^2), (F1303^2*D$8*$X$2+1/($X$2*D$8*(C$1017+1+F1303/E1303           )))/(1+($X$2*F1303*D$8)^2))),           V_rtHz(E1303)/($X$2*D$8*(E1303*C$1017+E1303+F1303)),V_rtHz(F1303)*SQRT(Sum_Sq(E1303*D$8*$X$2*C$1017,1))/($X$2*D$8*(E1303*C$1017+E1303+F1303))))/SQRT(Sum_Sq(1/(1+$A1303)+$AC$2/$I$2-1/(1+(1+F1303/E1303)/C$1017),$X$2/$I$2)),IF(F1304&lt;0,"A",C1304))</f>
        <v>A</v>
      </c>
      <c r="E1303" s="13">
        <f t="shared" si="405"/>
        <v>-1</v>
      </c>
      <c r="F1303" s="12">
        <f t="shared" si="429"/>
        <v>-2</v>
      </c>
      <c r="H1303" s="13" t="str">
        <f>IF(K1303&gt;0,SQRT(Sum_Sq($AI$2,V_rtHz($AH$2)/(1+1/$A1303),V_rtHz($AH$2*$A1303)/(1+$A1303),$AN$2*$AH$2/(1+1/$A1303),$AM$2*SQRT(Sum_Sq(K1303,1/($X$2*I$8*(1+H$1017+K1303/J1303))))/SQRT(Sum_Sq($X$2*K1303*I$8,1)),                   $AQ$2*SQRT(Sum_Sq($AH$2/(1+1/$A1303)+K1303*( 1/(H$1017+1+K1303/J1303)-1)/(1+($X$2*K1303*I$8)^2), (K1303^2*I$8*$X$2+1/($X$2*I$8*(H$1017+1+K1303/J1303           )))/(1+($X$2*K1303*I$8)^2))),           V_rtHz(J1303)/($X$2*I$8*(J1303*H$1017+J1303+K1303)),V_rtHz(K1303)*SQRT(Sum_Sq(J1303*I$8*$X$2*H$1017,1))/($X$2*I$8*(J1303*H$1017+J1303+K1303))))/SQRT(Sum_Sq(1/(1+$A1303)+$AC$2/$I$2-1/(1+(1+K1303/J1303)/H$1017),$X$2/$I$2)),IF(K1304&lt;0,"A",H1304))</f>
        <v>A</v>
      </c>
      <c r="J1303" s="13">
        <f t="shared" si="406"/>
        <v>-1</v>
      </c>
      <c r="K1303" s="12">
        <f t="shared" si="430"/>
        <v>-2</v>
      </c>
      <c r="M1303" s="13" t="str">
        <f>IF(P1303&gt;0,SQRT(Sum_Sq($AI$2,V_rtHz($AH$2)/(1+1/$A1303),V_rtHz($AH$2*$A1303)/(1+$A1303),$AN$2*$AH$2/(1+1/$A1303),$AM$2*SQRT(Sum_Sq(P1303,1/($X$2*N$8*(1+M$1017+P1303/O1303))))/SQRT(Sum_Sq($X$2*P1303*N$8,1)),                   $AQ$2*SQRT(Sum_Sq($AH$2/(1+1/$A1303)+P1303*( 1/(M$1017+1+P1303/O1303)-1)/(1+($X$2*P1303*N$8)^2), (P1303^2*N$8*$X$2+1/($X$2*N$8*(M$1017+1+P1303/O1303           )))/(1+($X$2*P1303*N$8)^2))),           V_rtHz(O1303)/($X$2*N$8*(O1303*M$1017+O1303+P1303)),V_rtHz(P1303)*SQRT(Sum_Sq(O1303*N$8*$X$2*M$1017,1))/($X$2*N$8*(O1303*M$1017+O1303+P1303))))/SQRT(Sum_Sq(1/(1+$A1303)+$AC$2/$I$2-1/(1+(1+P1303/O1303)/M$1017),$X$2/$I$2)),IF(P1304&lt;0,"A",M1304))</f>
        <v>A</v>
      </c>
      <c r="O1303" s="13">
        <f t="shared" si="407"/>
        <v>-1</v>
      </c>
      <c r="P1303" s="12">
        <f t="shared" si="431"/>
        <v>-2</v>
      </c>
      <c r="R1303" s="13" t="str">
        <f>IF(U1303&gt;0,SQRT(Sum_Sq($AI$2,V_rtHz($AH$2)/(1+1/$A1303),V_rtHz($AH$2*$A1303)/(1+$A1303),$AN$2*$AH$2/(1+1/$A1303),$AM$2*SQRT(Sum_Sq(U1303,1/($X$2*S$8*(1+R$1017+U1303/T1303))))/SQRT(Sum_Sq($X$2*U1303*S$8,1)),                   $AQ$2*SQRT(Sum_Sq($AH$2/(1+1/$A1303)+U1303*( 1/(R$1017+1+U1303/T1303)-1)/(1+($X$2*U1303*S$8)^2), (U1303^2*S$8*$X$2+1/($X$2*S$8*(R$1017+1+U1303/T1303           )))/(1+($X$2*U1303*S$8)^2))),           V_rtHz(T1303)/($X$2*S$8*(T1303*R$1017+T1303+U1303)),V_rtHz(U1303)*SQRT(Sum_Sq(T1303*S$8*$X$2*R$1017,1))/($X$2*S$8*(T1303*R$1017+T1303+U1303))))/SQRT(Sum_Sq(1/(1+$A1303)+$AC$2/$I$2-1/(1+(1+U1303/T1303)/R$1017),$X$2/$I$2)),IF(U1304&lt;0,"A",R1304))</f>
        <v>A</v>
      </c>
      <c r="T1303" s="13">
        <f t="shared" si="408"/>
        <v>-1</v>
      </c>
      <c r="U1303" s="12">
        <f t="shared" si="432"/>
        <v>-2</v>
      </c>
      <c r="X1303" s="13">
        <f>IF(AA1303&gt;0,SQRT(Sum_Sq($AI$2,V_rtHz($AH$2)/(1+1/$A1303),V_rtHz($AH$2*$A1303)/(1+$A1303),$AN$2*$AH$2/(1+1/$A1303),$AM$2*SQRT(Sum_Sq(AA1303,1/($X$2*Y$8*(1+X$1017+AA1303/Z1303))))/SQRT(Sum_Sq($X$2*AA1303*Y$8,1)),                   $AQ$2*SQRT(Sum_Sq($AH$2/(1+1/$A1303)+AA1303*( 1/(X$1017+1+AA1303/Z1303)-1)/(1+($X$2*AA1303*Y$8)^2), (AA1303^2*Y$8*$X$2+1/($X$2*Y$8*(X$1017+1+AA1303/Z1303           )))/(1+($X$2*AA1303*Y$8)^2))),           V_rtHz(Z1303)/($X$2*Y$8*(Z1303*X$1017+Z1303+AA1303)),V_rtHz(AA1303)*SQRT(Sum_Sq(Z1303*Y$8*$X$2*X$1017,1))/($X$2*Y$8*(Z1303*X$1017+Z1303+AA1303))))/SQRT(Sum_Sq(1/(1+$A1303)+$AC$2/$I$2-1/(1+(1+AA1303/Z1303)/X$1017),$X$2/$I$2)),IF(AA1304&lt;0,"A",X1304))</f>
        <v>5.1419556912126776E-6</v>
      </c>
      <c r="Z1303" s="13">
        <f t="shared" si="409"/>
        <v>30031.270725795071</v>
      </c>
      <c r="AA1303" s="12">
        <f t="shared" si="433"/>
        <v>32767.527439789894</v>
      </c>
      <c r="AC1303" s="13">
        <f>IF(AF1303&gt;0,SQRT(Sum_Sq($AI$2,V_rtHz($AH$2)/(1+1/$A1303),V_rtHz($AH$2*$A1303)/(1+$A1303),$AN$2*$AH$2/(1+1/$A1303),$AM$2*SQRT(Sum_Sq(AF1303,1/($X$2*AD$8*(1+AC$1017+AF1303/AE1303))))/SQRT(Sum_Sq($X$2*AF1303*AD$8,1)),                   $AQ$2*SQRT(Sum_Sq($AH$2/(1+1/$A1303)+AF1303*( 1/(AC$1017+1+AF1303/AE1303)-1)/(1+($X$2*AF1303*AD$8)^2), (AF1303^2*AD$8*$X$2+1/($X$2*AD$8*(AC$1017+1+AF1303/AE1303           )))/(1+($X$2*AF1303*AD$8)^2))),           V_rtHz(AE1303)/($X$2*AD$8*(AE1303*AC$1017+AE1303+AF1303)),V_rtHz(AF1303)*SQRT(Sum_Sq(AE1303*AD$8*$X$2*AC$1017,1))/($X$2*AD$8*(AE1303*AC$1017+AE1303+AF1303))))/SQRT(Sum_Sq(1/(1+$A1303)+$AC$2/$I$2-1/(1+(1+AF1303/AE1303)/AC$1017),$X$2/$I$2)),IF(AF1304&lt;0,"A",AC1304))</f>
        <v>6.6355041278676375E-6</v>
      </c>
      <c r="AE1303" s="13">
        <f t="shared" si="410"/>
        <v>18026.504545115702</v>
      </c>
      <c r="AF1303" s="12">
        <f t="shared" si="434"/>
        <v>172625.86129763979</v>
      </c>
      <c r="AG1303" s="13"/>
      <c r="AH1303" s="13">
        <f>IF(AK1303&gt;0,SQRT(Sum_Sq($AI$2,V_rtHz($AH$2)/(1+1/$A1303),V_rtHz($AH$2*$A1303)/(1+$A1303),$AN$2*$AH$2/(1+1/$A1303),$AM$2*SQRT(Sum_Sq(AK1303,1/($X$2*AI$8*(1+AH$1017+AK1303/AJ1303))))/SQRT(Sum_Sq($X$2*AK1303*AI$8,1)),                   $AQ$2*SQRT(Sum_Sq($AH$2/(1+1/$A1303)+AK1303*( 1/(AH$1017+1+AK1303/AJ1303)-1)/(1+($X$2*AK1303*AI$8)^2), (AK1303^2*AI$8*$X$2+1/($X$2*AI$8*(AH$1017+1+AK1303/AJ1303           )))/(1+($X$2*AK1303*AI$8)^2))),           V_rtHz(AJ1303)/($X$2*AI$8*(AJ1303*AH$1017+AJ1303+AK1303)),V_rtHz(AK1303)*SQRT(Sum_Sq(AJ1303*AI$8*$X$2*AH$1017,1))/($X$2*AI$8*(AJ1303*AH$1017+AJ1303+AK1303))))/SQRT(Sum_Sq(1/(1+$A1303)+$AC$2/$I$2-1/(1+(1+AK1303/AJ1303)/AH$1017),$X$2/$I$2)),IF(AK1304&lt;0,"A",AH1304))</f>
        <v>1.1276675384221368E-5</v>
      </c>
      <c r="AI1303" s="13"/>
      <c r="AJ1303" s="13">
        <f t="shared" si="411"/>
        <v>16861.745973266254</v>
      </c>
      <c r="AK1303" s="12">
        <f t="shared" si="435"/>
        <v>583599.40252891299</v>
      </c>
      <c r="AM1303" s="13">
        <f>IF(AP1303&gt;0,SQRT(Sum_Sq($AI$2,V_rtHz($AH$2)/(1+1/$A1303),V_rtHz($AH$2*$A1303)/(1+$A1303),$AN$2*$AH$2/(1+1/$A1303),$AM$2*SQRT(Sum_Sq(AP1303,1/($X$2*AN$8*(1+AM$1017+AP1303/AO1303))))/SQRT(Sum_Sq($X$2*AP1303*AN$8,1)),                   $AQ$2*SQRT(Sum_Sq($AH$2/(1+1/$A1303)+AP1303*( 1/(AM$1017+1+AP1303/AO1303)-1)/(1+($X$2*AP1303*AN$8)^2), (AP1303^2*AN$8*$X$2+1/($X$2*AN$8*(AM$1017+1+AP1303/AO1303           )))/(1+($X$2*AP1303*AN$8)^2))),           V_rtHz(AO1303)/($X$2*AN$8*(AO1303*AM$1017+AO1303+AP1303)),V_rtHz(AP1303)*SQRT(Sum_Sq(AO1303*AN$8*$X$2*AM$1017,1))/($X$2*AN$8*(AO1303*AM$1017+AO1303+AP1303))))/SQRT(Sum_Sq(1/(1+$A1303)+$AC$2/$I$2-1/(1+(1+AP1303/AO1303)/AM$1017),$X$2/$I$2)),IF(AP1304&lt;0,"A",AM1304))</f>
        <v>1.9798618160491784E-5</v>
      </c>
      <c r="AO1303" s="13">
        <f t="shared" si="412"/>
        <v>16550.43685689053</v>
      </c>
      <c r="AP1303" s="12">
        <f t="shared" si="436"/>
        <v>1880216.7581400413</v>
      </c>
      <c r="AR1303" s="13">
        <f t="shared" si="413"/>
        <v>69887291.180198371</v>
      </c>
      <c r="AS1303" s="13">
        <f t="shared" si="414"/>
        <v>-1.3206745718204679E-5</v>
      </c>
      <c r="AV1303" s="13"/>
      <c r="AW1303" s="13">
        <f t="shared" si="415"/>
        <v>39300511.936236553</v>
      </c>
      <c r="AX1303" s="13">
        <f t="shared" si="416"/>
        <v>-4.1826453481091337E-5</v>
      </c>
      <c r="AZ1303" s="13"/>
      <c r="BA1303" s="13"/>
      <c r="BB1303" s="13">
        <f t="shared" si="417"/>
        <v>22100301.962882396</v>
      </c>
      <c r="BC1303" s="13">
        <f t="shared" si="418"/>
        <v>-1.3290140652579024E-4</v>
      </c>
      <c r="BD1303" s="13"/>
      <c r="BE1303" s="13"/>
      <c r="BG1303" s="13">
        <f t="shared" si="419"/>
        <v>12427913.092914158</v>
      </c>
      <c r="BH1303" s="13">
        <f t="shared" si="420"/>
        <v>-4.2674528062574055E-4</v>
      </c>
      <c r="BI1303" s="13"/>
      <c r="BL1303" s="13">
        <f t="shared" si="421"/>
        <v>315.06815879885437</v>
      </c>
      <c r="BM1303" s="13">
        <f t="shared" si="422"/>
        <v>34.465664218175135</v>
      </c>
      <c r="BP1303" s="13"/>
      <c r="BQ1303" s="13">
        <f t="shared" si="423"/>
        <v>99.633299999999991</v>
      </c>
      <c r="BR1303" s="13">
        <f t="shared" si="424"/>
        <v>108.98999999999997</v>
      </c>
      <c r="BT1303" s="13"/>
      <c r="BU1303" s="13"/>
      <c r="BV1303" s="13">
        <f t="shared" si="425"/>
        <v>31.50681587988543</v>
      </c>
      <c r="BW1303" s="13">
        <f t="shared" si="426"/>
        <v>344.65664218175147</v>
      </c>
      <c r="CA1303" s="13">
        <f t="shared" si="427"/>
        <v>9.9633299999999974</v>
      </c>
      <c r="CB1303" s="13">
        <f t="shared" si="428"/>
        <v>1089.9000000000001</v>
      </c>
    </row>
    <row r="1304" spans="1:80" x14ac:dyDescent="0.3">
      <c r="A1304" s="13">
        <f t="shared" si="404"/>
        <v>5.4954087385762477E-4</v>
      </c>
      <c r="C1304" s="13" t="str">
        <f>IF(F1304&gt;0,SQRT(Sum_Sq($AI$2,V_rtHz($AH$2)/(1+1/$A1304),V_rtHz($AH$2*$A1304)/(1+$A1304),$AN$2*$AH$2/(1+1/$A1304),$AM$2*SQRT(Sum_Sq(F1304,1/($X$2*D$8*(1+C$1017+F1304/E1304))))/SQRT(Sum_Sq($X$2*F1304*D$8,1)),                   $AQ$2*SQRT(Sum_Sq($AH$2/(1+1/$A1304)+F1304*( 1/(C$1017+1+F1304/E1304)-1)/(1+($X$2*F1304*D$8)^2), (F1304^2*D$8*$X$2+1/($X$2*D$8*(C$1017+1+F1304/E1304           )))/(1+($X$2*F1304*D$8)^2))),           V_rtHz(E1304)/($X$2*D$8*(E1304*C$1017+E1304+F1304)),V_rtHz(F1304)*SQRT(Sum_Sq(E1304*D$8*$X$2*C$1017,1))/($X$2*D$8*(E1304*C$1017+E1304+F1304))))/SQRT(Sum_Sq(1/(1+$A1304)+$AC$2/$I$2-1/(1+(1+F1304/E1304)/C$1017),$X$2/$I$2)),IF(F1305&lt;0,"A",C1305))</f>
        <v>A</v>
      </c>
      <c r="E1304" s="13">
        <f t="shared" si="405"/>
        <v>-1</v>
      </c>
      <c r="F1304" s="12">
        <f t="shared" si="429"/>
        <v>-2</v>
      </c>
      <c r="H1304" s="13" t="str">
        <f>IF(K1304&gt;0,SQRT(Sum_Sq($AI$2,V_rtHz($AH$2)/(1+1/$A1304),V_rtHz($AH$2*$A1304)/(1+$A1304),$AN$2*$AH$2/(1+1/$A1304),$AM$2*SQRT(Sum_Sq(K1304,1/($X$2*I$8*(1+H$1017+K1304/J1304))))/SQRT(Sum_Sq($X$2*K1304*I$8,1)),                   $AQ$2*SQRT(Sum_Sq($AH$2/(1+1/$A1304)+K1304*( 1/(H$1017+1+K1304/J1304)-1)/(1+($X$2*K1304*I$8)^2), (K1304^2*I$8*$X$2+1/($X$2*I$8*(H$1017+1+K1304/J1304           )))/(1+($X$2*K1304*I$8)^2))),           V_rtHz(J1304)/($X$2*I$8*(J1304*H$1017+J1304+K1304)),V_rtHz(K1304)*SQRT(Sum_Sq(J1304*I$8*$X$2*H$1017,1))/($X$2*I$8*(J1304*H$1017+J1304+K1304))))/SQRT(Sum_Sq(1/(1+$A1304)+$AC$2/$I$2-1/(1+(1+K1304/J1304)/H$1017),$X$2/$I$2)),IF(K1305&lt;0,"A",H1305))</f>
        <v>A</v>
      </c>
      <c r="J1304" s="13">
        <f t="shared" si="406"/>
        <v>-1</v>
      </c>
      <c r="K1304" s="12">
        <f t="shared" si="430"/>
        <v>-2</v>
      </c>
      <c r="M1304" s="13" t="str">
        <f>IF(P1304&gt;0,SQRT(Sum_Sq($AI$2,V_rtHz($AH$2)/(1+1/$A1304),V_rtHz($AH$2*$A1304)/(1+$A1304),$AN$2*$AH$2/(1+1/$A1304),$AM$2*SQRT(Sum_Sq(P1304,1/($X$2*N$8*(1+M$1017+P1304/O1304))))/SQRT(Sum_Sq($X$2*P1304*N$8,1)),                   $AQ$2*SQRT(Sum_Sq($AH$2/(1+1/$A1304)+P1304*( 1/(M$1017+1+P1304/O1304)-1)/(1+($X$2*P1304*N$8)^2), (P1304^2*N$8*$X$2+1/($X$2*N$8*(M$1017+1+P1304/O1304           )))/(1+($X$2*P1304*N$8)^2))),           V_rtHz(O1304)/($X$2*N$8*(O1304*M$1017+O1304+P1304)),V_rtHz(P1304)*SQRT(Sum_Sq(O1304*N$8*$X$2*M$1017,1))/($X$2*N$8*(O1304*M$1017+O1304+P1304))))/SQRT(Sum_Sq(1/(1+$A1304)+$AC$2/$I$2-1/(1+(1+P1304/O1304)/M$1017),$X$2/$I$2)),IF(P1305&lt;0,"A",M1305))</f>
        <v>A</v>
      </c>
      <c r="O1304" s="13">
        <f t="shared" si="407"/>
        <v>-1</v>
      </c>
      <c r="P1304" s="12">
        <f t="shared" si="431"/>
        <v>-2</v>
      </c>
      <c r="R1304" s="13" t="str">
        <f>IF(U1304&gt;0,SQRT(Sum_Sq($AI$2,V_rtHz($AH$2)/(1+1/$A1304),V_rtHz($AH$2*$A1304)/(1+$A1304),$AN$2*$AH$2/(1+1/$A1304),$AM$2*SQRT(Sum_Sq(U1304,1/($X$2*S$8*(1+R$1017+U1304/T1304))))/SQRT(Sum_Sq($X$2*U1304*S$8,1)),                   $AQ$2*SQRT(Sum_Sq($AH$2/(1+1/$A1304)+U1304*( 1/(R$1017+1+U1304/T1304)-1)/(1+($X$2*U1304*S$8)^2), (U1304^2*S$8*$X$2+1/($X$2*S$8*(R$1017+1+U1304/T1304           )))/(1+($X$2*U1304*S$8)^2))),           V_rtHz(T1304)/($X$2*S$8*(T1304*R$1017+T1304+U1304)),V_rtHz(U1304)*SQRT(Sum_Sq(T1304*S$8*$X$2*R$1017,1))/($X$2*S$8*(T1304*R$1017+T1304+U1304))))/SQRT(Sum_Sq(1/(1+$A1304)+$AC$2/$I$2-1/(1+(1+U1304/T1304)/R$1017),$X$2/$I$2)),IF(U1305&lt;0,"A",R1305))</f>
        <v>A</v>
      </c>
      <c r="T1304" s="13">
        <f t="shared" si="408"/>
        <v>-1</v>
      </c>
      <c r="U1304" s="12">
        <f t="shared" si="432"/>
        <v>-2</v>
      </c>
      <c r="X1304" s="13">
        <f>IF(AA1304&gt;0,SQRT(Sum_Sq($AI$2,V_rtHz($AH$2)/(1+1/$A1304),V_rtHz($AH$2*$A1304)/(1+$A1304),$AN$2*$AH$2/(1+1/$A1304),$AM$2*SQRT(Sum_Sq(AA1304,1/($X$2*Y$8*(1+X$1017+AA1304/Z1304))))/SQRT(Sum_Sq($X$2*AA1304*Y$8,1)),                   $AQ$2*SQRT(Sum_Sq($AH$2/(1+1/$A1304)+AA1304*( 1/(X$1017+1+AA1304/Z1304)-1)/(1+($X$2*AA1304*Y$8)^2), (AA1304^2*Y$8*$X$2+1/($X$2*Y$8*(X$1017+1+AA1304/Z1304           )))/(1+($X$2*AA1304*Y$8)^2))),           V_rtHz(Z1304)/($X$2*Y$8*(Z1304*X$1017+Z1304+AA1304)),V_rtHz(AA1304)*SQRT(Sum_Sq(Z1304*Y$8*$X$2*X$1017,1))/($X$2*Y$8*(Z1304*X$1017+Z1304+AA1304))))/SQRT(Sum_Sq(1/(1+$A1304)+$AC$2/$I$2-1/(1+(1+AA1304/Z1304)/X$1017),$X$2/$I$2)),IF(AA1305&lt;0,"A",X1305))</f>
        <v>5.1147125020060861E-6</v>
      </c>
      <c r="Z1304" s="13">
        <f t="shared" si="409"/>
        <v>29752.516921849176</v>
      </c>
      <c r="AA1304" s="12">
        <f t="shared" si="433"/>
        <v>33074.529127873473</v>
      </c>
      <c r="AC1304" s="13">
        <f>IF(AF1304&gt;0,SQRT(Sum_Sq($AI$2,V_rtHz($AH$2)/(1+1/$A1304),V_rtHz($AH$2*$A1304)/(1+$A1304),$AN$2*$AH$2/(1+1/$A1304),$AM$2*SQRT(Sum_Sq(AF1304,1/($X$2*AD$8*(1+AC$1017+AF1304/AE1304))))/SQRT(Sum_Sq($X$2*AF1304*AD$8,1)),                   $AQ$2*SQRT(Sum_Sq($AH$2/(1+1/$A1304)+AF1304*( 1/(AC$1017+1+AF1304/AE1304)-1)/(1+($X$2*AF1304*AD$8)^2), (AF1304^2*AD$8*$X$2+1/($X$2*AD$8*(AC$1017+1+AF1304/AE1304           )))/(1+($X$2*AF1304*AD$8)^2))),           V_rtHz(AE1304)/($X$2*AD$8*(AE1304*AC$1017+AE1304+AF1304)),V_rtHz(AF1304)*SQRT(Sum_Sq(AE1304*AD$8*$X$2*AC$1017,1))/($X$2*AD$8*(AE1304*AC$1017+AE1304+AF1304))))/SQRT(Sum_Sq(1/(1+$A1304)+$AC$2/$I$2-1/(1+(1+AF1304/AE1304)/AC$1017),$X$2/$I$2)),IF(AF1305&lt;0,"A",AC1305))</f>
        <v>6.6322149525708094E-6</v>
      </c>
      <c r="AE1304" s="13">
        <f t="shared" si="410"/>
        <v>18008.596486921291</v>
      </c>
      <c r="AF1304" s="12">
        <f t="shared" si="434"/>
        <v>172797.52342423715</v>
      </c>
      <c r="AG1304" s="13"/>
      <c r="AH1304" s="13">
        <f>IF(AK1304&gt;0,SQRT(Sum_Sq($AI$2,V_rtHz($AH$2)/(1+1/$A1304),V_rtHz($AH$2*$A1304)/(1+$A1304),$AN$2*$AH$2/(1+1/$A1304),$AM$2*SQRT(Sum_Sq(AK1304,1/($X$2*AI$8*(1+AH$1017+AK1304/AJ1304))))/SQRT(Sum_Sq($X$2*AK1304*AI$8,1)),                   $AQ$2*SQRT(Sum_Sq($AH$2/(1+1/$A1304)+AK1304*( 1/(AH$1017+1+AK1304/AJ1304)-1)/(1+($X$2*AK1304*AI$8)^2), (AK1304^2*AI$8*$X$2+1/($X$2*AI$8*(AH$1017+1+AK1304/AJ1304           )))/(1+($X$2*AK1304*AI$8)^2))),           V_rtHz(AJ1304)/($X$2*AI$8*(AJ1304*AH$1017+AJ1304+AK1304)),V_rtHz(AK1304)*SQRT(Sum_Sq(AJ1304*AI$8*$X$2*AH$1017,1))/($X$2*AI$8*(AJ1304*AH$1017+AJ1304+AK1304))))/SQRT(Sum_Sq(1/(1+$A1304)+$AC$2/$I$2-1/(1+(1+AK1304/AJ1304)/AH$1017),$X$2/$I$2)),IF(AK1305&lt;0,"A",AH1305))</f>
        <v>1.1272232166020947E-5</v>
      </c>
      <c r="AI1304" s="13"/>
      <c r="AJ1304" s="13">
        <f t="shared" si="411"/>
        <v>16848.034555872095</v>
      </c>
      <c r="AK1304" s="12">
        <f t="shared" si="435"/>
        <v>584074.35258748045</v>
      </c>
      <c r="AM1304" s="13">
        <f>IF(AP1304&gt;0,SQRT(Sum_Sq($AI$2,V_rtHz($AH$2)/(1+1/$A1304),V_rtHz($AH$2*$A1304)/(1+$A1304),$AN$2*$AH$2/(1+1/$A1304),$AM$2*SQRT(Sum_Sq(AP1304,1/($X$2*AN$8*(1+AM$1017+AP1304/AO1304))))/SQRT(Sum_Sq($X$2*AP1304*AN$8,1)),                   $AQ$2*SQRT(Sum_Sq($AH$2/(1+1/$A1304)+AP1304*( 1/(AM$1017+1+AP1304/AO1304)-1)/(1+($X$2*AP1304*AN$8)^2), (AP1304^2*AN$8*$X$2+1/($X$2*AN$8*(AM$1017+1+AP1304/AO1304           )))/(1+($X$2*AP1304*AN$8)^2))),           V_rtHz(AO1304)/($X$2*AN$8*(AO1304*AM$1017+AO1304+AP1304)),V_rtHz(AP1304)*SQRT(Sum_Sq(AO1304*AN$8*$X$2*AM$1017,1))/($X$2*AN$8*(AO1304*AM$1017+AO1304+AP1304))))/SQRT(Sum_Sq(1/(1+$A1304)+$AC$2/$I$2-1/(1+(1+AP1304/AO1304)/AM$1017),$X$2/$I$2)),IF(AP1305&lt;0,"A",AM1305))</f>
        <v>1.9791296871197669E-5</v>
      </c>
      <c r="AO1304" s="13">
        <f t="shared" si="412"/>
        <v>16537.690633467788</v>
      </c>
      <c r="AP1304" s="12">
        <f t="shared" si="436"/>
        <v>1881665.9122821521</v>
      </c>
      <c r="AR1304" s="13">
        <f t="shared" si="413"/>
        <v>69887291.180198371</v>
      </c>
      <c r="AS1304" s="13">
        <f t="shared" si="414"/>
        <v>-1.3206873814923638E-5</v>
      </c>
      <c r="AV1304" s="13"/>
      <c r="AW1304" s="13">
        <f t="shared" si="415"/>
        <v>39300511.936236553</v>
      </c>
      <c r="AX1304" s="13">
        <f t="shared" si="416"/>
        <v>-4.1827738346348442E-5</v>
      </c>
      <c r="AZ1304" s="13"/>
      <c r="BA1304" s="13"/>
      <c r="BB1304" s="13">
        <f t="shared" si="417"/>
        <v>22100301.962882396</v>
      </c>
      <c r="BC1304" s="13">
        <f t="shared" si="418"/>
        <v>-1.3291437962404369E-4</v>
      </c>
      <c r="BD1304" s="13"/>
      <c r="BE1304" s="13"/>
      <c r="BG1304" s="13">
        <f t="shared" si="419"/>
        <v>12427913.092914158</v>
      </c>
      <c r="BH1304" s="13">
        <f t="shared" si="420"/>
        <v>-4.2687906819041725E-4</v>
      </c>
      <c r="BI1304" s="13"/>
      <c r="BL1304" s="13">
        <f t="shared" si="421"/>
        <v>315.06815879885437</v>
      </c>
      <c r="BM1304" s="13">
        <f t="shared" si="422"/>
        <v>34.465664218175142</v>
      </c>
      <c r="BP1304" s="13"/>
      <c r="BQ1304" s="13">
        <f t="shared" si="423"/>
        <v>99.633300000000006</v>
      </c>
      <c r="BR1304" s="13">
        <f t="shared" si="424"/>
        <v>108.99000000000001</v>
      </c>
      <c r="BT1304" s="13"/>
      <c r="BU1304" s="13"/>
      <c r="BV1304" s="13">
        <f t="shared" si="425"/>
        <v>31.50681587988543</v>
      </c>
      <c r="BW1304" s="13">
        <f t="shared" si="426"/>
        <v>344.65664218175152</v>
      </c>
      <c r="CA1304" s="13">
        <f t="shared" si="427"/>
        <v>9.9633299999999991</v>
      </c>
      <c r="CB1304" s="13">
        <f t="shared" si="428"/>
        <v>1089.9000000000001</v>
      </c>
    </row>
    <row r="1305" spans="1:80" x14ac:dyDescent="0.3">
      <c r="A1305" s="13">
        <f t="shared" si="404"/>
        <v>5.571857489319299E-4</v>
      </c>
      <c r="C1305" s="13" t="str">
        <f>IF(F1305&gt;0,SQRT(Sum_Sq($AI$2,V_rtHz($AH$2)/(1+1/$A1305),V_rtHz($AH$2*$A1305)/(1+$A1305),$AN$2*$AH$2/(1+1/$A1305),$AM$2*SQRT(Sum_Sq(F1305,1/($X$2*D$8*(1+C$1017+F1305/E1305))))/SQRT(Sum_Sq($X$2*F1305*D$8,1)),                   $AQ$2*SQRT(Sum_Sq($AH$2/(1+1/$A1305)+F1305*( 1/(C$1017+1+F1305/E1305)-1)/(1+($X$2*F1305*D$8)^2), (F1305^2*D$8*$X$2+1/($X$2*D$8*(C$1017+1+F1305/E1305           )))/(1+($X$2*F1305*D$8)^2))),           V_rtHz(E1305)/($X$2*D$8*(E1305*C$1017+E1305+F1305)),V_rtHz(F1305)*SQRT(Sum_Sq(E1305*D$8*$X$2*C$1017,1))/($X$2*D$8*(E1305*C$1017+E1305+F1305))))/SQRT(Sum_Sq(1/(1+$A1305)+$AC$2/$I$2-1/(1+(1+F1305/E1305)/C$1017),$X$2/$I$2)),IF(F1306&lt;0,"A",C1306))</f>
        <v>A</v>
      </c>
      <c r="E1305" s="13">
        <f t="shared" si="405"/>
        <v>-1</v>
      </c>
      <c r="F1305" s="12">
        <f t="shared" si="429"/>
        <v>-2</v>
      </c>
      <c r="H1305" s="13" t="str">
        <f>IF(K1305&gt;0,SQRT(Sum_Sq($AI$2,V_rtHz($AH$2)/(1+1/$A1305),V_rtHz($AH$2*$A1305)/(1+$A1305),$AN$2*$AH$2/(1+1/$A1305),$AM$2*SQRT(Sum_Sq(K1305,1/($X$2*I$8*(1+H$1017+K1305/J1305))))/SQRT(Sum_Sq($X$2*K1305*I$8,1)),                   $AQ$2*SQRT(Sum_Sq($AH$2/(1+1/$A1305)+K1305*( 1/(H$1017+1+K1305/J1305)-1)/(1+($X$2*K1305*I$8)^2), (K1305^2*I$8*$X$2+1/($X$2*I$8*(H$1017+1+K1305/J1305           )))/(1+($X$2*K1305*I$8)^2))),           V_rtHz(J1305)/($X$2*I$8*(J1305*H$1017+J1305+K1305)),V_rtHz(K1305)*SQRT(Sum_Sq(J1305*I$8*$X$2*H$1017,1))/($X$2*I$8*(J1305*H$1017+J1305+K1305))))/SQRT(Sum_Sq(1/(1+$A1305)+$AC$2/$I$2-1/(1+(1+K1305/J1305)/H$1017),$X$2/$I$2)),IF(K1306&lt;0,"A",H1306))</f>
        <v>A</v>
      </c>
      <c r="J1305" s="13">
        <f t="shared" si="406"/>
        <v>-1</v>
      </c>
      <c r="K1305" s="12">
        <f t="shared" si="430"/>
        <v>-2</v>
      </c>
      <c r="M1305" s="13" t="str">
        <f>IF(P1305&gt;0,SQRT(Sum_Sq($AI$2,V_rtHz($AH$2)/(1+1/$A1305),V_rtHz($AH$2*$A1305)/(1+$A1305),$AN$2*$AH$2/(1+1/$A1305),$AM$2*SQRT(Sum_Sq(P1305,1/($X$2*N$8*(1+M$1017+P1305/O1305))))/SQRT(Sum_Sq($X$2*P1305*N$8,1)),                   $AQ$2*SQRT(Sum_Sq($AH$2/(1+1/$A1305)+P1305*( 1/(M$1017+1+P1305/O1305)-1)/(1+($X$2*P1305*N$8)^2), (P1305^2*N$8*$X$2+1/($X$2*N$8*(M$1017+1+P1305/O1305           )))/(1+($X$2*P1305*N$8)^2))),           V_rtHz(O1305)/($X$2*N$8*(O1305*M$1017+O1305+P1305)),V_rtHz(P1305)*SQRT(Sum_Sq(O1305*N$8*$X$2*M$1017,1))/($X$2*N$8*(O1305*M$1017+O1305+P1305))))/SQRT(Sum_Sq(1/(1+$A1305)+$AC$2/$I$2-1/(1+(1+P1305/O1305)/M$1017),$X$2/$I$2)),IF(P1306&lt;0,"A",M1306))</f>
        <v>A</v>
      </c>
      <c r="O1305" s="13">
        <f t="shared" si="407"/>
        <v>-1</v>
      </c>
      <c r="P1305" s="12">
        <f t="shared" si="431"/>
        <v>-2</v>
      </c>
      <c r="R1305" s="13" t="str">
        <f>IF(U1305&gt;0,SQRT(Sum_Sq($AI$2,V_rtHz($AH$2)/(1+1/$A1305),V_rtHz($AH$2*$A1305)/(1+$A1305),$AN$2*$AH$2/(1+1/$A1305),$AM$2*SQRT(Sum_Sq(U1305,1/($X$2*S$8*(1+R$1017+U1305/T1305))))/SQRT(Sum_Sq($X$2*U1305*S$8,1)),                   $AQ$2*SQRT(Sum_Sq($AH$2/(1+1/$A1305)+U1305*( 1/(R$1017+1+U1305/T1305)-1)/(1+($X$2*U1305*S$8)^2), (U1305^2*S$8*$X$2+1/($X$2*S$8*(R$1017+1+U1305/T1305           )))/(1+($X$2*U1305*S$8)^2))),           V_rtHz(T1305)/($X$2*S$8*(T1305*R$1017+T1305+U1305)),V_rtHz(U1305)*SQRT(Sum_Sq(T1305*S$8*$X$2*R$1017,1))/($X$2*S$8*(T1305*R$1017+T1305+U1305))))/SQRT(Sum_Sq(1/(1+$A1305)+$AC$2/$I$2-1/(1+(1+U1305/T1305)/R$1017),$X$2/$I$2)),IF(U1306&lt;0,"A",R1306))</f>
        <v>A</v>
      </c>
      <c r="T1305" s="13">
        <f t="shared" si="408"/>
        <v>-1</v>
      </c>
      <c r="U1305" s="12">
        <f t="shared" si="432"/>
        <v>-2</v>
      </c>
      <c r="X1305" s="13">
        <f>IF(AA1305&gt;0,SQRT(Sum_Sq($AI$2,V_rtHz($AH$2)/(1+1/$A1305),V_rtHz($AH$2*$A1305)/(1+$A1305),$AN$2*$AH$2/(1+1/$A1305),$AM$2*SQRT(Sum_Sq(AA1305,1/($X$2*Y$8*(1+X$1017+AA1305/Z1305))))/SQRT(Sum_Sq($X$2*AA1305*Y$8,1)),                   $AQ$2*SQRT(Sum_Sq($AH$2/(1+1/$A1305)+AA1305*( 1/(X$1017+1+AA1305/Z1305)-1)/(1+($X$2*AA1305*Y$8)^2), (AA1305^2*Y$8*$X$2+1/($X$2*Y$8*(X$1017+1+AA1305/Z1305           )))/(1+($X$2*AA1305*Y$8)^2))),           V_rtHz(Z1305)/($X$2*Y$8*(Z1305*X$1017+Z1305+AA1305)),V_rtHz(AA1305)*SQRT(Sum_Sq(Z1305*Y$8*$X$2*X$1017,1))/($X$2*Y$8*(Z1305*X$1017+Z1305+AA1305))))/SQRT(Sum_Sq(1/(1+$A1305)+$AC$2/$I$2-1/(1+(1+AA1305/Z1305)/X$1017),$X$2/$I$2)),IF(AA1306&lt;0,"A",X1306))</f>
        <v>5.0891552982935475E-6</v>
      </c>
      <c r="Z1305" s="13">
        <f t="shared" si="409"/>
        <v>29491.735776688121</v>
      </c>
      <c r="AA1305" s="12">
        <f t="shared" si="433"/>
        <v>33366.991180529163</v>
      </c>
      <c r="AC1305" s="13">
        <f>IF(AF1305&gt;0,SQRT(Sum_Sq($AI$2,V_rtHz($AH$2)/(1+1/$A1305),V_rtHz($AH$2*$A1305)/(1+$A1305),$AN$2*$AH$2/(1+1/$A1305),$AM$2*SQRT(Sum_Sq(AF1305,1/($X$2*AD$8*(1+AC$1017+AF1305/AE1305))))/SQRT(Sum_Sq($X$2*AF1305*AD$8,1)),                   $AQ$2*SQRT(Sum_Sq($AH$2/(1+1/$A1305)+AF1305*( 1/(AC$1017+1+AF1305/AE1305)-1)/(1+($X$2*AF1305*AD$8)^2), (AF1305^2*AD$8*$X$2+1/($X$2*AD$8*(AC$1017+1+AF1305/AE1305           )))/(1+($X$2*AF1305*AD$8)^2))),           V_rtHz(AE1305)/($X$2*AD$8*(AE1305*AC$1017+AE1305+AF1305)),V_rtHz(AF1305)*SQRT(Sum_Sq(AE1305*AD$8*$X$2*AC$1017,1))/($X$2*AD$8*(AE1305*AC$1017+AE1305+AF1305))))/SQRT(Sum_Sq(1/(1+$A1305)+$AC$2/$I$2-1/(1+(1+AF1305/AE1305)/AC$1017),$X$2/$I$2)),IF(AF1306&lt;0,"A",AC1306))</f>
        <v>6.6288922435313888E-6</v>
      </c>
      <c r="AE1305" s="13">
        <f t="shared" si="410"/>
        <v>17990.513021898783</v>
      </c>
      <c r="AF1305" s="12">
        <f t="shared" si="434"/>
        <v>172971.21374463069</v>
      </c>
      <c r="AG1305" s="13"/>
      <c r="AH1305" s="13">
        <f>IF(AK1305&gt;0,SQRT(Sum_Sq($AI$2,V_rtHz($AH$2)/(1+1/$A1305),V_rtHz($AH$2*$A1305)/(1+$A1305),$AN$2*$AH$2/(1+1/$A1305),$AM$2*SQRT(Sum_Sq(AK1305,1/($X$2*AI$8*(1+AH$1017+AK1305/AJ1305))))/SQRT(Sum_Sq($X$2*AK1305*AI$8,1)),                   $AQ$2*SQRT(Sum_Sq($AH$2/(1+1/$A1305)+AK1305*( 1/(AH$1017+1+AK1305/AJ1305)-1)/(1+($X$2*AK1305*AI$8)^2), (AK1305^2*AI$8*$X$2+1/($X$2*AI$8*(AH$1017+1+AK1305/AJ1305           )))/(1+($X$2*AK1305*AI$8)^2))),           V_rtHz(AJ1305)/($X$2*AI$8*(AJ1305*AH$1017+AJ1305+AK1305)),V_rtHz(AK1305)*SQRT(Sum_Sq(AJ1305*AI$8*$X$2*AH$1017,1))/($X$2*AI$8*(AJ1305*AH$1017+AJ1305+AK1305))))/SQRT(Sum_Sq(1/(1+$A1305)+$AC$2/$I$2-1/(1+(1+AK1305/AJ1305)/AH$1017),$X$2/$I$2)),IF(AK1306&lt;0,"A",AH1306))</f>
        <v>1.1267740086663522E-5</v>
      </c>
      <c r="AI1305" s="13"/>
      <c r="AJ1305" s="13">
        <f t="shared" si="411"/>
        <v>16834.17710724079</v>
      </c>
      <c r="AK1305" s="12">
        <f t="shared" si="435"/>
        <v>584555.1471214979</v>
      </c>
      <c r="AM1305" s="13">
        <f>IF(AP1305&gt;0,SQRT(Sum_Sq($AI$2,V_rtHz($AH$2)/(1+1/$A1305),V_rtHz($AH$2*$A1305)/(1+$A1305),$AN$2*$AH$2/(1+1/$A1305),$AM$2*SQRT(Sum_Sq(AP1305,1/($X$2*AN$8*(1+AM$1017+AP1305/AO1305))))/SQRT(Sum_Sq($X$2*AP1305*AN$8,1)),                   $AQ$2*SQRT(Sum_Sq($AH$2/(1+1/$A1305)+AP1305*( 1/(AM$1017+1+AP1305/AO1305)-1)/(1+($X$2*AP1305*AN$8)^2), (AP1305^2*AN$8*$X$2+1/($X$2*AN$8*(AM$1017+1+AP1305/AO1305           )))/(1+($X$2*AP1305*AN$8)^2))),           V_rtHz(AO1305)/($X$2*AN$8*(AO1305*AM$1017+AO1305+AP1305)),V_rtHz(AP1305)*SQRT(Sum_Sq(AO1305*AN$8*$X$2*AM$1017,1))/($X$2*AN$8*(AO1305*AM$1017+AO1305+AP1305))))/SQRT(Sum_Sq(1/(1+$A1305)+$AC$2/$I$2-1/(1+(1+AP1305/AO1305)/AM$1017),$X$2/$I$2)),IF(AP1306&lt;0,"A",AM1306))</f>
        <v>1.9783893716769034E-5</v>
      </c>
      <c r="AO1305" s="13">
        <f t="shared" si="412"/>
        <v>16524.806136442072</v>
      </c>
      <c r="AP1305" s="12">
        <f t="shared" si="436"/>
        <v>1883133.0592277809</v>
      </c>
      <c r="AR1305" s="13">
        <f t="shared" si="413"/>
        <v>69887291.180198371</v>
      </c>
      <c r="AS1305" s="13">
        <f t="shared" si="414"/>
        <v>-1.3207003696182492E-5</v>
      </c>
      <c r="AV1305" s="13"/>
      <c r="AW1305" s="13">
        <f t="shared" si="415"/>
        <v>39300511.936236553</v>
      </c>
      <c r="AX1305" s="13">
        <f t="shared" si="416"/>
        <v>-4.1829041166458584E-5</v>
      </c>
      <c r="AZ1305" s="13"/>
      <c r="BA1305" s="13"/>
      <c r="BB1305" s="13">
        <f t="shared" si="417"/>
        <v>22100301.962882396</v>
      </c>
      <c r="BC1305" s="13">
        <f t="shared" si="418"/>
        <v>-1.3292753578214651E-4</v>
      </c>
      <c r="BD1305" s="13"/>
      <c r="BE1305" s="13"/>
      <c r="BG1305" s="13">
        <f t="shared" si="419"/>
        <v>12427913.092914158</v>
      </c>
      <c r="BH1305" s="13">
        <f t="shared" si="420"/>
        <v>-4.2701480259796506E-4</v>
      </c>
      <c r="BI1305" s="13"/>
      <c r="BL1305" s="13">
        <f t="shared" si="421"/>
        <v>315.06815879885437</v>
      </c>
      <c r="BM1305" s="13">
        <f t="shared" si="422"/>
        <v>34.465664218175128</v>
      </c>
      <c r="BP1305" s="13"/>
      <c r="BQ1305" s="13">
        <f t="shared" si="423"/>
        <v>99.633300000000006</v>
      </c>
      <c r="BR1305" s="13">
        <f t="shared" si="424"/>
        <v>108.98999999999997</v>
      </c>
      <c r="BT1305" s="13"/>
      <c r="BU1305" s="13"/>
      <c r="BV1305" s="13">
        <f t="shared" si="425"/>
        <v>31.50681587988543</v>
      </c>
      <c r="BW1305" s="13">
        <f t="shared" si="426"/>
        <v>344.65664218175158</v>
      </c>
      <c r="CA1305" s="13">
        <f t="shared" si="427"/>
        <v>9.9633299999999991</v>
      </c>
      <c r="CB1305" s="13">
        <f t="shared" si="428"/>
        <v>1089.9000000000001</v>
      </c>
    </row>
    <row r="1306" spans="1:80" x14ac:dyDescent="0.3">
      <c r="A1306" s="13">
        <f t="shared" si="404"/>
        <v>5.6493697481230243E-4</v>
      </c>
      <c r="C1306" s="13" t="str">
        <f>IF(F1306&gt;0,SQRT(Sum_Sq($AI$2,V_rtHz($AH$2)/(1+1/$A1306),V_rtHz($AH$2*$A1306)/(1+$A1306),$AN$2*$AH$2/(1+1/$A1306),$AM$2*SQRT(Sum_Sq(F1306,1/($X$2*D$8*(1+C$1017+F1306/E1306))))/SQRT(Sum_Sq($X$2*F1306*D$8,1)),                   $AQ$2*SQRT(Sum_Sq($AH$2/(1+1/$A1306)+F1306*( 1/(C$1017+1+F1306/E1306)-1)/(1+($X$2*F1306*D$8)^2), (F1306^2*D$8*$X$2+1/($X$2*D$8*(C$1017+1+F1306/E1306           )))/(1+($X$2*F1306*D$8)^2))),           V_rtHz(E1306)/($X$2*D$8*(E1306*C$1017+E1306+F1306)),V_rtHz(F1306)*SQRT(Sum_Sq(E1306*D$8*$X$2*C$1017,1))/($X$2*D$8*(E1306*C$1017+E1306+F1306))))/SQRT(Sum_Sq(1/(1+$A1306)+$AC$2/$I$2-1/(1+(1+F1306/E1306)/C$1017),$X$2/$I$2)),IF(F1307&lt;0,"A",C1307))</f>
        <v>A</v>
      </c>
      <c r="E1306" s="13">
        <f t="shared" si="405"/>
        <v>-1</v>
      </c>
      <c r="F1306" s="12">
        <f t="shared" si="429"/>
        <v>-2</v>
      </c>
      <c r="H1306" s="13" t="str">
        <f>IF(K1306&gt;0,SQRT(Sum_Sq($AI$2,V_rtHz($AH$2)/(1+1/$A1306),V_rtHz($AH$2*$A1306)/(1+$A1306),$AN$2*$AH$2/(1+1/$A1306),$AM$2*SQRT(Sum_Sq(K1306,1/($X$2*I$8*(1+H$1017+K1306/J1306))))/SQRT(Sum_Sq($X$2*K1306*I$8,1)),                   $AQ$2*SQRT(Sum_Sq($AH$2/(1+1/$A1306)+K1306*( 1/(H$1017+1+K1306/J1306)-1)/(1+($X$2*K1306*I$8)^2), (K1306^2*I$8*$X$2+1/($X$2*I$8*(H$1017+1+K1306/J1306           )))/(1+($X$2*K1306*I$8)^2))),           V_rtHz(J1306)/($X$2*I$8*(J1306*H$1017+J1306+K1306)),V_rtHz(K1306)*SQRT(Sum_Sq(J1306*I$8*$X$2*H$1017,1))/($X$2*I$8*(J1306*H$1017+J1306+K1306))))/SQRT(Sum_Sq(1/(1+$A1306)+$AC$2/$I$2-1/(1+(1+K1306/J1306)/H$1017),$X$2/$I$2)),IF(K1307&lt;0,"A",H1307))</f>
        <v>A</v>
      </c>
      <c r="J1306" s="13">
        <f t="shared" si="406"/>
        <v>-1</v>
      </c>
      <c r="K1306" s="12">
        <f t="shared" si="430"/>
        <v>-2</v>
      </c>
      <c r="M1306" s="13" t="str">
        <f>IF(P1306&gt;0,SQRT(Sum_Sq($AI$2,V_rtHz($AH$2)/(1+1/$A1306),V_rtHz($AH$2*$A1306)/(1+$A1306),$AN$2*$AH$2/(1+1/$A1306),$AM$2*SQRT(Sum_Sq(P1306,1/($X$2*N$8*(1+M$1017+P1306/O1306))))/SQRT(Sum_Sq($X$2*P1306*N$8,1)),                   $AQ$2*SQRT(Sum_Sq($AH$2/(1+1/$A1306)+P1306*( 1/(M$1017+1+P1306/O1306)-1)/(1+($X$2*P1306*N$8)^2), (P1306^2*N$8*$X$2+1/($X$2*N$8*(M$1017+1+P1306/O1306           )))/(1+($X$2*P1306*N$8)^2))),           V_rtHz(O1306)/($X$2*N$8*(O1306*M$1017+O1306+P1306)),V_rtHz(P1306)*SQRT(Sum_Sq(O1306*N$8*$X$2*M$1017,1))/($X$2*N$8*(O1306*M$1017+O1306+P1306))))/SQRT(Sum_Sq(1/(1+$A1306)+$AC$2/$I$2-1/(1+(1+P1306/O1306)/M$1017),$X$2/$I$2)),IF(P1307&lt;0,"A",M1307))</f>
        <v>A</v>
      </c>
      <c r="O1306" s="13">
        <f t="shared" si="407"/>
        <v>-1</v>
      </c>
      <c r="P1306" s="12">
        <f t="shared" si="431"/>
        <v>-2</v>
      </c>
      <c r="R1306" s="13" t="str">
        <f>IF(U1306&gt;0,SQRT(Sum_Sq($AI$2,V_rtHz($AH$2)/(1+1/$A1306),V_rtHz($AH$2*$A1306)/(1+$A1306),$AN$2*$AH$2/(1+1/$A1306),$AM$2*SQRT(Sum_Sq(U1306,1/($X$2*S$8*(1+R$1017+U1306/T1306))))/SQRT(Sum_Sq($X$2*U1306*S$8,1)),                   $AQ$2*SQRT(Sum_Sq($AH$2/(1+1/$A1306)+U1306*( 1/(R$1017+1+U1306/T1306)-1)/(1+($X$2*U1306*S$8)^2), (U1306^2*S$8*$X$2+1/($X$2*S$8*(R$1017+1+U1306/T1306           )))/(1+($X$2*U1306*S$8)^2))),           V_rtHz(T1306)/($X$2*S$8*(T1306*R$1017+T1306+U1306)),V_rtHz(U1306)*SQRT(Sum_Sq(T1306*S$8*$X$2*R$1017,1))/($X$2*S$8*(T1306*R$1017+T1306+U1306))))/SQRT(Sum_Sq(1/(1+$A1306)+$AC$2/$I$2-1/(1+(1+U1306/T1306)/R$1017),$X$2/$I$2)),IF(U1307&lt;0,"A",R1307))</f>
        <v>A</v>
      </c>
      <c r="T1306" s="13">
        <f t="shared" si="408"/>
        <v>-1</v>
      </c>
      <c r="U1306" s="12">
        <f t="shared" si="432"/>
        <v>-2</v>
      </c>
      <c r="X1306" s="13">
        <f>IF(AA1306&gt;0,SQRT(Sum_Sq($AI$2,V_rtHz($AH$2)/(1+1/$A1306),V_rtHz($AH$2*$A1306)/(1+$A1306),$AN$2*$AH$2/(1+1/$A1306),$AM$2*SQRT(Sum_Sq(AA1306,1/($X$2*Y$8*(1+X$1017+AA1306/Z1306))))/SQRT(Sum_Sq($X$2*AA1306*Y$8,1)),                   $AQ$2*SQRT(Sum_Sq($AH$2/(1+1/$A1306)+AA1306*( 1/(X$1017+1+AA1306/Z1306)-1)/(1+($X$2*AA1306*Y$8)^2), (AA1306^2*Y$8*$X$2+1/($X$2*Y$8*(X$1017+1+AA1306/Z1306           )))/(1+($X$2*AA1306*Y$8)^2))),           V_rtHz(Z1306)/($X$2*Y$8*(Z1306*X$1017+Z1306+AA1306)),V_rtHz(AA1306)*SQRT(Sum_Sq(Z1306*Y$8*$X$2*X$1017,1))/($X$2*Y$8*(Z1306*X$1017+Z1306+AA1306))))/SQRT(Sum_Sq(1/(1+$A1306)+$AC$2/$I$2-1/(1+(1+AA1306/Z1306)/X$1017),$X$2/$I$2)),IF(AA1307&lt;0,"A",X1307))</f>
        <v>5.0650110037404482E-6</v>
      </c>
      <c r="Z1306" s="13">
        <f t="shared" si="409"/>
        <v>29246.016694040081</v>
      </c>
      <c r="AA1306" s="12">
        <f t="shared" si="433"/>
        <v>33647.333852469019</v>
      </c>
      <c r="AC1306" s="13">
        <f>IF(AF1306&gt;0,SQRT(Sum_Sq($AI$2,V_rtHz($AH$2)/(1+1/$A1306),V_rtHz($AH$2*$A1306)/(1+$A1306),$AN$2*$AH$2/(1+1/$A1306),$AM$2*SQRT(Sum_Sq(AF1306,1/($X$2*AD$8*(1+AC$1017+AF1306/AE1306))))/SQRT(Sum_Sq($X$2*AF1306*AD$8,1)),                   $AQ$2*SQRT(Sum_Sq($AH$2/(1+1/$A1306)+AF1306*( 1/(AC$1017+1+AF1306/AE1306)-1)/(1+($X$2*AF1306*AD$8)^2), (AF1306^2*AD$8*$X$2+1/($X$2*AD$8*(AC$1017+1+AF1306/AE1306           )))/(1+($X$2*AF1306*AD$8)^2))),           V_rtHz(AE1306)/($X$2*AD$8*(AE1306*AC$1017+AE1306+AF1306)),V_rtHz(AF1306)*SQRT(Sum_Sq(AE1306*AD$8*$X$2*AC$1017,1))/($X$2*AD$8*(AE1306*AC$1017+AE1306+AF1306))))/SQRT(Sum_Sq(1/(1+$A1306)+$AC$2/$I$2-1/(1+(1+AF1306/AE1306)/AC$1017),$X$2/$I$2)),IF(AF1307&lt;0,"A",AC1307))</f>
        <v>6.6255357846650121E-6</v>
      </c>
      <c r="AE1306" s="13">
        <f t="shared" si="410"/>
        <v>17972.253192394925</v>
      </c>
      <c r="AF1306" s="12">
        <f t="shared" si="434"/>
        <v>173146.95269278821</v>
      </c>
      <c r="AG1306" s="13"/>
      <c r="AH1306" s="13">
        <f>IF(AK1306&gt;0,SQRT(Sum_Sq($AI$2,V_rtHz($AH$2)/(1+1/$A1306),V_rtHz($AH$2*$A1306)/(1+$A1306),$AN$2*$AH$2/(1+1/$A1306),$AM$2*SQRT(Sum_Sq(AK1306,1/($X$2*AI$8*(1+AH$1017+AK1306/AJ1306))))/SQRT(Sum_Sq($X$2*AK1306*AI$8,1)),                   $AQ$2*SQRT(Sum_Sq($AH$2/(1+1/$A1306)+AK1306*( 1/(AH$1017+1+AK1306/AJ1306)-1)/(1+($X$2*AK1306*AI$8)^2), (AK1306^2*AI$8*$X$2+1/($X$2*AI$8*(AH$1017+1+AK1306/AJ1306           )))/(1+($X$2*AK1306*AI$8)^2))),           V_rtHz(AJ1306)/($X$2*AI$8*(AJ1306*AH$1017+AJ1306+AK1306)),V_rtHz(AK1306)*SQRT(Sum_Sq(AJ1306*AI$8*$X$2*AH$1017,1))/($X$2*AI$8*(AJ1306*AH$1017+AJ1306+AK1306))))/SQRT(Sum_Sq(1/(1+$A1306)+$AC$2/$I$2-1/(1+(1+AK1306/AJ1306)/AH$1017),$X$2/$I$2)),IF(AK1307&lt;0,"A",AH1307))</f>
        <v>1.1263198753604273E-5</v>
      </c>
      <c r="AI1306" s="13"/>
      <c r="AJ1306" s="13">
        <f t="shared" si="411"/>
        <v>16820.172572010673</v>
      </c>
      <c r="AK1306" s="12">
        <f t="shared" si="435"/>
        <v>585041.84980642935</v>
      </c>
      <c r="AM1306" s="13">
        <f>IF(AP1306&gt;0,SQRT(Sum_Sq($AI$2,V_rtHz($AH$2)/(1+1/$A1306),V_rtHz($AH$2*$A1306)/(1+$A1306),$AN$2*$AH$2/(1+1/$A1306),$AM$2*SQRT(Sum_Sq(AP1306,1/($X$2*AN$8*(1+AM$1017+AP1306/AO1306))))/SQRT(Sum_Sq($X$2*AP1306*AN$8,1)),                   $AQ$2*SQRT(Sum_Sq($AH$2/(1+1/$A1306)+AP1306*( 1/(AM$1017+1+AP1306/AO1306)-1)/(1+($X$2*AP1306*AN$8)^2), (AP1306^2*AN$8*$X$2+1/($X$2*AN$8*(AM$1017+1+AP1306/AO1306           )))/(1+($X$2*AP1306*AN$8)^2))),           V_rtHz(AO1306)/($X$2*AN$8*(AO1306*AM$1017+AO1306+AP1306)),V_rtHz(AP1306)*SQRT(Sum_Sq(AO1306*AN$8*$X$2*AM$1017,1))/($X$2*AN$8*(AO1306*AM$1017+AO1306+AP1306))))/SQRT(Sum_Sq(1/(1+$A1306)+$AC$2/$I$2-1/(1+(1+AP1306/AO1306)/AM$1017),$X$2/$I$2)),IF(AP1307&lt;0,"A",AM1307))</f>
        <v>1.9776408009234527E-5</v>
      </c>
      <c r="AO1306" s="13">
        <f t="shared" si="412"/>
        <v>16511.782309974398</v>
      </c>
      <c r="AP1306" s="12">
        <f t="shared" si="436"/>
        <v>1884618.3984672709</v>
      </c>
      <c r="AR1306" s="13">
        <f t="shared" si="413"/>
        <v>69887291.180198371</v>
      </c>
      <c r="AS1306" s="13">
        <f t="shared" si="414"/>
        <v>-1.3207135386877818E-5</v>
      </c>
      <c r="AV1306" s="13"/>
      <c r="AW1306" s="13">
        <f t="shared" si="415"/>
        <v>39300511.936236553</v>
      </c>
      <c r="AX1306" s="13">
        <f t="shared" si="416"/>
        <v>-4.1830362193464447E-5</v>
      </c>
      <c r="AZ1306" s="13"/>
      <c r="BA1306" s="13"/>
      <c r="BB1306" s="13">
        <f t="shared" si="417"/>
        <v>22100301.962882396</v>
      </c>
      <c r="BC1306" s="13">
        <f t="shared" si="418"/>
        <v>-1.3294087761995673E-4</v>
      </c>
      <c r="BD1306" s="13"/>
      <c r="BE1306" s="13"/>
      <c r="BG1306" s="13">
        <f t="shared" si="419"/>
        <v>12427913.092914158</v>
      </c>
      <c r="BH1306" s="13">
        <f t="shared" si="420"/>
        <v>-4.2715251341593681E-4</v>
      </c>
      <c r="BI1306" s="13"/>
      <c r="BL1306" s="13">
        <f t="shared" si="421"/>
        <v>315.06815879885437</v>
      </c>
      <c r="BM1306" s="13">
        <f t="shared" si="422"/>
        <v>34.465664218175135</v>
      </c>
      <c r="BP1306" s="13"/>
      <c r="BQ1306" s="13">
        <f t="shared" si="423"/>
        <v>99.633300000000006</v>
      </c>
      <c r="BR1306" s="13">
        <f t="shared" si="424"/>
        <v>108.98999999999995</v>
      </c>
      <c r="BT1306" s="13"/>
      <c r="BU1306" s="13"/>
      <c r="BV1306" s="13">
        <f t="shared" si="425"/>
        <v>31.50681587988543</v>
      </c>
      <c r="BW1306" s="13">
        <f t="shared" si="426"/>
        <v>344.65664218175147</v>
      </c>
      <c r="CA1306" s="13">
        <f t="shared" si="427"/>
        <v>9.9633299999999991</v>
      </c>
      <c r="CB1306" s="13">
        <f t="shared" si="428"/>
        <v>1089.9000000000001</v>
      </c>
    </row>
    <row r="1307" spans="1:80" x14ac:dyDescent="0.3">
      <c r="A1307" s="13">
        <f t="shared" si="404"/>
        <v>5.7279603098582901E-4</v>
      </c>
      <c r="C1307" s="13" t="str">
        <f>IF(F1307&gt;0,SQRT(Sum_Sq($AI$2,V_rtHz($AH$2)/(1+1/$A1307),V_rtHz($AH$2*$A1307)/(1+$A1307),$AN$2*$AH$2/(1+1/$A1307),$AM$2*SQRT(Sum_Sq(F1307,1/($X$2*D$8*(1+C$1017+F1307/E1307))))/SQRT(Sum_Sq($X$2*F1307*D$8,1)),                   $AQ$2*SQRT(Sum_Sq($AH$2/(1+1/$A1307)+F1307*( 1/(C$1017+1+F1307/E1307)-1)/(1+($X$2*F1307*D$8)^2), (F1307^2*D$8*$X$2+1/($X$2*D$8*(C$1017+1+F1307/E1307           )))/(1+($X$2*F1307*D$8)^2))),           V_rtHz(E1307)/($X$2*D$8*(E1307*C$1017+E1307+F1307)),V_rtHz(F1307)*SQRT(Sum_Sq(E1307*D$8*$X$2*C$1017,1))/($X$2*D$8*(E1307*C$1017+E1307+F1307))))/SQRT(Sum_Sq(1/(1+$A1307)+$AC$2/$I$2-1/(1+(1+F1307/E1307)/C$1017),$X$2/$I$2)),IF(F1308&lt;0,"A",C1308))</f>
        <v>A</v>
      </c>
      <c r="E1307" s="13">
        <f t="shared" si="405"/>
        <v>-1</v>
      </c>
      <c r="F1307" s="12">
        <f t="shared" si="429"/>
        <v>-2</v>
      </c>
      <c r="H1307" s="13" t="str">
        <f>IF(K1307&gt;0,SQRT(Sum_Sq($AI$2,V_rtHz($AH$2)/(1+1/$A1307),V_rtHz($AH$2*$A1307)/(1+$A1307),$AN$2*$AH$2/(1+1/$A1307),$AM$2*SQRT(Sum_Sq(K1307,1/($X$2*I$8*(1+H$1017+K1307/J1307))))/SQRT(Sum_Sq($X$2*K1307*I$8,1)),                   $AQ$2*SQRT(Sum_Sq($AH$2/(1+1/$A1307)+K1307*( 1/(H$1017+1+K1307/J1307)-1)/(1+($X$2*K1307*I$8)^2), (K1307^2*I$8*$X$2+1/($X$2*I$8*(H$1017+1+K1307/J1307           )))/(1+($X$2*K1307*I$8)^2))),           V_rtHz(J1307)/($X$2*I$8*(J1307*H$1017+J1307+K1307)),V_rtHz(K1307)*SQRT(Sum_Sq(J1307*I$8*$X$2*H$1017,1))/($X$2*I$8*(J1307*H$1017+J1307+K1307))))/SQRT(Sum_Sq(1/(1+$A1307)+$AC$2/$I$2-1/(1+(1+K1307/J1307)/H$1017),$X$2/$I$2)),IF(K1308&lt;0,"A",H1308))</f>
        <v>A</v>
      </c>
      <c r="J1307" s="13">
        <f t="shared" si="406"/>
        <v>-1</v>
      </c>
      <c r="K1307" s="12">
        <f t="shared" si="430"/>
        <v>-2</v>
      </c>
      <c r="M1307" s="13" t="str">
        <f>IF(P1307&gt;0,SQRT(Sum_Sq($AI$2,V_rtHz($AH$2)/(1+1/$A1307),V_rtHz($AH$2*$A1307)/(1+$A1307),$AN$2*$AH$2/(1+1/$A1307),$AM$2*SQRT(Sum_Sq(P1307,1/($X$2*N$8*(1+M$1017+P1307/O1307))))/SQRT(Sum_Sq($X$2*P1307*N$8,1)),                   $AQ$2*SQRT(Sum_Sq($AH$2/(1+1/$A1307)+P1307*( 1/(M$1017+1+P1307/O1307)-1)/(1+($X$2*P1307*N$8)^2), (P1307^2*N$8*$X$2+1/($X$2*N$8*(M$1017+1+P1307/O1307           )))/(1+($X$2*P1307*N$8)^2))),           V_rtHz(O1307)/($X$2*N$8*(O1307*M$1017+O1307+P1307)),V_rtHz(P1307)*SQRT(Sum_Sq(O1307*N$8*$X$2*M$1017,1))/($X$2*N$8*(O1307*M$1017+O1307+P1307))))/SQRT(Sum_Sq(1/(1+$A1307)+$AC$2/$I$2-1/(1+(1+P1307/O1307)/M$1017),$X$2/$I$2)),IF(P1308&lt;0,"A",M1308))</f>
        <v>A</v>
      </c>
      <c r="O1307" s="13">
        <f t="shared" si="407"/>
        <v>-1</v>
      </c>
      <c r="P1307" s="12">
        <f t="shared" si="431"/>
        <v>-2</v>
      </c>
      <c r="R1307" s="13" t="str">
        <f>IF(U1307&gt;0,SQRT(Sum_Sq($AI$2,V_rtHz($AH$2)/(1+1/$A1307),V_rtHz($AH$2*$A1307)/(1+$A1307),$AN$2*$AH$2/(1+1/$A1307),$AM$2*SQRT(Sum_Sq(U1307,1/($X$2*S$8*(1+R$1017+U1307/T1307))))/SQRT(Sum_Sq($X$2*U1307*S$8,1)),                   $AQ$2*SQRT(Sum_Sq($AH$2/(1+1/$A1307)+U1307*( 1/(R$1017+1+U1307/T1307)-1)/(1+($X$2*U1307*S$8)^2), (U1307^2*S$8*$X$2+1/($X$2*S$8*(R$1017+1+U1307/T1307           )))/(1+($X$2*U1307*S$8)^2))),           V_rtHz(T1307)/($X$2*S$8*(T1307*R$1017+T1307+U1307)),V_rtHz(U1307)*SQRT(Sum_Sq(T1307*S$8*$X$2*R$1017,1))/($X$2*S$8*(T1307*R$1017+T1307+U1307))))/SQRT(Sum_Sq(1/(1+$A1307)+$AC$2/$I$2-1/(1+(1+U1307/T1307)/R$1017),$X$2/$I$2)),IF(U1308&lt;0,"A",R1308))</f>
        <v>A</v>
      </c>
      <c r="T1307" s="13">
        <f t="shared" si="408"/>
        <v>-1</v>
      </c>
      <c r="U1307" s="12">
        <f t="shared" si="432"/>
        <v>-2</v>
      </c>
      <c r="X1307" s="13">
        <f>IF(AA1307&gt;0,SQRT(Sum_Sq($AI$2,V_rtHz($AH$2)/(1+1/$A1307),V_rtHz($AH$2*$A1307)/(1+$A1307),$AN$2*$AH$2/(1+1/$A1307),$AM$2*SQRT(Sum_Sq(AA1307,1/($X$2*Y$8*(1+X$1017+AA1307/Z1307))))/SQRT(Sum_Sq($X$2*AA1307*Y$8,1)),                   $AQ$2*SQRT(Sum_Sq($AH$2/(1+1/$A1307)+AA1307*( 1/(X$1017+1+AA1307/Z1307)-1)/(1+($X$2*AA1307*Y$8)^2), (AA1307^2*Y$8*$X$2+1/($X$2*Y$8*(X$1017+1+AA1307/Z1307           )))/(1+($X$2*AA1307*Y$8)^2))),           V_rtHz(Z1307)/($X$2*Y$8*(Z1307*X$1017+Z1307+AA1307)),V_rtHz(AA1307)*SQRT(Sum_Sq(Z1307*Y$8*$X$2*X$1017,1))/($X$2*Y$8*(Z1307*X$1017+Z1307+AA1307))))/SQRT(Sum_Sq(1/(1+$A1307)+$AC$2/$I$2-1/(1+(1+AA1307/Z1307)/X$1017),$X$2/$I$2)),IF(AA1308&lt;0,"A",X1308))</f>
        <v>5.0420711361887264E-6</v>
      </c>
      <c r="Z1307" s="13">
        <f t="shared" si="409"/>
        <v>29013.138573943539</v>
      </c>
      <c r="AA1307" s="12">
        <f t="shared" si="433"/>
        <v>33917.409005967267</v>
      </c>
      <c r="AC1307" s="13">
        <f>IF(AF1307&gt;0,SQRT(Sum_Sq($AI$2,V_rtHz($AH$2)/(1+1/$A1307),V_rtHz($AH$2*$A1307)/(1+$A1307),$AN$2*$AH$2/(1+1/$A1307),$AM$2*SQRT(Sum_Sq(AF1307,1/($X$2*AD$8*(1+AC$1017+AF1307/AE1307))))/SQRT(Sum_Sq($X$2*AF1307*AD$8,1)),                   $AQ$2*SQRT(Sum_Sq($AH$2/(1+1/$A1307)+AF1307*( 1/(AC$1017+1+AF1307/AE1307)-1)/(1+($X$2*AF1307*AD$8)^2), (AF1307^2*AD$8*$X$2+1/($X$2*AD$8*(AC$1017+1+AF1307/AE1307           )))/(1+($X$2*AF1307*AD$8)^2))),           V_rtHz(AE1307)/($X$2*AD$8*(AE1307*AC$1017+AE1307+AF1307)),V_rtHz(AF1307)*SQRT(Sum_Sq(AE1307*AD$8*$X$2*AC$1017,1))/($X$2*AD$8*(AE1307*AC$1017+AE1307+AF1307))))/SQRT(Sum_Sq(1/(1+$A1307)+$AC$2/$I$2-1/(1+(1+AF1307/AE1307)/AC$1017),$X$2/$I$2)),IF(AF1308&lt;0,"A",AC1308))</f>
        <v>6.6221453610815263E-6</v>
      </c>
      <c r="AE1307" s="13">
        <f t="shared" si="410"/>
        <v>17953.816051326179</v>
      </c>
      <c r="AF1307" s="12">
        <f t="shared" si="434"/>
        <v>173324.76084138986</v>
      </c>
      <c r="AG1307" s="13"/>
      <c r="AH1307" s="13">
        <f>IF(AK1307&gt;0,SQRT(Sum_Sq($AI$2,V_rtHz($AH$2)/(1+1/$A1307),V_rtHz($AH$2*$A1307)/(1+$A1307),$AN$2*$AH$2/(1+1/$A1307),$AM$2*SQRT(Sum_Sq(AK1307,1/($X$2*AI$8*(1+AH$1017+AK1307/AJ1307))))/SQRT(Sum_Sq($X$2*AK1307*AI$8,1)),                   $AQ$2*SQRT(Sum_Sq($AH$2/(1+1/$A1307)+AK1307*( 1/(AH$1017+1+AK1307/AJ1307)-1)/(1+($X$2*AK1307*AI$8)^2), (AK1307^2*AI$8*$X$2+1/($X$2*AI$8*(AH$1017+1+AK1307/AJ1307           )))/(1+($X$2*AK1307*AI$8)^2))),           V_rtHz(AJ1307)/($X$2*AI$8*(AJ1307*AH$1017+AJ1307+AK1307)),V_rtHz(AK1307)*SQRT(Sum_Sq(AJ1307*AI$8*$X$2*AH$1017,1))/($X$2*AI$8*(AJ1307*AH$1017+AJ1307+AK1307))))/SQRT(Sum_Sq(1/(1+$A1307)+$AC$2/$I$2-1/(1+(1+AK1307/AJ1307)/AH$1017),$X$2/$I$2)),IF(AK1308&lt;0,"A",AH1308))</f>
        <v>1.1258607774368225E-5</v>
      </c>
      <c r="AI1307" s="13"/>
      <c r="AJ1307" s="13">
        <f t="shared" si="411"/>
        <v>16806.01989837439</v>
      </c>
      <c r="AK1307" s="12">
        <f t="shared" si="435"/>
        <v>585534.52483680216</v>
      </c>
      <c r="AM1307" s="13">
        <f>IF(AP1307&gt;0,SQRT(Sum_Sq($AI$2,V_rtHz($AH$2)/(1+1/$A1307),V_rtHz($AH$2*$A1307)/(1+$A1307),$AN$2*$AH$2/(1+1/$A1307),$AM$2*SQRT(Sum_Sq(AP1307,1/($X$2*AN$8*(1+AM$1017+AP1307/AO1307))))/SQRT(Sum_Sq($X$2*AP1307*AN$8,1)),                   $AQ$2*SQRT(Sum_Sq($AH$2/(1+1/$A1307)+AP1307*( 1/(AM$1017+1+AP1307/AO1307)-1)/(1+($X$2*AP1307*AN$8)^2), (AP1307^2*AN$8*$X$2+1/($X$2*AN$8*(AM$1017+1+AP1307/AO1307           )))/(1+($X$2*AP1307*AN$8)^2))),           V_rtHz(AO1307)/($X$2*AN$8*(AO1307*AM$1017+AO1307+AP1307)),V_rtHz(AP1307)*SQRT(Sum_Sq(AO1307*AN$8*$X$2*AM$1017,1))/($X$2*AN$8*(AO1307*AM$1017+AO1307+AP1307))))/SQRT(Sum_Sq(1/(1+$A1307)+$AC$2/$I$2-1/(1+(1+AP1307/AO1307)/AM$1017),$X$2/$I$2)),IF(AP1308&lt;0,"A",AM1308))</f>
        <v>1.9768839059996021E-5</v>
      </c>
      <c r="AO1307" s="13">
        <f t="shared" si="412"/>
        <v>16498.618100260559</v>
      </c>
      <c r="AP1307" s="12">
        <f t="shared" si="436"/>
        <v>1886122.131184594</v>
      </c>
      <c r="AR1307" s="13">
        <f t="shared" si="413"/>
        <v>69887291.180198371</v>
      </c>
      <c r="AS1307" s="13">
        <f t="shared" si="414"/>
        <v>-1.3207268912254537E-5</v>
      </c>
      <c r="AV1307" s="13"/>
      <c r="AW1307" s="13">
        <f t="shared" si="415"/>
        <v>39300511.936236553</v>
      </c>
      <c r="AX1307" s="13">
        <f t="shared" si="416"/>
        <v>-4.1831701682978736E-5</v>
      </c>
      <c r="AZ1307" s="13"/>
      <c r="BA1307" s="13"/>
      <c r="BB1307" s="13">
        <f t="shared" si="417"/>
        <v>22100301.962882396</v>
      </c>
      <c r="BC1307" s="13">
        <f t="shared" si="418"/>
        <v>-1.3295440779586391E-4</v>
      </c>
      <c r="BD1307" s="13"/>
      <c r="BE1307" s="13"/>
      <c r="BG1307" s="13">
        <f t="shared" si="419"/>
        <v>12427913.092914158</v>
      </c>
      <c r="BH1307" s="13">
        <f t="shared" si="420"/>
        <v>-4.2729223069647968E-4</v>
      </c>
      <c r="BI1307" s="13"/>
      <c r="BL1307" s="13">
        <f t="shared" si="421"/>
        <v>315.06815879885437</v>
      </c>
      <c r="BM1307" s="13">
        <f t="shared" si="422"/>
        <v>34.465664218175142</v>
      </c>
      <c r="BP1307" s="13"/>
      <c r="BQ1307" s="13">
        <f t="shared" si="423"/>
        <v>99.633300000000006</v>
      </c>
      <c r="BR1307" s="13">
        <f t="shared" si="424"/>
        <v>108.99000000000001</v>
      </c>
      <c r="BT1307" s="13"/>
      <c r="BU1307" s="13"/>
      <c r="BV1307" s="13">
        <f t="shared" si="425"/>
        <v>31.506815879885437</v>
      </c>
      <c r="BW1307" s="13">
        <f t="shared" si="426"/>
        <v>344.65664218175152</v>
      </c>
      <c r="CA1307" s="13">
        <f t="shared" si="427"/>
        <v>9.9633299999999991</v>
      </c>
      <c r="CB1307" s="13">
        <f t="shared" si="428"/>
        <v>1089.9000000000001</v>
      </c>
    </row>
    <row r="1308" spans="1:80" x14ac:dyDescent="0.3">
      <c r="A1308" s="13">
        <f t="shared" si="404"/>
        <v>5.8076441752131223E-4</v>
      </c>
      <c r="C1308" s="13" t="str">
        <f>IF(F1308&gt;0,SQRT(Sum_Sq($AI$2,V_rtHz($AH$2)/(1+1/$A1308),V_rtHz($AH$2*$A1308)/(1+$A1308),$AN$2*$AH$2/(1+1/$A1308),$AM$2*SQRT(Sum_Sq(F1308,1/($X$2*D$8*(1+C$1017+F1308/E1308))))/SQRT(Sum_Sq($X$2*F1308*D$8,1)),                   $AQ$2*SQRT(Sum_Sq($AH$2/(1+1/$A1308)+F1308*( 1/(C$1017+1+F1308/E1308)-1)/(1+($X$2*F1308*D$8)^2), (F1308^2*D$8*$X$2+1/($X$2*D$8*(C$1017+1+F1308/E1308           )))/(1+($X$2*F1308*D$8)^2))),           V_rtHz(E1308)/($X$2*D$8*(E1308*C$1017+E1308+F1308)),V_rtHz(F1308)*SQRT(Sum_Sq(E1308*D$8*$X$2*C$1017,1))/($X$2*D$8*(E1308*C$1017+E1308+F1308))))/SQRT(Sum_Sq(1/(1+$A1308)+$AC$2/$I$2-1/(1+(1+F1308/E1308)/C$1017),$X$2/$I$2)),IF(F1309&lt;0,"A",C1309))</f>
        <v>A</v>
      </c>
      <c r="E1308" s="13">
        <f t="shared" si="405"/>
        <v>-1</v>
      </c>
      <c r="F1308" s="12">
        <f t="shared" si="429"/>
        <v>-2</v>
      </c>
      <c r="H1308" s="13" t="str">
        <f>IF(K1308&gt;0,SQRT(Sum_Sq($AI$2,V_rtHz($AH$2)/(1+1/$A1308),V_rtHz($AH$2*$A1308)/(1+$A1308),$AN$2*$AH$2/(1+1/$A1308),$AM$2*SQRT(Sum_Sq(K1308,1/($X$2*I$8*(1+H$1017+K1308/J1308))))/SQRT(Sum_Sq($X$2*K1308*I$8,1)),                   $AQ$2*SQRT(Sum_Sq($AH$2/(1+1/$A1308)+K1308*( 1/(H$1017+1+K1308/J1308)-1)/(1+($X$2*K1308*I$8)^2), (K1308^2*I$8*$X$2+1/($X$2*I$8*(H$1017+1+K1308/J1308           )))/(1+($X$2*K1308*I$8)^2))),           V_rtHz(J1308)/($X$2*I$8*(J1308*H$1017+J1308+K1308)),V_rtHz(K1308)*SQRT(Sum_Sq(J1308*I$8*$X$2*H$1017,1))/($X$2*I$8*(J1308*H$1017+J1308+K1308))))/SQRT(Sum_Sq(1/(1+$A1308)+$AC$2/$I$2-1/(1+(1+K1308/J1308)/H$1017),$X$2/$I$2)),IF(K1309&lt;0,"A",H1309))</f>
        <v>A</v>
      </c>
      <c r="J1308" s="13">
        <f t="shared" si="406"/>
        <v>-1</v>
      </c>
      <c r="K1308" s="12">
        <f t="shared" si="430"/>
        <v>-2</v>
      </c>
      <c r="M1308" s="13" t="str">
        <f>IF(P1308&gt;0,SQRT(Sum_Sq($AI$2,V_rtHz($AH$2)/(1+1/$A1308),V_rtHz($AH$2*$A1308)/(1+$A1308),$AN$2*$AH$2/(1+1/$A1308),$AM$2*SQRT(Sum_Sq(P1308,1/($X$2*N$8*(1+M$1017+P1308/O1308))))/SQRT(Sum_Sq($X$2*P1308*N$8,1)),                   $AQ$2*SQRT(Sum_Sq($AH$2/(1+1/$A1308)+P1308*( 1/(M$1017+1+P1308/O1308)-1)/(1+($X$2*P1308*N$8)^2), (P1308^2*N$8*$X$2+1/($X$2*N$8*(M$1017+1+P1308/O1308           )))/(1+($X$2*P1308*N$8)^2))),           V_rtHz(O1308)/($X$2*N$8*(O1308*M$1017+O1308+P1308)),V_rtHz(P1308)*SQRT(Sum_Sq(O1308*N$8*$X$2*M$1017,1))/($X$2*N$8*(O1308*M$1017+O1308+P1308))))/SQRT(Sum_Sq(1/(1+$A1308)+$AC$2/$I$2-1/(1+(1+P1308/O1308)/M$1017),$X$2/$I$2)),IF(P1309&lt;0,"A",M1309))</f>
        <v>A</v>
      </c>
      <c r="O1308" s="13">
        <f t="shared" si="407"/>
        <v>-1</v>
      </c>
      <c r="P1308" s="12">
        <f t="shared" si="431"/>
        <v>-2</v>
      </c>
      <c r="R1308" s="13" t="str">
        <f>IF(U1308&gt;0,SQRT(Sum_Sq($AI$2,V_rtHz($AH$2)/(1+1/$A1308),V_rtHz($AH$2*$A1308)/(1+$A1308),$AN$2*$AH$2/(1+1/$A1308),$AM$2*SQRT(Sum_Sq(U1308,1/($X$2*S$8*(1+R$1017+U1308/T1308))))/SQRT(Sum_Sq($X$2*U1308*S$8,1)),                   $AQ$2*SQRT(Sum_Sq($AH$2/(1+1/$A1308)+U1308*( 1/(R$1017+1+U1308/T1308)-1)/(1+($X$2*U1308*S$8)^2), (U1308^2*S$8*$X$2+1/($X$2*S$8*(R$1017+1+U1308/T1308           )))/(1+($X$2*U1308*S$8)^2))),           V_rtHz(T1308)/($X$2*S$8*(T1308*R$1017+T1308+U1308)),V_rtHz(U1308)*SQRT(Sum_Sq(T1308*S$8*$X$2*R$1017,1))/($X$2*S$8*(T1308*R$1017+T1308+U1308))))/SQRT(Sum_Sq(1/(1+$A1308)+$AC$2/$I$2-1/(1+(1+U1308/T1308)/R$1017),$X$2/$I$2)),IF(U1309&lt;0,"A",R1309))</f>
        <v>A</v>
      </c>
      <c r="T1308" s="13">
        <f t="shared" si="408"/>
        <v>-1</v>
      </c>
      <c r="U1308" s="12">
        <f t="shared" si="432"/>
        <v>-2</v>
      </c>
      <c r="X1308" s="13">
        <f>IF(AA1308&gt;0,SQRT(Sum_Sq($AI$2,V_rtHz($AH$2)/(1+1/$A1308),V_rtHz($AH$2*$A1308)/(1+$A1308),$AN$2*$AH$2/(1+1/$A1308),$AM$2*SQRT(Sum_Sq(AA1308,1/($X$2*Y$8*(1+X$1017+AA1308/Z1308))))/SQRT(Sum_Sq($X$2*AA1308*Y$8,1)),                   $AQ$2*SQRT(Sum_Sq($AH$2/(1+1/$A1308)+AA1308*( 1/(X$1017+1+AA1308/Z1308)-1)/(1+($X$2*AA1308*Y$8)^2), (AA1308^2*Y$8*$X$2+1/($X$2*Y$8*(X$1017+1+AA1308/Z1308           )))/(1+($X$2*AA1308*Y$8)^2))),           V_rtHz(Z1308)/($X$2*Y$8*(Z1308*X$1017+Z1308+AA1308)),V_rtHz(AA1308)*SQRT(Sum_Sq(Z1308*Y$8*$X$2*X$1017,1))/($X$2*Y$8*(Z1308*X$1017+Z1308+AA1308))))/SQRT(Sum_Sq(1/(1+$A1308)+$AC$2/$I$2-1/(1+(1+AA1308/Z1308)/X$1017),$X$2/$I$2)),IF(AA1309&lt;0,"A",X1309))</f>
        <v>5.0201723743463049E-6</v>
      </c>
      <c r="Z1308" s="13">
        <f t="shared" si="409"/>
        <v>28791.362222670505</v>
      </c>
      <c r="AA1308" s="12">
        <f t="shared" si="433"/>
        <v>34178.670670344356</v>
      </c>
      <c r="AC1308" s="13">
        <f>IF(AF1308&gt;0,SQRT(Sum_Sq($AI$2,V_rtHz($AH$2)/(1+1/$A1308),V_rtHz($AH$2*$A1308)/(1+$A1308),$AN$2*$AH$2/(1+1/$A1308),$AM$2*SQRT(Sum_Sq(AF1308,1/($X$2*AD$8*(1+AC$1017+AF1308/AE1308))))/SQRT(Sum_Sq($X$2*AF1308*AD$8,1)),                   $AQ$2*SQRT(Sum_Sq($AH$2/(1+1/$A1308)+AF1308*( 1/(AC$1017+1+AF1308/AE1308)-1)/(1+($X$2*AF1308*AD$8)^2), (AF1308^2*AD$8*$X$2+1/($X$2*AD$8*(AC$1017+1+AF1308/AE1308           )))/(1+($X$2*AF1308*AD$8)^2))),           V_rtHz(AE1308)/($X$2*AD$8*(AE1308*AC$1017+AE1308+AF1308)),V_rtHz(AF1308)*SQRT(Sum_Sq(AE1308*AD$8*$X$2*AC$1017,1))/($X$2*AD$8*(AE1308*AC$1017+AE1308+AF1308))))/SQRT(Sum_Sq(1/(1+$A1308)+$AC$2/$I$2-1/(1+(1+AF1308/AE1308)/AC$1017),$X$2/$I$2)),IF(AF1309&lt;0,"A",AC1309))</f>
        <v>6.6187207591444431E-6</v>
      </c>
      <c r="AE1308" s="13">
        <f t="shared" si="410"/>
        <v>17935.200662532119</v>
      </c>
      <c r="AF1308" s="12">
        <f t="shared" si="434"/>
        <v>173504.65890171321</v>
      </c>
      <c r="AG1308" s="13"/>
      <c r="AH1308" s="13">
        <f>IF(AK1308&gt;0,SQRT(Sum_Sq($AI$2,V_rtHz($AH$2)/(1+1/$A1308),V_rtHz($AH$2*$A1308)/(1+$A1308),$AN$2*$AH$2/(1+1/$A1308),$AM$2*SQRT(Sum_Sq(AK1308,1/($X$2*AI$8*(1+AH$1017+AK1308/AJ1308))))/SQRT(Sum_Sq($X$2*AK1308*AI$8,1)),                   $AQ$2*SQRT(Sum_Sq($AH$2/(1+1/$A1308)+AK1308*( 1/(AH$1017+1+AK1308/AJ1308)-1)/(1+($X$2*AK1308*AI$8)^2), (AK1308^2*AI$8*$X$2+1/($X$2*AI$8*(AH$1017+1+AK1308/AJ1308           )))/(1+($X$2*AK1308*AI$8)^2))),           V_rtHz(AJ1308)/($X$2*AI$8*(AJ1308*AH$1017+AJ1308+AK1308)),V_rtHz(AK1308)*SQRT(Sum_Sq(AJ1308*AI$8*$X$2*AH$1017,1))/($X$2*AI$8*(AJ1308*AH$1017+AJ1308+AK1308))))/SQRT(Sum_Sq(1/(1+$A1308)+$AC$2/$I$2-1/(1+(1+AK1308/AJ1308)/AH$1017),$X$2/$I$2)),IF(AK1309&lt;0,"A",AH1309))</f>
        <v>1.1253966756631353E-5</v>
      </c>
      <c r="AI1308" s="13"/>
      <c r="AJ1308" s="13">
        <f t="shared" si="411"/>
        <v>16791.718038367853</v>
      </c>
      <c r="AK1308" s="12">
        <f t="shared" si="435"/>
        <v>586033.23692713596</v>
      </c>
      <c r="AM1308" s="13">
        <f>IF(AP1308&gt;0,SQRT(Sum_Sq($AI$2,V_rtHz($AH$2)/(1+1/$A1308),V_rtHz($AH$2*$A1308)/(1+$A1308),$AN$2*$AH$2/(1+1/$A1308),$AM$2*SQRT(Sum_Sq(AP1308,1/($X$2*AN$8*(1+AM$1017+AP1308/AO1308))))/SQRT(Sum_Sq($X$2*AP1308*AN$8,1)),                   $AQ$2*SQRT(Sum_Sq($AH$2/(1+1/$A1308)+AP1308*( 1/(AM$1017+1+AP1308/AO1308)-1)/(1+($X$2*AP1308*AN$8)^2), (AP1308^2*AN$8*$X$2+1/($X$2*AN$8*(AM$1017+1+AP1308/AO1308           )))/(1+($X$2*AP1308*AN$8)^2))),           V_rtHz(AO1308)/($X$2*AN$8*(AO1308*AM$1017+AO1308+AP1308)),V_rtHz(AP1308)*SQRT(Sum_Sq(AO1308*AN$8*$X$2*AM$1017,1))/($X$2*AN$8*(AO1308*AM$1017+AO1308+AP1308))))/SQRT(Sum_Sq(1/(1+$A1308)+$AC$2/$I$2-1/(1+(1+AP1308/AO1308)/AM$1017),$X$2/$I$2)),IF(AP1309&lt;0,"A",AM1309))</f>
        <v>1.9761186179953618E-5</v>
      </c>
      <c r="AO1308" s="13">
        <f t="shared" si="412"/>
        <v>16485.312455795785</v>
      </c>
      <c r="AP1308" s="12">
        <f t="shared" si="436"/>
        <v>1887644.4602615817</v>
      </c>
      <c r="AR1308" s="13">
        <f t="shared" si="413"/>
        <v>69887291.180198371</v>
      </c>
      <c r="AS1308" s="13">
        <f t="shared" si="414"/>
        <v>-1.3207404297910814E-5</v>
      </c>
      <c r="AV1308" s="13"/>
      <c r="AW1308" s="13">
        <f t="shared" si="415"/>
        <v>39300511.936236553</v>
      </c>
      <c r="AX1308" s="13">
        <f t="shared" si="416"/>
        <v>-4.1833059894235714E-5</v>
      </c>
      <c r="AZ1308" s="13"/>
      <c r="BA1308" s="13"/>
      <c r="BB1308" s="13">
        <f t="shared" si="417"/>
        <v>22100301.962882396</v>
      </c>
      <c r="BC1308" s="13">
        <f t="shared" si="418"/>
        <v>-1.3296812900738506E-4</v>
      </c>
      <c r="BD1308" s="13"/>
      <c r="BE1308" s="13"/>
      <c r="BG1308" s="13">
        <f t="shared" si="419"/>
        <v>12427913.092914158</v>
      </c>
      <c r="BH1308" s="13">
        <f t="shared" si="420"/>
        <v>-4.2743398498529148E-4</v>
      </c>
      <c r="BI1308" s="13"/>
      <c r="BL1308" s="13">
        <f t="shared" si="421"/>
        <v>315.06815879885437</v>
      </c>
      <c r="BM1308" s="13">
        <f t="shared" si="422"/>
        <v>34.465664218175128</v>
      </c>
      <c r="BP1308" s="13"/>
      <c r="BQ1308" s="13">
        <f t="shared" si="423"/>
        <v>99.633300000000006</v>
      </c>
      <c r="BR1308" s="13">
        <f t="shared" si="424"/>
        <v>108.98999999999998</v>
      </c>
      <c r="BT1308" s="13"/>
      <c r="BU1308" s="13"/>
      <c r="BV1308" s="13">
        <f t="shared" si="425"/>
        <v>31.50681587988543</v>
      </c>
      <c r="BW1308" s="13">
        <f t="shared" si="426"/>
        <v>344.65664218175147</v>
      </c>
      <c r="CA1308" s="13">
        <f t="shared" si="427"/>
        <v>9.9633299999999991</v>
      </c>
      <c r="CB1308" s="13">
        <f t="shared" si="428"/>
        <v>1089.9000000000001</v>
      </c>
    </row>
    <row r="1309" spans="1:80" x14ac:dyDescent="0.3">
      <c r="A1309" s="13">
        <f t="shared" si="404"/>
        <v>5.8884365535558894E-4</v>
      </c>
      <c r="C1309" s="13" t="str">
        <f>IF(F1309&gt;0,SQRT(Sum_Sq($AI$2,V_rtHz($AH$2)/(1+1/$A1309),V_rtHz($AH$2*$A1309)/(1+$A1309),$AN$2*$AH$2/(1+1/$A1309),$AM$2*SQRT(Sum_Sq(F1309,1/($X$2*D$8*(1+C$1017+F1309/E1309))))/SQRT(Sum_Sq($X$2*F1309*D$8,1)),                   $AQ$2*SQRT(Sum_Sq($AH$2/(1+1/$A1309)+F1309*( 1/(C$1017+1+F1309/E1309)-1)/(1+($X$2*F1309*D$8)^2), (F1309^2*D$8*$X$2+1/($X$2*D$8*(C$1017+1+F1309/E1309           )))/(1+($X$2*F1309*D$8)^2))),           V_rtHz(E1309)/($X$2*D$8*(E1309*C$1017+E1309+F1309)),V_rtHz(F1309)*SQRT(Sum_Sq(E1309*D$8*$X$2*C$1017,1))/($X$2*D$8*(E1309*C$1017+E1309+F1309))))/SQRT(Sum_Sq(1/(1+$A1309)+$AC$2/$I$2-1/(1+(1+F1309/E1309)/C$1017),$X$2/$I$2)),IF(F1310&lt;0,"A",C1310))</f>
        <v>A</v>
      </c>
      <c r="E1309" s="13">
        <f t="shared" si="405"/>
        <v>-1</v>
      </c>
      <c r="F1309" s="12">
        <f t="shared" si="429"/>
        <v>-2</v>
      </c>
      <c r="H1309" s="13" t="str">
        <f>IF(K1309&gt;0,SQRT(Sum_Sq($AI$2,V_rtHz($AH$2)/(1+1/$A1309),V_rtHz($AH$2*$A1309)/(1+$A1309),$AN$2*$AH$2/(1+1/$A1309),$AM$2*SQRT(Sum_Sq(K1309,1/($X$2*I$8*(1+H$1017+K1309/J1309))))/SQRT(Sum_Sq($X$2*K1309*I$8,1)),                   $AQ$2*SQRT(Sum_Sq($AH$2/(1+1/$A1309)+K1309*( 1/(H$1017+1+K1309/J1309)-1)/(1+($X$2*K1309*I$8)^2), (K1309^2*I$8*$X$2+1/($X$2*I$8*(H$1017+1+K1309/J1309           )))/(1+($X$2*K1309*I$8)^2))),           V_rtHz(J1309)/($X$2*I$8*(J1309*H$1017+J1309+K1309)),V_rtHz(K1309)*SQRT(Sum_Sq(J1309*I$8*$X$2*H$1017,1))/($X$2*I$8*(J1309*H$1017+J1309+K1309))))/SQRT(Sum_Sq(1/(1+$A1309)+$AC$2/$I$2-1/(1+(1+K1309/J1309)/H$1017),$X$2/$I$2)),IF(K1310&lt;0,"A",H1310))</f>
        <v>A</v>
      </c>
      <c r="J1309" s="13">
        <f t="shared" si="406"/>
        <v>-1</v>
      </c>
      <c r="K1309" s="12">
        <f t="shared" si="430"/>
        <v>-2</v>
      </c>
      <c r="M1309" s="13" t="str">
        <f>IF(P1309&gt;0,SQRT(Sum_Sq($AI$2,V_rtHz($AH$2)/(1+1/$A1309),V_rtHz($AH$2*$A1309)/(1+$A1309),$AN$2*$AH$2/(1+1/$A1309),$AM$2*SQRT(Sum_Sq(P1309,1/($X$2*N$8*(1+M$1017+P1309/O1309))))/SQRT(Sum_Sq($X$2*P1309*N$8,1)),                   $AQ$2*SQRT(Sum_Sq($AH$2/(1+1/$A1309)+P1309*( 1/(M$1017+1+P1309/O1309)-1)/(1+($X$2*P1309*N$8)^2), (P1309^2*N$8*$X$2+1/($X$2*N$8*(M$1017+1+P1309/O1309           )))/(1+($X$2*P1309*N$8)^2))),           V_rtHz(O1309)/($X$2*N$8*(O1309*M$1017+O1309+P1309)),V_rtHz(P1309)*SQRT(Sum_Sq(O1309*N$8*$X$2*M$1017,1))/($X$2*N$8*(O1309*M$1017+O1309+P1309))))/SQRT(Sum_Sq(1/(1+$A1309)+$AC$2/$I$2-1/(1+(1+P1309/O1309)/M$1017),$X$2/$I$2)),IF(P1310&lt;0,"A",M1310))</f>
        <v>A</v>
      </c>
      <c r="O1309" s="13">
        <f t="shared" si="407"/>
        <v>-1</v>
      </c>
      <c r="P1309" s="12">
        <f t="shared" si="431"/>
        <v>-2</v>
      </c>
      <c r="R1309" s="13" t="str">
        <f>IF(U1309&gt;0,SQRT(Sum_Sq($AI$2,V_rtHz($AH$2)/(1+1/$A1309),V_rtHz($AH$2*$A1309)/(1+$A1309),$AN$2*$AH$2/(1+1/$A1309),$AM$2*SQRT(Sum_Sq(U1309,1/($X$2*S$8*(1+R$1017+U1309/T1309))))/SQRT(Sum_Sq($X$2*U1309*S$8,1)),                   $AQ$2*SQRT(Sum_Sq($AH$2/(1+1/$A1309)+U1309*( 1/(R$1017+1+U1309/T1309)-1)/(1+($X$2*U1309*S$8)^2), (U1309^2*S$8*$X$2+1/($X$2*S$8*(R$1017+1+U1309/T1309           )))/(1+($X$2*U1309*S$8)^2))),           V_rtHz(T1309)/($X$2*S$8*(T1309*R$1017+T1309+U1309)),V_rtHz(U1309)*SQRT(Sum_Sq(T1309*S$8*$X$2*R$1017,1))/($X$2*S$8*(T1309*R$1017+T1309+U1309))))/SQRT(Sum_Sq(1/(1+$A1309)+$AC$2/$I$2-1/(1+(1+U1309/T1309)/R$1017),$X$2/$I$2)),IF(U1310&lt;0,"A",R1310))</f>
        <v>A</v>
      </c>
      <c r="T1309" s="13">
        <f t="shared" si="408"/>
        <v>-1</v>
      </c>
      <c r="U1309" s="12">
        <f t="shared" si="432"/>
        <v>-2</v>
      </c>
      <c r="X1309" s="13">
        <f>IF(AA1309&gt;0,SQRT(Sum_Sq($AI$2,V_rtHz($AH$2)/(1+1/$A1309),V_rtHz($AH$2*$A1309)/(1+$A1309),$AN$2*$AH$2/(1+1/$A1309),$AM$2*SQRT(Sum_Sq(AA1309,1/($X$2*Y$8*(1+X$1017+AA1309/Z1309))))/SQRT(Sum_Sq($X$2*AA1309*Y$8,1)),                   $AQ$2*SQRT(Sum_Sq($AH$2/(1+1/$A1309)+AA1309*( 1/(X$1017+1+AA1309/Z1309)-1)/(1+($X$2*AA1309*Y$8)^2), (AA1309^2*Y$8*$X$2+1/($X$2*Y$8*(X$1017+1+AA1309/Z1309           )))/(1+($X$2*AA1309*Y$8)^2))),           V_rtHz(Z1309)/($X$2*Y$8*(Z1309*X$1017+Z1309+AA1309)),V_rtHz(AA1309)*SQRT(Sum_Sq(Z1309*Y$8*$X$2*X$1017,1))/($X$2*Y$8*(Z1309*X$1017+Z1309+AA1309))))/SQRT(Sum_Sq(1/(1+$A1309)+$AC$2/$I$2-1/(1+(1+AA1309/Z1309)/X$1017),$X$2/$I$2)),IF(AA1310&lt;0,"A",X1310))</f>
        <v>4.9991840350392601E-6</v>
      </c>
      <c r="Z1309" s="13">
        <f t="shared" si="409"/>
        <v>28579.296615824973</v>
      </c>
      <c r="AA1309" s="12">
        <f t="shared" si="433"/>
        <v>34432.285048413643</v>
      </c>
      <c r="AC1309" s="13">
        <f>IF(AF1309&gt;0,SQRT(Sum_Sq($AI$2,V_rtHz($AH$2)/(1+1/$A1309),V_rtHz($AH$2*$A1309)/(1+$A1309),$AN$2*$AH$2/(1+1/$A1309),$AM$2*SQRT(Sum_Sq(AF1309,1/($X$2*AD$8*(1+AC$1017+AF1309/AE1309))))/SQRT(Sum_Sq($X$2*AF1309*AD$8,1)),                   $AQ$2*SQRT(Sum_Sq($AH$2/(1+1/$A1309)+AF1309*( 1/(AC$1017+1+AF1309/AE1309)-1)/(1+($X$2*AF1309*AD$8)^2), (AF1309^2*AD$8*$X$2+1/($X$2*AD$8*(AC$1017+1+AF1309/AE1309           )))/(1+($X$2*AF1309*AD$8)^2))),           V_rtHz(AE1309)/($X$2*AD$8*(AE1309*AC$1017+AE1309+AF1309)),V_rtHz(AF1309)*SQRT(Sum_Sq(AE1309*AD$8*$X$2*AC$1017,1))/($X$2*AD$8*(AE1309*AC$1017+AE1309+AF1309))))/SQRT(Sum_Sq(1/(1+$A1309)+$AC$2/$I$2-1/(1+(1+AF1309/AE1309)/AC$1017),$X$2/$I$2)),IF(AF1310&lt;0,"A",AC1310))</f>
        <v>6.6152617665294756E-6</v>
      </c>
      <c r="AE1309" s="13">
        <f t="shared" si="410"/>
        <v>17916.406101130204</v>
      </c>
      <c r="AF1309" s="12">
        <f t="shared" si="434"/>
        <v>173686.66772350704</v>
      </c>
      <c r="AG1309" s="13"/>
      <c r="AH1309" s="13">
        <f>IF(AK1309&gt;0,SQRT(Sum_Sq($AI$2,V_rtHz($AH$2)/(1+1/$A1309),V_rtHz($AH$2*$A1309)/(1+$A1309),$AN$2*$AH$2/(1+1/$A1309),$AM$2*SQRT(Sum_Sq(AK1309,1/($X$2*AI$8*(1+AH$1017+AK1309/AJ1309))))/SQRT(Sum_Sq($X$2*AK1309*AI$8,1)),                   $AQ$2*SQRT(Sum_Sq($AH$2/(1+1/$A1309)+AK1309*( 1/(AH$1017+1+AK1309/AJ1309)-1)/(1+($X$2*AK1309*AI$8)^2), (AK1309^2*AI$8*$X$2+1/($X$2*AI$8*(AH$1017+1+AK1309/AJ1309           )))/(1+($X$2*AK1309*AI$8)^2))),           V_rtHz(AJ1309)/($X$2*AI$8*(AJ1309*AH$1017+AJ1309+AK1309)),V_rtHz(AK1309)*SQRT(Sum_Sq(AJ1309*AI$8*$X$2*AH$1017,1))/($X$2*AI$8*(AJ1309*AH$1017+AJ1309+AK1309))))/SQRT(Sum_Sq(1/(1+$A1309)+$AC$2/$I$2-1/(1+(1+AK1309/AJ1309)/AH$1017),$X$2/$I$2)),IF(AK1310&lt;0,"A",AH1310))</f>
        <v>1.1249275308299665E-5</v>
      </c>
      <c r="AI1309" s="13"/>
      <c r="AJ1309" s="13">
        <f t="shared" si="411"/>
        <v>16777.265948163171</v>
      </c>
      <c r="AK1309" s="12">
        <f t="shared" si="435"/>
        <v>586538.0513128161</v>
      </c>
      <c r="AM1309" s="13">
        <f>IF(AP1309&gt;0,SQRT(Sum_Sq($AI$2,V_rtHz($AH$2)/(1+1/$A1309),V_rtHz($AH$2*$A1309)/(1+$A1309),$AN$2*$AH$2/(1+1/$A1309),$AM$2*SQRT(Sum_Sq(AP1309,1/($X$2*AN$8*(1+AM$1017+AP1309/AO1309))))/SQRT(Sum_Sq($X$2*AP1309*AN$8,1)),                   $AQ$2*SQRT(Sum_Sq($AH$2/(1+1/$A1309)+AP1309*( 1/(AM$1017+1+AP1309/AO1309)-1)/(1+($X$2*AP1309*AN$8)^2), (AP1309^2*AN$8*$X$2+1/($X$2*AN$8*(AM$1017+1+AP1309/AO1309           )))/(1+($X$2*AP1309*AN$8)^2))),           V_rtHz(AO1309)/($X$2*AN$8*(AO1309*AM$1017+AO1309+AP1309)),V_rtHz(AP1309)*SQRT(Sum_Sq(AO1309*AN$8*$X$2*AM$1017,1))/($X$2*AN$8*(AO1309*AM$1017+AO1309+AP1309))))/SQRT(Sum_Sq(1/(1+$A1309)+$AC$2/$I$2-1/(1+(1+AP1309/AO1309)/AM$1017),$X$2/$I$2)),IF(AP1310&lt;0,"A",AM1310))</f>
        <v>1.9753448679635311E-5</v>
      </c>
      <c r="AO1309" s="13">
        <f t="shared" si="412"/>
        <v>16471.864327643681</v>
      </c>
      <c r="AP1309" s="12">
        <f t="shared" si="436"/>
        <v>1889185.5902819771</v>
      </c>
      <c r="AR1309" s="13">
        <f t="shared" si="413"/>
        <v>69887291.180198371</v>
      </c>
      <c r="AS1309" s="13">
        <f t="shared" si="414"/>
        <v>-1.3207541569803032E-5</v>
      </c>
      <c r="AV1309" s="13"/>
      <c r="AW1309" s="13">
        <f t="shared" si="415"/>
        <v>39300511.936236553</v>
      </c>
      <c r="AX1309" s="13">
        <f t="shared" si="416"/>
        <v>-4.183443709014341E-5</v>
      </c>
      <c r="AZ1309" s="13"/>
      <c r="BA1309" s="13"/>
      <c r="BB1309" s="13">
        <f t="shared" si="417"/>
        <v>22100301.962882396</v>
      </c>
      <c r="BC1309" s="13">
        <f t="shared" si="418"/>
        <v>-1.3298204399177067E-4</v>
      </c>
      <c r="BD1309" s="13"/>
      <c r="BE1309" s="13"/>
      <c r="BG1309" s="13">
        <f t="shared" si="419"/>
        <v>12427913.092914158</v>
      </c>
      <c r="BH1309" s="13">
        <f t="shared" si="420"/>
        <v>-4.2757780733077044E-4</v>
      </c>
      <c r="BI1309" s="13"/>
      <c r="BL1309" s="13">
        <f t="shared" si="421"/>
        <v>315.06815879885437</v>
      </c>
      <c r="BM1309" s="13">
        <f t="shared" si="422"/>
        <v>34.465664218175142</v>
      </c>
      <c r="BP1309" s="13"/>
      <c r="BQ1309" s="13">
        <f t="shared" si="423"/>
        <v>99.633300000000006</v>
      </c>
      <c r="BR1309" s="13">
        <f t="shared" si="424"/>
        <v>108.98999999999995</v>
      </c>
      <c r="BT1309" s="13"/>
      <c r="BU1309" s="13"/>
      <c r="BV1309" s="13">
        <f t="shared" si="425"/>
        <v>31.50681587988543</v>
      </c>
      <c r="BW1309" s="13">
        <f t="shared" si="426"/>
        <v>344.65664218175158</v>
      </c>
      <c r="CA1309" s="13">
        <f t="shared" si="427"/>
        <v>9.9633299999999991</v>
      </c>
      <c r="CB1309" s="13">
        <f t="shared" si="428"/>
        <v>1089.9000000000003</v>
      </c>
    </row>
    <row r="1310" spans="1:80" x14ac:dyDescent="0.3">
      <c r="A1310" s="13">
        <f t="shared" si="404"/>
        <v>5.9703528658383673E-4</v>
      </c>
      <c r="C1310" s="13" t="str">
        <f>IF(F1310&gt;0,SQRT(Sum_Sq($AI$2,V_rtHz($AH$2)/(1+1/$A1310),V_rtHz($AH$2*$A1310)/(1+$A1310),$AN$2*$AH$2/(1+1/$A1310),$AM$2*SQRT(Sum_Sq(F1310,1/($X$2*D$8*(1+C$1017+F1310/E1310))))/SQRT(Sum_Sq($X$2*F1310*D$8,1)),                   $AQ$2*SQRT(Sum_Sq($AH$2/(1+1/$A1310)+F1310*( 1/(C$1017+1+F1310/E1310)-1)/(1+($X$2*F1310*D$8)^2), (F1310^2*D$8*$X$2+1/($X$2*D$8*(C$1017+1+F1310/E1310           )))/(1+($X$2*F1310*D$8)^2))),           V_rtHz(E1310)/($X$2*D$8*(E1310*C$1017+E1310+F1310)),V_rtHz(F1310)*SQRT(Sum_Sq(E1310*D$8*$X$2*C$1017,1))/($X$2*D$8*(E1310*C$1017+E1310+F1310))))/SQRT(Sum_Sq(1/(1+$A1310)+$AC$2/$I$2-1/(1+(1+F1310/E1310)/C$1017),$X$2/$I$2)),IF(F1311&lt;0,"A",C1311))</f>
        <v>A</v>
      </c>
      <c r="E1310" s="13">
        <f t="shared" si="405"/>
        <v>-1</v>
      </c>
      <c r="F1310" s="12">
        <f t="shared" si="429"/>
        <v>-2</v>
      </c>
      <c r="H1310" s="13" t="str">
        <f>IF(K1310&gt;0,SQRT(Sum_Sq($AI$2,V_rtHz($AH$2)/(1+1/$A1310),V_rtHz($AH$2*$A1310)/(1+$A1310),$AN$2*$AH$2/(1+1/$A1310),$AM$2*SQRT(Sum_Sq(K1310,1/($X$2*I$8*(1+H$1017+K1310/J1310))))/SQRT(Sum_Sq($X$2*K1310*I$8,1)),                   $AQ$2*SQRT(Sum_Sq($AH$2/(1+1/$A1310)+K1310*( 1/(H$1017+1+K1310/J1310)-1)/(1+($X$2*K1310*I$8)^2), (K1310^2*I$8*$X$2+1/($X$2*I$8*(H$1017+1+K1310/J1310           )))/(1+($X$2*K1310*I$8)^2))),           V_rtHz(J1310)/($X$2*I$8*(J1310*H$1017+J1310+K1310)),V_rtHz(K1310)*SQRT(Sum_Sq(J1310*I$8*$X$2*H$1017,1))/($X$2*I$8*(J1310*H$1017+J1310+K1310))))/SQRT(Sum_Sq(1/(1+$A1310)+$AC$2/$I$2-1/(1+(1+K1310/J1310)/H$1017),$X$2/$I$2)),IF(K1311&lt;0,"A",H1311))</f>
        <v>A</v>
      </c>
      <c r="J1310" s="13">
        <f t="shared" si="406"/>
        <v>-1</v>
      </c>
      <c r="K1310" s="12">
        <f t="shared" si="430"/>
        <v>-2</v>
      </c>
      <c r="M1310" s="13" t="str">
        <f>IF(P1310&gt;0,SQRT(Sum_Sq($AI$2,V_rtHz($AH$2)/(1+1/$A1310),V_rtHz($AH$2*$A1310)/(1+$A1310),$AN$2*$AH$2/(1+1/$A1310),$AM$2*SQRT(Sum_Sq(P1310,1/($X$2*N$8*(1+M$1017+P1310/O1310))))/SQRT(Sum_Sq($X$2*P1310*N$8,1)),                   $AQ$2*SQRT(Sum_Sq($AH$2/(1+1/$A1310)+P1310*( 1/(M$1017+1+P1310/O1310)-1)/(1+($X$2*P1310*N$8)^2), (P1310^2*N$8*$X$2+1/($X$2*N$8*(M$1017+1+P1310/O1310           )))/(1+($X$2*P1310*N$8)^2))),           V_rtHz(O1310)/($X$2*N$8*(O1310*M$1017+O1310+P1310)),V_rtHz(P1310)*SQRT(Sum_Sq(O1310*N$8*$X$2*M$1017,1))/($X$2*N$8*(O1310*M$1017+O1310+P1310))))/SQRT(Sum_Sq(1/(1+$A1310)+$AC$2/$I$2-1/(1+(1+P1310/O1310)/M$1017),$X$2/$I$2)),IF(P1311&lt;0,"A",M1311))</f>
        <v>A</v>
      </c>
      <c r="O1310" s="13">
        <f t="shared" si="407"/>
        <v>-1</v>
      </c>
      <c r="P1310" s="12">
        <f t="shared" si="431"/>
        <v>-2</v>
      </c>
      <c r="R1310" s="13" t="str">
        <f>IF(U1310&gt;0,SQRT(Sum_Sq($AI$2,V_rtHz($AH$2)/(1+1/$A1310),V_rtHz($AH$2*$A1310)/(1+$A1310),$AN$2*$AH$2/(1+1/$A1310),$AM$2*SQRT(Sum_Sq(U1310,1/($X$2*S$8*(1+R$1017+U1310/T1310))))/SQRT(Sum_Sq($X$2*U1310*S$8,1)),                   $AQ$2*SQRT(Sum_Sq($AH$2/(1+1/$A1310)+U1310*( 1/(R$1017+1+U1310/T1310)-1)/(1+($X$2*U1310*S$8)^2), (U1310^2*S$8*$X$2+1/($X$2*S$8*(R$1017+1+U1310/T1310           )))/(1+($X$2*U1310*S$8)^2))),           V_rtHz(T1310)/($X$2*S$8*(T1310*R$1017+T1310+U1310)),V_rtHz(U1310)*SQRT(Sum_Sq(T1310*S$8*$X$2*R$1017,1))/($X$2*S$8*(T1310*R$1017+T1310+U1310))))/SQRT(Sum_Sq(1/(1+$A1310)+$AC$2/$I$2-1/(1+(1+U1310/T1310)/R$1017),$X$2/$I$2)),IF(U1311&lt;0,"A",R1311))</f>
        <v>A</v>
      </c>
      <c r="T1310" s="13">
        <f t="shared" si="408"/>
        <v>-1</v>
      </c>
      <c r="U1310" s="12">
        <f t="shared" si="432"/>
        <v>-2</v>
      </c>
      <c r="X1310" s="13">
        <f>IF(AA1310&gt;0,SQRT(Sum_Sq($AI$2,V_rtHz($AH$2)/(1+1/$A1310),V_rtHz($AH$2*$A1310)/(1+$A1310),$AN$2*$AH$2/(1+1/$A1310),$AM$2*SQRT(Sum_Sq(AA1310,1/($X$2*Y$8*(1+X$1017+AA1310/Z1310))))/SQRT(Sum_Sq($X$2*AA1310*Y$8,1)),                   $AQ$2*SQRT(Sum_Sq($AH$2/(1+1/$A1310)+AA1310*( 1/(X$1017+1+AA1310/Z1310)-1)/(1+($X$2*AA1310*Y$8)^2), (AA1310^2*Y$8*$X$2+1/($X$2*Y$8*(X$1017+1+AA1310/Z1310           )))/(1+($X$2*AA1310*Y$8)^2))),           V_rtHz(Z1310)/($X$2*Y$8*(Z1310*X$1017+Z1310+AA1310)),V_rtHz(AA1310)*SQRT(Sum_Sq(Z1310*Y$8*$X$2*X$1017,1))/($X$2*Y$8*(Z1310*X$1017+Z1310+AA1310))))/SQRT(Sum_Sq(1/(1+$A1310)+$AC$2/$I$2-1/(1+(1+AA1310/Z1310)/X$1017),$X$2/$I$2)),IF(AA1311&lt;0,"A",X1311))</f>
        <v>4.978999678857116E-6</v>
      </c>
      <c r="Z1310" s="13">
        <f t="shared" si="409"/>
        <v>28375.809272536608</v>
      </c>
      <c r="AA1310" s="12">
        <f t="shared" si="433"/>
        <v>34679.204321818499</v>
      </c>
      <c r="AC1310" s="13">
        <f>IF(AF1310&gt;0,SQRT(Sum_Sq($AI$2,V_rtHz($AH$2)/(1+1/$A1310),V_rtHz($AH$2*$A1310)/(1+$A1310),$AN$2*$AH$2/(1+1/$A1310),$AM$2*SQRT(Sum_Sq(AF1310,1/($X$2*AD$8*(1+AC$1017+AF1310/AE1310))))/SQRT(Sum_Sq($X$2*AF1310*AD$8,1)),                   $AQ$2*SQRT(Sum_Sq($AH$2/(1+1/$A1310)+AF1310*( 1/(AC$1017+1+AF1310/AE1310)-1)/(1+($X$2*AF1310*AD$8)^2), (AF1310^2*AD$8*$X$2+1/($X$2*AD$8*(AC$1017+1+AF1310/AE1310           )))/(1+($X$2*AF1310*AD$8)^2))),           V_rtHz(AE1310)/($X$2*AD$8*(AE1310*AC$1017+AE1310+AF1310)),V_rtHz(AF1310)*SQRT(Sum_Sq(AE1310*AD$8*$X$2*AC$1017,1))/($X$2*AD$8*(AE1310*AC$1017+AE1310+AF1310))))/SQRT(Sum_Sq(1/(1+$A1310)+$AC$2/$I$2-1/(1+(1+AF1310/AE1310)/AC$1017),$X$2/$I$2)),IF(AF1311&lt;0,"A",AC1311))</f>
        <v>6.6117681722844583E-6</v>
      </c>
      <c r="AE1310" s="13">
        <f t="shared" si="410"/>
        <v>17897.431453871748</v>
      </c>
      <c r="AF1310" s="12">
        <f t="shared" si="434"/>
        <v>173870.80829485352</v>
      </c>
      <c r="AG1310" s="13"/>
      <c r="AH1310" s="13">
        <f>IF(AK1310&gt;0,SQRT(Sum_Sq($AI$2,V_rtHz($AH$2)/(1+1/$A1310),V_rtHz($AH$2*$A1310)/(1+$A1310),$AN$2*$AH$2/(1+1/$A1310),$AM$2*SQRT(Sum_Sq(AK1310,1/($X$2*AI$8*(1+AH$1017+AK1310/AJ1310))))/SQRT(Sum_Sq($X$2*AK1310*AI$8,1)),                   $AQ$2*SQRT(Sum_Sq($AH$2/(1+1/$A1310)+AK1310*( 1/(AH$1017+1+AK1310/AJ1310)-1)/(1+($X$2*AK1310*AI$8)^2), (AK1310^2*AI$8*$X$2+1/($X$2*AI$8*(AH$1017+1+AK1310/AJ1310           )))/(1+($X$2*AK1310*AI$8)^2))),           V_rtHz(AJ1310)/($X$2*AI$8*(AJ1310*AH$1017+AJ1310+AK1310)),V_rtHz(AK1310)*SQRT(Sum_Sq(AJ1310*AI$8*$X$2*AH$1017,1))/($X$2*AI$8*(AJ1310*AH$1017+AJ1310+AK1310))))/SQRT(Sum_Sq(1/(1+$A1310)+$AC$2/$I$2-1/(1+(1+AK1310/AJ1310)/AH$1017),$X$2/$I$2)),IF(AK1311&lt;0,"A",AH1311))</f>
        <v>1.124453303759276E-5</v>
      </c>
      <c r="AI1310" s="13"/>
      <c r="AJ1310" s="13">
        <f t="shared" si="411"/>
        <v>16762.662588365336</v>
      </c>
      <c r="AK1310" s="12">
        <f t="shared" si="435"/>
        <v>587049.03375091555</v>
      </c>
      <c r="AM1310" s="13">
        <f>IF(AP1310&gt;0,SQRT(Sum_Sq($AI$2,V_rtHz($AH$2)/(1+1/$A1310),V_rtHz($AH$2*$A1310)/(1+$A1310),$AN$2*$AH$2/(1+1/$A1310),$AM$2*SQRT(Sum_Sq(AP1310,1/($X$2*AN$8*(1+AM$1017+AP1310/AO1310))))/SQRT(Sum_Sq($X$2*AP1310*AN$8,1)),                   $AQ$2*SQRT(Sum_Sq($AH$2/(1+1/$A1310)+AP1310*( 1/(AM$1017+1+AP1310/AO1310)-1)/(1+($X$2*AP1310*AN$8)^2), (AP1310^2*AN$8*$X$2+1/($X$2*AN$8*(AM$1017+1+AP1310/AO1310           )))/(1+($X$2*AP1310*AN$8)^2))),           V_rtHz(AO1310)/($X$2*AN$8*(AO1310*AM$1017+AO1310+AP1310)),V_rtHz(AP1310)*SQRT(Sum_Sq(AO1310*AN$8*$X$2*AM$1017,1))/($X$2*AN$8*(AO1310*AM$1017+AO1310+AP1310))))/SQRT(Sum_Sq(1/(1+$A1310)+$AC$2/$I$2-1/(1+(1+AP1310/AO1310)/AM$1017),$X$2/$I$2)),IF(AP1311&lt;0,"A",AM1311))</f>
        <v>1.9745625869329685E-5</v>
      </c>
      <c r="AO1310" s="13">
        <f t="shared" si="412"/>
        <v>16458.272669709262</v>
      </c>
      <c r="AP1310" s="12">
        <f t="shared" si="436"/>
        <v>1890745.7275353235</v>
      </c>
      <c r="AR1310" s="13">
        <f t="shared" si="413"/>
        <v>69887291.180198371</v>
      </c>
      <c r="AS1310" s="13">
        <f t="shared" si="414"/>
        <v>-1.3207680754250828E-5</v>
      </c>
      <c r="AV1310" s="13"/>
      <c r="AW1310" s="13">
        <f t="shared" si="415"/>
        <v>39300511.936236553</v>
      </c>
      <c r="AX1310" s="13">
        <f t="shared" si="416"/>
        <v>-4.1835833537336635E-5</v>
      </c>
      <c r="AZ1310" s="13"/>
      <c r="BA1310" s="13"/>
      <c r="BB1310" s="13">
        <f t="shared" si="417"/>
        <v>22100301.962882396</v>
      </c>
      <c r="BC1310" s="13">
        <f t="shared" si="418"/>
        <v>-1.3299615552662071E-4</v>
      </c>
      <c r="BD1310" s="13"/>
      <c r="BE1310" s="13"/>
      <c r="BG1310" s="13">
        <f t="shared" si="419"/>
        <v>12427913.092914158</v>
      </c>
      <c r="BH1310" s="13">
        <f t="shared" si="420"/>
        <v>-4.2772372929336363E-4</v>
      </c>
      <c r="BI1310" s="13"/>
      <c r="BL1310" s="13">
        <f t="shared" si="421"/>
        <v>315.06815879885437</v>
      </c>
      <c r="BM1310" s="13">
        <f t="shared" si="422"/>
        <v>34.465664218175135</v>
      </c>
      <c r="BP1310" s="13"/>
      <c r="BQ1310" s="13">
        <f t="shared" si="423"/>
        <v>99.633300000000006</v>
      </c>
      <c r="BR1310" s="13">
        <f t="shared" si="424"/>
        <v>108.99</v>
      </c>
      <c r="BT1310" s="13"/>
      <c r="BU1310" s="13"/>
      <c r="BV1310" s="13">
        <f t="shared" si="425"/>
        <v>31.50681587988543</v>
      </c>
      <c r="BW1310" s="13">
        <f t="shared" si="426"/>
        <v>344.65664218175152</v>
      </c>
      <c r="CA1310" s="13">
        <f t="shared" si="427"/>
        <v>9.9633299999999991</v>
      </c>
      <c r="CB1310" s="13">
        <f t="shared" si="428"/>
        <v>1089.9000000000001</v>
      </c>
    </row>
    <row r="1311" spans="1:80" x14ac:dyDescent="0.3">
      <c r="A1311" s="13">
        <f t="shared" si="404"/>
        <v>6.0534087475391384E-4</v>
      </c>
      <c r="C1311" s="13" t="str">
        <f>IF(F1311&gt;0,SQRT(Sum_Sq($AI$2,V_rtHz($AH$2)/(1+1/$A1311),V_rtHz($AH$2*$A1311)/(1+$A1311),$AN$2*$AH$2/(1+1/$A1311),$AM$2*SQRT(Sum_Sq(F1311,1/($X$2*D$8*(1+C$1017+F1311/E1311))))/SQRT(Sum_Sq($X$2*F1311*D$8,1)),                   $AQ$2*SQRT(Sum_Sq($AH$2/(1+1/$A1311)+F1311*( 1/(C$1017+1+F1311/E1311)-1)/(1+($X$2*F1311*D$8)^2), (F1311^2*D$8*$X$2+1/($X$2*D$8*(C$1017+1+F1311/E1311           )))/(1+($X$2*F1311*D$8)^2))),           V_rtHz(E1311)/($X$2*D$8*(E1311*C$1017+E1311+F1311)),V_rtHz(F1311)*SQRT(Sum_Sq(E1311*D$8*$X$2*C$1017,1))/($X$2*D$8*(E1311*C$1017+E1311+F1311))))/SQRT(Sum_Sq(1/(1+$A1311)+$AC$2/$I$2-1/(1+(1+F1311/E1311)/C$1017),$X$2/$I$2)),IF(F1312&lt;0,"A",C1312))</f>
        <v>A</v>
      </c>
      <c r="E1311" s="13">
        <f t="shared" si="405"/>
        <v>-1</v>
      </c>
      <c r="F1311" s="12">
        <f t="shared" si="429"/>
        <v>-2</v>
      </c>
      <c r="H1311" s="13" t="str">
        <f>IF(K1311&gt;0,SQRT(Sum_Sq($AI$2,V_rtHz($AH$2)/(1+1/$A1311),V_rtHz($AH$2*$A1311)/(1+$A1311),$AN$2*$AH$2/(1+1/$A1311),$AM$2*SQRT(Sum_Sq(K1311,1/($X$2*I$8*(1+H$1017+K1311/J1311))))/SQRT(Sum_Sq($X$2*K1311*I$8,1)),                   $AQ$2*SQRT(Sum_Sq($AH$2/(1+1/$A1311)+K1311*( 1/(H$1017+1+K1311/J1311)-1)/(1+($X$2*K1311*I$8)^2), (K1311^2*I$8*$X$2+1/($X$2*I$8*(H$1017+1+K1311/J1311           )))/(1+($X$2*K1311*I$8)^2))),           V_rtHz(J1311)/($X$2*I$8*(J1311*H$1017+J1311+K1311)),V_rtHz(K1311)*SQRT(Sum_Sq(J1311*I$8*$X$2*H$1017,1))/($X$2*I$8*(J1311*H$1017+J1311+K1311))))/SQRT(Sum_Sq(1/(1+$A1311)+$AC$2/$I$2-1/(1+(1+K1311/J1311)/H$1017),$X$2/$I$2)),IF(K1312&lt;0,"A",H1312))</f>
        <v>A</v>
      </c>
      <c r="J1311" s="13">
        <f t="shared" si="406"/>
        <v>-1</v>
      </c>
      <c r="K1311" s="12">
        <f t="shared" si="430"/>
        <v>-2</v>
      </c>
      <c r="M1311" s="13" t="str">
        <f>IF(P1311&gt;0,SQRT(Sum_Sq($AI$2,V_rtHz($AH$2)/(1+1/$A1311),V_rtHz($AH$2*$A1311)/(1+$A1311),$AN$2*$AH$2/(1+1/$A1311),$AM$2*SQRT(Sum_Sq(P1311,1/($X$2*N$8*(1+M$1017+P1311/O1311))))/SQRT(Sum_Sq($X$2*P1311*N$8,1)),                   $AQ$2*SQRT(Sum_Sq($AH$2/(1+1/$A1311)+P1311*( 1/(M$1017+1+P1311/O1311)-1)/(1+($X$2*P1311*N$8)^2), (P1311^2*N$8*$X$2+1/($X$2*N$8*(M$1017+1+P1311/O1311           )))/(1+($X$2*P1311*N$8)^2))),           V_rtHz(O1311)/($X$2*N$8*(O1311*M$1017+O1311+P1311)),V_rtHz(P1311)*SQRT(Sum_Sq(O1311*N$8*$X$2*M$1017,1))/($X$2*N$8*(O1311*M$1017+O1311+P1311))))/SQRT(Sum_Sq(1/(1+$A1311)+$AC$2/$I$2-1/(1+(1+P1311/O1311)/M$1017),$X$2/$I$2)),IF(P1312&lt;0,"A",M1312))</f>
        <v>A</v>
      </c>
      <c r="O1311" s="13">
        <f t="shared" si="407"/>
        <v>-1</v>
      </c>
      <c r="P1311" s="12">
        <f t="shared" si="431"/>
        <v>-2</v>
      </c>
      <c r="R1311" s="13" t="str">
        <f>IF(U1311&gt;0,SQRT(Sum_Sq($AI$2,V_rtHz($AH$2)/(1+1/$A1311),V_rtHz($AH$2*$A1311)/(1+$A1311),$AN$2*$AH$2/(1+1/$A1311),$AM$2*SQRT(Sum_Sq(U1311,1/($X$2*S$8*(1+R$1017+U1311/T1311))))/SQRT(Sum_Sq($X$2*U1311*S$8,1)),                   $AQ$2*SQRT(Sum_Sq($AH$2/(1+1/$A1311)+U1311*( 1/(R$1017+1+U1311/T1311)-1)/(1+($X$2*U1311*S$8)^2), (U1311^2*S$8*$X$2+1/($X$2*S$8*(R$1017+1+U1311/T1311           )))/(1+($X$2*U1311*S$8)^2))),           V_rtHz(T1311)/($X$2*S$8*(T1311*R$1017+T1311+U1311)),V_rtHz(U1311)*SQRT(Sum_Sq(T1311*S$8*$X$2*R$1017,1))/($X$2*S$8*(T1311*R$1017+T1311+U1311))))/SQRT(Sum_Sq(1/(1+$A1311)+$AC$2/$I$2-1/(1+(1+U1311/T1311)/R$1017),$X$2/$I$2)),IF(U1312&lt;0,"A",R1312))</f>
        <v>A</v>
      </c>
      <c r="T1311" s="13">
        <f t="shared" si="408"/>
        <v>-1</v>
      </c>
      <c r="U1311" s="12">
        <f t="shared" si="432"/>
        <v>-2</v>
      </c>
      <c r="X1311" s="13">
        <f>IF(AA1311&gt;0,SQRT(Sum_Sq($AI$2,V_rtHz($AH$2)/(1+1/$A1311),V_rtHz($AH$2*$A1311)/(1+$A1311),$AN$2*$AH$2/(1+1/$A1311),$AM$2*SQRT(Sum_Sq(AA1311,1/($X$2*Y$8*(1+X$1017+AA1311/Z1311))))/SQRT(Sum_Sq($X$2*AA1311*Y$8,1)),                   $AQ$2*SQRT(Sum_Sq($AH$2/(1+1/$A1311)+AA1311*( 1/(X$1017+1+AA1311/Z1311)-1)/(1+($X$2*AA1311*Y$8)^2), (AA1311^2*Y$8*$X$2+1/($X$2*Y$8*(X$1017+1+AA1311/Z1311           )))/(1+($X$2*AA1311*Y$8)^2))),           V_rtHz(Z1311)/($X$2*Y$8*(Z1311*X$1017+Z1311+AA1311)),V_rtHz(AA1311)*SQRT(Sum_Sq(Z1311*Y$8*$X$2*X$1017,1))/($X$2*Y$8*(Z1311*X$1017+Z1311+AA1311))))/SQRT(Sum_Sq(1/(1+$A1311)+$AC$2/$I$2-1/(1+(1+AA1311/Z1311)/X$1017),$X$2/$I$2)),IF(AA1312&lt;0,"A",X1312))</f>
        <v>4.9595312953998015E-6</v>
      </c>
      <c r="Z1311" s="13">
        <f t="shared" si="409"/>
        <v>28179.964186720095</v>
      </c>
      <c r="AA1311" s="12">
        <f t="shared" si="433"/>
        <v>34920.21781997104</v>
      </c>
      <c r="AC1311" s="13">
        <f>IF(AF1311&gt;0,SQRT(Sum_Sq($AI$2,V_rtHz($AH$2)/(1+1/$A1311),V_rtHz($AH$2*$A1311)/(1+$A1311),$AN$2*$AH$2/(1+1/$A1311),$AM$2*SQRT(Sum_Sq(AF1311,1/($X$2*AD$8*(1+AC$1017+AF1311/AE1311))))/SQRT(Sum_Sq($X$2*AF1311*AD$8,1)),                   $AQ$2*SQRT(Sum_Sq($AH$2/(1+1/$A1311)+AF1311*( 1/(AC$1017+1+AF1311/AE1311)-1)/(1+($X$2*AF1311*AD$8)^2), (AF1311^2*AD$8*$X$2+1/($X$2*AD$8*(AC$1017+1+AF1311/AE1311           )))/(1+($X$2*AF1311*AD$8)^2))),           V_rtHz(AE1311)/($X$2*AD$8*(AE1311*AC$1017+AE1311+AF1311)),V_rtHz(AF1311)*SQRT(Sum_Sq(AE1311*AD$8*$X$2*AC$1017,1))/($X$2*AD$8*(AE1311*AC$1017+AE1311+AF1311))))/SQRT(Sum_Sq(1/(1+$A1311)+$AC$2/$I$2-1/(1+(1+AF1311/AE1311)/AC$1017),$X$2/$I$2)),IF(AF1312&lt;0,"A",AC1312))</f>
        <v>6.608239766890402E-6</v>
      </c>
      <c r="AE1311" s="13">
        <f t="shared" si="410"/>
        <v>17878.275819498958</v>
      </c>
      <c r="AF1311" s="12">
        <f t="shared" si="434"/>
        <v>174057.10174201944</v>
      </c>
      <c r="AG1311" s="13"/>
      <c r="AH1311" s="13">
        <f>IF(AK1311&gt;0,SQRT(Sum_Sq($AI$2,V_rtHz($AH$2)/(1+1/$A1311),V_rtHz($AH$2*$A1311)/(1+$A1311),$AN$2*$AH$2/(1+1/$A1311),$AM$2*SQRT(Sum_Sq(AK1311,1/($X$2*AI$8*(1+AH$1017+AK1311/AJ1311))))/SQRT(Sum_Sq($X$2*AK1311*AI$8,1)),                   $AQ$2*SQRT(Sum_Sq($AH$2/(1+1/$A1311)+AK1311*( 1/(AH$1017+1+AK1311/AJ1311)-1)/(1+($X$2*AK1311*AI$8)^2), (AK1311^2*AI$8*$X$2+1/($X$2*AI$8*(AH$1017+1+AK1311/AJ1311           )))/(1+($X$2*AK1311*AI$8)^2))),           V_rtHz(AJ1311)/($X$2*AI$8*(AJ1311*AH$1017+AJ1311+AK1311)),V_rtHz(AK1311)*SQRT(Sum_Sq(AJ1311*AI$8*$X$2*AH$1017,1))/($X$2*AI$8*(AJ1311*AH$1017+AJ1311+AK1311))))/SQRT(Sum_Sq(1/(1+$A1311)+$AC$2/$I$2-1/(1+(1+AK1311/AJ1311)/AH$1017),$X$2/$I$2)),IF(AK1312&lt;0,"A",AH1312))</f>
        <v>1.1239739553128785E-5</v>
      </c>
      <c r="AI1311" s="13"/>
      <c r="AJ1311" s="13">
        <f t="shared" si="411"/>
        <v>16747.906924312785</v>
      </c>
      <c r="AK1311" s="12">
        <f t="shared" si="435"/>
        <v>587566.25052096031</v>
      </c>
      <c r="AM1311" s="13">
        <f>IF(AP1311&gt;0,SQRT(Sum_Sq($AI$2,V_rtHz($AH$2)/(1+1/$A1311),V_rtHz($AH$2*$A1311)/(1+$A1311),$AN$2*$AH$2/(1+1/$A1311),$AM$2*SQRT(Sum_Sq(AP1311,1/($X$2*AN$8*(1+AM$1017+AP1311/AO1311))))/SQRT(Sum_Sq($X$2*AP1311*AN$8,1)),                   $AQ$2*SQRT(Sum_Sq($AH$2/(1+1/$A1311)+AP1311*( 1/(AM$1017+1+AP1311/AO1311)-1)/(1+($X$2*AP1311*AN$8)^2), (AP1311^2*AN$8*$X$2+1/($X$2*AN$8*(AM$1017+1+AP1311/AO1311           )))/(1+($X$2*AP1311*AN$8)^2))),           V_rtHz(AO1311)/($X$2*AN$8*(AO1311*AM$1017+AO1311+AP1311)),V_rtHz(AP1311)*SQRT(Sum_Sq(AO1311*AN$8*$X$2*AM$1017,1))/($X$2*AN$8*(AO1311*AM$1017+AO1311+AP1311))))/SQRT(Sum_Sq(1/(1+$A1311)+$AC$2/$I$2-1/(1+(1+AP1311/AO1311)/AM$1017),$X$2/$I$2)),IF(AP1312&lt;0,"A",AM1312))</f>
        <v>1.9737717059220538E-5</v>
      </c>
      <c r="AO1311" s="13">
        <f t="shared" si="412"/>
        <v>16444.536439016178</v>
      </c>
      <c r="AP1311" s="12">
        <f t="shared" si="436"/>
        <v>1892325.0800206731</v>
      </c>
      <c r="AR1311" s="13">
        <f t="shared" si="413"/>
        <v>69887291.180198371</v>
      </c>
      <c r="AS1311" s="13">
        <f t="shared" si="414"/>
        <v>-1.320782187794222E-5</v>
      </c>
      <c r="AV1311" s="13"/>
      <c r="AW1311" s="13">
        <f t="shared" si="415"/>
        <v>39300511.936236553</v>
      </c>
      <c r="AX1311" s="13">
        <f t="shared" si="416"/>
        <v>-4.1837249506230786E-5</v>
      </c>
      <c r="AZ1311" s="13"/>
      <c r="BA1311" s="13"/>
      <c r="BB1311" s="13">
        <f t="shared" si="417"/>
        <v>22100301.962882396</v>
      </c>
      <c r="BC1311" s="13">
        <f t="shared" si="418"/>
        <v>-1.3301046643051138E-4</v>
      </c>
      <c r="BD1311" s="13"/>
      <c r="BE1311" s="13"/>
      <c r="BG1311" s="13">
        <f t="shared" si="419"/>
        <v>12427913.092914158</v>
      </c>
      <c r="BH1311" s="13">
        <f t="shared" si="420"/>
        <v>-4.278717829551196E-4</v>
      </c>
      <c r="BI1311" s="13"/>
      <c r="BL1311" s="13">
        <f t="shared" si="421"/>
        <v>315.06815879885443</v>
      </c>
      <c r="BM1311" s="13">
        <f t="shared" si="422"/>
        <v>34.465664218175128</v>
      </c>
      <c r="BP1311" s="13"/>
      <c r="BQ1311" s="13">
        <f t="shared" si="423"/>
        <v>99.633300000000006</v>
      </c>
      <c r="BR1311" s="13">
        <f t="shared" si="424"/>
        <v>108.98999999999998</v>
      </c>
      <c r="BT1311" s="13"/>
      <c r="BU1311" s="13"/>
      <c r="BV1311" s="13">
        <f t="shared" si="425"/>
        <v>31.50681587988543</v>
      </c>
      <c r="BW1311" s="13">
        <f t="shared" si="426"/>
        <v>344.65664218175152</v>
      </c>
      <c r="CA1311" s="13">
        <f t="shared" si="427"/>
        <v>9.9633299999999991</v>
      </c>
      <c r="CB1311" s="13">
        <f t="shared" si="428"/>
        <v>1089.9000000000001</v>
      </c>
    </row>
    <row r="1312" spans="1:80" x14ac:dyDescent="0.3">
      <c r="A1312" s="13">
        <f t="shared" si="404"/>
        <v>6.1376200516479438E-4</v>
      </c>
      <c r="C1312" s="13" t="str">
        <f>IF(F1312&gt;0,SQRT(Sum_Sq($AI$2,V_rtHz($AH$2)/(1+1/$A1312),V_rtHz($AH$2*$A1312)/(1+$A1312),$AN$2*$AH$2/(1+1/$A1312),$AM$2*SQRT(Sum_Sq(F1312,1/($X$2*D$8*(1+C$1017+F1312/E1312))))/SQRT(Sum_Sq($X$2*F1312*D$8,1)),                   $AQ$2*SQRT(Sum_Sq($AH$2/(1+1/$A1312)+F1312*( 1/(C$1017+1+F1312/E1312)-1)/(1+($X$2*F1312*D$8)^2), (F1312^2*D$8*$X$2+1/($X$2*D$8*(C$1017+1+F1312/E1312           )))/(1+($X$2*F1312*D$8)^2))),           V_rtHz(E1312)/($X$2*D$8*(E1312*C$1017+E1312+F1312)),V_rtHz(F1312)*SQRT(Sum_Sq(E1312*D$8*$X$2*C$1017,1))/($X$2*D$8*(E1312*C$1017+E1312+F1312))))/SQRT(Sum_Sq(1/(1+$A1312)+$AC$2/$I$2-1/(1+(1+F1312/E1312)/C$1017),$X$2/$I$2)),IF(F1313&lt;0,"A",C1313))</f>
        <v>A</v>
      </c>
      <c r="E1312" s="13">
        <f t="shared" si="405"/>
        <v>-1</v>
      </c>
      <c r="F1312" s="12">
        <f t="shared" si="429"/>
        <v>-2</v>
      </c>
      <c r="H1312" s="13" t="str">
        <f>IF(K1312&gt;0,SQRT(Sum_Sq($AI$2,V_rtHz($AH$2)/(1+1/$A1312),V_rtHz($AH$2*$A1312)/(1+$A1312),$AN$2*$AH$2/(1+1/$A1312),$AM$2*SQRT(Sum_Sq(K1312,1/($X$2*I$8*(1+H$1017+K1312/J1312))))/SQRT(Sum_Sq($X$2*K1312*I$8,1)),                   $AQ$2*SQRT(Sum_Sq($AH$2/(1+1/$A1312)+K1312*( 1/(H$1017+1+K1312/J1312)-1)/(1+($X$2*K1312*I$8)^2), (K1312^2*I$8*$X$2+1/($X$2*I$8*(H$1017+1+K1312/J1312           )))/(1+($X$2*K1312*I$8)^2))),           V_rtHz(J1312)/($X$2*I$8*(J1312*H$1017+J1312+K1312)),V_rtHz(K1312)*SQRT(Sum_Sq(J1312*I$8*$X$2*H$1017,1))/($X$2*I$8*(J1312*H$1017+J1312+K1312))))/SQRT(Sum_Sq(1/(1+$A1312)+$AC$2/$I$2-1/(1+(1+K1312/J1312)/H$1017),$X$2/$I$2)),IF(K1313&lt;0,"A",H1313))</f>
        <v>A</v>
      </c>
      <c r="J1312" s="13">
        <f t="shared" si="406"/>
        <v>-1</v>
      </c>
      <c r="K1312" s="12">
        <f t="shared" si="430"/>
        <v>-2</v>
      </c>
      <c r="M1312" s="13" t="str">
        <f>IF(P1312&gt;0,SQRT(Sum_Sq($AI$2,V_rtHz($AH$2)/(1+1/$A1312),V_rtHz($AH$2*$A1312)/(1+$A1312),$AN$2*$AH$2/(1+1/$A1312),$AM$2*SQRT(Sum_Sq(P1312,1/($X$2*N$8*(1+M$1017+P1312/O1312))))/SQRT(Sum_Sq($X$2*P1312*N$8,1)),                   $AQ$2*SQRT(Sum_Sq($AH$2/(1+1/$A1312)+P1312*( 1/(M$1017+1+P1312/O1312)-1)/(1+($X$2*P1312*N$8)^2), (P1312^2*N$8*$X$2+1/($X$2*N$8*(M$1017+1+P1312/O1312           )))/(1+($X$2*P1312*N$8)^2))),           V_rtHz(O1312)/($X$2*N$8*(O1312*M$1017+O1312+P1312)),V_rtHz(P1312)*SQRT(Sum_Sq(O1312*N$8*$X$2*M$1017,1))/($X$2*N$8*(O1312*M$1017+O1312+P1312))))/SQRT(Sum_Sq(1/(1+$A1312)+$AC$2/$I$2-1/(1+(1+P1312/O1312)/M$1017),$X$2/$I$2)),IF(P1313&lt;0,"A",M1313))</f>
        <v>A</v>
      </c>
      <c r="O1312" s="13">
        <f t="shared" si="407"/>
        <v>-1</v>
      </c>
      <c r="P1312" s="12">
        <f t="shared" si="431"/>
        <v>-2</v>
      </c>
      <c r="R1312" s="13" t="str">
        <f>IF(U1312&gt;0,SQRT(Sum_Sq($AI$2,V_rtHz($AH$2)/(1+1/$A1312),V_rtHz($AH$2*$A1312)/(1+$A1312),$AN$2*$AH$2/(1+1/$A1312),$AM$2*SQRT(Sum_Sq(U1312,1/($X$2*S$8*(1+R$1017+U1312/T1312))))/SQRT(Sum_Sq($X$2*U1312*S$8,1)),                   $AQ$2*SQRT(Sum_Sq($AH$2/(1+1/$A1312)+U1312*( 1/(R$1017+1+U1312/T1312)-1)/(1+($X$2*U1312*S$8)^2), (U1312^2*S$8*$X$2+1/($X$2*S$8*(R$1017+1+U1312/T1312           )))/(1+($X$2*U1312*S$8)^2))),           V_rtHz(T1312)/($X$2*S$8*(T1312*R$1017+T1312+U1312)),V_rtHz(U1312)*SQRT(Sum_Sq(T1312*S$8*$X$2*R$1017,1))/($X$2*S$8*(T1312*R$1017+T1312+U1312))))/SQRT(Sum_Sq(1/(1+$A1312)+$AC$2/$I$2-1/(1+(1+U1312/T1312)/R$1017),$X$2/$I$2)),IF(U1313&lt;0,"A",R1313))</f>
        <v>A</v>
      </c>
      <c r="T1312" s="13">
        <f t="shared" si="408"/>
        <v>-1</v>
      </c>
      <c r="U1312" s="12">
        <f t="shared" si="432"/>
        <v>-2</v>
      </c>
      <c r="X1312" s="13">
        <f>IF(AA1312&gt;0,SQRT(Sum_Sq($AI$2,V_rtHz($AH$2)/(1+1/$A1312),V_rtHz($AH$2*$A1312)/(1+$A1312),$AN$2*$AH$2/(1+1/$A1312),$AM$2*SQRT(Sum_Sq(AA1312,1/($X$2*Y$8*(1+X$1017+AA1312/Z1312))))/SQRT(Sum_Sq($X$2*AA1312*Y$8,1)),                   $AQ$2*SQRT(Sum_Sq($AH$2/(1+1/$A1312)+AA1312*( 1/(X$1017+1+AA1312/Z1312)-1)/(1+($X$2*AA1312*Y$8)^2), (AA1312^2*Y$8*$X$2+1/($X$2*Y$8*(X$1017+1+AA1312/Z1312           )))/(1+($X$2*AA1312*Y$8)^2))),           V_rtHz(Z1312)/($X$2*Y$8*(Z1312*X$1017+Z1312+AA1312)),V_rtHz(AA1312)*SQRT(Sum_Sq(Z1312*Y$8*$X$2*X$1017,1))/($X$2*Y$8*(Z1312*X$1017+Z1312+AA1312))))/SQRT(Sum_Sq(1/(1+$A1312)+$AC$2/$I$2-1/(1+(1+AA1312/Z1312)/X$1017),$X$2/$I$2)),IF(AA1313&lt;0,"A",X1313))</f>
        <v>4.9407051620395826E-6</v>
      </c>
      <c r="Z1312" s="13">
        <f t="shared" si="409"/>
        <v>27990.97763239198</v>
      </c>
      <c r="AA1312" s="12">
        <f t="shared" si="433"/>
        <v>35155.98849325208</v>
      </c>
      <c r="AC1312" s="13">
        <f>IF(AF1312&gt;0,SQRT(Sum_Sq($AI$2,V_rtHz($AH$2)/(1+1/$A1312),V_rtHz($AH$2*$A1312)/(1+$A1312),$AN$2*$AH$2/(1+1/$A1312),$AM$2*SQRT(Sum_Sq(AF1312,1/($X$2*AD$8*(1+AC$1017+AF1312/AE1312))))/SQRT(Sum_Sq($X$2*AF1312*AD$8,1)),                   $AQ$2*SQRT(Sum_Sq($AH$2/(1+1/$A1312)+AF1312*( 1/(AC$1017+1+AF1312/AE1312)-1)/(1+($X$2*AF1312*AD$8)^2), (AF1312^2*AD$8*$X$2+1/($X$2*AD$8*(AC$1017+1+AF1312/AE1312           )))/(1+($X$2*AF1312*AD$8)^2))),           V_rtHz(AE1312)/($X$2*AD$8*(AE1312*AC$1017+AE1312+AF1312)),V_rtHz(AF1312)*SQRT(Sum_Sq(AE1312*AD$8*$X$2*AC$1017,1))/($X$2*AD$8*(AE1312*AC$1017+AE1312+AF1312))))/SQRT(Sum_Sq(1/(1+$A1312)+$AC$2/$I$2-1/(1+(1+AF1312/AE1312)/AC$1017),$X$2/$I$2)),IF(AF1313&lt;0,"A",AC1313))</f>
        <v>6.6046763423207904E-6</v>
      </c>
      <c r="AE1312" s="13">
        <f t="shared" si="410"/>
        <v>17858.93830910293</v>
      </c>
      <c r="AF1312" s="12">
        <f t="shared" si="434"/>
        <v>174245.56932929609</v>
      </c>
      <c r="AG1312" s="13"/>
      <c r="AH1312" s="13">
        <f>IF(AK1312&gt;0,SQRT(Sum_Sq($AI$2,V_rtHz($AH$2)/(1+1/$A1312),V_rtHz($AH$2*$A1312)/(1+$A1312),$AN$2*$AH$2/(1+1/$A1312),$AM$2*SQRT(Sum_Sq(AK1312,1/($X$2*AI$8*(1+AH$1017+AK1312/AJ1312))))/SQRT(Sum_Sq($X$2*AK1312*AI$8,1)),                   $AQ$2*SQRT(Sum_Sq($AH$2/(1+1/$A1312)+AK1312*( 1/(AH$1017+1+AK1312/AJ1312)-1)/(1+($X$2*AK1312*AI$8)^2), (AK1312^2*AI$8*$X$2+1/($X$2*AI$8*(AH$1017+1+AK1312/AJ1312           )))/(1+($X$2*AK1312*AI$8)^2))),           V_rtHz(AJ1312)/($X$2*AI$8*(AJ1312*AH$1017+AJ1312+AK1312)),V_rtHz(AK1312)*SQRT(Sum_Sq(AJ1312*AI$8*$X$2*AH$1017,1))/($X$2*AI$8*(AJ1312*AH$1017+AJ1312+AK1312))))/SQRT(Sum_Sq(1/(1+$A1312)+$AC$2/$I$2-1/(1+(1+AK1312/AJ1312)/AH$1017),$X$2/$I$2)),IF(AK1313&lt;0,"A",AH1313))</f>
        <v>1.1234894464007293E-5</v>
      </c>
      <c r="AI1312" s="13"/>
      <c r="AJ1312" s="13">
        <f t="shared" si="411"/>
        <v>16732.997926381569</v>
      </c>
      <c r="AK1312" s="12">
        <f t="shared" si="435"/>
        <v>588089.7684256424</v>
      </c>
      <c r="AM1312" s="13">
        <f>IF(AP1312&gt;0,SQRT(Sum_Sq($AI$2,V_rtHz($AH$2)/(1+1/$A1312),V_rtHz($AH$2*$A1312)/(1+$A1312),$AN$2*$AH$2/(1+1/$A1312),$AM$2*SQRT(Sum_Sq(AP1312,1/($X$2*AN$8*(1+AM$1017+AP1312/AO1312))))/SQRT(Sum_Sq($X$2*AP1312*AN$8,1)),                   $AQ$2*SQRT(Sum_Sq($AH$2/(1+1/$A1312)+AP1312*( 1/(AM$1017+1+AP1312/AO1312)-1)/(1+($X$2*AP1312*AN$8)^2), (AP1312^2*AN$8*$X$2+1/($X$2*AN$8*(AM$1017+1+AP1312/AO1312           )))/(1+($X$2*AP1312*AN$8)^2))),           V_rtHz(AO1312)/($X$2*AN$8*(AO1312*AM$1017+AO1312+AP1312)),V_rtHz(AP1312)*SQRT(Sum_Sq(AO1312*AN$8*$X$2*AM$1017,1))/($X$2*AN$8*(AO1312*AM$1017+AO1312+AP1312))))/SQRT(Sum_Sq(1/(1+$A1312)+$AC$2/$I$2-1/(1+(1+AP1312/AO1312)/AM$1017),$X$2/$I$2)),IF(AP1313&lt;0,"A",AM1313))</f>
        <v>1.9729721559523161E-5</v>
      </c>
      <c r="AO1312" s="13">
        <f t="shared" si="412"/>
        <v>16430.65459598794</v>
      </c>
      <c r="AP1312" s="12">
        <f t="shared" si="436"/>
        <v>1893923.857450129</v>
      </c>
      <c r="AR1312" s="13">
        <f t="shared" si="413"/>
        <v>69887291.180198371</v>
      </c>
      <c r="AS1312" s="13">
        <f t="shared" si="414"/>
        <v>-1.320796496793878E-5</v>
      </c>
      <c r="AV1312" s="13"/>
      <c r="AW1312" s="13">
        <f t="shared" si="415"/>
        <v>39300511.936236553</v>
      </c>
      <c r="AX1312" s="13">
        <f t="shared" si="416"/>
        <v>-4.1838685271076464E-5</v>
      </c>
      <c r="AZ1312" s="13"/>
      <c r="BA1312" s="13"/>
      <c r="BB1312" s="13">
        <f t="shared" si="417"/>
        <v>22100301.962882396</v>
      </c>
      <c r="BC1312" s="13">
        <f t="shared" si="418"/>
        <v>-1.3302497956363209E-4</v>
      </c>
      <c r="BD1312" s="13"/>
      <c r="BE1312" s="13"/>
      <c r="BG1312" s="13">
        <f t="shared" si="419"/>
        <v>12427913.092914158</v>
      </c>
      <c r="BH1312" s="13">
        <f t="shared" si="420"/>
        <v>-4.2802200092945043E-4</v>
      </c>
      <c r="BI1312" s="13"/>
      <c r="BL1312" s="13">
        <f t="shared" si="421"/>
        <v>315.06815879885437</v>
      </c>
      <c r="BM1312" s="13">
        <f t="shared" si="422"/>
        <v>34.465664218175135</v>
      </c>
      <c r="BP1312" s="13"/>
      <c r="BQ1312" s="13">
        <f t="shared" si="423"/>
        <v>99.633300000000006</v>
      </c>
      <c r="BR1312" s="13">
        <f t="shared" si="424"/>
        <v>108.99000000000001</v>
      </c>
      <c r="BT1312" s="13"/>
      <c r="BU1312" s="13"/>
      <c r="BV1312" s="13">
        <f t="shared" si="425"/>
        <v>31.50681587988543</v>
      </c>
      <c r="BW1312" s="13">
        <f t="shared" si="426"/>
        <v>344.65664218175152</v>
      </c>
      <c r="CA1312" s="13">
        <f t="shared" si="427"/>
        <v>9.9633299999999974</v>
      </c>
      <c r="CB1312" s="13">
        <f t="shared" si="428"/>
        <v>1089.9000000000003</v>
      </c>
    </row>
    <row r="1313" spans="1:80" x14ac:dyDescent="0.3">
      <c r="A1313" s="13">
        <f t="shared" si="404"/>
        <v>6.2230028516915945E-4</v>
      </c>
      <c r="C1313" s="13" t="str">
        <f>IF(F1313&gt;0,SQRT(Sum_Sq($AI$2,V_rtHz($AH$2)/(1+1/$A1313),V_rtHz($AH$2*$A1313)/(1+$A1313),$AN$2*$AH$2/(1+1/$A1313),$AM$2*SQRT(Sum_Sq(F1313,1/($X$2*D$8*(1+C$1017+F1313/E1313))))/SQRT(Sum_Sq($X$2*F1313*D$8,1)),                   $AQ$2*SQRT(Sum_Sq($AH$2/(1+1/$A1313)+F1313*( 1/(C$1017+1+F1313/E1313)-1)/(1+($X$2*F1313*D$8)^2), (F1313^2*D$8*$X$2+1/($X$2*D$8*(C$1017+1+F1313/E1313           )))/(1+($X$2*F1313*D$8)^2))),           V_rtHz(E1313)/($X$2*D$8*(E1313*C$1017+E1313+F1313)),V_rtHz(F1313)*SQRT(Sum_Sq(E1313*D$8*$X$2*C$1017,1))/($X$2*D$8*(E1313*C$1017+E1313+F1313))))/SQRT(Sum_Sq(1/(1+$A1313)+$AC$2/$I$2-1/(1+(1+F1313/E1313)/C$1017),$X$2/$I$2)),IF(F1314&lt;0,"A",C1314))</f>
        <v>A</v>
      </c>
      <c r="E1313" s="13">
        <f t="shared" si="405"/>
        <v>-1</v>
      </c>
      <c r="F1313" s="12">
        <f t="shared" si="429"/>
        <v>-2</v>
      </c>
      <c r="H1313" s="13" t="str">
        <f>IF(K1313&gt;0,SQRT(Sum_Sq($AI$2,V_rtHz($AH$2)/(1+1/$A1313),V_rtHz($AH$2*$A1313)/(1+$A1313),$AN$2*$AH$2/(1+1/$A1313),$AM$2*SQRT(Sum_Sq(K1313,1/($X$2*I$8*(1+H$1017+K1313/J1313))))/SQRT(Sum_Sq($X$2*K1313*I$8,1)),                   $AQ$2*SQRT(Sum_Sq($AH$2/(1+1/$A1313)+K1313*( 1/(H$1017+1+K1313/J1313)-1)/(1+($X$2*K1313*I$8)^2), (K1313^2*I$8*$X$2+1/($X$2*I$8*(H$1017+1+K1313/J1313           )))/(1+($X$2*K1313*I$8)^2))),           V_rtHz(J1313)/($X$2*I$8*(J1313*H$1017+J1313+K1313)),V_rtHz(K1313)*SQRT(Sum_Sq(J1313*I$8*$X$2*H$1017,1))/($X$2*I$8*(J1313*H$1017+J1313+K1313))))/SQRT(Sum_Sq(1/(1+$A1313)+$AC$2/$I$2-1/(1+(1+K1313/J1313)/H$1017),$X$2/$I$2)),IF(K1314&lt;0,"A",H1314))</f>
        <v>A</v>
      </c>
      <c r="J1313" s="13">
        <f t="shared" si="406"/>
        <v>-1</v>
      </c>
      <c r="K1313" s="12">
        <f t="shared" si="430"/>
        <v>-2</v>
      </c>
      <c r="M1313" s="13" t="str">
        <f>IF(P1313&gt;0,SQRT(Sum_Sq($AI$2,V_rtHz($AH$2)/(1+1/$A1313),V_rtHz($AH$2*$A1313)/(1+$A1313),$AN$2*$AH$2/(1+1/$A1313),$AM$2*SQRT(Sum_Sq(P1313,1/($X$2*N$8*(1+M$1017+P1313/O1313))))/SQRT(Sum_Sq($X$2*P1313*N$8,1)),                   $AQ$2*SQRT(Sum_Sq($AH$2/(1+1/$A1313)+P1313*( 1/(M$1017+1+P1313/O1313)-1)/(1+($X$2*P1313*N$8)^2), (P1313^2*N$8*$X$2+1/($X$2*N$8*(M$1017+1+P1313/O1313           )))/(1+($X$2*P1313*N$8)^2))),           V_rtHz(O1313)/($X$2*N$8*(O1313*M$1017+O1313+P1313)),V_rtHz(P1313)*SQRT(Sum_Sq(O1313*N$8*$X$2*M$1017,1))/($X$2*N$8*(O1313*M$1017+O1313+P1313))))/SQRT(Sum_Sq(1/(1+$A1313)+$AC$2/$I$2-1/(1+(1+P1313/O1313)/M$1017),$X$2/$I$2)),IF(P1314&lt;0,"A",M1314))</f>
        <v>A</v>
      </c>
      <c r="O1313" s="13">
        <f t="shared" si="407"/>
        <v>-1</v>
      </c>
      <c r="P1313" s="12">
        <f t="shared" si="431"/>
        <v>-2</v>
      </c>
      <c r="R1313" s="13" t="str">
        <f>IF(U1313&gt;0,SQRT(Sum_Sq($AI$2,V_rtHz($AH$2)/(1+1/$A1313),V_rtHz($AH$2*$A1313)/(1+$A1313),$AN$2*$AH$2/(1+1/$A1313),$AM$2*SQRT(Sum_Sq(U1313,1/($X$2*S$8*(1+R$1017+U1313/T1313))))/SQRT(Sum_Sq($X$2*U1313*S$8,1)),                   $AQ$2*SQRT(Sum_Sq($AH$2/(1+1/$A1313)+U1313*( 1/(R$1017+1+U1313/T1313)-1)/(1+($X$2*U1313*S$8)^2), (U1313^2*S$8*$X$2+1/($X$2*S$8*(R$1017+1+U1313/T1313           )))/(1+($X$2*U1313*S$8)^2))),           V_rtHz(T1313)/($X$2*S$8*(T1313*R$1017+T1313+U1313)),V_rtHz(U1313)*SQRT(Sum_Sq(T1313*S$8*$X$2*R$1017,1))/($X$2*S$8*(T1313*R$1017+T1313+U1313))))/SQRT(Sum_Sq(1/(1+$A1313)+$AC$2/$I$2-1/(1+(1+U1313/T1313)/R$1017),$X$2/$I$2)),IF(U1314&lt;0,"A",R1314))</f>
        <v>A</v>
      </c>
      <c r="T1313" s="13">
        <f t="shared" si="408"/>
        <v>-1</v>
      </c>
      <c r="U1313" s="12">
        <f t="shared" si="432"/>
        <v>-2</v>
      </c>
      <c r="X1313" s="13">
        <f>IF(AA1313&gt;0,SQRT(Sum_Sq($AI$2,V_rtHz($AH$2)/(1+1/$A1313),V_rtHz($AH$2*$A1313)/(1+$A1313),$AN$2*$AH$2/(1+1/$A1313),$AM$2*SQRT(Sum_Sq(AA1313,1/($X$2*Y$8*(1+X$1017+AA1313/Z1313))))/SQRT(Sum_Sq($X$2*AA1313*Y$8,1)),                   $AQ$2*SQRT(Sum_Sq($AH$2/(1+1/$A1313)+AA1313*( 1/(X$1017+1+AA1313/Z1313)-1)/(1+($X$2*AA1313*Y$8)^2), (AA1313^2*Y$8*$X$2+1/($X$2*Y$8*(X$1017+1+AA1313/Z1313           )))/(1+($X$2*AA1313*Y$8)^2))),           V_rtHz(Z1313)/($X$2*Y$8*(Z1313*X$1017+Z1313+AA1313)),V_rtHz(AA1313)*SQRT(Sum_Sq(Z1313*Y$8*$X$2*X$1017,1))/($X$2*Y$8*(Z1313*X$1017+Z1313+AA1313))))/SQRT(Sum_Sq(1/(1+$A1313)+$AC$2/$I$2-1/(1+(1+AA1313/Z1313)/X$1017),$X$2/$I$2)),IF(AA1314&lt;0,"A",X1314))</f>
        <v>4.9224588235349997E-6</v>
      </c>
      <c r="Z1313" s="13">
        <f t="shared" si="409"/>
        <v>27808.185937987004</v>
      </c>
      <c r="AA1313" s="12">
        <f t="shared" si="433"/>
        <v>35387.079536712954</v>
      </c>
      <c r="AC1313" s="13">
        <f>IF(AF1313&gt;0,SQRT(Sum_Sq($AI$2,V_rtHz($AH$2)/(1+1/$A1313),V_rtHz($AH$2*$A1313)/(1+$A1313),$AN$2*$AH$2/(1+1/$A1313),$AM$2*SQRT(Sum_Sq(AF1313,1/($X$2*AD$8*(1+AC$1017+AF1313/AE1313))))/SQRT(Sum_Sq($X$2*AF1313*AD$8,1)),                   $AQ$2*SQRT(Sum_Sq($AH$2/(1+1/$A1313)+AF1313*( 1/(AC$1017+1+AF1313/AE1313)-1)/(1+($X$2*AF1313*AD$8)^2), (AF1313^2*AD$8*$X$2+1/($X$2*AD$8*(AC$1017+1+AF1313/AE1313           )))/(1+($X$2*AF1313*AD$8)^2))),           V_rtHz(AE1313)/($X$2*AD$8*(AE1313*AC$1017+AE1313+AF1313)),V_rtHz(AF1313)*SQRT(Sum_Sq(AE1313*AD$8*$X$2*AC$1017,1))/($X$2*AD$8*(AE1313*AC$1017+AE1313+AF1313))))/SQRT(Sum_Sq(1/(1+$A1313)+$AC$2/$I$2-1/(1+(1+AF1313/AE1313)/AC$1017),$X$2/$I$2)),IF(AF1314&lt;0,"A",AC1314))</f>
        <v>6.6010776921042513E-6</v>
      </c>
      <c r="AE1313" s="13">
        <f t="shared" si="410"/>
        <v>17839.41804648226</v>
      </c>
      <c r="AF1313" s="12">
        <f t="shared" si="434"/>
        <v>174436.23245882944</v>
      </c>
      <c r="AG1313" s="13"/>
      <c r="AH1313" s="13">
        <f>IF(AK1313&gt;0,SQRT(Sum_Sq($AI$2,V_rtHz($AH$2)/(1+1/$A1313),V_rtHz($AH$2*$A1313)/(1+$A1313),$AN$2*$AH$2/(1+1/$A1313),$AM$2*SQRT(Sum_Sq(AK1313,1/($X$2*AI$8*(1+AH$1017+AK1313/AJ1313))))/SQRT(Sum_Sq($X$2*AK1313*AI$8,1)),                   $AQ$2*SQRT(Sum_Sq($AH$2/(1+1/$A1313)+AK1313*( 1/(AH$1017+1+AK1313/AJ1313)-1)/(1+($X$2*AK1313*AI$8)^2), (AK1313^2*AI$8*$X$2+1/($X$2*AI$8*(AH$1017+1+AK1313/AJ1313           )))/(1+($X$2*AK1313*AI$8)^2))),           V_rtHz(AJ1313)/($X$2*AI$8*(AJ1313*AH$1017+AJ1313+AK1313)),V_rtHz(AK1313)*SQRT(Sum_Sq(AJ1313*AI$8*$X$2*AH$1017,1))/($X$2*AI$8*(AJ1313*AH$1017+AJ1313+AK1313))))/SQRT(Sum_Sq(1/(1+$A1313)+$AC$2/$I$2-1/(1+(1+AK1313/AJ1313)/AH$1017),$X$2/$I$2)),IF(AK1314&lt;0,"A",AH1314))</f>
        <v>1.1229997379899375E-5</v>
      </c>
      <c r="AI1313" s="13"/>
      <c r="AJ1313" s="13">
        <f t="shared" si="411"/>
        <v>16717.934570293182</v>
      </c>
      <c r="AK1313" s="12">
        <f t="shared" si="435"/>
        <v>588619.65479147818</v>
      </c>
      <c r="AM1313" s="13">
        <f>IF(AP1313&gt;0,SQRT(Sum_Sq($AI$2,V_rtHz($AH$2)/(1+1/$A1313),V_rtHz($AH$2*$A1313)/(1+$A1313),$AN$2*$AH$2/(1+1/$A1313),$AM$2*SQRT(Sum_Sq(AP1313,1/($X$2*AN$8*(1+AM$1017+AP1313/AO1313))))/SQRT(Sum_Sq($X$2*AP1313*AN$8,1)),                   $AQ$2*SQRT(Sum_Sq($AH$2/(1+1/$A1313)+AP1313*( 1/(AM$1017+1+AP1313/AO1313)-1)/(1+($X$2*AP1313*AN$8)^2), (AP1313^2*AN$8*$X$2+1/($X$2*AN$8*(AM$1017+1+AP1313/AO1313           )))/(1+($X$2*AP1313*AN$8)^2))),           V_rtHz(AO1313)/($X$2*AN$8*(AO1313*AM$1017+AO1313+AP1313)),V_rtHz(AP1313)*SQRT(Sum_Sq(AO1313*AN$8*$X$2*AM$1017,1))/($X$2*AN$8*(AO1313*AM$1017+AO1313+AP1313))))/SQRT(Sum_Sq(1/(1+$A1313)+$AC$2/$I$2-1/(1+(1+AP1313/AO1313)/AM$1017),$X$2/$I$2)),IF(AP1314&lt;0,"A",AM1314))</f>
        <v>1.9721638680626279E-5</v>
      </c>
      <c r="AO1313" s="13">
        <f t="shared" si="412"/>
        <v>16416.62610473319</v>
      </c>
      <c r="AP1313" s="12">
        <f t="shared" si="436"/>
        <v>1895542.2712522037</v>
      </c>
      <c r="AR1313" s="13">
        <f t="shared" si="413"/>
        <v>69887291.180198371</v>
      </c>
      <c r="AS1313" s="13">
        <f t="shared" si="414"/>
        <v>-1.3208110051680906E-5</v>
      </c>
      <c r="AV1313" s="13"/>
      <c r="AW1313" s="13">
        <f t="shared" si="415"/>
        <v>39300511.936236553</v>
      </c>
      <c r="AX1313" s="13">
        <f t="shared" si="416"/>
        <v>-4.184014111001486E-5</v>
      </c>
      <c r="AZ1313" s="13"/>
      <c r="BA1313" s="13"/>
      <c r="BB1313" s="13">
        <f t="shared" si="417"/>
        <v>22100301.962882396</v>
      </c>
      <c r="BC1313" s="13">
        <f t="shared" si="418"/>
        <v>-1.3303969782843368E-4</v>
      </c>
      <c r="BD1313" s="13"/>
      <c r="BE1313" s="13"/>
      <c r="BG1313" s="13">
        <f t="shared" si="419"/>
        <v>12427913.092914158</v>
      </c>
      <c r="BH1313" s="13">
        <f t="shared" si="420"/>
        <v>-4.2817441637110781E-4</v>
      </c>
      <c r="BI1313" s="13"/>
      <c r="BL1313" s="13">
        <f t="shared" si="421"/>
        <v>315.06815879885437</v>
      </c>
      <c r="BM1313" s="13">
        <f t="shared" si="422"/>
        <v>34.465664218175142</v>
      </c>
      <c r="BP1313" s="13"/>
      <c r="BQ1313" s="13">
        <f t="shared" si="423"/>
        <v>99.633299999999991</v>
      </c>
      <c r="BR1313" s="13">
        <f t="shared" si="424"/>
        <v>108.99000000000001</v>
      </c>
      <c r="BT1313" s="13"/>
      <c r="BU1313" s="13"/>
      <c r="BV1313" s="13">
        <f t="shared" si="425"/>
        <v>31.50681587988543</v>
      </c>
      <c r="BW1313" s="13">
        <f t="shared" si="426"/>
        <v>344.65664218175158</v>
      </c>
      <c r="CA1313" s="13">
        <f t="shared" si="427"/>
        <v>9.9633299999999991</v>
      </c>
      <c r="CB1313" s="13">
        <f t="shared" si="428"/>
        <v>1089.8999999999999</v>
      </c>
    </row>
    <row r="1314" spans="1:80" x14ac:dyDescent="0.3">
      <c r="A1314" s="13">
        <f t="shared" si="404"/>
        <v>6.3095734448019309E-4</v>
      </c>
      <c r="C1314" s="13" t="str">
        <f>IF(F1314&gt;0,SQRT(Sum_Sq($AI$2,V_rtHz($AH$2)/(1+1/$A1314),V_rtHz($AH$2*$A1314)/(1+$A1314),$AN$2*$AH$2/(1+1/$A1314),$AM$2*SQRT(Sum_Sq(F1314,1/($X$2*D$8*(1+C$1017+F1314/E1314))))/SQRT(Sum_Sq($X$2*F1314*D$8,1)),                   $AQ$2*SQRT(Sum_Sq($AH$2/(1+1/$A1314)+F1314*( 1/(C$1017+1+F1314/E1314)-1)/(1+($X$2*F1314*D$8)^2), (F1314^2*D$8*$X$2+1/($X$2*D$8*(C$1017+1+F1314/E1314           )))/(1+($X$2*F1314*D$8)^2))),           V_rtHz(E1314)/($X$2*D$8*(E1314*C$1017+E1314+F1314)),V_rtHz(F1314)*SQRT(Sum_Sq(E1314*D$8*$X$2*C$1017,1))/($X$2*D$8*(E1314*C$1017+E1314+F1314))))/SQRT(Sum_Sq(1/(1+$A1314)+$AC$2/$I$2-1/(1+(1+F1314/E1314)/C$1017),$X$2/$I$2)),IF(F1315&lt;0,"A",C1315))</f>
        <v>A</v>
      </c>
      <c r="E1314" s="13">
        <f t="shared" si="405"/>
        <v>-1</v>
      </c>
      <c r="F1314" s="12">
        <f t="shared" si="429"/>
        <v>-2</v>
      </c>
      <c r="H1314" s="13" t="str">
        <f>IF(K1314&gt;0,SQRT(Sum_Sq($AI$2,V_rtHz($AH$2)/(1+1/$A1314),V_rtHz($AH$2*$A1314)/(1+$A1314),$AN$2*$AH$2/(1+1/$A1314),$AM$2*SQRT(Sum_Sq(K1314,1/($X$2*I$8*(1+H$1017+K1314/J1314))))/SQRT(Sum_Sq($X$2*K1314*I$8,1)),                   $AQ$2*SQRT(Sum_Sq($AH$2/(1+1/$A1314)+K1314*( 1/(H$1017+1+K1314/J1314)-1)/(1+($X$2*K1314*I$8)^2), (K1314^2*I$8*$X$2+1/($X$2*I$8*(H$1017+1+K1314/J1314           )))/(1+($X$2*K1314*I$8)^2))),           V_rtHz(J1314)/($X$2*I$8*(J1314*H$1017+J1314+K1314)),V_rtHz(K1314)*SQRT(Sum_Sq(J1314*I$8*$X$2*H$1017,1))/($X$2*I$8*(J1314*H$1017+J1314+K1314))))/SQRT(Sum_Sq(1/(1+$A1314)+$AC$2/$I$2-1/(1+(1+K1314/J1314)/H$1017),$X$2/$I$2)),IF(K1315&lt;0,"A",H1315))</f>
        <v>A</v>
      </c>
      <c r="J1314" s="13">
        <f t="shared" si="406"/>
        <v>-1</v>
      </c>
      <c r="K1314" s="12">
        <f t="shared" si="430"/>
        <v>-2</v>
      </c>
      <c r="M1314" s="13" t="str">
        <f>IF(P1314&gt;0,SQRT(Sum_Sq($AI$2,V_rtHz($AH$2)/(1+1/$A1314),V_rtHz($AH$2*$A1314)/(1+$A1314),$AN$2*$AH$2/(1+1/$A1314),$AM$2*SQRT(Sum_Sq(P1314,1/($X$2*N$8*(1+M$1017+P1314/O1314))))/SQRT(Sum_Sq($X$2*P1314*N$8,1)),                   $AQ$2*SQRT(Sum_Sq($AH$2/(1+1/$A1314)+P1314*( 1/(M$1017+1+P1314/O1314)-1)/(1+($X$2*P1314*N$8)^2), (P1314^2*N$8*$X$2+1/($X$2*N$8*(M$1017+1+P1314/O1314           )))/(1+($X$2*P1314*N$8)^2))),           V_rtHz(O1314)/($X$2*N$8*(O1314*M$1017+O1314+P1314)),V_rtHz(P1314)*SQRT(Sum_Sq(O1314*N$8*$X$2*M$1017,1))/($X$2*N$8*(O1314*M$1017+O1314+P1314))))/SQRT(Sum_Sq(1/(1+$A1314)+$AC$2/$I$2-1/(1+(1+P1314/O1314)/M$1017),$X$2/$I$2)),IF(P1315&lt;0,"A",M1315))</f>
        <v>A</v>
      </c>
      <c r="O1314" s="13">
        <f t="shared" si="407"/>
        <v>-1</v>
      </c>
      <c r="P1314" s="12">
        <f t="shared" si="431"/>
        <v>-2</v>
      </c>
      <c r="R1314" s="13" t="str">
        <f>IF(U1314&gt;0,SQRT(Sum_Sq($AI$2,V_rtHz($AH$2)/(1+1/$A1314),V_rtHz($AH$2*$A1314)/(1+$A1314),$AN$2*$AH$2/(1+1/$A1314),$AM$2*SQRT(Sum_Sq(U1314,1/($X$2*S$8*(1+R$1017+U1314/T1314))))/SQRT(Sum_Sq($X$2*U1314*S$8,1)),                   $AQ$2*SQRT(Sum_Sq($AH$2/(1+1/$A1314)+U1314*( 1/(R$1017+1+U1314/T1314)-1)/(1+($X$2*U1314*S$8)^2), (U1314^2*S$8*$X$2+1/($X$2*S$8*(R$1017+1+U1314/T1314           )))/(1+($X$2*U1314*S$8)^2))),           V_rtHz(T1314)/($X$2*S$8*(T1314*R$1017+T1314+U1314)),V_rtHz(U1314)*SQRT(Sum_Sq(T1314*S$8*$X$2*R$1017,1))/($X$2*S$8*(T1314*R$1017+T1314+U1314))))/SQRT(Sum_Sq(1/(1+$A1314)+$AC$2/$I$2-1/(1+(1+U1314/T1314)/R$1017),$X$2/$I$2)),IF(U1315&lt;0,"A",R1315))</f>
        <v>A</v>
      </c>
      <c r="T1314" s="13">
        <f t="shared" si="408"/>
        <v>-1</v>
      </c>
      <c r="U1314" s="12">
        <f t="shared" si="432"/>
        <v>-2</v>
      </c>
      <c r="X1314" s="13">
        <f>IF(AA1314&gt;0,SQRT(Sum_Sq($AI$2,V_rtHz($AH$2)/(1+1/$A1314),V_rtHz($AH$2*$A1314)/(1+$A1314),$AN$2*$AH$2/(1+1/$A1314),$AM$2*SQRT(Sum_Sq(AA1314,1/($X$2*Y$8*(1+X$1017+AA1314/Z1314))))/SQRT(Sum_Sq($X$2*AA1314*Y$8,1)),                   $AQ$2*SQRT(Sum_Sq($AH$2/(1+1/$A1314)+AA1314*( 1/(X$1017+1+AA1314/Z1314)-1)/(1+($X$2*AA1314*Y$8)^2), (AA1314^2*Y$8*$X$2+1/($X$2*Y$8*(X$1017+1+AA1314/Z1314           )))/(1+($X$2*AA1314*Y$8)^2))),           V_rtHz(Z1314)/($X$2*Y$8*(Z1314*X$1017+Z1314+AA1314)),V_rtHz(AA1314)*SQRT(Sum_Sq(Z1314*Y$8*$X$2*X$1017,1))/($X$2*Y$8*(Z1314*X$1017+Z1314+AA1314))))/SQRT(Sum_Sq(1/(1+$A1314)+$AC$2/$I$2-1/(1+(1+AA1314/Z1314)/X$1017),$X$2/$I$2)),IF(AA1315&lt;0,"A",X1315))</f>
        <v>4.9047388432141344E-6</v>
      </c>
      <c r="Z1314" s="13">
        <f t="shared" si="409"/>
        <v>27631.02149830274</v>
      </c>
      <c r="AA1314" s="12">
        <f t="shared" si="433"/>
        <v>35613.974228918574</v>
      </c>
      <c r="AC1314" s="13">
        <f>IF(AF1314&gt;0,SQRT(Sum_Sq($AI$2,V_rtHz($AH$2)/(1+1/$A1314),V_rtHz($AH$2*$A1314)/(1+$A1314),$AN$2*$AH$2/(1+1/$A1314),$AM$2*SQRT(Sum_Sq(AF1314,1/($X$2*AD$8*(1+AC$1017+AF1314/AE1314))))/SQRT(Sum_Sq($X$2*AF1314*AD$8,1)),                   $AQ$2*SQRT(Sum_Sq($AH$2/(1+1/$A1314)+AF1314*( 1/(AC$1017+1+AF1314/AE1314)-1)/(1+($X$2*AF1314*AD$8)^2), (AF1314^2*AD$8*$X$2+1/($X$2*AD$8*(AC$1017+1+AF1314/AE1314           )))/(1+($X$2*AF1314*AD$8)^2))),           V_rtHz(AE1314)/($X$2*AD$8*(AE1314*AC$1017+AE1314+AF1314)),V_rtHz(AF1314)*SQRT(Sum_Sq(AE1314*AD$8*$X$2*AC$1017,1))/($X$2*AD$8*(AE1314*AC$1017+AE1314+AF1314))))/SQRT(Sum_Sq(1/(1+$A1314)+$AC$2/$I$2-1/(1+(1+AF1314/AE1314)/AC$1017),$X$2/$I$2)),IF(AF1315&lt;0,"A",AC1315))</f>
        <v>6.5974436113845128E-6</v>
      </c>
      <c r="AE1314" s="13">
        <f t="shared" si="410"/>
        <v>17819.714168502323</v>
      </c>
      <c r="AF1314" s="12">
        <f t="shared" si="434"/>
        <v>174629.11267043932</v>
      </c>
      <c r="AG1314" s="13"/>
      <c r="AH1314" s="13">
        <f>IF(AK1314&gt;0,SQRT(Sum_Sq($AI$2,V_rtHz($AH$2)/(1+1/$A1314),V_rtHz($AH$2*$A1314)/(1+$A1314),$AN$2*$AH$2/(1+1/$A1314),$AM$2*SQRT(Sum_Sq(AK1314,1/($X$2*AI$8*(1+AH$1017+AK1314/AJ1314))))/SQRT(Sum_Sq($X$2*AK1314*AI$8,1)),                   $AQ$2*SQRT(Sum_Sq($AH$2/(1+1/$A1314)+AK1314*( 1/(AH$1017+1+AK1314/AJ1314)-1)/(1+($X$2*AK1314*AI$8)^2), (AK1314^2*AI$8*$X$2+1/($X$2*AI$8*(AH$1017+1+AK1314/AJ1314           )))/(1+($X$2*AK1314*AI$8)^2))),           V_rtHz(AJ1314)/($X$2*AI$8*(AJ1314*AH$1017+AJ1314+AK1314)),V_rtHz(AK1314)*SQRT(Sum_Sq(AJ1314*AI$8*$X$2*AH$1017,1))/($X$2*AI$8*(AJ1314*AH$1017+AJ1314+AK1314))))/SQRT(Sum_Sq(1/(1+$A1314)+$AC$2/$I$2-1/(1+(1+AK1314/AJ1314)/AH$1017),$X$2/$I$2)),IF(AK1315&lt;0,"A",AH1315))</f>
        <v>1.1225047911131786E-5</v>
      </c>
      <c r="AI1314" s="13"/>
      <c r="AJ1314" s="13">
        <f t="shared" si="411"/>
        <v>16702.715837425942</v>
      </c>
      <c r="AK1314" s="12">
        <f t="shared" si="435"/>
        <v>589155.97746941098</v>
      </c>
      <c r="AM1314" s="13">
        <f>IF(AP1314&gt;0,SQRT(Sum_Sq($AI$2,V_rtHz($AH$2)/(1+1/$A1314),V_rtHz($AH$2*$A1314)/(1+$A1314),$AN$2*$AH$2/(1+1/$A1314),$AM$2*SQRT(Sum_Sq(AP1314,1/($X$2*AN$8*(1+AM$1017+AP1314/AO1314))))/SQRT(Sum_Sq($X$2*AP1314*AN$8,1)),                   $AQ$2*SQRT(Sum_Sq($AH$2/(1+1/$A1314)+AP1314*( 1/(AM$1017+1+AP1314/AO1314)-1)/(1+($X$2*AP1314*AN$8)^2), (AP1314^2*AN$8*$X$2+1/($X$2*AN$8*(AM$1017+1+AP1314/AO1314           )))/(1+($X$2*AP1314*AN$8)^2))),           V_rtHz(AO1314)/($X$2*AN$8*(AO1314*AM$1017+AO1314+AP1314)),V_rtHz(AP1314)*SQRT(Sum_Sq(AO1314*AN$8*$X$2*AM$1017,1))/($X$2*AN$8*(AO1314*AM$1017+AO1314+AP1314))))/SQRT(Sum_Sq(1/(1+$A1314)+$AC$2/$I$2-1/(1+(1+AP1314/AO1314)/AM$1017),$X$2/$I$2)),IF(AP1315&lt;0,"A",AM1315))</f>
        <v>1.9713467733232539E-5</v>
      </c>
      <c r="AO1314" s="13">
        <f t="shared" si="412"/>
        <v>16402.449933334919</v>
      </c>
      <c r="AP1314" s="12">
        <f t="shared" si="436"/>
        <v>1897180.534575009</v>
      </c>
      <c r="AR1314" s="13">
        <f t="shared" si="413"/>
        <v>69887291.180198371</v>
      </c>
      <c r="AS1314" s="13">
        <f t="shared" si="414"/>
        <v>-1.3208257156993151E-5</v>
      </c>
      <c r="AV1314" s="13"/>
      <c r="AW1314" s="13">
        <f t="shared" si="415"/>
        <v>39300511.936236553</v>
      </c>
      <c r="AX1314" s="13">
        <f t="shared" si="416"/>
        <v>-4.1841617305134067E-5</v>
      </c>
      <c r="AZ1314" s="13"/>
      <c r="BA1314" s="13"/>
      <c r="BB1314" s="13">
        <f t="shared" si="417"/>
        <v>22100301.962882396</v>
      </c>
      <c r="BC1314" s="13">
        <f t="shared" si="418"/>
        <v>-1.3305462417028739E-4</v>
      </c>
      <c r="BD1314" s="13"/>
      <c r="BE1314" s="13"/>
      <c r="BG1314" s="13">
        <f t="shared" si="419"/>
        <v>12427913.092914158</v>
      </c>
      <c r="BH1314" s="13">
        <f t="shared" si="420"/>
        <v>-4.2832906298638008E-4</v>
      </c>
      <c r="BI1314" s="13"/>
      <c r="BL1314" s="13">
        <f t="shared" si="421"/>
        <v>315.06815879885437</v>
      </c>
      <c r="BM1314" s="13">
        <f t="shared" si="422"/>
        <v>34.465664218175142</v>
      </c>
      <c r="BP1314" s="13"/>
      <c r="BQ1314" s="13">
        <f t="shared" si="423"/>
        <v>99.633300000000006</v>
      </c>
      <c r="BR1314" s="13">
        <f t="shared" si="424"/>
        <v>108.98999999999998</v>
      </c>
      <c r="BT1314" s="13"/>
      <c r="BU1314" s="13"/>
      <c r="BV1314" s="13">
        <f t="shared" si="425"/>
        <v>31.50681587988543</v>
      </c>
      <c r="BW1314" s="13">
        <f t="shared" si="426"/>
        <v>344.65664218175152</v>
      </c>
      <c r="CA1314" s="13">
        <f t="shared" si="427"/>
        <v>9.9633299999999991</v>
      </c>
      <c r="CB1314" s="13">
        <f t="shared" si="428"/>
        <v>1089.8999999999999</v>
      </c>
    </row>
    <row r="1315" spans="1:80" x14ac:dyDescent="0.3">
      <c r="A1315" s="13">
        <f t="shared" si="404"/>
        <v>6.3973483548264833E-4</v>
      </c>
      <c r="C1315" s="13" t="str">
        <f>IF(F1315&gt;0,SQRT(Sum_Sq($AI$2,V_rtHz($AH$2)/(1+1/$A1315),V_rtHz($AH$2*$A1315)/(1+$A1315),$AN$2*$AH$2/(1+1/$A1315),$AM$2*SQRT(Sum_Sq(F1315,1/($X$2*D$8*(1+C$1017+F1315/E1315))))/SQRT(Sum_Sq($X$2*F1315*D$8,1)),                   $AQ$2*SQRT(Sum_Sq($AH$2/(1+1/$A1315)+F1315*( 1/(C$1017+1+F1315/E1315)-1)/(1+($X$2*F1315*D$8)^2), (F1315^2*D$8*$X$2+1/($X$2*D$8*(C$1017+1+F1315/E1315           )))/(1+($X$2*F1315*D$8)^2))),           V_rtHz(E1315)/($X$2*D$8*(E1315*C$1017+E1315+F1315)),V_rtHz(F1315)*SQRT(Sum_Sq(E1315*D$8*$X$2*C$1017,1))/($X$2*D$8*(E1315*C$1017+E1315+F1315))))/SQRT(Sum_Sq(1/(1+$A1315)+$AC$2/$I$2-1/(1+(1+F1315/E1315)/C$1017),$X$2/$I$2)),IF(F1316&lt;0,"A",C1316))</f>
        <v>A</v>
      </c>
      <c r="E1315" s="13">
        <f t="shared" si="405"/>
        <v>-1</v>
      </c>
      <c r="F1315" s="12">
        <f t="shared" si="429"/>
        <v>-2</v>
      </c>
      <c r="H1315" s="13" t="str">
        <f>IF(K1315&gt;0,SQRT(Sum_Sq($AI$2,V_rtHz($AH$2)/(1+1/$A1315),V_rtHz($AH$2*$A1315)/(1+$A1315),$AN$2*$AH$2/(1+1/$A1315),$AM$2*SQRT(Sum_Sq(K1315,1/($X$2*I$8*(1+H$1017+K1315/J1315))))/SQRT(Sum_Sq($X$2*K1315*I$8,1)),                   $AQ$2*SQRT(Sum_Sq($AH$2/(1+1/$A1315)+K1315*( 1/(H$1017+1+K1315/J1315)-1)/(1+($X$2*K1315*I$8)^2), (K1315^2*I$8*$X$2+1/($X$2*I$8*(H$1017+1+K1315/J1315           )))/(1+($X$2*K1315*I$8)^2))),           V_rtHz(J1315)/($X$2*I$8*(J1315*H$1017+J1315+K1315)),V_rtHz(K1315)*SQRT(Sum_Sq(J1315*I$8*$X$2*H$1017,1))/($X$2*I$8*(J1315*H$1017+J1315+K1315))))/SQRT(Sum_Sq(1/(1+$A1315)+$AC$2/$I$2-1/(1+(1+K1315/J1315)/H$1017),$X$2/$I$2)),IF(K1316&lt;0,"A",H1316))</f>
        <v>A</v>
      </c>
      <c r="J1315" s="13">
        <f t="shared" si="406"/>
        <v>-1</v>
      </c>
      <c r="K1315" s="12">
        <f t="shared" si="430"/>
        <v>-2</v>
      </c>
      <c r="M1315" s="13" t="str">
        <f>IF(P1315&gt;0,SQRT(Sum_Sq($AI$2,V_rtHz($AH$2)/(1+1/$A1315),V_rtHz($AH$2*$A1315)/(1+$A1315),$AN$2*$AH$2/(1+1/$A1315),$AM$2*SQRT(Sum_Sq(P1315,1/($X$2*N$8*(1+M$1017+P1315/O1315))))/SQRT(Sum_Sq($X$2*P1315*N$8,1)),                   $AQ$2*SQRT(Sum_Sq($AH$2/(1+1/$A1315)+P1315*( 1/(M$1017+1+P1315/O1315)-1)/(1+($X$2*P1315*N$8)^2), (P1315^2*N$8*$X$2+1/($X$2*N$8*(M$1017+1+P1315/O1315           )))/(1+($X$2*P1315*N$8)^2))),           V_rtHz(O1315)/($X$2*N$8*(O1315*M$1017+O1315+P1315)),V_rtHz(P1315)*SQRT(Sum_Sq(O1315*N$8*$X$2*M$1017,1))/($X$2*N$8*(O1315*M$1017+O1315+P1315))))/SQRT(Sum_Sq(1/(1+$A1315)+$AC$2/$I$2-1/(1+(1+P1315/O1315)/M$1017),$X$2/$I$2)),IF(P1316&lt;0,"A",M1316))</f>
        <v>A</v>
      </c>
      <c r="O1315" s="13">
        <f t="shared" si="407"/>
        <v>-1</v>
      </c>
      <c r="P1315" s="12">
        <f t="shared" si="431"/>
        <v>-2</v>
      </c>
      <c r="R1315" s="13" t="str">
        <f>IF(U1315&gt;0,SQRT(Sum_Sq($AI$2,V_rtHz($AH$2)/(1+1/$A1315),V_rtHz($AH$2*$A1315)/(1+$A1315),$AN$2*$AH$2/(1+1/$A1315),$AM$2*SQRT(Sum_Sq(U1315,1/($X$2*S$8*(1+R$1017+U1315/T1315))))/SQRT(Sum_Sq($X$2*U1315*S$8,1)),                   $AQ$2*SQRT(Sum_Sq($AH$2/(1+1/$A1315)+U1315*( 1/(R$1017+1+U1315/T1315)-1)/(1+($X$2*U1315*S$8)^2), (U1315^2*S$8*$X$2+1/($X$2*S$8*(R$1017+1+U1315/T1315           )))/(1+($X$2*U1315*S$8)^2))),           V_rtHz(T1315)/($X$2*S$8*(T1315*R$1017+T1315+U1315)),V_rtHz(U1315)*SQRT(Sum_Sq(T1315*S$8*$X$2*R$1017,1))/($X$2*S$8*(T1315*R$1017+T1315+U1315))))/SQRT(Sum_Sq(1/(1+$A1315)+$AC$2/$I$2-1/(1+(1+U1315/T1315)/R$1017),$X$2/$I$2)),IF(U1316&lt;0,"A",R1316))</f>
        <v>A</v>
      </c>
      <c r="T1315" s="13">
        <f t="shared" si="408"/>
        <v>-1</v>
      </c>
      <c r="U1315" s="12">
        <f t="shared" si="432"/>
        <v>-2</v>
      </c>
      <c r="X1315" s="13">
        <f>IF(AA1315&gt;0,SQRT(Sum_Sq($AI$2,V_rtHz($AH$2)/(1+1/$A1315),V_rtHz($AH$2*$A1315)/(1+$A1315),$AN$2*$AH$2/(1+1/$A1315),$AM$2*SQRT(Sum_Sq(AA1315,1/($X$2*Y$8*(1+X$1017+AA1315/Z1315))))/SQRT(Sum_Sq($X$2*AA1315*Y$8,1)),                   $AQ$2*SQRT(Sum_Sq($AH$2/(1+1/$A1315)+AA1315*( 1/(X$1017+1+AA1315/Z1315)-1)/(1+($X$2*AA1315*Y$8)^2), (AA1315^2*Y$8*$X$2+1/($X$2*Y$8*(X$1017+1+AA1315/Z1315           )))/(1+($X$2*AA1315*Y$8)^2))),           V_rtHz(Z1315)/($X$2*Y$8*(Z1315*X$1017+Z1315+AA1315)),V_rtHz(AA1315)*SQRT(Sum_Sq(Z1315*Y$8*$X$2*X$1017,1))/($X$2*Y$8*(Z1315*X$1017+Z1315+AA1315))))/SQRT(Sum_Sq(1/(1+$A1315)+$AC$2/$I$2-1/(1+(1+AA1315/Z1315)/X$1017),$X$2/$I$2)),IF(AA1316&lt;0,"A",X1316))</f>
        <v>4.8874990981121668E-6</v>
      </c>
      <c r="Z1315" s="13">
        <f t="shared" si="409"/>
        <v>27458.994592824045</v>
      </c>
      <c r="AA1315" s="12">
        <f t="shared" si="433"/>
        <v>35837.090984256734</v>
      </c>
      <c r="AC1315" s="13">
        <f>IF(AF1315&gt;0,SQRT(Sum_Sq($AI$2,V_rtHz($AH$2)/(1+1/$A1315),V_rtHz($AH$2*$A1315)/(1+$A1315),$AN$2*$AH$2/(1+1/$A1315),$AM$2*SQRT(Sum_Sq(AF1315,1/($X$2*AD$8*(1+AC$1017+AF1315/AE1315))))/SQRT(Sum_Sq($X$2*AF1315*AD$8,1)),                   $AQ$2*SQRT(Sum_Sq($AH$2/(1+1/$A1315)+AF1315*( 1/(AC$1017+1+AF1315/AE1315)-1)/(1+($X$2*AF1315*AD$8)^2), (AF1315^2*AD$8*$X$2+1/($X$2*AD$8*(AC$1017+1+AF1315/AE1315           )))/(1+($X$2*AF1315*AD$8)^2))),           V_rtHz(AE1315)/($X$2*AD$8*(AE1315*AC$1017+AE1315+AF1315)),V_rtHz(AF1315)*SQRT(Sum_Sq(AE1315*AD$8*$X$2*AC$1017,1))/($X$2*AD$8*(AE1315*AC$1017+AE1315+AF1315))))/SQRT(Sum_Sq(1/(1+$A1315)+$AC$2/$I$2-1/(1+(1+AF1315/AE1315)/AC$1017),$X$2/$I$2)),IF(AF1316&lt;0,"A",AC1316))</f>
        <v>6.5937738969817879E-6</v>
      </c>
      <c r="AE1315" s="13">
        <f t="shared" si="410"/>
        <v>17799.82582545486</v>
      </c>
      <c r="AF1315" s="12">
        <f t="shared" si="434"/>
        <v>174824.2316414293</v>
      </c>
      <c r="AG1315" s="13"/>
      <c r="AH1315" s="13">
        <f>IF(AK1315&gt;0,SQRT(Sum_Sq($AI$2,V_rtHz($AH$2)/(1+1/$A1315),V_rtHz($AH$2*$A1315)/(1+$A1315),$AN$2*$AH$2/(1+1/$A1315),$AM$2*SQRT(Sum_Sq(AK1315,1/($X$2*AI$8*(1+AH$1017+AK1315/AJ1315))))/SQRT(Sum_Sq($X$2*AK1315*AI$8,1)),                   $AQ$2*SQRT(Sum_Sq($AH$2/(1+1/$A1315)+AK1315*( 1/(AH$1017+1+AK1315/AJ1315)-1)/(1+($X$2*AK1315*AI$8)^2), (AK1315^2*AI$8*$X$2+1/($X$2*AI$8*(AH$1017+1+AK1315/AJ1315           )))/(1+($X$2*AK1315*AI$8)^2))),           V_rtHz(AJ1315)/($X$2*AI$8*(AJ1315*AH$1017+AJ1315+AK1315)),V_rtHz(AK1315)*SQRT(Sum_Sq(AJ1315*AI$8*$X$2*AH$1017,1))/($X$2*AI$8*(AJ1315*AH$1017+AJ1315+AK1315))))/SQRT(Sum_Sq(1/(1+$A1315)+$AC$2/$I$2-1/(1+(1+AK1315/AJ1315)/AH$1017),$X$2/$I$2)),IF(AK1316&lt;0,"A",AH1316))</f>
        <v>1.1220045668777417E-5</v>
      </c>
      <c r="AI1315" s="13"/>
      <c r="AJ1315" s="13">
        <f t="shared" si="411"/>
        <v>16687.340715129769</v>
      </c>
      <c r="AK1315" s="12">
        <f t="shared" si="435"/>
        <v>589698.80483536143</v>
      </c>
      <c r="AM1315" s="13">
        <f>IF(AP1315&gt;0,SQRT(Sum_Sq($AI$2,V_rtHz($AH$2)/(1+1/$A1315),V_rtHz($AH$2*$A1315)/(1+$A1315),$AN$2*$AH$2/(1+1/$A1315),$AM$2*SQRT(Sum_Sq(AP1315,1/($X$2*AN$8*(1+AM$1017+AP1315/AO1315))))/SQRT(Sum_Sq($X$2*AP1315*AN$8,1)),                   $AQ$2*SQRT(Sum_Sq($AH$2/(1+1/$A1315)+AP1315*( 1/(AM$1017+1+AP1315/AO1315)-1)/(1+($X$2*AP1315*AN$8)^2), (AP1315^2*AN$8*$X$2+1/($X$2*AN$8*(AM$1017+1+AP1315/AO1315           )))/(1+($X$2*AP1315*AN$8)^2))),           V_rtHz(AO1315)/($X$2*AN$8*(AO1315*AM$1017+AO1315+AP1315)),V_rtHz(AP1315)*SQRT(Sum_Sq(AO1315*AN$8*$X$2*AM$1017,1))/($X$2*AN$8*(AO1315*AM$1017+AO1315+AP1315))))/SQRT(Sum_Sq(1/(1+$A1315)+$AC$2/$I$2-1/(1+(1+AP1315/AO1315)/AM$1017),$X$2/$I$2)),IF(AP1316&lt;0,"A",AM1316))</f>
        <v>1.9705208028501054E-5</v>
      </c>
      <c r="AO1315" s="13">
        <f t="shared" si="412"/>
        <v>16388.125054143566</v>
      </c>
      <c r="AP1315" s="12">
        <f t="shared" si="436"/>
        <v>1898838.8622892648</v>
      </c>
      <c r="AR1315" s="13">
        <f t="shared" si="413"/>
        <v>69887291.180198371</v>
      </c>
      <c r="AS1315" s="13">
        <f t="shared" si="414"/>
        <v>-1.3208406312089642E-5</v>
      </c>
      <c r="AV1315" s="13"/>
      <c r="AW1315" s="13">
        <f t="shared" si="415"/>
        <v>39300511.936236553</v>
      </c>
      <c r="AX1315" s="13">
        <f t="shared" si="416"/>
        <v>-4.1843114142526125E-5</v>
      </c>
      <c r="AZ1315" s="13"/>
      <c r="BA1315" s="13"/>
      <c r="BB1315" s="13">
        <f t="shared" si="417"/>
        <v>22100301.962882396</v>
      </c>
      <c r="BC1315" s="13">
        <f t="shared" si="418"/>
        <v>-1.3306976157815499E-4</v>
      </c>
      <c r="BD1315" s="13"/>
      <c r="BE1315" s="13"/>
      <c r="BG1315" s="13">
        <f t="shared" si="419"/>
        <v>12427913.092914158</v>
      </c>
      <c r="BH1315" s="13">
        <f t="shared" si="420"/>
        <v>-4.2848597504351461E-4</v>
      </c>
      <c r="BI1315" s="13"/>
      <c r="BL1315" s="13">
        <f t="shared" si="421"/>
        <v>315.06815879885437</v>
      </c>
      <c r="BM1315" s="13">
        <f t="shared" si="422"/>
        <v>34.465664218175142</v>
      </c>
      <c r="BP1315" s="13"/>
      <c r="BQ1315" s="13">
        <f t="shared" si="423"/>
        <v>99.633300000000006</v>
      </c>
      <c r="BR1315" s="13">
        <f t="shared" si="424"/>
        <v>108.98999999999997</v>
      </c>
      <c r="BT1315" s="13"/>
      <c r="BU1315" s="13"/>
      <c r="BV1315" s="13">
        <f t="shared" si="425"/>
        <v>31.506815879885437</v>
      </c>
      <c r="BW1315" s="13">
        <f t="shared" si="426"/>
        <v>344.65664218175152</v>
      </c>
      <c r="CA1315" s="13">
        <f t="shared" si="427"/>
        <v>9.9633299999999991</v>
      </c>
      <c r="CB1315" s="13">
        <f t="shared" si="428"/>
        <v>1089.8999999999999</v>
      </c>
    </row>
    <row r="1316" spans="1:80" x14ac:dyDescent="0.3">
      <c r="A1316" s="13">
        <f t="shared" si="404"/>
        <v>6.4863443354823847E-4</v>
      </c>
      <c r="C1316" s="13" t="str">
        <f>IF(F1316&gt;0,SQRT(Sum_Sq($AI$2,V_rtHz($AH$2)/(1+1/$A1316),V_rtHz($AH$2*$A1316)/(1+$A1316),$AN$2*$AH$2/(1+1/$A1316),$AM$2*SQRT(Sum_Sq(F1316,1/($X$2*D$8*(1+C$1017+F1316/E1316))))/SQRT(Sum_Sq($X$2*F1316*D$8,1)),                   $AQ$2*SQRT(Sum_Sq($AH$2/(1+1/$A1316)+F1316*( 1/(C$1017+1+F1316/E1316)-1)/(1+($X$2*F1316*D$8)^2), (F1316^2*D$8*$X$2+1/($X$2*D$8*(C$1017+1+F1316/E1316           )))/(1+($X$2*F1316*D$8)^2))),           V_rtHz(E1316)/($X$2*D$8*(E1316*C$1017+E1316+F1316)),V_rtHz(F1316)*SQRT(Sum_Sq(E1316*D$8*$X$2*C$1017,1))/($X$2*D$8*(E1316*C$1017+E1316+F1316))))/SQRT(Sum_Sq(1/(1+$A1316)+$AC$2/$I$2-1/(1+(1+F1316/E1316)/C$1017),$X$2/$I$2)),IF(F1317&lt;0,"A",C1317))</f>
        <v>A</v>
      </c>
      <c r="E1316" s="13">
        <f t="shared" si="405"/>
        <v>-1</v>
      </c>
      <c r="F1316" s="12">
        <f t="shared" si="429"/>
        <v>-2</v>
      </c>
      <c r="H1316" s="13" t="str">
        <f>IF(K1316&gt;0,SQRT(Sum_Sq($AI$2,V_rtHz($AH$2)/(1+1/$A1316),V_rtHz($AH$2*$A1316)/(1+$A1316),$AN$2*$AH$2/(1+1/$A1316),$AM$2*SQRT(Sum_Sq(K1316,1/($X$2*I$8*(1+H$1017+K1316/J1316))))/SQRT(Sum_Sq($X$2*K1316*I$8,1)),                   $AQ$2*SQRT(Sum_Sq($AH$2/(1+1/$A1316)+K1316*( 1/(H$1017+1+K1316/J1316)-1)/(1+($X$2*K1316*I$8)^2), (K1316^2*I$8*$X$2+1/($X$2*I$8*(H$1017+1+K1316/J1316           )))/(1+($X$2*K1316*I$8)^2))),           V_rtHz(J1316)/($X$2*I$8*(J1316*H$1017+J1316+K1316)),V_rtHz(K1316)*SQRT(Sum_Sq(J1316*I$8*$X$2*H$1017,1))/($X$2*I$8*(J1316*H$1017+J1316+K1316))))/SQRT(Sum_Sq(1/(1+$A1316)+$AC$2/$I$2-1/(1+(1+K1316/J1316)/H$1017),$X$2/$I$2)),IF(K1317&lt;0,"A",H1317))</f>
        <v>A</v>
      </c>
      <c r="J1316" s="13">
        <f t="shared" si="406"/>
        <v>-1</v>
      </c>
      <c r="K1316" s="12">
        <f t="shared" si="430"/>
        <v>-2</v>
      </c>
      <c r="M1316" s="13" t="str">
        <f>IF(P1316&gt;0,SQRT(Sum_Sq($AI$2,V_rtHz($AH$2)/(1+1/$A1316),V_rtHz($AH$2*$A1316)/(1+$A1316),$AN$2*$AH$2/(1+1/$A1316),$AM$2*SQRT(Sum_Sq(P1316,1/($X$2*N$8*(1+M$1017+P1316/O1316))))/SQRT(Sum_Sq($X$2*P1316*N$8,1)),                   $AQ$2*SQRT(Sum_Sq($AH$2/(1+1/$A1316)+P1316*( 1/(M$1017+1+P1316/O1316)-1)/(1+($X$2*P1316*N$8)^2), (P1316^2*N$8*$X$2+1/($X$2*N$8*(M$1017+1+P1316/O1316           )))/(1+($X$2*P1316*N$8)^2))),           V_rtHz(O1316)/($X$2*N$8*(O1316*M$1017+O1316+P1316)),V_rtHz(P1316)*SQRT(Sum_Sq(O1316*N$8*$X$2*M$1017,1))/($X$2*N$8*(O1316*M$1017+O1316+P1316))))/SQRT(Sum_Sq(1/(1+$A1316)+$AC$2/$I$2-1/(1+(1+P1316/O1316)/M$1017),$X$2/$I$2)),IF(P1317&lt;0,"A",M1317))</f>
        <v>A</v>
      </c>
      <c r="O1316" s="13">
        <f t="shared" si="407"/>
        <v>-1</v>
      </c>
      <c r="P1316" s="12">
        <f t="shared" si="431"/>
        <v>-2</v>
      </c>
      <c r="R1316" s="13" t="str">
        <f>IF(U1316&gt;0,SQRT(Sum_Sq($AI$2,V_rtHz($AH$2)/(1+1/$A1316),V_rtHz($AH$2*$A1316)/(1+$A1316),$AN$2*$AH$2/(1+1/$A1316),$AM$2*SQRT(Sum_Sq(U1316,1/($X$2*S$8*(1+R$1017+U1316/T1316))))/SQRT(Sum_Sq($X$2*U1316*S$8,1)),                   $AQ$2*SQRT(Sum_Sq($AH$2/(1+1/$A1316)+U1316*( 1/(R$1017+1+U1316/T1316)-1)/(1+($X$2*U1316*S$8)^2), (U1316^2*S$8*$X$2+1/($X$2*S$8*(R$1017+1+U1316/T1316           )))/(1+($X$2*U1316*S$8)^2))),           V_rtHz(T1316)/($X$2*S$8*(T1316*R$1017+T1316+U1316)),V_rtHz(U1316)*SQRT(Sum_Sq(T1316*S$8*$X$2*R$1017,1))/($X$2*S$8*(T1316*R$1017+T1316+U1316))))/SQRT(Sum_Sq(1/(1+$A1316)+$AC$2/$I$2-1/(1+(1+U1316/T1316)/R$1017),$X$2/$I$2)),IF(U1317&lt;0,"A",R1317))</f>
        <v>A</v>
      </c>
      <c r="T1316" s="13">
        <f t="shared" si="408"/>
        <v>-1</v>
      </c>
      <c r="U1316" s="12">
        <f t="shared" si="432"/>
        <v>-2</v>
      </c>
      <c r="X1316" s="13">
        <f>IF(AA1316&gt;0,SQRT(Sum_Sq($AI$2,V_rtHz($AH$2)/(1+1/$A1316),V_rtHz($AH$2*$A1316)/(1+$A1316),$AN$2*$AH$2/(1+1/$A1316),$AM$2*SQRT(Sum_Sq(AA1316,1/($X$2*Y$8*(1+X$1017+AA1316/Z1316))))/SQRT(Sum_Sq($X$2*AA1316*Y$8,1)),                   $AQ$2*SQRT(Sum_Sq($AH$2/(1+1/$A1316)+AA1316*( 1/(X$1017+1+AA1316/Z1316)-1)/(1+($X$2*AA1316*Y$8)^2), (AA1316^2*Y$8*$X$2+1/($X$2*Y$8*(X$1017+1+AA1316/Z1316           )))/(1+($X$2*AA1316*Y$8)^2))),           V_rtHz(Z1316)/($X$2*Y$8*(Z1316*X$1017+Z1316+AA1316)),V_rtHz(AA1316)*SQRT(Sum_Sq(Z1316*Y$8*$X$2*X$1017,1))/($X$2*Y$8*(Z1316*X$1017+Z1316+AA1316))))/SQRT(Sum_Sq(1/(1+$A1316)+$AC$2/$I$2-1/(1+(1+AA1316/Z1316)/X$1017),$X$2/$I$2)),IF(AA1317&lt;0,"A",X1317))</f>
        <v>4.8706994657067565E-6</v>
      </c>
      <c r="Z1316" s="13">
        <f t="shared" si="409"/>
        <v>27291.679383358012</v>
      </c>
      <c r="AA1316" s="12">
        <f t="shared" si="433"/>
        <v>36056.794957048543</v>
      </c>
      <c r="AC1316" s="13">
        <f>IF(AF1316&gt;0,SQRT(Sum_Sq($AI$2,V_rtHz($AH$2)/(1+1/$A1316),V_rtHz($AH$2*$A1316)/(1+$A1316),$AN$2*$AH$2/(1+1/$A1316),$AM$2*SQRT(Sum_Sq(AF1316,1/($X$2*AD$8*(1+AC$1017+AF1316/AE1316))))/SQRT(Sum_Sq($X$2*AF1316*AD$8,1)),                   $AQ$2*SQRT(Sum_Sq($AH$2/(1+1/$A1316)+AF1316*( 1/(AC$1017+1+AF1316/AE1316)-1)/(1+($X$2*AF1316*AD$8)^2), (AF1316^2*AD$8*$X$2+1/($X$2*AD$8*(AC$1017+1+AF1316/AE1316           )))/(1+($X$2*AF1316*AD$8)^2))),           V_rtHz(AE1316)/($X$2*AD$8*(AE1316*AC$1017+AE1316+AF1316)),V_rtHz(AF1316)*SQRT(Sum_Sq(AE1316*AD$8*$X$2*AC$1017,1))/($X$2*AD$8*(AE1316*AC$1017+AE1316+AF1316))))/SQRT(Sum_Sq(1/(1+$A1316)+$AC$2/$I$2-1/(1+(1+AF1316/AE1316)/AC$1017),$X$2/$I$2)),IF(AF1317&lt;0,"A",AC1317))</f>
        <v>6.5900683474559022E-6</v>
      </c>
      <c r="AE1316" s="13">
        <f t="shared" si="410"/>
        <v>17779.752181417778</v>
      </c>
      <c r="AF1316" s="12">
        <f t="shared" si="434"/>
        <v>175021.61118638687</v>
      </c>
      <c r="AG1316" s="13"/>
      <c r="AH1316" s="13">
        <f>IF(AK1316&gt;0,SQRT(Sum_Sq($AI$2,V_rtHz($AH$2)/(1+1/$A1316),V_rtHz($AH$2*$A1316)/(1+$A1316),$AN$2*$AH$2/(1+1/$A1316),$AM$2*SQRT(Sum_Sq(AK1316,1/($X$2*AI$8*(1+AH$1017+AK1316/AJ1316))))/SQRT(Sum_Sq($X$2*AK1316*AI$8,1)),                   $AQ$2*SQRT(Sum_Sq($AH$2/(1+1/$A1316)+AK1316*( 1/(AH$1017+1+AK1316/AJ1316)-1)/(1+($X$2*AK1316*AI$8)^2), (AK1316^2*AI$8*$X$2+1/($X$2*AI$8*(AH$1017+1+AK1316/AJ1316           )))/(1+($X$2*AK1316*AI$8)^2))),           V_rtHz(AJ1316)/($X$2*AI$8*(AJ1316*AH$1017+AJ1316+AK1316)),V_rtHz(AK1316)*SQRT(Sum_Sq(AJ1316*AI$8*$X$2*AH$1017,1))/($X$2*AI$8*(AJ1316*AH$1017+AJ1316+AK1316))))/SQRT(Sum_Sq(1/(1+$A1316)+$AC$2/$I$2-1/(1+(1+AK1316/AJ1316)/AH$1017),$X$2/$I$2)),IF(AK1317&lt;0,"A",AH1317))</f>
        <v>1.1214990264747616E-5</v>
      </c>
      <c r="AI1316" s="13"/>
      <c r="AJ1316" s="13">
        <f t="shared" si="411"/>
        <v>16671.808197044385</v>
      </c>
      <c r="AK1316" s="12">
        <f t="shared" si="435"/>
        <v>590248.20579072146</v>
      </c>
      <c r="AM1316" s="13">
        <f>IF(AP1316&gt;0,SQRT(Sum_Sq($AI$2,V_rtHz($AH$2)/(1+1/$A1316),V_rtHz($AH$2*$A1316)/(1+$A1316),$AN$2*$AH$2/(1+1/$A1316),$AM$2*SQRT(Sum_Sq(AP1316,1/($X$2*AN$8*(1+AM$1017+AP1316/AO1316))))/SQRT(Sum_Sq($X$2*AP1316*AN$8,1)),                   $AQ$2*SQRT(Sum_Sq($AH$2/(1+1/$A1316)+AP1316*( 1/(AM$1017+1+AP1316/AO1316)-1)/(1+($X$2*AP1316*AN$8)^2), (AP1316^2*AN$8*$X$2+1/($X$2*AN$8*(AM$1017+1+AP1316/AO1316           )))/(1+($X$2*AP1316*AN$8)^2))),           V_rtHz(AO1316)/($X$2*AN$8*(AO1316*AM$1017+AO1316+AP1316)),V_rtHz(AP1316)*SQRT(Sum_Sq(AO1316*AN$8*$X$2*AM$1017,1))/($X$2*AN$8*(AO1316*AM$1017+AO1316+AP1316))))/SQRT(Sum_Sq(1/(1+$A1316)+$AC$2/$I$2-1/(1+(1+AP1316/AO1316)/AM$1017),$X$2/$I$2)),IF(AP1317&lt;0,"A",AM1317))</f>
        <v>1.9696858878198494E-5</v>
      </c>
      <c r="AO1316" s="13">
        <f t="shared" si="412"/>
        <v>16373.650444073934</v>
      </c>
      <c r="AP1316" s="12">
        <f t="shared" si="436"/>
        <v>1900517.4709911291</v>
      </c>
      <c r="AR1316" s="13">
        <f t="shared" si="413"/>
        <v>69887291.180198371</v>
      </c>
      <c r="AS1316" s="13">
        <f t="shared" si="414"/>
        <v>-1.3208557545579561E-5</v>
      </c>
      <c r="AV1316" s="13"/>
      <c r="AW1316" s="13">
        <f t="shared" si="415"/>
        <v>39300511.936236553</v>
      </c>
      <c r="AX1316" s="13">
        <f t="shared" si="416"/>
        <v>-4.1844631912345016E-5</v>
      </c>
      <c r="AZ1316" s="13"/>
      <c r="BA1316" s="13"/>
      <c r="BB1316" s="13">
        <f t="shared" si="417"/>
        <v>22100301.962882396</v>
      </c>
      <c r="BC1316" s="13">
        <f t="shared" si="418"/>
        <v>-1.3308511308527074E-4</v>
      </c>
      <c r="BD1316" s="13"/>
      <c r="BE1316" s="13"/>
      <c r="BG1316" s="13">
        <f t="shared" si="419"/>
        <v>12427913.092914158</v>
      </c>
      <c r="BH1316" s="13">
        <f t="shared" si="420"/>
        <v>-4.2864518738337261E-4</v>
      </c>
      <c r="BI1316" s="13"/>
      <c r="BL1316" s="13">
        <f t="shared" si="421"/>
        <v>315.06815879885437</v>
      </c>
      <c r="BM1316" s="13">
        <f t="shared" si="422"/>
        <v>34.465664218175142</v>
      </c>
      <c r="BP1316" s="13"/>
      <c r="BQ1316" s="13">
        <f t="shared" si="423"/>
        <v>99.633300000000006</v>
      </c>
      <c r="BR1316" s="13">
        <f t="shared" si="424"/>
        <v>108.99</v>
      </c>
      <c r="BT1316" s="13"/>
      <c r="BU1316" s="13"/>
      <c r="BV1316" s="13">
        <f t="shared" si="425"/>
        <v>31.50681587988543</v>
      </c>
      <c r="BW1316" s="13">
        <f t="shared" si="426"/>
        <v>344.65664218175147</v>
      </c>
      <c r="CA1316" s="13">
        <f t="shared" si="427"/>
        <v>9.9633299999999991</v>
      </c>
      <c r="CB1316" s="13">
        <f t="shared" si="428"/>
        <v>1089.9000000000001</v>
      </c>
    </row>
    <row r="1317" spans="1:80" x14ac:dyDescent="0.3">
      <c r="A1317" s="13">
        <f t="shared" si="404"/>
        <v>6.5765783735542054E-4</v>
      </c>
      <c r="C1317" s="13" t="str">
        <f>IF(F1317&gt;0,SQRT(Sum_Sq($AI$2,V_rtHz($AH$2)/(1+1/$A1317),V_rtHz($AH$2*$A1317)/(1+$A1317),$AN$2*$AH$2/(1+1/$A1317),$AM$2*SQRT(Sum_Sq(F1317,1/($X$2*D$8*(1+C$1017+F1317/E1317))))/SQRT(Sum_Sq($X$2*F1317*D$8,1)),                   $AQ$2*SQRT(Sum_Sq($AH$2/(1+1/$A1317)+F1317*( 1/(C$1017+1+F1317/E1317)-1)/(1+($X$2*F1317*D$8)^2), (F1317^2*D$8*$X$2+1/($X$2*D$8*(C$1017+1+F1317/E1317           )))/(1+($X$2*F1317*D$8)^2))),           V_rtHz(E1317)/($X$2*D$8*(E1317*C$1017+E1317+F1317)),V_rtHz(F1317)*SQRT(Sum_Sq(E1317*D$8*$X$2*C$1017,1))/($X$2*D$8*(E1317*C$1017+E1317+F1317))))/SQRT(Sum_Sq(1/(1+$A1317)+$AC$2/$I$2-1/(1+(1+F1317/E1317)/C$1017),$X$2/$I$2)),IF(F1318&lt;0,"A",C1318))</f>
        <v>A</v>
      </c>
      <c r="E1317" s="13">
        <f t="shared" si="405"/>
        <v>-1</v>
      </c>
      <c r="F1317" s="12">
        <f t="shared" si="429"/>
        <v>-2</v>
      </c>
      <c r="H1317" s="13" t="str">
        <f>IF(K1317&gt;0,SQRT(Sum_Sq($AI$2,V_rtHz($AH$2)/(1+1/$A1317),V_rtHz($AH$2*$A1317)/(1+$A1317),$AN$2*$AH$2/(1+1/$A1317),$AM$2*SQRT(Sum_Sq(K1317,1/($X$2*I$8*(1+H$1017+K1317/J1317))))/SQRT(Sum_Sq($X$2*K1317*I$8,1)),                   $AQ$2*SQRT(Sum_Sq($AH$2/(1+1/$A1317)+K1317*( 1/(H$1017+1+K1317/J1317)-1)/(1+($X$2*K1317*I$8)^2), (K1317^2*I$8*$X$2+1/($X$2*I$8*(H$1017+1+K1317/J1317           )))/(1+($X$2*K1317*I$8)^2))),           V_rtHz(J1317)/($X$2*I$8*(J1317*H$1017+J1317+K1317)),V_rtHz(K1317)*SQRT(Sum_Sq(J1317*I$8*$X$2*H$1017,1))/($X$2*I$8*(J1317*H$1017+J1317+K1317))))/SQRT(Sum_Sq(1/(1+$A1317)+$AC$2/$I$2-1/(1+(1+K1317/J1317)/H$1017),$X$2/$I$2)),IF(K1318&lt;0,"A",H1318))</f>
        <v>A</v>
      </c>
      <c r="J1317" s="13">
        <f t="shared" si="406"/>
        <v>-1</v>
      </c>
      <c r="K1317" s="12">
        <f t="shared" si="430"/>
        <v>-2</v>
      </c>
      <c r="M1317" s="13" t="str">
        <f>IF(P1317&gt;0,SQRT(Sum_Sq($AI$2,V_rtHz($AH$2)/(1+1/$A1317),V_rtHz($AH$2*$A1317)/(1+$A1317),$AN$2*$AH$2/(1+1/$A1317),$AM$2*SQRT(Sum_Sq(P1317,1/($X$2*N$8*(1+M$1017+P1317/O1317))))/SQRT(Sum_Sq($X$2*P1317*N$8,1)),                   $AQ$2*SQRT(Sum_Sq($AH$2/(1+1/$A1317)+P1317*( 1/(M$1017+1+P1317/O1317)-1)/(1+($X$2*P1317*N$8)^2), (P1317^2*N$8*$X$2+1/($X$2*N$8*(M$1017+1+P1317/O1317           )))/(1+($X$2*P1317*N$8)^2))),           V_rtHz(O1317)/($X$2*N$8*(O1317*M$1017+O1317+P1317)),V_rtHz(P1317)*SQRT(Sum_Sq(O1317*N$8*$X$2*M$1017,1))/($X$2*N$8*(O1317*M$1017+O1317+P1317))))/SQRT(Sum_Sq(1/(1+$A1317)+$AC$2/$I$2-1/(1+(1+P1317/O1317)/M$1017),$X$2/$I$2)),IF(P1318&lt;0,"A",M1318))</f>
        <v>A</v>
      </c>
      <c r="O1317" s="13">
        <f t="shared" si="407"/>
        <v>-1</v>
      </c>
      <c r="P1317" s="12">
        <f t="shared" si="431"/>
        <v>-2</v>
      </c>
      <c r="R1317" s="13" t="str">
        <f>IF(U1317&gt;0,SQRT(Sum_Sq($AI$2,V_rtHz($AH$2)/(1+1/$A1317),V_rtHz($AH$2*$A1317)/(1+$A1317),$AN$2*$AH$2/(1+1/$A1317),$AM$2*SQRT(Sum_Sq(U1317,1/($X$2*S$8*(1+R$1017+U1317/T1317))))/SQRT(Sum_Sq($X$2*U1317*S$8,1)),                   $AQ$2*SQRT(Sum_Sq($AH$2/(1+1/$A1317)+U1317*( 1/(R$1017+1+U1317/T1317)-1)/(1+($X$2*U1317*S$8)^2), (U1317^2*S$8*$X$2+1/($X$2*S$8*(R$1017+1+U1317/T1317           )))/(1+($X$2*U1317*S$8)^2))),           V_rtHz(T1317)/($X$2*S$8*(T1317*R$1017+T1317+U1317)),V_rtHz(U1317)*SQRT(Sum_Sq(T1317*S$8*$X$2*R$1017,1))/($X$2*S$8*(T1317*R$1017+T1317+U1317))))/SQRT(Sum_Sq(1/(1+$A1317)+$AC$2/$I$2-1/(1+(1+U1317/T1317)/R$1017),$X$2/$I$2)),IF(U1318&lt;0,"A",R1318))</f>
        <v>A</v>
      </c>
      <c r="T1317" s="13">
        <f t="shared" si="408"/>
        <v>-1</v>
      </c>
      <c r="U1317" s="12">
        <f t="shared" si="432"/>
        <v>-2</v>
      </c>
      <c r="X1317" s="13">
        <f>IF(AA1317&gt;0,SQRT(Sum_Sq($AI$2,V_rtHz($AH$2)/(1+1/$A1317),V_rtHz($AH$2*$A1317)/(1+$A1317),$AN$2*$AH$2/(1+1/$A1317),$AM$2*SQRT(Sum_Sq(AA1317,1/($X$2*Y$8*(1+X$1017+AA1317/Z1317))))/SQRT(Sum_Sq($X$2*AA1317*Y$8,1)),                   $AQ$2*SQRT(Sum_Sq($AH$2/(1+1/$A1317)+AA1317*( 1/(X$1017+1+AA1317/Z1317)-1)/(1+($X$2*AA1317*Y$8)^2), (AA1317^2*Y$8*$X$2+1/($X$2*Y$8*(X$1017+1+AA1317/Z1317           )))/(1+($X$2*AA1317*Y$8)^2))),           V_rtHz(Z1317)/($X$2*Y$8*(Z1317*X$1017+Z1317+AA1317)),V_rtHz(AA1317)*SQRT(Sum_Sq(Z1317*Y$8*$X$2*X$1017,1))/($X$2*Y$8*(Z1317*X$1017+Z1317+AA1317))))/SQRT(Sum_Sq(1/(1+$A1317)+$AC$2/$I$2-1/(1+(1+AA1317/Z1317)/X$1017),$X$2/$I$2)),IF(AA1318&lt;0,"A",X1318))</f>
        <v>4.8543047978470386E-6</v>
      </c>
      <c r="Z1317" s="13">
        <f t="shared" si="409"/>
        <v>27128.702976149267</v>
      </c>
      <c r="AA1317" s="12">
        <f t="shared" si="433"/>
        <v>36273.407115128073</v>
      </c>
      <c r="AC1317" s="13">
        <f>IF(AF1317&gt;0,SQRT(Sum_Sq($AI$2,V_rtHz($AH$2)/(1+1/$A1317),V_rtHz($AH$2*$A1317)/(1+$A1317),$AN$2*$AH$2/(1+1/$A1317),$AM$2*SQRT(Sum_Sq(AF1317,1/($X$2*AD$8*(1+AC$1017+AF1317/AE1317))))/SQRT(Sum_Sq($X$2*AF1317*AD$8,1)),                   $AQ$2*SQRT(Sum_Sq($AH$2/(1+1/$A1317)+AF1317*( 1/(AC$1017+1+AF1317/AE1317)-1)/(1+($X$2*AF1317*AD$8)^2), (AF1317^2*AD$8*$X$2+1/($X$2*AD$8*(AC$1017+1+AF1317/AE1317           )))/(1+($X$2*AF1317*AD$8)^2))),           V_rtHz(AE1317)/($X$2*AD$8*(AE1317*AC$1017+AE1317+AF1317)),V_rtHz(AF1317)*SQRT(Sum_Sq(AE1317*AD$8*$X$2*AC$1017,1))/($X$2*AD$8*(AE1317*AC$1017+AE1317+AF1317))))/SQRT(Sum_Sq(1/(1+$A1317)+$AC$2/$I$2-1/(1+(1+AF1317/AE1317)/AC$1017),$X$2/$I$2)),IF(AF1318&lt;0,"A",AC1318))</f>
        <v>6.5863267631665069E-6</v>
      </c>
      <c r="AE1317" s="13">
        <f t="shared" si="410"/>
        <v>17759.492414614953</v>
      </c>
      <c r="AF1317" s="12">
        <f t="shared" si="434"/>
        <v>175221.2732569747</v>
      </c>
      <c r="AG1317" s="13"/>
      <c r="AH1317" s="13">
        <f>IF(AK1317&gt;0,SQRT(Sum_Sq($AI$2,V_rtHz($AH$2)/(1+1/$A1317),V_rtHz($AH$2*$A1317)/(1+$A1317),$AN$2*$AH$2/(1+1/$A1317),$AM$2*SQRT(Sum_Sq(AK1317,1/($X$2*AI$8*(1+AH$1017+AK1317/AJ1317))))/SQRT(Sum_Sq($X$2*AK1317*AI$8,1)),                   $AQ$2*SQRT(Sum_Sq($AH$2/(1+1/$A1317)+AK1317*( 1/(AH$1017+1+AK1317/AJ1317)-1)/(1+($X$2*AK1317*AI$8)^2), (AK1317^2*AI$8*$X$2+1/($X$2*AI$8*(AH$1017+1+AK1317/AJ1317           )))/(1+($X$2*AK1317*AI$8)^2))),           V_rtHz(AJ1317)/($X$2*AI$8*(AJ1317*AH$1017+AJ1317+AK1317)),V_rtHz(AK1317)*SQRT(Sum_Sq(AJ1317*AI$8*$X$2*AH$1017,1))/($X$2*AI$8*(AJ1317*AH$1017+AJ1317+AK1317))))/SQRT(Sum_Sq(1/(1+$A1317)+$AC$2/$I$2-1/(1+(1+AK1317/AJ1317)/AH$1017),$X$2/$I$2)),IF(AK1318&lt;0,"A",AH1318))</f>
        <v>1.1209881311880473E-5</v>
      </c>
      <c r="AI1317" s="13"/>
      <c r="AJ1317" s="13">
        <f t="shared" si="411"/>
        <v>16656.117283420695</v>
      </c>
      <c r="AK1317" s="12">
        <f t="shared" si="435"/>
        <v>590804.24976279528</v>
      </c>
      <c r="AM1317" s="13">
        <f>IF(AP1317&gt;0,SQRT(Sum_Sq($AI$2,V_rtHz($AH$2)/(1+1/$A1317),V_rtHz($AH$2*$A1317)/(1+$A1317),$AN$2*$AH$2/(1+1/$A1317),$AM$2*SQRT(Sum_Sq(AP1317,1/($X$2*AN$8*(1+AM$1017+AP1317/AO1317))))/SQRT(Sum_Sq($X$2*AP1317*AN$8,1)),                   $AQ$2*SQRT(Sum_Sq($AH$2/(1+1/$A1317)+AP1317*( 1/(AM$1017+1+AP1317/AO1317)-1)/(1+($X$2*AP1317*AN$8)^2), (AP1317^2*AN$8*$X$2+1/($X$2*AN$8*(AM$1017+1+AP1317/AO1317           )))/(1+($X$2*AP1317*AN$8)^2))),           V_rtHz(AO1317)/($X$2*AN$8*(AO1317*AM$1017+AO1317+AP1317)),V_rtHz(AP1317)*SQRT(Sum_Sq(AO1317*AN$8*$X$2*AM$1017,1))/($X$2*AN$8*(AO1317*AM$1017+AO1317+AP1317))))/SQRT(Sum_Sq(1/(1+$A1317)+$AC$2/$I$2-1/(1+(1+AP1317/AO1317)/AM$1017),$X$2/$I$2)),IF(AP1318&lt;0,"A",AM1318))</f>
        <v>1.9688419594844555E-5</v>
      </c>
      <c r="AO1317" s="13">
        <f t="shared" si="412"/>
        <v>16359.025084905848</v>
      </c>
      <c r="AP1317" s="12">
        <f t="shared" si="436"/>
        <v>1902216.5790048521</v>
      </c>
      <c r="AR1317" s="13">
        <f t="shared" si="413"/>
        <v>69887291.180198371</v>
      </c>
      <c r="AS1317" s="13">
        <f t="shared" si="414"/>
        <v>-1.3208710886472721E-5</v>
      </c>
      <c r="AV1317" s="13"/>
      <c r="AW1317" s="13">
        <f t="shared" si="415"/>
        <v>39300511.936236553</v>
      </c>
      <c r="AX1317" s="13">
        <f t="shared" si="416"/>
        <v>-4.1846170908865469E-5</v>
      </c>
      <c r="AZ1317" s="13"/>
      <c r="BA1317" s="13"/>
      <c r="BB1317" s="13">
        <f t="shared" si="417"/>
        <v>22100301.962882396</v>
      </c>
      <c r="BC1317" s="13">
        <f t="shared" si="418"/>
        <v>-1.3310068176983472E-4</v>
      </c>
      <c r="BD1317" s="13"/>
      <c r="BE1317" s="13"/>
      <c r="BG1317" s="13">
        <f t="shared" si="419"/>
        <v>12427913.092914158</v>
      </c>
      <c r="BH1317" s="13">
        <f t="shared" si="420"/>
        <v>-4.2880673543032184E-4</v>
      </c>
      <c r="BI1317" s="13"/>
      <c r="BL1317" s="13">
        <f t="shared" si="421"/>
        <v>315.06815879885437</v>
      </c>
      <c r="BM1317" s="13">
        <f t="shared" si="422"/>
        <v>34.465664218175142</v>
      </c>
      <c r="BP1317" s="13"/>
      <c r="BQ1317" s="13">
        <f t="shared" si="423"/>
        <v>99.633300000000006</v>
      </c>
      <c r="BR1317" s="13">
        <f t="shared" si="424"/>
        <v>108.98999999999997</v>
      </c>
      <c r="BT1317" s="13"/>
      <c r="BU1317" s="13"/>
      <c r="BV1317" s="13">
        <f t="shared" si="425"/>
        <v>31.50681587988543</v>
      </c>
      <c r="BW1317" s="13">
        <f t="shared" si="426"/>
        <v>344.65664218175152</v>
      </c>
      <c r="CA1317" s="13">
        <f t="shared" si="427"/>
        <v>9.9633299999999991</v>
      </c>
      <c r="CB1317" s="13">
        <f t="shared" si="428"/>
        <v>1089.8999999999999</v>
      </c>
    </row>
    <row r="1318" spans="1:80" x14ac:dyDescent="0.3">
      <c r="A1318" s="13">
        <f t="shared" si="404"/>
        <v>6.6680676921362198E-4</v>
      </c>
      <c r="C1318" s="13" t="str">
        <f>IF(F1318&gt;0,SQRT(Sum_Sq($AI$2,V_rtHz($AH$2)/(1+1/$A1318),V_rtHz($AH$2*$A1318)/(1+$A1318),$AN$2*$AH$2/(1+1/$A1318),$AM$2*SQRT(Sum_Sq(F1318,1/($X$2*D$8*(1+C$1017+F1318/E1318))))/SQRT(Sum_Sq($X$2*F1318*D$8,1)),                   $AQ$2*SQRT(Sum_Sq($AH$2/(1+1/$A1318)+F1318*( 1/(C$1017+1+F1318/E1318)-1)/(1+($X$2*F1318*D$8)^2), (F1318^2*D$8*$X$2+1/($X$2*D$8*(C$1017+1+F1318/E1318           )))/(1+($X$2*F1318*D$8)^2))),           V_rtHz(E1318)/($X$2*D$8*(E1318*C$1017+E1318+F1318)),V_rtHz(F1318)*SQRT(Sum_Sq(E1318*D$8*$X$2*C$1017,1))/($X$2*D$8*(E1318*C$1017+E1318+F1318))))/SQRT(Sum_Sq(1/(1+$A1318)+$AC$2/$I$2-1/(1+(1+F1318/E1318)/C$1017),$X$2/$I$2)),IF(F1319&lt;0,"A",C1319))</f>
        <v>A</v>
      </c>
      <c r="E1318" s="13">
        <f t="shared" si="405"/>
        <v>-1</v>
      </c>
      <c r="F1318" s="12">
        <f t="shared" si="429"/>
        <v>-2</v>
      </c>
      <c r="H1318" s="13" t="str">
        <f>IF(K1318&gt;0,SQRT(Sum_Sq($AI$2,V_rtHz($AH$2)/(1+1/$A1318),V_rtHz($AH$2*$A1318)/(1+$A1318),$AN$2*$AH$2/(1+1/$A1318),$AM$2*SQRT(Sum_Sq(K1318,1/($X$2*I$8*(1+H$1017+K1318/J1318))))/SQRT(Sum_Sq($X$2*K1318*I$8,1)),                   $AQ$2*SQRT(Sum_Sq($AH$2/(1+1/$A1318)+K1318*( 1/(H$1017+1+K1318/J1318)-1)/(1+($X$2*K1318*I$8)^2), (K1318^2*I$8*$X$2+1/($X$2*I$8*(H$1017+1+K1318/J1318           )))/(1+($X$2*K1318*I$8)^2))),           V_rtHz(J1318)/($X$2*I$8*(J1318*H$1017+J1318+K1318)),V_rtHz(K1318)*SQRT(Sum_Sq(J1318*I$8*$X$2*H$1017,1))/($X$2*I$8*(J1318*H$1017+J1318+K1318))))/SQRT(Sum_Sq(1/(1+$A1318)+$AC$2/$I$2-1/(1+(1+K1318/J1318)/H$1017),$X$2/$I$2)),IF(K1319&lt;0,"A",H1319))</f>
        <v>A</v>
      </c>
      <c r="J1318" s="13">
        <f t="shared" si="406"/>
        <v>-1</v>
      </c>
      <c r="K1318" s="12">
        <f t="shared" si="430"/>
        <v>-2</v>
      </c>
      <c r="M1318" s="13" t="str">
        <f>IF(P1318&gt;0,SQRT(Sum_Sq($AI$2,V_rtHz($AH$2)/(1+1/$A1318),V_rtHz($AH$2*$A1318)/(1+$A1318),$AN$2*$AH$2/(1+1/$A1318),$AM$2*SQRT(Sum_Sq(P1318,1/($X$2*N$8*(1+M$1017+P1318/O1318))))/SQRT(Sum_Sq($X$2*P1318*N$8,1)),                   $AQ$2*SQRT(Sum_Sq($AH$2/(1+1/$A1318)+P1318*( 1/(M$1017+1+P1318/O1318)-1)/(1+($X$2*P1318*N$8)^2), (P1318^2*N$8*$X$2+1/($X$2*N$8*(M$1017+1+P1318/O1318           )))/(1+($X$2*P1318*N$8)^2))),           V_rtHz(O1318)/($X$2*N$8*(O1318*M$1017+O1318+P1318)),V_rtHz(P1318)*SQRT(Sum_Sq(O1318*N$8*$X$2*M$1017,1))/($X$2*N$8*(O1318*M$1017+O1318+P1318))))/SQRT(Sum_Sq(1/(1+$A1318)+$AC$2/$I$2-1/(1+(1+P1318/O1318)/M$1017),$X$2/$I$2)),IF(P1319&lt;0,"A",M1319))</f>
        <v>A</v>
      </c>
      <c r="O1318" s="13">
        <f t="shared" si="407"/>
        <v>-1</v>
      </c>
      <c r="P1318" s="12">
        <f t="shared" si="431"/>
        <v>-2</v>
      </c>
      <c r="R1318" s="13" t="str">
        <f>IF(U1318&gt;0,SQRT(Sum_Sq($AI$2,V_rtHz($AH$2)/(1+1/$A1318),V_rtHz($AH$2*$A1318)/(1+$A1318),$AN$2*$AH$2/(1+1/$A1318),$AM$2*SQRT(Sum_Sq(U1318,1/($X$2*S$8*(1+R$1017+U1318/T1318))))/SQRT(Sum_Sq($X$2*U1318*S$8,1)),                   $AQ$2*SQRT(Sum_Sq($AH$2/(1+1/$A1318)+U1318*( 1/(R$1017+1+U1318/T1318)-1)/(1+($X$2*U1318*S$8)^2), (U1318^2*S$8*$X$2+1/($X$2*S$8*(R$1017+1+U1318/T1318           )))/(1+($X$2*U1318*S$8)^2))),           V_rtHz(T1318)/($X$2*S$8*(T1318*R$1017+T1318+U1318)),V_rtHz(U1318)*SQRT(Sum_Sq(T1318*S$8*$X$2*R$1017,1))/($X$2*S$8*(T1318*R$1017+T1318+U1318))))/SQRT(Sum_Sq(1/(1+$A1318)+$AC$2/$I$2-1/(1+(1+U1318/T1318)/R$1017),$X$2/$I$2)),IF(U1319&lt;0,"A",R1319))</f>
        <v>A</v>
      </c>
      <c r="T1318" s="13">
        <f t="shared" si="408"/>
        <v>-1</v>
      </c>
      <c r="U1318" s="12">
        <f t="shared" si="432"/>
        <v>-2</v>
      </c>
      <c r="X1318" s="13">
        <f>IF(AA1318&gt;0,SQRT(Sum_Sq($AI$2,V_rtHz($AH$2)/(1+1/$A1318),V_rtHz($AH$2*$A1318)/(1+$A1318),$AN$2*$AH$2/(1+1/$A1318),$AM$2*SQRT(Sum_Sq(AA1318,1/($X$2*Y$8*(1+X$1017+AA1318/Z1318))))/SQRT(Sum_Sq($X$2*AA1318*Y$8,1)),                   $AQ$2*SQRT(Sum_Sq($AH$2/(1+1/$A1318)+AA1318*( 1/(X$1017+1+AA1318/Z1318)-1)/(1+($X$2*AA1318*Y$8)^2), (AA1318^2*Y$8*$X$2+1/($X$2*Y$8*(X$1017+1+AA1318/Z1318           )))/(1+($X$2*AA1318*Y$8)^2))),           V_rtHz(Z1318)/($X$2*Y$8*(Z1318*X$1017+Z1318+AA1318)),V_rtHz(AA1318)*SQRT(Sum_Sq(Z1318*Y$8*$X$2*X$1017,1))/($X$2*Y$8*(Z1318*X$1017+Z1318+AA1318))))/SQRT(Sum_Sq(1/(1+$A1318)+$AC$2/$I$2-1/(1+(1+AA1318/Z1318)/X$1017),$X$2/$I$2)),IF(AA1319&lt;0,"A",X1319))</f>
        <v>4.838284108816136E-6</v>
      </c>
      <c r="Z1318" s="13">
        <f t="shared" si="409"/>
        <v>26969.736768490729</v>
      </c>
      <c r="AA1318" s="12">
        <f t="shared" si="433"/>
        <v>36487.211425397902</v>
      </c>
      <c r="AC1318" s="13">
        <f>IF(AF1318&gt;0,SQRT(Sum_Sq($AI$2,V_rtHz($AH$2)/(1+1/$A1318),V_rtHz($AH$2*$A1318)/(1+$A1318),$AN$2*$AH$2/(1+1/$A1318),$AM$2*SQRT(Sum_Sq(AF1318,1/($X$2*AD$8*(1+AC$1017+AF1318/AE1318))))/SQRT(Sum_Sq($X$2*AF1318*AD$8,1)),                   $AQ$2*SQRT(Sum_Sq($AH$2/(1+1/$A1318)+AF1318*( 1/(AC$1017+1+AF1318/AE1318)-1)/(1+($X$2*AF1318*AD$8)^2), (AF1318^2*AD$8*$X$2+1/($X$2*AD$8*(AC$1017+1+AF1318/AE1318           )))/(1+($X$2*AF1318*AD$8)^2))),           V_rtHz(AE1318)/($X$2*AD$8*(AE1318*AC$1017+AE1318+AF1318)),V_rtHz(AF1318)*SQRT(Sum_Sq(AE1318*AD$8*$X$2*AC$1017,1))/($X$2*AD$8*(AE1318*AC$1017+AE1318+AF1318))))/SQRT(Sum_Sq(1/(1+$A1318)+$AC$2/$I$2-1/(1+(1+AF1318/AE1318)/AC$1017),$X$2/$I$2)),IF(AF1319&lt;0,"A",AC1319))</f>
        <v>6.5825489463380792E-6</v>
      </c>
      <c r="AE1318" s="13">
        <f t="shared" si="410"/>
        <v>17739.045717775909</v>
      </c>
      <c r="AF1318" s="12">
        <f t="shared" si="434"/>
        <v>175423.23994171279</v>
      </c>
      <c r="AG1318" s="13"/>
      <c r="AH1318" s="13">
        <f>IF(AK1318&gt;0,SQRT(Sum_Sq($AI$2,V_rtHz($AH$2)/(1+1/$A1318),V_rtHz($AH$2*$A1318)/(1+$A1318),$AN$2*$AH$2/(1+1/$A1318),$AM$2*SQRT(Sum_Sq(AK1318,1/($X$2*AI$8*(1+AH$1017+AK1318/AJ1318))))/SQRT(Sum_Sq($X$2*AK1318*AI$8,1)),                   $AQ$2*SQRT(Sum_Sq($AH$2/(1+1/$A1318)+AK1318*( 1/(AH$1017+1+AK1318/AJ1318)-1)/(1+($X$2*AK1318*AI$8)^2), (AK1318^2*AI$8*$X$2+1/($X$2*AI$8*(AH$1017+1+AK1318/AJ1318           )))/(1+($X$2*AK1318*AI$8)^2))),           V_rtHz(AJ1318)/($X$2*AI$8*(AJ1318*AH$1017+AJ1318+AK1318)),V_rtHz(AK1318)*SQRT(Sum_Sq(AJ1318*AI$8*$X$2*AH$1017,1))/($X$2*AI$8*(AJ1318*AH$1017+AJ1318+AK1318))))/SQRT(Sum_Sq(1/(1+$A1318)+$AC$2/$I$2-1/(1+(1+AK1318/AJ1318)/AH$1017),$X$2/$I$2)),IF(AK1319&lt;0,"A",AH1319))</f>
        <v>1.1204718424037039E-5</v>
      </c>
      <c r="AI1318" s="13"/>
      <c r="AJ1318" s="13">
        <f t="shared" si="411"/>
        <v>16640.266981445377</v>
      </c>
      <c r="AK1318" s="12">
        <f t="shared" si="435"/>
        <v>591367.00670518586</v>
      </c>
      <c r="AM1318" s="13">
        <f>IF(AP1318&gt;0,SQRT(Sum_Sq($AI$2,V_rtHz($AH$2)/(1+1/$A1318),V_rtHz($AH$2*$A1318)/(1+$A1318),$AN$2*$AH$2/(1+1/$A1318),$AM$2*SQRT(Sum_Sq(AP1318,1/($X$2*AN$8*(1+AM$1017+AP1318/AO1318))))/SQRT(Sum_Sq($X$2*AP1318*AN$8,1)),                   $AQ$2*SQRT(Sum_Sq($AH$2/(1+1/$A1318)+AP1318*( 1/(AM$1017+1+AP1318/AO1318)-1)/(1+($X$2*AP1318*AN$8)^2), (AP1318^2*AN$8*$X$2+1/($X$2*AN$8*(AM$1017+1+AP1318/AO1318           )))/(1+($X$2*AP1318*AN$8)^2))),           V_rtHz(AO1318)/($X$2*AN$8*(AO1318*AM$1017+AO1318+AP1318)),V_rtHz(AP1318)*SQRT(Sum_Sq(AO1318*AN$8*$X$2*AM$1017,1))/($X$2*AN$8*(AO1318*AM$1017+AO1318+AP1318))))/SQRT(Sum_Sq(1/(1+$A1318)+$AC$2/$I$2-1/(1+(1+AP1318/AO1318)/AM$1017),$X$2/$I$2)),IF(AP1319&lt;0,"A",AM1319))</f>
        <v>1.9679889491867473E-5</v>
      </c>
      <c r="AO1318" s="13">
        <f t="shared" si="412"/>
        <v>16344.247963588528</v>
      </c>
      <c r="AP1318" s="12">
        <f t="shared" si="436"/>
        <v>1903936.4063852488</v>
      </c>
      <c r="AR1318" s="13">
        <f t="shared" si="413"/>
        <v>69887291.180198371</v>
      </c>
      <c r="AS1318" s="13">
        <f t="shared" si="414"/>
        <v>-1.3208866364185209E-5</v>
      </c>
      <c r="AV1318" s="13"/>
      <c r="AW1318" s="13">
        <f t="shared" si="415"/>
        <v>39300511.936236553</v>
      </c>
      <c r="AX1318" s="13">
        <f t="shared" si="416"/>
        <v>-4.184773143054266E-5</v>
      </c>
      <c r="AZ1318" s="13"/>
      <c r="BA1318" s="13"/>
      <c r="BB1318" s="13">
        <f t="shared" si="417"/>
        <v>22100301.962882396</v>
      </c>
      <c r="BC1318" s="13">
        <f t="shared" si="418"/>
        <v>-1.3311647075571809E-4</v>
      </c>
      <c r="BD1318" s="13"/>
      <c r="BE1318" s="13"/>
      <c r="BG1318" s="13">
        <f t="shared" si="419"/>
        <v>12427913.092914158</v>
      </c>
      <c r="BH1318" s="13">
        <f t="shared" si="420"/>
        <v>-4.2897065520337342E-4</v>
      </c>
      <c r="BI1318" s="13"/>
      <c r="BL1318" s="13">
        <f t="shared" si="421"/>
        <v>315.06815879885437</v>
      </c>
      <c r="BM1318" s="13">
        <f t="shared" si="422"/>
        <v>34.465664218175135</v>
      </c>
      <c r="BP1318" s="13"/>
      <c r="BQ1318" s="13">
        <f t="shared" si="423"/>
        <v>99.633300000000006</v>
      </c>
      <c r="BR1318" s="13">
        <f t="shared" si="424"/>
        <v>108.98999999999995</v>
      </c>
      <c r="BT1318" s="13"/>
      <c r="BU1318" s="13"/>
      <c r="BV1318" s="13">
        <f t="shared" si="425"/>
        <v>31.50681587988543</v>
      </c>
      <c r="BW1318" s="13">
        <f t="shared" si="426"/>
        <v>344.65664218175158</v>
      </c>
      <c r="CA1318" s="13">
        <f t="shared" si="427"/>
        <v>9.9633299999999991</v>
      </c>
      <c r="CB1318" s="13">
        <f t="shared" si="428"/>
        <v>1089.9000000000001</v>
      </c>
    </row>
    <row r="1319" spans="1:80" x14ac:dyDescent="0.3">
      <c r="A1319" s="13">
        <f t="shared" si="404"/>
        <v>6.7608297539198197E-4</v>
      </c>
      <c r="C1319" s="13" t="str">
        <f>IF(F1319&gt;0,SQRT(Sum_Sq($AI$2,V_rtHz($AH$2)/(1+1/$A1319),V_rtHz($AH$2*$A1319)/(1+$A1319),$AN$2*$AH$2/(1+1/$A1319),$AM$2*SQRT(Sum_Sq(F1319,1/($X$2*D$8*(1+C$1017+F1319/E1319))))/SQRT(Sum_Sq($X$2*F1319*D$8,1)),                   $AQ$2*SQRT(Sum_Sq($AH$2/(1+1/$A1319)+F1319*( 1/(C$1017+1+F1319/E1319)-1)/(1+($X$2*F1319*D$8)^2), (F1319^2*D$8*$X$2+1/($X$2*D$8*(C$1017+1+F1319/E1319           )))/(1+($X$2*F1319*D$8)^2))),           V_rtHz(E1319)/($X$2*D$8*(E1319*C$1017+E1319+F1319)),V_rtHz(F1319)*SQRT(Sum_Sq(E1319*D$8*$X$2*C$1017,1))/($X$2*D$8*(E1319*C$1017+E1319+F1319))))/SQRT(Sum_Sq(1/(1+$A1319)+$AC$2/$I$2-1/(1+(1+F1319/E1319)/C$1017),$X$2/$I$2)),IF(F1320&lt;0,"A",C1320))</f>
        <v>A</v>
      </c>
      <c r="E1319" s="13">
        <f t="shared" si="405"/>
        <v>-1</v>
      </c>
      <c r="F1319" s="12">
        <f t="shared" si="429"/>
        <v>-2</v>
      </c>
      <c r="H1319" s="13" t="str">
        <f>IF(K1319&gt;0,SQRT(Sum_Sq($AI$2,V_rtHz($AH$2)/(1+1/$A1319),V_rtHz($AH$2*$A1319)/(1+$A1319),$AN$2*$AH$2/(1+1/$A1319),$AM$2*SQRT(Sum_Sq(K1319,1/($X$2*I$8*(1+H$1017+K1319/J1319))))/SQRT(Sum_Sq($X$2*K1319*I$8,1)),                   $AQ$2*SQRT(Sum_Sq($AH$2/(1+1/$A1319)+K1319*( 1/(H$1017+1+K1319/J1319)-1)/(1+($X$2*K1319*I$8)^2), (K1319^2*I$8*$X$2+1/($X$2*I$8*(H$1017+1+K1319/J1319           )))/(1+($X$2*K1319*I$8)^2))),           V_rtHz(J1319)/($X$2*I$8*(J1319*H$1017+J1319+K1319)),V_rtHz(K1319)*SQRT(Sum_Sq(J1319*I$8*$X$2*H$1017,1))/($X$2*I$8*(J1319*H$1017+J1319+K1319))))/SQRT(Sum_Sq(1/(1+$A1319)+$AC$2/$I$2-1/(1+(1+K1319/J1319)/H$1017),$X$2/$I$2)),IF(K1320&lt;0,"A",H1320))</f>
        <v>A</v>
      </c>
      <c r="J1319" s="13">
        <f t="shared" si="406"/>
        <v>-1</v>
      </c>
      <c r="K1319" s="12">
        <f t="shared" si="430"/>
        <v>-2</v>
      </c>
      <c r="M1319" s="13" t="str">
        <f>IF(P1319&gt;0,SQRT(Sum_Sq($AI$2,V_rtHz($AH$2)/(1+1/$A1319),V_rtHz($AH$2*$A1319)/(1+$A1319),$AN$2*$AH$2/(1+1/$A1319),$AM$2*SQRT(Sum_Sq(P1319,1/($X$2*N$8*(1+M$1017+P1319/O1319))))/SQRT(Sum_Sq($X$2*P1319*N$8,1)),                   $AQ$2*SQRT(Sum_Sq($AH$2/(1+1/$A1319)+P1319*( 1/(M$1017+1+P1319/O1319)-1)/(1+($X$2*P1319*N$8)^2), (P1319^2*N$8*$X$2+1/($X$2*N$8*(M$1017+1+P1319/O1319           )))/(1+($X$2*P1319*N$8)^2))),           V_rtHz(O1319)/($X$2*N$8*(O1319*M$1017+O1319+P1319)),V_rtHz(P1319)*SQRT(Sum_Sq(O1319*N$8*$X$2*M$1017,1))/($X$2*N$8*(O1319*M$1017+O1319+P1319))))/SQRT(Sum_Sq(1/(1+$A1319)+$AC$2/$I$2-1/(1+(1+P1319/O1319)/M$1017),$X$2/$I$2)),IF(P1320&lt;0,"A",M1320))</f>
        <v>A</v>
      </c>
      <c r="O1319" s="13">
        <f t="shared" si="407"/>
        <v>-1</v>
      </c>
      <c r="P1319" s="12">
        <f t="shared" si="431"/>
        <v>-2</v>
      </c>
      <c r="R1319" s="13" t="str">
        <f>IF(U1319&gt;0,SQRT(Sum_Sq($AI$2,V_rtHz($AH$2)/(1+1/$A1319),V_rtHz($AH$2*$A1319)/(1+$A1319),$AN$2*$AH$2/(1+1/$A1319),$AM$2*SQRT(Sum_Sq(U1319,1/($X$2*S$8*(1+R$1017+U1319/T1319))))/SQRT(Sum_Sq($X$2*U1319*S$8,1)),                   $AQ$2*SQRT(Sum_Sq($AH$2/(1+1/$A1319)+U1319*( 1/(R$1017+1+U1319/T1319)-1)/(1+($X$2*U1319*S$8)^2), (U1319^2*S$8*$X$2+1/($X$2*S$8*(R$1017+1+U1319/T1319           )))/(1+($X$2*U1319*S$8)^2))),           V_rtHz(T1319)/($X$2*S$8*(T1319*R$1017+T1319+U1319)),V_rtHz(U1319)*SQRT(Sum_Sq(T1319*S$8*$X$2*R$1017,1))/($X$2*S$8*(T1319*R$1017+T1319+U1319))))/SQRT(Sum_Sq(1/(1+$A1319)+$AC$2/$I$2-1/(1+(1+U1319/T1319)/R$1017),$X$2/$I$2)),IF(U1320&lt;0,"A",R1320))</f>
        <v>A</v>
      </c>
      <c r="T1319" s="13">
        <f t="shared" si="408"/>
        <v>-1</v>
      </c>
      <c r="U1319" s="12">
        <f t="shared" si="432"/>
        <v>-2</v>
      </c>
      <c r="X1319" s="13">
        <f>IF(AA1319&gt;0,SQRT(Sum_Sq($AI$2,V_rtHz($AH$2)/(1+1/$A1319),V_rtHz($AH$2*$A1319)/(1+$A1319),$AN$2*$AH$2/(1+1/$A1319),$AM$2*SQRT(Sum_Sq(AA1319,1/($X$2*Y$8*(1+X$1017+AA1319/Z1319))))/SQRT(Sum_Sq($X$2*AA1319*Y$8,1)),                   $AQ$2*SQRT(Sum_Sq($AH$2/(1+1/$A1319)+AA1319*( 1/(X$1017+1+AA1319/Z1319)-1)/(1+($X$2*AA1319*Y$8)^2), (AA1319^2*Y$8*$X$2+1/($X$2*Y$8*(X$1017+1+AA1319/Z1319           )))/(1+($X$2*AA1319*Y$8)^2))),           V_rtHz(Z1319)/($X$2*Y$8*(Z1319*X$1017+Z1319+AA1319)),V_rtHz(AA1319)*SQRT(Sum_Sq(Z1319*Y$8*$X$2*X$1017,1))/($X$2*Y$8*(Z1319*X$1017+Z1319+AA1319))))/SQRT(Sum_Sq(1/(1+$A1319)+$AC$2/$I$2-1/(1+(1+AA1319/Z1319)/X$1017),$X$2/$I$2)),IF(AA1320&lt;0,"A",X1320))</f>
        <v>4.8226099254398673E-6</v>
      </c>
      <c r="Z1319" s="13">
        <f t="shared" si="409"/>
        <v>26814.489523832519</v>
      </c>
      <c r="AA1319" s="12">
        <f t="shared" si="433"/>
        <v>36698.460609687616</v>
      </c>
      <c r="AC1319" s="13">
        <f>IF(AF1319&gt;0,SQRT(Sum_Sq($AI$2,V_rtHz($AH$2)/(1+1/$A1319),V_rtHz($AH$2*$A1319)/(1+$A1319),$AN$2*$AH$2/(1+1/$A1319),$AM$2*SQRT(Sum_Sq(AF1319,1/($X$2*AD$8*(1+AC$1017+AF1319/AE1319))))/SQRT(Sum_Sq($X$2*AF1319*AD$8,1)),                   $AQ$2*SQRT(Sum_Sq($AH$2/(1+1/$A1319)+AF1319*( 1/(AC$1017+1+AF1319/AE1319)-1)/(1+($X$2*AF1319*AD$8)^2), (AF1319^2*AD$8*$X$2+1/($X$2*AD$8*(AC$1017+1+AF1319/AE1319           )))/(1+($X$2*AF1319*AD$8)^2))),           V_rtHz(AE1319)/($X$2*AD$8*(AE1319*AC$1017+AE1319+AF1319)),V_rtHz(AF1319)*SQRT(Sum_Sq(AE1319*AD$8*$X$2*AC$1017,1))/($X$2*AD$8*(AE1319*AC$1017+AE1319+AF1319))))/SQRT(Sum_Sq(1/(1+$A1319)+$AC$2/$I$2-1/(1+(1+AF1319/AE1319)/AC$1017),$X$2/$I$2)),IF(AF1320&lt;0,"A",AC1320))</f>
        <v>6.578734701119356E-6</v>
      </c>
      <c r="AE1319" s="13">
        <f t="shared" si="410"/>
        <v>17718.411298495066</v>
      </c>
      <c r="AF1319" s="12">
        <f t="shared" si="434"/>
        <v>175627.53346575287</v>
      </c>
      <c r="AG1319" s="13"/>
      <c r="AH1319" s="13">
        <f>IF(AK1319&gt;0,SQRT(Sum_Sq($AI$2,V_rtHz($AH$2)/(1+1/$A1319),V_rtHz($AH$2*$A1319)/(1+$A1319),$AN$2*$AH$2/(1+1/$A1319),$AM$2*SQRT(Sum_Sq(AK1319,1/($X$2*AI$8*(1+AH$1017+AK1319/AJ1319))))/SQRT(Sum_Sq($X$2*AK1319*AI$8,1)),                   $AQ$2*SQRT(Sum_Sq($AH$2/(1+1/$A1319)+AK1319*( 1/(AH$1017+1+AK1319/AJ1319)-1)/(1+($X$2*AK1319*AI$8)^2), (AK1319^2*AI$8*$X$2+1/($X$2*AI$8*(AH$1017+1+AK1319/AJ1319           )))/(1+($X$2*AK1319*AI$8)^2))),           V_rtHz(AJ1319)/($X$2*AI$8*(AJ1319*AH$1017+AJ1319+AK1319)),V_rtHz(AK1319)*SQRT(Sum_Sq(AJ1319*AI$8*$X$2*AH$1017,1))/($X$2*AI$8*(AJ1319*AH$1017+AJ1319+AK1319))))/SQRT(Sum_Sq(1/(1+$A1319)+$AC$2/$I$2-1/(1+(1+AK1319/AJ1319)/AH$1017),$X$2/$I$2)),IF(AK1320&lt;0,"A",AH1320))</f>
        <v>1.1199501216192403E-5</v>
      </c>
      <c r="AI1319" s="13"/>
      <c r="AJ1319" s="13">
        <f t="shared" si="411"/>
        <v>16624.25630556851</v>
      </c>
      <c r="AK1319" s="12">
        <f t="shared" si="435"/>
        <v>591936.54709812708</v>
      </c>
      <c r="AM1319" s="13">
        <f>IF(AP1319&gt;0,SQRT(Sum_Sq($AI$2,V_rtHz($AH$2)/(1+1/$A1319),V_rtHz($AH$2*$A1319)/(1+$A1319),$AN$2*$AH$2/(1+1/$A1319),$AM$2*SQRT(Sum_Sq(AP1319,1/($X$2*AN$8*(1+AM$1017+AP1319/AO1319))))/SQRT(Sum_Sq($X$2*AP1319*AN$8,1)),                   $AQ$2*SQRT(Sum_Sq($AH$2/(1+1/$A1319)+AP1319*( 1/(AM$1017+1+AP1319/AO1319)-1)/(1+($X$2*AP1319*AN$8)^2), (AP1319^2*AN$8*$X$2+1/($X$2*AN$8*(AM$1017+1+AP1319/AO1319           )))/(1+($X$2*AP1319*AN$8)^2))),           V_rtHz(AO1319)/($X$2*AN$8*(AO1319*AM$1017+AO1319+AP1319)),V_rtHz(AP1319)*SQRT(Sum_Sq(AO1319*AN$8*$X$2*AM$1017,1))/($X$2*AN$8*(AO1319*AM$1017+AO1319+AP1319))))/SQRT(Sum_Sq(1/(1+$A1319)+$AC$2/$I$2-1/(1+(1+AP1319/AO1319)/AM$1017),$X$2/$I$2)),IF(AP1320&lt;0,"A",AM1320))</f>
        <v>1.9671267883753596E-5</v>
      </c>
      <c r="AO1319" s="13">
        <f t="shared" si="412"/>
        <v>16329.318072548467</v>
      </c>
      <c r="AP1319" s="12">
        <f t="shared" si="436"/>
        <v>1905677.1749199943</v>
      </c>
      <c r="AR1319" s="13">
        <f t="shared" si="413"/>
        <v>69887291.180198371</v>
      </c>
      <c r="AS1319" s="13">
        <f t="shared" si="414"/>
        <v>-1.3209024008545113E-5</v>
      </c>
      <c r="AV1319" s="13"/>
      <c r="AW1319" s="13">
        <f t="shared" si="415"/>
        <v>39300511.936236553</v>
      </c>
      <c r="AX1319" s="13">
        <f t="shared" si="416"/>
        <v>-4.1849313780072846E-5</v>
      </c>
      <c r="AZ1319" s="13"/>
      <c r="BA1319" s="13"/>
      <c r="BB1319" s="13">
        <f t="shared" si="417"/>
        <v>22100301.962882396</v>
      </c>
      <c r="BC1319" s="13">
        <f t="shared" si="418"/>
        <v>-1.3313248321318068E-4</v>
      </c>
      <c r="BD1319" s="13"/>
      <c r="BE1319" s="13"/>
      <c r="BG1319" s="13">
        <f t="shared" si="419"/>
        <v>12427913.092914158</v>
      </c>
      <c r="BH1319" s="13">
        <f t="shared" si="420"/>
        <v>-4.2913698332756981E-4</v>
      </c>
      <c r="BI1319" s="13"/>
      <c r="BL1319" s="13">
        <f t="shared" si="421"/>
        <v>315.06815879885437</v>
      </c>
      <c r="BM1319" s="13">
        <f t="shared" si="422"/>
        <v>34.465664218175135</v>
      </c>
      <c r="BP1319" s="13"/>
      <c r="BQ1319" s="13">
        <f t="shared" si="423"/>
        <v>99.633300000000006</v>
      </c>
      <c r="BR1319" s="13">
        <f t="shared" si="424"/>
        <v>108.98999999999997</v>
      </c>
      <c r="BT1319" s="13"/>
      <c r="BU1319" s="13"/>
      <c r="BV1319" s="13">
        <f t="shared" si="425"/>
        <v>31.506815879885437</v>
      </c>
      <c r="BW1319" s="13">
        <f t="shared" si="426"/>
        <v>344.65664218175147</v>
      </c>
      <c r="CA1319" s="13">
        <f t="shared" si="427"/>
        <v>9.9633299999999974</v>
      </c>
      <c r="CB1319" s="13">
        <f t="shared" si="428"/>
        <v>1089.9000000000001</v>
      </c>
    </row>
    <row r="1320" spans="1:80" x14ac:dyDescent="0.3">
      <c r="A1320" s="13">
        <f t="shared" si="404"/>
        <v>6.8548822645266157E-4</v>
      </c>
      <c r="C1320" s="13" t="str">
        <f>IF(F1320&gt;0,SQRT(Sum_Sq($AI$2,V_rtHz($AH$2)/(1+1/$A1320),V_rtHz($AH$2*$A1320)/(1+$A1320),$AN$2*$AH$2/(1+1/$A1320),$AM$2*SQRT(Sum_Sq(F1320,1/($X$2*D$8*(1+C$1017+F1320/E1320))))/SQRT(Sum_Sq($X$2*F1320*D$8,1)),                   $AQ$2*SQRT(Sum_Sq($AH$2/(1+1/$A1320)+F1320*( 1/(C$1017+1+F1320/E1320)-1)/(1+($X$2*F1320*D$8)^2), (F1320^2*D$8*$X$2+1/($X$2*D$8*(C$1017+1+F1320/E1320           )))/(1+($X$2*F1320*D$8)^2))),           V_rtHz(E1320)/($X$2*D$8*(E1320*C$1017+E1320+F1320)),V_rtHz(F1320)*SQRT(Sum_Sq(E1320*D$8*$X$2*C$1017,1))/($X$2*D$8*(E1320*C$1017+E1320+F1320))))/SQRT(Sum_Sq(1/(1+$A1320)+$AC$2/$I$2-1/(1+(1+F1320/E1320)/C$1017),$X$2/$I$2)),IF(F1321&lt;0,"A",C1321))</f>
        <v>A</v>
      </c>
      <c r="E1320" s="13">
        <f t="shared" si="405"/>
        <v>-1</v>
      </c>
      <c r="F1320" s="12">
        <f t="shared" si="429"/>
        <v>-2</v>
      </c>
      <c r="H1320" s="13" t="str">
        <f>IF(K1320&gt;0,SQRT(Sum_Sq($AI$2,V_rtHz($AH$2)/(1+1/$A1320),V_rtHz($AH$2*$A1320)/(1+$A1320),$AN$2*$AH$2/(1+1/$A1320),$AM$2*SQRT(Sum_Sq(K1320,1/($X$2*I$8*(1+H$1017+K1320/J1320))))/SQRT(Sum_Sq($X$2*K1320*I$8,1)),                   $AQ$2*SQRT(Sum_Sq($AH$2/(1+1/$A1320)+K1320*( 1/(H$1017+1+K1320/J1320)-1)/(1+($X$2*K1320*I$8)^2), (K1320^2*I$8*$X$2+1/($X$2*I$8*(H$1017+1+K1320/J1320           )))/(1+($X$2*K1320*I$8)^2))),           V_rtHz(J1320)/($X$2*I$8*(J1320*H$1017+J1320+K1320)),V_rtHz(K1320)*SQRT(Sum_Sq(J1320*I$8*$X$2*H$1017,1))/($X$2*I$8*(J1320*H$1017+J1320+K1320))))/SQRT(Sum_Sq(1/(1+$A1320)+$AC$2/$I$2-1/(1+(1+K1320/J1320)/H$1017),$X$2/$I$2)),IF(K1321&lt;0,"A",H1321))</f>
        <v>A</v>
      </c>
      <c r="J1320" s="13">
        <f t="shared" si="406"/>
        <v>-1</v>
      </c>
      <c r="K1320" s="12">
        <f t="shared" si="430"/>
        <v>-2</v>
      </c>
      <c r="M1320" s="13" t="str">
        <f>IF(P1320&gt;0,SQRT(Sum_Sq($AI$2,V_rtHz($AH$2)/(1+1/$A1320),V_rtHz($AH$2*$A1320)/(1+$A1320),$AN$2*$AH$2/(1+1/$A1320),$AM$2*SQRT(Sum_Sq(P1320,1/($X$2*N$8*(1+M$1017+P1320/O1320))))/SQRT(Sum_Sq($X$2*P1320*N$8,1)),                   $AQ$2*SQRT(Sum_Sq($AH$2/(1+1/$A1320)+P1320*( 1/(M$1017+1+P1320/O1320)-1)/(1+($X$2*P1320*N$8)^2), (P1320^2*N$8*$X$2+1/($X$2*N$8*(M$1017+1+P1320/O1320           )))/(1+($X$2*P1320*N$8)^2))),           V_rtHz(O1320)/($X$2*N$8*(O1320*M$1017+O1320+P1320)),V_rtHz(P1320)*SQRT(Sum_Sq(O1320*N$8*$X$2*M$1017,1))/($X$2*N$8*(O1320*M$1017+O1320+P1320))))/SQRT(Sum_Sq(1/(1+$A1320)+$AC$2/$I$2-1/(1+(1+P1320/O1320)/M$1017),$X$2/$I$2)),IF(P1321&lt;0,"A",M1321))</f>
        <v>A</v>
      </c>
      <c r="O1320" s="13">
        <f t="shared" si="407"/>
        <v>-1</v>
      </c>
      <c r="P1320" s="12">
        <f t="shared" si="431"/>
        <v>-2</v>
      </c>
      <c r="R1320" s="13" t="str">
        <f>IF(U1320&gt;0,SQRT(Sum_Sq($AI$2,V_rtHz($AH$2)/(1+1/$A1320),V_rtHz($AH$2*$A1320)/(1+$A1320),$AN$2*$AH$2/(1+1/$A1320),$AM$2*SQRT(Sum_Sq(U1320,1/($X$2*S$8*(1+R$1017+U1320/T1320))))/SQRT(Sum_Sq($X$2*U1320*S$8,1)),                   $AQ$2*SQRT(Sum_Sq($AH$2/(1+1/$A1320)+U1320*( 1/(R$1017+1+U1320/T1320)-1)/(1+($X$2*U1320*S$8)^2), (U1320^2*S$8*$X$2+1/($X$2*S$8*(R$1017+1+U1320/T1320           )))/(1+($X$2*U1320*S$8)^2))),           V_rtHz(T1320)/($X$2*S$8*(T1320*R$1017+T1320+U1320)),V_rtHz(U1320)*SQRT(Sum_Sq(T1320*S$8*$X$2*R$1017,1))/($X$2*S$8*(T1320*R$1017+T1320+U1320))))/SQRT(Sum_Sq(1/(1+$A1320)+$AC$2/$I$2-1/(1+(1+U1320/T1320)/R$1017),$X$2/$I$2)),IF(U1321&lt;0,"A",R1321))</f>
        <v>A</v>
      </c>
      <c r="T1320" s="13">
        <f t="shared" si="408"/>
        <v>-1</v>
      </c>
      <c r="U1320" s="12">
        <f t="shared" si="432"/>
        <v>-2</v>
      </c>
      <c r="X1320" s="13">
        <f>IF(AA1320&gt;0,SQRT(Sum_Sq($AI$2,V_rtHz($AH$2)/(1+1/$A1320),V_rtHz($AH$2*$A1320)/(1+$A1320),$AN$2*$AH$2/(1+1/$A1320),$AM$2*SQRT(Sum_Sq(AA1320,1/($X$2*Y$8*(1+X$1017+AA1320/Z1320))))/SQRT(Sum_Sq($X$2*AA1320*Y$8,1)),                   $AQ$2*SQRT(Sum_Sq($AH$2/(1+1/$A1320)+AA1320*( 1/(X$1017+1+AA1320/Z1320)-1)/(1+($X$2*AA1320*Y$8)^2), (AA1320^2*Y$8*$X$2+1/($X$2*Y$8*(X$1017+1+AA1320/Z1320           )))/(1+($X$2*AA1320*Y$8)^2))),           V_rtHz(Z1320)/($X$2*Y$8*(Z1320*X$1017+Z1320+AA1320)),V_rtHz(AA1320)*SQRT(Sum_Sq(Z1320*Y$8*$X$2*X$1017,1))/($X$2*Y$8*(Z1320*X$1017+Z1320+AA1320))))/SQRT(Sum_Sq(1/(1+$A1320)+$AC$2/$I$2-1/(1+(1+AA1320/Z1320)/X$1017),$X$2/$I$2)),IF(AA1321&lt;0,"A",X1321))</f>
        <v>4.8072577614821118E-6</v>
      </c>
      <c r="Z1320" s="13">
        <f t="shared" si="409"/>
        <v>26662.701772345536</v>
      </c>
      <c r="AA1320" s="12">
        <f t="shared" si="433"/>
        <v>36907.380803392654</v>
      </c>
      <c r="AC1320" s="13">
        <f>IF(AF1320&gt;0,SQRT(Sum_Sq($AI$2,V_rtHz($AH$2)/(1+1/$A1320),V_rtHz($AH$2*$A1320)/(1+$A1320),$AN$2*$AH$2/(1+1/$A1320),$AM$2*SQRT(Sum_Sq(AF1320,1/($X$2*AD$8*(1+AC$1017+AF1320/AE1320))))/SQRT(Sum_Sq($X$2*AF1320*AD$8,1)),                   $AQ$2*SQRT(Sum_Sq($AH$2/(1+1/$A1320)+AF1320*( 1/(AC$1017+1+AF1320/AE1320)-1)/(1+($X$2*AF1320*AD$8)^2), (AF1320^2*AD$8*$X$2+1/($X$2*AD$8*(AC$1017+1+AF1320/AE1320           )))/(1+($X$2*AF1320*AD$8)^2))),           V_rtHz(AE1320)/($X$2*AD$8*(AE1320*AC$1017+AE1320+AF1320)),V_rtHz(AF1320)*SQRT(Sum_Sq(AE1320*AD$8*$X$2*AC$1017,1))/($X$2*AD$8*(AE1320*AC$1017+AE1320+AF1320))))/SQRT(Sum_Sq(1/(1+$A1320)+$AC$2/$I$2-1/(1+(1+AF1320/AE1320)/AC$1017),$X$2/$I$2)),IF(AF1321&lt;0,"A",AC1321))</f>
        <v>6.5748838336478545E-6</v>
      </c>
      <c r="AE1320" s="13">
        <f t="shared" si="410"/>
        <v>17697.588379590503</v>
      </c>
      <c r="AF1320" s="12">
        <f t="shared" si="434"/>
        <v>175834.17619064433</v>
      </c>
      <c r="AG1320" s="13"/>
      <c r="AH1320" s="13">
        <f>IF(AK1320&gt;0,SQRT(Sum_Sq($AI$2,V_rtHz($AH$2)/(1+1/$A1320),V_rtHz($AH$2*$A1320)/(1+$A1320),$AN$2*$AH$2/(1+1/$A1320),$AM$2*SQRT(Sum_Sq(AK1320,1/($X$2*AI$8*(1+AH$1017+AK1320/AJ1320))))/SQRT(Sum_Sq($X$2*AK1320*AI$8,1)),                   $AQ$2*SQRT(Sum_Sq($AH$2/(1+1/$A1320)+AK1320*( 1/(AH$1017+1+AK1320/AJ1320)-1)/(1+($X$2*AK1320*AI$8)^2), (AK1320^2*AI$8*$X$2+1/($X$2*AI$8*(AH$1017+1+AK1320/AJ1320           )))/(1+($X$2*AK1320*AI$8)^2))),           V_rtHz(AJ1320)/($X$2*AI$8*(AJ1320*AH$1017+AJ1320+AK1320)),V_rtHz(AK1320)*SQRT(Sum_Sq(AJ1320*AI$8*$X$2*AH$1017,1))/($X$2*AI$8*(AJ1320*AH$1017+AJ1320+AK1320))))/SQRT(Sum_Sq(1/(1+$A1320)+$AC$2/$I$2-1/(1+(1+AK1320/AJ1320)/AH$1017),$X$2/$I$2)),IF(AK1321&lt;0,"A",AH1321))</f>
        <v>1.1194229304532984E-5</v>
      </c>
      <c r="AI1320" s="13"/>
      <c r="AJ1320" s="13">
        <f t="shared" si="411"/>
        <v>16608.084277834143</v>
      </c>
      <c r="AK1320" s="12">
        <f t="shared" si="435"/>
        <v>592512.94194876216</v>
      </c>
      <c r="AM1320" s="13">
        <f>IF(AP1320&gt;0,SQRT(Sum_Sq($AI$2,V_rtHz($AH$2)/(1+1/$A1320),V_rtHz($AH$2*$A1320)/(1+$A1320),$AN$2*$AH$2/(1+1/$A1320),$AM$2*SQRT(Sum_Sq(AP1320,1/($X$2*AN$8*(1+AM$1017+AP1320/AO1320))))/SQRT(Sum_Sq($X$2*AP1320*AN$8,1)),                   $AQ$2*SQRT(Sum_Sq($AH$2/(1+1/$A1320)+AP1320*( 1/(AM$1017+1+AP1320/AO1320)-1)/(1+($X$2*AP1320*AN$8)^2), (AP1320^2*AN$8*$X$2+1/($X$2*AN$8*(AM$1017+1+AP1320/AO1320           )))/(1+($X$2*AP1320*AN$8)^2))),           V_rtHz(AO1320)/($X$2*AN$8*(AO1320*AM$1017+AO1320+AP1320)),V_rtHz(AP1320)*SQRT(Sum_Sq(AO1320*AN$8*$X$2*AM$1017,1))/($X$2*AN$8*(AO1320*AM$1017+AO1320+AP1320))))/SQRT(Sum_Sq(1/(1+$A1320)+$AC$2/$I$2-1/(1+(1+AP1320/AO1320)/AM$1017),$X$2/$I$2)),IF(AP1321&lt;0,"A",AM1321))</f>
        <v>1.9662554086207288E-5</v>
      </c>
      <c r="AO1320" s="13">
        <f t="shared" si="412"/>
        <v>16314.234410000887</v>
      </c>
      <c r="AP1320" s="12">
        <f t="shared" si="436"/>
        <v>1907439.1081317356</v>
      </c>
      <c r="AR1320" s="13">
        <f t="shared" si="413"/>
        <v>69887291.180198371</v>
      </c>
      <c r="AS1320" s="13">
        <f t="shared" si="414"/>
        <v>-1.3209183849798339E-5</v>
      </c>
      <c r="AV1320" s="13"/>
      <c r="AW1320" s="13">
        <f t="shared" si="415"/>
        <v>39300511.936236553</v>
      </c>
      <c r="AX1320" s="13">
        <f t="shared" si="416"/>
        <v>-4.1850918264454838E-5</v>
      </c>
      <c r="AZ1320" s="13"/>
      <c r="BA1320" s="13"/>
      <c r="BB1320" s="13">
        <f t="shared" si="417"/>
        <v>22100301.962882396</v>
      </c>
      <c r="BC1320" s="13">
        <f t="shared" si="418"/>
        <v>-1.3314872235960072E-4</v>
      </c>
      <c r="BD1320" s="13"/>
      <c r="BE1320" s="13"/>
      <c r="BG1320" s="13">
        <f t="shared" si="419"/>
        <v>12427913.092914158</v>
      </c>
      <c r="BH1320" s="13">
        <f t="shared" si="420"/>
        <v>-4.2930575704563012E-4</v>
      </c>
      <c r="BI1320" s="13"/>
      <c r="BL1320" s="13">
        <f t="shared" si="421"/>
        <v>315.06815879885437</v>
      </c>
      <c r="BM1320" s="13">
        <f t="shared" si="422"/>
        <v>34.465664218175135</v>
      </c>
      <c r="BP1320" s="13"/>
      <c r="BQ1320" s="13">
        <f t="shared" si="423"/>
        <v>99.633300000000006</v>
      </c>
      <c r="BR1320" s="13">
        <f t="shared" si="424"/>
        <v>108.98999999999997</v>
      </c>
      <c r="BT1320" s="13"/>
      <c r="BU1320" s="13"/>
      <c r="BV1320" s="13">
        <f t="shared" si="425"/>
        <v>31.50681587988543</v>
      </c>
      <c r="BW1320" s="13">
        <f t="shared" si="426"/>
        <v>344.65664218175152</v>
      </c>
      <c r="CA1320" s="13">
        <f t="shared" si="427"/>
        <v>9.9633299999999991</v>
      </c>
      <c r="CB1320" s="13">
        <f t="shared" si="428"/>
        <v>1089.8999999999999</v>
      </c>
    </row>
    <row r="1321" spans="1:80" x14ac:dyDescent="0.3">
      <c r="A1321" s="13">
        <f t="shared" si="404"/>
        <v>6.9502431758879676E-4</v>
      </c>
      <c r="C1321" s="13" t="str">
        <f>IF(F1321&gt;0,SQRT(Sum_Sq($AI$2,V_rtHz($AH$2)/(1+1/$A1321),V_rtHz($AH$2*$A1321)/(1+$A1321),$AN$2*$AH$2/(1+1/$A1321),$AM$2*SQRT(Sum_Sq(F1321,1/($X$2*D$8*(1+C$1017+F1321/E1321))))/SQRT(Sum_Sq($X$2*F1321*D$8,1)),                   $AQ$2*SQRT(Sum_Sq($AH$2/(1+1/$A1321)+F1321*( 1/(C$1017+1+F1321/E1321)-1)/(1+($X$2*F1321*D$8)^2), (F1321^2*D$8*$X$2+1/($X$2*D$8*(C$1017+1+F1321/E1321           )))/(1+($X$2*F1321*D$8)^2))),           V_rtHz(E1321)/($X$2*D$8*(E1321*C$1017+E1321+F1321)),V_rtHz(F1321)*SQRT(Sum_Sq(E1321*D$8*$X$2*C$1017,1))/($X$2*D$8*(E1321*C$1017+E1321+F1321))))/SQRT(Sum_Sq(1/(1+$A1321)+$AC$2/$I$2-1/(1+(1+F1321/E1321)/C$1017),$X$2/$I$2)),IF(F1322&lt;0,"A",C1322))</f>
        <v>A</v>
      </c>
      <c r="E1321" s="13">
        <f t="shared" si="405"/>
        <v>-1</v>
      </c>
      <c r="F1321" s="12">
        <f t="shared" si="429"/>
        <v>-2</v>
      </c>
      <c r="H1321" s="13" t="str">
        <f>IF(K1321&gt;0,SQRT(Sum_Sq($AI$2,V_rtHz($AH$2)/(1+1/$A1321),V_rtHz($AH$2*$A1321)/(1+$A1321),$AN$2*$AH$2/(1+1/$A1321),$AM$2*SQRT(Sum_Sq(K1321,1/($X$2*I$8*(1+H$1017+K1321/J1321))))/SQRT(Sum_Sq($X$2*K1321*I$8,1)),                   $AQ$2*SQRT(Sum_Sq($AH$2/(1+1/$A1321)+K1321*( 1/(H$1017+1+K1321/J1321)-1)/(1+($X$2*K1321*I$8)^2), (K1321^2*I$8*$X$2+1/($X$2*I$8*(H$1017+1+K1321/J1321           )))/(1+($X$2*K1321*I$8)^2))),           V_rtHz(J1321)/($X$2*I$8*(J1321*H$1017+J1321+K1321)),V_rtHz(K1321)*SQRT(Sum_Sq(J1321*I$8*$X$2*H$1017,1))/($X$2*I$8*(J1321*H$1017+J1321+K1321))))/SQRT(Sum_Sq(1/(1+$A1321)+$AC$2/$I$2-1/(1+(1+K1321/J1321)/H$1017),$X$2/$I$2)),IF(K1322&lt;0,"A",H1322))</f>
        <v>A</v>
      </c>
      <c r="J1321" s="13">
        <f t="shared" si="406"/>
        <v>-1</v>
      </c>
      <c r="K1321" s="12">
        <f t="shared" si="430"/>
        <v>-2</v>
      </c>
      <c r="M1321" s="13" t="str">
        <f>IF(P1321&gt;0,SQRT(Sum_Sq($AI$2,V_rtHz($AH$2)/(1+1/$A1321),V_rtHz($AH$2*$A1321)/(1+$A1321),$AN$2*$AH$2/(1+1/$A1321),$AM$2*SQRT(Sum_Sq(P1321,1/($X$2*N$8*(1+M$1017+P1321/O1321))))/SQRT(Sum_Sq($X$2*P1321*N$8,1)),                   $AQ$2*SQRT(Sum_Sq($AH$2/(1+1/$A1321)+P1321*( 1/(M$1017+1+P1321/O1321)-1)/(1+($X$2*P1321*N$8)^2), (P1321^2*N$8*$X$2+1/($X$2*N$8*(M$1017+1+P1321/O1321           )))/(1+($X$2*P1321*N$8)^2))),           V_rtHz(O1321)/($X$2*N$8*(O1321*M$1017+O1321+P1321)),V_rtHz(P1321)*SQRT(Sum_Sq(O1321*N$8*$X$2*M$1017,1))/($X$2*N$8*(O1321*M$1017+O1321+P1321))))/SQRT(Sum_Sq(1/(1+$A1321)+$AC$2/$I$2-1/(1+(1+P1321/O1321)/M$1017),$X$2/$I$2)),IF(P1322&lt;0,"A",M1322))</f>
        <v>A</v>
      </c>
      <c r="O1321" s="13">
        <f t="shared" si="407"/>
        <v>-1</v>
      </c>
      <c r="P1321" s="12">
        <f t="shared" si="431"/>
        <v>-2</v>
      </c>
      <c r="R1321" s="13" t="str">
        <f>IF(U1321&gt;0,SQRT(Sum_Sq($AI$2,V_rtHz($AH$2)/(1+1/$A1321),V_rtHz($AH$2*$A1321)/(1+$A1321),$AN$2*$AH$2/(1+1/$A1321),$AM$2*SQRT(Sum_Sq(U1321,1/($X$2*S$8*(1+R$1017+U1321/T1321))))/SQRT(Sum_Sq($X$2*U1321*S$8,1)),                   $AQ$2*SQRT(Sum_Sq($AH$2/(1+1/$A1321)+U1321*( 1/(R$1017+1+U1321/T1321)-1)/(1+($X$2*U1321*S$8)^2), (U1321^2*S$8*$X$2+1/($X$2*S$8*(R$1017+1+U1321/T1321           )))/(1+($X$2*U1321*S$8)^2))),           V_rtHz(T1321)/($X$2*S$8*(T1321*R$1017+T1321+U1321)),V_rtHz(U1321)*SQRT(Sum_Sq(T1321*S$8*$X$2*R$1017,1))/($X$2*S$8*(T1321*R$1017+T1321+U1321))))/SQRT(Sum_Sq(1/(1+$A1321)+$AC$2/$I$2-1/(1+(1+U1321/T1321)/R$1017),$X$2/$I$2)),IF(U1322&lt;0,"A",R1322))</f>
        <v>A</v>
      </c>
      <c r="T1321" s="13">
        <f t="shared" si="408"/>
        <v>-1</v>
      </c>
      <c r="U1321" s="12">
        <f t="shared" si="432"/>
        <v>-2</v>
      </c>
      <c r="X1321" s="13">
        <f>IF(AA1321&gt;0,SQRT(Sum_Sq($AI$2,V_rtHz($AH$2)/(1+1/$A1321),V_rtHz($AH$2*$A1321)/(1+$A1321),$AN$2*$AH$2/(1+1/$A1321),$AM$2*SQRT(Sum_Sq(AA1321,1/($X$2*Y$8*(1+X$1017+AA1321/Z1321))))/SQRT(Sum_Sq($X$2*AA1321*Y$8,1)),                   $AQ$2*SQRT(Sum_Sq($AH$2/(1+1/$A1321)+AA1321*( 1/(X$1017+1+AA1321/Z1321)-1)/(1+($X$2*AA1321*Y$8)^2), (AA1321^2*Y$8*$X$2+1/($X$2*Y$8*(X$1017+1+AA1321/Z1321           )))/(1+($X$2*AA1321*Y$8)^2))),           V_rtHz(Z1321)/($X$2*Y$8*(Z1321*X$1017+Z1321+AA1321)),V_rtHz(AA1321)*SQRT(Sum_Sq(Z1321*Y$8*$X$2*X$1017,1))/($X$2*Y$8*(Z1321*X$1017+Z1321+AA1321))))/SQRT(Sum_Sq(1/(1+$A1321)+$AC$2/$I$2-1/(1+(1+AA1321/Z1321)/X$1017),$X$2/$I$2)),IF(AA1322&lt;0,"A",X1322))</f>
        <v>4.7922056885235772E-6</v>
      </c>
      <c r="Z1321" s="13">
        <f t="shared" si="409"/>
        <v>26514.141240303321</v>
      </c>
      <c r="AA1321" s="12">
        <f t="shared" si="433"/>
        <v>37114.175361765985</v>
      </c>
      <c r="AC1321" s="13">
        <f>IF(AF1321&gt;0,SQRT(Sum_Sq($AI$2,V_rtHz($AH$2)/(1+1/$A1321),V_rtHz($AH$2*$A1321)/(1+$A1321),$AN$2*$AH$2/(1+1/$A1321),$AM$2*SQRT(Sum_Sq(AF1321,1/($X$2*AD$8*(1+AC$1017+AF1321/AE1321))))/SQRT(Sum_Sq($X$2*AF1321*AD$8,1)),                   $AQ$2*SQRT(Sum_Sq($AH$2/(1+1/$A1321)+AF1321*( 1/(AC$1017+1+AF1321/AE1321)-1)/(1+($X$2*AF1321*AD$8)^2), (AF1321^2*AD$8*$X$2+1/($X$2*AD$8*(AC$1017+1+AF1321/AE1321           )))/(1+($X$2*AF1321*AD$8)^2))),           V_rtHz(AE1321)/($X$2*AD$8*(AE1321*AC$1017+AE1321+AF1321)),V_rtHz(AF1321)*SQRT(Sum_Sq(AE1321*AD$8*$X$2*AC$1017,1))/($X$2*AD$8*(AE1321*AC$1017+AE1321+AF1321))))/SQRT(Sum_Sq(1/(1+$A1321)+$AC$2/$I$2-1/(1+(1+AF1321/AE1321)/AC$1017),$X$2/$I$2)),IF(AF1322&lt;0,"A",AC1322))</f>
        <v>6.570996152111998E-6</v>
      </c>
      <c r="AE1321" s="13">
        <f t="shared" si="410"/>
        <v>17676.576199461906</v>
      </c>
      <c r="AF1321" s="12">
        <f t="shared" si="434"/>
        <v>176043.19061409324</v>
      </c>
      <c r="AG1321" s="13"/>
      <c r="AH1321" s="13">
        <f>IF(AK1321&gt;0,SQRT(Sum_Sq($AI$2,V_rtHz($AH$2)/(1+1/$A1321),V_rtHz($AH$2*$A1321)/(1+$A1321),$AN$2*$AH$2/(1+1/$A1321),$AM$2*SQRT(Sum_Sq(AK1321,1/($X$2*AI$8*(1+AH$1017+AK1321/AJ1321))))/SQRT(Sum_Sq($X$2*AK1321*AI$8,1)),                   $AQ$2*SQRT(Sum_Sq($AH$2/(1+1/$A1321)+AK1321*( 1/(AH$1017+1+AK1321/AJ1321)-1)/(1+($X$2*AK1321*AI$8)^2), (AK1321^2*AI$8*$X$2+1/($X$2*AI$8*(AH$1017+1+AK1321/AJ1321           )))/(1+($X$2*AK1321*AI$8)^2))),           V_rtHz(AJ1321)/($X$2*AI$8*(AJ1321*AH$1017+AJ1321+AK1321)),V_rtHz(AK1321)*SQRT(Sum_Sq(AJ1321*AI$8*$X$2*AH$1017,1))/($X$2*AI$8*(AJ1321*AH$1017+AJ1321+AK1321))))/SQRT(Sum_Sq(1/(1+$A1321)+$AC$2/$I$2-1/(1+(1+AK1321/AJ1321)/AH$1017),$X$2/$I$2)),IF(AK1322&lt;0,"A",AH1322))</f>
        <v>1.1188902306551357E-5</v>
      </c>
      <c r="AI1321" s="13"/>
      <c r="AJ1321" s="13">
        <f t="shared" si="411"/>
        <v>16591.749928213667</v>
      </c>
      <c r="AK1321" s="12">
        <f t="shared" si="435"/>
        <v>593096.26279136899</v>
      </c>
      <c r="AM1321" s="13">
        <f>IF(AP1321&gt;0,SQRT(Sum_Sq($AI$2,V_rtHz($AH$2)/(1+1/$A1321),V_rtHz($AH$2*$A1321)/(1+$A1321),$AN$2*$AH$2/(1+1/$A1321),$AM$2*SQRT(Sum_Sq(AP1321,1/($X$2*AN$8*(1+AM$1017+AP1321/AO1321))))/SQRT(Sum_Sq($X$2*AP1321*AN$8,1)),                   $AQ$2*SQRT(Sum_Sq($AH$2/(1+1/$A1321)+AP1321*( 1/(AM$1017+1+AP1321/AO1321)-1)/(1+($X$2*AP1321*AN$8)^2), (AP1321^2*AN$8*$X$2+1/($X$2*AN$8*(AM$1017+1+AP1321/AO1321           )))/(1+($X$2*AP1321*AN$8)^2))),           V_rtHz(AO1321)/($X$2*AN$8*(AO1321*AM$1017+AO1321+AP1321)),V_rtHz(AP1321)*SQRT(Sum_Sq(AO1321*AN$8*$X$2*AM$1017,1))/($X$2*AN$8*(AO1321*AM$1017+AO1321+AP1321))))/SQRT(Sum_Sq(1/(1+$A1321)+$AC$2/$I$2-1/(1+(1+AP1321/AO1321)/AM$1017),$X$2/$I$2)),IF(AP1322&lt;0,"A",AM1322))</f>
        <v>1.9653747416305468E-5</v>
      </c>
      <c r="AO1321" s="13">
        <f t="shared" si="412"/>
        <v>16298.99598026461</v>
      </c>
      <c r="AP1321" s="12">
        <f t="shared" si="436"/>
        <v>1909222.431280026</v>
      </c>
      <c r="AR1321" s="13">
        <f t="shared" si="413"/>
        <v>69887291.180198371</v>
      </c>
      <c r="AS1321" s="13">
        <f t="shared" si="414"/>
        <v>-1.3209345918614487E-5</v>
      </c>
      <c r="AV1321" s="13"/>
      <c r="AW1321" s="13">
        <f t="shared" si="415"/>
        <v>39300511.936236553</v>
      </c>
      <c r="AX1321" s="13">
        <f t="shared" si="416"/>
        <v>-4.1852545195052527E-5</v>
      </c>
      <c r="AZ1321" s="13"/>
      <c r="BA1321" s="13"/>
      <c r="BB1321" s="13">
        <f t="shared" si="417"/>
        <v>22100301.962882396</v>
      </c>
      <c r="BC1321" s="13">
        <f t="shared" si="418"/>
        <v>-1.3316519146021748E-4</v>
      </c>
      <c r="BD1321" s="13"/>
      <c r="BE1321" s="13"/>
      <c r="BG1321" s="13">
        <f t="shared" si="419"/>
        <v>12427913.092914158</v>
      </c>
      <c r="BH1321" s="13">
        <f t="shared" si="420"/>
        <v>-4.2947701422986001E-4</v>
      </c>
      <c r="BI1321" s="13"/>
      <c r="BL1321" s="13">
        <f t="shared" si="421"/>
        <v>315.06815879885437</v>
      </c>
      <c r="BM1321" s="13">
        <f t="shared" si="422"/>
        <v>34.465664218175128</v>
      </c>
      <c r="BP1321" s="13"/>
      <c r="BQ1321" s="13">
        <f t="shared" si="423"/>
        <v>99.633300000000006</v>
      </c>
      <c r="BR1321" s="13">
        <f t="shared" si="424"/>
        <v>108.99</v>
      </c>
      <c r="BT1321" s="13"/>
      <c r="BU1321" s="13"/>
      <c r="BV1321" s="13">
        <f t="shared" si="425"/>
        <v>31.50681587988543</v>
      </c>
      <c r="BW1321" s="13">
        <f t="shared" si="426"/>
        <v>344.65664218175152</v>
      </c>
      <c r="CA1321" s="13">
        <f t="shared" si="427"/>
        <v>9.9633299999999991</v>
      </c>
      <c r="CB1321" s="13">
        <f t="shared" si="428"/>
        <v>1089.9000000000001</v>
      </c>
    </row>
    <row r="1322" spans="1:80" x14ac:dyDescent="0.3">
      <c r="A1322" s="13">
        <f t="shared" si="404"/>
        <v>7.0469306896714737E-4</v>
      </c>
      <c r="C1322" s="13" t="str">
        <f>IF(F1322&gt;0,SQRT(Sum_Sq($AI$2,V_rtHz($AH$2)/(1+1/$A1322),V_rtHz($AH$2*$A1322)/(1+$A1322),$AN$2*$AH$2/(1+1/$A1322),$AM$2*SQRT(Sum_Sq(F1322,1/($X$2*D$8*(1+C$1017+F1322/E1322))))/SQRT(Sum_Sq($X$2*F1322*D$8,1)),                   $AQ$2*SQRT(Sum_Sq($AH$2/(1+1/$A1322)+F1322*( 1/(C$1017+1+F1322/E1322)-1)/(1+($X$2*F1322*D$8)^2), (F1322^2*D$8*$X$2+1/($X$2*D$8*(C$1017+1+F1322/E1322           )))/(1+($X$2*F1322*D$8)^2))),           V_rtHz(E1322)/($X$2*D$8*(E1322*C$1017+E1322+F1322)),V_rtHz(F1322)*SQRT(Sum_Sq(E1322*D$8*$X$2*C$1017,1))/($X$2*D$8*(E1322*C$1017+E1322+F1322))))/SQRT(Sum_Sq(1/(1+$A1322)+$AC$2/$I$2-1/(1+(1+F1322/E1322)/C$1017),$X$2/$I$2)),IF(F1323&lt;0,"A",C1323))</f>
        <v>A</v>
      </c>
      <c r="E1322" s="13">
        <f t="shared" si="405"/>
        <v>-1</v>
      </c>
      <c r="F1322" s="12">
        <f t="shared" si="429"/>
        <v>-2</v>
      </c>
      <c r="H1322" s="13" t="str">
        <f>IF(K1322&gt;0,SQRT(Sum_Sq($AI$2,V_rtHz($AH$2)/(1+1/$A1322),V_rtHz($AH$2*$A1322)/(1+$A1322),$AN$2*$AH$2/(1+1/$A1322),$AM$2*SQRT(Sum_Sq(K1322,1/($X$2*I$8*(1+H$1017+K1322/J1322))))/SQRT(Sum_Sq($X$2*K1322*I$8,1)),                   $AQ$2*SQRT(Sum_Sq($AH$2/(1+1/$A1322)+K1322*( 1/(H$1017+1+K1322/J1322)-1)/(1+($X$2*K1322*I$8)^2), (K1322^2*I$8*$X$2+1/($X$2*I$8*(H$1017+1+K1322/J1322           )))/(1+($X$2*K1322*I$8)^2))),           V_rtHz(J1322)/($X$2*I$8*(J1322*H$1017+J1322+K1322)),V_rtHz(K1322)*SQRT(Sum_Sq(J1322*I$8*$X$2*H$1017,1))/($X$2*I$8*(J1322*H$1017+J1322+K1322))))/SQRT(Sum_Sq(1/(1+$A1322)+$AC$2/$I$2-1/(1+(1+K1322/J1322)/H$1017),$X$2/$I$2)),IF(K1323&lt;0,"A",H1323))</f>
        <v>A</v>
      </c>
      <c r="J1322" s="13">
        <f t="shared" si="406"/>
        <v>-1</v>
      </c>
      <c r="K1322" s="12">
        <f t="shared" si="430"/>
        <v>-2</v>
      </c>
      <c r="M1322" s="13" t="str">
        <f>IF(P1322&gt;0,SQRT(Sum_Sq($AI$2,V_rtHz($AH$2)/(1+1/$A1322),V_rtHz($AH$2*$A1322)/(1+$A1322),$AN$2*$AH$2/(1+1/$A1322),$AM$2*SQRT(Sum_Sq(P1322,1/($X$2*N$8*(1+M$1017+P1322/O1322))))/SQRT(Sum_Sq($X$2*P1322*N$8,1)),                   $AQ$2*SQRT(Sum_Sq($AH$2/(1+1/$A1322)+P1322*( 1/(M$1017+1+P1322/O1322)-1)/(1+($X$2*P1322*N$8)^2), (P1322^2*N$8*$X$2+1/($X$2*N$8*(M$1017+1+P1322/O1322           )))/(1+($X$2*P1322*N$8)^2))),           V_rtHz(O1322)/($X$2*N$8*(O1322*M$1017+O1322+P1322)),V_rtHz(P1322)*SQRT(Sum_Sq(O1322*N$8*$X$2*M$1017,1))/($X$2*N$8*(O1322*M$1017+O1322+P1322))))/SQRT(Sum_Sq(1/(1+$A1322)+$AC$2/$I$2-1/(1+(1+P1322/O1322)/M$1017),$X$2/$I$2)),IF(P1323&lt;0,"A",M1323))</f>
        <v>A</v>
      </c>
      <c r="O1322" s="13">
        <f t="shared" si="407"/>
        <v>-1</v>
      </c>
      <c r="P1322" s="12">
        <f t="shared" si="431"/>
        <v>-2</v>
      </c>
      <c r="R1322" s="13" t="str">
        <f>IF(U1322&gt;0,SQRT(Sum_Sq($AI$2,V_rtHz($AH$2)/(1+1/$A1322),V_rtHz($AH$2*$A1322)/(1+$A1322),$AN$2*$AH$2/(1+1/$A1322),$AM$2*SQRT(Sum_Sq(U1322,1/($X$2*S$8*(1+R$1017+U1322/T1322))))/SQRT(Sum_Sq($X$2*U1322*S$8,1)),                   $AQ$2*SQRT(Sum_Sq($AH$2/(1+1/$A1322)+U1322*( 1/(R$1017+1+U1322/T1322)-1)/(1+($X$2*U1322*S$8)^2), (U1322^2*S$8*$X$2+1/($X$2*S$8*(R$1017+1+U1322/T1322           )))/(1+($X$2*U1322*S$8)^2))),           V_rtHz(T1322)/($X$2*S$8*(T1322*R$1017+T1322+U1322)),V_rtHz(U1322)*SQRT(Sum_Sq(T1322*S$8*$X$2*R$1017,1))/($X$2*S$8*(T1322*R$1017+T1322+U1322))))/SQRT(Sum_Sq(1/(1+$A1322)+$AC$2/$I$2-1/(1+(1+U1322/T1322)/R$1017),$X$2/$I$2)),IF(U1323&lt;0,"A",R1323))</f>
        <v>A</v>
      </c>
      <c r="T1322" s="13">
        <f t="shared" si="408"/>
        <v>-1</v>
      </c>
      <c r="U1322" s="12">
        <f t="shared" si="432"/>
        <v>-2</v>
      </c>
      <c r="X1322" s="13">
        <f>IF(AA1322&gt;0,SQRT(Sum_Sq($AI$2,V_rtHz($AH$2)/(1+1/$A1322),V_rtHz($AH$2*$A1322)/(1+$A1322),$AN$2*$AH$2/(1+1/$A1322),$AM$2*SQRT(Sum_Sq(AA1322,1/($X$2*Y$8*(1+X$1017+AA1322/Z1322))))/SQRT(Sum_Sq($X$2*AA1322*Y$8,1)),                   $AQ$2*SQRT(Sum_Sq($AH$2/(1+1/$A1322)+AA1322*( 1/(X$1017+1+AA1322/Z1322)-1)/(1+($X$2*AA1322*Y$8)^2), (AA1322^2*Y$8*$X$2+1/($X$2*Y$8*(X$1017+1+AA1322/Z1322           )))/(1+($X$2*AA1322*Y$8)^2))),           V_rtHz(Z1322)/($X$2*Y$8*(Z1322*X$1017+Z1322+AA1322)),V_rtHz(AA1322)*SQRT(Sum_Sq(Z1322*Y$8*$X$2*X$1017,1))/($X$2*Y$8*(Z1322*X$1017+Z1322+AA1322))))/SQRT(Sum_Sq(1/(1+$A1322)+$AC$2/$I$2-1/(1+(1+AA1322/Z1322)/X$1017),$X$2/$I$2)),IF(AA1323&lt;0,"A",X1323))</f>
        <v>4.7774339825825037E-6</v>
      </c>
      <c r="Z1322" s="13">
        <f t="shared" si="409"/>
        <v>26368.599086927668</v>
      </c>
      <c r="AA1322" s="12">
        <f t="shared" si="433"/>
        <v>37319.027996716584</v>
      </c>
      <c r="AC1322" s="13">
        <f>IF(AF1322&gt;0,SQRT(Sum_Sq($AI$2,V_rtHz($AH$2)/(1+1/$A1322),V_rtHz($AH$2*$A1322)/(1+$A1322),$AN$2*$AH$2/(1+1/$A1322),$AM$2*SQRT(Sum_Sq(AF1322,1/($X$2*AD$8*(1+AC$1017+AF1322/AE1322))))/SQRT(Sum_Sq($X$2*AF1322*AD$8,1)),                   $AQ$2*SQRT(Sum_Sq($AH$2/(1+1/$A1322)+AF1322*( 1/(AC$1017+1+AF1322/AE1322)-1)/(1+($X$2*AF1322*AD$8)^2), (AF1322^2*AD$8*$X$2+1/($X$2*AD$8*(AC$1017+1+AF1322/AE1322           )))/(1+($X$2*AF1322*AD$8)^2))),           V_rtHz(AE1322)/($X$2*AD$8*(AE1322*AC$1017+AE1322+AF1322)),V_rtHz(AF1322)*SQRT(Sum_Sq(AE1322*AD$8*$X$2*AC$1017,1))/($X$2*AD$8*(AE1322*AC$1017+AE1322+AF1322))))/SQRT(Sum_Sq(1/(1+$A1322)+$AC$2/$I$2-1/(1+(1+AF1322/AE1322)/AC$1017),$X$2/$I$2)),IF(AF1323&lt;0,"A",AC1323))</f>
        <v>6.5670714668144804E-6</v>
      </c>
      <c r="AE1322" s="13">
        <f t="shared" si="410"/>
        <v>17655.374012447646</v>
      </c>
      <c r="AF1322" s="12">
        <f t="shared" si="434"/>
        <v>176254.5993697138</v>
      </c>
      <c r="AG1322" s="13"/>
      <c r="AH1322" s="13">
        <f>IF(AK1322&gt;0,SQRT(Sum_Sq($AI$2,V_rtHz($AH$2)/(1+1/$A1322),V_rtHz($AH$2*$A1322)/(1+$A1322),$AN$2*$AH$2/(1+1/$A1322),$AM$2*SQRT(Sum_Sq(AK1322,1/($X$2*AI$8*(1+AH$1017+AK1322/AJ1322))))/SQRT(Sum_Sq($X$2*AK1322*AI$8,1)),                   $AQ$2*SQRT(Sum_Sq($AH$2/(1+1/$A1322)+AK1322*( 1/(AH$1017+1+AK1322/AJ1322)-1)/(1+($X$2*AK1322*AI$8)^2), (AK1322^2*AI$8*$X$2+1/($X$2*AI$8*(AH$1017+1+AK1322/AJ1322           )))/(1+($X$2*AK1322*AI$8)^2))),           V_rtHz(AJ1322)/($X$2*AI$8*(AJ1322*AH$1017+AJ1322+AK1322)),V_rtHz(AK1322)*SQRT(Sum_Sq(AJ1322*AI$8*$X$2*AH$1017,1))/($X$2*AI$8*(AJ1322*AH$1017+AJ1322+AK1322))))/SQRT(Sum_Sq(1/(1+$A1322)+$AC$2/$I$2-1/(1+(1+AK1322/AJ1322)/AH$1017),$X$2/$I$2)),IF(AK1323&lt;0,"A",AH1323))</f>
        <v>1.1183519841145613E-5</v>
      </c>
      <c r="AI1322" s="13"/>
      <c r="AJ1322" s="13">
        <f t="shared" si="411"/>
        <v>16575.252294941933</v>
      </c>
      <c r="AK1322" s="12">
        <f t="shared" si="435"/>
        <v>593686.58168753178</v>
      </c>
      <c r="AM1322" s="13">
        <f>IF(AP1322&gt;0,SQRT(Sum_Sq($AI$2,V_rtHz($AH$2)/(1+1/$A1322),V_rtHz($AH$2*$A1322)/(1+$A1322),$AN$2*$AH$2/(1+1/$A1322),$AM$2*SQRT(Sum_Sq(AP1322,1/($X$2*AN$8*(1+AM$1017+AP1322/AO1322))))/SQRT(Sum_Sq($X$2*AP1322*AN$8,1)),                   $AQ$2*SQRT(Sum_Sq($AH$2/(1+1/$A1322)+AP1322*( 1/(AM$1017+1+AP1322/AO1322)-1)/(1+($X$2*AP1322*AN$8)^2), (AP1322^2*AN$8*$X$2+1/($X$2*AN$8*(AM$1017+1+AP1322/AO1322           )))/(1+($X$2*AP1322*AN$8)^2))),           V_rtHz(AO1322)/($X$2*AN$8*(AO1322*AM$1017+AO1322+AP1322)),V_rtHz(AP1322)*SQRT(Sum_Sq(AO1322*AN$8*$X$2*AM$1017,1))/($X$2*AN$8*(AO1322*AM$1017+AO1322+AP1322))))/SQRT(Sum_Sq(1/(1+$A1322)+$AC$2/$I$2-1/(1+(1+AP1322/AO1322)/AM$1017),$X$2/$I$2)),IF(AP1323&lt;0,"A",AM1323))</f>
        <v>1.9644847192664261E-5</v>
      </c>
      <c r="AO1322" s="13">
        <f t="shared" si="412"/>
        <v>16283.601794080167</v>
      </c>
      <c r="AP1322" s="12">
        <f t="shared" si="436"/>
        <v>1911027.3713630806</v>
      </c>
      <c r="AR1322" s="13">
        <f t="shared" si="413"/>
        <v>69887291.180198371</v>
      </c>
      <c r="AS1322" s="13">
        <f t="shared" si="414"/>
        <v>-1.3209510246092856E-5</v>
      </c>
      <c r="AV1322" s="13"/>
      <c r="AW1322" s="13">
        <f t="shared" si="415"/>
        <v>39300511.936236553</v>
      </c>
      <c r="AX1322" s="13">
        <f t="shared" si="416"/>
        <v>-4.1854194887658159E-5</v>
      </c>
      <c r="AZ1322" s="13"/>
      <c r="BA1322" s="13"/>
      <c r="BB1322" s="13">
        <f t="shared" si="417"/>
        <v>22100301.962882396</v>
      </c>
      <c r="BC1322" s="13">
        <f t="shared" si="418"/>
        <v>-1.3318189382888638E-4</v>
      </c>
      <c r="BD1322" s="13"/>
      <c r="BE1322" s="13"/>
      <c r="BG1322" s="13">
        <f t="shared" si="419"/>
        <v>12427913.092914158</v>
      </c>
      <c r="BH1322" s="13">
        <f t="shared" si="420"/>
        <v>-4.296507933943332E-4</v>
      </c>
      <c r="BI1322" s="13"/>
      <c r="BL1322" s="13">
        <f t="shared" si="421"/>
        <v>315.06815879885437</v>
      </c>
      <c r="BM1322" s="13">
        <f t="shared" si="422"/>
        <v>34.465664218175142</v>
      </c>
      <c r="BP1322" s="13"/>
      <c r="BQ1322" s="13">
        <f t="shared" si="423"/>
        <v>99.633300000000006</v>
      </c>
      <c r="BR1322" s="13">
        <f t="shared" si="424"/>
        <v>108.98999999999998</v>
      </c>
      <c r="BT1322" s="13"/>
      <c r="BU1322" s="13"/>
      <c r="BV1322" s="13">
        <f t="shared" si="425"/>
        <v>31.50681587988543</v>
      </c>
      <c r="BW1322" s="13">
        <f t="shared" si="426"/>
        <v>344.65664218175152</v>
      </c>
      <c r="CA1322" s="13">
        <f t="shared" si="427"/>
        <v>9.9633299999999991</v>
      </c>
      <c r="CB1322" s="13">
        <f t="shared" si="428"/>
        <v>1089.9000000000001</v>
      </c>
    </row>
    <row r="1323" spans="1:80" x14ac:dyDescent="0.3">
      <c r="A1323" s="13">
        <f t="shared" si="404"/>
        <v>7.1449632607551361E-4</v>
      </c>
      <c r="C1323" s="13" t="str">
        <f>IF(F1323&gt;0,SQRT(Sum_Sq($AI$2,V_rtHz($AH$2)/(1+1/$A1323),V_rtHz($AH$2*$A1323)/(1+$A1323),$AN$2*$AH$2/(1+1/$A1323),$AM$2*SQRT(Sum_Sq(F1323,1/($X$2*D$8*(1+C$1017+F1323/E1323))))/SQRT(Sum_Sq($X$2*F1323*D$8,1)),                   $AQ$2*SQRT(Sum_Sq($AH$2/(1+1/$A1323)+F1323*( 1/(C$1017+1+F1323/E1323)-1)/(1+($X$2*F1323*D$8)^2), (F1323^2*D$8*$X$2+1/($X$2*D$8*(C$1017+1+F1323/E1323           )))/(1+($X$2*F1323*D$8)^2))),           V_rtHz(E1323)/($X$2*D$8*(E1323*C$1017+E1323+F1323)),V_rtHz(F1323)*SQRT(Sum_Sq(E1323*D$8*$X$2*C$1017,1))/($X$2*D$8*(E1323*C$1017+E1323+F1323))))/SQRT(Sum_Sq(1/(1+$A1323)+$AC$2/$I$2-1/(1+(1+F1323/E1323)/C$1017),$X$2/$I$2)),IF(F1324&lt;0,"A",C1324))</f>
        <v>A</v>
      </c>
      <c r="E1323" s="13">
        <f t="shared" si="405"/>
        <v>-1</v>
      </c>
      <c r="F1323" s="12">
        <f t="shared" si="429"/>
        <v>-2</v>
      </c>
      <c r="H1323" s="13" t="str">
        <f>IF(K1323&gt;0,SQRT(Sum_Sq($AI$2,V_rtHz($AH$2)/(1+1/$A1323),V_rtHz($AH$2*$A1323)/(1+$A1323),$AN$2*$AH$2/(1+1/$A1323),$AM$2*SQRT(Sum_Sq(K1323,1/($X$2*I$8*(1+H$1017+K1323/J1323))))/SQRT(Sum_Sq($X$2*K1323*I$8,1)),                   $AQ$2*SQRT(Sum_Sq($AH$2/(1+1/$A1323)+K1323*( 1/(H$1017+1+K1323/J1323)-1)/(1+($X$2*K1323*I$8)^2), (K1323^2*I$8*$X$2+1/($X$2*I$8*(H$1017+1+K1323/J1323           )))/(1+($X$2*K1323*I$8)^2))),           V_rtHz(J1323)/($X$2*I$8*(J1323*H$1017+J1323+K1323)),V_rtHz(K1323)*SQRT(Sum_Sq(J1323*I$8*$X$2*H$1017,1))/($X$2*I$8*(J1323*H$1017+J1323+K1323))))/SQRT(Sum_Sq(1/(1+$A1323)+$AC$2/$I$2-1/(1+(1+K1323/J1323)/H$1017),$X$2/$I$2)),IF(K1324&lt;0,"A",H1324))</f>
        <v>A</v>
      </c>
      <c r="J1323" s="13">
        <f t="shared" si="406"/>
        <v>-1</v>
      </c>
      <c r="K1323" s="12">
        <f t="shared" si="430"/>
        <v>-2</v>
      </c>
      <c r="M1323" s="13" t="str">
        <f>IF(P1323&gt;0,SQRT(Sum_Sq($AI$2,V_rtHz($AH$2)/(1+1/$A1323),V_rtHz($AH$2*$A1323)/(1+$A1323),$AN$2*$AH$2/(1+1/$A1323),$AM$2*SQRT(Sum_Sq(P1323,1/($X$2*N$8*(1+M$1017+P1323/O1323))))/SQRT(Sum_Sq($X$2*P1323*N$8,1)),                   $AQ$2*SQRT(Sum_Sq($AH$2/(1+1/$A1323)+P1323*( 1/(M$1017+1+P1323/O1323)-1)/(1+($X$2*P1323*N$8)^2), (P1323^2*N$8*$X$2+1/($X$2*N$8*(M$1017+1+P1323/O1323           )))/(1+($X$2*P1323*N$8)^2))),           V_rtHz(O1323)/($X$2*N$8*(O1323*M$1017+O1323+P1323)),V_rtHz(P1323)*SQRT(Sum_Sq(O1323*N$8*$X$2*M$1017,1))/($X$2*N$8*(O1323*M$1017+O1323+P1323))))/SQRT(Sum_Sq(1/(1+$A1323)+$AC$2/$I$2-1/(1+(1+P1323/O1323)/M$1017),$X$2/$I$2)),IF(P1324&lt;0,"A",M1324))</f>
        <v>A</v>
      </c>
      <c r="O1323" s="13">
        <f t="shared" si="407"/>
        <v>-1</v>
      </c>
      <c r="P1323" s="12">
        <f t="shared" si="431"/>
        <v>-2</v>
      </c>
      <c r="R1323" s="13" t="str">
        <f>IF(U1323&gt;0,SQRT(Sum_Sq($AI$2,V_rtHz($AH$2)/(1+1/$A1323),V_rtHz($AH$2*$A1323)/(1+$A1323),$AN$2*$AH$2/(1+1/$A1323),$AM$2*SQRT(Sum_Sq(U1323,1/($X$2*S$8*(1+R$1017+U1323/T1323))))/SQRT(Sum_Sq($X$2*U1323*S$8,1)),                   $AQ$2*SQRT(Sum_Sq($AH$2/(1+1/$A1323)+U1323*( 1/(R$1017+1+U1323/T1323)-1)/(1+($X$2*U1323*S$8)^2), (U1323^2*S$8*$X$2+1/($X$2*S$8*(R$1017+1+U1323/T1323           )))/(1+($X$2*U1323*S$8)^2))),           V_rtHz(T1323)/($X$2*S$8*(T1323*R$1017+T1323+U1323)),V_rtHz(U1323)*SQRT(Sum_Sq(T1323*S$8*$X$2*R$1017,1))/($X$2*S$8*(T1323*R$1017+T1323+U1323))))/SQRT(Sum_Sq(1/(1+$A1323)+$AC$2/$I$2-1/(1+(1+U1323/T1323)/R$1017),$X$2/$I$2)),IF(U1324&lt;0,"A",R1324))</f>
        <v>A</v>
      </c>
      <c r="T1323" s="13">
        <f t="shared" si="408"/>
        <v>-1</v>
      </c>
      <c r="U1323" s="12">
        <f t="shared" si="432"/>
        <v>-2</v>
      </c>
      <c r="X1323" s="13">
        <f>IF(AA1323&gt;0,SQRT(Sum_Sq($AI$2,V_rtHz($AH$2)/(1+1/$A1323),V_rtHz($AH$2*$A1323)/(1+$A1323),$AN$2*$AH$2/(1+1/$A1323),$AM$2*SQRT(Sum_Sq(AA1323,1/($X$2*Y$8*(1+X$1017+AA1323/Z1323))))/SQRT(Sum_Sq($X$2*AA1323*Y$8,1)),                   $AQ$2*SQRT(Sum_Sq($AH$2/(1+1/$A1323)+AA1323*( 1/(X$1017+1+AA1323/Z1323)-1)/(1+($X$2*AA1323*Y$8)^2), (AA1323^2*Y$8*$X$2+1/($X$2*Y$8*(X$1017+1+AA1323/Z1323           )))/(1+($X$2*AA1323*Y$8)^2))),           V_rtHz(Z1323)/($X$2*Y$8*(Z1323*X$1017+Z1323+AA1323)),V_rtHz(AA1323)*SQRT(Sum_Sq(Z1323*Y$8*$X$2*X$1017,1))/($X$2*Y$8*(Z1323*X$1017+Z1323+AA1323))))/SQRT(Sum_Sq(1/(1+$A1323)+$AC$2/$I$2-1/(1+(1+AA1323/Z1323)/X$1017),$X$2/$I$2)),IF(AA1324&lt;0,"A",X1324))</f>
        <v>4.7629248307935566E-6</v>
      </c>
      <c r="Z1323" s="13">
        <f t="shared" si="409"/>
        <v>26225.886781426154</v>
      </c>
      <c r="AA1323" s="12">
        <f t="shared" si="433"/>
        <v>37522.105382388014</v>
      </c>
      <c r="AC1323" s="13">
        <f>IF(AF1323&gt;0,SQRT(Sum_Sq($AI$2,V_rtHz($AH$2)/(1+1/$A1323),V_rtHz($AH$2*$A1323)/(1+$A1323),$AN$2*$AH$2/(1+1/$A1323),$AM$2*SQRT(Sum_Sq(AF1323,1/($X$2*AD$8*(1+AC$1017+AF1323/AE1323))))/SQRT(Sum_Sq($X$2*AF1323*AD$8,1)),                   $AQ$2*SQRT(Sum_Sq($AH$2/(1+1/$A1323)+AF1323*( 1/(AC$1017+1+AF1323/AE1323)-1)/(1+($X$2*AF1323*AD$8)^2), (AF1323^2*AD$8*$X$2+1/($X$2*AD$8*(AC$1017+1+AF1323/AE1323           )))/(1+($X$2*AF1323*AD$8)^2))),           V_rtHz(AE1323)/($X$2*AD$8*(AE1323*AC$1017+AE1323+AF1323)),V_rtHz(AF1323)*SQRT(Sum_Sq(AE1323*AD$8*$X$2*AC$1017,1))/($X$2*AD$8*(AE1323*AC$1017+AE1323+AF1323))))/SQRT(Sum_Sq(1/(1+$A1323)+$AC$2/$I$2-1/(1+(1+AF1323/AE1323)/AC$1017),$X$2/$I$2)),IF(AF1324&lt;0,"A",AC1324))</f>
        <v>6.5631095902345317E-6</v>
      </c>
      <c r="AE1323" s="13">
        <f t="shared" si="410"/>
        <v>17633.981089180652</v>
      </c>
      <c r="AF1323" s="12">
        <f t="shared" si="434"/>
        <v>176468.42522677363</v>
      </c>
      <c r="AG1323" s="13"/>
      <c r="AH1323" s="13">
        <f>IF(AK1323&gt;0,SQRT(Sum_Sq($AI$2,V_rtHz($AH$2)/(1+1/$A1323),V_rtHz($AH$2*$A1323)/(1+$A1323),$AN$2*$AH$2/(1+1/$A1323),$AM$2*SQRT(Sum_Sq(AK1323,1/($X$2*AI$8*(1+AH$1017+AK1323/AJ1323))))/SQRT(Sum_Sq($X$2*AK1323*AI$8,1)),                   $AQ$2*SQRT(Sum_Sq($AH$2/(1+1/$A1323)+AK1323*( 1/(AH$1017+1+AK1323/AJ1323)-1)/(1+($X$2*AK1323*AI$8)^2), (AK1323^2*AI$8*$X$2+1/($X$2*AI$8*(AH$1017+1+AK1323/AJ1323           )))/(1+($X$2*AK1323*AI$8)^2))),           V_rtHz(AJ1323)/($X$2*AI$8*(AJ1323*AH$1017+AJ1323+AK1323)),V_rtHz(AK1323)*SQRT(Sum_Sq(AJ1323*AI$8*$X$2*AH$1017,1))/($X$2*AI$8*(AJ1323*AH$1017+AJ1323+AK1323))))/SQRT(Sum_Sq(1/(1+$A1323)+$AC$2/$I$2-1/(1+(1+AK1323/AJ1323)/AH$1017),$X$2/$I$2)),IF(AK1324&lt;0,"A",AH1324))</f>
        <v>1.1178081528716079E-5</v>
      </c>
      <c r="AI1323" s="13"/>
      <c r="AJ1323" s="13">
        <f t="shared" si="411"/>
        <v>16558.590424855924</v>
      </c>
      <c r="AK1323" s="12">
        <f t="shared" si="435"/>
        <v>594283.97122625937</v>
      </c>
      <c r="AM1323" s="13">
        <f>IF(AP1323&gt;0,SQRT(Sum_Sq($AI$2,V_rtHz($AH$2)/(1+1/$A1323),V_rtHz($AH$2*$A1323)/(1+$A1323),$AN$2*$AH$2/(1+1/$A1323),$AM$2*SQRT(Sum_Sq(AP1323,1/($X$2*AN$8*(1+AM$1017+AP1323/AO1323))))/SQRT(Sum_Sq($X$2*AP1323*AN$8,1)),                   $AQ$2*SQRT(Sum_Sq($AH$2/(1+1/$A1323)+AP1323*( 1/(AM$1017+1+AP1323/AO1323)-1)/(1+($X$2*AP1323*AN$8)^2), (AP1323^2*AN$8*$X$2+1/($X$2*AN$8*(AM$1017+1+AP1323/AO1323           )))/(1+($X$2*AP1323*AN$8)^2))),           V_rtHz(AO1323)/($X$2*AN$8*(AO1323*AM$1017+AO1323+AP1323)),V_rtHz(AP1323)*SQRT(Sum_Sq(AO1323*AN$8*$X$2*AM$1017,1))/($X$2*AN$8*(AO1323*AM$1017+AO1323+AP1323))))/SQRT(Sum_Sq(1/(1+$A1323)+$AC$2/$I$2-1/(1+(1+AP1323/AO1323)/AM$1017),$X$2/$I$2)),IF(AP1324&lt;0,"A",AM1324))</f>
        <v>1.9635852735595292E-5</v>
      </c>
      <c r="AO1323" s="13">
        <f t="shared" si="412"/>
        <v>16268.050868931259</v>
      </c>
      <c r="AP1323" s="12">
        <f t="shared" si="436"/>
        <v>1912854.1571193472</v>
      </c>
      <c r="AR1323" s="13">
        <f t="shared" si="413"/>
        <v>69887291.180198371</v>
      </c>
      <c r="AS1323" s="13">
        <f t="shared" si="414"/>
        <v>-1.3209676863768473E-5</v>
      </c>
      <c r="AV1323" s="13"/>
      <c r="AW1323" s="13">
        <f t="shared" si="415"/>
        <v>39300511.936236553</v>
      </c>
      <c r="AX1323" s="13">
        <f t="shared" si="416"/>
        <v>-4.1855867662556811E-5</v>
      </c>
      <c r="AZ1323" s="13"/>
      <c r="BA1323" s="13"/>
      <c r="BB1323" s="13">
        <f t="shared" si="417"/>
        <v>22100301.962882396</v>
      </c>
      <c r="BC1323" s="13">
        <f t="shared" si="418"/>
        <v>-1.331988328288478E-4</v>
      </c>
      <c r="BD1323" s="13"/>
      <c r="BE1323" s="13"/>
      <c r="BG1323" s="13">
        <f t="shared" si="419"/>
        <v>12427913.092914158</v>
      </c>
      <c r="BH1323" s="13">
        <f t="shared" si="420"/>
        <v>-4.2982713370735143E-4</v>
      </c>
      <c r="BI1323" s="13"/>
      <c r="BL1323" s="13">
        <f t="shared" si="421"/>
        <v>315.06815879885437</v>
      </c>
      <c r="BM1323" s="13">
        <f t="shared" si="422"/>
        <v>34.465664218175142</v>
      </c>
      <c r="BP1323" s="13"/>
      <c r="BQ1323" s="13">
        <f t="shared" si="423"/>
        <v>99.633300000000006</v>
      </c>
      <c r="BR1323" s="13">
        <f t="shared" si="424"/>
        <v>108.98999999999997</v>
      </c>
      <c r="BT1323" s="13"/>
      <c r="BU1323" s="13"/>
      <c r="BV1323" s="13">
        <f t="shared" si="425"/>
        <v>31.50681587988543</v>
      </c>
      <c r="BW1323" s="13">
        <f t="shared" si="426"/>
        <v>344.65664218175152</v>
      </c>
      <c r="CA1323" s="13">
        <f t="shared" si="427"/>
        <v>9.9633299999999974</v>
      </c>
      <c r="CB1323" s="13">
        <f t="shared" si="428"/>
        <v>1089.9000000000001</v>
      </c>
    </row>
    <row r="1324" spans="1:80" x14ac:dyDescent="0.3">
      <c r="A1324" s="13">
        <f t="shared" si="404"/>
        <v>7.2443596007499016E-4</v>
      </c>
      <c r="C1324" s="13" t="str">
        <f>IF(F1324&gt;0,SQRT(Sum_Sq($AI$2,V_rtHz($AH$2)/(1+1/$A1324),V_rtHz($AH$2*$A1324)/(1+$A1324),$AN$2*$AH$2/(1+1/$A1324),$AM$2*SQRT(Sum_Sq(F1324,1/($X$2*D$8*(1+C$1017+F1324/E1324))))/SQRT(Sum_Sq($X$2*F1324*D$8,1)),                   $AQ$2*SQRT(Sum_Sq($AH$2/(1+1/$A1324)+F1324*( 1/(C$1017+1+F1324/E1324)-1)/(1+($X$2*F1324*D$8)^2), (F1324^2*D$8*$X$2+1/($X$2*D$8*(C$1017+1+F1324/E1324           )))/(1+($X$2*F1324*D$8)^2))),           V_rtHz(E1324)/($X$2*D$8*(E1324*C$1017+E1324+F1324)),V_rtHz(F1324)*SQRT(Sum_Sq(E1324*D$8*$X$2*C$1017,1))/($X$2*D$8*(E1324*C$1017+E1324+F1324))))/SQRT(Sum_Sq(1/(1+$A1324)+$AC$2/$I$2-1/(1+(1+F1324/E1324)/C$1017),$X$2/$I$2)),IF(F1325&lt;0,"A",C1325))</f>
        <v>A</v>
      </c>
      <c r="E1324" s="13">
        <f t="shared" si="405"/>
        <v>-1</v>
      </c>
      <c r="F1324" s="12">
        <f t="shared" si="429"/>
        <v>-2</v>
      </c>
      <c r="H1324" s="13" t="str">
        <f>IF(K1324&gt;0,SQRT(Sum_Sq($AI$2,V_rtHz($AH$2)/(1+1/$A1324),V_rtHz($AH$2*$A1324)/(1+$A1324),$AN$2*$AH$2/(1+1/$A1324),$AM$2*SQRT(Sum_Sq(K1324,1/($X$2*I$8*(1+H$1017+K1324/J1324))))/SQRT(Sum_Sq($X$2*K1324*I$8,1)),                   $AQ$2*SQRT(Sum_Sq($AH$2/(1+1/$A1324)+K1324*( 1/(H$1017+1+K1324/J1324)-1)/(1+($X$2*K1324*I$8)^2), (K1324^2*I$8*$X$2+1/($X$2*I$8*(H$1017+1+K1324/J1324           )))/(1+($X$2*K1324*I$8)^2))),           V_rtHz(J1324)/($X$2*I$8*(J1324*H$1017+J1324+K1324)),V_rtHz(K1324)*SQRT(Sum_Sq(J1324*I$8*$X$2*H$1017,1))/($X$2*I$8*(J1324*H$1017+J1324+K1324))))/SQRT(Sum_Sq(1/(1+$A1324)+$AC$2/$I$2-1/(1+(1+K1324/J1324)/H$1017),$X$2/$I$2)),IF(K1325&lt;0,"A",H1325))</f>
        <v>A</v>
      </c>
      <c r="J1324" s="13">
        <f t="shared" si="406"/>
        <v>-1</v>
      </c>
      <c r="K1324" s="12">
        <f t="shared" si="430"/>
        <v>-2</v>
      </c>
      <c r="M1324" s="13" t="str">
        <f>IF(P1324&gt;0,SQRT(Sum_Sq($AI$2,V_rtHz($AH$2)/(1+1/$A1324),V_rtHz($AH$2*$A1324)/(1+$A1324),$AN$2*$AH$2/(1+1/$A1324),$AM$2*SQRT(Sum_Sq(P1324,1/($X$2*N$8*(1+M$1017+P1324/O1324))))/SQRT(Sum_Sq($X$2*P1324*N$8,1)),                   $AQ$2*SQRT(Sum_Sq($AH$2/(1+1/$A1324)+P1324*( 1/(M$1017+1+P1324/O1324)-1)/(1+($X$2*P1324*N$8)^2), (P1324^2*N$8*$X$2+1/($X$2*N$8*(M$1017+1+P1324/O1324           )))/(1+($X$2*P1324*N$8)^2))),           V_rtHz(O1324)/($X$2*N$8*(O1324*M$1017+O1324+P1324)),V_rtHz(P1324)*SQRT(Sum_Sq(O1324*N$8*$X$2*M$1017,1))/($X$2*N$8*(O1324*M$1017+O1324+P1324))))/SQRT(Sum_Sq(1/(1+$A1324)+$AC$2/$I$2-1/(1+(1+P1324/O1324)/M$1017),$X$2/$I$2)),IF(P1325&lt;0,"A",M1325))</f>
        <v>A</v>
      </c>
      <c r="O1324" s="13">
        <f t="shared" si="407"/>
        <v>-1</v>
      </c>
      <c r="P1324" s="12">
        <f t="shared" si="431"/>
        <v>-2</v>
      </c>
      <c r="R1324" s="13" t="str">
        <f>IF(U1324&gt;0,SQRT(Sum_Sq($AI$2,V_rtHz($AH$2)/(1+1/$A1324),V_rtHz($AH$2*$A1324)/(1+$A1324),$AN$2*$AH$2/(1+1/$A1324),$AM$2*SQRT(Sum_Sq(U1324,1/($X$2*S$8*(1+R$1017+U1324/T1324))))/SQRT(Sum_Sq($X$2*U1324*S$8,1)),                   $AQ$2*SQRT(Sum_Sq($AH$2/(1+1/$A1324)+U1324*( 1/(R$1017+1+U1324/T1324)-1)/(1+($X$2*U1324*S$8)^2), (U1324^2*S$8*$X$2+1/($X$2*S$8*(R$1017+1+U1324/T1324           )))/(1+($X$2*U1324*S$8)^2))),           V_rtHz(T1324)/($X$2*S$8*(T1324*R$1017+T1324+U1324)),V_rtHz(U1324)*SQRT(Sum_Sq(T1324*S$8*$X$2*R$1017,1))/($X$2*S$8*(T1324*R$1017+T1324+U1324))))/SQRT(Sum_Sq(1/(1+$A1324)+$AC$2/$I$2-1/(1+(1+U1324/T1324)/R$1017),$X$2/$I$2)),IF(U1325&lt;0,"A",R1325))</f>
        <v>A</v>
      </c>
      <c r="T1324" s="13">
        <f t="shared" si="408"/>
        <v>-1</v>
      </c>
      <c r="U1324" s="12">
        <f t="shared" si="432"/>
        <v>-2</v>
      </c>
      <c r="X1324" s="13">
        <f>IF(AA1324&gt;0,SQRT(Sum_Sq($AI$2,V_rtHz($AH$2)/(1+1/$A1324),V_rtHz($AH$2*$A1324)/(1+$A1324),$AN$2*$AH$2/(1+1/$A1324),$AM$2*SQRT(Sum_Sq(AA1324,1/($X$2*Y$8*(1+X$1017+AA1324/Z1324))))/SQRT(Sum_Sq($X$2*AA1324*Y$8,1)),                   $AQ$2*SQRT(Sum_Sq($AH$2/(1+1/$A1324)+AA1324*( 1/(X$1017+1+AA1324/Z1324)-1)/(1+($X$2*AA1324*Y$8)^2), (AA1324^2*Y$8*$X$2+1/($X$2*Y$8*(X$1017+1+AA1324/Z1324           )))/(1+($X$2*AA1324*Y$8)^2))),           V_rtHz(Z1324)/($X$2*Y$8*(Z1324*X$1017+Z1324+AA1324)),V_rtHz(AA1324)*SQRT(Sum_Sq(Z1324*Y$8*$X$2*X$1017,1))/($X$2*Y$8*(Z1324*X$1017+Z1324+AA1324))))/SQRT(Sum_Sq(1/(1+$A1324)+$AC$2/$I$2-1/(1+(1+AA1324/Z1324)/X$1017),$X$2/$I$2)),IF(AA1325&lt;0,"A",X1325))</f>
        <v>4.7486620861614952E-6</v>
      </c>
      <c r="Z1324" s="13">
        <f t="shared" si="409"/>
        <v>26085.833492351449</v>
      </c>
      <c r="AA1324" s="12">
        <f t="shared" si="433"/>
        <v>37723.559335291298</v>
      </c>
      <c r="AC1324" s="13">
        <f>IF(AF1324&gt;0,SQRT(Sum_Sq($AI$2,V_rtHz($AH$2)/(1+1/$A1324),V_rtHz($AH$2*$A1324)/(1+$A1324),$AN$2*$AH$2/(1+1/$A1324),$AM$2*SQRT(Sum_Sq(AF1324,1/($X$2*AD$8*(1+AC$1017+AF1324/AE1324))))/SQRT(Sum_Sq($X$2*AF1324*AD$8,1)),                   $AQ$2*SQRT(Sum_Sq($AH$2/(1+1/$A1324)+AF1324*( 1/(AC$1017+1+AF1324/AE1324)-1)/(1+($X$2*AF1324*AD$8)^2), (AF1324^2*AD$8*$X$2+1/($X$2*AD$8*(AC$1017+1+AF1324/AE1324           )))/(1+($X$2*AF1324*AD$8)^2))),           V_rtHz(AE1324)/($X$2*AD$8*(AE1324*AC$1017+AE1324+AF1324)),V_rtHz(AF1324)*SQRT(Sum_Sq(AE1324*AD$8*$X$2*AC$1017,1))/($X$2*AD$8*(AE1324*AC$1017+AE1324+AF1324))))/SQRT(Sum_Sq(1/(1+$A1324)+$AC$2/$I$2-1/(1+(1+AF1324/AE1324)/AC$1017),$X$2/$I$2)),IF(AF1325&lt;0,"A",AC1325))</f>
        <v>6.5591103370920023E-6</v>
      </c>
      <c r="AE1324" s="13">
        <f t="shared" si="410"/>
        <v>17612.396716942989</v>
      </c>
      <c r="AF1324" s="12">
        <f t="shared" si="434"/>
        <v>176684.69108993269</v>
      </c>
      <c r="AG1324" s="13"/>
      <c r="AH1324" s="13">
        <f>IF(AK1324&gt;0,SQRT(Sum_Sq($AI$2,V_rtHz($AH$2)/(1+1/$A1324),V_rtHz($AH$2*$A1324)/(1+$A1324),$AN$2*$AH$2/(1+1/$A1324),$AM$2*SQRT(Sum_Sq(AK1324,1/($X$2*AI$8*(1+AH$1017+AK1324/AJ1324))))/SQRT(Sum_Sq($X$2*AK1324*AI$8,1)),                   $AQ$2*SQRT(Sum_Sq($AH$2/(1+1/$A1324)+AK1324*( 1/(AH$1017+1+AK1324/AJ1324)-1)/(1+($X$2*AK1324*AI$8)^2), (AK1324^2*AI$8*$X$2+1/($X$2*AI$8*(AH$1017+1+AK1324/AJ1324           )))/(1+($X$2*AK1324*AI$8)^2))),           V_rtHz(AJ1324)/($X$2*AI$8*(AJ1324*AH$1017+AJ1324+AK1324)),V_rtHz(AK1324)*SQRT(Sum_Sq(AJ1324*AI$8*$X$2*AH$1017,1))/($X$2*AI$8*(AJ1324*AH$1017+AJ1324+AK1324))))/SQRT(Sum_Sq(1/(1+$A1324)+$AC$2/$I$2-1/(1+(1+AK1324/AJ1324)/AH$1017),$X$2/$I$2)),IF(AK1325&lt;0,"A",AH1325))</f>
        <v>1.1172586991266294E-5</v>
      </c>
      <c r="AI1324" s="13"/>
      <c r="AJ1324" s="13">
        <f t="shared" si="411"/>
        <v>16541.763373735885</v>
      </c>
      <c r="AK1324" s="12">
        <f t="shared" si="435"/>
        <v>594888.50452405284</v>
      </c>
      <c r="AM1324" s="13">
        <f>IF(AP1324&gt;0,SQRT(Sum_Sq($AI$2,V_rtHz($AH$2)/(1+1/$A1324),V_rtHz($AH$2*$A1324)/(1+$A1324),$AN$2*$AH$2/(1+1/$A1324),$AM$2*SQRT(Sum_Sq(AP1324,1/($X$2*AN$8*(1+AM$1017+AP1324/AO1324))))/SQRT(Sum_Sq($X$2*AP1324*AN$8,1)),                   $AQ$2*SQRT(Sum_Sq($AH$2/(1+1/$A1324)+AP1324*( 1/(AM$1017+1+AP1324/AO1324)-1)/(1+($X$2*AP1324*AN$8)^2), (AP1324^2*AN$8*$X$2+1/($X$2*AN$8*(AM$1017+1+AP1324/AO1324           )))/(1+($X$2*AP1324*AN$8)^2))),           V_rtHz(AO1324)/($X$2*AN$8*(AO1324*AM$1017+AO1324+AP1324)),V_rtHz(AP1324)*SQRT(Sum_Sq(AO1324*AN$8*$X$2*AM$1017,1))/($X$2*AN$8*(AO1324*AM$1017+AO1324+AP1324))))/SQRT(Sum_Sq(1/(1+$A1324)+$AC$2/$I$2-1/(1+(1+AP1324/AO1324)/AM$1017),$X$2/$I$2)),IF(AP1325&lt;0,"A",AM1325))</f>
        <v>1.9626763367276924E-5</v>
      </c>
      <c r="AO1324" s="13">
        <f t="shared" si="412"/>
        <v>16252.34222936922</v>
      </c>
      <c r="AP1324" s="12">
        <f t="shared" si="436"/>
        <v>1914703.0190289025</v>
      </c>
      <c r="AR1324" s="13">
        <f t="shared" si="413"/>
        <v>69887291.180198371</v>
      </c>
      <c r="AS1324" s="13">
        <f t="shared" si="414"/>
        <v>-1.320984580361827E-5</v>
      </c>
      <c r="AV1324" s="13"/>
      <c r="AW1324" s="13">
        <f t="shared" si="415"/>
        <v>39300511.936236553</v>
      </c>
      <c r="AX1324" s="13">
        <f t="shared" si="416"/>
        <v>-4.1857563844591591E-5</v>
      </c>
      <c r="AZ1324" s="13"/>
      <c r="BA1324" s="13"/>
      <c r="BB1324" s="13">
        <f t="shared" si="417"/>
        <v>22100301.962882396</v>
      </c>
      <c r="BC1324" s="13">
        <f t="shared" si="418"/>
        <v>-1.3321601187350863E-4</v>
      </c>
      <c r="BD1324" s="13"/>
      <c r="BE1324" s="13"/>
      <c r="BG1324" s="13">
        <f t="shared" si="419"/>
        <v>12427913.092914158</v>
      </c>
      <c r="BH1324" s="13">
        <f t="shared" si="420"/>
        <v>-4.3000607500419164E-4</v>
      </c>
      <c r="BI1324" s="13"/>
      <c r="BL1324" s="13">
        <f t="shared" si="421"/>
        <v>315.06815879885437</v>
      </c>
      <c r="BM1324" s="13">
        <f t="shared" si="422"/>
        <v>34.465664218175135</v>
      </c>
      <c r="BP1324" s="13"/>
      <c r="BQ1324" s="13">
        <f t="shared" si="423"/>
        <v>99.633299999999991</v>
      </c>
      <c r="BR1324" s="13">
        <f t="shared" si="424"/>
        <v>108.99</v>
      </c>
      <c r="BT1324" s="13"/>
      <c r="BU1324" s="13"/>
      <c r="BV1324" s="13">
        <f t="shared" si="425"/>
        <v>31.50681587988543</v>
      </c>
      <c r="BW1324" s="13">
        <f t="shared" si="426"/>
        <v>344.65664218175152</v>
      </c>
      <c r="CA1324" s="13">
        <f t="shared" si="427"/>
        <v>9.9633299999999974</v>
      </c>
      <c r="CB1324" s="13">
        <f t="shared" si="428"/>
        <v>1089.9000000000001</v>
      </c>
    </row>
    <row r="1325" spans="1:80" x14ac:dyDescent="0.3">
      <c r="A1325" s="13">
        <f t="shared" si="404"/>
        <v>7.3451386815711478E-4</v>
      </c>
      <c r="C1325" s="13" t="str">
        <f>IF(F1325&gt;0,SQRT(Sum_Sq($AI$2,V_rtHz($AH$2)/(1+1/$A1325),V_rtHz($AH$2*$A1325)/(1+$A1325),$AN$2*$AH$2/(1+1/$A1325),$AM$2*SQRT(Sum_Sq(F1325,1/($X$2*D$8*(1+C$1017+F1325/E1325))))/SQRT(Sum_Sq($X$2*F1325*D$8,1)),                   $AQ$2*SQRT(Sum_Sq($AH$2/(1+1/$A1325)+F1325*( 1/(C$1017+1+F1325/E1325)-1)/(1+($X$2*F1325*D$8)^2), (F1325^2*D$8*$X$2+1/($X$2*D$8*(C$1017+1+F1325/E1325           )))/(1+($X$2*F1325*D$8)^2))),           V_rtHz(E1325)/($X$2*D$8*(E1325*C$1017+E1325+F1325)),V_rtHz(F1325)*SQRT(Sum_Sq(E1325*D$8*$X$2*C$1017,1))/($X$2*D$8*(E1325*C$1017+E1325+F1325))))/SQRT(Sum_Sq(1/(1+$A1325)+$AC$2/$I$2-1/(1+(1+F1325/E1325)/C$1017),$X$2/$I$2)),IF(F1326&lt;0,"A",C1326))</f>
        <v>A</v>
      </c>
      <c r="E1325" s="13">
        <f t="shared" si="405"/>
        <v>-1</v>
      </c>
      <c r="F1325" s="12">
        <f t="shared" si="429"/>
        <v>-2</v>
      </c>
      <c r="H1325" s="13" t="str">
        <f>IF(K1325&gt;0,SQRT(Sum_Sq($AI$2,V_rtHz($AH$2)/(1+1/$A1325),V_rtHz($AH$2*$A1325)/(1+$A1325),$AN$2*$AH$2/(1+1/$A1325),$AM$2*SQRT(Sum_Sq(K1325,1/($X$2*I$8*(1+H$1017+K1325/J1325))))/SQRT(Sum_Sq($X$2*K1325*I$8,1)),                   $AQ$2*SQRT(Sum_Sq($AH$2/(1+1/$A1325)+K1325*( 1/(H$1017+1+K1325/J1325)-1)/(1+($X$2*K1325*I$8)^2), (K1325^2*I$8*$X$2+1/($X$2*I$8*(H$1017+1+K1325/J1325           )))/(1+($X$2*K1325*I$8)^2))),           V_rtHz(J1325)/($X$2*I$8*(J1325*H$1017+J1325+K1325)),V_rtHz(K1325)*SQRT(Sum_Sq(J1325*I$8*$X$2*H$1017,1))/($X$2*I$8*(J1325*H$1017+J1325+K1325))))/SQRT(Sum_Sq(1/(1+$A1325)+$AC$2/$I$2-1/(1+(1+K1325/J1325)/H$1017),$X$2/$I$2)),IF(K1326&lt;0,"A",H1326))</f>
        <v>A</v>
      </c>
      <c r="J1325" s="13">
        <f t="shared" si="406"/>
        <v>-1</v>
      </c>
      <c r="K1325" s="12">
        <f t="shared" si="430"/>
        <v>-2</v>
      </c>
      <c r="M1325" s="13" t="str">
        <f>IF(P1325&gt;0,SQRT(Sum_Sq($AI$2,V_rtHz($AH$2)/(1+1/$A1325),V_rtHz($AH$2*$A1325)/(1+$A1325),$AN$2*$AH$2/(1+1/$A1325),$AM$2*SQRT(Sum_Sq(P1325,1/($X$2*N$8*(1+M$1017+P1325/O1325))))/SQRT(Sum_Sq($X$2*P1325*N$8,1)),                   $AQ$2*SQRT(Sum_Sq($AH$2/(1+1/$A1325)+P1325*( 1/(M$1017+1+P1325/O1325)-1)/(1+($X$2*P1325*N$8)^2), (P1325^2*N$8*$X$2+1/($X$2*N$8*(M$1017+1+P1325/O1325           )))/(1+($X$2*P1325*N$8)^2))),           V_rtHz(O1325)/($X$2*N$8*(O1325*M$1017+O1325+P1325)),V_rtHz(P1325)*SQRT(Sum_Sq(O1325*N$8*$X$2*M$1017,1))/($X$2*N$8*(O1325*M$1017+O1325+P1325))))/SQRT(Sum_Sq(1/(1+$A1325)+$AC$2/$I$2-1/(1+(1+P1325/O1325)/M$1017),$X$2/$I$2)),IF(P1326&lt;0,"A",M1326))</f>
        <v>A</v>
      </c>
      <c r="O1325" s="13">
        <f t="shared" si="407"/>
        <v>-1</v>
      </c>
      <c r="P1325" s="12">
        <f t="shared" si="431"/>
        <v>-2</v>
      </c>
      <c r="R1325" s="13" t="str">
        <f>IF(U1325&gt;0,SQRT(Sum_Sq($AI$2,V_rtHz($AH$2)/(1+1/$A1325),V_rtHz($AH$2*$A1325)/(1+$A1325),$AN$2*$AH$2/(1+1/$A1325),$AM$2*SQRT(Sum_Sq(U1325,1/($X$2*S$8*(1+R$1017+U1325/T1325))))/SQRT(Sum_Sq($X$2*U1325*S$8,1)),                   $AQ$2*SQRT(Sum_Sq($AH$2/(1+1/$A1325)+U1325*( 1/(R$1017+1+U1325/T1325)-1)/(1+($X$2*U1325*S$8)^2), (U1325^2*S$8*$X$2+1/($X$2*S$8*(R$1017+1+U1325/T1325           )))/(1+($X$2*U1325*S$8)^2))),           V_rtHz(T1325)/($X$2*S$8*(T1325*R$1017+T1325+U1325)),V_rtHz(U1325)*SQRT(Sum_Sq(T1325*S$8*$X$2*R$1017,1))/($X$2*S$8*(T1325*R$1017+T1325+U1325))))/SQRT(Sum_Sq(1/(1+$A1325)+$AC$2/$I$2-1/(1+(1+U1325/T1325)/R$1017),$X$2/$I$2)),IF(U1326&lt;0,"A",R1326))</f>
        <v>A</v>
      </c>
      <c r="T1325" s="13">
        <f t="shared" si="408"/>
        <v>-1</v>
      </c>
      <c r="U1325" s="12">
        <f t="shared" si="432"/>
        <v>-2</v>
      </c>
      <c r="X1325" s="13">
        <f>IF(AA1325&gt;0,SQRT(Sum_Sq($AI$2,V_rtHz($AH$2)/(1+1/$A1325),V_rtHz($AH$2*$A1325)/(1+$A1325),$AN$2*$AH$2/(1+1/$A1325),$AM$2*SQRT(Sum_Sq(AA1325,1/($X$2*Y$8*(1+X$1017+AA1325/Z1325))))/SQRT(Sum_Sq($X$2*AA1325*Y$8,1)),                   $AQ$2*SQRT(Sum_Sq($AH$2/(1+1/$A1325)+AA1325*( 1/(X$1017+1+AA1325/Z1325)-1)/(1+($X$2*AA1325*Y$8)^2), (AA1325^2*Y$8*$X$2+1/($X$2*Y$8*(X$1017+1+AA1325/Z1325           )))/(1+($X$2*AA1325*Y$8)^2))),           V_rtHz(Z1325)/($X$2*Y$8*(Z1325*X$1017+Z1325+AA1325)),V_rtHz(AA1325)*SQRT(Sum_Sq(Z1325*Y$8*$X$2*X$1017,1))/($X$2*Y$8*(Z1325*X$1017+Z1325+AA1325))))/SQRT(Sum_Sq(1/(1+$A1325)+$AC$2/$I$2-1/(1+(1+AA1325/Z1325)/X$1017),$X$2/$I$2)),IF(AA1326&lt;0,"A",X1326))</f>
        <v>4.7346310611185561E-6</v>
      </c>
      <c r="Z1325" s="13">
        <f t="shared" si="409"/>
        <v>25948.2838904891</v>
      </c>
      <c r="AA1325" s="12">
        <f t="shared" si="433"/>
        <v>37923.528650768916</v>
      </c>
      <c r="AC1325" s="13">
        <f>IF(AF1325&gt;0,SQRT(Sum_Sq($AI$2,V_rtHz($AH$2)/(1+1/$A1325),V_rtHz($AH$2*$A1325)/(1+$A1325),$AN$2*$AH$2/(1+1/$A1325),$AM$2*SQRT(Sum_Sq(AF1325,1/($X$2*AD$8*(1+AC$1017+AF1325/AE1325))))/SQRT(Sum_Sq($X$2*AF1325*AD$8,1)),                   $AQ$2*SQRT(Sum_Sq($AH$2/(1+1/$A1325)+AF1325*( 1/(AC$1017+1+AF1325/AE1325)-1)/(1+($X$2*AF1325*AD$8)^2), (AF1325^2*AD$8*$X$2+1/($X$2*AD$8*(AC$1017+1+AF1325/AE1325           )))/(1+($X$2*AF1325*AD$8)^2))),           V_rtHz(AE1325)/($X$2*AD$8*(AE1325*AC$1017+AE1325+AF1325)),V_rtHz(AF1325)*SQRT(Sum_Sq(AE1325*AD$8*$X$2*AC$1017,1))/($X$2*AD$8*(AE1325*AC$1017+AE1325+AF1325))))/SQRT(Sum_Sq(1/(1+$A1325)+$AC$2/$I$2-1/(1+(1+AF1325/AE1325)/AC$1017),$X$2/$I$2)),IF(AF1326&lt;0,"A",AC1326))</f>
        <v>6.5550735244083887E-6</v>
      </c>
      <c r="AE1325" s="13">
        <f t="shared" si="410"/>
        <v>17590.620200018839</v>
      </c>
      <c r="AF1325" s="12">
        <f t="shared" si="434"/>
        <v>176903.41999897672</v>
      </c>
      <c r="AG1325" s="13"/>
      <c r="AH1325" s="13">
        <f>IF(AK1325&gt;0,SQRT(Sum_Sq($AI$2,V_rtHz($AH$2)/(1+1/$A1325),V_rtHz($AH$2*$A1325)/(1+$A1325),$AN$2*$AH$2/(1+1/$A1325),$AM$2*SQRT(Sum_Sq(AK1325,1/($X$2*AI$8*(1+AH$1017+AK1325/AJ1325))))/SQRT(Sum_Sq($X$2*AK1325*AI$8,1)),                   $AQ$2*SQRT(Sum_Sq($AH$2/(1+1/$A1325)+AK1325*( 1/(AH$1017+1+AK1325/AJ1325)-1)/(1+($X$2*AK1325*AI$8)^2), (AK1325^2*AI$8*$X$2+1/($X$2*AI$8*(AH$1017+1+AK1325/AJ1325           )))/(1+($X$2*AK1325*AI$8)^2))),           V_rtHz(AJ1325)/($X$2*AI$8*(AJ1325*AH$1017+AJ1325+AK1325)),V_rtHz(AK1325)*SQRT(Sum_Sq(AJ1325*AI$8*$X$2*AH$1017,1))/($X$2*AI$8*(AJ1325*AH$1017+AJ1325+AK1325))))/SQRT(Sum_Sq(1/(1+$A1325)+$AC$2/$I$2-1/(1+(1+AK1325/AJ1325)/AH$1017),$X$2/$I$2)),IF(AK1326&lt;0,"A",AH1326))</f>
        <v>1.1167035852502468E-5</v>
      </c>
      <c r="AI1325" s="13"/>
      <c r="AJ1325" s="13">
        <f t="shared" si="411"/>
        <v>16524.770206648798</v>
      </c>
      <c r="AK1325" s="12">
        <f t="shared" si="435"/>
        <v>595500.2552249186</v>
      </c>
      <c r="AM1325" s="13">
        <f>IF(AP1325&gt;0,SQRT(Sum_Sq($AI$2,V_rtHz($AH$2)/(1+1/$A1325),V_rtHz($AH$2*$A1325)/(1+$A1325),$AN$2*$AH$2/(1+1/$A1325),$AM$2*SQRT(Sum_Sq(AP1325,1/($X$2*AN$8*(1+AM$1017+AP1325/AO1325))))/SQRT(Sum_Sq($X$2*AP1325*AN$8,1)),                   $AQ$2*SQRT(Sum_Sq($AH$2/(1+1/$A1325)+AP1325*( 1/(AM$1017+1+AP1325/AO1325)-1)/(1+($X$2*AP1325*AN$8)^2), (AP1325^2*AN$8*$X$2+1/($X$2*AN$8*(AM$1017+1+AP1325/AO1325           )))/(1+($X$2*AP1325*AN$8)^2))),           V_rtHz(AO1325)/($X$2*AN$8*(AO1325*AM$1017+AO1325+AP1325)),V_rtHz(AP1325)*SQRT(Sum_Sq(AO1325*AN$8*$X$2*AM$1017,1))/($X$2*AN$8*(AO1325*AM$1017+AO1325+AP1325))))/SQRT(Sum_Sq(1/(1+$A1325)+$AC$2/$I$2-1/(1+(1+AP1325/AO1325)/AM$1017),$X$2/$I$2)),IF(AP1326&lt;0,"A",AM1326))</f>
        <v>1.9617578411915819E-5</v>
      </c>
      <c r="AO1325" s="13">
        <f t="shared" si="412"/>
        <v>16236.474907340567</v>
      </c>
      <c r="AP1325" s="12">
        <f t="shared" si="436"/>
        <v>1916574.1893146662</v>
      </c>
      <c r="AR1325" s="13">
        <f t="shared" si="413"/>
        <v>69887291.180198371</v>
      </c>
      <c r="AS1325" s="13">
        <f t="shared" si="414"/>
        <v>-1.3210017098067307E-5</v>
      </c>
      <c r="AV1325" s="13"/>
      <c r="AW1325" s="13">
        <f t="shared" si="415"/>
        <v>39300511.936236553</v>
      </c>
      <c r="AX1325" s="13">
        <f t="shared" si="416"/>
        <v>-4.1859283763230043E-5</v>
      </c>
      <c r="AZ1325" s="13"/>
      <c r="BA1325" s="13"/>
      <c r="BB1325" s="13">
        <f t="shared" si="417"/>
        <v>22100301.962882396</v>
      </c>
      <c r="BC1325" s="13">
        <f t="shared" si="418"/>
        <v>-1.3323343442723801E-4</v>
      </c>
      <c r="BD1325" s="13"/>
      <c r="BE1325" s="13"/>
      <c r="BG1325" s="13">
        <f t="shared" si="419"/>
        <v>12427913.092914158</v>
      </c>
      <c r="BH1325" s="13">
        <f t="shared" si="420"/>
        <v>-4.3018765780014672E-4</v>
      </c>
      <c r="BI1325" s="13"/>
      <c r="BL1325" s="13">
        <f t="shared" si="421"/>
        <v>315.06815879885437</v>
      </c>
      <c r="BM1325" s="13">
        <f t="shared" si="422"/>
        <v>34.465664218175135</v>
      </c>
      <c r="BP1325" s="13"/>
      <c r="BQ1325" s="13">
        <f t="shared" si="423"/>
        <v>99.633300000000006</v>
      </c>
      <c r="BR1325" s="13">
        <f t="shared" si="424"/>
        <v>108.99</v>
      </c>
      <c r="BT1325" s="13"/>
      <c r="BU1325" s="13"/>
      <c r="BV1325" s="13">
        <f t="shared" si="425"/>
        <v>31.50681587988543</v>
      </c>
      <c r="BW1325" s="13">
        <f t="shared" si="426"/>
        <v>344.65664218175147</v>
      </c>
      <c r="CA1325" s="13">
        <f t="shared" si="427"/>
        <v>9.9633299999999974</v>
      </c>
      <c r="CB1325" s="13">
        <f t="shared" si="428"/>
        <v>1089.9000000000001</v>
      </c>
    </row>
    <row r="1326" spans="1:80" x14ac:dyDescent="0.3">
      <c r="A1326" s="13">
        <f t="shared" si="404"/>
        <v>7.4473197390598873E-4</v>
      </c>
      <c r="C1326" s="13" t="str">
        <f>IF(F1326&gt;0,SQRT(Sum_Sq($AI$2,V_rtHz($AH$2)/(1+1/$A1326),V_rtHz($AH$2*$A1326)/(1+$A1326),$AN$2*$AH$2/(1+1/$A1326),$AM$2*SQRT(Sum_Sq(F1326,1/($X$2*D$8*(1+C$1017+F1326/E1326))))/SQRT(Sum_Sq($X$2*F1326*D$8,1)),                   $AQ$2*SQRT(Sum_Sq($AH$2/(1+1/$A1326)+F1326*( 1/(C$1017+1+F1326/E1326)-1)/(1+($X$2*F1326*D$8)^2), (F1326^2*D$8*$X$2+1/($X$2*D$8*(C$1017+1+F1326/E1326           )))/(1+($X$2*F1326*D$8)^2))),           V_rtHz(E1326)/($X$2*D$8*(E1326*C$1017+E1326+F1326)),V_rtHz(F1326)*SQRT(Sum_Sq(E1326*D$8*$X$2*C$1017,1))/($X$2*D$8*(E1326*C$1017+E1326+F1326))))/SQRT(Sum_Sq(1/(1+$A1326)+$AC$2/$I$2-1/(1+(1+F1326/E1326)/C$1017),$X$2/$I$2)),IF(F1327&lt;0,"A",C1327))</f>
        <v>A</v>
      </c>
      <c r="E1326" s="13">
        <f t="shared" si="405"/>
        <v>-1</v>
      </c>
      <c r="F1326" s="12">
        <f t="shared" si="429"/>
        <v>-2</v>
      </c>
      <c r="H1326" s="13" t="str">
        <f>IF(K1326&gt;0,SQRT(Sum_Sq($AI$2,V_rtHz($AH$2)/(1+1/$A1326),V_rtHz($AH$2*$A1326)/(1+$A1326),$AN$2*$AH$2/(1+1/$A1326),$AM$2*SQRT(Sum_Sq(K1326,1/($X$2*I$8*(1+H$1017+K1326/J1326))))/SQRT(Sum_Sq($X$2*K1326*I$8,1)),                   $AQ$2*SQRT(Sum_Sq($AH$2/(1+1/$A1326)+K1326*( 1/(H$1017+1+K1326/J1326)-1)/(1+($X$2*K1326*I$8)^2), (K1326^2*I$8*$X$2+1/($X$2*I$8*(H$1017+1+K1326/J1326           )))/(1+($X$2*K1326*I$8)^2))),           V_rtHz(J1326)/($X$2*I$8*(J1326*H$1017+J1326+K1326)),V_rtHz(K1326)*SQRT(Sum_Sq(J1326*I$8*$X$2*H$1017,1))/($X$2*I$8*(J1326*H$1017+J1326+K1326))))/SQRT(Sum_Sq(1/(1+$A1326)+$AC$2/$I$2-1/(1+(1+K1326/J1326)/H$1017),$X$2/$I$2)),IF(K1327&lt;0,"A",H1327))</f>
        <v>A</v>
      </c>
      <c r="J1326" s="13">
        <f t="shared" si="406"/>
        <v>-1</v>
      </c>
      <c r="K1326" s="12">
        <f t="shared" si="430"/>
        <v>-2</v>
      </c>
      <c r="M1326" s="13" t="str">
        <f>IF(P1326&gt;0,SQRT(Sum_Sq($AI$2,V_rtHz($AH$2)/(1+1/$A1326),V_rtHz($AH$2*$A1326)/(1+$A1326),$AN$2*$AH$2/(1+1/$A1326),$AM$2*SQRT(Sum_Sq(P1326,1/($X$2*N$8*(1+M$1017+P1326/O1326))))/SQRT(Sum_Sq($X$2*P1326*N$8,1)),                   $AQ$2*SQRT(Sum_Sq($AH$2/(1+1/$A1326)+P1326*( 1/(M$1017+1+P1326/O1326)-1)/(1+($X$2*P1326*N$8)^2), (P1326^2*N$8*$X$2+1/($X$2*N$8*(M$1017+1+P1326/O1326           )))/(1+($X$2*P1326*N$8)^2))),           V_rtHz(O1326)/($X$2*N$8*(O1326*M$1017+O1326+P1326)),V_rtHz(P1326)*SQRT(Sum_Sq(O1326*N$8*$X$2*M$1017,1))/($X$2*N$8*(O1326*M$1017+O1326+P1326))))/SQRT(Sum_Sq(1/(1+$A1326)+$AC$2/$I$2-1/(1+(1+P1326/O1326)/M$1017),$X$2/$I$2)),IF(P1327&lt;0,"A",M1327))</f>
        <v>A</v>
      </c>
      <c r="O1326" s="13">
        <f t="shared" si="407"/>
        <v>-1</v>
      </c>
      <c r="P1326" s="12">
        <f t="shared" si="431"/>
        <v>-2</v>
      </c>
      <c r="R1326" s="13" t="str">
        <f>IF(U1326&gt;0,SQRT(Sum_Sq($AI$2,V_rtHz($AH$2)/(1+1/$A1326),V_rtHz($AH$2*$A1326)/(1+$A1326),$AN$2*$AH$2/(1+1/$A1326),$AM$2*SQRT(Sum_Sq(U1326,1/($X$2*S$8*(1+R$1017+U1326/T1326))))/SQRT(Sum_Sq($X$2*U1326*S$8,1)),                   $AQ$2*SQRT(Sum_Sq($AH$2/(1+1/$A1326)+U1326*( 1/(R$1017+1+U1326/T1326)-1)/(1+($X$2*U1326*S$8)^2), (U1326^2*S$8*$X$2+1/($X$2*S$8*(R$1017+1+U1326/T1326           )))/(1+($X$2*U1326*S$8)^2))),           V_rtHz(T1326)/($X$2*S$8*(T1326*R$1017+T1326+U1326)),V_rtHz(U1326)*SQRT(Sum_Sq(T1326*S$8*$X$2*R$1017,1))/($X$2*S$8*(T1326*R$1017+T1326+U1326))))/SQRT(Sum_Sq(1/(1+$A1326)+$AC$2/$I$2-1/(1+(1+U1326/T1326)/R$1017),$X$2/$I$2)),IF(U1327&lt;0,"A",R1327))</f>
        <v>A</v>
      </c>
      <c r="T1326" s="13">
        <f t="shared" si="408"/>
        <v>-1</v>
      </c>
      <c r="U1326" s="12">
        <f t="shared" si="432"/>
        <v>-2</v>
      </c>
      <c r="X1326" s="13">
        <f>IF(AA1326&gt;0,SQRT(Sum_Sq($AI$2,V_rtHz($AH$2)/(1+1/$A1326),V_rtHz($AH$2*$A1326)/(1+$A1326),$AN$2*$AH$2/(1+1/$A1326),$AM$2*SQRT(Sum_Sq(AA1326,1/($X$2*Y$8*(1+X$1017+AA1326/Z1326))))/SQRT(Sum_Sq($X$2*AA1326*Y$8,1)),                   $AQ$2*SQRT(Sum_Sq($AH$2/(1+1/$A1326)+AA1326*( 1/(X$1017+1+AA1326/Z1326)-1)/(1+($X$2*AA1326*Y$8)^2), (AA1326^2*Y$8*$X$2+1/($X$2*Y$8*(X$1017+1+AA1326/Z1326           )))/(1+($X$2*AA1326*Y$8)^2))),           V_rtHz(Z1326)/($X$2*Y$8*(Z1326*X$1017+Z1326+AA1326)),V_rtHz(AA1326)*SQRT(Sum_Sq(Z1326*Y$8*$X$2*X$1017,1))/($X$2*Y$8*(Z1326*X$1017+Z1326+AA1326))))/SQRT(Sum_Sq(1/(1+$A1326)+$AC$2/$I$2-1/(1+(1+AA1326/Z1326)/X$1017),$X$2/$I$2)),IF(AA1327&lt;0,"A",X1327))</f>
        <v>4.7208183526671107E-6</v>
      </c>
      <c r="Z1326" s="13">
        <f t="shared" si="409"/>
        <v>25813.096288193399</v>
      </c>
      <c r="AA1326" s="12">
        <f t="shared" si="433"/>
        <v>38122.140659636476</v>
      </c>
      <c r="AC1326" s="13">
        <f>IF(AF1326&gt;0,SQRT(Sum_Sq($AI$2,V_rtHz($AH$2)/(1+1/$A1326),V_rtHz($AH$2*$A1326)/(1+$A1326),$AN$2*$AH$2/(1+1/$A1326),$AM$2*SQRT(Sum_Sq(AF1326,1/($X$2*AD$8*(1+AC$1017+AF1326/AE1326))))/SQRT(Sum_Sq($X$2*AF1326*AD$8,1)),                   $AQ$2*SQRT(Sum_Sq($AH$2/(1+1/$A1326)+AF1326*( 1/(AC$1017+1+AF1326/AE1326)-1)/(1+($X$2*AF1326*AD$8)^2), (AF1326^2*AD$8*$X$2+1/($X$2*AD$8*(AC$1017+1+AF1326/AE1326           )))/(1+($X$2*AF1326*AD$8)^2))),           V_rtHz(AE1326)/($X$2*AD$8*(AE1326*AC$1017+AE1326+AF1326)),V_rtHz(AF1326)*SQRT(Sum_Sq(AE1326*AD$8*$X$2*AC$1017,1))/($X$2*AD$8*(AE1326*AC$1017+AE1326+AF1326))))/SQRT(Sum_Sq(1/(1+$A1326)+$AC$2/$I$2-1/(1+(1+AF1326/AE1326)/AC$1017),$X$2/$I$2)),IF(AF1327&lt;0,"A",AC1327))</f>
        <v>6.5509989715722709E-6</v>
      </c>
      <c r="AE1326" s="13">
        <f t="shared" si="410"/>
        <v>17568.650860045778</v>
      </c>
      <c r="AF1326" s="12">
        <f t="shared" si="434"/>
        <v>177124.63512854555</v>
      </c>
      <c r="AG1326" s="13"/>
      <c r="AH1326" s="13">
        <f>IF(AK1326&gt;0,SQRT(Sum_Sq($AI$2,V_rtHz($AH$2)/(1+1/$A1326),V_rtHz($AH$2*$A1326)/(1+$A1326),$AN$2*$AH$2/(1+1/$A1326),$AM$2*SQRT(Sum_Sq(AK1326,1/($X$2*AI$8*(1+AH$1017+AK1326/AJ1326))))/SQRT(Sum_Sq($X$2*AK1326*AI$8,1)),                   $AQ$2*SQRT(Sum_Sq($AH$2/(1+1/$A1326)+AK1326*( 1/(AH$1017+1+AK1326/AJ1326)-1)/(1+($X$2*AK1326*AI$8)^2), (AK1326^2*AI$8*$X$2+1/($X$2*AI$8*(AH$1017+1+AK1326/AJ1326           )))/(1+($X$2*AK1326*AI$8)^2))),           V_rtHz(AJ1326)/($X$2*AI$8*(AJ1326*AH$1017+AJ1326+AK1326)),V_rtHz(AK1326)*SQRT(Sum_Sq(AJ1326*AI$8*$X$2*AH$1017,1))/($X$2*AI$8*(AJ1326*AH$1017+AJ1326+AK1326))))/SQRT(Sum_Sq(1/(1+$A1326)+$AC$2/$I$2-1/(1+(1+AK1326/AJ1326)/AH$1017),$X$2/$I$2)),IF(AK1327&lt;0,"A",AH1327))</f>
        <v>1.1161427737937482E-5</v>
      </c>
      <c r="AI1326" s="13"/>
      <c r="AJ1326" s="13">
        <f t="shared" si="411"/>
        <v>16507.609998294021</v>
      </c>
      <c r="AK1326" s="12">
        <f t="shared" si="435"/>
        <v>596119.29750033212</v>
      </c>
      <c r="AM1326" s="13">
        <f>IF(AP1326&gt;0,SQRT(Sum_Sq($AI$2,V_rtHz($AH$2)/(1+1/$A1326),V_rtHz($AH$2*$A1326)/(1+$A1326),$AN$2*$AH$2/(1+1/$A1326),$AM$2*SQRT(Sum_Sq(AP1326,1/($X$2*AN$8*(1+AM$1017+AP1326/AO1326))))/SQRT(Sum_Sq($X$2*AP1326*AN$8,1)),                   $AQ$2*SQRT(Sum_Sq($AH$2/(1+1/$A1326)+AP1326*( 1/(AM$1017+1+AP1326/AO1326)-1)/(1+($X$2*AP1326*AN$8)^2), (AP1326^2*AN$8*$X$2+1/($X$2*AN$8*(AM$1017+1+AP1326/AO1326           )))/(1+($X$2*AP1326*AN$8)^2))),           V_rtHz(AO1326)/($X$2*AN$8*(AO1326*AM$1017+AO1326+AP1326)),V_rtHz(AP1326)*SQRT(Sum_Sq(AO1326*AN$8*$X$2*AM$1017,1))/($X$2*AN$8*(AO1326*AM$1017+AO1326+AP1326))))/SQRT(Sum_Sq(1/(1+$A1326)+$AC$2/$I$2-1/(1+(1+AP1326/AO1326)/AM$1017),$X$2/$I$2)),IF(AP1327&lt;0,"A",AM1327))</f>
        <v>1.9608297195921433E-5</v>
      </c>
      <c r="AO1326" s="13">
        <f t="shared" si="412"/>
        <v>16220.447942517441</v>
      </c>
      <c r="AP1326" s="12">
        <f t="shared" si="436"/>
        <v>1918467.9019434364</v>
      </c>
      <c r="AR1326" s="13">
        <f t="shared" si="413"/>
        <v>69887291.180198371</v>
      </c>
      <c r="AS1326" s="13">
        <f t="shared" si="414"/>
        <v>-1.3210190779995099E-5</v>
      </c>
      <c r="AV1326" s="13"/>
      <c r="AW1326" s="13">
        <f t="shared" si="415"/>
        <v>39300511.936236553</v>
      </c>
      <c r="AX1326" s="13">
        <f t="shared" si="416"/>
        <v>-4.1861027752631408E-5</v>
      </c>
      <c r="AZ1326" s="13"/>
      <c r="BA1326" s="13"/>
      <c r="BB1326" s="13">
        <f t="shared" si="417"/>
        <v>22100301.962882396</v>
      </c>
      <c r="BC1326" s="13">
        <f t="shared" si="418"/>
        <v>-1.3325110400617672E-4</v>
      </c>
      <c r="BD1326" s="13"/>
      <c r="BE1326" s="13"/>
      <c r="BG1326" s="13">
        <f t="shared" si="419"/>
        <v>12427913.092914158</v>
      </c>
      <c r="BH1326" s="13">
        <f t="shared" si="420"/>
        <v>-4.3037192330386915E-4</v>
      </c>
      <c r="BI1326" s="13"/>
      <c r="BL1326" s="13">
        <f t="shared" si="421"/>
        <v>315.06815879885437</v>
      </c>
      <c r="BM1326" s="13">
        <f t="shared" si="422"/>
        <v>34.465664218175128</v>
      </c>
      <c r="BP1326" s="13"/>
      <c r="BQ1326" s="13">
        <f t="shared" si="423"/>
        <v>99.633300000000006</v>
      </c>
      <c r="BR1326" s="13">
        <f t="shared" si="424"/>
        <v>108.98999999999998</v>
      </c>
      <c r="BT1326" s="13"/>
      <c r="BU1326" s="13"/>
      <c r="BV1326" s="13">
        <f t="shared" si="425"/>
        <v>31.50681587988543</v>
      </c>
      <c r="BW1326" s="13">
        <f t="shared" si="426"/>
        <v>344.65664218175147</v>
      </c>
      <c r="CA1326" s="13">
        <f t="shared" si="427"/>
        <v>9.9633299999999991</v>
      </c>
      <c r="CB1326" s="13">
        <f t="shared" si="428"/>
        <v>1089.9000000000001</v>
      </c>
    </row>
    <row r="1327" spans="1:80" x14ac:dyDescent="0.3">
      <c r="A1327" s="13">
        <f t="shared" si="404"/>
        <v>7.5509222766543356E-4</v>
      </c>
      <c r="C1327" s="13" t="str">
        <f>IF(F1327&gt;0,SQRT(Sum_Sq($AI$2,V_rtHz($AH$2)/(1+1/$A1327),V_rtHz($AH$2*$A1327)/(1+$A1327),$AN$2*$AH$2/(1+1/$A1327),$AM$2*SQRT(Sum_Sq(F1327,1/($X$2*D$8*(1+C$1017+F1327/E1327))))/SQRT(Sum_Sq($X$2*F1327*D$8,1)),                   $AQ$2*SQRT(Sum_Sq($AH$2/(1+1/$A1327)+F1327*( 1/(C$1017+1+F1327/E1327)-1)/(1+($X$2*F1327*D$8)^2), (F1327^2*D$8*$X$2+1/($X$2*D$8*(C$1017+1+F1327/E1327           )))/(1+($X$2*F1327*D$8)^2))),           V_rtHz(E1327)/($X$2*D$8*(E1327*C$1017+E1327+F1327)),V_rtHz(F1327)*SQRT(Sum_Sq(E1327*D$8*$X$2*C$1017,1))/($X$2*D$8*(E1327*C$1017+E1327+F1327))))/SQRT(Sum_Sq(1/(1+$A1327)+$AC$2/$I$2-1/(1+(1+F1327/E1327)/C$1017),$X$2/$I$2)),IF(F1328&lt;0,"A",C1328))</f>
        <v>A</v>
      </c>
      <c r="E1327" s="13">
        <f t="shared" si="405"/>
        <v>-1</v>
      </c>
      <c r="F1327" s="12">
        <f t="shared" si="429"/>
        <v>-2</v>
      </c>
      <c r="H1327" s="13" t="str">
        <f>IF(K1327&gt;0,SQRT(Sum_Sq($AI$2,V_rtHz($AH$2)/(1+1/$A1327),V_rtHz($AH$2*$A1327)/(1+$A1327),$AN$2*$AH$2/(1+1/$A1327),$AM$2*SQRT(Sum_Sq(K1327,1/($X$2*I$8*(1+H$1017+K1327/J1327))))/SQRT(Sum_Sq($X$2*K1327*I$8,1)),                   $AQ$2*SQRT(Sum_Sq($AH$2/(1+1/$A1327)+K1327*( 1/(H$1017+1+K1327/J1327)-1)/(1+($X$2*K1327*I$8)^2), (K1327^2*I$8*$X$2+1/($X$2*I$8*(H$1017+1+K1327/J1327           )))/(1+($X$2*K1327*I$8)^2))),           V_rtHz(J1327)/($X$2*I$8*(J1327*H$1017+J1327+K1327)),V_rtHz(K1327)*SQRT(Sum_Sq(J1327*I$8*$X$2*H$1017,1))/($X$2*I$8*(J1327*H$1017+J1327+K1327))))/SQRT(Sum_Sq(1/(1+$A1327)+$AC$2/$I$2-1/(1+(1+K1327/J1327)/H$1017),$X$2/$I$2)),IF(K1328&lt;0,"A",H1328))</f>
        <v>A</v>
      </c>
      <c r="J1327" s="13">
        <f t="shared" si="406"/>
        <v>-1</v>
      </c>
      <c r="K1327" s="12">
        <f t="shared" si="430"/>
        <v>-2</v>
      </c>
      <c r="M1327" s="13" t="str">
        <f>IF(P1327&gt;0,SQRT(Sum_Sq($AI$2,V_rtHz($AH$2)/(1+1/$A1327),V_rtHz($AH$2*$A1327)/(1+$A1327),$AN$2*$AH$2/(1+1/$A1327),$AM$2*SQRT(Sum_Sq(P1327,1/($X$2*N$8*(1+M$1017+P1327/O1327))))/SQRT(Sum_Sq($X$2*P1327*N$8,1)),                   $AQ$2*SQRT(Sum_Sq($AH$2/(1+1/$A1327)+P1327*( 1/(M$1017+1+P1327/O1327)-1)/(1+($X$2*P1327*N$8)^2), (P1327^2*N$8*$X$2+1/($X$2*N$8*(M$1017+1+P1327/O1327           )))/(1+($X$2*P1327*N$8)^2))),           V_rtHz(O1327)/($X$2*N$8*(O1327*M$1017+O1327+P1327)),V_rtHz(P1327)*SQRT(Sum_Sq(O1327*N$8*$X$2*M$1017,1))/($X$2*N$8*(O1327*M$1017+O1327+P1327))))/SQRT(Sum_Sq(1/(1+$A1327)+$AC$2/$I$2-1/(1+(1+P1327/O1327)/M$1017),$X$2/$I$2)),IF(P1328&lt;0,"A",M1328))</f>
        <v>A</v>
      </c>
      <c r="O1327" s="13">
        <f t="shared" si="407"/>
        <v>-1</v>
      </c>
      <c r="P1327" s="12">
        <f t="shared" si="431"/>
        <v>-2</v>
      </c>
      <c r="R1327" s="13" t="str">
        <f>IF(U1327&gt;0,SQRT(Sum_Sq($AI$2,V_rtHz($AH$2)/(1+1/$A1327),V_rtHz($AH$2*$A1327)/(1+$A1327),$AN$2*$AH$2/(1+1/$A1327),$AM$2*SQRT(Sum_Sq(U1327,1/($X$2*S$8*(1+R$1017+U1327/T1327))))/SQRT(Sum_Sq($X$2*U1327*S$8,1)),                   $AQ$2*SQRT(Sum_Sq($AH$2/(1+1/$A1327)+U1327*( 1/(R$1017+1+U1327/T1327)-1)/(1+($X$2*U1327*S$8)^2), (U1327^2*S$8*$X$2+1/($X$2*S$8*(R$1017+1+U1327/T1327           )))/(1+($X$2*U1327*S$8)^2))),           V_rtHz(T1327)/($X$2*S$8*(T1327*R$1017+T1327+U1327)),V_rtHz(U1327)*SQRT(Sum_Sq(T1327*S$8*$X$2*R$1017,1))/($X$2*S$8*(T1327*R$1017+T1327+U1327))))/SQRT(Sum_Sq(1/(1+$A1327)+$AC$2/$I$2-1/(1+(1+U1327/T1327)/R$1017),$X$2/$I$2)),IF(U1328&lt;0,"A",R1328))</f>
        <v>A</v>
      </c>
      <c r="T1327" s="13">
        <f t="shared" si="408"/>
        <v>-1</v>
      </c>
      <c r="U1327" s="12">
        <f t="shared" si="432"/>
        <v>-2</v>
      </c>
      <c r="X1327" s="13">
        <f>IF(AA1327&gt;0,SQRT(Sum_Sq($AI$2,V_rtHz($AH$2)/(1+1/$A1327),V_rtHz($AH$2*$A1327)/(1+$A1327),$AN$2*$AH$2/(1+1/$A1327),$AM$2*SQRT(Sum_Sq(AA1327,1/($X$2*Y$8*(1+X$1017+AA1327/Z1327))))/SQRT(Sum_Sq($X$2*AA1327*Y$8,1)),                   $AQ$2*SQRT(Sum_Sq($AH$2/(1+1/$A1327)+AA1327*( 1/(X$1017+1+AA1327/Z1327)-1)/(1+($X$2*AA1327*Y$8)^2), (AA1327^2*Y$8*$X$2+1/($X$2*Y$8*(X$1017+1+AA1327/Z1327           )))/(1+($X$2*AA1327*Y$8)^2))),           V_rtHz(Z1327)/($X$2*Y$8*(Z1327*X$1017+Z1327+AA1327)),V_rtHz(AA1327)*SQRT(Sum_Sq(Z1327*Y$8*$X$2*X$1017,1))/($X$2*Y$8*(Z1327*X$1017+Z1327+AA1327))))/SQRT(Sum_Sq(1/(1+$A1327)+$AC$2/$I$2-1/(1+(1+AA1327/Z1327)/X$1017),$X$2/$I$2)),IF(AA1328&lt;0,"A",X1328))</f>
        <v>4.7072116934069828E-6</v>
      </c>
      <c r="Z1327" s="13">
        <f t="shared" si="409"/>
        <v>25680.141054483593</v>
      </c>
      <c r="AA1327" s="12">
        <f t="shared" si="433"/>
        <v>38319.512555303503</v>
      </c>
      <c r="AC1327" s="13">
        <f>IF(AF1327&gt;0,SQRT(Sum_Sq($AI$2,V_rtHz($AH$2)/(1+1/$A1327),V_rtHz($AH$2*$A1327)/(1+$A1327),$AN$2*$AH$2/(1+1/$A1327),$AM$2*SQRT(Sum_Sq(AF1327,1/($X$2*AD$8*(1+AC$1017+AF1327/AE1327))))/SQRT(Sum_Sq($X$2*AF1327*AD$8,1)),                   $AQ$2*SQRT(Sum_Sq($AH$2/(1+1/$A1327)+AF1327*( 1/(AC$1017+1+AF1327/AE1327)-1)/(1+($X$2*AF1327*AD$8)^2), (AF1327^2*AD$8*$X$2+1/($X$2*AD$8*(AC$1017+1+AF1327/AE1327           )))/(1+($X$2*AF1327*AD$8)^2))),           V_rtHz(AE1327)/($X$2*AD$8*(AE1327*AC$1017+AE1327+AF1327)),V_rtHz(AF1327)*SQRT(Sum_Sq(AE1327*AD$8*$X$2*AC$1017,1))/($X$2*AD$8*(AE1327*AC$1017+AE1327+AF1327))))/SQRT(Sum_Sq(1/(1+$A1327)+$AC$2/$I$2-1/(1+(1+AF1327/AE1327)/AC$1017),$X$2/$I$2)),IF(AF1328&lt;0,"A",AC1328))</f>
        <v>6.5468865004007073E-6</v>
      </c>
      <c r="AE1327" s="13">
        <f t="shared" si="410"/>
        <v>17546.48803636408</v>
      </c>
      <c r="AF1327" s="12">
        <f t="shared" si="434"/>
        <v>177348.35978785649</v>
      </c>
      <c r="AG1327" s="13"/>
      <c r="AH1327" s="13">
        <f>IF(AK1327&gt;0,SQRT(Sum_Sq($AI$2,V_rtHz($AH$2)/(1+1/$A1327),V_rtHz($AH$2*$A1327)/(1+$A1327),$AN$2*$AH$2/(1+1/$A1327),$AM$2*SQRT(Sum_Sq(AK1327,1/($X$2*AI$8*(1+AH$1017+AK1327/AJ1327))))/SQRT(Sum_Sq($X$2*AK1327*AI$8,1)),                   $AQ$2*SQRT(Sum_Sq($AH$2/(1+1/$A1327)+AK1327*( 1/(AH$1017+1+AK1327/AJ1327)-1)/(1+($X$2*AK1327*AI$8)^2), (AK1327^2*AI$8*$X$2+1/($X$2*AI$8*(AH$1017+1+AK1327/AJ1327           )))/(1+($X$2*AK1327*AI$8)^2))),           V_rtHz(AJ1327)/($X$2*AI$8*(AJ1327*AH$1017+AJ1327+AK1327)),V_rtHz(AK1327)*SQRT(Sum_Sq(AJ1327*AI$8*$X$2*AH$1017,1))/($X$2*AI$8*(AJ1327*AH$1017+AJ1327+AK1327))))/SQRT(Sum_Sq(1/(1+$A1327)+$AC$2/$I$2-1/(1+(1+AK1327/AJ1327)/AH$1017),$X$2/$I$2)),IF(AK1328&lt;0,"A",AH1328))</f>
        <v>1.1155762274990234E-5</v>
      </c>
      <c r="AI1327" s="13"/>
      <c r="AJ1327" s="13">
        <f t="shared" si="411"/>
        <v>16490.281833350986</v>
      </c>
      <c r="AK1327" s="12">
        <f t="shared" si="435"/>
        <v>596745.70604914916</v>
      </c>
      <c r="AM1327" s="13">
        <f>IF(AP1327&gt;0,SQRT(Sum_Sq($AI$2,V_rtHz($AH$2)/(1+1/$A1327),V_rtHz($AH$2*$A1327)/(1+$A1327),$AN$2*$AH$2/(1+1/$A1327),$AM$2*SQRT(Sum_Sq(AP1327,1/($X$2*AN$8*(1+AM$1017+AP1327/AO1327))))/SQRT(Sum_Sq($X$2*AP1327*AN$8,1)),                   $AQ$2*SQRT(Sum_Sq($AH$2/(1+1/$A1327)+AP1327*( 1/(AM$1017+1+AP1327/AO1327)-1)/(1+($X$2*AP1327*AN$8)^2), (AP1327^2*AN$8*$X$2+1/($X$2*AN$8*(AM$1017+1+AP1327/AO1327           )))/(1+($X$2*AP1327*AN$8)^2))),           V_rtHz(AO1327)/($X$2*AN$8*(AO1327*AM$1017+AO1327+AP1327)),V_rtHz(AP1327)*SQRT(Sum_Sq(AO1327*AN$8*$X$2*AM$1017,1))/($X$2*AN$8*(AO1327*AM$1017+AO1327+AP1327))))/SQRT(Sum_Sq(1/(1+$A1327)+$AC$2/$I$2-1/(1+(1+AP1327/AO1327)/AM$1017),$X$2/$I$2)),IF(AP1328&lt;0,"A",AM1328))</f>
        <v>1.9598919048074061E-5</v>
      </c>
      <c r="AO1327" s="13">
        <f t="shared" si="412"/>
        <v>16204.260382630797</v>
      </c>
      <c r="AP1327" s="12">
        <f t="shared" si="436"/>
        <v>1920384.392626751</v>
      </c>
      <c r="AR1327" s="13">
        <f t="shared" si="413"/>
        <v>69887291.180198371</v>
      </c>
      <c r="AS1327" s="13">
        <f t="shared" si="414"/>
        <v>-1.321036688274204E-5</v>
      </c>
      <c r="AV1327" s="13"/>
      <c r="AW1327" s="13">
        <f t="shared" si="415"/>
        <v>39300511.936236553</v>
      </c>
      <c r="AX1327" s="13">
        <f t="shared" si="416"/>
        <v>-4.1862796151714955E-5</v>
      </c>
      <c r="AZ1327" s="13"/>
      <c r="BA1327" s="13"/>
      <c r="BB1327" s="13">
        <f t="shared" si="417"/>
        <v>22100301.962882396</v>
      </c>
      <c r="BC1327" s="13">
        <f t="shared" si="418"/>
        <v>-1.3326902417906084E-4</v>
      </c>
      <c r="BD1327" s="13"/>
      <c r="BE1327" s="13"/>
      <c r="BG1327" s="13">
        <f t="shared" si="419"/>
        <v>12427913.092914158</v>
      </c>
      <c r="BH1327" s="13">
        <f t="shared" si="420"/>
        <v>-4.3055891343102498E-4</v>
      </c>
      <c r="BI1327" s="13"/>
      <c r="BL1327" s="13">
        <f t="shared" si="421"/>
        <v>315.06815879885437</v>
      </c>
      <c r="BM1327" s="13">
        <f t="shared" si="422"/>
        <v>34.465664218175135</v>
      </c>
      <c r="BP1327" s="13"/>
      <c r="BQ1327" s="13">
        <f t="shared" si="423"/>
        <v>99.633300000000006</v>
      </c>
      <c r="BR1327" s="13">
        <f t="shared" si="424"/>
        <v>108.99</v>
      </c>
      <c r="BT1327" s="13"/>
      <c r="BU1327" s="13"/>
      <c r="BV1327" s="13">
        <f t="shared" si="425"/>
        <v>31.50681587988543</v>
      </c>
      <c r="BW1327" s="13">
        <f t="shared" si="426"/>
        <v>344.65664218175152</v>
      </c>
      <c r="CA1327" s="13">
        <f t="shared" si="427"/>
        <v>9.9633299999999991</v>
      </c>
      <c r="CB1327" s="13">
        <f t="shared" si="428"/>
        <v>1089.9000000000001</v>
      </c>
    </row>
    <row r="1328" spans="1:80" x14ac:dyDescent="0.3">
      <c r="A1328" s="13">
        <f t="shared" si="404"/>
        <v>7.6559660691125639E-4</v>
      </c>
      <c r="C1328" s="13" t="str">
        <f>IF(F1328&gt;0,SQRT(Sum_Sq($AI$2,V_rtHz($AH$2)/(1+1/$A1328),V_rtHz($AH$2*$A1328)/(1+$A1328),$AN$2*$AH$2/(1+1/$A1328),$AM$2*SQRT(Sum_Sq(F1328,1/($X$2*D$8*(1+C$1017+F1328/E1328))))/SQRT(Sum_Sq($X$2*F1328*D$8,1)),                   $AQ$2*SQRT(Sum_Sq($AH$2/(1+1/$A1328)+F1328*( 1/(C$1017+1+F1328/E1328)-1)/(1+($X$2*F1328*D$8)^2), (F1328^2*D$8*$X$2+1/($X$2*D$8*(C$1017+1+F1328/E1328           )))/(1+($X$2*F1328*D$8)^2))),           V_rtHz(E1328)/($X$2*D$8*(E1328*C$1017+E1328+F1328)),V_rtHz(F1328)*SQRT(Sum_Sq(E1328*D$8*$X$2*C$1017,1))/($X$2*D$8*(E1328*C$1017+E1328+F1328))))/SQRT(Sum_Sq(1/(1+$A1328)+$AC$2/$I$2-1/(1+(1+F1328/E1328)/C$1017),$X$2/$I$2)),IF(F1329&lt;0,"A",C1329))</f>
        <v>A</v>
      </c>
      <c r="E1328" s="13">
        <f t="shared" si="405"/>
        <v>-1</v>
      </c>
      <c r="F1328" s="12">
        <f t="shared" si="429"/>
        <v>-2</v>
      </c>
      <c r="H1328" s="13" t="str">
        <f>IF(K1328&gt;0,SQRT(Sum_Sq($AI$2,V_rtHz($AH$2)/(1+1/$A1328),V_rtHz($AH$2*$A1328)/(1+$A1328),$AN$2*$AH$2/(1+1/$A1328),$AM$2*SQRT(Sum_Sq(K1328,1/($X$2*I$8*(1+H$1017+K1328/J1328))))/SQRT(Sum_Sq($X$2*K1328*I$8,1)),                   $AQ$2*SQRT(Sum_Sq($AH$2/(1+1/$A1328)+K1328*( 1/(H$1017+1+K1328/J1328)-1)/(1+($X$2*K1328*I$8)^2), (K1328^2*I$8*$X$2+1/($X$2*I$8*(H$1017+1+K1328/J1328           )))/(1+($X$2*K1328*I$8)^2))),           V_rtHz(J1328)/($X$2*I$8*(J1328*H$1017+J1328+K1328)),V_rtHz(K1328)*SQRT(Sum_Sq(J1328*I$8*$X$2*H$1017,1))/($X$2*I$8*(J1328*H$1017+J1328+K1328))))/SQRT(Sum_Sq(1/(1+$A1328)+$AC$2/$I$2-1/(1+(1+K1328/J1328)/H$1017),$X$2/$I$2)),IF(K1329&lt;0,"A",H1329))</f>
        <v>A</v>
      </c>
      <c r="J1328" s="13">
        <f t="shared" si="406"/>
        <v>-1</v>
      </c>
      <c r="K1328" s="12">
        <f t="shared" si="430"/>
        <v>-2</v>
      </c>
      <c r="M1328" s="13" t="str">
        <f>IF(P1328&gt;0,SQRT(Sum_Sq($AI$2,V_rtHz($AH$2)/(1+1/$A1328),V_rtHz($AH$2*$A1328)/(1+$A1328),$AN$2*$AH$2/(1+1/$A1328),$AM$2*SQRT(Sum_Sq(P1328,1/($X$2*N$8*(1+M$1017+P1328/O1328))))/SQRT(Sum_Sq($X$2*P1328*N$8,1)),                   $AQ$2*SQRT(Sum_Sq($AH$2/(1+1/$A1328)+P1328*( 1/(M$1017+1+P1328/O1328)-1)/(1+($X$2*P1328*N$8)^2), (P1328^2*N$8*$X$2+1/($X$2*N$8*(M$1017+1+P1328/O1328           )))/(1+($X$2*P1328*N$8)^2))),           V_rtHz(O1328)/($X$2*N$8*(O1328*M$1017+O1328+P1328)),V_rtHz(P1328)*SQRT(Sum_Sq(O1328*N$8*$X$2*M$1017,1))/($X$2*N$8*(O1328*M$1017+O1328+P1328))))/SQRT(Sum_Sq(1/(1+$A1328)+$AC$2/$I$2-1/(1+(1+P1328/O1328)/M$1017),$X$2/$I$2)),IF(P1329&lt;0,"A",M1329))</f>
        <v>A</v>
      </c>
      <c r="O1328" s="13">
        <f t="shared" si="407"/>
        <v>-1</v>
      </c>
      <c r="P1328" s="12">
        <f t="shared" si="431"/>
        <v>-2</v>
      </c>
      <c r="R1328" s="13" t="str">
        <f>IF(U1328&gt;0,SQRT(Sum_Sq($AI$2,V_rtHz($AH$2)/(1+1/$A1328),V_rtHz($AH$2*$A1328)/(1+$A1328),$AN$2*$AH$2/(1+1/$A1328),$AM$2*SQRT(Sum_Sq(U1328,1/($X$2*S$8*(1+R$1017+U1328/T1328))))/SQRT(Sum_Sq($X$2*U1328*S$8,1)),                   $AQ$2*SQRT(Sum_Sq($AH$2/(1+1/$A1328)+U1328*( 1/(R$1017+1+U1328/T1328)-1)/(1+($X$2*U1328*S$8)^2), (U1328^2*S$8*$X$2+1/($X$2*S$8*(R$1017+1+U1328/T1328           )))/(1+($X$2*U1328*S$8)^2))),           V_rtHz(T1328)/($X$2*S$8*(T1328*R$1017+T1328+U1328)),V_rtHz(U1328)*SQRT(Sum_Sq(T1328*S$8*$X$2*R$1017,1))/($X$2*S$8*(T1328*R$1017+T1328+U1328))))/SQRT(Sum_Sq(1/(1+$A1328)+$AC$2/$I$2-1/(1+(1+U1328/T1328)/R$1017),$X$2/$I$2)),IF(U1329&lt;0,"A",R1329))</f>
        <v>A</v>
      </c>
      <c r="T1328" s="13">
        <f t="shared" si="408"/>
        <v>-1</v>
      </c>
      <c r="U1328" s="12">
        <f t="shared" si="432"/>
        <v>-2</v>
      </c>
      <c r="X1328" s="13">
        <f>IF(AA1328&gt;0,SQRT(Sum_Sq($AI$2,V_rtHz($AH$2)/(1+1/$A1328),V_rtHz($AH$2*$A1328)/(1+$A1328),$AN$2*$AH$2/(1+1/$A1328),$AM$2*SQRT(Sum_Sq(AA1328,1/($X$2*Y$8*(1+X$1017+AA1328/Z1328))))/SQRT(Sum_Sq($X$2*AA1328*Y$8,1)),                   $AQ$2*SQRT(Sum_Sq($AH$2/(1+1/$A1328)+AA1328*( 1/(X$1017+1+AA1328/Z1328)-1)/(1+($X$2*AA1328*Y$8)^2), (AA1328^2*Y$8*$X$2+1/($X$2*Y$8*(X$1017+1+AA1328/Z1328           )))/(1+($X$2*AA1328*Y$8)^2))),           V_rtHz(Z1328)/($X$2*Y$8*(Z1328*X$1017+Z1328+AA1328)),V_rtHz(AA1328)*SQRT(Sum_Sq(Z1328*Y$8*$X$2*X$1017,1))/($X$2*Y$8*(Z1328*X$1017+Z1328+AA1328))))/SQRT(Sum_Sq(1/(1+$A1328)+$AC$2/$I$2-1/(1+(1+AA1328/Z1328)/X$1017),$X$2/$I$2)),IF(AA1329&lt;0,"A",X1329))</f>
        <v>4.6937998239307221E-6</v>
      </c>
      <c r="Z1328" s="13">
        <f t="shared" si="409"/>
        <v>25549.299257714272</v>
      </c>
      <c r="AA1328" s="12">
        <f t="shared" si="433"/>
        <v>38515.752531339109</v>
      </c>
      <c r="AC1328" s="13">
        <f>IF(AF1328&gt;0,SQRT(Sum_Sq($AI$2,V_rtHz($AH$2)/(1+1/$A1328),V_rtHz($AH$2*$A1328)/(1+$A1328),$AN$2*$AH$2/(1+1/$A1328),$AM$2*SQRT(Sum_Sq(AF1328,1/($X$2*AD$8*(1+AC$1017+AF1328/AE1328))))/SQRT(Sum_Sq($X$2*AF1328*AD$8,1)),                   $AQ$2*SQRT(Sum_Sq($AH$2/(1+1/$A1328)+AF1328*( 1/(AC$1017+1+AF1328/AE1328)-1)/(1+($X$2*AF1328*AD$8)^2), (AF1328^2*AD$8*$X$2+1/($X$2*AD$8*(AC$1017+1+AF1328/AE1328           )))/(1+($X$2*AF1328*AD$8)^2))),           V_rtHz(AE1328)/($X$2*AD$8*(AE1328*AC$1017+AE1328+AF1328)),V_rtHz(AF1328)*SQRT(Sum_Sq(AE1328*AD$8*$X$2*AC$1017,1))/($X$2*AD$8*(AE1328*AC$1017+AE1328+AF1328))))/SQRT(Sum_Sq(1/(1+$A1328)+$AC$2/$I$2-1/(1+(1+AF1328/AE1328)/AC$1017),$X$2/$I$2)),IF(AF1329&lt;0,"A",AC1329))</f>
        <v>6.5427359352030512E-6</v>
      </c>
      <c r="AE1328" s="13">
        <f t="shared" si="410"/>
        <v>17524.131086363825</v>
      </c>
      <c r="AF1328" s="12">
        <f t="shared" si="434"/>
        <v>177574.61742042404</v>
      </c>
      <c r="AG1328" s="13"/>
      <c r="AH1328" s="13">
        <f>IF(AK1328&gt;0,SQRT(Sum_Sq($AI$2,V_rtHz($AH$2)/(1+1/$A1328),V_rtHz($AH$2*$A1328)/(1+$A1328),$AN$2*$AH$2/(1+1/$A1328),$AM$2*SQRT(Sum_Sq(AK1328,1/($X$2*AI$8*(1+AH$1017+AK1328/AJ1328))))/SQRT(Sum_Sq($X$2*AK1328*AI$8,1)),                   $AQ$2*SQRT(Sum_Sq($AH$2/(1+1/$A1328)+AK1328*( 1/(AH$1017+1+AK1328/AJ1328)-1)/(1+($X$2*AK1328*AI$8)^2), (AK1328^2*AI$8*$X$2+1/($X$2*AI$8*(AH$1017+1+AK1328/AJ1328           )))/(1+($X$2*AK1328*AI$8)^2))),           V_rtHz(AJ1328)/($X$2*AI$8*(AJ1328*AH$1017+AJ1328+AK1328)),V_rtHz(AK1328)*SQRT(Sum_Sq(AJ1328*AI$8*$X$2*AH$1017,1))/($X$2*AI$8*(AJ1328*AH$1017+AJ1328+AK1328))))/SQRT(Sum_Sq(1/(1+$A1328)+$AC$2/$I$2-1/(1+(1+AK1328/AJ1328)/AH$1017),$X$2/$I$2)),IF(AK1329&lt;0,"A",AH1329))</f>
        <v>1.1150039093092468E-5</v>
      </c>
      <c r="AI1328" s="13"/>
      <c r="AJ1328" s="13">
        <f t="shared" si="411"/>
        <v>16472.784806828779</v>
      </c>
      <c r="AK1328" s="12">
        <f t="shared" si="435"/>
        <v>597379.55609746801</v>
      </c>
      <c r="AM1328" s="13">
        <f>IF(AP1328&gt;0,SQRT(Sum_Sq($AI$2,V_rtHz($AH$2)/(1+1/$A1328),V_rtHz($AH$2*$A1328)/(1+$A1328),$AN$2*$AH$2/(1+1/$A1328),$AM$2*SQRT(Sum_Sq(AP1328,1/($X$2*AN$8*(1+AM$1017+AP1328/AO1328))))/SQRT(Sum_Sq($X$2*AP1328*AN$8,1)),                   $AQ$2*SQRT(Sum_Sq($AH$2/(1+1/$A1328)+AP1328*( 1/(AM$1017+1+AP1328/AO1328)-1)/(1+($X$2*AP1328*AN$8)^2), (AP1328^2*AN$8*$X$2+1/($X$2*AN$8*(AM$1017+1+AP1328/AO1328           )))/(1+($X$2*AP1328*AN$8)^2))),           V_rtHz(AO1328)/($X$2*AN$8*(AO1328*AM$1017+AO1328+AP1328)),V_rtHz(AP1328)*SQRT(Sum_Sq(AO1328*AN$8*$X$2*AM$1017,1))/($X$2*AN$8*(AO1328*AM$1017+AO1328+AP1328))))/SQRT(Sum_Sq(1/(1+$A1328)+$AC$2/$I$2-1/(1+(1+AP1328/AO1328)/AM$1017),$X$2/$I$2)),IF(AP1329&lt;0,"A",AM1329))</f>
        <v>1.9589443299699874E-5</v>
      </c>
      <c r="AO1328" s="13">
        <f t="shared" si="412"/>
        <v>16187.911283806319</v>
      </c>
      <c r="AP1328" s="12">
        <f t="shared" si="436"/>
        <v>1922323.8988215646</v>
      </c>
      <c r="AR1328" s="13">
        <f t="shared" si="413"/>
        <v>69887291.180198371</v>
      </c>
      <c r="AS1328" s="13">
        <f t="shared" si="414"/>
        <v>-1.3210545440115908E-5</v>
      </c>
      <c r="AV1328" s="13"/>
      <c r="AW1328" s="13">
        <f t="shared" si="415"/>
        <v>39300511.936236553</v>
      </c>
      <c r="AX1328" s="13">
        <f t="shared" si="416"/>
        <v>-4.1864589304229382E-5</v>
      </c>
      <c r="AZ1328" s="13"/>
      <c r="BA1328" s="13"/>
      <c r="BB1328" s="13">
        <f t="shared" si="417"/>
        <v>22100301.962882396</v>
      </c>
      <c r="BC1328" s="13">
        <f t="shared" si="418"/>
        <v>-1.3328719856805992E-4</v>
      </c>
      <c r="BD1328" s="13"/>
      <c r="BE1328" s="13"/>
      <c r="BG1328" s="13">
        <f t="shared" si="419"/>
        <v>12427913.092914158</v>
      </c>
      <c r="BH1328" s="13">
        <f t="shared" si="420"/>
        <v>-4.307486708182672E-4</v>
      </c>
      <c r="BI1328" s="13"/>
      <c r="BL1328" s="13">
        <f t="shared" si="421"/>
        <v>315.06815879885437</v>
      </c>
      <c r="BM1328" s="13">
        <f t="shared" si="422"/>
        <v>34.465664218175135</v>
      </c>
      <c r="BP1328" s="13"/>
      <c r="BQ1328" s="13">
        <f t="shared" si="423"/>
        <v>99.633300000000006</v>
      </c>
      <c r="BR1328" s="13">
        <f t="shared" si="424"/>
        <v>108.99</v>
      </c>
      <c r="BT1328" s="13"/>
      <c r="BU1328" s="13"/>
      <c r="BV1328" s="13">
        <f t="shared" si="425"/>
        <v>31.50681587988543</v>
      </c>
      <c r="BW1328" s="13">
        <f t="shared" si="426"/>
        <v>344.65664218175147</v>
      </c>
      <c r="CA1328" s="13">
        <f t="shared" si="427"/>
        <v>9.9633299999999991</v>
      </c>
      <c r="CB1328" s="13">
        <f t="shared" si="428"/>
        <v>1089.9000000000001</v>
      </c>
    </row>
    <row r="1329" spans="1:80" x14ac:dyDescent="0.3">
      <c r="A1329" s="13">
        <f t="shared" si="404"/>
        <v>7.762471166286915E-4</v>
      </c>
      <c r="C1329" s="13" t="str">
        <f>IF(F1329&gt;0,SQRT(Sum_Sq($AI$2,V_rtHz($AH$2)/(1+1/$A1329),V_rtHz($AH$2*$A1329)/(1+$A1329),$AN$2*$AH$2/(1+1/$A1329),$AM$2*SQRT(Sum_Sq(F1329,1/($X$2*D$8*(1+C$1017+F1329/E1329))))/SQRT(Sum_Sq($X$2*F1329*D$8,1)),                   $AQ$2*SQRT(Sum_Sq($AH$2/(1+1/$A1329)+F1329*( 1/(C$1017+1+F1329/E1329)-1)/(1+($X$2*F1329*D$8)^2), (F1329^2*D$8*$X$2+1/($X$2*D$8*(C$1017+1+F1329/E1329           )))/(1+($X$2*F1329*D$8)^2))),           V_rtHz(E1329)/($X$2*D$8*(E1329*C$1017+E1329+F1329)),V_rtHz(F1329)*SQRT(Sum_Sq(E1329*D$8*$X$2*C$1017,1))/($X$2*D$8*(E1329*C$1017+E1329+F1329))))/SQRT(Sum_Sq(1/(1+$A1329)+$AC$2/$I$2-1/(1+(1+F1329/E1329)/C$1017),$X$2/$I$2)),IF(F1330&lt;0,"A",C1330))</f>
        <v>A</v>
      </c>
      <c r="E1329" s="13">
        <f t="shared" si="405"/>
        <v>-1</v>
      </c>
      <c r="F1329" s="12">
        <f t="shared" si="429"/>
        <v>-2</v>
      </c>
      <c r="H1329" s="13" t="str">
        <f>IF(K1329&gt;0,SQRT(Sum_Sq($AI$2,V_rtHz($AH$2)/(1+1/$A1329),V_rtHz($AH$2*$A1329)/(1+$A1329),$AN$2*$AH$2/(1+1/$A1329),$AM$2*SQRT(Sum_Sq(K1329,1/($X$2*I$8*(1+H$1017+K1329/J1329))))/SQRT(Sum_Sq($X$2*K1329*I$8,1)),                   $AQ$2*SQRT(Sum_Sq($AH$2/(1+1/$A1329)+K1329*( 1/(H$1017+1+K1329/J1329)-1)/(1+($X$2*K1329*I$8)^2), (K1329^2*I$8*$X$2+1/($X$2*I$8*(H$1017+1+K1329/J1329           )))/(1+($X$2*K1329*I$8)^2))),           V_rtHz(J1329)/($X$2*I$8*(J1329*H$1017+J1329+K1329)),V_rtHz(K1329)*SQRT(Sum_Sq(J1329*I$8*$X$2*H$1017,1))/($X$2*I$8*(J1329*H$1017+J1329+K1329))))/SQRT(Sum_Sq(1/(1+$A1329)+$AC$2/$I$2-1/(1+(1+K1329/J1329)/H$1017),$X$2/$I$2)),IF(K1330&lt;0,"A",H1330))</f>
        <v>A</v>
      </c>
      <c r="J1329" s="13">
        <f t="shared" si="406"/>
        <v>-1</v>
      </c>
      <c r="K1329" s="12">
        <f t="shared" si="430"/>
        <v>-2</v>
      </c>
      <c r="M1329" s="13" t="str">
        <f>IF(P1329&gt;0,SQRT(Sum_Sq($AI$2,V_rtHz($AH$2)/(1+1/$A1329),V_rtHz($AH$2*$A1329)/(1+$A1329),$AN$2*$AH$2/(1+1/$A1329),$AM$2*SQRT(Sum_Sq(P1329,1/($X$2*N$8*(1+M$1017+P1329/O1329))))/SQRT(Sum_Sq($X$2*P1329*N$8,1)),                   $AQ$2*SQRT(Sum_Sq($AH$2/(1+1/$A1329)+P1329*( 1/(M$1017+1+P1329/O1329)-1)/(1+($X$2*P1329*N$8)^2), (P1329^2*N$8*$X$2+1/($X$2*N$8*(M$1017+1+P1329/O1329           )))/(1+($X$2*P1329*N$8)^2))),           V_rtHz(O1329)/($X$2*N$8*(O1329*M$1017+O1329+P1329)),V_rtHz(P1329)*SQRT(Sum_Sq(O1329*N$8*$X$2*M$1017,1))/($X$2*N$8*(O1329*M$1017+O1329+P1329))))/SQRT(Sum_Sq(1/(1+$A1329)+$AC$2/$I$2-1/(1+(1+P1329/O1329)/M$1017),$X$2/$I$2)),IF(P1330&lt;0,"A",M1330))</f>
        <v>A</v>
      </c>
      <c r="O1329" s="13">
        <f t="shared" si="407"/>
        <v>-1</v>
      </c>
      <c r="P1329" s="12">
        <f t="shared" si="431"/>
        <v>-2</v>
      </c>
      <c r="R1329" s="13" t="str">
        <f>IF(U1329&gt;0,SQRT(Sum_Sq($AI$2,V_rtHz($AH$2)/(1+1/$A1329),V_rtHz($AH$2*$A1329)/(1+$A1329),$AN$2*$AH$2/(1+1/$A1329),$AM$2*SQRT(Sum_Sq(U1329,1/($X$2*S$8*(1+R$1017+U1329/T1329))))/SQRT(Sum_Sq($X$2*U1329*S$8,1)),                   $AQ$2*SQRT(Sum_Sq($AH$2/(1+1/$A1329)+U1329*( 1/(R$1017+1+U1329/T1329)-1)/(1+($X$2*U1329*S$8)^2), (U1329^2*S$8*$X$2+1/($X$2*S$8*(R$1017+1+U1329/T1329           )))/(1+($X$2*U1329*S$8)^2))),           V_rtHz(T1329)/($X$2*S$8*(T1329*R$1017+T1329+U1329)),V_rtHz(U1329)*SQRT(Sum_Sq(T1329*S$8*$X$2*R$1017,1))/($X$2*S$8*(T1329*R$1017+T1329+U1329))))/SQRT(Sum_Sq(1/(1+$A1329)+$AC$2/$I$2-1/(1+(1+U1329/T1329)/R$1017),$X$2/$I$2)),IF(U1330&lt;0,"A",R1330))</f>
        <v>A</v>
      </c>
      <c r="T1329" s="13">
        <f t="shared" si="408"/>
        <v>-1</v>
      </c>
      <c r="U1329" s="12">
        <f t="shared" si="432"/>
        <v>-2</v>
      </c>
      <c r="X1329" s="13">
        <f>IF(AA1329&gt;0,SQRT(Sum_Sq($AI$2,V_rtHz($AH$2)/(1+1/$A1329),V_rtHz($AH$2*$A1329)/(1+$A1329),$AN$2*$AH$2/(1+1/$A1329),$AM$2*SQRT(Sum_Sq(AA1329,1/($X$2*Y$8*(1+X$1017+AA1329/Z1329))))/SQRT(Sum_Sq($X$2*AA1329*Y$8,1)),                   $AQ$2*SQRT(Sum_Sq($AH$2/(1+1/$A1329)+AA1329*( 1/(X$1017+1+AA1329/Z1329)-1)/(1+($X$2*AA1329*Y$8)^2), (AA1329^2*Y$8*$X$2+1/($X$2*Y$8*(X$1017+1+AA1329/Z1329           )))/(1+($X$2*AA1329*Y$8)^2))),           V_rtHz(Z1329)/($X$2*Y$8*(Z1329*X$1017+Z1329+AA1329)),V_rtHz(AA1329)*SQRT(Sum_Sq(Z1329*Y$8*$X$2*X$1017,1))/($X$2*Y$8*(Z1329*X$1017+Z1329+AA1329))))/SQRT(Sum_Sq(1/(1+$A1329)+$AC$2/$I$2-1/(1+(1+AA1329/Z1329)/X$1017),$X$2/$I$2)),IF(AA1330&lt;0,"A",X1330))</f>
        <v>4.6805723829700294E-6</v>
      </c>
      <c r="Z1329" s="13">
        <f t="shared" si="409"/>
        <v>25420.461497258962</v>
      </c>
      <c r="AA1329" s="12">
        <f t="shared" si="433"/>
        <v>38710.960761485672</v>
      </c>
      <c r="AC1329" s="13">
        <f>IF(AF1329&gt;0,SQRT(Sum_Sq($AI$2,V_rtHz($AH$2)/(1+1/$A1329),V_rtHz($AH$2*$A1329)/(1+$A1329),$AN$2*$AH$2/(1+1/$A1329),$AM$2*SQRT(Sum_Sq(AF1329,1/($X$2*AD$8*(1+AC$1017+AF1329/AE1329))))/SQRT(Sum_Sq($X$2*AF1329*AD$8,1)),                   $AQ$2*SQRT(Sum_Sq($AH$2/(1+1/$A1329)+AF1329*( 1/(AC$1017+1+AF1329/AE1329)-1)/(1+($X$2*AF1329*AD$8)^2), (AF1329^2*AD$8*$X$2+1/($X$2*AD$8*(AC$1017+1+AF1329/AE1329           )))/(1+($X$2*AF1329*AD$8)^2))),           V_rtHz(AE1329)/($X$2*AD$8*(AE1329*AC$1017+AE1329+AF1329)),V_rtHz(AF1329)*SQRT(Sum_Sq(AE1329*AD$8*$X$2*AC$1017,1))/($X$2*AD$8*(AE1329*AC$1017+AE1329+AF1329))))/SQRT(Sum_Sq(1/(1+$A1329)+$AC$2/$I$2-1/(1+(1+AF1329/AE1329)/AC$1017),$X$2/$I$2)),IF(AF1330&lt;0,"A",AC1330))</f>
        <v>6.5385471028424718E-6</v>
      </c>
      <c r="AE1329" s="13">
        <f t="shared" si="410"/>
        <v>17501.579385829689</v>
      </c>
      <c r="AF1329" s="12">
        <f t="shared" si="434"/>
        <v>177803.43160377551</v>
      </c>
      <c r="AG1329" s="13"/>
      <c r="AH1329" s="13">
        <f>IF(AK1329&gt;0,SQRT(Sum_Sq($AI$2,V_rtHz($AH$2)/(1+1/$A1329),V_rtHz($AH$2*$A1329)/(1+$A1329),$AN$2*$AH$2/(1+1/$A1329),$AM$2*SQRT(Sum_Sq(AK1329,1/($X$2*AI$8*(1+AH$1017+AK1329/AJ1329))))/SQRT(Sum_Sq($X$2*AK1329*AI$8,1)),                   $AQ$2*SQRT(Sum_Sq($AH$2/(1+1/$A1329)+AK1329*( 1/(AH$1017+1+AK1329/AJ1329)-1)/(1+($X$2*AK1329*AI$8)^2), (AK1329^2*AI$8*$X$2+1/($X$2*AI$8*(AH$1017+1+AK1329/AJ1329           )))/(1+($X$2*AK1329*AI$8)^2))),           V_rtHz(AJ1329)/($X$2*AI$8*(AJ1329*AH$1017+AJ1329+AK1329)),V_rtHz(AK1329)*SQRT(Sum_Sq(AJ1329*AI$8*$X$2*AH$1017,1))/($X$2*AI$8*(AJ1329*AH$1017+AJ1329+AK1329))))/SQRT(Sum_Sq(1/(1+$A1329)+$AC$2/$I$2-1/(1+(1+AK1329/AJ1329)/AH$1017),$X$2/$I$2)),IF(AK1330&lt;0,"A",AH1330))</f>
        <v>1.1144257823791683E-5</v>
      </c>
      <c r="AI1329" s="13"/>
      <c r="AJ1329" s="13">
        <f t="shared" si="411"/>
        <v>16455.118024417523</v>
      </c>
      <c r="AK1329" s="12">
        <f t="shared" si="435"/>
        <v>598020.92339844059</v>
      </c>
      <c r="AM1329" s="13">
        <f>IF(AP1329&gt;0,SQRT(Sum_Sq($AI$2,V_rtHz($AH$2)/(1+1/$A1329),V_rtHz($AH$2*$A1329)/(1+$A1329),$AN$2*$AH$2/(1+1/$A1329),$AM$2*SQRT(Sum_Sq(AP1329,1/($X$2*AN$8*(1+AM$1017+AP1329/AO1329))))/SQRT(Sum_Sq($X$2*AP1329*AN$8,1)),                   $AQ$2*SQRT(Sum_Sq($AH$2/(1+1/$A1329)+AP1329*( 1/(AM$1017+1+AP1329/AO1329)-1)/(1+($X$2*AP1329*AN$8)^2), (AP1329^2*AN$8*$X$2+1/($X$2*AN$8*(AM$1017+1+AP1329/AO1329           )))/(1+($X$2*AP1329*AN$8)^2))),           V_rtHz(AO1329)/($X$2*AN$8*(AO1329*AM$1017+AO1329+AP1329)),V_rtHz(AP1329)*SQRT(Sum_Sq(AO1329*AN$8*$X$2*AM$1017,1))/($X$2*AN$8*(AO1329*AM$1017+AO1329+AP1329))))/SQRT(Sum_Sq(1/(1+$A1329)+$AC$2/$I$2-1/(1+(1+AP1329/AO1329)/AM$1017),$X$2/$I$2)),IF(AP1330&lt;0,"A",AM1330))</f>
        <v>1.95798692848456E-5</v>
      </c>
      <c r="AO1329" s="13">
        <f t="shared" si="412"/>
        <v>16171.399710902828</v>
      </c>
      <c r="AP1329" s="12">
        <f t="shared" si="436"/>
        <v>1924286.659730759</v>
      </c>
      <c r="AR1329" s="13">
        <f t="shared" si="413"/>
        <v>69887291.180198371</v>
      </c>
      <c r="AS1329" s="13">
        <f t="shared" si="414"/>
        <v>-1.3210726486398465E-5</v>
      </c>
      <c r="AV1329" s="13"/>
      <c r="AW1329" s="13">
        <f t="shared" si="415"/>
        <v>39300511.936236553</v>
      </c>
      <c r="AX1329" s="13">
        <f t="shared" si="416"/>
        <v>-4.1866407558823226E-5</v>
      </c>
      <c r="AZ1329" s="13"/>
      <c r="BA1329" s="13"/>
      <c r="BB1329" s="13">
        <f t="shared" si="417"/>
        <v>22100301.962882396</v>
      </c>
      <c r="BC1329" s="13">
        <f t="shared" si="418"/>
        <v>-1.3330563084962998E-4</v>
      </c>
      <c r="BD1329" s="13"/>
      <c r="BE1329" s="13"/>
      <c r="BG1329" s="13">
        <f t="shared" si="419"/>
        <v>12427913.092914158</v>
      </c>
      <c r="BH1329" s="13">
        <f t="shared" si="420"/>
        <v>-4.3094123883753694E-4</v>
      </c>
      <c r="BI1329" s="13"/>
      <c r="BL1329" s="13">
        <f t="shared" si="421"/>
        <v>315.06815879885437</v>
      </c>
      <c r="BM1329" s="13">
        <f t="shared" si="422"/>
        <v>34.465664218175135</v>
      </c>
      <c r="BP1329" s="13"/>
      <c r="BQ1329" s="13">
        <f t="shared" si="423"/>
        <v>99.633300000000006</v>
      </c>
      <c r="BR1329" s="13">
        <f t="shared" si="424"/>
        <v>108.99000000000002</v>
      </c>
      <c r="BT1329" s="13"/>
      <c r="BU1329" s="13"/>
      <c r="BV1329" s="13">
        <f t="shared" si="425"/>
        <v>31.50681587988543</v>
      </c>
      <c r="BW1329" s="13">
        <f t="shared" si="426"/>
        <v>344.65664218175141</v>
      </c>
      <c r="CA1329" s="13">
        <f t="shared" si="427"/>
        <v>9.9633299999999991</v>
      </c>
      <c r="CB1329" s="13">
        <f t="shared" si="428"/>
        <v>1089.9000000000001</v>
      </c>
    </row>
    <row r="1330" spans="1:80" x14ac:dyDescent="0.3">
      <c r="A1330" s="13">
        <f t="shared" si="404"/>
        <v>7.8704578969509826E-4</v>
      </c>
      <c r="C1330" s="13" t="str">
        <f>IF(F1330&gt;0,SQRT(Sum_Sq($AI$2,V_rtHz($AH$2)/(1+1/$A1330),V_rtHz($AH$2*$A1330)/(1+$A1330),$AN$2*$AH$2/(1+1/$A1330),$AM$2*SQRT(Sum_Sq(F1330,1/($X$2*D$8*(1+C$1017+F1330/E1330))))/SQRT(Sum_Sq($X$2*F1330*D$8,1)),                   $AQ$2*SQRT(Sum_Sq($AH$2/(1+1/$A1330)+F1330*( 1/(C$1017+1+F1330/E1330)-1)/(1+($X$2*F1330*D$8)^2), (F1330^2*D$8*$X$2+1/($X$2*D$8*(C$1017+1+F1330/E1330           )))/(1+($X$2*F1330*D$8)^2))),           V_rtHz(E1330)/($X$2*D$8*(E1330*C$1017+E1330+F1330)),V_rtHz(F1330)*SQRT(Sum_Sq(E1330*D$8*$X$2*C$1017,1))/($X$2*D$8*(E1330*C$1017+E1330+F1330))))/SQRT(Sum_Sq(1/(1+$A1330)+$AC$2/$I$2-1/(1+(1+F1330/E1330)/C$1017),$X$2/$I$2)),IF(F1331&lt;0,"A",C1331))</f>
        <v>A</v>
      </c>
      <c r="E1330" s="13">
        <f t="shared" si="405"/>
        <v>-1</v>
      </c>
      <c r="F1330" s="12">
        <f t="shared" si="429"/>
        <v>-2</v>
      </c>
      <c r="H1330" s="13" t="str">
        <f>IF(K1330&gt;0,SQRT(Sum_Sq($AI$2,V_rtHz($AH$2)/(1+1/$A1330),V_rtHz($AH$2*$A1330)/(1+$A1330),$AN$2*$AH$2/(1+1/$A1330),$AM$2*SQRT(Sum_Sq(K1330,1/($X$2*I$8*(1+H$1017+K1330/J1330))))/SQRT(Sum_Sq($X$2*K1330*I$8,1)),                   $AQ$2*SQRT(Sum_Sq($AH$2/(1+1/$A1330)+K1330*( 1/(H$1017+1+K1330/J1330)-1)/(1+($X$2*K1330*I$8)^2), (K1330^2*I$8*$X$2+1/($X$2*I$8*(H$1017+1+K1330/J1330           )))/(1+($X$2*K1330*I$8)^2))),           V_rtHz(J1330)/($X$2*I$8*(J1330*H$1017+J1330+K1330)),V_rtHz(K1330)*SQRT(Sum_Sq(J1330*I$8*$X$2*H$1017,1))/($X$2*I$8*(J1330*H$1017+J1330+K1330))))/SQRT(Sum_Sq(1/(1+$A1330)+$AC$2/$I$2-1/(1+(1+K1330/J1330)/H$1017),$X$2/$I$2)),IF(K1331&lt;0,"A",H1331))</f>
        <v>A</v>
      </c>
      <c r="J1330" s="13">
        <f t="shared" si="406"/>
        <v>-1</v>
      </c>
      <c r="K1330" s="12">
        <f t="shared" si="430"/>
        <v>-2</v>
      </c>
      <c r="M1330" s="13" t="str">
        <f>IF(P1330&gt;0,SQRT(Sum_Sq($AI$2,V_rtHz($AH$2)/(1+1/$A1330),V_rtHz($AH$2*$A1330)/(1+$A1330),$AN$2*$AH$2/(1+1/$A1330),$AM$2*SQRT(Sum_Sq(P1330,1/($X$2*N$8*(1+M$1017+P1330/O1330))))/SQRT(Sum_Sq($X$2*P1330*N$8,1)),                   $AQ$2*SQRT(Sum_Sq($AH$2/(1+1/$A1330)+P1330*( 1/(M$1017+1+P1330/O1330)-1)/(1+($X$2*P1330*N$8)^2), (P1330^2*N$8*$X$2+1/($X$2*N$8*(M$1017+1+P1330/O1330           )))/(1+($X$2*P1330*N$8)^2))),           V_rtHz(O1330)/($X$2*N$8*(O1330*M$1017+O1330+P1330)),V_rtHz(P1330)*SQRT(Sum_Sq(O1330*N$8*$X$2*M$1017,1))/($X$2*N$8*(O1330*M$1017+O1330+P1330))))/SQRT(Sum_Sq(1/(1+$A1330)+$AC$2/$I$2-1/(1+(1+P1330/O1330)/M$1017),$X$2/$I$2)),IF(P1331&lt;0,"A",M1331))</f>
        <v>A</v>
      </c>
      <c r="O1330" s="13">
        <f t="shared" si="407"/>
        <v>-1</v>
      </c>
      <c r="P1330" s="12">
        <f t="shared" si="431"/>
        <v>-2</v>
      </c>
      <c r="R1330" s="13" t="str">
        <f>IF(U1330&gt;0,SQRT(Sum_Sq($AI$2,V_rtHz($AH$2)/(1+1/$A1330),V_rtHz($AH$2*$A1330)/(1+$A1330),$AN$2*$AH$2/(1+1/$A1330),$AM$2*SQRT(Sum_Sq(U1330,1/($X$2*S$8*(1+R$1017+U1330/T1330))))/SQRT(Sum_Sq($X$2*U1330*S$8,1)),                   $AQ$2*SQRT(Sum_Sq($AH$2/(1+1/$A1330)+U1330*( 1/(R$1017+1+U1330/T1330)-1)/(1+($X$2*U1330*S$8)^2), (U1330^2*S$8*$X$2+1/($X$2*S$8*(R$1017+1+U1330/T1330           )))/(1+($X$2*U1330*S$8)^2))),           V_rtHz(T1330)/($X$2*S$8*(T1330*R$1017+T1330+U1330)),V_rtHz(U1330)*SQRT(Sum_Sq(T1330*S$8*$X$2*R$1017,1))/($X$2*S$8*(T1330*R$1017+T1330+U1330))))/SQRT(Sum_Sq(1/(1+$A1330)+$AC$2/$I$2-1/(1+(1+U1330/T1330)/R$1017),$X$2/$I$2)),IF(U1331&lt;0,"A",R1331))</f>
        <v>A</v>
      </c>
      <c r="T1330" s="13">
        <f t="shared" si="408"/>
        <v>-1</v>
      </c>
      <c r="U1330" s="12">
        <f t="shared" si="432"/>
        <v>-2</v>
      </c>
      <c r="X1330" s="13">
        <f>IF(AA1330&gt;0,SQRT(Sum_Sq($AI$2,V_rtHz($AH$2)/(1+1/$A1330),V_rtHz($AH$2*$A1330)/(1+$A1330),$AN$2*$AH$2/(1+1/$A1330),$AM$2*SQRT(Sum_Sq(AA1330,1/($X$2*Y$8*(1+X$1017+AA1330/Z1330))))/SQRT(Sum_Sq($X$2*AA1330*Y$8,1)),                   $AQ$2*SQRT(Sum_Sq($AH$2/(1+1/$A1330)+AA1330*( 1/(X$1017+1+AA1330/Z1330)-1)/(1+($X$2*AA1330*Y$8)^2), (AA1330^2*Y$8*$X$2+1/($X$2*Y$8*(X$1017+1+AA1330/Z1330           )))/(1+($X$2*AA1330*Y$8)^2))),           V_rtHz(Z1330)/($X$2*Y$8*(Z1330*X$1017+Z1330+AA1330)),V_rtHz(AA1330)*SQRT(Sum_Sq(Z1330*Y$8*$X$2*X$1017,1))/($X$2*Y$8*(Z1330*X$1017+Z1330+AA1330))))/SQRT(Sum_Sq(1/(1+$A1330)+$AC$2/$I$2-1/(1+(1+AA1330/Z1330)/X$1017),$X$2/$I$2)),IF(AA1331&lt;0,"A",X1331))</f>
        <v>4.6675198123739626E-6</v>
      </c>
      <c r="Z1330" s="13">
        <f t="shared" si="409"/>
        <v>25293.526893120892</v>
      </c>
      <c r="AA1330" s="12">
        <f t="shared" si="433"/>
        <v>38905.230247936764</v>
      </c>
      <c r="AC1330" s="13">
        <f>IF(AF1330&gt;0,SQRT(Sum_Sq($AI$2,V_rtHz($AH$2)/(1+1/$A1330),V_rtHz($AH$2*$A1330)/(1+$A1330),$AN$2*$AH$2/(1+1/$A1330),$AM$2*SQRT(Sum_Sq(AF1330,1/($X$2*AD$8*(1+AC$1017+AF1330/AE1330))))/SQRT(Sum_Sq($X$2*AF1330*AD$8,1)),                   $AQ$2*SQRT(Sum_Sq($AH$2/(1+1/$A1330)+AF1330*( 1/(AC$1017+1+AF1330/AE1330)-1)/(1+($X$2*AF1330*AD$8)^2), (AF1330^2*AD$8*$X$2+1/($X$2*AD$8*(AC$1017+1+AF1330/AE1330           )))/(1+($X$2*AF1330*AD$8)^2))),           V_rtHz(AE1330)/($X$2*AD$8*(AE1330*AC$1017+AE1330+AF1330)),V_rtHz(AF1330)*SQRT(Sum_Sq(AE1330*AD$8*$X$2*AC$1017,1))/($X$2*AD$8*(AE1330*AC$1017+AE1330+AF1330))))/SQRT(Sum_Sq(1/(1+$A1330)+$AC$2/$I$2-1/(1+(1+AF1330/AE1330)/AC$1017),$X$2/$I$2)),IF(AF1331&lt;0,"A",AC1331))</f>
        <v>6.5343198328003676E-6</v>
      </c>
      <c r="AE1330" s="13">
        <f t="shared" si="410"/>
        <v>17478.832329283068</v>
      </c>
      <c r="AF1330" s="12">
        <f t="shared" si="434"/>
        <v>178034.82604916405</v>
      </c>
      <c r="AG1330" s="13"/>
      <c r="AH1330" s="13">
        <f>IF(AK1330&gt;0,SQRT(Sum_Sq($AI$2,V_rtHz($AH$2)/(1+1/$A1330),V_rtHz($AH$2*$A1330)/(1+$A1330),$AN$2*$AH$2/(1+1/$A1330),$AM$2*SQRT(Sum_Sq(AK1330,1/($X$2*AI$8*(1+AH$1017+AK1330/AJ1330))))/SQRT(Sum_Sq($X$2*AK1330*AI$8,1)),                   $AQ$2*SQRT(Sum_Sq($AH$2/(1+1/$A1330)+AK1330*( 1/(AH$1017+1+AK1330/AJ1330)-1)/(1+($X$2*AK1330*AI$8)^2), (AK1330^2*AI$8*$X$2+1/($X$2*AI$8*(AH$1017+1+AK1330/AJ1330           )))/(1+($X$2*AK1330*AI$8)^2))),           V_rtHz(AJ1330)/($X$2*AI$8*(AJ1330*AH$1017+AJ1330+AK1330)),V_rtHz(AK1330)*SQRT(Sum_Sq(AJ1330*AI$8*$X$2*AH$1017,1))/($X$2*AI$8*(AJ1330*AH$1017+AJ1330+AK1330))))/SQRT(Sum_Sq(1/(1+$A1330)+$AC$2/$I$2-1/(1+(1+AK1330/AJ1330)/AH$1017),$X$2/$I$2)),IF(AK1331&lt;0,"A",AH1331))</f>
        <v>1.1138418100857127E-5</v>
      </c>
      <c r="AI1330" s="13"/>
      <c r="AJ1330" s="13">
        <f t="shared" si="411"/>
        <v>16437.280602841307</v>
      </c>
      <c r="AK1330" s="12">
        <f t="shared" si="435"/>
        <v>598669.88423203572</v>
      </c>
      <c r="AM1330" s="13">
        <f>IF(AP1330&gt;0,SQRT(Sum_Sq($AI$2,V_rtHz($AH$2)/(1+1/$A1330),V_rtHz($AH$2*$A1330)/(1+$A1330),$AN$2*$AH$2/(1+1/$A1330),$AM$2*SQRT(Sum_Sq(AP1330,1/($X$2*AN$8*(1+AM$1017+AP1330/AO1330))))/SQRT(Sum_Sq($X$2*AP1330*AN$8,1)),                   $AQ$2*SQRT(Sum_Sq($AH$2/(1+1/$A1330)+AP1330*( 1/(AM$1017+1+AP1330/AO1330)-1)/(1+($X$2*AP1330*AN$8)^2), (AP1330^2*AN$8*$X$2+1/($X$2*AN$8*(AM$1017+1+AP1330/AO1330           )))/(1+($X$2*AP1330*AN$8)^2))),           V_rtHz(AO1330)/($X$2*AN$8*(AO1330*AM$1017+AO1330+AP1330)),V_rtHz(AP1330)*SQRT(Sum_Sq(AO1330*AN$8*$X$2*AM$1017,1))/($X$2*AN$8*(AO1330*AM$1017+AO1330+AP1330))))/SQRT(Sum_Sq(1/(1+$A1330)+$AC$2/$I$2-1/(1+(1+AP1330/AO1330)/AM$1017),$X$2/$I$2)),IF(AP1331&lt;0,"A",AM1331))</f>
        <v>1.9570196340457311E-5</v>
      </c>
      <c r="AO1330" s="13">
        <f t="shared" si="412"/>
        <v>16154.724737853139</v>
      </c>
      <c r="AP1330" s="12">
        <f t="shared" si="436"/>
        <v>1926272.9163034696</v>
      </c>
      <c r="AR1330" s="13">
        <f t="shared" si="413"/>
        <v>69887291.180198371</v>
      </c>
      <c r="AS1330" s="13">
        <f t="shared" si="414"/>
        <v>-1.3210910056352157E-5</v>
      </c>
      <c r="AV1330" s="13"/>
      <c r="AW1330" s="13">
        <f t="shared" si="415"/>
        <v>39300511.936236553</v>
      </c>
      <c r="AX1330" s="13">
        <f t="shared" si="416"/>
        <v>-4.1868251269116387E-5</v>
      </c>
      <c r="AZ1330" s="13"/>
      <c r="BA1330" s="13"/>
      <c r="BB1330" s="13">
        <f t="shared" si="417"/>
        <v>22100301.962882396</v>
      </c>
      <c r="BC1330" s="13">
        <f t="shared" si="418"/>
        <v>-1.3332432475538156E-4</v>
      </c>
      <c r="BD1330" s="13"/>
      <c r="BE1330" s="13"/>
      <c r="BG1330" s="13">
        <f t="shared" si="419"/>
        <v>12427913.092914158</v>
      </c>
      <c r="BH1330" s="13">
        <f t="shared" si="420"/>
        <v>-4.3113666161070235E-4</v>
      </c>
      <c r="BI1330" s="13"/>
      <c r="BL1330" s="13">
        <f t="shared" si="421"/>
        <v>315.06815879885437</v>
      </c>
      <c r="BM1330" s="13">
        <f t="shared" si="422"/>
        <v>34.465664218175128</v>
      </c>
      <c r="BP1330" s="13"/>
      <c r="BQ1330" s="13">
        <f t="shared" si="423"/>
        <v>99.633300000000006</v>
      </c>
      <c r="BR1330" s="13">
        <f t="shared" si="424"/>
        <v>108.99</v>
      </c>
      <c r="BT1330" s="13"/>
      <c r="BU1330" s="13"/>
      <c r="BV1330" s="13">
        <f t="shared" si="425"/>
        <v>31.50681587988543</v>
      </c>
      <c r="BW1330" s="13">
        <f t="shared" si="426"/>
        <v>344.65664218175158</v>
      </c>
      <c r="CA1330" s="13">
        <f t="shared" si="427"/>
        <v>9.9633299999999974</v>
      </c>
      <c r="CB1330" s="13">
        <f t="shared" si="428"/>
        <v>1089.9000000000001</v>
      </c>
    </row>
    <row r="1331" spans="1:80" x14ac:dyDescent="0.3">
      <c r="A1331" s="13">
        <f t="shared" si="404"/>
        <v>7.979946872679768E-4</v>
      </c>
      <c r="C1331" s="13" t="str">
        <f>IF(F1331&gt;0,SQRT(Sum_Sq($AI$2,V_rtHz($AH$2)/(1+1/$A1331),V_rtHz($AH$2*$A1331)/(1+$A1331),$AN$2*$AH$2/(1+1/$A1331),$AM$2*SQRT(Sum_Sq(F1331,1/($X$2*D$8*(1+C$1017+F1331/E1331))))/SQRT(Sum_Sq($X$2*F1331*D$8,1)),                   $AQ$2*SQRT(Sum_Sq($AH$2/(1+1/$A1331)+F1331*( 1/(C$1017+1+F1331/E1331)-1)/(1+($X$2*F1331*D$8)^2), (F1331^2*D$8*$X$2+1/($X$2*D$8*(C$1017+1+F1331/E1331           )))/(1+($X$2*F1331*D$8)^2))),           V_rtHz(E1331)/($X$2*D$8*(E1331*C$1017+E1331+F1331)),V_rtHz(F1331)*SQRT(Sum_Sq(E1331*D$8*$X$2*C$1017,1))/($X$2*D$8*(E1331*C$1017+E1331+F1331))))/SQRT(Sum_Sq(1/(1+$A1331)+$AC$2/$I$2-1/(1+(1+F1331/E1331)/C$1017),$X$2/$I$2)),IF(F1332&lt;0,"A",C1332))</f>
        <v>A</v>
      </c>
      <c r="E1331" s="13">
        <f t="shared" si="405"/>
        <v>-1</v>
      </c>
      <c r="F1331" s="12">
        <f t="shared" si="429"/>
        <v>-2</v>
      </c>
      <c r="H1331" s="13" t="str">
        <f>IF(K1331&gt;0,SQRT(Sum_Sq($AI$2,V_rtHz($AH$2)/(1+1/$A1331),V_rtHz($AH$2*$A1331)/(1+$A1331),$AN$2*$AH$2/(1+1/$A1331),$AM$2*SQRT(Sum_Sq(K1331,1/($X$2*I$8*(1+H$1017+K1331/J1331))))/SQRT(Sum_Sq($X$2*K1331*I$8,1)),                   $AQ$2*SQRT(Sum_Sq($AH$2/(1+1/$A1331)+K1331*( 1/(H$1017+1+K1331/J1331)-1)/(1+($X$2*K1331*I$8)^2), (K1331^2*I$8*$X$2+1/($X$2*I$8*(H$1017+1+K1331/J1331           )))/(1+($X$2*K1331*I$8)^2))),           V_rtHz(J1331)/($X$2*I$8*(J1331*H$1017+J1331+K1331)),V_rtHz(K1331)*SQRT(Sum_Sq(J1331*I$8*$X$2*H$1017,1))/($X$2*I$8*(J1331*H$1017+J1331+K1331))))/SQRT(Sum_Sq(1/(1+$A1331)+$AC$2/$I$2-1/(1+(1+K1331/J1331)/H$1017),$X$2/$I$2)),IF(K1332&lt;0,"A",H1332))</f>
        <v>A</v>
      </c>
      <c r="J1331" s="13">
        <f t="shared" si="406"/>
        <v>-1</v>
      </c>
      <c r="K1331" s="12">
        <f t="shared" si="430"/>
        <v>-2</v>
      </c>
      <c r="M1331" s="13" t="str">
        <f>IF(P1331&gt;0,SQRT(Sum_Sq($AI$2,V_rtHz($AH$2)/(1+1/$A1331),V_rtHz($AH$2*$A1331)/(1+$A1331),$AN$2*$AH$2/(1+1/$A1331),$AM$2*SQRT(Sum_Sq(P1331,1/($X$2*N$8*(1+M$1017+P1331/O1331))))/SQRT(Sum_Sq($X$2*P1331*N$8,1)),                   $AQ$2*SQRT(Sum_Sq($AH$2/(1+1/$A1331)+P1331*( 1/(M$1017+1+P1331/O1331)-1)/(1+($X$2*P1331*N$8)^2), (P1331^2*N$8*$X$2+1/($X$2*N$8*(M$1017+1+P1331/O1331           )))/(1+($X$2*P1331*N$8)^2))),           V_rtHz(O1331)/($X$2*N$8*(O1331*M$1017+O1331+P1331)),V_rtHz(P1331)*SQRT(Sum_Sq(O1331*N$8*$X$2*M$1017,1))/($X$2*N$8*(O1331*M$1017+O1331+P1331))))/SQRT(Sum_Sq(1/(1+$A1331)+$AC$2/$I$2-1/(1+(1+P1331/O1331)/M$1017),$X$2/$I$2)),IF(P1332&lt;0,"A",M1332))</f>
        <v>A</v>
      </c>
      <c r="O1331" s="13">
        <f t="shared" si="407"/>
        <v>-1</v>
      </c>
      <c r="P1331" s="12">
        <f t="shared" si="431"/>
        <v>-2</v>
      </c>
      <c r="R1331" s="13" t="str">
        <f>IF(U1331&gt;0,SQRT(Sum_Sq($AI$2,V_rtHz($AH$2)/(1+1/$A1331),V_rtHz($AH$2*$A1331)/(1+$A1331),$AN$2*$AH$2/(1+1/$A1331),$AM$2*SQRT(Sum_Sq(U1331,1/($X$2*S$8*(1+R$1017+U1331/T1331))))/SQRT(Sum_Sq($X$2*U1331*S$8,1)),                   $AQ$2*SQRT(Sum_Sq($AH$2/(1+1/$A1331)+U1331*( 1/(R$1017+1+U1331/T1331)-1)/(1+($X$2*U1331*S$8)^2), (U1331^2*S$8*$X$2+1/($X$2*S$8*(R$1017+1+U1331/T1331           )))/(1+($X$2*U1331*S$8)^2))),           V_rtHz(T1331)/($X$2*S$8*(T1331*R$1017+T1331+U1331)),V_rtHz(U1331)*SQRT(Sum_Sq(T1331*S$8*$X$2*R$1017,1))/($X$2*S$8*(T1331*R$1017+T1331+U1331))))/SQRT(Sum_Sq(1/(1+$A1331)+$AC$2/$I$2-1/(1+(1+U1331/T1331)/R$1017),$X$2/$I$2)),IF(U1332&lt;0,"A",R1332))</f>
        <v>A</v>
      </c>
      <c r="T1331" s="13">
        <f t="shared" si="408"/>
        <v>-1</v>
      </c>
      <c r="U1331" s="12">
        <f t="shared" si="432"/>
        <v>-2</v>
      </c>
      <c r="X1331" s="13">
        <f>IF(AA1331&gt;0,SQRT(Sum_Sq($AI$2,V_rtHz($AH$2)/(1+1/$A1331),V_rtHz($AH$2*$A1331)/(1+$A1331),$AN$2*$AH$2/(1+1/$A1331),$AM$2*SQRT(Sum_Sq(AA1331,1/($X$2*Y$8*(1+X$1017+AA1331/Z1331))))/SQRT(Sum_Sq($X$2*AA1331*Y$8,1)),                   $AQ$2*SQRT(Sum_Sq($AH$2/(1+1/$A1331)+AA1331*( 1/(X$1017+1+AA1331/Z1331)-1)/(1+($X$2*AA1331*Y$8)^2), (AA1331^2*Y$8*$X$2+1/($X$2*Y$8*(X$1017+1+AA1331/Z1331           )))/(1+($X$2*AA1331*Y$8)^2))),           V_rtHz(Z1331)/($X$2*Y$8*(Z1331*X$1017+Z1331+AA1331)),V_rtHz(AA1331)*SQRT(Sum_Sq(Z1331*Y$8*$X$2*X$1017,1))/($X$2*Y$8*(Z1331*X$1017+Z1331+AA1331))))/SQRT(Sum_Sq(1/(1+$A1331)+$AC$2/$I$2-1/(1+(1+AA1331/Z1331)/X$1017),$X$2/$I$2)),IF(AA1332&lt;0,"A",X1332))</f>
        <v>4.6546332745529275E-6</v>
      </c>
      <c r="Z1331" s="13">
        <f t="shared" si="409"/>
        <v>25168.402208239269</v>
      </c>
      <c r="AA1331" s="12">
        <f t="shared" si="433"/>
        <v>39098.647558846809</v>
      </c>
      <c r="AC1331" s="13">
        <f>IF(AF1331&gt;0,SQRT(Sum_Sq($AI$2,V_rtHz($AH$2)/(1+1/$A1331),V_rtHz($AH$2*$A1331)/(1+$A1331),$AN$2*$AH$2/(1+1/$A1331),$AM$2*SQRT(Sum_Sq(AF1331,1/($X$2*AD$8*(1+AC$1017+AF1331/AE1331))))/SQRT(Sum_Sq($X$2*AF1331*AD$8,1)),                   $AQ$2*SQRT(Sum_Sq($AH$2/(1+1/$A1331)+AF1331*( 1/(AC$1017+1+AF1331/AE1331)-1)/(1+($X$2*AF1331*AD$8)^2), (AF1331^2*AD$8*$X$2+1/($X$2*AD$8*(AC$1017+1+AF1331/AE1331           )))/(1+($X$2*AF1331*AD$8)^2))),           V_rtHz(AE1331)/($X$2*AD$8*(AE1331*AC$1017+AE1331+AF1331)),V_rtHz(AF1331)*SQRT(Sum_Sq(AE1331*AD$8*$X$2*AC$1017,1))/($X$2*AD$8*(AE1331*AC$1017+AE1331+AF1331))))/SQRT(Sum_Sq(1/(1+$A1331)+$AC$2/$I$2-1/(1+(1+AF1331/AE1331)/AC$1017),$X$2/$I$2)),IF(AF1332&lt;0,"A",AC1332))</f>
        <v>6.5300539572375149E-6</v>
      </c>
      <c r="AE1331" s="13">
        <f t="shared" si="410"/>
        <v>17455.889330321505</v>
      </c>
      <c r="AF1331" s="12">
        <f t="shared" si="434"/>
        <v>178268.8246012787</v>
      </c>
      <c r="AG1331" s="13"/>
      <c r="AH1331" s="13">
        <f>IF(AK1331&gt;0,SQRT(Sum_Sq($AI$2,V_rtHz($AH$2)/(1+1/$A1331),V_rtHz($AH$2*$A1331)/(1+$A1331),$AN$2*$AH$2/(1+1/$A1331),$AM$2*SQRT(Sum_Sq(AK1331,1/($X$2*AI$8*(1+AH$1017+AK1331/AJ1331))))/SQRT(Sum_Sq($X$2*AK1331*AI$8,1)),                   $AQ$2*SQRT(Sum_Sq($AH$2/(1+1/$A1331)+AK1331*( 1/(AH$1017+1+AK1331/AJ1331)-1)/(1+($X$2*AK1331*AI$8)^2), (AK1331^2*AI$8*$X$2+1/($X$2*AI$8*(AH$1017+1+AK1331/AJ1331           )))/(1+($X$2*AK1331*AI$8)^2))),           V_rtHz(AJ1331)/($X$2*AI$8*(AJ1331*AH$1017+AJ1331+AK1331)),V_rtHz(AK1331)*SQRT(Sum_Sq(AJ1331*AI$8*$X$2*AH$1017,1))/($X$2*AI$8*(AJ1331*AH$1017+AJ1331+AK1331))))/SQRT(Sum_Sq(1/(1+$A1331)+$AC$2/$I$2-1/(1+(1+AK1331/AJ1331)/AH$1017),$X$2/$I$2)),IF(AK1332&lt;0,"A",AH1332))</f>
        <v>1.1132519560385898E-5</v>
      </c>
      <c r="AI1331" s="13"/>
      <c r="AJ1331" s="13">
        <f t="shared" si="411"/>
        <v>16419.271670212551</v>
      </c>
      <c r="AK1331" s="12">
        <f t="shared" si="435"/>
        <v>599326.51540475443</v>
      </c>
      <c r="AM1331" s="13">
        <f>IF(AP1331&gt;0,SQRT(Sum_Sq($AI$2,V_rtHz($AH$2)/(1+1/$A1331),V_rtHz($AH$2*$A1331)/(1+$A1331),$AN$2*$AH$2/(1+1/$A1331),$AM$2*SQRT(Sum_Sq(AP1331,1/($X$2*AN$8*(1+AM$1017+AP1331/AO1331))))/SQRT(Sum_Sq($X$2*AP1331*AN$8,1)),                   $AQ$2*SQRT(Sum_Sq($AH$2/(1+1/$A1331)+AP1331*( 1/(AM$1017+1+AP1331/AO1331)-1)/(1+($X$2*AP1331*AN$8)^2), (AP1331^2*AN$8*$X$2+1/($X$2*AN$8*(AM$1017+1+AP1331/AO1331           )))/(1+($X$2*AP1331*AN$8)^2))),           V_rtHz(AO1331)/($X$2*AN$8*(AO1331*AM$1017+AO1331+AP1331)),V_rtHz(AP1331)*SQRT(Sum_Sq(AO1331*AN$8*$X$2*AM$1017,1))/($X$2*AN$8*(AO1331*AM$1017+AO1331+AP1331))))/SQRT(Sum_Sq(1/(1+$A1331)+$AC$2/$I$2-1/(1+(1+AP1331/AO1331)/AM$1017),$X$2/$I$2)),IF(AP1332&lt;0,"A",AM1332))</f>
        <v>1.9560423806555868E-5</v>
      </c>
      <c r="AO1331" s="13">
        <f t="shared" si="412"/>
        <v>16137.885448007162</v>
      </c>
      <c r="AP1331" s="12">
        <f t="shared" si="436"/>
        <v>1928282.9112352463</v>
      </c>
      <c r="AR1331" s="13">
        <f t="shared" si="413"/>
        <v>69887291.180198371</v>
      </c>
      <c r="AS1331" s="13">
        <f t="shared" si="414"/>
        <v>-1.3211096185226909E-5</v>
      </c>
      <c r="AV1331" s="13"/>
      <c r="AW1331" s="13">
        <f t="shared" si="415"/>
        <v>39300511.936236553</v>
      </c>
      <c r="AX1331" s="13">
        <f t="shared" si="416"/>
        <v>-4.187012079377266E-5</v>
      </c>
      <c r="AZ1331" s="13"/>
      <c r="BA1331" s="13"/>
      <c r="BB1331" s="13">
        <f t="shared" si="417"/>
        <v>22100301.962882396</v>
      </c>
      <c r="BC1331" s="13">
        <f t="shared" si="418"/>
        <v>-1.3334328407296306E-4</v>
      </c>
      <c r="BD1331" s="13"/>
      <c r="BE1331" s="13"/>
      <c r="BG1331" s="13">
        <f t="shared" si="419"/>
        <v>12427913.092914158</v>
      </c>
      <c r="BH1331" s="13">
        <f t="shared" si="420"/>
        <v>-4.3133498402454383E-4</v>
      </c>
      <c r="BI1331" s="13"/>
      <c r="BL1331" s="13">
        <f t="shared" si="421"/>
        <v>315.06815879885437</v>
      </c>
      <c r="BM1331" s="13">
        <f t="shared" si="422"/>
        <v>34.465664218175128</v>
      </c>
      <c r="BP1331" s="13"/>
      <c r="BQ1331" s="13">
        <f t="shared" si="423"/>
        <v>99.633299999999991</v>
      </c>
      <c r="BR1331" s="13">
        <f t="shared" si="424"/>
        <v>108.98999999999998</v>
      </c>
      <c r="BT1331" s="13"/>
      <c r="BU1331" s="13"/>
      <c r="BV1331" s="13">
        <f t="shared" si="425"/>
        <v>31.50681587988543</v>
      </c>
      <c r="BW1331" s="13">
        <f t="shared" si="426"/>
        <v>344.65664218175147</v>
      </c>
      <c r="CA1331" s="13">
        <f t="shared" si="427"/>
        <v>9.9633299999999974</v>
      </c>
      <c r="CB1331" s="13">
        <f t="shared" si="428"/>
        <v>1089.9000000000001</v>
      </c>
    </row>
    <row r="1332" spans="1:80" x14ac:dyDescent="0.3">
      <c r="A1332" s="13">
        <f t="shared" si="404"/>
        <v>8.0909589917838227E-4</v>
      </c>
      <c r="C1332" s="13" t="str">
        <f>IF(F1332&gt;0,SQRT(Sum_Sq($AI$2,V_rtHz($AH$2)/(1+1/$A1332),V_rtHz($AH$2*$A1332)/(1+$A1332),$AN$2*$AH$2/(1+1/$A1332),$AM$2*SQRT(Sum_Sq(F1332,1/($X$2*D$8*(1+C$1017+F1332/E1332))))/SQRT(Sum_Sq($X$2*F1332*D$8,1)),                   $AQ$2*SQRT(Sum_Sq($AH$2/(1+1/$A1332)+F1332*( 1/(C$1017+1+F1332/E1332)-1)/(1+($X$2*F1332*D$8)^2), (F1332^2*D$8*$X$2+1/($X$2*D$8*(C$1017+1+F1332/E1332           )))/(1+($X$2*F1332*D$8)^2))),           V_rtHz(E1332)/($X$2*D$8*(E1332*C$1017+E1332+F1332)),V_rtHz(F1332)*SQRT(Sum_Sq(E1332*D$8*$X$2*C$1017,1))/($X$2*D$8*(E1332*C$1017+E1332+F1332))))/SQRT(Sum_Sq(1/(1+$A1332)+$AC$2/$I$2-1/(1+(1+F1332/E1332)/C$1017),$X$2/$I$2)),IF(F1333&lt;0,"A",C1333))</f>
        <v>A</v>
      </c>
      <c r="E1332" s="13">
        <f t="shared" si="405"/>
        <v>-1</v>
      </c>
      <c r="F1332" s="12">
        <f t="shared" si="429"/>
        <v>-2</v>
      </c>
      <c r="H1332" s="13" t="str">
        <f>IF(K1332&gt;0,SQRT(Sum_Sq($AI$2,V_rtHz($AH$2)/(1+1/$A1332),V_rtHz($AH$2*$A1332)/(1+$A1332),$AN$2*$AH$2/(1+1/$A1332),$AM$2*SQRT(Sum_Sq(K1332,1/($X$2*I$8*(1+H$1017+K1332/J1332))))/SQRT(Sum_Sq($X$2*K1332*I$8,1)),                   $AQ$2*SQRT(Sum_Sq($AH$2/(1+1/$A1332)+K1332*( 1/(H$1017+1+K1332/J1332)-1)/(1+($X$2*K1332*I$8)^2), (K1332^2*I$8*$X$2+1/($X$2*I$8*(H$1017+1+K1332/J1332           )))/(1+($X$2*K1332*I$8)^2))),           V_rtHz(J1332)/($X$2*I$8*(J1332*H$1017+J1332+K1332)),V_rtHz(K1332)*SQRT(Sum_Sq(J1332*I$8*$X$2*H$1017,1))/($X$2*I$8*(J1332*H$1017+J1332+K1332))))/SQRT(Sum_Sq(1/(1+$A1332)+$AC$2/$I$2-1/(1+(1+K1332/J1332)/H$1017),$X$2/$I$2)),IF(K1333&lt;0,"A",H1333))</f>
        <v>A</v>
      </c>
      <c r="J1332" s="13">
        <f t="shared" si="406"/>
        <v>-1</v>
      </c>
      <c r="K1332" s="12">
        <f t="shared" si="430"/>
        <v>-2</v>
      </c>
      <c r="M1332" s="13" t="str">
        <f>IF(P1332&gt;0,SQRT(Sum_Sq($AI$2,V_rtHz($AH$2)/(1+1/$A1332),V_rtHz($AH$2*$A1332)/(1+$A1332),$AN$2*$AH$2/(1+1/$A1332),$AM$2*SQRT(Sum_Sq(P1332,1/($X$2*N$8*(1+M$1017+P1332/O1332))))/SQRT(Sum_Sq($X$2*P1332*N$8,1)),                   $AQ$2*SQRT(Sum_Sq($AH$2/(1+1/$A1332)+P1332*( 1/(M$1017+1+P1332/O1332)-1)/(1+($X$2*P1332*N$8)^2), (P1332^2*N$8*$X$2+1/($X$2*N$8*(M$1017+1+P1332/O1332           )))/(1+($X$2*P1332*N$8)^2))),           V_rtHz(O1332)/($X$2*N$8*(O1332*M$1017+O1332+P1332)),V_rtHz(P1332)*SQRT(Sum_Sq(O1332*N$8*$X$2*M$1017,1))/($X$2*N$8*(O1332*M$1017+O1332+P1332))))/SQRT(Sum_Sq(1/(1+$A1332)+$AC$2/$I$2-1/(1+(1+P1332/O1332)/M$1017),$X$2/$I$2)),IF(P1333&lt;0,"A",M1333))</f>
        <v>A</v>
      </c>
      <c r="O1332" s="13">
        <f t="shared" si="407"/>
        <v>-1</v>
      </c>
      <c r="P1332" s="12">
        <f t="shared" si="431"/>
        <v>-2</v>
      </c>
      <c r="R1332" s="13" t="str">
        <f>IF(U1332&gt;0,SQRT(Sum_Sq($AI$2,V_rtHz($AH$2)/(1+1/$A1332),V_rtHz($AH$2*$A1332)/(1+$A1332),$AN$2*$AH$2/(1+1/$A1332),$AM$2*SQRT(Sum_Sq(U1332,1/($X$2*S$8*(1+R$1017+U1332/T1332))))/SQRT(Sum_Sq($X$2*U1332*S$8,1)),                   $AQ$2*SQRT(Sum_Sq($AH$2/(1+1/$A1332)+U1332*( 1/(R$1017+1+U1332/T1332)-1)/(1+($X$2*U1332*S$8)^2), (U1332^2*S$8*$X$2+1/($X$2*S$8*(R$1017+1+U1332/T1332           )))/(1+($X$2*U1332*S$8)^2))),           V_rtHz(T1332)/($X$2*S$8*(T1332*R$1017+T1332+U1332)),V_rtHz(U1332)*SQRT(Sum_Sq(T1332*S$8*$X$2*R$1017,1))/($X$2*S$8*(T1332*R$1017+T1332+U1332))))/SQRT(Sum_Sq(1/(1+$A1332)+$AC$2/$I$2-1/(1+(1+U1332/T1332)/R$1017),$X$2/$I$2)),IF(U1333&lt;0,"A",R1333))</f>
        <v>A</v>
      </c>
      <c r="T1332" s="13">
        <f t="shared" si="408"/>
        <v>-1</v>
      </c>
      <c r="U1332" s="12">
        <f t="shared" si="432"/>
        <v>-2</v>
      </c>
      <c r="X1332" s="13">
        <f>IF(AA1332&gt;0,SQRT(Sum_Sq($AI$2,V_rtHz($AH$2)/(1+1/$A1332),V_rtHz($AH$2*$A1332)/(1+$A1332),$AN$2*$AH$2/(1+1/$A1332),$AM$2*SQRT(Sum_Sq(AA1332,1/($X$2*Y$8*(1+X$1017+AA1332/Z1332))))/SQRT(Sum_Sq($X$2*AA1332*Y$8,1)),                   $AQ$2*SQRT(Sum_Sq($AH$2/(1+1/$A1332)+AA1332*( 1/(X$1017+1+AA1332/Z1332)-1)/(1+($X$2*AA1332*Y$8)^2), (AA1332^2*Y$8*$X$2+1/($X$2*Y$8*(X$1017+1+AA1332/Z1332           )))/(1+($X$2*AA1332*Y$8)^2))),           V_rtHz(Z1332)/($X$2*Y$8*(Z1332*X$1017+Z1332+AA1332)),V_rtHz(AA1332)*SQRT(Sum_Sq(Z1332*Y$8*$X$2*X$1017,1))/($X$2*Y$8*(Z1332*X$1017+Z1332+AA1332))))/SQRT(Sum_Sq(1/(1+$A1332)+$AC$2/$I$2-1/(1+(1+AA1332/Z1332)/X$1017),$X$2/$I$2)),IF(AA1333&lt;0,"A",X1333))</f>
        <v>4.6419045804523652E-6</v>
      </c>
      <c r="Z1332" s="13">
        <f t="shared" si="409"/>
        <v>25045.00108287808</v>
      </c>
      <c r="AA1332" s="12">
        <f t="shared" si="433"/>
        <v>39291.293472212754</v>
      </c>
      <c r="AC1332" s="13">
        <f>IF(AF1332&gt;0,SQRT(Sum_Sq($AI$2,V_rtHz($AH$2)/(1+1/$A1332),V_rtHz($AH$2*$A1332)/(1+$A1332),$AN$2*$AH$2/(1+1/$A1332),$AM$2*SQRT(Sum_Sq(AF1332,1/($X$2*AD$8*(1+AC$1017+AF1332/AE1332))))/SQRT(Sum_Sq($X$2*AF1332*AD$8,1)),                   $AQ$2*SQRT(Sum_Sq($AH$2/(1+1/$A1332)+AF1332*( 1/(AC$1017+1+AF1332/AE1332)-1)/(1+($X$2*AF1332*AD$8)^2), (AF1332^2*AD$8*$X$2+1/($X$2*AD$8*(AC$1017+1+AF1332/AE1332           )))/(1+($X$2*AF1332*AD$8)^2))),           V_rtHz(AE1332)/($X$2*AD$8*(AE1332*AC$1017+AE1332+AF1332)),V_rtHz(AF1332)*SQRT(Sum_Sq(AE1332*AD$8*$X$2*AC$1017,1))/($X$2*AD$8*(AE1332*AC$1017+AE1332+AF1332))))/SQRT(Sum_Sq(1/(1+$A1332)+$AC$2/$I$2-1/(1+(1+AF1332/AE1332)/AC$1017),$X$2/$I$2)),IF(AF1333&lt;0,"A",AC1333))</f>
        <v>6.5257493110566393E-6</v>
      </c>
      <c r="AE1332" s="13">
        <f t="shared" si="410"/>
        <v>17432.749821955</v>
      </c>
      <c r="AF1332" s="12">
        <f t="shared" si="434"/>
        <v>178505.45123795269</v>
      </c>
      <c r="AG1332" s="13"/>
      <c r="AH1332" s="13">
        <f>IF(AK1332&gt;0,SQRT(Sum_Sq($AI$2,V_rtHz($AH$2)/(1+1/$A1332),V_rtHz($AH$2*$A1332)/(1+$A1332),$AN$2*$AH$2/(1+1/$A1332),$AM$2*SQRT(Sum_Sq(AK1332,1/($X$2*AI$8*(1+AH$1017+AK1332/AJ1332))))/SQRT(Sum_Sq($X$2*AK1332*AI$8,1)),                   $AQ$2*SQRT(Sum_Sq($AH$2/(1+1/$A1332)+AK1332*( 1/(AH$1017+1+AK1332/AJ1332)-1)/(1+($X$2*AK1332*AI$8)^2), (AK1332^2*AI$8*$X$2+1/($X$2*AI$8*(AH$1017+1+AK1332/AJ1332           )))/(1+($X$2*AK1332*AI$8)^2))),           V_rtHz(AJ1332)/($X$2*AI$8*(AJ1332*AH$1017+AJ1332+AK1332)),V_rtHz(AK1332)*SQRT(Sum_Sq(AJ1332*AI$8*$X$2*AH$1017,1))/($X$2*AI$8*(AJ1332*AH$1017+AJ1332+AK1332))))/SQRT(Sum_Sq(1/(1+$A1332)+$AC$2/$I$2-1/(1+(1+AK1332/AJ1332)/AH$1017),$X$2/$I$2)),IF(AK1333&lt;0,"A",AH1333))</f>
        <v>1.11265618409098E-5</v>
      </c>
      <c r="AI1332" s="13"/>
      <c r="AJ1332" s="13">
        <f t="shared" si="411"/>
        <v>16401.090366387751</v>
      </c>
      <c r="AK1332" s="12">
        <f t="shared" si="435"/>
        <v>599990.89424929547</v>
      </c>
      <c r="AM1332" s="13">
        <f>IF(AP1332&gt;0,SQRT(Sum_Sq($AI$2,V_rtHz($AH$2)/(1+1/$A1332),V_rtHz($AH$2*$A1332)/(1+$A1332),$AN$2*$AH$2/(1+1/$A1332),$AM$2*SQRT(Sum_Sq(AP1332,1/($X$2*AN$8*(1+AM$1017+AP1332/AO1332))))/SQRT(Sum_Sq($X$2*AP1332*AN$8,1)),                   $AQ$2*SQRT(Sum_Sq($AH$2/(1+1/$A1332)+AP1332*( 1/(AM$1017+1+AP1332/AO1332)-1)/(1+($X$2*AP1332*AN$8)^2), (AP1332^2*AN$8*$X$2+1/($X$2*AN$8*(AM$1017+1+AP1332/AO1332           )))/(1+($X$2*AP1332*AN$8)^2))),           V_rtHz(AO1332)/($X$2*AN$8*(AO1332*AM$1017+AO1332+AP1332)),V_rtHz(AP1332)*SQRT(Sum_Sq(AO1332*AN$8*$X$2*AM$1017,1))/($X$2*AN$8*(AO1332*AM$1017+AO1332+AP1332))))/SQRT(Sum_Sq(1/(1+$A1332)+$AC$2/$I$2-1/(1+(1+AP1332/AO1332)/AM$1017),$X$2/$I$2)),IF(AP1333&lt;0,"A",AM1333))</f>
        <v>1.9550551026422706E-5</v>
      </c>
      <c r="AO1332" s="13">
        <f t="shared" si="412"/>
        <v>16120.880934477183</v>
      </c>
      <c r="AP1332" s="12">
        <f t="shared" si="436"/>
        <v>1930316.8889680388</v>
      </c>
      <c r="AR1332" s="13">
        <f t="shared" si="413"/>
        <v>69887291.180198371</v>
      </c>
      <c r="AS1332" s="13">
        <f t="shared" si="414"/>
        <v>-1.321128490876701E-5</v>
      </c>
      <c r="AV1332" s="13"/>
      <c r="AW1332" s="13">
        <f t="shared" si="415"/>
        <v>39300511.936236553</v>
      </c>
      <c r="AX1332" s="13">
        <f t="shared" si="416"/>
        <v>-4.1872016496573511E-5</v>
      </c>
      <c r="AZ1332" s="13"/>
      <c r="BA1332" s="13"/>
      <c r="BB1332" s="13">
        <f t="shared" si="417"/>
        <v>22100301.962882396</v>
      </c>
      <c r="BC1332" s="13">
        <f t="shared" si="418"/>
        <v>-1.3336251264696E-4</v>
      </c>
      <c r="BD1332" s="13"/>
      <c r="BE1332" s="13"/>
      <c r="BG1332" s="13">
        <f t="shared" si="419"/>
        <v>12427913.092914158</v>
      </c>
      <c r="BH1332" s="13">
        <f t="shared" si="420"/>
        <v>-4.3153625174609554E-4</v>
      </c>
      <c r="BI1332" s="13"/>
      <c r="BL1332" s="13">
        <f t="shared" si="421"/>
        <v>315.06815879885437</v>
      </c>
      <c r="BM1332" s="13">
        <f t="shared" si="422"/>
        <v>34.465664218175128</v>
      </c>
      <c r="BP1332" s="13"/>
      <c r="BQ1332" s="13">
        <f t="shared" si="423"/>
        <v>99.633300000000006</v>
      </c>
      <c r="BR1332" s="13">
        <f t="shared" si="424"/>
        <v>108.99000000000001</v>
      </c>
      <c r="BT1332" s="13"/>
      <c r="BU1332" s="13"/>
      <c r="BV1332" s="13">
        <f t="shared" si="425"/>
        <v>31.50681587988543</v>
      </c>
      <c r="BW1332" s="13">
        <f t="shared" si="426"/>
        <v>344.65664218175152</v>
      </c>
      <c r="CA1332" s="13">
        <f t="shared" si="427"/>
        <v>9.9633299999999991</v>
      </c>
      <c r="CB1332" s="13">
        <f t="shared" si="428"/>
        <v>1089.9000000000001</v>
      </c>
    </row>
    <row r="1333" spans="1:80" x14ac:dyDescent="0.3">
      <c r="A1333" s="13">
        <f t="shared" si="404"/>
        <v>8.2035154432981807E-4</v>
      </c>
      <c r="C1333" s="13" t="str">
        <f>IF(F1333&gt;0,SQRT(Sum_Sq($AI$2,V_rtHz($AH$2)/(1+1/$A1333),V_rtHz($AH$2*$A1333)/(1+$A1333),$AN$2*$AH$2/(1+1/$A1333),$AM$2*SQRT(Sum_Sq(F1333,1/($X$2*D$8*(1+C$1017+F1333/E1333))))/SQRT(Sum_Sq($X$2*F1333*D$8,1)),                   $AQ$2*SQRT(Sum_Sq($AH$2/(1+1/$A1333)+F1333*( 1/(C$1017+1+F1333/E1333)-1)/(1+($X$2*F1333*D$8)^2), (F1333^2*D$8*$X$2+1/($X$2*D$8*(C$1017+1+F1333/E1333           )))/(1+($X$2*F1333*D$8)^2))),           V_rtHz(E1333)/($X$2*D$8*(E1333*C$1017+E1333+F1333)),V_rtHz(F1333)*SQRT(Sum_Sq(E1333*D$8*$X$2*C$1017,1))/($X$2*D$8*(E1333*C$1017+E1333+F1333))))/SQRT(Sum_Sq(1/(1+$A1333)+$AC$2/$I$2-1/(1+(1+F1333/E1333)/C$1017),$X$2/$I$2)),IF(F1334&lt;0,"A",C1334))</f>
        <v>A</v>
      </c>
      <c r="E1333" s="13">
        <f t="shared" si="405"/>
        <v>-1</v>
      </c>
      <c r="F1333" s="12">
        <f t="shared" si="429"/>
        <v>-2</v>
      </c>
      <c r="H1333" s="13" t="str">
        <f>IF(K1333&gt;0,SQRT(Sum_Sq($AI$2,V_rtHz($AH$2)/(1+1/$A1333),V_rtHz($AH$2*$A1333)/(1+$A1333),$AN$2*$AH$2/(1+1/$A1333),$AM$2*SQRT(Sum_Sq(K1333,1/($X$2*I$8*(1+H$1017+K1333/J1333))))/SQRT(Sum_Sq($X$2*K1333*I$8,1)),                   $AQ$2*SQRT(Sum_Sq($AH$2/(1+1/$A1333)+K1333*( 1/(H$1017+1+K1333/J1333)-1)/(1+($X$2*K1333*I$8)^2), (K1333^2*I$8*$X$2+1/($X$2*I$8*(H$1017+1+K1333/J1333           )))/(1+($X$2*K1333*I$8)^2))),           V_rtHz(J1333)/($X$2*I$8*(J1333*H$1017+J1333+K1333)),V_rtHz(K1333)*SQRT(Sum_Sq(J1333*I$8*$X$2*H$1017,1))/($X$2*I$8*(J1333*H$1017+J1333+K1333))))/SQRT(Sum_Sq(1/(1+$A1333)+$AC$2/$I$2-1/(1+(1+K1333/J1333)/H$1017),$X$2/$I$2)),IF(K1334&lt;0,"A",H1334))</f>
        <v>A</v>
      </c>
      <c r="J1333" s="13">
        <f t="shared" si="406"/>
        <v>-1</v>
      </c>
      <c r="K1333" s="12">
        <f t="shared" si="430"/>
        <v>-2</v>
      </c>
      <c r="M1333" s="13" t="str">
        <f>IF(P1333&gt;0,SQRT(Sum_Sq($AI$2,V_rtHz($AH$2)/(1+1/$A1333),V_rtHz($AH$2*$A1333)/(1+$A1333),$AN$2*$AH$2/(1+1/$A1333),$AM$2*SQRT(Sum_Sq(P1333,1/($X$2*N$8*(1+M$1017+P1333/O1333))))/SQRT(Sum_Sq($X$2*P1333*N$8,1)),                   $AQ$2*SQRT(Sum_Sq($AH$2/(1+1/$A1333)+P1333*( 1/(M$1017+1+P1333/O1333)-1)/(1+($X$2*P1333*N$8)^2), (P1333^2*N$8*$X$2+1/($X$2*N$8*(M$1017+1+P1333/O1333           )))/(1+($X$2*P1333*N$8)^2))),           V_rtHz(O1333)/($X$2*N$8*(O1333*M$1017+O1333+P1333)),V_rtHz(P1333)*SQRT(Sum_Sq(O1333*N$8*$X$2*M$1017,1))/($X$2*N$8*(O1333*M$1017+O1333+P1333))))/SQRT(Sum_Sq(1/(1+$A1333)+$AC$2/$I$2-1/(1+(1+P1333/O1333)/M$1017),$X$2/$I$2)),IF(P1334&lt;0,"A",M1334))</f>
        <v>A</v>
      </c>
      <c r="O1333" s="13">
        <f t="shared" si="407"/>
        <v>-1</v>
      </c>
      <c r="P1333" s="12">
        <f t="shared" si="431"/>
        <v>-2</v>
      </c>
      <c r="R1333" s="13" t="str">
        <f>IF(U1333&gt;0,SQRT(Sum_Sq($AI$2,V_rtHz($AH$2)/(1+1/$A1333),V_rtHz($AH$2*$A1333)/(1+$A1333),$AN$2*$AH$2/(1+1/$A1333),$AM$2*SQRT(Sum_Sq(U1333,1/($X$2*S$8*(1+R$1017+U1333/T1333))))/SQRT(Sum_Sq($X$2*U1333*S$8,1)),                   $AQ$2*SQRT(Sum_Sq($AH$2/(1+1/$A1333)+U1333*( 1/(R$1017+1+U1333/T1333)-1)/(1+($X$2*U1333*S$8)^2), (U1333^2*S$8*$X$2+1/($X$2*S$8*(R$1017+1+U1333/T1333           )))/(1+($X$2*U1333*S$8)^2))),           V_rtHz(T1333)/($X$2*S$8*(T1333*R$1017+T1333+U1333)),V_rtHz(U1333)*SQRT(Sum_Sq(T1333*S$8*$X$2*R$1017,1))/($X$2*S$8*(T1333*R$1017+T1333+U1333))))/SQRT(Sum_Sq(1/(1+$A1333)+$AC$2/$I$2-1/(1+(1+U1333/T1333)/R$1017),$X$2/$I$2)),IF(U1334&lt;0,"A",R1334))</f>
        <v>A</v>
      </c>
      <c r="T1333" s="13">
        <f t="shared" si="408"/>
        <v>-1</v>
      </c>
      <c r="U1333" s="12">
        <f t="shared" si="432"/>
        <v>-2</v>
      </c>
      <c r="X1333" s="13">
        <f>IF(AA1333&gt;0,SQRT(Sum_Sq($AI$2,V_rtHz($AH$2)/(1+1/$A1333),V_rtHz($AH$2*$A1333)/(1+$A1333),$AN$2*$AH$2/(1+1/$A1333),$AM$2*SQRT(Sum_Sq(AA1333,1/($X$2*Y$8*(1+X$1017+AA1333/Z1333))))/SQRT(Sum_Sq($X$2*AA1333*Y$8,1)),                   $AQ$2*SQRT(Sum_Sq($AH$2/(1+1/$A1333)+AA1333*( 1/(X$1017+1+AA1333/Z1333)-1)/(1+($X$2*AA1333*Y$8)^2), (AA1333^2*Y$8*$X$2+1/($X$2*Y$8*(X$1017+1+AA1333/Z1333           )))/(1+($X$2*AA1333*Y$8)^2))),           V_rtHz(Z1333)/($X$2*Y$8*(Z1333*X$1017+Z1333+AA1333)),V_rtHz(AA1333)*SQRT(Sum_Sq(Z1333*Y$8*$X$2*X$1017,1))/($X$2*Y$8*(Z1333*X$1017+Z1333+AA1333))))/SQRT(Sum_Sq(1/(1+$A1333)+$AC$2/$I$2-1/(1+(1+AA1333/Z1333)/X$1017),$X$2/$I$2)),IF(AA1334&lt;0,"A",X1334))</f>
        <v>4.6293261264683863E-6</v>
      </c>
      <c r="Z1333" s="13">
        <f t="shared" si="409"/>
        <v>24923.243364156453</v>
      </c>
      <c r="AA1333" s="12">
        <f t="shared" si="433"/>
        <v>39483.243540223513</v>
      </c>
      <c r="AC1333" s="13">
        <f>IF(AF1333&gt;0,SQRT(Sum_Sq($AI$2,V_rtHz($AH$2)/(1+1/$A1333),V_rtHz($AH$2*$A1333)/(1+$A1333),$AN$2*$AH$2/(1+1/$A1333),$AM$2*SQRT(Sum_Sq(AF1333,1/($X$2*AD$8*(1+AC$1017+AF1333/AE1333))))/SQRT(Sum_Sq($X$2*AF1333*AD$8,1)),                   $AQ$2*SQRT(Sum_Sq($AH$2/(1+1/$A1333)+AF1333*( 1/(AC$1017+1+AF1333/AE1333)-1)/(1+($X$2*AF1333*AD$8)^2), (AF1333^2*AD$8*$X$2+1/($X$2*AD$8*(AC$1017+1+AF1333/AE1333           )))/(1+($X$2*AF1333*AD$8)^2))),           V_rtHz(AE1333)/($X$2*AD$8*(AE1333*AC$1017+AE1333+AF1333)),V_rtHz(AF1333)*SQRT(Sum_Sq(AE1333*AD$8*$X$2*AC$1017,1))/($X$2*AD$8*(AE1333*AC$1017+AE1333+AF1333))))/SQRT(Sum_Sq(1/(1+$A1333)+$AC$2/$I$2-1/(1+(1+AF1333/AE1333)/AC$1017),$X$2/$I$2)),IF(AF1334&lt;0,"A",AC1334))</f>
        <v>6.5214057319653055E-6</v>
      </c>
      <c r="AE1333" s="13">
        <f t="shared" si="410"/>
        <v>17409.413256939166</v>
      </c>
      <c r="AF1333" s="12">
        <f t="shared" si="434"/>
        <v>178744.73006987048</v>
      </c>
      <c r="AG1333" s="13"/>
      <c r="AH1333" s="13">
        <f>IF(AK1333&gt;0,SQRT(Sum_Sq($AI$2,V_rtHz($AH$2)/(1+1/$A1333),V_rtHz($AH$2*$A1333)/(1+$A1333),$AN$2*$AH$2/(1+1/$A1333),$AM$2*SQRT(Sum_Sq(AK1333,1/($X$2*AI$8*(1+AH$1017+AK1333/AJ1333))))/SQRT(Sum_Sq($X$2*AK1333*AI$8,1)),                   $AQ$2*SQRT(Sum_Sq($AH$2/(1+1/$A1333)+AK1333*( 1/(AH$1017+1+AK1333/AJ1333)-1)/(1+($X$2*AK1333*AI$8)^2), (AK1333^2*AI$8*$X$2+1/($X$2*AI$8*(AH$1017+1+AK1333/AJ1333           )))/(1+($X$2*AK1333*AI$8)^2))),           V_rtHz(AJ1333)/($X$2*AI$8*(AJ1333*AH$1017+AJ1333+AK1333)),V_rtHz(AK1333)*SQRT(Sum_Sq(AJ1333*AI$8*$X$2*AH$1017,1))/($X$2*AI$8*(AJ1333*AH$1017+AJ1333+AK1333))))/SQRT(Sum_Sq(1/(1+$A1333)+$AC$2/$I$2-1/(1+(1+AK1333/AJ1333)/AH$1017),$X$2/$I$2)),IF(AK1334&lt;0,"A",AH1334))</f>
        <v>1.1120544583503679E-5</v>
      </c>
      <c r="AI1333" s="13"/>
      <c r="AJ1333" s="13">
        <f t="shared" si="411"/>
        <v>16382.73584332417</v>
      </c>
      <c r="AK1333" s="12">
        <f t="shared" si="435"/>
        <v>600663.09862417856</v>
      </c>
      <c r="AM1333" s="13">
        <f>IF(AP1333&gt;0,SQRT(Sum_Sq($AI$2,V_rtHz($AH$2)/(1+1/$A1333),V_rtHz($AH$2*$A1333)/(1+$A1333),$AN$2*$AH$2/(1+1/$A1333),$AM$2*SQRT(Sum_Sq(AP1333,1/($X$2*AN$8*(1+AM$1017+AP1333/AO1333))))/SQRT(Sum_Sq($X$2*AP1333*AN$8,1)),                   $AQ$2*SQRT(Sum_Sq($AH$2/(1+1/$A1333)+AP1333*( 1/(AM$1017+1+AP1333/AO1333)-1)/(1+($X$2*AP1333*AN$8)^2), (AP1333^2*AN$8*$X$2+1/($X$2*AN$8*(AM$1017+1+AP1333/AO1333           )))/(1+($X$2*AP1333*AN$8)^2))),           V_rtHz(AO1333)/($X$2*AN$8*(AO1333*AM$1017+AO1333+AP1333)),V_rtHz(AP1333)*SQRT(Sum_Sq(AO1333*AN$8*$X$2*AM$1017,1))/($X$2*AN$8*(AO1333*AM$1017+AO1333+AP1333))))/SQRT(Sum_Sq(1/(1+$A1333)+$AC$2/$I$2-1/(1+(1+AP1333/AO1333)/AM$1017),$X$2/$I$2)),IF(AP1334&lt;0,"A",AM1334))</f>
        <v>1.9540577346779999E-5</v>
      </c>
      <c r="AO1333" s="13">
        <f t="shared" si="412"/>
        <v>16103.710300485111</v>
      </c>
      <c r="AP1333" s="12">
        <f t="shared" si="436"/>
        <v>1932375.0956900131</v>
      </c>
      <c r="AR1333" s="13">
        <f t="shared" si="413"/>
        <v>69887291.180198371</v>
      </c>
      <c r="AS1333" s="13">
        <f t="shared" si="414"/>
        <v>-1.3211476263218111E-5</v>
      </c>
      <c r="AV1333" s="13"/>
      <c r="AW1333" s="13">
        <f t="shared" si="415"/>
        <v>39300511.936236553</v>
      </c>
      <c r="AX1333" s="13">
        <f t="shared" si="416"/>
        <v>-4.1873938746492816E-5</v>
      </c>
      <c r="AZ1333" s="13"/>
      <c r="BA1333" s="13"/>
      <c r="BB1333" s="13">
        <f t="shared" si="417"/>
        <v>22100301.962882396</v>
      </c>
      <c r="BC1333" s="13">
        <f t="shared" si="418"/>
        <v>-1.3338201437981023E-4</v>
      </c>
      <c r="BD1333" s="13"/>
      <c r="BE1333" s="13"/>
      <c r="BG1333" s="13">
        <f t="shared" si="419"/>
        <v>12427913.092914158</v>
      </c>
      <c r="BH1333" s="13">
        <f t="shared" si="420"/>
        <v>-4.317405112383538E-4</v>
      </c>
      <c r="BI1333" s="13"/>
      <c r="BL1333" s="13">
        <f t="shared" si="421"/>
        <v>315.06815879885437</v>
      </c>
      <c r="BM1333" s="13">
        <f t="shared" si="422"/>
        <v>34.465664218175128</v>
      </c>
      <c r="BP1333" s="13"/>
      <c r="BQ1333" s="13">
        <f t="shared" si="423"/>
        <v>99.633300000000006</v>
      </c>
      <c r="BR1333" s="13">
        <f t="shared" si="424"/>
        <v>108.98999999999995</v>
      </c>
      <c r="BT1333" s="13"/>
      <c r="BU1333" s="13"/>
      <c r="BV1333" s="13">
        <f t="shared" si="425"/>
        <v>31.50681587988543</v>
      </c>
      <c r="BW1333" s="13">
        <f t="shared" si="426"/>
        <v>344.65664218175141</v>
      </c>
      <c r="CA1333" s="13">
        <f t="shared" si="427"/>
        <v>9.9633299999999991</v>
      </c>
      <c r="CB1333" s="13">
        <f t="shared" si="428"/>
        <v>1089.8999999999996</v>
      </c>
    </row>
    <row r="1334" spans="1:80" x14ac:dyDescent="0.3">
      <c r="A1334" s="13">
        <f t="shared" si="404"/>
        <v>8.3176377110267066E-4</v>
      </c>
      <c r="C1334" s="13" t="str">
        <f>IF(F1334&gt;0,SQRT(Sum_Sq($AI$2,V_rtHz($AH$2)/(1+1/$A1334),V_rtHz($AH$2*$A1334)/(1+$A1334),$AN$2*$AH$2/(1+1/$A1334),$AM$2*SQRT(Sum_Sq(F1334,1/($X$2*D$8*(1+C$1017+F1334/E1334))))/SQRT(Sum_Sq($X$2*F1334*D$8,1)),                   $AQ$2*SQRT(Sum_Sq($AH$2/(1+1/$A1334)+F1334*( 1/(C$1017+1+F1334/E1334)-1)/(1+($X$2*F1334*D$8)^2), (F1334^2*D$8*$X$2+1/($X$2*D$8*(C$1017+1+F1334/E1334           )))/(1+($X$2*F1334*D$8)^2))),           V_rtHz(E1334)/($X$2*D$8*(E1334*C$1017+E1334+F1334)),V_rtHz(F1334)*SQRT(Sum_Sq(E1334*D$8*$X$2*C$1017,1))/($X$2*D$8*(E1334*C$1017+E1334+F1334))))/SQRT(Sum_Sq(1/(1+$A1334)+$AC$2/$I$2-1/(1+(1+F1334/E1334)/C$1017),$X$2/$I$2)),IF(F1335&lt;0,"A",C1335))</f>
        <v>A</v>
      </c>
      <c r="E1334" s="13">
        <f t="shared" si="405"/>
        <v>-1</v>
      </c>
      <c r="F1334" s="12">
        <f t="shared" si="429"/>
        <v>-2</v>
      </c>
      <c r="H1334" s="13" t="str">
        <f>IF(K1334&gt;0,SQRT(Sum_Sq($AI$2,V_rtHz($AH$2)/(1+1/$A1334),V_rtHz($AH$2*$A1334)/(1+$A1334),$AN$2*$AH$2/(1+1/$A1334),$AM$2*SQRT(Sum_Sq(K1334,1/($X$2*I$8*(1+H$1017+K1334/J1334))))/SQRT(Sum_Sq($X$2*K1334*I$8,1)),                   $AQ$2*SQRT(Sum_Sq($AH$2/(1+1/$A1334)+K1334*( 1/(H$1017+1+K1334/J1334)-1)/(1+($X$2*K1334*I$8)^2), (K1334^2*I$8*$X$2+1/($X$2*I$8*(H$1017+1+K1334/J1334           )))/(1+($X$2*K1334*I$8)^2))),           V_rtHz(J1334)/($X$2*I$8*(J1334*H$1017+J1334+K1334)),V_rtHz(K1334)*SQRT(Sum_Sq(J1334*I$8*$X$2*H$1017,1))/($X$2*I$8*(J1334*H$1017+J1334+K1334))))/SQRT(Sum_Sq(1/(1+$A1334)+$AC$2/$I$2-1/(1+(1+K1334/J1334)/H$1017),$X$2/$I$2)),IF(K1335&lt;0,"A",H1335))</f>
        <v>A</v>
      </c>
      <c r="J1334" s="13">
        <f t="shared" si="406"/>
        <v>-1</v>
      </c>
      <c r="K1334" s="12">
        <f t="shared" si="430"/>
        <v>-2</v>
      </c>
      <c r="M1334" s="13" t="str">
        <f>IF(P1334&gt;0,SQRT(Sum_Sq($AI$2,V_rtHz($AH$2)/(1+1/$A1334),V_rtHz($AH$2*$A1334)/(1+$A1334),$AN$2*$AH$2/(1+1/$A1334),$AM$2*SQRT(Sum_Sq(P1334,1/($X$2*N$8*(1+M$1017+P1334/O1334))))/SQRT(Sum_Sq($X$2*P1334*N$8,1)),                   $AQ$2*SQRT(Sum_Sq($AH$2/(1+1/$A1334)+P1334*( 1/(M$1017+1+P1334/O1334)-1)/(1+($X$2*P1334*N$8)^2), (P1334^2*N$8*$X$2+1/($X$2*N$8*(M$1017+1+P1334/O1334           )))/(1+($X$2*P1334*N$8)^2))),           V_rtHz(O1334)/($X$2*N$8*(O1334*M$1017+O1334+P1334)),V_rtHz(P1334)*SQRT(Sum_Sq(O1334*N$8*$X$2*M$1017,1))/($X$2*N$8*(O1334*M$1017+O1334+P1334))))/SQRT(Sum_Sq(1/(1+$A1334)+$AC$2/$I$2-1/(1+(1+P1334/O1334)/M$1017),$X$2/$I$2)),IF(P1335&lt;0,"A",M1335))</f>
        <v>A</v>
      </c>
      <c r="O1334" s="13">
        <f t="shared" si="407"/>
        <v>-1</v>
      </c>
      <c r="P1334" s="12">
        <f t="shared" si="431"/>
        <v>-2</v>
      </c>
      <c r="R1334" s="13" t="str">
        <f>IF(U1334&gt;0,SQRT(Sum_Sq($AI$2,V_rtHz($AH$2)/(1+1/$A1334),V_rtHz($AH$2*$A1334)/(1+$A1334),$AN$2*$AH$2/(1+1/$A1334),$AM$2*SQRT(Sum_Sq(U1334,1/($X$2*S$8*(1+R$1017+U1334/T1334))))/SQRT(Sum_Sq($X$2*U1334*S$8,1)),                   $AQ$2*SQRT(Sum_Sq($AH$2/(1+1/$A1334)+U1334*( 1/(R$1017+1+U1334/T1334)-1)/(1+($X$2*U1334*S$8)^2), (U1334^2*S$8*$X$2+1/($X$2*S$8*(R$1017+1+U1334/T1334           )))/(1+($X$2*U1334*S$8)^2))),           V_rtHz(T1334)/($X$2*S$8*(T1334*R$1017+T1334+U1334)),V_rtHz(U1334)*SQRT(Sum_Sq(T1334*S$8*$X$2*R$1017,1))/($X$2*S$8*(T1334*R$1017+T1334+U1334))))/SQRT(Sum_Sq(1/(1+$A1334)+$AC$2/$I$2-1/(1+(1+U1334/T1334)/R$1017),$X$2/$I$2)),IF(U1335&lt;0,"A",R1335))</f>
        <v>A</v>
      </c>
      <c r="T1334" s="13">
        <f t="shared" si="408"/>
        <v>-1</v>
      </c>
      <c r="U1334" s="12">
        <f t="shared" si="432"/>
        <v>-2</v>
      </c>
      <c r="X1334" s="13">
        <f>IF(AA1334&gt;0,SQRT(Sum_Sq($AI$2,V_rtHz($AH$2)/(1+1/$A1334),V_rtHz($AH$2*$A1334)/(1+$A1334),$AN$2*$AH$2/(1+1/$A1334),$AM$2*SQRT(Sum_Sq(AA1334,1/($X$2*Y$8*(1+X$1017+AA1334/Z1334))))/SQRT(Sum_Sq($X$2*AA1334*Y$8,1)),                   $AQ$2*SQRT(Sum_Sq($AH$2/(1+1/$A1334)+AA1334*( 1/(X$1017+1+AA1334/Z1334)-1)/(1+($X$2*AA1334*Y$8)^2), (AA1334^2*Y$8*$X$2+1/($X$2*Y$8*(X$1017+1+AA1334/Z1334           )))/(1+($X$2*AA1334*Y$8)^2))),           V_rtHz(Z1334)/($X$2*Y$8*(Z1334*X$1017+Z1334+AA1334)),V_rtHz(AA1334)*SQRT(Sum_Sq(Z1334*Y$8*$X$2*X$1017,1))/($X$2*Y$8*(Z1334*X$1017+Z1334+AA1334))))/SQRT(Sum_Sq(1/(1+$A1334)+$AC$2/$I$2-1/(1+(1+AA1334/Z1334)/X$1017),$X$2/$I$2)),IF(AA1335&lt;0,"A",X1335))</f>
        <v>4.6168908389859877E-6</v>
      </c>
      <c r="Z1334" s="13">
        <f t="shared" si="409"/>
        <v>24803.054516717668</v>
      </c>
      <c r="AA1334" s="12">
        <f t="shared" si="433"/>
        <v>39674.568585735382</v>
      </c>
      <c r="AC1334" s="13">
        <f>IF(AF1334&gt;0,SQRT(Sum_Sq($AI$2,V_rtHz($AH$2)/(1+1/$A1334),V_rtHz($AH$2*$A1334)/(1+$A1334),$AN$2*$AH$2/(1+1/$A1334),$AM$2*SQRT(Sum_Sq(AF1334,1/($X$2*AD$8*(1+AC$1017+AF1334/AE1334))))/SQRT(Sum_Sq($X$2*AF1334*AD$8,1)),                   $AQ$2*SQRT(Sum_Sq($AH$2/(1+1/$A1334)+AF1334*( 1/(AC$1017+1+AF1334/AE1334)-1)/(1+($X$2*AF1334*AD$8)^2), (AF1334^2*AD$8*$X$2+1/($X$2*AD$8*(AC$1017+1+AF1334/AE1334           )))/(1+($X$2*AF1334*AD$8)^2))),           V_rtHz(AE1334)/($X$2*AD$8*(AE1334*AC$1017+AE1334+AF1334)),V_rtHz(AF1334)*SQRT(Sum_Sq(AE1334*AD$8*$X$2*AC$1017,1))/($X$2*AD$8*(AE1334*AC$1017+AE1334+AF1334))))/SQRT(Sum_Sq(1/(1+$A1334)+$AC$2/$I$2-1/(1+(1+AF1334/AE1334)/AC$1017),$X$2/$I$2)),IF(AF1335&lt;0,"A",AC1335))</f>
        <v>6.517023060536591E-6</v>
      </c>
      <c r="AE1334" s="13">
        <f t="shared" si="410"/>
        <v>17385.879108104953</v>
      </c>
      <c r="AF1334" s="12">
        <f t="shared" si="434"/>
        <v>178986.68534027351</v>
      </c>
      <c r="AG1334" s="13"/>
      <c r="AH1334" s="13">
        <f>IF(AK1334&gt;0,SQRT(Sum_Sq($AI$2,V_rtHz($AH$2)/(1+1/$A1334),V_rtHz($AH$2*$A1334)/(1+$A1334),$AN$2*$AH$2/(1+1/$A1334),$AM$2*SQRT(Sum_Sq(AK1334,1/($X$2*AI$8*(1+AH$1017+AK1334/AJ1334))))/SQRT(Sum_Sq($X$2*AK1334*AI$8,1)),                   $AQ$2*SQRT(Sum_Sq($AH$2/(1+1/$A1334)+AK1334*( 1/(AH$1017+1+AK1334/AJ1334)-1)/(1+($X$2*AK1334*AI$8)^2), (AK1334^2*AI$8*$X$2+1/($X$2*AI$8*(AH$1017+1+AK1334/AJ1334           )))/(1+($X$2*AK1334*AI$8)^2))),           V_rtHz(AJ1334)/($X$2*AI$8*(AJ1334*AH$1017+AJ1334+AK1334)),V_rtHz(AK1334)*SQRT(Sum_Sq(AJ1334*AI$8*$X$2*AH$1017,1))/($X$2*AI$8*(AJ1334*AH$1017+AJ1334+AK1334))))/SQRT(Sum_Sq(1/(1+$A1334)+$AC$2/$I$2-1/(1+(1+AK1334/AJ1334)/AH$1017),$X$2/$I$2)),IF(AK1335&lt;0,"A",AH1335))</f>
        <v>1.1114467431894104E-5</v>
      </c>
      <c r="AI1334" s="13"/>
      <c r="AJ1334" s="13">
        <f t="shared" si="411"/>
        <v>16364.207265437664</v>
      </c>
      <c r="AK1334" s="12">
        <f t="shared" si="435"/>
        <v>601343.20691331732</v>
      </c>
      <c r="AM1334" s="13">
        <f>IF(AP1334&gt;0,SQRT(Sum_Sq($AI$2,V_rtHz($AH$2)/(1+1/$A1334),V_rtHz($AH$2*$A1334)/(1+$A1334),$AN$2*$AH$2/(1+1/$A1334),$AM$2*SQRT(Sum_Sq(AP1334,1/($X$2*AN$8*(1+AM$1017+AP1334/AO1334))))/SQRT(Sum_Sq($X$2*AP1334*AN$8,1)),                   $AQ$2*SQRT(Sum_Sq($AH$2/(1+1/$A1334)+AP1334*( 1/(AM$1017+1+AP1334/AO1334)-1)/(1+($X$2*AP1334*AN$8)^2), (AP1334^2*AN$8*$X$2+1/($X$2*AN$8*(AM$1017+1+AP1334/AO1334           )))/(1+($X$2*AP1334*AN$8)^2))),           V_rtHz(AO1334)/($X$2*AN$8*(AO1334*AM$1017+AO1334+AP1334)),V_rtHz(AP1334)*SQRT(Sum_Sq(AO1334*AN$8*$X$2*AM$1017,1))/($X$2*AN$8*(AO1334*AM$1017+AO1334+AP1334))))/SQRT(Sum_Sq(1/(1+$A1334)+$AC$2/$I$2-1/(1+(1+AP1334/AO1334)/AM$1017),$X$2/$I$2)),IF(AP1335&lt;0,"A",AM1335))</f>
        <v>1.9530502117973205E-5</v>
      </c>
      <c r="AO1334" s="13">
        <f t="shared" si="412"/>
        <v>16086.37265971162</v>
      </c>
      <c r="AP1334" s="12">
        <f t="shared" si="436"/>
        <v>1934457.7793351971</v>
      </c>
      <c r="AR1334" s="13">
        <f t="shared" si="413"/>
        <v>69887291.180198371</v>
      </c>
      <c r="AS1334" s="13">
        <f t="shared" si="414"/>
        <v>-1.3211670285334299E-5</v>
      </c>
      <c r="AV1334" s="13"/>
      <c r="AW1334" s="13">
        <f t="shared" si="415"/>
        <v>39300511.936236553</v>
      </c>
      <c r="AX1334" s="13">
        <f t="shared" si="416"/>
        <v>-4.1875887917772912E-5</v>
      </c>
      <c r="AZ1334" s="13"/>
      <c r="BA1334" s="13"/>
      <c r="BB1334" s="13">
        <f t="shared" si="417"/>
        <v>22100301.962882396</v>
      </c>
      <c r="BC1334" s="13">
        <f t="shared" si="418"/>
        <v>-1.3340179323273531E-4</v>
      </c>
      <c r="BD1334" s="13"/>
      <c r="BE1334" s="13"/>
      <c r="BG1334" s="13">
        <f t="shared" si="419"/>
        <v>12427913.092914158</v>
      </c>
      <c r="BH1334" s="13">
        <f t="shared" si="420"/>
        <v>-4.3194780977636176E-4</v>
      </c>
      <c r="BI1334" s="13"/>
      <c r="BL1334" s="13">
        <f t="shared" si="421"/>
        <v>315.06815879885437</v>
      </c>
      <c r="BM1334" s="13">
        <f t="shared" si="422"/>
        <v>34.465664218175135</v>
      </c>
      <c r="BP1334" s="13"/>
      <c r="BQ1334" s="13">
        <f t="shared" si="423"/>
        <v>99.633300000000006</v>
      </c>
      <c r="BR1334" s="13">
        <f t="shared" si="424"/>
        <v>108.99000000000001</v>
      </c>
      <c r="BT1334" s="13"/>
      <c r="BU1334" s="13"/>
      <c r="BV1334" s="13">
        <f t="shared" si="425"/>
        <v>31.50681587988543</v>
      </c>
      <c r="BW1334" s="13">
        <f t="shared" si="426"/>
        <v>344.65664218175152</v>
      </c>
      <c r="CA1334" s="13">
        <f t="shared" si="427"/>
        <v>9.9633299999999974</v>
      </c>
      <c r="CB1334" s="13">
        <f t="shared" si="428"/>
        <v>1089.9000000000001</v>
      </c>
    </row>
    <row r="1335" spans="1:80" x14ac:dyDescent="0.3">
      <c r="A1335" s="13">
        <f t="shared" si="404"/>
        <v>8.4333475776427554E-4</v>
      </c>
      <c r="C1335" s="13" t="str">
        <f>IF(F1335&gt;0,SQRT(Sum_Sq($AI$2,V_rtHz($AH$2)/(1+1/$A1335),V_rtHz($AH$2*$A1335)/(1+$A1335),$AN$2*$AH$2/(1+1/$A1335),$AM$2*SQRT(Sum_Sq(F1335,1/($X$2*D$8*(1+C$1017+F1335/E1335))))/SQRT(Sum_Sq($X$2*F1335*D$8,1)),                   $AQ$2*SQRT(Sum_Sq($AH$2/(1+1/$A1335)+F1335*( 1/(C$1017+1+F1335/E1335)-1)/(1+($X$2*F1335*D$8)^2), (F1335^2*D$8*$X$2+1/($X$2*D$8*(C$1017+1+F1335/E1335           )))/(1+($X$2*F1335*D$8)^2))),           V_rtHz(E1335)/($X$2*D$8*(E1335*C$1017+E1335+F1335)),V_rtHz(F1335)*SQRT(Sum_Sq(E1335*D$8*$X$2*C$1017,1))/($X$2*D$8*(E1335*C$1017+E1335+F1335))))/SQRT(Sum_Sq(1/(1+$A1335)+$AC$2/$I$2-1/(1+(1+F1335/E1335)/C$1017),$X$2/$I$2)),IF(F1336&lt;0,"A",C1336))</f>
        <v>A</v>
      </c>
      <c r="E1335" s="13">
        <f t="shared" si="405"/>
        <v>-1</v>
      </c>
      <c r="F1335" s="12">
        <f t="shared" si="429"/>
        <v>-2</v>
      </c>
      <c r="H1335" s="13" t="str">
        <f>IF(K1335&gt;0,SQRT(Sum_Sq($AI$2,V_rtHz($AH$2)/(1+1/$A1335),V_rtHz($AH$2*$A1335)/(1+$A1335),$AN$2*$AH$2/(1+1/$A1335),$AM$2*SQRT(Sum_Sq(K1335,1/($X$2*I$8*(1+H$1017+K1335/J1335))))/SQRT(Sum_Sq($X$2*K1335*I$8,1)),                   $AQ$2*SQRT(Sum_Sq($AH$2/(1+1/$A1335)+K1335*( 1/(H$1017+1+K1335/J1335)-1)/(1+($X$2*K1335*I$8)^2), (K1335^2*I$8*$X$2+1/($X$2*I$8*(H$1017+1+K1335/J1335           )))/(1+($X$2*K1335*I$8)^2))),           V_rtHz(J1335)/($X$2*I$8*(J1335*H$1017+J1335+K1335)),V_rtHz(K1335)*SQRT(Sum_Sq(J1335*I$8*$X$2*H$1017,1))/($X$2*I$8*(J1335*H$1017+J1335+K1335))))/SQRT(Sum_Sq(1/(1+$A1335)+$AC$2/$I$2-1/(1+(1+K1335/J1335)/H$1017),$X$2/$I$2)),IF(K1336&lt;0,"A",H1336))</f>
        <v>A</v>
      </c>
      <c r="J1335" s="13">
        <f t="shared" si="406"/>
        <v>-1</v>
      </c>
      <c r="K1335" s="12">
        <f t="shared" si="430"/>
        <v>-2</v>
      </c>
      <c r="M1335" s="13" t="str">
        <f>IF(P1335&gt;0,SQRT(Sum_Sq($AI$2,V_rtHz($AH$2)/(1+1/$A1335),V_rtHz($AH$2*$A1335)/(1+$A1335),$AN$2*$AH$2/(1+1/$A1335),$AM$2*SQRT(Sum_Sq(P1335,1/($X$2*N$8*(1+M$1017+P1335/O1335))))/SQRT(Sum_Sq($X$2*P1335*N$8,1)),                   $AQ$2*SQRT(Sum_Sq($AH$2/(1+1/$A1335)+P1335*( 1/(M$1017+1+P1335/O1335)-1)/(1+($X$2*P1335*N$8)^2), (P1335^2*N$8*$X$2+1/($X$2*N$8*(M$1017+1+P1335/O1335           )))/(1+($X$2*P1335*N$8)^2))),           V_rtHz(O1335)/($X$2*N$8*(O1335*M$1017+O1335+P1335)),V_rtHz(P1335)*SQRT(Sum_Sq(O1335*N$8*$X$2*M$1017,1))/($X$2*N$8*(O1335*M$1017+O1335+P1335))))/SQRT(Sum_Sq(1/(1+$A1335)+$AC$2/$I$2-1/(1+(1+P1335/O1335)/M$1017),$X$2/$I$2)),IF(P1336&lt;0,"A",M1336))</f>
        <v>A</v>
      </c>
      <c r="O1335" s="13">
        <f t="shared" si="407"/>
        <v>-1</v>
      </c>
      <c r="P1335" s="12">
        <f t="shared" si="431"/>
        <v>-2</v>
      </c>
      <c r="R1335" s="13" t="str">
        <f>IF(U1335&gt;0,SQRT(Sum_Sq($AI$2,V_rtHz($AH$2)/(1+1/$A1335),V_rtHz($AH$2*$A1335)/(1+$A1335),$AN$2*$AH$2/(1+1/$A1335),$AM$2*SQRT(Sum_Sq(U1335,1/($X$2*S$8*(1+R$1017+U1335/T1335))))/SQRT(Sum_Sq($X$2*U1335*S$8,1)),                   $AQ$2*SQRT(Sum_Sq($AH$2/(1+1/$A1335)+U1335*( 1/(R$1017+1+U1335/T1335)-1)/(1+($X$2*U1335*S$8)^2), (U1335^2*S$8*$X$2+1/($X$2*S$8*(R$1017+1+U1335/T1335           )))/(1+($X$2*U1335*S$8)^2))),           V_rtHz(T1335)/($X$2*S$8*(T1335*R$1017+T1335+U1335)),V_rtHz(U1335)*SQRT(Sum_Sq(T1335*S$8*$X$2*R$1017,1))/($X$2*S$8*(T1335*R$1017+T1335+U1335))))/SQRT(Sum_Sq(1/(1+$A1335)+$AC$2/$I$2-1/(1+(1+U1335/T1335)/R$1017),$X$2/$I$2)),IF(U1336&lt;0,"A",R1336))</f>
        <v>A</v>
      </c>
      <c r="T1335" s="13">
        <f t="shared" si="408"/>
        <v>-1</v>
      </c>
      <c r="U1335" s="12">
        <f t="shared" si="432"/>
        <v>-2</v>
      </c>
      <c r="X1335" s="13">
        <f>IF(AA1335&gt;0,SQRT(Sum_Sq($AI$2,V_rtHz($AH$2)/(1+1/$A1335),V_rtHz($AH$2*$A1335)/(1+$A1335),$AN$2*$AH$2/(1+1/$A1335),$AM$2*SQRT(Sum_Sq(AA1335,1/($X$2*Y$8*(1+X$1017+AA1335/Z1335))))/SQRT(Sum_Sq($X$2*AA1335*Y$8,1)),                   $AQ$2*SQRT(Sum_Sq($AH$2/(1+1/$A1335)+AA1335*( 1/(X$1017+1+AA1335/Z1335)-1)/(1+($X$2*AA1335*Y$8)^2), (AA1335^2*Y$8*$X$2+1/($X$2*Y$8*(X$1017+1+AA1335/Z1335           )))/(1+($X$2*AA1335*Y$8)^2))),           V_rtHz(Z1335)/($X$2*Y$8*(Z1335*X$1017+Z1335+AA1335)),V_rtHz(AA1335)*SQRT(Sum_Sq(Z1335*Y$8*$X$2*X$1017,1))/($X$2*Y$8*(Z1335*X$1017+Z1335+AA1335))))/SQRT(Sum_Sq(1/(1+$A1335)+$AC$2/$I$2-1/(1+(1+AA1335/Z1335)/X$1017),$X$2/$I$2)),IF(AA1336&lt;0,"A",X1336))</f>
        <v>4.6045921254538471E-6</v>
      </c>
      <c r="Z1335" s="13">
        <f t="shared" si="409"/>
        <v>24684.36510290005</v>
      </c>
      <c r="AA1335" s="12">
        <f t="shared" si="433"/>
        <v>39865.335140567884</v>
      </c>
      <c r="AC1335" s="13">
        <f>IF(AF1335&gt;0,SQRT(Sum_Sq($AI$2,V_rtHz($AH$2)/(1+1/$A1335),V_rtHz($AH$2*$A1335)/(1+$A1335),$AN$2*$AH$2/(1+1/$A1335),$AM$2*SQRT(Sum_Sq(AF1335,1/($X$2*AD$8*(1+AC$1017+AF1335/AE1335))))/SQRT(Sum_Sq($X$2*AF1335*AD$8,1)),                   $AQ$2*SQRT(Sum_Sq($AH$2/(1+1/$A1335)+AF1335*( 1/(AC$1017+1+AF1335/AE1335)-1)/(1+($X$2*AF1335*AD$8)^2), (AF1335^2*AD$8*$X$2+1/($X$2*AD$8*(AC$1017+1+AF1335/AE1335           )))/(1+($X$2*AF1335*AD$8)^2))),           V_rtHz(AE1335)/($X$2*AD$8*(AE1335*AC$1017+AE1335+AF1335)),V_rtHz(AF1335)*SQRT(Sum_Sq(AE1335*AD$8*$X$2*AC$1017,1))/($X$2*AD$8*(AE1335*AC$1017+AE1335+AF1335))))/SQRT(Sum_Sq(1/(1+$A1335)+$AC$2/$I$2-1/(1+(1+AF1335/AE1335)/AC$1017),$X$2/$I$2)),IF(AF1336&lt;0,"A",AC1336))</f>
        <v>6.5126011402716363E-6</v>
      </c>
      <c r="AE1335" s="13">
        <f t="shared" si="410"/>
        <v>17362.146868684631</v>
      </c>
      <c r="AF1335" s="12">
        <f t="shared" si="434"/>
        <v>179231.34142466632</v>
      </c>
      <c r="AG1335" s="13"/>
      <c r="AH1335" s="13">
        <f>IF(AK1335&gt;0,SQRT(Sum_Sq($AI$2,V_rtHz($AH$2)/(1+1/$A1335),V_rtHz($AH$2*$A1335)/(1+$A1335),$AN$2*$AH$2/(1+1/$A1335),$AM$2*SQRT(Sum_Sq(AK1335,1/($X$2*AI$8*(1+AH$1017+AK1335/AJ1335))))/SQRT(Sum_Sq($X$2*AK1335*AI$8,1)),                   $AQ$2*SQRT(Sum_Sq($AH$2/(1+1/$A1335)+AK1335*( 1/(AH$1017+1+AK1335/AJ1335)-1)/(1+($X$2*AK1335*AI$8)^2), (AK1335^2*AI$8*$X$2+1/($X$2*AI$8*(AH$1017+1+AK1335/AJ1335           )))/(1+($X$2*AK1335*AI$8)^2))),           V_rtHz(AJ1335)/($X$2*AI$8*(AJ1335*AH$1017+AJ1335+AK1335)),V_rtHz(AK1335)*SQRT(Sum_Sq(AJ1335*AI$8*$X$2*AH$1017,1))/($X$2*AI$8*(AJ1335*AH$1017+AJ1335+AK1335))))/SQRT(Sum_Sq(1/(1+$A1335)+$AC$2/$I$2-1/(1+(1+AK1335/AJ1335)/AH$1017),$X$2/$I$2)),IF(AK1336&lt;0,"A",AH1336))</f>
        <v>1.1108330032568983E-5</v>
      </c>
      <c r="AI1335" s="13"/>
      <c r="AJ1335" s="13">
        <f t="shared" si="411"/>
        <v>16345.503809961128</v>
      </c>
      <c r="AK1335" s="12">
        <f t="shared" si="435"/>
        <v>602031.29802555125</v>
      </c>
      <c r="AM1335" s="13">
        <f>IF(AP1335&gt;0,SQRT(Sum_Sq($AI$2,V_rtHz($AH$2)/(1+1/$A1335),V_rtHz($AH$2*$A1335)/(1+$A1335),$AN$2*$AH$2/(1+1/$A1335),$AM$2*SQRT(Sum_Sq(AP1335,1/($X$2*AN$8*(1+AM$1017+AP1335/AO1335))))/SQRT(Sum_Sq($X$2*AP1335*AN$8,1)),                   $AQ$2*SQRT(Sum_Sq($AH$2/(1+1/$A1335)+AP1335*( 1/(AM$1017+1+AP1335/AO1335)-1)/(1+($X$2*AP1335*AN$8)^2), (AP1335^2*AN$8*$X$2+1/($X$2*AN$8*(AM$1017+1+AP1335/AO1335           )))/(1+($X$2*AP1335*AN$8)^2))),           V_rtHz(AO1335)/($X$2*AN$8*(AO1335*AM$1017+AO1335+AP1335)),V_rtHz(AP1335)*SQRT(Sum_Sq(AO1335*AN$8*$X$2*AM$1017,1))/($X$2*AN$8*(AO1335*AM$1017+AO1335+AP1335))))/SQRT(Sum_Sq(1/(1+$A1335)+$AC$2/$I$2-1/(1+(1+AP1335/AO1335)/AM$1017),$X$2/$I$2)),IF(AP1336&lt;0,"A",AM1336))</f>
        <v>1.9520324694163218E-5</v>
      </c>
      <c r="AO1335" s="13">
        <f t="shared" si="412"/>
        <v>16068.867136646928</v>
      </c>
      <c r="AP1335" s="12">
        <f t="shared" si="436"/>
        <v>1936565.1895829672</v>
      </c>
      <c r="AR1335" s="13">
        <f t="shared" si="413"/>
        <v>69887291.180198371</v>
      </c>
      <c r="AS1335" s="13">
        <f t="shared" si="414"/>
        <v>-1.3211867012385313E-5</v>
      </c>
      <c r="AV1335" s="13"/>
      <c r="AW1335" s="13">
        <f t="shared" si="415"/>
        <v>39300511.936236553</v>
      </c>
      <c r="AX1335" s="13">
        <f t="shared" si="416"/>
        <v>-4.1877864390001632E-5</v>
      </c>
      <c r="AZ1335" s="13"/>
      <c r="BA1335" s="13"/>
      <c r="BB1335" s="13">
        <f t="shared" si="417"/>
        <v>22100301.962882396</v>
      </c>
      <c r="BC1335" s="13">
        <f t="shared" si="418"/>
        <v>-1.3342185322668895E-4</v>
      </c>
      <c r="BD1335" s="13"/>
      <c r="BE1335" s="13"/>
      <c r="BG1335" s="13">
        <f t="shared" si="419"/>
        <v>12427913.092914158</v>
      </c>
      <c r="BH1335" s="13">
        <f t="shared" si="420"/>
        <v>-4.3215819546368233E-4</v>
      </c>
      <c r="BI1335" s="13"/>
      <c r="BL1335" s="13">
        <f t="shared" si="421"/>
        <v>315.06815879885437</v>
      </c>
      <c r="BM1335" s="13">
        <f t="shared" si="422"/>
        <v>34.465664218175142</v>
      </c>
      <c r="BP1335" s="13"/>
      <c r="BQ1335" s="13">
        <f t="shared" si="423"/>
        <v>99.633300000000006</v>
      </c>
      <c r="BR1335" s="13">
        <f t="shared" si="424"/>
        <v>108.99</v>
      </c>
      <c r="BT1335" s="13"/>
      <c r="BU1335" s="13"/>
      <c r="BV1335" s="13">
        <f t="shared" si="425"/>
        <v>31.50681587988543</v>
      </c>
      <c r="BW1335" s="13">
        <f t="shared" si="426"/>
        <v>344.65664218175147</v>
      </c>
      <c r="CA1335" s="13">
        <f t="shared" si="427"/>
        <v>9.9633299999999974</v>
      </c>
      <c r="CB1335" s="13">
        <f t="shared" si="428"/>
        <v>1089.9000000000001</v>
      </c>
    </row>
    <row r="1336" spans="1:80" x14ac:dyDescent="0.3">
      <c r="A1336" s="13">
        <f t="shared" si="404"/>
        <v>8.5506671288468317E-4</v>
      </c>
      <c r="C1336" s="13" t="str">
        <f>IF(F1336&gt;0,SQRT(Sum_Sq($AI$2,V_rtHz($AH$2)/(1+1/$A1336),V_rtHz($AH$2*$A1336)/(1+$A1336),$AN$2*$AH$2/(1+1/$A1336),$AM$2*SQRT(Sum_Sq(F1336,1/($X$2*D$8*(1+C$1017+F1336/E1336))))/SQRT(Sum_Sq($X$2*F1336*D$8,1)),                   $AQ$2*SQRT(Sum_Sq($AH$2/(1+1/$A1336)+F1336*( 1/(C$1017+1+F1336/E1336)-1)/(1+($X$2*F1336*D$8)^2), (F1336^2*D$8*$X$2+1/($X$2*D$8*(C$1017+1+F1336/E1336           )))/(1+($X$2*F1336*D$8)^2))),           V_rtHz(E1336)/($X$2*D$8*(E1336*C$1017+E1336+F1336)),V_rtHz(F1336)*SQRT(Sum_Sq(E1336*D$8*$X$2*C$1017,1))/($X$2*D$8*(E1336*C$1017+E1336+F1336))))/SQRT(Sum_Sq(1/(1+$A1336)+$AC$2/$I$2-1/(1+(1+F1336/E1336)/C$1017),$X$2/$I$2)),IF(F1337&lt;0,"A",C1337))</f>
        <v>A</v>
      </c>
      <c r="E1336" s="13">
        <f t="shared" si="405"/>
        <v>-1</v>
      </c>
      <c r="F1336" s="12">
        <f t="shared" si="429"/>
        <v>-2</v>
      </c>
      <c r="H1336" s="13" t="str">
        <f>IF(K1336&gt;0,SQRT(Sum_Sq($AI$2,V_rtHz($AH$2)/(1+1/$A1336),V_rtHz($AH$2*$A1336)/(1+$A1336),$AN$2*$AH$2/(1+1/$A1336),$AM$2*SQRT(Sum_Sq(K1336,1/($X$2*I$8*(1+H$1017+K1336/J1336))))/SQRT(Sum_Sq($X$2*K1336*I$8,1)),                   $AQ$2*SQRT(Sum_Sq($AH$2/(1+1/$A1336)+K1336*( 1/(H$1017+1+K1336/J1336)-1)/(1+($X$2*K1336*I$8)^2), (K1336^2*I$8*$X$2+1/($X$2*I$8*(H$1017+1+K1336/J1336           )))/(1+($X$2*K1336*I$8)^2))),           V_rtHz(J1336)/($X$2*I$8*(J1336*H$1017+J1336+K1336)),V_rtHz(K1336)*SQRT(Sum_Sq(J1336*I$8*$X$2*H$1017,1))/($X$2*I$8*(J1336*H$1017+J1336+K1336))))/SQRT(Sum_Sq(1/(1+$A1336)+$AC$2/$I$2-1/(1+(1+K1336/J1336)/H$1017),$X$2/$I$2)),IF(K1337&lt;0,"A",H1337))</f>
        <v>A</v>
      </c>
      <c r="J1336" s="13">
        <f t="shared" si="406"/>
        <v>-1</v>
      </c>
      <c r="K1336" s="12">
        <f t="shared" si="430"/>
        <v>-2</v>
      </c>
      <c r="M1336" s="13" t="str">
        <f>IF(P1336&gt;0,SQRT(Sum_Sq($AI$2,V_rtHz($AH$2)/(1+1/$A1336),V_rtHz($AH$2*$A1336)/(1+$A1336),$AN$2*$AH$2/(1+1/$A1336),$AM$2*SQRT(Sum_Sq(P1336,1/($X$2*N$8*(1+M$1017+P1336/O1336))))/SQRT(Sum_Sq($X$2*P1336*N$8,1)),                   $AQ$2*SQRT(Sum_Sq($AH$2/(1+1/$A1336)+P1336*( 1/(M$1017+1+P1336/O1336)-1)/(1+($X$2*P1336*N$8)^2), (P1336^2*N$8*$X$2+1/($X$2*N$8*(M$1017+1+P1336/O1336           )))/(1+($X$2*P1336*N$8)^2))),           V_rtHz(O1336)/($X$2*N$8*(O1336*M$1017+O1336+P1336)),V_rtHz(P1336)*SQRT(Sum_Sq(O1336*N$8*$X$2*M$1017,1))/($X$2*N$8*(O1336*M$1017+O1336+P1336))))/SQRT(Sum_Sq(1/(1+$A1336)+$AC$2/$I$2-1/(1+(1+P1336/O1336)/M$1017),$X$2/$I$2)),IF(P1337&lt;0,"A",M1337))</f>
        <v>A</v>
      </c>
      <c r="O1336" s="13">
        <f t="shared" si="407"/>
        <v>-1</v>
      </c>
      <c r="P1336" s="12">
        <f t="shared" si="431"/>
        <v>-2</v>
      </c>
      <c r="R1336" s="13" t="str">
        <f>IF(U1336&gt;0,SQRT(Sum_Sq($AI$2,V_rtHz($AH$2)/(1+1/$A1336),V_rtHz($AH$2*$A1336)/(1+$A1336),$AN$2*$AH$2/(1+1/$A1336),$AM$2*SQRT(Sum_Sq(U1336,1/($X$2*S$8*(1+R$1017+U1336/T1336))))/SQRT(Sum_Sq($X$2*U1336*S$8,1)),                   $AQ$2*SQRT(Sum_Sq($AH$2/(1+1/$A1336)+U1336*( 1/(R$1017+1+U1336/T1336)-1)/(1+($X$2*U1336*S$8)^2), (U1336^2*S$8*$X$2+1/($X$2*S$8*(R$1017+1+U1336/T1336           )))/(1+($X$2*U1336*S$8)^2))),           V_rtHz(T1336)/($X$2*S$8*(T1336*R$1017+T1336+U1336)),V_rtHz(U1336)*SQRT(Sum_Sq(T1336*S$8*$X$2*R$1017,1))/($X$2*S$8*(T1336*R$1017+T1336+U1336))))/SQRT(Sum_Sq(1/(1+$A1336)+$AC$2/$I$2-1/(1+(1+U1336/T1336)/R$1017),$X$2/$I$2)),IF(U1337&lt;0,"A",R1337))</f>
        <v>A</v>
      </c>
      <c r="T1336" s="13">
        <f t="shared" si="408"/>
        <v>-1</v>
      </c>
      <c r="U1336" s="12">
        <f t="shared" si="432"/>
        <v>-2</v>
      </c>
      <c r="X1336" s="13">
        <f>IF(AA1336&gt;0,SQRT(Sum_Sq($AI$2,V_rtHz($AH$2)/(1+1/$A1336),V_rtHz($AH$2*$A1336)/(1+$A1336),$AN$2*$AH$2/(1+1/$A1336),$AM$2*SQRT(Sum_Sq(AA1336,1/($X$2*Y$8*(1+X$1017+AA1336/Z1336))))/SQRT(Sum_Sq($X$2*AA1336*Y$8,1)),                   $AQ$2*SQRT(Sum_Sq($AH$2/(1+1/$A1336)+AA1336*( 1/(X$1017+1+AA1336/Z1336)-1)/(1+($X$2*AA1336*Y$8)^2), (AA1336^2*Y$8*$X$2+1/($X$2*Y$8*(X$1017+1+AA1336/Z1336           )))/(1+($X$2*AA1336*Y$8)^2))),           V_rtHz(Z1336)/($X$2*Y$8*(Z1336*X$1017+Z1336+AA1336)),V_rtHz(AA1336)*SQRT(Sum_Sq(Z1336*Y$8*$X$2*X$1017,1))/($X$2*Y$8*(Z1336*X$1017+Z1336+AA1336))))/SQRT(Sum_Sq(1/(1+$A1336)+$AC$2/$I$2-1/(1+(1+AA1336/Z1336)/X$1017),$X$2/$I$2)),IF(AA1337&lt;0,"A",X1337))</f>
        <v>4.5924238310751064E-6</v>
      </c>
      <c r="Z1336" s="13">
        <f t="shared" si="409"/>
        <v>24567.110322690613</v>
      </c>
      <c r="AA1336" s="12">
        <f t="shared" si="433"/>
        <v>40055.605833721631</v>
      </c>
      <c r="AC1336" s="13">
        <f>IF(AF1336&gt;0,SQRT(Sum_Sq($AI$2,V_rtHz($AH$2)/(1+1/$A1336),V_rtHz($AH$2*$A1336)/(1+$A1336),$AN$2*$AH$2/(1+1/$A1336),$AM$2*SQRT(Sum_Sq(AF1336,1/($X$2*AD$8*(1+AC$1017+AF1336/AE1336))))/SQRT(Sum_Sq($X$2*AF1336*AD$8,1)),                   $AQ$2*SQRT(Sum_Sq($AH$2/(1+1/$A1336)+AF1336*( 1/(AC$1017+1+AF1336/AE1336)-1)/(1+($X$2*AF1336*AD$8)^2), (AF1336^2*AD$8*$X$2+1/($X$2*AD$8*(AC$1017+1+AF1336/AE1336           )))/(1+($X$2*AF1336*AD$8)^2))),           V_rtHz(AE1336)/($X$2*AD$8*(AE1336*AC$1017+AE1336+AF1336)),V_rtHz(AF1336)*SQRT(Sum_Sq(AE1336*AD$8*$X$2*AC$1017,1))/($X$2*AD$8*(AE1336*AC$1017+AE1336+AF1336))))/SQRT(Sum_Sq(1/(1+$A1336)+$AC$2/$I$2-1/(1+(1+AF1336/AE1336)/AC$1017),$X$2/$I$2)),IF(AF1337&lt;0,"A",AC1337))</f>
        <v>6.5081398176601922E-6</v>
      </c>
      <c r="AE1336" s="13">
        <f t="shared" si="410"/>
        <v>17338.216052634049</v>
      </c>
      <c r="AF1336" s="12">
        <f t="shared" si="434"/>
        <v>179478.72283052214</v>
      </c>
      <c r="AG1336" s="13"/>
      <c r="AH1336" s="13">
        <f>IF(AK1336&gt;0,SQRT(Sum_Sq($AI$2,V_rtHz($AH$2)/(1+1/$A1336),V_rtHz($AH$2*$A1336)/(1+$A1336),$AN$2*$AH$2/(1+1/$A1336),$AM$2*SQRT(Sum_Sq(AK1336,1/($X$2*AI$8*(1+AH$1017+AK1336/AJ1336))))/SQRT(Sum_Sq($X$2*AK1336*AI$8,1)),                   $AQ$2*SQRT(Sum_Sq($AH$2/(1+1/$A1336)+AK1336*( 1/(AH$1017+1+AK1336/AJ1336)-1)/(1+($X$2*AK1336*AI$8)^2), (AK1336^2*AI$8*$X$2+1/($X$2*AI$8*(AH$1017+1+AK1336/AJ1336           )))/(1+($X$2*AK1336*AI$8)^2))),           V_rtHz(AJ1336)/($X$2*AI$8*(AJ1336*AH$1017+AJ1336+AK1336)),V_rtHz(AK1336)*SQRT(Sum_Sq(AJ1336*AI$8*$X$2*AH$1017,1))/($X$2*AI$8*(AJ1336*AH$1017+AJ1336+AK1336))))/SQRT(Sum_Sq(1/(1+$A1336)+$AC$2/$I$2-1/(1+(1+AK1336/AJ1336)/AH$1017),$X$2/$I$2)),IF(AK1337&lt;0,"A",AH1337))</f>
        <v>1.1102132034885902E-5</v>
      </c>
      <c r="AI1336" s="13"/>
      <c r="AJ1336" s="13">
        <f t="shared" si="411"/>
        <v>16326.624667303617</v>
      </c>
      <c r="AK1336" s="12">
        <f t="shared" si="435"/>
        <v>602727.4513941328</v>
      </c>
      <c r="AM1336" s="13">
        <f>IF(AP1336&gt;0,SQRT(Sum_Sq($AI$2,V_rtHz($AH$2)/(1+1/$A1336),V_rtHz($AH$2*$A1336)/(1+$A1336),$AN$2*$AH$2/(1+1/$A1336),$AM$2*SQRT(Sum_Sq(AP1336,1/($X$2*AN$8*(1+AM$1017+AP1336/AO1336))))/SQRT(Sum_Sq($X$2*AP1336*AN$8,1)),                   $AQ$2*SQRT(Sum_Sq($AH$2/(1+1/$A1336)+AP1336*( 1/(AM$1017+1+AP1336/AO1336)-1)/(1+($X$2*AP1336*AN$8)^2), (AP1336^2*AN$8*$X$2+1/($X$2*AN$8*(AM$1017+1+AP1336/AO1336           )))/(1+($X$2*AP1336*AN$8)^2))),           V_rtHz(AO1336)/($X$2*AN$8*(AO1336*AM$1017+AO1336+AP1336)),V_rtHz(AP1336)*SQRT(Sum_Sq(AO1336*AN$8*$X$2*AM$1017,1))/($X$2*AN$8*(AO1336*AM$1017+AO1336+AP1336))))/SQRT(Sum_Sq(1/(1+$A1336)+$AC$2/$I$2-1/(1+(1+AP1336/AO1336)/AM$1017),$X$2/$I$2)),IF(AP1337&lt;0,"A",AM1337))</f>
        <v>1.9510044433507297E-5</v>
      </c>
      <c r="AO1336" s="13">
        <f t="shared" si="412"/>
        <v>16051.192866943204</v>
      </c>
      <c r="AP1336" s="12">
        <f t="shared" si="436"/>
        <v>1938697.5778573626</v>
      </c>
      <c r="AR1336" s="13">
        <f t="shared" si="413"/>
        <v>69887291.180198371</v>
      </c>
      <c r="AS1336" s="13">
        <f t="shared" si="414"/>
        <v>-1.3212066482163821E-5</v>
      </c>
      <c r="AV1336" s="13"/>
      <c r="AW1336" s="13">
        <f t="shared" si="415"/>
        <v>39300511.936236553</v>
      </c>
      <c r="AX1336" s="13">
        <f t="shared" si="416"/>
        <v>-4.1879868548190729E-5</v>
      </c>
      <c r="AZ1336" s="13"/>
      <c r="BA1336" s="13"/>
      <c r="BB1336" s="13">
        <f t="shared" si="417"/>
        <v>22100301.962882396</v>
      </c>
      <c r="BC1336" s="13">
        <f t="shared" si="418"/>
        <v>-1.3344219844332224E-4</v>
      </c>
      <c r="BD1336" s="13"/>
      <c r="BE1336" s="13"/>
      <c r="BG1336" s="13">
        <f t="shared" si="419"/>
        <v>12427913.092914158</v>
      </c>
      <c r="BH1336" s="13">
        <f t="shared" si="420"/>
        <v>-4.3237171724926879E-4</v>
      </c>
      <c r="BI1336" s="13"/>
      <c r="BL1336" s="13">
        <f t="shared" si="421"/>
        <v>315.06815879885437</v>
      </c>
      <c r="BM1336" s="13">
        <f t="shared" si="422"/>
        <v>34.465664218175128</v>
      </c>
      <c r="BP1336" s="13"/>
      <c r="BQ1336" s="13">
        <f t="shared" si="423"/>
        <v>99.633300000000006</v>
      </c>
      <c r="BR1336" s="13">
        <f t="shared" si="424"/>
        <v>108.98999999999998</v>
      </c>
      <c r="BT1336" s="13"/>
      <c r="BU1336" s="13"/>
      <c r="BV1336" s="13">
        <f t="shared" si="425"/>
        <v>31.50681587988543</v>
      </c>
      <c r="BW1336" s="13">
        <f t="shared" si="426"/>
        <v>344.65664218175152</v>
      </c>
      <c r="CA1336" s="13">
        <f t="shared" si="427"/>
        <v>9.9633299999999991</v>
      </c>
      <c r="CB1336" s="13">
        <f t="shared" si="428"/>
        <v>1089.9000000000001</v>
      </c>
    </row>
    <row r="1337" spans="1:80" x14ac:dyDescent="0.3">
      <c r="A1337" s="13">
        <f t="shared" si="404"/>
        <v>8.6696187575821635E-4</v>
      </c>
      <c r="C1337" s="13" t="str">
        <f>IF(F1337&gt;0,SQRT(Sum_Sq($AI$2,V_rtHz($AH$2)/(1+1/$A1337),V_rtHz($AH$2*$A1337)/(1+$A1337),$AN$2*$AH$2/(1+1/$A1337),$AM$2*SQRT(Sum_Sq(F1337,1/($X$2*D$8*(1+C$1017+F1337/E1337))))/SQRT(Sum_Sq($X$2*F1337*D$8,1)),                   $AQ$2*SQRT(Sum_Sq($AH$2/(1+1/$A1337)+F1337*( 1/(C$1017+1+F1337/E1337)-1)/(1+($X$2*F1337*D$8)^2), (F1337^2*D$8*$X$2+1/($X$2*D$8*(C$1017+1+F1337/E1337           )))/(1+($X$2*F1337*D$8)^2))),           V_rtHz(E1337)/($X$2*D$8*(E1337*C$1017+E1337+F1337)),V_rtHz(F1337)*SQRT(Sum_Sq(E1337*D$8*$X$2*C$1017,1))/($X$2*D$8*(E1337*C$1017+E1337+F1337))))/SQRT(Sum_Sq(1/(1+$A1337)+$AC$2/$I$2-1/(1+(1+F1337/E1337)/C$1017),$X$2/$I$2)),IF(F1338&lt;0,"A",C1338))</f>
        <v>A</v>
      </c>
      <c r="E1337" s="13">
        <f t="shared" si="405"/>
        <v>-1</v>
      </c>
      <c r="F1337" s="12">
        <f t="shared" si="429"/>
        <v>-2</v>
      </c>
      <c r="H1337" s="13" t="str">
        <f>IF(K1337&gt;0,SQRT(Sum_Sq($AI$2,V_rtHz($AH$2)/(1+1/$A1337),V_rtHz($AH$2*$A1337)/(1+$A1337),$AN$2*$AH$2/(1+1/$A1337),$AM$2*SQRT(Sum_Sq(K1337,1/($X$2*I$8*(1+H$1017+K1337/J1337))))/SQRT(Sum_Sq($X$2*K1337*I$8,1)),                   $AQ$2*SQRT(Sum_Sq($AH$2/(1+1/$A1337)+K1337*( 1/(H$1017+1+K1337/J1337)-1)/(1+($X$2*K1337*I$8)^2), (K1337^2*I$8*$X$2+1/($X$2*I$8*(H$1017+1+K1337/J1337           )))/(1+($X$2*K1337*I$8)^2))),           V_rtHz(J1337)/($X$2*I$8*(J1337*H$1017+J1337+K1337)),V_rtHz(K1337)*SQRT(Sum_Sq(J1337*I$8*$X$2*H$1017,1))/($X$2*I$8*(J1337*H$1017+J1337+K1337))))/SQRT(Sum_Sq(1/(1+$A1337)+$AC$2/$I$2-1/(1+(1+K1337/J1337)/H$1017),$X$2/$I$2)),IF(K1338&lt;0,"A",H1338))</f>
        <v>A</v>
      </c>
      <c r="J1337" s="13">
        <f t="shared" si="406"/>
        <v>-1</v>
      </c>
      <c r="K1337" s="12">
        <f t="shared" si="430"/>
        <v>-2</v>
      </c>
      <c r="M1337" s="13" t="str">
        <f>IF(P1337&gt;0,SQRT(Sum_Sq($AI$2,V_rtHz($AH$2)/(1+1/$A1337),V_rtHz($AH$2*$A1337)/(1+$A1337),$AN$2*$AH$2/(1+1/$A1337),$AM$2*SQRT(Sum_Sq(P1337,1/($X$2*N$8*(1+M$1017+P1337/O1337))))/SQRT(Sum_Sq($X$2*P1337*N$8,1)),                   $AQ$2*SQRT(Sum_Sq($AH$2/(1+1/$A1337)+P1337*( 1/(M$1017+1+P1337/O1337)-1)/(1+($X$2*P1337*N$8)^2), (P1337^2*N$8*$X$2+1/($X$2*N$8*(M$1017+1+P1337/O1337           )))/(1+($X$2*P1337*N$8)^2))),           V_rtHz(O1337)/($X$2*N$8*(O1337*M$1017+O1337+P1337)),V_rtHz(P1337)*SQRT(Sum_Sq(O1337*N$8*$X$2*M$1017,1))/($X$2*N$8*(O1337*M$1017+O1337+P1337))))/SQRT(Sum_Sq(1/(1+$A1337)+$AC$2/$I$2-1/(1+(1+P1337/O1337)/M$1017),$X$2/$I$2)),IF(P1338&lt;0,"A",M1338))</f>
        <v>A</v>
      </c>
      <c r="O1337" s="13">
        <f t="shared" si="407"/>
        <v>-1</v>
      </c>
      <c r="P1337" s="12">
        <f t="shared" si="431"/>
        <v>-2</v>
      </c>
      <c r="R1337" s="13" t="str">
        <f>IF(U1337&gt;0,SQRT(Sum_Sq($AI$2,V_rtHz($AH$2)/(1+1/$A1337),V_rtHz($AH$2*$A1337)/(1+$A1337),$AN$2*$AH$2/(1+1/$A1337),$AM$2*SQRT(Sum_Sq(U1337,1/($X$2*S$8*(1+R$1017+U1337/T1337))))/SQRT(Sum_Sq($X$2*U1337*S$8,1)),                   $AQ$2*SQRT(Sum_Sq($AH$2/(1+1/$A1337)+U1337*( 1/(R$1017+1+U1337/T1337)-1)/(1+($X$2*U1337*S$8)^2), (U1337^2*S$8*$X$2+1/($X$2*S$8*(R$1017+1+U1337/T1337           )))/(1+($X$2*U1337*S$8)^2))),           V_rtHz(T1337)/($X$2*S$8*(T1337*R$1017+T1337+U1337)),V_rtHz(U1337)*SQRT(Sum_Sq(T1337*S$8*$X$2*R$1017,1))/($X$2*S$8*(T1337*R$1017+T1337+U1337))))/SQRT(Sum_Sq(1/(1+$A1337)+$AC$2/$I$2-1/(1+(1+U1337/T1337)/R$1017),$X$2/$I$2)),IF(U1338&lt;0,"A",R1338))</f>
        <v>A</v>
      </c>
      <c r="T1337" s="13">
        <f t="shared" si="408"/>
        <v>-1</v>
      </c>
      <c r="U1337" s="12">
        <f t="shared" si="432"/>
        <v>-2</v>
      </c>
      <c r="X1337" s="13">
        <f>IF(AA1337&gt;0,SQRT(Sum_Sq($AI$2,V_rtHz($AH$2)/(1+1/$A1337),V_rtHz($AH$2*$A1337)/(1+$A1337),$AN$2*$AH$2/(1+1/$A1337),$AM$2*SQRT(Sum_Sq(AA1337,1/($X$2*Y$8*(1+X$1017+AA1337/Z1337))))/SQRT(Sum_Sq($X$2*AA1337*Y$8,1)),                   $AQ$2*SQRT(Sum_Sq($AH$2/(1+1/$A1337)+AA1337*( 1/(X$1017+1+AA1337/Z1337)-1)/(1+($X$2*AA1337*Y$8)^2), (AA1337^2*Y$8*$X$2+1/($X$2*Y$8*(X$1017+1+AA1337/Z1337           )))/(1+($X$2*AA1337*Y$8)^2))),           V_rtHz(Z1337)/($X$2*Y$8*(Z1337*X$1017+Z1337+AA1337)),V_rtHz(AA1337)*SQRT(Sum_Sq(Z1337*Y$8*$X$2*X$1017,1))/($X$2*Y$8*(Z1337*X$1017+Z1337+AA1337))))/SQRT(Sum_Sq(1/(1+$A1337)+$AC$2/$I$2-1/(1+(1+AA1337/Z1337)/X$1017),$X$2/$I$2)),IF(AA1338&lt;0,"A",X1338))</f>
        <v>4.5803802003559558E-6</v>
      </c>
      <c r="Z1337" s="13">
        <f t="shared" si="409"/>
        <v>24451.22960530423</v>
      </c>
      <c r="AA1337" s="12">
        <f t="shared" si="433"/>
        <v>40245.439736322209</v>
      </c>
      <c r="AC1337" s="13">
        <f>IF(AF1337&gt;0,SQRT(Sum_Sq($AI$2,V_rtHz($AH$2)/(1+1/$A1337),V_rtHz($AH$2*$A1337)/(1+$A1337),$AN$2*$AH$2/(1+1/$A1337),$AM$2*SQRT(Sum_Sq(AF1337,1/($X$2*AD$8*(1+AC$1017+AF1337/AE1337))))/SQRT(Sum_Sq($X$2*AF1337*AD$8,1)),                   $AQ$2*SQRT(Sum_Sq($AH$2/(1+1/$A1337)+AF1337*( 1/(AC$1017+1+AF1337/AE1337)-1)/(1+($X$2*AF1337*AD$8)^2), (AF1337^2*AD$8*$X$2+1/($X$2*AD$8*(AC$1017+1+AF1337/AE1337           )))/(1+($X$2*AF1337*AD$8)^2))),           V_rtHz(AE1337)/($X$2*AD$8*(AE1337*AC$1017+AE1337+AF1337)),V_rtHz(AF1337)*SQRT(Sum_Sq(AE1337*AD$8*$X$2*AC$1017,1))/($X$2*AD$8*(AE1337*AC$1017+AE1337+AF1337))))/SQRT(Sum_Sq(1/(1+$A1337)+$AC$2/$I$2-1/(1+(1+AF1337/AE1337)/AC$1017),$X$2/$I$2)),IF(AF1338&lt;0,"A",AC1338))</f>
        <v>6.5036389422420328E-6</v>
      </c>
      <c r="AE1337" s="13">
        <f t="shared" si="410"/>
        <v>17314.086194950683</v>
      </c>
      <c r="AF1337" s="12">
        <f t="shared" si="434"/>
        <v>179728.85419699043</v>
      </c>
      <c r="AG1337" s="13"/>
      <c r="AH1337" s="13">
        <f>IF(AK1337&gt;0,SQRT(Sum_Sq($AI$2,V_rtHz($AH$2)/(1+1/$A1337),V_rtHz($AH$2*$A1337)/(1+$A1337),$AN$2*$AH$2/(1+1/$A1337),$AM$2*SQRT(Sum_Sq(AK1337,1/($X$2*AI$8*(1+AH$1017+AK1337/AJ1337))))/SQRT(Sum_Sq($X$2*AK1337*AI$8,1)),                   $AQ$2*SQRT(Sum_Sq($AH$2/(1+1/$A1337)+AK1337*( 1/(AH$1017+1+AK1337/AJ1337)-1)/(1+($X$2*AK1337*AI$8)^2), (AK1337^2*AI$8*$X$2+1/($X$2*AI$8*(AH$1017+1+AK1337/AJ1337           )))/(1+($X$2*AK1337*AI$8)^2))),           V_rtHz(AJ1337)/($X$2*AI$8*(AJ1337*AH$1017+AJ1337+AK1337)),V_rtHz(AK1337)*SQRT(Sum_Sq(AJ1337*AI$8*$X$2*AH$1017,1))/($X$2*AI$8*(AJ1337*AH$1017+AJ1337+AK1337))))/SQRT(Sum_Sq(1/(1+$A1337)+$AC$2/$I$2-1/(1+(1+AK1337/AJ1337)/AH$1017),$X$2/$I$2)),IF(AK1338&lt;0,"A",AH1338))</f>
        <v>1.1095873091184917E-5</v>
      </c>
      <c r="AI1337" s="13"/>
      <c r="AJ1337" s="13">
        <f t="shared" si="411"/>
        <v>16307.569041409879</v>
      </c>
      <c r="AK1337" s="12">
        <f t="shared" si="435"/>
        <v>603431.74697617127</v>
      </c>
      <c r="AM1337" s="13">
        <f>IF(AP1337&gt;0,SQRT(Sum_Sq($AI$2,V_rtHz($AH$2)/(1+1/$A1337),V_rtHz($AH$2*$A1337)/(1+$A1337),$AN$2*$AH$2/(1+1/$A1337),$AM$2*SQRT(Sum_Sq(AP1337,1/($X$2*AN$8*(1+AM$1017+AP1337/AO1337))))/SQRT(Sum_Sq($X$2*AP1337*AN$8,1)),                   $AQ$2*SQRT(Sum_Sq($AH$2/(1+1/$A1337)+AP1337*( 1/(AM$1017+1+AP1337/AO1337)-1)/(1+($X$2*AP1337*AN$8)^2), (AP1337^2*AN$8*$X$2+1/($X$2*AN$8*(AM$1017+1+AP1337/AO1337           )))/(1+($X$2*AP1337*AN$8)^2))),           V_rtHz(AO1337)/($X$2*AN$8*(AO1337*AM$1017+AO1337+AP1337)),V_rtHz(AP1337)*SQRT(Sum_Sq(AO1337*AN$8*$X$2*AM$1017,1))/($X$2*AN$8*(AO1337*AM$1017+AO1337+AP1337))))/SQRT(Sum_Sq(1/(1+$A1337)+$AC$2/$I$2-1/(1+(1+AP1337/AO1337)/AM$1017),$X$2/$I$2)),IF(AP1338&lt;0,"A",AM1338))</f>
        <v>1.9499660698352725E-5</v>
      </c>
      <c r="AO1337" s="13">
        <f t="shared" si="412"/>
        <v>16033.3489977683</v>
      </c>
      <c r="AP1337" s="12">
        <f t="shared" si="436"/>
        <v>1940855.1973262462</v>
      </c>
      <c r="AR1337" s="13">
        <f t="shared" si="413"/>
        <v>69887291.180198371</v>
      </c>
      <c r="AS1337" s="13">
        <f t="shared" si="414"/>
        <v>-1.3212268732992817E-5</v>
      </c>
      <c r="AV1337" s="13"/>
      <c r="AW1337" s="13">
        <f t="shared" si="415"/>
        <v>39300511.936236553</v>
      </c>
      <c r="AX1337" s="13">
        <f t="shared" si="416"/>
        <v>-4.1881900782855276E-5</v>
      </c>
      <c r="AZ1337" s="13"/>
      <c r="BA1337" s="13"/>
      <c r="BB1337" s="13">
        <f t="shared" si="417"/>
        <v>22100301.962882396</v>
      </c>
      <c r="BC1337" s="13">
        <f t="shared" si="418"/>
        <v>-1.334628330259662E-4</v>
      </c>
      <c r="BD1337" s="13"/>
      <c r="BE1337" s="13"/>
      <c r="BG1337" s="13">
        <f t="shared" si="419"/>
        <v>12427913.092914158</v>
      </c>
      <c r="BH1337" s="13">
        <f t="shared" si="420"/>
        <v>-4.3258842494474646E-4</v>
      </c>
      <c r="BI1337" s="13"/>
      <c r="BL1337" s="13">
        <f t="shared" si="421"/>
        <v>315.06815879885437</v>
      </c>
      <c r="BM1337" s="13">
        <f t="shared" si="422"/>
        <v>34.465664218175135</v>
      </c>
      <c r="BP1337" s="13"/>
      <c r="BQ1337" s="13">
        <f t="shared" si="423"/>
        <v>99.633300000000006</v>
      </c>
      <c r="BR1337" s="13">
        <f t="shared" si="424"/>
        <v>108.99000000000001</v>
      </c>
      <c r="BT1337" s="13"/>
      <c r="BU1337" s="13"/>
      <c r="BV1337" s="13">
        <f t="shared" si="425"/>
        <v>31.506815879885437</v>
      </c>
      <c r="BW1337" s="13">
        <f t="shared" si="426"/>
        <v>344.65664218175147</v>
      </c>
      <c r="CA1337" s="13">
        <f t="shared" si="427"/>
        <v>9.9633299999999991</v>
      </c>
      <c r="CB1337" s="13">
        <f t="shared" si="428"/>
        <v>1089.9000000000001</v>
      </c>
    </row>
    <row r="1338" spans="1:80" x14ac:dyDescent="0.3">
      <c r="A1338" s="13">
        <f t="shared" si="404"/>
        <v>8.7902251683088389E-4</v>
      </c>
      <c r="C1338" s="13" t="str">
        <f>IF(F1338&gt;0,SQRT(Sum_Sq($AI$2,V_rtHz($AH$2)/(1+1/$A1338),V_rtHz($AH$2*$A1338)/(1+$A1338),$AN$2*$AH$2/(1+1/$A1338),$AM$2*SQRT(Sum_Sq(F1338,1/($X$2*D$8*(1+C$1017+F1338/E1338))))/SQRT(Sum_Sq($X$2*F1338*D$8,1)),                   $AQ$2*SQRT(Sum_Sq($AH$2/(1+1/$A1338)+F1338*( 1/(C$1017+1+F1338/E1338)-1)/(1+($X$2*F1338*D$8)^2), (F1338^2*D$8*$X$2+1/($X$2*D$8*(C$1017+1+F1338/E1338           )))/(1+($X$2*F1338*D$8)^2))),           V_rtHz(E1338)/($X$2*D$8*(E1338*C$1017+E1338+F1338)),V_rtHz(F1338)*SQRT(Sum_Sq(E1338*D$8*$X$2*C$1017,1))/($X$2*D$8*(E1338*C$1017+E1338+F1338))))/SQRT(Sum_Sq(1/(1+$A1338)+$AC$2/$I$2-1/(1+(1+F1338/E1338)/C$1017),$X$2/$I$2)),IF(F1339&lt;0,"A",C1339))</f>
        <v>A</v>
      </c>
      <c r="E1338" s="13">
        <f t="shared" si="405"/>
        <v>-1</v>
      </c>
      <c r="F1338" s="12">
        <f t="shared" si="429"/>
        <v>-2</v>
      </c>
      <c r="H1338" s="13" t="str">
        <f>IF(K1338&gt;0,SQRT(Sum_Sq($AI$2,V_rtHz($AH$2)/(1+1/$A1338),V_rtHz($AH$2*$A1338)/(1+$A1338),$AN$2*$AH$2/(1+1/$A1338),$AM$2*SQRT(Sum_Sq(K1338,1/($X$2*I$8*(1+H$1017+K1338/J1338))))/SQRT(Sum_Sq($X$2*K1338*I$8,1)),                   $AQ$2*SQRT(Sum_Sq($AH$2/(1+1/$A1338)+K1338*( 1/(H$1017+1+K1338/J1338)-1)/(1+($X$2*K1338*I$8)^2), (K1338^2*I$8*$X$2+1/($X$2*I$8*(H$1017+1+K1338/J1338           )))/(1+($X$2*K1338*I$8)^2))),           V_rtHz(J1338)/($X$2*I$8*(J1338*H$1017+J1338+K1338)),V_rtHz(K1338)*SQRT(Sum_Sq(J1338*I$8*$X$2*H$1017,1))/($X$2*I$8*(J1338*H$1017+J1338+K1338))))/SQRT(Sum_Sq(1/(1+$A1338)+$AC$2/$I$2-1/(1+(1+K1338/J1338)/H$1017),$X$2/$I$2)),IF(K1339&lt;0,"A",H1339))</f>
        <v>A</v>
      </c>
      <c r="J1338" s="13">
        <f t="shared" si="406"/>
        <v>-1</v>
      </c>
      <c r="K1338" s="12">
        <f t="shared" si="430"/>
        <v>-2</v>
      </c>
      <c r="M1338" s="13" t="str">
        <f>IF(P1338&gt;0,SQRT(Sum_Sq($AI$2,V_rtHz($AH$2)/(1+1/$A1338),V_rtHz($AH$2*$A1338)/(1+$A1338),$AN$2*$AH$2/(1+1/$A1338),$AM$2*SQRT(Sum_Sq(P1338,1/($X$2*N$8*(1+M$1017+P1338/O1338))))/SQRT(Sum_Sq($X$2*P1338*N$8,1)),                   $AQ$2*SQRT(Sum_Sq($AH$2/(1+1/$A1338)+P1338*( 1/(M$1017+1+P1338/O1338)-1)/(1+($X$2*P1338*N$8)^2), (P1338^2*N$8*$X$2+1/($X$2*N$8*(M$1017+1+P1338/O1338           )))/(1+($X$2*P1338*N$8)^2))),           V_rtHz(O1338)/($X$2*N$8*(O1338*M$1017+O1338+P1338)),V_rtHz(P1338)*SQRT(Sum_Sq(O1338*N$8*$X$2*M$1017,1))/($X$2*N$8*(O1338*M$1017+O1338+P1338))))/SQRT(Sum_Sq(1/(1+$A1338)+$AC$2/$I$2-1/(1+(1+P1338/O1338)/M$1017),$X$2/$I$2)),IF(P1339&lt;0,"A",M1339))</f>
        <v>A</v>
      </c>
      <c r="O1338" s="13">
        <f t="shared" si="407"/>
        <v>-1</v>
      </c>
      <c r="P1338" s="12">
        <f t="shared" si="431"/>
        <v>-2</v>
      </c>
      <c r="R1338" s="13" t="str">
        <f>IF(U1338&gt;0,SQRT(Sum_Sq($AI$2,V_rtHz($AH$2)/(1+1/$A1338),V_rtHz($AH$2*$A1338)/(1+$A1338),$AN$2*$AH$2/(1+1/$A1338),$AM$2*SQRT(Sum_Sq(U1338,1/($X$2*S$8*(1+R$1017+U1338/T1338))))/SQRT(Sum_Sq($X$2*U1338*S$8,1)),                   $AQ$2*SQRT(Sum_Sq($AH$2/(1+1/$A1338)+U1338*( 1/(R$1017+1+U1338/T1338)-1)/(1+($X$2*U1338*S$8)^2), (U1338^2*S$8*$X$2+1/($X$2*S$8*(R$1017+1+U1338/T1338           )))/(1+($X$2*U1338*S$8)^2))),           V_rtHz(T1338)/($X$2*S$8*(T1338*R$1017+T1338+U1338)),V_rtHz(U1338)*SQRT(Sum_Sq(T1338*S$8*$X$2*R$1017,1))/($X$2*S$8*(T1338*R$1017+T1338+U1338))))/SQRT(Sum_Sq(1/(1+$A1338)+$AC$2/$I$2-1/(1+(1+U1338/T1338)/R$1017),$X$2/$I$2)),IF(U1339&lt;0,"A",R1339))</f>
        <v>A</v>
      </c>
      <c r="T1338" s="13">
        <f t="shared" si="408"/>
        <v>-1</v>
      </c>
      <c r="U1338" s="12">
        <f t="shared" si="432"/>
        <v>-2</v>
      </c>
      <c r="X1338" s="13">
        <f>IF(AA1338&gt;0,SQRT(Sum_Sq($AI$2,V_rtHz($AH$2)/(1+1/$A1338),V_rtHz($AH$2*$A1338)/(1+$A1338),$AN$2*$AH$2/(1+1/$A1338),$AM$2*SQRT(Sum_Sq(AA1338,1/($X$2*Y$8*(1+X$1017+AA1338/Z1338))))/SQRT(Sum_Sq($X$2*AA1338*Y$8,1)),                   $AQ$2*SQRT(Sum_Sq($AH$2/(1+1/$A1338)+AA1338*( 1/(X$1017+1+AA1338/Z1338)-1)/(1+($X$2*AA1338*Y$8)^2), (AA1338^2*Y$8*$X$2+1/($X$2*Y$8*(X$1017+1+AA1338/Z1338           )))/(1+($X$2*AA1338*Y$8)^2))),           V_rtHz(Z1338)/($X$2*Y$8*(Z1338*X$1017+Z1338+AA1338)),V_rtHz(AA1338)*SQRT(Sum_Sq(Z1338*Y$8*$X$2*X$1017,1))/($X$2*Y$8*(Z1338*X$1017+Z1338+AA1338))))/SQRT(Sum_Sq(1/(1+$A1338)+$AC$2/$I$2-1/(1+(1+AA1338/Z1338)/X$1017),$X$2/$I$2)),IF(AA1339&lt;0,"A",X1339))</f>
        <v>4.5684558428592328E-6</v>
      </c>
      <c r="Z1338" s="13">
        <f t="shared" si="409"/>
        <v>24336.666245511664</v>
      </c>
      <c r="AA1338" s="12">
        <f t="shared" si="433"/>
        <v>40434.892669029156</v>
      </c>
      <c r="AC1338" s="13">
        <f>IF(AF1338&gt;0,SQRT(Sum_Sq($AI$2,V_rtHz($AH$2)/(1+1/$A1338),V_rtHz($AH$2*$A1338)/(1+$A1338),$AN$2*$AH$2/(1+1/$A1338),$AM$2*SQRT(Sum_Sq(AF1338,1/($X$2*AD$8*(1+AC$1017+AF1338/AE1338))))/SQRT(Sum_Sq($X$2*AF1338*AD$8,1)),                   $AQ$2*SQRT(Sum_Sq($AH$2/(1+1/$A1338)+AF1338*( 1/(AC$1017+1+AF1338/AE1338)-1)/(1+($X$2*AF1338*AD$8)^2), (AF1338^2*AD$8*$X$2+1/($X$2*AD$8*(AC$1017+1+AF1338/AE1338           )))/(1+($X$2*AF1338*AD$8)^2))),           V_rtHz(AE1338)/($X$2*AD$8*(AE1338*AC$1017+AE1338+AF1338)),V_rtHz(AF1338)*SQRT(Sum_Sq(AE1338*AD$8*$X$2*AC$1017,1))/($X$2*AD$8*(AE1338*AC$1017+AE1338+AF1338))))/SQRT(Sum_Sq(1/(1+$A1338)+$AC$2/$I$2-1/(1+(1+AF1338/AE1338)/AC$1017),$X$2/$I$2)),IF(AF1339&lt;0,"A",AC1339))</f>
        <v>6.4990983666664976E-6</v>
      </c>
      <c r="AE1338" s="13">
        <f t="shared" si="410"/>
        <v>17289.75685198748</v>
      </c>
      <c r="AF1338" s="12">
        <f t="shared" si="434"/>
        <v>179981.76029460508</v>
      </c>
      <c r="AG1338" s="13"/>
      <c r="AH1338" s="13">
        <f>IF(AK1338&gt;0,SQRT(Sum_Sq($AI$2,V_rtHz($AH$2)/(1+1/$A1338),V_rtHz($AH$2*$A1338)/(1+$A1338),$AN$2*$AH$2/(1+1/$A1338),$AM$2*SQRT(Sum_Sq(AK1338,1/($X$2*AI$8*(1+AH$1017+AK1338/AJ1338))))/SQRT(Sum_Sq($X$2*AK1338*AI$8,1)),                   $AQ$2*SQRT(Sum_Sq($AH$2/(1+1/$A1338)+AK1338*( 1/(AH$1017+1+AK1338/AJ1338)-1)/(1+($X$2*AK1338*AI$8)^2), (AK1338^2*AI$8*$X$2+1/($X$2*AI$8*(AH$1017+1+AK1338/AJ1338           )))/(1+($X$2*AK1338*AI$8)^2))),           V_rtHz(AJ1338)/($X$2*AI$8*(AJ1338*AH$1017+AJ1338+AK1338)),V_rtHz(AK1338)*SQRT(Sum_Sq(AJ1338*AI$8*$X$2*AH$1017,1))/($X$2*AI$8*(AJ1338*AH$1017+AJ1338+AK1338))))/SQRT(Sum_Sq(1/(1+$A1338)+$AC$2/$I$2-1/(1+(1+AK1338/AJ1338)/AH$1017),$X$2/$I$2)),IF(AK1339&lt;0,"A",AH1339))</f>
        <v>1.1089552856898108E-5</v>
      </c>
      <c r="AI1338" s="13"/>
      <c r="AJ1338" s="13">
        <f t="shared" si="411"/>
        <v>16288.336150120092</v>
      </c>
      <c r="AK1338" s="12">
        <f t="shared" si="435"/>
        <v>604144.26525203662</v>
      </c>
      <c r="AM1338" s="13">
        <f>IF(AP1338&gt;0,SQRT(Sum_Sq($AI$2,V_rtHz($AH$2)/(1+1/$A1338),V_rtHz($AH$2*$A1338)/(1+$A1338),$AN$2*$AH$2/(1+1/$A1338),$AM$2*SQRT(Sum_Sq(AP1338,1/($X$2*AN$8*(1+AM$1017+AP1338/AO1338))))/SQRT(Sum_Sq($X$2*AP1338*AN$8,1)),                   $AQ$2*SQRT(Sum_Sq($AH$2/(1+1/$A1338)+AP1338*( 1/(AM$1017+1+AP1338/AO1338)-1)/(1+($X$2*AP1338*AN$8)^2), (AP1338^2*AN$8*$X$2+1/($X$2*AN$8*(AM$1017+1+AP1338/AO1338           )))/(1+($X$2*AP1338*AN$8)^2))),           V_rtHz(AO1338)/($X$2*AN$8*(AO1338*AM$1017+AO1338+AP1338)),V_rtHz(AP1338)*SQRT(Sum_Sq(AO1338*AN$8*$X$2*AM$1017,1))/($X$2*AN$8*(AO1338*AM$1017+AO1338+AP1338))))/SQRT(Sum_Sq(1/(1+$A1338)+$AC$2/$I$2-1/(1+(1+AP1338/AO1338)/AM$1017),$X$2/$I$2)),IF(AP1339&lt;0,"A",AM1339))</f>
        <v>1.948917285542434E-5</v>
      </c>
      <c r="AO1338" s="13">
        <f t="shared" si="412"/>
        <v>16015.334688160736</v>
      </c>
      <c r="AP1338" s="12">
        <f t="shared" si="436"/>
        <v>1943038.3029003015</v>
      </c>
      <c r="AR1338" s="13">
        <f t="shared" si="413"/>
        <v>69887291.180198371</v>
      </c>
      <c r="AS1338" s="13">
        <f t="shared" si="414"/>
        <v>-1.3212473803733149E-5</v>
      </c>
      <c r="AV1338" s="13"/>
      <c r="AW1338" s="13">
        <f t="shared" si="415"/>
        <v>39300511.936236553</v>
      </c>
      <c r="AX1338" s="13">
        <f t="shared" si="416"/>
        <v>-4.1883961490094497E-5</v>
      </c>
      <c r="AZ1338" s="13"/>
      <c r="BA1338" s="13"/>
      <c r="BB1338" s="13">
        <f t="shared" si="417"/>
        <v>22100301.962882396</v>
      </c>
      <c r="BC1338" s="13">
        <f t="shared" si="418"/>
        <v>-1.3348376118063249E-4</v>
      </c>
      <c r="BD1338" s="13"/>
      <c r="BE1338" s="13"/>
      <c r="BG1338" s="13">
        <f t="shared" si="419"/>
        <v>12427913.092914158</v>
      </c>
      <c r="BH1338" s="13">
        <f t="shared" si="420"/>
        <v>-4.3280836924211585E-4</v>
      </c>
      <c r="BI1338" s="13"/>
      <c r="BL1338" s="13">
        <f t="shared" si="421"/>
        <v>315.06815879885437</v>
      </c>
      <c r="BM1338" s="13">
        <f t="shared" si="422"/>
        <v>34.465664218175142</v>
      </c>
      <c r="BP1338" s="13"/>
      <c r="BQ1338" s="13">
        <f t="shared" si="423"/>
        <v>99.633300000000006</v>
      </c>
      <c r="BR1338" s="13">
        <f t="shared" si="424"/>
        <v>108.99</v>
      </c>
      <c r="BT1338" s="13"/>
      <c r="BU1338" s="13"/>
      <c r="BV1338" s="13">
        <f t="shared" si="425"/>
        <v>31.50681587988543</v>
      </c>
      <c r="BW1338" s="13">
        <f t="shared" si="426"/>
        <v>344.65664218175152</v>
      </c>
      <c r="CA1338" s="13">
        <f t="shared" si="427"/>
        <v>9.9633299999999991</v>
      </c>
      <c r="CB1338" s="13">
        <f t="shared" si="428"/>
        <v>1089.9000000000001</v>
      </c>
    </row>
    <row r="1339" spans="1:80" x14ac:dyDescent="0.3">
      <c r="A1339" s="13">
        <f t="shared" ref="A1339:A1402" si="437">A332</f>
        <v>8.9125093813374572E-4</v>
      </c>
      <c r="C1339" s="13" t="str">
        <f>IF(F1339&gt;0,SQRT(Sum_Sq($AI$2,V_rtHz($AH$2)/(1+1/$A1339),V_rtHz($AH$2*$A1339)/(1+$A1339),$AN$2*$AH$2/(1+1/$A1339),$AM$2*SQRT(Sum_Sq(F1339,1/($X$2*D$8*(1+C$1017+F1339/E1339))))/SQRT(Sum_Sq($X$2*F1339*D$8,1)),                   $AQ$2*SQRT(Sum_Sq($AH$2/(1+1/$A1339)+F1339*( 1/(C$1017+1+F1339/E1339)-1)/(1+($X$2*F1339*D$8)^2), (F1339^2*D$8*$X$2+1/($X$2*D$8*(C$1017+1+F1339/E1339           )))/(1+($X$2*F1339*D$8)^2))),           V_rtHz(E1339)/($X$2*D$8*(E1339*C$1017+E1339+F1339)),V_rtHz(F1339)*SQRT(Sum_Sq(E1339*D$8*$X$2*C$1017,1))/($X$2*D$8*(E1339*C$1017+E1339+F1339))))/SQRT(Sum_Sq(1/(1+$A1339)+$AC$2/$I$2-1/(1+(1+F1339/E1339)/C$1017),$X$2/$I$2)),IF(F1340&lt;0,"A",C1340))</f>
        <v>A</v>
      </c>
      <c r="E1339" s="13">
        <f t="shared" ref="E1339:E1402" si="438">IF(F1339&gt;0,($X$2^2*$AF$2*D$8*F1339)^-1,-1)</f>
        <v>-1</v>
      </c>
      <c r="F1339" s="12">
        <f t="shared" si="429"/>
        <v>-2</v>
      </c>
      <c r="H1339" s="13" t="str">
        <f>IF(K1339&gt;0,SQRT(Sum_Sq($AI$2,V_rtHz($AH$2)/(1+1/$A1339),V_rtHz($AH$2*$A1339)/(1+$A1339),$AN$2*$AH$2/(1+1/$A1339),$AM$2*SQRT(Sum_Sq(K1339,1/($X$2*I$8*(1+H$1017+K1339/J1339))))/SQRT(Sum_Sq($X$2*K1339*I$8,1)),                   $AQ$2*SQRT(Sum_Sq($AH$2/(1+1/$A1339)+K1339*( 1/(H$1017+1+K1339/J1339)-1)/(1+($X$2*K1339*I$8)^2), (K1339^2*I$8*$X$2+1/($X$2*I$8*(H$1017+1+K1339/J1339           )))/(1+($X$2*K1339*I$8)^2))),           V_rtHz(J1339)/($X$2*I$8*(J1339*H$1017+J1339+K1339)),V_rtHz(K1339)*SQRT(Sum_Sq(J1339*I$8*$X$2*H$1017,1))/($X$2*I$8*(J1339*H$1017+J1339+K1339))))/SQRT(Sum_Sq(1/(1+$A1339)+$AC$2/$I$2-1/(1+(1+K1339/J1339)/H$1017),$X$2/$I$2)),IF(K1340&lt;0,"A",H1340))</f>
        <v>A</v>
      </c>
      <c r="J1339" s="13">
        <f t="shared" ref="J1339:J1402" si="439">IF(K1339&gt;0,($X$2^2*$AF$2*I$8*K1339)^-1,-1)</f>
        <v>-1</v>
      </c>
      <c r="K1339" s="12">
        <f t="shared" si="430"/>
        <v>-2</v>
      </c>
      <c r="M1339" s="13" t="str">
        <f>IF(P1339&gt;0,SQRT(Sum_Sq($AI$2,V_rtHz($AH$2)/(1+1/$A1339),V_rtHz($AH$2*$A1339)/(1+$A1339),$AN$2*$AH$2/(1+1/$A1339),$AM$2*SQRT(Sum_Sq(P1339,1/($X$2*N$8*(1+M$1017+P1339/O1339))))/SQRT(Sum_Sq($X$2*P1339*N$8,1)),                   $AQ$2*SQRT(Sum_Sq($AH$2/(1+1/$A1339)+P1339*( 1/(M$1017+1+P1339/O1339)-1)/(1+($X$2*P1339*N$8)^2), (P1339^2*N$8*$X$2+1/($X$2*N$8*(M$1017+1+P1339/O1339           )))/(1+($X$2*P1339*N$8)^2))),           V_rtHz(O1339)/($X$2*N$8*(O1339*M$1017+O1339+P1339)),V_rtHz(P1339)*SQRT(Sum_Sq(O1339*N$8*$X$2*M$1017,1))/($X$2*N$8*(O1339*M$1017+O1339+P1339))))/SQRT(Sum_Sq(1/(1+$A1339)+$AC$2/$I$2-1/(1+(1+P1339/O1339)/M$1017),$X$2/$I$2)),IF(P1340&lt;0,"A",M1340))</f>
        <v>A</v>
      </c>
      <c r="O1339" s="13">
        <f t="shared" ref="O1339:O1402" si="440">IF(P1339&gt;0,($X$2^2*$AF$2*N$8*P1339)^-1,-1)</f>
        <v>-1</v>
      </c>
      <c r="P1339" s="12">
        <f t="shared" si="431"/>
        <v>-2</v>
      </c>
      <c r="R1339" s="13" t="str">
        <f>IF(U1339&gt;0,SQRT(Sum_Sq($AI$2,V_rtHz($AH$2)/(1+1/$A1339),V_rtHz($AH$2*$A1339)/(1+$A1339),$AN$2*$AH$2/(1+1/$A1339),$AM$2*SQRT(Sum_Sq(U1339,1/($X$2*S$8*(1+R$1017+U1339/T1339))))/SQRT(Sum_Sq($X$2*U1339*S$8,1)),                   $AQ$2*SQRT(Sum_Sq($AH$2/(1+1/$A1339)+U1339*( 1/(R$1017+1+U1339/T1339)-1)/(1+($X$2*U1339*S$8)^2), (U1339^2*S$8*$X$2+1/($X$2*S$8*(R$1017+1+U1339/T1339           )))/(1+($X$2*U1339*S$8)^2))),           V_rtHz(T1339)/($X$2*S$8*(T1339*R$1017+T1339+U1339)),V_rtHz(U1339)*SQRT(Sum_Sq(T1339*S$8*$X$2*R$1017,1))/($X$2*S$8*(T1339*R$1017+T1339+U1339))))/SQRT(Sum_Sq(1/(1+$A1339)+$AC$2/$I$2-1/(1+(1+U1339/T1339)/R$1017),$X$2/$I$2)),IF(U1340&lt;0,"A",R1340))</f>
        <v>A</v>
      </c>
      <c r="T1339" s="13">
        <f t="shared" ref="T1339:T1402" si="441">IF(U1339&gt;0,($X$2^2*$AF$2*S$8*U1339)^-1,-1)</f>
        <v>-1</v>
      </c>
      <c r="U1339" s="12">
        <f t="shared" si="432"/>
        <v>-2</v>
      </c>
      <c r="X1339" s="13">
        <f>IF(AA1339&gt;0,SQRT(Sum_Sq($AI$2,V_rtHz($AH$2)/(1+1/$A1339),V_rtHz($AH$2*$A1339)/(1+$A1339),$AN$2*$AH$2/(1+1/$A1339),$AM$2*SQRT(Sum_Sq(AA1339,1/($X$2*Y$8*(1+X$1017+AA1339/Z1339))))/SQRT(Sum_Sq($X$2*AA1339*Y$8,1)),                   $AQ$2*SQRT(Sum_Sq($AH$2/(1+1/$A1339)+AA1339*( 1/(X$1017+1+AA1339/Z1339)-1)/(1+($X$2*AA1339*Y$8)^2), (AA1339^2*Y$8*$X$2+1/($X$2*Y$8*(X$1017+1+AA1339/Z1339           )))/(1+($X$2*AA1339*Y$8)^2))),           V_rtHz(Z1339)/($X$2*Y$8*(Z1339*X$1017+Z1339+AA1339)),V_rtHz(AA1339)*SQRT(Sum_Sq(Z1339*Y$8*$X$2*X$1017,1))/($X$2*Y$8*(Z1339*X$1017+Z1339+AA1339))))/SQRT(Sum_Sq(1/(1+$A1339)+$AC$2/$I$2-1/(1+(1+AA1339/Z1339)/X$1017),$X$2/$I$2)),IF(AA1340&lt;0,"A",X1340))</f>
        <v>4.5566457026215508E-6</v>
      </c>
      <c r="Z1339" s="13">
        <f t="shared" ref="Z1339:Z1402" si="442">IF(AA1339&gt;0,($X$2^2*$AF$2*Y$8*AA1339)^-1,-1)</f>
        <v>24223.367078893421</v>
      </c>
      <c r="AA1339" s="12">
        <f t="shared" si="433"/>
        <v>40624.017476772788</v>
      </c>
      <c r="AC1339" s="13">
        <f>IF(AF1339&gt;0,SQRT(Sum_Sq($AI$2,V_rtHz($AH$2)/(1+1/$A1339),V_rtHz($AH$2*$A1339)/(1+$A1339),$AN$2*$AH$2/(1+1/$A1339),$AM$2*SQRT(Sum_Sq(AF1339,1/($X$2*AD$8*(1+AC$1017+AF1339/AE1339))))/SQRT(Sum_Sq($X$2*AF1339*AD$8,1)),                   $AQ$2*SQRT(Sum_Sq($AH$2/(1+1/$A1339)+AF1339*( 1/(AC$1017+1+AF1339/AE1339)-1)/(1+($X$2*AF1339*AD$8)^2), (AF1339^2*AD$8*$X$2+1/($X$2*AD$8*(AC$1017+1+AF1339/AE1339           )))/(1+($X$2*AF1339*AD$8)^2))),           V_rtHz(AE1339)/($X$2*AD$8*(AE1339*AC$1017+AE1339+AF1339)),V_rtHz(AF1339)*SQRT(Sum_Sq(AE1339*AD$8*$X$2*AC$1017,1))/($X$2*AD$8*(AE1339*AC$1017+AE1339+AF1339))))/SQRT(Sum_Sq(1/(1+$A1339)+$AC$2/$I$2-1/(1+(1+AF1339/AE1339)/AC$1017),$X$2/$I$2)),IF(AF1340&lt;0,"A",AC1340))</f>
        <v>6.4945179467537246E-6</v>
      </c>
      <c r="AE1339" s="13">
        <f t="shared" ref="AE1339:AE1402" si="443">IF(AF1339&gt;0,($X$2^2*$AF$2*AD$8*AF1339)^-1,-1)</f>
        <v>17265.227601762163</v>
      </c>
      <c r="AF1339" s="12">
        <f t="shared" si="434"/>
        <v>180237.46602499517</v>
      </c>
      <c r="AG1339" s="13"/>
      <c r="AH1339" s="13">
        <f>IF(AK1339&gt;0,SQRT(Sum_Sq($AI$2,V_rtHz($AH$2)/(1+1/$A1339),V_rtHz($AH$2*$A1339)/(1+$A1339),$AN$2*$AH$2/(1+1/$A1339),$AM$2*SQRT(Sum_Sq(AK1339,1/($X$2*AI$8*(1+AH$1017+AK1339/AJ1339))))/SQRT(Sum_Sq($X$2*AK1339*AI$8,1)),                   $AQ$2*SQRT(Sum_Sq($AH$2/(1+1/$A1339)+AK1339*( 1/(AH$1017+1+AK1339/AJ1339)-1)/(1+($X$2*AK1339*AI$8)^2), (AK1339^2*AI$8*$X$2+1/($X$2*AI$8*(AH$1017+1+AK1339/AJ1339           )))/(1+($X$2*AK1339*AI$8)^2))),           V_rtHz(AJ1339)/($X$2*AI$8*(AJ1339*AH$1017+AJ1339+AK1339)),V_rtHz(AK1339)*SQRT(Sum_Sq(AJ1339*AI$8*$X$2*AH$1017,1))/($X$2*AI$8*(AJ1339*AH$1017+AJ1339+AK1339))))/SQRT(Sum_Sq(1/(1+$A1339)+$AC$2/$I$2-1/(1+(1+AK1339/AJ1339)/AH$1017),$X$2/$I$2)),IF(AK1340&lt;0,"A",AH1340))</f>
        <v>1.1083170990661963E-5</v>
      </c>
      <c r="AI1339" s="13"/>
      <c r="AJ1339" s="13">
        <f t="shared" ref="AJ1339:AJ1402" si="444">IF(AK1339&gt;0,($X$2^2*$AF$2*AI$8*AK1339)^-1,-1)</f>
        <v>16268.925225529661</v>
      </c>
      <c r="AK1339" s="12">
        <f t="shared" si="435"/>
        <v>604865.08722472284</v>
      </c>
      <c r="AM1339" s="13">
        <f>IF(AP1339&gt;0,SQRT(Sum_Sq($AI$2,V_rtHz($AH$2)/(1+1/$A1339),V_rtHz($AH$2*$A1339)/(1+$A1339),$AN$2*$AH$2/(1+1/$A1339),$AM$2*SQRT(Sum_Sq(AP1339,1/($X$2*AN$8*(1+AM$1017+AP1339/AO1339))))/SQRT(Sum_Sq($X$2*AP1339*AN$8,1)),                   $AQ$2*SQRT(Sum_Sq($AH$2/(1+1/$A1339)+AP1339*( 1/(AM$1017+1+AP1339/AO1339)-1)/(1+($X$2*AP1339*AN$8)^2), (AP1339^2*AN$8*$X$2+1/($X$2*AN$8*(AM$1017+1+AP1339/AO1339           )))/(1+($X$2*AP1339*AN$8)^2))),           V_rtHz(AO1339)/($X$2*AN$8*(AO1339*AM$1017+AO1339+AP1339)),V_rtHz(AP1339)*SQRT(Sum_Sq(AO1339*AN$8*$X$2*AM$1017,1))/($X$2*AN$8*(AO1339*AM$1017+AO1339+AP1339))))/SQRT(Sum_Sq(1/(1+$A1339)+$AC$2/$I$2-1/(1+(1+AP1339/AO1339)/AM$1017),$X$2/$I$2)),IF(AP1340&lt;0,"A",AM1340))</f>
        <v>1.9478580276019776E-5</v>
      </c>
      <c r="AO1339" s="13">
        <f t="shared" ref="AO1339:AO1402" si="445">IF(AP1339&gt;0,($X$2^2*$AF$2*AN$8*AP1339)^-1,-1)</f>
        <v>15997.149109385758</v>
      </c>
      <c r="AP1339" s="12">
        <f t="shared" si="436"/>
        <v>1945247.1512318745</v>
      </c>
      <c r="AR1339" s="13">
        <f t="shared" ref="AR1339:AR1402" si="446">1/(2*PI()*SQRT(C$1017*$AD$2^2*E1339*F1339))</f>
        <v>69887291.180198371</v>
      </c>
      <c r="AS1339" s="13">
        <f t="shared" ref="AS1339:AS1402" si="447">$X$2/((1/E1339+1/F1339)/(C$1017*$AD$2)-$A1339/(F1339*$AD$2))</f>
        <v>-1.321268173379111E-5</v>
      </c>
      <c r="AV1339" s="13"/>
      <c r="AW1339" s="13">
        <f t="shared" ref="AW1339:AW1402" si="448">1/(2*PI()*SQRT(H$1017*$AD$2^2*J1339*K1339))</f>
        <v>39300511.936236553</v>
      </c>
      <c r="AX1339" s="13">
        <f t="shared" ref="AX1339:AX1402" si="449">$X$2/((1/J1339+1/K1339)/(H$1017*$AD$2)-$A1339/(K1339*$AD$2))</f>
        <v>-4.1886051071673669E-5</v>
      </c>
      <c r="AZ1339" s="13"/>
      <c r="BA1339" s="13"/>
      <c r="BB1339" s="13">
        <f t="shared" ref="BB1339:BB1402" si="450">1/(2*PI()*SQRT(M$1017*$AD$2^2*O1339*P1339))</f>
        <v>22100301.962882396</v>
      </c>
      <c r="BC1339" s="13">
        <f t="shared" ref="BC1339:BC1402" si="451">$X$2/((1/O1339+1/P1339)/(M$1017*$AD$2)-$A1339/(P1339*$AD$2))</f>
        <v>-1.3350498717703172E-4</v>
      </c>
      <c r="BD1339" s="13"/>
      <c r="BE1339" s="13"/>
      <c r="BG1339" s="13">
        <f t="shared" ref="BG1339:BG1402" si="452">1/(2*PI()*SQRT(R$1017*$AD$2^2*T1339*U1339))</f>
        <v>12427913.092914158</v>
      </c>
      <c r="BH1339" s="13">
        <f t="shared" ref="BH1339:BH1402" si="453">$X$2/((1/T1339+1/U1339)/(R$1017*$AD$2)-$A1339/(U1339*$AD$2))</f>
        <v>-4.3303160173188937E-4</v>
      </c>
      <c r="BI1339" s="13"/>
      <c r="BL1339" s="13">
        <f t="shared" ref="BL1339:BL1402" si="454">1/(2*PI()*SQRT(X$1017*$AD$2^2*Z1339*AA1339))</f>
        <v>315.06815879885437</v>
      </c>
      <c r="BM1339" s="13">
        <f t="shared" ref="BM1339:BM1402" si="455">$X$2/((1/Z1339+1/AA1339)/(X$1017*$AD$2)-$A1339/(AA1339*$AD$2))</f>
        <v>34.465664218175135</v>
      </c>
      <c r="BP1339" s="13"/>
      <c r="BQ1339" s="13">
        <f t="shared" ref="BQ1339:BQ1402" si="456">1/(2*PI()*SQRT(AC$1017*$AD$2^2*AE1339*AF1339))</f>
        <v>99.633299999999991</v>
      </c>
      <c r="BR1339" s="13">
        <f t="shared" ref="BR1339:BR1402" si="457">$X$2/((1/AE1339+1/AF1339)/(AC$1017*$AD$2)-$A1339/(AF1339*$AD$2))</f>
        <v>108.99000000000001</v>
      </c>
      <c r="BT1339" s="13"/>
      <c r="BU1339" s="13"/>
      <c r="BV1339" s="13">
        <f t="shared" ref="BV1339:BV1402" si="458">1/(2*PI()*SQRT(AH$1017*$AD$2^2*AJ1339*AK1339))</f>
        <v>31.50681587988543</v>
      </c>
      <c r="BW1339" s="13">
        <f t="shared" ref="BW1339:BW1402" si="459">$X$2/((1/AJ1339+1/AK1339)/(AH$1017*$AD$2)-$A1339/(AK1339*$AD$2))</f>
        <v>344.65664218175147</v>
      </c>
      <c r="CA1339" s="13">
        <f t="shared" ref="CA1339:CA1402" si="460">1/(2*PI()*SQRT(AM$1017*$AD$2^2*AO1339*AP1339))</f>
        <v>9.9633299999999991</v>
      </c>
      <c r="CB1339" s="13">
        <f t="shared" ref="CB1339:CB1402" si="461">$X$2/((1/AO1339+1/AP1339)/(AM$1017*$AD$2)-$A1339/(AP1339*$AD$2))</f>
        <v>1089.9000000000001</v>
      </c>
    </row>
    <row r="1340" spans="1:80" x14ac:dyDescent="0.3">
      <c r="A1340" s="13">
        <f t="shared" si="437"/>
        <v>9.0364947372230137E-4</v>
      </c>
      <c r="C1340" s="13" t="str">
        <f>IF(F1340&gt;0,SQRT(Sum_Sq($AI$2,V_rtHz($AH$2)/(1+1/$A1340),V_rtHz($AH$2*$A1340)/(1+$A1340),$AN$2*$AH$2/(1+1/$A1340),$AM$2*SQRT(Sum_Sq(F1340,1/($X$2*D$8*(1+C$1017+F1340/E1340))))/SQRT(Sum_Sq($X$2*F1340*D$8,1)),                   $AQ$2*SQRT(Sum_Sq($AH$2/(1+1/$A1340)+F1340*( 1/(C$1017+1+F1340/E1340)-1)/(1+($X$2*F1340*D$8)^2), (F1340^2*D$8*$X$2+1/($X$2*D$8*(C$1017+1+F1340/E1340           )))/(1+($X$2*F1340*D$8)^2))),           V_rtHz(E1340)/($X$2*D$8*(E1340*C$1017+E1340+F1340)),V_rtHz(F1340)*SQRT(Sum_Sq(E1340*D$8*$X$2*C$1017,1))/($X$2*D$8*(E1340*C$1017+E1340+F1340))))/SQRT(Sum_Sq(1/(1+$A1340)+$AC$2/$I$2-1/(1+(1+F1340/E1340)/C$1017),$X$2/$I$2)),IF(F1341&lt;0,"A",C1341))</f>
        <v>A</v>
      </c>
      <c r="E1340" s="13">
        <f t="shared" si="438"/>
        <v>-1</v>
      </c>
      <c r="F1340" s="12">
        <f t="shared" ref="F1340:F1403" si="462">IF($A1340+(2*$R$2)^-2-1/C$1017&gt;0,       IF( (1+$AC$2*    (1+$A1340)*((1+$A1340)*2*$R$2^2/(1+SQRT(4*$A1340*$R$2^2+1 -4*$R$2^2/C$1017))+1)/$I$2    )^2 + ($X$2* (1+$A1340)*((1+$A1340)*2*$R$2^2/(1+SQRT(4*$A1340*$R$2^2+1 -4*$R$2^2/C$1017))+1)/$I$2   )^2 &lt;$AT$12,                  (1/(2*$R$2)+SQRT($A1340+(2*$R$2)^-2-1/C$1017))/($X$2*D$8), -1),                        IF(F1339&gt;0,F1339,-2))</f>
        <v>-2</v>
      </c>
      <c r="H1340" s="13" t="str">
        <f>IF(K1340&gt;0,SQRT(Sum_Sq($AI$2,V_rtHz($AH$2)/(1+1/$A1340),V_rtHz($AH$2*$A1340)/(1+$A1340),$AN$2*$AH$2/(1+1/$A1340),$AM$2*SQRT(Sum_Sq(K1340,1/($X$2*I$8*(1+H$1017+K1340/J1340))))/SQRT(Sum_Sq($X$2*K1340*I$8,1)),                   $AQ$2*SQRT(Sum_Sq($AH$2/(1+1/$A1340)+K1340*( 1/(H$1017+1+K1340/J1340)-1)/(1+($X$2*K1340*I$8)^2), (K1340^2*I$8*$X$2+1/($X$2*I$8*(H$1017+1+K1340/J1340           )))/(1+($X$2*K1340*I$8)^2))),           V_rtHz(J1340)/($X$2*I$8*(J1340*H$1017+J1340+K1340)),V_rtHz(K1340)*SQRT(Sum_Sq(J1340*I$8*$X$2*H$1017,1))/($X$2*I$8*(J1340*H$1017+J1340+K1340))))/SQRT(Sum_Sq(1/(1+$A1340)+$AC$2/$I$2-1/(1+(1+K1340/J1340)/H$1017),$X$2/$I$2)),IF(K1341&lt;0,"A",H1341))</f>
        <v>A</v>
      </c>
      <c r="J1340" s="13">
        <f t="shared" si="439"/>
        <v>-1</v>
      </c>
      <c r="K1340" s="12">
        <f t="shared" ref="K1340:K1403" si="463">IF($A1340+(2*$R$2)^-2-1/H$1017&gt;0,       IF( (1+$AC$2*    (1+$A1340)*((1+$A1340)*2*$R$2^2/(1+SQRT(4*$A1340*$R$2^2+1 -4*$R$2^2/H$1017))+1)/$I$2    )^2 + ($X$2* (1+$A1340)*((1+$A1340)*2*$R$2^2/(1+SQRT(4*$A1340*$R$2^2+1 -4*$R$2^2/H$1017))+1)/$I$2   )^2 &lt;$AT$12,                  (1/(2*$R$2)+SQRT($A1340+(2*$R$2)^-2-1/H$1017))/($X$2*I$8), -1),                        IF(K1339&gt;0,K1339,-2))</f>
        <v>-2</v>
      </c>
      <c r="M1340" s="13" t="str">
        <f>IF(P1340&gt;0,SQRT(Sum_Sq($AI$2,V_rtHz($AH$2)/(1+1/$A1340),V_rtHz($AH$2*$A1340)/(1+$A1340),$AN$2*$AH$2/(1+1/$A1340),$AM$2*SQRT(Sum_Sq(P1340,1/($X$2*N$8*(1+M$1017+P1340/O1340))))/SQRT(Sum_Sq($X$2*P1340*N$8,1)),                   $AQ$2*SQRT(Sum_Sq($AH$2/(1+1/$A1340)+P1340*( 1/(M$1017+1+P1340/O1340)-1)/(1+($X$2*P1340*N$8)^2), (P1340^2*N$8*$X$2+1/($X$2*N$8*(M$1017+1+P1340/O1340           )))/(1+($X$2*P1340*N$8)^2))),           V_rtHz(O1340)/($X$2*N$8*(O1340*M$1017+O1340+P1340)),V_rtHz(P1340)*SQRT(Sum_Sq(O1340*N$8*$X$2*M$1017,1))/($X$2*N$8*(O1340*M$1017+O1340+P1340))))/SQRT(Sum_Sq(1/(1+$A1340)+$AC$2/$I$2-1/(1+(1+P1340/O1340)/M$1017),$X$2/$I$2)),IF(P1341&lt;0,"A",M1341))</f>
        <v>A</v>
      </c>
      <c r="O1340" s="13">
        <f t="shared" si="440"/>
        <v>-1</v>
      </c>
      <c r="P1340" s="12">
        <f t="shared" ref="P1340:P1403" si="464">IF($A1340+(2*$R$2)^-2-1/M$1017&gt;0,       IF( (1+$AC$2*    (1+$A1340)*((1+$A1340)*2*$R$2^2/(1+SQRT(4*$A1340*$R$2^2+1 -4*$R$2^2/M$1017))+1)/$I$2    )^2 + ($X$2* (1+$A1340)*((1+$A1340)*2*$R$2^2/(1+SQRT(4*$A1340*$R$2^2+1 -4*$R$2^2/M$1017))+1)/$I$2   )^2 &lt;$AT$12,                  (1/(2*$R$2)+SQRT($A1340+(2*$R$2)^-2-1/M$1017))/($X$2*N$8), -1),                        IF(P1339&gt;0,P1339,-2))</f>
        <v>-2</v>
      </c>
      <c r="R1340" s="13" t="str">
        <f>IF(U1340&gt;0,SQRT(Sum_Sq($AI$2,V_rtHz($AH$2)/(1+1/$A1340),V_rtHz($AH$2*$A1340)/(1+$A1340),$AN$2*$AH$2/(1+1/$A1340),$AM$2*SQRT(Sum_Sq(U1340,1/($X$2*S$8*(1+R$1017+U1340/T1340))))/SQRT(Sum_Sq($X$2*U1340*S$8,1)),                   $AQ$2*SQRT(Sum_Sq($AH$2/(1+1/$A1340)+U1340*( 1/(R$1017+1+U1340/T1340)-1)/(1+($X$2*U1340*S$8)^2), (U1340^2*S$8*$X$2+1/($X$2*S$8*(R$1017+1+U1340/T1340           )))/(1+($X$2*U1340*S$8)^2))),           V_rtHz(T1340)/($X$2*S$8*(T1340*R$1017+T1340+U1340)),V_rtHz(U1340)*SQRT(Sum_Sq(T1340*S$8*$X$2*R$1017,1))/($X$2*S$8*(T1340*R$1017+T1340+U1340))))/SQRT(Sum_Sq(1/(1+$A1340)+$AC$2/$I$2-1/(1+(1+U1340/T1340)/R$1017),$X$2/$I$2)),IF(U1341&lt;0,"A",R1341))</f>
        <v>A</v>
      </c>
      <c r="T1340" s="13">
        <f t="shared" si="441"/>
        <v>-1</v>
      </c>
      <c r="U1340" s="12">
        <f t="shared" ref="U1340:U1403" si="465">IF($A1340+(2*$R$2)^-2-1/R$1017&gt;0,       IF( (1+$AC$2*    (1+$A1340)*((1+$A1340)*2*$R$2^2/(1+SQRT(4*$A1340*$R$2^2+1 -4*$R$2^2/R$1017))+1)/$I$2    )^2 + ($X$2* (1+$A1340)*((1+$A1340)*2*$R$2^2/(1+SQRT(4*$A1340*$R$2^2+1 -4*$R$2^2/R$1017))+1)/$I$2   )^2 &lt;$AT$12,                  (1/(2*$R$2)+SQRT($A1340+(2*$R$2)^-2-1/R$1017))/($X$2*S$8), -1),                        IF(U1339&gt;0,U1339,-2))</f>
        <v>-2</v>
      </c>
      <c r="X1340" s="13">
        <f>IF(AA1340&gt;0,SQRT(Sum_Sq($AI$2,V_rtHz($AH$2)/(1+1/$A1340),V_rtHz($AH$2*$A1340)/(1+$A1340),$AN$2*$AH$2/(1+1/$A1340),$AM$2*SQRT(Sum_Sq(AA1340,1/($X$2*Y$8*(1+X$1017+AA1340/Z1340))))/SQRT(Sum_Sq($X$2*AA1340*Y$8,1)),                   $AQ$2*SQRT(Sum_Sq($AH$2/(1+1/$A1340)+AA1340*( 1/(X$1017+1+AA1340/Z1340)-1)/(1+($X$2*AA1340*Y$8)^2), (AA1340^2*Y$8*$X$2+1/($X$2*Y$8*(X$1017+1+AA1340/Z1340           )))/(1+($X$2*AA1340*Y$8)^2))),           V_rtHz(Z1340)/($X$2*Y$8*(Z1340*X$1017+Z1340+AA1340)),V_rtHz(AA1340)*SQRT(Sum_Sq(Z1340*Y$8*$X$2*X$1017,1))/($X$2*Y$8*(Z1340*X$1017+Z1340+AA1340))))/SQRT(Sum_Sq(1/(1+$A1340)+$AC$2/$I$2-1/(1+(1+AA1340/Z1340)/X$1017),$X$2/$I$2)),IF(AA1341&lt;0,"A",X1341))</f>
        <v>4.5449450307637937E-6</v>
      </c>
      <c r="Z1340" s="13">
        <f t="shared" si="442"/>
        <v>24111.28219106904</v>
      </c>
      <c r="AA1340" s="12">
        <f t="shared" ref="AA1340:AA1403" si="466">IF($A1340+(2*$R$2)^-2-1/X$1017&gt;0,       IF( (1+$AC$2*    (1+$A1340)*((1+$A1340)*2*$R$2^2/(1+SQRT(4*$A1340*$R$2^2+1 -4*$R$2^2/X$1017))+1)/$I$2    )^2 + ($X$2* (1+$A1340)*((1+$A1340)*2*$R$2^2/(1+SQRT(4*$A1340*$R$2^2+1 -4*$R$2^2/X$1017))+1)/$I$2   )^2 &lt;$AT$12,                  (1/(2*$R$2)+SQRT($A1340+(2*$R$2)^-2-1/X$1017))/($X$2*Y$8), -1),                        IF(AA1339&gt;0,AA1339,-2))</f>
        <v>40812.864274955355</v>
      </c>
      <c r="AC1340" s="13">
        <f>IF(AF1340&gt;0,SQRT(Sum_Sq($AI$2,V_rtHz($AH$2)/(1+1/$A1340),V_rtHz($AH$2*$A1340)/(1+$A1340),$AN$2*$AH$2/(1+1/$A1340),$AM$2*SQRT(Sum_Sq(AF1340,1/($X$2*AD$8*(1+AC$1017+AF1340/AE1340))))/SQRT(Sum_Sq($X$2*AF1340*AD$8,1)),                   $AQ$2*SQRT(Sum_Sq($AH$2/(1+1/$A1340)+AF1340*( 1/(AC$1017+1+AF1340/AE1340)-1)/(1+($X$2*AF1340*AD$8)^2), (AF1340^2*AD$8*$X$2+1/($X$2*AD$8*(AC$1017+1+AF1340/AE1340           )))/(1+($X$2*AF1340*AD$8)^2))),           V_rtHz(AE1340)/($X$2*AD$8*(AE1340*AC$1017+AE1340+AF1340)),V_rtHz(AF1340)*SQRT(Sum_Sq(AE1340*AD$8*$X$2*AC$1017,1))/($X$2*AD$8*(AE1340*AC$1017+AE1340+AF1340))))/SQRT(Sum_Sq(1/(1+$A1340)+$AC$2/$I$2-1/(1+(1+AF1340/AE1340)/AC$1017),$X$2/$I$2)),IF(AF1341&lt;0,"A",AC1341))</f>
        <v>6.4898975415532436E-6</v>
      </c>
      <c r="AE1340" s="13">
        <f t="shared" si="443"/>
        <v>17240.498044261825</v>
      </c>
      <c r="AF1340" s="12">
        <f t="shared" ref="AF1340:AF1403" si="467">IF($A1340+(2*$R$2)^-2-1/AC$1017&gt;0,       IF( (1+$AC$2*    (1+$A1340)*((1+$A1340)*2*$R$2^2/(1+SQRT(4*$A1340*$R$2^2+1 -4*$R$2^2/AC$1017))+1)/$I$2    )^2 + ($X$2* (1+$A1340)*((1+$A1340)*2*$R$2^2/(1+SQRT(4*$A1340*$R$2^2+1 -4*$R$2^2/AC$1017))+1)/$I$2   )^2 &lt;$AT$12,                  (1/(2*$R$2)+SQRT($A1340+(2*$R$2)^-2-1/AC$1017))/($X$2*AD$8), -1),                        IF(AF1339&gt;0,AF1339,-2))</f>
        <v>180495.99642059841</v>
      </c>
      <c r="AG1340" s="13"/>
      <c r="AH1340" s="13">
        <f>IF(AK1340&gt;0,SQRT(Sum_Sq($AI$2,V_rtHz($AH$2)/(1+1/$A1340),V_rtHz($AH$2*$A1340)/(1+$A1340),$AN$2*$AH$2/(1+1/$A1340),$AM$2*SQRT(Sum_Sq(AK1340,1/($X$2*AI$8*(1+AH$1017+AK1340/AJ1340))))/SQRT(Sum_Sq($X$2*AK1340*AI$8,1)),                   $AQ$2*SQRT(Sum_Sq($AH$2/(1+1/$A1340)+AK1340*( 1/(AH$1017+1+AK1340/AJ1340)-1)/(1+($X$2*AK1340*AI$8)^2), (AK1340^2*AI$8*$X$2+1/($X$2*AI$8*(AH$1017+1+AK1340/AJ1340           )))/(1+($X$2*AK1340*AI$8)^2))),           V_rtHz(AJ1340)/($X$2*AI$8*(AJ1340*AH$1017+AJ1340+AK1340)),V_rtHz(AK1340)*SQRT(Sum_Sq(AJ1340*AI$8*$X$2*AH$1017,1))/($X$2*AI$8*(AJ1340*AH$1017+AJ1340+AK1340))))/SQRT(Sum_Sq(1/(1+$A1340)+$AC$2/$I$2-1/(1+(1+AK1340/AJ1340)/AH$1017),$X$2/$I$2)),IF(AK1341&lt;0,"A",AH1341))</f>
        <v>1.1076727154428429E-5</v>
      </c>
      <c r="AI1340" s="13"/>
      <c r="AJ1340" s="13">
        <f t="shared" si="444"/>
        <v>16249.335514348882</v>
      </c>
      <c r="AK1340" s="12">
        <f t="shared" ref="AK1340:AK1403" si="468">IF($A1340+(2*$R$2)^-2-1/AH$1017&gt;0,       IF( (1+$AC$2*    (1+$A1340)*((1+$A1340)*2*$R$2^2/(1+SQRT(4*$A1340*$R$2^2+1 -4*$R$2^2/AH$1017))+1)/$I$2    )^2 + ($X$2* (1+$A1340)*((1+$A1340)*2*$R$2^2/(1+SQRT(4*$A1340*$R$2^2+1 -4*$R$2^2/AH$1017))+1)/$I$2   )^2 &lt;$AT$12,                  (1/(2*$R$2)+SQRT($A1340+(2*$R$2)^-2-1/AH$1017))/($X$2*AI$8), -1),                        IF(AK1339&gt;0,AK1339,-2))</f>
        <v>605594.29441917117</v>
      </c>
      <c r="AM1340" s="13">
        <f>IF(AP1340&gt;0,SQRT(Sum_Sq($AI$2,V_rtHz($AH$2)/(1+1/$A1340),V_rtHz($AH$2*$A1340)/(1+$A1340),$AN$2*$AH$2/(1+1/$A1340),$AM$2*SQRT(Sum_Sq(AP1340,1/($X$2*AN$8*(1+AM$1017+AP1340/AO1340))))/SQRT(Sum_Sq($X$2*AP1340*AN$8,1)),                   $AQ$2*SQRT(Sum_Sq($AH$2/(1+1/$A1340)+AP1340*( 1/(AM$1017+1+AP1340/AO1340)-1)/(1+($X$2*AP1340*AN$8)^2), (AP1340^2*AN$8*$X$2+1/($X$2*AN$8*(AM$1017+1+AP1340/AO1340           )))/(1+($X$2*AP1340*AN$8)^2))),           V_rtHz(AO1340)/($X$2*AN$8*(AO1340*AM$1017+AO1340+AP1340)),V_rtHz(AP1340)*SQRT(Sum_Sq(AO1340*AN$8*$X$2*AM$1017,1))/($X$2*AN$8*(AO1340*AM$1017+AO1340+AP1340))))/SQRT(Sum_Sq(1/(1+$A1340)+$AC$2/$I$2-1/(1+(1+AP1340/AO1340)/AM$1017),$X$2/$I$2)),IF(AP1341&lt;0,"A",AM1341))</f>
        <v>1.9467882336199694E-5</v>
      </c>
      <c r="AO1340" s="13">
        <f t="shared" si="445"/>
        <v>15978.791445292247</v>
      </c>
      <c r="AP1340" s="12">
        <f t="shared" ref="AP1340:AP1403" si="469">IF($A1340+(2*$R$2)^-2-1/AM$1017&gt;0,       IF( (1+$AC$2*    (1+$A1340)*((1+$A1340)*2*$R$2^2/(1+SQRT(4*$A1340*$R$2^2+1 -4*$R$2^2/AM$1017))+1)/$I$2    )^2 + ($X$2* (1+$A1340)*((1+$A1340)*2*$R$2^2/(1+SQRT(4*$A1340*$R$2^2+1 -4*$R$2^2/AM$1017))+1)/$I$2   )^2 &lt;$AT$12,                  (1/(2*$R$2)+SQRT($A1340+(2*$R$2)^-2-1/AM$1017))/($X$2*AN$8), -1),                        IF(AP1339&gt;0,AP1339,-2))</f>
        <v>1947482.0007136667</v>
      </c>
      <c r="AR1340" s="13">
        <f t="shared" si="446"/>
        <v>69887291.180198371</v>
      </c>
      <c r="AS1340" s="13">
        <f t="shared" si="447"/>
        <v>-1.3212892563126182E-5</v>
      </c>
      <c r="AV1340" s="13"/>
      <c r="AW1340" s="13">
        <f t="shared" si="448"/>
        <v>39300511.936236553</v>
      </c>
      <c r="AX1340" s="13">
        <f t="shared" si="449"/>
        <v>-4.1888169935107418E-5</v>
      </c>
      <c r="AZ1340" s="13"/>
      <c r="BA1340" s="13"/>
      <c r="BB1340" s="13">
        <f t="shared" si="450"/>
        <v>22100301.962882396</v>
      </c>
      <c r="BC1340" s="13">
        <f t="shared" si="451"/>
        <v>-1.3352651534961069E-4</v>
      </c>
      <c r="BD1340" s="13"/>
      <c r="BE1340" s="13"/>
      <c r="BG1340" s="13">
        <f t="shared" si="452"/>
        <v>12427913.092914158</v>
      </c>
      <c r="BH1340" s="13">
        <f t="shared" si="453"/>
        <v>-4.3325817492167605E-4</v>
      </c>
      <c r="BI1340" s="13"/>
      <c r="BL1340" s="13">
        <f t="shared" si="454"/>
        <v>315.06815879885437</v>
      </c>
      <c r="BM1340" s="13">
        <f t="shared" si="455"/>
        <v>34.465664218175135</v>
      </c>
      <c r="BP1340" s="13"/>
      <c r="BQ1340" s="13">
        <f t="shared" si="456"/>
        <v>99.633300000000006</v>
      </c>
      <c r="BR1340" s="13">
        <f t="shared" si="457"/>
        <v>108.99</v>
      </c>
      <c r="BT1340" s="13"/>
      <c r="BU1340" s="13"/>
      <c r="BV1340" s="13">
        <f t="shared" si="458"/>
        <v>31.50681587988543</v>
      </c>
      <c r="BW1340" s="13">
        <f t="shared" si="459"/>
        <v>344.65664218175158</v>
      </c>
      <c r="CA1340" s="13">
        <f t="shared" si="460"/>
        <v>9.9633299999999991</v>
      </c>
      <c r="CB1340" s="13">
        <f t="shared" si="461"/>
        <v>1089.9000000000001</v>
      </c>
    </row>
    <row r="1341" spans="1:80" x14ac:dyDescent="0.3">
      <c r="A1341" s="13">
        <f t="shared" si="437"/>
        <v>9.1622049012199944E-4</v>
      </c>
      <c r="C1341" s="13" t="str">
        <f>IF(F1341&gt;0,SQRT(Sum_Sq($AI$2,V_rtHz($AH$2)/(1+1/$A1341),V_rtHz($AH$2*$A1341)/(1+$A1341),$AN$2*$AH$2/(1+1/$A1341),$AM$2*SQRT(Sum_Sq(F1341,1/($X$2*D$8*(1+C$1017+F1341/E1341))))/SQRT(Sum_Sq($X$2*F1341*D$8,1)),                   $AQ$2*SQRT(Sum_Sq($AH$2/(1+1/$A1341)+F1341*( 1/(C$1017+1+F1341/E1341)-1)/(1+($X$2*F1341*D$8)^2), (F1341^2*D$8*$X$2+1/($X$2*D$8*(C$1017+1+F1341/E1341           )))/(1+($X$2*F1341*D$8)^2))),           V_rtHz(E1341)/($X$2*D$8*(E1341*C$1017+E1341+F1341)),V_rtHz(F1341)*SQRT(Sum_Sq(E1341*D$8*$X$2*C$1017,1))/($X$2*D$8*(E1341*C$1017+E1341+F1341))))/SQRT(Sum_Sq(1/(1+$A1341)+$AC$2/$I$2-1/(1+(1+F1341/E1341)/C$1017),$X$2/$I$2)),IF(F1342&lt;0,"A",C1342))</f>
        <v>A</v>
      </c>
      <c r="E1341" s="13">
        <f t="shared" si="438"/>
        <v>-1</v>
      </c>
      <c r="F1341" s="12">
        <f t="shared" si="462"/>
        <v>-2</v>
      </c>
      <c r="H1341" s="13" t="str">
        <f>IF(K1341&gt;0,SQRT(Sum_Sq($AI$2,V_rtHz($AH$2)/(1+1/$A1341),V_rtHz($AH$2*$A1341)/(1+$A1341),$AN$2*$AH$2/(1+1/$A1341),$AM$2*SQRT(Sum_Sq(K1341,1/($X$2*I$8*(1+H$1017+K1341/J1341))))/SQRT(Sum_Sq($X$2*K1341*I$8,1)),                   $AQ$2*SQRT(Sum_Sq($AH$2/(1+1/$A1341)+K1341*( 1/(H$1017+1+K1341/J1341)-1)/(1+($X$2*K1341*I$8)^2), (K1341^2*I$8*$X$2+1/($X$2*I$8*(H$1017+1+K1341/J1341           )))/(1+($X$2*K1341*I$8)^2))),           V_rtHz(J1341)/($X$2*I$8*(J1341*H$1017+J1341+K1341)),V_rtHz(K1341)*SQRT(Sum_Sq(J1341*I$8*$X$2*H$1017,1))/($X$2*I$8*(J1341*H$1017+J1341+K1341))))/SQRT(Sum_Sq(1/(1+$A1341)+$AC$2/$I$2-1/(1+(1+K1341/J1341)/H$1017),$X$2/$I$2)),IF(K1342&lt;0,"A",H1342))</f>
        <v>A</v>
      </c>
      <c r="J1341" s="13">
        <f t="shared" si="439"/>
        <v>-1</v>
      </c>
      <c r="K1341" s="12">
        <f t="shared" si="463"/>
        <v>-2</v>
      </c>
      <c r="M1341" s="13" t="str">
        <f>IF(P1341&gt;0,SQRT(Sum_Sq($AI$2,V_rtHz($AH$2)/(1+1/$A1341),V_rtHz($AH$2*$A1341)/(1+$A1341),$AN$2*$AH$2/(1+1/$A1341),$AM$2*SQRT(Sum_Sq(P1341,1/($X$2*N$8*(1+M$1017+P1341/O1341))))/SQRT(Sum_Sq($X$2*P1341*N$8,1)),                   $AQ$2*SQRT(Sum_Sq($AH$2/(1+1/$A1341)+P1341*( 1/(M$1017+1+P1341/O1341)-1)/(1+($X$2*P1341*N$8)^2), (P1341^2*N$8*$X$2+1/($X$2*N$8*(M$1017+1+P1341/O1341           )))/(1+($X$2*P1341*N$8)^2))),           V_rtHz(O1341)/($X$2*N$8*(O1341*M$1017+O1341+P1341)),V_rtHz(P1341)*SQRT(Sum_Sq(O1341*N$8*$X$2*M$1017,1))/($X$2*N$8*(O1341*M$1017+O1341+P1341))))/SQRT(Sum_Sq(1/(1+$A1341)+$AC$2/$I$2-1/(1+(1+P1341/O1341)/M$1017),$X$2/$I$2)),IF(P1342&lt;0,"A",M1342))</f>
        <v>A</v>
      </c>
      <c r="O1341" s="13">
        <f t="shared" si="440"/>
        <v>-1</v>
      </c>
      <c r="P1341" s="12">
        <f t="shared" si="464"/>
        <v>-2</v>
      </c>
      <c r="R1341" s="13" t="str">
        <f>IF(U1341&gt;0,SQRT(Sum_Sq($AI$2,V_rtHz($AH$2)/(1+1/$A1341),V_rtHz($AH$2*$A1341)/(1+$A1341),$AN$2*$AH$2/(1+1/$A1341),$AM$2*SQRT(Sum_Sq(U1341,1/($X$2*S$8*(1+R$1017+U1341/T1341))))/SQRT(Sum_Sq($X$2*U1341*S$8,1)),                   $AQ$2*SQRT(Sum_Sq($AH$2/(1+1/$A1341)+U1341*( 1/(R$1017+1+U1341/T1341)-1)/(1+($X$2*U1341*S$8)^2), (U1341^2*S$8*$X$2+1/($X$2*S$8*(R$1017+1+U1341/T1341           )))/(1+($X$2*U1341*S$8)^2))),           V_rtHz(T1341)/($X$2*S$8*(T1341*R$1017+T1341+U1341)),V_rtHz(U1341)*SQRT(Sum_Sq(T1341*S$8*$X$2*R$1017,1))/($X$2*S$8*(T1341*R$1017+T1341+U1341))))/SQRT(Sum_Sq(1/(1+$A1341)+$AC$2/$I$2-1/(1+(1+U1341/T1341)/R$1017),$X$2/$I$2)),IF(U1342&lt;0,"A",R1342))</f>
        <v>A</v>
      </c>
      <c r="T1341" s="13">
        <f t="shared" si="441"/>
        <v>-1</v>
      </c>
      <c r="U1341" s="12">
        <f t="shared" si="465"/>
        <v>-2</v>
      </c>
      <c r="X1341" s="13">
        <f>IF(AA1341&gt;0,SQRT(Sum_Sq($AI$2,V_rtHz($AH$2)/(1+1/$A1341),V_rtHz($AH$2*$A1341)/(1+$A1341),$AN$2*$AH$2/(1+1/$A1341),$AM$2*SQRT(Sum_Sq(AA1341,1/($X$2*Y$8*(1+X$1017+AA1341/Z1341))))/SQRT(Sum_Sq($X$2*AA1341*Y$8,1)),                   $AQ$2*SQRT(Sum_Sq($AH$2/(1+1/$A1341)+AA1341*( 1/(X$1017+1+AA1341/Z1341)-1)/(1+($X$2*AA1341*Y$8)^2), (AA1341^2*Y$8*$X$2+1/($X$2*Y$8*(X$1017+1+AA1341/Z1341           )))/(1+($X$2*AA1341*Y$8)^2))),           V_rtHz(Z1341)/($X$2*Y$8*(Z1341*X$1017+Z1341+AA1341)),V_rtHz(AA1341)*SQRT(Sum_Sq(Z1341*Y$8*$X$2*X$1017,1))/($X$2*Y$8*(Z1341*X$1017+Z1341+AA1341))))/SQRT(Sum_Sq(1/(1+$A1341)+$AC$2/$I$2-1/(1+(1+AA1341/Z1341)/X$1017),$X$2/$I$2)),IF(AA1342&lt;0,"A",X1342))</f>
        <v>4.5333493609035374E-6</v>
      </c>
      <c r="Z1341" s="13">
        <f t="shared" si="442"/>
        <v>24000.364656676225</v>
      </c>
      <c r="AA1341" s="12">
        <f t="shared" si="466"/>
        <v>41001.480670649471</v>
      </c>
      <c r="AC1341" s="13">
        <f>IF(AF1341&gt;0,SQRT(Sum_Sq($AI$2,V_rtHz($AH$2)/(1+1/$A1341),V_rtHz($AH$2*$A1341)/(1+$A1341),$AN$2*$AH$2/(1+1/$A1341),$AM$2*SQRT(Sum_Sq(AF1341,1/($X$2*AD$8*(1+AC$1017+AF1341/AE1341))))/SQRT(Sum_Sq($X$2*AF1341*AD$8,1)),                   $AQ$2*SQRT(Sum_Sq($AH$2/(1+1/$A1341)+AF1341*( 1/(AC$1017+1+AF1341/AE1341)-1)/(1+($X$2*AF1341*AD$8)^2), (AF1341^2*AD$8*$X$2+1/($X$2*AD$8*(AC$1017+1+AF1341/AE1341           )))/(1+($X$2*AF1341*AD$8)^2))),           V_rtHz(AE1341)/($X$2*AD$8*(AE1341*AC$1017+AE1341+AF1341)),V_rtHz(AF1341)*SQRT(Sum_Sq(AE1341*AD$8*$X$2*AC$1017,1))/($X$2*AD$8*(AE1341*AC$1017+AE1341+AF1341))))/SQRT(Sum_Sq(1/(1+$A1341)+$AC$2/$I$2-1/(1+(1+AF1341/AE1341)/AC$1017),$X$2/$I$2)),IF(AF1342&lt;0,"A",AC1342))</f>
        <v>6.4852370134038158E-6</v>
      </c>
      <c r="AE1341" s="13">
        <f t="shared" si="443"/>
        <v>17215.567801742607</v>
      </c>
      <c r="AF1341" s="12">
        <f t="shared" si="467"/>
        <v>180757.37664437806</v>
      </c>
      <c r="AG1341" s="13"/>
      <c r="AH1341" s="13">
        <f>IF(AK1341&gt;0,SQRT(Sum_Sq($AI$2,V_rtHz($AH$2)/(1+1/$A1341),V_rtHz($AH$2*$A1341)/(1+$A1341),$AN$2*$AH$2/(1+1/$A1341),$AM$2*SQRT(Sum_Sq(AK1341,1/($X$2*AI$8*(1+AH$1017+AK1341/AJ1341))))/SQRT(Sum_Sq($X$2*AK1341*AI$8,1)),                   $AQ$2*SQRT(Sum_Sq($AH$2/(1+1/$A1341)+AK1341*( 1/(AH$1017+1+AK1341/AJ1341)-1)/(1+($X$2*AK1341*AI$8)^2), (AK1341^2*AI$8*$X$2+1/($X$2*AI$8*(AH$1017+1+AK1341/AJ1341           )))/(1+($X$2*AK1341*AI$8)^2))),           V_rtHz(AJ1341)/($X$2*AI$8*(AJ1341*AH$1017+AJ1341+AK1341)),V_rtHz(AK1341)*SQRT(Sum_Sq(AJ1341*AI$8*$X$2*AH$1017,1))/($X$2*AI$8*(AJ1341*AH$1017+AJ1341+AK1341))))/SQRT(Sum_Sq(1/(1+$A1341)+$AC$2/$I$2-1/(1+(1+AK1341/AJ1341)/AH$1017),$X$2/$I$2)),IF(AK1342&lt;0,"A",AH1342))</f>
        <v>1.1070221013579902E-5</v>
      </c>
      <c r="AI1341" s="13"/>
      <c r="AJ1341" s="13">
        <f t="shared" si="444"/>
        <v>16229.566278262233</v>
      </c>
      <c r="AK1341" s="12">
        <f t="shared" si="468"/>
        <v>606331.96888155874</v>
      </c>
      <c r="AM1341" s="13">
        <f>IF(AP1341&gt;0,SQRT(Sum_Sq($AI$2,V_rtHz($AH$2)/(1+1/$A1341),V_rtHz($AH$2*$A1341)/(1+$A1341),$AN$2*$AH$2/(1+1/$A1341),$AM$2*SQRT(Sum_Sq(AP1341,1/($X$2*AN$8*(1+AM$1017+AP1341/AO1341))))/SQRT(Sum_Sq($X$2*AP1341*AN$8,1)),                   $AQ$2*SQRT(Sum_Sq($AH$2/(1+1/$A1341)+AP1341*( 1/(AM$1017+1+AP1341/AO1341)-1)/(1+($X$2*AP1341*AN$8)^2), (AP1341^2*AN$8*$X$2+1/($X$2*AN$8*(AM$1017+1+AP1341/AO1341           )))/(1+($X$2*AP1341*AN$8)^2))),           V_rtHz(AO1341)/($X$2*AN$8*(AO1341*AM$1017+AO1341+AP1341)),V_rtHz(AP1341)*SQRT(Sum_Sq(AO1341*AN$8*$X$2*AM$1017,1))/($X$2*AN$8*(AO1341*AM$1017+AO1341+AP1341))))/SQRT(Sum_Sq(1/(1+$A1341)+$AC$2/$I$2-1/(1+(1+AP1341/AO1341)/AM$1017),$X$2/$I$2)),IF(AP1342&lt;0,"A",AM1342))</f>
        <v>1.9457078416984925E-5</v>
      </c>
      <c r="AO1341" s="13">
        <f t="shared" si="445"/>
        <v>15960.260892670374</v>
      </c>
      <c r="AP1341" s="12">
        <f t="shared" si="469"/>
        <v>1949743.1114772726</v>
      </c>
      <c r="AR1341" s="13">
        <f t="shared" si="446"/>
        <v>69887291.180198371</v>
      </c>
      <c r="AS1341" s="13">
        <f t="shared" si="447"/>
        <v>-1.3213106332258852E-5</v>
      </c>
      <c r="AV1341" s="13"/>
      <c r="AW1341" s="13">
        <f t="shared" si="448"/>
        <v>39300511.936236553</v>
      </c>
      <c r="AX1341" s="13">
        <f t="shared" si="449"/>
        <v>-4.189031849374423E-5</v>
      </c>
      <c r="AZ1341" s="13"/>
      <c r="BA1341" s="13"/>
      <c r="BB1341" s="13">
        <f t="shared" si="450"/>
        <v>22100301.962882396</v>
      </c>
      <c r="BC1341" s="13">
        <f t="shared" si="451"/>
        <v>-1.335483500986084E-4</v>
      </c>
      <c r="BD1341" s="13"/>
      <c r="BE1341" s="13"/>
      <c r="BG1341" s="13">
        <f t="shared" si="452"/>
        <v>12427913.092914158</v>
      </c>
      <c r="BH1341" s="13">
        <f t="shared" si="453"/>
        <v>-4.3348814225522485E-4</v>
      </c>
      <c r="BI1341" s="13"/>
      <c r="BL1341" s="13">
        <f t="shared" si="454"/>
        <v>315.06815879885437</v>
      </c>
      <c r="BM1341" s="13">
        <f t="shared" si="455"/>
        <v>34.465664218175128</v>
      </c>
      <c r="BP1341" s="13"/>
      <c r="BQ1341" s="13">
        <f t="shared" si="456"/>
        <v>99.633300000000006</v>
      </c>
      <c r="BR1341" s="13">
        <f t="shared" si="457"/>
        <v>108.98999999999998</v>
      </c>
      <c r="BT1341" s="13"/>
      <c r="BU1341" s="13"/>
      <c r="BV1341" s="13">
        <f t="shared" si="458"/>
        <v>31.50681587988543</v>
      </c>
      <c r="BW1341" s="13">
        <f t="shared" si="459"/>
        <v>344.65664218175147</v>
      </c>
      <c r="CA1341" s="13">
        <f t="shared" si="460"/>
        <v>9.9633299999999991</v>
      </c>
      <c r="CB1341" s="13">
        <f t="shared" si="461"/>
        <v>1089.9000000000001</v>
      </c>
    </row>
    <row r="1342" spans="1:80" x14ac:dyDescent="0.3">
      <c r="A1342" s="13">
        <f t="shared" si="437"/>
        <v>9.2896638677993657E-4</v>
      </c>
      <c r="C1342" s="13" t="str">
        <f>IF(F1342&gt;0,SQRT(Sum_Sq($AI$2,V_rtHz($AH$2)/(1+1/$A1342),V_rtHz($AH$2*$A1342)/(1+$A1342),$AN$2*$AH$2/(1+1/$A1342),$AM$2*SQRT(Sum_Sq(F1342,1/($X$2*D$8*(1+C$1017+F1342/E1342))))/SQRT(Sum_Sq($X$2*F1342*D$8,1)),                   $AQ$2*SQRT(Sum_Sq($AH$2/(1+1/$A1342)+F1342*( 1/(C$1017+1+F1342/E1342)-1)/(1+($X$2*F1342*D$8)^2), (F1342^2*D$8*$X$2+1/($X$2*D$8*(C$1017+1+F1342/E1342           )))/(1+($X$2*F1342*D$8)^2))),           V_rtHz(E1342)/($X$2*D$8*(E1342*C$1017+E1342+F1342)),V_rtHz(F1342)*SQRT(Sum_Sq(E1342*D$8*$X$2*C$1017,1))/($X$2*D$8*(E1342*C$1017+E1342+F1342))))/SQRT(Sum_Sq(1/(1+$A1342)+$AC$2/$I$2-1/(1+(1+F1342/E1342)/C$1017),$X$2/$I$2)),IF(F1343&lt;0,"A",C1343))</f>
        <v>A</v>
      </c>
      <c r="E1342" s="13">
        <f t="shared" si="438"/>
        <v>-1</v>
      </c>
      <c r="F1342" s="12">
        <f t="shared" si="462"/>
        <v>-2</v>
      </c>
      <c r="H1342" s="13" t="str">
        <f>IF(K1342&gt;0,SQRT(Sum_Sq($AI$2,V_rtHz($AH$2)/(1+1/$A1342),V_rtHz($AH$2*$A1342)/(1+$A1342),$AN$2*$AH$2/(1+1/$A1342),$AM$2*SQRT(Sum_Sq(K1342,1/($X$2*I$8*(1+H$1017+K1342/J1342))))/SQRT(Sum_Sq($X$2*K1342*I$8,1)),                   $AQ$2*SQRT(Sum_Sq($AH$2/(1+1/$A1342)+K1342*( 1/(H$1017+1+K1342/J1342)-1)/(1+($X$2*K1342*I$8)^2), (K1342^2*I$8*$X$2+1/($X$2*I$8*(H$1017+1+K1342/J1342           )))/(1+($X$2*K1342*I$8)^2))),           V_rtHz(J1342)/($X$2*I$8*(J1342*H$1017+J1342+K1342)),V_rtHz(K1342)*SQRT(Sum_Sq(J1342*I$8*$X$2*H$1017,1))/($X$2*I$8*(J1342*H$1017+J1342+K1342))))/SQRT(Sum_Sq(1/(1+$A1342)+$AC$2/$I$2-1/(1+(1+K1342/J1342)/H$1017),$X$2/$I$2)),IF(K1343&lt;0,"A",H1343))</f>
        <v>A</v>
      </c>
      <c r="J1342" s="13">
        <f t="shared" si="439"/>
        <v>-1</v>
      </c>
      <c r="K1342" s="12">
        <f t="shared" si="463"/>
        <v>-2</v>
      </c>
      <c r="M1342" s="13" t="str">
        <f>IF(P1342&gt;0,SQRT(Sum_Sq($AI$2,V_rtHz($AH$2)/(1+1/$A1342),V_rtHz($AH$2*$A1342)/(1+$A1342),$AN$2*$AH$2/(1+1/$A1342),$AM$2*SQRT(Sum_Sq(P1342,1/($X$2*N$8*(1+M$1017+P1342/O1342))))/SQRT(Sum_Sq($X$2*P1342*N$8,1)),                   $AQ$2*SQRT(Sum_Sq($AH$2/(1+1/$A1342)+P1342*( 1/(M$1017+1+P1342/O1342)-1)/(1+($X$2*P1342*N$8)^2), (P1342^2*N$8*$X$2+1/($X$2*N$8*(M$1017+1+P1342/O1342           )))/(1+($X$2*P1342*N$8)^2))),           V_rtHz(O1342)/($X$2*N$8*(O1342*M$1017+O1342+P1342)),V_rtHz(P1342)*SQRT(Sum_Sq(O1342*N$8*$X$2*M$1017,1))/($X$2*N$8*(O1342*M$1017+O1342+P1342))))/SQRT(Sum_Sq(1/(1+$A1342)+$AC$2/$I$2-1/(1+(1+P1342/O1342)/M$1017),$X$2/$I$2)),IF(P1343&lt;0,"A",M1343))</f>
        <v>A</v>
      </c>
      <c r="O1342" s="13">
        <f t="shared" si="440"/>
        <v>-1</v>
      </c>
      <c r="P1342" s="12">
        <f t="shared" si="464"/>
        <v>-2</v>
      </c>
      <c r="R1342" s="13" t="str">
        <f>IF(U1342&gt;0,SQRT(Sum_Sq($AI$2,V_rtHz($AH$2)/(1+1/$A1342),V_rtHz($AH$2*$A1342)/(1+$A1342),$AN$2*$AH$2/(1+1/$A1342),$AM$2*SQRT(Sum_Sq(U1342,1/($X$2*S$8*(1+R$1017+U1342/T1342))))/SQRT(Sum_Sq($X$2*U1342*S$8,1)),                   $AQ$2*SQRT(Sum_Sq($AH$2/(1+1/$A1342)+U1342*( 1/(R$1017+1+U1342/T1342)-1)/(1+($X$2*U1342*S$8)^2), (U1342^2*S$8*$X$2+1/($X$2*S$8*(R$1017+1+U1342/T1342           )))/(1+($X$2*U1342*S$8)^2))),           V_rtHz(T1342)/($X$2*S$8*(T1342*R$1017+T1342+U1342)),V_rtHz(U1342)*SQRT(Sum_Sq(T1342*S$8*$X$2*R$1017,1))/($X$2*S$8*(T1342*R$1017+T1342+U1342))))/SQRT(Sum_Sq(1/(1+$A1342)+$AC$2/$I$2-1/(1+(1+U1342/T1342)/R$1017),$X$2/$I$2)),IF(U1343&lt;0,"A",R1343))</f>
        <v>A</v>
      </c>
      <c r="T1342" s="13">
        <f t="shared" si="441"/>
        <v>-1</v>
      </c>
      <c r="U1342" s="12">
        <f t="shared" si="465"/>
        <v>-2</v>
      </c>
      <c r="X1342" s="13">
        <f>IF(AA1342&gt;0,SQRT(Sum_Sq($AI$2,V_rtHz($AH$2)/(1+1/$A1342),V_rtHz($AH$2*$A1342)/(1+$A1342),$AN$2*$AH$2/(1+1/$A1342),$AM$2*SQRT(Sum_Sq(AA1342,1/($X$2*Y$8*(1+X$1017+AA1342/Z1342))))/SQRT(Sum_Sq($X$2*AA1342*Y$8,1)),                   $AQ$2*SQRT(Sum_Sq($AH$2/(1+1/$A1342)+AA1342*( 1/(X$1017+1+AA1342/Z1342)-1)/(1+($X$2*AA1342*Y$8)^2), (AA1342^2*Y$8*$X$2+1/($X$2*Y$8*(X$1017+1+AA1342/Z1342           )))/(1+($X$2*AA1342*Y$8)^2))),           V_rtHz(Z1342)/($X$2*Y$8*(Z1342*X$1017+Z1342+AA1342)),V_rtHz(AA1342)*SQRT(Sum_Sq(Z1342*Y$8*$X$2*X$1017,1))/($X$2*Y$8*(Z1342*X$1017+Z1342+AA1342))))/SQRT(Sum_Sq(1/(1+$A1342)+$AC$2/$I$2-1/(1+(1+AA1342/Z1342)/X$1017),$X$2/$I$2)),IF(AA1343&lt;0,"A",X1343))</f>
        <v>4.5218544870220513E-6</v>
      </c>
      <c r="Z1342" s="13">
        <f t="shared" si="442"/>
        <v>23890.570304480159</v>
      </c>
      <c r="AA1342" s="12">
        <f t="shared" si="466"/>
        <v>41189.911961821672</v>
      </c>
      <c r="AC1342" s="13">
        <f>IF(AF1342&gt;0,SQRT(Sum_Sq($AI$2,V_rtHz($AH$2)/(1+1/$A1342),V_rtHz($AH$2*$A1342)/(1+$A1342),$AN$2*$AH$2/(1+1/$A1342),$AM$2*SQRT(Sum_Sq(AF1342,1/($X$2*AD$8*(1+AC$1017+AF1342/AE1342))))/SQRT(Sum_Sq($X$2*AF1342*AD$8,1)),                   $AQ$2*SQRT(Sum_Sq($AH$2/(1+1/$A1342)+AF1342*( 1/(AC$1017+1+AF1342/AE1342)-1)/(1+($X$2*AF1342*AD$8)^2), (AF1342^2*AD$8*$X$2+1/($X$2*AD$8*(AC$1017+1+AF1342/AE1342           )))/(1+($X$2*AF1342*AD$8)^2))),           V_rtHz(AE1342)/($X$2*AD$8*(AE1342*AC$1017+AE1342+AF1342)),V_rtHz(AF1342)*SQRT(Sum_Sq(AE1342*AD$8*$X$2*AC$1017,1))/($X$2*AD$8*(AE1342*AC$1017+AE1342+AF1342))))/SQRT(Sum_Sq(1/(1+$A1342)+$AC$2/$I$2-1/(1+(1+AF1342/AE1342)/AC$1017),$X$2/$I$2)),IF(AF1343&lt;0,"A",AC1343))</f>
        <v>6.4805362279916836E-6</v>
      </c>
      <c r="AE1342" s="13">
        <f t="shared" si="443"/>
        <v>17190.436519024232</v>
      </c>
      <c r="AF1342" s="12">
        <f t="shared" si="467"/>
        <v>181021.63198954365</v>
      </c>
      <c r="AG1342" s="13"/>
      <c r="AH1342" s="13">
        <f>IF(AK1342&gt;0,SQRT(Sum_Sq($AI$2,V_rtHz($AH$2)/(1+1/$A1342),V_rtHz($AH$2*$A1342)/(1+$A1342),$AN$2*$AH$2/(1+1/$A1342),$AM$2*SQRT(Sum_Sq(AK1342,1/($X$2*AI$8*(1+AH$1017+AK1342/AJ1342))))/SQRT(Sum_Sq($X$2*AK1342*AI$8,1)),                   $AQ$2*SQRT(Sum_Sq($AH$2/(1+1/$A1342)+AK1342*( 1/(AH$1017+1+AK1342/AJ1342)-1)/(1+($X$2*AK1342*AI$8)^2), (AK1342^2*AI$8*$X$2+1/($X$2*AI$8*(AH$1017+1+AK1342/AJ1342           )))/(1+($X$2*AK1342*AI$8)^2))),           V_rtHz(AJ1342)/($X$2*AI$8*(AJ1342*AH$1017+AJ1342+AK1342)),V_rtHz(AK1342)*SQRT(Sum_Sq(AJ1342*AI$8*$X$2*AH$1017,1))/($X$2*AI$8*(AJ1342*AH$1017+AJ1342+AK1342))))/SQRT(Sum_Sq(1/(1+$A1342)+$AC$2/$I$2-1/(1+(1+AK1342/AJ1342)/AH$1017),$X$2/$I$2)),IF(AK1343&lt;0,"A",AH1343))</f>
        <v>1.1063652237039056E-5</v>
      </c>
      <c r="AI1342" s="13"/>
      <c r="AJ1342" s="13">
        <f t="shared" si="444"/>
        <v>16209.616794287178</v>
      </c>
      <c r="AK1342" s="12">
        <f t="shared" si="468"/>
        <v>607078.19317854696</v>
      </c>
      <c r="AM1342" s="13">
        <f>IF(AP1342&gt;0,SQRT(Sum_Sq($AI$2,V_rtHz($AH$2)/(1+1/$A1342),V_rtHz($AH$2*$A1342)/(1+$A1342),$AN$2*$AH$2/(1+1/$A1342),$AM$2*SQRT(Sum_Sq(AP1342,1/($X$2*AN$8*(1+AM$1017+AP1342/AO1342))))/SQRT(Sum_Sq($X$2*AP1342*AN$8,1)),                   $AQ$2*SQRT(Sum_Sq($AH$2/(1+1/$A1342)+AP1342*( 1/(AM$1017+1+AP1342/AO1342)-1)/(1+($X$2*AP1342*AN$8)^2), (AP1342^2*AN$8*$X$2+1/($X$2*AN$8*(AM$1017+1+AP1342/AO1342           )))/(1+($X$2*AP1342*AN$8)^2))),           V_rtHz(AO1342)/($X$2*AN$8*(AO1342*AM$1017+AO1342+AP1342)),V_rtHz(AP1342)*SQRT(Sum_Sq(AO1342*AN$8*$X$2*AM$1017,1))/($X$2*AN$8*(AO1342*AM$1017+AO1342+AP1342))))/SQRT(Sum_Sq(1/(1+$A1342)+$AC$2/$I$2-1/(1+(1+AP1342/AO1342)/AM$1017),$X$2/$I$2)),IF(AP1343&lt;0,"A",AM1343))</f>
        <v>1.9446167904549812E-5</v>
      </c>
      <c r="AO1342" s="13">
        <f t="shared" si="445"/>
        <v>15941.55666160978</v>
      </c>
      <c r="AP1342" s="12">
        <f t="shared" si="469"/>
        <v>1952030.7453915749</v>
      </c>
      <c r="AR1342" s="13">
        <f t="shared" si="446"/>
        <v>69887291.180198371</v>
      </c>
      <c r="AS1342" s="13">
        <f t="shared" si="447"/>
        <v>-1.3213323082278575E-5</v>
      </c>
      <c r="AV1342" s="13"/>
      <c r="AW1342" s="13">
        <f t="shared" si="448"/>
        <v>39300511.936236553</v>
      </c>
      <c r="AX1342" s="13">
        <f t="shared" si="449"/>
        <v>-4.1892497166852254E-5</v>
      </c>
      <c r="AZ1342" s="13"/>
      <c r="BA1342" s="13"/>
      <c r="BB1342" s="13">
        <f t="shared" si="450"/>
        <v>22100301.962882396</v>
      </c>
      <c r="BC1342" s="13">
        <f t="shared" si="451"/>
        <v>-1.3357049589113126E-4</v>
      </c>
      <c r="BD1342" s="13"/>
      <c r="BE1342" s="13"/>
      <c r="BG1342" s="13">
        <f t="shared" si="452"/>
        <v>12427913.092914158</v>
      </c>
      <c r="BH1342" s="13">
        <f t="shared" si="453"/>
        <v>-4.3372155813194179E-4</v>
      </c>
      <c r="BI1342" s="13"/>
      <c r="BL1342" s="13">
        <f t="shared" si="454"/>
        <v>315.06815879885437</v>
      </c>
      <c r="BM1342" s="13">
        <f t="shared" si="455"/>
        <v>34.465664218175135</v>
      </c>
      <c r="BP1342" s="13"/>
      <c r="BQ1342" s="13">
        <f t="shared" si="456"/>
        <v>99.633300000000006</v>
      </c>
      <c r="BR1342" s="13">
        <f t="shared" si="457"/>
        <v>108.99</v>
      </c>
      <c r="BT1342" s="13"/>
      <c r="BU1342" s="13"/>
      <c r="BV1342" s="13">
        <f t="shared" si="458"/>
        <v>31.506815879885437</v>
      </c>
      <c r="BW1342" s="13">
        <f t="shared" si="459"/>
        <v>344.65664218175147</v>
      </c>
      <c r="CA1342" s="13">
        <f t="shared" si="460"/>
        <v>9.9633299999999991</v>
      </c>
      <c r="CB1342" s="13">
        <f t="shared" si="461"/>
        <v>1089.9000000000001</v>
      </c>
    </row>
    <row r="1343" spans="1:80" x14ac:dyDescent="0.3">
      <c r="A1343" s="13">
        <f t="shared" si="437"/>
        <v>9.4188959652284144E-4</v>
      </c>
      <c r="C1343" s="13" t="str">
        <f>IF(F1343&gt;0,SQRT(Sum_Sq($AI$2,V_rtHz($AH$2)/(1+1/$A1343),V_rtHz($AH$2*$A1343)/(1+$A1343),$AN$2*$AH$2/(1+1/$A1343),$AM$2*SQRT(Sum_Sq(F1343,1/($X$2*D$8*(1+C$1017+F1343/E1343))))/SQRT(Sum_Sq($X$2*F1343*D$8,1)),                   $AQ$2*SQRT(Sum_Sq($AH$2/(1+1/$A1343)+F1343*( 1/(C$1017+1+F1343/E1343)-1)/(1+($X$2*F1343*D$8)^2), (F1343^2*D$8*$X$2+1/($X$2*D$8*(C$1017+1+F1343/E1343           )))/(1+($X$2*F1343*D$8)^2))),           V_rtHz(E1343)/($X$2*D$8*(E1343*C$1017+E1343+F1343)),V_rtHz(F1343)*SQRT(Sum_Sq(E1343*D$8*$X$2*C$1017,1))/($X$2*D$8*(E1343*C$1017+E1343+F1343))))/SQRT(Sum_Sq(1/(1+$A1343)+$AC$2/$I$2-1/(1+(1+F1343/E1343)/C$1017),$X$2/$I$2)),IF(F1344&lt;0,"A",C1344))</f>
        <v>A</v>
      </c>
      <c r="E1343" s="13">
        <f t="shared" si="438"/>
        <v>-1</v>
      </c>
      <c r="F1343" s="12">
        <f t="shared" si="462"/>
        <v>-2</v>
      </c>
      <c r="H1343" s="13" t="str">
        <f>IF(K1343&gt;0,SQRT(Sum_Sq($AI$2,V_rtHz($AH$2)/(1+1/$A1343),V_rtHz($AH$2*$A1343)/(1+$A1343),$AN$2*$AH$2/(1+1/$A1343),$AM$2*SQRT(Sum_Sq(K1343,1/($X$2*I$8*(1+H$1017+K1343/J1343))))/SQRT(Sum_Sq($X$2*K1343*I$8,1)),                   $AQ$2*SQRT(Sum_Sq($AH$2/(1+1/$A1343)+K1343*( 1/(H$1017+1+K1343/J1343)-1)/(1+($X$2*K1343*I$8)^2), (K1343^2*I$8*$X$2+1/($X$2*I$8*(H$1017+1+K1343/J1343           )))/(1+($X$2*K1343*I$8)^2))),           V_rtHz(J1343)/($X$2*I$8*(J1343*H$1017+J1343+K1343)),V_rtHz(K1343)*SQRT(Sum_Sq(J1343*I$8*$X$2*H$1017,1))/($X$2*I$8*(J1343*H$1017+J1343+K1343))))/SQRT(Sum_Sq(1/(1+$A1343)+$AC$2/$I$2-1/(1+(1+K1343/J1343)/H$1017),$X$2/$I$2)),IF(K1344&lt;0,"A",H1344))</f>
        <v>A</v>
      </c>
      <c r="J1343" s="13">
        <f t="shared" si="439"/>
        <v>-1</v>
      </c>
      <c r="K1343" s="12">
        <f t="shared" si="463"/>
        <v>-2</v>
      </c>
      <c r="M1343" s="13" t="str">
        <f>IF(P1343&gt;0,SQRT(Sum_Sq($AI$2,V_rtHz($AH$2)/(1+1/$A1343),V_rtHz($AH$2*$A1343)/(1+$A1343),$AN$2*$AH$2/(1+1/$A1343),$AM$2*SQRT(Sum_Sq(P1343,1/($X$2*N$8*(1+M$1017+P1343/O1343))))/SQRT(Sum_Sq($X$2*P1343*N$8,1)),                   $AQ$2*SQRT(Sum_Sq($AH$2/(1+1/$A1343)+P1343*( 1/(M$1017+1+P1343/O1343)-1)/(1+($X$2*P1343*N$8)^2), (P1343^2*N$8*$X$2+1/($X$2*N$8*(M$1017+1+P1343/O1343           )))/(1+($X$2*P1343*N$8)^2))),           V_rtHz(O1343)/($X$2*N$8*(O1343*M$1017+O1343+P1343)),V_rtHz(P1343)*SQRT(Sum_Sq(O1343*N$8*$X$2*M$1017,1))/($X$2*N$8*(O1343*M$1017+O1343+P1343))))/SQRT(Sum_Sq(1/(1+$A1343)+$AC$2/$I$2-1/(1+(1+P1343/O1343)/M$1017),$X$2/$I$2)),IF(P1344&lt;0,"A",M1344))</f>
        <v>A</v>
      </c>
      <c r="O1343" s="13">
        <f t="shared" si="440"/>
        <v>-1</v>
      </c>
      <c r="P1343" s="12">
        <f t="shared" si="464"/>
        <v>-2</v>
      </c>
      <c r="R1343" s="13" t="str">
        <f>IF(U1343&gt;0,SQRT(Sum_Sq($AI$2,V_rtHz($AH$2)/(1+1/$A1343),V_rtHz($AH$2*$A1343)/(1+$A1343),$AN$2*$AH$2/(1+1/$A1343),$AM$2*SQRT(Sum_Sq(U1343,1/($X$2*S$8*(1+R$1017+U1343/T1343))))/SQRT(Sum_Sq($X$2*U1343*S$8,1)),                   $AQ$2*SQRT(Sum_Sq($AH$2/(1+1/$A1343)+U1343*( 1/(R$1017+1+U1343/T1343)-1)/(1+($X$2*U1343*S$8)^2), (U1343^2*S$8*$X$2+1/($X$2*S$8*(R$1017+1+U1343/T1343           )))/(1+($X$2*U1343*S$8)^2))),           V_rtHz(T1343)/($X$2*S$8*(T1343*R$1017+T1343+U1343)),V_rtHz(U1343)*SQRT(Sum_Sq(T1343*S$8*$X$2*R$1017,1))/($X$2*S$8*(T1343*R$1017+T1343+U1343))))/SQRT(Sum_Sq(1/(1+$A1343)+$AC$2/$I$2-1/(1+(1+U1343/T1343)/R$1017),$X$2/$I$2)),IF(U1344&lt;0,"A",R1344))</f>
        <v>A</v>
      </c>
      <c r="T1343" s="13">
        <f t="shared" si="441"/>
        <v>-1</v>
      </c>
      <c r="U1343" s="12">
        <f t="shared" si="465"/>
        <v>-2</v>
      </c>
      <c r="X1343" s="13">
        <f>IF(AA1343&gt;0,SQRT(Sum_Sq($AI$2,V_rtHz($AH$2)/(1+1/$A1343),V_rtHz($AH$2*$A1343)/(1+$A1343),$AN$2*$AH$2/(1+1/$A1343),$AM$2*SQRT(Sum_Sq(AA1343,1/($X$2*Y$8*(1+X$1017+AA1343/Z1343))))/SQRT(Sum_Sq($X$2*AA1343*Y$8,1)),                   $AQ$2*SQRT(Sum_Sq($AH$2/(1+1/$A1343)+AA1343*( 1/(X$1017+1+AA1343/Z1343)-1)/(1+($X$2*AA1343*Y$8)^2), (AA1343^2*Y$8*$X$2+1/($X$2*Y$8*(X$1017+1+AA1343/Z1343           )))/(1+($X$2*AA1343*Y$8)^2))),           V_rtHz(Z1343)/($X$2*Y$8*(Z1343*X$1017+Z1343+AA1343)),V_rtHz(AA1343)*SQRT(Sum_Sq(Z1343*Y$8*$X$2*X$1017,1))/($X$2*Y$8*(Z1343*X$1017+Z1343+AA1343))))/SQRT(Sum_Sq(1/(1+$A1343)+$AC$2/$I$2-1/(1+(1+AA1343/Z1343)/X$1017),$X$2/$I$2)),IF(AA1344&lt;0,"A",X1344))</f>
        <v>4.5104564435016171E-6</v>
      </c>
      <c r="Z1343" s="13">
        <f t="shared" si="442"/>
        <v>23781.857505500735</v>
      </c>
      <c r="AA1343" s="12">
        <f t="shared" si="466"/>
        <v>41378.201317186365</v>
      </c>
      <c r="AC1343" s="13">
        <f>IF(AF1343&gt;0,SQRT(Sum_Sq($AI$2,V_rtHz($AH$2)/(1+1/$A1343),V_rtHz($AH$2*$A1343)/(1+$A1343),$AN$2*$AH$2/(1+1/$A1343),$AM$2*SQRT(Sum_Sq(AF1343,1/($X$2*AD$8*(1+AC$1017+AF1343/AE1343))))/SQRT(Sum_Sq($X$2*AF1343*AD$8,1)),                   $AQ$2*SQRT(Sum_Sq($AH$2/(1+1/$A1343)+AF1343*( 1/(AC$1017+1+AF1343/AE1343)-1)/(1+($X$2*AF1343*AD$8)^2), (AF1343^2*AD$8*$X$2+1/($X$2*AD$8*(AC$1017+1+AF1343/AE1343           )))/(1+($X$2*AF1343*AD$8)^2))),           V_rtHz(AE1343)/($X$2*AD$8*(AE1343*AC$1017+AE1343+AF1343)),V_rtHz(AF1343)*SQRT(Sum_Sq(AE1343*AD$8*$X$2*AC$1017,1))/($X$2*AD$8*(AE1343*AC$1017+AE1343+AF1343))))/SQRT(Sum_Sq(1/(1+$A1343)+$AC$2/$I$2-1/(1+(1+AF1343/AE1343)/AC$1017),$X$2/$I$2)),IF(AF1344&lt;0,"A",AC1344))</f>
        <v>6.475795054408158E-6</v>
      </c>
      <c r="AE1343" s="13">
        <f t="shared" si="443"/>
        <v>17165.103863779215</v>
      </c>
      <c r="AF1343" s="12">
        <f t="shared" si="467"/>
        <v>181288.78787927629</v>
      </c>
      <c r="AG1343" s="13"/>
      <c r="AH1343" s="13">
        <f>IF(AK1343&gt;0,SQRT(Sum_Sq($AI$2,V_rtHz($AH$2)/(1+1/$A1343),V_rtHz($AH$2*$A1343)/(1+$A1343),$AN$2*$AH$2/(1+1/$A1343),$AM$2*SQRT(Sum_Sq(AK1343,1/($X$2*AI$8*(1+AH$1017+AK1343/AJ1343))))/SQRT(Sum_Sq($X$2*AK1343*AI$8,1)),                   $AQ$2*SQRT(Sum_Sq($AH$2/(1+1/$A1343)+AK1343*( 1/(AH$1017+1+AK1343/AJ1343)-1)/(1+($X$2*AK1343*AI$8)^2), (AK1343^2*AI$8*$X$2+1/($X$2*AI$8*(AH$1017+1+AK1343/AJ1343           )))/(1+($X$2*AK1343*AI$8)^2))),           V_rtHz(AJ1343)/($X$2*AI$8*(AJ1343*AH$1017+AJ1343+AK1343)),V_rtHz(AK1343)*SQRT(Sum_Sq(AJ1343*AI$8*$X$2*AH$1017,1))/($X$2*AI$8*(AJ1343*AH$1017+AJ1343+AK1343))))/SQRT(Sum_Sq(1/(1+$A1343)+$AC$2/$I$2-1/(1+(1+AK1343/AJ1343)/AH$1017),$X$2/$I$2)),IF(AK1344&lt;0,"A",AH1344))</f>
        <v>1.1057020497384237E-5</v>
      </c>
      <c r="AI1343" s="13"/>
      <c r="AJ1343" s="13">
        <f t="shared" si="444"/>
        <v>16189.486355132187</v>
      </c>
      <c r="AK1343" s="12">
        <f t="shared" si="468"/>
        <v>607833.05039649876</v>
      </c>
      <c r="AM1343" s="13">
        <f>IF(AP1343&gt;0,SQRT(Sum_Sq($AI$2,V_rtHz($AH$2)/(1+1/$A1343),V_rtHz($AH$2*$A1343)/(1+$A1343),$AN$2*$AH$2/(1+1/$A1343),$AM$2*SQRT(Sum_Sq(AP1343,1/($X$2*AN$8*(1+AM$1017+AP1343/AO1343))))/SQRT(Sum_Sq($X$2*AP1343*AN$8,1)),                   $AQ$2*SQRT(Sum_Sq($AH$2/(1+1/$A1343)+AP1343*( 1/(AM$1017+1+AP1343/AO1343)-1)/(1+($X$2*AP1343*AN$8)^2), (AP1343^2*AN$8*$X$2+1/($X$2*AN$8*(AM$1017+1+AP1343/AO1343           )))/(1+($X$2*AP1343*AN$8)^2))),           V_rtHz(AO1343)/($X$2*AN$8*(AO1343*AM$1017+AO1343+AP1343)),V_rtHz(AP1343)*SQRT(Sum_Sq(AO1343*AN$8*$X$2*AM$1017,1))/($X$2*AN$8*(AO1343*AM$1017+AO1343+AP1343))))/SQRT(Sum_Sq(1/(1+$A1343)+$AC$2/$I$2-1/(1+(1+AP1343/AO1343)/AM$1017),$X$2/$I$2)),IF(AP1344&lt;0,"A",AM1344))</f>
        <v>1.943515019042027E-5</v>
      </c>
      <c r="AO1343" s="13">
        <f t="shared" si="445"/>
        <v>15922.677975858107</v>
      </c>
      <c r="AP1343" s="12">
        <f t="shared" si="469"/>
        <v>1954345.1660609955</v>
      </c>
      <c r="AR1343" s="13">
        <f t="shared" si="446"/>
        <v>69887291.180198371</v>
      </c>
      <c r="AS1343" s="13">
        <f t="shared" si="447"/>
        <v>-1.321354285485184E-5</v>
      </c>
      <c r="AV1343" s="13"/>
      <c r="AW1343" s="13">
        <f t="shared" si="448"/>
        <v>39300511.936236553</v>
      </c>
      <c r="AX1343" s="13">
        <f t="shared" si="449"/>
        <v>-4.1894706379706507E-5</v>
      </c>
      <c r="AZ1343" s="13"/>
      <c r="BA1343" s="13"/>
      <c r="BB1343" s="13">
        <f t="shared" si="450"/>
        <v>22100301.962882396</v>
      </c>
      <c r="BC1343" s="13">
        <f t="shared" si="451"/>
        <v>-1.3359295726224802E-4</v>
      </c>
      <c r="BD1343" s="13"/>
      <c r="BE1343" s="13"/>
      <c r="BG1343" s="13">
        <f t="shared" si="452"/>
        <v>12427913.092914158</v>
      </c>
      <c r="BH1343" s="13">
        <f t="shared" si="453"/>
        <v>-4.3395847792689442E-4</v>
      </c>
      <c r="BI1343" s="13"/>
      <c r="BL1343" s="13">
        <f t="shared" si="454"/>
        <v>315.06815879885437</v>
      </c>
      <c r="BM1343" s="13">
        <f t="shared" si="455"/>
        <v>34.465664218175128</v>
      </c>
      <c r="BP1343" s="13"/>
      <c r="BQ1343" s="13">
        <f t="shared" si="456"/>
        <v>99.633300000000006</v>
      </c>
      <c r="BR1343" s="13">
        <f t="shared" si="457"/>
        <v>108.98999999999998</v>
      </c>
      <c r="BT1343" s="13"/>
      <c r="BU1343" s="13"/>
      <c r="BV1343" s="13">
        <f t="shared" si="458"/>
        <v>31.50681587988543</v>
      </c>
      <c r="BW1343" s="13">
        <f t="shared" si="459"/>
        <v>344.65664218175147</v>
      </c>
      <c r="CA1343" s="13">
        <f t="shared" si="460"/>
        <v>9.9633299999999974</v>
      </c>
      <c r="CB1343" s="13">
        <f t="shared" si="461"/>
        <v>1089.9000000000001</v>
      </c>
    </row>
    <row r="1344" spans="1:80" x14ac:dyDescent="0.3">
      <c r="A1344" s="13">
        <f t="shared" si="437"/>
        <v>9.549925860214358E-4</v>
      </c>
      <c r="C1344" s="13" t="str">
        <f>IF(F1344&gt;0,SQRT(Sum_Sq($AI$2,V_rtHz($AH$2)/(1+1/$A1344),V_rtHz($AH$2*$A1344)/(1+$A1344),$AN$2*$AH$2/(1+1/$A1344),$AM$2*SQRT(Sum_Sq(F1344,1/($X$2*D$8*(1+C$1017+F1344/E1344))))/SQRT(Sum_Sq($X$2*F1344*D$8,1)),                   $AQ$2*SQRT(Sum_Sq($AH$2/(1+1/$A1344)+F1344*( 1/(C$1017+1+F1344/E1344)-1)/(1+($X$2*F1344*D$8)^2), (F1344^2*D$8*$X$2+1/($X$2*D$8*(C$1017+1+F1344/E1344           )))/(1+($X$2*F1344*D$8)^2))),           V_rtHz(E1344)/($X$2*D$8*(E1344*C$1017+E1344+F1344)),V_rtHz(F1344)*SQRT(Sum_Sq(E1344*D$8*$X$2*C$1017,1))/($X$2*D$8*(E1344*C$1017+E1344+F1344))))/SQRT(Sum_Sq(1/(1+$A1344)+$AC$2/$I$2-1/(1+(1+F1344/E1344)/C$1017),$X$2/$I$2)),IF(F1345&lt;0,"A",C1345))</f>
        <v>A</v>
      </c>
      <c r="E1344" s="13">
        <f t="shared" si="438"/>
        <v>-1</v>
      </c>
      <c r="F1344" s="12">
        <f t="shared" si="462"/>
        <v>-2</v>
      </c>
      <c r="H1344" s="13" t="str">
        <f>IF(K1344&gt;0,SQRT(Sum_Sq($AI$2,V_rtHz($AH$2)/(1+1/$A1344),V_rtHz($AH$2*$A1344)/(1+$A1344),$AN$2*$AH$2/(1+1/$A1344),$AM$2*SQRT(Sum_Sq(K1344,1/($X$2*I$8*(1+H$1017+K1344/J1344))))/SQRT(Sum_Sq($X$2*K1344*I$8,1)),                   $AQ$2*SQRT(Sum_Sq($AH$2/(1+1/$A1344)+K1344*( 1/(H$1017+1+K1344/J1344)-1)/(1+($X$2*K1344*I$8)^2), (K1344^2*I$8*$X$2+1/($X$2*I$8*(H$1017+1+K1344/J1344           )))/(1+($X$2*K1344*I$8)^2))),           V_rtHz(J1344)/($X$2*I$8*(J1344*H$1017+J1344+K1344)),V_rtHz(K1344)*SQRT(Sum_Sq(J1344*I$8*$X$2*H$1017,1))/($X$2*I$8*(J1344*H$1017+J1344+K1344))))/SQRT(Sum_Sq(1/(1+$A1344)+$AC$2/$I$2-1/(1+(1+K1344/J1344)/H$1017),$X$2/$I$2)),IF(K1345&lt;0,"A",H1345))</f>
        <v>A</v>
      </c>
      <c r="J1344" s="13">
        <f t="shared" si="439"/>
        <v>-1</v>
      </c>
      <c r="K1344" s="12">
        <f t="shared" si="463"/>
        <v>-2</v>
      </c>
      <c r="M1344" s="13" t="str">
        <f>IF(P1344&gt;0,SQRT(Sum_Sq($AI$2,V_rtHz($AH$2)/(1+1/$A1344),V_rtHz($AH$2*$A1344)/(1+$A1344),$AN$2*$AH$2/(1+1/$A1344),$AM$2*SQRT(Sum_Sq(P1344,1/($X$2*N$8*(1+M$1017+P1344/O1344))))/SQRT(Sum_Sq($X$2*P1344*N$8,1)),                   $AQ$2*SQRT(Sum_Sq($AH$2/(1+1/$A1344)+P1344*( 1/(M$1017+1+P1344/O1344)-1)/(1+($X$2*P1344*N$8)^2), (P1344^2*N$8*$X$2+1/($X$2*N$8*(M$1017+1+P1344/O1344           )))/(1+($X$2*P1344*N$8)^2))),           V_rtHz(O1344)/($X$2*N$8*(O1344*M$1017+O1344+P1344)),V_rtHz(P1344)*SQRT(Sum_Sq(O1344*N$8*$X$2*M$1017,1))/($X$2*N$8*(O1344*M$1017+O1344+P1344))))/SQRT(Sum_Sq(1/(1+$A1344)+$AC$2/$I$2-1/(1+(1+P1344/O1344)/M$1017),$X$2/$I$2)),IF(P1345&lt;0,"A",M1345))</f>
        <v>A</v>
      </c>
      <c r="O1344" s="13">
        <f t="shared" si="440"/>
        <v>-1</v>
      </c>
      <c r="P1344" s="12">
        <f t="shared" si="464"/>
        <v>-2</v>
      </c>
      <c r="R1344" s="13" t="str">
        <f>IF(U1344&gt;0,SQRT(Sum_Sq($AI$2,V_rtHz($AH$2)/(1+1/$A1344),V_rtHz($AH$2*$A1344)/(1+$A1344),$AN$2*$AH$2/(1+1/$A1344),$AM$2*SQRT(Sum_Sq(U1344,1/($X$2*S$8*(1+R$1017+U1344/T1344))))/SQRT(Sum_Sq($X$2*U1344*S$8,1)),                   $AQ$2*SQRT(Sum_Sq($AH$2/(1+1/$A1344)+U1344*( 1/(R$1017+1+U1344/T1344)-1)/(1+($X$2*U1344*S$8)^2), (U1344^2*S$8*$X$2+1/($X$2*S$8*(R$1017+1+U1344/T1344           )))/(1+($X$2*U1344*S$8)^2))),           V_rtHz(T1344)/($X$2*S$8*(T1344*R$1017+T1344+U1344)),V_rtHz(U1344)*SQRT(Sum_Sq(T1344*S$8*$X$2*R$1017,1))/($X$2*S$8*(T1344*R$1017+T1344+U1344))))/SQRT(Sum_Sq(1/(1+$A1344)+$AC$2/$I$2-1/(1+(1+U1344/T1344)/R$1017),$X$2/$I$2)),IF(U1345&lt;0,"A",R1345))</f>
        <v>A</v>
      </c>
      <c r="T1344" s="13">
        <f t="shared" si="441"/>
        <v>-1</v>
      </c>
      <c r="U1344" s="12">
        <f t="shared" si="465"/>
        <v>-2</v>
      </c>
      <c r="X1344" s="13">
        <f>IF(AA1344&gt;0,SQRT(Sum_Sq($AI$2,V_rtHz($AH$2)/(1+1/$A1344),V_rtHz($AH$2*$A1344)/(1+$A1344),$AN$2*$AH$2/(1+1/$A1344),$AM$2*SQRT(Sum_Sq(AA1344,1/($X$2*Y$8*(1+X$1017+AA1344/Z1344))))/SQRT(Sum_Sq($X$2*AA1344*Y$8,1)),                   $AQ$2*SQRT(Sum_Sq($AH$2/(1+1/$A1344)+AA1344*( 1/(X$1017+1+AA1344/Z1344)-1)/(1+($X$2*AA1344*Y$8)^2), (AA1344^2*Y$8*$X$2+1/($X$2*Y$8*(X$1017+1+AA1344/Z1344           )))/(1+($X$2*AA1344*Y$8)^2))),           V_rtHz(Z1344)/($X$2*Y$8*(Z1344*X$1017+Z1344+AA1344)),V_rtHz(AA1344)*SQRT(Sum_Sq(Z1344*Y$8*$X$2*X$1017,1))/($X$2*Y$8*(Z1344*X$1017+Z1344+AA1344))))/SQRT(Sum_Sq(1/(1+$A1344)+$AC$2/$I$2-1/(1+(1+AA1344/Z1344)/X$1017),$X$2/$I$2)),IF(AA1345&lt;0,"A",X1345))</f>
        <v>4.4991514870730675E-6</v>
      </c>
      <c r="Z1344" s="13">
        <f t="shared" si="442"/>
        <v>23674.18698147298</v>
      </c>
      <c r="AA1344" s="12">
        <f t="shared" si="466"/>
        <v>41566.38993893857</v>
      </c>
      <c r="AC1344" s="13">
        <f>IF(AF1344&gt;0,SQRT(Sum_Sq($AI$2,V_rtHz($AH$2)/(1+1/$A1344),V_rtHz($AH$2*$A1344)/(1+$A1344),$AN$2*$AH$2/(1+1/$A1344),$AM$2*SQRT(Sum_Sq(AF1344,1/($X$2*AD$8*(1+AC$1017+AF1344/AE1344))))/SQRT(Sum_Sq($X$2*AF1344*AD$8,1)),                   $AQ$2*SQRT(Sum_Sq($AH$2/(1+1/$A1344)+AF1344*( 1/(AC$1017+1+AF1344/AE1344)-1)/(1+($X$2*AF1344*AD$8)^2), (AF1344^2*AD$8*$X$2+1/($X$2*AD$8*(AC$1017+1+AF1344/AE1344           )))/(1+($X$2*AF1344*AD$8)^2))),           V_rtHz(AE1344)/($X$2*AD$8*(AE1344*AC$1017+AE1344+AF1344)),V_rtHz(AF1344)*SQRT(Sum_Sq(AE1344*AD$8*$X$2*AC$1017,1))/($X$2*AD$8*(AE1344*AC$1017+AE1344+AF1344))))/SQRT(Sum_Sq(1/(1+$A1344)+$AC$2/$I$2-1/(1+(1+AF1344/AE1344)/AC$1017),$X$2/$I$2)),IF(AF1345&lt;0,"A",AC1345))</f>
        <v>6.4710133652086747E-6</v>
      </c>
      <c r="AE1344" s="13">
        <f t="shared" si="443"/>
        <v>17139.5695268165</v>
      </c>
      <c r="AF1344" s="12">
        <f t="shared" si="467"/>
        <v>181558.86986645975</v>
      </c>
      <c r="AG1344" s="13"/>
      <c r="AH1344" s="13">
        <f>IF(AK1344&gt;0,SQRT(Sum_Sq($AI$2,V_rtHz($AH$2)/(1+1/$A1344),V_rtHz($AH$2*$A1344)/(1+$A1344),$AN$2*$AH$2/(1+1/$A1344),$AM$2*SQRT(Sum_Sq(AK1344,1/($X$2*AI$8*(1+AH$1017+AK1344/AJ1344))))/SQRT(Sum_Sq($X$2*AK1344*AI$8,1)),                   $AQ$2*SQRT(Sum_Sq($AH$2/(1+1/$A1344)+AK1344*( 1/(AH$1017+1+AK1344/AJ1344)-1)/(1+($X$2*AK1344*AI$8)^2), (AK1344^2*AI$8*$X$2+1/($X$2*AI$8*(AH$1017+1+AK1344/AJ1344           )))/(1+($X$2*AK1344*AI$8)^2))),           V_rtHz(AJ1344)/($X$2*AI$8*(AJ1344*AH$1017+AJ1344+AK1344)),V_rtHz(AK1344)*SQRT(Sum_Sq(AJ1344*AI$8*$X$2*AH$1017,1))/($X$2*AI$8*(AJ1344*AH$1017+AJ1344+AK1344))))/SQRT(Sum_Sq(1/(1+$A1344)+$AC$2/$I$2-1/(1+(1+AK1344/AJ1344)/AH$1017),$X$2/$I$2)),IF(AK1345&lt;0,"A",AH1345))</f>
        <v>1.1050325470962834E-5</v>
      </c>
      <c r="AI1344" s="13"/>
      <c r="AJ1344" s="13">
        <f t="shared" si="444"/>
        <v>16169.174269553836</v>
      </c>
      <c r="AK1344" s="12">
        <f t="shared" si="468"/>
        <v>608596.62414066028</v>
      </c>
      <c r="AM1344" s="13">
        <f>IF(AP1344&gt;0,SQRT(Sum_Sq($AI$2,V_rtHz($AH$2)/(1+1/$A1344),V_rtHz($AH$2*$A1344)/(1+$A1344),$AN$2*$AH$2/(1+1/$A1344),$AM$2*SQRT(Sum_Sq(AP1344,1/($X$2*AN$8*(1+AM$1017+AP1344/AO1344))))/SQRT(Sum_Sq($X$2*AP1344*AN$8,1)),                   $AQ$2*SQRT(Sum_Sq($AH$2/(1+1/$A1344)+AP1344*( 1/(AM$1017+1+AP1344/AO1344)-1)/(1+($X$2*AP1344*AN$8)^2), (AP1344^2*AN$8*$X$2+1/($X$2*AN$8*(AM$1017+1+AP1344/AO1344           )))/(1+($X$2*AP1344*AN$8)^2))),           V_rtHz(AO1344)/($X$2*AN$8*(AO1344*AM$1017+AO1344+AP1344)),V_rtHz(AP1344)*SQRT(Sum_Sq(AO1344*AN$8*$X$2*AM$1017,1))/($X$2*AN$8*(AO1344*AM$1017+AO1344+AP1344))))/SQRT(Sum_Sq(1/(1+$A1344)+$AC$2/$I$2-1/(1+(1+AP1344/AO1344)/AM$1017),$X$2/$I$2)),IF(AP1345&lt;0,"A",AM1345))</f>
        <v>1.9424024671673981E-5</v>
      </c>
      <c r="AO1344" s="13">
        <f t="shared" si="445"/>
        <v>15903.624073179688</v>
      </c>
      <c r="AP1344" s="12">
        <f t="shared" si="469"/>
        <v>1956686.638823607</v>
      </c>
      <c r="AR1344" s="13">
        <f t="shared" si="446"/>
        <v>69887291.180198371</v>
      </c>
      <c r="AS1344" s="13">
        <f t="shared" si="447"/>
        <v>-1.3213765692230335E-5</v>
      </c>
      <c r="AV1344" s="13"/>
      <c r="AW1344" s="13">
        <f t="shared" si="448"/>
        <v>39300511.936236553</v>
      </c>
      <c r="AX1344" s="13">
        <f t="shared" si="449"/>
        <v>-4.1896946563677327E-5</v>
      </c>
      <c r="AZ1344" s="13"/>
      <c r="BA1344" s="13"/>
      <c r="BB1344" s="13">
        <f t="shared" si="450"/>
        <v>22100301.962882396</v>
      </c>
      <c r="BC1344" s="13">
        <f t="shared" si="451"/>
        <v>-1.336157388161051E-4</v>
      </c>
      <c r="BD1344" s="13"/>
      <c r="BE1344" s="13"/>
      <c r="BG1344" s="13">
        <f t="shared" si="452"/>
        <v>12427913.092914158</v>
      </c>
      <c r="BH1344" s="13">
        <f t="shared" si="453"/>
        <v>-4.3419895801131769E-4</v>
      </c>
      <c r="BI1344" s="13"/>
      <c r="BL1344" s="13">
        <f t="shared" si="454"/>
        <v>315.06815879885437</v>
      </c>
      <c r="BM1344" s="13">
        <f t="shared" si="455"/>
        <v>34.465664218175142</v>
      </c>
      <c r="BP1344" s="13"/>
      <c r="BQ1344" s="13">
        <f t="shared" si="456"/>
        <v>99.633300000000006</v>
      </c>
      <c r="BR1344" s="13">
        <f t="shared" si="457"/>
        <v>108.98999999999995</v>
      </c>
      <c r="BT1344" s="13"/>
      <c r="BU1344" s="13"/>
      <c r="BV1344" s="13">
        <f t="shared" si="458"/>
        <v>31.50681587988543</v>
      </c>
      <c r="BW1344" s="13">
        <f t="shared" si="459"/>
        <v>344.65664218175158</v>
      </c>
      <c r="CA1344" s="13">
        <f t="shared" si="460"/>
        <v>9.9633299999999991</v>
      </c>
      <c r="CB1344" s="13">
        <f t="shared" si="461"/>
        <v>1089.9000000000001</v>
      </c>
    </row>
    <row r="1345" spans="1:80" x14ac:dyDescent="0.3">
      <c r="A1345" s="13">
        <f t="shared" si="437"/>
        <v>9.6827785626124867E-4</v>
      </c>
      <c r="C1345" s="13" t="str">
        <f>IF(F1345&gt;0,SQRT(Sum_Sq($AI$2,V_rtHz($AH$2)/(1+1/$A1345),V_rtHz($AH$2*$A1345)/(1+$A1345),$AN$2*$AH$2/(1+1/$A1345),$AM$2*SQRT(Sum_Sq(F1345,1/($X$2*D$8*(1+C$1017+F1345/E1345))))/SQRT(Sum_Sq($X$2*F1345*D$8,1)),                   $AQ$2*SQRT(Sum_Sq($AH$2/(1+1/$A1345)+F1345*( 1/(C$1017+1+F1345/E1345)-1)/(1+($X$2*F1345*D$8)^2), (F1345^2*D$8*$X$2+1/($X$2*D$8*(C$1017+1+F1345/E1345           )))/(1+($X$2*F1345*D$8)^2))),           V_rtHz(E1345)/($X$2*D$8*(E1345*C$1017+E1345+F1345)),V_rtHz(F1345)*SQRT(Sum_Sq(E1345*D$8*$X$2*C$1017,1))/($X$2*D$8*(E1345*C$1017+E1345+F1345))))/SQRT(Sum_Sq(1/(1+$A1345)+$AC$2/$I$2-1/(1+(1+F1345/E1345)/C$1017),$X$2/$I$2)),IF(F1346&lt;0,"A",C1346))</f>
        <v>A</v>
      </c>
      <c r="E1345" s="13">
        <f t="shared" si="438"/>
        <v>-1</v>
      </c>
      <c r="F1345" s="12">
        <f t="shared" si="462"/>
        <v>-2</v>
      </c>
      <c r="H1345" s="13" t="str">
        <f>IF(K1345&gt;0,SQRT(Sum_Sq($AI$2,V_rtHz($AH$2)/(1+1/$A1345),V_rtHz($AH$2*$A1345)/(1+$A1345),$AN$2*$AH$2/(1+1/$A1345),$AM$2*SQRT(Sum_Sq(K1345,1/($X$2*I$8*(1+H$1017+K1345/J1345))))/SQRT(Sum_Sq($X$2*K1345*I$8,1)),                   $AQ$2*SQRT(Sum_Sq($AH$2/(1+1/$A1345)+K1345*( 1/(H$1017+1+K1345/J1345)-1)/(1+($X$2*K1345*I$8)^2), (K1345^2*I$8*$X$2+1/($X$2*I$8*(H$1017+1+K1345/J1345           )))/(1+($X$2*K1345*I$8)^2))),           V_rtHz(J1345)/($X$2*I$8*(J1345*H$1017+J1345+K1345)),V_rtHz(K1345)*SQRT(Sum_Sq(J1345*I$8*$X$2*H$1017,1))/($X$2*I$8*(J1345*H$1017+J1345+K1345))))/SQRT(Sum_Sq(1/(1+$A1345)+$AC$2/$I$2-1/(1+(1+K1345/J1345)/H$1017),$X$2/$I$2)),IF(K1346&lt;0,"A",H1346))</f>
        <v>A</v>
      </c>
      <c r="J1345" s="13">
        <f t="shared" si="439"/>
        <v>-1</v>
      </c>
      <c r="K1345" s="12">
        <f t="shared" si="463"/>
        <v>-2</v>
      </c>
      <c r="M1345" s="13" t="str">
        <f>IF(P1345&gt;0,SQRT(Sum_Sq($AI$2,V_rtHz($AH$2)/(1+1/$A1345),V_rtHz($AH$2*$A1345)/(1+$A1345),$AN$2*$AH$2/(1+1/$A1345),$AM$2*SQRT(Sum_Sq(P1345,1/($X$2*N$8*(1+M$1017+P1345/O1345))))/SQRT(Sum_Sq($X$2*P1345*N$8,1)),                   $AQ$2*SQRT(Sum_Sq($AH$2/(1+1/$A1345)+P1345*( 1/(M$1017+1+P1345/O1345)-1)/(1+($X$2*P1345*N$8)^2), (P1345^2*N$8*$X$2+1/($X$2*N$8*(M$1017+1+P1345/O1345           )))/(1+($X$2*P1345*N$8)^2))),           V_rtHz(O1345)/($X$2*N$8*(O1345*M$1017+O1345+P1345)),V_rtHz(P1345)*SQRT(Sum_Sq(O1345*N$8*$X$2*M$1017,1))/($X$2*N$8*(O1345*M$1017+O1345+P1345))))/SQRT(Sum_Sq(1/(1+$A1345)+$AC$2/$I$2-1/(1+(1+P1345/O1345)/M$1017),$X$2/$I$2)),IF(P1346&lt;0,"A",M1346))</f>
        <v>A</v>
      </c>
      <c r="O1345" s="13">
        <f t="shared" si="440"/>
        <v>-1</v>
      </c>
      <c r="P1345" s="12">
        <f t="shared" si="464"/>
        <v>-2</v>
      </c>
      <c r="R1345" s="13" t="str">
        <f>IF(U1345&gt;0,SQRT(Sum_Sq($AI$2,V_rtHz($AH$2)/(1+1/$A1345),V_rtHz($AH$2*$A1345)/(1+$A1345),$AN$2*$AH$2/(1+1/$A1345),$AM$2*SQRT(Sum_Sq(U1345,1/($X$2*S$8*(1+R$1017+U1345/T1345))))/SQRT(Sum_Sq($X$2*U1345*S$8,1)),                   $AQ$2*SQRT(Sum_Sq($AH$2/(1+1/$A1345)+U1345*( 1/(R$1017+1+U1345/T1345)-1)/(1+($X$2*U1345*S$8)^2), (U1345^2*S$8*$X$2+1/($X$2*S$8*(R$1017+1+U1345/T1345           )))/(1+($X$2*U1345*S$8)^2))),           V_rtHz(T1345)/($X$2*S$8*(T1345*R$1017+T1345+U1345)),V_rtHz(U1345)*SQRT(Sum_Sq(T1345*S$8*$X$2*R$1017,1))/($X$2*S$8*(T1345*R$1017+T1345+U1345))))/SQRT(Sum_Sq(1/(1+$A1345)+$AC$2/$I$2-1/(1+(1+U1345/T1345)/R$1017),$X$2/$I$2)),IF(U1346&lt;0,"A",R1346))</f>
        <v>A</v>
      </c>
      <c r="T1345" s="13">
        <f t="shared" si="441"/>
        <v>-1</v>
      </c>
      <c r="U1345" s="12">
        <f t="shared" si="465"/>
        <v>-2</v>
      </c>
      <c r="X1345" s="13">
        <f>IF(AA1345&gt;0,SQRT(Sum_Sq($AI$2,V_rtHz($AH$2)/(1+1/$A1345),V_rtHz($AH$2*$A1345)/(1+$A1345),$AN$2*$AH$2/(1+1/$A1345),$AM$2*SQRT(Sum_Sq(AA1345,1/($X$2*Y$8*(1+X$1017+AA1345/Z1345))))/SQRT(Sum_Sq($X$2*AA1345*Y$8,1)),                   $AQ$2*SQRT(Sum_Sq($AH$2/(1+1/$A1345)+AA1345*( 1/(X$1017+1+AA1345/Z1345)-1)/(1+($X$2*AA1345*Y$8)^2), (AA1345^2*Y$8*$X$2+1/($X$2*Y$8*(X$1017+1+AA1345/Z1345           )))/(1+($X$2*AA1345*Y$8)^2))),           V_rtHz(Z1345)/($X$2*Y$8*(Z1345*X$1017+Z1345+AA1345)),V_rtHz(AA1345)*SQRT(Sum_Sq(Z1345*Y$8*$X$2*X$1017,1))/($X$2*Y$8*(Z1345*X$1017+Z1345+AA1345))))/SQRT(Sum_Sq(1/(1+$A1345)+$AC$2/$I$2-1/(1+(1+AA1345/Z1345)/X$1017),$X$2/$I$2)),IF(AA1346&lt;0,"A",X1346))</f>
        <v>4.4879360804607438E-6</v>
      </c>
      <c r="Z1345" s="13">
        <f t="shared" si="442"/>
        <v>23567.521631317293</v>
      </c>
      <c r="AA1345" s="12">
        <f t="shared" si="466"/>
        <v>41754.517210312457</v>
      </c>
      <c r="AC1345" s="13">
        <f>IF(AF1345&gt;0,SQRT(Sum_Sq($AI$2,V_rtHz($AH$2)/(1+1/$A1345),V_rtHz($AH$2*$A1345)/(1+$A1345),$AN$2*$AH$2/(1+1/$A1345),$AM$2*SQRT(Sum_Sq(AF1345,1/($X$2*AD$8*(1+AC$1017+AF1345/AE1345))))/SQRT(Sum_Sq($X$2*AF1345*AD$8,1)),                   $AQ$2*SQRT(Sum_Sq($AH$2/(1+1/$A1345)+AF1345*( 1/(AC$1017+1+AF1345/AE1345)-1)/(1+($X$2*AF1345*AD$8)^2), (AF1345^2*AD$8*$X$2+1/($X$2*AD$8*(AC$1017+1+AF1345/AE1345           )))/(1+($X$2*AF1345*AD$8)^2))),           V_rtHz(AE1345)/($X$2*AD$8*(AE1345*AC$1017+AE1345+AF1345)),V_rtHz(AF1345)*SQRT(Sum_Sq(AE1345*AD$8*$X$2*AC$1017,1))/($X$2*AD$8*(AE1345*AC$1017+AE1345+AF1345))))/SQRT(Sum_Sq(1/(1+$A1345)+$AC$2/$I$2-1/(1+(1+AF1345/AE1345)/AC$1017),$X$2/$I$2)),IF(AF1346&lt;0,"A",AC1346))</f>
        <v>6.4661910364673124E-6</v>
      </c>
      <c r="AE1345" s="13">
        <f t="shared" si="443"/>
        <v>17113.833222359364</v>
      </c>
      <c r="AF1345" s="12">
        <f t="shared" si="467"/>
        <v>181831.90363341686</v>
      </c>
      <c r="AG1345" s="13"/>
      <c r="AH1345" s="13">
        <f>IF(AK1345&gt;0,SQRT(Sum_Sq($AI$2,V_rtHz($AH$2)/(1+1/$A1345),V_rtHz($AH$2*$A1345)/(1+$A1345),$AN$2*$AH$2/(1+1/$A1345),$AM$2*SQRT(Sum_Sq(AK1345,1/($X$2*AI$8*(1+AH$1017+AK1345/AJ1345))))/SQRT(Sum_Sq($X$2*AK1345*AI$8,1)),                   $AQ$2*SQRT(Sum_Sq($AH$2/(1+1/$A1345)+AK1345*( 1/(AH$1017+1+AK1345/AJ1345)-1)/(1+($X$2*AK1345*AI$8)^2), (AK1345^2*AI$8*$X$2+1/($X$2*AI$8*(AH$1017+1+AK1345/AJ1345           )))/(1+($X$2*AK1345*AI$8)^2))),           V_rtHz(AJ1345)/($X$2*AI$8*(AJ1345*AH$1017+AJ1345+AK1345)),V_rtHz(AK1345)*SQRT(Sum_Sq(AJ1345*AI$8*$X$2*AH$1017,1))/($X$2*AI$8*(AJ1345*AH$1017+AJ1345+AK1345))))/SQRT(Sum_Sq(1/(1+$A1345)+$AC$2/$I$2-1/(1+(1+AK1345/AJ1345)/AH$1017),$X$2/$I$2)),IF(AK1346&lt;0,"A",AH1346))</f>
        <v>1.104356683800357E-5</v>
      </c>
      <c r="AI1345" s="13"/>
      <c r="AJ1345" s="13">
        <f t="shared" si="444"/>
        <v>16148.679862712783</v>
      </c>
      <c r="AK1345" s="12">
        <f t="shared" si="468"/>
        <v>609368.99853431154</v>
      </c>
      <c r="AM1345" s="13">
        <f>IF(AP1345&gt;0,SQRT(Sum_Sq($AI$2,V_rtHz($AH$2)/(1+1/$A1345),V_rtHz($AH$2*$A1345)/(1+$A1345),$AN$2*$AH$2/(1+1/$A1345),$AM$2*SQRT(Sum_Sq(AP1345,1/($X$2*AN$8*(1+AM$1017+AP1345/AO1345))))/SQRT(Sum_Sq($X$2*AP1345*AN$8,1)),                   $AQ$2*SQRT(Sum_Sq($AH$2/(1+1/$A1345)+AP1345*( 1/(AM$1017+1+AP1345/AO1345)-1)/(1+($X$2*AP1345*AN$8)^2), (AP1345^2*AN$8*$X$2+1/($X$2*AN$8*(AM$1017+1+AP1345/AO1345           )))/(1+($X$2*AP1345*AN$8)^2))),           V_rtHz(AO1345)/($X$2*AN$8*(AO1345*AM$1017+AO1345+AP1345)),V_rtHz(AP1345)*SQRT(Sum_Sq(AO1345*AN$8*$X$2*AM$1017,1))/($X$2*AN$8*(AO1345*AM$1017+AO1345+AP1345))))/SQRT(Sum_Sq(1/(1+$A1345)+$AC$2/$I$2-1/(1+(1+AP1345/AO1345)/AM$1017),$X$2/$I$2)),IF(AP1346&lt;0,"A",AM1346))</f>
        <v>1.9412790751132647E-5</v>
      </c>
      <c r="AO1345" s="13">
        <f t="shared" si="445"/>
        <v>15884.394205714245</v>
      </c>
      <c r="AP1345" s="12">
        <f t="shared" si="469"/>
        <v>1959055.4307491088</v>
      </c>
      <c r="AR1345" s="13">
        <f t="shared" si="446"/>
        <v>69887291.180198371</v>
      </c>
      <c r="AS1345" s="13">
        <f t="shared" si="447"/>
        <v>-1.3213991637259256E-5</v>
      </c>
      <c r="AV1345" s="13"/>
      <c r="AW1345" s="13">
        <f t="shared" si="448"/>
        <v>39300511.936236553</v>
      </c>
      <c r="AX1345" s="13">
        <f t="shared" si="449"/>
        <v>-4.1899218156320326E-5</v>
      </c>
      <c r="AZ1345" s="13"/>
      <c r="BA1345" s="13"/>
      <c r="BB1345" s="13">
        <f t="shared" si="450"/>
        <v>22100301.962882396</v>
      </c>
      <c r="BC1345" s="13">
        <f t="shared" si="451"/>
        <v>-1.3363884522706214E-4</v>
      </c>
      <c r="BD1345" s="13"/>
      <c r="BE1345" s="13"/>
      <c r="BG1345" s="13">
        <f t="shared" si="452"/>
        <v>12427913.092914158</v>
      </c>
      <c r="BH1345" s="13">
        <f t="shared" si="453"/>
        <v>-4.3444305577363648E-4</v>
      </c>
      <c r="BI1345" s="13"/>
      <c r="BL1345" s="13">
        <f t="shared" si="454"/>
        <v>315.06815879885437</v>
      </c>
      <c r="BM1345" s="13">
        <f t="shared" si="455"/>
        <v>34.465664218175135</v>
      </c>
      <c r="BP1345" s="13"/>
      <c r="BQ1345" s="13">
        <f t="shared" si="456"/>
        <v>99.633300000000006</v>
      </c>
      <c r="BR1345" s="13">
        <f t="shared" si="457"/>
        <v>108.98999999999997</v>
      </c>
      <c r="BT1345" s="13"/>
      <c r="BU1345" s="13"/>
      <c r="BV1345" s="13">
        <f t="shared" si="458"/>
        <v>31.50681587988543</v>
      </c>
      <c r="BW1345" s="13">
        <f t="shared" si="459"/>
        <v>344.65664218175152</v>
      </c>
      <c r="CA1345" s="13">
        <f t="shared" si="460"/>
        <v>9.9633299999999991</v>
      </c>
      <c r="CB1345" s="13">
        <f t="shared" si="461"/>
        <v>1089.8999999999999</v>
      </c>
    </row>
    <row r="1346" spans="1:80" x14ac:dyDescent="0.3">
      <c r="A1346" s="13">
        <f t="shared" si="437"/>
        <v>9.8174794301998463E-4</v>
      </c>
      <c r="C1346" s="13" t="str">
        <f>IF(F1346&gt;0,SQRT(Sum_Sq($AI$2,V_rtHz($AH$2)/(1+1/$A1346),V_rtHz($AH$2*$A1346)/(1+$A1346),$AN$2*$AH$2/(1+1/$A1346),$AM$2*SQRT(Sum_Sq(F1346,1/($X$2*D$8*(1+C$1017+F1346/E1346))))/SQRT(Sum_Sq($X$2*F1346*D$8,1)),                   $AQ$2*SQRT(Sum_Sq($AH$2/(1+1/$A1346)+F1346*( 1/(C$1017+1+F1346/E1346)-1)/(1+($X$2*F1346*D$8)^2), (F1346^2*D$8*$X$2+1/($X$2*D$8*(C$1017+1+F1346/E1346           )))/(1+($X$2*F1346*D$8)^2))),           V_rtHz(E1346)/($X$2*D$8*(E1346*C$1017+E1346+F1346)),V_rtHz(F1346)*SQRT(Sum_Sq(E1346*D$8*$X$2*C$1017,1))/($X$2*D$8*(E1346*C$1017+E1346+F1346))))/SQRT(Sum_Sq(1/(1+$A1346)+$AC$2/$I$2-1/(1+(1+F1346/E1346)/C$1017),$X$2/$I$2)),IF(F1347&lt;0,"A",C1347))</f>
        <v>A</v>
      </c>
      <c r="E1346" s="13">
        <f t="shared" si="438"/>
        <v>-1</v>
      </c>
      <c r="F1346" s="12">
        <f t="shared" si="462"/>
        <v>-2</v>
      </c>
      <c r="H1346" s="13" t="str">
        <f>IF(K1346&gt;0,SQRT(Sum_Sq($AI$2,V_rtHz($AH$2)/(1+1/$A1346),V_rtHz($AH$2*$A1346)/(1+$A1346),$AN$2*$AH$2/(1+1/$A1346),$AM$2*SQRT(Sum_Sq(K1346,1/($X$2*I$8*(1+H$1017+K1346/J1346))))/SQRT(Sum_Sq($X$2*K1346*I$8,1)),                   $AQ$2*SQRT(Sum_Sq($AH$2/(1+1/$A1346)+K1346*( 1/(H$1017+1+K1346/J1346)-1)/(1+($X$2*K1346*I$8)^2), (K1346^2*I$8*$X$2+1/($X$2*I$8*(H$1017+1+K1346/J1346           )))/(1+($X$2*K1346*I$8)^2))),           V_rtHz(J1346)/($X$2*I$8*(J1346*H$1017+J1346+K1346)),V_rtHz(K1346)*SQRT(Sum_Sq(J1346*I$8*$X$2*H$1017,1))/($X$2*I$8*(J1346*H$1017+J1346+K1346))))/SQRT(Sum_Sq(1/(1+$A1346)+$AC$2/$I$2-1/(1+(1+K1346/J1346)/H$1017),$X$2/$I$2)),IF(K1347&lt;0,"A",H1347))</f>
        <v>A</v>
      </c>
      <c r="J1346" s="13">
        <f t="shared" si="439"/>
        <v>-1</v>
      </c>
      <c r="K1346" s="12">
        <f t="shared" si="463"/>
        <v>-2</v>
      </c>
      <c r="M1346" s="13" t="str">
        <f>IF(P1346&gt;0,SQRT(Sum_Sq($AI$2,V_rtHz($AH$2)/(1+1/$A1346),V_rtHz($AH$2*$A1346)/(1+$A1346),$AN$2*$AH$2/(1+1/$A1346),$AM$2*SQRT(Sum_Sq(P1346,1/($X$2*N$8*(1+M$1017+P1346/O1346))))/SQRT(Sum_Sq($X$2*P1346*N$8,1)),                   $AQ$2*SQRT(Sum_Sq($AH$2/(1+1/$A1346)+P1346*( 1/(M$1017+1+P1346/O1346)-1)/(1+($X$2*P1346*N$8)^2), (P1346^2*N$8*$X$2+1/($X$2*N$8*(M$1017+1+P1346/O1346           )))/(1+($X$2*P1346*N$8)^2))),           V_rtHz(O1346)/($X$2*N$8*(O1346*M$1017+O1346+P1346)),V_rtHz(P1346)*SQRT(Sum_Sq(O1346*N$8*$X$2*M$1017,1))/($X$2*N$8*(O1346*M$1017+O1346+P1346))))/SQRT(Sum_Sq(1/(1+$A1346)+$AC$2/$I$2-1/(1+(1+P1346/O1346)/M$1017),$X$2/$I$2)),IF(P1347&lt;0,"A",M1347))</f>
        <v>A</v>
      </c>
      <c r="O1346" s="13">
        <f t="shared" si="440"/>
        <v>-1</v>
      </c>
      <c r="P1346" s="12">
        <f t="shared" si="464"/>
        <v>-2</v>
      </c>
      <c r="R1346" s="13" t="str">
        <f>IF(U1346&gt;0,SQRT(Sum_Sq($AI$2,V_rtHz($AH$2)/(1+1/$A1346),V_rtHz($AH$2*$A1346)/(1+$A1346),$AN$2*$AH$2/(1+1/$A1346),$AM$2*SQRT(Sum_Sq(U1346,1/($X$2*S$8*(1+R$1017+U1346/T1346))))/SQRT(Sum_Sq($X$2*U1346*S$8,1)),                   $AQ$2*SQRT(Sum_Sq($AH$2/(1+1/$A1346)+U1346*( 1/(R$1017+1+U1346/T1346)-1)/(1+($X$2*U1346*S$8)^2), (U1346^2*S$8*$X$2+1/($X$2*S$8*(R$1017+1+U1346/T1346           )))/(1+($X$2*U1346*S$8)^2))),           V_rtHz(T1346)/($X$2*S$8*(T1346*R$1017+T1346+U1346)),V_rtHz(U1346)*SQRT(Sum_Sq(T1346*S$8*$X$2*R$1017,1))/($X$2*S$8*(T1346*R$1017+T1346+U1346))))/SQRT(Sum_Sq(1/(1+$A1346)+$AC$2/$I$2-1/(1+(1+U1346/T1346)/R$1017),$X$2/$I$2)),IF(U1347&lt;0,"A",R1347))</f>
        <v>A</v>
      </c>
      <c r="T1346" s="13">
        <f t="shared" si="441"/>
        <v>-1</v>
      </c>
      <c r="U1346" s="12">
        <f t="shared" si="465"/>
        <v>-2</v>
      </c>
      <c r="X1346" s="13">
        <f>IF(AA1346&gt;0,SQRT(Sum_Sq($AI$2,V_rtHz($AH$2)/(1+1/$A1346),V_rtHz($AH$2*$A1346)/(1+$A1346),$AN$2*$AH$2/(1+1/$A1346),$AM$2*SQRT(Sum_Sq(AA1346,1/($X$2*Y$8*(1+X$1017+AA1346/Z1346))))/SQRT(Sum_Sq($X$2*AA1346*Y$8,1)),                   $AQ$2*SQRT(Sum_Sq($AH$2/(1+1/$A1346)+AA1346*( 1/(X$1017+1+AA1346/Z1346)-1)/(1+($X$2*AA1346*Y$8)^2), (AA1346^2*Y$8*$X$2+1/($X$2*Y$8*(X$1017+1+AA1346/Z1346           )))/(1+($X$2*AA1346*Y$8)^2))),           V_rtHz(Z1346)/($X$2*Y$8*(Z1346*X$1017+Z1346+AA1346)),V_rtHz(AA1346)*SQRT(Sum_Sq(Z1346*Y$8*$X$2*X$1017,1))/($X$2*Y$8*(Z1346*X$1017+Z1346+AA1346))))/SQRT(Sum_Sq(1/(1+$A1346)+$AC$2/$I$2-1/(1+(1+AA1346/Z1346)/X$1017),$X$2/$I$2)),IF(AA1347&lt;0,"A",X1347))</f>
        <v>4.4768068775324681E-6</v>
      </c>
      <c r="Z1346" s="13">
        <f t="shared" si="442"/>
        <v>23461.826373602351</v>
      </c>
      <c r="AA1346" s="12">
        <f t="shared" si="466"/>
        <v>41942.62082965696</v>
      </c>
      <c r="AC1346" s="13">
        <f>IF(AF1346&gt;0,SQRT(Sum_Sq($AI$2,V_rtHz($AH$2)/(1+1/$A1346),V_rtHz($AH$2*$A1346)/(1+$A1346),$AN$2*$AH$2/(1+1/$A1346),$AM$2*SQRT(Sum_Sq(AF1346,1/($X$2*AD$8*(1+AC$1017+AF1346/AE1346))))/SQRT(Sum_Sq($X$2*AF1346*AD$8,1)),                   $AQ$2*SQRT(Sum_Sq($AH$2/(1+1/$A1346)+AF1346*( 1/(AC$1017+1+AF1346/AE1346)-1)/(1+($X$2*AF1346*AD$8)^2), (AF1346^2*AD$8*$X$2+1/($X$2*AD$8*(AC$1017+1+AF1346/AE1346           )))/(1+($X$2*AF1346*AD$8)^2))),           V_rtHz(AE1346)/($X$2*AD$8*(AE1346*AC$1017+AE1346+AF1346)),V_rtHz(AF1346)*SQRT(Sum_Sq(AE1346*AD$8*$X$2*AC$1017,1))/($X$2*AD$8*(AE1346*AC$1017+AE1346+AF1346))))/SQRT(Sum_Sq(1/(1+$A1346)+$AC$2/$I$2-1/(1+(1+AF1346/AE1346)/AC$1017),$X$2/$I$2)),IF(AF1347&lt;0,"A",AC1347))</f>
        <v>6.4613279478351001E-6</v>
      </c>
      <c r="AE1346" s="13">
        <f t="shared" si="443"/>
        <v>17087.894688317378</v>
      </c>
      <c r="AF1346" s="12">
        <f t="shared" si="467"/>
        <v>182107.9149916528</v>
      </c>
      <c r="AG1346" s="13"/>
      <c r="AH1346" s="13">
        <f>IF(AK1346&gt;0,SQRT(Sum_Sq($AI$2,V_rtHz($AH$2)/(1+1/$A1346),V_rtHz($AH$2*$A1346)/(1+$A1346),$AN$2*$AH$2/(1+1/$A1346),$AM$2*SQRT(Sum_Sq(AK1346,1/($X$2*AI$8*(1+AH$1017+AK1346/AJ1346))))/SQRT(Sum_Sq($X$2*AK1346*AI$8,1)),                   $AQ$2*SQRT(Sum_Sq($AH$2/(1+1/$A1346)+AK1346*( 1/(AH$1017+1+AK1346/AJ1346)-1)/(1+($X$2*AK1346*AI$8)^2), (AK1346^2*AI$8*$X$2+1/($X$2*AI$8*(AH$1017+1+AK1346/AJ1346           )))/(1+($X$2*AK1346*AI$8)^2))),           V_rtHz(AJ1346)/($X$2*AI$8*(AJ1346*AH$1017+AJ1346+AK1346)),V_rtHz(AK1346)*SQRT(Sum_Sq(AJ1346*AI$8*$X$2*AH$1017,1))/($X$2*AI$8*(AJ1346*AH$1017+AJ1346+AK1346))))/SQRT(Sum_Sq(1/(1+$A1346)+$AC$2/$I$2-1/(1+(1+AK1346/AJ1346)/AH$1017),$X$2/$I$2)),IF(AK1347&lt;0,"A",AH1347))</f>
        <v>1.1036744282732148E-5</v>
      </c>
      <c r="AI1346" s="13"/>
      <c r="AJ1346" s="13">
        <f t="shared" si="444"/>
        <v>16128.002476528347</v>
      </c>
      <c r="AK1346" s="12">
        <f t="shared" si="468"/>
        <v>610150.25821788691</v>
      </c>
      <c r="AM1346" s="13">
        <f>IF(AP1346&gt;0,SQRT(Sum_Sq($AI$2,V_rtHz($AH$2)/(1+1/$A1346),V_rtHz($AH$2*$A1346)/(1+$A1346),$AN$2*$AH$2/(1+1/$A1346),$AM$2*SQRT(Sum_Sq(AP1346,1/($X$2*AN$8*(1+AM$1017+AP1346/AO1346))))/SQRT(Sum_Sq($X$2*AP1346*AN$8,1)),                   $AQ$2*SQRT(Sum_Sq($AH$2/(1+1/$A1346)+AP1346*( 1/(AM$1017+1+AP1346/AO1346)-1)/(1+($X$2*AP1346*AN$8)^2), (AP1346^2*AN$8*$X$2+1/($X$2*AN$8*(AM$1017+1+AP1346/AO1346           )))/(1+($X$2*AP1346*AN$8)^2))),           V_rtHz(AO1346)/($X$2*AN$8*(AO1346*AM$1017+AO1346+AP1346)),V_rtHz(AP1346)*SQRT(Sum_Sq(AO1346*AN$8*$X$2*AM$1017,1))/($X$2*AN$8*(AO1346*AM$1017+AO1346+AP1346))))/SQRT(Sum_Sq(1/(1+$A1346)+$AC$2/$I$2-1/(1+(1+AP1346/AO1346)/AM$1017),$X$2/$I$2)),IF(AP1347&lt;0,"A",AM1347))</f>
        <v>1.9401447837569284E-5</v>
      </c>
      <c r="AO1346" s="13">
        <f t="shared" si="445"/>
        <v>15864.987640335337</v>
      </c>
      <c r="AP1346" s="12">
        <f t="shared" si="469"/>
        <v>1961451.8106366717</v>
      </c>
      <c r="AR1346" s="13">
        <f t="shared" si="446"/>
        <v>69887291.180198371</v>
      </c>
      <c r="AS1346" s="13">
        <f t="shared" si="447"/>
        <v>-1.3214220733385716E-5</v>
      </c>
      <c r="AV1346" s="13"/>
      <c r="AW1346" s="13">
        <f t="shared" si="448"/>
        <v>39300511.936236553</v>
      </c>
      <c r="AX1346" s="13">
        <f t="shared" si="449"/>
        <v>-4.1901521601467575E-5</v>
      </c>
      <c r="AZ1346" s="13"/>
      <c r="BA1346" s="13"/>
      <c r="BB1346" s="13">
        <f t="shared" si="450"/>
        <v>22100301.962882396</v>
      </c>
      <c r="BC1346" s="13">
        <f t="shared" si="451"/>
        <v>-1.3366228124084861E-4</v>
      </c>
      <c r="BD1346" s="13"/>
      <c r="BE1346" s="13"/>
      <c r="BG1346" s="13">
        <f t="shared" si="452"/>
        <v>12427913.092914158</v>
      </c>
      <c r="BH1346" s="13">
        <f t="shared" si="453"/>
        <v>-4.3469082964102016E-4</v>
      </c>
      <c r="BI1346" s="13"/>
      <c r="BL1346" s="13">
        <f t="shared" si="454"/>
        <v>315.06815879885437</v>
      </c>
      <c r="BM1346" s="13">
        <f t="shared" si="455"/>
        <v>34.465664218175128</v>
      </c>
      <c r="BP1346" s="13"/>
      <c r="BQ1346" s="13">
        <f t="shared" si="456"/>
        <v>99.633300000000006</v>
      </c>
      <c r="BR1346" s="13">
        <f t="shared" si="457"/>
        <v>108.99</v>
      </c>
      <c r="BT1346" s="13"/>
      <c r="BU1346" s="13"/>
      <c r="BV1346" s="13">
        <f t="shared" si="458"/>
        <v>31.50681587988543</v>
      </c>
      <c r="BW1346" s="13">
        <f t="shared" si="459"/>
        <v>344.65664218175141</v>
      </c>
      <c r="CA1346" s="13">
        <f t="shared" si="460"/>
        <v>9.9633299999999991</v>
      </c>
      <c r="CB1346" s="13">
        <f t="shared" si="461"/>
        <v>1089.9000000000001</v>
      </c>
    </row>
    <row r="1347" spans="1:80" x14ac:dyDescent="0.3">
      <c r="A1347" s="13">
        <f t="shared" si="437"/>
        <v>9.9540541735152702E-4</v>
      </c>
      <c r="C1347" s="13" t="str">
        <f>IF(F1347&gt;0,SQRT(Sum_Sq($AI$2,V_rtHz($AH$2)/(1+1/$A1347),V_rtHz($AH$2*$A1347)/(1+$A1347),$AN$2*$AH$2/(1+1/$A1347),$AM$2*SQRT(Sum_Sq(F1347,1/($X$2*D$8*(1+C$1017+F1347/E1347))))/SQRT(Sum_Sq($X$2*F1347*D$8,1)),                   $AQ$2*SQRT(Sum_Sq($AH$2/(1+1/$A1347)+F1347*( 1/(C$1017+1+F1347/E1347)-1)/(1+($X$2*F1347*D$8)^2), (F1347^2*D$8*$X$2+1/($X$2*D$8*(C$1017+1+F1347/E1347           )))/(1+($X$2*F1347*D$8)^2))),           V_rtHz(E1347)/($X$2*D$8*(E1347*C$1017+E1347+F1347)),V_rtHz(F1347)*SQRT(Sum_Sq(E1347*D$8*$X$2*C$1017,1))/($X$2*D$8*(E1347*C$1017+E1347+F1347))))/SQRT(Sum_Sq(1/(1+$A1347)+$AC$2/$I$2-1/(1+(1+F1347/E1347)/C$1017),$X$2/$I$2)),IF(F1348&lt;0,"A",C1348))</f>
        <v>A</v>
      </c>
      <c r="E1347" s="13">
        <f t="shared" si="438"/>
        <v>-1</v>
      </c>
      <c r="F1347" s="12">
        <f t="shared" si="462"/>
        <v>-2</v>
      </c>
      <c r="H1347" s="13" t="str">
        <f>IF(K1347&gt;0,SQRT(Sum_Sq($AI$2,V_rtHz($AH$2)/(1+1/$A1347),V_rtHz($AH$2*$A1347)/(1+$A1347),$AN$2*$AH$2/(1+1/$A1347),$AM$2*SQRT(Sum_Sq(K1347,1/($X$2*I$8*(1+H$1017+K1347/J1347))))/SQRT(Sum_Sq($X$2*K1347*I$8,1)),                   $AQ$2*SQRT(Sum_Sq($AH$2/(1+1/$A1347)+K1347*( 1/(H$1017+1+K1347/J1347)-1)/(1+($X$2*K1347*I$8)^2), (K1347^2*I$8*$X$2+1/($X$2*I$8*(H$1017+1+K1347/J1347           )))/(1+($X$2*K1347*I$8)^2))),           V_rtHz(J1347)/($X$2*I$8*(J1347*H$1017+J1347+K1347)),V_rtHz(K1347)*SQRT(Sum_Sq(J1347*I$8*$X$2*H$1017,1))/($X$2*I$8*(J1347*H$1017+J1347+K1347))))/SQRT(Sum_Sq(1/(1+$A1347)+$AC$2/$I$2-1/(1+(1+K1347/J1347)/H$1017),$X$2/$I$2)),IF(K1348&lt;0,"A",H1348))</f>
        <v>A</v>
      </c>
      <c r="J1347" s="13">
        <f t="shared" si="439"/>
        <v>-1</v>
      </c>
      <c r="K1347" s="12">
        <f t="shared" si="463"/>
        <v>-2</v>
      </c>
      <c r="M1347" s="13" t="str">
        <f>IF(P1347&gt;0,SQRT(Sum_Sq($AI$2,V_rtHz($AH$2)/(1+1/$A1347),V_rtHz($AH$2*$A1347)/(1+$A1347),$AN$2*$AH$2/(1+1/$A1347),$AM$2*SQRT(Sum_Sq(P1347,1/($X$2*N$8*(1+M$1017+P1347/O1347))))/SQRT(Sum_Sq($X$2*P1347*N$8,1)),                   $AQ$2*SQRT(Sum_Sq($AH$2/(1+1/$A1347)+P1347*( 1/(M$1017+1+P1347/O1347)-1)/(1+($X$2*P1347*N$8)^2), (P1347^2*N$8*$X$2+1/($X$2*N$8*(M$1017+1+P1347/O1347           )))/(1+($X$2*P1347*N$8)^2))),           V_rtHz(O1347)/($X$2*N$8*(O1347*M$1017+O1347+P1347)),V_rtHz(P1347)*SQRT(Sum_Sq(O1347*N$8*$X$2*M$1017,1))/($X$2*N$8*(O1347*M$1017+O1347+P1347))))/SQRT(Sum_Sq(1/(1+$A1347)+$AC$2/$I$2-1/(1+(1+P1347/O1347)/M$1017),$X$2/$I$2)),IF(P1348&lt;0,"A",M1348))</f>
        <v>A</v>
      </c>
      <c r="O1347" s="13">
        <f t="shared" si="440"/>
        <v>-1</v>
      </c>
      <c r="P1347" s="12">
        <f t="shared" si="464"/>
        <v>-2</v>
      </c>
      <c r="R1347" s="13" t="str">
        <f>IF(U1347&gt;0,SQRT(Sum_Sq($AI$2,V_rtHz($AH$2)/(1+1/$A1347),V_rtHz($AH$2*$A1347)/(1+$A1347),$AN$2*$AH$2/(1+1/$A1347),$AM$2*SQRT(Sum_Sq(U1347,1/($X$2*S$8*(1+R$1017+U1347/T1347))))/SQRT(Sum_Sq($X$2*U1347*S$8,1)),                   $AQ$2*SQRT(Sum_Sq($AH$2/(1+1/$A1347)+U1347*( 1/(R$1017+1+U1347/T1347)-1)/(1+($X$2*U1347*S$8)^2), (U1347^2*S$8*$X$2+1/($X$2*S$8*(R$1017+1+U1347/T1347           )))/(1+($X$2*U1347*S$8)^2))),           V_rtHz(T1347)/($X$2*S$8*(T1347*R$1017+T1347+U1347)),V_rtHz(U1347)*SQRT(Sum_Sq(T1347*S$8*$X$2*R$1017,1))/($X$2*S$8*(T1347*R$1017+T1347+U1347))))/SQRT(Sum_Sq(1/(1+$A1347)+$AC$2/$I$2-1/(1+(1+U1347/T1347)/R$1017),$X$2/$I$2)),IF(U1348&lt;0,"A",R1348))</f>
        <v>A</v>
      </c>
      <c r="T1347" s="13">
        <f t="shared" si="441"/>
        <v>-1</v>
      </c>
      <c r="U1347" s="12">
        <f t="shared" si="465"/>
        <v>-2</v>
      </c>
      <c r="X1347" s="13">
        <f>IF(AA1347&gt;0,SQRT(Sum_Sq($AI$2,V_rtHz($AH$2)/(1+1/$A1347),V_rtHz($AH$2*$A1347)/(1+$A1347),$AN$2*$AH$2/(1+1/$A1347),$AM$2*SQRT(Sum_Sq(AA1347,1/($X$2*Y$8*(1+X$1017+AA1347/Z1347))))/SQRT(Sum_Sq($X$2*AA1347*Y$8,1)),                   $AQ$2*SQRT(Sum_Sq($AH$2/(1+1/$A1347)+AA1347*( 1/(X$1017+1+AA1347/Z1347)-1)/(1+($X$2*AA1347*Y$8)^2), (AA1347^2*Y$8*$X$2+1/($X$2*Y$8*(X$1017+1+AA1347/Z1347           )))/(1+($X$2*AA1347*Y$8)^2))),           V_rtHz(Z1347)/($X$2*Y$8*(Z1347*X$1017+Z1347+AA1347)),V_rtHz(AA1347)*SQRT(Sum_Sq(Z1347*Y$8*$X$2*X$1017,1))/($X$2*Y$8*(Z1347*X$1017+Z1347+AA1347))))/SQRT(Sum_Sq(1/(1+$A1347)+$AC$2/$I$2-1/(1+(1+AA1347/Z1347)/X$1017),$X$2/$I$2)),IF(AA1348&lt;0,"A",X1348))</f>
        <v>4.465760709789102E-6</v>
      </c>
      <c r="Z1347" s="13">
        <f t="shared" si="442"/>
        <v>23357.06800324456</v>
      </c>
      <c r="AA1347" s="12">
        <f t="shared" si="466"/>
        <v>42130.736932501684</v>
      </c>
      <c r="AC1347" s="13">
        <f>IF(AF1347&gt;0,SQRT(Sum_Sq($AI$2,V_rtHz($AH$2)/(1+1/$A1347),V_rtHz($AH$2*$A1347)/(1+$A1347),$AN$2*$AH$2/(1+1/$A1347),$AM$2*SQRT(Sum_Sq(AF1347,1/($X$2*AD$8*(1+AC$1017+AF1347/AE1347))))/SQRT(Sum_Sq($X$2*AF1347*AD$8,1)),                   $AQ$2*SQRT(Sum_Sq($AH$2/(1+1/$A1347)+AF1347*( 1/(AC$1017+1+AF1347/AE1347)-1)/(1+($X$2*AF1347*AD$8)^2), (AF1347^2*AD$8*$X$2+1/($X$2*AD$8*(AC$1017+1+AF1347/AE1347           )))/(1+($X$2*AF1347*AD$8)^2))),           V_rtHz(AE1347)/($X$2*AD$8*(AE1347*AC$1017+AE1347+AF1347)),V_rtHz(AF1347)*SQRT(Sum_Sq(AE1347*AD$8*$X$2*AC$1017,1))/($X$2*AD$8*(AE1347*AC$1017+AE1347+AF1347))))/SQRT(Sum_Sq(1/(1+$A1347)+$AC$2/$I$2-1/(1+(1+AF1347/AE1347)/AC$1017),$X$2/$I$2)),IF(AF1348&lt;0,"A",AC1348))</f>
        <v>6.4564239825939036E-6</v>
      </c>
      <c r="AE1347" s="13">
        <f t="shared" si="443"/>
        <v>17061.753686552183</v>
      </c>
      <c r="AF1347" s="12">
        <f t="shared" si="467"/>
        <v>182386.92988160544</v>
      </c>
      <c r="AG1347" s="13"/>
      <c r="AH1347" s="13">
        <f>IF(AK1347&gt;0,SQRT(Sum_Sq($AI$2,V_rtHz($AH$2)/(1+1/$A1347),V_rtHz($AH$2*$A1347)/(1+$A1347),$AN$2*$AH$2/(1+1/$A1347),$AM$2*SQRT(Sum_Sq(AK1347,1/($X$2*AI$8*(1+AH$1017+AK1347/AJ1347))))/SQRT(Sum_Sq($X$2*AK1347*AI$8,1)),                   $AQ$2*SQRT(Sum_Sq($AH$2/(1+1/$A1347)+AK1347*( 1/(AH$1017+1+AK1347/AJ1347)-1)/(1+($X$2*AK1347*AI$8)^2), (AK1347^2*AI$8*$X$2+1/($X$2*AI$8*(AH$1017+1+AK1347/AJ1347           )))/(1+($X$2*AK1347*AI$8)^2))),           V_rtHz(AJ1347)/($X$2*AI$8*(AJ1347*AH$1017+AJ1347+AK1347)),V_rtHz(AK1347)*SQRT(Sum_Sq(AJ1347*AI$8*$X$2*AH$1017,1))/($X$2*AI$8*(AJ1347*AH$1017+AJ1347+AK1347))))/SQRT(Sum_Sq(1/(1+$A1347)+$AC$2/$I$2-1/(1+(1+AK1347/AJ1347)/AH$1017),$X$2/$I$2)),IF(AK1348&lt;0,"A",AH1348))</f>
        <v>1.1029857493483599E-5</v>
      </c>
      <c r="AI1347" s="13"/>
      <c r="AJ1347" s="13">
        <f t="shared" si="444"/>
        <v>16107.141470031607</v>
      </c>
      <c r="AK1347" s="12">
        <f t="shared" si="468"/>
        <v>610940.48834806576</v>
      </c>
      <c r="AM1347" s="13">
        <f>IF(AP1347&gt;0,SQRT(Sum_Sq($AI$2,V_rtHz($AH$2)/(1+1/$A1347),V_rtHz($AH$2*$A1347)/(1+$A1347),$AN$2*$AH$2/(1+1/$A1347),$AM$2*SQRT(Sum_Sq(AP1347,1/($X$2*AN$8*(1+AM$1017+AP1347/AO1347))))/SQRT(Sum_Sq($X$2*AP1347*AN$8,1)),                   $AQ$2*SQRT(Sum_Sq($AH$2/(1+1/$A1347)+AP1347*( 1/(AM$1017+1+AP1347/AO1347)-1)/(1+($X$2*AP1347*AN$8)^2), (AP1347^2*AN$8*$X$2+1/($X$2*AN$8*(AM$1017+1+AP1347/AO1347           )))/(1+($X$2*AP1347*AN$8)^2))),           V_rtHz(AO1347)/($X$2*AN$8*(AO1347*AM$1017+AO1347+AP1347)),V_rtHz(AP1347)*SQRT(Sum_Sq(AO1347*AN$8*$X$2*AM$1017,1))/($X$2*AN$8*(AO1347*AM$1017+AO1347+AP1347))))/SQRT(Sum_Sq(1/(1+$A1347)+$AC$2/$I$2-1/(1+(1+AP1347/AO1347)/AM$1017),$X$2/$I$2)),IF(AP1348&lt;0,"A",AM1348))</f>
        <v>1.938999534590224E-5</v>
      </c>
      <c r="AO1347" s="13">
        <f t="shared" si="445"/>
        <v>15845.403659008423</v>
      </c>
      <c r="AP1347" s="12">
        <f t="shared" si="469"/>
        <v>1963876.0490126573</v>
      </c>
      <c r="AR1347" s="13">
        <f t="shared" si="446"/>
        <v>69887291.180198371</v>
      </c>
      <c r="AS1347" s="13">
        <f t="shared" si="447"/>
        <v>-1.3214453024667297E-5</v>
      </c>
      <c r="AV1347" s="13"/>
      <c r="AW1347" s="13">
        <f t="shared" si="448"/>
        <v>39300511.936236553</v>
      </c>
      <c r="AX1347" s="13">
        <f t="shared" si="449"/>
        <v>-4.1903857349320385E-5</v>
      </c>
      <c r="AZ1347" s="13"/>
      <c r="BA1347" s="13"/>
      <c r="BB1347" s="13">
        <f t="shared" si="450"/>
        <v>22100301.962882396</v>
      </c>
      <c r="BC1347" s="13">
        <f t="shared" si="451"/>
        <v>-1.3368605167574208E-4</v>
      </c>
      <c r="BD1347" s="13"/>
      <c r="BE1347" s="13"/>
      <c r="BG1347" s="13">
        <f t="shared" si="452"/>
        <v>12427913.092914158</v>
      </c>
      <c r="BH1347" s="13">
        <f t="shared" si="453"/>
        <v>-4.3494233910148529E-4</v>
      </c>
      <c r="BI1347" s="13"/>
      <c r="BL1347" s="13">
        <f t="shared" si="454"/>
        <v>315.06815879885437</v>
      </c>
      <c r="BM1347" s="13">
        <f t="shared" si="455"/>
        <v>34.465664218175135</v>
      </c>
      <c r="BP1347" s="13"/>
      <c r="BQ1347" s="13">
        <f t="shared" si="456"/>
        <v>99.633300000000006</v>
      </c>
      <c r="BR1347" s="13">
        <f t="shared" si="457"/>
        <v>108.99</v>
      </c>
      <c r="BT1347" s="13"/>
      <c r="BU1347" s="13"/>
      <c r="BV1347" s="13">
        <f t="shared" si="458"/>
        <v>31.50681587988543</v>
      </c>
      <c r="BW1347" s="13">
        <f t="shared" si="459"/>
        <v>344.65664218175152</v>
      </c>
      <c r="CA1347" s="13">
        <f t="shared" si="460"/>
        <v>9.9633299999999991</v>
      </c>
      <c r="CB1347" s="13">
        <f t="shared" si="461"/>
        <v>1089.9000000000001</v>
      </c>
    </row>
    <row r="1348" spans="1:80" x14ac:dyDescent="0.3">
      <c r="A1348" s="13">
        <f t="shared" si="437"/>
        <v>1.0092528860766842E-3</v>
      </c>
      <c r="C1348" s="13" t="str">
        <f>IF(F1348&gt;0,SQRT(Sum_Sq($AI$2,V_rtHz($AH$2)/(1+1/$A1348),V_rtHz($AH$2*$A1348)/(1+$A1348),$AN$2*$AH$2/(1+1/$A1348),$AM$2*SQRT(Sum_Sq(F1348,1/($X$2*D$8*(1+C$1017+F1348/E1348))))/SQRT(Sum_Sq($X$2*F1348*D$8,1)),                   $AQ$2*SQRT(Sum_Sq($AH$2/(1+1/$A1348)+F1348*( 1/(C$1017+1+F1348/E1348)-1)/(1+($X$2*F1348*D$8)^2), (F1348^2*D$8*$X$2+1/($X$2*D$8*(C$1017+1+F1348/E1348           )))/(1+($X$2*F1348*D$8)^2))),           V_rtHz(E1348)/($X$2*D$8*(E1348*C$1017+E1348+F1348)),V_rtHz(F1348)*SQRT(Sum_Sq(E1348*D$8*$X$2*C$1017,1))/($X$2*D$8*(E1348*C$1017+E1348+F1348))))/SQRT(Sum_Sq(1/(1+$A1348)+$AC$2/$I$2-1/(1+(1+F1348/E1348)/C$1017),$X$2/$I$2)),IF(F1349&lt;0,"A",C1349))</f>
        <v>A</v>
      </c>
      <c r="E1348" s="13">
        <f t="shared" si="438"/>
        <v>-1</v>
      </c>
      <c r="F1348" s="12">
        <f t="shared" si="462"/>
        <v>-2</v>
      </c>
      <c r="H1348" s="13" t="str">
        <f>IF(K1348&gt;0,SQRT(Sum_Sq($AI$2,V_rtHz($AH$2)/(1+1/$A1348),V_rtHz($AH$2*$A1348)/(1+$A1348),$AN$2*$AH$2/(1+1/$A1348),$AM$2*SQRT(Sum_Sq(K1348,1/($X$2*I$8*(1+H$1017+K1348/J1348))))/SQRT(Sum_Sq($X$2*K1348*I$8,1)),                   $AQ$2*SQRT(Sum_Sq($AH$2/(1+1/$A1348)+K1348*( 1/(H$1017+1+K1348/J1348)-1)/(1+($X$2*K1348*I$8)^2), (K1348^2*I$8*$X$2+1/($X$2*I$8*(H$1017+1+K1348/J1348           )))/(1+($X$2*K1348*I$8)^2))),           V_rtHz(J1348)/($X$2*I$8*(J1348*H$1017+J1348+K1348)),V_rtHz(K1348)*SQRT(Sum_Sq(J1348*I$8*$X$2*H$1017,1))/($X$2*I$8*(J1348*H$1017+J1348+K1348))))/SQRT(Sum_Sq(1/(1+$A1348)+$AC$2/$I$2-1/(1+(1+K1348/J1348)/H$1017),$X$2/$I$2)),IF(K1349&lt;0,"A",H1349))</f>
        <v>A</v>
      </c>
      <c r="J1348" s="13">
        <f t="shared" si="439"/>
        <v>-1</v>
      </c>
      <c r="K1348" s="12">
        <f t="shared" si="463"/>
        <v>-2</v>
      </c>
      <c r="M1348" s="13" t="str">
        <f>IF(P1348&gt;0,SQRT(Sum_Sq($AI$2,V_rtHz($AH$2)/(1+1/$A1348),V_rtHz($AH$2*$A1348)/(1+$A1348),$AN$2*$AH$2/(1+1/$A1348),$AM$2*SQRT(Sum_Sq(P1348,1/($X$2*N$8*(1+M$1017+P1348/O1348))))/SQRT(Sum_Sq($X$2*P1348*N$8,1)),                   $AQ$2*SQRT(Sum_Sq($AH$2/(1+1/$A1348)+P1348*( 1/(M$1017+1+P1348/O1348)-1)/(1+($X$2*P1348*N$8)^2), (P1348^2*N$8*$X$2+1/($X$2*N$8*(M$1017+1+P1348/O1348           )))/(1+($X$2*P1348*N$8)^2))),           V_rtHz(O1348)/($X$2*N$8*(O1348*M$1017+O1348+P1348)),V_rtHz(P1348)*SQRT(Sum_Sq(O1348*N$8*$X$2*M$1017,1))/($X$2*N$8*(O1348*M$1017+O1348+P1348))))/SQRT(Sum_Sq(1/(1+$A1348)+$AC$2/$I$2-1/(1+(1+P1348/O1348)/M$1017),$X$2/$I$2)),IF(P1349&lt;0,"A",M1349))</f>
        <v>A</v>
      </c>
      <c r="O1348" s="13">
        <f t="shared" si="440"/>
        <v>-1</v>
      </c>
      <c r="P1348" s="12">
        <f t="shared" si="464"/>
        <v>-2</v>
      </c>
      <c r="R1348" s="13" t="str">
        <f>IF(U1348&gt;0,SQRT(Sum_Sq($AI$2,V_rtHz($AH$2)/(1+1/$A1348),V_rtHz($AH$2*$A1348)/(1+$A1348),$AN$2*$AH$2/(1+1/$A1348),$AM$2*SQRT(Sum_Sq(U1348,1/($X$2*S$8*(1+R$1017+U1348/T1348))))/SQRT(Sum_Sq($X$2*U1348*S$8,1)),                   $AQ$2*SQRT(Sum_Sq($AH$2/(1+1/$A1348)+U1348*( 1/(R$1017+1+U1348/T1348)-1)/(1+($X$2*U1348*S$8)^2), (U1348^2*S$8*$X$2+1/($X$2*S$8*(R$1017+1+U1348/T1348           )))/(1+($X$2*U1348*S$8)^2))),           V_rtHz(T1348)/($X$2*S$8*(T1348*R$1017+T1348+U1348)),V_rtHz(U1348)*SQRT(Sum_Sq(T1348*S$8*$X$2*R$1017,1))/($X$2*S$8*(T1348*R$1017+T1348+U1348))))/SQRT(Sum_Sq(1/(1+$A1348)+$AC$2/$I$2-1/(1+(1+U1348/T1348)/R$1017),$X$2/$I$2)),IF(U1349&lt;0,"A",R1349))</f>
        <v>A</v>
      </c>
      <c r="T1348" s="13">
        <f t="shared" si="441"/>
        <v>-1</v>
      </c>
      <c r="U1348" s="12">
        <f t="shared" si="465"/>
        <v>-2</v>
      </c>
      <c r="X1348" s="13">
        <f>IF(AA1348&gt;0,SQRT(Sum_Sq($AI$2,V_rtHz($AH$2)/(1+1/$A1348),V_rtHz($AH$2*$A1348)/(1+$A1348),$AN$2*$AH$2/(1+1/$A1348),$AM$2*SQRT(Sum_Sq(AA1348,1/($X$2*Y$8*(1+X$1017+AA1348/Z1348))))/SQRT(Sum_Sq($X$2*AA1348*Y$8,1)),                   $AQ$2*SQRT(Sum_Sq($AH$2/(1+1/$A1348)+AA1348*( 1/(X$1017+1+AA1348/Z1348)-1)/(1+($X$2*AA1348*Y$8)^2), (AA1348^2*Y$8*$X$2+1/($X$2*Y$8*(X$1017+1+AA1348/Z1348           )))/(1+($X$2*AA1348*Y$8)^2))),           V_rtHz(Z1348)/($X$2*Y$8*(Z1348*X$1017+Z1348+AA1348)),V_rtHz(AA1348)*SQRT(Sum_Sq(Z1348*Y$8*$X$2*X$1017,1))/($X$2*Y$8*(Z1348*X$1017+Z1348+AA1348))))/SQRT(Sum_Sq(1/(1+$A1348)+$AC$2/$I$2-1/(1+(1+AA1348/Z1348)/X$1017),$X$2/$I$2)),IF(AA1349&lt;0,"A",X1349))</f>
        <v>4.4547945740521113E-6</v>
      </c>
      <c r="Z1348" s="13">
        <f t="shared" si="442"/>
        <v>23253.215060910188</v>
      </c>
      <c r="AA1348" s="12">
        <f t="shared" si="466"/>
        <v>42318.900202900833</v>
      </c>
      <c r="AC1348" s="13">
        <f>IF(AF1348&gt;0,SQRT(Sum_Sq($AI$2,V_rtHz($AH$2)/(1+1/$A1348),V_rtHz($AH$2*$A1348)/(1+$A1348),$AN$2*$AH$2/(1+1/$A1348),$AM$2*SQRT(Sum_Sq(AF1348,1/($X$2*AD$8*(1+AC$1017+AF1348/AE1348))))/SQRT(Sum_Sq($X$2*AF1348*AD$8,1)),                   $AQ$2*SQRT(Sum_Sq($AH$2/(1+1/$A1348)+AF1348*( 1/(AC$1017+1+AF1348/AE1348)-1)/(1+($X$2*AF1348*AD$8)^2), (AF1348^2*AD$8*$X$2+1/($X$2*AD$8*(AC$1017+1+AF1348/AE1348           )))/(1+($X$2*AF1348*AD$8)^2))),           V_rtHz(AE1348)/($X$2*AD$8*(AE1348*AC$1017+AE1348+AF1348)),V_rtHz(AF1348)*SQRT(Sum_Sq(AE1348*AD$8*$X$2*AC$1017,1))/($X$2*AD$8*(AE1348*AC$1017+AE1348+AF1348))))/SQRT(Sum_Sq(1/(1+$A1348)+$AC$2/$I$2-1/(1+(1+AF1348/AE1348)/AC$1017),$X$2/$I$2)),IF(AF1349&lt;0,"A",AC1349))</f>
        <v>6.4514790277125735E-6</v>
      </c>
      <c r="AE1348" s="13">
        <f t="shared" si="443"/>
        <v>17035.410003136953</v>
      </c>
      <c r="AF1348" s="12">
        <f t="shared" si="467"/>
        <v>182668.97437240384</v>
      </c>
      <c r="AG1348" s="13"/>
      <c r="AH1348" s="13">
        <f>IF(AK1348&gt;0,SQRT(Sum_Sq($AI$2,V_rtHz($AH$2)/(1+1/$A1348),V_rtHz($AH$2*$A1348)/(1+$A1348),$AN$2*$AH$2/(1+1/$A1348),$AM$2*SQRT(Sum_Sq(AK1348,1/($X$2*AI$8*(1+AH$1017+AK1348/AJ1348))))/SQRT(Sum_Sq($X$2*AK1348*AI$8,1)),                   $AQ$2*SQRT(Sum_Sq($AH$2/(1+1/$A1348)+AK1348*( 1/(AH$1017+1+AK1348/AJ1348)-1)/(1+($X$2*AK1348*AI$8)^2), (AK1348^2*AI$8*$X$2+1/($X$2*AI$8*(AH$1017+1+AK1348/AJ1348           )))/(1+($X$2*AK1348*AI$8)^2))),           V_rtHz(AJ1348)/($X$2*AI$8*(AJ1348*AH$1017+AJ1348+AK1348)),V_rtHz(AK1348)*SQRT(Sum_Sq(AJ1348*AI$8*$X$2*AH$1017,1))/($X$2*AI$8*(AJ1348*AH$1017+AJ1348+AK1348))))/SQRT(Sum_Sq(1/(1+$A1348)+$AC$2/$I$2-1/(1+(1+AK1348/AJ1348)/AH$1017),$X$2/$I$2)),IF(AK1349&lt;0,"A",AH1349))</f>
        <v>1.1022906162818669E-5</v>
      </c>
      <c r="AI1348" s="13"/>
      <c r="AJ1348" s="13">
        <f t="shared" si="444"/>
        <v>16086.096219716605</v>
      </c>
      <c r="AK1348" s="12">
        <f t="shared" si="468"/>
        <v>611739.77459683851</v>
      </c>
      <c r="AM1348" s="13">
        <f>IF(AP1348&gt;0,SQRT(Sum_Sq($AI$2,V_rtHz($AH$2)/(1+1/$A1348),V_rtHz($AH$2*$A1348)/(1+$A1348),$AN$2*$AH$2/(1+1/$A1348),$AM$2*SQRT(Sum_Sq(AP1348,1/($X$2*AN$8*(1+AM$1017+AP1348/AO1348))))/SQRT(Sum_Sq($X$2*AP1348*AN$8,1)),                   $AQ$2*SQRT(Sum_Sq($AH$2/(1+1/$A1348)+AP1348*( 1/(AM$1017+1+AP1348/AO1348)-1)/(1+($X$2*AP1348*AN$8)^2), (AP1348^2*AN$8*$X$2+1/($X$2*AN$8*(AM$1017+1+AP1348/AO1348           )))/(1+($X$2*AP1348*AN$8)^2))),           V_rtHz(AO1348)/($X$2*AN$8*(AO1348*AM$1017+AO1348+AP1348)),V_rtHz(AP1348)*SQRT(Sum_Sq(AO1348*AN$8*$X$2*AM$1017,1))/($X$2*AN$8*(AO1348*AM$1017+AO1348+AP1348))))/SQRT(Sum_Sq(1/(1+$A1348)+$AC$2/$I$2-1/(1+(1+AP1348/AO1348)/AM$1017),$X$2/$I$2)),IF(AP1349&lt;0,"A",AM1349))</f>
        <v>1.9378432697399947E-5</v>
      </c>
      <c r="AO1348" s="13">
        <f t="shared" si="445"/>
        <v>15825.641559148313</v>
      </c>
      <c r="AP1348" s="12">
        <f t="shared" si="469"/>
        <v>1966328.4181282106</v>
      </c>
      <c r="AR1348" s="13">
        <f t="shared" si="446"/>
        <v>69887291.180198371</v>
      </c>
      <c r="AS1348" s="13">
        <f t="shared" si="447"/>
        <v>-1.3214688555780702E-5</v>
      </c>
      <c r="AV1348" s="13"/>
      <c r="AW1348" s="13">
        <f t="shared" si="448"/>
        <v>39300511.936236553</v>
      </c>
      <c r="AX1348" s="13">
        <f t="shared" si="449"/>
        <v>-4.1906225856543383E-5</v>
      </c>
      <c r="AZ1348" s="13"/>
      <c r="BA1348" s="13"/>
      <c r="BB1348" s="13">
        <f t="shared" si="450"/>
        <v>22100301.962882396</v>
      </c>
      <c r="BC1348" s="13">
        <f t="shared" si="451"/>
        <v>-1.3371016142376814E-4</v>
      </c>
      <c r="BD1348" s="13"/>
      <c r="BE1348" s="13"/>
      <c r="BG1348" s="13">
        <f t="shared" si="452"/>
        <v>12427913.092914158</v>
      </c>
      <c r="BH1348" s="13">
        <f t="shared" si="453"/>
        <v>-4.351976447265623E-4</v>
      </c>
      <c r="BI1348" s="13"/>
      <c r="BL1348" s="13">
        <f t="shared" si="454"/>
        <v>315.06815879885437</v>
      </c>
      <c r="BM1348" s="13">
        <f t="shared" si="455"/>
        <v>34.465664218175142</v>
      </c>
      <c r="BP1348" s="13"/>
      <c r="BQ1348" s="13">
        <f t="shared" si="456"/>
        <v>99.633300000000006</v>
      </c>
      <c r="BR1348" s="13">
        <f t="shared" si="457"/>
        <v>108.98999999999995</v>
      </c>
      <c r="BT1348" s="13"/>
      <c r="BU1348" s="13"/>
      <c r="BV1348" s="13">
        <f t="shared" si="458"/>
        <v>31.50681587988543</v>
      </c>
      <c r="BW1348" s="13">
        <f t="shared" si="459"/>
        <v>344.65664218175152</v>
      </c>
      <c r="CA1348" s="13">
        <f t="shared" si="460"/>
        <v>9.9633299999999991</v>
      </c>
      <c r="CB1348" s="13">
        <f t="shared" si="461"/>
        <v>1089.9000000000001</v>
      </c>
    </row>
    <row r="1349" spans="1:80" x14ac:dyDescent="0.3">
      <c r="A1349" s="13">
        <f t="shared" si="437"/>
        <v>1.0232929922807546E-3</v>
      </c>
      <c r="C1349" s="13" t="str">
        <f>IF(F1349&gt;0,SQRT(Sum_Sq($AI$2,V_rtHz($AH$2)/(1+1/$A1349),V_rtHz($AH$2*$A1349)/(1+$A1349),$AN$2*$AH$2/(1+1/$A1349),$AM$2*SQRT(Sum_Sq(F1349,1/($X$2*D$8*(1+C$1017+F1349/E1349))))/SQRT(Sum_Sq($X$2*F1349*D$8,1)),                   $AQ$2*SQRT(Sum_Sq($AH$2/(1+1/$A1349)+F1349*( 1/(C$1017+1+F1349/E1349)-1)/(1+($X$2*F1349*D$8)^2), (F1349^2*D$8*$X$2+1/($X$2*D$8*(C$1017+1+F1349/E1349           )))/(1+($X$2*F1349*D$8)^2))),           V_rtHz(E1349)/($X$2*D$8*(E1349*C$1017+E1349+F1349)),V_rtHz(F1349)*SQRT(Sum_Sq(E1349*D$8*$X$2*C$1017,1))/($X$2*D$8*(E1349*C$1017+E1349+F1349))))/SQRT(Sum_Sq(1/(1+$A1349)+$AC$2/$I$2-1/(1+(1+F1349/E1349)/C$1017),$X$2/$I$2)),IF(F1350&lt;0,"A",C1350))</f>
        <v>A</v>
      </c>
      <c r="E1349" s="13">
        <f t="shared" si="438"/>
        <v>-1</v>
      </c>
      <c r="F1349" s="12">
        <f t="shared" si="462"/>
        <v>-2</v>
      </c>
      <c r="H1349" s="13" t="str">
        <f>IF(K1349&gt;0,SQRT(Sum_Sq($AI$2,V_rtHz($AH$2)/(1+1/$A1349),V_rtHz($AH$2*$A1349)/(1+$A1349),$AN$2*$AH$2/(1+1/$A1349),$AM$2*SQRT(Sum_Sq(K1349,1/($X$2*I$8*(1+H$1017+K1349/J1349))))/SQRT(Sum_Sq($X$2*K1349*I$8,1)),                   $AQ$2*SQRT(Sum_Sq($AH$2/(1+1/$A1349)+K1349*( 1/(H$1017+1+K1349/J1349)-1)/(1+($X$2*K1349*I$8)^2), (K1349^2*I$8*$X$2+1/($X$2*I$8*(H$1017+1+K1349/J1349           )))/(1+($X$2*K1349*I$8)^2))),           V_rtHz(J1349)/($X$2*I$8*(J1349*H$1017+J1349+K1349)),V_rtHz(K1349)*SQRT(Sum_Sq(J1349*I$8*$X$2*H$1017,1))/($X$2*I$8*(J1349*H$1017+J1349+K1349))))/SQRT(Sum_Sq(1/(1+$A1349)+$AC$2/$I$2-1/(1+(1+K1349/J1349)/H$1017),$X$2/$I$2)),IF(K1350&lt;0,"A",H1350))</f>
        <v>A</v>
      </c>
      <c r="J1349" s="13">
        <f t="shared" si="439"/>
        <v>-1</v>
      </c>
      <c r="K1349" s="12">
        <f t="shared" si="463"/>
        <v>-2</v>
      </c>
      <c r="M1349" s="13" t="str">
        <f>IF(P1349&gt;0,SQRT(Sum_Sq($AI$2,V_rtHz($AH$2)/(1+1/$A1349),V_rtHz($AH$2*$A1349)/(1+$A1349),$AN$2*$AH$2/(1+1/$A1349),$AM$2*SQRT(Sum_Sq(P1349,1/($X$2*N$8*(1+M$1017+P1349/O1349))))/SQRT(Sum_Sq($X$2*P1349*N$8,1)),                   $AQ$2*SQRT(Sum_Sq($AH$2/(1+1/$A1349)+P1349*( 1/(M$1017+1+P1349/O1349)-1)/(1+($X$2*P1349*N$8)^2), (P1349^2*N$8*$X$2+1/($X$2*N$8*(M$1017+1+P1349/O1349           )))/(1+($X$2*P1349*N$8)^2))),           V_rtHz(O1349)/($X$2*N$8*(O1349*M$1017+O1349+P1349)),V_rtHz(P1349)*SQRT(Sum_Sq(O1349*N$8*$X$2*M$1017,1))/($X$2*N$8*(O1349*M$1017+O1349+P1349))))/SQRT(Sum_Sq(1/(1+$A1349)+$AC$2/$I$2-1/(1+(1+P1349/O1349)/M$1017),$X$2/$I$2)),IF(P1350&lt;0,"A",M1350))</f>
        <v>A</v>
      </c>
      <c r="O1349" s="13">
        <f t="shared" si="440"/>
        <v>-1</v>
      </c>
      <c r="P1349" s="12">
        <f t="shared" si="464"/>
        <v>-2</v>
      </c>
      <c r="R1349" s="13" t="str">
        <f>IF(U1349&gt;0,SQRT(Sum_Sq($AI$2,V_rtHz($AH$2)/(1+1/$A1349),V_rtHz($AH$2*$A1349)/(1+$A1349),$AN$2*$AH$2/(1+1/$A1349),$AM$2*SQRT(Sum_Sq(U1349,1/($X$2*S$8*(1+R$1017+U1349/T1349))))/SQRT(Sum_Sq($X$2*U1349*S$8,1)),                   $AQ$2*SQRT(Sum_Sq($AH$2/(1+1/$A1349)+U1349*( 1/(R$1017+1+U1349/T1349)-1)/(1+($X$2*U1349*S$8)^2), (U1349^2*S$8*$X$2+1/($X$2*S$8*(R$1017+1+U1349/T1349           )))/(1+($X$2*U1349*S$8)^2))),           V_rtHz(T1349)/($X$2*S$8*(T1349*R$1017+T1349+U1349)),V_rtHz(U1349)*SQRT(Sum_Sq(T1349*S$8*$X$2*R$1017,1))/($X$2*S$8*(T1349*R$1017+T1349+U1349))))/SQRT(Sum_Sq(1/(1+$A1349)+$AC$2/$I$2-1/(1+(1+U1349/T1349)/R$1017),$X$2/$I$2)),IF(U1350&lt;0,"A",R1350))</f>
        <v>A</v>
      </c>
      <c r="T1349" s="13">
        <f t="shared" si="441"/>
        <v>-1</v>
      </c>
      <c r="U1349" s="12">
        <f t="shared" si="465"/>
        <v>-2</v>
      </c>
      <c r="X1349" s="13">
        <f>IF(AA1349&gt;0,SQRT(Sum_Sq($AI$2,V_rtHz($AH$2)/(1+1/$A1349),V_rtHz($AH$2*$A1349)/(1+$A1349),$AN$2*$AH$2/(1+1/$A1349),$AM$2*SQRT(Sum_Sq(AA1349,1/($X$2*Y$8*(1+X$1017+AA1349/Z1349))))/SQRT(Sum_Sq($X$2*AA1349*Y$8,1)),                   $AQ$2*SQRT(Sum_Sq($AH$2/(1+1/$A1349)+AA1349*( 1/(X$1017+1+AA1349/Z1349)-1)/(1+($X$2*AA1349*Y$8)^2), (AA1349^2*Y$8*$X$2+1/($X$2*Y$8*(X$1017+1+AA1349/Z1349           )))/(1+($X$2*AA1349*Y$8)^2))),           V_rtHz(Z1349)/($X$2*Y$8*(Z1349*X$1017+Z1349+AA1349)),V_rtHz(AA1349)*SQRT(Sum_Sq(Z1349*Y$8*$X$2*X$1017,1))/($X$2*Y$8*(Z1349*X$1017+Z1349+AA1349))))/SQRT(Sum_Sq(1/(1+$A1349)+$AC$2/$I$2-1/(1+(1+AA1349/Z1349)/X$1017),$X$2/$I$2)),IF(AA1350&lt;0,"A",X1350))</f>
        <v>4.4439056212188732E-6</v>
      </c>
      <c r="Z1349" s="13">
        <f t="shared" si="442"/>
        <v>23150.237713777915</v>
      </c>
      <c r="AA1349" s="12">
        <f t="shared" si="466"/>
        <v>42507.143975182124</v>
      </c>
      <c r="AC1349" s="13">
        <f>IF(AF1349&gt;0,SQRT(Sum_Sq($AI$2,V_rtHz($AH$2)/(1+1/$A1349),V_rtHz($AH$2*$A1349)/(1+$A1349),$AN$2*$AH$2/(1+1/$A1349),$AM$2*SQRT(Sum_Sq(AF1349,1/($X$2*AD$8*(1+AC$1017+AF1349/AE1349))))/SQRT(Sum_Sq($X$2*AF1349*AD$8,1)),                   $AQ$2*SQRT(Sum_Sq($AH$2/(1+1/$A1349)+AF1349*( 1/(AC$1017+1+AF1349/AE1349)-1)/(1+($X$2*AF1349*AD$8)^2), (AF1349^2*AD$8*$X$2+1/($X$2*AD$8*(AC$1017+1+AF1349/AE1349           )))/(1+($X$2*AF1349*AD$8)^2))),           V_rtHz(AE1349)/($X$2*AD$8*(AE1349*AC$1017+AE1349+AF1349)),V_rtHz(AF1349)*SQRT(Sum_Sq(AE1349*AD$8*$X$2*AC$1017,1))/($X$2*AD$8*(AE1349*AC$1017+AE1349+AF1349))))/SQRT(Sum_Sq(1/(1+$A1349)+$AC$2/$I$2-1/(1+(1+AF1349/AE1349)/AC$1017),$X$2/$I$2)),IF(AF1350&lt;0,"A",AC1350))</f>
        <v>6.4464929738997453E-6</v>
      </c>
      <c r="AE1349" s="13">
        <f t="shared" si="443"/>
        <v>17008.863448609314</v>
      </c>
      <c r="AF1349" s="12">
        <f t="shared" si="467"/>
        <v>182954.0746616346</v>
      </c>
      <c r="AG1349" s="13"/>
      <c r="AH1349" s="13">
        <f>IF(AK1349&gt;0,SQRT(Sum_Sq($AI$2,V_rtHz($AH$2)/(1+1/$A1349),V_rtHz($AH$2*$A1349)/(1+$A1349),$AN$2*$AH$2/(1+1/$A1349),$AM$2*SQRT(Sum_Sq(AK1349,1/($X$2*AI$8*(1+AH$1017+AK1349/AJ1349))))/SQRT(Sum_Sq($X$2*AK1349*AI$8,1)),                   $AQ$2*SQRT(Sum_Sq($AH$2/(1+1/$A1349)+AK1349*( 1/(AH$1017+1+AK1349/AJ1349)-1)/(1+($X$2*AK1349*AI$8)^2), (AK1349^2*AI$8*$X$2+1/($X$2*AI$8*(AH$1017+1+AK1349/AJ1349           )))/(1+($X$2*AK1349*AI$8)^2))),           V_rtHz(AJ1349)/($X$2*AI$8*(AJ1349*AH$1017+AJ1349+AK1349)),V_rtHz(AK1349)*SQRT(Sum_Sq(AJ1349*AI$8*$X$2*AH$1017,1))/($X$2*AI$8*(AJ1349*AH$1017+AJ1349+AK1349))))/SQRT(Sum_Sq(1/(1+$A1349)+$AC$2/$I$2-1/(1+(1+AK1349/AJ1349)/AH$1017),$X$2/$I$2)),IF(AK1350&lt;0,"A",AH1350))</f>
        <v>1.1015889987635431E-5</v>
      </c>
      <c r="AI1349" s="13"/>
      <c r="AJ1349" s="13">
        <f t="shared" si="444"/>
        <v>16064.866119889681</v>
      </c>
      <c r="AK1349" s="12">
        <f t="shared" si="468"/>
        <v>612548.2031505449</v>
      </c>
      <c r="AM1349" s="13">
        <f>IF(AP1349&gt;0,SQRT(Sum_Sq($AI$2,V_rtHz($AH$2)/(1+1/$A1349),V_rtHz($AH$2*$A1349)/(1+$A1349),$AN$2*$AH$2/(1+1/$A1349),$AM$2*SQRT(Sum_Sq(AP1349,1/($X$2*AN$8*(1+AM$1017+AP1349/AO1349))))/SQRT(Sum_Sq($X$2*AP1349*AN$8,1)),                   $AQ$2*SQRT(Sum_Sq($AH$2/(1+1/$A1349)+AP1349*( 1/(AM$1017+1+AP1349/AO1349)-1)/(1+($X$2*AP1349*AN$8)^2), (AP1349^2*AN$8*$X$2+1/($X$2*AN$8*(AM$1017+1+AP1349/AO1349           )))/(1+($X$2*AP1349*AN$8)^2))),           V_rtHz(AO1349)/($X$2*AN$8*(AO1349*AM$1017+AO1349+AP1349)),V_rtHz(AP1349)*SQRT(Sum_Sq(AO1349*AN$8*$X$2*AM$1017,1))/($X$2*AN$8*(AO1349*AM$1017+AO1349+AP1349))))/SQRT(Sum_Sq(1/(1+$A1349)+$AC$2/$I$2-1/(1+(1+AP1349/AO1349)/AM$1017),$X$2/$I$2)),IF(AP1350&lt;0,"A",AM1350))</f>
        <v>1.9366759319881678E-5</v>
      </c>
      <c r="AO1349" s="13">
        <f t="shared" si="445"/>
        <v>15805.700653975782</v>
      </c>
      <c r="AP1349" s="12">
        <f t="shared" si="469"/>
        <v>1968809.1919567394</v>
      </c>
      <c r="AR1349" s="13">
        <f t="shared" si="446"/>
        <v>69887291.180198371</v>
      </c>
      <c r="AS1349" s="13">
        <f t="shared" si="447"/>
        <v>-1.3214927372030542E-5</v>
      </c>
      <c r="AV1349" s="13"/>
      <c r="AW1349" s="13">
        <f t="shared" si="448"/>
        <v>39300511.936236553</v>
      </c>
      <c r="AX1349" s="13">
        <f t="shared" si="449"/>
        <v>-4.1908627586360172E-5</v>
      </c>
      <c r="AZ1349" s="13"/>
      <c r="BA1349" s="13"/>
      <c r="BB1349" s="13">
        <f t="shared" si="450"/>
        <v>22100301.962882396</v>
      </c>
      <c r="BC1349" s="13">
        <f t="shared" si="451"/>
        <v>-1.3373461545192287E-4</v>
      </c>
      <c r="BD1349" s="13"/>
      <c r="BE1349" s="13"/>
      <c r="BG1349" s="13">
        <f t="shared" si="452"/>
        <v>12427913.092914158</v>
      </c>
      <c r="BH1349" s="13">
        <f t="shared" si="453"/>
        <v>-4.3545680819454452E-4</v>
      </c>
      <c r="BI1349" s="13"/>
      <c r="BL1349" s="13">
        <f t="shared" si="454"/>
        <v>315.06815879885437</v>
      </c>
      <c r="BM1349" s="13">
        <f t="shared" si="455"/>
        <v>34.465664218175135</v>
      </c>
      <c r="BP1349" s="13"/>
      <c r="BQ1349" s="13">
        <f t="shared" si="456"/>
        <v>99.633300000000006</v>
      </c>
      <c r="BR1349" s="13">
        <f t="shared" si="457"/>
        <v>108.99000000000001</v>
      </c>
      <c r="BT1349" s="13"/>
      <c r="BU1349" s="13"/>
      <c r="BV1349" s="13">
        <f t="shared" si="458"/>
        <v>31.50681587988543</v>
      </c>
      <c r="BW1349" s="13">
        <f t="shared" si="459"/>
        <v>344.65664218175152</v>
      </c>
      <c r="CA1349" s="13">
        <f t="shared" si="460"/>
        <v>9.9633299999999991</v>
      </c>
      <c r="CB1349" s="13">
        <f t="shared" si="461"/>
        <v>1089.9000000000001</v>
      </c>
    </row>
    <row r="1350" spans="1:80" x14ac:dyDescent="0.3">
      <c r="A1350" s="13">
        <f t="shared" si="437"/>
        <v>1.0375284158180118E-3</v>
      </c>
      <c r="C1350" s="13" t="str">
        <f>IF(F1350&gt;0,SQRT(Sum_Sq($AI$2,V_rtHz($AH$2)/(1+1/$A1350),V_rtHz($AH$2*$A1350)/(1+$A1350),$AN$2*$AH$2/(1+1/$A1350),$AM$2*SQRT(Sum_Sq(F1350,1/($X$2*D$8*(1+C$1017+F1350/E1350))))/SQRT(Sum_Sq($X$2*F1350*D$8,1)),                   $AQ$2*SQRT(Sum_Sq($AH$2/(1+1/$A1350)+F1350*( 1/(C$1017+1+F1350/E1350)-1)/(1+($X$2*F1350*D$8)^2), (F1350^2*D$8*$X$2+1/($X$2*D$8*(C$1017+1+F1350/E1350           )))/(1+($X$2*F1350*D$8)^2))),           V_rtHz(E1350)/($X$2*D$8*(E1350*C$1017+E1350+F1350)),V_rtHz(F1350)*SQRT(Sum_Sq(E1350*D$8*$X$2*C$1017,1))/($X$2*D$8*(E1350*C$1017+E1350+F1350))))/SQRT(Sum_Sq(1/(1+$A1350)+$AC$2/$I$2-1/(1+(1+F1350/E1350)/C$1017),$X$2/$I$2)),IF(F1351&lt;0,"A",C1351))</f>
        <v>A</v>
      </c>
      <c r="E1350" s="13">
        <f t="shared" si="438"/>
        <v>-1</v>
      </c>
      <c r="F1350" s="12">
        <f t="shared" si="462"/>
        <v>-2</v>
      </c>
      <c r="H1350" s="13" t="str">
        <f>IF(K1350&gt;0,SQRT(Sum_Sq($AI$2,V_rtHz($AH$2)/(1+1/$A1350),V_rtHz($AH$2*$A1350)/(1+$A1350),$AN$2*$AH$2/(1+1/$A1350),$AM$2*SQRT(Sum_Sq(K1350,1/($X$2*I$8*(1+H$1017+K1350/J1350))))/SQRT(Sum_Sq($X$2*K1350*I$8,1)),                   $AQ$2*SQRT(Sum_Sq($AH$2/(1+1/$A1350)+K1350*( 1/(H$1017+1+K1350/J1350)-1)/(1+($X$2*K1350*I$8)^2), (K1350^2*I$8*$X$2+1/($X$2*I$8*(H$1017+1+K1350/J1350           )))/(1+($X$2*K1350*I$8)^2))),           V_rtHz(J1350)/($X$2*I$8*(J1350*H$1017+J1350+K1350)),V_rtHz(K1350)*SQRT(Sum_Sq(J1350*I$8*$X$2*H$1017,1))/($X$2*I$8*(J1350*H$1017+J1350+K1350))))/SQRT(Sum_Sq(1/(1+$A1350)+$AC$2/$I$2-1/(1+(1+K1350/J1350)/H$1017),$X$2/$I$2)),IF(K1351&lt;0,"A",H1351))</f>
        <v>A</v>
      </c>
      <c r="J1350" s="13">
        <f t="shared" si="439"/>
        <v>-1</v>
      </c>
      <c r="K1350" s="12">
        <f t="shared" si="463"/>
        <v>-2</v>
      </c>
      <c r="M1350" s="13" t="str">
        <f>IF(P1350&gt;0,SQRT(Sum_Sq($AI$2,V_rtHz($AH$2)/(1+1/$A1350),V_rtHz($AH$2*$A1350)/(1+$A1350),$AN$2*$AH$2/(1+1/$A1350),$AM$2*SQRT(Sum_Sq(P1350,1/($X$2*N$8*(1+M$1017+P1350/O1350))))/SQRT(Sum_Sq($X$2*P1350*N$8,1)),                   $AQ$2*SQRT(Sum_Sq($AH$2/(1+1/$A1350)+P1350*( 1/(M$1017+1+P1350/O1350)-1)/(1+($X$2*P1350*N$8)^2), (P1350^2*N$8*$X$2+1/($X$2*N$8*(M$1017+1+P1350/O1350           )))/(1+($X$2*P1350*N$8)^2))),           V_rtHz(O1350)/($X$2*N$8*(O1350*M$1017+O1350+P1350)),V_rtHz(P1350)*SQRT(Sum_Sq(O1350*N$8*$X$2*M$1017,1))/($X$2*N$8*(O1350*M$1017+O1350+P1350))))/SQRT(Sum_Sq(1/(1+$A1350)+$AC$2/$I$2-1/(1+(1+P1350/O1350)/M$1017),$X$2/$I$2)),IF(P1351&lt;0,"A",M1351))</f>
        <v>A</v>
      </c>
      <c r="O1350" s="13">
        <f t="shared" si="440"/>
        <v>-1</v>
      </c>
      <c r="P1350" s="12">
        <f t="shared" si="464"/>
        <v>-2</v>
      </c>
      <c r="R1350" s="13" t="str">
        <f>IF(U1350&gt;0,SQRT(Sum_Sq($AI$2,V_rtHz($AH$2)/(1+1/$A1350),V_rtHz($AH$2*$A1350)/(1+$A1350),$AN$2*$AH$2/(1+1/$A1350),$AM$2*SQRT(Sum_Sq(U1350,1/($X$2*S$8*(1+R$1017+U1350/T1350))))/SQRT(Sum_Sq($X$2*U1350*S$8,1)),                   $AQ$2*SQRT(Sum_Sq($AH$2/(1+1/$A1350)+U1350*( 1/(R$1017+1+U1350/T1350)-1)/(1+($X$2*U1350*S$8)^2), (U1350^2*S$8*$X$2+1/($X$2*S$8*(R$1017+1+U1350/T1350           )))/(1+($X$2*U1350*S$8)^2))),           V_rtHz(T1350)/($X$2*S$8*(T1350*R$1017+T1350+U1350)),V_rtHz(U1350)*SQRT(Sum_Sq(T1350*S$8*$X$2*R$1017,1))/($X$2*S$8*(T1350*R$1017+T1350+U1350))))/SQRT(Sum_Sq(1/(1+$A1350)+$AC$2/$I$2-1/(1+(1+U1350/T1350)/R$1017),$X$2/$I$2)),IF(U1351&lt;0,"A",R1351))</f>
        <v>A</v>
      </c>
      <c r="T1350" s="13">
        <f t="shared" si="441"/>
        <v>-1</v>
      </c>
      <c r="U1350" s="12">
        <f t="shared" si="465"/>
        <v>-2</v>
      </c>
      <c r="X1350" s="13">
        <f>IF(AA1350&gt;0,SQRT(Sum_Sq($AI$2,V_rtHz($AH$2)/(1+1/$A1350),V_rtHz($AH$2*$A1350)/(1+$A1350),$AN$2*$AH$2/(1+1/$A1350),$AM$2*SQRT(Sum_Sq(AA1350,1/($X$2*Y$8*(1+X$1017+AA1350/Z1350))))/SQRT(Sum_Sq($X$2*AA1350*Y$8,1)),                   $AQ$2*SQRT(Sum_Sq($AH$2/(1+1/$A1350)+AA1350*( 1/(X$1017+1+AA1350/Z1350)-1)/(1+($X$2*AA1350*Y$8)^2), (AA1350^2*Y$8*$X$2+1/($X$2*Y$8*(X$1017+1+AA1350/Z1350           )))/(1+($X$2*AA1350*Y$8)^2))),           V_rtHz(Z1350)/($X$2*Y$8*(Z1350*X$1017+Z1350+AA1350)),V_rtHz(AA1350)*SQRT(Sum_Sq(Z1350*Y$8*$X$2*X$1017,1))/($X$2*Y$8*(Z1350*X$1017+Z1350+AA1350))))/SQRT(Sum_Sq(1/(1+$A1350)+$AC$2/$I$2-1/(1+(1+AA1350/Z1350)/X$1017),$X$2/$I$2)),IF(AA1351&lt;0,"A",X1351))</f>
        <v>4.4330911459790832E-6</v>
      </c>
      <c r="Z1350" s="13">
        <f t="shared" si="442"/>
        <v>23048.107646482687</v>
      </c>
      <c r="AA1350" s="12">
        <f t="shared" si="466"/>
        <v>42695.50032709181</v>
      </c>
      <c r="AC1350" s="13">
        <f>IF(AF1350&gt;0,SQRT(Sum_Sq($AI$2,V_rtHz($AH$2)/(1+1/$A1350),V_rtHz($AH$2*$A1350)/(1+$A1350),$AN$2*$AH$2/(1+1/$A1350),$AM$2*SQRT(Sum_Sq(AF1350,1/($X$2*AD$8*(1+AC$1017+AF1350/AE1350))))/SQRT(Sum_Sq($X$2*AF1350*AD$8,1)),                   $AQ$2*SQRT(Sum_Sq($AH$2/(1+1/$A1350)+AF1350*( 1/(AC$1017+1+AF1350/AE1350)-1)/(1+($X$2*AF1350*AD$8)^2), (AF1350^2*AD$8*$X$2+1/($X$2*AD$8*(AC$1017+1+AF1350/AE1350           )))/(1+($X$2*AF1350*AD$8)^2))),           V_rtHz(AE1350)/($X$2*AD$8*(AE1350*AC$1017+AE1350+AF1350)),V_rtHz(AF1350)*SQRT(Sum_Sq(AE1350*AD$8*$X$2*AC$1017,1))/($X$2*AD$8*(AE1350*AC$1017+AE1350+AF1350))))/SQRT(Sum_Sq(1/(1+$A1350)+$AC$2/$I$2-1/(1+(1+AF1350/AE1350)/AC$1017),$X$2/$I$2)),IF(AF1351&lt;0,"A",AC1351))</f>
        <v>6.441465715658809E-6</v>
      </c>
      <c r="AE1350" s="13">
        <f t="shared" si="443"/>
        <v>16982.113858217479</v>
      </c>
      <c r="AF1350" s="12">
        <f t="shared" si="467"/>
        <v>183242.25707511828</v>
      </c>
      <c r="AG1350" s="13"/>
      <c r="AH1350" s="13">
        <f>IF(AK1350&gt;0,SQRT(Sum_Sq($AI$2,V_rtHz($AH$2)/(1+1/$A1350),V_rtHz($AH$2*$A1350)/(1+$A1350),$AN$2*$AH$2/(1+1/$A1350),$AM$2*SQRT(Sum_Sq(AK1350,1/($X$2*AI$8*(1+AH$1017+AK1350/AJ1350))))/SQRT(Sum_Sq($X$2*AK1350*AI$8,1)),                   $AQ$2*SQRT(Sum_Sq($AH$2/(1+1/$A1350)+AK1350*( 1/(AH$1017+1+AK1350/AJ1350)-1)/(1+($X$2*AK1350*AI$8)^2), (AK1350^2*AI$8*$X$2+1/($X$2*AI$8*(AH$1017+1+AK1350/AJ1350           )))/(1+($X$2*AK1350*AI$8)^2))),           V_rtHz(AJ1350)/($X$2*AI$8*(AJ1350*AH$1017+AJ1350+AK1350)),V_rtHz(AK1350)*SQRT(Sum_Sq(AJ1350*AI$8*$X$2*AH$1017,1))/($X$2*AI$8*(AJ1350*AH$1017+AJ1350+AK1350))))/SQRT(Sum_Sq(1/(1+$A1350)+$AC$2/$I$2-1/(1+(1+AK1350/AJ1350)/AH$1017),$X$2/$I$2)),IF(AK1351&lt;0,"A",AH1351))</f>
        <v>1.1008808669285471E-5</v>
      </c>
      <c r="AI1350" s="13"/>
      <c r="AJ1350" s="13">
        <f t="shared" si="444"/>
        <v>16043.450583016564</v>
      </c>
      <c r="AK1350" s="12">
        <f t="shared" si="468"/>
        <v>613365.86070888967</v>
      </c>
      <c r="AM1350" s="13">
        <f>IF(AP1350&gt;0,SQRT(Sum_Sq($AI$2,V_rtHz($AH$2)/(1+1/$A1350),V_rtHz($AH$2*$A1350)/(1+$A1350),$AN$2*$AH$2/(1+1/$A1350),$AM$2*SQRT(Sum_Sq(AP1350,1/($X$2*AN$8*(1+AM$1017+AP1350/AO1350))))/SQRT(Sum_Sq($X$2*AP1350*AN$8,1)),                   $AQ$2*SQRT(Sum_Sq($AH$2/(1+1/$A1350)+AP1350*( 1/(AM$1017+1+AP1350/AO1350)-1)/(1+($X$2*AP1350*AN$8)^2), (AP1350^2*AN$8*$X$2+1/($X$2*AN$8*(AM$1017+1+AP1350/AO1350           )))/(1+($X$2*AP1350*AN$8)^2))),           V_rtHz(AO1350)/($X$2*AN$8*(AO1350*AM$1017+AO1350+AP1350)),V_rtHz(AP1350)*SQRT(Sum_Sq(AO1350*AN$8*$X$2*AM$1017,1))/($X$2*AN$8*(AO1350*AM$1017+AO1350+AP1350))))/SQRT(Sum_Sq(1/(1+$A1350)+$AC$2/$I$2-1/(1+(1+AP1350/AO1350)/AM$1017),$X$2/$I$2)),IF(AP1351&lt;0,"A",AM1351))</f>
        <v>1.935497464791998E-5</v>
      </c>
      <c r="AO1350" s="13">
        <f t="shared" si="445"/>
        <v>15785.58027287324</v>
      </c>
      <c r="AP1350" s="12">
        <f t="shared" si="469"/>
        <v>1971318.6461912745</v>
      </c>
      <c r="AR1350" s="13">
        <f t="shared" si="446"/>
        <v>69887291.180198371</v>
      </c>
      <c r="AS1350" s="13">
        <f t="shared" si="447"/>
        <v>-1.321516951935826E-5</v>
      </c>
      <c r="AV1350" s="13"/>
      <c r="AW1350" s="13">
        <f t="shared" si="448"/>
        <v>39300511.936236553</v>
      </c>
      <c r="AX1350" s="13">
        <f t="shared" si="449"/>
        <v>-4.1911063008650359E-5</v>
      </c>
      <c r="AZ1350" s="13"/>
      <c r="BA1350" s="13"/>
      <c r="BB1350" s="13">
        <f t="shared" si="450"/>
        <v>22100301.962882396</v>
      </c>
      <c r="BC1350" s="13">
        <f t="shared" si="451"/>
        <v>-1.3375941880341811E-4</v>
      </c>
      <c r="BD1350" s="13"/>
      <c r="BE1350" s="13"/>
      <c r="BG1350" s="13">
        <f t="shared" si="452"/>
        <v>12427913.092914158</v>
      </c>
      <c r="BH1350" s="13">
        <f t="shared" si="453"/>
        <v>-4.3571989231433586E-4</v>
      </c>
      <c r="BI1350" s="13"/>
      <c r="BL1350" s="13">
        <f t="shared" si="454"/>
        <v>315.06815879885437</v>
      </c>
      <c r="BM1350" s="13">
        <f t="shared" si="455"/>
        <v>34.465664218175128</v>
      </c>
      <c r="BP1350" s="13"/>
      <c r="BQ1350" s="13">
        <f t="shared" si="456"/>
        <v>99.633300000000006</v>
      </c>
      <c r="BR1350" s="13">
        <f t="shared" si="457"/>
        <v>108.98999999999998</v>
      </c>
      <c r="BT1350" s="13"/>
      <c r="BU1350" s="13"/>
      <c r="BV1350" s="13">
        <f t="shared" si="458"/>
        <v>31.50681587988543</v>
      </c>
      <c r="BW1350" s="13">
        <f t="shared" si="459"/>
        <v>344.65664218175147</v>
      </c>
      <c r="CA1350" s="13">
        <f t="shared" si="460"/>
        <v>9.9633299999999991</v>
      </c>
      <c r="CB1350" s="13">
        <f t="shared" si="461"/>
        <v>1089.9000000000001</v>
      </c>
    </row>
    <row r="1351" spans="1:80" x14ac:dyDescent="0.3">
      <c r="A1351" s="13">
        <f t="shared" si="437"/>
        <v>1.0519618738232229E-3</v>
      </c>
      <c r="C1351" s="13" t="str">
        <f>IF(F1351&gt;0,SQRT(Sum_Sq($AI$2,V_rtHz($AH$2)/(1+1/$A1351),V_rtHz($AH$2*$A1351)/(1+$A1351),$AN$2*$AH$2/(1+1/$A1351),$AM$2*SQRT(Sum_Sq(F1351,1/($X$2*D$8*(1+C$1017+F1351/E1351))))/SQRT(Sum_Sq($X$2*F1351*D$8,1)),                   $AQ$2*SQRT(Sum_Sq($AH$2/(1+1/$A1351)+F1351*( 1/(C$1017+1+F1351/E1351)-1)/(1+($X$2*F1351*D$8)^2), (F1351^2*D$8*$X$2+1/($X$2*D$8*(C$1017+1+F1351/E1351           )))/(1+($X$2*F1351*D$8)^2))),           V_rtHz(E1351)/($X$2*D$8*(E1351*C$1017+E1351+F1351)),V_rtHz(F1351)*SQRT(Sum_Sq(E1351*D$8*$X$2*C$1017,1))/($X$2*D$8*(E1351*C$1017+E1351+F1351))))/SQRT(Sum_Sq(1/(1+$A1351)+$AC$2/$I$2-1/(1+(1+F1351/E1351)/C$1017),$X$2/$I$2)),IF(F1352&lt;0,"A",C1352))</f>
        <v>A</v>
      </c>
      <c r="E1351" s="13">
        <f t="shared" si="438"/>
        <v>-1</v>
      </c>
      <c r="F1351" s="12">
        <f t="shared" si="462"/>
        <v>-2</v>
      </c>
      <c r="H1351" s="13" t="str">
        <f>IF(K1351&gt;0,SQRT(Sum_Sq($AI$2,V_rtHz($AH$2)/(1+1/$A1351),V_rtHz($AH$2*$A1351)/(1+$A1351),$AN$2*$AH$2/(1+1/$A1351),$AM$2*SQRT(Sum_Sq(K1351,1/($X$2*I$8*(1+H$1017+K1351/J1351))))/SQRT(Sum_Sq($X$2*K1351*I$8,1)),                   $AQ$2*SQRT(Sum_Sq($AH$2/(1+1/$A1351)+K1351*( 1/(H$1017+1+K1351/J1351)-1)/(1+($X$2*K1351*I$8)^2), (K1351^2*I$8*$X$2+1/($X$2*I$8*(H$1017+1+K1351/J1351           )))/(1+($X$2*K1351*I$8)^2))),           V_rtHz(J1351)/($X$2*I$8*(J1351*H$1017+J1351+K1351)),V_rtHz(K1351)*SQRT(Sum_Sq(J1351*I$8*$X$2*H$1017,1))/($X$2*I$8*(J1351*H$1017+J1351+K1351))))/SQRT(Sum_Sq(1/(1+$A1351)+$AC$2/$I$2-1/(1+(1+K1351/J1351)/H$1017),$X$2/$I$2)),IF(K1352&lt;0,"A",H1352))</f>
        <v>A</v>
      </c>
      <c r="J1351" s="13">
        <f t="shared" si="439"/>
        <v>-1</v>
      </c>
      <c r="K1351" s="12">
        <f t="shared" si="463"/>
        <v>-2</v>
      </c>
      <c r="M1351" s="13" t="str">
        <f>IF(P1351&gt;0,SQRT(Sum_Sq($AI$2,V_rtHz($AH$2)/(1+1/$A1351),V_rtHz($AH$2*$A1351)/(1+$A1351),$AN$2*$AH$2/(1+1/$A1351),$AM$2*SQRT(Sum_Sq(P1351,1/($X$2*N$8*(1+M$1017+P1351/O1351))))/SQRT(Sum_Sq($X$2*P1351*N$8,1)),                   $AQ$2*SQRT(Sum_Sq($AH$2/(1+1/$A1351)+P1351*( 1/(M$1017+1+P1351/O1351)-1)/(1+($X$2*P1351*N$8)^2), (P1351^2*N$8*$X$2+1/($X$2*N$8*(M$1017+1+P1351/O1351           )))/(1+($X$2*P1351*N$8)^2))),           V_rtHz(O1351)/($X$2*N$8*(O1351*M$1017+O1351+P1351)),V_rtHz(P1351)*SQRT(Sum_Sq(O1351*N$8*$X$2*M$1017,1))/($X$2*N$8*(O1351*M$1017+O1351+P1351))))/SQRT(Sum_Sq(1/(1+$A1351)+$AC$2/$I$2-1/(1+(1+P1351/O1351)/M$1017),$X$2/$I$2)),IF(P1352&lt;0,"A",M1352))</f>
        <v>A</v>
      </c>
      <c r="O1351" s="13">
        <f t="shared" si="440"/>
        <v>-1</v>
      </c>
      <c r="P1351" s="12">
        <f t="shared" si="464"/>
        <v>-2</v>
      </c>
      <c r="R1351" s="13" t="str">
        <f>IF(U1351&gt;0,SQRT(Sum_Sq($AI$2,V_rtHz($AH$2)/(1+1/$A1351),V_rtHz($AH$2*$A1351)/(1+$A1351),$AN$2*$AH$2/(1+1/$A1351),$AM$2*SQRT(Sum_Sq(U1351,1/($X$2*S$8*(1+R$1017+U1351/T1351))))/SQRT(Sum_Sq($X$2*U1351*S$8,1)),                   $AQ$2*SQRT(Sum_Sq($AH$2/(1+1/$A1351)+U1351*( 1/(R$1017+1+U1351/T1351)-1)/(1+($X$2*U1351*S$8)^2), (U1351^2*S$8*$X$2+1/($X$2*S$8*(R$1017+1+U1351/T1351           )))/(1+($X$2*U1351*S$8)^2))),           V_rtHz(T1351)/($X$2*S$8*(T1351*R$1017+T1351+U1351)),V_rtHz(U1351)*SQRT(Sum_Sq(T1351*S$8*$X$2*R$1017,1))/($X$2*S$8*(T1351*R$1017+T1351+U1351))))/SQRT(Sum_Sq(1/(1+$A1351)+$AC$2/$I$2-1/(1+(1+U1351/T1351)/R$1017),$X$2/$I$2)),IF(U1352&lt;0,"A",R1352))</f>
        <v>A</v>
      </c>
      <c r="T1351" s="13">
        <f t="shared" si="441"/>
        <v>-1</v>
      </c>
      <c r="U1351" s="12">
        <f t="shared" si="465"/>
        <v>-2</v>
      </c>
      <c r="X1351" s="13">
        <f>IF(AA1351&gt;0,SQRT(Sum_Sq($AI$2,V_rtHz($AH$2)/(1+1/$A1351),V_rtHz($AH$2*$A1351)/(1+$A1351),$AN$2*$AH$2/(1+1/$A1351),$AM$2*SQRT(Sum_Sq(AA1351,1/($X$2*Y$8*(1+X$1017+AA1351/Z1351))))/SQRT(Sum_Sq($X$2*AA1351*Y$8,1)),                   $AQ$2*SQRT(Sum_Sq($AH$2/(1+1/$A1351)+AA1351*( 1/(X$1017+1+AA1351/Z1351)-1)/(1+($X$2*AA1351*Y$8)^2), (AA1351^2*Y$8*$X$2+1/($X$2*Y$8*(X$1017+1+AA1351/Z1351           )))/(1+($X$2*AA1351*Y$8)^2))),           V_rtHz(Z1351)/($X$2*Y$8*(Z1351*X$1017+Z1351+AA1351)),V_rtHz(AA1351)*SQRT(Sum_Sq(Z1351*Y$8*$X$2*X$1017,1))/($X$2*Y$8*(Z1351*X$1017+Z1351+AA1351))))/SQRT(Sum_Sq(1/(1+$A1351)+$AC$2/$I$2-1/(1+(1+AA1351/Z1351)/X$1017),$X$2/$I$2)),IF(AA1352&lt;0,"A",X1352))</f>
        <v>4.4223485773908696E-6</v>
      </c>
      <c r="Z1351" s="13">
        <f t="shared" si="442"/>
        <v>22946.797961203676</v>
      </c>
      <c r="AA1351" s="12">
        <f t="shared" si="466"/>
        <v>42884.000165207821</v>
      </c>
      <c r="AC1351" s="13">
        <f>IF(AF1351&gt;0,SQRT(Sum_Sq($AI$2,V_rtHz($AH$2)/(1+1/$A1351),V_rtHz($AH$2*$A1351)/(1+$A1351),$AN$2*$AH$2/(1+1/$A1351),$AM$2*SQRT(Sum_Sq(AF1351,1/($X$2*AD$8*(1+AC$1017+AF1351/AE1351))))/SQRT(Sum_Sq($X$2*AF1351*AD$8,1)),                   $AQ$2*SQRT(Sum_Sq($AH$2/(1+1/$A1351)+AF1351*( 1/(AC$1017+1+AF1351/AE1351)-1)/(1+($X$2*AF1351*AD$8)^2), (AF1351^2*AD$8*$X$2+1/($X$2*AD$8*(AC$1017+1+AF1351/AE1351           )))/(1+($X$2*AF1351*AD$8)^2))),           V_rtHz(AE1351)/($X$2*AD$8*(AE1351*AC$1017+AE1351+AF1351)),V_rtHz(AF1351)*SQRT(Sum_Sq(AE1351*AD$8*$X$2*AC$1017,1))/($X$2*AD$8*(AE1351*AC$1017+AE1351+AF1351))))/SQRT(Sum_Sq(1/(1+$A1351)+$AC$2/$I$2-1/(1+(1+AF1351/AE1351)/AC$1017),$X$2/$I$2)),IF(AF1352&lt;0,"A",AC1352))</f>
        <v>6.436397151338074E-6</v>
      </c>
      <c r="AE1351" s="13">
        <f t="shared" si="443"/>
        <v>16955.161092159535</v>
      </c>
      <c r="AF1351" s="12">
        <f t="shared" si="467"/>
        <v>183533.54806669484</v>
      </c>
      <c r="AG1351" s="13"/>
      <c r="AH1351" s="13">
        <f>IF(AK1351&gt;0,SQRT(Sum_Sq($AI$2,V_rtHz($AH$2)/(1+1/$A1351),V_rtHz($AH$2*$A1351)/(1+$A1351),$AN$2*$AH$2/(1+1/$A1351),$AM$2*SQRT(Sum_Sq(AK1351,1/($X$2*AI$8*(1+AH$1017+AK1351/AJ1351))))/SQRT(Sum_Sq($X$2*AK1351*AI$8,1)),                   $AQ$2*SQRT(Sum_Sq($AH$2/(1+1/$A1351)+AK1351*( 1/(AH$1017+1+AK1351/AJ1351)-1)/(1+($X$2*AK1351*AI$8)^2), (AK1351^2*AI$8*$X$2+1/($X$2*AI$8*(AH$1017+1+AK1351/AJ1351           )))/(1+($X$2*AK1351*AI$8)^2))),           V_rtHz(AJ1351)/($X$2*AI$8*(AJ1351*AH$1017+AJ1351+AK1351)),V_rtHz(AK1351)*SQRT(Sum_Sq(AJ1351*AI$8*$X$2*AH$1017,1))/($X$2*AI$8*(AJ1351*AH$1017+AJ1351+AK1351))))/SQRT(Sum_Sq(1/(1+$A1351)+$AC$2/$I$2-1/(1+(1+AK1351/AJ1351)/AH$1017),$X$2/$I$2)),IF(AK1352&lt;0,"A",AH1352))</f>
        <v>1.1001661913686592E-5</v>
      </c>
      <c r="AI1351" s="13"/>
      <c r="AJ1351" s="13">
        <f t="shared" si="444"/>
        <v>16021.849040067002</v>
      </c>
      <c r="AK1351" s="12">
        <f t="shared" si="468"/>
        <v>614192.83448393666</v>
      </c>
      <c r="AM1351" s="13">
        <f>IF(AP1351&gt;0,SQRT(Sum_Sq($AI$2,V_rtHz($AH$2)/(1+1/$A1351),V_rtHz($AH$2*$A1351)/(1+$A1351),$AN$2*$AH$2/(1+1/$A1351),$AM$2*SQRT(Sum_Sq(AP1351,1/($X$2*AN$8*(1+AM$1017+AP1351/AO1351))))/SQRT(Sum_Sq($X$2*AP1351*AN$8,1)),                   $AQ$2*SQRT(Sum_Sq($AH$2/(1+1/$A1351)+AP1351*( 1/(AM$1017+1+AP1351/AO1351)-1)/(1+($X$2*AP1351*AN$8)^2), (AP1351^2*AN$8*$X$2+1/($X$2*AN$8*(AM$1017+1+AP1351/AO1351           )))/(1+($X$2*AP1351*AN$8)^2))),           V_rtHz(AO1351)/($X$2*AN$8*(AO1351*AM$1017+AO1351+AP1351)),V_rtHz(AP1351)*SQRT(Sum_Sq(AO1351*AN$8*$X$2*AM$1017,1))/($X$2*AN$8*(AO1351*AM$1017+AO1351+AP1351))))/SQRT(Sum_Sq(1/(1+$A1351)+$AC$2/$I$2-1/(1+(1+AP1351/AO1351)/AM$1017),$X$2/$I$2)),IF(AP1352&lt;0,"A",AM1352))</f>
        <v>1.9343078123041223E-5</v>
      </c>
      <c r="AO1351" s="13">
        <f t="shared" si="445"/>
        <v>15765.279761739093</v>
      </c>
      <c r="AP1351" s="12">
        <f t="shared" si="469"/>
        <v>1973857.0582417275</v>
      </c>
      <c r="AR1351" s="13">
        <f t="shared" si="446"/>
        <v>69887291.180198371</v>
      </c>
      <c r="AS1351" s="13">
        <f t="shared" si="447"/>
        <v>-1.3215415044351168E-5</v>
      </c>
      <c r="AV1351" s="13"/>
      <c r="AW1351" s="13">
        <f t="shared" si="448"/>
        <v>39300511.936236553</v>
      </c>
      <c r="AX1351" s="13">
        <f t="shared" si="449"/>
        <v>-4.1913532600048262E-5</v>
      </c>
      <c r="AZ1351" s="13"/>
      <c r="BA1351" s="13"/>
      <c r="BB1351" s="13">
        <f t="shared" si="450"/>
        <v>22100301.962882396</v>
      </c>
      <c r="BC1351" s="13">
        <f t="shared" si="451"/>
        <v>-1.3378457659895006E-4</v>
      </c>
      <c r="BD1351" s="13"/>
      <c r="BE1351" s="13"/>
      <c r="BG1351" s="13">
        <f t="shared" si="452"/>
        <v>12427913.092914158</v>
      </c>
      <c r="BH1351" s="13">
        <f t="shared" si="453"/>
        <v>-4.359869610499161E-4</v>
      </c>
      <c r="BI1351" s="13"/>
      <c r="BL1351" s="13">
        <f t="shared" si="454"/>
        <v>315.06815879885437</v>
      </c>
      <c r="BM1351" s="13">
        <f t="shared" si="455"/>
        <v>34.465664218175128</v>
      </c>
      <c r="BP1351" s="13"/>
      <c r="BQ1351" s="13">
        <f t="shared" si="456"/>
        <v>99.633300000000006</v>
      </c>
      <c r="BR1351" s="13">
        <f t="shared" si="457"/>
        <v>108.98999999999997</v>
      </c>
      <c r="BT1351" s="13"/>
      <c r="BU1351" s="13"/>
      <c r="BV1351" s="13">
        <f t="shared" si="458"/>
        <v>31.50681587988543</v>
      </c>
      <c r="BW1351" s="13">
        <f t="shared" si="459"/>
        <v>344.65664218175158</v>
      </c>
      <c r="CA1351" s="13">
        <f t="shared" si="460"/>
        <v>9.9633299999999991</v>
      </c>
      <c r="CB1351" s="13">
        <f t="shared" si="461"/>
        <v>1089.9000000000001</v>
      </c>
    </row>
    <row r="1352" spans="1:80" x14ac:dyDescent="0.3">
      <c r="A1352" s="13">
        <f t="shared" si="437"/>
        <v>1.0665961212302576E-3</v>
      </c>
      <c r="C1352" s="13" t="str">
        <f>IF(F1352&gt;0,SQRT(Sum_Sq($AI$2,V_rtHz($AH$2)/(1+1/$A1352),V_rtHz($AH$2*$A1352)/(1+$A1352),$AN$2*$AH$2/(1+1/$A1352),$AM$2*SQRT(Sum_Sq(F1352,1/($X$2*D$8*(1+C$1017+F1352/E1352))))/SQRT(Sum_Sq($X$2*F1352*D$8,1)),                   $AQ$2*SQRT(Sum_Sq($AH$2/(1+1/$A1352)+F1352*( 1/(C$1017+1+F1352/E1352)-1)/(1+($X$2*F1352*D$8)^2), (F1352^2*D$8*$X$2+1/($X$2*D$8*(C$1017+1+F1352/E1352           )))/(1+($X$2*F1352*D$8)^2))),           V_rtHz(E1352)/($X$2*D$8*(E1352*C$1017+E1352+F1352)),V_rtHz(F1352)*SQRT(Sum_Sq(E1352*D$8*$X$2*C$1017,1))/($X$2*D$8*(E1352*C$1017+E1352+F1352))))/SQRT(Sum_Sq(1/(1+$A1352)+$AC$2/$I$2-1/(1+(1+F1352/E1352)/C$1017),$X$2/$I$2)),IF(F1353&lt;0,"A",C1353))</f>
        <v>A</v>
      </c>
      <c r="E1352" s="13">
        <f t="shared" si="438"/>
        <v>-1</v>
      </c>
      <c r="F1352" s="12">
        <f t="shared" si="462"/>
        <v>-2</v>
      </c>
      <c r="H1352" s="13" t="str">
        <f>IF(K1352&gt;0,SQRT(Sum_Sq($AI$2,V_rtHz($AH$2)/(1+1/$A1352),V_rtHz($AH$2*$A1352)/(1+$A1352),$AN$2*$AH$2/(1+1/$A1352),$AM$2*SQRT(Sum_Sq(K1352,1/($X$2*I$8*(1+H$1017+K1352/J1352))))/SQRT(Sum_Sq($X$2*K1352*I$8,1)),                   $AQ$2*SQRT(Sum_Sq($AH$2/(1+1/$A1352)+K1352*( 1/(H$1017+1+K1352/J1352)-1)/(1+($X$2*K1352*I$8)^2), (K1352^2*I$8*$X$2+1/($X$2*I$8*(H$1017+1+K1352/J1352           )))/(1+($X$2*K1352*I$8)^2))),           V_rtHz(J1352)/($X$2*I$8*(J1352*H$1017+J1352+K1352)),V_rtHz(K1352)*SQRT(Sum_Sq(J1352*I$8*$X$2*H$1017,1))/($X$2*I$8*(J1352*H$1017+J1352+K1352))))/SQRT(Sum_Sq(1/(1+$A1352)+$AC$2/$I$2-1/(1+(1+K1352/J1352)/H$1017),$X$2/$I$2)),IF(K1353&lt;0,"A",H1353))</f>
        <v>A</v>
      </c>
      <c r="J1352" s="13">
        <f t="shared" si="439"/>
        <v>-1</v>
      </c>
      <c r="K1352" s="12">
        <f t="shared" si="463"/>
        <v>-2</v>
      </c>
      <c r="M1352" s="13" t="str">
        <f>IF(P1352&gt;0,SQRT(Sum_Sq($AI$2,V_rtHz($AH$2)/(1+1/$A1352),V_rtHz($AH$2*$A1352)/(1+$A1352),$AN$2*$AH$2/(1+1/$A1352),$AM$2*SQRT(Sum_Sq(P1352,1/($X$2*N$8*(1+M$1017+P1352/O1352))))/SQRT(Sum_Sq($X$2*P1352*N$8,1)),                   $AQ$2*SQRT(Sum_Sq($AH$2/(1+1/$A1352)+P1352*( 1/(M$1017+1+P1352/O1352)-1)/(1+($X$2*P1352*N$8)^2), (P1352^2*N$8*$X$2+1/($X$2*N$8*(M$1017+1+P1352/O1352           )))/(1+($X$2*P1352*N$8)^2))),           V_rtHz(O1352)/($X$2*N$8*(O1352*M$1017+O1352+P1352)),V_rtHz(P1352)*SQRT(Sum_Sq(O1352*N$8*$X$2*M$1017,1))/($X$2*N$8*(O1352*M$1017+O1352+P1352))))/SQRT(Sum_Sq(1/(1+$A1352)+$AC$2/$I$2-1/(1+(1+P1352/O1352)/M$1017),$X$2/$I$2)),IF(P1353&lt;0,"A",M1353))</f>
        <v>A</v>
      </c>
      <c r="O1352" s="13">
        <f t="shared" si="440"/>
        <v>-1</v>
      </c>
      <c r="P1352" s="12">
        <f t="shared" si="464"/>
        <v>-2</v>
      </c>
      <c r="R1352" s="13" t="str">
        <f>IF(U1352&gt;0,SQRT(Sum_Sq($AI$2,V_rtHz($AH$2)/(1+1/$A1352),V_rtHz($AH$2*$A1352)/(1+$A1352),$AN$2*$AH$2/(1+1/$A1352),$AM$2*SQRT(Sum_Sq(U1352,1/($X$2*S$8*(1+R$1017+U1352/T1352))))/SQRT(Sum_Sq($X$2*U1352*S$8,1)),                   $AQ$2*SQRT(Sum_Sq($AH$2/(1+1/$A1352)+U1352*( 1/(R$1017+1+U1352/T1352)-1)/(1+($X$2*U1352*S$8)^2), (U1352^2*S$8*$X$2+1/($X$2*S$8*(R$1017+1+U1352/T1352           )))/(1+($X$2*U1352*S$8)^2))),           V_rtHz(T1352)/($X$2*S$8*(T1352*R$1017+T1352+U1352)),V_rtHz(U1352)*SQRT(Sum_Sq(T1352*S$8*$X$2*R$1017,1))/($X$2*S$8*(T1352*R$1017+T1352+U1352))))/SQRT(Sum_Sq(1/(1+$A1352)+$AC$2/$I$2-1/(1+(1+U1352/T1352)/R$1017),$X$2/$I$2)),IF(U1353&lt;0,"A",R1353))</f>
        <v>A</v>
      </c>
      <c r="T1352" s="13">
        <f t="shared" si="441"/>
        <v>-1</v>
      </c>
      <c r="U1352" s="12">
        <f t="shared" si="465"/>
        <v>-2</v>
      </c>
      <c r="X1352" s="13">
        <f>IF(AA1352&gt;0,SQRT(Sum_Sq($AI$2,V_rtHz($AH$2)/(1+1/$A1352),V_rtHz($AH$2*$A1352)/(1+$A1352),$AN$2*$AH$2/(1+1/$A1352),$AM$2*SQRT(Sum_Sq(AA1352,1/($X$2*Y$8*(1+X$1017+AA1352/Z1352))))/SQRT(Sum_Sq($X$2*AA1352*Y$8,1)),                   $AQ$2*SQRT(Sum_Sq($AH$2/(1+1/$A1352)+AA1352*( 1/(X$1017+1+AA1352/Z1352)-1)/(1+($X$2*AA1352*Y$8)^2), (AA1352^2*Y$8*$X$2+1/($X$2*Y$8*(X$1017+1+AA1352/Z1352           )))/(1+($X$2*AA1352*Y$8)^2))),           V_rtHz(Z1352)/($X$2*Y$8*(Z1352*X$1017+Z1352+AA1352)),V_rtHz(AA1352)*SQRT(Sum_Sq(Z1352*Y$8*$X$2*X$1017,1))/($X$2*Y$8*(Z1352*X$1017+Z1352+AA1352))))/SQRT(Sum_Sq(1/(1+$A1352)+$AC$2/$I$2-1/(1+(1+AA1352/Z1352)/X$1017),$X$2/$I$2)),IF(AA1353&lt;0,"A",X1353))</f>
        <v>4.4116754702333023E-6</v>
      </c>
      <c r="Z1352" s="13">
        <f t="shared" si="442"/>
        <v>22846.283085981278</v>
      </c>
      <c r="AA1352" s="12">
        <f t="shared" si="466"/>
        <v>43072.673303390548</v>
      </c>
      <c r="AC1352" s="13">
        <f>IF(AF1352&gt;0,SQRT(Sum_Sq($AI$2,V_rtHz($AH$2)/(1+1/$A1352),V_rtHz($AH$2*$A1352)/(1+$A1352),$AN$2*$AH$2/(1+1/$A1352),$AM$2*SQRT(Sum_Sq(AF1352,1/($X$2*AD$8*(1+AC$1017+AF1352/AE1352))))/SQRT(Sum_Sq($X$2*AF1352*AD$8,1)),                   $AQ$2*SQRT(Sum_Sq($AH$2/(1+1/$A1352)+AF1352*( 1/(AC$1017+1+AF1352/AE1352)-1)/(1+($X$2*AF1352*AD$8)^2), (AF1352^2*AD$8*$X$2+1/($X$2*AD$8*(AC$1017+1+AF1352/AE1352           )))/(1+($X$2*AF1352*AD$8)^2))),           V_rtHz(AE1352)/($X$2*AD$8*(AE1352*AC$1017+AE1352+AF1352)),V_rtHz(AF1352)*SQRT(Sum_Sq(AE1352*AD$8*$X$2*AC$1017,1))/($X$2*AD$8*(AE1352*AC$1017+AE1352+AF1352))))/SQRT(Sum_Sq(1/(1+$A1352)+$AC$2/$I$2-1/(1+(1+AF1352/AE1352)/AC$1017),$X$2/$I$2)),IF(AF1353&lt;0,"A",AC1353))</f>
        <v>6.4312871831845392E-6</v>
      </c>
      <c r="AE1352" s="13">
        <f t="shared" si="443"/>
        <v>16928.005035815582</v>
      </c>
      <c r="AF1352" s="12">
        <f t="shared" si="467"/>
        <v>183827.97421801981</v>
      </c>
      <c r="AG1352" s="13"/>
      <c r="AH1352" s="13">
        <f>IF(AK1352&gt;0,SQRT(Sum_Sq($AI$2,V_rtHz($AH$2)/(1+1/$A1352),V_rtHz($AH$2*$A1352)/(1+$A1352),$AN$2*$AH$2/(1+1/$A1352),$AM$2*SQRT(Sum_Sq(AK1352,1/($X$2*AI$8*(1+AH$1017+AK1352/AJ1352))))/SQRT(Sum_Sq($X$2*AK1352*AI$8,1)),                   $AQ$2*SQRT(Sum_Sq($AH$2/(1+1/$A1352)+AK1352*( 1/(AH$1017+1+AK1352/AJ1352)-1)/(1+($X$2*AK1352*AI$8)^2), (AK1352^2*AI$8*$X$2+1/($X$2*AI$8*(AH$1017+1+AK1352/AJ1352           )))/(1+($X$2*AK1352*AI$8)^2))),           V_rtHz(AJ1352)/($X$2*AI$8*(AJ1352*AH$1017+AJ1352+AK1352)),V_rtHz(AK1352)*SQRT(Sum_Sq(AJ1352*AI$8*$X$2*AH$1017,1))/($X$2*AI$8*(AJ1352*AH$1017+AJ1352+AK1352))))/SQRT(Sum_Sq(1/(1+$A1352)+$AC$2/$I$2-1/(1+(1+AK1352/AJ1352)/AH$1017),$X$2/$I$2)),IF(AK1353&lt;0,"A",AH1353))</f>
        <v>1.0994449431436794E-5</v>
      </c>
      <c r="AI1352" s="13"/>
      <c r="AJ1352" s="13">
        <f t="shared" si="444"/>
        <v>16000.060940856807</v>
      </c>
      <c r="AK1352" s="12">
        <f t="shared" si="468"/>
        <v>615029.21219908365</v>
      </c>
      <c r="AM1352" s="13">
        <f>IF(AP1352&gt;0,SQRT(Sum_Sq($AI$2,V_rtHz($AH$2)/(1+1/$A1352),V_rtHz($AH$2*$A1352)/(1+$A1352),$AN$2*$AH$2/(1+1/$A1352),$AM$2*SQRT(Sum_Sq(AP1352,1/($X$2*AN$8*(1+AM$1017+AP1352/AO1352))))/SQRT(Sum_Sq($X$2*AP1352*AN$8,1)),                   $AQ$2*SQRT(Sum_Sq($AH$2/(1+1/$A1352)+AP1352*( 1/(AM$1017+1+AP1352/AO1352)-1)/(1+($X$2*AP1352*AN$8)^2), (AP1352^2*AN$8*$X$2+1/($X$2*AN$8*(AM$1017+1+AP1352/AO1352           )))/(1+($X$2*AP1352*AN$8)^2))),           V_rtHz(AO1352)/($X$2*AN$8*(AO1352*AM$1017+AO1352+AP1352)),V_rtHz(AP1352)*SQRT(Sum_Sq(AO1352*AN$8*$X$2*AM$1017,1))/($X$2*AN$8*(AO1352*AM$1017+AO1352+AP1352))))/SQRT(Sum_Sq(1/(1+$A1352)+$AC$2/$I$2-1/(1+(1+AP1352/AO1352)/AM$1017),$X$2/$I$2)),IF(AP1353&lt;0,"A",AM1353))</f>
        <v>1.933106919393044E-5</v>
      </c>
      <c r="AO1352" s="13">
        <f t="shared" si="445"/>
        <v>15744.798483340735</v>
      </c>
      <c r="AP1352" s="12">
        <f t="shared" si="469"/>
        <v>1976424.7072320392</v>
      </c>
      <c r="AR1352" s="13">
        <f t="shared" si="446"/>
        <v>69887291.180198371</v>
      </c>
      <c r="AS1352" s="13">
        <f t="shared" si="447"/>
        <v>-1.3215663994251624E-5</v>
      </c>
      <c r="AV1352" s="13"/>
      <c r="AW1352" s="13">
        <f t="shared" si="448"/>
        <v>39300511.936236553</v>
      </c>
      <c r="AX1352" s="13">
        <f t="shared" si="449"/>
        <v>-4.1916036844042997E-5</v>
      </c>
      <c r="AZ1352" s="13"/>
      <c r="BA1352" s="13"/>
      <c r="BB1352" s="13">
        <f t="shared" si="450"/>
        <v>22100301.962882396</v>
      </c>
      <c r="BC1352" s="13">
        <f t="shared" si="451"/>
        <v>-1.3381009403799196E-4</v>
      </c>
      <c r="BD1352" s="13"/>
      <c r="BE1352" s="13"/>
      <c r="BG1352" s="13">
        <f t="shared" si="452"/>
        <v>12427913.092914158</v>
      </c>
      <c r="BH1352" s="13">
        <f t="shared" si="453"/>
        <v>-4.3625807954544328E-4</v>
      </c>
      <c r="BI1352" s="13"/>
      <c r="BL1352" s="13">
        <f t="shared" si="454"/>
        <v>315.06815879885437</v>
      </c>
      <c r="BM1352" s="13">
        <f t="shared" si="455"/>
        <v>34.465664218175135</v>
      </c>
      <c r="BP1352" s="13"/>
      <c r="BQ1352" s="13">
        <f t="shared" si="456"/>
        <v>99.633300000000006</v>
      </c>
      <c r="BR1352" s="13">
        <f t="shared" si="457"/>
        <v>108.98999999999997</v>
      </c>
      <c r="BT1352" s="13"/>
      <c r="BU1352" s="13"/>
      <c r="BV1352" s="13">
        <f t="shared" si="458"/>
        <v>31.50681587988543</v>
      </c>
      <c r="BW1352" s="13">
        <f t="shared" si="459"/>
        <v>344.65664218175158</v>
      </c>
      <c r="CA1352" s="13">
        <f t="shared" si="460"/>
        <v>9.9633299999999991</v>
      </c>
      <c r="CB1352" s="13">
        <f t="shared" si="461"/>
        <v>1089.9000000000001</v>
      </c>
    </row>
    <row r="1353" spans="1:80" x14ac:dyDescent="0.3">
      <c r="A1353" s="13">
        <f t="shared" si="437"/>
        <v>1.0814339512979383E-3</v>
      </c>
      <c r="C1353" s="13" t="str">
        <f>IF(F1353&gt;0,SQRT(Sum_Sq($AI$2,V_rtHz($AH$2)/(1+1/$A1353),V_rtHz($AH$2*$A1353)/(1+$A1353),$AN$2*$AH$2/(1+1/$A1353),$AM$2*SQRT(Sum_Sq(F1353,1/($X$2*D$8*(1+C$1017+F1353/E1353))))/SQRT(Sum_Sq($X$2*F1353*D$8,1)),                   $AQ$2*SQRT(Sum_Sq($AH$2/(1+1/$A1353)+F1353*( 1/(C$1017+1+F1353/E1353)-1)/(1+($X$2*F1353*D$8)^2), (F1353^2*D$8*$X$2+1/($X$2*D$8*(C$1017+1+F1353/E1353           )))/(1+($X$2*F1353*D$8)^2))),           V_rtHz(E1353)/($X$2*D$8*(E1353*C$1017+E1353+F1353)),V_rtHz(F1353)*SQRT(Sum_Sq(E1353*D$8*$X$2*C$1017,1))/($X$2*D$8*(E1353*C$1017+E1353+F1353))))/SQRT(Sum_Sq(1/(1+$A1353)+$AC$2/$I$2-1/(1+(1+F1353/E1353)/C$1017),$X$2/$I$2)),IF(F1354&lt;0,"A",C1354))</f>
        <v>A</v>
      </c>
      <c r="E1353" s="13">
        <f t="shared" si="438"/>
        <v>-1</v>
      </c>
      <c r="F1353" s="12">
        <f t="shared" si="462"/>
        <v>-2</v>
      </c>
      <c r="H1353" s="13" t="str">
        <f>IF(K1353&gt;0,SQRT(Sum_Sq($AI$2,V_rtHz($AH$2)/(1+1/$A1353),V_rtHz($AH$2*$A1353)/(1+$A1353),$AN$2*$AH$2/(1+1/$A1353),$AM$2*SQRT(Sum_Sq(K1353,1/($X$2*I$8*(1+H$1017+K1353/J1353))))/SQRT(Sum_Sq($X$2*K1353*I$8,1)),                   $AQ$2*SQRT(Sum_Sq($AH$2/(1+1/$A1353)+K1353*( 1/(H$1017+1+K1353/J1353)-1)/(1+($X$2*K1353*I$8)^2), (K1353^2*I$8*$X$2+1/($X$2*I$8*(H$1017+1+K1353/J1353           )))/(1+($X$2*K1353*I$8)^2))),           V_rtHz(J1353)/($X$2*I$8*(J1353*H$1017+J1353+K1353)),V_rtHz(K1353)*SQRT(Sum_Sq(J1353*I$8*$X$2*H$1017,1))/($X$2*I$8*(J1353*H$1017+J1353+K1353))))/SQRT(Sum_Sq(1/(1+$A1353)+$AC$2/$I$2-1/(1+(1+K1353/J1353)/H$1017),$X$2/$I$2)),IF(K1354&lt;0,"A",H1354))</f>
        <v>A</v>
      </c>
      <c r="J1353" s="13">
        <f t="shared" si="439"/>
        <v>-1</v>
      </c>
      <c r="K1353" s="12">
        <f t="shared" si="463"/>
        <v>-2</v>
      </c>
      <c r="M1353" s="13" t="str">
        <f>IF(P1353&gt;0,SQRT(Sum_Sq($AI$2,V_rtHz($AH$2)/(1+1/$A1353),V_rtHz($AH$2*$A1353)/(1+$A1353),$AN$2*$AH$2/(1+1/$A1353),$AM$2*SQRT(Sum_Sq(P1353,1/($X$2*N$8*(1+M$1017+P1353/O1353))))/SQRT(Sum_Sq($X$2*P1353*N$8,1)),                   $AQ$2*SQRT(Sum_Sq($AH$2/(1+1/$A1353)+P1353*( 1/(M$1017+1+P1353/O1353)-1)/(1+($X$2*P1353*N$8)^2), (P1353^2*N$8*$X$2+1/($X$2*N$8*(M$1017+1+P1353/O1353           )))/(1+($X$2*P1353*N$8)^2))),           V_rtHz(O1353)/($X$2*N$8*(O1353*M$1017+O1353+P1353)),V_rtHz(P1353)*SQRT(Sum_Sq(O1353*N$8*$X$2*M$1017,1))/($X$2*N$8*(O1353*M$1017+O1353+P1353))))/SQRT(Sum_Sq(1/(1+$A1353)+$AC$2/$I$2-1/(1+(1+P1353/O1353)/M$1017),$X$2/$I$2)),IF(P1354&lt;0,"A",M1354))</f>
        <v>A</v>
      </c>
      <c r="O1353" s="13">
        <f t="shared" si="440"/>
        <v>-1</v>
      </c>
      <c r="P1353" s="12">
        <f t="shared" si="464"/>
        <v>-2</v>
      </c>
      <c r="R1353" s="13" t="str">
        <f>IF(U1353&gt;0,SQRT(Sum_Sq($AI$2,V_rtHz($AH$2)/(1+1/$A1353),V_rtHz($AH$2*$A1353)/(1+$A1353),$AN$2*$AH$2/(1+1/$A1353),$AM$2*SQRT(Sum_Sq(U1353,1/($X$2*S$8*(1+R$1017+U1353/T1353))))/SQRT(Sum_Sq($X$2*U1353*S$8,1)),                   $AQ$2*SQRT(Sum_Sq($AH$2/(1+1/$A1353)+U1353*( 1/(R$1017+1+U1353/T1353)-1)/(1+($X$2*U1353*S$8)^2), (U1353^2*S$8*$X$2+1/($X$2*S$8*(R$1017+1+U1353/T1353           )))/(1+($X$2*U1353*S$8)^2))),           V_rtHz(T1353)/($X$2*S$8*(T1353*R$1017+T1353+U1353)),V_rtHz(U1353)*SQRT(Sum_Sq(T1353*S$8*$X$2*R$1017,1))/($X$2*S$8*(T1353*R$1017+T1353+U1353))))/SQRT(Sum_Sq(1/(1+$A1353)+$AC$2/$I$2-1/(1+(1+U1353/T1353)/R$1017),$X$2/$I$2)),IF(U1354&lt;0,"A",R1354))</f>
        <v>A</v>
      </c>
      <c r="T1353" s="13">
        <f t="shared" si="441"/>
        <v>-1</v>
      </c>
      <c r="U1353" s="12">
        <f t="shared" si="465"/>
        <v>-2</v>
      </c>
      <c r="X1353" s="13">
        <f>IF(AA1353&gt;0,SQRT(Sum_Sq($AI$2,V_rtHz($AH$2)/(1+1/$A1353),V_rtHz($AH$2*$A1353)/(1+$A1353),$AN$2*$AH$2/(1+1/$A1353),$AM$2*SQRT(Sum_Sq(AA1353,1/($X$2*Y$8*(1+X$1017+AA1353/Z1353))))/SQRT(Sum_Sq($X$2*AA1353*Y$8,1)),                   $AQ$2*SQRT(Sum_Sq($AH$2/(1+1/$A1353)+AA1353*( 1/(X$1017+1+AA1353/Z1353)-1)/(1+($X$2*AA1353*Y$8)^2), (AA1353^2*Y$8*$X$2+1/($X$2*Y$8*(X$1017+1+AA1353/Z1353           )))/(1+($X$2*AA1353*Y$8)^2))),           V_rtHz(Z1353)/($X$2*Y$8*(Z1353*X$1017+Z1353+AA1353)),V_rtHz(AA1353)*SQRT(Sum_Sq(Z1353*Y$8*$X$2*X$1017,1))/($X$2*Y$8*(Z1353*X$1017+Z1353+AA1353))))/SQRT(Sum_Sq(1/(1+$A1353)+$AC$2/$I$2-1/(1+(1+AA1353/Z1353)/X$1017),$X$2/$I$2)),IF(AA1354&lt;0,"A",X1354))</f>
        <v>4.4010694970580445E-6</v>
      </c>
      <c r="Z1353" s="13">
        <f t="shared" si="442"/>
        <v>22746.538690453686</v>
      </c>
      <c r="AA1353" s="12">
        <f t="shared" si="466"/>
        <v>43261.548534953021</v>
      </c>
      <c r="AC1353" s="13">
        <f>IF(AF1353&gt;0,SQRT(Sum_Sq($AI$2,V_rtHz($AH$2)/(1+1/$A1353),V_rtHz($AH$2*$A1353)/(1+$A1353),$AN$2*$AH$2/(1+1/$A1353),$AM$2*SQRT(Sum_Sq(AF1353,1/($X$2*AD$8*(1+AC$1017+AF1353/AE1353))))/SQRT(Sum_Sq($X$2*AF1353*AD$8,1)),                   $AQ$2*SQRT(Sum_Sq($AH$2/(1+1/$A1353)+AF1353*( 1/(AC$1017+1+AF1353/AE1353)-1)/(1+($X$2*AF1353*AD$8)^2), (AF1353^2*AD$8*$X$2+1/($X$2*AD$8*(AC$1017+1+AF1353/AE1353           )))/(1+($X$2*AF1353*AD$8)^2))),           V_rtHz(AE1353)/($X$2*AD$8*(AE1353*AC$1017+AE1353+AF1353)),V_rtHz(AF1353)*SQRT(Sum_Sq(AE1353*AD$8*$X$2*AC$1017,1))/($X$2*AD$8*(AE1353*AC$1017+AE1353+AF1353))))/SQRT(Sum_Sq(1/(1+$A1353)+$AC$2/$I$2-1/(1+(1+AF1353/AE1353)/AC$1017),$X$2/$I$2)),IF(AF1354&lt;0,"A",AC1354))</f>
        <v>6.4261357173937111E-6</v>
      </c>
      <c r="AE1353" s="13">
        <f t="shared" si="443"/>
        <v>16900.645599972591</v>
      </c>
      <c r="AF1353" s="12">
        <f t="shared" si="467"/>
        <v>184125.5622383717</v>
      </c>
      <c r="AG1353" s="13"/>
      <c r="AH1353" s="13">
        <f>IF(AK1353&gt;0,SQRT(Sum_Sq($AI$2,V_rtHz($AH$2)/(1+1/$A1353),V_rtHz($AH$2*$A1353)/(1+$A1353),$AN$2*$AH$2/(1+1/$A1353),$AM$2*SQRT(Sum_Sq(AK1353,1/($X$2*AI$8*(1+AH$1017+AK1353/AJ1353))))/SQRT(Sum_Sq($X$2*AK1353*AI$8,1)),                   $AQ$2*SQRT(Sum_Sq($AH$2/(1+1/$A1353)+AK1353*( 1/(AH$1017+1+AK1353/AJ1353)-1)/(1+($X$2*AK1353*AI$8)^2), (AK1353^2*AI$8*$X$2+1/($X$2*AI$8*(AH$1017+1+AK1353/AJ1353           )))/(1+($X$2*AK1353*AI$8)^2))),           V_rtHz(AJ1353)/($X$2*AI$8*(AJ1353*AH$1017+AJ1353+AK1353)),V_rtHz(AK1353)*SQRT(Sum_Sq(AJ1353*AI$8*$X$2*AH$1017,1))/($X$2*AI$8*(AJ1353*AH$1017+AJ1353+AK1353))))/SQRT(Sum_Sq(1/(1+$A1353)+$AC$2/$I$2-1/(1+(1+AK1353/AJ1353)/AH$1017),$X$2/$I$2)),IF(AK1354&lt;0,"A",AH1354))</f>
        <v>1.0987170937928393E-5</v>
      </c>
      <c r="AI1353" s="13"/>
      <c r="AJ1353" s="13">
        <f t="shared" si="444"/>
        <v>15978.085754387026</v>
      </c>
      <c r="AK1353" s="12">
        <f t="shared" si="468"/>
        <v>615875.08208801737</v>
      </c>
      <c r="AM1353" s="13">
        <f>IF(AP1353&gt;0,SQRT(Sum_Sq($AI$2,V_rtHz($AH$2)/(1+1/$A1353),V_rtHz($AH$2*$A1353)/(1+$A1353),$AN$2*$AH$2/(1+1/$A1353),$AM$2*SQRT(Sum_Sq(AP1353,1/($X$2*AN$8*(1+AM$1017+AP1353/AO1353))))/SQRT(Sum_Sq($X$2*AP1353*AN$8,1)),                   $AQ$2*SQRT(Sum_Sq($AH$2/(1+1/$A1353)+AP1353*( 1/(AM$1017+1+AP1353/AO1353)-1)/(1+($X$2*AP1353*AN$8)^2), (AP1353^2*AN$8*$X$2+1/($X$2*AN$8*(AM$1017+1+AP1353/AO1353           )))/(1+($X$2*AP1353*AN$8)^2))),           V_rtHz(AO1353)/($X$2*AN$8*(AO1353*AM$1017+AO1353+AP1353)),V_rtHz(AP1353)*SQRT(Sum_Sq(AO1353*AN$8*$X$2*AM$1017,1))/($X$2*AN$8*(AO1353*AM$1017+AO1353+AP1353))))/SQRT(Sum_Sq(1/(1+$A1353)+$AC$2/$I$2-1/(1+(1+AP1353/AO1353)/AM$1017),$X$2/$I$2)),IF(AP1354&lt;0,"A",AM1354))</f>
        <v>1.9318947316634693E-5</v>
      </c>
      <c r="AO1353" s="13">
        <f t="shared" si="445"/>
        <v>15724.135817665889</v>
      </c>
      <c r="AP1353" s="12">
        <f t="shared" si="469"/>
        <v>1979021.8739972333</v>
      </c>
      <c r="AR1353" s="13">
        <f t="shared" si="446"/>
        <v>69887291.180198371</v>
      </c>
      <c r="AS1353" s="13">
        <f t="shared" si="447"/>
        <v>-1.3215916416966343E-5</v>
      </c>
      <c r="AV1353" s="13"/>
      <c r="AW1353" s="13">
        <f t="shared" si="448"/>
        <v>39300511.936236553</v>
      </c>
      <c r="AX1353" s="13">
        <f t="shared" si="449"/>
        <v>-4.1918576231080227E-5</v>
      </c>
      <c r="AZ1353" s="13"/>
      <c r="BA1353" s="13"/>
      <c r="BB1353" s="13">
        <f t="shared" si="450"/>
        <v>22100301.962882396</v>
      </c>
      <c r="BC1353" s="13">
        <f t="shared" si="451"/>
        <v>-1.3383597640011078E-4</v>
      </c>
      <c r="BD1353" s="13"/>
      <c r="BE1353" s="13"/>
      <c r="BG1353" s="13">
        <f t="shared" si="452"/>
        <v>12427913.092914158</v>
      </c>
      <c r="BH1353" s="13">
        <f t="shared" si="453"/>
        <v>-4.3653331415101164E-4</v>
      </c>
      <c r="BI1353" s="13"/>
      <c r="BL1353" s="13">
        <f t="shared" si="454"/>
        <v>315.06815879885437</v>
      </c>
      <c r="BM1353" s="13">
        <f t="shared" si="455"/>
        <v>34.465664218175135</v>
      </c>
      <c r="BP1353" s="13"/>
      <c r="BQ1353" s="13">
        <f t="shared" si="456"/>
        <v>99.633300000000006</v>
      </c>
      <c r="BR1353" s="13">
        <f t="shared" si="457"/>
        <v>108.99</v>
      </c>
      <c r="BT1353" s="13"/>
      <c r="BU1353" s="13"/>
      <c r="BV1353" s="13">
        <f t="shared" si="458"/>
        <v>31.50681587988543</v>
      </c>
      <c r="BW1353" s="13">
        <f t="shared" si="459"/>
        <v>344.65664218175147</v>
      </c>
      <c r="CA1353" s="13">
        <f t="shared" si="460"/>
        <v>9.9633299999999991</v>
      </c>
      <c r="CB1353" s="13">
        <f t="shared" si="461"/>
        <v>1089.9000000000001</v>
      </c>
    </row>
    <row r="1354" spans="1:80" x14ac:dyDescent="0.3">
      <c r="A1354" s="13">
        <f t="shared" si="437"/>
        <v>1.0964781961431841E-3</v>
      </c>
      <c r="C1354" s="13" t="str">
        <f>IF(F1354&gt;0,SQRT(Sum_Sq($AI$2,V_rtHz($AH$2)/(1+1/$A1354),V_rtHz($AH$2*$A1354)/(1+$A1354),$AN$2*$AH$2/(1+1/$A1354),$AM$2*SQRT(Sum_Sq(F1354,1/($X$2*D$8*(1+C$1017+F1354/E1354))))/SQRT(Sum_Sq($X$2*F1354*D$8,1)),                   $AQ$2*SQRT(Sum_Sq($AH$2/(1+1/$A1354)+F1354*( 1/(C$1017+1+F1354/E1354)-1)/(1+($X$2*F1354*D$8)^2), (F1354^2*D$8*$X$2+1/($X$2*D$8*(C$1017+1+F1354/E1354           )))/(1+($X$2*F1354*D$8)^2))),           V_rtHz(E1354)/($X$2*D$8*(E1354*C$1017+E1354+F1354)),V_rtHz(F1354)*SQRT(Sum_Sq(E1354*D$8*$X$2*C$1017,1))/($X$2*D$8*(E1354*C$1017+E1354+F1354))))/SQRT(Sum_Sq(1/(1+$A1354)+$AC$2/$I$2-1/(1+(1+F1354/E1354)/C$1017),$X$2/$I$2)),IF(F1355&lt;0,"A",C1355))</f>
        <v>A</v>
      </c>
      <c r="E1354" s="13">
        <f t="shared" si="438"/>
        <v>-1</v>
      </c>
      <c r="F1354" s="12">
        <f t="shared" si="462"/>
        <v>-2</v>
      </c>
      <c r="H1354" s="13" t="str">
        <f>IF(K1354&gt;0,SQRT(Sum_Sq($AI$2,V_rtHz($AH$2)/(1+1/$A1354),V_rtHz($AH$2*$A1354)/(1+$A1354),$AN$2*$AH$2/(1+1/$A1354),$AM$2*SQRT(Sum_Sq(K1354,1/($X$2*I$8*(1+H$1017+K1354/J1354))))/SQRT(Sum_Sq($X$2*K1354*I$8,1)),                   $AQ$2*SQRT(Sum_Sq($AH$2/(1+1/$A1354)+K1354*( 1/(H$1017+1+K1354/J1354)-1)/(1+($X$2*K1354*I$8)^2), (K1354^2*I$8*$X$2+1/($X$2*I$8*(H$1017+1+K1354/J1354           )))/(1+($X$2*K1354*I$8)^2))),           V_rtHz(J1354)/($X$2*I$8*(J1354*H$1017+J1354+K1354)),V_rtHz(K1354)*SQRT(Sum_Sq(J1354*I$8*$X$2*H$1017,1))/($X$2*I$8*(J1354*H$1017+J1354+K1354))))/SQRT(Sum_Sq(1/(1+$A1354)+$AC$2/$I$2-1/(1+(1+K1354/J1354)/H$1017),$X$2/$I$2)),IF(K1355&lt;0,"A",H1355))</f>
        <v>A</v>
      </c>
      <c r="J1354" s="13">
        <f t="shared" si="439"/>
        <v>-1</v>
      </c>
      <c r="K1354" s="12">
        <f t="shared" si="463"/>
        <v>-2</v>
      </c>
      <c r="M1354" s="13" t="str">
        <f>IF(P1354&gt;0,SQRT(Sum_Sq($AI$2,V_rtHz($AH$2)/(1+1/$A1354),V_rtHz($AH$2*$A1354)/(1+$A1354),$AN$2*$AH$2/(1+1/$A1354),$AM$2*SQRT(Sum_Sq(P1354,1/($X$2*N$8*(1+M$1017+P1354/O1354))))/SQRT(Sum_Sq($X$2*P1354*N$8,1)),                   $AQ$2*SQRT(Sum_Sq($AH$2/(1+1/$A1354)+P1354*( 1/(M$1017+1+P1354/O1354)-1)/(1+($X$2*P1354*N$8)^2), (P1354^2*N$8*$X$2+1/($X$2*N$8*(M$1017+1+P1354/O1354           )))/(1+($X$2*P1354*N$8)^2))),           V_rtHz(O1354)/($X$2*N$8*(O1354*M$1017+O1354+P1354)),V_rtHz(P1354)*SQRT(Sum_Sq(O1354*N$8*$X$2*M$1017,1))/($X$2*N$8*(O1354*M$1017+O1354+P1354))))/SQRT(Sum_Sq(1/(1+$A1354)+$AC$2/$I$2-1/(1+(1+P1354/O1354)/M$1017),$X$2/$I$2)),IF(P1355&lt;0,"A",M1355))</f>
        <v>A</v>
      </c>
      <c r="O1354" s="13">
        <f t="shared" si="440"/>
        <v>-1</v>
      </c>
      <c r="P1354" s="12">
        <f t="shared" si="464"/>
        <v>-2</v>
      </c>
      <c r="R1354" s="13" t="str">
        <f>IF(U1354&gt;0,SQRT(Sum_Sq($AI$2,V_rtHz($AH$2)/(1+1/$A1354),V_rtHz($AH$2*$A1354)/(1+$A1354),$AN$2*$AH$2/(1+1/$A1354),$AM$2*SQRT(Sum_Sq(U1354,1/($X$2*S$8*(1+R$1017+U1354/T1354))))/SQRT(Sum_Sq($X$2*U1354*S$8,1)),                   $AQ$2*SQRT(Sum_Sq($AH$2/(1+1/$A1354)+U1354*( 1/(R$1017+1+U1354/T1354)-1)/(1+($X$2*U1354*S$8)^2), (U1354^2*S$8*$X$2+1/($X$2*S$8*(R$1017+1+U1354/T1354           )))/(1+($X$2*U1354*S$8)^2))),           V_rtHz(T1354)/($X$2*S$8*(T1354*R$1017+T1354+U1354)),V_rtHz(U1354)*SQRT(Sum_Sq(T1354*S$8*$X$2*R$1017,1))/($X$2*S$8*(T1354*R$1017+T1354+U1354))))/SQRT(Sum_Sq(1/(1+$A1354)+$AC$2/$I$2-1/(1+(1+U1354/T1354)/R$1017),$X$2/$I$2)),IF(U1355&lt;0,"A",R1355))</f>
        <v>A</v>
      </c>
      <c r="T1354" s="13">
        <f t="shared" si="441"/>
        <v>-1</v>
      </c>
      <c r="U1354" s="12">
        <f t="shared" si="465"/>
        <v>-2</v>
      </c>
      <c r="X1354" s="13">
        <f>IF(AA1354&gt;0,SQRT(Sum_Sq($AI$2,V_rtHz($AH$2)/(1+1/$A1354),V_rtHz($AH$2*$A1354)/(1+$A1354),$AN$2*$AH$2/(1+1/$A1354),$AM$2*SQRT(Sum_Sq(AA1354,1/($X$2*Y$8*(1+X$1017+AA1354/Z1354))))/SQRT(Sum_Sq($X$2*AA1354*Y$8,1)),                   $AQ$2*SQRT(Sum_Sq($AH$2/(1+1/$A1354)+AA1354*( 1/(X$1017+1+AA1354/Z1354)-1)/(1+($X$2*AA1354*Y$8)^2), (AA1354^2*Y$8*$X$2+1/($X$2*Y$8*(X$1017+1+AA1354/Z1354           )))/(1+($X$2*AA1354*Y$8)^2))),           V_rtHz(Z1354)/($X$2*Y$8*(Z1354*X$1017+Z1354+AA1354)),V_rtHz(AA1354)*SQRT(Sum_Sq(Z1354*Y$8*$X$2*X$1017,1))/($X$2*Y$8*(Z1354*X$1017+Z1354+AA1354))))/SQRT(Sum_Sq(1/(1+$A1354)+$AC$2/$I$2-1/(1+(1+AA1354/Z1354)/X$1017),$X$2/$I$2)),IF(AA1355&lt;0,"A",X1355))</f>
        <v>4.3905284408717472E-6</v>
      </c>
      <c r="Z1354" s="13">
        <f t="shared" si="442"/>
        <v>22647.54160829608</v>
      </c>
      <c r="AA1354" s="12">
        <f t="shared" si="466"/>
        <v>43450.653699153772</v>
      </c>
      <c r="AC1354" s="13">
        <f>IF(AF1354&gt;0,SQRT(Sum_Sq($AI$2,V_rtHz($AH$2)/(1+1/$A1354),V_rtHz($AH$2*$A1354)/(1+$A1354),$AN$2*$AH$2/(1+1/$A1354),$AM$2*SQRT(Sum_Sq(AF1354,1/($X$2*AD$8*(1+AC$1017+AF1354/AE1354))))/SQRT(Sum_Sq($X$2*AF1354*AD$8,1)),                   $AQ$2*SQRT(Sum_Sq($AH$2/(1+1/$A1354)+AF1354*( 1/(AC$1017+1+AF1354/AE1354)-1)/(1+($X$2*AF1354*AD$8)^2), (AF1354^2*AD$8*$X$2+1/($X$2*AD$8*(AC$1017+1+AF1354/AE1354           )))/(1+($X$2*AF1354*AD$8)^2))),           V_rtHz(AE1354)/($X$2*AD$8*(AE1354*AC$1017+AE1354+AF1354)),V_rtHz(AF1354)*SQRT(Sum_Sq(AE1354*AD$8*$X$2*AC$1017,1))/($X$2*AD$8*(AE1354*AC$1017+AE1354+AF1354))))/SQRT(Sum_Sq(1/(1+$A1354)+$AC$2/$I$2-1/(1+(1+AF1354/AE1354)/AC$1017),$X$2/$I$2)),IF(AF1355&lt;0,"A",AC1355))</f>
        <v>6.4209426641592451E-6</v>
      </c>
      <c r="AE1354" s="13">
        <f t="shared" si="443"/>
        <v>16873.082721041817</v>
      </c>
      <c r="AF1354" s="12">
        <f t="shared" si="467"/>
        <v>184426.33896447095</v>
      </c>
      <c r="AG1354" s="13"/>
      <c r="AH1354" s="13">
        <f>IF(AK1354&gt;0,SQRT(Sum_Sq($AI$2,V_rtHz($AH$2)/(1+1/$A1354),V_rtHz($AH$2*$A1354)/(1+$A1354),$AN$2*$AH$2/(1+1/$A1354),$AM$2*SQRT(Sum_Sq(AK1354,1/($X$2*AI$8*(1+AH$1017+AK1354/AJ1354))))/SQRT(Sum_Sq($X$2*AK1354*AI$8,1)),                   $AQ$2*SQRT(Sum_Sq($AH$2/(1+1/$A1354)+AK1354*( 1/(AH$1017+1+AK1354/AJ1354)-1)/(1+($X$2*AK1354*AI$8)^2), (AK1354^2*AI$8*$X$2+1/($X$2*AI$8*(AH$1017+1+AK1354/AJ1354           )))/(1+($X$2*AK1354*AI$8)^2))),           V_rtHz(AJ1354)/($X$2*AI$8*(AJ1354*AH$1017+AJ1354+AK1354)),V_rtHz(AK1354)*SQRT(Sum_Sq(AJ1354*AI$8*$X$2*AH$1017,1))/($X$2*AI$8*(AJ1354*AH$1017+AJ1354+AK1354))))/SQRT(Sum_Sq(1/(1+$A1354)+$AC$2/$I$2-1/(1+(1+AK1354/AJ1354)/AH$1017),$X$2/$I$2)),IF(AK1355&lt;0,"A",AH1355))</f>
        <v>1.0979826153461207E-5</v>
      </c>
      <c r="AI1354" s="13"/>
      <c r="AJ1354" s="13">
        <f t="shared" si="444"/>
        <v>15955.922969180045</v>
      </c>
      <c r="AK1354" s="12">
        <f t="shared" si="468"/>
        <v>616730.53289365326</v>
      </c>
      <c r="AM1354" s="13">
        <f>IF(AP1354&gt;0,SQRT(Sum_Sq($AI$2,V_rtHz($AH$2)/(1+1/$A1354),V_rtHz($AH$2*$A1354)/(1+$A1354),$AN$2*$AH$2/(1+1/$A1354),$AM$2*SQRT(Sum_Sq(AP1354,1/($X$2*AN$8*(1+AM$1017+AP1354/AO1354))))/SQRT(Sum_Sq($X$2*AP1354*AN$8,1)),                   $AQ$2*SQRT(Sum_Sq($AH$2/(1+1/$A1354)+AP1354*( 1/(AM$1017+1+AP1354/AO1354)-1)/(1+($X$2*AP1354*AN$8)^2), (AP1354^2*AN$8*$X$2+1/($X$2*AN$8*(AM$1017+1+AP1354/AO1354           )))/(1+($X$2*AP1354*AN$8)^2))),           V_rtHz(AO1354)/($X$2*AN$8*(AO1354*AM$1017+AO1354+AP1354)),V_rtHz(AP1354)*SQRT(Sum_Sq(AO1354*AN$8*$X$2*AM$1017,1))/($X$2*AN$8*(AO1354*AM$1017+AO1354+AP1354))))/SQRT(Sum_Sq(1/(1+$A1354)+$AC$2/$I$2-1/(1+(1+AP1354/AO1354)/AM$1017),$X$2/$I$2)),IF(AP1355&lt;0,"A",AM1355))</f>
        <v>1.9306711954764353E-5</v>
      </c>
      <c r="AO1354" s="13">
        <f t="shared" si="445"/>
        <v>15703.291162272073</v>
      </c>
      <c r="AP1354" s="12">
        <f t="shared" si="469"/>
        <v>1981648.8410803762</v>
      </c>
      <c r="AR1354" s="13">
        <f t="shared" si="446"/>
        <v>69887291.180198371</v>
      </c>
      <c r="AS1354" s="13">
        <f t="shared" si="447"/>
        <v>-1.3216172361075836E-5</v>
      </c>
      <c r="AV1354" s="13"/>
      <c r="AW1354" s="13">
        <f t="shared" si="448"/>
        <v>39300511.936236553</v>
      </c>
      <c r="AX1354" s="13">
        <f t="shared" si="449"/>
        <v>-4.1921151258665539E-5</v>
      </c>
      <c r="AZ1354" s="13"/>
      <c r="BA1354" s="13"/>
      <c r="BB1354" s="13">
        <f t="shared" si="450"/>
        <v>22100301.962882396</v>
      </c>
      <c r="BC1354" s="13">
        <f t="shared" si="451"/>
        <v>-1.3386222904630934E-4</v>
      </c>
      <c r="BD1354" s="13"/>
      <c r="BE1354" s="13"/>
      <c r="BG1354" s="13">
        <f t="shared" si="452"/>
        <v>12427913.092914158</v>
      </c>
      <c r="BH1354" s="13">
        <f t="shared" si="453"/>
        <v>-4.3681273244908632E-4</v>
      </c>
      <c r="BI1354" s="13"/>
      <c r="BL1354" s="13">
        <f t="shared" si="454"/>
        <v>315.06815879885437</v>
      </c>
      <c r="BM1354" s="13">
        <f t="shared" si="455"/>
        <v>34.465664218175135</v>
      </c>
      <c r="BP1354" s="13"/>
      <c r="BQ1354" s="13">
        <f t="shared" si="456"/>
        <v>99.633300000000006</v>
      </c>
      <c r="BR1354" s="13">
        <f t="shared" si="457"/>
        <v>108.99000000000001</v>
      </c>
      <c r="BT1354" s="13"/>
      <c r="BU1354" s="13"/>
      <c r="BV1354" s="13">
        <f t="shared" si="458"/>
        <v>31.50681587988543</v>
      </c>
      <c r="BW1354" s="13">
        <f t="shared" si="459"/>
        <v>344.65664218175152</v>
      </c>
      <c r="CA1354" s="13">
        <f t="shared" si="460"/>
        <v>9.9633299999999974</v>
      </c>
      <c r="CB1354" s="13">
        <f t="shared" si="461"/>
        <v>1089.9000000000001</v>
      </c>
    </row>
    <row r="1355" spans="1:80" x14ac:dyDescent="0.3">
      <c r="A1355" s="13">
        <f t="shared" si="437"/>
        <v>1.1117317272815912E-3</v>
      </c>
      <c r="C1355" s="13" t="str">
        <f>IF(F1355&gt;0,SQRT(Sum_Sq($AI$2,V_rtHz($AH$2)/(1+1/$A1355),V_rtHz($AH$2*$A1355)/(1+$A1355),$AN$2*$AH$2/(1+1/$A1355),$AM$2*SQRT(Sum_Sq(F1355,1/($X$2*D$8*(1+C$1017+F1355/E1355))))/SQRT(Sum_Sq($X$2*F1355*D$8,1)),                   $AQ$2*SQRT(Sum_Sq($AH$2/(1+1/$A1355)+F1355*( 1/(C$1017+1+F1355/E1355)-1)/(1+($X$2*F1355*D$8)^2), (F1355^2*D$8*$X$2+1/($X$2*D$8*(C$1017+1+F1355/E1355           )))/(1+($X$2*F1355*D$8)^2))),           V_rtHz(E1355)/($X$2*D$8*(E1355*C$1017+E1355+F1355)),V_rtHz(F1355)*SQRT(Sum_Sq(E1355*D$8*$X$2*C$1017,1))/($X$2*D$8*(E1355*C$1017+E1355+F1355))))/SQRT(Sum_Sq(1/(1+$A1355)+$AC$2/$I$2-1/(1+(1+F1355/E1355)/C$1017),$X$2/$I$2)),IF(F1356&lt;0,"A",C1356))</f>
        <v>A</v>
      </c>
      <c r="E1355" s="13">
        <f t="shared" si="438"/>
        <v>-1</v>
      </c>
      <c r="F1355" s="12">
        <f t="shared" si="462"/>
        <v>-2</v>
      </c>
      <c r="H1355" s="13" t="str">
        <f>IF(K1355&gt;0,SQRT(Sum_Sq($AI$2,V_rtHz($AH$2)/(1+1/$A1355),V_rtHz($AH$2*$A1355)/(1+$A1355),$AN$2*$AH$2/(1+1/$A1355),$AM$2*SQRT(Sum_Sq(K1355,1/($X$2*I$8*(1+H$1017+K1355/J1355))))/SQRT(Sum_Sq($X$2*K1355*I$8,1)),                   $AQ$2*SQRT(Sum_Sq($AH$2/(1+1/$A1355)+K1355*( 1/(H$1017+1+K1355/J1355)-1)/(1+($X$2*K1355*I$8)^2), (K1355^2*I$8*$X$2+1/($X$2*I$8*(H$1017+1+K1355/J1355           )))/(1+($X$2*K1355*I$8)^2))),           V_rtHz(J1355)/($X$2*I$8*(J1355*H$1017+J1355+K1355)),V_rtHz(K1355)*SQRT(Sum_Sq(J1355*I$8*$X$2*H$1017,1))/($X$2*I$8*(J1355*H$1017+J1355+K1355))))/SQRT(Sum_Sq(1/(1+$A1355)+$AC$2/$I$2-1/(1+(1+K1355/J1355)/H$1017),$X$2/$I$2)),IF(K1356&lt;0,"A",H1356))</f>
        <v>A</v>
      </c>
      <c r="J1355" s="13">
        <f t="shared" si="439"/>
        <v>-1</v>
      </c>
      <c r="K1355" s="12">
        <f t="shared" si="463"/>
        <v>-2</v>
      </c>
      <c r="M1355" s="13" t="str">
        <f>IF(P1355&gt;0,SQRT(Sum_Sq($AI$2,V_rtHz($AH$2)/(1+1/$A1355),V_rtHz($AH$2*$A1355)/(1+$A1355),$AN$2*$AH$2/(1+1/$A1355),$AM$2*SQRT(Sum_Sq(P1355,1/($X$2*N$8*(1+M$1017+P1355/O1355))))/SQRT(Sum_Sq($X$2*P1355*N$8,1)),                   $AQ$2*SQRT(Sum_Sq($AH$2/(1+1/$A1355)+P1355*( 1/(M$1017+1+P1355/O1355)-1)/(1+($X$2*P1355*N$8)^2), (P1355^2*N$8*$X$2+1/($X$2*N$8*(M$1017+1+P1355/O1355           )))/(1+($X$2*P1355*N$8)^2))),           V_rtHz(O1355)/($X$2*N$8*(O1355*M$1017+O1355+P1355)),V_rtHz(P1355)*SQRT(Sum_Sq(O1355*N$8*$X$2*M$1017,1))/($X$2*N$8*(O1355*M$1017+O1355+P1355))))/SQRT(Sum_Sq(1/(1+$A1355)+$AC$2/$I$2-1/(1+(1+P1355/O1355)/M$1017),$X$2/$I$2)),IF(P1356&lt;0,"A",M1356))</f>
        <v>A</v>
      </c>
      <c r="O1355" s="13">
        <f t="shared" si="440"/>
        <v>-1</v>
      </c>
      <c r="P1355" s="12">
        <f t="shared" si="464"/>
        <v>-2</v>
      </c>
      <c r="R1355" s="13" t="str">
        <f>IF(U1355&gt;0,SQRT(Sum_Sq($AI$2,V_rtHz($AH$2)/(1+1/$A1355),V_rtHz($AH$2*$A1355)/(1+$A1355),$AN$2*$AH$2/(1+1/$A1355),$AM$2*SQRT(Sum_Sq(U1355,1/($X$2*S$8*(1+R$1017+U1355/T1355))))/SQRT(Sum_Sq($X$2*U1355*S$8,1)),                   $AQ$2*SQRT(Sum_Sq($AH$2/(1+1/$A1355)+U1355*( 1/(R$1017+1+U1355/T1355)-1)/(1+($X$2*U1355*S$8)^2), (U1355^2*S$8*$X$2+1/($X$2*S$8*(R$1017+1+U1355/T1355           )))/(1+($X$2*U1355*S$8)^2))),           V_rtHz(T1355)/($X$2*S$8*(T1355*R$1017+T1355+U1355)),V_rtHz(U1355)*SQRT(Sum_Sq(T1355*S$8*$X$2*R$1017,1))/($X$2*S$8*(T1355*R$1017+T1355+U1355))))/SQRT(Sum_Sq(1/(1+$A1355)+$AC$2/$I$2-1/(1+(1+U1355/T1355)/R$1017),$X$2/$I$2)),IF(U1356&lt;0,"A",R1356))</f>
        <v>A</v>
      </c>
      <c r="T1355" s="13">
        <f t="shared" si="441"/>
        <v>-1</v>
      </c>
      <c r="U1355" s="12">
        <f t="shared" si="465"/>
        <v>-2</v>
      </c>
      <c r="X1355" s="13">
        <f>IF(AA1355&gt;0,SQRT(Sum_Sq($AI$2,V_rtHz($AH$2)/(1+1/$A1355),V_rtHz($AH$2*$A1355)/(1+$A1355),$AN$2*$AH$2/(1+1/$A1355),$AM$2*SQRT(Sum_Sq(AA1355,1/($X$2*Y$8*(1+X$1017+AA1355/Z1355))))/SQRT(Sum_Sq($X$2*AA1355*Y$8,1)),                   $AQ$2*SQRT(Sum_Sq($AH$2/(1+1/$A1355)+AA1355*( 1/(X$1017+1+AA1355/Z1355)-1)/(1+($X$2*AA1355*Y$8)^2), (AA1355^2*Y$8*$X$2+1/($X$2*Y$8*(X$1017+1+AA1355/Z1355           )))/(1+($X$2*AA1355*Y$8)^2))),           V_rtHz(Z1355)/($X$2*Y$8*(Z1355*X$1017+Z1355+AA1355)),V_rtHz(AA1355)*SQRT(Sum_Sq(Z1355*Y$8*$X$2*X$1017,1))/($X$2*Y$8*(Z1355*X$1017+Z1355+AA1355))))/SQRT(Sum_Sq(1/(1+$A1355)+$AC$2/$I$2-1/(1+(1+AA1355/Z1355)/X$1017),$X$2/$I$2)),IF(AA1356&lt;0,"A",X1356))</f>
        <v>4.3800501883910488E-6</v>
      </c>
      <c r="Z1355" s="13">
        <f t="shared" si="442"/>
        <v>22549.269765725232</v>
      </c>
      <c r="AA1355" s="12">
        <f t="shared" si="466"/>
        <v>43640.015742549687</v>
      </c>
      <c r="AC1355" s="13">
        <f>IF(AF1355&gt;0,SQRT(Sum_Sq($AI$2,V_rtHz($AH$2)/(1+1/$A1355),V_rtHz($AH$2*$A1355)/(1+$A1355),$AN$2*$AH$2/(1+1/$A1355),$AM$2*SQRT(Sum_Sq(AF1355,1/($X$2*AD$8*(1+AC$1017+AF1355/AE1355))))/SQRT(Sum_Sq($X$2*AF1355*AD$8,1)),                   $AQ$2*SQRT(Sum_Sq($AH$2/(1+1/$A1355)+AF1355*( 1/(AC$1017+1+AF1355/AE1355)-1)/(1+($X$2*AF1355*AD$8)^2), (AF1355^2*AD$8*$X$2+1/($X$2*AD$8*(AC$1017+1+AF1355/AE1355           )))/(1+($X$2*AF1355*AD$8)^2))),           V_rtHz(AE1355)/($X$2*AD$8*(AE1355*AC$1017+AE1355+AF1355)),V_rtHz(AF1355)*SQRT(Sum_Sq(AE1355*AD$8*$X$2*AC$1017,1))/($X$2*AD$8*(AE1355*AC$1017+AE1355+AF1355))))/SQRT(Sum_Sq(1/(1+$A1355)+$AC$2/$I$2-1/(1+(1+AF1355/AE1355)/AC$1017),$X$2/$I$2)),IF(AF1356&lt;0,"A",AC1356))</f>
        <v>6.4157079377224519E-6</v>
      </c>
      <c r="AE1355" s="13">
        <f t="shared" si="443"/>
        <v>16845.316361268538</v>
      </c>
      <c r="AF1355" s="12">
        <f t="shared" si="467"/>
        <v>184730.33136031163</v>
      </c>
      <c r="AG1355" s="13"/>
      <c r="AH1355" s="13">
        <f>IF(AK1355&gt;0,SQRT(Sum_Sq($AI$2,V_rtHz($AH$2)/(1+1/$A1355),V_rtHz($AH$2*$A1355)/(1+$A1355),$AN$2*$AH$2/(1+1/$A1355),$AM$2*SQRT(Sum_Sq(AK1355,1/($X$2*AI$8*(1+AH$1017+AK1355/AJ1355))))/SQRT(Sum_Sq($X$2*AK1355*AI$8,1)),                   $AQ$2*SQRT(Sum_Sq($AH$2/(1+1/$A1355)+AK1355*( 1/(AH$1017+1+AK1355/AJ1355)-1)/(1+($X$2*AK1355*AI$8)^2), (AK1355^2*AI$8*$X$2+1/($X$2*AI$8*(AH$1017+1+AK1355/AJ1355           )))/(1+($X$2*AK1355*AI$8)^2))),           V_rtHz(AJ1355)/($X$2*AI$8*(AJ1355*AH$1017+AJ1355+AK1355)),V_rtHz(AK1355)*SQRT(Sum_Sq(AJ1355*AI$8*$X$2*AH$1017,1))/($X$2*AI$8*(AJ1355*AH$1017+AJ1355+AK1355))))/SQRT(Sum_Sq(1/(1+$A1355)+$AC$2/$I$2-1/(1+(1+AK1355/AJ1355)/AH$1017),$X$2/$I$2)),IF(AK1356&lt;0,"A",AH1356))</f>
        <v>1.0972414803355482E-5</v>
      </c>
      <c r="AI1355" s="13"/>
      <c r="AJ1355" s="13">
        <f t="shared" si="444"/>
        <v>15933.572093612322</v>
      </c>
      <c r="AK1355" s="12">
        <f t="shared" si="468"/>
        <v>617595.65386706311</v>
      </c>
      <c r="AM1355" s="13">
        <f>IF(AP1355&gt;0,SQRT(Sum_Sq($AI$2,V_rtHz($AH$2)/(1+1/$A1355),V_rtHz($AH$2*$A1355)/(1+$A1355),$AN$2*$AH$2/(1+1/$A1355),$AM$2*SQRT(Sum_Sq(AP1355,1/($X$2*AN$8*(1+AM$1017+AP1355/AO1355))))/SQRT(Sum_Sq($X$2*AP1355*AN$8,1)),                   $AQ$2*SQRT(Sum_Sq($AH$2/(1+1/$A1355)+AP1355*( 1/(AM$1017+1+AP1355/AO1355)-1)/(1+($X$2*AP1355*AN$8)^2), (AP1355^2*AN$8*$X$2+1/($X$2*AN$8*(AM$1017+1+AP1355/AO1355           )))/(1+($X$2*AP1355*AN$8)^2))),           V_rtHz(AO1355)/($X$2*AN$8*(AO1355*AM$1017+AO1355+AP1355)),V_rtHz(AP1355)*SQRT(Sum_Sq(AO1355*AN$8*$X$2*AM$1017,1))/($X$2*AN$8*(AO1355*AM$1017+AO1355+AP1355))))/SQRT(Sum_Sq(1/(1+$A1355)+$AC$2/$I$2-1/(1+(1+AP1355/AO1355)/AM$1017),$X$2/$I$2)),IF(AP1356&lt;0,"A",AM1356))</f>
        <v>1.9294362579697723E-5</v>
      </c>
      <c r="AO1355" s="13">
        <f t="shared" si="445"/>
        <v>15682.263932634003</v>
      </c>
      <c r="AP1355" s="12">
        <f t="shared" si="469"/>
        <v>1984305.8927294498</v>
      </c>
      <c r="AR1355" s="13">
        <f t="shared" si="446"/>
        <v>69887291.180198371</v>
      </c>
      <c r="AS1355" s="13">
        <f t="shared" si="447"/>
        <v>-1.3216431875843995E-5</v>
      </c>
      <c r="AV1355" s="13"/>
      <c r="AW1355" s="13">
        <f t="shared" si="448"/>
        <v>39300511.936236553</v>
      </c>
      <c r="AX1355" s="13">
        <f t="shared" si="449"/>
        <v>-4.1923762431469336E-5</v>
      </c>
      <c r="AZ1355" s="13"/>
      <c r="BA1355" s="13"/>
      <c r="BB1355" s="13">
        <f t="shared" si="450"/>
        <v>22100301.962882396</v>
      </c>
      <c r="BC1355" s="13">
        <f t="shared" si="451"/>
        <v>-1.3388885742039356E-4</v>
      </c>
      <c r="BD1355" s="13"/>
      <c r="BE1355" s="13"/>
      <c r="BG1355" s="13">
        <f t="shared" si="452"/>
        <v>12427913.092914158</v>
      </c>
      <c r="BH1355" s="13">
        <f t="shared" si="453"/>
        <v>-4.3709640328163567E-4</v>
      </c>
      <c r="BI1355" s="13"/>
      <c r="BL1355" s="13">
        <f t="shared" si="454"/>
        <v>315.06815879885437</v>
      </c>
      <c r="BM1355" s="13">
        <f t="shared" si="455"/>
        <v>34.465664218175135</v>
      </c>
      <c r="BP1355" s="13"/>
      <c r="BQ1355" s="13">
        <f t="shared" si="456"/>
        <v>99.633300000000006</v>
      </c>
      <c r="BR1355" s="13">
        <f t="shared" si="457"/>
        <v>108.99</v>
      </c>
      <c r="BT1355" s="13"/>
      <c r="BU1355" s="13"/>
      <c r="BV1355" s="13">
        <f t="shared" si="458"/>
        <v>31.50681587988543</v>
      </c>
      <c r="BW1355" s="13">
        <f t="shared" si="459"/>
        <v>344.65664218175164</v>
      </c>
      <c r="CA1355" s="13">
        <f t="shared" si="460"/>
        <v>9.9633299999999991</v>
      </c>
      <c r="CB1355" s="13">
        <f t="shared" si="461"/>
        <v>1089.9000000000001</v>
      </c>
    </row>
    <row r="1356" spans="1:80" x14ac:dyDescent="0.3">
      <c r="A1356" s="13">
        <f t="shared" si="437"/>
        <v>1.1271974561755098E-3</v>
      </c>
      <c r="C1356" s="13" t="str">
        <f>IF(F1356&gt;0,SQRT(Sum_Sq($AI$2,V_rtHz($AH$2)/(1+1/$A1356),V_rtHz($AH$2*$A1356)/(1+$A1356),$AN$2*$AH$2/(1+1/$A1356),$AM$2*SQRT(Sum_Sq(F1356,1/($X$2*D$8*(1+C$1017+F1356/E1356))))/SQRT(Sum_Sq($X$2*F1356*D$8,1)),                   $AQ$2*SQRT(Sum_Sq($AH$2/(1+1/$A1356)+F1356*( 1/(C$1017+1+F1356/E1356)-1)/(1+($X$2*F1356*D$8)^2), (F1356^2*D$8*$X$2+1/($X$2*D$8*(C$1017+1+F1356/E1356           )))/(1+($X$2*F1356*D$8)^2))),           V_rtHz(E1356)/($X$2*D$8*(E1356*C$1017+E1356+F1356)),V_rtHz(F1356)*SQRT(Sum_Sq(E1356*D$8*$X$2*C$1017,1))/($X$2*D$8*(E1356*C$1017+E1356+F1356))))/SQRT(Sum_Sq(1/(1+$A1356)+$AC$2/$I$2-1/(1+(1+F1356/E1356)/C$1017),$X$2/$I$2)),IF(F1357&lt;0,"A",C1357))</f>
        <v>A</v>
      </c>
      <c r="E1356" s="13">
        <f t="shared" si="438"/>
        <v>-1</v>
      </c>
      <c r="F1356" s="12">
        <f t="shared" si="462"/>
        <v>-2</v>
      </c>
      <c r="H1356" s="13" t="str">
        <f>IF(K1356&gt;0,SQRT(Sum_Sq($AI$2,V_rtHz($AH$2)/(1+1/$A1356),V_rtHz($AH$2*$A1356)/(1+$A1356),$AN$2*$AH$2/(1+1/$A1356),$AM$2*SQRT(Sum_Sq(K1356,1/($X$2*I$8*(1+H$1017+K1356/J1356))))/SQRT(Sum_Sq($X$2*K1356*I$8,1)),                   $AQ$2*SQRT(Sum_Sq($AH$2/(1+1/$A1356)+K1356*( 1/(H$1017+1+K1356/J1356)-1)/(1+($X$2*K1356*I$8)^2), (K1356^2*I$8*$X$2+1/($X$2*I$8*(H$1017+1+K1356/J1356           )))/(1+($X$2*K1356*I$8)^2))),           V_rtHz(J1356)/($X$2*I$8*(J1356*H$1017+J1356+K1356)),V_rtHz(K1356)*SQRT(Sum_Sq(J1356*I$8*$X$2*H$1017,1))/($X$2*I$8*(J1356*H$1017+J1356+K1356))))/SQRT(Sum_Sq(1/(1+$A1356)+$AC$2/$I$2-1/(1+(1+K1356/J1356)/H$1017),$X$2/$I$2)),IF(K1357&lt;0,"A",H1357))</f>
        <v>A</v>
      </c>
      <c r="J1356" s="13">
        <f t="shared" si="439"/>
        <v>-1</v>
      </c>
      <c r="K1356" s="12">
        <f t="shared" si="463"/>
        <v>-2</v>
      </c>
      <c r="M1356" s="13" t="str">
        <f>IF(P1356&gt;0,SQRT(Sum_Sq($AI$2,V_rtHz($AH$2)/(1+1/$A1356),V_rtHz($AH$2*$A1356)/(1+$A1356),$AN$2*$AH$2/(1+1/$A1356),$AM$2*SQRT(Sum_Sq(P1356,1/($X$2*N$8*(1+M$1017+P1356/O1356))))/SQRT(Sum_Sq($X$2*P1356*N$8,1)),                   $AQ$2*SQRT(Sum_Sq($AH$2/(1+1/$A1356)+P1356*( 1/(M$1017+1+P1356/O1356)-1)/(1+($X$2*P1356*N$8)^2), (P1356^2*N$8*$X$2+1/($X$2*N$8*(M$1017+1+P1356/O1356           )))/(1+($X$2*P1356*N$8)^2))),           V_rtHz(O1356)/($X$2*N$8*(O1356*M$1017+O1356+P1356)),V_rtHz(P1356)*SQRT(Sum_Sq(O1356*N$8*$X$2*M$1017,1))/($X$2*N$8*(O1356*M$1017+O1356+P1356))))/SQRT(Sum_Sq(1/(1+$A1356)+$AC$2/$I$2-1/(1+(1+P1356/O1356)/M$1017),$X$2/$I$2)),IF(P1357&lt;0,"A",M1357))</f>
        <v>A</v>
      </c>
      <c r="O1356" s="13">
        <f t="shared" si="440"/>
        <v>-1</v>
      </c>
      <c r="P1356" s="12">
        <f t="shared" si="464"/>
        <v>-2</v>
      </c>
      <c r="R1356" s="13" t="str">
        <f>IF(U1356&gt;0,SQRT(Sum_Sq($AI$2,V_rtHz($AH$2)/(1+1/$A1356),V_rtHz($AH$2*$A1356)/(1+$A1356),$AN$2*$AH$2/(1+1/$A1356),$AM$2*SQRT(Sum_Sq(U1356,1/($X$2*S$8*(1+R$1017+U1356/T1356))))/SQRT(Sum_Sq($X$2*U1356*S$8,1)),                   $AQ$2*SQRT(Sum_Sq($AH$2/(1+1/$A1356)+U1356*( 1/(R$1017+1+U1356/T1356)-1)/(1+($X$2*U1356*S$8)^2), (U1356^2*S$8*$X$2+1/($X$2*S$8*(R$1017+1+U1356/T1356           )))/(1+($X$2*U1356*S$8)^2))),           V_rtHz(T1356)/($X$2*S$8*(T1356*R$1017+T1356+U1356)),V_rtHz(U1356)*SQRT(Sum_Sq(T1356*S$8*$X$2*R$1017,1))/($X$2*S$8*(T1356*R$1017+T1356+U1356))))/SQRT(Sum_Sq(1/(1+$A1356)+$AC$2/$I$2-1/(1+(1+U1356/T1356)/R$1017),$X$2/$I$2)),IF(U1357&lt;0,"A",R1357))</f>
        <v>A</v>
      </c>
      <c r="T1356" s="13">
        <f t="shared" si="441"/>
        <v>-1</v>
      </c>
      <c r="U1356" s="12">
        <f t="shared" si="465"/>
        <v>-2</v>
      </c>
      <c r="X1356" s="13">
        <f>IF(AA1356&gt;0,SQRT(Sum_Sq($AI$2,V_rtHz($AH$2)/(1+1/$A1356),V_rtHz($AH$2*$A1356)/(1+$A1356),$AN$2*$AH$2/(1+1/$A1356),$AM$2*SQRT(Sum_Sq(AA1356,1/($X$2*Y$8*(1+X$1017+AA1356/Z1356))))/SQRT(Sum_Sq($X$2*AA1356*Y$8,1)),                   $AQ$2*SQRT(Sum_Sq($AH$2/(1+1/$A1356)+AA1356*( 1/(X$1017+1+AA1356/Z1356)-1)/(1+($X$2*AA1356*Y$8)^2), (AA1356^2*Y$8*$X$2+1/($X$2*Y$8*(X$1017+1+AA1356/Z1356           )))/(1+($X$2*AA1356*Y$8)^2))),           V_rtHz(Z1356)/($X$2*Y$8*(Z1356*X$1017+Z1356+AA1356)),V_rtHz(AA1356)*SQRT(Sum_Sq(Z1356*Y$8*$X$2*X$1017,1))/($X$2*Y$8*(Z1356*X$1017+Z1356+AA1356))))/SQRT(Sum_Sq(1/(1+$A1356)+$AC$2/$I$2-1/(1+(1+AA1356/Z1356)/X$1017),$X$2/$I$2)),IF(AA1357&lt;0,"A",X1357))</f>
        <v>4.3696327238156028E-6</v>
      </c>
      <c r="Z1356" s="13">
        <f t="shared" si="442"/>
        <v>22451.702115502936</v>
      </c>
      <c r="AA1356" s="12">
        <f t="shared" si="466"/>
        <v>43829.660775686156</v>
      </c>
      <c r="AC1356" s="13">
        <f>IF(AF1356&gt;0,SQRT(Sum_Sq($AI$2,V_rtHz($AH$2)/(1+1/$A1356),V_rtHz($AH$2*$A1356)/(1+$A1356),$AN$2*$AH$2/(1+1/$A1356),$AM$2*SQRT(Sum_Sq(AF1356,1/($X$2*AD$8*(1+AC$1017+AF1356/AE1356))))/SQRT(Sum_Sq($X$2*AF1356*AD$8,1)),                   $AQ$2*SQRT(Sum_Sq($AH$2/(1+1/$A1356)+AF1356*( 1/(AC$1017+1+AF1356/AE1356)-1)/(1+($X$2*AF1356*AD$8)^2), (AF1356^2*AD$8*$X$2+1/($X$2*AD$8*(AC$1017+1+AF1356/AE1356           )))/(1+($X$2*AF1356*AD$8)^2))),           V_rtHz(AE1356)/($X$2*AD$8*(AE1356*AC$1017+AE1356+AF1356)),V_rtHz(AF1356)*SQRT(Sum_Sq(AE1356*AD$8*$X$2*AC$1017,1))/($X$2*AD$8*(AE1356*AC$1017+AE1356+AF1356))))/SQRT(Sum_Sq(1/(1+$A1356)+$AC$2/$I$2-1/(1+(1+AF1356/AE1356)/AC$1017),$X$2/$I$2)),IF(AF1357&lt;0,"A",AC1357))</f>
        <v>6.4104314564202582E-6</v>
      </c>
      <c r="AE1356" s="13">
        <f t="shared" si="443"/>
        <v>16817.346508934064</v>
      </c>
      <c r="AF1356" s="12">
        <f t="shared" si="467"/>
        <v>185037.56651700544</v>
      </c>
      <c r="AG1356" s="13"/>
      <c r="AH1356" s="13">
        <f>IF(AK1356&gt;0,SQRT(Sum_Sq($AI$2,V_rtHz($AH$2)/(1+1/$A1356),V_rtHz($AH$2*$A1356)/(1+$A1356),$AN$2*$AH$2/(1+1/$A1356),$AM$2*SQRT(Sum_Sq(AK1356,1/($X$2*AI$8*(1+AH$1017+AK1356/AJ1356))))/SQRT(Sum_Sq($X$2*AK1356*AI$8,1)),                   $AQ$2*SQRT(Sum_Sq($AH$2/(1+1/$A1356)+AK1356*( 1/(AH$1017+1+AK1356/AJ1356)-1)/(1+($X$2*AK1356*AI$8)^2), (AK1356^2*AI$8*$X$2+1/($X$2*AI$8*(AH$1017+1+AK1356/AJ1356           )))/(1+($X$2*AK1356*AI$8)^2))),           V_rtHz(AJ1356)/($X$2*AI$8*(AJ1356*AH$1017+AJ1356+AK1356)),V_rtHz(AK1356)*SQRT(Sum_Sq(AJ1356*AI$8*$X$2*AH$1017,1))/($X$2*AI$8*(AJ1356*AH$1017+AJ1356+AK1356))))/SQRT(Sum_Sq(1/(1+$A1356)+$AC$2/$I$2-1/(1+(1+AK1356/AJ1356)/AH$1017),$X$2/$I$2)),IF(AK1357&lt;0,"A",AH1357))</f>
        <v>1.0964936618063988E-5</v>
      </c>
      <c r="AI1356" s="13"/>
      <c r="AJ1356" s="13">
        <f t="shared" si="444"/>
        <v>15911.032656243708</v>
      </c>
      <c r="AK1356" s="12">
        <f t="shared" si="468"/>
        <v>618470.53476638685</v>
      </c>
      <c r="AM1356" s="13">
        <f>IF(AP1356&gt;0,SQRT(Sum_Sq($AI$2,V_rtHz($AH$2)/(1+1/$A1356),V_rtHz($AH$2*$A1356)/(1+$A1356),$AN$2*$AH$2/(1+1/$A1356),$AM$2*SQRT(Sum_Sq(AP1356,1/($X$2*AN$8*(1+AM$1017+AP1356/AO1356))))/SQRT(Sum_Sq($X$2*AP1356*AN$8,1)),                   $AQ$2*SQRT(Sum_Sq($AH$2/(1+1/$A1356)+AP1356*( 1/(AM$1017+1+AP1356/AO1356)-1)/(1+($X$2*AP1356*AN$8)^2), (AP1356^2*AN$8*$X$2+1/($X$2*AN$8*(AM$1017+1+AP1356/AO1356           )))/(1+($X$2*AP1356*AN$8)^2))),           V_rtHz(AO1356)/($X$2*AN$8*(AO1356*AM$1017+AO1356+AP1356)),V_rtHz(AP1356)*SQRT(Sum_Sq(AO1356*AN$8*$X$2*AM$1017,1))/($X$2*AN$8*(AO1356*AM$1017+AO1356+AP1356))))/SQRT(Sum_Sq(1/(1+$A1356)+$AC$2/$I$2-1/(1+(1+AP1356/AO1356)/AM$1017),$X$2/$I$2)),IF(AP1357&lt;0,"A",AM1357))</f>
        <v>1.9281898670784114E-5</v>
      </c>
      <c r="AO1356" s="13">
        <f t="shared" si="445"/>
        <v>15661.053562488731</v>
      </c>
      <c r="AP1356" s="12">
        <f t="shared" si="469"/>
        <v>1986993.3148941402</v>
      </c>
      <c r="AR1356" s="13">
        <f t="shared" si="446"/>
        <v>69887291.180198371</v>
      </c>
      <c r="AS1356" s="13">
        <f t="shared" si="447"/>
        <v>-1.3216695011227804E-5</v>
      </c>
      <c r="AV1356" s="13"/>
      <c r="AW1356" s="13">
        <f t="shared" si="448"/>
        <v>39300511.936236553</v>
      </c>
      <c r="AX1356" s="13">
        <f t="shared" si="449"/>
        <v>-4.1926410261433473E-5</v>
      </c>
      <c r="AZ1356" s="13"/>
      <c r="BA1356" s="13"/>
      <c r="BB1356" s="13">
        <f t="shared" si="450"/>
        <v>22100301.962882396</v>
      </c>
      <c r="BC1356" s="13">
        <f t="shared" si="451"/>
        <v>-1.339158670503658E-4</v>
      </c>
      <c r="BD1356" s="13"/>
      <c r="BE1356" s="13"/>
      <c r="BG1356" s="13">
        <f t="shared" si="452"/>
        <v>12427913.092914158</v>
      </c>
      <c r="BH1356" s="13">
        <f t="shared" si="453"/>
        <v>-4.3738439677798278E-4</v>
      </c>
      <c r="BI1356" s="13"/>
      <c r="BL1356" s="13">
        <f t="shared" si="454"/>
        <v>315.06815879885437</v>
      </c>
      <c r="BM1356" s="13">
        <f t="shared" si="455"/>
        <v>34.465664218175149</v>
      </c>
      <c r="BP1356" s="13"/>
      <c r="BQ1356" s="13">
        <f t="shared" si="456"/>
        <v>99.633300000000006</v>
      </c>
      <c r="BR1356" s="13">
        <f t="shared" si="457"/>
        <v>108.98999999999998</v>
      </c>
      <c r="BT1356" s="13"/>
      <c r="BU1356" s="13"/>
      <c r="BV1356" s="13">
        <f t="shared" si="458"/>
        <v>31.50681587988543</v>
      </c>
      <c r="BW1356" s="13">
        <f t="shared" si="459"/>
        <v>344.65664218175141</v>
      </c>
      <c r="CA1356" s="13">
        <f t="shared" si="460"/>
        <v>9.9633299999999991</v>
      </c>
      <c r="CB1356" s="13">
        <f t="shared" si="461"/>
        <v>1089.9000000000001</v>
      </c>
    </row>
    <row r="1357" spans="1:80" x14ac:dyDescent="0.3">
      <c r="A1357" s="13">
        <f t="shared" si="437"/>
        <v>1.1428783347897709E-3</v>
      </c>
      <c r="C1357" s="13" t="str">
        <f>IF(F1357&gt;0,SQRT(Sum_Sq($AI$2,V_rtHz($AH$2)/(1+1/$A1357),V_rtHz($AH$2*$A1357)/(1+$A1357),$AN$2*$AH$2/(1+1/$A1357),$AM$2*SQRT(Sum_Sq(F1357,1/($X$2*D$8*(1+C$1017+F1357/E1357))))/SQRT(Sum_Sq($X$2*F1357*D$8,1)),                   $AQ$2*SQRT(Sum_Sq($AH$2/(1+1/$A1357)+F1357*( 1/(C$1017+1+F1357/E1357)-1)/(1+($X$2*F1357*D$8)^2), (F1357^2*D$8*$X$2+1/($X$2*D$8*(C$1017+1+F1357/E1357           )))/(1+($X$2*F1357*D$8)^2))),           V_rtHz(E1357)/($X$2*D$8*(E1357*C$1017+E1357+F1357)),V_rtHz(F1357)*SQRT(Sum_Sq(E1357*D$8*$X$2*C$1017,1))/($X$2*D$8*(E1357*C$1017+E1357+F1357))))/SQRT(Sum_Sq(1/(1+$A1357)+$AC$2/$I$2-1/(1+(1+F1357/E1357)/C$1017),$X$2/$I$2)),IF(F1358&lt;0,"A",C1358))</f>
        <v>A</v>
      </c>
      <c r="E1357" s="13">
        <f t="shared" si="438"/>
        <v>-1</v>
      </c>
      <c r="F1357" s="12">
        <f t="shared" si="462"/>
        <v>-2</v>
      </c>
      <c r="H1357" s="13" t="str">
        <f>IF(K1357&gt;0,SQRT(Sum_Sq($AI$2,V_rtHz($AH$2)/(1+1/$A1357),V_rtHz($AH$2*$A1357)/(1+$A1357),$AN$2*$AH$2/(1+1/$A1357),$AM$2*SQRT(Sum_Sq(K1357,1/($X$2*I$8*(1+H$1017+K1357/J1357))))/SQRT(Sum_Sq($X$2*K1357*I$8,1)),                   $AQ$2*SQRT(Sum_Sq($AH$2/(1+1/$A1357)+K1357*( 1/(H$1017+1+K1357/J1357)-1)/(1+($X$2*K1357*I$8)^2), (K1357^2*I$8*$X$2+1/($X$2*I$8*(H$1017+1+K1357/J1357           )))/(1+($X$2*K1357*I$8)^2))),           V_rtHz(J1357)/($X$2*I$8*(J1357*H$1017+J1357+K1357)),V_rtHz(K1357)*SQRT(Sum_Sq(J1357*I$8*$X$2*H$1017,1))/($X$2*I$8*(J1357*H$1017+J1357+K1357))))/SQRT(Sum_Sq(1/(1+$A1357)+$AC$2/$I$2-1/(1+(1+K1357/J1357)/H$1017),$X$2/$I$2)),IF(K1358&lt;0,"A",H1358))</f>
        <v>A</v>
      </c>
      <c r="J1357" s="13">
        <f t="shared" si="439"/>
        <v>-1</v>
      </c>
      <c r="K1357" s="12">
        <f t="shared" si="463"/>
        <v>-2</v>
      </c>
      <c r="M1357" s="13" t="str">
        <f>IF(P1357&gt;0,SQRT(Sum_Sq($AI$2,V_rtHz($AH$2)/(1+1/$A1357),V_rtHz($AH$2*$A1357)/(1+$A1357),$AN$2*$AH$2/(1+1/$A1357),$AM$2*SQRT(Sum_Sq(P1357,1/($X$2*N$8*(1+M$1017+P1357/O1357))))/SQRT(Sum_Sq($X$2*P1357*N$8,1)),                   $AQ$2*SQRT(Sum_Sq($AH$2/(1+1/$A1357)+P1357*( 1/(M$1017+1+P1357/O1357)-1)/(1+($X$2*P1357*N$8)^2), (P1357^2*N$8*$X$2+1/($X$2*N$8*(M$1017+1+P1357/O1357           )))/(1+($X$2*P1357*N$8)^2))),           V_rtHz(O1357)/($X$2*N$8*(O1357*M$1017+O1357+P1357)),V_rtHz(P1357)*SQRT(Sum_Sq(O1357*N$8*$X$2*M$1017,1))/($X$2*N$8*(O1357*M$1017+O1357+P1357))))/SQRT(Sum_Sq(1/(1+$A1357)+$AC$2/$I$2-1/(1+(1+P1357/O1357)/M$1017),$X$2/$I$2)),IF(P1358&lt;0,"A",M1358))</f>
        <v>A</v>
      </c>
      <c r="O1357" s="13">
        <f t="shared" si="440"/>
        <v>-1</v>
      </c>
      <c r="P1357" s="12">
        <f t="shared" si="464"/>
        <v>-2</v>
      </c>
      <c r="R1357" s="13" t="str">
        <f>IF(U1357&gt;0,SQRT(Sum_Sq($AI$2,V_rtHz($AH$2)/(1+1/$A1357),V_rtHz($AH$2*$A1357)/(1+$A1357),$AN$2*$AH$2/(1+1/$A1357),$AM$2*SQRT(Sum_Sq(U1357,1/($X$2*S$8*(1+R$1017+U1357/T1357))))/SQRT(Sum_Sq($X$2*U1357*S$8,1)),                   $AQ$2*SQRT(Sum_Sq($AH$2/(1+1/$A1357)+U1357*( 1/(R$1017+1+U1357/T1357)-1)/(1+($X$2*U1357*S$8)^2), (U1357^2*S$8*$X$2+1/($X$2*S$8*(R$1017+1+U1357/T1357           )))/(1+($X$2*U1357*S$8)^2))),           V_rtHz(T1357)/($X$2*S$8*(T1357*R$1017+T1357+U1357)),V_rtHz(U1357)*SQRT(Sum_Sq(T1357*S$8*$X$2*R$1017,1))/($X$2*S$8*(T1357*R$1017+T1357+U1357))))/SQRT(Sum_Sq(1/(1+$A1357)+$AC$2/$I$2-1/(1+(1+U1357/T1357)/R$1017),$X$2/$I$2)),IF(U1358&lt;0,"A",R1358))</f>
        <v>A</v>
      </c>
      <c r="T1357" s="13">
        <f t="shared" si="441"/>
        <v>-1</v>
      </c>
      <c r="U1357" s="12">
        <f t="shared" si="465"/>
        <v>-2</v>
      </c>
      <c r="X1357" s="13">
        <f>IF(AA1357&gt;0,SQRT(Sum_Sq($AI$2,V_rtHz($AH$2)/(1+1/$A1357),V_rtHz($AH$2*$A1357)/(1+$A1357),$AN$2*$AH$2/(1+1/$A1357),$AM$2*SQRT(Sum_Sq(AA1357,1/($X$2*Y$8*(1+X$1017+AA1357/Z1357))))/SQRT(Sum_Sq($X$2*AA1357*Y$8,1)),                   $AQ$2*SQRT(Sum_Sq($AH$2/(1+1/$A1357)+AA1357*( 1/(X$1017+1+AA1357/Z1357)-1)/(1+($X$2*AA1357*Y$8)^2), (AA1357^2*Y$8*$X$2+1/($X$2*Y$8*(X$1017+1+AA1357/Z1357           )))/(1+($X$2*AA1357*Y$8)^2))),           V_rtHz(Z1357)/($X$2*Y$8*(Z1357*X$1017+Z1357+AA1357)),V_rtHz(AA1357)*SQRT(Sum_Sq(Z1357*Y$8*$X$2*X$1017,1))/($X$2*Y$8*(Z1357*X$1017+Z1357+AA1357))))/SQRT(Sum_Sq(1/(1+$A1357)+$AC$2/$I$2-1/(1+(1+AA1357/Z1357)/X$1017),$X$2/$I$2)),IF(AA1358&lt;0,"A",X1358))</f>
        <v>4.3592741230717337E-6</v>
      </c>
      <c r="Z1357" s="13">
        <f t="shared" si="442"/>
        <v>22354.818575932175</v>
      </c>
      <c r="AA1357" s="12">
        <f t="shared" si="466"/>
        <v>44019.614125551678</v>
      </c>
      <c r="AC1357" s="13">
        <f>IF(AF1357&gt;0,SQRT(Sum_Sq($AI$2,V_rtHz($AH$2)/(1+1/$A1357),V_rtHz($AH$2*$A1357)/(1+$A1357),$AN$2*$AH$2/(1+1/$A1357),$AM$2*SQRT(Sum_Sq(AF1357,1/($X$2*AD$8*(1+AC$1017+AF1357/AE1357))))/SQRT(Sum_Sq($X$2*AF1357*AD$8,1)),                   $AQ$2*SQRT(Sum_Sq($AH$2/(1+1/$A1357)+AF1357*( 1/(AC$1017+1+AF1357/AE1357)-1)/(1+($X$2*AF1357*AD$8)^2), (AF1357^2*AD$8*$X$2+1/($X$2*AD$8*(AC$1017+1+AF1357/AE1357           )))/(1+($X$2*AF1357*AD$8)^2))),           V_rtHz(AE1357)/($X$2*AD$8*(AE1357*AC$1017+AE1357+AF1357)),V_rtHz(AF1357)*SQRT(Sum_Sq(AE1357*AD$8*$X$2*AC$1017,1))/($X$2*AD$8*(AE1357*AC$1017+AE1357+AF1357))))/SQRT(Sum_Sq(1/(1+$A1357)+$AC$2/$I$2-1/(1+(1+AF1357/AE1357)/AC$1017),$X$2/$I$2)),IF(AF1358&lt;0,"A",AC1358))</f>
        <v>6.4051131427320079E-6</v>
      </c>
      <c r="AE1357" s="13">
        <f t="shared" si="443"/>
        <v>16789.1731785497</v>
      </c>
      <c r="AF1357" s="12">
        <f t="shared" si="467"/>
        <v>185348.0716526403</v>
      </c>
      <c r="AG1357" s="13"/>
      <c r="AH1357" s="13">
        <f>IF(AK1357&gt;0,SQRT(Sum_Sq($AI$2,V_rtHz($AH$2)/(1+1/$A1357),V_rtHz($AH$2*$A1357)/(1+$A1357),$AN$2*$AH$2/(1+1/$A1357),$AM$2*SQRT(Sum_Sq(AK1357,1/($X$2*AI$8*(1+AH$1017+AK1357/AJ1357))))/SQRT(Sum_Sq($X$2*AK1357*AI$8,1)),                   $AQ$2*SQRT(Sum_Sq($AH$2/(1+1/$A1357)+AK1357*( 1/(AH$1017+1+AK1357/AJ1357)-1)/(1+($X$2*AK1357*AI$8)^2), (AK1357^2*AI$8*$X$2+1/($X$2*AI$8*(AH$1017+1+AK1357/AJ1357           )))/(1+($X$2*AK1357*AI$8)^2))),           V_rtHz(AJ1357)/($X$2*AI$8*(AJ1357*AH$1017+AJ1357+AK1357)),V_rtHz(AK1357)*SQRT(Sum_Sq(AJ1357*AI$8*$X$2*AH$1017,1))/($X$2*AI$8*(AJ1357*AH$1017+AJ1357+AK1357))))/SQRT(Sum_Sq(1/(1+$A1357)+$AC$2/$I$2-1/(1+(1+AK1357/AJ1357)/AH$1017),$X$2/$I$2)),IF(AK1358&lt;0,"A",AH1358))</f>
        <v>1.0957391333285271E-5</v>
      </c>
      <c r="AI1357" s="13"/>
      <c r="AJ1357" s="13">
        <f t="shared" si="444"/>
        <v>15888.30420614295</v>
      </c>
      <c r="AK1357" s="12">
        <f t="shared" si="468"/>
        <v>619355.26585573703</v>
      </c>
      <c r="AM1357" s="13">
        <f>IF(AP1357&gt;0,SQRT(Sum_Sq($AI$2,V_rtHz($AH$2)/(1+1/$A1357),V_rtHz($AH$2*$A1357)/(1+$A1357),$AN$2*$AH$2/(1+1/$A1357),$AM$2*SQRT(Sum_Sq(AP1357,1/($X$2*AN$8*(1+AM$1017+AP1357/AO1357))))/SQRT(Sum_Sq($X$2*AP1357*AN$8,1)),                   $AQ$2*SQRT(Sum_Sq($AH$2/(1+1/$A1357)+AP1357*( 1/(AM$1017+1+AP1357/AO1357)-1)/(1+($X$2*AP1357*AN$8)^2), (AP1357^2*AN$8*$X$2+1/($X$2*AN$8*(AM$1017+1+AP1357/AO1357           )))/(1+($X$2*AP1357*AN$8)^2))),           V_rtHz(AO1357)/($X$2*AN$8*(AO1357*AM$1017+AO1357+AP1357)),V_rtHz(AP1357)*SQRT(Sum_Sq(AO1357*AN$8*$X$2*AM$1017,1))/($X$2*AN$8*(AO1357*AM$1017+AO1357+AP1357))))/SQRT(Sum_Sq(1/(1+$A1357)+$AC$2/$I$2-1/(1+(1+AP1357/AO1357)/AM$1017),$X$2/$I$2)),IF(AP1358&lt;0,"A",AM1358))</f>
        <v>1.9269319715546109E-5</v>
      </c>
      <c r="AO1357" s="13">
        <f t="shared" si="445"/>
        <v>15639.659504178233</v>
      </c>
      <c r="AP1357" s="12">
        <f t="shared" si="469"/>
        <v>1989711.3952225549</v>
      </c>
      <c r="AR1357" s="13">
        <f t="shared" si="446"/>
        <v>69887291.180198371</v>
      </c>
      <c r="AS1357" s="13">
        <f t="shared" si="447"/>
        <v>-1.3216961817887213E-5</v>
      </c>
      <c r="AV1357" s="13"/>
      <c r="AW1357" s="13">
        <f t="shared" si="448"/>
        <v>39300511.936236553</v>
      </c>
      <c r="AX1357" s="13">
        <f t="shared" si="449"/>
        <v>-4.1929095267879561E-5</v>
      </c>
      <c r="AZ1357" s="13"/>
      <c r="BA1357" s="13"/>
      <c r="BB1357" s="13">
        <f t="shared" si="450"/>
        <v>22100301.962882396</v>
      </c>
      <c r="BC1357" s="13">
        <f t="shared" si="451"/>
        <v>-1.3394326354984506E-4</v>
      </c>
      <c r="BD1357" s="13"/>
      <c r="BE1357" s="13"/>
      <c r="BG1357" s="13">
        <f t="shared" si="452"/>
        <v>12427913.092914158</v>
      </c>
      <c r="BH1357" s="13">
        <f t="shared" si="453"/>
        <v>-4.3767678438339901E-4</v>
      </c>
      <c r="BI1357" s="13"/>
      <c r="BL1357" s="13">
        <f t="shared" si="454"/>
        <v>315.06815879885437</v>
      </c>
      <c r="BM1357" s="13">
        <f t="shared" si="455"/>
        <v>34.465664218175142</v>
      </c>
      <c r="BP1357" s="13"/>
      <c r="BQ1357" s="13">
        <f t="shared" si="456"/>
        <v>99.633300000000006</v>
      </c>
      <c r="BR1357" s="13">
        <f t="shared" si="457"/>
        <v>108.99000000000001</v>
      </c>
      <c r="BT1357" s="13"/>
      <c r="BU1357" s="13"/>
      <c r="BV1357" s="13">
        <f t="shared" si="458"/>
        <v>31.50681587988543</v>
      </c>
      <c r="BW1357" s="13">
        <f t="shared" si="459"/>
        <v>344.65664218175158</v>
      </c>
      <c r="CA1357" s="13">
        <f t="shared" si="460"/>
        <v>9.9633299999999991</v>
      </c>
      <c r="CB1357" s="13">
        <f t="shared" si="461"/>
        <v>1089.8999999999999</v>
      </c>
    </row>
    <row r="1358" spans="1:80" x14ac:dyDescent="0.3">
      <c r="A1358" s="13">
        <f t="shared" si="437"/>
        <v>1.1587773561551251E-3</v>
      </c>
      <c r="C1358" s="13" t="str">
        <f>IF(F1358&gt;0,SQRT(Sum_Sq($AI$2,V_rtHz($AH$2)/(1+1/$A1358),V_rtHz($AH$2*$A1358)/(1+$A1358),$AN$2*$AH$2/(1+1/$A1358),$AM$2*SQRT(Sum_Sq(F1358,1/($X$2*D$8*(1+C$1017+F1358/E1358))))/SQRT(Sum_Sq($X$2*F1358*D$8,1)),                   $AQ$2*SQRT(Sum_Sq($AH$2/(1+1/$A1358)+F1358*( 1/(C$1017+1+F1358/E1358)-1)/(1+($X$2*F1358*D$8)^2), (F1358^2*D$8*$X$2+1/($X$2*D$8*(C$1017+1+F1358/E1358           )))/(1+($X$2*F1358*D$8)^2))),           V_rtHz(E1358)/($X$2*D$8*(E1358*C$1017+E1358+F1358)),V_rtHz(F1358)*SQRT(Sum_Sq(E1358*D$8*$X$2*C$1017,1))/($X$2*D$8*(E1358*C$1017+E1358+F1358))))/SQRT(Sum_Sq(1/(1+$A1358)+$AC$2/$I$2-1/(1+(1+F1358/E1358)/C$1017),$X$2/$I$2)),IF(F1359&lt;0,"A",C1359))</f>
        <v>A</v>
      </c>
      <c r="E1358" s="13">
        <f t="shared" si="438"/>
        <v>-1</v>
      </c>
      <c r="F1358" s="12">
        <f t="shared" si="462"/>
        <v>-2</v>
      </c>
      <c r="H1358" s="13" t="str">
        <f>IF(K1358&gt;0,SQRT(Sum_Sq($AI$2,V_rtHz($AH$2)/(1+1/$A1358),V_rtHz($AH$2*$A1358)/(1+$A1358),$AN$2*$AH$2/(1+1/$A1358),$AM$2*SQRT(Sum_Sq(K1358,1/($X$2*I$8*(1+H$1017+K1358/J1358))))/SQRT(Sum_Sq($X$2*K1358*I$8,1)),                   $AQ$2*SQRT(Sum_Sq($AH$2/(1+1/$A1358)+K1358*( 1/(H$1017+1+K1358/J1358)-1)/(1+($X$2*K1358*I$8)^2), (K1358^2*I$8*$X$2+1/($X$2*I$8*(H$1017+1+K1358/J1358           )))/(1+($X$2*K1358*I$8)^2))),           V_rtHz(J1358)/($X$2*I$8*(J1358*H$1017+J1358+K1358)),V_rtHz(K1358)*SQRT(Sum_Sq(J1358*I$8*$X$2*H$1017,1))/($X$2*I$8*(J1358*H$1017+J1358+K1358))))/SQRT(Sum_Sq(1/(1+$A1358)+$AC$2/$I$2-1/(1+(1+K1358/J1358)/H$1017),$X$2/$I$2)),IF(K1359&lt;0,"A",H1359))</f>
        <v>A</v>
      </c>
      <c r="J1358" s="13">
        <f t="shared" si="439"/>
        <v>-1</v>
      </c>
      <c r="K1358" s="12">
        <f t="shared" si="463"/>
        <v>-2</v>
      </c>
      <c r="M1358" s="13" t="str">
        <f>IF(P1358&gt;0,SQRT(Sum_Sq($AI$2,V_rtHz($AH$2)/(1+1/$A1358),V_rtHz($AH$2*$A1358)/(1+$A1358),$AN$2*$AH$2/(1+1/$A1358),$AM$2*SQRT(Sum_Sq(P1358,1/($X$2*N$8*(1+M$1017+P1358/O1358))))/SQRT(Sum_Sq($X$2*P1358*N$8,1)),                   $AQ$2*SQRT(Sum_Sq($AH$2/(1+1/$A1358)+P1358*( 1/(M$1017+1+P1358/O1358)-1)/(1+($X$2*P1358*N$8)^2), (P1358^2*N$8*$X$2+1/($X$2*N$8*(M$1017+1+P1358/O1358           )))/(1+($X$2*P1358*N$8)^2))),           V_rtHz(O1358)/($X$2*N$8*(O1358*M$1017+O1358+P1358)),V_rtHz(P1358)*SQRT(Sum_Sq(O1358*N$8*$X$2*M$1017,1))/($X$2*N$8*(O1358*M$1017+O1358+P1358))))/SQRT(Sum_Sq(1/(1+$A1358)+$AC$2/$I$2-1/(1+(1+P1358/O1358)/M$1017),$X$2/$I$2)),IF(P1359&lt;0,"A",M1359))</f>
        <v>A</v>
      </c>
      <c r="O1358" s="13">
        <f t="shared" si="440"/>
        <v>-1</v>
      </c>
      <c r="P1358" s="12">
        <f t="shared" si="464"/>
        <v>-2</v>
      </c>
      <c r="R1358" s="13" t="str">
        <f>IF(U1358&gt;0,SQRT(Sum_Sq($AI$2,V_rtHz($AH$2)/(1+1/$A1358),V_rtHz($AH$2*$A1358)/(1+$A1358),$AN$2*$AH$2/(1+1/$A1358),$AM$2*SQRT(Sum_Sq(U1358,1/($X$2*S$8*(1+R$1017+U1358/T1358))))/SQRT(Sum_Sq($X$2*U1358*S$8,1)),                   $AQ$2*SQRT(Sum_Sq($AH$2/(1+1/$A1358)+U1358*( 1/(R$1017+1+U1358/T1358)-1)/(1+($X$2*U1358*S$8)^2), (U1358^2*S$8*$X$2+1/($X$2*S$8*(R$1017+1+U1358/T1358           )))/(1+($X$2*U1358*S$8)^2))),           V_rtHz(T1358)/($X$2*S$8*(T1358*R$1017+T1358+U1358)),V_rtHz(U1358)*SQRT(Sum_Sq(T1358*S$8*$X$2*R$1017,1))/($X$2*S$8*(T1358*R$1017+T1358+U1358))))/SQRT(Sum_Sq(1/(1+$A1358)+$AC$2/$I$2-1/(1+(1+U1358/T1358)/R$1017),$X$2/$I$2)),IF(U1359&lt;0,"A",R1359))</f>
        <v>A</v>
      </c>
      <c r="T1358" s="13">
        <f t="shared" si="441"/>
        <v>-1</v>
      </c>
      <c r="U1358" s="12">
        <f t="shared" si="465"/>
        <v>-2</v>
      </c>
      <c r="X1358" s="13">
        <f>IF(AA1358&gt;0,SQRT(Sum_Sq($AI$2,V_rtHz($AH$2)/(1+1/$A1358),V_rtHz($AH$2*$A1358)/(1+$A1358),$AN$2*$AH$2/(1+1/$A1358),$AM$2*SQRT(Sum_Sq(AA1358,1/($X$2*Y$8*(1+X$1017+AA1358/Z1358))))/SQRT(Sum_Sq($X$2*AA1358*Y$8,1)),                   $AQ$2*SQRT(Sum_Sq($AH$2/(1+1/$A1358)+AA1358*( 1/(X$1017+1+AA1358/Z1358)-1)/(1+($X$2*AA1358*Y$8)^2), (AA1358^2*Y$8*$X$2+1/($X$2*Y$8*(X$1017+1+AA1358/Z1358           )))/(1+($X$2*AA1358*Y$8)^2))),           V_rtHz(Z1358)/($X$2*Y$8*(Z1358*X$1017+Z1358+AA1358)),V_rtHz(AA1358)*SQRT(Sum_Sq(Z1358*Y$8*$X$2*X$1017,1))/($X$2*Y$8*(Z1358*X$1017+Z1358+AA1358))))/SQRT(Sum_Sq(1/(1+$A1358)+$AC$2/$I$2-1/(1+(1+AA1358/Z1358)/X$1017),$X$2/$I$2)),IF(AA1359&lt;0,"A",X1359))</f>
        <v>4.3489725484845648E-6</v>
      </c>
      <c r="Z1358" s="13">
        <f t="shared" si="442"/>
        <v>22258.599974394852</v>
      </c>
      <c r="AA1358" s="12">
        <f t="shared" si="466"/>
        <v>44209.900384177345</v>
      </c>
      <c r="AC1358" s="13">
        <f>IF(AF1358&gt;0,SQRT(Sum_Sq($AI$2,V_rtHz($AH$2)/(1+1/$A1358),V_rtHz($AH$2*$A1358)/(1+$A1358),$AN$2*$AH$2/(1+1/$A1358),$AM$2*SQRT(Sum_Sq(AF1358,1/($X$2*AD$8*(1+AC$1017+AF1358/AE1358))))/SQRT(Sum_Sq($X$2*AF1358*AD$8,1)),                   $AQ$2*SQRT(Sum_Sq($AH$2/(1+1/$A1358)+AF1358*( 1/(AC$1017+1+AF1358/AE1358)-1)/(1+($X$2*AF1358*AD$8)^2), (AF1358^2*AD$8*$X$2+1/($X$2*AD$8*(AC$1017+1+AF1358/AE1358           )))/(1+($X$2*AF1358*AD$8)^2))),           V_rtHz(AE1358)/($X$2*AD$8*(AE1358*AC$1017+AE1358+AF1358)),V_rtHz(AF1358)*SQRT(Sum_Sq(AE1358*AD$8*$X$2*AC$1017,1))/($X$2*AD$8*(AE1358*AC$1017+AE1358+AF1358))))/SQRT(Sum_Sq(1/(1+$A1358)+$AC$2/$I$2-1/(1+(1+AF1358/AE1358)/AC$1017),$X$2/$I$2)),IF(AF1359&lt;0,"A",AC1359))</f>
        <v>6.399752923325362E-6</v>
      </c>
      <c r="AE1358" s="13">
        <f t="shared" si="443"/>
        <v>16760.796411042629</v>
      </c>
      <c r="AF1358" s="12">
        <f t="shared" si="467"/>
        <v>185661.87411215264</v>
      </c>
      <c r="AG1358" s="13"/>
      <c r="AH1358" s="13">
        <f>IF(AK1358&gt;0,SQRT(Sum_Sq($AI$2,V_rtHz($AH$2)/(1+1/$A1358),V_rtHz($AH$2*$A1358)/(1+$A1358),$AN$2*$AH$2/(1+1/$A1358),$AM$2*SQRT(Sum_Sq(AK1358,1/($X$2*AI$8*(1+AH$1017+AK1358/AJ1358))))/SQRT(Sum_Sq($X$2*AK1358*AI$8,1)),                   $AQ$2*SQRT(Sum_Sq($AH$2/(1+1/$A1358)+AK1358*( 1/(AH$1017+1+AK1358/AJ1358)-1)/(1+($X$2*AK1358*AI$8)^2), (AK1358^2*AI$8*$X$2+1/($X$2*AI$8*(AH$1017+1+AK1358/AJ1358           )))/(1+($X$2*AK1358*AI$8)^2))),           V_rtHz(AJ1358)/($X$2*AI$8*(AJ1358*AH$1017+AJ1358+AK1358)),V_rtHz(AK1358)*SQRT(Sum_Sq(AJ1358*AI$8*$X$2*AH$1017,1))/($X$2*AI$8*(AJ1358*AH$1017+AJ1358+AK1358))))/SQRT(Sum_Sq(1/(1+$A1358)+$AC$2/$I$2-1/(1+(1+AK1358/AJ1358)/AH$1017),$X$2/$I$2)),IF(AK1359&lt;0,"A",AH1359))</f>
        <v>1.0949778690075565E-5</v>
      </c>
      <c r="AI1358" s="13"/>
      <c r="AJ1358" s="13">
        <f t="shared" si="444"/>
        <v>15865.386313209206</v>
      </c>
      <c r="AK1358" s="12">
        <f t="shared" si="468"/>
        <v>620249.93790409504</v>
      </c>
      <c r="AM1358" s="13">
        <f>IF(AP1358&gt;0,SQRT(Sum_Sq($AI$2,V_rtHz($AH$2)/(1+1/$A1358),V_rtHz($AH$2*$A1358)/(1+$A1358),$AN$2*$AH$2/(1+1/$A1358),$AM$2*SQRT(Sum_Sq(AP1358,1/($X$2*AN$8*(1+AM$1017+AP1358/AO1358))))/SQRT(Sum_Sq($X$2*AP1358*AN$8,1)),                   $AQ$2*SQRT(Sum_Sq($AH$2/(1+1/$A1358)+AP1358*( 1/(AM$1017+1+AP1358/AO1358)-1)/(1+($X$2*AP1358*AN$8)^2), (AP1358^2*AN$8*$X$2+1/($X$2*AN$8*(AM$1017+1+AP1358/AO1358           )))/(1+($X$2*AP1358*AN$8)^2))),           V_rtHz(AO1358)/($X$2*AN$8*(AO1358*AM$1017+AO1358+AP1358)),V_rtHz(AP1358)*SQRT(Sum_Sq(AO1358*AN$8*$X$2*AM$1017,1))/($X$2*AN$8*(AO1358*AM$1017+AO1358+AP1358))))/SQRT(Sum_Sq(1/(1+$A1358)+$AC$2/$I$2-1/(1+(1+AP1358/AO1358)/AM$1017),$X$2/$I$2)),IF(AP1359&lt;0,"A",AM1359))</f>
        <v>1.9256625209883437E-5</v>
      </c>
      <c r="AO1358" s="13">
        <f t="shared" si="445"/>
        <v>15618.081228989318</v>
      </c>
      <c r="AP1358" s="12">
        <f t="shared" si="469"/>
        <v>1992460.4230578658</v>
      </c>
      <c r="AR1358" s="13">
        <f t="shared" si="446"/>
        <v>69887291.180198371</v>
      </c>
      <c r="AS1358" s="13">
        <f t="shared" si="447"/>
        <v>-1.3217232347195129E-5</v>
      </c>
      <c r="AV1358" s="13"/>
      <c r="AW1358" s="13">
        <f t="shared" si="448"/>
        <v>39300511.936236553</v>
      </c>
      <c r="AX1358" s="13">
        <f t="shared" si="449"/>
        <v>-4.1931817977618936E-5</v>
      </c>
      <c r="AZ1358" s="13"/>
      <c r="BA1358" s="13"/>
      <c r="BB1358" s="13">
        <f t="shared" si="450"/>
        <v>22100301.962882396</v>
      </c>
      <c r="BC1358" s="13">
        <f t="shared" si="451"/>
        <v>-1.339710526195142E-4</v>
      </c>
      <c r="BD1358" s="13"/>
      <c r="BE1358" s="13"/>
      <c r="BG1358" s="13">
        <f t="shared" si="452"/>
        <v>12427913.092914158</v>
      </c>
      <c r="BH1358" s="13">
        <f t="shared" si="453"/>
        <v>-4.3797363888846289E-4</v>
      </c>
      <c r="BI1358" s="13"/>
      <c r="BL1358" s="13">
        <f t="shared" si="454"/>
        <v>315.06815879885437</v>
      </c>
      <c r="BM1358" s="13">
        <f t="shared" si="455"/>
        <v>34.465664218175142</v>
      </c>
      <c r="BP1358" s="13"/>
      <c r="BQ1358" s="13">
        <f t="shared" si="456"/>
        <v>99.633300000000006</v>
      </c>
      <c r="BR1358" s="13">
        <f t="shared" si="457"/>
        <v>108.99</v>
      </c>
      <c r="BT1358" s="13"/>
      <c r="BU1358" s="13"/>
      <c r="BV1358" s="13">
        <f t="shared" si="458"/>
        <v>31.50681587988543</v>
      </c>
      <c r="BW1358" s="13">
        <f t="shared" si="459"/>
        <v>344.65664218175147</v>
      </c>
      <c r="CA1358" s="13">
        <f t="shared" si="460"/>
        <v>9.9633299999999974</v>
      </c>
      <c r="CB1358" s="13">
        <f t="shared" si="461"/>
        <v>1089.9000000000001</v>
      </c>
    </row>
    <row r="1359" spans="1:80" x14ac:dyDescent="0.3">
      <c r="A1359" s="13">
        <f t="shared" si="437"/>
        <v>1.1748975549395284E-3</v>
      </c>
      <c r="C1359" s="13" t="str">
        <f>IF(F1359&gt;0,SQRT(Sum_Sq($AI$2,V_rtHz($AH$2)/(1+1/$A1359),V_rtHz($AH$2*$A1359)/(1+$A1359),$AN$2*$AH$2/(1+1/$A1359),$AM$2*SQRT(Sum_Sq(F1359,1/($X$2*D$8*(1+C$1017+F1359/E1359))))/SQRT(Sum_Sq($X$2*F1359*D$8,1)),                   $AQ$2*SQRT(Sum_Sq($AH$2/(1+1/$A1359)+F1359*( 1/(C$1017+1+F1359/E1359)-1)/(1+($X$2*F1359*D$8)^2), (F1359^2*D$8*$X$2+1/($X$2*D$8*(C$1017+1+F1359/E1359           )))/(1+($X$2*F1359*D$8)^2))),           V_rtHz(E1359)/($X$2*D$8*(E1359*C$1017+E1359+F1359)),V_rtHz(F1359)*SQRT(Sum_Sq(E1359*D$8*$X$2*C$1017,1))/($X$2*D$8*(E1359*C$1017+E1359+F1359))))/SQRT(Sum_Sq(1/(1+$A1359)+$AC$2/$I$2-1/(1+(1+F1359/E1359)/C$1017),$X$2/$I$2)),IF(F1360&lt;0,"A",C1360))</f>
        <v>A</v>
      </c>
      <c r="E1359" s="13">
        <f t="shared" si="438"/>
        <v>-1</v>
      </c>
      <c r="F1359" s="12">
        <f t="shared" si="462"/>
        <v>-2</v>
      </c>
      <c r="H1359" s="13" t="str">
        <f>IF(K1359&gt;0,SQRT(Sum_Sq($AI$2,V_rtHz($AH$2)/(1+1/$A1359),V_rtHz($AH$2*$A1359)/(1+$A1359),$AN$2*$AH$2/(1+1/$A1359),$AM$2*SQRT(Sum_Sq(K1359,1/($X$2*I$8*(1+H$1017+K1359/J1359))))/SQRT(Sum_Sq($X$2*K1359*I$8,1)),                   $AQ$2*SQRT(Sum_Sq($AH$2/(1+1/$A1359)+K1359*( 1/(H$1017+1+K1359/J1359)-1)/(1+($X$2*K1359*I$8)^2), (K1359^2*I$8*$X$2+1/($X$2*I$8*(H$1017+1+K1359/J1359           )))/(1+($X$2*K1359*I$8)^2))),           V_rtHz(J1359)/($X$2*I$8*(J1359*H$1017+J1359+K1359)),V_rtHz(K1359)*SQRT(Sum_Sq(J1359*I$8*$X$2*H$1017,1))/($X$2*I$8*(J1359*H$1017+J1359+K1359))))/SQRT(Sum_Sq(1/(1+$A1359)+$AC$2/$I$2-1/(1+(1+K1359/J1359)/H$1017),$X$2/$I$2)),IF(K1360&lt;0,"A",H1360))</f>
        <v>A</v>
      </c>
      <c r="J1359" s="13">
        <f t="shared" si="439"/>
        <v>-1</v>
      </c>
      <c r="K1359" s="12">
        <f t="shared" si="463"/>
        <v>-2</v>
      </c>
      <c r="M1359" s="13" t="str">
        <f>IF(P1359&gt;0,SQRT(Sum_Sq($AI$2,V_rtHz($AH$2)/(1+1/$A1359),V_rtHz($AH$2*$A1359)/(1+$A1359),$AN$2*$AH$2/(1+1/$A1359),$AM$2*SQRT(Sum_Sq(P1359,1/($X$2*N$8*(1+M$1017+P1359/O1359))))/SQRT(Sum_Sq($X$2*P1359*N$8,1)),                   $AQ$2*SQRT(Sum_Sq($AH$2/(1+1/$A1359)+P1359*( 1/(M$1017+1+P1359/O1359)-1)/(1+($X$2*P1359*N$8)^2), (P1359^2*N$8*$X$2+1/($X$2*N$8*(M$1017+1+P1359/O1359           )))/(1+($X$2*P1359*N$8)^2))),           V_rtHz(O1359)/($X$2*N$8*(O1359*M$1017+O1359+P1359)),V_rtHz(P1359)*SQRT(Sum_Sq(O1359*N$8*$X$2*M$1017,1))/($X$2*N$8*(O1359*M$1017+O1359+P1359))))/SQRT(Sum_Sq(1/(1+$A1359)+$AC$2/$I$2-1/(1+(1+P1359/O1359)/M$1017),$X$2/$I$2)),IF(P1360&lt;0,"A",M1360))</f>
        <v>A</v>
      </c>
      <c r="O1359" s="13">
        <f t="shared" si="440"/>
        <v>-1</v>
      </c>
      <c r="P1359" s="12">
        <f t="shared" si="464"/>
        <v>-2</v>
      </c>
      <c r="R1359" s="13" t="str">
        <f>IF(U1359&gt;0,SQRT(Sum_Sq($AI$2,V_rtHz($AH$2)/(1+1/$A1359),V_rtHz($AH$2*$A1359)/(1+$A1359),$AN$2*$AH$2/(1+1/$A1359),$AM$2*SQRT(Sum_Sq(U1359,1/($X$2*S$8*(1+R$1017+U1359/T1359))))/SQRT(Sum_Sq($X$2*U1359*S$8,1)),                   $AQ$2*SQRT(Sum_Sq($AH$2/(1+1/$A1359)+U1359*( 1/(R$1017+1+U1359/T1359)-1)/(1+($X$2*U1359*S$8)^2), (U1359^2*S$8*$X$2+1/($X$2*S$8*(R$1017+1+U1359/T1359           )))/(1+($X$2*U1359*S$8)^2))),           V_rtHz(T1359)/($X$2*S$8*(T1359*R$1017+T1359+U1359)),V_rtHz(U1359)*SQRT(Sum_Sq(T1359*S$8*$X$2*R$1017,1))/($X$2*S$8*(T1359*R$1017+T1359+U1359))))/SQRT(Sum_Sq(1/(1+$A1359)+$AC$2/$I$2-1/(1+(1+U1359/T1359)/R$1017),$X$2/$I$2)),IF(U1360&lt;0,"A",R1360))</f>
        <v>A</v>
      </c>
      <c r="T1359" s="13">
        <f t="shared" si="441"/>
        <v>-1</v>
      </c>
      <c r="U1359" s="12">
        <f t="shared" si="465"/>
        <v>-2</v>
      </c>
      <c r="X1359" s="13">
        <f>IF(AA1359&gt;0,SQRT(Sum_Sq($AI$2,V_rtHz($AH$2)/(1+1/$A1359),V_rtHz($AH$2*$A1359)/(1+$A1359),$AN$2*$AH$2/(1+1/$A1359),$AM$2*SQRT(Sum_Sq(AA1359,1/($X$2*Y$8*(1+X$1017+AA1359/Z1359))))/SQRT(Sum_Sq($X$2*AA1359*Y$8,1)),                   $AQ$2*SQRT(Sum_Sq($AH$2/(1+1/$A1359)+AA1359*( 1/(X$1017+1+AA1359/Z1359)-1)/(1+($X$2*AA1359*Y$8)^2), (AA1359^2*Y$8*$X$2+1/($X$2*Y$8*(X$1017+1+AA1359/Z1359           )))/(1+($X$2*AA1359*Y$8)^2))),           V_rtHz(Z1359)/($X$2*Y$8*(Z1359*X$1017+Z1359+AA1359)),V_rtHz(AA1359)*SQRT(Sum_Sq(Z1359*Y$8*$X$2*X$1017,1))/($X$2*Y$8*(Z1359*X$1017+Z1359+AA1359))))/SQRT(Sum_Sq(1/(1+$A1359)+$AC$2/$I$2-1/(1+(1+AA1359/Z1359)/X$1017),$X$2/$I$2)),IF(AA1360&lt;0,"A",X1360))</f>
        <v>4.3387262438399493E-6</v>
      </c>
      <c r="Z1359" s="13">
        <f t="shared" si="442"/>
        <v>22163.027995026139</v>
      </c>
      <c r="AA1359" s="12">
        <f t="shared" si="466"/>
        <v>44400.543453723512</v>
      </c>
      <c r="AC1359" s="13">
        <f>IF(AF1359&gt;0,SQRT(Sum_Sq($AI$2,V_rtHz($AH$2)/(1+1/$A1359),V_rtHz($AH$2*$A1359)/(1+$A1359),$AN$2*$AH$2/(1+1/$A1359),$AM$2*SQRT(Sum_Sq(AF1359,1/($X$2*AD$8*(1+AC$1017+AF1359/AE1359))))/SQRT(Sum_Sq($X$2*AF1359*AD$8,1)),                   $AQ$2*SQRT(Sum_Sq($AH$2/(1+1/$A1359)+AF1359*( 1/(AC$1017+1+AF1359/AE1359)-1)/(1+($X$2*AF1359*AD$8)^2), (AF1359^2*AD$8*$X$2+1/($X$2*AD$8*(AC$1017+1+AF1359/AE1359           )))/(1+($X$2*AF1359*AD$8)^2))),           V_rtHz(AE1359)/($X$2*AD$8*(AE1359*AC$1017+AE1359+AF1359)),V_rtHz(AF1359)*SQRT(Sum_Sq(AE1359*AD$8*$X$2*AC$1017,1))/($X$2*AD$8*(AE1359*AC$1017+AE1359+AF1359))))/SQRT(Sum_Sq(1/(1+$A1359)+$AC$2/$I$2-1/(1+(1+AF1359/AE1359)/AC$1017),$X$2/$I$2)),IF(AF1360&lt;0,"A",AC1360))</f>
        <v>6.3943507291019163E-6</v>
      </c>
      <c r="AE1359" s="13">
        <f t="shared" si="443"/>
        <v>16732.216273933511</v>
      </c>
      <c r="AF1359" s="12">
        <f t="shared" si="467"/>
        <v>185979.00136721492</v>
      </c>
      <c r="AG1359" s="13"/>
      <c r="AH1359" s="13">
        <f>IF(AK1359&gt;0,SQRT(Sum_Sq($AI$2,V_rtHz($AH$2)/(1+1/$A1359),V_rtHz($AH$2*$A1359)/(1+$A1359),$AN$2*$AH$2/(1+1/$A1359),$AM$2*SQRT(Sum_Sq(AK1359,1/($X$2*AI$8*(1+AH$1017+AK1359/AJ1359))))/SQRT(Sum_Sq($X$2*AK1359*AI$8,1)),                   $AQ$2*SQRT(Sum_Sq($AH$2/(1+1/$A1359)+AK1359*( 1/(AH$1017+1+AK1359/AJ1359)-1)/(1+($X$2*AK1359*AI$8)^2), (AK1359^2*AI$8*$X$2+1/($X$2*AI$8*(AH$1017+1+AK1359/AJ1359           )))/(1+($X$2*AK1359*AI$8)^2))),           V_rtHz(AJ1359)/($X$2*AI$8*(AJ1359*AH$1017+AJ1359+AK1359)),V_rtHz(AK1359)*SQRT(Sum_Sq(AJ1359*AI$8*$X$2*AH$1017,1))/($X$2*AI$8*(AJ1359*AH$1017+AJ1359+AK1359))))/SQRT(Sum_Sq(1/(1+$A1359)+$AC$2/$I$2-1/(1+(1+AK1359/AJ1359)/AH$1017),$X$2/$I$2)),IF(AK1360&lt;0,"A",AH1360))</f>
        <v>1.0942098434957383E-5</v>
      </c>
      <c r="AI1359" s="13"/>
      <c r="AJ1359" s="13">
        <f t="shared" si="444"/>
        <v>15842.278568489442</v>
      </c>
      <c r="AK1359" s="12">
        <f t="shared" si="468"/>
        <v>621154.6421842007</v>
      </c>
      <c r="AM1359" s="13">
        <f>IF(AP1359&gt;0,SQRT(Sum_Sq($AI$2,V_rtHz($AH$2)/(1+1/$A1359),V_rtHz($AH$2*$A1359)/(1+$A1359),$AN$2*$AH$2/(1+1/$A1359),$AM$2*SQRT(Sum_Sq(AP1359,1/($X$2*AN$8*(1+AM$1017+AP1359/AO1359))))/SQRT(Sum_Sq($X$2*AP1359*AN$8,1)),                   $AQ$2*SQRT(Sum_Sq($AH$2/(1+1/$A1359)+AP1359*( 1/(AM$1017+1+AP1359/AO1359)-1)/(1+($X$2*AP1359*AN$8)^2), (AP1359^2*AN$8*$X$2+1/($X$2*AN$8*(AM$1017+1+AP1359/AO1359           )))/(1+($X$2*AP1359*AN$8)^2))),           V_rtHz(AO1359)/($X$2*AN$8*(AO1359*AM$1017+AO1359+AP1359)),V_rtHz(AP1359)*SQRT(Sum_Sq(AO1359*AN$8*$X$2*AM$1017,1))/($X$2*AN$8*(AO1359*AM$1017+AO1359+AP1359))))/SQRT(Sum_Sq(1/(1+$A1359)+$AC$2/$I$2-1/(1+(1+AP1359/AO1359)/AM$1017),$X$2/$I$2)),IF(AP1360&lt;0,"A",AM1360))</f>
        <v>1.9243814658274459E-5</v>
      </c>
      <c r="AO1359" s="13">
        <f t="shared" si="445"/>
        <v>15596.31822749053</v>
      </c>
      <c r="AP1359" s="12">
        <f t="shared" si="469"/>
        <v>1995240.6894348913</v>
      </c>
      <c r="AR1359" s="13">
        <f t="shared" si="446"/>
        <v>69887291.180198371</v>
      </c>
      <c r="AS1359" s="13">
        <f t="shared" si="447"/>
        <v>-1.3217506651247575E-5</v>
      </c>
      <c r="AV1359" s="13"/>
      <c r="AW1359" s="13">
        <f t="shared" si="448"/>
        <v>39300511.936236553</v>
      </c>
      <c r="AX1359" s="13">
        <f t="shared" si="449"/>
        <v>-4.1934578925064438E-5</v>
      </c>
      <c r="AZ1359" s="13"/>
      <c r="BA1359" s="13"/>
      <c r="BB1359" s="13">
        <f t="shared" si="450"/>
        <v>22100301.962882396</v>
      </c>
      <c r="BC1359" s="13">
        <f t="shared" si="451"/>
        <v>-1.3399924004859509E-4</v>
      </c>
      <c r="BD1359" s="13"/>
      <c r="BE1359" s="13"/>
      <c r="BG1359" s="13">
        <f t="shared" si="452"/>
        <v>12427913.092914158</v>
      </c>
      <c r="BH1359" s="13">
        <f t="shared" si="453"/>
        <v>-4.3827503445920883E-4</v>
      </c>
      <c r="BI1359" s="13"/>
      <c r="BL1359" s="13">
        <f t="shared" si="454"/>
        <v>315.06815879885443</v>
      </c>
      <c r="BM1359" s="13">
        <f t="shared" si="455"/>
        <v>34.465664218175128</v>
      </c>
      <c r="BP1359" s="13"/>
      <c r="BQ1359" s="13">
        <f t="shared" si="456"/>
        <v>99.633300000000006</v>
      </c>
      <c r="BR1359" s="13">
        <f t="shared" si="457"/>
        <v>108.99</v>
      </c>
      <c r="BT1359" s="13"/>
      <c r="BU1359" s="13"/>
      <c r="BV1359" s="13">
        <f t="shared" si="458"/>
        <v>31.50681587988543</v>
      </c>
      <c r="BW1359" s="13">
        <f t="shared" si="459"/>
        <v>344.65664218175147</v>
      </c>
      <c r="CA1359" s="13">
        <f t="shared" si="460"/>
        <v>9.9633299999999974</v>
      </c>
      <c r="CB1359" s="13">
        <f t="shared" si="461"/>
        <v>1089.9000000000001</v>
      </c>
    </row>
    <row r="1360" spans="1:80" x14ac:dyDescent="0.3">
      <c r="A1360" s="13">
        <f t="shared" si="437"/>
        <v>1.1912420080273745E-3</v>
      </c>
      <c r="C1360" s="13" t="str">
        <f>IF(F1360&gt;0,SQRT(Sum_Sq($AI$2,V_rtHz($AH$2)/(1+1/$A1360),V_rtHz($AH$2*$A1360)/(1+$A1360),$AN$2*$AH$2/(1+1/$A1360),$AM$2*SQRT(Sum_Sq(F1360,1/($X$2*D$8*(1+C$1017+F1360/E1360))))/SQRT(Sum_Sq($X$2*F1360*D$8,1)),                   $AQ$2*SQRT(Sum_Sq($AH$2/(1+1/$A1360)+F1360*( 1/(C$1017+1+F1360/E1360)-1)/(1+($X$2*F1360*D$8)^2), (F1360^2*D$8*$X$2+1/($X$2*D$8*(C$1017+1+F1360/E1360           )))/(1+($X$2*F1360*D$8)^2))),           V_rtHz(E1360)/($X$2*D$8*(E1360*C$1017+E1360+F1360)),V_rtHz(F1360)*SQRT(Sum_Sq(E1360*D$8*$X$2*C$1017,1))/($X$2*D$8*(E1360*C$1017+E1360+F1360))))/SQRT(Sum_Sq(1/(1+$A1360)+$AC$2/$I$2-1/(1+(1+F1360/E1360)/C$1017),$X$2/$I$2)),IF(F1361&lt;0,"A",C1361))</f>
        <v>A</v>
      </c>
      <c r="E1360" s="13">
        <f t="shared" si="438"/>
        <v>-1</v>
      </c>
      <c r="F1360" s="12">
        <f t="shared" si="462"/>
        <v>-2</v>
      </c>
      <c r="H1360" s="13" t="str">
        <f>IF(K1360&gt;0,SQRT(Sum_Sq($AI$2,V_rtHz($AH$2)/(1+1/$A1360),V_rtHz($AH$2*$A1360)/(1+$A1360),$AN$2*$AH$2/(1+1/$A1360),$AM$2*SQRT(Sum_Sq(K1360,1/($X$2*I$8*(1+H$1017+K1360/J1360))))/SQRT(Sum_Sq($X$2*K1360*I$8,1)),                   $AQ$2*SQRT(Sum_Sq($AH$2/(1+1/$A1360)+K1360*( 1/(H$1017+1+K1360/J1360)-1)/(1+($X$2*K1360*I$8)^2), (K1360^2*I$8*$X$2+1/($X$2*I$8*(H$1017+1+K1360/J1360           )))/(1+($X$2*K1360*I$8)^2))),           V_rtHz(J1360)/($X$2*I$8*(J1360*H$1017+J1360+K1360)),V_rtHz(K1360)*SQRT(Sum_Sq(J1360*I$8*$X$2*H$1017,1))/($X$2*I$8*(J1360*H$1017+J1360+K1360))))/SQRT(Sum_Sq(1/(1+$A1360)+$AC$2/$I$2-1/(1+(1+K1360/J1360)/H$1017),$X$2/$I$2)),IF(K1361&lt;0,"A",H1361))</f>
        <v>A</v>
      </c>
      <c r="J1360" s="13">
        <f t="shared" si="439"/>
        <v>-1</v>
      </c>
      <c r="K1360" s="12">
        <f t="shared" si="463"/>
        <v>-2</v>
      </c>
      <c r="M1360" s="13" t="str">
        <f>IF(P1360&gt;0,SQRT(Sum_Sq($AI$2,V_rtHz($AH$2)/(1+1/$A1360),V_rtHz($AH$2*$A1360)/(1+$A1360),$AN$2*$AH$2/(1+1/$A1360),$AM$2*SQRT(Sum_Sq(P1360,1/($X$2*N$8*(1+M$1017+P1360/O1360))))/SQRT(Sum_Sq($X$2*P1360*N$8,1)),                   $AQ$2*SQRT(Sum_Sq($AH$2/(1+1/$A1360)+P1360*( 1/(M$1017+1+P1360/O1360)-1)/(1+($X$2*P1360*N$8)^2), (P1360^2*N$8*$X$2+1/($X$2*N$8*(M$1017+1+P1360/O1360           )))/(1+($X$2*P1360*N$8)^2))),           V_rtHz(O1360)/($X$2*N$8*(O1360*M$1017+O1360+P1360)),V_rtHz(P1360)*SQRT(Sum_Sq(O1360*N$8*$X$2*M$1017,1))/($X$2*N$8*(O1360*M$1017+O1360+P1360))))/SQRT(Sum_Sq(1/(1+$A1360)+$AC$2/$I$2-1/(1+(1+P1360/O1360)/M$1017),$X$2/$I$2)),IF(P1361&lt;0,"A",M1361))</f>
        <v>A</v>
      </c>
      <c r="O1360" s="13">
        <f t="shared" si="440"/>
        <v>-1</v>
      </c>
      <c r="P1360" s="12">
        <f t="shared" si="464"/>
        <v>-2</v>
      </c>
      <c r="R1360" s="13" t="str">
        <f>IF(U1360&gt;0,SQRT(Sum_Sq($AI$2,V_rtHz($AH$2)/(1+1/$A1360),V_rtHz($AH$2*$A1360)/(1+$A1360),$AN$2*$AH$2/(1+1/$A1360),$AM$2*SQRT(Sum_Sq(U1360,1/($X$2*S$8*(1+R$1017+U1360/T1360))))/SQRT(Sum_Sq($X$2*U1360*S$8,1)),                   $AQ$2*SQRT(Sum_Sq($AH$2/(1+1/$A1360)+U1360*( 1/(R$1017+1+U1360/T1360)-1)/(1+($X$2*U1360*S$8)^2), (U1360^2*S$8*$X$2+1/($X$2*S$8*(R$1017+1+U1360/T1360           )))/(1+($X$2*U1360*S$8)^2))),           V_rtHz(T1360)/($X$2*S$8*(T1360*R$1017+T1360+U1360)),V_rtHz(U1360)*SQRT(Sum_Sq(T1360*S$8*$X$2*R$1017,1))/($X$2*S$8*(T1360*R$1017+T1360+U1360))))/SQRT(Sum_Sq(1/(1+$A1360)+$AC$2/$I$2-1/(1+(1+U1360/T1360)/R$1017),$X$2/$I$2)),IF(U1361&lt;0,"A",R1361))</f>
        <v>A</v>
      </c>
      <c r="T1360" s="13">
        <f t="shared" si="441"/>
        <v>-1</v>
      </c>
      <c r="U1360" s="12">
        <f t="shared" si="465"/>
        <v>-2</v>
      </c>
      <c r="X1360" s="13">
        <f>IF(AA1360&gt;0,SQRT(Sum_Sq($AI$2,V_rtHz($AH$2)/(1+1/$A1360),V_rtHz($AH$2*$A1360)/(1+$A1360),$AN$2*$AH$2/(1+1/$A1360),$AM$2*SQRT(Sum_Sq(AA1360,1/($X$2*Y$8*(1+X$1017+AA1360/Z1360))))/SQRT(Sum_Sq($X$2*AA1360*Y$8,1)),                   $AQ$2*SQRT(Sum_Sq($AH$2/(1+1/$A1360)+AA1360*( 1/(X$1017+1+AA1360/Z1360)-1)/(1+($X$2*AA1360*Y$8)^2), (AA1360^2*Y$8*$X$2+1/($X$2*Y$8*(X$1017+1+AA1360/Z1360           )))/(1+($X$2*AA1360*Y$8)^2))),           V_rtHz(Z1360)/($X$2*Y$8*(Z1360*X$1017+Z1360+AA1360)),V_rtHz(AA1360)*SQRT(Sum_Sq(Z1360*Y$8*$X$2*X$1017,1))/($X$2*Y$8*(Z1360*X$1017+Z1360+AA1360))))/SQRT(Sum_Sq(1/(1+$A1360)+$AC$2/$I$2-1/(1+(1+AA1360/Z1360)/X$1017),$X$2/$I$2)),IF(AA1361&lt;0,"A",X1361))</f>
        <v>4.3285335298023284E-6</v>
      </c>
      <c r="Z1360" s="13">
        <f t="shared" si="442"/>
        <v>22068.085130163068</v>
      </c>
      <c r="AA1360" s="12">
        <f t="shared" si="466"/>
        <v>44591.566588359332</v>
      </c>
      <c r="AC1360" s="13">
        <f>IF(AF1360&gt;0,SQRT(Sum_Sq($AI$2,V_rtHz($AH$2)/(1+1/$A1360),V_rtHz($AH$2*$A1360)/(1+$A1360),$AN$2*$AH$2/(1+1/$A1360),$AM$2*SQRT(Sum_Sq(AF1360,1/($X$2*AD$8*(1+AC$1017+AF1360/AE1360))))/SQRT(Sum_Sq($X$2*AF1360*AD$8,1)),                   $AQ$2*SQRT(Sum_Sq($AH$2/(1+1/$A1360)+AF1360*( 1/(AC$1017+1+AF1360/AE1360)-1)/(1+($X$2*AF1360*AD$8)^2), (AF1360^2*AD$8*$X$2+1/($X$2*AD$8*(AC$1017+1+AF1360/AE1360           )))/(1+($X$2*AF1360*AD$8)^2))),           V_rtHz(AE1360)/($X$2*AD$8*(AE1360*AC$1017+AE1360+AF1360)),V_rtHz(AF1360)*SQRT(Sum_Sq(AE1360*AD$8*$X$2*AC$1017,1))/($X$2*AD$8*(AE1360*AC$1017+AE1360+AF1360))))/SQRT(Sum_Sq(1/(1+$A1360)+$AC$2/$I$2-1/(1+(1+AF1360/AE1360)/AC$1017),$X$2/$I$2)),IF(AF1361&lt;0,"A",AC1361))</f>
        <v>6.3889064952406195E-6</v>
      </c>
      <c r="AE1360" s="13">
        <f t="shared" si="443"/>
        <v>16703.432861505647</v>
      </c>
      <c r="AF1360" s="12">
        <f t="shared" si="467"/>
        <v>186299.48101613857</v>
      </c>
      <c r="AG1360" s="13"/>
      <c r="AH1360" s="13">
        <f>IF(AK1360&gt;0,SQRT(Sum_Sq($AI$2,V_rtHz($AH$2)/(1+1/$A1360),V_rtHz($AH$2*$A1360)/(1+$A1360),$AN$2*$AH$2/(1+1/$A1360),$AM$2*SQRT(Sum_Sq(AK1360,1/($X$2*AI$8*(1+AH$1017+AK1360/AJ1360))))/SQRT(Sum_Sq($X$2*AK1360*AI$8,1)),                   $AQ$2*SQRT(Sum_Sq($AH$2/(1+1/$A1360)+AK1360*( 1/(AH$1017+1+AK1360/AJ1360)-1)/(1+($X$2*AK1360*AI$8)^2), (AK1360^2*AI$8*$X$2+1/($X$2*AI$8*(AH$1017+1+AK1360/AJ1360           )))/(1+($X$2*AK1360*AI$8)^2))),           V_rtHz(AJ1360)/($X$2*AI$8*(AJ1360*AH$1017+AJ1360+AK1360)),V_rtHz(AK1360)*SQRT(Sum_Sq(AJ1360*AI$8*$X$2*AH$1017,1))/($X$2*AI$8*(AJ1360*AH$1017+AJ1360+AK1360))))/SQRT(Sum_Sq(1/(1+$A1360)+$AC$2/$I$2-1/(1+(1+AK1360/AJ1360)/AH$1017),$X$2/$I$2)),IF(AK1361&lt;0,"A",AH1361))</f>
        <v>1.0934350320033674E-5</v>
      </c>
      <c r="AI1360" s="13"/>
      <c r="AJ1360" s="13">
        <f t="shared" si="444"/>
        <v>15818.980584491343</v>
      </c>
      <c r="AK1360" s="12">
        <f t="shared" si="468"/>
        <v>622069.47047143825</v>
      </c>
      <c r="AM1360" s="13">
        <f>IF(AP1360&gt;0,SQRT(Sum_Sq($AI$2,V_rtHz($AH$2)/(1+1/$A1360),V_rtHz($AH$2*$A1360)/(1+$A1360),$AN$2*$AH$2/(1+1/$A1360),$AM$2*SQRT(Sum_Sq(AP1360,1/($X$2*AN$8*(1+AM$1017+AP1360/AO1360))))/SQRT(Sum_Sq($X$2*AP1360*AN$8,1)),                   $AQ$2*SQRT(Sum_Sq($AH$2/(1+1/$A1360)+AP1360*( 1/(AM$1017+1+AP1360/AO1360)-1)/(1+($X$2*AP1360*AN$8)^2), (AP1360^2*AN$8*$X$2+1/($X$2*AN$8*(AM$1017+1+AP1360/AO1360           )))/(1+($X$2*AP1360*AN$8)^2))),           V_rtHz(AO1360)/($X$2*AN$8*(AO1360*AM$1017+AO1360+AP1360)),V_rtHz(AP1360)*SQRT(Sum_Sq(AO1360*AN$8*$X$2*AM$1017,1))/($X$2*AN$8*(AO1360*AM$1017+AO1360+AP1360))))/SQRT(Sum_Sq(1/(1+$A1360)+$AC$2/$I$2-1/(1+(1+AP1360/AO1360)/AM$1017),$X$2/$I$2)),IF(AP1361&lt;0,"A",AM1361))</f>
        <v>1.9230887573977176E-5</v>
      </c>
      <c r="AO1360" s="13">
        <f t="shared" si="445"/>
        <v>15574.370009865936</v>
      </c>
      <c r="AP1360" s="12">
        <f t="shared" si="469"/>
        <v>1998052.4870766206</v>
      </c>
      <c r="AR1360" s="13">
        <f t="shared" si="446"/>
        <v>69887291.180198371</v>
      </c>
      <c r="AS1360" s="13">
        <f t="shared" si="447"/>
        <v>-1.321778478287398E-5</v>
      </c>
      <c r="AV1360" s="13"/>
      <c r="AW1360" s="13">
        <f t="shared" si="448"/>
        <v>39300511.936236553</v>
      </c>
      <c r="AX1360" s="13">
        <f t="shared" si="449"/>
        <v>-4.1937378652343897E-5</v>
      </c>
      <c r="AZ1360" s="13"/>
      <c r="BA1360" s="13"/>
      <c r="BB1360" s="13">
        <f t="shared" si="450"/>
        <v>22100301.962882396</v>
      </c>
      <c r="BC1360" s="13">
        <f t="shared" si="451"/>
        <v>-1.3402783171635214E-4</v>
      </c>
      <c r="BD1360" s="13"/>
      <c r="BE1360" s="13"/>
      <c r="BG1360" s="13">
        <f t="shared" si="452"/>
        <v>12427913.092914158</v>
      </c>
      <c r="BH1360" s="13">
        <f t="shared" si="453"/>
        <v>-4.3858104666809014E-4</v>
      </c>
      <c r="BI1360" s="13"/>
      <c r="BL1360" s="13">
        <f t="shared" si="454"/>
        <v>315.06815879885437</v>
      </c>
      <c r="BM1360" s="13">
        <f t="shared" si="455"/>
        <v>34.465664218175135</v>
      </c>
      <c r="BP1360" s="13"/>
      <c r="BQ1360" s="13">
        <f t="shared" si="456"/>
        <v>99.633300000000006</v>
      </c>
      <c r="BR1360" s="13">
        <f t="shared" si="457"/>
        <v>108.99000000000002</v>
      </c>
      <c r="BT1360" s="13"/>
      <c r="BU1360" s="13"/>
      <c r="BV1360" s="13">
        <f t="shared" si="458"/>
        <v>31.50681587988543</v>
      </c>
      <c r="BW1360" s="13">
        <f t="shared" si="459"/>
        <v>344.65664218175152</v>
      </c>
      <c r="CA1360" s="13">
        <f t="shared" si="460"/>
        <v>9.9633299999999991</v>
      </c>
      <c r="CB1360" s="13">
        <f t="shared" si="461"/>
        <v>1089.9000000000001</v>
      </c>
    </row>
    <row r="1361" spans="1:80" x14ac:dyDescent="0.3">
      <c r="A1361" s="13">
        <f t="shared" si="437"/>
        <v>1.2078138351067796E-3</v>
      </c>
      <c r="C1361" s="13" t="str">
        <f>IF(F1361&gt;0,SQRT(Sum_Sq($AI$2,V_rtHz($AH$2)/(1+1/$A1361),V_rtHz($AH$2*$A1361)/(1+$A1361),$AN$2*$AH$2/(1+1/$A1361),$AM$2*SQRT(Sum_Sq(F1361,1/($X$2*D$8*(1+C$1017+F1361/E1361))))/SQRT(Sum_Sq($X$2*F1361*D$8,1)),                   $AQ$2*SQRT(Sum_Sq($AH$2/(1+1/$A1361)+F1361*( 1/(C$1017+1+F1361/E1361)-1)/(1+($X$2*F1361*D$8)^2), (F1361^2*D$8*$X$2+1/($X$2*D$8*(C$1017+1+F1361/E1361           )))/(1+($X$2*F1361*D$8)^2))),           V_rtHz(E1361)/($X$2*D$8*(E1361*C$1017+E1361+F1361)),V_rtHz(F1361)*SQRT(Sum_Sq(E1361*D$8*$X$2*C$1017,1))/($X$2*D$8*(E1361*C$1017+E1361+F1361))))/SQRT(Sum_Sq(1/(1+$A1361)+$AC$2/$I$2-1/(1+(1+F1361/E1361)/C$1017),$X$2/$I$2)),IF(F1362&lt;0,"A",C1362))</f>
        <v>A</v>
      </c>
      <c r="E1361" s="13">
        <f t="shared" si="438"/>
        <v>-1</v>
      </c>
      <c r="F1361" s="12">
        <f t="shared" si="462"/>
        <v>-2</v>
      </c>
      <c r="H1361" s="13" t="str">
        <f>IF(K1361&gt;0,SQRT(Sum_Sq($AI$2,V_rtHz($AH$2)/(1+1/$A1361),V_rtHz($AH$2*$A1361)/(1+$A1361),$AN$2*$AH$2/(1+1/$A1361),$AM$2*SQRT(Sum_Sq(K1361,1/($X$2*I$8*(1+H$1017+K1361/J1361))))/SQRT(Sum_Sq($X$2*K1361*I$8,1)),                   $AQ$2*SQRT(Sum_Sq($AH$2/(1+1/$A1361)+K1361*( 1/(H$1017+1+K1361/J1361)-1)/(1+($X$2*K1361*I$8)^2), (K1361^2*I$8*$X$2+1/($X$2*I$8*(H$1017+1+K1361/J1361           )))/(1+($X$2*K1361*I$8)^2))),           V_rtHz(J1361)/($X$2*I$8*(J1361*H$1017+J1361+K1361)),V_rtHz(K1361)*SQRT(Sum_Sq(J1361*I$8*$X$2*H$1017,1))/($X$2*I$8*(J1361*H$1017+J1361+K1361))))/SQRT(Sum_Sq(1/(1+$A1361)+$AC$2/$I$2-1/(1+(1+K1361/J1361)/H$1017),$X$2/$I$2)),IF(K1362&lt;0,"A",H1362))</f>
        <v>A</v>
      </c>
      <c r="J1361" s="13">
        <f t="shared" si="439"/>
        <v>-1</v>
      </c>
      <c r="K1361" s="12">
        <f t="shared" si="463"/>
        <v>-2</v>
      </c>
      <c r="M1361" s="13" t="str">
        <f>IF(P1361&gt;0,SQRT(Sum_Sq($AI$2,V_rtHz($AH$2)/(1+1/$A1361),V_rtHz($AH$2*$A1361)/(1+$A1361),$AN$2*$AH$2/(1+1/$A1361),$AM$2*SQRT(Sum_Sq(P1361,1/($X$2*N$8*(1+M$1017+P1361/O1361))))/SQRT(Sum_Sq($X$2*P1361*N$8,1)),                   $AQ$2*SQRT(Sum_Sq($AH$2/(1+1/$A1361)+P1361*( 1/(M$1017+1+P1361/O1361)-1)/(1+($X$2*P1361*N$8)^2), (P1361^2*N$8*$X$2+1/($X$2*N$8*(M$1017+1+P1361/O1361           )))/(1+($X$2*P1361*N$8)^2))),           V_rtHz(O1361)/($X$2*N$8*(O1361*M$1017+O1361+P1361)),V_rtHz(P1361)*SQRT(Sum_Sq(O1361*N$8*$X$2*M$1017,1))/($X$2*N$8*(O1361*M$1017+O1361+P1361))))/SQRT(Sum_Sq(1/(1+$A1361)+$AC$2/$I$2-1/(1+(1+P1361/O1361)/M$1017),$X$2/$I$2)),IF(P1362&lt;0,"A",M1362))</f>
        <v>A</v>
      </c>
      <c r="O1361" s="13">
        <f t="shared" si="440"/>
        <v>-1</v>
      </c>
      <c r="P1361" s="12">
        <f t="shared" si="464"/>
        <v>-2</v>
      </c>
      <c r="R1361" s="13" t="str">
        <f>IF(U1361&gt;0,SQRT(Sum_Sq($AI$2,V_rtHz($AH$2)/(1+1/$A1361),V_rtHz($AH$2*$A1361)/(1+$A1361),$AN$2*$AH$2/(1+1/$A1361),$AM$2*SQRT(Sum_Sq(U1361,1/($X$2*S$8*(1+R$1017+U1361/T1361))))/SQRT(Sum_Sq($X$2*U1361*S$8,1)),                   $AQ$2*SQRT(Sum_Sq($AH$2/(1+1/$A1361)+U1361*( 1/(R$1017+1+U1361/T1361)-1)/(1+($X$2*U1361*S$8)^2), (U1361^2*S$8*$X$2+1/($X$2*S$8*(R$1017+1+U1361/T1361           )))/(1+($X$2*U1361*S$8)^2))),           V_rtHz(T1361)/($X$2*S$8*(T1361*R$1017+T1361+U1361)),V_rtHz(U1361)*SQRT(Sum_Sq(T1361*S$8*$X$2*R$1017,1))/($X$2*S$8*(T1361*R$1017+T1361+U1361))))/SQRT(Sum_Sq(1/(1+$A1361)+$AC$2/$I$2-1/(1+(1+U1361/T1361)/R$1017),$X$2/$I$2)),IF(U1362&lt;0,"A",R1362))</f>
        <v>A</v>
      </c>
      <c r="T1361" s="13">
        <f t="shared" si="441"/>
        <v>-1</v>
      </c>
      <c r="U1361" s="12">
        <f t="shared" si="465"/>
        <v>-2</v>
      </c>
      <c r="X1361" s="13">
        <f>IF(AA1361&gt;0,SQRT(Sum_Sq($AI$2,V_rtHz($AH$2)/(1+1/$A1361),V_rtHz($AH$2*$A1361)/(1+$A1361),$AN$2*$AH$2/(1+1/$A1361),$AM$2*SQRT(Sum_Sq(AA1361,1/($X$2*Y$8*(1+X$1017+AA1361/Z1361))))/SQRT(Sum_Sq($X$2*AA1361*Y$8,1)),                   $AQ$2*SQRT(Sum_Sq($AH$2/(1+1/$A1361)+AA1361*( 1/(X$1017+1+AA1361/Z1361)-1)/(1+($X$2*AA1361*Y$8)^2), (AA1361^2*Y$8*$X$2+1/($X$2*Y$8*(X$1017+1+AA1361/Z1361           )))/(1+($X$2*AA1361*Y$8)^2))),           V_rtHz(Z1361)/($X$2*Y$8*(Z1361*X$1017+Z1361+AA1361)),V_rtHz(AA1361)*SQRT(Sum_Sq(Z1361*Y$8*$X$2*X$1017,1))/($X$2*Y$8*(Z1361*X$1017+Z1361+AA1361))))/SQRT(Sum_Sq(1/(1+$A1361)+$AC$2/$I$2-1/(1+(1+AA1361/Z1361)/X$1017),$X$2/$I$2)),IF(AA1362&lt;0,"A",X1362))</f>
        <v>4.3183927996585764E-6</v>
      </c>
      <c r="Z1361" s="13">
        <f t="shared" si="442"/>
        <v>21973.754635241316</v>
      </c>
      <c r="AA1361" s="12">
        <f t="shared" si="466"/>
        <v>44782.99243321109</v>
      </c>
      <c r="AC1361" s="13">
        <f>IF(AF1361&gt;0,SQRT(Sum_Sq($AI$2,V_rtHz($AH$2)/(1+1/$A1361),V_rtHz($AH$2*$A1361)/(1+$A1361),$AN$2*$AH$2/(1+1/$A1361),$AM$2*SQRT(Sum_Sq(AF1361,1/($X$2*AD$8*(1+AC$1017+AF1361/AE1361))))/SQRT(Sum_Sq($X$2*AF1361*AD$8,1)),                   $AQ$2*SQRT(Sum_Sq($AH$2/(1+1/$A1361)+AF1361*( 1/(AC$1017+1+AF1361/AE1361)-1)/(1+($X$2*AF1361*AD$8)^2), (AF1361^2*AD$8*$X$2+1/($X$2*AD$8*(AC$1017+1+AF1361/AE1361           )))/(1+($X$2*AF1361*AD$8)^2))),           V_rtHz(AE1361)/($X$2*AD$8*(AE1361*AC$1017+AE1361+AF1361)),V_rtHz(AF1361)*SQRT(Sum_Sq(AE1361*AD$8*$X$2*AC$1017,1))/($X$2*AD$8*(AE1361*AC$1017+AE1361+AF1361))))/SQRT(Sum_Sq(1/(1+$A1361)+$AC$2/$I$2-1/(1+(1+AF1361/AE1361)/AC$1017),$X$2/$I$2)),IF(AF1362&lt;0,"A",AC1362))</f>
        <v>6.3834201612405518E-6</v>
      </c>
      <c r="AE1361" s="13">
        <f t="shared" si="443"/>
        <v>16674.446294965557</v>
      </c>
      <c r="AF1361" s="12">
        <f t="shared" si="467"/>
        <v>186623.34078379325</v>
      </c>
      <c r="AG1361" s="13"/>
      <c r="AH1361" s="13">
        <f>IF(AK1361&gt;0,SQRT(Sum_Sq($AI$2,V_rtHz($AH$2)/(1+1/$A1361),V_rtHz($AH$2*$A1361)/(1+$A1361),$AN$2*$AH$2/(1+1/$A1361),$AM$2*SQRT(Sum_Sq(AK1361,1/($X$2*AI$8*(1+AH$1017+AK1361/AJ1361))))/SQRT(Sum_Sq($X$2*AK1361*AI$8,1)),                   $AQ$2*SQRT(Sum_Sq($AH$2/(1+1/$A1361)+AK1361*( 1/(AH$1017+1+AK1361/AJ1361)-1)/(1+($X$2*AK1361*AI$8)^2), (AK1361^2*AI$8*$X$2+1/($X$2*AI$8*(AH$1017+1+AK1361/AJ1361           )))/(1+($X$2*AK1361*AI$8)^2))),           V_rtHz(AJ1361)/($X$2*AI$8*(AJ1361*AH$1017+AJ1361+AK1361)),V_rtHz(AK1361)*SQRT(Sum_Sq(AJ1361*AI$8*$X$2*AH$1017,1))/($X$2*AI$8*(AJ1361*AH$1017+AJ1361+AK1361))))/SQRT(Sum_Sq(1/(1+$A1361)+$AC$2/$I$2-1/(1+(1+AK1361/AJ1361)/AH$1017),$X$2/$I$2)),IF(AK1362&lt;0,"A",AH1362))</f>
        <v>1.0926534103095076E-5</v>
      </c>
      <c r="AI1361" s="13"/>
      <c r="AJ1361" s="13">
        <f t="shared" si="444"/>
        <v>15795.491995491619</v>
      </c>
      <c r="AK1361" s="12">
        <f t="shared" si="468"/>
        <v>622994.51504272153</v>
      </c>
      <c r="AM1361" s="13">
        <f>IF(AP1361&gt;0,SQRT(Sum_Sq($AI$2,V_rtHz($AH$2)/(1+1/$A1361),V_rtHz($AH$2*$A1361)/(1+$A1361),$AN$2*$AH$2/(1+1/$A1361),$AM$2*SQRT(Sum_Sq(AP1361,1/($X$2*AN$8*(1+AM$1017+AP1361/AO1361))))/SQRT(Sum_Sq($X$2*AP1361*AN$8,1)),                   $AQ$2*SQRT(Sum_Sq($AH$2/(1+1/$A1361)+AP1361*( 1/(AM$1017+1+AP1361/AO1361)-1)/(1+($X$2*AP1361*AN$8)^2), (AP1361^2*AN$8*$X$2+1/($X$2*AN$8*(AM$1017+1+AP1361/AO1361           )))/(1+($X$2*AP1361*AN$8)^2))),           V_rtHz(AO1361)/($X$2*AN$8*(AO1361*AM$1017+AO1361+AP1361)),V_rtHz(AP1361)*SQRT(Sum_Sq(AO1361*AN$8*$X$2*AM$1017,1))/($X$2*AN$8*(AO1361*AM$1017+AO1361+AP1361))))/SQRT(Sum_Sq(1/(1+$A1361)+$AC$2/$I$2-1/(1+(1+AP1361/AO1361)/AM$1017),$X$2/$I$2)),IF(AP1362&lt;0,"A",AM1362))</f>
        <v>1.92178434792335E-5</v>
      </c>
      <c r="AO1361" s="13">
        <f t="shared" si="445"/>
        <v>15552.23610624548</v>
      </c>
      <c r="AP1361" s="12">
        <f t="shared" si="469"/>
        <v>2000896.110390686</v>
      </c>
      <c r="AR1361" s="13">
        <f t="shared" si="446"/>
        <v>69887291.180198371</v>
      </c>
      <c r="AS1361" s="13">
        <f t="shared" si="447"/>
        <v>-1.3218066795647631E-5</v>
      </c>
      <c r="AV1361" s="13"/>
      <c r="AW1361" s="13">
        <f t="shared" si="448"/>
        <v>39300511.936236553</v>
      </c>
      <c r="AX1361" s="13">
        <f t="shared" si="449"/>
        <v>-4.1940217709415438E-5</v>
      </c>
      <c r="AZ1361" s="13"/>
      <c r="BA1361" s="13"/>
      <c r="BB1361" s="13">
        <f t="shared" si="450"/>
        <v>22100301.962882396</v>
      </c>
      <c r="BC1361" s="13">
        <f t="shared" si="451"/>
        <v>-1.3405683359362522E-4</v>
      </c>
      <c r="BD1361" s="13"/>
      <c r="BE1361" s="13"/>
      <c r="BG1361" s="13">
        <f t="shared" si="452"/>
        <v>12427913.092914158</v>
      </c>
      <c r="BH1361" s="13">
        <f t="shared" si="453"/>
        <v>-4.3889175252578361E-4</v>
      </c>
      <c r="BI1361" s="13"/>
      <c r="BL1361" s="13">
        <f t="shared" si="454"/>
        <v>315.06815879885437</v>
      </c>
      <c r="BM1361" s="13">
        <f t="shared" si="455"/>
        <v>34.465664218175128</v>
      </c>
      <c r="BP1361" s="13"/>
      <c r="BQ1361" s="13">
        <f t="shared" si="456"/>
        <v>99.633300000000006</v>
      </c>
      <c r="BR1361" s="13">
        <f t="shared" si="457"/>
        <v>108.98999999999998</v>
      </c>
      <c r="BT1361" s="13"/>
      <c r="BU1361" s="13"/>
      <c r="BV1361" s="13">
        <f t="shared" si="458"/>
        <v>31.506815879885437</v>
      </c>
      <c r="BW1361" s="13">
        <f t="shared" si="459"/>
        <v>344.65664218175152</v>
      </c>
      <c r="CA1361" s="13">
        <f t="shared" si="460"/>
        <v>9.9633299999999974</v>
      </c>
      <c r="CB1361" s="13">
        <f t="shared" si="461"/>
        <v>1089.8999999999999</v>
      </c>
    </row>
    <row r="1362" spans="1:80" x14ac:dyDescent="0.3">
      <c r="A1362" s="13">
        <f t="shared" si="437"/>
        <v>1.2246161992650487E-3</v>
      </c>
      <c r="C1362" s="13" t="str">
        <f>IF(F1362&gt;0,SQRT(Sum_Sq($AI$2,V_rtHz($AH$2)/(1+1/$A1362),V_rtHz($AH$2*$A1362)/(1+$A1362),$AN$2*$AH$2/(1+1/$A1362),$AM$2*SQRT(Sum_Sq(F1362,1/($X$2*D$8*(1+C$1017+F1362/E1362))))/SQRT(Sum_Sq($X$2*F1362*D$8,1)),                   $AQ$2*SQRT(Sum_Sq($AH$2/(1+1/$A1362)+F1362*( 1/(C$1017+1+F1362/E1362)-1)/(1+($X$2*F1362*D$8)^2), (F1362^2*D$8*$X$2+1/($X$2*D$8*(C$1017+1+F1362/E1362           )))/(1+($X$2*F1362*D$8)^2))),           V_rtHz(E1362)/($X$2*D$8*(E1362*C$1017+E1362+F1362)),V_rtHz(F1362)*SQRT(Sum_Sq(E1362*D$8*$X$2*C$1017,1))/($X$2*D$8*(E1362*C$1017+E1362+F1362))))/SQRT(Sum_Sq(1/(1+$A1362)+$AC$2/$I$2-1/(1+(1+F1362/E1362)/C$1017),$X$2/$I$2)),IF(F1363&lt;0,"A",C1363))</f>
        <v>A</v>
      </c>
      <c r="E1362" s="13">
        <f t="shared" si="438"/>
        <v>-1</v>
      </c>
      <c r="F1362" s="12">
        <f t="shared" si="462"/>
        <v>-2</v>
      </c>
      <c r="H1362" s="13" t="str">
        <f>IF(K1362&gt;0,SQRT(Sum_Sq($AI$2,V_rtHz($AH$2)/(1+1/$A1362),V_rtHz($AH$2*$A1362)/(1+$A1362),$AN$2*$AH$2/(1+1/$A1362),$AM$2*SQRT(Sum_Sq(K1362,1/($X$2*I$8*(1+H$1017+K1362/J1362))))/SQRT(Sum_Sq($X$2*K1362*I$8,1)),                   $AQ$2*SQRT(Sum_Sq($AH$2/(1+1/$A1362)+K1362*( 1/(H$1017+1+K1362/J1362)-1)/(1+($X$2*K1362*I$8)^2), (K1362^2*I$8*$X$2+1/($X$2*I$8*(H$1017+1+K1362/J1362           )))/(1+($X$2*K1362*I$8)^2))),           V_rtHz(J1362)/($X$2*I$8*(J1362*H$1017+J1362+K1362)),V_rtHz(K1362)*SQRT(Sum_Sq(J1362*I$8*$X$2*H$1017,1))/($X$2*I$8*(J1362*H$1017+J1362+K1362))))/SQRT(Sum_Sq(1/(1+$A1362)+$AC$2/$I$2-1/(1+(1+K1362/J1362)/H$1017),$X$2/$I$2)),IF(K1363&lt;0,"A",H1363))</f>
        <v>A</v>
      </c>
      <c r="J1362" s="13">
        <f t="shared" si="439"/>
        <v>-1</v>
      </c>
      <c r="K1362" s="12">
        <f t="shared" si="463"/>
        <v>-2</v>
      </c>
      <c r="M1362" s="13" t="str">
        <f>IF(P1362&gt;0,SQRT(Sum_Sq($AI$2,V_rtHz($AH$2)/(1+1/$A1362),V_rtHz($AH$2*$A1362)/(1+$A1362),$AN$2*$AH$2/(1+1/$A1362),$AM$2*SQRT(Sum_Sq(P1362,1/($X$2*N$8*(1+M$1017+P1362/O1362))))/SQRT(Sum_Sq($X$2*P1362*N$8,1)),                   $AQ$2*SQRT(Sum_Sq($AH$2/(1+1/$A1362)+P1362*( 1/(M$1017+1+P1362/O1362)-1)/(1+($X$2*P1362*N$8)^2), (P1362^2*N$8*$X$2+1/($X$2*N$8*(M$1017+1+P1362/O1362           )))/(1+($X$2*P1362*N$8)^2))),           V_rtHz(O1362)/($X$2*N$8*(O1362*M$1017+O1362+P1362)),V_rtHz(P1362)*SQRT(Sum_Sq(O1362*N$8*$X$2*M$1017,1))/($X$2*N$8*(O1362*M$1017+O1362+P1362))))/SQRT(Sum_Sq(1/(1+$A1362)+$AC$2/$I$2-1/(1+(1+P1362/O1362)/M$1017),$X$2/$I$2)),IF(P1363&lt;0,"A",M1363))</f>
        <v>A</v>
      </c>
      <c r="O1362" s="13">
        <f t="shared" si="440"/>
        <v>-1</v>
      </c>
      <c r="P1362" s="12">
        <f t="shared" si="464"/>
        <v>-2</v>
      </c>
      <c r="R1362" s="13" t="str">
        <f>IF(U1362&gt;0,SQRT(Sum_Sq($AI$2,V_rtHz($AH$2)/(1+1/$A1362),V_rtHz($AH$2*$A1362)/(1+$A1362),$AN$2*$AH$2/(1+1/$A1362),$AM$2*SQRT(Sum_Sq(U1362,1/($X$2*S$8*(1+R$1017+U1362/T1362))))/SQRT(Sum_Sq($X$2*U1362*S$8,1)),                   $AQ$2*SQRT(Sum_Sq($AH$2/(1+1/$A1362)+U1362*( 1/(R$1017+1+U1362/T1362)-1)/(1+($X$2*U1362*S$8)^2), (U1362^2*S$8*$X$2+1/($X$2*S$8*(R$1017+1+U1362/T1362           )))/(1+($X$2*U1362*S$8)^2))),           V_rtHz(T1362)/($X$2*S$8*(T1362*R$1017+T1362+U1362)),V_rtHz(U1362)*SQRT(Sum_Sq(T1362*S$8*$X$2*R$1017,1))/($X$2*S$8*(T1362*R$1017+T1362+U1362))))/SQRT(Sum_Sq(1/(1+$A1362)+$AC$2/$I$2-1/(1+(1+U1362/T1362)/R$1017),$X$2/$I$2)),IF(U1363&lt;0,"A",R1363))</f>
        <v>A</v>
      </c>
      <c r="T1362" s="13">
        <f t="shared" si="441"/>
        <v>-1</v>
      </c>
      <c r="U1362" s="12">
        <f t="shared" si="465"/>
        <v>-2</v>
      </c>
      <c r="X1362" s="13">
        <f>IF(AA1362&gt;0,SQRT(Sum_Sq($AI$2,V_rtHz($AH$2)/(1+1/$A1362),V_rtHz($AH$2*$A1362)/(1+$A1362),$AN$2*$AH$2/(1+1/$A1362),$AM$2*SQRT(Sum_Sq(AA1362,1/($X$2*Y$8*(1+X$1017+AA1362/Z1362))))/SQRT(Sum_Sq($X$2*AA1362*Y$8,1)),                   $AQ$2*SQRT(Sum_Sq($AH$2/(1+1/$A1362)+AA1362*( 1/(X$1017+1+AA1362/Z1362)-1)/(1+($X$2*AA1362*Y$8)^2), (AA1362^2*Y$8*$X$2+1/($X$2*Y$8*(X$1017+1+AA1362/Z1362           )))/(1+($X$2*AA1362*Y$8)^2))),           V_rtHz(Z1362)/($X$2*Y$8*(Z1362*X$1017+Z1362+AA1362)),V_rtHz(AA1362)*SQRT(Sum_Sq(Z1362*Y$8*$X$2*X$1017,1))/($X$2*Y$8*(Z1362*X$1017+Z1362+AA1362))))/SQRT(Sum_Sq(1/(1+$A1362)+$AC$2/$I$2-1/(1+(1+AA1362/Z1362)/X$1017),$X$2/$I$2)),IF(AA1363&lt;0,"A",X1363))</f>
        <v>4.3083025153577594E-6</v>
      </c>
      <c r="Z1362" s="13">
        <f t="shared" si="442"/>
        <v>21880.020486846999</v>
      </c>
      <c r="AA1362" s="12">
        <f t="shared" si="466"/>
        <v>44974.843060627078</v>
      </c>
      <c r="AC1362" s="13">
        <f>IF(AF1362&gt;0,SQRT(Sum_Sq($AI$2,V_rtHz($AH$2)/(1+1/$A1362),V_rtHz($AH$2*$A1362)/(1+$A1362),$AN$2*$AH$2/(1+1/$A1362),$AM$2*SQRT(Sum_Sq(AF1362,1/($X$2*AD$8*(1+AC$1017+AF1362/AE1362))))/SQRT(Sum_Sq($X$2*AF1362*AD$8,1)),                   $AQ$2*SQRT(Sum_Sq($AH$2/(1+1/$A1362)+AF1362*( 1/(AC$1017+1+AF1362/AE1362)-1)/(1+($X$2*AF1362*AD$8)^2), (AF1362^2*AD$8*$X$2+1/($X$2*AD$8*(AC$1017+1+AF1362/AE1362           )))/(1+($X$2*AF1362*AD$8)^2))),           V_rtHz(AE1362)/($X$2*AD$8*(AE1362*AC$1017+AE1362+AF1362)),V_rtHz(AF1362)*SQRT(Sum_Sq(AE1362*AD$8*$X$2*AC$1017,1))/($X$2*AD$8*(AE1362*AC$1017+AE1362+AF1362))))/SQRT(Sum_Sq(1/(1+$A1362)+$AC$2/$I$2-1/(1+(1+AF1362/AE1362)/AC$1017),$X$2/$I$2)),IF(AF1363&lt;0,"A",AC1363))</f>
        <v>6.3778916709626386E-6</v>
      </c>
      <c r="AE1362" s="13">
        <f t="shared" si="443"/>
        <v>16645.256722594884</v>
      </c>
      <c r="AF1362" s="12">
        <f t="shared" si="467"/>
        <v>186950.60852154289</v>
      </c>
      <c r="AG1362" s="13"/>
      <c r="AH1362" s="13">
        <f>IF(AK1362&gt;0,SQRT(Sum_Sq($AI$2,V_rtHz($AH$2)/(1+1/$A1362),V_rtHz($AH$2*$A1362)/(1+$A1362),$AN$2*$AH$2/(1+1/$A1362),$AM$2*SQRT(Sum_Sq(AK1362,1/($X$2*AI$8*(1+AH$1017+AK1362/AJ1362))))/SQRT(Sum_Sq($X$2*AK1362*AI$8,1)),                   $AQ$2*SQRT(Sum_Sq($AH$2/(1+1/$A1362)+AK1362*( 1/(AH$1017+1+AK1362/AJ1362)-1)/(1+($X$2*AK1362*AI$8)^2), (AK1362^2*AI$8*$X$2+1/($X$2*AI$8*(AH$1017+1+AK1362/AJ1362           )))/(1+($X$2*AK1362*AI$8)^2))),           V_rtHz(AJ1362)/($X$2*AI$8*(AJ1362*AH$1017+AJ1362+AK1362)),V_rtHz(AK1362)*SQRT(Sum_Sq(AJ1362*AI$8*$X$2*AH$1017,1))/($X$2*AI$8*(AJ1362*AH$1017+AJ1362+AK1362))))/SQRT(Sum_Sq(1/(1+$A1362)+$AC$2/$I$2-1/(1+(1+AK1362/AJ1362)/AH$1017),$X$2/$I$2)),IF(AK1363&lt;0,"A",AH1363))</f>
        <v>1.0918649547729361E-5</v>
      </c>
      <c r="AI1362" s="13"/>
      <c r="AJ1362" s="13">
        <f t="shared" si="444"/>
        <v>15771.812457839456</v>
      </c>
      <c r="AK1362" s="12">
        <f t="shared" si="468"/>
        <v>623929.86867537978</v>
      </c>
      <c r="AM1362" s="13">
        <f>IF(AP1362&gt;0,SQRT(Sum_Sq($AI$2,V_rtHz($AH$2)/(1+1/$A1362),V_rtHz($AH$2*$A1362)/(1+$A1362),$AN$2*$AH$2/(1+1/$A1362),$AM$2*SQRT(Sum_Sq(AP1362,1/($X$2*AN$8*(1+AM$1017+AP1362/AO1362))))/SQRT(Sum_Sq($X$2*AP1362*AN$8,1)),                   $AQ$2*SQRT(Sum_Sq($AH$2/(1+1/$A1362)+AP1362*( 1/(AM$1017+1+AP1362/AO1362)-1)/(1+($X$2*AP1362*AN$8)^2), (AP1362^2*AN$8*$X$2+1/($X$2*AN$8*(AM$1017+1+AP1362/AO1362           )))/(1+($X$2*AP1362*AN$8)^2))),           V_rtHz(AO1362)/($X$2*AN$8*(AO1362*AM$1017+AO1362+AP1362)),V_rtHz(AP1362)*SQRT(Sum_Sq(AO1362*AN$8*$X$2*AM$1017,1))/($X$2*AN$8*(AO1362*AM$1017+AO1362+AP1362))))/SQRT(Sum_Sq(1/(1+$A1362)+$AC$2/$I$2-1/(1+(1+AP1362/AO1362)/AM$1017),$X$2/$I$2)),IF(AP1363&lt;0,"A",AM1363))</f>
        <v>1.9204681905465821E-5</v>
      </c>
      <c r="AO1362" s="13">
        <f t="shared" si="445"/>
        <v>15529.916067031729</v>
      </c>
      <c r="AP1362" s="12">
        <f t="shared" si="469"/>
        <v>2003771.8554657912</v>
      </c>
      <c r="AR1362" s="13">
        <f t="shared" si="446"/>
        <v>69887291.180198371</v>
      </c>
      <c r="AS1362" s="13">
        <f t="shared" si="447"/>
        <v>-1.3218352743896273E-5</v>
      </c>
      <c r="AV1362" s="13"/>
      <c r="AW1362" s="13">
        <f t="shared" si="448"/>
        <v>39300511.936236553</v>
      </c>
      <c r="AX1362" s="13">
        <f t="shared" si="449"/>
        <v>-4.1943096654184671E-5</v>
      </c>
      <c r="AZ1362" s="13"/>
      <c r="BA1362" s="13"/>
      <c r="BB1362" s="13">
        <f t="shared" si="450"/>
        <v>22100301.962882396</v>
      </c>
      <c r="BC1362" s="13">
        <f t="shared" si="451"/>
        <v>-1.3408625174439177E-4</v>
      </c>
      <c r="BD1362" s="13"/>
      <c r="BE1362" s="13"/>
      <c r="BG1362" s="13">
        <f t="shared" si="452"/>
        <v>12427913.092914158</v>
      </c>
      <c r="BH1362" s="13">
        <f t="shared" si="453"/>
        <v>-4.3920723051386125E-4</v>
      </c>
      <c r="BI1362" s="13"/>
      <c r="BL1362" s="13">
        <f t="shared" si="454"/>
        <v>315.06815879885437</v>
      </c>
      <c r="BM1362" s="13">
        <f t="shared" si="455"/>
        <v>34.465664218175142</v>
      </c>
      <c r="BP1362" s="13"/>
      <c r="BQ1362" s="13">
        <f t="shared" si="456"/>
        <v>99.633300000000006</v>
      </c>
      <c r="BR1362" s="13">
        <f t="shared" si="457"/>
        <v>108.99</v>
      </c>
      <c r="BT1362" s="13"/>
      <c r="BU1362" s="13"/>
      <c r="BV1362" s="13">
        <f t="shared" si="458"/>
        <v>31.50681587988543</v>
      </c>
      <c r="BW1362" s="13">
        <f t="shared" si="459"/>
        <v>344.65664218175147</v>
      </c>
      <c r="CA1362" s="13">
        <f t="shared" si="460"/>
        <v>9.9633299999999991</v>
      </c>
      <c r="CB1362" s="13">
        <f t="shared" si="461"/>
        <v>1089.9000000000003</v>
      </c>
    </row>
    <row r="1363" spans="1:80" x14ac:dyDescent="0.3">
      <c r="A1363" s="13">
        <f t="shared" si="437"/>
        <v>1.2416523075924096E-3</v>
      </c>
      <c r="C1363" s="13" t="str">
        <f>IF(F1363&gt;0,SQRT(Sum_Sq($AI$2,V_rtHz($AH$2)/(1+1/$A1363),V_rtHz($AH$2*$A1363)/(1+$A1363),$AN$2*$AH$2/(1+1/$A1363),$AM$2*SQRT(Sum_Sq(F1363,1/($X$2*D$8*(1+C$1017+F1363/E1363))))/SQRT(Sum_Sq($X$2*F1363*D$8,1)),                   $AQ$2*SQRT(Sum_Sq($AH$2/(1+1/$A1363)+F1363*( 1/(C$1017+1+F1363/E1363)-1)/(1+($X$2*F1363*D$8)^2), (F1363^2*D$8*$X$2+1/($X$2*D$8*(C$1017+1+F1363/E1363           )))/(1+($X$2*F1363*D$8)^2))),           V_rtHz(E1363)/($X$2*D$8*(E1363*C$1017+E1363+F1363)),V_rtHz(F1363)*SQRT(Sum_Sq(E1363*D$8*$X$2*C$1017,1))/($X$2*D$8*(E1363*C$1017+E1363+F1363))))/SQRT(Sum_Sq(1/(1+$A1363)+$AC$2/$I$2-1/(1+(1+F1363/E1363)/C$1017),$X$2/$I$2)),IF(F1364&lt;0,"A",C1364))</f>
        <v>A</v>
      </c>
      <c r="E1363" s="13">
        <f t="shared" si="438"/>
        <v>-1</v>
      </c>
      <c r="F1363" s="12">
        <f t="shared" si="462"/>
        <v>-2</v>
      </c>
      <c r="H1363" s="13" t="str">
        <f>IF(K1363&gt;0,SQRT(Sum_Sq($AI$2,V_rtHz($AH$2)/(1+1/$A1363),V_rtHz($AH$2*$A1363)/(1+$A1363),$AN$2*$AH$2/(1+1/$A1363),$AM$2*SQRT(Sum_Sq(K1363,1/($X$2*I$8*(1+H$1017+K1363/J1363))))/SQRT(Sum_Sq($X$2*K1363*I$8,1)),                   $AQ$2*SQRT(Sum_Sq($AH$2/(1+1/$A1363)+K1363*( 1/(H$1017+1+K1363/J1363)-1)/(1+($X$2*K1363*I$8)^2), (K1363^2*I$8*$X$2+1/($X$2*I$8*(H$1017+1+K1363/J1363           )))/(1+($X$2*K1363*I$8)^2))),           V_rtHz(J1363)/($X$2*I$8*(J1363*H$1017+J1363+K1363)),V_rtHz(K1363)*SQRT(Sum_Sq(J1363*I$8*$X$2*H$1017,1))/($X$2*I$8*(J1363*H$1017+J1363+K1363))))/SQRT(Sum_Sq(1/(1+$A1363)+$AC$2/$I$2-1/(1+(1+K1363/J1363)/H$1017),$X$2/$I$2)),IF(K1364&lt;0,"A",H1364))</f>
        <v>A</v>
      </c>
      <c r="J1363" s="13">
        <f t="shared" si="439"/>
        <v>-1</v>
      </c>
      <c r="K1363" s="12">
        <f t="shared" si="463"/>
        <v>-2</v>
      </c>
      <c r="M1363" s="13" t="str">
        <f>IF(P1363&gt;0,SQRT(Sum_Sq($AI$2,V_rtHz($AH$2)/(1+1/$A1363),V_rtHz($AH$2*$A1363)/(1+$A1363),$AN$2*$AH$2/(1+1/$A1363),$AM$2*SQRT(Sum_Sq(P1363,1/($X$2*N$8*(1+M$1017+P1363/O1363))))/SQRT(Sum_Sq($X$2*P1363*N$8,1)),                   $AQ$2*SQRT(Sum_Sq($AH$2/(1+1/$A1363)+P1363*( 1/(M$1017+1+P1363/O1363)-1)/(1+($X$2*P1363*N$8)^2), (P1363^2*N$8*$X$2+1/($X$2*N$8*(M$1017+1+P1363/O1363           )))/(1+($X$2*P1363*N$8)^2))),           V_rtHz(O1363)/($X$2*N$8*(O1363*M$1017+O1363+P1363)),V_rtHz(P1363)*SQRT(Sum_Sq(O1363*N$8*$X$2*M$1017,1))/($X$2*N$8*(O1363*M$1017+O1363+P1363))))/SQRT(Sum_Sq(1/(1+$A1363)+$AC$2/$I$2-1/(1+(1+P1363/O1363)/M$1017),$X$2/$I$2)),IF(P1364&lt;0,"A",M1364))</f>
        <v>A</v>
      </c>
      <c r="O1363" s="13">
        <f t="shared" si="440"/>
        <v>-1</v>
      </c>
      <c r="P1363" s="12">
        <f t="shared" si="464"/>
        <v>-2</v>
      </c>
      <c r="R1363" s="13" t="str">
        <f>IF(U1363&gt;0,SQRT(Sum_Sq($AI$2,V_rtHz($AH$2)/(1+1/$A1363),V_rtHz($AH$2*$A1363)/(1+$A1363),$AN$2*$AH$2/(1+1/$A1363),$AM$2*SQRT(Sum_Sq(U1363,1/($X$2*S$8*(1+R$1017+U1363/T1363))))/SQRT(Sum_Sq($X$2*U1363*S$8,1)),                   $AQ$2*SQRT(Sum_Sq($AH$2/(1+1/$A1363)+U1363*( 1/(R$1017+1+U1363/T1363)-1)/(1+($X$2*U1363*S$8)^2), (U1363^2*S$8*$X$2+1/($X$2*S$8*(R$1017+1+U1363/T1363           )))/(1+($X$2*U1363*S$8)^2))),           V_rtHz(T1363)/($X$2*S$8*(T1363*R$1017+T1363+U1363)),V_rtHz(U1363)*SQRT(Sum_Sq(T1363*S$8*$X$2*R$1017,1))/($X$2*S$8*(T1363*R$1017+T1363+U1363))))/SQRT(Sum_Sq(1/(1+$A1363)+$AC$2/$I$2-1/(1+(1+U1363/T1363)/R$1017),$X$2/$I$2)),IF(U1364&lt;0,"A",R1364))</f>
        <v>A</v>
      </c>
      <c r="T1363" s="13">
        <f t="shared" si="441"/>
        <v>-1</v>
      </c>
      <c r="U1363" s="12">
        <f t="shared" si="465"/>
        <v>-2</v>
      </c>
      <c r="X1363" s="13">
        <f>IF(AA1363&gt;0,SQRT(Sum_Sq($AI$2,V_rtHz($AH$2)/(1+1/$A1363),V_rtHz($AH$2*$A1363)/(1+$A1363),$AN$2*$AH$2/(1+1/$A1363),$AM$2*SQRT(Sum_Sq(AA1363,1/($X$2*Y$8*(1+X$1017+AA1363/Z1363))))/SQRT(Sum_Sq($X$2*AA1363*Y$8,1)),                   $AQ$2*SQRT(Sum_Sq($AH$2/(1+1/$A1363)+AA1363*( 1/(X$1017+1+AA1363/Z1363)-1)/(1+($X$2*AA1363*Y$8)^2), (AA1363^2*Y$8*$X$2+1/($X$2*Y$8*(X$1017+1+AA1363/Z1363           )))/(1+($X$2*AA1363*Y$8)^2))),           V_rtHz(Z1363)/($X$2*Y$8*(Z1363*X$1017+Z1363+AA1363)),V_rtHz(AA1363)*SQRT(Sum_Sq(Z1363*Y$8*$X$2*X$1017,1))/($X$2*Y$8*(Z1363*X$1017+Z1363+AA1363))))/SQRT(Sum_Sq(1/(1+$A1363)+$AC$2/$I$2-1/(1+(1+AA1363/Z1363)/X$1017),$X$2/$I$2)),IF(AA1364&lt;0,"A",X1364))</f>
        <v>4.2982612038260392E-6</v>
      </c>
      <c r="Z1363" s="13">
        <f t="shared" si="442"/>
        <v>21786.867343659065</v>
      </c>
      <c r="AA1363" s="12">
        <f t="shared" si="466"/>
        <v>45167.140003982757</v>
      </c>
      <c r="AC1363" s="13">
        <f>IF(AF1363&gt;0,SQRT(Sum_Sq($AI$2,V_rtHz($AH$2)/(1+1/$A1363),V_rtHz($AH$2*$A1363)/(1+$A1363),$AN$2*$AH$2/(1+1/$A1363),$AM$2*SQRT(Sum_Sq(AF1363,1/($X$2*AD$8*(1+AC$1017+AF1363/AE1363))))/SQRT(Sum_Sq($X$2*AF1363*AD$8,1)),                   $AQ$2*SQRT(Sum_Sq($AH$2/(1+1/$A1363)+AF1363*( 1/(AC$1017+1+AF1363/AE1363)-1)/(1+($X$2*AF1363*AD$8)^2), (AF1363^2*AD$8*$X$2+1/($X$2*AD$8*(AC$1017+1+AF1363/AE1363           )))/(1+($X$2*AF1363*AD$8)^2))),           V_rtHz(AE1363)/($X$2*AD$8*(AE1363*AC$1017+AE1363+AF1363)),V_rtHz(AF1363)*SQRT(Sum_Sq(AE1363*AD$8*$X$2*AC$1017,1))/($X$2*AD$8*(AE1363*AC$1017+AE1363+AF1363))))/SQRT(Sum_Sq(1/(1+$A1363)+$AC$2/$I$2-1/(1+(1+AF1363/AE1363)/AC$1017),$X$2/$I$2)),IF(AF1364&lt;0,"A",AC1364))</f>
        <v>6.3723209726711722E-6</v>
      </c>
      <c r="AE1363" s="13">
        <f t="shared" si="443"/>
        <v>16615.864319893401</v>
      </c>
      <c r="AF1363" s="12">
        <f t="shared" si="467"/>
        <v>187281.31220719914</v>
      </c>
      <c r="AG1363" s="13"/>
      <c r="AH1363" s="13">
        <f>IF(AK1363&gt;0,SQRT(Sum_Sq($AI$2,V_rtHz($AH$2)/(1+1/$A1363),V_rtHz($AH$2*$A1363)/(1+$A1363),$AN$2*$AH$2/(1+1/$A1363),$AM$2*SQRT(Sum_Sq(AK1363,1/($X$2*AI$8*(1+AH$1017+AK1363/AJ1363))))/SQRT(Sum_Sq($X$2*AK1363*AI$8,1)),                   $AQ$2*SQRT(Sum_Sq($AH$2/(1+1/$A1363)+AK1363*( 1/(AH$1017+1+AK1363/AJ1363)-1)/(1+($X$2*AK1363*AI$8)^2), (AK1363^2*AI$8*$X$2+1/($X$2*AI$8*(AH$1017+1+AK1363/AJ1363           )))/(1+($X$2*AK1363*AI$8)^2))),           V_rtHz(AJ1363)/($X$2*AI$8*(AJ1363*AH$1017+AJ1363+AK1363)),V_rtHz(AK1363)*SQRT(Sum_Sq(AJ1363*AI$8*$X$2*AH$1017,1))/($X$2*AI$8*(AJ1363*AH$1017+AJ1363+AK1363))))/SQRT(Sum_Sq(1/(1+$A1363)+$AC$2/$I$2-1/(1+(1+AK1363/AJ1363)/AH$1017),$X$2/$I$2)),IF(AK1364&lt;0,"A",AH1364))</f>
        <v>1.0910696423431209E-5</v>
      </c>
      <c r="AI1363" s="13"/>
      <c r="AJ1363" s="13">
        <f t="shared" si="444"/>
        <v>15747.941650254872</v>
      </c>
      <c r="AK1363" s="12">
        <f t="shared" si="468"/>
        <v>624875.6246460455</v>
      </c>
      <c r="AM1363" s="13">
        <f>IF(AP1363&gt;0,SQRT(Sum_Sq($AI$2,V_rtHz($AH$2)/(1+1/$A1363),V_rtHz($AH$2*$A1363)/(1+$A1363),$AN$2*$AH$2/(1+1/$A1363),$AM$2*SQRT(Sum_Sq(AP1363,1/($X$2*AN$8*(1+AM$1017+AP1363/AO1363))))/SQRT(Sum_Sq($X$2*AP1363*AN$8,1)),                   $AQ$2*SQRT(Sum_Sq($AH$2/(1+1/$A1363)+AP1363*( 1/(AM$1017+1+AP1363/AO1363)-1)/(1+($X$2*AP1363*AN$8)^2), (AP1363^2*AN$8*$X$2+1/($X$2*AN$8*(AM$1017+1+AP1363/AO1363           )))/(1+($X$2*AP1363*AN$8)^2))),           V_rtHz(AO1363)/($X$2*AN$8*(AO1363*AM$1017+AO1363+AP1363)),V_rtHz(AP1363)*SQRT(Sum_Sq(AO1363*AN$8*$X$2*AM$1017,1))/($X$2*AN$8*(AO1363*AM$1017+AO1363+AP1363))))/SQRT(Sum_Sq(1/(1+$A1363)+$AC$2/$I$2-1/(1+(1+AP1363/AO1363)/AM$1017),$X$2/$I$2)),IF(AP1364&lt;0,"A",AM1364))</f>
        <v>1.9191402393481179E-5</v>
      </c>
      <c r="AO1363" s="13">
        <f t="shared" si="445"/>
        <v>15507.409463222768</v>
      </c>
      <c r="AP1363" s="12">
        <f t="shared" si="469"/>
        <v>2006680.0200681039</v>
      </c>
      <c r="AR1363" s="13">
        <f t="shared" si="446"/>
        <v>69887291.180198371</v>
      </c>
      <c r="AS1363" s="13">
        <f t="shared" si="447"/>
        <v>-1.3218642682712856E-5</v>
      </c>
      <c r="AV1363" s="13"/>
      <c r="AW1363" s="13">
        <f t="shared" si="448"/>
        <v>39300511.936236553</v>
      </c>
      <c r="AX1363" s="13">
        <f t="shared" si="449"/>
        <v>-4.1946016052623675E-5</v>
      </c>
      <c r="AZ1363" s="13"/>
      <c r="BA1363" s="13"/>
      <c r="BB1363" s="13">
        <f t="shared" si="450"/>
        <v>22100301.962882396</v>
      </c>
      <c r="BC1363" s="13">
        <f t="shared" si="451"/>
        <v>-1.3411609232736018E-4</v>
      </c>
      <c r="BD1363" s="13"/>
      <c r="BE1363" s="13"/>
      <c r="BG1363" s="13">
        <f t="shared" si="452"/>
        <v>12427913.092914158</v>
      </c>
      <c r="BH1363" s="13">
        <f t="shared" si="453"/>
        <v>-4.3952756061835864E-4</v>
      </c>
      <c r="BI1363" s="13"/>
      <c r="BL1363" s="13">
        <f t="shared" si="454"/>
        <v>315.06815879885437</v>
      </c>
      <c r="BM1363" s="13">
        <f t="shared" si="455"/>
        <v>34.465664218175142</v>
      </c>
      <c r="BP1363" s="13"/>
      <c r="BQ1363" s="13">
        <f t="shared" si="456"/>
        <v>99.633299999999991</v>
      </c>
      <c r="BR1363" s="13">
        <f t="shared" si="457"/>
        <v>108.99</v>
      </c>
      <c r="BT1363" s="13"/>
      <c r="BU1363" s="13"/>
      <c r="BV1363" s="13">
        <f t="shared" si="458"/>
        <v>31.506815879885437</v>
      </c>
      <c r="BW1363" s="13">
        <f t="shared" si="459"/>
        <v>344.65664218175147</v>
      </c>
      <c r="CA1363" s="13">
        <f t="shared" si="460"/>
        <v>9.9633299999999991</v>
      </c>
      <c r="CB1363" s="13">
        <f t="shared" si="461"/>
        <v>1089.9000000000001</v>
      </c>
    </row>
    <row r="1364" spans="1:80" x14ac:dyDescent="0.3">
      <c r="A1364" s="13">
        <f t="shared" si="437"/>
        <v>1.2589254117941666E-3</v>
      </c>
      <c r="C1364" s="13" t="str">
        <f>IF(F1364&gt;0,SQRT(Sum_Sq($AI$2,V_rtHz($AH$2)/(1+1/$A1364),V_rtHz($AH$2*$A1364)/(1+$A1364),$AN$2*$AH$2/(1+1/$A1364),$AM$2*SQRT(Sum_Sq(F1364,1/($X$2*D$8*(1+C$1017+F1364/E1364))))/SQRT(Sum_Sq($X$2*F1364*D$8,1)),                   $AQ$2*SQRT(Sum_Sq($AH$2/(1+1/$A1364)+F1364*( 1/(C$1017+1+F1364/E1364)-1)/(1+($X$2*F1364*D$8)^2), (F1364^2*D$8*$X$2+1/($X$2*D$8*(C$1017+1+F1364/E1364           )))/(1+($X$2*F1364*D$8)^2))),           V_rtHz(E1364)/($X$2*D$8*(E1364*C$1017+E1364+F1364)),V_rtHz(F1364)*SQRT(Sum_Sq(E1364*D$8*$X$2*C$1017,1))/($X$2*D$8*(E1364*C$1017+E1364+F1364))))/SQRT(Sum_Sq(1/(1+$A1364)+$AC$2/$I$2-1/(1+(1+F1364/E1364)/C$1017),$X$2/$I$2)),IF(F1365&lt;0,"A",C1365))</f>
        <v>A</v>
      </c>
      <c r="E1364" s="13">
        <f t="shared" si="438"/>
        <v>-1</v>
      </c>
      <c r="F1364" s="12">
        <f t="shared" si="462"/>
        <v>-2</v>
      </c>
      <c r="H1364" s="13" t="str">
        <f>IF(K1364&gt;0,SQRT(Sum_Sq($AI$2,V_rtHz($AH$2)/(1+1/$A1364),V_rtHz($AH$2*$A1364)/(1+$A1364),$AN$2*$AH$2/(1+1/$A1364),$AM$2*SQRT(Sum_Sq(K1364,1/($X$2*I$8*(1+H$1017+K1364/J1364))))/SQRT(Sum_Sq($X$2*K1364*I$8,1)),                   $AQ$2*SQRT(Sum_Sq($AH$2/(1+1/$A1364)+K1364*( 1/(H$1017+1+K1364/J1364)-1)/(1+($X$2*K1364*I$8)^2), (K1364^2*I$8*$X$2+1/($X$2*I$8*(H$1017+1+K1364/J1364           )))/(1+($X$2*K1364*I$8)^2))),           V_rtHz(J1364)/($X$2*I$8*(J1364*H$1017+J1364+K1364)),V_rtHz(K1364)*SQRT(Sum_Sq(J1364*I$8*$X$2*H$1017,1))/($X$2*I$8*(J1364*H$1017+J1364+K1364))))/SQRT(Sum_Sq(1/(1+$A1364)+$AC$2/$I$2-1/(1+(1+K1364/J1364)/H$1017),$X$2/$I$2)),IF(K1365&lt;0,"A",H1365))</f>
        <v>A</v>
      </c>
      <c r="J1364" s="13">
        <f t="shared" si="439"/>
        <v>-1</v>
      </c>
      <c r="K1364" s="12">
        <f t="shared" si="463"/>
        <v>-2</v>
      </c>
      <c r="M1364" s="13" t="str">
        <f>IF(P1364&gt;0,SQRT(Sum_Sq($AI$2,V_rtHz($AH$2)/(1+1/$A1364),V_rtHz($AH$2*$A1364)/(1+$A1364),$AN$2*$AH$2/(1+1/$A1364),$AM$2*SQRT(Sum_Sq(P1364,1/($X$2*N$8*(1+M$1017+P1364/O1364))))/SQRT(Sum_Sq($X$2*P1364*N$8,1)),                   $AQ$2*SQRT(Sum_Sq($AH$2/(1+1/$A1364)+P1364*( 1/(M$1017+1+P1364/O1364)-1)/(1+($X$2*P1364*N$8)^2), (P1364^2*N$8*$X$2+1/($X$2*N$8*(M$1017+1+P1364/O1364           )))/(1+($X$2*P1364*N$8)^2))),           V_rtHz(O1364)/($X$2*N$8*(O1364*M$1017+O1364+P1364)),V_rtHz(P1364)*SQRT(Sum_Sq(O1364*N$8*$X$2*M$1017,1))/($X$2*N$8*(O1364*M$1017+O1364+P1364))))/SQRT(Sum_Sq(1/(1+$A1364)+$AC$2/$I$2-1/(1+(1+P1364/O1364)/M$1017),$X$2/$I$2)),IF(P1365&lt;0,"A",M1365))</f>
        <v>A</v>
      </c>
      <c r="O1364" s="13">
        <f t="shared" si="440"/>
        <v>-1</v>
      </c>
      <c r="P1364" s="12">
        <f t="shared" si="464"/>
        <v>-2</v>
      </c>
      <c r="R1364" s="13" t="str">
        <f>IF(U1364&gt;0,SQRT(Sum_Sq($AI$2,V_rtHz($AH$2)/(1+1/$A1364),V_rtHz($AH$2*$A1364)/(1+$A1364),$AN$2*$AH$2/(1+1/$A1364),$AM$2*SQRT(Sum_Sq(U1364,1/($X$2*S$8*(1+R$1017+U1364/T1364))))/SQRT(Sum_Sq($X$2*U1364*S$8,1)),                   $AQ$2*SQRT(Sum_Sq($AH$2/(1+1/$A1364)+U1364*( 1/(R$1017+1+U1364/T1364)-1)/(1+($X$2*U1364*S$8)^2), (U1364^2*S$8*$X$2+1/($X$2*S$8*(R$1017+1+U1364/T1364           )))/(1+($X$2*U1364*S$8)^2))),           V_rtHz(T1364)/($X$2*S$8*(T1364*R$1017+T1364+U1364)),V_rtHz(U1364)*SQRT(Sum_Sq(T1364*S$8*$X$2*R$1017,1))/($X$2*S$8*(T1364*R$1017+T1364+U1364))))/SQRT(Sum_Sq(1/(1+$A1364)+$AC$2/$I$2-1/(1+(1+U1364/T1364)/R$1017),$X$2/$I$2)),IF(U1365&lt;0,"A",R1365))</f>
        <v>A</v>
      </c>
      <c r="T1364" s="13">
        <f t="shared" si="441"/>
        <v>-1</v>
      </c>
      <c r="U1364" s="12">
        <f t="shared" si="465"/>
        <v>-2</v>
      </c>
      <c r="X1364" s="13">
        <f>IF(AA1364&gt;0,SQRT(Sum_Sq($AI$2,V_rtHz($AH$2)/(1+1/$A1364),V_rtHz($AH$2*$A1364)/(1+$A1364),$AN$2*$AH$2/(1+1/$A1364),$AM$2*SQRT(Sum_Sq(AA1364,1/($X$2*Y$8*(1+X$1017+AA1364/Z1364))))/SQRT(Sum_Sq($X$2*AA1364*Y$8,1)),                   $AQ$2*SQRT(Sum_Sq($AH$2/(1+1/$A1364)+AA1364*( 1/(X$1017+1+AA1364/Z1364)-1)/(1+($X$2*AA1364*Y$8)^2), (AA1364^2*Y$8*$X$2+1/($X$2*Y$8*(X$1017+1+AA1364/Z1364           )))/(1+($X$2*AA1364*Y$8)^2))),           V_rtHz(Z1364)/($X$2*Y$8*(Z1364*X$1017+Z1364+AA1364)),V_rtHz(AA1364)*SQRT(Sum_Sq(Z1364*Y$8*$X$2*X$1017,1))/($X$2*Y$8*(Z1364*X$1017+Z1364+AA1364))))/SQRT(Sum_Sq(1/(1+$A1364)+$AC$2/$I$2-1/(1+(1+AA1364/Z1364)/X$1017),$X$2/$I$2)),IF(AA1365&lt;0,"A",X1365))</f>
        <v>4.2882674535295325E-6</v>
      </c>
      <c r="Z1364" s="13">
        <f t="shared" si="442"/>
        <v>21694.280510043598</v>
      </c>
      <c r="AA1364" s="12">
        <f t="shared" si="466"/>
        <v>45359.904289228318</v>
      </c>
      <c r="AC1364" s="13">
        <f>IF(AF1364&gt;0,SQRT(Sum_Sq($AI$2,V_rtHz($AH$2)/(1+1/$A1364),V_rtHz($AH$2*$A1364)/(1+$A1364),$AN$2*$AH$2/(1+1/$A1364),$AM$2*SQRT(Sum_Sq(AF1364,1/($X$2*AD$8*(1+AC$1017+AF1364/AE1364))))/SQRT(Sum_Sq($X$2*AF1364*AD$8,1)),                   $AQ$2*SQRT(Sum_Sq($AH$2/(1+1/$A1364)+AF1364*( 1/(AC$1017+1+AF1364/AE1364)-1)/(1+($X$2*AF1364*AD$8)^2), (AF1364^2*AD$8*$X$2+1/($X$2*AD$8*(AC$1017+1+AF1364/AE1364           )))/(1+($X$2*AF1364*AD$8)^2))),           V_rtHz(AE1364)/($X$2*AD$8*(AE1364*AC$1017+AE1364+AF1364)),V_rtHz(AF1364)*SQRT(Sum_Sq(AE1364*AD$8*$X$2*AC$1017,1))/($X$2*AD$8*(AE1364*AC$1017+AE1364+AF1364))))/SQRT(Sum_Sq(1/(1+$A1364)+$AC$2/$I$2-1/(1+(1+AF1364/AE1364)/AC$1017),$X$2/$I$2)),IF(AF1365&lt;0,"A",AC1365))</f>
        <v>6.3667080190715835E-6</v>
      </c>
      <c r="AE1364" s="13">
        <f t="shared" si="443"/>
        <v>16586.269289713091</v>
      </c>
      <c r="AF1364" s="12">
        <f t="shared" si="467"/>
        <v>187615.47994499278</v>
      </c>
      <c r="AG1364" s="13"/>
      <c r="AH1364" s="13">
        <f>IF(AK1364&gt;0,SQRT(Sum_Sq($AI$2,V_rtHz($AH$2)/(1+1/$A1364),V_rtHz($AH$2*$A1364)/(1+$A1364),$AN$2*$AH$2/(1+1/$A1364),$AM$2*SQRT(Sum_Sq(AK1364,1/($X$2*AI$8*(1+AH$1017+AK1364/AJ1364))))/SQRT(Sum_Sq($X$2*AK1364*AI$8,1)),                   $AQ$2*SQRT(Sum_Sq($AH$2/(1+1/$A1364)+AK1364*( 1/(AH$1017+1+AK1364/AJ1364)-1)/(1+($X$2*AK1364*AI$8)^2), (AK1364^2*AI$8*$X$2+1/($X$2*AI$8*(AH$1017+1+AK1364/AJ1364           )))/(1+($X$2*AK1364*AI$8)^2))),           V_rtHz(AJ1364)/($X$2*AI$8*(AJ1364*AH$1017+AJ1364+AK1364)),V_rtHz(AK1364)*SQRT(Sum_Sq(AJ1364*AI$8*$X$2*AH$1017,1))/($X$2*AI$8*(AJ1364*AH$1017+AJ1364+AK1364))))/SQRT(Sum_Sq(1/(1+$A1364)+$AC$2/$I$2-1/(1+(1+AK1364/AJ1364)/AH$1017),$X$2/$I$2)),IF(AK1365&lt;0,"A",AH1365))</f>
        <v>1.0902674505707223E-5</v>
      </c>
      <c r="AI1364" s="13"/>
      <c r="AJ1364" s="13">
        <f t="shared" si="444"/>
        <v>15723.879274121768</v>
      </c>
      <c r="AK1364" s="12">
        <f t="shared" si="468"/>
        <v>625831.87672954949</v>
      </c>
      <c r="AM1364" s="13">
        <f>IF(AP1364&gt;0,SQRT(Sum_Sq($AI$2,V_rtHz($AH$2)/(1+1/$A1364),V_rtHz($AH$2*$A1364)/(1+$A1364),$AN$2*$AH$2/(1+1/$A1364),$AM$2*SQRT(Sum_Sq(AP1364,1/($X$2*AN$8*(1+AM$1017+AP1364/AO1364))))/SQRT(Sum_Sq($X$2*AP1364*AN$8,1)),                   $AQ$2*SQRT(Sum_Sq($AH$2/(1+1/$A1364)+AP1364*( 1/(AM$1017+1+AP1364/AO1364)-1)/(1+($X$2*AP1364*AN$8)^2), (AP1364^2*AN$8*$X$2+1/($X$2*AN$8*(AM$1017+1+AP1364/AO1364           )))/(1+($X$2*AP1364*AN$8)^2))),           V_rtHz(AO1364)/($X$2*AN$8*(AO1364*AM$1017+AO1364+AP1364)),V_rtHz(AP1364)*SQRT(Sum_Sq(AO1364*AN$8*$X$2*AM$1017,1))/($X$2*AN$8*(AO1364*AM$1017+AO1364+AP1364))))/SQRT(Sum_Sq(1/(1+$A1364)+$AC$2/$I$2-1/(1+(1+AP1364/AO1364)/AM$1017),$X$2/$I$2)),IF(AP1365&lt;0,"A",AM1365))</f>
        <v>1.9178004493665976E-5</v>
      </c>
      <c r="AO1364" s="13">
        <f t="shared" si="445"/>
        <v>15484.715886731035</v>
      </c>
      <c r="AP1364" s="12">
        <f t="shared" si="469"/>
        <v>2009620.9036376157</v>
      </c>
      <c r="AR1364" s="13">
        <f t="shared" si="446"/>
        <v>69887291.180198371</v>
      </c>
      <c r="AS1364" s="13">
        <f t="shared" si="447"/>
        <v>-1.3218936667966457E-5</v>
      </c>
      <c r="AV1364" s="13"/>
      <c r="AW1364" s="13">
        <f t="shared" si="448"/>
        <v>39300511.936236553</v>
      </c>
      <c r="AX1364" s="13">
        <f t="shared" si="449"/>
        <v>-4.1948976478891905E-5</v>
      </c>
      <c r="AZ1364" s="13"/>
      <c r="BA1364" s="13"/>
      <c r="BB1364" s="13">
        <f t="shared" si="450"/>
        <v>22100301.962882396</v>
      </c>
      <c r="BC1364" s="13">
        <f t="shared" si="451"/>
        <v>-1.3414636159759356E-4</v>
      </c>
      <c r="BD1364" s="13"/>
      <c r="BE1364" s="13"/>
      <c r="BG1364" s="13">
        <f t="shared" si="452"/>
        <v>12427913.092914158</v>
      </c>
      <c r="BH1364" s="13">
        <f t="shared" si="453"/>
        <v>-4.3985282436426778E-4</v>
      </c>
      <c r="BI1364" s="13"/>
      <c r="BL1364" s="13">
        <f t="shared" si="454"/>
        <v>315.06815879885437</v>
      </c>
      <c r="BM1364" s="13">
        <f t="shared" si="455"/>
        <v>34.465664218175128</v>
      </c>
      <c r="BP1364" s="13"/>
      <c r="BQ1364" s="13">
        <f t="shared" si="456"/>
        <v>99.633300000000006</v>
      </c>
      <c r="BR1364" s="13">
        <f t="shared" si="457"/>
        <v>108.99</v>
      </c>
      <c r="BT1364" s="13"/>
      <c r="BU1364" s="13"/>
      <c r="BV1364" s="13">
        <f t="shared" si="458"/>
        <v>31.50681587988543</v>
      </c>
      <c r="BW1364" s="13">
        <f t="shared" si="459"/>
        <v>344.65664218175147</v>
      </c>
      <c r="CA1364" s="13">
        <f t="shared" si="460"/>
        <v>9.9633299999999991</v>
      </c>
      <c r="CB1364" s="13">
        <f t="shared" si="461"/>
        <v>1089.9000000000001</v>
      </c>
    </row>
    <row r="1365" spans="1:80" x14ac:dyDescent="0.3">
      <c r="A1365" s="13">
        <f t="shared" si="437"/>
        <v>1.276438808811343E-3</v>
      </c>
      <c r="C1365" s="13" t="str">
        <f>IF(F1365&gt;0,SQRT(Sum_Sq($AI$2,V_rtHz($AH$2)/(1+1/$A1365),V_rtHz($AH$2*$A1365)/(1+$A1365),$AN$2*$AH$2/(1+1/$A1365),$AM$2*SQRT(Sum_Sq(F1365,1/($X$2*D$8*(1+C$1017+F1365/E1365))))/SQRT(Sum_Sq($X$2*F1365*D$8,1)),                   $AQ$2*SQRT(Sum_Sq($AH$2/(1+1/$A1365)+F1365*( 1/(C$1017+1+F1365/E1365)-1)/(1+($X$2*F1365*D$8)^2), (F1365^2*D$8*$X$2+1/($X$2*D$8*(C$1017+1+F1365/E1365           )))/(1+($X$2*F1365*D$8)^2))),           V_rtHz(E1365)/($X$2*D$8*(E1365*C$1017+E1365+F1365)),V_rtHz(F1365)*SQRT(Sum_Sq(E1365*D$8*$X$2*C$1017,1))/($X$2*D$8*(E1365*C$1017+E1365+F1365))))/SQRT(Sum_Sq(1/(1+$A1365)+$AC$2/$I$2-1/(1+(1+F1365/E1365)/C$1017),$X$2/$I$2)),IF(F1366&lt;0,"A",C1366))</f>
        <v>A</v>
      </c>
      <c r="E1365" s="13">
        <f t="shared" si="438"/>
        <v>-1</v>
      </c>
      <c r="F1365" s="12">
        <f t="shared" si="462"/>
        <v>-2</v>
      </c>
      <c r="H1365" s="13" t="str">
        <f>IF(K1365&gt;0,SQRT(Sum_Sq($AI$2,V_rtHz($AH$2)/(1+1/$A1365),V_rtHz($AH$2*$A1365)/(1+$A1365),$AN$2*$AH$2/(1+1/$A1365),$AM$2*SQRT(Sum_Sq(K1365,1/($X$2*I$8*(1+H$1017+K1365/J1365))))/SQRT(Sum_Sq($X$2*K1365*I$8,1)),                   $AQ$2*SQRT(Sum_Sq($AH$2/(1+1/$A1365)+K1365*( 1/(H$1017+1+K1365/J1365)-1)/(1+($X$2*K1365*I$8)^2), (K1365^2*I$8*$X$2+1/($X$2*I$8*(H$1017+1+K1365/J1365           )))/(1+($X$2*K1365*I$8)^2))),           V_rtHz(J1365)/($X$2*I$8*(J1365*H$1017+J1365+K1365)),V_rtHz(K1365)*SQRT(Sum_Sq(J1365*I$8*$X$2*H$1017,1))/($X$2*I$8*(J1365*H$1017+J1365+K1365))))/SQRT(Sum_Sq(1/(1+$A1365)+$AC$2/$I$2-1/(1+(1+K1365/J1365)/H$1017),$X$2/$I$2)),IF(K1366&lt;0,"A",H1366))</f>
        <v>A</v>
      </c>
      <c r="J1365" s="13">
        <f t="shared" si="439"/>
        <v>-1</v>
      </c>
      <c r="K1365" s="12">
        <f t="shared" si="463"/>
        <v>-2</v>
      </c>
      <c r="M1365" s="13" t="str">
        <f>IF(P1365&gt;0,SQRT(Sum_Sq($AI$2,V_rtHz($AH$2)/(1+1/$A1365),V_rtHz($AH$2*$A1365)/(1+$A1365),$AN$2*$AH$2/(1+1/$A1365),$AM$2*SQRT(Sum_Sq(P1365,1/($X$2*N$8*(1+M$1017+P1365/O1365))))/SQRT(Sum_Sq($X$2*P1365*N$8,1)),                   $AQ$2*SQRT(Sum_Sq($AH$2/(1+1/$A1365)+P1365*( 1/(M$1017+1+P1365/O1365)-1)/(1+($X$2*P1365*N$8)^2), (P1365^2*N$8*$X$2+1/($X$2*N$8*(M$1017+1+P1365/O1365           )))/(1+($X$2*P1365*N$8)^2))),           V_rtHz(O1365)/($X$2*N$8*(O1365*M$1017+O1365+P1365)),V_rtHz(P1365)*SQRT(Sum_Sq(O1365*N$8*$X$2*M$1017,1))/($X$2*N$8*(O1365*M$1017+O1365+P1365))))/SQRT(Sum_Sq(1/(1+$A1365)+$AC$2/$I$2-1/(1+(1+P1365/O1365)/M$1017),$X$2/$I$2)),IF(P1366&lt;0,"A",M1366))</f>
        <v>A</v>
      </c>
      <c r="O1365" s="13">
        <f t="shared" si="440"/>
        <v>-1</v>
      </c>
      <c r="P1365" s="12">
        <f t="shared" si="464"/>
        <v>-2</v>
      </c>
      <c r="R1365" s="13" t="str">
        <f>IF(U1365&gt;0,SQRT(Sum_Sq($AI$2,V_rtHz($AH$2)/(1+1/$A1365),V_rtHz($AH$2*$A1365)/(1+$A1365),$AN$2*$AH$2/(1+1/$A1365),$AM$2*SQRT(Sum_Sq(U1365,1/($X$2*S$8*(1+R$1017+U1365/T1365))))/SQRT(Sum_Sq($X$2*U1365*S$8,1)),                   $AQ$2*SQRT(Sum_Sq($AH$2/(1+1/$A1365)+U1365*( 1/(R$1017+1+U1365/T1365)-1)/(1+($X$2*U1365*S$8)^2), (U1365^2*S$8*$X$2+1/($X$2*S$8*(R$1017+1+U1365/T1365           )))/(1+($X$2*U1365*S$8)^2))),           V_rtHz(T1365)/($X$2*S$8*(T1365*R$1017+T1365+U1365)),V_rtHz(U1365)*SQRT(Sum_Sq(T1365*S$8*$X$2*R$1017,1))/($X$2*S$8*(T1365*R$1017+T1365+U1365))))/SQRT(Sum_Sq(1/(1+$A1365)+$AC$2/$I$2-1/(1+(1+U1365/T1365)/R$1017),$X$2/$I$2)),IF(U1366&lt;0,"A",R1366))</f>
        <v>A</v>
      </c>
      <c r="T1365" s="13">
        <f t="shared" si="441"/>
        <v>-1</v>
      </c>
      <c r="U1365" s="12">
        <f t="shared" si="465"/>
        <v>-2</v>
      </c>
      <c r="X1365" s="13">
        <f>IF(AA1365&gt;0,SQRT(Sum_Sq($AI$2,V_rtHz($AH$2)/(1+1/$A1365),V_rtHz($AH$2*$A1365)/(1+$A1365),$AN$2*$AH$2/(1+1/$A1365),$AM$2*SQRT(Sum_Sq(AA1365,1/($X$2*Y$8*(1+X$1017+AA1365/Z1365))))/SQRT(Sum_Sq($X$2*AA1365*Y$8,1)),                   $AQ$2*SQRT(Sum_Sq($AH$2/(1+1/$A1365)+AA1365*( 1/(X$1017+1+AA1365/Z1365)-1)/(1+($X$2*AA1365*Y$8)^2), (AA1365^2*Y$8*$X$2+1/($X$2*Y$8*(X$1017+1+AA1365/Z1365           )))/(1+($X$2*AA1365*Y$8)^2))),           V_rtHz(Z1365)/($X$2*Y$8*(Z1365*X$1017+Z1365+AA1365)),V_rtHz(AA1365)*SQRT(Sum_Sq(Z1365*Y$8*$X$2*X$1017,1))/($X$2*Y$8*(Z1365*X$1017+Z1365+AA1365))))/SQRT(Sum_Sq(1/(1+$A1365)+$AC$2/$I$2-1/(1+(1+AA1365/Z1365)/X$1017),$X$2/$I$2)),IF(AA1366&lt;0,"A",X1366))</f>
        <v>4.2783199112685214E-6</v>
      </c>
      <c r="Z1365" s="13">
        <f t="shared" si="442"/>
        <v>21602.24590208424</v>
      </c>
      <c r="AA1365" s="12">
        <f t="shared" si="466"/>
        <v>45553.1564643612</v>
      </c>
      <c r="AC1365" s="13">
        <f>IF(AF1365&gt;0,SQRT(Sum_Sq($AI$2,V_rtHz($AH$2)/(1+1/$A1365),V_rtHz($AH$2*$A1365)/(1+$A1365),$AN$2*$AH$2/(1+1/$A1365),$AM$2*SQRT(Sum_Sq(AF1365,1/($X$2*AD$8*(1+AC$1017+AF1365/AE1365))))/SQRT(Sum_Sq($X$2*AF1365*AD$8,1)),                   $AQ$2*SQRT(Sum_Sq($AH$2/(1+1/$A1365)+AF1365*( 1/(AC$1017+1+AF1365/AE1365)-1)/(1+($X$2*AF1365*AD$8)^2), (AF1365^2*AD$8*$X$2+1/($X$2*AD$8*(AC$1017+1+AF1365/AE1365           )))/(1+($X$2*AF1365*AD$8)^2))),           V_rtHz(AE1365)/($X$2*AD$8*(AE1365*AC$1017+AE1365+AF1365)),V_rtHz(AF1365)*SQRT(Sum_Sq(AE1365*AD$8*$X$2*AC$1017,1))/($X$2*AD$8*(AE1365*AC$1017+AE1365+AF1365))))/SQRT(Sum_Sq(1/(1+$A1365)+$AC$2/$I$2-1/(1+(1+AF1365/AE1365)/AC$1017),$X$2/$I$2)),IF(AF1366&lt;0,"A",AC1366))</f>
        <v>6.3610527673503983E-6</v>
      </c>
      <c r="AE1365" s="13">
        <f t="shared" si="443"/>
        <v>16556.471862383114</v>
      </c>
      <c r="AF1365" s="12">
        <f t="shared" si="467"/>
        <v>187953.13996556404</v>
      </c>
      <c r="AG1365" s="13"/>
      <c r="AH1365" s="13">
        <f>IF(AK1365&gt;0,SQRT(Sum_Sq($AI$2,V_rtHz($AH$2)/(1+1/$A1365),V_rtHz($AH$2*$A1365)/(1+$A1365),$AN$2*$AH$2/(1+1/$A1365),$AM$2*SQRT(Sum_Sq(AK1365,1/($X$2*AI$8*(1+AH$1017+AK1365/AJ1365))))/SQRT(Sum_Sq($X$2*AK1365*AI$8,1)),                   $AQ$2*SQRT(Sum_Sq($AH$2/(1+1/$A1365)+AK1365*( 1/(AH$1017+1+AK1365/AJ1365)-1)/(1+($X$2*AK1365*AI$8)^2), (AK1365^2*AI$8*$X$2+1/($X$2*AI$8*(AH$1017+1+AK1365/AJ1365           )))/(1+($X$2*AK1365*AI$8)^2))),           V_rtHz(AJ1365)/($X$2*AI$8*(AJ1365*AH$1017+AJ1365+AK1365)),V_rtHz(AK1365)*SQRT(Sum_Sq(AJ1365*AI$8*$X$2*AH$1017,1))/($X$2*AI$8*(AJ1365*AH$1017+AJ1365+AK1365))))/SQRT(Sum_Sq(1/(1+$A1365)+$AC$2/$I$2-1/(1+(1+AK1365/AJ1365)/AH$1017),$X$2/$I$2)),IF(AK1366&lt;0,"A",AH1366))</f>
        <v>1.0894583576185108E-5</v>
      </c>
      <c r="AI1365" s="13"/>
      <c r="AJ1365" s="13">
        <f t="shared" si="444"/>
        <v>15699.62505377548</v>
      </c>
      <c r="AK1365" s="12">
        <f t="shared" si="468"/>
        <v>626798.71919782087</v>
      </c>
      <c r="AM1365" s="13">
        <f>IF(AP1365&gt;0,SQRT(Sum_Sq($AI$2,V_rtHz($AH$2)/(1+1/$A1365),V_rtHz($AH$2*$A1365)/(1+$A1365),$AN$2*$AH$2/(1+1/$A1365),$AM$2*SQRT(Sum_Sq(AP1365,1/($X$2*AN$8*(1+AM$1017+AP1365/AO1365))))/SQRT(Sum_Sq($X$2*AP1365*AN$8,1)),                   $AQ$2*SQRT(Sum_Sq($AH$2/(1+1/$A1365)+AP1365*( 1/(AM$1017+1+AP1365/AO1365)-1)/(1+($X$2*AP1365*AN$8)^2), (AP1365^2*AN$8*$X$2+1/($X$2*AN$8*(AM$1017+1+AP1365/AO1365           )))/(1+($X$2*AP1365*AN$8)^2))),           V_rtHz(AO1365)/($X$2*AN$8*(AO1365*AM$1017+AO1365+AP1365)),V_rtHz(AP1365)*SQRT(Sum_Sq(AO1365*AN$8*$X$2*AM$1017,1))/($X$2*AN$8*(AO1365*AM$1017+AO1365+AP1365))))/SQRT(Sum_Sq(1/(1+$A1365)+$AC$2/$I$2-1/(1+(1+AP1365/AO1365)/AM$1017),$X$2/$I$2)),IF(AP1366&lt;0,"A",AM1366))</f>
        <v>1.9164487766187729E-5</v>
      </c>
      <c r="AO1365" s="13">
        <f t="shared" si="445"/>
        <v>15461.834950697878</v>
      </c>
      <c r="AP1365" s="12">
        <f t="shared" si="469"/>
        <v>2012594.807284476</v>
      </c>
      <c r="AR1365" s="13">
        <f t="shared" si="446"/>
        <v>69887291.180198371</v>
      </c>
      <c r="AS1365" s="13">
        <f t="shared" si="447"/>
        <v>-1.3219234756313342E-5</v>
      </c>
      <c r="AV1365" s="13"/>
      <c r="AW1365" s="13">
        <f t="shared" si="448"/>
        <v>39300511.936236553</v>
      </c>
      <c r="AX1365" s="13">
        <f t="shared" si="449"/>
        <v>-4.1951978515459048E-5</v>
      </c>
      <c r="AZ1365" s="13"/>
      <c r="BA1365" s="13"/>
      <c r="BB1365" s="13">
        <f t="shared" si="450"/>
        <v>22100301.962882396</v>
      </c>
      <c r="BC1365" s="13">
        <f t="shared" si="451"/>
        <v>-1.3417706590816583E-4</v>
      </c>
      <c r="BD1365" s="13"/>
      <c r="BE1365" s="13"/>
      <c r="BG1365" s="13">
        <f t="shared" si="452"/>
        <v>12427913.092914158</v>
      </c>
      <c r="BH1365" s="13">
        <f t="shared" si="453"/>
        <v>-4.4018310485098556E-4</v>
      </c>
      <c r="BI1365" s="13"/>
      <c r="BL1365" s="13">
        <f t="shared" si="454"/>
        <v>315.06815879885437</v>
      </c>
      <c r="BM1365" s="13">
        <f t="shared" si="455"/>
        <v>34.465664218175135</v>
      </c>
      <c r="BP1365" s="13"/>
      <c r="BQ1365" s="13">
        <f t="shared" si="456"/>
        <v>99.633300000000006</v>
      </c>
      <c r="BR1365" s="13">
        <f t="shared" si="457"/>
        <v>108.98999999999998</v>
      </c>
      <c r="BT1365" s="13"/>
      <c r="BU1365" s="13"/>
      <c r="BV1365" s="13">
        <f t="shared" si="458"/>
        <v>31.50681587988543</v>
      </c>
      <c r="BW1365" s="13">
        <f t="shared" si="459"/>
        <v>344.65664218175147</v>
      </c>
      <c r="CA1365" s="13">
        <f t="shared" si="460"/>
        <v>9.9633299999999991</v>
      </c>
      <c r="CB1365" s="13">
        <f t="shared" si="461"/>
        <v>1089.9000000000001</v>
      </c>
    </row>
    <row r="1366" spans="1:80" x14ac:dyDescent="0.3">
      <c r="A1366" s="13">
        <f t="shared" si="437"/>
        <v>1.294195841449986E-3</v>
      </c>
      <c r="C1366" s="13" t="str">
        <f>IF(F1366&gt;0,SQRT(Sum_Sq($AI$2,V_rtHz($AH$2)/(1+1/$A1366),V_rtHz($AH$2*$A1366)/(1+$A1366),$AN$2*$AH$2/(1+1/$A1366),$AM$2*SQRT(Sum_Sq(F1366,1/($X$2*D$8*(1+C$1017+F1366/E1366))))/SQRT(Sum_Sq($X$2*F1366*D$8,1)),                   $AQ$2*SQRT(Sum_Sq($AH$2/(1+1/$A1366)+F1366*( 1/(C$1017+1+F1366/E1366)-1)/(1+($X$2*F1366*D$8)^2), (F1366^2*D$8*$X$2+1/($X$2*D$8*(C$1017+1+F1366/E1366           )))/(1+($X$2*F1366*D$8)^2))),           V_rtHz(E1366)/($X$2*D$8*(E1366*C$1017+E1366+F1366)),V_rtHz(F1366)*SQRT(Sum_Sq(E1366*D$8*$X$2*C$1017,1))/($X$2*D$8*(E1366*C$1017+E1366+F1366))))/SQRT(Sum_Sq(1/(1+$A1366)+$AC$2/$I$2-1/(1+(1+F1366/E1366)/C$1017),$X$2/$I$2)),IF(F1367&lt;0,"A",C1367))</f>
        <v>A</v>
      </c>
      <c r="E1366" s="13">
        <f t="shared" si="438"/>
        <v>-1</v>
      </c>
      <c r="F1366" s="12">
        <f t="shared" si="462"/>
        <v>-2</v>
      </c>
      <c r="H1366" s="13" t="str">
        <f>IF(K1366&gt;0,SQRT(Sum_Sq($AI$2,V_rtHz($AH$2)/(1+1/$A1366),V_rtHz($AH$2*$A1366)/(1+$A1366),$AN$2*$AH$2/(1+1/$A1366),$AM$2*SQRT(Sum_Sq(K1366,1/($X$2*I$8*(1+H$1017+K1366/J1366))))/SQRT(Sum_Sq($X$2*K1366*I$8,1)),                   $AQ$2*SQRT(Sum_Sq($AH$2/(1+1/$A1366)+K1366*( 1/(H$1017+1+K1366/J1366)-1)/(1+($X$2*K1366*I$8)^2), (K1366^2*I$8*$X$2+1/($X$2*I$8*(H$1017+1+K1366/J1366           )))/(1+($X$2*K1366*I$8)^2))),           V_rtHz(J1366)/($X$2*I$8*(J1366*H$1017+J1366+K1366)),V_rtHz(K1366)*SQRT(Sum_Sq(J1366*I$8*$X$2*H$1017,1))/($X$2*I$8*(J1366*H$1017+J1366+K1366))))/SQRT(Sum_Sq(1/(1+$A1366)+$AC$2/$I$2-1/(1+(1+K1366/J1366)/H$1017),$X$2/$I$2)),IF(K1367&lt;0,"A",H1367))</f>
        <v>A</v>
      </c>
      <c r="J1366" s="13">
        <f t="shared" si="439"/>
        <v>-1</v>
      </c>
      <c r="K1366" s="12">
        <f t="shared" si="463"/>
        <v>-2</v>
      </c>
      <c r="M1366" s="13" t="str">
        <f>IF(P1366&gt;0,SQRT(Sum_Sq($AI$2,V_rtHz($AH$2)/(1+1/$A1366),V_rtHz($AH$2*$A1366)/(1+$A1366),$AN$2*$AH$2/(1+1/$A1366),$AM$2*SQRT(Sum_Sq(P1366,1/($X$2*N$8*(1+M$1017+P1366/O1366))))/SQRT(Sum_Sq($X$2*P1366*N$8,1)),                   $AQ$2*SQRT(Sum_Sq($AH$2/(1+1/$A1366)+P1366*( 1/(M$1017+1+P1366/O1366)-1)/(1+($X$2*P1366*N$8)^2), (P1366^2*N$8*$X$2+1/($X$2*N$8*(M$1017+1+P1366/O1366           )))/(1+($X$2*P1366*N$8)^2))),           V_rtHz(O1366)/($X$2*N$8*(O1366*M$1017+O1366+P1366)),V_rtHz(P1366)*SQRT(Sum_Sq(O1366*N$8*$X$2*M$1017,1))/($X$2*N$8*(O1366*M$1017+O1366+P1366))))/SQRT(Sum_Sq(1/(1+$A1366)+$AC$2/$I$2-1/(1+(1+P1366/O1366)/M$1017),$X$2/$I$2)),IF(P1367&lt;0,"A",M1367))</f>
        <v>A</v>
      </c>
      <c r="O1366" s="13">
        <f t="shared" si="440"/>
        <v>-1</v>
      </c>
      <c r="P1366" s="12">
        <f t="shared" si="464"/>
        <v>-2</v>
      </c>
      <c r="R1366" s="13" t="str">
        <f>IF(U1366&gt;0,SQRT(Sum_Sq($AI$2,V_rtHz($AH$2)/(1+1/$A1366),V_rtHz($AH$2*$A1366)/(1+$A1366),$AN$2*$AH$2/(1+1/$A1366),$AM$2*SQRT(Sum_Sq(U1366,1/($X$2*S$8*(1+R$1017+U1366/T1366))))/SQRT(Sum_Sq($X$2*U1366*S$8,1)),                   $AQ$2*SQRT(Sum_Sq($AH$2/(1+1/$A1366)+U1366*( 1/(R$1017+1+U1366/T1366)-1)/(1+($X$2*U1366*S$8)^2), (U1366^2*S$8*$X$2+1/($X$2*S$8*(R$1017+1+U1366/T1366           )))/(1+($X$2*U1366*S$8)^2))),           V_rtHz(T1366)/($X$2*S$8*(T1366*R$1017+T1366+U1366)),V_rtHz(U1366)*SQRT(Sum_Sq(T1366*S$8*$X$2*R$1017,1))/($X$2*S$8*(T1366*R$1017+T1366+U1366))))/SQRT(Sum_Sq(1/(1+$A1366)+$AC$2/$I$2-1/(1+(1+U1366/T1366)/R$1017),$X$2/$I$2)),IF(U1367&lt;0,"A",R1367))</f>
        <v>A</v>
      </c>
      <c r="T1366" s="13">
        <f t="shared" si="441"/>
        <v>-1</v>
      </c>
      <c r="U1366" s="12">
        <f t="shared" si="465"/>
        <v>-2</v>
      </c>
      <c r="X1366" s="13">
        <f>IF(AA1366&gt;0,SQRT(Sum_Sq($AI$2,V_rtHz($AH$2)/(1+1/$A1366),V_rtHz($AH$2*$A1366)/(1+$A1366),$AN$2*$AH$2/(1+1/$A1366),$AM$2*SQRT(Sum_Sq(AA1366,1/($X$2*Y$8*(1+X$1017+AA1366/Z1366))))/SQRT(Sum_Sq($X$2*AA1366*Y$8,1)),                   $AQ$2*SQRT(Sum_Sq($AH$2/(1+1/$A1366)+AA1366*( 1/(X$1017+1+AA1366/Z1366)-1)/(1+($X$2*AA1366*Y$8)^2), (AA1366^2*Y$8*$X$2+1/($X$2*Y$8*(X$1017+1+AA1366/Z1366           )))/(1+($X$2*AA1366*Y$8)^2))),           V_rtHz(Z1366)/($X$2*Y$8*(Z1366*X$1017+Z1366+AA1366)),V_rtHz(AA1366)*SQRT(Sum_Sq(Z1366*Y$8*$X$2*X$1017,1))/($X$2*Y$8*(Z1366*X$1017+Z1366+AA1366))))/SQRT(Sum_Sq(1/(1+$A1366)+$AC$2/$I$2-1/(1+(1+AA1366/Z1366)/X$1017),$X$2/$I$2)),IF(AA1367&lt;0,"A",X1367))</f>
        <v>4.2684172791825409E-6</v>
      </c>
      <c r="Z1366" s="13">
        <f t="shared" si="442"/>
        <v>21510.750015853155</v>
      </c>
      <c r="AA1366" s="12">
        <f t="shared" si="466"/>
        <v>45746.916626989572</v>
      </c>
      <c r="AC1366" s="13">
        <f>IF(AF1366&gt;0,SQRT(Sum_Sq($AI$2,V_rtHz($AH$2)/(1+1/$A1366),V_rtHz($AH$2*$A1366)/(1+$A1366),$AN$2*$AH$2/(1+1/$A1366),$AM$2*SQRT(Sum_Sq(AF1366,1/($X$2*AD$8*(1+AC$1017+AF1366/AE1366))))/SQRT(Sum_Sq($X$2*AF1366*AD$8,1)),                   $AQ$2*SQRT(Sum_Sq($AH$2/(1+1/$A1366)+AF1366*( 1/(AC$1017+1+AF1366/AE1366)-1)/(1+($X$2*AF1366*AD$8)^2), (AF1366^2*AD$8*$X$2+1/($X$2*AD$8*(AC$1017+1+AF1366/AE1366           )))/(1+($X$2*AF1366*AD$8)^2))),           V_rtHz(AE1366)/($X$2*AD$8*(AE1366*AC$1017+AE1366+AF1366)),V_rtHz(AF1366)*SQRT(Sum_Sq(AE1366*AD$8*$X$2*AC$1017,1))/($X$2*AD$8*(AE1366*AC$1017+AE1366+AF1366))))/SQRT(Sum_Sq(1/(1+$A1366)+$AC$2/$I$2-1/(1+(1+AF1366/AE1366)/AC$1017),$X$2/$I$2)),IF(AF1367&lt;0,"A",AC1367))</f>
        <v>6.3553551792112046E-6</v>
      </c>
      <c r="AE1366" s="13">
        <f t="shared" si="443"/>
        <v>16526.472295825566</v>
      </c>
      <c r="AF1366" s="12">
        <f t="shared" si="467"/>
        <v>188294.3206259716</v>
      </c>
      <c r="AG1366" s="13"/>
      <c r="AH1366" s="13">
        <f>IF(AK1366&gt;0,SQRT(Sum_Sq($AI$2,V_rtHz($AH$2)/(1+1/$A1366),V_rtHz($AH$2*$A1366)/(1+$A1366),$AN$2*$AH$2/(1+1/$A1366),$AM$2*SQRT(Sum_Sq(AK1366,1/($X$2*AI$8*(1+AH$1017+AK1366/AJ1366))))/SQRT(Sum_Sq($X$2*AK1366*AI$8,1)),                   $AQ$2*SQRT(Sum_Sq($AH$2/(1+1/$A1366)+AK1366*( 1/(AH$1017+1+AK1366/AJ1366)-1)/(1+($X$2*AK1366*AI$8)^2), (AK1366^2*AI$8*$X$2+1/($X$2*AI$8*(AH$1017+1+AK1366/AJ1366           )))/(1+($X$2*AK1366*AI$8)^2))),           V_rtHz(AJ1366)/($X$2*AI$8*(AJ1366*AH$1017+AJ1366+AK1366)),V_rtHz(AK1366)*SQRT(Sum_Sq(AJ1366*AI$8*$X$2*AH$1017,1))/($X$2*AI$8*(AJ1366*AH$1017+AJ1366+AK1366))))/SQRT(Sum_Sq(1/(1+$A1366)+$AC$2/$I$2-1/(1+(1+AK1366/AJ1366)/AH$1017),$X$2/$I$2)),IF(AK1367&lt;0,"A",AH1367))</f>
        <v>1.0886423422716933E-5</v>
      </c>
      <c r="AI1366" s="13"/>
      <c r="AJ1366" s="13">
        <f t="shared" si="444"/>
        <v>15675.17873678459</v>
      </c>
      <c r="AK1366" s="12">
        <f t="shared" si="468"/>
        <v>627776.24681880011</v>
      </c>
      <c r="AM1366" s="13">
        <f>IF(AP1366&gt;0,SQRT(Sum_Sq($AI$2,V_rtHz($AH$2)/(1+1/$A1366),V_rtHz($AH$2*$A1366)/(1+$A1366),$AN$2*$AH$2/(1+1/$A1366),$AM$2*SQRT(Sum_Sq(AP1366,1/($X$2*AN$8*(1+AM$1017+AP1366/AO1366))))/SQRT(Sum_Sq($X$2*AP1366*AN$8,1)),                   $AQ$2*SQRT(Sum_Sq($AH$2/(1+1/$A1366)+AP1366*( 1/(AM$1017+1+AP1366/AO1366)-1)/(1+($X$2*AP1366*AN$8)^2), (AP1366^2*AN$8*$X$2+1/($X$2*AN$8*(AM$1017+1+AP1366/AO1366           )))/(1+($X$2*AP1366*AN$8)^2))),           V_rtHz(AO1366)/($X$2*AN$8*(AO1366*AM$1017+AO1366+AP1366)),V_rtHz(AP1366)*SQRT(Sum_Sq(AO1366*AN$8*$X$2*AM$1017,1))/($X$2*AN$8*(AO1366*AM$1017+AO1366+AP1366))))/SQRT(Sum_Sq(1/(1+$A1366)+$AC$2/$I$2-1/(1+(1+AP1366/AO1366)/AM$1017),$X$2/$I$2)),IF(AP1367&lt;0,"A",AM1367))</f>
        <v>1.9150851781188667E-5</v>
      </c>
      <c r="AO1366" s="13">
        <f t="shared" si="445"/>
        <v>15438.766289803525</v>
      </c>
      <c r="AP1366" s="12">
        <f t="shared" si="469"/>
        <v>2015602.0337853164</v>
      </c>
      <c r="AR1366" s="13">
        <f t="shared" si="446"/>
        <v>69887291.180198371</v>
      </c>
      <c r="AS1366" s="13">
        <f t="shared" si="447"/>
        <v>-1.3219537005208193E-5</v>
      </c>
      <c r="AV1366" s="13"/>
      <c r="AW1366" s="13">
        <f t="shared" si="448"/>
        <v>39300511.936236553</v>
      </c>
      <c r="AX1366" s="13">
        <f t="shared" si="449"/>
        <v>-4.1955022753229856E-5</v>
      </c>
      <c r="AZ1366" s="13"/>
      <c r="BA1366" s="13"/>
      <c r="BB1366" s="13">
        <f t="shared" si="450"/>
        <v>22100301.962882396</v>
      </c>
      <c r="BC1366" s="13">
        <f t="shared" si="451"/>
        <v>-1.3420821171185017E-4</v>
      </c>
      <c r="BD1366" s="13"/>
      <c r="BE1366" s="13"/>
      <c r="BG1366" s="13">
        <f t="shared" si="452"/>
        <v>12427913.092914158</v>
      </c>
      <c r="BH1366" s="13">
        <f t="shared" si="453"/>
        <v>-4.4051848678874851E-4</v>
      </c>
      <c r="BI1366" s="13"/>
      <c r="BL1366" s="13">
        <f t="shared" si="454"/>
        <v>315.06815879885437</v>
      </c>
      <c r="BM1366" s="13">
        <f t="shared" si="455"/>
        <v>34.465664218175142</v>
      </c>
      <c r="BP1366" s="13"/>
      <c r="BQ1366" s="13">
        <f t="shared" si="456"/>
        <v>99.633300000000006</v>
      </c>
      <c r="BR1366" s="13">
        <f t="shared" si="457"/>
        <v>108.99</v>
      </c>
      <c r="BT1366" s="13"/>
      <c r="BU1366" s="13"/>
      <c r="BV1366" s="13">
        <f t="shared" si="458"/>
        <v>31.506815879885437</v>
      </c>
      <c r="BW1366" s="13">
        <f t="shared" si="459"/>
        <v>344.65664218175152</v>
      </c>
      <c r="CA1366" s="13">
        <f t="shared" si="460"/>
        <v>9.9633299999999991</v>
      </c>
      <c r="CB1366" s="13">
        <f t="shared" si="461"/>
        <v>1089.9000000000001</v>
      </c>
    </row>
    <row r="1367" spans="1:80" x14ac:dyDescent="0.3">
      <c r="A1367" s="13">
        <f t="shared" si="437"/>
        <v>1.3121998990192015E-3</v>
      </c>
      <c r="C1367" s="13" t="str">
        <f>IF(F1367&gt;0,SQRT(Sum_Sq($AI$2,V_rtHz($AH$2)/(1+1/$A1367),V_rtHz($AH$2*$A1367)/(1+$A1367),$AN$2*$AH$2/(1+1/$A1367),$AM$2*SQRT(Sum_Sq(F1367,1/($X$2*D$8*(1+C$1017+F1367/E1367))))/SQRT(Sum_Sq($X$2*F1367*D$8,1)),                   $AQ$2*SQRT(Sum_Sq($AH$2/(1+1/$A1367)+F1367*( 1/(C$1017+1+F1367/E1367)-1)/(1+($X$2*F1367*D$8)^2), (F1367^2*D$8*$X$2+1/($X$2*D$8*(C$1017+1+F1367/E1367           )))/(1+($X$2*F1367*D$8)^2))),           V_rtHz(E1367)/($X$2*D$8*(E1367*C$1017+E1367+F1367)),V_rtHz(F1367)*SQRT(Sum_Sq(E1367*D$8*$X$2*C$1017,1))/($X$2*D$8*(E1367*C$1017+E1367+F1367))))/SQRT(Sum_Sq(1/(1+$A1367)+$AC$2/$I$2-1/(1+(1+F1367/E1367)/C$1017),$X$2/$I$2)),IF(F1368&lt;0,"A",C1368))</f>
        <v>A</v>
      </c>
      <c r="E1367" s="13">
        <f t="shared" si="438"/>
        <v>-1</v>
      </c>
      <c r="F1367" s="12">
        <f t="shared" si="462"/>
        <v>-2</v>
      </c>
      <c r="H1367" s="13" t="str">
        <f>IF(K1367&gt;0,SQRT(Sum_Sq($AI$2,V_rtHz($AH$2)/(1+1/$A1367),V_rtHz($AH$2*$A1367)/(1+$A1367),$AN$2*$AH$2/(1+1/$A1367),$AM$2*SQRT(Sum_Sq(K1367,1/($X$2*I$8*(1+H$1017+K1367/J1367))))/SQRT(Sum_Sq($X$2*K1367*I$8,1)),                   $AQ$2*SQRT(Sum_Sq($AH$2/(1+1/$A1367)+K1367*( 1/(H$1017+1+K1367/J1367)-1)/(1+($X$2*K1367*I$8)^2), (K1367^2*I$8*$X$2+1/($X$2*I$8*(H$1017+1+K1367/J1367           )))/(1+($X$2*K1367*I$8)^2))),           V_rtHz(J1367)/($X$2*I$8*(J1367*H$1017+J1367+K1367)),V_rtHz(K1367)*SQRT(Sum_Sq(J1367*I$8*$X$2*H$1017,1))/($X$2*I$8*(J1367*H$1017+J1367+K1367))))/SQRT(Sum_Sq(1/(1+$A1367)+$AC$2/$I$2-1/(1+(1+K1367/J1367)/H$1017),$X$2/$I$2)),IF(K1368&lt;0,"A",H1368))</f>
        <v>A</v>
      </c>
      <c r="J1367" s="13">
        <f t="shared" si="439"/>
        <v>-1</v>
      </c>
      <c r="K1367" s="12">
        <f t="shared" si="463"/>
        <v>-2</v>
      </c>
      <c r="M1367" s="13" t="str">
        <f>IF(P1367&gt;0,SQRT(Sum_Sq($AI$2,V_rtHz($AH$2)/(1+1/$A1367),V_rtHz($AH$2*$A1367)/(1+$A1367),$AN$2*$AH$2/(1+1/$A1367),$AM$2*SQRT(Sum_Sq(P1367,1/($X$2*N$8*(1+M$1017+P1367/O1367))))/SQRT(Sum_Sq($X$2*P1367*N$8,1)),                   $AQ$2*SQRT(Sum_Sq($AH$2/(1+1/$A1367)+P1367*( 1/(M$1017+1+P1367/O1367)-1)/(1+($X$2*P1367*N$8)^2), (P1367^2*N$8*$X$2+1/($X$2*N$8*(M$1017+1+P1367/O1367           )))/(1+($X$2*P1367*N$8)^2))),           V_rtHz(O1367)/($X$2*N$8*(O1367*M$1017+O1367+P1367)),V_rtHz(P1367)*SQRT(Sum_Sq(O1367*N$8*$X$2*M$1017,1))/($X$2*N$8*(O1367*M$1017+O1367+P1367))))/SQRT(Sum_Sq(1/(1+$A1367)+$AC$2/$I$2-1/(1+(1+P1367/O1367)/M$1017),$X$2/$I$2)),IF(P1368&lt;0,"A",M1368))</f>
        <v>A</v>
      </c>
      <c r="O1367" s="13">
        <f t="shared" si="440"/>
        <v>-1</v>
      </c>
      <c r="P1367" s="12">
        <f t="shared" si="464"/>
        <v>-2</v>
      </c>
      <c r="R1367" s="13" t="str">
        <f>IF(U1367&gt;0,SQRT(Sum_Sq($AI$2,V_rtHz($AH$2)/(1+1/$A1367),V_rtHz($AH$2*$A1367)/(1+$A1367),$AN$2*$AH$2/(1+1/$A1367),$AM$2*SQRT(Sum_Sq(U1367,1/($X$2*S$8*(1+R$1017+U1367/T1367))))/SQRT(Sum_Sq($X$2*U1367*S$8,1)),                   $AQ$2*SQRT(Sum_Sq($AH$2/(1+1/$A1367)+U1367*( 1/(R$1017+1+U1367/T1367)-1)/(1+($X$2*U1367*S$8)^2), (U1367^2*S$8*$X$2+1/($X$2*S$8*(R$1017+1+U1367/T1367           )))/(1+($X$2*U1367*S$8)^2))),           V_rtHz(T1367)/($X$2*S$8*(T1367*R$1017+T1367+U1367)),V_rtHz(U1367)*SQRT(Sum_Sq(T1367*S$8*$X$2*R$1017,1))/($X$2*S$8*(T1367*R$1017+T1367+U1367))))/SQRT(Sum_Sq(1/(1+$A1367)+$AC$2/$I$2-1/(1+(1+U1367/T1367)/R$1017),$X$2/$I$2)),IF(U1368&lt;0,"A",R1368))</f>
        <v>A</v>
      </c>
      <c r="T1367" s="13">
        <f t="shared" si="441"/>
        <v>-1</v>
      </c>
      <c r="U1367" s="12">
        <f t="shared" si="465"/>
        <v>-2</v>
      </c>
      <c r="X1367" s="13">
        <f>IF(AA1367&gt;0,SQRT(Sum_Sq($AI$2,V_rtHz($AH$2)/(1+1/$A1367),V_rtHz($AH$2*$A1367)/(1+$A1367),$AN$2*$AH$2/(1+1/$A1367),$AM$2*SQRT(Sum_Sq(AA1367,1/($X$2*Y$8*(1+X$1017+AA1367/Z1367))))/SQRT(Sum_Sq($X$2*AA1367*Y$8,1)),                   $AQ$2*SQRT(Sum_Sq($AH$2/(1+1/$A1367)+AA1367*( 1/(X$1017+1+AA1367/Z1367)-1)/(1+($X$2*AA1367*Y$8)^2), (AA1367^2*Y$8*$X$2+1/($X$2*Y$8*(X$1017+1+AA1367/Z1367           )))/(1+($X$2*AA1367*Y$8)^2))),           V_rtHz(Z1367)/($X$2*Y$8*(Z1367*X$1017+Z1367+AA1367)),V_rtHz(AA1367)*SQRT(Sum_Sq(Z1367*Y$8*$X$2*X$1017,1))/($X$2*Y$8*(Z1367*X$1017+Z1367+AA1367))))/SQRT(Sum_Sq(1/(1+$A1367)+$AC$2/$I$2-1/(1+(1+AA1367/Z1367)/X$1017),$X$2/$I$2)),IF(AA1368&lt;0,"A",X1368))</f>
        <v>4.2585583119494547E-6</v>
      </c>
      <c r="Z1367" s="13">
        <f t="shared" si="442"/>
        <v>21419.779897745371</v>
      </c>
      <c r="AA1367" s="12">
        <f t="shared" si="466"/>
        <v>45941.204450136735</v>
      </c>
      <c r="AC1367" s="13">
        <f>IF(AF1367&gt;0,SQRT(Sum_Sq($AI$2,V_rtHz($AH$2)/(1+1/$A1367),V_rtHz($AH$2*$A1367)/(1+$A1367),$AN$2*$AH$2/(1+1/$A1367),$AM$2*SQRT(Sum_Sq(AF1367,1/($X$2*AD$8*(1+AC$1017+AF1367/AE1367))))/SQRT(Sum_Sq($X$2*AF1367*AD$8,1)),                   $AQ$2*SQRT(Sum_Sq($AH$2/(1+1/$A1367)+AF1367*( 1/(AC$1017+1+AF1367/AE1367)-1)/(1+($X$2*AF1367*AD$8)^2), (AF1367^2*AD$8*$X$2+1/($X$2*AD$8*(AC$1017+1+AF1367/AE1367           )))/(1+($X$2*AF1367*AD$8)^2))),           V_rtHz(AE1367)/($X$2*AD$8*(AE1367*AC$1017+AE1367+AF1367)),V_rtHz(AF1367)*SQRT(Sum_Sq(AE1367*AD$8*$X$2*AC$1017,1))/($X$2*AD$8*(AE1367*AC$1017+AE1367+AF1367))))/SQRT(Sum_Sq(1/(1+$A1367)+$AC$2/$I$2-1/(1+(1+AF1367/AE1367)/AC$1017),$X$2/$I$2)),IF(AF1368&lt;0,"A",AC1368))</f>
        <v>6.3496152209104925E-6</v>
      </c>
      <c r="AE1367" s="13">
        <f t="shared" si="443"/>
        <v>16496.270875661914</v>
      </c>
      <c r="AF1367" s="12">
        <f t="shared" si="467"/>
        <v>188639.050409722</v>
      </c>
      <c r="AG1367" s="13"/>
      <c r="AH1367" s="13">
        <f>IF(AK1367&gt;0,SQRT(Sum_Sq($AI$2,V_rtHz($AH$2)/(1+1/$A1367),V_rtHz($AH$2*$A1367)/(1+$A1367),$AN$2*$AH$2/(1+1/$A1367),$AM$2*SQRT(Sum_Sq(AK1367,1/($X$2*AI$8*(1+AH$1017+AK1367/AJ1367))))/SQRT(Sum_Sq($X$2*AK1367*AI$8,1)),                   $AQ$2*SQRT(Sum_Sq($AH$2/(1+1/$A1367)+AK1367*( 1/(AH$1017+1+AK1367/AJ1367)-1)/(1+($X$2*AK1367*AI$8)^2), (AK1367^2*AI$8*$X$2+1/($X$2*AI$8*(AH$1017+1+AK1367/AJ1367           )))/(1+($X$2*AK1367*AI$8)^2))),           V_rtHz(AJ1367)/($X$2*AI$8*(AJ1367*AH$1017+AJ1367+AK1367)),V_rtHz(AK1367)*SQRT(Sum_Sq(AJ1367*AI$8*$X$2*AH$1017,1))/($X$2*AI$8*(AJ1367*AH$1017+AJ1367+AK1367))))/SQRT(Sum_Sq(1/(1+$A1367)+$AC$2/$I$2-1/(1+(1+AK1367/AJ1367)/AH$1017),$X$2/$I$2)),IF(AK1368&lt;0,"A",AH1368))</f>
        <v>1.0878193839483918E-5</v>
      </c>
      <c r="AI1367" s="13"/>
      <c r="AJ1367" s="13">
        <f t="shared" si="444"/>
        <v>15650.540094226788</v>
      </c>
      <c r="AK1367" s="12">
        <f t="shared" si="468"/>
        <v>628764.55485536135</v>
      </c>
      <c r="AM1367" s="13">
        <f>IF(AP1367&gt;0,SQRT(Sum_Sq($AI$2,V_rtHz($AH$2)/(1+1/$A1367),V_rtHz($AH$2*$A1367)/(1+$A1367),$AN$2*$AH$2/(1+1/$A1367),$AM$2*SQRT(Sum_Sq(AP1367,1/($X$2*AN$8*(1+AM$1017+AP1367/AO1367))))/SQRT(Sum_Sq($X$2*AP1367*AN$8,1)),                   $AQ$2*SQRT(Sum_Sq($AH$2/(1+1/$A1367)+AP1367*( 1/(AM$1017+1+AP1367/AO1367)-1)/(1+($X$2*AP1367*AN$8)^2), (AP1367^2*AN$8*$X$2+1/($X$2*AN$8*(AM$1017+1+AP1367/AO1367           )))/(1+($X$2*AP1367*AN$8)^2))),           V_rtHz(AO1367)/($X$2*AN$8*(AO1367*AM$1017+AO1367+AP1367)),V_rtHz(AP1367)*SQRT(Sum_Sq(AO1367*AN$8*$X$2*AM$1017,1))/($X$2*AN$8*(AO1367*AM$1017+AO1367+AP1367))))/SQRT(Sum_Sq(1/(1+$A1367)+$AC$2/$I$2-1/(1+(1+AP1367/AO1367)/AM$1017),$X$2/$I$2)),IF(AP1368&lt;0,"A",AM1368))</f>
        <v>1.9137096118983137E-5</v>
      </c>
      <c r="AO1367" s="13">
        <f t="shared" si="445"/>
        <v>15415.50956057242</v>
      </c>
      <c r="AP1367" s="12">
        <f t="shared" si="469"/>
        <v>2018642.8875795563</v>
      </c>
      <c r="AR1367" s="13">
        <f t="shared" si="446"/>
        <v>69887291.180198371</v>
      </c>
      <c r="AS1367" s="13">
        <f t="shared" si="447"/>
        <v>-1.3219843472915523E-5</v>
      </c>
      <c r="AV1367" s="13"/>
      <c r="AW1367" s="13">
        <f t="shared" si="448"/>
        <v>39300511.936236553</v>
      </c>
      <c r="AX1367" s="13">
        <f t="shared" si="449"/>
        <v>-4.19581097916709E-5</v>
      </c>
      <c r="AZ1367" s="13"/>
      <c r="BA1367" s="13"/>
      <c r="BB1367" s="13">
        <f t="shared" si="450"/>
        <v>22100301.962882396</v>
      </c>
      <c r="BC1367" s="13">
        <f t="shared" si="451"/>
        <v>-1.3423980556284102E-4</v>
      </c>
      <c r="BD1367" s="13"/>
      <c r="BE1367" s="13"/>
      <c r="BG1367" s="13">
        <f t="shared" si="452"/>
        <v>12427913.092914158</v>
      </c>
      <c r="BH1367" s="13">
        <f t="shared" si="453"/>
        <v>-4.4085905653608646E-4</v>
      </c>
      <c r="BI1367" s="13"/>
      <c r="BL1367" s="13">
        <f t="shared" si="454"/>
        <v>315.06815879885437</v>
      </c>
      <c r="BM1367" s="13">
        <f t="shared" si="455"/>
        <v>34.465664218175135</v>
      </c>
      <c r="BP1367" s="13"/>
      <c r="BQ1367" s="13">
        <f t="shared" si="456"/>
        <v>99.633299999999991</v>
      </c>
      <c r="BR1367" s="13">
        <f t="shared" si="457"/>
        <v>108.99</v>
      </c>
      <c r="BT1367" s="13"/>
      <c r="BU1367" s="13"/>
      <c r="BV1367" s="13">
        <f t="shared" si="458"/>
        <v>31.50681587988543</v>
      </c>
      <c r="BW1367" s="13">
        <f t="shared" si="459"/>
        <v>344.65664218175152</v>
      </c>
      <c r="CA1367" s="13">
        <f t="shared" si="460"/>
        <v>9.9633299999999991</v>
      </c>
      <c r="CB1367" s="13">
        <f t="shared" si="461"/>
        <v>1089.9000000000001</v>
      </c>
    </row>
    <row r="1368" spans="1:80" x14ac:dyDescent="0.3">
      <c r="A1368" s="13">
        <f t="shared" si="437"/>
        <v>1.3304544179780903E-3</v>
      </c>
      <c r="C1368" s="13" t="str">
        <f>IF(F1368&gt;0,SQRT(Sum_Sq($AI$2,V_rtHz($AH$2)/(1+1/$A1368),V_rtHz($AH$2*$A1368)/(1+$A1368),$AN$2*$AH$2/(1+1/$A1368),$AM$2*SQRT(Sum_Sq(F1368,1/($X$2*D$8*(1+C$1017+F1368/E1368))))/SQRT(Sum_Sq($X$2*F1368*D$8,1)),                   $AQ$2*SQRT(Sum_Sq($AH$2/(1+1/$A1368)+F1368*( 1/(C$1017+1+F1368/E1368)-1)/(1+($X$2*F1368*D$8)^2), (F1368^2*D$8*$X$2+1/($X$2*D$8*(C$1017+1+F1368/E1368           )))/(1+($X$2*F1368*D$8)^2))),           V_rtHz(E1368)/($X$2*D$8*(E1368*C$1017+E1368+F1368)),V_rtHz(F1368)*SQRT(Sum_Sq(E1368*D$8*$X$2*C$1017,1))/($X$2*D$8*(E1368*C$1017+E1368+F1368))))/SQRT(Sum_Sq(1/(1+$A1368)+$AC$2/$I$2-1/(1+(1+F1368/E1368)/C$1017),$X$2/$I$2)),IF(F1369&lt;0,"A",C1369))</f>
        <v>A</v>
      </c>
      <c r="E1368" s="13">
        <f t="shared" si="438"/>
        <v>-1</v>
      </c>
      <c r="F1368" s="12">
        <f t="shared" si="462"/>
        <v>-2</v>
      </c>
      <c r="H1368" s="13" t="str">
        <f>IF(K1368&gt;0,SQRT(Sum_Sq($AI$2,V_rtHz($AH$2)/(1+1/$A1368),V_rtHz($AH$2*$A1368)/(1+$A1368),$AN$2*$AH$2/(1+1/$A1368),$AM$2*SQRT(Sum_Sq(K1368,1/($X$2*I$8*(1+H$1017+K1368/J1368))))/SQRT(Sum_Sq($X$2*K1368*I$8,1)),                   $AQ$2*SQRT(Sum_Sq($AH$2/(1+1/$A1368)+K1368*( 1/(H$1017+1+K1368/J1368)-1)/(1+($X$2*K1368*I$8)^2), (K1368^2*I$8*$X$2+1/($X$2*I$8*(H$1017+1+K1368/J1368           )))/(1+($X$2*K1368*I$8)^2))),           V_rtHz(J1368)/($X$2*I$8*(J1368*H$1017+J1368+K1368)),V_rtHz(K1368)*SQRT(Sum_Sq(J1368*I$8*$X$2*H$1017,1))/($X$2*I$8*(J1368*H$1017+J1368+K1368))))/SQRT(Sum_Sq(1/(1+$A1368)+$AC$2/$I$2-1/(1+(1+K1368/J1368)/H$1017),$X$2/$I$2)),IF(K1369&lt;0,"A",H1369))</f>
        <v>A</v>
      </c>
      <c r="J1368" s="13">
        <f t="shared" si="439"/>
        <v>-1</v>
      </c>
      <c r="K1368" s="12">
        <f t="shared" si="463"/>
        <v>-2</v>
      </c>
      <c r="M1368" s="13" t="str">
        <f>IF(P1368&gt;0,SQRT(Sum_Sq($AI$2,V_rtHz($AH$2)/(1+1/$A1368),V_rtHz($AH$2*$A1368)/(1+$A1368),$AN$2*$AH$2/(1+1/$A1368),$AM$2*SQRT(Sum_Sq(P1368,1/($X$2*N$8*(1+M$1017+P1368/O1368))))/SQRT(Sum_Sq($X$2*P1368*N$8,1)),                   $AQ$2*SQRT(Sum_Sq($AH$2/(1+1/$A1368)+P1368*( 1/(M$1017+1+P1368/O1368)-1)/(1+($X$2*P1368*N$8)^2), (P1368^2*N$8*$X$2+1/($X$2*N$8*(M$1017+1+P1368/O1368           )))/(1+($X$2*P1368*N$8)^2))),           V_rtHz(O1368)/($X$2*N$8*(O1368*M$1017+O1368+P1368)),V_rtHz(P1368)*SQRT(Sum_Sq(O1368*N$8*$X$2*M$1017,1))/($X$2*N$8*(O1368*M$1017+O1368+P1368))))/SQRT(Sum_Sq(1/(1+$A1368)+$AC$2/$I$2-1/(1+(1+P1368/O1368)/M$1017),$X$2/$I$2)),IF(P1369&lt;0,"A",M1369))</f>
        <v>A</v>
      </c>
      <c r="O1368" s="13">
        <f t="shared" si="440"/>
        <v>-1</v>
      </c>
      <c r="P1368" s="12">
        <f t="shared" si="464"/>
        <v>-2</v>
      </c>
      <c r="R1368" s="13" t="str">
        <f>IF(U1368&gt;0,SQRT(Sum_Sq($AI$2,V_rtHz($AH$2)/(1+1/$A1368),V_rtHz($AH$2*$A1368)/(1+$A1368),$AN$2*$AH$2/(1+1/$A1368),$AM$2*SQRT(Sum_Sq(U1368,1/($X$2*S$8*(1+R$1017+U1368/T1368))))/SQRT(Sum_Sq($X$2*U1368*S$8,1)),                   $AQ$2*SQRT(Sum_Sq($AH$2/(1+1/$A1368)+U1368*( 1/(R$1017+1+U1368/T1368)-1)/(1+($X$2*U1368*S$8)^2), (U1368^2*S$8*$X$2+1/($X$2*S$8*(R$1017+1+U1368/T1368           )))/(1+($X$2*U1368*S$8)^2))),           V_rtHz(T1368)/($X$2*S$8*(T1368*R$1017+T1368+U1368)),V_rtHz(U1368)*SQRT(Sum_Sq(T1368*S$8*$X$2*R$1017,1))/($X$2*S$8*(T1368*R$1017+T1368+U1368))))/SQRT(Sum_Sq(1/(1+$A1368)+$AC$2/$I$2-1/(1+(1+U1368/T1368)/R$1017),$X$2/$I$2)),IF(U1369&lt;0,"A",R1369))</f>
        <v>A</v>
      </c>
      <c r="T1368" s="13">
        <f t="shared" si="441"/>
        <v>-1</v>
      </c>
      <c r="U1368" s="12">
        <f t="shared" si="465"/>
        <v>-2</v>
      </c>
      <c r="X1368" s="13">
        <f>IF(AA1368&gt;0,SQRT(Sum_Sq($AI$2,V_rtHz($AH$2)/(1+1/$A1368),V_rtHz($AH$2*$A1368)/(1+$A1368),$AN$2*$AH$2/(1+1/$A1368),$AM$2*SQRT(Sum_Sq(AA1368,1/($X$2*Y$8*(1+X$1017+AA1368/Z1368))))/SQRT(Sum_Sq($X$2*AA1368*Y$8,1)),                   $AQ$2*SQRT(Sum_Sq($AH$2/(1+1/$A1368)+AA1368*( 1/(X$1017+1+AA1368/Z1368)-1)/(1+($X$2*AA1368*Y$8)^2), (AA1368^2*Y$8*$X$2+1/($X$2*Y$8*(X$1017+1+AA1368/Z1368           )))/(1+($X$2*AA1368*Y$8)^2))),           V_rtHz(Z1368)/($X$2*Y$8*(Z1368*X$1017+Z1368+AA1368)),V_rtHz(AA1368)*SQRT(Sum_Sq(Z1368*Y$8*$X$2*X$1017,1))/($X$2*Y$8*(Z1368*X$1017+Z1368+AA1368))))/SQRT(Sum_Sq(1/(1+$A1368)+$AC$2/$I$2-1/(1+(1+AA1368/Z1368)/X$1017),$X$2/$I$2)),IF(AA1369&lt;0,"A",X1369))</f>
        <v>4.2487418141672551E-6</v>
      </c>
      <c r="Z1368" s="13">
        <f t="shared" si="442"/>
        <v>21329.323116715335</v>
      </c>
      <c r="AA1368" s="12">
        <f t="shared" si="466"/>
        <v>46136.039206423273</v>
      </c>
      <c r="AC1368" s="13">
        <f>IF(AF1368&gt;0,SQRT(Sum_Sq($AI$2,V_rtHz($AH$2)/(1+1/$A1368),V_rtHz($AH$2*$A1368)/(1+$A1368),$AN$2*$AH$2/(1+1/$A1368),$AM$2*SQRT(Sum_Sq(AF1368,1/($X$2*AD$8*(1+AC$1017+AF1368/AE1368))))/SQRT(Sum_Sq($X$2*AF1368*AD$8,1)),                   $AQ$2*SQRT(Sum_Sq($AH$2/(1+1/$A1368)+AF1368*( 1/(AC$1017+1+AF1368/AE1368)-1)/(1+($X$2*AF1368*AD$8)^2), (AF1368^2*AD$8*$X$2+1/($X$2*AD$8*(AC$1017+1+AF1368/AE1368           )))/(1+($X$2*AF1368*AD$8)^2))),           V_rtHz(AE1368)/($X$2*AD$8*(AE1368*AC$1017+AE1368+AF1368)),V_rtHz(AF1368)*SQRT(Sum_Sq(AE1368*AD$8*$X$2*AC$1017,1))/($X$2*AD$8*(AE1368*AC$1017+AE1368+AF1368))))/SQRT(Sum_Sq(1/(1+$A1368)+$AC$2/$I$2-1/(1+(1+AF1368/AE1368)/AC$1017),$X$2/$I$2)),IF(AF1369&lt;0,"A",AC1369))</f>
        <v>6.343832863293245E-6</v>
      </c>
      <c r="AE1368" s="13">
        <f t="shared" si="443"/>
        <v>16465.867915310009</v>
      </c>
      <c r="AF1368" s="12">
        <f t="shared" si="467"/>
        <v>188987.35792681892</v>
      </c>
      <c r="AG1368" s="13"/>
      <c r="AH1368" s="13">
        <f>IF(AK1368&gt;0,SQRT(Sum_Sq($AI$2,V_rtHz($AH$2)/(1+1/$A1368),V_rtHz($AH$2*$A1368)/(1+$A1368),$AN$2*$AH$2/(1+1/$A1368),$AM$2*SQRT(Sum_Sq(AK1368,1/($X$2*AI$8*(1+AH$1017+AK1368/AJ1368))))/SQRT(Sum_Sq($X$2*AK1368*AI$8,1)),                   $AQ$2*SQRT(Sum_Sq($AH$2/(1+1/$A1368)+AK1368*( 1/(AH$1017+1+AK1368/AJ1368)-1)/(1+($X$2*AK1368*AI$8)^2), (AK1368^2*AI$8*$X$2+1/($X$2*AI$8*(AH$1017+1+AK1368/AJ1368           )))/(1+($X$2*AK1368*AI$8)^2))),           V_rtHz(AJ1368)/($X$2*AI$8*(AJ1368*AH$1017+AJ1368+AK1368)),V_rtHz(AK1368)*SQRT(Sum_Sq(AJ1368*AI$8*$X$2*AH$1017,1))/($X$2*AI$8*(AJ1368*AH$1017+AJ1368+AK1368))))/SQRT(Sum_Sq(1/(1+$A1368)+$AC$2/$I$2-1/(1+(1+AK1368/AJ1368)/AH$1017),$X$2/$I$2)),IF(AK1369&lt;0,"A",AH1369))</f>
        <v>1.0869894627102292E-5</v>
      </c>
      <c r="AI1368" s="13"/>
      <c r="AJ1368" s="13">
        <f t="shared" si="444"/>
        <v>15625.708920958543</v>
      </c>
      <c r="AK1368" s="12">
        <f t="shared" si="468"/>
        <v>629763.739064252</v>
      </c>
      <c r="AM1368" s="13">
        <f>IF(AP1368&gt;0,SQRT(Sum_Sq($AI$2,V_rtHz($AH$2)/(1+1/$A1368),V_rtHz($AH$2*$A1368)/(1+$A1368),$AN$2*$AH$2/(1+1/$A1368),$AM$2*SQRT(Sum_Sq(AP1368,1/($X$2*AN$8*(1+AM$1017+AP1368/AO1368))))/SQRT(Sum_Sq($X$2*AP1368*AN$8,1)),                   $AQ$2*SQRT(Sum_Sq($AH$2/(1+1/$A1368)+AP1368*( 1/(AM$1017+1+AP1368/AO1368)-1)/(1+($X$2*AP1368*AN$8)^2), (AP1368^2*AN$8*$X$2+1/($X$2*AN$8*(AM$1017+1+AP1368/AO1368           )))/(1+($X$2*AP1368*AN$8)^2))),           V_rtHz(AO1368)/($X$2*AN$8*(AO1368*AM$1017+AO1368+AP1368)),V_rtHz(AP1368)*SQRT(Sum_Sq(AO1368*AN$8*$X$2*AM$1017,1))/($X$2*AN$8*(AO1368*AM$1017+AO1368+AP1368))))/SQRT(Sum_Sq(1/(1+$A1368)+$AC$2/$I$2-1/(1+(1+AP1368/AO1368)/AM$1017),$X$2/$I$2)),IF(AP1369&lt;0,"A",AM1369))</f>
        <v>1.9123220370253868E-5</v>
      </c>
      <c r="AO1368" s="13">
        <f t="shared" si="445"/>
        <v>15392.064441673487</v>
      </c>
      <c r="AP1368" s="12">
        <f t="shared" si="469"/>
        <v>2021717.6747657149</v>
      </c>
      <c r="AR1368" s="13">
        <f t="shared" si="446"/>
        <v>69887291.180198371</v>
      </c>
      <c r="AS1368" s="13">
        <f t="shared" si="447"/>
        <v>-1.3220154218521217E-5</v>
      </c>
      <c r="AV1368" s="13"/>
      <c r="AW1368" s="13">
        <f t="shared" si="448"/>
        <v>39300511.936236553</v>
      </c>
      <c r="AX1368" s="13">
        <f t="shared" si="449"/>
        <v>-4.196124023893948E-5</v>
      </c>
      <c r="AZ1368" s="13"/>
      <c r="BA1368" s="13"/>
      <c r="BB1368" s="13">
        <f t="shared" si="450"/>
        <v>22100301.962882396</v>
      </c>
      <c r="BC1368" s="13">
        <f t="shared" si="451"/>
        <v>-1.3427185411851001E-4</v>
      </c>
      <c r="BD1368" s="13"/>
      <c r="BE1368" s="13"/>
      <c r="BG1368" s="13">
        <f t="shared" si="452"/>
        <v>12427913.092914158</v>
      </c>
      <c r="BH1368" s="13">
        <f t="shared" si="453"/>
        <v>-4.4120490213832948E-4</v>
      </c>
      <c r="BI1368" s="13"/>
      <c r="BL1368" s="13">
        <f t="shared" si="454"/>
        <v>315.06815879885437</v>
      </c>
      <c r="BM1368" s="13">
        <f t="shared" si="455"/>
        <v>34.465664218175128</v>
      </c>
      <c r="BP1368" s="13"/>
      <c r="BQ1368" s="13">
        <f t="shared" si="456"/>
        <v>99.633300000000006</v>
      </c>
      <c r="BR1368" s="13">
        <f t="shared" si="457"/>
        <v>108.99</v>
      </c>
      <c r="BT1368" s="13"/>
      <c r="BU1368" s="13"/>
      <c r="BV1368" s="13">
        <f t="shared" si="458"/>
        <v>31.506815879885437</v>
      </c>
      <c r="BW1368" s="13">
        <f t="shared" si="459"/>
        <v>344.65664218175141</v>
      </c>
      <c r="CA1368" s="13">
        <f t="shared" si="460"/>
        <v>9.9633299999999991</v>
      </c>
      <c r="CB1368" s="13">
        <f t="shared" si="461"/>
        <v>1089.9000000000001</v>
      </c>
    </row>
    <row r="1369" spans="1:80" x14ac:dyDescent="0.3">
      <c r="A1369" s="13">
        <f t="shared" si="437"/>
        <v>1.3489628825916527E-3</v>
      </c>
      <c r="C1369" s="13" t="str">
        <f>IF(F1369&gt;0,SQRT(Sum_Sq($AI$2,V_rtHz($AH$2)/(1+1/$A1369),V_rtHz($AH$2*$A1369)/(1+$A1369),$AN$2*$AH$2/(1+1/$A1369),$AM$2*SQRT(Sum_Sq(F1369,1/($X$2*D$8*(1+C$1017+F1369/E1369))))/SQRT(Sum_Sq($X$2*F1369*D$8,1)),                   $AQ$2*SQRT(Sum_Sq($AH$2/(1+1/$A1369)+F1369*( 1/(C$1017+1+F1369/E1369)-1)/(1+($X$2*F1369*D$8)^2), (F1369^2*D$8*$X$2+1/($X$2*D$8*(C$1017+1+F1369/E1369           )))/(1+($X$2*F1369*D$8)^2))),           V_rtHz(E1369)/($X$2*D$8*(E1369*C$1017+E1369+F1369)),V_rtHz(F1369)*SQRT(Sum_Sq(E1369*D$8*$X$2*C$1017,1))/($X$2*D$8*(E1369*C$1017+E1369+F1369))))/SQRT(Sum_Sq(1/(1+$A1369)+$AC$2/$I$2-1/(1+(1+F1369/E1369)/C$1017),$X$2/$I$2)),IF(F1370&lt;0,"A",C1370))</f>
        <v>A</v>
      </c>
      <c r="E1369" s="13">
        <f t="shared" si="438"/>
        <v>-1</v>
      </c>
      <c r="F1369" s="12">
        <f t="shared" si="462"/>
        <v>-2</v>
      </c>
      <c r="H1369" s="13" t="str">
        <f>IF(K1369&gt;0,SQRT(Sum_Sq($AI$2,V_rtHz($AH$2)/(1+1/$A1369),V_rtHz($AH$2*$A1369)/(1+$A1369),$AN$2*$AH$2/(1+1/$A1369),$AM$2*SQRT(Sum_Sq(K1369,1/($X$2*I$8*(1+H$1017+K1369/J1369))))/SQRT(Sum_Sq($X$2*K1369*I$8,1)),                   $AQ$2*SQRT(Sum_Sq($AH$2/(1+1/$A1369)+K1369*( 1/(H$1017+1+K1369/J1369)-1)/(1+($X$2*K1369*I$8)^2), (K1369^2*I$8*$X$2+1/($X$2*I$8*(H$1017+1+K1369/J1369           )))/(1+($X$2*K1369*I$8)^2))),           V_rtHz(J1369)/($X$2*I$8*(J1369*H$1017+J1369+K1369)),V_rtHz(K1369)*SQRT(Sum_Sq(J1369*I$8*$X$2*H$1017,1))/($X$2*I$8*(J1369*H$1017+J1369+K1369))))/SQRT(Sum_Sq(1/(1+$A1369)+$AC$2/$I$2-1/(1+(1+K1369/J1369)/H$1017),$X$2/$I$2)),IF(K1370&lt;0,"A",H1370))</f>
        <v>A</v>
      </c>
      <c r="J1369" s="13">
        <f t="shared" si="439"/>
        <v>-1</v>
      </c>
      <c r="K1369" s="12">
        <f t="shared" si="463"/>
        <v>-2</v>
      </c>
      <c r="M1369" s="13" t="str">
        <f>IF(P1369&gt;0,SQRT(Sum_Sq($AI$2,V_rtHz($AH$2)/(1+1/$A1369),V_rtHz($AH$2*$A1369)/(1+$A1369),$AN$2*$AH$2/(1+1/$A1369),$AM$2*SQRT(Sum_Sq(P1369,1/($X$2*N$8*(1+M$1017+P1369/O1369))))/SQRT(Sum_Sq($X$2*P1369*N$8,1)),                   $AQ$2*SQRT(Sum_Sq($AH$2/(1+1/$A1369)+P1369*( 1/(M$1017+1+P1369/O1369)-1)/(1+($X$2*P1369*N$8)^2), (P1369^2*N$8*$X$2+1/($X$2*N$8*(M$1017+1+P1369/O1369           )))/(1+($X$2*P1369*N$8)^2))),           V_rtHz(O1369)/($X$2*N$8*(O1369*M$1017+O1369+P1369)),V_rtHz(P1369)*SQRT(Sum_Sq(O1369*N$8*$X$2*M$1017,1))/($X$2*N$8*(O1369*M$1017+O1369+P1369))))/SQRT(Sum_Sq(1/(1+$A1369)+$AC$2/$I$2-1/(1+(1+P1369/O1369)/M$1017),$X$2/$I$2)),IF(P1370&lt;0,"A",M1370))</f>
        <v>A</v>
      </c>
      <c r="O1369" s="13">
        <f t="shared" si="440"/>
        <v>-1</v>
      </c>
      <c r="P1369" s="12">
        <f t="shared" si="464"/>
        <v>-2</v>
      </c>
      <c r="R1369" s="13" t="str">
        <f>IF(U1369&gt;0,SQRT(Sum_Sq($AI$2,V_rtHz($AH$2)/(1+1/$A1369),V_rtHz($AH$2*$A1369)/(1+$A1369),$AN$2*$AH$2/(1+1/$A1369),$AM$2*SQRT(Sum_Sq(U1369,1/($X$2*S$8*(1+R$1017+U1369/T1369))))/SQRT(Sum_Sq($X$2*U1369*S$8,1)),                   $AQ$2*SQRT(Sum_Sq($AH$2/(1+1/$A1369)+U1369*( 1/(R$1017+1+U1369/T1369)-1)/(1+($X$2*U1369*S$8)^2), (U1369^2*S$8*$X$2+1/($X$2*S$8*(R$1017+1+U1369/T1369           )))/(1+($X$2*U1369*S$8)^2))),           V_rtHz(T1369)/($X$2*S$8*(T1369*R$1017+T1369+U1369)),V_rtHz(U1369)*SQRT(Sum_Sq(T1369*S$8*$X$2*R$1017,1))/($X$2*S$8*(T1369*R$1017+T1369+U1369))))/SQRT(Sum_Sq(1/(1+$A1369)+$AC$2/$I$2-1/(1+(1+U1369/T1369)/R$1017),$X$2/$I$2)),IF(U1370&lt;0,"A",R1370))</f>
        <v>A</v>
      </c>
      <c r="T1369" s="13">
        <f t="shared" si="441"/>
        <v>-1</v>
      </c>
      <c r="U1369" s="12">
        <f t="shared" si="465"/>
        <v>-2</v>
      </c>
      <c r="X1369" s="13">
        <f>IF(AA1369&gt;0,SQRT(Sum_Sq($AI$2,V_rtHz($AH$2)/(1+1/$A1369),V_rtHz($AH$2*$A1369)/(1+$A1369),$AN$2*$AH$2/(1+1/$A1369),$AM$2*SQRT(Sum_Sq(AA1369,1/($X$2*Y$8*(1+X$1017+AA1369/Z1369))))/SQRT(Sum_Sq($X$2*AA1369*Y$8,1)),                   $AQ$2*SQRT(Sum_Sq($AH$2/(1+1/$A1369)+AA1369*( 1/(X$1017+1+AA1369/Z1369)-1)/(1+($X$2*AA1369*Y$8)^2), (AA1369^2*Y$8*$X$2+1/($X$2*Y$8*(X$1017+1+AA1369/Z1369           )))/(1+($X$2*AA1369*Y$8)^2))),           V_rtHz(Z1369)/($X$2*Y$8*(Z1369*X$1017+Z1369+AA1369)),V_rtHz(AA1369)*SQRT(Sum_Sq(Z1369*Y$8*$X$2*X$1017,1))/($X$2*Y$8*(Z1369*X$1017+Z1369+AA1369))))/SQRT(Sum_Sq(1/(1+$A1369)+$AC$2/$I$2-1/(1+(1+AA1369/Z1369)/X$1017),$X$2/$I$2)),IF(AA1370&lt;0,"A",X1370))</f>
        <v>4.2389666378963324E-6</v>
      </c>
      <c r="Z1369" s="13">
        <f t="shared" si="442"/>
        <v>21239.367738269473</v>
      </c>
      <c r="AA1369" s="12">
        <f t="shared" si="466"/>
        <v>46331.439790750883</v>
      </c>
      <c r="AC1369" s="13">
        <f>IF(AF1369&gt;0,SQRT(Sum_Sq($AI$2,V_rtHz($AH$2)/(1+1/$A1369),V_rtHz($AH$2*$A1369)/(1+$A1369),$AN$2*$AH$2/(1+1/$A1369),$AM$2*SQRT(Sum_Sq(AF1369,1/($X$2*AD$8*(1+AC$1017+AF1369/AE1369))))/SQRT(Sum_Sq($X$2*AF1369*AD$8,1)),                   $AQ$2*SQRT(Sum_Sq($AH$2/(1+1/$A1369)+AF1369*( 1/(AC$1017+1+AF1369/AE1369)-1)/(1+($X$2*AF1369*AD$8)^2), (AF1369^2*AD$8*$X$2+1/($X$2*AD$8*(AC$1017+1+AF1369/AE1369           )))/(1+($X$2*AF1369*AD$8)^2))),           V_rtHz(AE1369)/($X$2*AD$8*(AE1369*AC$1017+AE1369+AF1369)),V_rtHz(AF1369)*SQRT(Sum_Sq(AE1369*AD$8*$X$2*AC$1017,1))/($X$2*AD$8*(AE1369*AC$1017+AE1369+AF1369))))/SQRT(Sum_Sq(1/(1+$A1369)+$AC$2/$I$2-1/(1+(1+AF1369/AE1369)/AC$1017),$X$2/$I$2)),IF(AF1370&lt;0,"A",AC1370))</f>
        <v>6.3380080818246697E-6</v>
      </c>
      <c r="AE1369" s="13">
        <f t="shared" si="443"/>
        <v>16435.263756071607</v>
      </c>
      <c r="AF1369" s="12">
        <f t="shared" si="467"/>
        <v>189339.27191383363</v>
      </c>
      <c r="AG1369" s="13"/>
      <c r="AH1369" s="13">
        <f>IF(AK1369&gt;0,SQRT(Sum_Sq($AI$2,V_rtHz($AH$2)/(1+1/$A1369),V_rtHz($AH$2*$A1369)/(1+$A1369),$AN$2*$AH$2/(1+1/$A1369),$AM$2*SQRT(Sum_Sq(AK1369,1/($X$2*AI$8*(1+AH$1017+AK1369/AJ1369))))/SQRT(Sum_Sq($X$2*AK1369*AI$8,1)),                   $AQ$2*SQRT(Sum_Sq($AH$2/(1+1/$A1369)+AK1369*( 1/(AH$1017+1+AK1369/AJ1369)-1)/(1+($X$2*AK1369*AI$8)^2), (AK1369^2*AI$8*$X$2+1/($X$2*AI$8*(AH$1017+1+AK1369/AJ1369           )))/(1+($X$2*AK1369*AI$8)^2))),           V_rtHz(AJ1369)/($X$2*AI$8*(AJ1369*AH$1017+AJ1369+AK1369)),V_rtHz(AK1369)*SQRT(Sum_Sq(AJ1369*AI$8*$X$2*AH$1017,1))/($X$2*AI$8*(AJ1369*AH$1017+AJ1369+AK1369))))/SQRT(Sum_Sq(1/(1+$A1369)+$AC$2/$I$2-1/(1+(1+AK1369/AJ1369)/AH$1017),$X$2/$I$2)),IF(AK1370&lt;0,"A",AH1370))</f>
        <v>1.0861525592721304E-5</v>
      </c>
      <c r="AI1369" s="13"/>
      <c r="AJ1369" s="13">
        <f t="shared" si="444"/>
        <v>15600.685035878478</v>
      </c>
      <c r="AK1369" s="12">
        <f t="shared" si="468"/>
        <v>630773.89569504699</v>
      </c>
      <c r="AM1369" s="13">
        <f>IF(AP1369&gt;0,SQRT(Sum_Sq($AI$2,V_rtHz($AH$2)/(1+1/$A1369),V_rtHz($AH$2*$A1369)/(1+$A1369),$AN$2*$AH$2/(1+1/$A1369),$AM$2*SQRT(Sum_Sq(AP1369,1/($X$2*AN$8*(1+AM$1017+AP1369/AO1369))))/SQRT(Sum_Sq($X$2*AP1369*AN$8,1)),                   $AQ$2*SQRT(Sum_Sq($AH$2/(1+1/$A1369)+AP1369*( 1/(AM$1017+1+AP1369/AO1369)-1)/(1+($X$2*AP1369*AN$8)^2), (AP1369^2*AN$8*$X$2+1/($X$2*AN$8*(AM$1017+1+AP1369/AO1369           )))/(1+($X$2*AP1369*AN$8)^2))),           V_rtHz(AO1369)/($X$2*AN$8*(AO1369*AM$1017+AO1369+AP1369)),V_rtHz(AP1369)*SQRT(Sum_Sq(AO1369*AN$8*$X$2*AM$1017,1))/($X$2*AN$8*(AO1369*AM$1017+AO1369+AP1369))))/SQRT(Sum_Sq(1/(1+$A1369)+$AC$2/$I$2-1/(1+(1+AP1369/AO1369)/AM$1017),$X$2/$I$2)),IF(AP1370&lt;0,"A",AM1370))</f>
        <v>1.9109224136238086E-5</v>
      </c>
      <c r="AO1369" s="13">
        <f t="shared" si="445"/>
        <v>15368.43063421529</v>
      </c>
      <c r="AP1369" s="12">
        <f t="shared" si="469"/>
        <v>2024826.7030977211</v>
      </c>
      <c r="AR1369" s="13">
        <f t="shared" si="446"/>
        <v>69887291.180198371</v>
      </c>
      <c r="AS1369" s="13">
        <f t="shared" si="447"/>
        <v>-1.3220469301944281E-5</v>
      </c>
      <c r="AV1369" s="13"/>
      <c r="AW1369" s="13">
        <f t="shared" si="448"/>
        <v>39300511.936236553</v>
      </c>
      <c r="AX1369" s="13">
        <f t="shared" si="449"/>
        <v>-4.1964414712014492E-5</v>
      </c>
      <c r="AZ1369" s="13"/>
      <c r="BA1369" s="13"/>
      <c r="BB1369" s="13">
        <f t="shared" si="450"/>
        <v>22100301.962882396</v>
      </c>
      <c r="BC1369" s="13">
        <f t="shared" si="451"/>
        <v>-1.3430436414119687E-4</v>
      </c>
      <c r="BD1369" s="13"/>
      <c r="BE1369" s="13"/>
      <c r="BG1369" s="13">
        <f t="shared" si="452"/>
        <v>12427913.092914158</v>
      </c>
      <c r="BH1369" s="13">
        <f t="shared" si="453"/>
        <v>-4.4155611336720165E-4</v>
      </c>
      <c r="BI1369" s="13"/>
      <c r="BL1369" s="13">
        <f t="shared" si="454"/>
        <v>315.06815879885437</v>
      </c>
      <c r="BM1369" s="13">
        <f t="shared" si="455"/>
        <v>34.465664218175135</v>
      </c>
      <c r="BP1369" s="13"/>
      <c r="BQ1369" s="13">
        <f t="shared" si="456"/>
        <v>99.633300000000006</v>
      </c>
      <c r="BR1369" s="13">
        <f t="shared" si="457"/>
        <v>108.99000000000001</v>
      </c>
      <c r="BT1369" s="13"/>
      <c r="BU1369" s="13"/>
      <c r="BV1369" s="13">
        <f t="shared" si="458"/>
        <v>31.50681587988543</v>
      </c>
      <c r="BW1369" s="13">
        <f t="shared" si="459"/>
        <v>344.65664218175152</v>
      </c>
      <c r="CA1369" s="13">
        <f t="shared" si="460"/>
        <v>9.9633299999999991</v>
      </c>
      <c r="CB1369" s="13">
        <f t="shared" si="461"/>
        <v>1089.9000000000003</v>
      </c>
    </row>
    <row r="1370" spans="1:80" x14ac:dyDescent="0.3">
      <c r="A1370" s="13">
        <f t="shared" si="437"/>
        <v>1.3677288255958492E-3</v>
      </c>
      <c r="C1370" s="13" t="str">
        <f>IF(F1370&gt;0,SQRT(Sum_Sq($AI$2,V_rtHz($AH$2)/(1+1/$A1370),V_rtHz($AH$2*$A1370)/(1+$A1370),$AN$2*$AH$2/(1+1/$A1370),$AM$2*SQRT(Sum_Sq(F1370,1/($X$2*D$8*(1+C$1017+F1370/E1370))))/SQRT(Sum_Sq($X$2*F1370*D$8,1)),                   $AQ$2*SQRT(Sum_Sq($AH$2/(1+1/$A1370)+F1370*( 1/(C$1017+1+F1370/E1370)-1)/(1+($X$2*F1370*D$8)^2), (F1370^2*D$8*$X$2+1/($X$2*D$8*(C$1017+1+F1370/E1370           )))/(1+($X$2*F1370*D$8)^2))),           V_rtHz(E1370)/($X$2*D$8*(E1370*C$1017+E1370+F1370)),V_rtHz(F1370)*SQRT(Sum_Sq(E1370*D$8*$X$2*C$1017,1))/($X$2*D$8*(E1370*C$1017+E1370+F1370))))/SQRT(Sum_Sq(1/(1+$A1370)+$AC$2/$I$2-1/(1+(1+F1370/E1370)/C$1017),$X$2/$I$2)),IF(F1371&lt;0,"A",C1371))</f>
        <v>A</v>
      </c>
      <c r="E1370" s="13">
        <f t="shared" si="438"/>
        <v>-1</v>
      </c>
      <c r="F1370" s="12">
        <f t="shared" si="462"/>
        <v>-2</v>
      </c>
      <c r="H1370" s="13" t="str">
        <f>IF(K1370&gt;0,SQRT(Sum_Sq($AI$2,V_rtHz($AH$2)/(1+1/$A1370),V_rtHz($AH$2*$A1370)/(1+$A1370),$AN$2*$AH$2/(1+1/$A1370),$AM$2*SQRT(Sum_Sq(K1370,1/($X$2*I$8*(1+H$1017+K1370/J1370))))/SQRT(Sum_Sq($X$2*K1370*I$8,1)),                   $AQ$2*SQRT(Sum_Sq($AH$2/(1+1/$A1370)+K1370*( 1/(H$1017+1+K1370/J1370)-1)/(1+($X$2*K1370*I$8)^2), (K1370^2*I$8*$X$2+1/($X$2*I$8*(H$1017+1+K1370/J1370           )))/(1+($X$2*K1370*I$8)^2))),           V_rtHz(J1370)/($X$2*I$8*(J1370*H$1017+J1370+K1370)),V_rtHz(K1370)*SQRT(Sum_Sq(J1370*I$8*$X$2*H$1017,1))/($X$2*I$8*(J1370*H$1017+J1370+K1370))))/SQRT(Sum_Sq(1/(1+$A1370)+$AC$2/$I$2-1/(1+(1+K1370/J1370)/H$1017),$X$2/$I$2)),IF(K1371&lt;0,"A",H1371))</f>
        <v>A</v>
      </c>
      <c r="J1370" s="13">
        <f t="shared" si="439"/>
        <v>-1</v>
      </c>
      <c r="K1370" s="12">
        <f t="shared" si="463"/>
        <v>-2</v>
      </c>
      <c r="M1370" s="13" t="str">
        <f>IF(P1370&gt;0,SQRT(Sum_Sq($AI$2,V_rtHz($AH$2)/(1+1/$A1370),V_rtHz($AH$2*$A1370)/(1+$A1370),$AN$2*$AH$2/(1+1/$A1370),$AM$2*SQRT(Sum_Sq(P1370,1/($X$2*N$8*(1+M$1017+P1370/O1370))))/SQRT(Sum_Sq($X$2*P1370*N$8,1)),                   $AQ$2*SQRT(Sum_Sq($AH$2/(1+1/$A1370)+P1370*( 1/(M$1017+1+P1370/O1370)-1)/(1+($X$2*P1370*N$8)^2), (P1370^2*N$8*$X$2+1/($X$2*N$8*(M$1017+1+P1370/O1370           )))/(1+($X$2*P1370*N$8)^2))),           V_rtHz(O1370)/($X$2*N$8*(O1370*M$1017+O1370+P1370)),V_rtHz(P1370)*SQRT(Sum_Sq(O1370*N$8*$X$2*M$1017,1))/($X$2*N$8*(O1370*M$1017+O1370+P1370))))/SQRT(Sum_Sq(1/(1+$A1370)+$AC$2/$I$2-1/(1+(1+P1370/O1370)/M$1017),$X$2/$I$2)),IF(P1371&lt;0,"A",M1371))</f>
        <v>A</v>
      </c>
      <c r="O1370" s="13">
        <f t="shared" si="440"/>
        <v>-1</v>
      </c>
      <c r="P1370" s="12">
        <f t="shared" si="464"/>
        <v>-2</v>
      </c>
      <c r="R1370" s="13" t="str">
        <f>IF(U1370&gt;0,SQRT(Sum_Sq($AI$2,V_rtHz($AH$2)/(1+1/$A1370),V_rtHz($AH$2*$A1370)/(1+$A1370),$AN$2*$AH$2/(1+1/$A1370),$AM$2*SQRT(Sum_Sq(U1370,1/($X$2*S$8*(1+R$1017+U1370/T1370))))/SQRT(Sum_Sq($X$2*U1370*S$8,1)),                   $AQ$2*SQRT(Sum_Sq($AH$2/(1+1/$A1370)+U1370*( 1/(R$1017+1+U1370/T1370)-1)/(1+($X$2*U1370*S$8)^2), (U1370^2*S$8*$X$2+1/($X$2*S$8*(R$1017+1+U1370/T1370           )))/(1+($X$2*U1370*S$8)^2))),           V_rtHz(T1370)/($X$2*S$8*(T1370*R$1017+T1370+U1370)),V_rtHz(U1370)*SQRT(Sum_Sq(T1370*S$8*$X$2*R$1017,1))/($X$2*S$8*(T1370*R$1017+T1370+U1370))))/SQRT(Sum_Sq(1/(1+$A1370)+$AC$2/$I$2-1/(1+(1+U1370/T1370)/R$1017),$X$2/$I$2)),IF(U1371&lt;0,"A",R1371))</f>
        <v>A</v>
      </c>
      <c r="T1370" s="13">
        <f t="shared" si="441"/>
        <v>-1</v>
      </c>
      <c r="U1370" s="12">
        <f t="shared" si="465"/>
        <v>-2</v>
      </c>
      <c r="X1370" s="13">
        <f>IF(AA1370&gt;0,SQRT(Sum_Sq($AI$2,V_rtHz($AH$2)/(1+1/$A1370),V_rtHz($AH$2*$A1370)/(1+$A1370),$AN$2*$AH$2/(1+1/$A1370),$AM$2*SQRT(Sum_Sq(AA1370,1/($X$2*Y$8*(1+X$1017+AA1370/Z1370))))/SQRT(Sum_Sq($X$2*AA1370*Y$8,1)),                   $AQ$2*SQRT(Sum_Sq($AH$2/(1+1/$A1370)+AA1370*( 1/(X$1017+1+AA1370/Z1370)-1)/(1+($X$2*AA1370*Y$8)^2), (AA1370^2*Y$8*$X$2+1/($X$2*Y$8*(X$1017+1+AA1370/Z1370           )))/(1+($X$2*AA1370*Y$8)^2))),           V_rtHz(Z1370)/($X$2*Y$8*(Z1370*X$1017+Z1370+AA1370)),V_rtHz(AA1370)*SQRT(Sum_Sq(Z1370*Y$8*$X$2*X$1017,1))/($X$2*Y$8*(Z1370*X$1017+Z1370+AA1370))))/SQRT(Sum_Sq(1/(1+$A1370)+$AC$2/$I$2-1/(1+(1+AA1370/Z1370)/X$1017),$X$2/$I$2)),IF(AA1371&lt;0,"A",X1371))</f>
        <v>4.2292316803605741E-6</v>
      </c>
      <c r="Z1370" s="13">
        <f t="shared" si="442"/>
        <v>21149.902300081041</v>
      </c>
      <c r="AA1370" s="12">
        <f t="shared" si="466"/>
        <v>46527.424741601681</v>
      </c>
      <c r="AC1370" s="13">
        <f>IF(AF1370&gt;0,SQRT(Sum_Sq($AI$2,V_rtHz($AH$2)/(1+1/$A1370),V_rtHz($AH$2*$A1370)/(1+$A1370),$AN$2*$AH$2/(1+1/$A1370),$AM$2*SQRT(Sum_Sq(AF1370,1/($X$2*AD$8*(1+AC$1017+AF1370/AE1370))))/SQRT(Sum_Sq($X$2*AF1370*AD$8,1)),                   $AQ$2*SQRT(Sum_Sq($AH$2/(1+1/$A1370)+AF1370*( 1/(AC$1017+1+AF1370/AE1370)-1)/(1+($X$2*AF1370*AD$8)^2), (AF1370^2*AD$8*$X$2+1/($X$2*AD$8*(AC$1017+1+AF1370/AE1370           )))/(1+($X$2*AF1370*AD$8)^2))),           V_rtHz(AE1370)/($X$2*AD$8*(AE1370*AC$1017+AE1370+AF1370)),V_rtHz(AF1370)*SQRT(Sum_Sq(AE1370*AD$8*$X$2*AC$1017,1))/($X$2*AD$8*(AE1370*AC$1017+AE1370+AF1370))))/SQRT(Sum_Sq(1/(1+$A1370)+$AC$2/$I$2-1/(1+(1+AF1370/AE1370)/AC$1017),$X$2/$I$2)),IF(AF1371&lt;0,"A",AC1371))</f>
        <v>6.3321408566239108E-6</v>
      </c>
      <c r="AE1370" s="13">
        <f t="shared" si="443"/>
        <v>16404.458767210224</v>
      </c>
      <c r="AF1370" s="12">
        <f t="shared" si="467"/>
        <v>189694.82123399686</v>
      </c>
      <c r="AG1370" s="13"/>
      <c r="AH1370" s="13">
        <f>IF(AK1370&gt;0,SQRT(Sum_Sq($AI$2,V_rtHz($AH$2)/(1+1/$A1370),V_rtHz($AH$2*$A1370)/(1+$A1370),$AN$2*$AH$2/(1+1/$A1370),$AM$2*SQRT(Sum_Sq(AK1370,1/($X$2*AI$8*(1+AH$1017+AK1370/AJ1370))))/SQRT(Sum_Sq($X$2*AK1370*AI$8,1)),                   $AQ$2*SQRT(Sum_Sq($AH$2/(1+1/$A1370)+AK1370*( 1/(AH$1017+1+AK1370/AJ1370)-1)/(1+($X$2*AK1370*AI$8)^2), (AK1370^2*AI$8*$X$2+1/($X$2*AI$8*(AH$1017+1+AK1370/AJ1370           )))/(1+($X$2*AK1370*AI$8)^2))),           V_rtHz(AJ1370)/($X$2*AI$8*(AJ1370*AH$1017+AJ1370+AK1370)),V_rtHz(AK1370)*SQRT(Sum_Sq(AJ1370*AI$8*$X$2*AH$1017,1))/($X$2*AI$8*(AJ1370*AH$1017+AJ1370+AK1370))))/SQRT(Sum_Sq(1/(1+$A1370)+$AC$2/$I$2-1/(1+(1+AK1370/AJ1370)/AH$1017),$X$2/$I$2)),IF(AK1371&lt;0,"A",AH1371))</f>
        <v>1.0853086550127982E-5</v>
      </c>
      <c r="AI1370" s="13"/>
      <c r="AJ1370" s="13">
        <f t="shared" si="444"/>
        <v>15575.468282184062</v>
      </c>
      <c r="AK1370" s="12">
        <f t="shared" si="468"/>
        <v>631795.12148912495</v>
      </c>
      <c r="AM1370" s="13">
        <f>IF(AP1370&gt;0,SQRT(Sum_Sq($AI$2,V_rtHz($AH$2)/(1+1/$A1370),V_rtHz($AH$2*$A1370)/(1+$A1370),$AN$2*$AH$2/(1+1/$A1370),$AM$2*SQRT(Sum_Sq(AP1370,1/($X$2*AN$8*(1+AM$1017+AP1370/AO1370))))/SQRT(Sum_Sq($X$2*AP1370*AN$8,1)),                   $AQ$2*SQRT(Sum_Sq($AH$2/(1+1/$A1370)+AP1370*( 1/(AM$1017+1+AP1370/AO1370)-1)/(1+($X$2*AP1370*AN$8)^2), (AP1370^2*AN$8*$X$2+1/($X$2*AN$8*(AM$1017+1+AP1370/AO1370           )))/(1+($X$2*AP1370*AN$8)^2))),           V_rtHz(AO1370)/($X$2*AN$8*(AO1370*AM$1017+AO1370+AP1370)),V_rtHz(AP1370)*SQRT(Sum_Sq(AO1370*AN$8*$X$2*AM$1017,1))/($X$2*AN$8*(AO1370*AM$1017+AO1370+AP1370))))/SQRT(Sum_Sq(1/(1+$A1370)+$AC$2/$I$2-1/(1+(1+AP1370/AO1370)/AM$1017),$X$2/$I$2)),IF(AP1371&lt;0,"A",AM1371))</f>
        <v>1.9095107028927858E-5</v>
      </c>
      <c r="AO1370" s="13">
        <f t="shared" si="445"/>
        <v>15344.607862035718</v>
      </c>
      <c r="AP1370" s="12">
        <f t="shared" si="469"/>
        <v>2027970.2819812424</v>
      </c>
      <c r="AR1370" s="13">
        <f t="shared" si="446"/>
        <v>69887291.180198371</v>
      </c>
      <c r="AS1370" s="13">
        <f t="shared" si="447"/>
        <v>-1.3220788783948735E-5</v>
      </c>
      <c r="AV1370" s="13"/>
      <c r="AW1370" s="13">
        <f t="shared" si="448"/>
        <v>39300511.936236553</v>
      </c>
      <c r="AX1370" s="13">
        <f t="shared" si="449"/>
        <v>-4.1967633836829512E-5</v>
      </c>
      <c r="AZ1370" s="13"/>
      <c r="BA1370" s="13"/>
      <c r="BB1370" s="13">
        <f t="shared" si="450"/>
        <v>22100301.962882396</v>
      </c>
      <c r="BC1370" s="13">
        <f t="shared" si="451"/>
        <v>-1.3433734250003617E-4</v>
      </c>
      <c r="BD1370" s="13"/>
      <c r="BE1370" s="13"/>
      <c r="BG1370" s="13">
        <f t="shared" si="452"/>
        <v>12427913.092914158</v>
      </c>
      <c r="BH1370" s="13">
        <f t="shared" si="453"/>
        <v>-4.4191278176153987E-4</v>
      </c>
      <c r="BI1370" s="13"/>
      <c r="BL1370" s="13">
        <f t="shared" si="454"/>
        <v>315.06815879885437</v>
      </c>
      <c r="BM1370" s="13">
        <f t="shared" si="455"/>
        <v>34.465664218175142</v>
      </c>
      <c r="BP1370" s="13"/>
      <c r="BQ1370" s="13">
        <f t="shared" si="456"/>
        <v>99.633300000000006</v>
      </c>
      <c r="BR1370" s="13">
        <f t="shared" si="457"/>
        <v>108.99</v>
      </c>
      <c r="BT1370" s="13"/>
      <c r="BU1370" s="13"/>
      <c r="BV1370" s="13">
        <f t="shared" si="458"/>
        <v>31.50681587988543</v>
      </c>
      <c r="BW1370" s="13">
        <f t="shared" si="459"/>
        <v>344.65664218175147</v>
      </c>
      <c r="CA1370" s="13">
        <f t="shared" si="460"/>
        <v>9.9633299999999991</v>
      </c>
      <c r="CB1370" s="13">
        <f t="shared" si="461"/>
        <v>1089.9000000000003</v>
      </c>
    </row>
    <row r="1371" spans="1:80" x14ac:dyDescent="0.3">
      <c r="A1371" s="13">
        <f t="shared" si="437"/>
        <v>1.3867558288718882E-3</v>
      </c>
      <c r="C1371" s="13" t="str">
        <f>IF(F1371&gt;0,SQRT(Sum_Sq($AI$2,V_rtHz($AH$2)/(1+1/$A1371),V_rtHz($AH$2*$A1371)/(1+$A1371),$AN$2*$AH$2/(1+1/$A1371),$AM$2*SQRT(Sum_Sq(F1371,1/($X$2*D$8*(1+C$1017+F1371/E1371))))/SQRT(Sum_Sq($X$2*F1371*D$8,1)),                   $AQ$2*SQRT(Sum_Sq($AH$2/(1+1/$A1371)+F1371*( 1/(C$1017+1+F1371/E1371)-1)/(1+($X$2*F1371*D$8)^2), (F1371^2*D$8*$X$2+1/($X$2*D$8*(C$1017+1+F1371/E1371           )))/(1+($X$2*F1371*D$8)^2))),           V_rtHz(E1371)/($X$2*D$8*(E1371*C$1017+E1371+F1371)),V_rtHz(F1371)*SQRT(Sum_Sq(E1371*D$8*$X$2*C$1017,1))/($X$2*D$8*(E1371*C$1017+E1371+F1371))))/SQRT(Sum_Sq(1/(1+$A1371)+$AC$2/$I$2-1/(1+(1+F1371/E1371)/C$1017),$X$2/$I$2)),IF(F1372&lt;0,"A",C1372))</f>
        <v>A</v>
      </c>
      <c r="E1371" s="13">
        <f t="shared" si="438"/>
        <v>-1</v>
      </c>
      <c r="F1371" s="12">
        <f t="shared" si="462"/>
        <v>-2</v>
      </c>
      <c r="H1371" s="13" t="str">
        <f>IF(K1371&gt;0,SQRT(Sum_Sq($AI$2,V_rtHz($AH$2)/(1+1/$A1371),V_rtHz($AH$2*$A1371)/(1+$A1371),$AN$2*$AH$2/(1+1/$A1371),$AM$2*SQRT(Sum_Sq(K1371,1/($X$2*I$8*(1+H$1017+K1371/J1371))))/SQRT(Sum_Sq($X$2*K1371*I$8,1)),                   $AQ$2*SQRT(Sum_Sq($AH$2/(1+1/$A1371)+K1371*( 1/(H$1017+1+K1371/J1371)-1)/(1+($X$2*K1371*I$8)^2), (K1371^2*I$8*$X$2+1/($X$2*I$8*(H$1017+1+K1371/J1371           )))/(1+($X$2*K1371*I$8)^2))),           V_rtHz(J1371)/($X$2*I$8*(J1371*H$1017+J1371+K1371)),V_rtHz(K1371)*SQRT(Sum_Sq(J1371*I$8*$X$2*H$1017,1))/($X$2*I$8*(J1371*H$1017+J1371+K1371))))/SQRT(Sum_Sq(1/(1+$A1371)+$AC$2/$I$2-1/(1+(1+K1371/J1371)/H$1017),$X$2/$I$2)),IF(K1372&lt;0,"A",H1372))</f>
        <v>A</v>
      </c>
      <c r="J1371" s="13">
        <f t="shared" si="439"/>
        <v>-1</v>
      </c>
      <c r="K1371" s="12">
        <f t="shared" si="463"/>
        <v>-2</v>
      </c>
      <c r="M1371" s="13" t="str">
        <f>IF(P1371&gt;0,SQRT(Sum_Sq($AI$2,V_rtHz($AH$2)/(1+1/$A1371),V_rtHz($AH$2*$A1371)/(1+$A1371),$AN$2*$AH$2/(1+1/$A1371),$AM$2*SQRT(Sum_Sq(P1371,1/($X$2*N$8*(1+M$1017+P1371/O1371))))/SQRT(Sum_Sq($X$2*P1371*N$8,1)),                   $AQ$2*SQRT(Sum_Sq($AH$2/(1+1/$A1371)+P1371*( 1/(M$1017+1+P1371/O1371)-1)/(1+($X$2*P1371*N$8)^2), (P1371^2*N$8*$X$2+1/($X$2*N$8*(M$1017+1+P1371/O1371           )))/(1+($X$2*P1371*N$8)^2))),           V_rtHz(O1371)/($X$2*N$8*(O1371*M$1017+O1371+P1371)),V_rtHz(P1371)*SQRT(Sum_Sq(O1371*N$8*$X$2*M$1017,1))/($X$2*N$8*(O1371*M$1017+O1371+P1371))))/SQRT(Sum_Sq(1/(1+$A1371)+$AC$2/$I$2-1/(1+(1+P1371/O1371)/M$1017),$X$2/$I$2)),IF(P1372&lt;0,"A",M1372))</f>
        <v>A</v>
      </c>
      <c r="O1371" s="13">
        <f t="shared" si="440"/>
        <v>-1</v>
      </c>
      <c r="P1371" s="12">
        <f t="shared" si="464"/>
        <v>-2</v>
      </c>
      <c r="R1371" s="13" t="str">
        <f>IF(U1371&gt;0,SQRT(Sum_Sq($AI$2,V_rtHz($AH$2)/(1+1/$A1371),V_rtHz($AH$2*$A1371)/(1+$A1371),$AN$2*$AH$2/(1+1/$A1371),$AM$2*SQRT(Sum_Sq(U1371,1/($X$2*S$8*(1+R$1017+U1371/T1371))))/SQRT(Sum_Sq($X$2*U1371*S$8,1)),                   $AQ$2*SQRT(Sum_Sq($AH$2/(1+1/$A1371)+U1371*( 1/(R$1017+1+U1371/T1371)-1)/(1+($X$2*U1371*S$8)^2), (U1371^2*S$8*$X$2+1/($X$2*S$8*(R$1017+1+U1371/T1371           )))/(1+($X$2*U1371*S$8)^2))),           V_rtHz(T1371)/($X$2*S$8*(T1371*R$1017+T1371+U1371)),V_rtHz(U1371)*SQRT(Sum_Sq(T1371*S$8*$X$2*R$1017,1))/($X$2*S$8*(T1371*R$1017+T1371+U1371))))/SQRT(Sum_Sq(1/(1+$A1371)+$AC$2/$I$2-1/(1+(1+U1371/T1371)/R$1017),$X$2/$I$2)),IF(U1372&lt;0,"A",R1372))</f>
        <v>A</v>
      </c>
      <c r="T1371" s="13">
        <f t="shared" si="441"/>
        <v>-1</v>
      </c>
      <c r="U1371" s="12">
        <f t="shared" si="465"/>
        <v>-2</v>
      </c>
      <c r="X1371" s="13">
        <f>IF(AA1371&gt;0,SQRT(Sum_Sq($AI$2,V_rtHz($AH$2)/(1+1/$A1371),V_rtHz($AH$2*$A1371)/(1+$A1371),$AN$2*$AH$2/(1+1/$A1371),$AM$2*SQRT(Sum_Sq(AA1371,1/($X$2*Y$8*(1+X$1017+AA1371/Z1371))))/SQRT(Sum_Sq($X$2*AA1371*Y$8,1)),                   $AQ$2*SQRT(Sum_Sq($AH$2/(1+1/$A1371)+AA1371*( 1/(X$1017+1+AA1371/Z1371)-1)/(1+($X$2*AA1371*Y$8)^2), (AA1371^2*Y$8*$X$2+1/($X$2*Y$8*(X$1017+1+AA1371/Z1371           )))/(1+($X$2*AA1371*Y$8)^2))),           V_rtHz(Z1371)/($X$2*Y$8*(Z1371*X$1017+Z1371+AA1371)),V_rtHz(AA1371)*SQRT(Sum_Sq(Z1371*Y$8*$X$2*X$1017,1))/($X$2*Y$8*(Z1371*X$1017+Z1371+AA1371))))/SQRT(Sum_Sq(1/(1+$A1371)+$AC$2/$I$2-1/(1+(1+AA1371/Z1371)/X$1017),$X$2/$I$2)),IF(AA1372&lt;0,"A",X1372))</f>
        <v>4.2195358817857247E-6</v>
      </c>
      <c r="Z1371" s="13">
        <f t="shared" si="442"/>
        <v>21060.915789106024</v>
      </c>
      <c r="AA1371" s="12">
        <f t="shared" si="466"/>
        <v>46724.012261055577</v>
      </c>
      <c r="AC1371" s="13">
        <f>IF(AF1371&gt;0,SQRT(Sum_Sq($AI$2,V_rtHz($AH$2)/(1+1/$A1371),V_rtHz($AH$2*$A1371)/(1+$A1371),$AN$2*$AH$2/(1+1/$A1371),$AM$2*SQRT(Sum_Sq(AF1371,1/($X$2*AD$8*(1+AC$1017+AF1371/AE1371))))/SQRT(Sum_Sq($X$2*AF1371*AD$8,1)),                   $AQ$2*SQRT(Sum_Sq($AH$2/(1+1/$A1371)+AF1371*( 1/(AC$1017+1+AF1371/AE1371)-1)/(1+($X$2*AF1371*AD$8)^2), (AF1371^2*AD$8*$X$2+1/($X$2*AD$8*(AC$1017+1+AF1371/AE1371           )))/(1+($X$2*AF1371*AD$8)^2))),           V_rtHz(AE1371)/($X$2*AD$8*(AE1371*AC$1017+AE1371+AF1371)),V_rtHz(AF1371)*SQRT(Sum_Sq(AE1371*AD$8*$X$2*AC$1017,1))/($X$2*AD$8*(AE1371*AC$1017+AE1371+AF1371))))/SQRT(Sum_Sq(1/(1+$A1371)+$AC$2/$I$2-1/(1+(1+AF1371/AE1371)/AC$1017),$X$2/$I$2)),IF(AF1372&lt;0,"A",AC1372))</f>
        <v>6.3262311724934582E-6</v>
      </c>
      <c r="AE1371" s="13">
        <f t="shared" si="443"/>
        <v>16373.45334601938</v>
      </c>
      <c r="AF1371" s="12">
        <f t="shared" si="467"/>
        <v>190054.03487731249</v>
      </c>
      <c r="AG1371" s="13"/>
      <c r="AH1371" s="13">
        <f>IF(AK1371&gt;0,SQRT(Sum_Sq($AI$2,V_rtHz($AH$2)/(1+1/$A1371),V_rtHz($AH$2*$A1371)/(1+$A1371),$AN$2*$AH$2/(1+1/$A1371),$AM$2*SQRT(Sum_Sq(AK1371,1/($X$2*AI$8*(1+AH$1017+AK1371/AJ1371))))/SQRT(Sum_Sq($X$2*AK1371*AI$8,1)),                   $AQ$2*SQRT(Sum_Sq($AH$2/(1+1/$A1371)+AK1371*( 1/(AH$1017+1+AK1371/AJ1371)-1)/(1+($X$2*AK1371*AI$8)^2), (AK1371^2*AI$8*$X$2+1/($X$2*AI$8*(AH$1017+1+AK1371/AJ1371           )))/(1+($X$2*AK1371*AI$8)^2))),           V_rtHz(AJ1371)/($X$2*AI$8*(AJ1371*AH$1017+AJ1371+AK1371)),V_rtHz(AK1371)*SQRT(Sum_Sq(AJ1371*AI$8*$X$2*AH$1017,1))/($X$2*AI$8*(AJ1371*AH$1017+AJ1371+AK1371))))/SQRT(Sum_Sq(1/(1+$A1371)+$AC$2/$I$2-1/(1+(1+AK1371/AJ1371)/AH$1017),$X$2/$I$2)),IF(AK1372&lt;0,"A",AH1372))</f>
        <v>1.0844577319844813E-5</v>
      </c>
      <c r="AI1371" s="13"/>
      <c r="AJ1371" s="13">
        <f t="shared" si="444"/>
        <v>15550.058527621612</v>
      </c>
      <c r="AK1371" s="12">
        <f t="shared" si="468"/>
        <v>632827.51367866399</v>
      </c>
      <c r="AM1371" s="13">
        <f>IF(AP1371&gt;0,SQRT(Sum_Sq($AI$2,V_rtHz($AH$2)/(1+1/$A1371),V_rtHz($AH$2*$A1371)/(1+$A1371),$AN$2*$AH$2/(1+1/$A1371),$AM$2*SQRT(Sum_Sq(AP1371,1/($X$2*AN$8*(1+AM$1017+AP1371/AO1371))))/SQRT(Sum_Sq($X$2*AP1371*AN$8,1)),                   $AQ$2*SQRT(Sum_Sq($AH$2/(1+1/$A1371)+AP1371*( 1/(AM$1017+1+AP1371/AO1371)-1)/(1+($X$2*AP1371*AN$8)^2), (AP1371^2*AN$8*$X$2+1/($X$2*AN$8*(AM$1017+1+AP1371/AO1371           )))/(1+($X$2*AP1371*AN$8)^2))),           V_rtHz(AO1371)/($X$2*AN$8*(AO1371*AM$1017+AO1371+AP1371)),V_rtHz(AP1371)*SQRT(Sum_Sq(AO1371*AN$8*$X$2*AM$1017,1))/($X$2*AN$8*(AO1371*AM$1017+AO1371+AP1371))))/SQRT(Sum_Sq(1/(1+$A1371)+$AC$2/$I$2-1/(1+(1+AP1371/AO1371)/AM$1017),$X$2/$I$2)),IF(AP1372&lt;0,"A",AM1372))</f>
        <v>1.9080868671252833E-5</v>
      </c>
      <c r="AO1371" s="13">
        <f t="shared" si="445"/>
        <v>15320.595871986103</v>
      </c>
      <c r="AP1371" s="12">
        <f t="shared" si="469"/>
        <v>2031148.7224700286</v>
      </c>
      <c r="AR1371" s="13">
        <f t="shared" si="446"/>
        <v>69887291.180198371</v>
      </c>
      <c r="AS1371" s="13">
        <f t="shared" si="447"/>
        <v>-1.3221112726155698E-5</v>
      </c>
      <c r="AV1371" s="13"/>
      <c r="AW1371" s="13">
        <f t="shared" si="448"/>
        <v>39300511.936236553</v>
      </c>
      <c r="AX1371" s="13">
        <f t="shared" si="449"/>
        <v>-4.1970898248407898E-5</v>
      </c>
      <c r="AZ1371" s="13"/>
      <c r="BA1371" s="13"/>
      <c r="BB1371" s="13">
        <f t="shared" si="450"/>
        <v>22100301.962882396</v>
      </c>
      <c r="BC1371" s="13">
        <f t="shared" si="451"/>
        <v>-1.3437079617282052E-4</v>
      </c>
      <c r="BD1371" s="13"/>
      <c r="BE1371" s="13"/>
      <c r="BG1371" s="13">
        <f t="shared" si="452"/>
        <v>12427913.092914158</v>
      </c>
      <c r="BH1371" s="13">
        <f t="shared" si="453"/>
        <v>-4.4227500066917349E-4</v>
      </c>
      <c r="BI1371" s="13"/>
      <c r="BL1371" s="13">
        <f t="shared" si="454"/>
        <v>315.06815879885437</v>
      </c>
      <c r="BM1371" s="13">
        <f t="shared" si="455"/>
        <v>34.465664218175135</v>
      </c>
      <c r="BP1371" s="13"/>
      <c r="BQ1371" s="13">
        <f t="shared" si="456"/>
        <v>99.633300000000006</v>
      </c>
      <c r="BR1371" s="13">
        <f t="shared" si="457"/>
        <v>108.98999999999997</v>
      </c>
      <c r="BT1371" s="13"/>
      <c r="BU1371" s="13"/>
      <c r="BV1371" s="13">
        <f t="shared" si="458"/>
        <v>31.50681587988543</v>
      </c>
      <c r="BW1371" s="13">
        <f t="shared" si="459"/>
        <v>344.65664218175152</v>
      </c>
      <c r="CA1371" s="13">
        <f t="shared" si="460"/>
        <v>9.9633299999999991</v>
      </c>
      <c r="CB1371" s="13">
        <f t="shared" si="461"/>
        <v>1089.8999999999999</v>
      </c>
    </row>
    <row r="1372" spans="1:80" x14ac:dyDescent="0.3">
      <c r="A1372" s="13">
        <f t="shared" si="437"/>
        <v>1.4060475241299132E-3</v>
      </c>
      <c r="C1372" s="13" t="str">
        <f>IF(F1372&gt;0,SQRT(Sum_Sq($AI$2,V_rtHz($AH$2)/(1+1/$A1372),V_rtHz($AH$2*$A1372)/(1+$A1372),$AN$2*$AH$2/(1+1/$A1372),$AM$2*SQRT(Sum_Sq(F1372,1/($X$2*D$8*(1+C$1017+F1372/E1372))))/SQRT(Sum_Sq($X$2*F1372*D$8,1)),                   $AQ$2*SQRT(Sum_Sq($AH$2/(1+1/$A1372)+F1372*( 1/(C$1017+1+F1372/E1372)-1)/(1+($X$2*F1372*D$8)^2), (F1372^2*D$8*$X$2+1/($X$2*D$8*(C$1017+1+F1372/E1372           )))/(1+($X$2*F1372*D$8)^2))),           V_rtHz(E1372)/($X$2*D$8*(E1372*C$1017+E1372+F1372)),V_rtHz(F1372)*SQRT(Sum_Sq(E1372*D$8*$X$2*C$1017,1))/($X$2*D$8*(E1372*C$1017+E1372+F1372))))/SQRT(Sum_Sq(1/(1+$A1372)+$AC$2/$I$2-1/(1+(1+F1372/E1372)/C$1017),$X$2/$I$2)),IF(F1373&lt;0,"A",C1373))</f>
        <v>A</v>
      </c>
      <c r="E1372" s="13">
        <f t="shared" si="438"/>
        <v>-1</v>
      </c>
      <c r="F1372" s="12">
        <f t="shared" si="462"/>
        <v>-2</v>
      </c>
      <c r="H1372" s="13" t="str">
        <f>IF(K1372&gt;0,SQRT(Sum_Sq($AI$2,V_rtHz($AH$2)/(1+1/$A1372),V_rtHz($AH$2*$A1372)/(1+$A1372),$AN$2*$AH$2/(1+1/$A1372),$AM$2*SQRT(Sum_Sq(K1372,1/($X$2*I$8*(1+H$1017+K1372/J1372))))/SQRT(Sum_Sq($X$2*K1372*I$8,1)),                   $AQ$2*SQRT(Sum_Sq($AH$2/(1+1/$A1372)+K1372*( 1/(H$1017+1+K1372/J1372)-1)/(1+($X$2*K1372*I$8)^2), (K1372^2*I$8*$X$2+1/($X$2*I$8*(H$1017+1+K1372/J1372           )))/(1+($X$2*K1372*I$8)^2))),           V_rtHz(J1372)/($X$2*I$8*(J1372*H$1017+J1372+K1372)),V_rtHz(K1372)*SQRT(Sum_Sq(J1372*I$8*$X$2*H$1017,1))/($X$2*I$8*(J1372*H$1017+J1372+K1372))))/SQRT(Sum_Sq(1/(1+$A1372)+$AC$2/$I$2-1/(1+(1+K1372/J1372)/H$1017),$X$2/$I$2)),IF(K1373&lt;0,"A",H1373))</f>
        <v>A</v>
      </c>
      <c r="J1372" s="13">
        <f t="shared" si="439"/>
        <v>-1</v>
      </c>
      <c r="K1372" s="12">
        <f t="shared" si="463"/>
        <v>-2</v>
      </c>
      <c r="M1372" s="13" t="str">
        <f>IF(P1372&gt;0,SQRT(Sum_Sq($AI$2,V_rtHz($AH$2)/(1+1/$A1372),V_rtHz($AH$2*$A1372)/(1+$A1372),$AN$2*$AH$2/(1+1/$A1372),$AM$2*SQRT(Sum_Sq(P1372,1/($X$2*N$8*(1+M$1017+P1372/O1372))))/SQRT(Sum_Sq($X$2*P1372*N$8,1)),                   $AQ$2*SQRT(Sum_Sq($AH$2/(1+1/$A1372)+P1372*( 1/(M$1017+1+P1372/O1372)-1)/(1+($X$2*P1372*N$8)^2), (P1372^2*N$8*$X$2+1/($X$2*N$8*(M$1017+1+P1372/O1372           )))/(1+($X$2*P1372*N$8)^2))),           V_rtHz(O1372)/($X$2*N$8*(O1372*M$1017+O1372+P1372)),V_rtHz(P1372)*SQRT(Sum_Sq(O1372*N$8*$X$2*M$1017,1))/($X$2*N$8*(O1372*M$1017+O1372+P1372))))/SQRT(Sum_Sq(1/(1+$A1372)+$AC$2/$I$2-1/(1+(1+P1372/O1372)/M$1017),$X$2/$I$2)),IF(P1373&lt;0,"A",M1373))</f>
        <v>A</v>
      </c>
      <c r="O1372" s="13">
        <f t="shared" si="440"/>
        <v>-1</v>
      </c>
      <c r="P1372" s="12">
        <f t="shared" si="464"/>
        <v>-2</v>
      </c>
      <c r="R1372" s="13" t="str">
        <f>IF(U1372&gt;0,SQRT(Sum_Sq($AI$2,V_rtHz($AH$2)/(1+1/$A1372),V_rtHz($AH$2*$A1372)/(1+$A1372),$AN$2*$AH$2/(1+1/$A1372),$AM$2*SQRT(Sum_Sq(U1372,1/($X$2*S$8*(1+R$1017+U1372/T1372))))/SQRT(Sum_Sq($X$2*U1372*S$8,1)),                   $AQ$2*SQRT(Sum_Sq($AH$2/(1+1/$A1372)+U1372*( 1/(R$1017+1+U1372/T1372)-1)/(1+($X$2*U1372*S$8)^2), (U1372^2*S$8*$X$2+1/($X$2*S$8*(R$1017+1+U1372/T1372           )))/(1+($X$2*U1372*S$8)^2))),           V_rtHz(T1372)/($X$2*S$8*(T1372*R$1017+T1372+U1372)),V_rtHz(U1372)*SQRT(Sum_Sq(T1372*S$8*$X$2*R$1017,1))/($X$2*S$8*(T1372*R$1017+T1372+U1372))))/SQRT(Sum_Sq(1/(1+$A1372)+$AC$2/$I$2-1/(1+(1+U1372/T1372)/R$1017),$X$2/$I$2)),IF(U1373&lt;0,"A",R1373))</f>
        <v>A</v>
      </c>
      <c r="T1372" s="13">
        <f t="shared" si="441"/>
        <v>-1</v>
      </c>
      <c r="U1372" s="12">
        <f t="shared" si="465"/>
        <v>-2</v>
      </c>
      <c r="X1372" s="13">
        <f>IF(AA1372&gt;0,SQRT(Sum_Sq($AI$2,V_rtHz($AH$2)/(1+1/$A1372),V_rtHz($AH$2*$A1372)/(1+$A1372),$AN$2*$AH$2/(1+1/$A1372),$AM$2*SQRT(Sum_Sq(AA1372,1/($X$2*Y$8*(1+X$1017+AA1372/Z1372))))/SQRT(Sum_Sq($X$2*AA1372*Y$8,1)),                   $AQ$2*SQRT(Sum_Sq($AH$2/(1+1/$A1372)+AA1372*( 1/(X$1017+1+AA1372/Z1372)-1)/(1+($X$2*AA1372*Y$8)^2), (AA1372^2*Y$8*$X$2+1/($X$2*Y$8*(X$1017+1+AA1372/Z1372           )))/(1+($X$2*AA1372*Y$8)^2))),           V_rtHz(Z1372)/($X$2*Y$8*(Z1372*X$1017+Z1372+AA1372)),V_rtHz(AA1372)*SQRT(Sum_Sq(Z1372*Y$8*$X$2*X$1017,1))/($X$2*Y$8*(Z1372*X$1017+Z1372+AA1372))))/SQRT(Sum_Sq(1/(1+$A1372)+$AC$2/$I$2-1/(1+(1+AA1372/Z1372)/X$1017),$X$2/$I$2)),IF(AA1373&lt;0,"A",X1373))</f>
        <v>4.209878223372047E-6</v>
      </c>
      <c r="Z1372" s="13">
        <f t="shared" si="442"/>
        <v>20972.397620088759</v>
      </c>
      <c r="AA1372" s="12">
        <f t="shared" si="466"/>
        <v>46921.220233620777</v>
      </c>
      <c r="AC1372" s="13">
        <f>IF(AF1372&gt;0,SQRT(Sum_Sq($AI$2,V_rtHz($AH$2)/(1+1/$A1372),V_rtHz($AH$2*$A1372)/(1+$A1372),$AN$2*$AH$2/(1+1/$A1372),$AM$2*SQRT(Sum_Sq(AF1372,1/($X$2*AD$8*(1+AC$1017+AF1372/AE1372))))/SQRT(Sum_Sq($X$2*AF1372*AD$8,1)),                   $AQ$2*SQRT(Sum_Sq($AH$2/(1+1/$A1372)+AF1372*( 1/(AC$1017+1+AF1372/AE1372)-1)/(1+($X$2*AF1372*AD$8)^2), (AF1372^2*AD$8*$X$2+1/($X$2*AD$8*(AC$1017+1+AF1372/AE1372           )))/(1+($X$2*AF1372*AD$8)^2))),           V_rtHz(AE1372)/($X$2*AD$8*(AE1372*AC$1017+AE1372+AF1372)),V_rtHz(AF1372)*SQRT(Sum_Sq(AE1372*AD$8*$X$2*AC$1017,1))/($X$2*AD$8*(AE1372*AC$1017+AE1372+AF1372))))/SQRT(Sum_Sq(1/(1+$A1372)+$AC$2/$I$2-1/(1+(1+AF1372/AE1372)/AC$1017),$X$2/$I$2)),IF(AF1373&lt;0,"A",AC1373))</f>
        <v>6.3202790189491743E-6</v>
      </c>
      <c r="AE1372" s="13">
        <f t="shared" si="443"/>
        <v>16342.247917880975</v>
      </c>
      <c r="AF1372" s="12">
        <f t="shared" si="467"/>
        <v>190416.94196069415</v>
      </c>
      <c r="AG1372" s="13"/>
      <c r="AH1372" s="13">
        <f>IF(AK1372&gt;0,SQRT(Sum_Sq($AI$2,V_rtHz($AH$2)/(1+1/$A1372),V_rtHz($AH$2*$A1372)/(1+$A1372),$AN$2*$AH$2/(1+1/$A1372),$AM$2*SQRT(Sum_Sq(AK1372,1/($X$2*AI$8*(1+AH$1017+AK1372/AJ1372))))/SQRT(Sum_Sq($X$2*AK1372*AI$8,1)),                   $AQ$2*SQRT(Sum_Sq($AH$2/(1+1/$A1372)+AK1372*( 1/(AH$1017+1+AK1372/AJ1372)-1)/(1+($X$2*AK1372*AI$8)^2), (AK1372^2*AI$8*$X$2+1/($X$2*AI$8*(AH$1017+1+AK1372/AJ1372           )))/(1+($X$2*AK1372*AI$8)^2))),           V_rtHz(AJ1372)/($X$2*AI$8*(AJ1372*AH$1017+AJ1372+AK1372)),V_rtHz(AK1372)*SQRT(Sum_Sq(AJ1372*AI$8*$X$2*AH$1017,1))/($X$2*AI$8*(AJ1372*AH$1017+AJ1372+AK1372))))/SQRT(Sum_Sq(1/(1+$A1372)+$AC$2/$I$2-1/(1+(1+AK1372/AJ1372)/AH$1017),$X$2/$I$2)),IF(AK1373&lt;0,"A",AH1373))</f>
        <v>1.083599772922839E-5</v>
      </c>
      <c r="AI1372" s="13"/>
      <c r="AJ1372" s="13">
        <f t="shared" si="444"/>
        <v>15524.455664729252</v>
      </c>
      <c r="AK1372" s="12">
        <f t="shared" si="468"/>
        <v>633871.16998566338</v>
      </c>
      <c r="AM1372" s="13">
        <f>IF(AP1372&gt;0,SQRT(Sum_Sq($AI$2,V_rtHz($AH$2)/(1+1/$A1372),V_rtHz($AH$2*$A1372)/(1+$A1372),$AN$2*$AH$2/(1+1/$A1372),$AM$2*SQRT(Sum_Sq(AP1372,1/($X$2*AN$8*(1+AM$1017+AP1372/AO1372))))/SQRT(Sum_Sq($X$2*AP1372*AN$8,1)),                   $AQ$2*SQRT(Sum_Sq($AH$2/(1+1/$A1372)+AP1372*( 1/(AM$1017+1+AP1372/AO1372)-1)/(1+($X$2*AP1372*AN$8)^2), (AP1372^2*AN$8*$X$2+1/($X$2*AN$8*(AM$1017+1+AP1372/AO1372           )))/(1+($X$2*AP1372*AN$8)^2))),           V_rtHz(AO1372)/($X$2*AN$8*(AO1372*AM$1017+AO1372+AP1372)),V_rtHz(AP1372)*SQRT(Sum_Sq(AO1372*AN$8*$X$2*AM$1017,1))/($X$2*AN$8*(AO1372*AM$1017+AO1372+AP1372))))/SQRT(Sum_Sq(1/(1+$A1372)+$AC$2/$I$2-1/(1+(1+AP1372/AO1372)/AM$1017),$X$2/$I$2)),IF(AP1373&lt;0,"A",AM1373))</f>
        <v>1.9066508697271671E-5</v>
      </c>
      <c r="AO1372" s="13">
        <f t="shared" si="445"/>
        <v>15296.394434209453</v>
      </c>
      <c r="AP1372" s="12">
        <f t="shared" si="469"/>
        <v>2034362.3372622863</v>
      </c>
      <c r="AR1372" s="13">
        <f t="shared" si="446"/>
        <v>69887291.180198371</v>
      </c>
      <c r="AS1372" s="13">
        <f t="shared" si="447"/>
        <v>-1.3221441191055634E-5</v>
      </c>
      <c r="AV1372" s="13"/>
      <c r="AW1372" s="13">
        <f t="shared" si="448"/>
        <v>39300511.936236553</v>
      </c>
      <c r="AX1372" s="13">
        <f t="shared" si="449"/>
        <v>-4.1974208591000262E-5</v>
      </c>
      <c r="AZ1372" s="13"/>
      <c r="BA1372" s="13"/>
      <c r="BB1372" s="13">
        <f t="shared" si="450"/>
        <v>22100301.962882396</v>
      </c>
      <c r="BC1372" s="13">
        <f t="shared" si="451"/>
        <v>-1.3440473224790114E-4</v>
      </c>
      <c r="BD1372" s="13"/>
      <c r="BE1372" s="13"/>
      <c r="BG1372" s="13">
        <f t="shared" si="452"/>
        <v>12427913.092914158</v>
      </c>
      <c r="BH1372" s="13">
        <f t="shared" si="453"/>
        <v>-4.4264286529000646E-4</v>
      </c>
      <c r="BI1372" s="13"/>
      <c r="BL1372" s="13">
        <f t="shared" si="454"/>
        <v>315.06815879885437</v>
      </c>
      <c r="BM1372" s="13">
        <f t="shared" si="455"/>
        <v>34.465664218175128</v>
      </c>
      <c r="BP1372" s="13"/>
      <c r="BQ1372" s="13">
        <f t="shared" si="456"/>
        <v>99.633299999999991</v>
      </c>
      <c r="BR1372" s="13">
        <f t="shared" si="457"/>
        <v>108.99000000000001</v>
      </c>
      <c r="BT1372" s="13"/>
      <c r="BU1372" s="13"/>
      <c r="BV1372" s="13">
        <f t="shared" si="458"/>
        <v>31.50681587988543</v>
      </c>
      <c r="BW1372" s="13">
        <f t="shared" si="459"/>
        <v>344.65664218175147</v>
      </c>
      <c r="CA1372" s="13">
        <f t="shared" si="460"/>
        <v>9.9633299999999974</v>
      </c>
      <c r="CB1372" s="13">
        <f t="shared" si="461"/>
        <v>1089.9000000000001</v>
      </c>
    </row>
    <row r="1373" spans="1:80" x14ac:dyDescent="0.3">
      <c r="A1373" s="13">
        <f t="shared" si="437"/>
        <v>1.4256075936021871E-3</v>
      </c>
      <c r="C1373" s="13" t="str">
        <f>IF(F1373&gt;0,SQRT(Sum_Sq($AI$2,V_rtHz($AH$2)/(1+1/$A1373),V_rtHz($AH$2*$A1373)/(1+$A1373),$AN$2*$AH$2/(1+1/$A1373),$AM$2*SQRT(Sum_Sq(F1373,1/($X$2*D$8*(1+C$1017+F1373/E1373))))/SQRT(Sum_Sq($X$2*F1373*D$8,1)),                   $AQ$2*SQRT(Sum_Sq($AH$2/(1+1/$A1373)+F1373*( 1/(C$1017+1+F1373/E1373)-1)/(1+($X$2*F1373*D$8)^2), (F1373^2*D$8*$X$2+1/($X$2*D$8*(C$1017+1+F1373/E1373           )))/(1+($X$2*F1373*D$8)^2))),           V_rtHz(E1373)/($X$2*D$8*(E1373*C$1017+E1373+F1373)),V_rtHz(F1373)*SQRT(Sum_Sq(E1373*D$8*$X$2*C$1017,1))/($X$2*D$8*(E1373*C$1017+E1373+F1373))))/SQRT(Sum_Sq(1/(1+$A1373)+$AC$2/$I$2-1/(1+(1+F1373/E1373)/C$1017),$X$2/$I$2)),IF(F1374&lt;0,"A",C1374))</f>
        <v>A</v>
      </c>
      <c r="E1373" s="13">
        <f t="shared" si="438"/>
        <v>-1</v>
      </c>
      <c r="F1373" s="12">
        <f t="shared" si="462"/>
        <v>-2</v>
      </c>
      <c r="H1373" s="13" t="str">
        <f>IF(K1373&gt;0,SQRT(Sum_Sq($AI$2,V_rtHz($AH$2)/(1+1/$A1373),V_rtHz($AH$2*$A1373)/(1+$A1373),$AN$2*$AH$2/(1+1/$A1373),$AM$2*SQRT(Sum_Sq(K1373,1/($X$2*I$8*(1+H$1017+K1373/J1373))))/SQRT(Sum_Sq($X$2*K1373*I$8,1)),                   $AQ$2*SQRT(Sum_Sq($AH$2/(1+1/$A1373)+K1373*( 1/(H$1017+1+K1373/J1373)-1)/(1+($X$2*K1373*I$8)^2), (K1373^2*I$8*$X$2+1/($X$2*I$8*(H$1017+1+K1373/J1373           )))/(1+($X$2*K1373*I$8)^2))),           V_rtHz(J1373)/($X$2*I$8*(J1373*H$1017+J1373+K1373)),V_rtHz(K1373)*SQRT(Sum_Sq(J1373*I$8*$X$2*H$1017,1))/($X$2*I$8*(J1373*H$1017+J1373+K1373))))/SQRT(Sum_Sq(1/(1+$A1373)+$AC$2/$I$2-1/(1+(1+K1373/J1373)/H$1017),$X$2/$I$2)),IF(K1374&lt;0,"A",H1374))</f>
        <v>A</v>
      </c>
      <c r="J1373" s="13">
        <f t="shared" si="439"/>
        <v>-1</v>
      </c>
      <c r="K1373" s="12">
        <f t="shared" si="463"/>
        <v>-2</v>
      </c>
      <c r="M1373" s="13" t="str">
        <f>IF(P1373&gt;0,SQRT(Sum_Sq($AI$2,V_rtHz($AH$2)/(1+1/$A1373),V_rtHz($AH$2*$A1373)/(1+$A1373),$AN$2*$AH$2/(1+1/$A1373),$AM$2*SQRT(Sum_Sq(P1373,1/($X$2*N$8*(1+M$1017+P1373/O1373))))/SQRT(Sum_Sq($X$2*P1373*N$8,1)),                   $AQ$2*SQRT(Sum_Sq($AH$2/(1+1/$A1373)+P1373*( 1/(M$1017+1+P1373/O1373)-1)/(1+($X$2*P1373*N$8)^2), (P1373^2*N$8*$X$2+1/($X$2*N$8*(M$1017+1+P1373/O1373           )))/(1+($X$2*P1373*N$8)^2))),           V_rtHz(O1373)/($X$2*N$8*(O1373*M$1017+O1373+P1373)),V_rtHz(P1373)*SQRT(Sum_Sq(O1373*N$8*$X$2*M$1017,1))/($X$2*N$8*(O1373*M$1017+O1373+P1373))))/SQRT(Sum_Sq(1/(1+$A1373)+$AC$2/$I$2-1/(1+(1+P1373/O1373)/M$1017),$X$2/$I$2)),IF(P1374&lt;0,"A",M1374))</f>
        <v>A</v>
      </c>
      <c r="O1373" s="13">
        <f t="shared" si="440"/>
        <v>-1</v>
      </c>
      <c r="P1373" s="12">
        <f t="shared" si="464"/>
        <v>-2</v>
      </c>
      <c r="R1373" s="13" t="str">
        <f>IF(U1373&gt;0,SQRT(Sum_Sq($AI$2,V_rtHz($AH$2)/(1+1/$A1373),V_rtHz($AH$2*$A1373)/(1+$A1373),$AN$2*$AH$2/(1+1/$A1373),$AM$2*SQRT(Sum_Sq(U1373,1/($X$2*S$8*(1+R$1017+U1373/T1373))))/SQRT(Sum_Sq($X$2*U1373*S$8,1)),                   $AQ$2*SQRT(Sum_Sq($AH$2/(1+1/$A1373)+U1373*( 1/(R$1017+1+U1373/T1373)-1)/(1+($X$2*U1373*S$8)^2), (U1373^2*S$8*$X$2+1/($X$2*S$8*(R$1017+1+U1373/T1373           )))/(1+($X$2*U1373*S$8)^2))),           V_rtHz(T1373)/($X$2*S$8*(T1373*R$1017+T1373+U1373)),V_rtHz(U1373)*SQRT(Sum_Sq(T1373*S$8*$X$2*R$1017,1))/($X$2*S$8*(T1373*R$1017+T1373+U1373))))/SQRT(Sum_Sq(1/(1+$A1373)+$AC$2/$I$2-1/(1+(1+U1373/T1373)/R$1017),$X$2/$I$2)),IF(U1374&lt;0,"A",R1374))</f>
        <v>A</v>
      </c>
      <c r="T1373" s="13">
        <f t="shared" si="441"/>
        <v>-1</v>
      </c>
      <c r="U1373" s="12">
        <f t="shared" si="465"/>
        <v>-2</v>
      </c>
      <c r="X1373" s="13">
        <f>IF(AA1373&gt;0,SQRT(Sum_Sq($AI$2,V_rtHz($AH$2)/(1+1/$A1373),V_rtHz($AH$2*$A1373)/(1+$A1373),$AN$2*$AH$2/(1+1/$A1373),$AM$2*SQRT(Sum_Sq(AA1373,1/($X$2*Y$8*(1+X$1017+AA1373/Z1373))))/SQRT(Sum_Sq($X$2*AA1373*Y$8,1)),                   $AQ$2*SQRT(Sum_Sq($AH$2/(1+1/$A1373)+AA1373*( 1/(X$1017+1+AA1373/Z1373)-1)/(1+($X$2*AA1373*Y$8)^2), (AA1373^2*Y$8*$X$2+1/($X$2*Y$8*(X$1017+1+AA1373/Z1373           )))/(1+($X$2*AA1373*Y$8)^2))),           V_rtHz(Z1373)/($X$2*Y$8*(Z1373*X$1017+Z1373+AA1373)),V_rtHz(AA1373)*SQRT(Sum_Sq(Z1373*Y$8*$X$2*X$1017,1))/($X$2*Y$8*(Z1373*X$1017+Z1373+AA1373))))/SQRT(Sum_Sq(1/(1+$A1373)+$AC$2/$I$2-1/(1+(1+AA1373/Z1373)/X$1017),$X$2/$I$2)),IF(AA1374&lt;0,"A",X1374))</f>
        <v>4.2002577253864682E-6</v>
      </c>
      <c r="Z1373" s="13">
        <f t="shared" si="442"/>
        <v>20884.337615355966</v>
      </c>
      <c r="AA1373" s="12">
        <f t="shared" si="466"/>
        <v>47119.066243963134</v>
      </c>
      <c r="AC1373" s="13">
        <f>IF(AF1373&gt;0,SQRT(Sum_Sq($AI$2,V_rtHz($AH$2)/(1+1/$A1373),V_rtHz($AH$2*$A1373)/(1+$A1373),$AN$2*$AH$2/(1+1/$A1373),$AM$2*SQRT(Sum_Sq(AF1373,1/($X$2*AD$8*(1+AC$1017+AF1373/AE1373))))/SQRT(Sum_Sq($X$2*AF1373*AD$8,1)),                   $AQ$2*SQRT(Sum_Sq($AH$2/(1+1/$A1373)+AF1373*( 1/(AC$1017+1+AF1373/AE1373)-1)/(1+($X$2*AF1373*AD$8)^2), (AF1373^2*AD$8*$X$2+1/($X$2*AD$8*(AC$1017+1+AF1373/AE1373           )))/(1+($X$2*AF1373*AD$8)^2))),           V_rtHz(AE1373)/($X$2*AD$8*(AE1373*AC$1017+AE1373+AF1373)),V_rtHz(AF1373)*SQRT(Sum_Sq(AE1373*AD$8*$X$2*AC$1017,1))/($X$2*AD$8*(AE1373*AC$1017+AE1373+AF1373))))/SQRT(Sum_Sq(1/(1+$A1373)+$AC$2/$I$2-1/(1+(1+AF1373/AE1373)/AC$1017),$X$2/$I$2)),IF(AF1374&lt;0,"A",AC1374))</f>
        <v>6.3142843902479572E-6</v>
      </c>
      <c r="AE1373" s="13">
        <f t="shared" si="443"/>
        <v>16310.842936313898</v>
      </c>
      <c r="AF1373" s="12">
        <f t="shared" si="467"/>
        <v>190783.57172812455</v>
      </c>
      <c r="AG1373" s="13"/>
      <c r="AH1373" s="13">
        <f>IF(AK1373&gt;0,SQRT(Sum_Sq($AI$2,V_rtHz($AH$2)/(1+1/$A1373),V_rtHz($AH$2*$A1373)/(1+$A1373),$AN$2*$AH$2/(1+1/$A1373),$AM$2*SQRT(Sum_Sq(AK1373,1/($X$2*AI$8*(1+AH$1017+AK1373/AJ1373))))/SQRT(Sum_Sq($X$2*AK1373*AI$8,1)),                   $AQ$2*SQRT(Sum_Sq($AH$2/(1+1/$A1373)+AK1373*( 1/(AH$1017+1+AK1373/AJ1373)-1)/(1+($X$2*AK1373*AI$8)^2), (AK1373^2*AI$8*$X$2+1/($X$2*AI$8*(AH$1017+1+AK1373/AJ1373           )))/(1+($X$2*AK1373*AI$8)^2))),           V_rtHz(AJ1373)/($X$2*AI$8*(AJ1373*AH$1017+AJ1373+AK1373)),V_rtHz(AK1373)*SQRT(Sum_Sq(AJ1373*AI$8*$X$2*AH$1017,1))/($X$2*AI$8*(AJ1373*AH$1017+AJ1373+AK1373))))/SQRT(Sum_Sq(1/(1+$A1373)+$AC$2/$I$2-1/(1+(1+AK1373/AJ1373)/AH$1017),$X$2/$I$2)),IF(AK1374&lt;0,"A",AH1374))</f>
        <v>1.082734761256639E-5</v>
      </c>
      <c r="AI1373" s="13"/>
      <c r="AJ1373" s="13">
        <f t="shared" si="444"/>
        <v>15498.659611072706</v>
      </c>
      <c r="AK1373" s="12">
        <f t="shared" si="468"/>
        <v>634926.18862099142</v>
      </c>
      <c r="AM1373" s="13">
        <f>IF(AP1373&gt;0,SQRT(Sum_Sq($AI$2,V_rtHz($AH$2)/(1+1/$A1373),V_rtHz($AH$2*$A1373)/(1+$A1373),$AN$2*$AH$2/(1+1/$A1373),$AM$2*SQRT(Sum_Sq(AP1373,1/($X$2*AN$8*(1+AM$1017+AP1373/AO1373))))/SQRT(Sum_Sq($X$2*AP1373*AN$8,1)),                   $AQ$2*SQRT(Sum_Sq($AH$2/(1+1/$A1373)+AP1373*( 1/(AM$1017+1+AP1373/AO1373)-1)/(1+($X$2*AP1373*AN$8)^2), (AP1373^2*AN$8*$X$2+1/($X$2*AN$8*(AM$1017+1+AP1373/AO1373           )))/(1+($X$2*AP1373*AN$8)^2))),           V_rtHz(AO1373)/($X$2*AN$8*(AO1373*AM$1017+AO1373+AP1373)),V_rtHz(AP1373)*SQRT(Sum_Sq(AO1373*AN$8*$X$2*AM$1017,1))/($X$2*AN$8*(AO1373*AM$1017+AO1373+AP1373))))/SQRT(Sum_Sq(1/(1+$A1373)+$AC$2/$I$2-1/(1+(1+AP1373/AO1373)/AM$1017),$X$2/$I$2)),IF(AP1374&lt;0,"A",AM1374))</f>
        <v>1.9052026752354834E-5</v>
      </c>
      <c r="AO1373" s="13">
        <f t="shared" si="445"/>
        <v>15272.003342412621</v>
      </c>
      <c r="AP1373" s="12">
        <f t="shared" si="469"/>
        <v>2037611.4406970909</v>
      </c>
      <c r="AR1373" s="13">
        <f t="shared" si="446"/>
        <v>69887291.180198371</v>
      </c>
      <c r="AS1373" s="13">
        <f t="shared" si="447"/>
        <v>-1.3221774242020803E-5</v>
      </c>
      <c r="AV1373" s="13"/>
      <c r="AW1373" s="13">
        <f t="shared" si="448"/>
        <v>39300511.936236553</v>
      </c>
      <c r="AX1373" s="13">
        <f t="shared" si="449"/>
        <v>-4.1977565518223933E-5</v>
      </c>
      <c r="AZ1373" s="13"/>
      <c r="BA1373" s="13"/>
      <c r="BB1373" s="13">
        <f t="shared" si="450"/>
        <v>22100301.962882396</v>
      </c>
      <c r="BC1373" s="13">
        <f t="shared" si="451"/>
        <v>-1.3443915792612693E-4</v>
      </c>
      <c r="BD1373" s="13"/>
      <c r="BE1373" s="13"/>
      <c r="BG1373" s="13">
        <f t="shared" si="452"/>
        <v>12427913.092914158</v>
      </c>
      <c r="BH1373" s="13">
        <f t="shared" si="453"/>
        <v>-4.4301647272033929E-4</v>
      </c>
      <c r="BI1373" s="13"/>
      <c r="BL1373" s="13">
        <f t="shared" si="454"/>
        <v>315.06815879885437</v>
      </c>
      <c r="BM1373" s="13">
        <f t="shared" si="455"/>
        <v>34.465664218175135</v>
      </c>
      <c r="BP1373" s="13"/>
      <c r="BQ1373" s="13">
        <f t="shared" si="456"/>
        <v>99.633300000000006</v>
      </c>
      <c r="BR1373" s="13">
        <f t="shared" si="457"/>
        <v>108.98999999999998</v>
      </c>
      <c r="BT1373" s="13"/>
      <c r="BU1373" s="13"/>
      <c r="BV1373" s="13">
        <f t="shared" si="458"/>
        <v>31.50681587988543</v>
      </c>
      <c r="BW1373" s="13">
        <f t="shared" si="459"/>
        <v>344.65664218175152</v>
      </c>
      <c r="CA1373" s="13">
        <f t="shared" si="460"/>
        <v>9.9633299999999974</v>
      </c>
      <c r="CB1373" s="13">
        <f t="shared" si="461"/>
        <v>1089.9000000000001</v>
      </c>
    </row>
    <row r="1374" spans="1:80" x14ac:dyDescent="0.3">
      <c r="A1374" s="13">
        <f t="shared" si="437"/>
        <v>1.4454397707459273E-3</v>
      </c>
      <c r="C1374" s="13" t="str">
        <f>IF(F1374&gt;0,SQRT(Sum_Sq($AI$2,V_rtHz($AH$2)/(1+1/$A1374),V_rtHz($AH$2*$A1374)/(1+$A1374),$AN$2*$AH$2/(1+1/$A1374),$AM$2*SQRT(Sum_Sq(F1374,1/($X$2*D$8*(1+C$1017+F1374/E1374))))/SQRT(Sum_Sq($X$2*F1374*D$8,1)),                   $AQ$2*SQRT(Sum_Sq($AH$2/(1+1/$A1374)+F1374*( 1/(C$1017+1+F1374/E1374)-1)/(1+($X$2*F1374*D$8)^2), (F1374^2*D$8*$X$2+1/($X$2*D$8*(C$1017+1+F1374/E1374           )))/(1+($X$2*F1374*D$8)^2))),           V_rtHz(E1374)/($X$2*D$8*(E1374*C$1017+E1374+F1374)),V_rtHz(F1374)*SQRT(Sum_Sq(E1374*D$8*$X$2*C$1017,1))/($X$2*D$8*(E1374*C$1017+E1374+F1374))))/SQRT(Sum_Sq(1/(1+$A1374)+$AC$2/$I$2-1/(1+(1+F1374/E1374)/C$1017),$X$2/$I$2)),IF(F1375&lt;0,"A",C1375))</f>
        <v>A</v>
      </c>
      <c r="E1374" s="13">
        <f t="shared" si="438"/>
        <v>-1</v>
      </c>
      <c r="F1374" s="12">
        <f t="shared" si="462"/>
        <v>-2</v>
      </c>
      <c r="H1374" s="13" t="str">
        <f>IF(K1374&gt;0,SQRT(Sum_Sq($AI$2,V_rtHz($AH$2)/(1+1/$A1374),V_rtHz($AH$2*$A1374)/(1+$A1374),$AN$2*$AH$2/(1+1/$A1374),$AM$2*SQRT(Sum_Sq(K1374,1/($X$2*I$8*(1+H$1017+K1374/J1374))))/SQRT(Sum_Sq($X$2*K1374*I$8,1)),                   $AQ$2*SQRT(Sum_Sq($AH$2/(1+1/$A1374)+K1374*( 1/(H$1017+1+K1374/J1374)-1)/(1+($X$2*K1374*I$8)^2), (K1374^2*I$8*$X$2+1/($X$2*I$8*(H$1017+1+K1374/J1374           )))/(1+($X$2*K1374*I$8)^2))),           V_rtHz(J1374)/($X$2*I$8*(J1374*H$1017+J1374+K1374)),V_rtHz(K1374)*SQRT(Sum_Sq(J1374*I$8*$X$2*H$1017,1))/($X$2*I$8*(J1374*H$1017+J1374+K1374))))/SQRT(Sum_Sq(1/(1+$A1374)+$AC$2/$I$2-1/(1+(1+K1374/J1374)/H$1017),$X$2/$I$2)),IF(K1375&lt;0,"A",H1375))</f>
        <v>A</v>
      </c>
      <c r="J1374" s="13">
        <f t="shared" si="439"/>
        <v>-1</v>
      </c>
      <c r="K1374" s="12">
        <f t="shared" si="463"/>
        <v>-2</v>
      </c>
      <c r="M1374" s="13" t="str">
        <f>IF(P1374&gt;0,SQRT(Sum_Sq($AI$2,V_rtHz($AH$2)/(1+1/$A1374),V_rtHz($AH$2*$A1374)/(1+$A1374),$AN$2*$AH$2/(1+1/$A1374),$AM$2*SQRT(Sum_Sq(P1374,1/($X$2*N$8*(1+M$1017+P1374/O1374))))/SQRT(Sum_Sq($X$2*P1374*N$8,1)),                   $AQ$2*SQRT(Sum_Sq($AH$2/(1+1/$A1374)+P1374*( 1/(M$1017+1+P1374/O1374)-1)/(1+($X$2*P1374*N$8)^2), (P1374^2*N$8*$X$2+1/($X$2*N$8*(M$1017+1+P1374/O1374           )))/(1+($X$2*P1374*N$8)^2))),           V_rtHz(O1374)/($X$2*N$8*(O1374*M$1017+O1374+P1374)),V_rtHz(P1374)*SQRT(Sum_Sq(O1374*N$8*$X$2*M$1017,1))/($X$2*N$8*(O1374*M$1017+O1374+P1374))))/SQRT(Sum_Sq(1/(1+$A1374)+$AC$2/$I$2-1/(1+(1+P1374/O1374)/M$1017),$X$2/$I$2)),IF(P1375&lt;0,"A",M1375))</f>
        <v>A</v>
      </c>
      <c r="O1374" s="13">
        <f t="shared" si="440"/>
        <v>-1</v>
      </c>
      <c r="P1374" s="12">
        <f t="shared" si="464"/>
        <v>-2</v>
      </c>
      <c r="R1374" s="13" t="str">
        <f>IF(U1374&gt;0,SQRT(Sum_Sq($AI$2,V_rtHz($AH$2)/(1+1/$A1374),V_rtHz($AH$2*$A1374)/(1+$A1374),$AN$2*$AH$2/(1+1/$A1374),$AM$2*SQRT(Sum_Sq(U1374,1/($X$2*S$8*(1+R$1017+U1374/T1374))))/SQRT(Sum_Sq($X$2*U1374*S$8,1)),                   $AQ$2*SQRT(Sum_Sq($AH$2/(1+1/$A1374)+U1374*( 1/(R$1017+1+U1374/T1374)-1)/(1+($X$2*U1374*S$8)^2), (U1374^2*S$8*$X$2+1/($X$2*S$8*(R$1017+1+U1374/T1374           )))/(1+($X$2*U1374*S$8)^2))),           V_rtHz(T1374)/($X$2*S$8*(T1374*R$1017+T1374+U1374)),V_rtHz(U1374)*SQRT(Sum_Sq(T1374*S$8*$X$2*R$1017,1))/($X$2*S$8*(T1374*R$1017+T1374+U1374))))/SQRT(Sum_Sq(1/(1+$A1374)+$AC$2/$I$2-1/(1+(1+U1374/T1374)/R$1017),$X$2/$I$2)),IF(U1375&lt;0,"A",R1375))</f>
        <v>A</v>
      </c>
      <c r="T1374" s="13">
        <f t="shared" si="441"/>
        <v>-1</v>
      </c>
      <c r="U1374" s="12">
        <f t="shared" si="465"/>
        <v>-2</v>
      </c>
      <c r="X1374" s="13">
        <f>IF(AA1374&gt;0,SQRT(Sum_Sq($AI$2,V_rtHz($AH$2)/(1+1/$A1374),V_rtHz($AH$2*$A1374)/(1+$A1374),$AN$2*$AH$2/(1+1/$A1374),$AM$2*SQRT(Sum_Sq(AA1374,1/($X$2*Y$8*(1+X$1017+AA1374/Z1374))))/SQRT(Sum_Sq($X$2*AA1374*Y$8,1)),                   $AQ$2*SQRT(Sum_Sq($AH$2/(1+1/$A1374)+AA1374*( 1/(X$1017+1+AA1374/Z1374)-1)/(1+($X$2*AA1374*Y$8)^2), (AA1374^2*Y$8*$X$2+1/($X$2*Y$8*(X$1017+1+AA1374/Z1374           )))/(1+($X$2*AA1374*Y$8)^2))),           V_rtHz(Z1374)/($X$2*Y$8*(Z1374*X$1017+Z1374+AA1374)),V_rtHz(AA1374)*SQRT(Sum_Sq(Z1374*Y$8*$X$2*X$1017,1))/($X$2*Y$8*(Z1374*X$1017+Z1374+AA1374))))/SQRT(Sum_Sq(1/(1+$A1374)+$AC$2/$I$2-1/(1+(1+AA1374/Z1374)/X$1017),$X$2/$I$2)),IF(AA1375&lt;0,"A",X1375))</f>
        <v>4.1906734453699701E-6</v>
      </c>
      <c r="Z1374" s="13">
        <f t="shared" si="442"/>
        <v>20796.725985806177</v>
      </c>
      <c r="AA1374" s="12">
        <f t="shared" si="466"/>
        <v>47317.567593613829</v>
      </c>
      <c r="AC1374" s="13">
        <f>IF(AF1374&gt;0,SQRT(Sum_Sq($AI$2,V_rtHz($AH$2)/(1+1/$A1374),V_rtHz($AH$2*$A1374)/(1+$A1374),$AN$2*$AH$2/(1+1/$A1374),$AM$2*SQRT(Sum_Sq(AF1374,1/($X$2*AD$8*(1+AC$1017+AF1374/AE1374))))/SQRT(Sum_Sq($X$2*AF1374*AD$8,1)),                   $AQ$2*SQRT(Sum_Sq($AH$2/(1+1/$A1374)+AF1374*( 1/(AC$1017+1+AF1374/AE1374)-1)/(1+($X$2*AF1374*AD$8)^2), (AF1374^2*AD$8*$X$2+1/($X$2*AD$8*(AC$1017+1+AF1374/AE1374           )))/(1+($X$2*AF1374*AD$8)^2))),           V_rtHz(AE1374)/($X$2*AD$8*(AE1374*AC$1017+AE1374+AF1374)),V_rtHz(AF1374)*SQRT(Sum_Sq(AE1374*AD$8*$X$2*AC$1017,1))/($X$2*AD$8*(AE1374*AC$1017+AE1374+AF1374))))/SQRT(Sum_Sq(1/(1+$A1374)+$AC$2/$I$2-1/(1+(1+AF1374/AE1374)/AC$1017),$X$2/$I$2)),IF(AF1375&lt;0,"A",AC1375))</f>
        <v>6.3082472854152464E-6</v>
      </c>
      <c r="AE1374" s="13">
        <f t="shared" si="443"/>
        <v>16279.23888301272</v>
      </c>
      <c r="AF1374" s="12">
        <f t="shared" si="467"/>
        <v>191153.95355083843</v>
      </c>
      <c r="AG1374" s="13"/>
      <c r="AH1374" s="13">
        <f>IF(AK1374&gt;0,SQRT(Sum_Sq($AI$2,V_rtHz($AH$2)/(1+1/$A1374),V_rtHz($AH$2*$A1374)/(1+$A1374),$AN$2*$AH$2/(1+1/$A1374),$AM$2*SQRT(Sum_Sq(AK1374,1/($X$2*AI$8*(1+AH$1017+AK1374/AJ1374))))/SQRT(Sum_Sq($X$2*AK1374*AI$8,1)),                   $AQ$2*SQRT(Sum_Sq($AH$2/(1+1/$A1374)+AK1374*( 1/(AH$1017+1+AK1374/AJ1374)-1)/(1+($X$2*AK1374*AI$8)^2), (AK1374^2*AI$8*$X$2+1/($X$2*AI$8*(AH$1017+1+AK1374/AJ1374           )))/(1+($X$2*AK1374*AI$8)^2))),           V_rtHz(AJ1374)/($X$2*AI$8*(AJ1374*AH$1017+AJ1374+AK1374)),V_rtHz(AK1374)*SQRT(Sum_Sq(AJ1374*AI$8*$X$2*AH$1017,1))/($X$2*AI$8*(AJ1374*AH$1017+AJ1374+AK1374))))/SQRT(Sum_Sq(1/(1+$A1374)+$AC$2/$I$2-1/(1+(1+AK1374/AJ1374)/AH$1017),$X$2/$I$2)),IF(AK1375&lt;0,"A",AH1375))</f>
        <v>1.0818626811173411E-5</v>
      </c>
      <c r="AI1374" s="13"/>
      <c r="AJ1374" s="13">
        <f t="shared" si="444"/>
        <v>15472.6703094737</v>
      </c>
      <c r="AK1374" s="12">
        <f t="shared" si="468"/>
        <v>635992.66828346287</v>
      </c>
      <c r="AM1374" s="13">
        <f>IF(AP1374&gt;0,SQRT(Sum_Sq($AI$2,V_rtHz($AH$2)/(1+1/$A1374),V_rtHz($AH$2*$A1374)/(1+$A1374),$AN$2*$AH$2/(1+1/$A1374),$AM$2*SQRT(Sum_Sq(AP1374,1/($X$2*AN$8*(1+AM$1017+AP1374/AO1374))))/SQRT(Sum_Sq($X$2*AP1374*AN$8,1)),                   $AQ$2*SQRT(Sum_Sq($AH$2/(1+1/$A1374)+AP1374*( 1/(AM$1017+1+AP1374/AO1374)-1)/(1+($X$2*AP1374*AN$8)^2), (AP1374^2*AN$8*$X$2+1/($X$2*AN$8*(AM$1017+1+AP1374/AO1374           )))/(1+($X$2*AP1374*AN$8)^2))),           V_rtHz(AO1374)/($X$2*AN$8*(AO1374*AM$1017+AO1374+AP1374)),V_rtHz(AP1374)*SQRT(Sum_Sq(AO1374*AN$8*$X$2*AM$1017,1))/($X$2*AN$8*(AO1374*AM$1017+AO1374+AP1374))))/SQRT(Sum_Sq(1/(1+$A1374)+$AC$2/$I$2-1/(1+(1+AP1374/AO1374)/AM$1017),$X$2/$I$2)),IF(AP1375&lt;0,"A",AM1375))</f>
        <v>1.9037422493375304E-5</v>
      </c>
      <c r="AO1374" s="13">
        <f t="shared" si="445"/>
        <v>15247.422414132243</v>
      </c>
      <c r="AP1374" s="12">
        <f t="shared" si="469"/>
        <v>2040896.3487508371</v>
      </c>
      <c r="AR1374" s="13">
        <f t="shared" si="446"/>
        <v>69887291.180198371</v>
      </c>
      <c r="AS1374" s="13">
        <f t="shared" si="447"/>
        <v>-1.3222111943317866E-5</v>
      </c>
      <c r="AV1374" s="13"/>
      <c r="AW1374" s="13">
        <f t="shared" si="448"/>
        <v>39300511.936236553</v>
      </c>
      <c r="AX1374" s="13">
        <f t="shared" si="449"/>
        <v>-4.1980969693204939E-5</v>
      </c>
      <c r="AZ1374" s="13"/>
      <c r="BA1374" s="13"/>
      <c r="BB1374" s="13">
        <f t="shared" si="450"/>
        <v>22100301.962882396</v>
      </c>
      <c r="BC1374" s="13">
        <f t="shared" si="451"/>
        <v>-1.3447408052282274E-4</v>
      </c>
      <c r="BD1374" s="13"/>
      <c r="BE1374" s="13"/>
      <c r="BG1374" s="13">
        <f t="shared" si="452"/>
        <v>12427913.092914158</v>
      </c>
      <c r="BH1374" s="13">
        <f t="shared" si="453"/>
        <v>-4.4339592199847688E-4</v>
      </c>
      <c r="BI1374" s="13"/>
      <c r="BL1374" s="13">
        <f t="shared" si="454"/>
        <v>315.06815879885437</v>
      </c>
      <c r="BM1374" s="13">
        <f t="shared" si="455"/>
        <v>34.465664218175135</v>
      </c>
      <c r="BP1374" s="13"/>
      <c r="BQ1374" s="13">
        <f t="shared" si="456"/>
        <v>99.633300000000006</v>
      </c>
      <c r="BR1374" s="13">
        <f t="shared" si="457"/>
        <v>108.98999999999997</v>
      </c>
      <c r="BT1374" s="13"/>
      <c r="BU1374" s="13"/>
      <c r="BV1374" s="13">
        <f t="shared" si="458"/>
        <v>31.50681587988543</v>
      </c>
      <c r="BW1374" s="13">
        <f t="shared" si="459"/>
        <v>344.65664218175158</v>
      </c>
      <c r="CA1374" s="13">
        <f t="shared" si="460"/>
        <v>9.9633299999999991</v>
      </c>
      <c r="CB1374" s="13">
        <f t="shared" si="461"/>
        <v>1089.9000000000001</v>
      </c>
    </row>
    <row r="1375" spans="1:80" x14ac:dyDescent="0.3">
      <c r="A1375" s="13">
        <f t="shared" si="437"/>
        <v>1.465547840955911E-3</v>
      </c>
      <c r="C1375" s="13" t="str">
        <f>IF(F1375&gt;0,SQRT(Sum_Sq($AI$2,V_rtHz($AH$2)/(1+1/$A1375),V_rtHz($AH$2*$A1375)/(1+$A1375),$AN$2*$AH$2/(1+1/$A1375),$AM$2*SQRT(Sum_Sq(F1375,1/($X$2*D$8*(1+C$1017+F1375/E1375))))/SQRT(Sum_Sq($X$2*F1375*D$8,1)),                   $AQ$2*SQRT(Sum_Sq($AH$2/(1+1/$A1375)+F1375*( 1/(C$1017+1+F1375/E1375)-1)/(1+($X$2*F1375*D$8)^2), (F1375^2*D$8*$X$2+1/($X$2*D$8*(C$1017+1+F1375/E1375           )))/(1+($X$2*F1375*D$8)^2))),           V_rtHz(E1375)/($X$2*D$8*(E1375*C$1017+E1375+F1375)),V_rtHz(F1375)*SQRT(Sum_Sq(E1375*D$8*$X$2*C$1017,1))/($X$2*D$8*(E1375*C$1017+E1375+F1375))))/SQRT(Sum_Sq(1/(1+$A1375)+$AC$2/$I$2-1/(1+(1+F1375/E1375)/C$1017),$X$2/$I$2)),IF(F1376&lt;0,"A",C1376))</f>
        <v>A</v>
      </c>
      <c r="E1375" s="13">
        <f t="shared" si="438"/>
        <v>-1</v>
      </c>
      <c r="F1375" s="12">
        <f t="shared" si="462"/>
        <v>-2</v>
      </c>
      <c r="H1375" s="13" t="str">
        <f>IF(K1375&gt;0,SQRT(Sum_Sq($AI$2,V_rtHz($AH$2)/(1+1/$A1375),V_rtHz($AH$2*$A1375)/(1+$A1375),$AN$2*$AH$2/(1+1/$A1375),$AM$2*SQRT(Sum_Sq(K1375,1/($X$2*I$8*(1+H$1017+K1375/J1375))))/SQRT(Sum_Sq($X$2*K1375*I$8,1)),                   $AQ$2*SQRT(Sum_Sq($AH$2/(1+1/$A1375)+K1375*( 1/(H$1017+1+K1375/J1375)-1)/(1+($X$2*K1375*I$8)^2), (K1375^2*I$8*$X$2+1/($X$2*I$8*(H$1017+1+K1375/J1375           )))/(1+($X$2*K1375*I$8)^2))),           V_rtHz(J1375)/($X$2*I$8*(J1375*H$1017+J1375+K1375)),V_rtHz(K1375)*SQRT(Sum_Sq(J1375*I$8*$X$2*H$1017,1))/($X$2*I$8*(J1375*H$1017+J1375+K1375))))/SQRT(Sum_Sq(1/(1+$A1375)+$AC$2/$I$2-1/(1+(1+K1375/J1375)/H$1017),$X$2/$I$2)),IF(K1376&lt;0,"A",H1376))</f>
        <v>A</v>
      </c>
      <c r="J1375" s="13">
        <f t="shared" si="439"/>
        <v>-1</v>
      </c>
      <c r="K1375" s="12">
        <f t="shared" si="463"/>
        <v>-2</v>
      </c>
      <c r="M1375" s="13" t="str">
        <f>IF(P1375&gt;0,SQRT(Sum_Sq($AI$2,V_rtHz($AH$2)/(1+1/$A1375),V_rtHz($AH$2*$A1375)/(1+$A1375),$AN$2*$AH$2/(1+1/$A1375),$AM$2*SQRT(Sum_Sq(P1375,1/($X$2*N$8*(1+M$1017+P1375/O1375))))/SQRT(Sum_Sq($X$2*P1375*N$8,1)),                   $AQ$2*SQRT(Sum_Sq($AH$2/(1+1/$A1375)+P1375*( 1/(M$1017+1+P1375/O1375)-1)/(1+($X$2*P1375*N$8)^2), (P1375^2*N$8*$X$2+1/($X$2*N$8*(M$1017+1+P1375/O1375           )))/(1+($X$2*P1375*N$8)^2))),           V_rtHz(O1375)/($X$2*N$8*(O1375*M$1017+O1375+P1375)),V_rtHz(P1375)*SQRT(Sum_Sq(O1375*N$8*$X$2*M$1017,1))/($X$2*N$8*(O1375*M$1017+O1375+P1375))))/SQRT(Sum_Sq(1/(1+$A1375)+$AC$2/$I$2-1/(1+(1+P1375/O1375)/M$1017),$X$2/$I$2)),IF(P1376&lt;0,"A",M1376))</f>
        <v>A</v>
      </c>
      <c r="O1375" s="13">
        <f t="shared" si="440"/>
        <v>-1</v>
      </c>
      <c r="P1375" s="12">
        <f t="shared" si="464"/>
        <v>-2</v>
      </c>
      <c r="R1375" s="13" t="str">
        <f>IF(U1375&gt;0,SQRT(Sum_Sq($AI$2,V_rtHz($AH$2)/(1+1/$A1375),V_rtHz($AH$2*$A1375)/(1+$A1375),$AN$2*$AH$2/(1+1/$A1375),$AM$2*SQRT(Sum_Sq(U1375,1/($X$2*S$8*(1+R$1017+U1375/T1375))))/SQRT(Sum_Sq($X$2*U1375*S$8,1)),                   $AQ$2*SQRT(Sum_Sq($AH$2/(1+1/$A1375)+U1375*( 1/(R$1017+1+U1375/T1375)-1)/(1+($X$2*U1375*S$8)^2), (U1375^2*S$8*$X$2+1/($X$2*S$8*(R$1017+1+U1375/T1375           )))/(1+($X$2*U1375*S$8)^2))),           V_rtHz(T1375)/($X$2*S$8*(T1375*R$1017+T1375+U1375)),V_rtHz(U1375)*SQRT(Sum_Sq(T1375*S$8*$X$2*R$1017,1))/($X$2*S$8*(T1375*R$1017+T1375+U1375))))/SQRT(Sum_Sq(1/(1+$A1375)+$AC$2/$I$2-1/(1+(1+U1375/T1375)/R$1017),$X$2/$I$2)),IF(U1376&lt;0,"A",R1376))</f>
        <v>A</v>
      </c>
      <c r="T1375" s="13">
        <f t="shared" si="441"/>
        <v>-1</v>
      </c>
      <c r="U1375" s="12">
        <f t="shared" si="465"/>
        <v>-2</v>
      </c>
      <c r="X1375" s="13">
        <f>IF(AA1375&gt;0,SQRT(Sum_Sq($AI$2,V_rtHz($AH$2)/(1+1/$A1375),V_rtHz($AH$2*$A1375)/(1+$A1375),$AN$2*$AH$2/(1+1/$A1375),$AM$2*SQRT(Sum_Sq(AA1375,1/($X$2*Y$8*(1+X$1017+AA1375/Z1375))))/SQRT(Sum_Sq($X$2*AA1375*Y$8,1)),                   $AQ$2*SQRT(Sum_Sq($AH$2/(1+1/$A1375)+AA1375*( 1/(X$1017+1+AA1375/Z1375)-1)/(1+($X$2*AA1375*Y$8)^2), (AA1375^2*Y$8*$X$2+1/($X$2*Y$8*(X$1017+1+AA1375/Z1375           )))/(1+($X$2*AA1375*Y$8)^2))),           V_rtHz(Z1375)/($X$2*Y$8*(Z1375*X$1017+Z1375+AA1375)),V_rtHz(AA1375)*SQRT(Sum_Sq(Z1375*Y$8*$X$2*X$1017,1))/($X$2*Y$8*(Z1375*X$1017+Z1375+AA1375))))/SQRT(Sum_Sq(1/(1+$A1375)+$AC$2/$I$2-1/(1+(1+AA1375/Z1375)/X$1017),$X$2/$I$2)),IF(AA1376&lt;0,"A",X1376))</f>
        <v>4.1811244764473214E-6</v>
      </c>
      <c r="Z1375" s="13">
        <f t="shared" si="442"/>
        <v>20709.553313009499</v>
      </c>
      <c r="AA1375" s="12">
        <f t="shared" si="466"/>
        <v>47516.741316727479</v>
      </c>
      <c r="AC1375" s="13">
        <f>IF(AF1375&gt;0,SQRT(Sum_Sq($AI$2,V_rtHz($AH$2)/(1+1/$A1375),V_rtHz($AH$2*$A1375)/(1+$A1375),$AN$2*$AH$2/(1+1/$A1375),$AM$2*SQRT(Sum_Sq(AF1375,1/($X$2*AD$8*(1+AC$1017+AF1375/AE1375))))/SQRT(Sum_Sq($X$2*AF1375*AD$8,1)),                   $AQ$2*SQRT(Sum_Sq($AH$2/(1+1/$A1375)+AF1375*( 1/(AC$1017+1+AF1375/AE1375)-1)/(1+($X$2*AF1375*AD$8)^2), (AF1375^2*AD$8*$X$2+1/($X$2*AD$8*(AC$1017+1+AF1375/AE1375           )))/(1+($X$2*AF1375*AD$8)^2))),           V_rtHz(AE1375)/($X$2*AD$8*(AE1375*AC$1017+AE1375+AF1375)),V_rtHz(AF1375)*SQRT(Sum_Sq(AE1375*AD$8*$X$2*AC$1017,1))/($X$2*AD$8*(AE1375*AC$1017+AE1375+AF1375))))/SQRT(Sum_Sq(1/(1+$A1375)+$AC$2/$I$2-1/(1+(1+AF1375/AE1375)/AC$1017),$X$2/$I$2)),IF(AF1376&lt;0,"A",AC1376))</f>
        <v>6.3021677082694867E-6</v>
      </c>
      <c r="AE1375" s="13">
        <f t="shared" si="443"/>
        <v>16247.436267876406</v>
      </c>
      <c r="AF1375" s="12">
        <f t="shared" si="467"/>
        <v>191528.11692752951</v>
      </c>
      <c r="AG1375" s="13"/>
      <c r="AH1375" s="13">
        <f>IF(AK1375&gt;0,SQRT(Sum_Sq($AI$2,V_rtHz($AH$2)/(1+1/$A1375),V_rtHz($AH$2*$A1375)/(1+$A1375),$AN$2*$AH$2/(1+1/$A1375),$AM$2*SQRT(Sum_Sq(AK1375,1/($X$2*AI$8*(1+AH$1017+AK1375/AJ1375))))/SQRT(Sum_Sq($X$2*AK1375*AI$8,1)),                   $AQ$2*SQRT(Sum_Sq($AH$2/(1+1/$A1375)+AK1375*( 1/(AH$1017+1+AK1375/AJ1375)-1)/(1+($X$2*AK1375*AI$8)^2), (AK1375^2*AI$8*$X$2+1/($X$2*AI$8*(AH$1017+1+AK1375/AJ1375           )))/(1+($X$2*AK1375*AI$8)^2))),           V_rtHz(AJ1375)/($X$2*AI$8*(AJ1375*AH$1017+AJ1375+AK1375)),V_rtHz(AK1375)*SQRT(Sum_Sq(AJ1375*AI$8*$X$2*AH$1017,1))/($X$2*AI$8*(AJ1375*AH$1017+AJ1375+AK1375))))/SQRT(Sum_Sq(1/(1+$A1375)+$AC$2/$I$2-1/(1+(1+AK1375/AJ1375)/AH$1017),$X$2/$I$2)),IF(AK1376&lt;0,"A",AH1376))</f>
        <v>1.0809835173484884E-5</v>
      </c>
      <c r="AI1375" s="13"/>
      <c r="AJ1375" s="13">
        <f t="shared" si="444"/>
        <v>15446.487728230815</v>
      </c>
      <c r="AK1375" s="12">
        <f t="shared" si="468"/>
        <v>637070.70815894706</v>
      </c>
      <c r="AM1375" s="13">
        <f>IF(AP1375&gt;0,SQRT(Sum_Sq($AI$2,V_rtHz($AH$2)/(1+1/$A1375),V_rtHz($AH$2*$A1375)/(1+$A1375),$AN$2*$AH$2/(1+1/$A1375),$AM$2*SQRT(Sum_Sq(AP1375,1/($X$2*AN$8*(1+AM$1017+AP1375/AO1375))))/SQRT(Sum_Sq($X$2*AP1375*AN$8,1)),                   $AQ$2*SQRT(Sum_Sq($AH$2/(1+1/$A1375)+AP1375*( 1/(AM$1017+1+AP1375/AO1375)-1)/(1+($X$2*AP1375*AN$8)^2), (AP1375^2*AN$8*$X$2+1/($X$2*AN$8*(AM$1017+1+AP1375/AO1375           )))/(1+($X$2*AP1375*AN$8)^2))),           V_rtHz(AO1375)/($X$2*AN$8*(AO1375*AM$1017+AO1375+AP1375)),V_rtHz(AP1375)*SQRT(Sum_Sq(AO1375*AN$8*$X$2*AM$1017,1))/($X$2*AN$8*(AO1375*AM$1017+AO1375+AP1375))))/SQRT(Sum_Sq(1/(1+$A1375)+$AC$2/$I$2-1/(1+(1+AP1375/AO1375)/AM$1017),$X$2/$I$2)),IF(AP1376&lt;0,"A",AM1376))</f>
        <v>1.9022695588882211E-5</v>
      </c>
      <c r="AO1375" s="13">
        <f t="shared" si="445"/>
        <v>15222.651490994138</v>
      </c>
      <c r="AP1375" s="12">
        <f t="shared" si="469"/>
        <v>2044217.3790337448</v>
      </c>
      <c r="AR1375" s="13">
        <f t="shared" si="446"/>
        <v>69887291.180198371</v>
      </c>
      <c r="AS1375" s="13">
        <f t="shared" si="447"/>
        <v>-1.3222454360120693E-5</v>
      </c>
      <c r="AV1375" s="13"/>
      <c r="AW1375" s="13">
        <f t="shared" si="448"/>
        <v>39300511.936236553</v>
      </c>
      <c r="AX1375" s="13">
        <f t="shared" si="449"/>
        <v>-4.1984421788722028E-5</v>
      </c>
      <c r="AZ1375" s="13"/>
      <c r="BA1375" s="13"/>
      <c r="BB1375" s="13">
        <f t="shared" si="450"/>
        <v>22100301.962882396</v>
      </c>
      <c r="BC1375" s="13">
        <f t="shared" si="451"/>
        <v>-1.3450950746980752E-4</v>
      </c>
      <c r="BD1375" s="13"/>
      <c r="BE1375" s="13"/>
      <c r="BG1375" s="13">
        <f t="shared" si="452"/>
        <v>12427913.092914158</v>
      </c>
      <c r="BH1375" s="13">
        <f t="shared" si="453"/>
        <v>-4.4378131415166348E-4</v>
      </c>
      <c r="BI1375" s="13"/>
      <c r="BL1375" s="13">
        <f t="shared" si="454"/>
        <v>315.06815879885437</v>
      </c>
      <c r="BM1375" s="13">
        <f t="shared" si="455"/>
        <v>34.465664218175142</v>
      </c>
      <c r="BP1375" s="13"/>
      <c r="BQ1375" s="13">
        <f t="shared" si="456"/>
        <v>99.633300000000006</v>
      </c>
      <c r="BR1375" s="13">
        <f t="shared" si="457"/>
        <v>108.98999999999998</v>
      </c>
      <c r="BT1375" s="13"/>
      <c r="BU1375" s="13"/>
      <c r="BV1375" s="13">
        <f t="shared" si="458"/>
        <v>31.50681587988543</v>
      </c>
      <c r="BW1375" s="13">
        <f t="shared" si="459"/>
        <v>344.65664218175147</v>
      </c>
      <c r="CA1375" s="13">
        <f t="shared" si="460"/>
        <v>9.9633299999999991</v>
      </c>
      <c r="CB1375" s="13">
        <f t="shared" si="461"/>
        <v>1089.9000000000003</v>
      </c>
    </row>
    <row r="1376" spans="1:80" x14ac:dyDescent="0.3">
      <c r="A1376" s="13">
        <f t="shared" si="437"/>
        <v>1.4859356422870075E-3</v>
      </c>
      <c r="C1376" s="13" t="str">
        <f>IF(F1376&gt;0,SQRT(Sum_Sq($AI$2,V_rtHz($AH$2)/(1+1/$A1376),V_rtHz($AH$2*$A1376)/(1+$A1376),$AN$2*$AH$2/(1+1/$A1376),$AM$2*SQRT(Sum_Sq(F1376,1/($X$2*D$8*(1+C$1017+F1376/E1376))))/SQRT(Sum_Sq($X$2*F1376*D$8,1)),                   $AQ$2*SQRT(Sum_Sq($AH$2/(1+1/$A1376)+F1376*( 1/(C$1017+1+F1376/E1376)-1)/(1+($X$2*F1376*D$8)^2), (F1376^2*D$8*$X$2+1/($X$2*D$8*(C$1017+1+F1376/E1376           )))/(1+($X$2*F1376*D$8)^2))),           V_rtHz(E1376)/($X$2*D$8*(E1376*C$1017+E1376+F1376)),V_rtHz(F1376)*SQRT(Sum_Sq(E1376*D$8*$X$2*C$1017,1))/($X$2*D$8*(E1376*C$1017+E1376+F1376))))/SQRT(Sum_Sq(1/(1+$A1376)+$AC$2/$I$2-1/(1+(1+F1376/E1376)/C$1017),$X$2/$I$2)),IF(F1377&lt;0,"A",C1377))</f>
        <v>A</v>
      </c>
      <c r="E1376" s="13">
        <f t="shared" si="438"/>
        <v>-1</v>
      </c>
      <c r="F1376" s="12">
        <f t="shared" si="462"/>
        <v>-2</v>
      </c>
      <c r="H1376" s="13" t="str">
        <f>IF(K1376&gt;0,SQRT(Sum_Sq($AI$2,V_rtHz($AH$2)/(1+1/$A1376),V_rtHz($AH$2*$A1376)/(1+$A1376),$AN$2*$AH$2/(1+1/$A1376),$AM$2*SQRT(Sum_Sq(K1376,1/($X$2*I$8*(1+H$1017+K1376/J1376))))/SQRT(Sum_Sq($X$2*K1376*I$8,1)),                   $AQ$2*SQRT(Sum_Sq($AH$2/(1+1/$A1376)+K1376*( 1/(H$1017+1+K1376/J1376)-1)/(1+($X$2*K1376*I$8)^2), (K1376^2*I$8*$X$2+1/($X$2*I$8*(H$1017+1+K1376/J1376           )))/(1+($X$2*K1376*I$8)^2))),           V_rtHz(J1376)/($X$2*I$8*(J1376*H$1017+J1376+K1376)),V_rtHz(K1376)*SQRT(Sum_Sq(J1376*I$8*$X$2*H$1017,1))/($X$2*I$8*(J1376*H$1017+J1376+K1376))))/SQRT(Sum_Sq(1/(1+$A1376)+$AC$2/$I$2-1/(1+(1+K1376/J1376)/H$1017),$X$2/$I$2)),IF(K1377&lt;0,"A",H1377))</f>
        <v>A</v>
      </c>
      <c r="J1376" s="13">
        <f t="shared" si="439"/>
        <v>-1</v>
      </c>
      <c r="K1376" s="12">
        <f t="shared" si="463"/>
        <v>-2</v>
      </c>
      <c r="M1376" s="13" t="str">
        <f>IF(P1376&gt;0,SQRT(Sum_Sq($AI$2,V_rtHz($AH$2)/(1+1/$A1376),V_rtHz($AH$2*$A1376)/(1+$A1376),$AN$2*$AH$2/(1+1/$A1376),$AM$2*SQRT(Sum_Sq(P1376,1/($X$2*N$8*(1+M$1017+P1376/O1376))))/SQRT(Sum_Sq($X$2*P1376*N$8,1)),                   $AQ$2*SQRT(Sum_Sq($AH$2/(1+1/$A1376)+P1376*( 1/(M$1017+1+P1376/O1376)-1)/(1+($X$2*P1376*N$8)^2), (P1376^2*N$8*$X$2+1/($X$2*N$8*(M$1017+1+P1376/O1376           )))/(1+($X$2*P1376*N$8)^2))),           V_rtHz(O1376)/($X$2*N$8*(O1376*M$1017+O1376+P1376)),V_rtHz(P1376)*SQRT(Sum_Sq(O1376*N$8*$X$2*M$1017,1))/($X$2*N$8*(O1376*M$1017+O1376+P1376))))/SQRT(Sum_Sq(1/(1+$A1376)+$AC$2/$I$2-1/(1+(1+P1376/O1376)/M$1017),$X$2/$I$2)),IF(P1377&lt;0,"A",M1377))</f>
        <v>A</v>
      </c>
      <c r="O1376" s="13">
        <f t="shared" si="440"/>
        <v>-1</v>
      </c>
      <c r="P1376" s="12">
        <f t="shared" si="464"/>
        <v>-2</v>
      </c>
      <c r="R1376" s="13" t="str">
        <f>IF(U1376&gt;0,SQRT(Sum_Sq($AI$2,V_rtHz($AH$2)/(1+1/$A1376),V_rtHz($AH$2*$A1376)/(1+$A1376),$AN$2*$AH$2/(1+1/$A1376),$AM$2*SQRT(Sum_Sq(U1376,1/($X$2*S$8*(1+R$1017+U1376/T1376))))/SQRT(Sum_Sq($X$2*U1376*S$8,1)),                   $AQ$2*SQRT(Sum_Sq($AH$2/(1+1/$A1376)+U1376*( 1/(R$1017+1+U1376/T1376)-1)/(1+($X$2*U1376*S$8)^2), (U1376^2*S$8*$X$2+1/($X$2*S$8*(R$1017+1+U1376/T1376           )))/(1+($X$2*U1376*S$8)^2))),           V_rtHz(T1376)/($X$2*S$8*(T1376*R$1017+T1376+U1376)),V_rtHz(U1376)*SQRT(Sum_Sq(T1376*S$8*$X$2*R$1017,1))/($X$2*S$8*(T1376*R$1017+T1376+U1376))))/SQRT(Sum_Sq(1/(1+$A1376)+$AC$2/$I$2-1/(1+(1+U1376/T1376)/R$1017),$X$2/$I$2)),IF(U1377&lt;0,"A",R1377))</f>
        <v>A</v>
      </c>
      <c r="T1376" s="13">
        <f t="shared" si="441"/>
        <v>-1</v>
      </c>
      <c r="U1376" s="12">
        <f t="shared" si="465"/>
        <v>-2</v>
      </c>
      <c r="X1376" s="13">
        <f>IF(AA1376&gt;0,SQRT(Sum_Sq($AI$2,V_rtHz($AH$2)/(1+1/$A1376),V_rtHz($AH$2*$A1376)/(1+$A1376),$AN$2*$AH$2/(1+1/$A1376),$AM$2*SQRT(Sum_Sq(AA1376,1/($X$2*Y$8*(1+X$1017+AA1376/Z1376))))/SQRT(Sum_Sq($X$2*AA1376*Y$8,1)),                   $AQ$2*SQRT(Sum_Sq($AH$2/(1+1/$A1376)+AA1376*( 1/(X$1017+1+AA1376/Z1376)-1)/(1+($X$2*AA1376*Y$8)^2), (AA1376^2*Y$8*$X$2+1/($X$2*Y$8*(X$1017+1+AA1376/Z1376           )))/(1+($X$2*AA1376*Y$8)^2))),           V_rtHz(Z1376)/($X$2*Y$8*(Z1376*X$1017+Z1376+AA1376)),V_rtHz(AA1376)*SQRT(Sum_Sq(Z1376*Y$8*$X$2*X$1017,1))/($X$2*Y$8*(Z1376*X$1017+Z1376+AA1376))))/SQRT(Sum_Sq(1/(1+$A1376)+$AC$2/$I$2-1/(1+(1+AA1376/Z1376)/X$1017),$X$2/$I$2)),IF(AA1377&lt;0,"A",X1377))</f>
        <v>4.1716099457360572E-6</v>
      </c>
      <c r="Z1376" s="13">
        <f t="shared" si="442"/>
        <v>20622.810532339601</v>
      </c>
      <c r="AA1376" s="12">
        <f t="shared" si="466"/>
        <v>47716.604194957472</v>
      </c>
      <c r="AC1376" s="13">
        <f>IF(AF1376&gt;0,SQRT(Sum_Sq($AI$2,V_rtHz($AH$2)/(1+1/$A1376),V_rtHz($AH$2*$A1376)/(1+$A1376),$AN$2*$AH$2/(1+1/$A1376),$AM$2*SQRT(Sum_Sq(AF1376,1/($X$2*AD$8*(1+AC$1017+AF1376/AE1376))))/SQRT(Sum_Sq($X$2*AF1376*AD$8,1)),                   $AQ$2*SQRT(Sum_Sq($AH$2/(1+1/$A1376)+AF1376*( 1/(AC$1017+1+AF1376/AE1376)-1)/(1+($X$2*AF1376*AD$8)^2), (AF1376^2*AD$8*$X$2+1/($X$2*AD$8*(AC$1017+1+AF1376/AE1376           )))/(1+($X$2*AF1376*AD$8)^2))),           V_rtHz(AE1376)/($X$2*AD$8*(AE1376*AC$1017+AE1376+AF1376)),V_rtHz(AF1376)*SQRT(Sum_Sq(AE1376*AD$8*$X$2*AC$1017,1))/($X$2*AD$8*(AE1376*AC$1017+AE1376+AF1376))))/SQRT(Sum_Sq(1/(1+$A1376)+$AC$2/$I$2-1/(1+(1+AF1376/AE1376)/AC$1017),$X$2/$I$2)),IF(AF1377&lt;0,"A",AC1377))</f>
        <v>6.296045667446494E-6</v>
      </c>
      <c r="AE1376" s="13">
        <f t="shared" si="443"/>
        <v>16215.435629027023</v>
      </c>
      <c r="AF1376" s="12">
        <f t="shared" si="467"/>
        <v>191906.09148458237</v>
      </c>
      <c r="AG1376" s="13"/>
      <c r="AH1376" s="13">
        <f>IF(AK1376&gt;0,SQRT(Sum_Sq($AI$2,V_rtHz($AH$2)/(1+1/$A1376),V_rtHz($AH$2*$A1376)/(1+$A1376),$AN$2*$AH$2/(1+1/$A1376),$AM$2*SQRT(Sum_Sq(AK1376,1/($X$2*AI$8*(1+AH$1017+AK1376/AJ1376))))/SQRT(Sum_Sq($X$2*AK1376*AI$8,1)),                   $AQ$2*SQRT(Sum_Sq($AH$2/(1+1/$A1376)+AK1376*( 1/(AH$1017+1+AK1376/AJ1376)-1)/(1+($X$2*AK1376*AI$8)^2), (AK1376^2*AI$8*$X$2+1/($X$2*AI$8*(AH$1017+1+AK1376/AJ1376           )))/(1+($X$2*AK1376*AI$8)^2))),           V_rtHz(AJ1376)/($X$2*AI$8*(AJ1376*AH$1017+AJ1376+AK1376)),V_rtHz(AK1376)*SQRT(Sum_Sq(AJ1376*AI$8*$X$2*AH$1017,1))/($X$2*AI$8*(AJ1376*AH$1017+AJ1376+AK1376))))/SQRT(Sum_Sq(1/(1+$A1376)+$AC$2/$I$2-1/(1+(1+AK1376/AJ1376)/AH$1017),$X$2/$I$2)),IF(AK1377&lt;0,"A",AH1377))</f>
        <v>1.080097255514895E-5</v>
      </c>
      <c r="AI1376" s="13"/>
      <c r="AJ1376" s="13">
        <f t="shared" si="444"/>
        <v>15420.111861332565</v>
      </c>
      <c r="AK1376" s="12">
        <f t="shared" si="468"/>
        <v>638160.40791951166</v>
      </c>
      <c r="AM1376" s="13">
        <f>IF(AP1376&gt;0,SQRT(Sum_Sq($AI$2,V_rtHz($AH$2)/(1+1/$A1376),V_rtHz($AH$2*$A1376)/(1+$A1376),$AN$2*$AH$2/(1+1/$A1376),$AM$2*SQRT(Sum_Sq(AP1376,1/($X$2*AN$8*(1+AM$1017+AP1376/AO1376))))/SQRT(Sum_Sq($X$2*AP1376*AN$8,1)),                   $AQ$2*SQRT(Sum_Sq($AH$2/(1+1/$A1376)+AP1376*( 1/(AM$1017+1+AP1376/AO1376)-1)/(1+($X$2*AP1376*AN$8)^2), (AP1376^2*AN$8*$X$2+1/($X$2*AN$8*(AM$1017+1+AP1376/AO1376           )))/(1+($X$2*AP1376*AN$8)^2))),           V_rtHz(AO1376)/($X$2*AN$8*(AO1376*AM$1017+AO1376+AP1376)),V_rtHz(AP1376)*SQRT(Sum_Sq(AO1376*AN$8*$X$2*AM$1017,1))/($X$2*AN$8*(AO1376*AM$1017+AO1376+AP1376))))/SQRT(Sum_Sq(1/(1+$A1376)+$AC$2/$I$2-1/(1+(1+AP1376/AO1376)/AM$1017),$X$2/$I$2)),IF(AP1377&lt;0,"A",AM1377))</f>
        <v>1.9007845719286871E-5</v>
      </c>
      <c r="AO1376" s="13">
        <f t="shared" si="445"/>
        <v>15197.690438966047</v>
      </c>
      <c r="AP1376" s="12">
        <f t="shared" si="469"/>
        <v>2047574.8507864242</v>
      </c>
      <c r="AR1376" s="13">
        <f t="shared" si="446"/>
        <v>69887291.180198371</v>
      </c>
      <c r="AS1376" s="13">
        <f t="shared" si="447"/>
        <v>-1.3222801558523352E-5</v>
      </c>
      <c r="AV1376" s="13"/>
      <c r="AW1376" s="13">
        <f t="shared" si="448"/>
        <v>39300511.936236553</v>
      </c>
      <c r="AX1376" s="13">
        <f t="shared" si="449"/>
        <v>-4.198792248735332E-5</v>
      </c>
      <c r="AZ1376" s="13"/>
      <c r="BA1376" s="13"/>
      <c r="BB1376" s="13">
        <f t="shared" si="450"/>
        <v>22100301.962882396</v>
      </c>
      <c r="BC1376" s="13">
        <f t="shared" si="451"/>
        <v>-1.3454544631745399E-4</v>
      </c>
      <c r="BD1376" s="13"/>
      <c r="BE1376" s="13"/>
      <c r="BG1376" s="13">
        <f t="shared" si="452"/>
        <v>12427913.092914158</v>
      </c>
      <c r="BH1376" s="13">
        <f t="shared" si="453"/>
        <v>-4.4417275224439156E-4</v>
      </c>
      <c r="BI1376" s="13"/>
      <c r="BL1376" s="13">
        <f t="shared" si="454"/>
        <v>315.06815879885437</v>
      </c>
      <c r="BM1376" s="13">
        <f t="shared" si="455"/>
        <v>34.465664218175135</v>
      </c>
      <c r="BP1376" s="13"/>
      <c r="BQ1376" s="13">
        <f t="shared" si="456"/>
        <v>99.633300000000006</v>
      </c>
      <c r="BR1376" s="13">
        <f t="shared" si="457"/>
        <v>108.99000000000004</v>
      </c>
      <c r="BT1376" s="13"/>
      <c r="BU1376" s="13"/>
      <c r="BV1376" s="13">
        <f t="shared" si="458"/>
        <v>31.506815879885437</v>
      </c>
      <c r="BW1376" s="13">
        <f t="shared" si="459"/>
        <v>344.65664218175147</v>
      </c>
      <c r="CA1376" s="13">
        <f t="shared" si="460"/>
        <v>9.9633299999999974</v>
      </c>
      <c r="CB1376" s="13">
        <f t="shared" si="461"/>
        <v>1089.9000000000001</v>
      </c>
    </row>
    <row r="1377" spans="1:80" x14ac:dyDescent="0.3">
      <c r="A1377" s="13">
        <f t="shared" si="437"/>
        <v>1.5066070661867406E-3</v>
      </c>
      <c r="C1377" s="13" t="str">
        <f>IF(F1377&gt;0,SQRT(Sum_Sq($AI$2,V_rtHz($AH$2)/(1+1/$A1377),V_rtHz($AH$2*$A1377)/(1+$A1377),$AN$2*$AH$2/(1+1/$A1377),$AM$2*SQRT(Sum_Sq(F1377,1/($X$2*D$8*(1+C$1017+F1377/E1377))))/SQRT(Sum_Sq($X$2*F1377*D$8,1)),                   $AQ$2*SQRT(Sum_Sq($AH$2/(1+1/$A1377)+F1377*( 1/(C$1017+1+F1377/E1377)-1)/(1+($X$2*F1377*D$8)^2), (F1377^2*D$8*$X$2+1/($X$2*D$8*(C$1017+1+F1377/E1377           )))/(1+($X$2*F1377*D$8)^2))),           V_rtHz(E1377)/($X$2*D$8*(E1377*C$1017+E1377+F1377)),V_rtHz(F1377)*SQRT(Sum_Sq(E1377*D$8*$X$2*C$1017,1))/($X$2*D$8*(E1377*C$1017+E1377+F1377))))/SQRT(Sum_Sq(1/(1+$A1377)+$AC$2/$I$2-1/(1+(1+F1377/E1377)/C$1017),$X$2/$I$2)),IF(F1378&lt;0,"A",C1378))</f>
        <v>A</v>
      </c>
      <c r="E1377" s="13">
        <f t="shared" si="438"/>
        <v>-1</v>
      </c>
      <c r="F1377" s="12">
        <f t="shared" si="462"/>
        <v>-2</v>
      </c>
      <c r="H1377" s="13" t="str">
        <f>IF(K1377&gt;0,SQRT(Sum_Sq($AI$2,V_rtHz($AH$2)/(1+1/$A1377),V_rtHz($AH$2*$A1377)/(1+$A1377),$AN$2*$AH$2/(1+1/$A1377),$AM$2*SQRT(Sum_Sq(K1377,1/($X$2*I$8*(1+H$1017+K1377/J1377))))/SQRT(Sum_Sq($X$2*K1377*I$8,1)),                   $AQ$2*SQRT(Sum_Sq($AH$2/(1+1/$A1377)+K1377*( 1/(H$1017+1+K1377/J1377)-1)/(1+($X$2*K1377*I$8)^2), (K1377^2*I$8*$X$2+1/($X$2*I$8*(H$1017+1+K1377/J1377           )))/(1+($X$2*K1377*I$8)^2))),           V_rtHz(J1377)/($X$2*I$8*(J1377*H$1017+J1377+K1377)),V_rtHz(K1377)*SQRT(Sum_Sq(J1377*I$8*$X$2*H$1017,1))/($X$2*I$8*(J1377*H$1017+J1377+K1377))))/SQRT(Sum_Sq(1/(1+$A1377)+$AC$2/$I$2-1/(1+(1+K1377/J1377)/H$1017),$X$2/$I$2)),IF(K1378&lt;0,"A",H1378))</f>
        <v>A</v>
      </c>
      <c r="J1377" s="13">
        <f t="shared" si="439"/>
        <v>-1</v>
      </c>
      <c r="K1377" s="12">
        <f t="shared" si="463"/>
        <v>-2</v>
      </c>
      <c r="M1377" s="13" t="str">
        <f>IF(P1377&gt;0,SQRT(Sum_Sq($AI$2,V_rtHz($AH$2)/(1+1/$A1377),V_rtHz($AH$2*$A1377)/(1+$A1377),$AN$2*$AH$2/(1+1/$A1377),$AM$2*SQRT(Sum_Sq(P1377,1/($X$2*N$8*(1+M$1017+P1377/O1377))))/SQRT(Sum_Sq($X$2*P1377*N$8,1)),                   $AQ$2*SQRT(Sum_Sq($AH$2/(1+1/$A1377)+P1377*( 1/(M$1017+1+P1377/O1377)-1)/(1+($X$2*P1377*N$8)^2), (P1377^2*N$8*$X$2+1/($X$2*N$8*(M$1017+1+P1377/O1377           )))/(1+($X$2*P1377*N$8)^2))),           V_rtHz(O1377)/($X$2*N$8*(O1377*M$1017+O1377+P1377)),V_rtHz(P1377)*SQRT(Sum_Sq(O1377*N$8*$X$2*M$1017,1))/($X$2*N$8*(O1377*M$1017+O1377+P1377))))/SQRT(Sum_Sq(1/(1+$A1377)+$AC$2/$I$2-1/(1+(1+P1377/O1377)/M$1017),$X$2/$I$2)),IF(P1378&lt;0,"A",M1378))</f>
        <v>A</v>
      </c>
      <c r="O1377" s="13">
        <f t="shared" si="440"/>
        <v>-1</v>
      </c>
      <c r="P1377" s="12">
        <f t="shared" si="464"/>
        <v>-2</v>
      </c>
      <c r="R1377" s="13" t="str">
        <f>IF(U1377&gt;0,SQRT(Sum_Sq($AI$2,V_rtHz($AH$2)/(1+1/$A1377),V_rtHz($AH$2*$A1377)/(1+$A1377),$AN$2*$AH$2/(1+1/$A1377),$AM$2*SQRT(Sum_Sq(U1377,1/($X$2*S$8*(1+R$1017+U1377/T1377))))/SQRT(Sum_Sq($X$2*U1377*S$8,1)),                   $AQ$2*SQRT(Sum_Sq($AH$2/(1+1/$A1377)+U1377*( 1/(R$1017+1+U1377/T1377)-1)/(1+($X$2*U1377*S$8)^2), (U1377^2*S$8*$X$2+1/($X$2*S$8*(R$1017+1+U1377/T1377           )))/(1+($X$2*U1377*S$8)^2))),           V_rtHz(T1377)/($X$2*S$8*(T1377*R$1017+T1377+U1377)),V_rtHz(U1377)*SQRT(Sum_Sq(T1377*S$8*$X$2*R$1017,1))/($X$2*S$8*(T1377*R$1017+T1377+U1377))))/SQRT(Sum_Sq(1/(1+$A1377)+$AC$2/$I$2-1/(1+(1+U1377/T1377)/R$1017),$X$2/$I$2)),IF(U1378&lt;0,"A",R1378))</f>
        <v>A</v>
      </c>
      <c r="T1377" s="13">
        <f t="shared" si="441"/>
        <v>-1</v>
      </c>
      <c r="U1377" s="12">
        <f t="shared" si="465"/>
        <v>-2</v>
      </c>
      <c r="X1377" s="13">
        <f>IF(AA1377&gt;0,SQRT(Sum_Sq($AI$2,V_rtHz($AH$2)/(1+1/$A1377),V_rtHz($AH$2*$A1377)/(1+$A1377),$AN$2*$AH$2/(1+1/$A1377),$AM$2*SQRT(Sum_Sq(AA1377,1/($X$2*Y$8*(1+X$1017+AA1377/Z1377))))/SQRT(Sum_Sq($X$2*AA1377*Y$8,1)),                   $AQ$2*SQRT(Sum_Sq($AH$2/(1+1/$A1377)+AA1377*( 1/(X$1017+1+AA1377/Z1377)-1)/(1+($X$2*AA1377*Y$8)^2), (AA1377^2*Y$8*$X$2+1/($X$2*Y$8*(X$1017+1+AA1377/Z1377           )))/(1+($X$2*AA1377*Y$8)^2))),           V_rtHz(Z1377)/($X$2*Y$8*(Z1377*X$1017+Z1377+AA1377)),V_rtHz(AA1377)*SQRT(Sum_Sq(Z1377*Y$8*$X$2*X$1017,1))/($X$2*Y$8*(Z1377*X$1017+Z1377+AA1377))))/SQRT(Sum_Sq(1/(1+$A1377)+$AC$2/$I$2-1/(1+(1+AA1377/Z1377)/X$1017),$X$2/$I$2)),IF(AA1378&lt;0,"A",X1378))</f>
        <v>4.1621290128457109E-6</v>
      </c>
      <c r="Z1377" s="13">
        <f t="shared" si="442"/>
        <v>20536.488917066214</v>
      </c>
      <c r="AA1377" s="12">
        <f t="shared" si="466"/>
        <v>47917.172771509358</v>
      </c>
      <c r="AC1377" s="13">
        <f>IF(AF1377&gt;0,SQRT(Sum_Sq($AI$2,V_rtHz($AH$2)/(1+1/$A1377),V_rtHz($AH$2*$A1377)/(1+$A1377),$AN$2*$AH$2/(1+1/$A1377),$AM$2*SQRT(Sum_Sq(AF1377,1/($X$2*AD$8*(1+AC$1017+AF1377/AE1377))))/SQRT(Sum_Sq($X$2*AF1377*AD$8,1)),                   $AQ$2*SQRT(Sum_Sq($AH$2/(1+1/$A1377)+AF1377*( 1/(AC$1017+1+AF1377/AE1377)-1)/(1+($X$2*AF1377*AD$8)^2), (AF1377^2*AD$8*$X$2+1/($X$2*AD$8*(AC$1017+1+AF1377/AE1377           )))/(1+($X$2*AF1377*AD$8)^2))),           V_rtHz(AE1377)/($X$2*AD$8*(AE1377*AC$1017+AE1377+AF1377)),V_rtHz(AF1377)*SQRT(Sum_Sq(AE1377*AD$8*$X$2*AC$1017,1))/($X$2*AD$8*(AE1377*AC$1017+AE1377+AF1377))))/SQRT(Sum_Sq(1/(1+$A1377)+$AC$2/$I$2-1/(1+(1+AF1377/AE1377)/AC$1017),$X$2/$I$2)),IF(AF1378&lt;0,"A",AC1378))</f>
        <v>6.2898811764223476E-6</v>
      </c>
      <c r="AE1377" s="13">
        <f t="shared" si="443"/>
        <v>16183.237532818412</v>
      </c>
      <c r="AF1377" s="12">
        <f t="shared" si="467"/>
        <v>192287.90697632861</v>
      </c>
      <c r="AG1377" s="13"/>
      <c r="AH1377" s="13">
        <f>IF(AK1377&gt;0,SQRT(Sum_Sq($AI$2,V_rtHz($AH$2)/(1+1/$A1377),V_rtHz($AH$2*$A1377)/(1+$A1377),$AN$2*$AH$2/(1+1/$A1377),$AM$2*SQRT(Sum_Sq(AK1377,1/($X$2*AI$8*(1+AH$1017+AK1377/AJ1377))))/SQRT(Sum_Sq($X$2*AK1377*AI$8,1)),                   $AQ$2*SQRT(Sum_Sq($AH$2/(1+1/$A1377)+AK1377*( 1/(AH$1017+1+AK1377/AJ1377)-1)/(1+($X$2*AK1377*AI$8)^2), (AK1377^2*AI$8*$X$2+1/($X$2*AI$8*(AH$1017+1+AK1377/AJ1377           )))/(1+($X$2*AK1377*AI$8)^2))),           V_rtHz(AJ1377)/($X$2*AI$8*(AJ1377*AH$1017+AJ1377+AK1377)),V_rtHz(AK1377)*SQRT(Sum_Sq(AJ1377*AI$8*$X$2*AH$1017,1))/($X$2*AI$8*(AJ1377*AH$1017+AJ1377+AK1377))))/SQRT(Sum_Sq(1/(1+$A1377)+$AC$2/$I$2-1/(1+(1+AK1377/AJ1377)/AH$1017),$X$2/$I$2)),IF(AK1378&lt;0,"A",AH1378))</f>
        <v>1.0792038819117823E-5</v>
      </c>
      <c r="AI1377" s="13"/>
      <c r="AJ1377" s="13">
        <f t="shared" si="444"/>
        <v>15393.542728662542</v>
      </c>
      <c r="AK1377" s="12">
        <f t="shared" si="468"/>
        <v>639261.86772260163</v>
      </c>
      <c r="AM1377" s="13">
        <f>IF(AP1377&gt;0,SQRT(Sum_Sq($AI$2,V_rtHz($AH$2)/(1+1/$A1377),V_rtHz($AH$2*$A1377)/(1+$A1377),$AN$2*$AH$2/(1+1/$A1377),$AM$2*SQRT(Sum_Sq(AP1377,1/($X$2*AN$8*(1+AM$1017+AP1377/AO1377))))/SQRT(Sum_Sq($X$2*AP1377*AN$8,1)),                   $AQ$2*SQRT(Sum_Sq($AH$2/(1+1/$A1377)+AP1377*( 1/(AM$1017+1+AP1377/AO1377)-1)/(1+($X$2*AP1377*AN$8)^2), (AP1377^2*AN$8*$X$2+1/($X$2*AN$8*(AM$1017+1+AP1377/AO1377           )))/(1+($X$2*AP1377*AN$8)^2))),           V_rtHz(AO1377)/($X$2*AN$8*(AO1377*AM$1017+AO1377+AP1377)),V_rtHz(AP1377)*SQRT(Sum_Sq(AO1377*AN$8*$X$2*AM$1017,1))/($X$2*AN$8*(AO1377*AM$1017+AO1377+AP1377))))/SQRT(Sum_Sq(1/(1+$A1377)+$AC$2/$I$2-1/(1+(1+AP1377/AO1377)/AM$1017),$X$2/$I$2)),IF(AP1378&lt;0,"A",AM1378))</f>
        <v>1.8992872577038257E-5</v>
      </c>
      <c r="AO1377" s="13">
        <f t="shared" si="445"/>
        <v>15172.539148603457</v>
      </c>
      <c r="AP1377" s="12">
        <f t="shared" si="469"/>
        <v>2050969.084876504</v>
      </c>
      <c r="AR1377" s="13">
        <f t="shared" si="446"/>
        <v>69887291.180198371</v>
      </c>
      <c r="AS1377" s="13">
        <f t="shared" si="447"/>
        <v>-1.3223153605553301E-5</v>
      </c>
      <c r="AV1377" s="13"/>
      <c r="AW1377" s="13">
        <f t="shared" si="448"/>
        <v>39300511.936236553</v>
      </c>
      <c r="AX1377" s="13">
        <f t="shared" si="449"/>
        <v>-4.1991472481625112E-5</v>
      </c>
      <c r="AZ1377" s="13"/>
      <c r="BA1377" s="13"/>
      <c r="BB1377" s="13">
        <f t="shared" si="450"/>
        <v>22100301.962882396</v>
      </c>
      <c r="BC1377" s="13">
        <f t="shared" si="451"/>
        <v>-1.345819047367902E-4</v>
      </c>
      <c r="BD1377" s="13"/>
      <c r="BE1377" s="13"/>
      <c r="BG1377" s="13">
        <f t="shared" si="452"/>
        <v>12427913.092914158</v>
      </c>
      <c r="BH1377" s="13">
        <f t="shared" si="453"/>
        <v>-4.4457034142813211E-4</v>
      </c>
      <c r="BI1377" s="13"/>
      <c r="BL1377" s="13">
        <f t="shared" si="454"/>
        <v>315.06815879885437</v>
      </c>
      <c r="BM1377" s="13">
        <f t="shared" si="455"/>
        <v>34.465664218175128</v>
      </c>
      <c r="BP1377" s="13"/>
      <c r="BQ1377" s="13">
        <f t="shared" si="456"/>
        <v>99.633300000000006</v>
      </c>
      <c r="BR1377" s="13">
        <f t="shared" si="457"/>
        <v>108.98999999999998</v>
      </c>
      <c r="BT1377" s="13"/>
      <c r="BU1377" s="13"/>
      <c r="BV1377" s="13">
        <f t="shared" si="458"/>
        <v>31.506815879885437</v>
      </c>
      <c r="BW1377" s="13">
        <f t="shared" si="459"/>
        <v>344.65664218175147</v>
      </c>
      <c r="CA1377" s="13">
        <f t="shared" si="460"/>
        <v>9.9633299999999991</v>
      </c>
      <c r="CB1377" s="13">
        <f t="shared" si="461"/>
        <v>1089.9000000000001</v>
      </c>
    </row>
    <row r="1378" spans="1:80" x14ac:dyDescent="0.3">
      <c r="A1378" s="13">
        <f t="shared" si="437"/>
        <v>1.5275660582380725E-3</v>
      </c>
      <c r="C1378" s="13" t="str">
        <f>IF(F1378&gt;0,SQRT(Sum_Sq($AI$2,V_rtHz($AH$2)/(1+1/$A1378),V_rtHz($AH$2*$A1378)/(1+$A1378),$AN$2*$AH$2/(1+1/$A1378),$AM$2*SQRT(Sum_Sq(F1378,1/($X$2*D$8*(1+C$1017+F1378/E1378))))/SQRT(Sum_Sq($X$2*F1378*D$8,1)),                   $AQ$2*SQRT(Sum_Sq($AH$2/(1+1/$A1378)+F1378*( 1/(C$1017+1+F1378/E1378)-1)/(1+($X$2*F1378*D$8)^2), (F1378^2*D$8*$X$2+1/($X$2*D$8*(C$1017+1+F1378/E1378           )))/(1+($X$2*F1378*D$8)^2))),           V_rtHz(E1378)/($X$2*D$8*(E1378*C$1017+E1378+F1378)),V_rtHz(F1378)*SQRT(Sum_Sq(E1378*D$8*$X$2*C$1017,1))/($X$2*D$8*(E1378*C$1017+E1378+F1378))))/SQRT(Sum_Sq(1/(1+$A1378)+$AC$2/$I$2-1/(1+(1+F1378/E1378)/C$1017),$X$2/$I$2)),IF(F1379&lt;0,"A",C1379))</f>
        <v>A</v>
      </c>
      <c r="E1378" s="13">
        <f t="shared" si="438"/>
        <v>-1</v>
      </c>
      <c r="F1378" s="12">
        <f t="shared" si="462"/>
        <v>-2</v>
      </c>
      <c r="H1378" s="13" t="str">
        <f>IF(K1378&gt;0,SQRT(Sum_Sq($AI$2,V_rtHz($AH$2)/(1+1/$A1378),V_rtHz($AH$2*$A1378)/(1+$A1378),$AN$2*$AH$2/(1+1/$A1378),$AM$2*SQRT(Sum_Sq(K1378,1/($X$2*I$8*(1+H$1017+K1378/J1378))))/SQRT(Sum_Sq($X$2*K1378*I$8,1)),                   $AQ$2*SQRT(Sum_Sq($AH$2/(1+1/$A1378)+K1378*( 1/(H$1017+1+K1378/J1378)-1)/(1+($X$2*K1378*I$8)^2), (K1378^2*I$8*$X$2+1/($X$2*I$8*(H$1017+1+K1378/J1378           )))/(1+($X$2*K1378*I$8)^2))),           V_rtHz(J1378)/($X$2*I$8*(J1378*H$1017+J1378+K1378)),V_rtHz(K1378)*SQRT(Sum_Sq(J1378*I$8*$X$2*H$1017,1))/($X$2*I$8*(J1378*H$1017+J1378+K1378))))/SQRT(Sum_Sq(1/(1+$A1378)+$AC$2/$I$2-1/(1+(1+K1378/J1378)/H$1017),$X$2/$I$2)),IF(K1379&lt;0,"A",H1379))</f>
        <v>A</v>
      </c>
      <c r="J1378" s="13">
        <f t="shared" si="439"/>
        <v>-1</v>
      </c>
      <c r="K1378" s="12">
        <f t="shared" si="463"/>
        <v>-2</v>
      </c>
      <c r="M1378" s="13" t="str">
        <f>IF(P1378&gt;0,SQRT(Sum_Sq($AI$2,V_rtHz($AH$2)/(1+1/$A1378),V_rtHz($AH$2*$A1378)/(1+$A1378),$AN$2*$AH$2/(1+1/$A1378),$AM$2*SQRT(Sum_Sq(P1378,1/($X$2*N$8*(1+M$1017+P1378/O1378))))/SQRT(Sum_Sq($X$2*P1378*N$8,1)),                   $AQ$2*SQRT(Sum_Sq($AH$2/(1+1/$A1378)+P1378*( 1/(M$1017+1+P1378/O1378)-1)/(1+($X$2*P1378*N$8)^2), (P1378^2*N$8*$X$2+1/($X$2*N$8*(M$1017+1+P1378/O1378           )))/(1+($X$2*P1378*N$8)^2))),           V_rtHz(O1378)/($X$2*N$8*(O1378*M$1017+O1378+P1378)),V_rtHz(P1378)*SQRT(Sum_Sq(O1378*N$8*$X$2*M$1017,1))/($X$2*N$8*(O1378*M$1017+O1378+P1378))))/SQRT(Sum_Sq(1/(1+$A1378)+$AC$2/$I$2-1/(1+(1+P1378/O1378)/M$1017),$X$2/$I$2)),IF(P1379&lt;0,"A",M1379))</f>
        <v>A</v>
      </c>
      <c r="O1378" s="13">
        <f t="shared" si="440"/>
        <v>-1</v>
      </c>
      <c r="P1378" s="12">
        <f t="shared" si="464"/>
        <v>-2</v>
      </c>
      <c r="R1378" s="13" t="str">
        <f>IF(U1378&gt;0,SQRT(Sum_Sq($AI$2,V_rtHz($AH$2)/(1+1/$A1378),V_rtHz($AH$2*$A1378)/(1+$A1378),$AN$2*$AH$2/(1+1/$A1378),$AM$2*SQRT(Sum_Sq(U1378,1/($X$2*S$8*(1+R$1017+U1378/T1378))))/SQRT(Sum_Sq($X$2*U1378*S$8,1)),                   $AQ$2*SQRT(Sum_Sq($AH$2/(1+1/$A1378)+U1378*( 1/(R$1017+1+U1378/T1378)-1)/(1+($X$2*U1378*S$8)^2), (U1378^2*S$8*$X$2+1/($X$2*S$8*(R$1017+1+U1378/T1378           )))/(1+($X$2*U1378*S$8)^2))),           V_rtHz(T1378)/($X$2*S$8*(T1378*R$1017+T1378+U1378)),V_rtHz(U1378)*SQRT(Sum_Sq(T1378*S$8*$X$2*R$1017,1))/($X$2*S$8*(T1378*R$1017+T1378+U1378))))/SQRT(Sum_Sq(1/(1+$A1378)+$AC$2/$I$2-1/(1+(1+U1378/T1378)/R$1017),$X$2/$I$2)),IF(U1379&lt;0,"A",R1379))</f>
        <v>A</v>
      </c>
      <c r="T1378" s="13">
        <f t="shared" si="441"/>
        <v>-1</v>
      </c>
      <c r="U1378" s="12">
        <f t="shared" si="465"/>
        <v>-2</v>
      </c>
      <c r="X1378" s="13">
        <f>IF(AA1378&gt;0,SQRT(Sum_Sq($AI$2,V_rtHz($AH$2)/(1+1/$A1378),V_rtHz($AH$2*$A1378)/(1+$A1378),$AN$2*$AH$2/(1+1/$A1378),$AM$2*SQRT(Sum_Sq(AA1378,1/($X$2*Y$8*(1+X$1017+AA1378/Z1378))))/SQRT(Sum_Sq($X$2*AA1378*Y$8,1)),                   $AQ$2*SQRT(Sum_Sq($AH$2/(1+1/$A1378)+AA1378*( 1/(X$1017+1+AA1378/Z1378)-1)/(1+($X$2*AA1378*Y$8)^2), (AA1378^2*Y$8*$X$2+1/($X$2*Y$8*(X$1017+1+AA1378/Z1378           )))/(1+($X$2*AA1378*Y$8)^2))),           V_rtHz(Z1378)/($X$2*Y$8*(Z1378*X$1017+Z1378+AA1378)),V_rtHz(AA1378)*SQRT(Sum_Sq(Z1378*Y$8*$X$2*X$1017,1))/($X$2*Y$8*(Z1378*X$1017+Z1378+AA1378))))/SQRT(Sum_Sq(1/(1+$A1378)+$AC$2/$I$2-1/(1+(1+AA1378/Z1378)/X$1017),$X$2/$I$2)),IF(AA1379&lt;0,"A",X1379))</f>
        <v>4.1526808684621299E-6</v>
      </c>
      <c r="Z1378" s="13">
        <f t="shared" si="442"/>
        <v>20450.580063342211</v>
      </c>
      <c r="AA1378" s="12">
        <f t="shared" si="466"/>
        <v>48118.463364428739</v>
      </c>
      <c r="AC1378" s="13">
        <f>IF(AF1378&gt;0,SQRT(Sum_Sq($AI$2,V_rtHz($AH$2)/(1+1/$A1378),V_rtHz($AH$2*$A1378)/(1+$A1378),$AN$2*$AH$2/(1+1/$A1378),$AM$2*SQRT(Sum_Sq(AF1378,1/($X$2*AD$8*(1+AC$1017+AF1378/AE1378))))/SQRT(Sum_Sq($X$2*AF1378*AD$8,1)),                   $AQ$2*SQRT(Sum_Sq($AH$2/(1+1/$A1378)+AF1378*( 1/(AC$1017+1+AF1378/AE1378)-1)/(1+($X$2*AF1378*AD$8)^2), (AF1378^2*AD$8*$X$2+1/($X$2*AD$8*(AC$1017+1+AF1378/AE1378           )))/(1+($X$2*AF1378*AD$8)^2))),           V_rtHz(AE1378)/($X$2*AD$8*(AE1378*AC$1017+AE1378+AF1378)),V_rtHz(AF1378)*SQRT(Sum_Sq(AE1378*AD$8*$X$2*AC$1017,1))/($X$2*AD$8*(AE1378*AC$1017+AE1378+AF1378))))/SQRT(Sum_Sq(1/(1+$A1378)+$AC$2/$I$2-1/(1+(1+AF1378/AE1378)/AC$1017),$X$2/$I$2)),IF(AF1379&lt;0,"A",AC1379))</f>
        <v>6.2836742535338486E-6</v>
      </c>
      <c r="AE1378" s="13">
        <f t="shared" si="443"/>
        <v>16150.842573834772</v>
      </c>
      <c r="AF1378" s="12">
        <f t="shared" si="467"/>
        <v>192673.59328532894</v>
      </c>
      <c r="AG1378" s="13"/>
      <c r="AH1378" s="13">
        <f>IF(AK1378&gt;0,SQRT(Sum_Sq($AI$2,V_rtHz($AH$2)/(1+1/$A1378),V_rtHz($AH$2*$A1378)/(1+$A1378),$AN$2*$AH$2/(1+1/$A1378),$AM$2*SQRT(Sum_Sq(AK1378,1/($X$2*AI$8*(1+AH$1017+AK1378/AJ1378))))/SQRT(Sum_Sq($X$2*AK1378*AI$8,1)),                   $AQ$2*SQRT(Sum_Sq($AH$2/(1+1/$A1378)+AK1378*( 1/(AH$1017+1+AK1378/AJ1378)-1)/(1+($X$2*AK1378*AI$8)^2), (AK1378^2*AI$8*$X$2+1/($X$2*AI$8*(AH$1017+1+AK1378/AJ1378           )))/(1+($X$2*AK1378*AI$8)^2))),           V_rtHz(AJ1378)/($X$2*AI$8*(AJ1378*AH$1017+AJ1378+AK1378)),V_rtHz(AK1378)*SQRT(Sum_Sq(AJ1378*AI$8*$X$2*AH$1017,1))/($X$2*AI$8*(AJ1378*AH$1017+AJ1378+AK1378))))/SQRT(Sum_Sq(1/(1+$A1378)+$AC$2/$I$2-1/(1+(1+AK1378/AJ1378)/AH$1017),$X$2/$I$2)),IF(AK1379&lt;0,"A",AH1379))</f>
        <v>1.0783033835737001E-5</v>
      </c>
      <c r="AI1378" s="13"/>
      <c r="AJ1378" s="13">
        <f t="shared" si="444"/>
        <v>15366.780376196404</v>
      </c>
      <c r="AK1378" s="12">
        <f t="shared" si="468"/>
        <v>640375.18821025931</v>
      </c>
      <c r="AM1378" s="13">
        <f>IF(AP1378&gt;0,SQRT(Sum_Sq($AI$2,V_rtHz($AH$2)/(1+1/$A1378),V_rtHz($AH$2*$A1378)/(1+$A1378),$AN$2*$AH$2/(1+1/$A1378),$AM$2*SQRT(Sum_Sq(AP1378,1/($X$2*AN$8*(1+AM$1017+AP1378/AO1378))))/SQRT(Sum_Sq($X$2*AP1378*AN$8,1)),                   $AQ$2*SQRT(Sum_Sq($AH$2/(1+1/$A1378)+AP1378*( 1/(AM$1017+1+AP1378/AO1378)-1)/(1+($X$2*AP1378*AN$8)^2), (AP1378^2*AN$8*$X$2+1/($X$2*AN$8*(AM$1017+1+AP1378/AO1378           )))/(1+($X$2*AP1378*AN$8)^2))),           V_rtHz(AO1378)/($X$2*AN$8*(AO1378*AM$1017+AO1378+AP1378)),V_rtHz(AP1378)*SQRT(Sum_Sq(AO1378*AN$8*$X$2*AM$1017,1))/($X$2*AN$8*(AO1378*AM$1017+AO1378+AP1378))))/SQRT(Sum_Sq(1/(1+$A1378)+$AC$2/$I$2-1/(1+(1+AP1378/AO1378)/AM$1017),$X$2/$I$2)),IF(AP1379&lt;0,"A",AM1379))</f>
        <v>1.8977775866797951E-5</v>
      </c>
      <c r="AO1378" s="13">
        <f t="shared" si="445"/>
        <v>15147.197535288333</v>
      </c>
      <c r="AP1378" s="12">
        <f t="shared" si="469"/>
        <v>2054400.4037953424</v>
      </c>
      <c r="AR1378" s="13">
        <f t="shared" si="446"/>
        <v>69887291.180198371</v>
      </c>
      <c r="AS1378" s="13">
        <f t="shared" si="447"/>
        <v>-1.3223510569184753E-5</v>
      </c>
      <c r="AV1378" s="13"/>
      <c r="AW1378" s="13">
        <f t="shared" si="448"/>
        <v>39300511.936236553</v>
      </c>
      <c r="AX1378" s="13">
        <f t="shared" si="449"/>
        <v>-4.1995072474163234E-5</v>
      </c>
      <c r="AZ1378" s="13"/>
      <c r="BA1378" s="13"/>
      <c r="BB1378" s="13">
        <f t="shared" si="450"/>
        <v>22100301.962882396</v>
      </c>
      <c r="BC1378" s="13">
        <f t="shared" si="451"/>
        <v>-1.3461889052164414E-4</v>
      </c>
      <c r="BD1378" s="13"/>
      <c r="BE1378" s="13"/>
      <c r="BG1378" s="13">
        <f t="shared" si="452"/>
        <v>12427913.092914158</v>
      </c>
      <c r="BH1378" s="13">
        <f t="shared" si="453"/>
        <v>-4.4497418899253598E-4</v>
      </c>
      <c r="BI1378" s="13"/>
      <c r="BL1378" s="13">
        <f t="shared" si="454"/>
        <v>315.06815879885437</v>
      </c>
      <c r="BM1378" s="13">
        <f t="shared" si="455"/>
        <v>34.465664218175142</v>
      </c>
      <c r="BP1378" s="13"/>
      <c r="BQ1378" s="13">
        <f t="shared" si="456"/>
        <v>99.633300000000006</v>
      </c>
      <c r="BR1378" s="13">
        <f t="shared" si="457"/>
        <v>108.99</v>
      </c>
      <c r="BT1378" s="13"/>
      <c r="BU1378" s="13"/>
      <c r="BV1378" s="13">
        <f t="shared" si="458"/>
        <v>31.50681587988543</v>
      </c>
      <c r="BW1378" s="13">
        <f t="shared" si="459"/>
        <v>344.65664218175147</v>
      </c>
      <c r="CA1378" s="13">
        <f t="shared" si="460"/>
        <v>9.9633299999999991</v>
      </c>
      <c r="CB1378" s="13">
        <f t="shared" si="461"/>
        <v>1089.9000000000001</v>
      </c>
    </row>
    <row r="1379" spans="1:80" x14ac:dyDescent="0.3">
      <c r="A1379" s="13">
        <f t="shared" si="437"/>
        <v>1.5488166189124807E-3</v>
      </c>
      <c r="C1379" s="13" t="str">
        <f>IF(F1379&gt;0,SQRT(Sum_Sq($AI$2,V_rtHz($AH$2)/(1+1/$A1379),V_rtHz($AH$2*$A1379)/(1+$A1379),$AN$2*$AH$2/(1+1/$A1379),$AM$2*SQRT(Sum_Sq(F1379,1/($X$2*D$8*(1+C$1017+F1379/E1379))))/SQRT(Sum_Sq($X$2*F1379*D$8,1)),                   $AQ$2*SQRT(Sum_Sq($AH$2/(1+1/$A1379)+F1379*( 1/(C$1017+1+F1379/E1379)-1)/(1+($X$2*F1379*D$8)^2), (F1379^2*D$8*$X$2+1/($X$2*D$8*(C$1017+1+F1379/E1379           )))/(1+($X$2*F1379*D$8)^2))),           V_rtHz(E1379)/($X$2*D$8*(E1379*C$1017+E1379+F1379)),V_rtHz(F1379)*SQRT(Sum_Sq(E1379*D$8*$X$2*C$1017,1))/($X$2*D$8*(E1379*C$1017+E1379+F1379))))/SQRT(Sum_Sq(1/(1+$A1379)+$AC$2/$I$2-1/(1+(1+F1379/E1379)/C$1017),$X$2/$I$2)),IF(F1380&lt;0,"A",C1380))</f>
        <v>A</v>
      </c>
      <c r="E1379" s="13">
        <f t="shared" si="438"/>
        <v>-1</v>
      </c>
      <c r="F1379" s="12">
        <f t="shared" si="462"/>
        <v>-2</v>
      </c>
      <c r="H1379" s="13" t="str">
        <f>IF(K1379&gt;0,SQRT(Sum_Sq($AI$2,V_rtHz($AH$2)/(1+1/$A1379),V_rtHz($AH$2*$A1379)/(1+$A1379),$AN$2*$AH$2/(1+1/$A1379),$AM$2*SQRT(Sum_Sq(K1379,1/($X$2*I$8*(1+H$1017+K1379/J1379))))/SQRT(Sum_Sq($X$2*K1379*I$8,1)),                   $AQ$2*SQRT(Sum_Sq($AH$2/(1+1/$A1379)+K1379*( 1/(H$1017+1+K1379/J1379)-1)/(1+($X$2*K1379*I$8)^2), (K1379^2*I$8*$X$2+1/($X$2*I$8*(H$1017+1+K1379/J1379           )))/(1+($X$2*K1379*I$8)^2))),           V_rtHz(J1379)/($X$2*I$8*(J1379*H$1017+J1379+K1379)),V_rtHz(K1379)*SQRT(Sum_Sq(J1379*I$8*$X$2*H$1017,1))/($X$2*I$8*(J1379*H$1017+J1379+K1379))))/SQRT(Sum_Sq(1/(1+$A1379)+$AC$2/$I$2-1/(1+(1+K1379/J1379)/H$1017),$X$2/$I$2)),IF(K1380&lt;0,"A",H1380))</f>
        <v>A</v>
      </c>
      <c r="J1379" s="13">
        <f t="shared" si="439"/>
        <v>-1</v>
      </c>
      <c r="K1379" s="12">
        <f t="shared" si="463"/>
        <v>-2</v>
      </c>
      <c r="M1379" s="13" t="str">
        <f>IF(P1379&gt;0,SQRT(Sum_Sq($AI$2,V_rtHz($AH$2)/(1+1/$A1379),V_rtHz($AH$2*$A1379)/(1+$A1379),$AN$2*$AH$2/(1+1/$A1379),$AM$2*SQRT(Sum_Sq(P1379,1/($X$2*N$8*(1+M$1017+P1379/O1379))))/SQRT(Sum_Sq($X$2*P1379*N$8,1)),                   $AQ$2*SQRT(Sum_Sq($AH$2/(1+1/$A1379)+P1379*( 1/(M$1017+1+P1379/O1379)-1)/(1+($X$2*P1379*N$8)^2), (P1379^2*N$8*$X$2+1/($X$2*N$8*(M$1017+1+P1379/O1379           )))/(1+($X$2*P1379*N$8)^2))),           V_rtHz(O1379)/($X$2*N$8*(O1379*M$1017+O1379+P1379)),V_rtHz(P1379)*SQRT(Sum_Sq(O1379*N$8*$X$2*M$1017,1))/($X$2*N$8*(O1379*M$1017+O1379+P1379))))/SQRT(Sum_Sq(1/(1+$A1379)+$AC$2/$I$2-1/(1+(1+P1379/O1379)/M$1017),$X$2/$I$2)),IF(P1380&lt;0,"A",M1380))</f>
        <v>A</v>
      </c>
      <c r="O1379" s="13">
        <f t="shared" si="440"/>
        <v>-1</v>
      </c>
      <c r="P1379" s="12">
        <f t="shared" si="464"/>
        <v>-2</v>
      </c>
      <c r="R1379" s="13" t="str">
        <f>IF(U1379&gt;0,SQRT(Sum_Sq($AI$2,V_rtHz($AH$2)/(1+1/$A1379),V_rtHz($AH$2*$A1379)/(1+$A1379),$AN$2*$AH$2/(1+1/$A1379),$AM$2*SQRT(Sum_Sq(U1379,1/($X$2*S$8*(1+R$1017+U1379/T1379))))/SQRT(Sum_Sq($X$2*U1379*S$8,1)),                   $AQ$2*SQRT(Sum_Sq($AH$2/(1+1/$A1379)+U1379*( 1/(R$1017+1+U1379/T1379)-1)/(1+($X$2*U1379*S$8)^2), (U1379^2*S$8*$X$2+1/($X$2*S$8*(R$1017+1+U1379/T1379           )))/(1+($X$2*U1379*S$8)^2))),           V_rtHz(T1379)/($X$2*S$8*(T1379*R$1017+T1379+U1379)),V_rtHz(U1379)*SQRT(Sum_Sq(T1379*S$8*$X$2*R$1017,1))/($X$2*S$8*(T1379*R$1017+T1379+U1379))))/SQRT(Sum_Sq(1/(1+$A1379)+$AC$2/$I$2-1/(1+(1+U1379/T1379)/R$1017),$X$2/$I$2)),IF(U1380&lt;0,"A",R1380))</f>
        <v>A</v>
      </c>
      <c r="T1379" s="13">
        <f t="shared" si="441"/>
        <v>-1</v>
      </c>
      <c r="U1379" s="12">
        <f t="shared" si="465"/>
        <v>-2</v>
      </c>
      <c r="X1379" s="13">
        <f>IF(AA1379&gt;0,SQRT(Sum_Sq($AI$2,V_rtHz($AH$2)/(1+1/$A1379),V_rtHz($AH$2*$A1379)/(1+$A1379),$AN$2*$AH$2/(1+1/$A1379),$AM$2*SQRT(Sum_Sq(AA1379,1/($X$2*Y$8*(1+X$1017+AA1379/Z1379))))/SQRT(Sum_Sq($X$2*AA1379*Y$8,1)),                   $AQ$2*SQRT(Sum_Sq($AH$2/(1+1/$A1379)+AA1379*( 1/(X$1017+1+AA1379/Z1379)-1)/(1+($X$2*AA1379*Y$8)^2), (AA1379^2*Y$8*$X$2+1/($X$2*Y$8*(X$1017+1+AA1379/Z1379           )))/(1+($X$2*AA1379*Y$8)^2))),           V_rtHz(Z1379)/($X$2*Y$8*(Z1379*X$1017+Z1379+AA1379)),V_rtHz(AA1379)*SQRT(Sum_Sq(Z1379*Y$8*$X$2*X$1017,1))/($X$2*Y$8*(Z1379*X$1017+Z1379+AA1379))))/SQRT(Sum_Sq(1/(1+$A1379)+$AC$2/$I$2-1/(1+(1+AA1379/Z1379)/X$1017),$X$2/$I$2)),IF(AA1380&lt;0,"A",X1380))</f>
        <v>4.1432647330087326E-6</v>
      </c>
      <c r="Z1379" s="13">
        <f t="shared" si="442"/>
        <v>20365.075876024635</v>
      </c>
      <c r="AA1379" s="12">
        <f t="shared" si="466"/>
        <v>48320.492079175128</v>
      </c>
      <c r="AC1379" s="13">
        <f>IF(AF1379&gt;0,SQRT(Sum_Sq($AI$2,V_rtHz($AH$2)/(1+1/$A1379),V_rtHz($AH$2*$A1379)/(1+$A1379),$AN$2*$AH$2/(1+1/$A1379),$AM$2*SQRT(Sum_Sq(AF1379,1/($X$2*AD$8*(1+AC$1017+AF1379/AE1379))))/SQRT(Sum_Sq($X$2*AF1379*AD$8,1)),                   $AQ$2*SQRT(Sum_Sq($AH$2/(1+1/$A1379)+AF1379*( 1/(AC$1017+1+AF1379/AE1379)-1)/(1+($X$2*AF1379*AD$8)^2), (AF1379^2*AD$8*$X$2+1/($X$2*AD$8*(AC$1017+1+AF1379/AE1379           )))/(1+($X$2*AF1379*AD$8)^2))),           V_rtHz(AE1379)/($X$2*AD$8*(AE1379*AC$1017+AE1379+AF1379)),V_rtHz(AF1379)*SQRT(Sum_Sq(AE1379*AD$8*$X$2*AC$1017,1))/($X$2*AD$8*(AE1379*AC$1017+AE1379+AF1379))))/SQRT(Sum_Sq(1/(1+$A1379)+$AC$2/$I$2-1/(1+(1+AF1379/AE1379)/AC$1017),$X$2/$I$2)),IF(AF1380&lt;0,"A",AC1380))</f>
        <v>6.2774249219983151E-6</v>
      </c>
      <c r="AE1379" s="13">
        <f t="shared" si="443"/>
        <v>16118.25137487911</v>
      </c>
      <c r="AF1379" s="12">
        <f t="shared" si="467"/>
        <v>193063.1804226813</v>
      </c>
      <c r="AG1379" s="13"/>
      <c r="AH1379" s="13">
        <f>IF(AK1379&gt;0,SQRT(Sum_Sq($AI$2,V_rtHz($AH$2)/(1+1/$A1379),V_rtHz($AH$2*$A1379)/(1+$A1379),$AN$2*$AH$2/(1+1/$A1379),$AM$2*SQRT(Sum_Sq(AK1379,1/($X$2*AI$8*(1+AH$1017+AK1379/AJ1379))))/SQRT(Sum_Sq($X$2*AK1379*AI$8,1)),                   $AQ$2*SQRT(Sum_Sq($AH$2/(1+1/$A1379)+AK1379*( 1/(AH$1017+1+AK1379/AJ1379)-1)/(1+($X$2*AK1379*AI$8)^2), (AK1379^2*AI$8*$X$2+1/($X$2*AI$8*(AH$1017+1+AK1379/AJ1379           )))/(1+($X$2*AK1379*AI$8)^2))),           V_rtHz(AJ1379)/($X$2*AI$8*(AJ1379*AH$1017+AJ1379+AK1379)),V_rtHz(AK1379)*SQRT(Sum_Sq(AJ1379*AI$8*$X$2*AH$1017,1))/($X$2*AI$8*(AJ1379*AH$1017+AJ1379+AK1379))))/SQRT(Sum_Sq(1/(1+$A1379)+$AC$2/$I$2-1/(1+(1+AK1379/AJ1379)/AH$1017),$X$2/$I$2)),IF(AK1380&lt;0,"A",AH1380))</f>
        <v>1.077395748283137E-5</v>
      </c>
      <c r="AI1379" s="13"/>
      <c r="AJ1379" s="13">
        <f t="shared" si="444"/>
        <v>15339.824876190645</v>
      </c>
      <c r="AK1379" s="12">
        <f t="shared" si="468"/>
        <v>641500.47050838266</v>
      </c>
      <c r="AM1379" s="13">
        <f>IF(AP1379&gt;0,SQRT(Sum_Sq($AI$2,V_rtHz($AH$2)/(1+1/$A1379),V_rtHz($AH$2*$A1379)/(1+$A1379),$AN$2*$AH$2/(1+1/$A1379),$AM$2*SQRT(Sum_Sq(AP1379,1/($X$2*AN$8*(1+AM$1017+AP1379/AO1379))))/SQRT(Sum_Sq($X$2*AP1379*AN$8,1)),                   $AQ$2*SQRT(Sum_Sq($AH$2/(1+1/$A1379)+AP1379*( 1/(AM$1017+1+AP1379/AO1379)-1)/(1+($X$2*AP1379*AN$8)^2), (AP1379^2*AN$8*$X$2+1/($X$2*AN$8*(AM$1017+1+AP1379/AO1379           )))/(1+($X$2*AP1379*AN$8)^2))),           V_rtHz(AO1379)/($X$2*AN$8*(AO1379*AM$1017+AO1379+AP1379)),V_rtHz(AP1379)*SQRT(Sum_Sq(AO1379*AN$8*$X$2*AM$1017,1))/($X$2*AN$8*(AO1379*AM$1017+AO1379+AP1379))))/SQRT(Sum_Sq(1/(1+$A1379)+$AC$2/$I$2-1/(1+(1+AP1379/AO1379)/AM$1017),$X$2/$I$2)),IF(AP1380&lt;0,"A",AM1380))</f>
        <v>1.8962555305611409E-5</v>
      </c>
      <c r="AO1379" s="13">
        <f t="shared" si="445"/>
        <v>15121.665539460531</v>
      </c>
      <c r="AP1379" s="12">
        <f t="shared" si="469"/>
        <v>2057869.1316548139</v>
      </c>
      <c r="AR1379" s="13">
        <f t="shared" si="446"/>
        <v>69887291.180198371</v>
      </c>
      <c r="AS1379" s="13">
        <f t="shared" si="447"/>
        <v>-1.322387251835226E-5</v>
      </c>
      <c r="AV1379" s="13"/>
      <c r="AW1379" s="13">
        <f t="shared" si="448"/>
        <v>39300511.936236553</v>
      </c>
      <c r="AX1379" s="13">
        <f t="shared" si="449"/>
        <v>-4.1998723177846864E-5</v>
      </c>
      <c r="AZ1379" s="13"/>
      <c r="BA1379" s="13"/>
      <c r="BB1379" s="13">
        <f t="shared" si="450"/>
        <v>22100301.962882396</v>
      </c>
      <c r="BC1379" s="13">
        <f t="shared" si="451"/>
        <v>-1.3465641159083282E-4</v>
      </c>
      <c r="BD1379" s="13"/>
      <c r="BE1379" s="13"/>
      <c r="BG1379" s="13">
        <f t="shared" si="452"/>
        <v>12427913.092914158</v>
      </c>
      <c r="BH1379" s="13">
        <f t="shared" si="453"/>
        <v>-4.4538440441815663E-4</v>
      </c>
      <c r="BI1379" s="13"/>
      <c r="BL1379" s="13">
        <f t="shared" si="454"/>
        <v>315.06815879885437</v>
      </c>
      <c r="BM1379" s="13">
        <f t="shared" si="455"/>
        <v>34.465664218175128</v>
      </c>
      <c r="BP1379" s="13"/>
      <c r="BQ1379" s="13">
        <f t="shared" si="456"/>
        <v>99.633300000000006</v>
      </c>
      <c r="BR1379" s="13">
        <f t="shared" si="457"/>
        <v>108.98999999999998</v>
      </c>
      <c r="BT1379" s="13"/>
      <c r="BU1379" s="13"/>
      <c r="BV1379" s="13">
        <f t="shared" si="458"/>
        <v>31.50681587988543</v>
      </c>
      <c r="BW1379" s="13">
        <f t="shared" si="459"/>
        <v>344.65664218175158</v>
      </c>
      <c r="CA1379" s="13">
        <f t="shared" si="460"/>
        <v>9.9633299999999991</v>
      </c>
      <c r="CB1379" s="13">
        <f t="shared" si="461"/>
        <v>1089.9000000000001</v>
      </c>
    </row>
    <row r="1380" spans="1:80" x14ac:dyDescent="0.3">
      <c r="A1380" s="13">
        <f t="shared" si="437"/>
        <v>1.5703628043335529E-3</v>
      </c>
      <c r="C1380" s="13" t="str">
        <f>IF(F1380&gt;0,SQRT(Sum_Sq($AI$2,V_rtHz($AH$2)/(1+1/$A1380),V_rtHz($AH$2*$A1380)/(1+$A1380),$AN$2*$AH$2/(1+1/$A1380),$AM$2*SQRT(Sum_Sq(F1380,1/($X$2*D$8*(1+C$1017+F1380/E1380))))/SQRT(Sum_Sq($X$2*F1380*D$8,1)),                   $AQ$2*SQRT(Sum_Sq($AH$2/(1+1/$A1380)+F1380*( 1/(C$1017+1+F1380/E1380)-1)/(1+($X$2*F1380*D$8)^2), (F1380^2*D$8*$X$2+1/($X$2*D$8*(C$1017+1+F1380/E1380           )))/(1+($X$2*F1380*D$8)^2))),           V_rtHz(E1380)/($X$2*D$8*(E1380*C$1017+E1380+F1380)),V_rtHz(F1380)*SQRT(Sum_Sq(E1380*D$8*$X$2*C$1017,1))/($X$2*D$8*(E1380*C$1017+E1380+F1380))))/SQRT(Sum_Sq(1/(1+$A1380)+$AC$2/$I$2-1/(1+(1+F1380/E1380)/C$1017),$X$2/$I$2)),IF(F1381&lt;0,"A",C1381))</f>
        <v>A</v>
      </c>
      <c r="E1380" s="13">
        <f t="shared" si="438"/>
        <v>-1</v>
      </c>
      <c r="F1380" s="12">
        <f t="shared" si="462"/>
        <v>-2</v>
      </c>
      <c r="H1380" s="13" t="str">
        <f>IF(K1380&gt;0,SQRT(Sum_Sq($AI$2,V_rtHz($AH$2)/(1+1/$A1380),V_rtHz($AH$2*$A1380)/(1+$A1380),$AN$2*$AH$2/(1+1/$A1380),$AM$2*SQRT(Sum_Sq(K1380,1/($X$2*I$8*(1+H$1017+K1380/J1380))))/SQRT(Sum_Sq($X$2*K1380*I$8,1)),                   $AQ$2*SQRT(Sum_Sq($AH$2/(1+1/$A1380)+K1380*( 1/(H$1017+1+K1380/J1380)-1)/(1+($X$2*K1380*I$8)^2), (K1380^2*I$8*$X$2+1/($X$2*I$8*(H$1017+1+K1380/J1380           )))/(1+($X$2*K1380*I$8)^2))),           V_rtHz(J1380)/($X$2*I$8*(J1380*H$1017+J1380+K1380)),V_rtHz(K1380)*SQRT(Sum_Sq(J1380*I$8*$X$2*H$1017,1))/($X$2*I$8*(J1380*H$1017+J1380+K1380))))/SQRT(Sum_Sq(1/(1+$A1380)+$AC$2/$I$2-1/(1+(1+K1380/J1380)/H$1017),$X$2/$I$2)),IF(K1381&lt;0,"A",H1381))</f>
        <v>A</v>
      </c>
      <c r="J1380" s="13">
        <f t="shared" si="439"/>
        <v>-1</v>
      </c>
      <c r="K1380" s="12">
        <f t="shared" si="463"/>
        <v>-2</v>
      </c>
      <c r="M1380" s="13" t="str">
        <f>IF(P1380&gt;0,SQRT(Sum_Sq($AI$2,V_rtHz($AH$2)/(1+1/$A1380),V_rtHz($AH$2*$A1380)/(1+$A1380),$AN$2*$AH$2/(1+1/$A1380),$AM$2*SQRT(Sum_Sq(P1380,1/($X$2*N$8*(1+M$1017+P1380/O1380))))/SQRT(Sum_Sq($X$2*P1380*N$8,1)),                   $AQ$2*SQRT(Sum_Sq($AH$2/(1+1/$A1380)+P1380*( 1/(M$1017+1+P1380/O1380)-1)/(1+($X$2*P1380*N$8)^2), (P1380^2*N$8*$X$2+1/($X$2*N$8*(M$1017+1+P1380/O1380           )))/(1+($X$2*P1380*N$8)^2))),           V_rtHz(O1380)/($X$2*N$8*(O1380*M$1017+O1380+P1380)),V_rtHz(P1380)*SQRT(Sum_Sq(O1380*N$8*$X$2*M$1017,1))/($X$2*N$8*(O1380*M$1017+O1380+P1380))))/SQRT(Sum_Sq(1/(1+$A1380)+$AC$2/$I$2-1/(1+(1+P1380/O1380)/M$1017),$X$2/$I$2)),IF(P1381&lt;0,"A",M1381))</f>
        <v>A</v>
      </c>
      <c r="O1380" s="13">
        <f t="shared" si="440"/>
        <v>-1</v>
      </c>
      <c r="P1380" s="12">
        <f t="shared" si="464"/>
        <v>-2</v>
      </c>
      <c r="R1380" s="13" t="str">
        <f>IF(U1380&gt;0,SQRT(Sum_Sq($AI$2,V_rtHz($AH$2)/(1+1/$A1380),V_rtHz($AH$2*$A1380)/(1+$A1380),$AN$2*$AH$2/(1+1/$A1380),$AM$2*SQRT(Sum_Sq(U1380,1/($X$2*S$8*(1+R$1017+U1380/T1380))))/SQRT(Sum_Sq($X$2*U1380*S$8,1)),                   $AQ$2*SQRT(Sum_Sq($AH$2/(1+1/$A1380)+U1380*( 1/(R$1017+1+U1380/T1380)-1)/(1+($X$2*U1380*S$8)^2), (U1380^2*S$8*$X$2+1/($X$2*S$8*(R$1017+1+U1380/T1380           )))/(1+($X$2*U1380*S$8)^2))),           V_rtHz(T1380)/($X$2*S$8*(T1380*R$1017+T1380+U1380)),V_rtHz(U1380)*SQRT(Sum_Sq(T1380*S$8*$X$2*R$1017,1))/($X$2*S$8*(T1380*R$1017+T1380+U1380))))/SQRT(Sum_Sq(1/(1+$A1380)+$AC$2/$I$2-1/(1+(1+U1380/T1380)/R$1017),$X$2/$I$2)),IF(U1381&lt;0,"A",R1381))</f>
        <v>A</v>
      </c>
      <c r="T1380" s="13">
        <f t="shared" si="441"/>
        <v>-1</v>
      </c>
      <c r="U1380" s="12">
        <f t="shared" si="465"/>
        <v>-2</v>
      </c>
      <c r="X1380" s="13">
        <f>IF(AA1380&gt;0,SQRT(Sum_Sq($AI$2,V_rtHz($AH$2)/(1+1/$A1380),V_rtHz($AH$2*$A1380)/(1+$A1380),$AN$2*$AH$2/(1+1/$A1380),$AM$2*SQRT(Sum_Sq(AA1380,1/($X$2*Y$8*(1+X$1017+AA1380/Z1380))))/SQRT(Sum_Sq($X$2*AA1380*Y$8,1)),                   $AQ$2*SQRT(Sum_Sq($AH$2/(1+1/$A1380)+AA1380*( 1/(X$1017+1+AA1380/Z1380)-1)/(1+($X$2*AA1380*Y$8)^2), (AA1380^2*Y$8*$X$2+1/($X$2*Y$8*(X$1017+1+AA1380/Z1380           )))/(1+($X$2*AA1380*Y$8)^2))),           V_rtHz(Z1380)/($X$2*Y$8*(Z1380*X$1017+Z1380+AA1380)),V_rtHz(AA1380)*SQRT(Sum_Sq(Z1380*Y$8*$X$2*X$1017,1))/($X$2*Y$8*(Z1380*X$1017+Z1380+AA1380))))/SQRT(Sum_Sq(1/(1+$A1380)+$AC$2/$I$2-1/(1+(1+AA1380/Z1380)/X$1017),$X$2/$I$2)),IF(AA1381&lt;0,"A",X1381))</f>
        <v>4.1338798553843918E-6</v>
      </c>
      <c r="Z1380" s="13">
        <f t="shared" si="442"/>
        <v>20279.968555273743</v>
      </c>
      <c r="AA1380" s="12">
        <f t="shared" si="466"/>
        <v>48523.274820529725</v>
      </c>
      <c r="AC1380" s="13">
        <f>IF(AF1380&gt;0,SQRT(Sum_Sq($AI$2,V_rtHz($AH$2)/(1+1/$A1380),V_rtHz($AH$2*$A1380)/(1+$A1380),$AN$2*$AH$2/(1+1/$A1380),$AM$2*SQRT(Sum_Sq(AF1380,1/($X$2*AD$8*(1+AC$1017+AF1380/AE1380))))/SQRT(Sum_Sq($X$2*AF1380*AD$8,1)),                   $AQ$2*SQRT(Sum_Sq($AH$2/(1+1/$A1380)+AF1380*( 1/(AC$1017+1+AF1380/AE1380)-1)/(1+($X$2*AF1380*AD$8)^2), (AF1380^2*AD$8*$X$2+1/($X$2*AD$8*(AC$1017+1+AF1380/AE1380           )))/(1+($X$2*AF1380*AD$8)^2))),           V_rtHz(AE1380)/($X$2*AD$8*(AE1380*AC$1017+AE1380+AF1380)),V_rtHz(AF1380)*SQRT(Sum_Sq(AE1380*AD$8*$X$2*AC$1017,1))/($X$2*AD$8*(AE1380*AC$1017+AE1380+AF1380))))/SQRT(Sum_Sq(1/(1+$A1380)+$AC$2/$I$2-1/(1+(1+AF1380/AE1380)/AC$1017),$X$2/$I$2)),IF(AF1381&lt;0,"A",AC1381))</f>
        <v>6.2711332099335036E-6</v>
      </c>
      <c r="AE1380" s="13">
        <f t="shared" si="443"/>
        <v>16085.464586951573</v>
      </c>
      <c r="AF1380" s="12">
        <f t="shared" si="467"/>
        <v>193456.69852835473</v>
      </c>
      <c r="AG1380" s="13"/>
      <c r="AH1380" s="13">
        <f>IF(AK1380&gt;0,SQRT(Sum_Sq($AI$2,V_rtHz($AH$2)/(1+1/$A1380),V_rtHz($AH$2*$A1380)/(1+$A1380),$AN$2*$AH$2/(1+1/$A1380),$AM$2*SQRT(Sum_Sq(AK1380,1/($X$2*AI$8*(1+AH$1017+AK1380/AJ1380))))/SQRT(Sum_Sq($X$2*AK1380*AI$8,1)),                   $AQ$2*SQRT(Sum_Sq($AH$2/(1+1/$A1380)+AK1380*( 1/(AH$1017+1+AK1380/AJ1380)-1)/(1+($X$2*AK1380*AI$8)^2), (AK1380^2*AI$8*$X$2+1/($X$2*AI$8*(AH$1017+1+AK1380/AJ1380           )))/(1+($X$2*AK1380*AI$8)^2))),           V_rtHz(AJ1380)/($X$2*AI$8*(AJ1380*AH$1017+AJ1380+AK1380)),V_rtHz(AK1380)*SQRT(Sum_Sq(AJ1380*AI$8*$X$2*AH$1017,1))/($X$2*AI$8*(AJ1380*AH$1017+AJ1380+AK1380))))/SQRT(Sum_Sq(1/(1+$A1380)+$AC$2/$I$2-1/(1+(1+AK1380/AJ1380)/AH$1017),$X$2/$I$2)),IF(AK1381&lt;0,"A",AH1381))</f>
        <v>1.0764809645792739E-5</v>
      </c>
      <c r="AI1380" s="13"/>
      <c r="AJ1380" s="13">
        <f t="shared" si="444"/>
        <v>15312.676327362813</v>
      </c>
      <c r="AK1380" s="12">
        <f t="shared" si="468"/>
        <v>642637.81622603175</v>
      </c>
      <c r="AM1380" s="13">
        <f>IF(AP1380&gt;0,SQRT(Sum_Sq($AI$2,V_rtHz($AH$2)/(1+1/$A1380),V_rtHz($AH$2*$A1380)/(1+$A1380),$AN$2*$AH$2/(1+1/$A1380),$AM$2*SQRT(Sum_Sq(AP1380,1/($X$2*AN$8*(1+AM$1017+AP1380/AO1380))))/SQRT(Sum_Sq($X$2*AP1380*AN$8,1)),                   $AQ$2*SQRT(Sum_Sq($AH$2/(1+1/$A1380)+AP1380*( 1/(AM$1017+1+AP1380/AO1380)-1)/(1+($X$2*AP1380*AN$8)^2), (AP1380^2*AN$8*$X$2+1/($X$2*AN$8*(AM$1017+1+AP1380/AO1380           )))/(1+($X$2*AP1380*AN$8)^2))),           V_rtHz(AO1380)/($X$2*AN$8*(AO1380*AM$1017+AO1380+AP1380)),V_rtHz(AP1380)*SQRT(Sum_Sq(AO1380*AN$8*$X$2*AM$1017,1))/($X$2*AN$8*(AO1380*AM$1017+AO1380+AP1380))))/SQRT(Sum_Sq(1/(1+$A1380)+$AC$2/$I$2-1/(1+(1+AP1380/AO1380)/AM$1017),$X$2/$I$2)),IF(AP1381&lt;0,"A",AM1381))</f>
        <v>1.8947210623083082E-5</v>
      </c>
      <c r="AO1380" s="13">
        <f t="shared" si="445"/>
        <v>15095.943126841732</v>
      </c>
      <c r="AP1380" s="12">
        <f t="shared" si="469"/>
        <v>2061375.5941841935</v>
      </c>
      <c r="AR1380" s="13">
        <f t="shared" si="446"/>
        <v>69887291.180198371</v>
      </c>
      <c r="AS1380" s="13">
        <f t="shared" si="447"/>
        <v>-1.3224239522964484E-5</v>
      </c>
      <c r="AV1380" s="13"/>
      <c r="AW1380" s="13">
        <f t="shared" si="448"/>
        <v>39300511.936236553</v>
      </c>
      <c r="AX1380" s="13">
        <f t="shared" si="449"/>
        <v>-4.2002425315964897E-5</v>
      </c>
      <c r="AZ1380" s="13"/>
      <c r="BA1380" s="13"/>
      <c r="BB1380" s="13">
        <f t="shared" si="450"/>
        <v>22100301.962882396</v>
      </c>
      <c r="BC1380" s="13">
        <f t="shared" si="451"/>
        <v>-1.3469447599039614E-4</v>
      </c>
      <c r="BD1380" s="13"/>
      <c r="BE1380" s="13"/>
      <c r="BG1380" s="13">
        <f t="shared" si="452"/>
        <v>12427913.092914158</v>
      </c>
      <c r="BH1380" s="13">
        <f t="shared" si="453"/>
        <v>-4.4580109943074902E-4</v>
      </c>
      <c r="BI1380" s="13"/>
      <c r="BL1380" s="13">
        <f t="shared" si="454"/>
        <v>315.06815879885437</v>
      </c>
      <c r="BM1380" s="13">
        <f t="shared" si="455"/>
        <v>34.465664218175142</v>
      </c>
      <c r="BP1380" s="13"/>
      <c r="BQ1380" s="13">
        <f t="shared" si="456"/>
        <v>99.633300000000006</v>
      </c>
      <c r="BR1380" s="13">
        <f t="shared" si="457"/>
        <v>108.99</v>
      </c>
      <c r="BT1380" s="13"/>
      <c r="BU1380" s="13"/>
      <c r="BV1380" s="13">
        <f t="shared" si="458"/>
        <v>31.506815879885437</v>
      </c>
      <c r="BW1380" s="13">
        <f t="shared" si="459"/>
        <v>344.65664218175147</v>
      </c>
      <c r="CA1380" s="13">
        <f t="shared" si="460"/>
        <v>9.9633299999999991</v>
      </c>
      <c r="CB1380" s="13">
        <f t="shared" si="461"/>
        <v>1089.9000000000001</v>
      </c>
    </row>
    <row r="1381" spans="1:80" x14ac:dyDescent="0.3">
      <c r="A1381" s="13">
        <f t="shared" si="437"/>
        <v>1.5922087270511685E-3</v>
      </c>
      <c r="C1381" s="13" t="str">
        <f>IF(F1381&gt;0,SQRT(Sum_Sq($AI$2,V_rtHz($AH$2)/(1+1/$A1381),V_rtHz($AH$2*$A1381)/(1+$A1381),$AN$2*$AH$2/(1+1/$A1381),$AM$2*SQRT(Sum_Sq(F1381,1/($X$2*D$8*(1+C$1017+F1381/E1381))))/SQRT(Sum_Sq($X$2*F1381*D$8,1)),                   $AQ$2*SQRT(Sum_Sq($AH$2/(1+1/$A1381)+F1381*( 1/(C$1017+1+F1381/E1381)-1)/(1+($X$2*F1381*D$8)^2), (F1381^2*D$8*$X$2+1/($X$2*D$8*(C$1017+1+F1381/E1381           )))/(1+($X$2*F1381*D$8)^2))),           V_rtHz(E1381)/($X$2*D$8*(E1381*C$1017+E1381+F1381)),V_rtHz(F1381)*SQRT(Sum_Sq(E1381*D$8*$X$2*C$1017,1))/($X$2*D$8*(E1381*C$1017+E1381+F1381))))/SQRT(Sum_Sq(1/(1+$A1381)+$AC$2/$I$2-1/(1+(1+F1381/E1381)/C$1017),$X$2/$I$2)),IF(F1382&lt;0,"A",C1382))</f>
        <v>A</v>
      </c>
      <c r="E1381" s="13">
        <f t="shared" si="438"/>
        <v>-1</v>
      </c>
      <c r="F1381" s="12">
        <f t="shared" si="462"/>
        <v>-2</v>
      </c>
      <c r="H1381" s="13" t="str">
        <f>IF(K1381&gt;0,SQRT(Sum_Sq($AI$2,V_rtHz($AH$2)/(1+1/$A1381),V_rtHz($AH$2*$A1381)/(1+$A1381),$AN$2*$AH$2/(1+1/$A1381),$AM$2*SQRT(Sum_Sq(K1381,1/($X$2*I$8*(1+H$1017+K1381/J1381))))/SQRT(Sum_Sq($X$2*K1381*I$8,1)),                   $AQ$2*SQRT(Sum_Sq($AH$2/(1+1/$A1381)+K1381*( 1/(H$1017+1+K1381/J1381)-1)/(1+($X$2*K1381*I$8)^2), (K1381^2*I$8*$X$2+1/($X$2*I$8*(H$1017+1+K1381/J1381           )))/(1+($X$2*K1381*I$8)^2))),           V_rtHz(J1381)/($X$2*I$8*(J1381*H$1017+J1381+K1381)),V_rtHz(K1381)*SQRT(Sum_Sq(J1381*I$8*$X$2*H$1017,1))/($X$2*I$8*(J1381*H$1017+J1381+K1381))))/SQRT(Sum_Sq(1/(1+$A1381)+$AC$2/$I$2-1/(1+(1+K1381/J1381)/H$1017),$X$2/$I$2)),IF(K1382&lt;0,"A",H1382))</f>
        <v>A</v>
      </c>
      <c r="J1381" s="13">
        <f t="shared" si="439"/>
        <v>-1</v>
      </c>
      <c r="K1381" s="12">
        <f t="shared" si="463"/>
        <v>-2</v>
      </c>
      <c r="M1381" s="13" t="str">
        <f>IF(P1381&gt;0,SQRT(Sum_Sq($AI$2,V_rtHz($AH$2)/(1+1/$A1381),V_rtHz($AH$2*$A1381)/(1+$A1381),$AN$2*$AH$2/(1+1/$A1381),$AM$2*SQRT(Sum_Sq(P1381,1/($X$2*N$8*(1+M$1017+P1381/O1381))))/SQRT(Sum_Sq($X$2*P1381*N$8,1)),                   $AQ$2*SQRT(Sum_Sq($AH$2/(1+1/$A1381)+P1381*( 1/(M$1017+1+P1381/O1381)-1)/(1+($X$2*P1381*N$8)^2), (P1381^2*N$8*$X$2+1/($X$2*N$8*(M$1017+1+P1381/O1381           )))/(1+($X$2*P1381*N$8)^2))),           V_rtHz(O1381)/($X$2*N$8*(O1381*M$1017+O1381+P1381)),V_rtHz(P1381)*SQRT(Sum_Sq(O1381*N$8*$X$2*M$1017,1))/($X$2*N$8*(O1381*M$1017+O1381+P1381))))/SQRT(Sum_Sq(1/(1+$A1381)+$AC$2/$I$2-1/(1+(1+P1381/O1381)/M$1017),$X$2/$I$2)),IF(P1382&lt;0,"A",M1382))</f>
        <v>A</v>
      </c>
      <c r="O1381" s="13">
        <f t="shared" si="440"/>
        <v>-1</v>
      </c>
      <c r="P1381" s="12">
        <f t="shared" si="464"/>
        <v>-2</v>
      </c>
      <c r="R1381" s="13" t="str">
        <f>IF(U1381&gt;0,SQRT(Sum_Sq($AI$2,V_rtHz($AH$2)/(1+1/$A1381),V_rtHz($AH$2*$A1381)/(1+$A1381),$AN$2*$AH$2/(1+1/$A1381),$AM$2*SQRT(Sum_Sq(U1381,1/($X$2*S$8*(1+R$1017+U1381/T1381))))/SQRT(Sum_Sq($X$2*U1381*S$8,1)),                   $AQ$2*SQRT(Sum_Sq($AH$2/(1+1/$A1381)+U1381*( 1/(R$1017+1+U1381/T1381)-1)/(1+($X$2*U1381*S$8)^2), (U1381^2*S$8*$X$2+1/($X$2*S$8*(R$1017+1+U1381/T1381           )))/(1+($X$2*U1381*S$8)^2))),           V_rtHz(T1381)/($X$2*S$8*(T1381*R$1017+T1381+U1381)),V_rtHz(U1381)*SQRT(Sum_Sq(T1381*S$8*$X$2*R$1017,1))/($X$2*S$8*(T1381*R$1017+T1381+U1381))))/SQRT(Sum_Sq(1/(1+$A1381)+$AC$2/$I$2-1/(1+(1+U1381/T1381)/R$1017),$X$2/$I$2)),IF(U1382&lt;0,"A",R1382))</f>
        <v>A</v>
      </c>
      <c r="T1381" s="13">
        <f t="shared" si="441"/>
        <v>-1</v>
      </c>
      <c r="U1381" s="12">
        <f t="shared" si="465"/>
        <v>-2</v>
      </c>
      <c r="X1381" s="13">
        <f>IF(AA1381&gt;0,SQRT(Sum_Sq($AI$2,V_rtHz($AH$2)/(1+1/$A1381),V_rtHz($AH$2*$A1381)/(1+$A1381),$AN$2*$AH$2/(1+1/$A1381),$AM$2*SQRT(Sum_Sq(AA1381,1/($X$2*Y$8*(1+X$1017+AA1381/Z1381))))/SQRT(Sum_Sq($X$2*AA1381*Y$8,1)),                   $AQ$2*SQRT(Sum_Sq($AH$2/(1+1/$A1381)+AA1381*( 1/(X$1017+1+AA1381/Z1381)-1)/(1+($X$2*AA1381*Y$8)^2), (AA1381^2*Y$8*$X$2+1/($X$2*Y$8*(X$1017+1+AA1381/Z1381           )))/(1+($X$2*AA1381*Y$8)^2))),           V_rtHz(Z1381)/($X$2*Y$8*(Z1381*X$1017+Z1381+AA1381)),V_rtHz(AA1381)*SQRT(Sum_Sq(Z1381*Y$8*$X$2*X$1017,1))/($X$2*Y$8*(Z1381*X$1017+Z1381+AA1381))))/SQRT(Sum_Sq(1/(1+$A1381)+$AC$2/$I$2-1/(1+(1+AA1381/Z1381)/X$1017),$X$2/$I$2)),IF(AA1382&lt;0,"A",X1382))</f>
        <v>4.1245255117667503E-6</v>
      </c>
      <c r="Z1381" s="13">
        <f t="shared" si="442"/>
        <v>20195.250583878511</v>
      </c>
      <c r="AA1381" s="12">
        <f t="shared" si="466"/>
        <v>48726.827303880935</v>
      </c>
      <c r="AC1381" s="13">
        <f>IF(AF1381&gt;0,SQRT(Sum_Sq($AI$2,V_rtHz($AH$2)/(1+1/$A1381),V_rtHz($AH$2*$A1381)/(1+$A1381),$AN$2*$AH$2/(1+1/$A1381),$AM$2*SQRT(Sum_Sq(AF1381,1/($X$2*AD$8*(1+AC$1017+AF1381/AE1381))))/SQRT(Sum_Sq($X$2*AF1381*AD$8,1)),                   $AQ$2*SQRT(Sum_Sq($AH$2/(1+1/$A1381)+AF1381*( 1/(AC$1017+1+AF1381/AE1381)-1)/(1+($X$2*AF1381*AD$8)^2), (AF1381^2*AD$8*$X$2+1/($X$2*AD$8*(AC$1017+1+AF1381/AE1381           )))/(1+($X$2*AF1381*AD$8)^2))),           V_rtHz(AE1381)/($X$2*AD$8*(AE1381*AC$1017+AE1381+AF1381)),V_rtHz(AF1381)*SQRT(Sum_Sq(AE1381*AD$8*$X$2*AC$1017,1))/($X$2*AD$8*(AE1381*AC$1017+AE1381+AF1381))))/SQRT(Sum_Sq(1/(1+$A1381)+$AC$2/$I$2-1/(1+(1+AF1381/AE1381)/AC$1017),$X$2/$I$2)),IF(AF1382&lt;0,"A",AC1382))</f>
        <v>6.2647991503720459E-6</v>
      </c>
      <c r="AE1381" s="13">
        <f t="shared" si="443"/>
        <v>16052.482889217648</v>
      </c>
      <c r="AF1381" s="12">
        <f t="shared" si="467"/>
        <v>193854.17787155032</v>
      </c>
      <c r="AG1381" s="13"/>
      <c r="AH1381" s="13">
        <f>IF(AK1381&gt;0,SQRT(Sum_Sq($AI$2,V_rtHz($AH$2)/(1+1/$A1381),V_rtHz($AH$2*$A1381)/(1+$A1381),$AN$2*$AH$2/(1+1/$A1381),$AM$2*SQRT(Sum_Sq(AK1381,1/($X$2*AI$8*(1+AH$1017+AK1381/AJ1381))))/SQRT(Sum_Sq($X$2*AK1381*AI$8,1)),                   $AQ$2*SQRT(Sum_Sq($AH$2/(1+1/$A1381)+AK1381*( 1/(AH$1017+1+AK1381/AJ1381)-1)/(1+($X$2*AK1381*AI$8)^2), (AK1381^2*AI$8*$X$2+1/($X$2*AI$8*(AH$1017+1+AK1381/AJ1381           )))/(1+($X$2*AK1381*AI$8)^2))),           V_rtHz(AJ1381)/($X$2*AI$8*(AJ1381*AH$1017+AJ1381+AK1381)),V_rtHz(AK1381)*SQRT(Sum_Sq(AJ1381*AI$8*$X$2*AH$1017,1))/($X$2*AI$8*(AJ1381*AH$1017+AJ1381+AK1381))))/SQRT(Sum_Sq(1/(1+$A1381)+$AC$2/$I$2-1/(1+(1+AK1381/AJ1381)/AH$1017),$X$2/$I$2)),IF(AK1382&lt;0,"A",AH1382))</f>
        <v>1.0755590217661833E-5</v>
      </c>
      <c r="AI1381" s="13"/>
      <c r="AJ1381" s="13">
        <f t="shared" si="444"/>
        <v>15285.334855063194</v>
      </c>
      <c r="AK1381" s="12">
        <f t="shared" si="468"/>
        <v>643787.32745477743</v>
      </c>
      <c r="AM1381" s="13">
        <f>IF(AP1381&gt;0,SQRT(Sum_Sq($AI$2,V_rtHz($AH$2)/(1+1/$A1381),V_rtHz($AH$2*$A1381)/(1+$A1381),$AN$2*$AH$2/(1+1/$A1381),$AM$2*SQRT(Sum_Sq(AP1381,1/($X$2*AN$8*(1+AM$1017+AP1381/AO1381))))/SQRT(Sum_Sq($X$2*AP1381*AN$8,1)),                   $AQ$2*SQRT(Sum_Sq($AH$2/(1+1/$A1381)+AP1381*( 1/(AM$1017+1+AP1381/AO1381)-1)/(1+($X$2*AP1381*AN$8)^2), (AP1381^2*AN$8*$X$2+1/($X$2*AN$8*(AM$1017+1+AP1381/AO1381           )))/(1+($X$2*AP1381*AN$8)^2))),           V_rtHz(AO1381)/($X$2*AN$8*(AO1381*AM$1017+AO1381+AP1381)),V_rtHz(AP1381)*SQRT(Sum_Sq(AO1381*AN$8*$X$2*AM$1017,1))/($X$2*AN$8*(AO1381*AM$1017+AO1381+AP1381))))/SQRT(Sum_Sq(1/(1+$A1381)+$AC$2/$I$2-1/(1+(1+AP1381/AO1381)/AM$1017),$X$2/$I$2)),IF(AP1382&lt;0,"A",AM1382))</f>
        <v>1.8931741561538845E-5</v>
      </c>
      <c r="AO1381" s="13">
        <f t="shared" si="445"/>
        <v>15070.030288651687</v>
      </c>
      <c r="AP1381" s="12">
        <f t="shared" si="469"/>
        <v>2064920.1187271355</v>
      </c>
      <c r="AR1381" s="13">
        <f t="shared" si="446"/>
        <v>69887291.180198371</v>
      </c>
      <c r="AS1381" s="13">
        <f t="shared" si="447"/>
        <v>-1.322461165391817E-5</v>
      </c>
      <c r="AV1381" s="13"/>
      <c r="AW1381" s="13">
        <f t="shared" si="448"/>
        <v>39300511.936236553</v>
      </c>
      <c r="AX1381" s="13">
        <f t="shared" si="449"/>
        <v>-4.2006179622374792E-5</v>
      </c>
      <c r="AZ1381" s="13"/>
      <c r="BA1381" s="13"/>
      <c r="BB1381" s="13">
        <f t="shared" si="450"/>
        <v>22100301.962882396</v>
      </c>
      <c r="BC1381" s="13">
        <f t="shared" si="451"/>
        <v>-1.3473309189587757E-4</v>
      </c>
      <c r="BD1381" s="13"/>
      <c r="BE1381" s="13"/>
      <c r="BG1381" s="13">
        <f t="shared" si="452"/>
        <v>12427913.092914158</v>
      </c>
      <c r="BH1381" s="13">
        <f t="shared" si="453"/>
        <v>-4.4622438805719977E-4</v>
      </c>
      <c r="BI1381" s="13"/>
      <c r="BL1381" s="13">
        <f t="shared" si="454"/>
        <v>315.06815879885437</v>
      </c>
      <c r="BM1381" s="13">
        <f t="shared" si="455"/>
        <v>34.465664218175128</v>
      </c>
      <c r="BP1381" s="13"/>
      <c r="BQ1381" s="13">
        <f t="shared" si="456"/>
        <v>99.633300000000006</v>
      </c>
      <c r="BR1381" s="13">
        <f t="shared" si="457"/>
        <v>108.99</v>
      </c>
      <c r="BT1381" s="13"/>
      <c r="BU1381" s="13"/>
      <c r="BV1381" s="13">
        <f t="shared" si="458"/>
        <v>31.50681587988543</v>
      </c>
      <c r="BW1381" s="13">
        <f t="shared" si="459"/>
        <v>344.65664218175152</v>
      </c>
      <c r="CA1381" s="13">
        <f t="shared" si="460"/>
        <v>9.9633299999999974</v>
      </c>
      <c r="CB1381" s="13">
        <f t="shared" si="461"/>
        <v>1089.9000000000001</v>
      </c>
    </row>
    <row r="1382" spans="1:80" x14ac:dyDescent="0.3">
      <c r="A1382" s="13">
        <f t="shared" si="437"/>
        <v>1.6143585568264857E-3</v>
      </c>
      <c r="C1382" s="13" t="str">
        <f>IF(F1382&gt;0,SQRT(Sum_Sq($AI$2,V_rtHz($AH$2)/(1+1/$A1382),V_rtHz($AH$2*$A1382)/(1+$A1382),$AN$2*$AH$2/(1+1/$A1382),$AM$2*SQRT(Sum_Sq(F1382,1/($X$2*D$8*(1+C$1017+F1382/E1382))))/SQRT(Sum_Sq($X$2*F1382*D$8,1)),                   $AQ$2*SQRT(Sum_Sq($AH$2/(1+1/$A1382)+F1382*( 1/(C$1017+1+F1382/E1382)-1)/(1+($X$2*F1382*D$8)^2), (F1382^2*D$8*$X$2+1/($X$2*D$8*(C$1017+1+F1382/E1382           )))/(1+($X$2*F1382*D$8)^2))),           V_rtHz(E1382)/($X$2*D$8*(E1382*C$1017+E1382+F1382)),V_rtHz(F1382)*SQRT(Sum_Sq(E1382*D$8*$X$2*C$1017,1))/($X$2*D$8*(E1382*C$1017+E1382+F1382))))/SQRT(Sum_Sq(1/(1+$A1382)+$AC$2/$I$2-1/(1+(1+F1382/E1382)/C$1017),$X$2/$I$2)),IF(F1383&lt;0,"A",C1383))</f>
        <v>A</v>
      </c>
      <c r="E1382" s="13">
        <f t="shared" si="438"/>
        <v>-1</v>
      </c>
      <c r="F1382" s="12">
        <f t="shared" si="462"/>
        <v>-2</v>
      </c>
      <c r="H1382" s="13" t="str">
        <f>IF(K1382&gt;0,SQRT(Sum_Sq($AI$2,V_rtHz($AH$2)/(1+1/$A1382),V_rtHz($AH$2*$A1382)/(1+$A1382),$AN$2*$AH$2/(1+1/$A1382),$AM$2*SQRT(Sum_Sq(K1382,1/($X$2*I$8*(1+H$1017+K1382/J1382))))/SQRT(Sum_Sq($X$2*K1382*I$8,1)),                   $AQ$2*SQRT(Sum_Sq($AH$2/(1+1/$A1382)+K1382*( 1/(H$1017+1+K1382/J1382)-1)/(1+($X$2*K1382*I$8)^2), (K1382^2*I$8*$X$2+1/($X$2*I$8*(H$1017+1+K1382/J1382           )))/(1+($X$2*K1382*I$8)^2))),           V_rtHz(J1382)/($X$2*I$8*(J1382*H$1017+J1382+K1382)),V_rtHz(K1382)*SQRT(Sum_Sq(J1382*I$8*$X$2*H$1017,1))/($X$2*I$8*(J1382*H$1017+J1382+K1382))))/SQRT(Sum_Sq(1/(1+$A1382)+$AC$2/$I$2-1/(1+(1+K1382/J1382)/H$1017),$X$2/$I$2)),IF(K1383&lt;0,"A",H1383))</f>
        <v>A</v>
      </c>
      <c r="J1382" s="13">
        <f t="shared" si="439"/>
        <v>-1</v>
      </c>
      <c r="K1382" s="12">
        <f t="shared" si="463"/>
        <v>-2</v>
      </c>
      <c r="M1382" s="13" t="str">
        <f>IF(P1382&gt;0,SQRT(Sum_Sq($AI$2,V_rtHz($AH$2)/(1+1/$A1382),V_rtHz($AH$2*$A1382)/(1+$A1382),$AN$2*$AH$2/(1+1/$A1382),$AM$2*SQRT(Sum_Sq(P1382,1/($X$2*N$8*(1+M$1017+P1382/O1382))))/SQRT(Sum_Sq($X$2*P1382*N$8,1)),                   $AQ$2*SQRT(Sum_Sq($AH$2/(1+1/$A1382)+P1382*( 1/(M$1017+1+P1382/O1382)-1)/(1+($X$2*P1382*N$8)^2), (P1382^2*N$8*$X$2+1/($X$2*N$8*(M$1017+1+P1382/O1382           )))/(1+($X$2*P1382*N$8)^2))),           V_rtHz(O1382)/($X$2*N$8*(O1382*M$1017+O1382+P1382)),V_rtHz(P1382)*SQRT(Sum_Sq(O1382*N$8*$X$2*M$1017,1))/($X$2*N$8*(O1382*M$1017+O1382+P1382))))/SQRT(Sum_Sq(1/(1+$A1382)+$AC$2/$I$2-1/(1+(1+P1382/O1382)/M$1017),$X$2/$I$2)),IF(P1383&lt;0,"A",M1383))</f>
        <v>A</v>
      </c>
      <c r="O1382" s="13">
        <f t="shared" si="440"/>
        <v>-1</v>
      </c>
      <c r="P1382" s="12">
        <f t="shared" si="464"/>
        <v>-2</v>
      </c>
      <c r="R1382" s="13" t="str">
        <f>IF(U1382&gt;0,SQRT(Sum_Sq($AI$2,V_rtHz($AH$2)/(1+1/$A1382),V_rtHz($AH$2*$A1382)/(1+$A1382),$AN$2*$AH$2/(1+1/$A1382),$AM$2*SQRT(Sum_Sq(U1382,1/($X$2*S$8*(1+R$1017+U1382/T1382))))/SQRT(Sum_Sq($X$2*U1382*S$8,1)),                   $AQ$2*SQRT(Sum_Sq($AH$2/(1+1/$A1382)+U1382*( 1/(R$1017+1+U1382/T1382)-1)/(1+($X$2*U1382*S$8)^2), (U1382^2*S$8*$X$2+1/($X$2*S$8*(R$1017+1+U1382/T1382           )))/(1+($X$2*U1382*S$8)^2))),           V_rtHz(T1382)/($X$2*S$8*(T1382*R$1017+T1382+U1382)),V_rtHz(U1382)*SQRT(Sum_Sq(T1382*S$8*$X$2*R$1017,1))/($X$2*S$8*(T1382*R$1017+T1382+U1382))))/SQRT(Sum_Sq(1/(1+$A1382)+$AC$2/$I$2-1/(1+(1+U1382/T1382)/R$1017),$X$2/$I$2)),IF(U1383&lt;0,"A",R1383))</f>
        <v>A</v>
      </c>
      <c r="T1382" s="13">
        <f t="shared" si="441"/>
        <v>-1</v>
      </c>
      <c r="U1382" s="12">
        <f t="shared" si="465"/>
        <v>-2</v>
      </c>
      <c r="X1382" s="13">
        <f>IF(AA1382&gt;0,SQRT(Sum_Sq($AI$2,V_rtHz($AH$2)/(1+1/$A1382),V_rtHz($AH$2*$A1382)/(1+$A1382),$AN$2*$AH$2/(1+1/$A1382),$AM$2*SQRT(Sum_Sq(AA1382,1/($X$2*Y$8*(1+X$1017+AA1382/Z1382))))/SQRT(Sum_Sq($X$2*AA1382*Y$8,1)),                   $AQ$2*SQRT(Sum_Sq($AH$2/(1+1/$A1382)+AA1382*( 1/(X$1017+1+AA1382/Z1382)-1)/(1+($X$2*AA1382*Y$8)^2), (AA1382^2*Y$8*$X$2+1/($X$2*Y$8*(X$1017+1+AA1382/Z1382           )))/(1+($X$2*AA1382*Y$8)^2))),           V_rtHz(Z1382)/($X$2*Y$8*(Z1382*X$1017+Z1382+AA1382)),V_rtHz(AA1382)*SQRT(Sum_Sq(Z1382*Y$8*$X$2*X$1017,1))/($X$2*Y$8*(Z1382*X$1017+Z1382+AA1382))))/SQRT(Sum_Sq(1/(1+$A1382)+$AC$2/$I$2-1/(1+(1+AA1382/Z1382)/X$1017),$X$2/$I$2)),IF(AA1383&lt;0,"A",X1383))</f>
        <v>4.1152010044821877E-6</v>
      </c>
      <c r="Z1382" s="13">
        <f t="shared" si="442"/>
        <v>20110.914715261086</v>
      </c>
      <c r="AA1382" s="12">
        <f t="shared" si="466"/>
        <v>48931.165065928413</v>
      </c>
      <c r="AC1382" s="13">
        <f>IF(AF1382&gt;0,SQRT(Sum_Sq($AI$2,V_rtHz($AH$2)/(1+1/$A1382),V_rtHz($AH$2*$A1382)/(1+$A1382),$AN$2*$AH$2/(1+1/$A1382),$AM$2*SQRT(Sum_Sq(AF1382,1/($X$2*AD$8*(1+AC$1017+AF1382/AE1382))))/SQRT(Sum_Sq($X$2*AF1382*AD$8,1)),                   $AQ$2*SQRT(Sum_Sq($AH$2/(1+1/$A1382)+AF1382*( 1/(AC$1017+1+AF1382/AE1382)-1)/(1+($X$2*AF1382*AD$8)^2), (AF1382^2*AD$8*$X$2+1/($X$2*AD$8*(AC$1017+1+AF1382/AE1382           )))/(1+($X$2*AF1382*AD$8)^2))),           V_rtHz(AE1382)/($X$2*AD$8*(AE1382*AC$1017+AE1382+AF1382)),V_rtHz(AF1382)*SQRT(Sum_Sq(AE1382*AD$8*$X$2*AC$1017,1))/($X$2*AD$8*(AE1382*AC$1017+AE1382+AF1382))))/SQRT(Sum_Sq(1/(1+$A1382)+$AC$2/$I$2-1/(1+(1+AF1382/AE1382)/AC$1017),$X$2/$I$2)),IF(AF1383&lt;0,"A",AC1383))</f>
        <v>6.2584227812783372E-6</v>
      </c>
      <c r="AE1382" s="13">
        <f t="shared" si="443"/>
        <v>16019.306988966164</v>
      </c>
      <c r="AF1382" s="12">
        <f t="shared" si="467"/>
        <v>194255.64885108956</v>
      </c>
      <c r="AG1382" s="13"/>
      <c r="AH1382" s="13">
        <f>IF(AK1382&gt;0,SQRT(Sum_Sq($AI$2,V_rtHz($AH$2)/(1+1/$A1382),V_rtHz($AH$2*$A1382)/(1+$A1382),$AN$2*$AH$2/(1+1/$A1382),$AM$2*SQRT(Sum_Sq(AK1382,1/($X$2*AI$8*(1+AH$1017+AK1382/AJ1382))))/SQRT(Sum_Sq($X$2*AK1382*AI$8,1)),                   $AQ$2*SQRT(Sum_Sq($AH$2/(1+1/$A1382)+AK1382*( 1/(AH$1017+1+AK1382/AJ1382)-1)/(1+($X$2*AK1382*AI$8)^2), (AK1382^2*AI$8*$X$2+1/($X$2*AI$8*(AH$1017+1+AK1382/AJ1382           )))/(1+($X$2*AK1382*AI$8)^2))),           V_rtHz(AJ1382)/($X$2*AI$8*(AJ1382*AH$1017+AJ1382+AK1382)),V_rtHz(AK1382)*SQRT(Sum_Sq(AJ1382*AI$8*$X$2*AH$1017,1))/($X$2*AI$8*(AJ1382*AH$1017+AJ1382+AK1382))))/SQRT(Sum_Sq(1/(1+$A1382)+$AC$2/$I$2-1/(1+(1+AK1382/AJ1382)/AH$1017),$X$2/$I$2)),IF(AK1383&lt;0,"A",AH1383))</f>
        <v>1.0746299099211109E-5</v>
      </c>
      <c r="AI1382" s="13"/>
      <c r="AJ1382" s="13">
        <f t="shared" si="444"/>
        <v>15257.800611437586</v>
      </c>
      <c r="AK1382" s="12">
        <f t="shared" si="468"/>
        <v>644949.1067681032</v>
      </c>
      <c r="AM1382" s="13">
        <f>IF(AP1382&gt;0,SQRT(Sum_Sq($AI$2,V_rtHz($AH$2)/(1+1/$A1382),V_rtHz($AH$2*$A1382)/(1+$A1382),$AN$2*$AH$2/(1+1/$A1382),$AM$2*SQRT(Sum_Sq(AP1382,1/($X$2*AN$8*(1+AM$1017+AP1382/AO1382))))/SQRT(Sum_Sq($X$2*AP1382*AN$8,1)),                   $AQ$2*SQRT(Sum_Sq($AH$2/(1+1/$A1382)+AP1382*( 1/(AM$1017+1+AP1382/AO1382)-1)/(1+($X$2*AP1382*AN$8)^2), (AP1382^2*AN$8*$X$2+1/($X$2*AN$8*(AM$1017+1+AP1382/AO1382           )))/(1+($X$2*AP1382*AN$8)^2))),           V_rtHz(AO1382)/($X$2*AN$8*(AO1382*AM$1017+AO1382+AP1382)),V_rtHz(AP1382)*SQRT(Sum_Sq(AO1382*AN$8*$X$2*AM$1017,1))/($X$2*AN$8*(AO1382*AM$1017+AO1382+AP1382))))/SQRT(Sum_Sq(1/(1+$A1382)+$AC$2/$I$2-1/(1+(1+AP1382/AO1382)/AM$1017),$X$2/$I$2)),IF(AP1383&lt;0,"A",AM1383))</f>
        <v>1.8916147876190625E-5</v>
      </c>
      <c r="AO1382" s="13">
        <f t="shared" si="445"/>
        <v>15043.927041816551</v>
      </c>
      <c r="AP1382" s="12">
        <f t="shared" si="469"/>
        <v>2068503.0342387664</v>
      </c>
      <c r="AR1382" s="13">
        <f t="shared" si="446"/>
        <v>69887291.180198371</v>
      </c>
      <c r="AS1382" s="13">
        <f t="shared" si="447"/>
        <v>-1.3224988983112346E-5</v>
      </c>
      <c r="AV1382" s="13"/>
      <c r="AW1382" s="13">
        <f t="shared" si="448"/>
        <v>39300511.936236553</v>
      </c>
      <c r="AX1382" s="13">
        <f t="shared" si="449"/>
        <v>-4.2009986841664162E-5</v>
      </c>
      <c r="AZ1382" s="13"/>
      <c r="BA1382" s="13"/>
      <c r="BB1382" s="13">
        <f t="shared" si="450"/>
        <v>22100301.962882396</v>
      </c>
      <c r="BC1382" s="13">
        <f t="shared" si="451"/>
        <v>-1.3477226761465205E-4</v>
      </c>
      <c r="BD1382" s="13"/>
      <c r="BE1382" s="13"/>
      <c r="BG1382" s="13">
        <f t="shared" si="452"/>
        <v>12427913.092914158</v>
      </c>
      <c r="BH1382" s="13">
        <f t="shared" si="453"/>
        <v>-4.4665438668314622E-4</v>
      </c>
      <c r="BI1382" s="13"/>
      <c r="BL1382" s="13">
        <f t="shared" si="454"/>
        <v>315.06815879885437</v>
      </c>
      <c r="BM1382" s="13">
        <f t="shared" si="455"/>
        <v>34.465664218175128</v>
      </c>
      <c r="BP1382" s="13"/>
      <c r="BQ1382" s="13">
        <f t="shared" si="456"/>
        <v>99.633300000000006</v>
      </c>
      <c r="BR1382" s="13">
        <f t="shared" si="457"/>
        <v>108.99</v>
      </c>
      <c r="BT1382" s="13"/>
      <c r="BU1382" s="13"/>
      <c r="BV1382" s="13">
        <f t="shared" si="458"/>
        <v>31.506815879885437</v>
      </c>
      <c r="BW1382" s="13">
        <f t="shared" si="459"/>
        <v>344.65664218175147</v>
      </c>
      <c r="CA1382" s="13">
        <f t="shared" si="460"/>
        <v>9.9633299999999991</v>
      </c>
      <c r="CB1382" s="13">
        <f t="shared" si="461"/>
        <v>1089.8999999999999</v>
      </c>
    </row>
    <row r="1383" spans="1:80" x14ac:dyDescent="0.3">
      <c r="A1383" s="13">
        <f t="shared" si="437"/>
        <v>1.6368165214278078E-3</v>
      </c>
      <c r="C1383" s="13" t="str">
        <f>IF(F1383&gt;0,SQRT(Sum_Sq($AI$2,V_rtHz($AH$2)/(1+1/$A1383),V_rtHz($AH$2*$A1383)/(1+$A1383),$AN$2*$AH$2/(1+1/$A1383),$AM$2*SQRT(Sum_Sq(F1383,1/($X$2*D$8*(1+C$1017+F1383/E1383))))/SQRT(Sum_Sq($X$2*F1383*D$8,1)),                   $AQ$2*SQRT(Sum_Sq($AH$2/(1+1/$A1383)+F1383*( 1/(C$1017+1+F1383/E1383)-1)/(1+($X$2*F1383*D$8)^2), (F1383^2*D$8*$X$2+1/($X$2*D$8*(C$1017+1+F1383/E1383           )))/(1+($X$2*F1383*D$8)^2))),           V_rtHz(E1383)/($X$2*D$8*(E1383*C$1017+E1383+F1383)),V_rtHz(F1383)*SQRT(Sum_Sq(E1383*D$8*$X$2*C$1017,1))/($X$2*D$8*(E1383*C$1017+E1383+F1383))))/SQRT(Sum_Sq(1/(1+$A1383)+$AC$2/$I$2-1/(1+(1+F1383/E1383)/C$1017),$X$2/$I$2)),IF(F1384&lt;0,"A",C1384))</f>
        <v>A</v>
      </c>
      <c r="E1383" s="13">
        <f t="shared" si="438"/>
        <v>-1</v>
      </c>
      <c r="F1383" s="12">
        <f t="shared" si="462"/>
        <v>-2</v>
      </c>
      <c r="H1383" s="13" t="str">
        <f>IF(K1383&gt;0,SQRT(Sum_Sq($AI$2,V_rtHz($AH$2)/(1+1/$A1383),V_rtHz($AH$2*$A1383)/(1+$A1383),$AN$2*$AH$2/(1+1/$A1383),$AM$2*SQRT(Sum_Sq(K1383,1/($X$2*I$8*(1+H$1017+K1383/J1383))))/SQRT(Sum_Sq($X$2*K1383*I$8,1)),                   $AQ$2*SQRT(Sum_Sq($AH$2/(1+1/$A1383)+K1383*( 1/(H$1017+1+K1383/J1383)-1)/(1+($X$2*K1383*I$8)^2), (K1383^2*I$8*$X$2+1/($X$2*I$8*(H$1017+1+K1383/J1383           )))/(1+($X$2*K1383*I$8)^2))),           V_rtHz(J1383)/($X$2*I$8*(J1383*H$1017+J1383+K1383)),V_rtHz(K1383)*SQRT(Sum_Sq(J1383*I$8*$X$2*H$1017,1))/($X$2*I$8*(J1383*H$1017+J1383+K1383))))/SQRT(Sum_Sq(1/(1+$A1383)+$AC$2/$I$2-1/(1+(1+K1383/J1383)/H$1017),$X$2/$I$2)),IF(K1384&lt;0,"A",H1384))</f>
        <v>A</v>
      </c>
      <c r="J1383" s="13">
        <f t="shared" si="439"/>
        <v>-1</v>
      </c>
      <c r="K1383" s="12">
        <f t="shared" si="463"/>
        <v>-2</v>
      </c>
      <c r="M1383" s="13" t="str">
        <f>IF(P1383&gt;0,SQRT(Sum_Sq($AI$2,V_rtHz($AH$2)/(1+1/$A1383),V_rtHz($AH$2*$A1383)/(1+$A1383),$AN$2*$AH$2/(1+1/$A1383),$AM$2*SQRT(Sum_Sq(P1383,1/($X$2*N$8*(1+M$1017+P1383/O1383))))/SQRT(Sum_Sq($X$2*P1383*N$8,1)),                   $AQ$2*SQRT(Sum_Sq($AH$2/(1+1/$A1383)+P1383*( 1/(M$1017+1+P1383/O1383)-1)/(1+($X$2*P1383*N$8)^2), (P1383^2*N$8*$X$2+1/($X$2*N$8*(M$1017+1+P1383/O1383           )))/(1+($X$2*P1383*N$8)^2))),           V_rtHz(O1383)/($X$2*N$8*(O1383*M$1017+O1383+P1383)),V_rtHz(P1383)*SQRT(Sum_Sq(O1383*N$8*$X$2*M$1017,1))/($X$2*N$8*(O1383*M$1017+O1383+P1383))))/SQRT(Sum_Sq(1/(1+$A1383)+$AC$2/$I$2-1/(1+(1+P1383/O1383)/M$1017),$X$2/$I$2)),IF(P1384&lt;0,"A",M1384))</f>
        <v>A</v>
      </c>
      <c r="O1383" s="13">
        <f t="shared" si="440"/>
        <v>-1</v>
      </c>
      <c r="P1383" s="12">
        <f t="shared" si="464"/>
        <v>-2</v>
      </c>
      <c r="R1383" s="13" t="str">
        <f>IF(U1383&gt;0,SQRT(Sum_Sq($AI$2,V_rtHz($AH$2)/(1+1/$A1383),V_rtHz($AH$2*$A1383)/(1+$A1383),$AN$2*$AH$2/(1+1/$A1383),$AM$2*SQRT(Sum_Sq(U1383,1/($X$2*S$8*(1+R$1017+U1383/T1383))))/SQRT(Sum_Sq($X$2*U1383*S$8,1)),                   $AQ$2*SQRT(Sum_Sq($AH$2/(1+1/$A1383)+U1383*( 1/(R$1017+1+U1383/T1383)-1)/(1+($X$2*U1383*S$8)^2), (U1383^2*S$8*$X$2+1/($X$2*S$8*(R$1017+1+U1383/T1383           )))/(1+($X$2*U1383*S$8)^2))),           V_rtHz(T1383)/($X$2*S$8*(T1383*R$1017+T1383+U1383)),V_rtHz(U1383)*SQRT(Sum_Sq(T1383*S$8*$X$2*R$1017,1))/($X$2*S$8*(T1383*R$1017+T1383+U1383))))/SQRT(Sum_Sq(1/(1+$A1383)+$AC$2/$I$2-1/(1+(1+U1383/T1383)/R$1017),$X$2/$I$2)),IF(U1384&lt;0,"A",R1384))</f>
        <v>A</v>
      </c>
      <c r="T1383" s="13">
        <f t="shared" si="441"/>
        <v>-1</v>
      </c>
      <c r="U1383" s="12">
        <f t="shared" si="465"/>
        <v>-2</v>
      </c>
      <c r="X1383" s="13">
        <f>IF(AA1383&gt;0,SQRT(Sum_Sq($AI$2,V_rtHz($AH$2)/(1+1/$A1383),V_rtHz($AH$2*$A1383)/(1+$A1383),$AN$2*$AH$2/(1+1/$A1383),$AM$2*SQRT(Sum_Sq(AA1383,1/($X$2*Y$8*(1+X$1017+AA1383/Z1383))))/SQRT(Sum_Sq($X$2*AA1383*Y$8,1)),                   $AQ$2*SQRT(Sum_Sq($AH$2/(1+1/$A1383)+AA1383*( 1/(X$1017+1+AA1383/Z1383)-1)/(1+($X$2*AA1383*Y$8)^2), (AA1383^2*Y$8*$X$2+1/($X$2*Y$8*(X$1017+1+AA1383/Z1383           )))/(1+($X$2*AA1383*Y$8)^2))),           V_rtHz(Z1383)/($X$2*Y$8*(Z1383*X$1017+Z1383+AA1383)),V_rtHz(AA1383)*SQRT(Sum_Sq(Z1383*Y$8*$X$2*X$1017,1))/($X$2*Y$8*(Z1383*X$1017+Z1383+AA1383))))/SQRT(Sum_Sq(1/(1+$A1383)+$AC$2/$I$2-1/(1+(1+AA1383/Z1383)/X$1017),$X$2/$I$2)),IF(AA1384&lt;0,"A",X1384))</f>
        <v>4.1059056609342711E-6</v>
      </c>
      <c r="Z1383" s="13">
        <f t="shared" si="442"/>
        <v>20026.953962116197</v>
      </c>
      <c r="AA1383" s="12">
        <f t="shared" si="466"/>
        <v>49136.303474842905</v>
      </c>
      <c r="AC1383" s="13">
        <f>IF(AF1383&gt;0,SQRT(Sum_Sq($AI$2,V_rtHz($AH$2)/(1+1/$A1383),V_rtHz($AH$2*$A1383)/(1+$A1383),$AN$2*$AH$2/(1+1/$A1383),$AM$2*SQRT(Sum_Sq(AF1383,1/($X$2*AD$8*(1+AC$1017+AF1383/AE1383))))/SQRT(Sum_Sq($X$2*AF1383*AD$8,1)),                   $AQ$2*SQRT(Sum_Sq($AH$2/(1+1/$A1383)+AF1383*( 1/(AC$1017+1+AF1383/AE1383)-1)/(1+($X$2*AF1383*AD$8)^2), (AF1383^2*AD$8*$X$2+1/($X$2*AD$8*(AC$1017+1+AF1383/AE1383           )))/(1+($X$2*AF1383*AD$8)^2))),           V_rtHz(AE1383)/($X$2*AD$8*(AE1383*AC$1017+AE1383+AF1383)),V_rtHz(AF1383)*SQRT(Sum_Sq(AE1383*AD$8*$X$2*AC$1017,1))/($X$2*AD$8*(AE1383*AC$1017+AE1383+AF1383))))/SQRT(Sum_Sq(1/(1+$A1383)+$AC$2/$I$2-1/(1+(1+AF1383/AE1383)/AC$1017),$X$2/$I$2)),IF(AF1384&lt;0,"A",AC1384))</f>
        <v>6.252004145563031E-6</v>
      </c>
      <c r="AE1383" s="13">
        <f t="shared" si="443"/>
        <v>15985.937621557196</v>
      </c>
      <c r="AF1383" s="12">
        <f t="shared" si="467"/>
        <v>194661.14199582938</v>
      </c>
      <c r="AG1383" s="13"/>
      <c r="AH1383" s="13">
        <f>IF(AK1383&gt;0,SQRT(Sum_Sq($AI$2,V_rtHz($AH$2)/(1+1/$A1383),V_rtHz($AH$2*$A1383)/(1+$A1383),$AN$2*$AH$2/(1+1/$A1383),$AM$2*SQRT(Sum_Sq(AK1383,1/($X$2*AI$8*(1+AH$1017+AK1383/AJ1383))))/SQRT(Sum_Sq($X$2*AK1383*AI$8,1)),                   $AQ$2*SQRT(Sum_Sq($AH$2/(1+1/$A1383)+AK1383*( 1/(AH$1017+1+AK1383/AJ1383)-1)/(1+($X$2*AK1383*AI$8)^2), (AK1383^2*AI$8*$X$2+1/($X$2*AI$8*(AH$1017+1+AK1383/AJ1383           )))/(1+($X$2*AK1383*AI$8)^2))),           V_rtHz(AJ1383)/($X$2*AI$8*(AJ1383*AH$1017+AJ1383+AK1383)),V_rtHz(AK1383)*SQRT(Sum_Sq(AJ1383*AI$8*$X$2*AH$1017,1))/($X$2*AI$8*(AJ1383*AH$1017+AJ1383+AK1383))))/SQRT(Sum_Sq(1/(1+$A1383)+$AC$2/$I$2-1/(1+(1+AK1383/AJ1383)/AH$1017),$X$2/$I$2)),IF(AK1384&lt;0,"A",AH1384))</f>
        <v>1.0736936199024664E-5</v>
      </c>
      <c r="AI1383" s="13"/>
      <c r="AJ1383" s="13">
        <f t="shared" si="444"/>
        <v>15230.073775581288</v>
      </c>
      <c r="AK1383" s="12">
        <f t="shared" si="468"/>
        <v>646123.25722085393</v>
      </c>
      <c r="AM1383" s="13">
        <f>IF(AP1383&gt;0,SQRT(Sum_Sq($AI$2,V_rtHz($AH$2)/(1+1/$A1383),V_rtHz($AH$2*$A1383)/(1+$A1383),$AN$2*$AH$2/(1+1/$A1383),$AM$2*SQRT(Sum_Sq(AP1383,1/($X$2*AN$8*(1+AM$1017+AP1383/AO1383))))/SQRT(Sum_Sq($X$2*AP1383*AN$8,1)),                   $AQ$2*SQRT(Sum_Sq($AH$2/(1+1/$A1383)+AP1383*( 1/(AM$1017+1+AP1383/AO1383)-1)/(1+($X$2*AP1383*AN$8)^2), (AP1383^2*AN$8*$X$2+1/($X$2*AN$8*(AM$1017+1+AP1383/AO1383           )))/(1+($X$2*AP1383*AN$8)^2))),           V_rtHz(AO1383)/($X$2*AN$8*(AO1383*AM$1017+AO1383+AP1383)),V_rtHz(AP1383)*SQRT(Sum_Sq(AO1383*AN$8*$X$2*AM$1017,1))/($X$2*AN$8*(AO1383*AM$1017+AO1383+AP1383))))/SQRT(Sum_Sq(1/(1+$A1383)+$AC$2/$I$2-1/(1+(1+AP1383/AO1383)/AM$1017),$X$2/$I$2)),IF(AP1384&lt;0,"A",AM1384))</f>
        <v>1.8900429335302789E-5</v>
      </c>
      <c r="AO1383" s="13">
        <f t="shared" si="445"/>
        <v>15017.63342916922</v>
      </c>
      <c r="AP1383" s="12">
        <f t="shared" si="469"/>
        <v>2072124.671282887</v>
      </c>
      <c r="AR1383" s="13">
        <f t="shared" si="446"/>
        <v>69887291.180198371</v>
      </c>
      <c r="AS1383" s="13">
        <f t="shared" si="447"/>
        <v>-1.3225371583462699E-5</v>
      </c>
      <c r="AV1383" s="13"/>
      <c r="AW1383" s="13">
        <f t="shared" si="448"/>
        <v>39300511.936236553</v>
      </c>
      <c r="AX1383" s="13">
        <f t="shared" si="449"/>
        <v>-4.201384772931492E-5</v>
      </c>
      <c r="AZ1383" s="13"/>
      <c r="BA1383" s="13"/>
      <c r="BB1383" s="13">
        <f t="shared" si="450"/>
        <v>22100301.962882396</v>
      </c>
      <c r="BC1383" s="13">
        <f t="shared" si="451"/>
        <v>-1.348120115883025E-4</v>
      </c>
      <c r="BD1383" s="13"/>
      <c r="BE1383" s="13"/>
      <c r="BG1383" s="13">
        <f t="shared" si="452"/>
        <v>12427913.092914158</v>
      </c>
      <c r="BH1383" s="13">
        <f t="shared" si="453"/>
        <v>-4.470912141123446E-4</v>
      </c>
      <c r="BI1383" s="13"/>
      <c r="BL1383" s="13">
        <f t="shared" si="454"/>
        <v>315.06815879885437</v>
      </c>
      <c r="BM1383" s="13">
        <f t="shared" si="455"/>
        <v>34.465664218175142</v>
      </c>
      <c r="BP1383" s="13"/>
      <c r="BQ1383" s="13">
        <f t="shared" si="456"/>
        <v>99.633300000000006</v>
      </c>
      <c r="BR1383" s="13">
        <f t="shared" si="457"/>
        <v>108.99</v>
      </c>
      <c r="BT1383" s="13"/>
      <c r="BU1383" s="13"/>
      <c r="BV1383" s="13">
        <f t="shared" si="458"/>
        <v>31.50681587988543</v>
      </c>
      <c r="BW1383" s="13">
        <f t="shared" si="459"/>
        <v>344.65664218175152</v>
      </c>
      <c r="CA1383" s="13">
        <f t="shared" si="460"/>
        <v>9.9633299999999991</v>
      </c>
      <c r="CB1383" s="13">
        <f t="shared" si="461"/>
        <v>1089.8999999999999</v>
      </c>
    </row>
    <row r="1384" spans="1:80" x14ac:dyDescent="0.3">
      <c r="A1384" s="13">
        <f t="shared" si="437"/>
        <v>1.6595869074375609E-3</v>
      </c>
      <c r="C1384" s="13" t="str">
        <f>IF(F1384&gt;0,SQRT(Sum_Sq($AI$2,V_rtHz($AH$2)/(1+1/$A1384),V_rtHz($AH$2*$A1384)/(1+$A1384),$AN$2*$AH$2/(1+1/$A1384),$AM$2*SQRT(Sum_Sq(F1384,1/($X$2*D$8*(1+C$1017+F1384/E1384))))/SQRT(Sum_Sq($X$2*F1384*D$8,1)),                   $AQ$2*SQRT(Sum_Sq($AH$2/(1+1/$A1384)+F1384*( 1/(C$1017+1+F1384/E1384)-1)/(1+($X$2*F1384*D$8)^2), (F1384^2*D$8*$X$2+1/($X$2*D$8*(C$1017+1+F1384/E1384           )))/(1+($X$2*F1384*D$8)^2))),           V_rtHz(E1384)/($X$2*D$8*(E1384*C$1017+E1384+F1384)),V_rtHz(F1384)*SQRT(Sum_Sq(E1384*D$8*$X$2*C$1017,1))/($X$2*D$8*(E1384*C$1017+E1384+F1384))))/SQRT(Sum_Sq(1/(1+$A1384)+$AC$2/$I$2-1/(1+(1+F1384/E1384)/C$1017),$X$2/$I$2)),IF(F1385&lt;0,"A",C1385))</f>
        <v>A</v>
      </c>
      <c r="E1384" s="13">
        <f t="shared" si="438"/>
        <v>-1</v>
      </c>
      <c r="F1384" s="12">
        <f t="shared" si="462"/>
        <v>-2</v>
      </c>
      <c r="H1384" s="13" t="str">
        <f>IF(K1384&gt;0,SQRT(Sum_Sq($AI$2,V_rtHz($AH$2)/(1+1/$A1384),V_rtHz($AH$2*$A1384)/(1+$A1384),$AN$2*$AH$2/(1+1/$A1384),$AM$2*SQRT(Sum_Sq(K1384,1/($X$2*I$8*(1+H$1017+K1384/J1384))))/SQRT(Sum_Sq($X$2*K1384*I$8,1)),                   $AQ$2*SQRT(Sum_Sq($AH$2/(1+1/$A1384)+K1384*( 1/(H$1017+1+K1384/J1384)-1)/(1+($X$2*K1384*I$8)^2), (K1384^2*I$8*$X$2+1/($X$2*I$8*(H$1017+1+K1384/J1384           )))/(1+($X$2*K1384*I$8)^2))),           V_rtHz(J1384)/($X$2*I$8*(J1384*H$1017+J1384+K1384)),V_rtHz(K1384)*SQRT(Sum_Sq(J1384*I$8*$X$2*H$1017,1))/($X$2*I$8*(J1384*H$1017+J1384+K1384))))/SQRT(Sum_Sq(1/(1+$A1384)+$AC$2/$I$2-1/(1+(1+K1384/J1384)/H$1017),$X$2/$I$2)),IF(K1385&lt;0,"A",H1385))</f>
        <v>A</v>
      </c>
      <c r="J1384" s="13">
        <f t="shared" si="439"/>
        <v>-1</v>
      </c>
      <c r="K1384" s="12">
        <f t="shared" si="463"/>
        <v>-2</v>
      </c>
      <c r="M1384" s="13" t="str">
        <f>IF(P1384&gt;0,SQRT(Sum_Sq($AI$2,V_rtHz($AH$2)/(1+1/$A1384),V_rtHz($AH$2*$A1384)/(1+$A1384),$AN$2*$AH$2/(1+1/$A1384),$AM$2*SQRT(Sum_Sq(P1384,1/($X$2*N$8*(1+M$1017+P1384/O1384))))/SQRT(Sum_Sq($X$2*P1384*N$8,1)),                   $AQ$2*SQRT(Sum_Sq($AH$2/(1+1/$A1384)+P1384*( 1/(M$1017+1+P1384/O1384)-1)/(1+($X$2*P1384*N$8)^2), (P1384^2*N$8*$X$2+1/($X$2*N$8*(M$1017+1+P1384/O1384           )))/(1+($X$2*P1384*N$8)^2))),           V_rtHz(O1384)/($X$2*N$8*(O1384*M$1017+O1384+P1384)),V_rtHz(P1384)*SQRT(Sum_Sq(O1384*N$8*$X$2*M$1017,1))/($X$2*N$8*(O1384*M$1017+O1384+P1384))))/SQRT(Sum_Sq(1/(1+$A1384)+$AC$2/$I$2-1/(1+(1+P1384/O1384)/M$1017),$X$2/$I$2)),IF(P1385&lt;0,"A",M1385))</f>
        <v>A</v>
      </c>
      <c r="O1384" s="13">
        <f t="shared" si="440"/>
        <v>-1</v>
      </c>
      <c r="P1384" s="12">
        <f t="shared" si="464"/>
        <v>-2</v>
      </c>
      <c r="R1384" s="13" t="str">
        <f>IF(U1384&gt;0,SQRT(Sum_Sq($AI$2,V_rtHz($AH$2)/(1+1/$A1384),V_rtHz($AH$2*$A1384)/(1+$A1384),$AN$2*$AH$2/(1+1/$A1384),$AM$2*SQRT(Sum_Sq(U1384,1/($X$2*S$8*(1+R$1017+U1384/T1384))))/SQRT(Sum_Sq($X$2*U1384*S$8,1)),                   $AQ$2*SQRT(Sum_Sq($AH$2/(1+1/$A1384)+U1384*( 1/(R$1017+1+U1384/T1384)-1)/(1+($X$2*U1384*S$8)^2), (U1384^2*S$8*$X$2+1/($X$2*S$8*(R$1017+1+U1384/T1384           )))/(1+($X$2*U1384*S$8)^2))),           V_rtHz(T1384)/($X$2*S$8*(T1384*R$1017+T1384+U1384)),V_rtHz(U1384)*SQRT(Sum_Sq(T1384*S$8*$X$2*R$1017,1))/($X$2*S$8*(T1384*R$1017+T1384+U1384))))/SQRT(Sum_Sq(1/(1+$A1384)+$AC$2/$I$2-1/(1+(1+U1384/T1384)/R$1017),$X$2/$I$2)),IF(U1385&lt;0,"A",R1385))</f>
        <v>A</v>
      </c>
      <c r="T1384" s="13">
        <f t="shared" si="441"/>
        <v>-1</v>
      </c>
      <c r="U1384" s="12">
        <f t="shared" si="465"/>
        <v>-2</v>
      </c>
      <c r="X1384" s="13">
        <f>IF(AA1384&gt;0,SQRT(Sum_Sq($AI$2,V_rtHz($AH$2)/(1+1/$A1384),V_rtHz($AH$2*$A1384)/(1+$A1384),$AN$2*$AH$2/(1+1/$A1384),$AM$2*SQRT(Sum_Sq(AA1384,1/($X$2*Y$8*(1+X$1017+AA1384/Z1384))))/SQRT(Sum_Sq($X$2*AA1384*Y$8,1)),                   $AQ$2*SQRT(Sum_Sq($AH$2/(1+1/$A1384)+AA1384*( 1/(X$1017+1+AA1384/Z1384)-1)/(1+($X$2*AA1384*Y$8)^2), (AA1384^2*Y$8*$X$2+1/($X$2*Y$8*(X$1017+1+AA1384/Z1384           )))/(1+($X$2*AA1384*Y$8)^2))),           V_rtHz(Z1384)/($X$2*Y$8*(Z1384*X$1017+Z1384+AA1384)),V_rtHz(AA1384)*SQRT(Sum_Sq(Z1384*Y$8*$X$2*X$1017,1))/($X$2*Y$8*(Z1384*X$1017+Z1384+AA1384))))/SQRT(Sum_Sq(1/(1+$A1384)+$AC$2/$I$2-1/(1+(1+AA1384/Z1384)/X$1017),$X$2/$I$2)),IF(AA1385&lt;0,"A",X1385))</f>
        <v>4.0966388325894817E-6</v>
      </c>
      <c r="Z1384" s="13">
        <f t="shared" si="442"/>
        <v>19943.361585644834</v>
      </c>
      <c r="AA1384" s="12">
        <f t="shared" si="466"/>
        <v>49342.257739917091</v>
      </c>
      <c r="AC1384" s="13">
        <f>IF(AF1384&gt;0,SQRT(Sum_Sq($AI$2,V_rtHz($AH$2)/(1+1/$A1384),V_rtHz($AH$2*$A1384)/(1+$A1384),$AN$2*$AH$2/(1+1/$A1384),$AM$2*SQRT(Sum_Sq(AF1384,1/($X$2*AD$8*(1+AC$1017+AF1384/AE1384))))/SQRT(Sum_Sq($X$2*AF1384*AD$8,1)),                   $AQ$2*SQRT(Sum_Sq($AH$2/(1+1/$A1384)+AF1384*( 1/(AC$1017+1+AF1384/AE1384)-1)/(1+($X$2*AF1384*AD$8)^2), (AF1384^2*AD$8*$X$2+1/($X$2*AD$8*(AC$1017+1+AF1384/AE1384           )))/(1+($X$2*AF1384*AD$8)^2))),           V_rtHz(AE1384)/($X$2*AD$8*(AE1384*AC$1017+AE1384+AF1384)),V_rtHz(AF1384)*SQRT(Sum_Sq(AE1384*AD$8*$X$2*AC$1017,1))/($X$2*AD$8*(AE1384*AC$1017+AE1384+AF1384))))/SQRT(Sum_Sq(1/(1+$A1384)+$AC$2/$I$2-1/(1+(1+AF1384/AE1384)/AC$1017),$X$2/$I$2)),IF(AF1385&lt;0,"A",AC1385))</f>
        <v>6.2455432910945037E-6</v>
      </c>
      <c r="AE1384" s="13">
        <f t="shared" si="443"/>
        <v>15952.375550359762</v>
      </c>
      <c r="AF1384" s="12">
        <f t="shared" si="467"/>
        <v>195070.68796510604</v>
      </c>
      <c r="AG1384" s="13"/>
      <c r="AH1384" s="13">
        <f>IF(AK1384&gt;0,SQRT(Sum_Sq($AI$2,V_rtHz($AH$2)/(1+1/$A1384),V_rtHz($AH$2*$A1384)/(1+$A1384),$AN$2*$AH$2/(1+1/$A1384),$AM$2*SQRT(Sum_Sq(AK1384,1/($X$2*AI$8*(1+AH$1017+AK1384/AJ1384))))/SQRT(Sum_Sq($X$2*AK1384*AI$8,1)),                   $AQ$2*SQRT(Sum_Sq($AH$2/(1+1/$A1384)+AK1384*( 1/(AH$1017+1+AK1384/AJ1384)-1)/(1+($X$2*AK1384*AI$8)^2), (AK1384^2*AI$8*$X$2+1/($X$2*AI$8*(AH$1017+1+AK1384/AJ1384           )))/(1+($X$2*AK1384*AI$8)^2))),           V_rtHz(AJ1384)/($X$2*AI$8*(AJ1384*AH$1017+AJ1384+AK1384)),V_rtHz(AK1384)*SQRT(Sum_Sq(AJ1384*AI$8*$X$2*AH$1017,1))/($X$2*AI$8*(AJ1384*AH$1017+AJ1384+AK1384))))/SQRT(Sum_Sq(1/(1+$A1384)+$AC$2/$I$2-1/(1+(1+AK1384/AJ1384)/AH$1017),$X$2/$I$2)),IF(AK1385&lt;0,"A",AH1385))</f>
        <v>1.072750143357561E-5</v>
      </c>
      <c r="AI1384" s="13"/>
      <c r="AJ1384" s="13">
        <f t="shared" si="444"/>
        <v>15202.154553683838</v>
      </c>
      <c r="AK1384" s="12">
        <f t="shared" si="468"/>
        <v>647309.8823487428</v>
      </c>
      <c r="AM1384" s="13">
        <f>IF(AP1384&gt;0,SQRT(Sum_Sq($AI$2,V_rtHz($AH$2)/(1+1/$A1384),V_rtHz($AH$2*$A1384)/(1+$A1384),$AN$2*$AH$2/(1+1/$A1384),$AM$2*SQRT(Sum_Sq(AP1384,1/($X$2*AN$8*(1+AM$1017+AP1384/AO1384))))/SQRT(Sum_Sq($X$2*AP1384*AN$8,1)),                   $AQ$2*SQRT(Sum_Sq($AH$2/(1+1/$A1384)+AP1384*( 1/(AM$1017+1+AP1384/AO1384)-1)/(1+($X$2*AP1384*AN$8)^2), (AP1384^2*AN$8*$X$2+1/($X$2*AN$8*(AM$1017+1+AP1384/AO1384           )))/(1+($X$2*AP1384*AN$8)^2))),           V_rtHz(AO1384)/($X$2*AN$8*(AO1384*AM$1017+AO1384+AP1384)),V_rtHz(AP1384)*SQRT(Sum_Sq(AO1384*AN$8*$X$2*AM$1017,1))/($X$2*AN$8*(AO1384*AM$1017+AO1384+AP1384))))/SQRT(Sum_Sq(1/(1+$A1384)+$AC$2/$I$2-1/(1+(1+AP1384/AO1384)/AM$1017),$X$2/$I$2)),IF(AP1385&lt;0,"A",AM1385))</f>
        <v>1.8884585720346201E-5</v>
      </c>
      <c r="AO1384" s="13">
        <f t="shared" si="445"/>
        <v>14991.149519641358</v>
      </c>
      <c r="AP1384" s="12">
        <f t="shared" si="469"/>
        <v>2075785.3620293043</v>
      </c>
      <c r="AR1384" s="13">
        <f t="shared" si="446"/>
        <v>69887291.180198371</v>
      </c>
      <c r="AS1384" s="13">
        <f t="shared" si="447"/>
        <v>-1.3225759528916193E-5</v>
      </c>
      <c r="AV1384" s="13"/>
      <c r="AW1384" s="13">
        <f t="shared" si="448"/>
        <v>39300511.936236553</v>
      </c>
      <c r="AX1384" s="13">
        <f t="shared" si="449"/>
        <v>-4.2017763051870212E-5</v>
      </c>
      <c r="AZ1384" s="13"/>
      <c r="BA1384" s="13"/>
      <c r="BB1384" s="13">
        <f t="shared" si="450"/>
        <v>22100301.962882396</v>
      </c>
      <c r="BC1384" s="13">
        <f t="shared" si="451"/>
        <v>-1.3485233239504633E-4</v>
      </c>
      <c r="BD1384" s="13"/>
      <c r="BE1384" s="13"/>
      <c r="BG1384" s="13">
        <f t="shared" si="452"/>
        <v>12427913.092914158</v>
      </c>
      <c r="BH1384" s="13">
        <f t="shared" si="453"/>
        <v>-4.4753499162785099E-4</v>
      </c>
      <c r="BI1384" s="13"/>
      <c r="BL1384" s="13">
        <f t="shared" si="454"/>
        <v>315.06815879885437</v>
      </c>
      <c r="BM1384" s="13">
        <f t="shared" si="455"/>
        <v>34.465664218175135</v>
      </c>
      <c r="BP1384" s="13"/>
      <c r="BQ1384" s="13">
        <f t="shared" si="456"/>
        <v>99.633300000000006</v>
      </c>
      <c r="BR1384" s="13">
        <f t="shared" si="457"/>
        <v>108.98999999999998</v>
      </c>
      <c r="BT1384" s="13"/>
      <c r="BU1384" s="13"/>
      <c r="BV1384" s="13">
        <f t="shared" si="458"/>
        <v>31.506815879885437</v>
      </c>
      <c r="BW1384" s="13">
        <f t="shared" si="459"/>
        <v>344.65664218175141</v>
      </c>
      <c r="CA1384" s="13">
        <f t="shared" si="460"/>
        <v>9.9633299999999991</v>
      </c>
      <c r="CB1384" s="13">
        <f t="shared" si="461"/>
        <v>1089.9000000000001</v>
      </c>
    </row>
    <row r="1385" spans="1:80" x14ac:dyDescent="0.3">
      <c r="A1385" s="13">
        <f t="shared" si="437"/>
        <v>1.6826740610704661E-3</v>
      </c>
      <c r="C1385" s="13" t="str">
        <f>IF(F1385&gt;0,SQRT(Sum_Sq($AI$2,V_rtHz($AH$2)/(1+1/$A1385),V_rtHz($AH$2*$A1385)/(1+$A1385),$AN$2*$AH$2/(1+1/$A1385),$AM$2*SQRT(Sum_Sq(F1385,1/($X$2*D$8*(1+C$1017+F1385/E1385))))/SQRT(Sum_Sq($X$2*F1385*D$8,1)),                   $AQ$2*SQRT(Sum_Sq($AH$2/(1+1/$A1385)+F1385*( 1/(C$1017+1+F1385/E1385)-1)/(1+($X$2*F1385*D$8)^2), (F1385^2*D$8*$X$2+1/($X$2*D$8*(C$1017+1+F1385/E1385           )))/(1+($X$2*F1385*D$8)^2))),           V_rtHz(E1385)/($X$2*D$8*(E1385*C$1017+E1385+F1385)),V_rtHz(F1385)*SQRT(Sum_Sq(E1385*D$8*$X$2*C$1017,1))/($X$2*D$8*(E1385*C$1017+E1385+F1385))))/SQRT(Sum_Sq(1/(1+$A1385)+$AC$2/$I$2-1/(1+(1+F1385/E1385)/C$1017),$X$2/$I$2)),IF(F1386&lt;0,"A",C1386))</f>
        <v>A</v>
      </c>
      <c r="E1385" s="13">
        <f t="shared" si="438"/>
        <v>-1</v>
      </c>
      <c r="F1385" s="12">
        <f t="shared" si="462"/>
        <v>-2</v>
      </c>
      <c r="H1385" s="13" t="str">
        <f>IF(K1385&gt;0,SQRT(Sum_Sq($AI$2,V_rtHz($AH$2)/(1+1/$A1385),V_rtHz($AH$2*$A1385)/(1+$A1385),$AN$2*$AH$2/(1+1/$A1385),$AM$2*SQRT(Sum_Sq(K1385,1/($X$2*I$8*(1+H$1017+K1385/J1385))))/SQRT(Sum_Sq($X$2*K1385*I$8,1)),                   $AQ$2*SQRT(Sum_Sq($AH$2/(1+1/$A1385)+K1385*( 1/(H$1017+1+K1385/J1385)-1)/(1+($X$2*K1385*I$8)^2), (K1385^2*I$8*$X$2+1/($X$2*I$8*(H$1017+1+K1385/J1385           )))/(1+($X$2*K1385*I$8)^2))),           V_rtHz(J1385)/($X$2*I$8*(J1385*H$1017+J1385+K1385)),V_rtHz(K1385)*SQRT(Sum_Sq(J1385*I$8*$X$2*H$1017,1))/($X$2*I$8*(J1385*H$1017+J1385+K1385))))/SQRT(Sum_Sq(1/(1+$A1385)+$AC$2/$I$2-1/(1+(1+K1385/J1385)/H$1017),$X$2/$I$2)),IF(K1386&lt;0,"A",H1386))</f>
        <v>A</v>
      </c>
      <c r="J1385" s="13">
        <f t="shared" si="439"/>
        <v>-1</v>
      </c>
      <c r="K1385" s="12">
        <f t="shared" si="463"/>
        <v>-2</v>
      </c>
      <c r="M1385" s="13" t="str">
        <f>IF(P1385&gt;0,SQRT(Sum_Sq($AI$2,V_rtHz($AH$2)/(1+1/$A1385),V_rtHz($AH$2*$A1385)/(1+$A1385),$AN$2*$AH$2/(1+1/$A1385),$AM$2*SQRT(Sum_Sq(P1385,1/($X$2*N$8*(1+M$1017+P1385/O1385))))/SQRT(Sum_Sq($X$2*P1385*N$8,1)),                   $AQ$2*SQRT(Sum_Sq($AH$2/(1+1/$A1385)+P1385*( 1/(M$1017+1+P1385/O1385)-1)/(1+($X$2*P1385*N$8)^2), (P1385^2*N$8*$X$2+1/($X$2*N$8*(M$1017+1+P1385/O1385           )))/(1+($X$2*P1385*N$8)^2))),           V_rtHz(O1385)/($X$2*N$8*(O1385*M$1017+O1385+P1385)),V_rtHz(P1385)*SQRT(Sum_Sq(O1385*N$8*$X$2*M$1017,1))/($X$2*N$8*(O1385*M$1017+O1385+P1385))))/SQRT(Sum_Sq(1/(1+$A1385)+$AC$2/$I$2-1/(1+(1+P1385/O1385)/M$1017),$X$2/$I$2)),IF(P1386&lt;0,"A",M1386))</f>
        <v>A</v>
      </c>
      <c r="O1385" s="13">
        <f t="shared" si="440"/>
        <v>-1</v>
      </c>
      <c r="P1385" s="12">
        <f t="shared" si="464"/>
        <v>-2</v>
      </c>
      <c r="R1385" s="13" t="str">
        <f>IF(U1385&gt;0,SQRT(Sum_Sq($AI$2,V_rtHz($AH$2)/(1+1/$A1385),V_rtHz($AH$2*$A1385)/(1+$A1385),$AN$2*$AH$2/(1+1/$A1385),$AM$2*SQRT(Sum_Sq(U1385,1/($X$2*S$8*(1+R$1017+U1385/T1385))))/SQRT(Sum_Sq($X$2*U1385*S$8,1)),                   $AQ$2*SQRT(Sum_Sq($AH$2/(1+1/$A1385)+U1385*( 1/(R$1017+1+U1385/T1385)-1)/(1+($X$2*U1385*S$8)^2), (U1385^2*S$8*$X$2+1/($X$2*S$8*(R$1017+1+U1385/T1385           )))/(1+($X$2*U1385*S$8)^2))),           V_rtHz(T1385)/($X$2*S$8*(T1385*R$1017+T1385+U1385)),V_rtHz(U1385)*SQRT(Sum_Sq(T1385*S$8*$X$2*R$1017,1))/($X$2*S$8*(T1385*R$1017+T1385+U1385))))/SQRT(Sum_Sq(1/(1+$A1385)+$AC$2/$I$2-1/(1+(1+U1385/T1385)/R$1017),$X$2/$I$2)),IF(U1386&lt;0,"A",R1386))</f>
        <v>A</v>
      </c>
      <c r="T1385" s="13">
        <f t="shared" si="441"/>
        <v>-1</v>
      </c>
      <c r="U1385" s="12">
        <f t="shared" si="465"/>
        <v>-2</v>
      </c>
      <c r="X1385" s="13">
        <f>IF(AA1385&gt;0,SQRT(Sum_Sq($AI$2,V_rtHz($AH$2)/(1+1/$A1385),V_rtHz($AH$2*$A1385)/(1+$A1385),$AN$2*$AH$2/(1+1/$A1385),$AM$2*SQRT(Sum_Sq(AA1385,1/($X$2*Y$8*(1+X$1017+AA1385/Z1385))))/SQRT(Sum_Sq($X$2*AA1385*Y$8,1)),                   $AQ$2*SQRT(Sum_Sq($AH$2/(1+1/$A1385)+AA1385*( 1/(X$1017+1+AA1385/Z1385)-1)/(1+($X$2*AA1385*Y$8)^2), (AA1385^2*Y$8*$X$2+1/($X$2*Y$8*(X$1017+1+AA1385/Z1385           )))/(1+($X$2*AA1385*Y$8)^2))),           V_rtHz(Z1385)/($X$2*Y$8*(Z1385*X$1017+Z1385+AA1385)),V_rtHz(AA1385)*SQRT(Sum_Sq(Z1385*Y$8*$X$2*X$1017,1))/($X$2*Y$8*(Z1385*X$1017+Z1385+AA1385))))/SQRT(Sum_Sq(1/(1+$A1385)+$AC$2/$I$2-1/(1+(1+AA1385/Z1385)/X$1017),$X$2/$I$2)),IF(AA1386&lt;0,"A",X1386))</f>
        <v>4.0873998940145392E-6</v>
      </c>
      <c r="Z1385" s="13">
        <f t="shared" si="442"/>
        <v>19860.131085344674</v>
      </c>
      <c r="AA1385" s="12">
        <f t="shared" si="466"/>
        <v>49549.042920739143</v>
      </c>
      <c r="AC1385" s="13">
        <f>IF(AF1385&gt;0,SQRT(Sum_Sq($AI$2,V_rtHz($AH$2)/(1+1/$A1385),V_rtHz($AH$2*$A1385)/(1+$A1385),$AN$2*$AH$2/(1+1/$A1385),$AM$2*SQRT(Sum_Sq(AF1385,1/($X$2*AD$8*(1+AC$1017+AF1385/AE1385))))/SQRT(Sum_Sq($X$2*AF1385*AD$8,1)),                   $AQ$2*SQRT(Sum_Sq($AH$2/(1+1/$A1385)+AF1385*( 1/(AC$1017+1+AF1385/AE1385)-1)/(1+($X$2*AF1385*AD$8)^2), (AF1385^2*AD$8*$X$2+1/($X$2*AD$8*(AC$1017+1+AF1385/AE1385           )))/(1+($X$2*AF1385*AD$8)^2))),           V_rtHz(AE1385)/($X$2*AD$8*(AE1385*AC$1017+AE1385+AF1385)),V_rtHz(AF1385)*SQRT(Sum_Sq(AE1385*AD$8*$X$2*AC$1017,1))/($X$2*AD$8*(AE1385*AC$1017+AE1385+AF1385))))/SQRT(Sum_Sq(1/(1+$A1385)+$AC$2/$I$2-1/(1+(1+AF1385/AE1385)/AC$1017),$X$2/$I$2)),IF(AF1386&lt;0,"A",AC1386))</f>
        <v>6.2390402707098014E-6</v>
      </c>
      <c r="AE1385" s="13">
        <f t="shared" si="443"/>
        <v>15918.621566679489</v>
      </c>
      <c r="AF1385" s="12">
        <f t="shared" si="467"/>
        <v>195484.31754920626</v>
      </c>
      <c r="AG1385" s="13"/>
      <c r="AH1385" s="13">
        <f>IF(AK1385&gt;0,SQRT(Sum_Sq($AI$2,V_rtHz($AH$2)/(1+1/$A1385),V_rtHz($AH$2*$A1385)/(1+$A1385),$AN$2*$AH$2/(1+1/$A1385),$AM$2*SQRT(Sum_Sq(AK1385,1/($X$2*AI$8*(1+AH$1017+AK1385/AJ1385))))/SQRT(Sum_Sq($X$2*AK1385*AI$8,1)),                   $AQ$2*SQRT(Sum_Sq($AH$2/(1+1/$A1385)+AK1385*( 1/(AH$1017+1+AK1385/AJ1385)-1)/(1+($X$2*AK1385*AI$8)^2), (AK1385^2*AI$8*$X$2+1/($X$2*AI$8*(AH$1017+1+AK1385/AJ1385           )))/(1+($X$2*AK1385*AI$8)^2))),           V_rtHz(AJ1385)/($X$2*AI$8*(AJ1385*AH$1017+AJ1385+AK1385)),V_rtHz(AK1385)*SQRT(Sum_Sq(AJ1385*AI$8*$X$2*AH$1017,1))/($X$2*AI$8*(AJ1385*AH$1017+AJ1385+AK1385))))/SQRT(Sum_Sq(1/(1+$A1385)+$AC$2/$I$2-1/(1+(1+AK1385/AJ1385)/AH$1017),$X$2/$I$2)),IF(AK1386&lt;0,"A",AH1386))</f>
        <v>1.0717994727301738E-5</v>
      </c>
      <c r="AI1385" s="13"/>
      <c r="AJ1385" s="13">
        <f t="shared" si="444"/>
        <v>15174.043179164675</v>
      </c>
      <c r="AK1385" s="12">
        <f t="shared" si="468"/>
        <v>648509.08616791002</v>
      </c>
      <c r="AM1385" s="13">
        <f>IF(AP1385&gt;0,SQRT(Sum_Sq($AI$2,V_rtHz($AH$2)/(1+1/$A1385),V_rtHz($AH$2*$A1385)/(1+$A1385),$AN$2*$AH$2/(1+1/$A1385),$AM$2*SQRT(Sum_Sq(AP1385,1/($X$2*AN$8*(1+AM$1017+AP1385/AO1385))))/SQRT(Sum_Sq($X$2*AP1385*AN$8,1)),                   $AQ$2*SQRT(Sum_Sq($AH$2/(1+1/$A1385)+AP1385*( 1/(AM$1017+1+AP1385/AO1385)-1)/(1+($X$2*AP1385*AN$8)^2), (AP1385^2*AN$8*$X$2+1/($X$2*AN$8*(AM$1017+1+AP1385/AO1385           )))/(1+($X$2*AP1385*AN$8)^2))),           V_rtHz(AO1385)/($X$2*AN$8*(AO1385*AM$1017+AO1385+AP1385)),V_rtHz(AP1385)*SQRT(Sum_Sq(AO1385*AN$8*$X$2*AM$1017,1))/($X$2*AN$8*(AO1385*AM$1017+AO1385+AP1385))))/SQRT(Sum_Sq(1/(1+$A1385)+$AC$2/$I$2-1/(1+(1+AP1385/AO1385)/AM$1017),$X$2/$I$2)),IF(AP1386&lt;0,"A",AM1386))</f>
        <v>1.8868616826154603E-5</v>
      </c>
      <c r="AO1385" s="13">
        <f t="shared" si="445"/>
        <v>14964.475408447061</v>
      </c>
      <c r="AP1385" s="12">
        <f t="shared" si="469"/>
        <v>2079485.440251292</v>
      </c>
      <c r="AR1385" s="13">
        <f t="shared" si="446"/>
        <v>69887291.180198371</v>
      </c>
      <c r="AS1385" s="13">
        <f t="shared" si="447"/>
        <v>-1.3226152894465892E-5</v>
      </c>
      <c r="AV1385" s="13"/>
      <c r="AW1385" s="13">
        <f t="shared" si="448"/>
        <v>39300511.936236553</v>
      </c>
      <c r="AX1385" s="13">
        <f t="shared" si="449"/>
        <v>-4.2021733587104097E-5</v>
      </c>
      <c r="AZ1385" s="13"/>
      <c r="BA1385" s="13"/>
      <c r="BB1385" s="13">
        <f t="shared" si="450"/>
        <v>22100301.962882396</v>
      </c>
      <c r="BC1385" s="13">
        <f t="shared" si="451"/>
        <v>-1.348932387522129E-4</v>
      </c>
      <c r="BD1385" s="13"/>
      <c r="BE1385" s="13"/>
      <c r="BG1385" s="13">
        <f t="shared" si="452"/>
        <v>12427913.092914158</v>
      </c>
      <c r="BH1385" s="13">
        <f t="shared" si="453"/>
        <v>-4.479858430550789E-4</v>
      </c>
      <c r="BI1385" s="13"/>
      <c r="BL1385" s="13">
        <f t="shared" si="454"/>
        <v>315.06815879885437</v>
      </c>
      <c r="BM1385" s="13">
        <f t="shared" si="455"/>
        <v>34.465664218175128</v>
      </c>
      <c r="BP1385" s="13"/>
      <c r="BQ1385" s="13">
        <f t="shared" si="456"/>
        <v>99.633300000000006</v>
      </c>
      <c r="BR1385" s="13">
        <f t="shared" si="457"/>
        <v>108.99</v>
      </c>
      <c r="BT1385" s="13"/>
      <c r="BU1385" s="13"/>
      <c r="BV1385" s="13">
        <f t="shared" si="458"/>
        <v>31.50681587988543</v>
      </c>
      <c r="BW1385" s="13">
        <f t="shared" si="459"/>
        <v>344.65664218175147</v>
      </c>
      <c r="CA1385" s="13">
        <f t="shared" si="460"/>
        <v>9.9633299999999974</v>
      </c>
      <c r="CB1385" s="13">
        <f t="shared" si="461"/>
        <v>1089.9000000000003</v>
      </c>
    </row>
    <row r="1386" spans="1:80" x14ac:dyDescent="0.3">
      <c r="A1386" s="13">
        <f t="shared" si="437"/>
        <v>1.7060823890031232E-3</v>
      </c>
      <c r="C1386" s="13" t="str">
        <f>IF(F1386&gt;0,SQRT(Sum_Sq($AI$2,V_rtHz($AH$2)/(1+1/$A1386),V_rtHz($AH$2*$A1386)/(1+$A1386),$AN$2*$AH$2/(1+1/$A1386),$AM$2*SQRT(Sum_Sq(F1386,1/($X$2*D$8*(1+C$1017+F1386/E1386))))/SQRT(Sum_Sq($X$2*F1386*D$8,1)),                   $AQ$2*SQRT(Sum_Sq($AH$2/(1+1/$A1386)+F1386*( 1/(C$1017+1+F1386/E1386)-1)/(1+($X$2*F1386*D$8)^2), (F1386^2*D$8*$X$2+1/($X$2*D$8*(C$1017+1+F1386/E1386           )))/(1+($X$2*F1386*D$8)^2))),           V_rtHz(E1386)/($X$2*D$8*(E1386*C$1017+E1386+F1386)),V_rtHz(F1386)*SQRT(Sum_Sq(E1386*D$8*$X$2*C$1017,1))/($X$2*D$8*(E1386*C$1017+E1386+F1386))))/SQRT(Sum_Sq(1/(1+$A1386)+$AC$2/$I$2-1/(1+(1+F1386/E1386)/C$1017),$X$2/$I$2)),IF(F1387&lt;0,"A",C1387))</f>
        <v>A</v>
      </c>
      <c r="E1386" s="13">
        <f t="shared" si="438"/>
        <v>-1</v>
      </c>
      <c r="F1386" s="12">
        <f t="shared" si="462"/>
        <v>-2</v>
      </c>
      <c r="H1386" s="13" t="str">
        <f>IF(K1386&gt;0,SQRT(Sum_Sq($AI$2,V_rtHz($AH$2)/(1+1/$A1386),V_rtHz($AH$2*$A1386)/(1+$A1386),$AN$2*$AH$2/(1+1/$A1386),$AM$2*SQRT(Sum_Sq(K1386,1/($X$2*I$8*(1+H$1017+K1386/J1386))))/SQRT(Sum_Sq($X$2*K1386*I$8,1)),                   $AQ$2*SQRT(Sum_Sq($AH$2/(1+1/$A1386)+K1386*( 1/(H$1017+1+K1386/J1386)-1)/(1+($X$2*K1386*I$8)^2), (K1386^2*I$8*$X$2+1/($X$2*I$8*(H$1017+1+K1386/J1386           )))/(1+($X$2*K1386*I$8)^2))),           V_rtHz(J1386)/($X$2*I$8*(J1386*H$1017+J1386+K1386)),V_rtHz(K1386)*SQRT(Sum_Sq(J1386*I$8*$X$2*H$1017,1))/($X$2*I$8*(J1386*H$1017+J1386+K1386))))/SQRT(Sum_Sq(1/(1+$A1386)+$AC$2/$I$2-1/(1+(1+K1386/J1386)/H$1017),$X$2/$I$2)),IF(K1387&lt;0,"A",H1387))</f>
        <v>A</v>
      </c>
      <c r="J1386" s="13">
        <f t="shared" si="439"/>
        <v>-1</v>
      </c>
      <c r="K1386" s="12">
        <f t="shared" si="463"/>
        <v>-2</v>
      </c>
      <c r="M1386" s="13" t="str">
        <f>IF(P1386&gt;0,SQRT(Sum_Sq($AI$2,V_rtHz($AH$2)/(1+1/$A1386),V_rtHz($AH$2*$A1386)/(1+$A1386),$AN$2*$AH$2/(1+1/$A1386),$AM$2*SQRT(Sum_Sq(P1386,1/($X$2*N$8*(1+M$1017+P1386/O1386))))/SQRT(Sum_Sq($X$2*P1386*N$8,1)),                   $AQ$2*SQRT(Sum_Sq($AH$2/(1+1/$A1386)+P1386*( 1/(M$1017+1+P1386/O1386)-1)/(1+($X$2*P1386*N$8)^2), (P1386^2*N$8*$X$2+1/($X$2*N$8*(M$1017+1+P1386/O1386           )))/(1+($X$2*P1386*N$8)^2))),           V_rtHz(O1386)/($X$2*N$8*(O1386*M$1017+O1386+P1386)),V_rtHz(P1386)*SQRT(Sum_Sq(O1386*N$8*$X$2*M$1017,1))/($X$2*N$8*(O1386*M$1017+O1386+P1386))))/SQRT(Sum_Sq(1/(1+$A1386)+$AC$2/$I$2-1/(1+(1+P1386/O1386)/M$1017),$X$2/$I$2)),IF(P1387&lt;0,"A",M1387))</f>
        <v>A</v>
      </c>
      <c r="O1386" s="13">
        <f t="shared" si="440"/>
        <v>-1</v>
      </c>
      <c r="P1386" s="12">
        <f t="shared" si="464"/>
        <v>-2</v>
      </c>
      <c r="R1386" s="13" t="str">
        <f>IF(U1386&gt;0,SQRT(Sum_Sq($AI$2,V_rtHz($AH$2)/(1+1/$A1386),V_rtHz($AH$2*$A1386)/(1+$A1386),$AN$2*$AH$2/(1+1/$A1386),$AM$2*SQRT(Sum_Sq(U1386,1/($X$2*S$8*(1+R$1017+U1386/T1386))))/SQRT(Sum_Sq($X$2*U1386*S$8,1)),                   $AQ$2*SQRT(Sum_Sq($AH$2/(1+1/$A1386)+U1386*( 1/(R$1017+1+U1386/T1386)-1)/(1+($X$2*U1386*S$8)^2), (U1386^2*S$8*$X$2+1/($X$2*S$8*(R$1017+1+U1386/T1386           )))/(1+($X$2*U1386*S$8)^2))),           V_rtHz(T1386)/($X$2*S$8*(T1386*R$1017+T1386+U1386)),V_rtHz(U1386)*SQRT(Sum_Sq(T1386*S$8*$X$2*R$1017,1))/($X$2*S$8*(T1386*R$1017+T1386+U1386))))/SQRT(Sum_Sq(1/(1+$A1386)+$AC$2/$I$2-1/(1+(1+U1386/T1386)/R$1017),$X$2/$I$2)),IF(U1387&lt;0,"A",R1387))</f>
        <v>A</v>
      </c>
      <c r="T1386" s="13">
        <f t="shared" si="441"/>
        <v>-1</v>
      </c>
      <c r="U1386" s="12">
        <f t="shared" si="465"/>
        <v>-2</v>
      </c>
      <c r="X1386" s="13">
        <f>IF(AA1386&gt;0,SQRT(Sum_Sq($AI$2,V_rtHz($AH$2)/(1+1/$A1386),V_rtHz($AH$2*$A1386)/(1+$A1386),$AN$2*$AH$2/(1+1/$A1386),$AM$2*SQRT(Sum_Sq(AA1386,1/($X$2*Y$8*(1+X$1017+AA1386/Z1386))))/SQRT(Sum_Sq($X$2*AA1386*Y$8,1)),                   $AQ$2*SQRT(Sum_Sq($AH$2/(1+1/$A1386)+AA1386*( 1/(X$1017+1+AA1386/Z1386)-1)/(1+($X$2*AA1386*Y$8)^2), (AA1386^2*Y$8*$X$2+1/($X$2*Y$8*(X$1017+1+AA1386/Z1386           )))/(1+($X$2*AA1386*Y$8)^2))),           V_rtHz(Z1386)/($X$2*Y$8*(Z1386*X$1017+Z1386+AA1386)),V_rtHz(AA1386)*SQRT(Sum_Sq(Z1386*Y$8*$X$2*X$1017,1))/($X$2*Y$8*(Z1386*X$1017+Z1386+AA1386))))/SQRT(Sum_Sq(1/(1+$A1386)+$AC$2/$I$2-1/(1+(1+AA1386/Z1386)/X$1017),$X$2/$I$2)),IF(AA1387&lt;0,"A",X1387))</f>
        <v>4.0781882419642828E-6</v>
      </c>
      <c r="Z1386" s="13">
        <f t="shared" si="442"/>
        <v>19777.256189322263</v>
      </c>
      <c r="AA1386" s="12">
        <f t="shared" si="466"/>
        <v>49756.673935919258</v>
      </c>
      <c r="AC1386" s="13">
        <f>IF(AF1386&gt;0,SQRT(Sum_Sq($AI$2,V_rtHz($AH$2)/(1+1/$A1386),V_rtHz($AH$2*$A1386)/(1+$A1386),$AN$2*$AH$2/(1+1/$A1386),$AM$2*SQRT(Sum_Sq(AF1386,1/($X$2*AD$8*(1+AC$1017+AF1386/AE1386))))/SQRT(Sum_Sq($X$2*AF1386*AD$8,1)),                   $AQ$2*SQRT(Sum_Sq($AH$2/(1+1/$A1386)+AF1386*( 1/(AC$1017+1+AF1386/AE1386)-1)/(1+($X$2*AF1386*AD$8)^2), (AF1386^2*AD$8*$X$2+1/($X$2*AD$8*(AC$1017+1+AF1386/AE1386           )))/(1+($X$2*AF1386*AD$8)^2))),           V_rtHz(AE1386)/($X$2*AD$8*(AE1386*AC$1017+AE1386+AF1386)),V_rtHz(AF1386)*SQRT(Sum_Sq(AE1386*AD$8*$X$2*AC$1017,1))/($X$2*AD$8*(AE1386*AC$1017+AE1386+AF1386))))/SQRT(Sum_Sq(1/(1+$A1386)+$AC$2/$I$2-1/(1+(1+AF1386/AE1386)/AC$1017),$X$2/$I$2)),IF(AF1387&lt;0,"A",AC1387))</f>
        <v>6.2324951422262649E-6</v>
      </c>
      <c r="AE1386" s="13">
        <f t="shared" si="443"/>
        <v>15884.676489676034</v>
      </c>
      <c r="AF1386" s="12">
        <f t="shared" si="467"/>
        <v>195902.06166986795</v>
      </c>
      <c r="AG1386" s="13"/>
      <c r="AH1386" s="13">
        <f>IF(AK1386&gt;0,SQRT(Sum_Sq($AI$2,V_rtHz($AH$2)/(1+1/$A1386),V_rtHz($AH$2*$A1386)/(1+$A1386),$AN$2*$AH$2/(1+1/$A1386),$AM$2*SQRT(Sum_Sq(AK1386,1/($X$2*AI$8*(1+AH$1017+AK1386/AJ1386))))/SQRT(Sum_Sq($X$2*AK1386*AI$8,1)),                   $AQ$2*SQRT(Sum_Sq($AH$2/(1+1/$A1386)+AK1386*( 1/(AH$1017+1+AK1386/AJ1386)-1)/(1+($X$2*AK1386*AI$8)^2), (AK1386^2*AI$8*$X$2+1/($X$2*AI$8*(AH$1017+1+AK1386/AJ1386           )))/(1+($X$2*AK1386*AI$8)^2))),           V_rtHz(AJ1386)/($X$2*AI$8*(AJ1386*AH$1017+AJ1386+AK1386)),V_rtHz(AK1386)*SQRT(Sum_Sq(AJ1386*AI$8*$X$2*AH$1017,1))/($X$2*AI$8*(AJ1386*AH$1017+AJ1386+AK1386))))/SQRT(Sum_Sq(1/(1+$A1386)+$AC$2/$I$2-1/(1+(1+AK1386/AJ1386)/AH$1017),$X$2/$I$2)),IF(AK1387&lt;0,"A",AH1387))</f>
        <v>1.0708416012681343E-5</v>
      </c>
      <c r="AI1386" s="13"/>
      <c r="AJ1386" s="13">
        <f t="shared" si="444"/>
        <v>15145.739912799281</v>
      </c>
      <c r="AK1386" s="12">
        <f t="shared" si="468"/>
        <v>649720.97317454452</v>
      </c>
      <c r="AM1386" s="13">
        <f>IF(AP1386&gt;0,SQRT(Sum_Sq($AI$2,V_rtHz($AH$2)/(1+1/$A1386),V_rtHz($AH$2*$A1386)/(1+$A1386),$AN$2*$AH$2/(1+1/$A1386),$AM$2*SQRT(Sum_Sq(AP1386,1/($X$2*AN$8*(1+AM$1017+AP1386/AO1386))))/SQRT(Sum_Sq($X$2*AP1386*AN$8,1)),                   $AQ$2*SQRT(Sum_Sq($AH$2/(1+1/$A1386)+AP1386*( 1/(AM$1017+1+AP1386/AO1386)-1)/(1+($X$2*AP1386*AN$8)^2), (AP1386^2*AN$8*$X$2+1/($X$2*AN$8*(AM$1017+1+AP1386/AO1386           )))/(1+($X$2*AP1386*AN$8)^2))),           V_rtHz(AO1386)/($X$2*AN$8*(AO1386*AM$1017+AO1386+AP1386)),V_rtHz(AP1386)*SQRT(Sum_Sq(AO1386*AN$8*$X$2*AM$1017,1))/($X$2*AN$8*(AO1386*AM$1017+AO1386+AP1386))))/SQRT(Sum_Sq(1/(1+$A1386)+$AC$2/$I$2-1/(1+(1+AP1386/AO1386)/AM$1017),$X$2/$I$2)),IF(AP1387&lt;0,"A",AM1387))</f>
        <v>1.8852522461079657E-5</v>
      </c>
      <c r="AO1386" s="13">
        <f t="shared" si="445"/>
        <v>14937.611217257911</v>
      </c>
      <c r="AP1386" s="12">
        <f t="shared" si="469"/>
        <v>2083225.2413231945</v>
      </c>
      <c r="AR1386" s="13">
        <f t="shared" si="446"/>
        <v>69887291.180198371</v>
      </c>
      <c r="AS1386" s="13">
        <f t="shared" si="447"/>
        <v>-1.3226551756166001E-5</v>
      </c>
      <c r="AV1386" s="13"/>
      <c r="AW1386" s="13">
        <f t="shared" si="448"/>
        <v>39300511.936236553</v>
      </c>
      <c r="AX1386" s="13">
        <f t="shared" si="449"/>
        <v>-4.2025760124194035E-5</v>
      </c>
      <c r="AZ1386" s="13"/>
      <c r="BA1386" s="13"/>
      <c r="BB1386" s="13">
        <f t="shared" si="450"/>
        <v>22100301.962882396</v>
      </c>
      <c r="BC1386" s="13">
        <f t="shared" si="451"/>
        <v>-1.3493473951877347E-4</v>
      </c>
      <c r="BD1386" s="13"/>
      <c r="BE1386" s="13"/>
      <c r="BG1386" s="13">
        <f t="shared" si="452"/>
        <v>12427913.092914158</v>
      </c>
      <c r="BH1386" s="13">
        <f t="shared" si="453"/>
        <v>-4.4844389482680291E-4</v>
      </c>
      <c r="BI1386" s="13"/>
      <c r="BL1386" s="13">
        <f t="shared" si="454"/>
        <v>315.06815879885437</v>
      </c>
      <c r="BM1386" s="13">
        <f t="shared" si="455"/>
        <v>34.465664218175142</v>
      </c>
      <c r="BP1386" s="13"/>
      <c r="BQ1386" s="13">
        <f t="shared" si="456"/>
        <v>99.633300000000006</v>
      </c>
      <c r="BR1386" s="13">
        <f t="shared" si="457"/>
        <v>108.99</v>
      </c>
      <c r="BT1386" s="13"/>
      <c r="BU1386" s="13"/>
      <c r="BV1386" s="13">
        <f t="shared" si="458"/>
        <v>31.50681587988543</v>
      </c>
      <c r="BW1386" s="13">
        <f t="shared" si="459"/>
        <v>344.65664218175158</v>
      </c>
      <c r="CA1386" s="13">
        <f t="shared" si="460"/>
        <v>9.9633299999999974</v>
      </c>
      <c r="CB1386" s="13">
        <f t="shared" si="461"/>
        <v>1089.9000000000003</v>
      </c>
    </row>
    <row r="1387" spans="1:80" x14ac:dyDescent="0.3">
      <c r="A1387" s="13">
        <f t="shared" si="437"/>
        <v>1.7298163592151007E-3</v>
      </c>
      <c r="C1387" s="13" t="str">
        <f>IF(F1387&gt;0,SQRT(Sum_Sq($AI$2,V_rtHz($AH$2)/(1+1/$A1387),V_rtHz($AH$2*$A1387)/(1+$A1387),$AN$2*$AH$2/(1+1/$A1387),$AM$2*SQRT(Sum_Sq(F1387,1/($X$2*D$8*(1+C$1017+F1387/E1387))))/SQRT(Sum_Sq($X$2*F1387*D$8,1)),                   $AQ$2*SQRT(Sum_Sq($AH$2/(1+1/$A1387)+F1387*( 1/(C$1017+1+F1387/E1387)-1)/(1+($X$2*F1387*D$8)^2), (F1387^2*D$8*$X$2+1/($X$2*D$8*(C$1017+1+F1387/E1387           )))/(1+($X$2*F1387*D$8)^2))),           V_rtHz(E1387)/($X$2*D$8*(E1387*C$1017+E1387+F1387)),V_rtHz(F1387)*SQRT(Sum_Sq(E1387*D$8*$X$2*C$1017,1))/($X$2*D$8*(E1387*C$1017+E1387+F1387))))/SQRT(Sum_Sq(1/(1+$A1387)+$AC$2/$I$2-1/(1+(1+F1387/E1387)/C$1017),$X$2/$I$2)),IF(F1388&lt;0,"A",C1388))</f>
        <v>A</v>
      </c>
      <c r="E1387" s="13">
        <f t="shared" si="438"/>
        <v>-1</v>
      </c>
      <c r="F1387" s="12">
        <f t="shared" si="462"/>
        <v>-2</v>
      </c>
      <c r="H1387" s="13" t="str">
        <f>IF(K1387&gt;0,SQRT(Sum_Sq($AI$2,V_rtHz($AH$2)/(1+1/$A1387),V_rtHz($AH$2*$A1387)/(1+$A1387),$AN$2*$AH$2/(1+1/$A1387),$AM$2*SQRT(Sum_Sq(K1387,1/($X$2*I$8*(1+H$1017+K1387/J1387))))/SQRT(Sum_Sq($X$2*K1387*I$8,1)),                   $AQ$2*SQRT(Sum_Sq($AH$2/(1+1/$A1387)+K1387*( 1/(H$1017+1+K1387/J1387)-1)/(1+($X$2*K1387*I$8)^2), (K1387^2*I$8*$X$2+1/($X$2*I$8*(H$1017+1+K1387/J1387           )))/(1+($X$2*K1387*I$8)^2))),           V_rtHz(J1387)/($X$2*I$8*(J1387*H$1017+J1387+K1387)),V_rtHz(K1387)*SQRT(Sum_Sq(J1387*I$8*$X$2*H$1017,1))/($X$2*I$8*(J1387*H$1017+J1387+K1387))))/SQRT(Sum_Sq(1/(1+$A1387)+$AC$2/$I$2-1/(1+(1+K1387/J1387)/H$1017),$X$2/$I$2)),IF(K1388&lt;0,"A",H1388))</f>
        <v>A</v>
      </c>
      <c r="J1387" s="13">
        <f t="shared" si="439"/>
        <v>-1</v>
      </c>
      <c r="K1387" s="12">
        <f t="shared" si="463"/>
        <v>-2</v>
      </c>
      <c r="M1387" s="13" t="str">
        <f>IF(P1387&gt;0,SQRT(Sum_Sq($AI$2,V_rtHz($AH$2)/(1+1/$A1387),V_rtHz($AH$2*$A1387)/(1+$A1387),$AN$2*$AH$2/(1+1/$A1387),$AM$2*SQRT(Sum_Sq(P1387,1/($X$2*N$8*(1+M$1017+P1387/O1387))))/SQRT(Sum_Sq($X$2*P1387*N$8,1)),                   $AQ$2*SQRT(Sum_Sq($AH$2/(1+1/$A1387)+P1387*( 1/(M$1017+1+P1387/O1387)-1)/(1+($X$2*P1387*N$8)^2), (P1387^2*N$8*$X$2+1/($X$2*N$8*(M$1017+1+P1387/O1387           )))/(1+($X$2*P1387*N$8)^2))),           V_rtHz(O1387)/($X$2*N$8*(O1387*M$1017+O1387+P1387)),V_rtHz(P1387)*SQRT(Sum_Sq(O1387*N$8*$X$2*M$1017,1))/($X$2*N$8*(O1387*M$1017+O1387+P1387))))/SQRT(Sum_Sq(1/(1+$A1387)+$AC$2/$I$2-1/(1+(1+P1387/O1387)/M$1017),$X$2/$I$2)),IF(P1388&lt;0,"A",M1388))</f>
        <v>A</v>
      </c>
      <c r="O1387" s="13">
        <f t="shared" si="440"/>
        <v>-1</v>
      </c>
      <c r="P1387" s="12">
        <f t="shared" si="464"/>
        <v>-2</v>
      </c>
      <c r="R1387" s="13" t="str">
        <f>IF(U1387&gt;0,SQRT(Sum_Sq($AI$2,V_rtHz($AH$2)/(1+1/$A1387),V_rtHz($AH$2*$A1387)/(1+$A1387),$AN$2*$AH$2/(1+1/$A1387),$AM$2*SQRT(Sum_Sq(U1387,1/($X$2*S$8*(1+R$1017+U1387/T1387))))/SQRT(Sum_Sq($X$2*U1387*S$8,1)),                   $AQ$2*SQRT(Sum_Sq($AH$2/(1+1/$A1387)+U1387*( 1/(R$1017+1+U1387/T1387)-1)/(1+($X$2*U1387*S$8)^2), (U1387^2*S$8*$X$2+1/($X$2*S$8*(R$1017+1+U1387/T1387           )))/(1+($X$2*U1387*S$8)^2))),           V_rtHz(T1387)/($X$2*S$8*(T1387*R$1017+T1387+U1387)),V_rtHz(U1387)*SQRT(Sum_Sq(T1387*S$8*$X$2*R$1017,1))/($X$2*S$8*(T1387*R$1017+T1387+U1387))))/SQRT(Sum_Sq(1/(1+$A1387)+$AC$2/$I$2-1/(1+(1+U1387/T1387)/R$1017),$X$2/$I$2)),IF(U1388&lt;0,"A",R1388))</f>
        <v>A</v>
      </c>
      <c r="T1387" s="13">
        <f t="shared" si="441"/>
        <v>-1</v>
      </c>
      <c r="U1387" s="12">
        <f t="shared" si="465"/>
        <v>-2</v>
      </c>
      <c r="X1387" s="13">
        <f>IF(AA1387&gt;0,SQRT(Sum_Sq($AI$2,V_rtHz($AH$2)/(1+1/$A1387),V_rtHz($AH$2*$A1387)/(1+$A1387),$AN$2*$AH$2/(1+1/$A1387),$AM$2*SQRT(Sum_Sq(AA1387,1/($X$2*Y$8*(1+X$1017+AA1387/Z1387))))/SQRT(Sum_Sq($X$2*AA1387*Y$8,1)),                   $AQ$2*SQRT(Sum_Sq($AH$2/(1+1/$A1387)+AA1387*( 1/(X$1017+1+AA1387/Z1387)-1)/(1+($X$2*AA1387*Y$8)^2), (AA1387^2*Y$8*$X$2+1/($X$2*Y$8*(X$1017+1+AA1387/Z1387           )))/(1+($X$2*AA1387*Y$8)^2))),           V_rtHz(Z1387)/($X$2*Y$8*(Z1387*X$1017+Z1387+AA1387)),V_rtHz(AA1387)*SQRT(Sum_Sq(Z1387*Y$8*$X$2*X$1017,1))/($X$2*Y$8*(Z1387*X$1017+Z1387+AA1387))))/SQRT(Sum_Sq(1/(1+$A1387)+$AC$2/$I$2-1/(1+(1+AA1387/Z1387)/X$1017),$X$2/$I$2)),IF(AA1388&lt;0,"A",X1388))</f>
        <v>4.0690032945144885E-6</v>
      </c>
      <c r="Z1387" s="13">
        <f t="shared" si="442"/>
        <v>19694.730845094797</v>
      </c>
      <c r="AA1387" s="12">
        <f t="shared" si="466"/>
        <v>49965.165571396377</v>
      </c>
      <c r="AC1387" s="13">
        <f>IF(AF1387&gt;0,SQRT(Sum_Sq($AI$2,V_rtHz($AH$2)/(1+1/$A1387),V_rtHz($AH$2*$A1387)/(1+$A1387),$AN$2*$AH$2/(1+1/$A1387),$AM$2*SQRT(Sum_Sq(AF1387,1/($X$2*AD$8*(1+AC$1017+AF1387/AE1387))))/SQRT(Sum_Sq($X$2*AF1387*AD$8,1)),                   $AQ$2*SQRT(Sum_Sq($AH$2/(1+1/$A1387)+AF1387*( 1/(AC$1017+1+AF1387/AE1387)-1)/(1+($X$2*AF1387*AD$8)^2), (AF1387^2*AD$8*$X$2+1/($X$2*AD$8*(AC$1017+1+AF1387/AE1387           )))/(1+($X$2*AF1387*AD$8)^2))),           V_rtHz(AE1387)/($X$2*AD$8*(AE1387*AC$1017+AE1387+AF1387)),V_rtHz(AF1387)*SQRT(Sum_Sq(AE1387*AD$8*$X$2*AC$1017,1))/($X$2*AD$8*(AE1387*AC$1017+AE1387+AF1387))))/SQRT(Sum_Sq(1/(1+$A1387)+$AC$2/$I$2-1/(1+(1+AF1387/AE1387)/AC$1017),$X$2/$I$2)),IF(AF1388&lt;0,"A",AC1388))</f>
        <v>6.2259079684471852E-6</v>
      </c>
      <c r="AE1387" s="13">
        <f t="shared" si="443"/>
        <v>15850.541166270594</v>
      </c>
      <c r="AF1387" s="12">
        <f t="shared" si="467"/>
        <v>196323.95138080881</v>
      </c>
      <c r="AG1387" s="13"/>
      <c r="AH1387" s="13">
        <f>IF(AK1387&gt;0,SQRT(Sum_Sq($AI$2,V_rtHz($AH$2)/(1+1/$A1387),V_rtHz($AH$2*$A1387)/(1+$A1387),$AN$2*$AH$2/(1+1/$A1387),$AM$2*SQRT(Sum_Sq(AK1387,1/($X$2*AI$8*(1+AH$1017+AK1387/AJ1387))))/SQRT(Sum_Sq($X$2*AK1387*AI$8,1)),                   $AQ$2*SQRT(Sum_Sq($AH$2/(1+1/$A1387)+AK1387*( 1/(AH$1017+1+AK1387/AJ1387)-1)/(1+($X$2*AK1387*AI$8)^2), (AK1387^2*AI$8*$X$2+1/($X$2*AI$8*(AH$1017+1+AK1387/AJ1387           )))/(1+($X$2*AK1387*AI$8)^2))),           V_rtHz(AJ1387)/($X$2*AI$8*(AJ1387*AH$1017+AJ1387+AK1387)),V_rtHz(AK1387)*SQRT(Sum_Sq(AJ1387*AI$8*$X$2*AH$1017,1))/($X$2*AI$8*(AJ1387*AH$1017+AJ1387+AK1387))))/SQRT(Sum_Sq(1/(1+$A1387)+$AC$2/$I$2-1/(1+(1+AK1387/AJ1387)/AH$1017),$X$2/$I$2)),IF(AK1388&lt;0,"A",AH1388))</f>
        <v>1.0698765230301703E-5</v>
      </c>
      <c r="AI1387" s="13"/>
      <c r="AJ1387" s="13">
        <f t="shared" si="444"/>
        <v>15117.245042835977</v>
      </c>
      <c r="AK1387" s="12">
        <f t="shared" si="468"/>
        <v>650945.64834456262</v>
      </c>
      <c r="AM1387" s="13">
        <f>IF(AP1387&gt;0,SQRT(Sum_Sq($AI$2,V_rtHz($AH$2)/(1+1/$A1387),V_rtHz($AH$2*$A1387)/(1+$A1387),$AN$2*$AH$2/(1+1/$A1387),$AM$2*SQRT(Sum_Sq(AP1387,1/($X$2*AN$8*(1+AM$1017+AP1387/AO1387))))/SQRT(Sum_Sq($X$2*AP1387*AN$8,1)),                   $AQ$2*SQRT(Sum_Sq($AH$2/(1+1/$A1387)+AP1387*( 1/(AM$1017+1+AP1387/AO1387)-1)/(1+($X$2*AP1387*AN$8)^2), (AP1387^2*AN$8*$X$2+1/($X$2*AN$8*(AM$1017+1+AP1387/AO1387           )))/(1+($X$2*AP1387*AN$8)^2))),           V_rtHz(AO1387)/($X$2*AN$8*(AO1387*AM$1017+AO1387+AP1387)),V_rtHz(AP1387)*SQRT(Sum_Sq(AO1387*AN$8*$X$2*AM$1017,1))/($X$2*AN$8*(AO1387*AM$1017+AO1387+AP1387))))/SQRT(Sum_Sq(1/(1+$A1387)+$AC$2/$I$2-1/(1+(1+AP1387/AO1387)/AM$1017),$X$2/$I$2)),IF(AP1388&lt;0,"A",AM1388))</f>
        <v>1.8836302447137407E-5</v>
      </c>
      <c r="AO1387" s="13">
        <f t="shared" si="445"/>
        <v>14910.557094369311</v>
      </c>
      <c r="AP1387" s="12">
        <f t="shared" si="469"/>
        <v>2087005.1022181758</v>
      </c>
      <c r="AR1387" s="13">
        <f t="shared" si="446"/>
        <v>69887291.180198371</v>
      </c>
      <c r="AS1387" s="13">
        <f t="shared" si="447"/>
        <v>-1.3226956191147137E-5</v>
      </c>
      <c r="AV1387" s="13"/>
      <c r="AW1387" s="13">
        <f t="shared" si="448"/>
        <v>39300511.936236553</v>
      </c>
      <c r="AX1387" s="13">
        <f t="shared" si="449"/>
        <v>-4.2029843463896228E-5</v>
      </c>
      <c r="AZ1387" s="13"/>
      <c r="BA1387" s="13"/>
      <c r="BB1387" s="13">
        <f t="shared" si="450"/>
        <v>22100301.962882396</v>
      </c>
      <c r="BC1387" s="13">
        <f t="shared" si="451"/>
        <v>-1.3497684369792465E-4</v>
      </c>
      <c r="BD1387" s="13"/>
      <c r="BE1387" s="13"/>
      <c r="BG1387" s="13">
        <f t="shared" si="452"/>
        <v>12427913.092914158</v>
      </c>
      <c r="BH1387" s="13">
        <f t="shared" si="453"/>
        <v>-4.4890927605017804E-4</v>
      </c>
      <c r="BI1387" s="13"/>
      <c r="BL1387" s="13">
        <f t="shared" si="454"/>
        <v>315.06815879885437</v>
      </c>
      <c r="BM1387" s="13">
        <f t="shared" si="455"/>
        <v>34.465664218175128</v>
      </c>
      <c r="BP1387" s="13"/>
      <c r="BQ1387" s="13">
        <f t="shared" si="456"/>
        <v>99.633300000000006</v>
      </c>
      <c r="BR1387" s="13">
        <f t="shared" si="457"/>
        <v>108.99000000000002</v>
      </c>
      <c r="BT1387" s="13"/>
      <c r="BU1387" s="13"/>
      <c r="BV1387" s="13">
        <f t="shared" si="458"/>
        <v>31.50681587988543</v>
      </c>
      <c r="BW1387" s="13">
        <f t="shared" si="459"/>
        <v>344.65664218175147</v>
      </c>
      <c r="CA1387" s="13">
        <f t="shared" si="460"/>
        <v>9.9633299999999991</v>
      </c>
      <c r="CB1387" s="13">
        <f t="shared" si="461"/>
        <v>1089.9000000000001</v>
      </c>
    </row>
    <row r="1388" spans="1:80" x14ac:dyDescent="0.3">
      <c r="A1388" s="13">
        <f t="shared" si="437"/>
        <v>1.7538805018417598E-3</v>
      </c>
      <c r="C1388" s="13" t="str">
        <f>IF(F1388&gt;0,SQRT(Sum_Sq($AI$2,V_rtHz($AH$2)/(1+1/$A1388),V_rtHz($AH$2*$A1388)/(1+$A1388),$AN$2*$AH$2/(1+1/$A1388),$AM$2*SQRT(Sum_Sq(F1388,1/($X$2*D$8*(1+C$1017+F1388/E1388))))/SQRT(Sum_Sq($X$2*F1388*D$8,1)),                   $AQ$2*SQRT(Sum_Sq($AH$2/(1+1/$A1388)+F1388*( 1/(C$1017+1+F1388/E1388)-1)/(1+($X$2*F1388*D$8)^2), (F1388^2*D$8*$X$2+1/($X$2*D$8*(C$1017+1+F1388/E1388           )))/(1+($X$2*F1388*D$8)^2))),           V_rtHz(E1388)/($X$2*D$8*(E1388*C$1017+E1388+F1388)),V_rtHz(F1388)*SQRT(Sum_Sq(E1388*D$8*$X$2*C$1017,1))/($X$2*D$8*(E1388*C$1017+E1388+F1388))))/SQRT(Sum_Sq(1/(1+$A1388)+$AC$2/$I$2-1/(1+(1+F1388/E1388)/C$1017),$X$2/$I$2)),IF(F1389&lt;0,"A",C1389))</f>
        <v>A</v>
      </c>
      <c r="E1388" s="13">
        <f t="shared" si="438"/>
        <v>-1</v>
      </c>
      <c r="F1388" s="12">
        <f t="shared" si="462"/>
        <v>-2</v>
      </c>
      <c r="H1388" s="13" t="str">
        <f>IF(K1388&gt;0,SQRT(Sum_Sq($AI$2,V_rtHz($AH$2)/(1+1/$A1388),V_rtHz($AH$2*$A1388)/(1+$A1388),$AN$2*$AH$2/(1+1/$A1388),$AM$2*SQRT(Sum_Sq(K1388,1/($X$2*I$8*(1+H$1017+K1388/J1388))))/SQRT(Sum_Sq($X$2*K1388*I$8,1)),                   $AQ$2*SQRT(Sum_Sq($AH$2/(1+1/$A1388)+K1388*( 1/(H$1017+1+K1388/J1388)-1)/(1+($X$2*K1388*I$8)^2), (K1388^2*I$8*$X$2+1/($X$2*I$8*(H$1017+1+K1388/J1388           )))/(1+($X$2*K1388*I$8)^2))),           V_rtHz(J1388)/($X$2*I$8*(J1388*H$1017+J1388+K1388)),V_rtHz(K1388)*SQRT(Sum_Sq(J1388*I$8*$X$2*H$1017,1))/($X$2*I$8*(J1388*H$1017+J1388+K1388))))/SQRT(Sum_Sq(1/(1+$A1388)+$AC$2/$I$2-1/(1+(1+K1388/J1388)/H$1017),$X$2/$I$2)),IF(K1389&lt;0,"A",H1389))</f>
        <v>A</v>
      </c>
      <c r="J1388" s="13">
        <f t="shared" si="439"/>
        <v>-1</v>
      </c>
      <c r="K1388" s="12">
        <f t="shared" si="463"/>
        <v>-2</v>
      </c>
      <c r="M1388" s="13" t="str">
        <f>IF(P1388&gt;0,SQRT(Sum_Sq($AI$2,V_rtHz($AH$2)/(1+1/$A1388),V_rtHz($AH$2*$A1388)/(1+$A1388),$AN$2*$AH$2/(1+1/$A1388),$AM$2*SQRT(Sum_Sq(P1388,1/($X$2*N$8*(1+M$1017+P1388/O1388))))/SQRT(Sum_Sq($X$2*P1388*N$8,1)),                   $AQ$2*SQRT(Sum_Sq($AH$2/(1+1/$A1388)+P1388*( 1/(M$1017+1+P1388/O1388)-1)/(1+($X$2*P1388*N$8)^2), (P1388^2*N$8*$X$2+1/($X$2*N$8*(M$1017+1+P1388/O1388           )))/(1+($X$2*P1388*N$8)^2))),           V_rtHz(O1388)/($X$2*N$8*(O1388*M$1017+O1388+P1388)),V_rtHz(P1388)*SQRT(Sum_Sq(O1388*N$8*$X$2*M$1017,1))/($X$2*N$8*(O1388*M$1017+O1388+P1388))))/SQRT(Sum_Sq(1/(1+$A1388)+$AC$2/$I$2-1/(1+(1+P1388/O1388)/M$1017),$X$2/$I$2)),IF(P1389&lt;0,"A",M1389))</f>
        <v>A</v>
      </c>
      <c r="O1388" s="13">
        <f t="shared" si="440"/>
        <v>-1</v>
      </c>
      <c r="P1388" s="12">
        <f t="shared" si="464"/>
        <v>-2</v>
      </c>
      <c r="R1388" s="13" t="str">
        <f>IF(U1388&gt;0,SQRT(Sum_Sq($AI$2,V_rtHz($AH$2)/(1+1/$A1388),V_rtHz($AH$2*$A1388)/(1+$A1388),$AN$2*$AH$2/(1+1/$A1388),$AM$2*SQRT(Sum_Sq(U1388,1/($X$2*S$8*(1+R$1017+U1388/T1388))))/SQRT(Sum_Sq($X$2*U1388*S$8,1)),                   $AQ$2*SQRT(Sum_Sq($AH$2/(1+1/$A1388)+U1388*( 1/(R$1017+1+U1388/T1388)-1)/(1+($X$2*U1388*S$8)^2), (U1388^2*S$8*$X$2+1/($X$2*S$8*(R$1017+1+U1388/T1388           )))/(1+($X$2*U1388*S$8)^2))),           V_rtHz(T1388)/($X$2*S$8*(T1388*R$1017+T1388+U1388)),V_rtHz(U1388)*SQRT(Sum_Sq(T1388*S$8*$X$2*R$1017,1))/($X$2*S$8*(T1388*R$1017+T1388+U1388))))/SQRT(Sum_Sq(1/(1+$A1388)+$AC$2/$I$2-1/(1+(1+U1388/T1388)/R$1017),$X$2/$I$2)),IF(U1389&lt;0,"A",R1389))</f>
        <v>A</v>
      </c>
      <c r="T1388" s="13">
        <f t="shared" si="441"/>
        <v>-1</v>
      </c>
      <c r="U1388" s="12">
        <f t="shared" si="465"/>
        <v>-2</v>
      </c>
      <c r="X1388" s="13">
        <f>IF(AA1388&gt;0,SQRT(Sum_Sq($AI$2,V_rtHz($AH$2)/(1+1/$A1388),V_rtHz($AH$2*$A1388)/(1+$A1388),$AN$2*$AH$2/(1+1/$A1388),$AM$2*SQRT(Sum_Sq(AA1388,1/($X$2*Y$8*(1+X$1017+AA1388/Z1388))))/SQRT(Sum_Sq($X$2*AA1388*Y$8,1)),                   $AQ$2*SQRT(Sum_Sq($AH$2/(1+1/$A1388)+AA1388*( 1/(X$1017+1+AA1388/Z1388)-1)/(1+($X$2*AA1388*Y$8)^2), (AA1388^2*Y$8*$X$2+1/($X$2*Y$8*(X$1017+1+AA1388/Z1388           )))/(1+($X$2*AA1388*Y$8)^2))),           V_rtHz(Z1388)/($X$2*Y$8*(Z1388*X$1017+Z1388+AA1388)),V_rtHz(AA1388)*SQRT(Sum_Sq(Z1388*Y$8*$X$2*X$1017,1))/($X$2*Y$8*(Z1388*X$1017+Z1388+AA1388))))/SQRT(Sum_Sq(1/(1+$A1388)+$AC$2/$I$2-1/(1+(1+AA1388/Z1388)/X$1017),$X$2/$I$2)),IF(AA1389&lt;0,"A",X1389))</f>
        <v>4.0598444902392283E-6</v>
      </c>
      <c r="Z1388" s="13">
        <f t="shared" si="442"/>
        <v>19612.549210851332</v>
      </c>
      <c r="AA1388" s="12">
        <f t="shared" si="466"/>
        <v>50174.532488351302</v>
      </c>
      <c r="AC1388" s="13">
        <f>IF(AF1388&gt;0,SQRT(Sum_Sq($AI$2,V_rtHz($AH$2)/(1+1/$A1388),V_rtHz($AH$2*$A1388)/(1+$A1388),$AN$2*$AH$2/(1+1/$A1388),$AM$2*SQRT(Sum_Sq(AF1388,1/($X$2*AD$8*(1+AC$1017+AF1388/AE1388))))/SQRT(Sum_Sq($X$2*AF1388*AD$8,1)),                   $AQ$2*SQRT(Sum_Sq($AH$2/(1+1/$A1388)+AF1388*( 1/(AC$1017+1+AF1388/AE1388)-1)/(1+($X$2*AF1388*AD$8)^2), (AF1388^2*AD$8*$X$2+1/($X$2*AD$8*(AC$1017+1+AF1388/AE1388           )))/(1+($X$2*AF1388*AD$8)^2))),           V_rtHz(AE1388)/($X$2*AD$8*(AE1388*AC$1017+AE1388+AF1388)),V_rtHz(AF1388)*SQRT(Sum_Sq(AE1388*AD$8*$X$2*AC$1017,1))/($X$2*AD$8*(AE1388*AC$1017+AE1388+AF1388))))/SQRT(Sum_Sq(1/(1+$A1388)+$AC$2/$I$2-1/(1+(1+AF1388/AE1388)/AC$1017),$X$2/$I$2)),IF(AF1389&lt;0,"A",AC1389))</f>
        <v>6.2192788171699983E-6</v>
      </c>
      <c r="AE1388" s="13">
        <f t="shared" si="443"/>
        <v>15816.216471043228</v>
      </c>
      <c r="AF1388" s="12">
        <f t="shared" si="467"/>
        <v>196750.01786828486</v>
      </c>
      <c r="AG1388" s="13"/>
      <c r="AH1388" s="13">
        <f>IF(AK1388&gt;0,SQRT(Sum_Sq($AI$2,V_rtHz($AH$2)/(1+1/$A1388),V_rtHz($AH$2*$A1388)/(1+$A1388),$AN$2*$AH$2/(1+1/$A1388),$AM$2*SQRT(Sum_Sq(AK1388,1/($X$2*AI$8*(1+AH$1017+AK1388/AJ1388))))/SQRT(Sum_Sq($X$2*AK1388*AI$8,1)),                   $AQ$2*SQRT(Sum_Sq($AH$2/(1+1/$A1388)+AK1388*( 1/(AH$1017+1+AK1388/AJ1388)-1)/(1+($X$2*AK1388*AI$8)^2), (AK1388^2*AI$8*$X$2+1/($X$2*AI$8*(AH$1017+1+AK1388/AJ1388           )))/(1+($X$2*AK1388*AI$8)^2))),           V_rtHz(AJ1388)/($X$2*AI$8*(AJ1388*AH$1017+AJ1388+AK1388)),V_rtHz(AK1388)*SQRT(Sum_Sq(AJ1388*AI$8*$X$2*AH$1017,1))/($X$2*AI$8*(AJ1388*AH$1017+AJ1388+AK1388))))/SQRT(Sum_Sq(1/(1+$A1388)+$AC$2/$I$2-1/(1+(1+AK1388/AJ1388)/AH$1017),$X$2/$I$2)),IF(AK1389&lt;0,"A",AH1389))</f>
        <v>1.0689042328931346E-5</v>
      </c>
      <c r="AI1388" s="13"/>
      <c r="AJ1388" s="13">
        <f t="shared" si="444"/>
        <v>15088.558885102993</v>
      </c>
      <c r="AK1388" s="12">
        <f t="shared" si="468"/>
        <v>652183.21713335195</v>
      </c>
      <c r="AM1388" s="13">
        <f>IF(AP1388&gt;0,SQRT(Sum_Sq($AI$2,V_rtHz($AH$2)/(1+1/$A1388),V_rtHz($AH$2*$A1388)/(1+$A1388),$AN$2*$AH$2/(1+1/$A1388),$AM$2*SQRT(Sum_Sq(AP1388,1/($X$2*AN$8*(1+AM$1017+AP1388/AO1388))))/SQRT(Sum_Sq($X$2*AP1388*AN$8,1)),                   $AQ$2*SQRT(Sum_Sq($AH$2/(1+1/$A1388)+AP1388*( 1/(AM$1017+1+AP1388/AO1388)-1)/(1+($X$2*AP1388*AN$8)^2), (AP1388^2*AN$8*$X$2+1/($X$2*AN$8*(AM$1017+1+AP1388/AO1388           )))/(1+($X$2*AP1388*AN$8)^2))),           V_rtHz(AO1388)/($X$2*AN$8*(AO1388*AM$1017+AO1388+AP1388)),V_rtHz(AP1388)*SQRT(Sum_Sq(AO1388*AN$8*$X$2*AM$1017,1))/($X$2*AN$8*(AO1388*AM$1017+AO1388+AP1388))))/SQRT(Sum_Sq(1/(1+$A1388)+$AC$2/$I$2-1/(1+(1+AP1388/AO1388)/AM$1017),$X$2/$I$2)),IF(AP1389&lt;0,"A",AM1389))</f>
        <v>1.8819956620154046E-5</v>
      </c>
      <c r="AO1388" s="13">
        <f t="shared" si="445"/>
        <v>14883.313214857877</v>
      </c>
      <c r="AP1388" s="12">
        <f t="shared" si="469"/>
        <v>2090825.3615061289</v>
      </c>
      <c r="AR1388" s="13">
        <f t="shared" si="446"/>
        <v>69887291.180198371</v>
      </c>
      <c r="AS1388" s="13">
        <f t="shared" si="447"/>
        <v>-1.3227366277631811E-5</v>
      </c>
      <c r="AV1388" s="13"/>
      <c r="AW1388" s="13">
        <f t="shared" si="448"/>
        <v>39300511.936236553</v>
      </c>
      <c r="AX1388" s="13">
        <f t="shared" si="449"/>
        <v>-4.2033984418723969E-5</v>
      </c>
      <c r="AZ1388" s="13"/>
      <c r="BA1388" s="13"/>
      <c r="BB1388" s="13">
        <f t="shared" si="450"/>
        <v>22100301.962882396</v>
      </c>
      <c r="BC1388" s="13">
        <f t="shared" si="451"/>
        <v>-1.3501956043972702E-4</v>
      </c>
      <c r="BD1388" s="13"/>
      <c r="BE1388" s="13"/>
      <c r="BG1388" s="13">
        <f t="shared" si="452"/>
        <v>12427913.092914158</v>
      </c>
      <c r="BH1388" s="13">
        <f t="shared" si="453"/>
        <v>-4.4938211857584951E-4</v>
      </c>
      <c r="BI1388" s="13"/>
      <c r="BL1388" s="13">
        <f t="shared" si="454"/>
        <v>315.06815879885437</v>
      </c>
      <c r="BM1388" s="13">
        <f t="shared" si="455"/>
        <v>34.465664218175128</v>
      </c>
      <c r="BP1388" s="13"/>
      <c r="BQ1388" s="13">
        <f t="shared" si="456"/>
        <v>99.633300000000006</v>
      </c>
      <c r="BR1388" s="13">
        <f t="shared" si="457"/>
        <v>108.99000000000001</v>
      </c>
      <c r="BT1388" s="13"/>
      <c r="BU1388" s="13"/>
      <c r="BV1388" s="13">
        <f t="shared" si="458"/>
        <v>31.50681587988543</v>
      </c>
      <c r="BW1388" s="13">
        <f t="shared" si="459"/>
        <v>344.65664218175152</v>
      </c>
      <c r="CA1388" s="13">
        <f t="shared" si="460"/>
        <v>9.9633299999999991</v>
      </c>
      <c r="CB1388" s="13">
        <f t="shared" si="461"/>
        <v>1089.9000000000001</v>
      </c>
    </row>
    <row r="1389" spans="1:80" x14ac:dyDescent="0.3">
      <c r="A1389" s="13">
        <f t="shared" si="437"/>
        <v>1.7782794100389225E-3</v>
      </c>
      <c r="C1389" s="13" t="str">
        <f>IF(F1389&gt;0,SQRT(Sum_Sq($AI$2,V_rtHz($AH$2)/(1+1/$A1389),V_rtHz($AH$2*$A1389)/(1+$A1389),$AN$2*$AH$2/(1+1/$A1389),$AM$2*SQRT(Sum_Sq(F1389,1/($X$2*D$8*(1+C$1017+F1389/E1389))))/SQRT(Sum_Sq($X$2*F1389*D$8,1)),                   $AQ$2*SQRT(Sum_Sq($AH$2/(1+1/$A1389)+F1389*( 1/(C$1017+1+F1389/E1389)-1)/(1+($X$2*F1389*D$8)^2), (F1389^2*D$8*$X$2+1/($X$2*D$8*(C$1017+1+F1389/E1389           )))/(1+($X$2*F1389*D$8)^2))),           V_rtHz(E1389)/($X$2*D$8*(E1389*C$1017+E1389+F1389)),V_rtHz(F1389)*SQRT(Sum_Sq(E1389*D$8*$X$2*C$1017,1))/($X$2*D$8*(E1389*C$1017+E1389+F1389))))/SQRT(Sum_Sq(1/(1+$A1389)+$AC$2/$I$2-1/(1+(1+F1389/E1389)/C$1017),$X$2/$I$2)),IF(F1390&lt;0,"A",C1390))</f>
        <v>A</v>
      </c>
      <c r="E1389" s="13">
        <f t="shared" si="438"/>
        <v>-1</v>
      </c>
      <c r="F1389" s="12">
        <f t="shared" si="462"/>
        <v>-2</v>
      </c>
      <c r="H1389" s="13" t="str">
        <f>IF(K1389&gt;0,SQRT(Sum_Sq($AI$2,V_rtHz($AH$2)/(1+1/$A1389),V_rtHz($AH$2*$A1389)/(1+$A1389),$AN$2*$AH$2/(1+1/$A1389),$AM$2*SQRT(Sum_Sq(K1389,1/($X$2*I$8*(1+H$1017+K1389/J1389))))/SQRT(Sum_Sq($X$2*K1389*I$8,1)),                   $AQ$2*SQRT(Sum_Sq($AH$2/(1+1/$A1389)+K1389*( 1/(H$1017+1+K1389/J1389)-1)/(1+($X$2*K1389*I$8)^2), (K1389^2*I$8*$X$2+1/($X$2*I$8*(H$1017+1+K1389/J1389           )))/(1+($X$2*K1389*I$8)^2))),           V_rtHz(J1389)/($X$2*I$8*(J1389*H$1017+J1389+K1389)),V_rtHz(K1389)*SQRT(Sum_Sq(J1389*I$8*$X$2*H$1017,1))/($X$2*I$8*(J1389*H$1017+J1389+K1389))))/SQRT(Sum_Sq(1/(1+$A1389)+$AC$2/$I$2-1/(1+(1+K1389/J1389)/H$1017),$X$2/$I$2)),IF(K1390&lt;0,"A",H1390))</f>
        <v>A</v>
      </c>
      <c r="J1389" s="13">
        <f t="shared" si="439"/>
        <v>-1</v>
      </c>
      <c r="K1389" s="12">
        <f t="shared" si="463"/>
        <v>-2</v>
      </c>
      <c r="M1389" s="13" t="str">
        <f>IF(P1389&gt;0,SQRT(Sum_Sq($AI$2,V_rtHz($AH$2)/(1+1/$A1389),V_rtHz($AH$2*$A1389)/(1+$A1389),$AN$2*$AH$2/(1+1/$A1389),$AM$2*SQRT(Sum_Sq(P1389,1/($X$2*N$8*(1+M$1017+P1389/O1389))))/SQRT(Sum_Sq($X$2*P1389*N$8,1)),                   $AQ$2*SQRT(Sum_Sq($AH$2/(1+1/$A1389)+P1389*( 1/(M$1017+1+P1389/O1389)-1)/(1+($X$2*P1389*N$8)^2), (P1389^2*N$8*$X$2+1/($X$2*N$8*(M$1017+1+P1389/O1389           )))/(1+($X$2*P1389*N$8)^2))),           V_rtHz(O1389)/($X$2*N$8*(O1389*M$1017+O1389+P1389)),V_rtHz(P1389)*SQRT(Sum_Sq(O1389*N$8*$X$2*M$1017,1))/($X$2*N$8*(O1389*M$1017+O1389+P1389))))/SQRT(Sum_Sq(1/(1+$A1389)+$AC$2/$I$2-1/(1+(1+P1389/O1389)/M$1017),$X$2/$I$2)),IF(P1390&lt;0,"A",M1390))</f>
        <v>A</v>
      </c>
      <c r="O1389" s="13">
        <f t="shared" si="440"/>
        <v>-1</v>
      </c>
      <c r="P1389" s="12">
        <f t="shared" si="464"/>
        <v>-2</v>
      </c>
      <c r="R1389" s="13" t="str">
        <f>IF(U1389&gt;0,SQRT(Sum_Sq($AI$2,V_rtHz($AH$2)/(1+1/$A1389),V_rtHz($AH$2*$A1389)/(1+$A1389),$AN$2*$AH$2/(1+1/$A1389),$AM$2*SQRT(Sum_Sq(U1389,1/($X$2*S$8*(1+R$1017+U1389/T1389))))/SQRT(Sum_Sq($X$2*U1389*S$8,1)),                   $AQ$2*SQRT(Sum_Sq($AH$2/(1+1/$A1389)+U1389*( 1/(R$1017+1+U1389/T1389)-1)/(1+($X$2*U1389*S$8)^2), (U1389^2*S$8*$X$2+1/($X$2*S$8*(R$1017+1+U1389/T1389           )))/(1+($X$2*U1389*S$8)^2))),           V_rtHz(T1389)/($X$2*S$8*(T1389*R$1017+T1389+U1389)),V_rtHz(U1389)*SQRT(Sum_Sq(T1389*S$8*$X$2*R$1017,1))/($X$2*S$8*(T1389*R$1017+T1389+U1389))))/SQRT(Sum_Sq(1/(1+$A1389)+$AC$2/$I$2-1/(1+(1+U1389/T1389)/R$1017),$X$2/$I$2)),IF(U1390&lt;0,"A",R1390))</f>
        <v>A</v>
      </c>
      <c r="T1389" s="13">
        <f t="shared" si="441"/>
        <v>-1</v>
      </c>
      <c r="U1389" s="12">
        <f t="shared" si="465"/>
        <v>-2</v>
      </c>
      <c r="X1389" s="13">
        <f>IF(AA1389&gt;0,SQRT(Sum_Sq($AI$2,V_rtHz($AH$2)/(1+1/$A1389),V_rtHz($AH$2*$A1389)/(1+$A1389),$AN$2*$AH$2/(1+1/$A1389),$AM$2*SQRT(Sum_Sq(AA1389,1/($X$2*Y$8*(1+X$1017+AA1389/Z1389))))/SQRT(Sum_Sq($X$2*AA1389*Y$8,1)),                   $AQ$2*SQRT(Sum_Sq($AH$2/(1+1/$A1389)+AA1389*( 1/(X$1017+1+AA1389/Z1389)-1)/(1+($X$2*AA1389*Y$8)^2), (AA1389^2*Y$8*$X$2+1/($X$2*Y$8*(X$1017+1+AA1389/Z1389           )))/(1+($X$2*AA1389*Y$8)^2))),           V_rtHz(Z1389)/($X$2*Y$8*(Z1389*X$1017+Z1389+AA1389)),V_rtHz(AA1389)*SQRT(Sum_Sq(Z1389*Y$8*$X$2*X$1017,1))/($X$2*Y$8*(Z1389*X$1017+Z1389+AA1389))))/SQRT(Sum_Sq(1/(1+$A1389)+$AC$2/$I$2-1/(1+(1+AA1389/Z1389)/X$1017),$X$2/$I$2)),IF(AA1390&lt;0,"A",X1390))</f>
        <v>4.0507112874289044E-6</v>
      </c>
      <c r="Z1389" s="13">
        <f t="shared" si="442"/>
        <v>19530.705647145722</v>
      </c>
      <c r="AA1389" s="12">
        <f t="shared" si="466"/>
        <v>50384.789230749637</v>
      </c>
      <c r="AC1389" s="13">
        <f>IF(AF1389&gt;0,SQRT(Sum_Sq($AI$2,V_rtHz($AH$2)/(1+1/$A1389),V_rtHz($AH$2*$A1389)/(1+$A1389),$AN$2*$AH$2/(1+1/$A1389),$AM$2*SQRT(Sum_Sq(AF1389,1/($X$2*AD$8*(1+AC$1017+AF1389/AE1389))))/SQRT(Sum_Sq($X$2*AF1389*AD$8,1)),                   $AQ$2*SQRT(Sum_Sq($AH$2/(1+1/$A1389)+AF1389*( 1/(AC$1017+1+AF1389/AE1389)-1)/(1+($X$2*AF1389*AD$8)^2), (AF1389^2*AD$8*$X$2+1/($X$2*AD$8*(AC$1017+1+AF1389/AE1389           )))/(1+($X$2*AF1389*AD$8)^2))),           V_rtHz(AE1389)/($X$2*AD$8*(AE1389*AC$1017+AE1389+AF1389)),V_rtHz(AF1389)*SQRT(Sum_Sq(AE1389*AD$8*$X$2*AC$1017,1))/($X$2*AD$8*(AE1389*AC$1017+AE1389+AF1389))))/SQRT(Sum_Sq(1/(1+$A1389)+$AC$2/$I$2-1/(1+(1+AF1389/AE1389)/AC$1017),$X$2/$I$2)),IF(AF1390&lt;0,"A",AC1390))</f>
        <v>6.2126077611917523E-6</v>
      </c>
      <c r="AE1389" s="13">
        <f t="shared" si="443"/>
        <v>15781.703306120296</v>
      </c>
      <c r="AF1389" s="12">
        <f t="shared" si="467"/>
        <v>197180.29245167819</v>
      </c>
      <c r="AG1389" s="13"/>
      <c r="AH1389" s="13">
        <f>IF(AK1389&gt;0,SQRT(Sum_Sq($AI$2,V_rtHz($AH$2)/(1+1/$A1389),V_rtHz($AH$2*$A1389)/(1+$A1389),$AN$2*$AH$2/(1+1/$A1389),$AM$2*SQRT(Sum_Sq(AK1389,1/($X$2*AI$8*(1+AH$1017+AK1389/AJ1389))))/SQRT(Sum_Sq($X$2*AK1389*AI$8,1)),                   $AQ$2*SQRT(Sum_Sq($AH$2/(1+1/$A1389)+AK1389*( 1/(AH$1017+1+AK1389/AJ1389)-1)/(1+($X$2*AK1389*AI$8)^2), (AK1389^2*AI$8*$X$2+1/($X$2*AI$8*(AH$1017+1+AK1389/AJ1389           )))/(1+($X$2*AK1389*AI$8)^2))),           V_rtHz(AJ1389)/($X$2*AI$8*(AJ1389*AH$1017+AJ1389+AK1389)),V_rtHz(AK1389)*SQRT(Sum_Sq(AJ1389*AI$8*$X$2*AH$1017,1))/($X$2*AI$8*(AJ1389*AH$1017+AJ1389+AK1389))))/SQRT(Sum_Sq(1/(1+$A1389)+$AC$2/$I$2-1/(1+(1+AK1389/AJ1389)/AH$1017),$X$2/$I$2)),IF(AK1390&lt;0,"A",AH1390))</f>
        <v>1.0679247265586062E-5</v>
      </c>
      <c r="AI1389" s="13"/>
      <c r="AJ1389" s="13">
        <f t="shared" si="444"/>
        <v>15059.681783105827</v>
      </c>
      <c r="AK1389" s="12">
        <f t="shared" si="468"/>
        <v>653433.78547558119</v>
      </c>
      <c r="AM1389" s="13">
        <f>IF(AP1389&gt;0,SQRT(Sum_Sq($AI$2,V_rtHz($AH$2)/(1+1/$A1389),V_rtHz($AH$2*$A1389)/(1+$A1389),$AN$2*$AH$2/(1+1/$A1389),$AM$2*SQRT(Sum_Sq(AP1389,1/($X$2*AN$8*(1+AM$1017+AP1389/AO1389))))/SQRT(Sum_Sq($X$2*AP1389*AN$8,1)),                   $AQ$2*SQRT(Sum_Sq($AH$2/(1+1/$A1389)+AP1389*( 1/(AM$1017+1+AP1389/AO1389)-1)/(1+($X$2*AP1389*AN$8)^2), (AP1389^2*AN$8*$X$2+1/($X$2*AN$8*(AM$1017+1+AP1389/AO1389           )))/(1+($X$2*AP1389*AN$8)^2))),           V_rtHz(AO1389)/($X$2*AN$8*(AO1389*AM$1017+AO1389+AP1389)),V_rtHz(AP1389)*SQRT(Sum_Sq(AO1389*AN$8*$X$2*AM$1017,1))/($X$2*AN$8*(AO1389*AM$1017+AO1389+AP1389))))/SQRT(Sum_Sq(1/(1+$A1389)+$AC$2/$I$2-1/(1+(1+AP1389/AO1389)/AM$1017),$X$2/$I$2)),IF(AP1390&lt;0,"A",AM1390))</f>
        <v>1.880348482991102E-5</v>
      </c>
      <c r="AO1389" s="13">
        <f t="shared" si="445"/>
        <v>14855.879780729803</v>
      </c>
      <c r="AP1389" s="12">
        <f t="shared" si="469"/>
        <v>2094686.3593517486</v>
      </c>
      <c r="AR1389" s="13">
        <f t="shared" si="446"/>
        <v>69887291.180198371</v>
      </c>
      <c r="AS1389" s="13">
        <f t="shared" si="447"/>
        <v>-1.3227782094950172E-5</v>
      </c>
      <c r="AV1389" s="13"/>
      <c r="AW1389" s="13">
        <f t="shared" si="448"/>
        <v>39300511.936236553</v>
      </c>
      <c r="AX1389" s="13">
        <f t="shared" si="449"/>
        <v>-4.2038183813128834E-5</v>
      </c>
      <c r="AZ1389" s="13"/>
      <c r="BA1389" s="13"/>
      <c r="BB1389" s="13">
        <f t="shared" si="450"/>
        <v>22100301.962882396</v>
      </c>
      <c r="BC1389" s="13">
        <f t="shared" si="451"/>
        <v>-1.3506289904379994E-4</v>
      </c>
      <c r="BD1389" s="13"/>
      <c r="BE1389" s="13"/>
      <c r="BG1389" s="13">
        <f t="shared" si="452"/>
        <v>12427913.092914158</v>
      </c>
      <c r="BH1389" s="13">
        <f t="shared" si="453"/>
        <v>-4.4986255706922943E-4</v>
      </c>
      <c r="BI1389" s="13"/>
      <c r="BL1389" s="13">
        <f t="shared" si="454"/>
        <v>315.06815879885437</v>
      </c>
      <c r="BM1389" s="13">
        <f t="shared" si="455"/>
        <v>34.465664218175128</v>
      </c>
      <c r="BP1389" s="13"/>
      <c r="BQ1389" s="13">
        <f t="shared" si="456"/>
        <v>99.633299999999991</v>
      </c>
      <c r="BR1389" s="13">
        <f t="shared" si="457"/>
        <v>108.98999999999998</v>
      </c>
      <c r="BT1389" s="13"/>
      <c r="BU1389" s="13"/>
      <c r="BV1389" s="13">
        <f t="shared" si="458"/>
        <v>31.50681587988543</v>
      </c>
      <c r="BW1389" s="13">
        <f t="shared" si="459"/>
        <v>344.65664218175152</v>
      </c>
      <c r="CA1389" s="13">
        <f t="shared" si="460"/>
        <v>9.9633299999999991</v>
      </c>
      <c r="CB1389" s="13">
        <f t="shared" si="461"/>
        <v>1089.9000000000001</v>
      </c>
    </row>
    <row r="1390" spans="1:80" x14ac:dyDescent="0.3">
      <c r="A1390" s="13">
        <f t="shared" si="437"/>
        <v>1.8030177408595667E-3</v>
      </c>
      <c r="C1390" s="13" t="str">
        <f>IF(F1390&gt;0,SQRT(Sum_Sq($AI$2,V_rtHz($AH$2)/(1+1/$A1390),V_rtHz($AH$2*$A1390)/(1+$A1390),$AN$2*$AH$2/(1+1/$A1390),$AM$2*SQRT(Sum_Sq(F1390,1/($X$2*D$8*(1+C$1017+F1390/E1390))))/SQRT(Sum_Sq($X$2*F1390*D$8,1)),                   $AQ$2*SQRT(Sum_Sq($AH$2/(1+1/$A1390)+F1390*( 1/(C$1017+1+F1390/E1390)-1)/(1+($X$2*F1390*D$8)^2), (F1390^2*D$8*$X$2+1/($X$2*D$8*(C$1017+1+F1390/E1390           )))/(1+($X$2*F1390*D$8)^2))),           V_rtHz(E1390)/($X$2*D$8*(E1390*C$1017+E1390+F1390)),V_rtHz(F1390)*SQRT(Sum_Sq(E1390*D$8*$X$2*C$1017,1))/($X$2*D$8*(E1390*C$1017+E1390+F1390))))/SQRT(Sum_Sq(1/(1+$A1390)+$AC$2/$I$2-1/(1+(1+F1390/E1390)/C$1017),$X$2/$I$2)),IF(F1391&lt;0,"A",C1391))</f>
        <v>A</v>
      </c>
      <c r="E1390" s="13">
        <f t="shared" si="438"/>
        <v>-1</v>
      </c>
      <c r="F1390" s="12">
        <f t="shared" si="462"/>
        <v>-2</v>
      </c>
      <c r="H1390" s="13" t="str">
        <f>IF(K1390&gt;0,SQRT(Sum_Sq($AI$2,V_rtHz($AH$2)/(1+1/$A1390),V_rtHz($AH$2*$A1390)/(1+$A1390),$AN$2*$AH$2/(1+1/$A1390),$AM$2*SQRT(Sum_Sq(K1390,1/($X$2*I$8*(1+H$1017+K1390/J1390))))/SQRT(Sum_Sq($X$2*K1390*I$8,1)),                   $AQ$2*SQRT(Sum_Sq($AH$2/(1+1/$A1390)+K1390*( 1/(H$1017+1+K1390/J1390)-1)/(1+($X$2*K1390*I$8)^2), (K1390^2*I$8*$X$2+1/($X$2*I$8*(H$1017+1+K1390/J1390           )))/(1+($X$2*K1390*I$8)^2))),           V_rtHz(J1390)/($X$2*I$8*(J1390*H$1017+J1390+K1390)),V_rtHz(K1390)*SQRT(Sum_Sq(J1390*I$8*$X$2*H$1017,1))/($X$2*I$8*(J1390*H$1017+J1390+K1390))))/SQRT(Sum_Sq(1/(1+$A1390)+$AC$2/$I$2-1/(1+(1+K1390/J1390)/H$1017),$X$2/$I$2)),IF(K1391&lt;0,"A",H1391))</f>
        <v>A</v>
      </c>
      <c r="J1390" s="13">
        <f t="shared" si="439"/>
        <v>-1</v>
      </c>
      <c r="K1390" s="12">
        <f t="shared" si="463"/>
        <v>-2</v>
      </c>
      <c r="M1390" s="13" t="str">
        <f>IF(P1390&gt;0,SQRT(Sum_Sq($AI$2,V_rtHz($AH$2)/(1+1/$A1390),V_rtHz($AH$2*$A1390)/(1+$A1390),$AN$2*$AH$2/(1+1/$A1390),$AM$2*SQRT(Sum_Sq(P1390,1/($X$2*N$8*(1+M$1017+P1390/O1390))))/SQRT(Sum_Sq($X$2*P1390*N$8,1)),                   $AQ$2*SQRT(Sum_Sq($AH$2/(1+1/$A1390)+P1390*( 1/(M$1017+1+P1390/O1390)-1)/(1+($X$2*P1390*N$8)^2), (P1390^2*N$8*$X$2+1/($X$2*N$8*(M$1017+1+P1390/O1390           )))/(1+($X$2*P1390*N$8)^2))),           V_rtHz(O1390)/($X$2*N$8*(O1390*M$1017+O1390+P1390)),V_rtHz(P1390)*SQRT(Sum_Sq(O1390*N$8*$X$2*M$1017,1))/($X$2*N$8*(O1390*M$1017+O1390+P1390))))/SQRT(Sum_Sq(1/(1+$A1390)+$AC$2/$I$2-1/(1+(1+P1390/O1390)/M$1017),$X$2/$I$2)),IF(P1391&lt;0,"A",M1391))</f>
        <v>A</v>
      </c>
      <c r="O1390" s="13">
        <f t="shared" si="440"/>
        <v>-1</v>
      </c>
      <c r="P1390" s="12">
        <f t="shared" si="464"/>
        <v>-2</v>
      </c>
      <c r="R1390" s="13" t="str">
        <f>IF(U1390&gt;0,SQRT(Sum_Sq($AI$2,V_rtHz($AH$2)/(1+1/$A1390),V_rtHz($AH$2*$A1390)/(1+$A1390),$AN$2*$AH$2/(1+1/$A1390),$AM$2*SQRT(Sum_Sq(U1390,1/($X$2*S$8*(1+R$1017+U1390/T1390))))/SQRT(Sum_Sq($X$2*U1390*S$8,1)),                   $AQ$2*SQRT(Sum_Sq($AH$2/(1+1/$A1390)+U1390*( 1/(R$1017+1+U1390/T1390)-1)/(1+($X$2*U1390*S$8)^2), (U1390^2*S$8*$X$2+1/($X$2*S$8*(R$1017+1+U1390/T1390           )))/(1+($X$2*U1390*S$8)^2))),           V_rtHz(T1390)/($X$2*S$8*(T1390*R$1017+T1390+U1390)),V_rtHz(U1390)*SQRT(Sum_Sq(T1390*S$8*$X$2*R$1017,1))/($X$2*S$8*(T1390*R$1017+T1390+U1390))))/SQRT(Sum_Sq(1/(1+$A1390)+$AC$2/$I$2-1/(1+(1+U1390/T1390)/R$1017),$X$2/$I$2)),IF(U1391&lt;0,"A",R1391))</f>
        <v>A</v>
      </c>
      <c r="T1390" s="13">
        <f t="shared" si="441"/>
        <v>-1</v>
      </c>
      <c r="U1390" s="12">
        <f t="shared" si="465"/>
        <v>-2</v>
      </c>
      <c r="X1390" s="13">
        <f>IF(AA1390&gt;0,SQRT(Sum_Sq($AI$2,V_rtHz($AH$2)/(1+1/$A1390),V_rtHz($AH$2*$A1390)/(1+$A1390),$AN$2*$AH$2/(1+1/$A1390),$AM$2*SQRT(Sum_Sq(AA1390,1/($X$2*Y$8*(1+X$1017+AA1390/Z1390))))/SQRT(Sum_Sq($X$2*AA1390*Y$8,1)),                   $AQ$2*SQRT(Sum_Sq($AH$2/(1+1/$A1390)+AA1390*( 1/(X$1017+1+AA1390/Z1390)-1)/(1+($X$2*AA1390*Y$8)^2), (AA1390^2*Y$8*$X$2+1/($X$2*Y$8*(X$1017+1+AA1390/Z1390           )))/(1+($X$2*AA1390*Y$8)^2))),           V_rtHz(Z1390)/($X$2*Y$8*(Z1390*X$1017+Z1390+AA1390)),V_rtHz(AA1390)*SQRT(Sum_Sq(Z1390*Y$8*$X$2*X$1017,1))/($X$2*Y$8*(Z1390*X$1017+Z1390+AA1390))))/SQRT(Sum_Sq(1/(1+$A1390)+$AC$2/$I$2-1/(1+(1+AA1390/Z1390)/X$1017),$X$2/$I$2)),IF(AA1391&lt;0,"A",X1391))</f>
        <v>4.0416031633457988E-6</v>
      </c>
      <c r="Z1390" s="13">
        <f t="shared" si="442"/>
        <v>19449.194708995314</v>
      </c>
      <c r="AA1390" s="12">
        <f t="shared" si="466"/>
        <v>50595.950232537005</v>
      </c>
      <c r="AC1390" s="13">
        <f>IF(AF1390&gt;0,SQRT(Sum_Sq($AI$2,V_rtHz($AH$2)/(1+1/$A1390),V_rtHz($AH$2*$A1390)/(1+$A1390),$AN$2*$AH$2/(1+1/$A1390),$AM$2*SQRT(Sum_Sq(AF1390,1/($X$2*AD$8*(1+AC$1017+AF1390/AE1390))))/SQRT(Sum_Sq($X$2*AF1390*AD$8,1)),                   $AQ$2*SQRT(Sum_Sq($AH$2/(1+1/$A1390)+AF1390*( 1/(AC$1017+1+AF1390/AE1390)-1)/(1+($X$2*AF1390*AD$8)^2), (AF1390^2*AD$8*$X$2+1/($X$2*AD$8*(AC$1017+1+AF1390/AE1390           )))/(1+($X$2*AF1390*AD$8)^2))),           V_rtHz(AE1390)/($X$2*AD$8*(AE1390*AC$1017+AE1390+AF1390)),V_rtHz(AF1390)*SQRT(Sum_Sq(AE1390*AD$8*$X$2*AC$1017,1))/($X$2*AD$8*(AE1390*AC$1017+AE1390+AF1390))))/SQRT(Sum_Sq(1/(1+$A1390)+$AC$2/$I$2-1/(1+(1+AF1390/AE1390)/AC$1017),$X$2/$I$2)),IF(AF1391&lt;0,"A",AC1391))</f>
        <v>6.2058948783118373E-6</v>
      </c>
      <c r="AE1390" s="13">
        <f t="shared" si="443"/>
        <v>15747.00260105191</v>
      </c>
      <c r="AF1390" s="12">
        <f t="shared" si="467"/>
        <v>197614.80658411418</v>
      </c>
      <c r="AG1390" s="13"/>
      <c r="AH1390" s="13">
        <f>IF(AK1390&gt;0,SQRT(Sum_Sq($AI$2,V_rtHz($AH$2)/(1+1/$A1390),V_rtHz($AH$2*$A1390)/(1+$A1390),$AN$2*$AH$2/(1+1/$A1390),$AM$2*SQRT(Sum_Sq(AK1390,1/($X$2*AI$8*(1+AH$1017+AK1390/AJ1390))))/SQRT(Sum_Sq($X$2*AK1390*AI$8,1)),                   $AQ$2*SQRT(Sum_Sq($AH$2/(1+1/$A1390)+AK1390*( 1/(AH$1017+1+AK1390/AJ1390)-1)/(1+($X$2*AK1390*AI$8)^2), (AK1390^2*AI$8*$X$2+1/($X$2*AI$8*(AH$1017+1+AK1390/AJ1390           )))/(1+($X$2*AK1390*AI$8)^2))),           V_rtHz(AJ1390)/($X$2*AI$8*(AJ1390*AH$1017+AJ1390+AK1390)),V_rtHz(AK1390)*SQRT(Sum_Sq(AJ1390*AI$8*$X$2*AH$1017,1))/($X$2*AI$8*(AJ1390*AH$1017+AJ1390+AK1390))))/SQRT(Sum_Sq(1/(1+$A1390)+$AC$2/$I$2-1/(1+(1+AK1390/AJ1390)/AH$1017),$X$2/$I$2)),IF(AK1391&lt;0,"A",AH1391))</f>
        <v>1.0669380005594297E-5</v>
      </c>
      <c r="AI1390" s="13"/>
      <c r="AJ1390" s="13">
        <f t="shared" si="444"/>
        <v>15030.614108114807</v>
      </c>
      <c r="AK1390" s="12">
        <f t="shared" si="468"/>
        <v>654697.45978507609</v>
      </c>
      <c r="AM1390" s="13">
        <f>IF(AP1390&gt;0,SQRT(Sum_Sq($AI$2,V_rtHz($AH$2)/(1+1/$A1390),V_rtHz($AH$2*$A1390)/(1+$A1390),$AN$2*$AH$2/(1+1/$A1390),$AM$2*SQRT(Sum_Sq(AP1390,1/($X$2*AN$8*(1+AM$1017+AP1390/AO1390))))/SQRT(Sum_Sq($X$2*AP1390*AN$8,1)),                   $AQ$2*SQRT(Sum_Sq($AH$2/(1+1/$A1390)+AP1390*( 1/(AM$1017+1+AP1390/AO1390)-1)/(1+($X$2*AP1390*AN$8)^2), (AP1390^2*AN$8*$X$2+1/($X$2*AN$8*(AM$1017+1+AP1390/AO1390           )))/(1+($X$2*AP1390*AN$8)^2))),           V_rtHz(AO1390)/($X$2*AN$8*(AO1390*AM$1017+AO1390+AP1390)),V_rtHz(AP1390)*SQRT(Sum_Sq(AO1390*AN$8*$X$2*AM$1017,1))/($X$2*AN$8*(AO1390*AM$1017+AO1390+AP1390))))/SQRT(Sum_Sq(1/(1+$A1390)+$AC$2/$I$2-1/(1+(1+AP1390/AO1390)/AM$1017),$X$2/$I$2)),IF(AP1391&lt;0,"A",AM1391))</f>
        <v>1.8786886940280578E-5</v>
      </c>
      <c r="AO1390" s="13">
        <f t="shared" si="445"/>
        <v>14828.25702106001</v>
      </c>
      <c r="AP1390" s="12">
        <f t="shared" si="469"/>
        <v>2098588.4375127754</v>
      </c>
      <c r="AR1390" s="13">
        <f t="shared" si="446"/>
        <v>69887291.180198371</v>
      </c>
      <c r="AS1390" s="13">
        <f t="shared" si="447"/>
        <v>-1.322820372355594E-5</v>
      </c>
      <c r="AV1390" s="13"/>
      <c r="AW1390" s="13">
        <f t="shared" si="448"/>
        <v>39300511.936236553</v>
      </c>
      <c r="AX1390" s="13">
        <f t="shared" si="449"/>
        <v>-4.2042442483685077E-5</v>
      </c>
      <c r="AZ1390" s="13"/>
      <c r="BA1390" s="13"/>
      <c r="BB1390" s="13">
        <f t="shared" si="450"/>
        <v>22100301.962882396</v>
      </c>
      <c r="BC1390" s="13">
        <f t="shared" si="451"/>
        <v>-1.3510686896207435E-4</v>
      </c>
      <c r="BD1390" s="13"/>
      <c r="BE1390" s="13"/>
      <c r="BG1390" s="13">
        <f t="shared" si="452"/>
        <v>12427913.092914158</v>
      </c>
      <c r="BH1390" s="13">
        <f t="shared" si="453"/>
        <v>-4.5035072908402045E-4</v>
      </c>
      <c r="BI1390" s="13"/>
      <c r="BL1390" s="13">
        <f t="shared" si="454"/>
        <v>315.06815879885437</v>
      </c>
      <c r="BM1390" s="13">
        <f t="shared" si="455"/>
        <v>34.465664218175135</v>
      </c>
      <c r="BP1390" s="13"/>
      <c r="BQ1390" s="13">
        <f t="shared" si="456"/>
        <v>99.633300000000006</v>
      </c>
      <c r="BR1390" s="13">
        <f t="shared" si="457"/>
        <v>108.98999999999997</v>
      </c>
      <c r="BT1390" s="13"/>
      <c r="BU1390" s="13"/>
      <c r="BV1390" s="13">
        <f t="shared" si="458"/>
        <v>31.50681587988543</v>
      </c>
      <c r="BW1390" s="13">
        <f t="shared" si="459"/>
        <v>344.65664218175152</v>
      </c>
      <c r="CA1390" s="13">
        <f t="shared" si="460"/>
        <v>9.9633299999999991</v>
      </c>
      <c r="CB1390" s="13">
        <f t="shared" si="461"/>
        <v>1089.9000000000001</v>
      </c>
    </row>
    <row r="1391" spans="1:80" x14ac:dyDescent="0.3">
      <c r="A1391" s="13">
        <f t="shared" si="437"/>
        <v>1.8281002161427415E-3</v>
      </c>
      <c r="C1391" s="13" t="str">
        <f>IF(F1391&gt;0,SQRT(Sum_Sq($AI$2,V_rtHz($AH$2)/(1+1/$A1391),V_rtHz($AH$2*$A1391)/(1+$A1391),$AN$2*$AH$2/(1+1/$A1391),$AM$2*SQRT(Sum_Sq(F1391,1/($X$2*D$8*(1+C$1017+F1391/E1391))))/SQRT(Sum_Sq($X$2*F1391*D$8,1)),                   $AQ$2*SQRT(Sum_Sq($AH$2/(1+1/$A1391)+F1391*( 1/(C$1017+1+F1391/E1391)-1)/(1+($X$2*F1391*D$8)^2), (F1391^2*D$8*$X$2+1/($X$2*D$8*(C$1017+1+F1391/E1391           )))/(1+($X$2*F1391*D$8)^2))),           V_rtHz(E1391)/($X$2*D$8*(E1391*C$1017+E1391+F1391)),V_rtHz(F1391)*SQRT(Sum_Sq(E1391*D$8*$X$2*C$1017,1))/($X$2*D$8*(E1391*C$1017+E1391+F1391))))/SQRT(Sum_Sq(1/(1+$A1391)+$AC$2/$I$2-1/(1+(1+F1391/E1391)/C$1017),$X$2/$I$2)),IF(F1392&lt;0,"A",C1392))</f>
        <v>A</v>
      </c>
      <c r="E1391" s="13">
        <f t="shared" si="438"/>
        <v>-1</v>
      </c>
      <c r="F1391" s="12">
        <f t="shared" si="462"/>
        <v>-2</v>
      </c>
      <c r="H1391" s="13" t="str">
        <f>IF(K1391&gt;0,SQRT(Sum_Sq($AI$2,V_rtHz($AH$2)/(1+1/$A1391),V_rtHz($AH$2*$A1391)/(1+$A1391),$AN$2*$AH$2/(1+1/$A1391),$AM$2*SQRT(Sum_Sq(K1391,1/($X$2*I$8*(1+H$1017+K1391/J1391))))/SQRT(Sum_Sq($X$2*K1391*I$8,1)),                   $AQ$2*SQRT(Sum_Sq($AH$2/(1+1/$A1391)+K1391*( 1/(H$1017+1+K1391/J1391)-1)/(1+($X$2*K1391*I$8)^2), (K1391^2*I$8*$X$2+1/($X$2*I$8*(H$1017+1+K1391/J1391           )))/(1+($X$2*K1391*I$8)^2))),           V_rtHz(J1391)/($X$2*I$8*(J1391*H$1017+J1391+K1391)),V_rtHz(K1391)*SQRT(Sum_Sq(J1391*I$8*$X$2*H$1017,1))/($X$2*I$8*(J1391*H$1017+J1391+K1391))))/SQRT(Sum_Sq(1/(1+$A1391)+$AC$2/$I$2-1/(1+(1+K1391/J1391)/H$1017),$X$2/$I$2)),IF(K1392&lt;0,"A",H1392))</f>
        <v>A</v>
      </c>
      <c r="J1391" s="13">
        <f t="shared" si="439"/>
        <v>-1</v>
      </c>
      <c r="K1391" s="12">
        <f t="shared" si="463"/>
        <v>-2</v>
      </c>
      <c r="M1391" s="13" t="str">
        <f>IF(P1391&gt;0,SQRT(Sum_Sq($AI$2,V_rtHz($AH$2)/(1+1/$A1391),V_rtHz($AH$2*$A1391)/(1+$A1391),$AN$2*$AH$2/(1+1/$A1391),$AM$2*SQRT(Sum_Sq(P1391,1/($X$2*N$8*(1+M$1017+P1391/O1391))))/SQRT(Sum_Sq($X$2*P1391*N$8,1)),                   $AQ$2*SQRT(Sum_Sq($AH$2/(1+1/$A1391)+P1391*( 1/(M$1017+1+P1391/O1391)-1)/(1+($X$2*P1391*N$8)^2), (P1391^2*N$8*$X$2+1/($X$2*N$8*(M$1017+1+P1391/O1391           )))/(1+($X$2*P1391*N$8)^2))),           V_rtHz(O1391)/($X$2*N$8*(O1391*M$1017+O1391+P1391)),V_rtHz(P1391)*SQRT(Sum_Sq(O1391*N$8*$X$2*M$1017,1))/($X$2*N$8*(O1391*M$1017+O1391+P1391))))/SQRT(Sum_Sq(1/(1+$A1391)+$AC$2/$I$2-1/(1+(1+P1391/O1391)/M$1017),$X$2/$I$2)),IF(P1392&lt;0,"A",M1392))</f>
        <v>A</v>
      </c>
      <c r="O1391" s="13">
        <f t="shared" si="440"/>
        <v>-1</v>
      </c>
      <c r="P1391" s="12">
        <f t="shared" si="464"/>
        <v>-2</v>
      </c>
      <c r="R1391" s="13" t="str">
        <f>IF(U1391&gt;0,SQRT(Sum_Sq($AI$2,V_rtHz($AH$2)/(1+1/$A1391),V_rtHz($AH$2*$A1391)/(1+$A1391),$AN$2*$AH$2/(1+1/$A1391),$AM$2*SQRT(Sum_Sq(U1391,1/($X$2*S$8*(1+R$1017+U1391/T1391))))/SQRT(Sum_Sq($X$2*U1391*S$8,1)),                   $AQ$2*SQRT(Sum_Sq($AH$2/(1+1/$A1391)+U1391*( 1/(R$1017+1+U1391/T1391)-1)/(1+($X$2*U1391*S$8)^2), (U1391^2*S$8*$X$2+1/($X$2*S$8*(R$1017+1+U1391/T1391           )))/(1+($X$2*U1391*S$8)^2))),           V_rtHz(T1391)/($X$2*S$8*(T1391*R$1017+T1391+U1391)),V_rtHz(U1391)*SQRT(Sum_Sq(T1391*S$8*$X$2*R$1017,1))/($X$2*S$8*(T1391*R$1017+T1391+U1391))))/SQRT(Sum_Sq(1/(1+$A1391)+$AC$2/$I$2-1/(1+(1+U1391/T1391)/R$1017),$X$2/$I$2)),IF(U1392&lt;0,"A",R1392))</f>
        <v>A</v>
      </c>
      <c r="T1391" s="13">
        <f t="shared" si="441"/>
        <v>-1</v>
      </c>
      <c r="U1391" s="12">
        <f t="shared" si="465"/>
        <v>-2</v>
      </c>
      <c r="X1391" s="13">
        <f>IF(AA1391&gt;0,SQRT(Sum_Sq($AI$2,V_rtHz($AH$2)/(1+1/$A1391),V_rtHz($AH$2*$A1391)/(1+$A1391),$AN$2*$AH$2/(1+1/$A1391),$AM$2*SQRT(Sum_Sq(AA1391,1/($X$2*Y$8*(1+X$1017+AA1391/Z1391))))/SQRT(Sum_Sq($X$2*AA1391*Y$8,1)),                   $AQ$2*SQRT(Sum_Sq($AH$2/(1+1/$A1391)+AA1391*( 1/(X$1017+1+AA1391/Z1391)-1)/(1+($X$2*AA1391*Y$8)^2), (AA1391^2*Y$8*$X$2+1/($X$2*Y$8*(X$1017+1+AA1391/Z1391           )))/(1+($X$2*AA1391*Y$8)^2))),           V_rtHz(Z1391)/($X$2*Y$8*(Z1391*X$1017+Z1391+AA1391)),V_rtHz(AA1391)*SQRT(Sum_Sq(Z1391*Y$8*$X$2*X$1017,1))/($X$2*Y$8*(Z1391*X$1017+Z1391+AA1391))))/SQRT(Sum_Sq(1/(1+$A1391)+$AC$2/$I$2-1/(1+(1+AA1391/Z1391)/X$1017),$X$2/$I$2)),IF(AA1392&lt;0,"A",X1392))</f>
        <v>4.0325196135167763E-6</v>
      </c>
      <c r="Z1391" s="13">
        <f t="shared" si="442"/>
        <v>19368.011138361278</v>
      </c>
      <c r="AA1391" s="12">
        <f t="shared" si="466"/>
        <v>50808.02982450727</v>
      </c>
      <c r="AC1391" s="13">
        <f>IF(AF1391&gt;0,SQRT(Sum_Sq($AI$2,V_rtHz($AH$2)/(1+1/$A1391),V_rtHz($AH$2*$A1391)/(1+$A1391),$AN$2*$AH$2/(1+1/$A1391),$AM$2*SQRT(Sum_Sq(AF1391,1/($X$2*AD$8*(1+AC$1017+AF1391/AE1391))))/SQRT(Sum_Sq($X$2*AF1391*AD$8,1)),                   $AQ$2*SQRT(Sum_Sq($AH$2/(1+1/$A1391)+AF1391*( 1/(AC$1017+1+AF1391/AE1391)-1)/(1+($X$2*AF1391*AD$8)^2), (AF1391^2*AD$8*$X$2+1/($X$2*AD$8*(AC$1017+1+AF1391/AE1391           )))/(1+($X$2*AF1391*AD$8)^2))),           V_rtHz(AE1391)/($X$2*AD$8*(AE1391*AC$1017+AE1391+AF1391)),V_rtHz(AF1391)*SQRT(Sum_Sq(AE1391*AD$8*$X$2*AC$1017,1))/($X$2*AD$8*(AE1391*AC$1017+AE1391+AF1391))))/SQRT(Sum_Sq(1/(1+$A1391)+$AC$2/$I$2-1/(1+(1+AF1391/AE1391)/AC$1017),$X$2/$I$2)),IF(AF1392&lt;0,"A",AC1392))</f>
        <v>6.1991402513347831E-6</v>
      </c>
      <c r="AE1391" s="13">
        <f t="shared" si="443"/>
        <v>15712.1153126795</v>
      </c>
      <c r="AF1391" s="12">
        <f t="shared" si="467"/>
        <v>198053.59185310942</v>
      </c>
      <c r="AG1391" s="13"/>
      <c r="AH1391" s="13">
        <f>IF(AK1391&gt;0,SQRT(Sum_Sq($AI$2,V_rtHz($AH$2)/(1+1/$A1391),V_rtHz($AH$2*$A1391)/(1+$A1391),$AN$2*$AH$2/(1+1/$A1391),$AM$2*SQRT(Sum_Sq(AK1391,1/($X$2*AI$8*(1+AH$1017+AK1391/AJ1391))))/SQRT(Sum_Sq($X$2*AK1391*AI$8,1)),                   $AQ$2*SQRT(Sum_Sq($AH$2/(1+1/$A1391)+AK1391*( 1/(AH$1017+1+AK1391/AJ1391)-1)/(1+($X$2*AK1391*AI$8)^2), (AK1391^2*AI$8*$X$2+1/($X$2*AI$8*(AH$1017+1+AK1391/AJ1391           )))/(1+($X$2*AK1391*AI$8)^2))),           V_rtHz(AJ1391)/($X$2*AI$8*(AJ1391*AH$1017+AJ1391+AK1391)),V_rtHz(AK1391)*SQRT(Sum_Sq(AJ1391*AI$8*$X$2*AH$1017,1))/($X$2*AI$8*(AJ1391*AH$1017+AJ1391+AK1391))))/SQRT(Sum_Sq(1/(1+$A1391)+$AC$2/$I$2-1/(1+(1+AK1391/AJ1391)/AH$1017),$X$2/$I$2)),IF(AK1392&lt;0,"A",AH1392))</f>
        <v>1.0659440522658756E-5</v>
      </c>
      <c r="AI1391" s="13"/>
      <c r="AJ1391" s="13">
        <f t="shared" si="444"/>
        <v>15001.356259242621</v>
      </c>
      <c r="AK1391" s="12">
        <f t="shared" si="468"/>
        <v>655974.34695476748</v>
      </c>
      <c r="AM1391" s="13">
        <f>IF(AP1391&gt;0,SQRT(Sum_Sq($AI$2,V_rtHz($AH$2)/(1+1/$A1391),V_rtHz($AH$2*$A1391)/(1+$A1391),$AN$2*$AH$2/(1+1/$A1391),$AM$2*SQRT(Sum_Sq(AP1391,1/($X$2*AN$8*(1+AM$1017+AP1391/AO1391))))/SQRT(Sum_Sq($X$2*AP1391*AN$8,1)),                   $AQ$2*SQRT(Sum_Sq($AH$2/(1+1/$A1391)+AP1391*( 1/(AM$1017+1+AP1391/AO1391)-1)/(1+($X$2*AP1391*AN$8)^2), (AP1391^2*AN$8*$X$2+1/($X$2*AN$8*(AM$1017+1+AP1391/AO1391           )))/(1+($X$2*AP1391*AN$8)^2))),           V_rtHz(AO1391)/($X$2*AN$8*(AO1391*AM$1017+AO1391+AP1391)),V_rtHz(AP1391)*SQRT(Sum_Sq(AO1391*AN$8*$X$2*AM$1017,1))/($X$2*AN$8*(AO1391*AM$1017+AO1391+AP1391))))/SQRT(Sum_Sq(1/(1+$A1391)+$AC$2/$I$2-1/(1+(1+AP1391/AO1391)/AM$1017),$X$2/$I$2)),IF(AP1392&lt;0,"A",AM1392))</f>
        <v>1.8770162829361283E-5</v>
      </c>
      <c r="AO1391" s="13">
        <f t="shared" si="445"/>
        <v>14800.445192121924</v>
      </c>
      <c r="AP1391" s="12">
        <f t="shared" si="469"/>
        <v>2102531.9393384242</v>
      </c>
      <c r="AR1391" s="13">
        <f t="shared" si="446"/>
        <v>69887291.180198371</v>
      </c>
      <c r="AS1391" s="13">
        <f t="shared" si="447"/>
        <v>-1.3228631245042624E-5</v>
      </c>
      <c r="AV1391" s="13"/>
      <c r="AW1391" s="13">
        <f t="shared" si="448"/>
        <v>39300511.936236553</v>
      </c>
      <c r="AX1391" s="13">
        <f t="shared" si="449"/>
        <v>-4.2046761279276926E-5</v>
      </c>
      <c r="AZ1391" s="13"/>
      <c r="BA1391" s="13"/>
      <c r="BB1391" s="13">
        <f t="shared" si="450"/>
        <v>22100301.962882396</v>
      </c>
      <c r="BC1391" s="13">
        <f t="shared" si="451"/>
        <v>-1.3515147980160483E-4</v>
      </c>
      <c r="BD1391" s="13"/>
      <c r="BE1391" s="13"/>
      <c r="BG1391" s="13">
        <f t="shared" si="452"/>
        <v>12427913.092914158</v>
      </c>
      <c r="BH1391" s="13">
        <f t="shared" si="453"/>
        <v>-4.5084677513807073E-4</v>
      </c>
      <c r="BI1391" s="13"/>
      <c r="BL1391" s="13">
        <f t="shared" si="454"/>
        <v>315.06815879885437</v>
      </c>
      <c r="BM1391" s="13">
        <f t="shared" si="455"/>
        <v>34.465664218175135</v>
      </c>
      <c r="BP1391" s="13"/>
      <c r="BQ1391" s="13">
        <f t="shared" si="456"/>
        <v>99.633300000000006</v>
      </c>
      <c r="BR1391" s="13">
        <f t="shared" si="457"/>
        <v>108.99</v>
      </c>
      <c r="BT1391" s="13"/>
      <c r="BU1391" s="13"/>
      <c r="BV1391" s="13">
        <f t="shared" si="458"/>
        <v>31.50681587988543</v>
      </c>
      <c r="BW1391" s="13">
        <f t="shared" si="459"/>
        <v>344.65664218175152</v>
      </c>
      <c r="CA1391" s="13">
        <f t="shared" si="460"/>
        <v>9.9633299999999991</v>
      </c>
      <c r="CB1391" s="13">
        <f t="shared" si="461"/>
        <v>1089.9000000000001</v>
      </c>
    </row>
    <row r="1392" spans="1:80" x14ac:dyDescent="0.3">
      <c r="A1392" s="13">
        <f t="shared" si="437"/>
        <v>1.8535316234148101E-3</v>
      </c>
      <c r="C1392" s="13" t="str">
        <f>IF(F1392&gt;0,SQRT(Sum_Sq($AI$2,V_rtHz($AH$2)/(1+1/$A1392),V_rtHz($AH$2*$A1392)/(1+$A1392),$AN$2*$AH$2/(1+1/$A1392),$AM$2*SQRT(Sum_Sq(F1392,1/($X$2*D$8*(1+C$1017+F1392/E1392))))/SQRT(Sum_Sq($X$2*F1392*D$8,1)),                   $AQ$2*SQRT(Sum_Sq($AH$2/(1+1/$A1392)+F1392*( 1/(C$1017+1+F1392/E1392)-1)/(1+($X$2*F1392*D$8)^2), (F1392^2*D$8*$X$2+1/($X$2*D$8*(C$1017+1+F1392/E1392           )))/(1+($X$2*F1392*D$8)^2))),           V_rtHz(E1392)/($X$2*D$8*(E1392*C$1017+E1392+F1392)),V_rtHz(F1392)*SQRT(Sum_Sq(E1392*D$8*$X$2*C$1017,1))/($X$2*D$8*(E1392*C$1017+E1392+F1392))))/SQRT(Sum_Sq(1/(1+$A1392)+$AC$2/$I$2-1/(1+(1+F1392/E1392)/C$1017),$X$2/$I$2)),IF(F1393&lt;0,"A",C1393))</f>
        <v>A</v>
      </c>
      <c r="E1392" s="13">
        <f t="shared" si="438"/>
        <v>-1</v>
      </c>
      <c r="F1392" s="12">
        <f t="shared" si="462"/>
        <v>-2</v>
      </c>
      <c r="H1392" s="13" t="str">
        <f>IF(K1392&gt;0,SQRT(Sum_Sq($AI$2,V_rtHz($AH$2)/(1+1/$A1392),V_rtHz($AH$2*$A1392)/(1+$A1392),$AN$2*$AH$2/(1+1/$A1392),$AM$2*SQRT(Sum_Sq(K1392,1/($X$2*I$8*(1+H$1017+K1392/J1392))))/SQRT(Sum_Sq($X$2*K1392*I$8,1)),                   $AQ$2*SQRT(Sum_Sq($AH$2/(1+1/$A1392)+K1392*( 1/(H$1017+1+K1392/J1392)-1)/(1+($X$2*K1392*I$8)^2), (K1392^2*I$8*$X$2+1/($X$2*I$8*(H$1017+1+K1392/J1392           )))/(1+($X$2*K1392*I$8)^2))),           V_rtHz(J1392)/($X$2*I$8*(J1392*H$1017+J1392+K1392)),V_rtHz(K1392)*SQRT(Sum_Sq(J1392*I$8*$X$2*H$1017,1))/($X$2*I$8*(J1392*H$1017+J1392+K1392))))/SQRT(Sum_Sq(1/(1+$A1392)+$AC$2/$I$2-1/(1+(1+K1392/J1392)/H$1017),$X$2/$I$2)),IF(K1393&lt;0,"A",H1393))</f>
        <v>A</v>
      </c>
      <c r="J1392" s="13">
        <f t="shared" si="439"/>
        <v>-1</v>
      </c>
      <c r="K1392" s="12">
        <f t="shared" si="463"/>
        <v>-2</v>
      </c>
      <c r="M1392" s="13" t="str">
        <f>IF(P1392&gt;0,SQRT(Sum_Sq($AI$2,V_rtHz($AH$2)/(1+1/$A1392),V_rtHz($AH$2*$A1392)/(1+$A1392),$AN$2*$AH$2/(1+1/$A1392),$AM$2*SQRT(Sum_Sq(P1392,1/($X$2*N$8*(1+M$1017+P1392/O1392))))/SQRT(Sum_Sq($X$2*P1392*N$8,1)),                   $AQ$2*SQRT(Sum_Sq($AH$2/(1+1/$A1392)+P1392*( 1/(M$1017+1+P1392/O1392)-1)/(1+($X$2*P1392*N$8)^2), (P1392^2*N$8*$X$2+1/($X$2*N$8*(M$1017+1+P1392/O1392           )))/(1+($X$2*P1392*N$8)^2))),           V_rtHz(O1392)/($X$2*N$8*(O1392*M$1017+O1392+P1392)),V_rtHz(P1392)*SQRT(Sum_Sq(O1392*N$8*$X$2*M$1017,1))/($X$2*N$8*(O1392*M$1017+O1392+P1392))))/SQRT(Sum_Sq(1/(1+$A1392)+$AC$2/$I$2-1/(1+(1+P1392/O1392)/M$1017),$X$2/$I$2)),IF(P1393&lt;0,"A",M1393))</f>
        <v>A</v>
      </c>
      <c r="O1392" s="13">
        <f t="shared" si="440"/>
        <v>-1</v>
      </c>
      <c r="P1392" s="12">
        <f t="shared" si="464"/>
        <v>-2</v>
      </c>
      <c r="R1392" s="13" t="str">
        <f>IF(U1392&gt;0,SQRT(Sum_Sq($AI$2,V_rtHz($AH$2)/(1+1/$A1392),V_rtHz($AH$2*$A1392)/(1+$A1392),$AN$2*$AH$2/(1+1/$A1392),$AM$2*SQRT(Sum_Sq(U1392,1/($X$2*S$8*(1+R$1017+U1392/T1392))))/SQRT(Sum_Sq($X$2*U1392*S$8,1)),                   $AQ$2*SQRT(Sum_Sq($AH$2/(1+1/$A1392)+U1392*( 1/(R$1017+1+U1392/T1392)-1)/(1+($X$2*U1392*S$8)^2), (U1392^2*S$8*$X$2+1/($X$2*S$8*(R$1017+1+U1392/T1392           )))/(1+($X$2*U1392*S$8)^2))),           V_rtHz(T1392)/($X$2*S$8*(T1392*R$1017+T1392+U1392)),V_rtHz(U1392)*SQRT(Sum_Sq(T1392*S$8*$X$2*R$1017,1))/($X$2*S$8*(T1392*R$1017+T1392+U1392))))/SQRT(Sum_Sq(1/(1+$A1392)+$AC$2/$I$2-1/(1+(1+U1392/T1392)/R$1017),$X$2/$I$2)),IF(U1393&lt;0,"A",R1393))</f>
        <v>A</v>
      </c>
      <c r="T1392" s="13">
        <f t="shared" si="441"/>
        <v>-1</v>
      </c>
      <c r="U1392" s="12">
        <f t="shared" si="465"/>
        <v>-2</v>
      </c>
      <c r="X1392" s="13">
        <f>IF(AA1392&gt;0,SQRT(Sum_Sq($AI$2,V_rtHz($AH$2)/(1+1/$A1392),V_rtHz($AH$2*$A1392)/(1+$A1392),$AN$2*$AH$2/(1+1/$A1392),$AM$2*SQRT(Sum_Sq(AA1392,1/($X$2*Y$8*(1+X$1017+AA1392/Z1392))))/SQRT(Sum_Sq($X$2*AA1392*Y$8,1)),                   $AQ$2*SQRT(Sum_Sq($AH$2/(1+1/$A1392)+AA1392*( 1/(X$1017+1+AA1392/Z1392)-1)/(1+($X$2*AA1392*Y$8)^2), (AA1392^2*Y$8*$X$2+1/($X$2*Y$8*(X$1017+1+AA1392/Z1392           )))/(1+($X$2*AA1392*Y$8)^2))),           V_rtHz(Z1392)/($X$2*Y$8*(Z1392*X$1017+Z1392+AA1392)),V_rtHz(AA1392)*SQRT(Sum_Sq(Z1392*Y$8*$X$2*X$1017,1))/($X$2*Y$8*(Z1392*X$1017+Z1392+AA1392))))/SQRT(Sum_Sq(1/(1+$A1392)+$AC$2/$I$2-1/(1+(1+AA1392/Z1392)/X$1017),$X$2/$I$2)),IF(AA1393&lt;0,"A",X1393))</f>
        <v>4.0234601510599509E-6</v>
      </c>
      <c r="Z1392" s="13">
        <f t="shared" si="442"/>
        <v>19287.14985698833</v>
      </c>
      <c r="AA1392" s="12">
        <f t="shared" si="466"/>
        <v>51021.042240862618</v>
      </c>
      <c r="AC1392" s="13">
        <f>IF(AF1392&gt;0,SQRT(Sum_Sq($AI$2,V_rtHz($AH$2)/(1+1/$A1392),V_rtHz($AH$2*$A1392)/(1+$A1392),$AN$2*$AH$2/(1+1/$A1392),$AM$2*SQRT(Sum_Sq(AF1392,1/($X$2*AD$8*(1+AC$1017+AF1392/AE1392))))/SQRT(Sum_Sq($X$2*AF1392*AD$8,1)),                   $AQ$2*SQRT(Sum_Sq($AH$2/(1+1/$A1392)+AF1392*( 1/(AC$1017+1+AF1392/AE1392)-1)/(1+($X$2*AF1392*AD$8)^2), (AF1392^2*AD$8*$X$2+1/($X$2*AD$8*(AC$1017+1+AF1392/AE1392           )))/(1+($X$2*AF1392*AD$8)^2))),           V_rtHz(AE1392)/($X$2*AD$8*(AE1392*AC$1017+AE1392+AF1392)),V_rtHz(AF1392)*SQRT(Sum_Sq(AE1392*AD$8*$X$2*AC$1017,1))/($X$2*AD$8*(AE1392*AC$1017+AE1392+AF1392))))/SQRT(Sum_Sq(1/(1+$A1392)+$AC$2/$I$2-1/(1+(1+AF1392/AE1392)/AC$1017),$X$2/$I$2)),IF(AF1393&lt;0,"A",AC1393))</f>
        <v>6.1923439680722462E-6</v>
      </c>
      <c r="AE1392" s="13">
        <f t="shared" si="443"/>
        <v>15677.04242499358</v>
      </c>
      <c r="AF1392" s="12">
        <f t="shared" si="467"/>
        <v>198496.67998124912</v>
      </c>
      <c r="AG1392" s="13"/>
      <c r="AH1392" s="13">
        <f>IF(AK1392&gt;0,SQRT(Sum_Sq($AI$2,V_rtHz($AH$2)/(1+1/$A1392),V_rtHz($AH$2*$A1392)/(1+$A1392),$AN$2*$AH$2/(1+1/$A1392),$AM$2*SQRT(Sum_Sq(AK1392,1/($X$2*AI$8*(1+AH$1017+AK1392/AJ1392))))/SQRT(Sum_Sq($X$2*AK1392*AI$8,1)),                   $AQ$2*SQRT(Sum_Sq($AH$2/(1+1/$A1392)+AK1392*( 1/(AH$1017+1+AK1392/AJ1392)-1)/(1+($X$2*AK1392*AI$8)^2), (AK1392^2*AI$8*$X$2+1/($X$2*AI$8*(AH$1017+1+AK1392/AJ1392           )))/(1+($X$2*AK1392*AI$8)^2))),           V_rtHz(AJ1392)/($X$2*AI$8*(AJ1392*AH$1017+AJ1392+AK1392)),V_rtHz(AK1392)*SQRT(Sum_Sq(AJ1392*AI$8*$X$2*AH$1017,1))/($X$2*AI$8*(AJ1392*AH$1017+AJ1392+AK1392))))/SQRT(Sum_Sq(1/(1+$A1392)+$AC$2/$I$2-1/(1+(1+AK1392/AJ1392)/AH$1017),$X$2/$I$2)),IF(AK1393&lt;0,"A",AH1393))</f>
        <v>1.064942879891915E-5</v>
      </c>
      <c r="AI1392" s="13"/>
      <c r="AJ1392" s="13">
        <f t="shared" si="444"/>
        <v>14971.908663511869</v>
      </c>
      <c r="AK1392" s="12">
        <f t="shared" si="468"/>
        <v>657264.5543567097</v>
      </c>
      <c r="AM1392" s="13">
        <f>IF(AP1392&gt;0,SQRT(Sum_Sq($AI$2,V_rtHz($AH$2)/(1+1/$A1392),V_rtHz($AH$2*$A1392)/(1+$A1392),$AN$2*$AH$2/(1+1/$A1392),$AM$2*SQRT(Sum_Sq(AP1392,1/($X$2*AN$8*(1+AM$1017+AP1392/AO1392))))/SQRT(Sum_Sq($X$2*AP1392*AN$8,1)),                   $AQ$2*SQRT(Sum_Sq($AH$2/(1+1/$A1392)+AP1392*( 1/(AM$1017+1+AP1392/AO1392)-1)/(1+($X$2*AP1392*AN$8)^2), (AP1392^2*AN$8*$X$2+1/($X$2*AN$8*(AM$1017+1+AP1392/AO1392           )))/(1+($X$2*AP1392*AN$8)^2))),           V_rtHz(AO1392)/($X$2*AN$8*(AO1392*AM$1017+AO1392+AP1392)),V_rtHz(AP1392)*SQRT(Sum_Sq(AO1392*AN$8*$X$2*AM$1017,1))/($X$2*AN$8*(AO1392*AM$1017+AO1392+AP1392))))/SQRT(Sum_Sq(1/(1+$A1392)+$AC$2/$I$2-1/(1+(1+AP1392/AO1392)/AM$1017),$X$2/$I$2)),IF(AP1393&lt;0,"A",AM1393))</f>
        <v>1.8753312389612908E-5</v>
      </c>
      <c r="AO1392" s="13">
        <f t="shared" si="445"/>
        <v>14772.444577507837</v>
      </c>
      <c r="AP1392" s="12">
        <f t="shared" si="469"/>
        <v>2106517.2097679959</v>
      </c>
      <c r="AR1392" s="13">
        <f t="shared" si="446"/>
        <v>69887291.180198371</v>
      </c>
      <c r="AS1392" s="13">
        <f t="shared" si="447"/>
        <v>-1.3229064742159941E-5</v>
      </c>
      <c r="AV1392" s="13"/>
      <c r="AW1392" s="13">
        <f t="shared" si="448"/>
        <v>39300511.936236553</v>
      </c>
      <c r="AX1392" s="13">
        <f t="shared" si="449"/>
        <v>-4.2051141061289237E-5</v>
      </c>
      <c r="AZ1392" s="13"/>
      <c r="BA1392" s="13"/>
      <c r="BB1392" s="13">
        <f t="shared" si="450"/>
        <v>22100301.962882396</v>
      </c>
      <c r="BC1392" s="13">
        <f t="shared" si="451"/>
        <v>-1.3519674132744238E-4</v>
      </c>
      <c r="BD1392" s="13"/>
      <c r="BE1392" s="13"/>
      <c r="BG1392" s="13">
        <f t="shared" si="452"/>
        <v>12427913.092914158</v>
      </c>
      <c r="BH1392" s="13">
        <f t="shared" si="453"/>
        <v>-4.5135083879164594E-4</v>
      </c>
      <c r="BI1392" s="13"/>
      <c r="BL1392" s="13">
        <f t="shared" si="454"/>
        <v>315.06815879885437</v>
      </c>
      <c r="BM1392" s="13">
        <f t="shared" si="455"/>
        <v>34.465664218175142</v>
      </c>
      <c r="BP1392" s="13"/>
      <c r="BQ1392" s="13">
        <f t="shared" si="456"/>
        <v>99.633300000000006</v>
      </c>
      <c r="BR1392" s="13">
        <f t="shared" si="457"/>
        <v>108.99</v>
      </c>
      <c r="BT1392" s="13"/>
      <c r="BU1392" s="13"/>
      <c r="BV1392" s="13">
        <f t="shared" si="458"/>
        <v>31.50681587988543</v>
      </c>
      <c r="BW1392" s="13">
        <f t="shared" si="459"/>
        <v>344.65664218175147</v>
      </c>
      <c r="CA1392" s="13">
        <f t="shared" si="460"/>
        <v>9.9633299999999991</v>
      </c>
      <c r="CB1392" s="13">
        <f t="shared" si="461"/>
        <v>1089.9000000000001</v>
      </c>
    </row>
    <row r="1393" spans="1:80" x14ac:dyDescent="0.3">
      <c r="A1393" s="13">
        <f t="shared" si="437"/>
        <v>1.8793168168032681E-3</v>
      </c>
      <c r="C1393" s="13" t="str">
        <f>IF(F1393&gt;0,SQRT(Sum_Sq($AI$2,V_rtHz($AH$2)/(1+1/$A1393),V_rtHz($AH$2*$A1393)/(1+$A1393),$AN$2*$AH$2/(1+1/$A1393),$AM$2*SQRT(Sum_Sq(F1393,1/($X$2*D$8*(1+C$1017+F1393/E1393))))/SQRT(Sum_Sq($X$2*F1393*D$8,1)),                   $AQ$2*SQRT(Sum_Sq($AH$2/(1+1/$A1393)+F1393*( 1/(C$1017+1+F1393/E1393)-1)/(1+($X$2*F1393*D$8)^2), (F1393^2*D$8*$X$2+1/($X$2*D$8*(C$1017+1+F1393/E1393           )))/(1+($X$2*F1393*D$8)^2))),           V_rtHz(E1393)/($X$2*D$8*(E1393*C$1017+E1393+F1393)),V_rtHz(F1393)*SQRT(Sum_Sq(E1393*D$8*$X$2*C$1017,1))/($X$2*D$8*(E1393*C$1017+E1393+F1393))))/SQRT(Sum_Sq(1/(1+$A1393)+$AC$2/$I$2-1/(1+(1+F1393/E1393)/C$1017),$X$2/$I$2)),IF(F1394&lt;0,"A",C1394))</f>
        <v>A</v>
      </c>
      <c r="E1393" s="13">
        <f t="shared" si="438"/>
        <v>-1</v>
      </c>
      <c r="F1393" s="12">
        <f t="shared" si="462"/>
        <v>-2</v>
      </c>
      <c r="H1393" s="13" t="str">
        <f>IF(K1393&gt;0,SQRT(Sum_Sq($AI$2,V_rtHz($AH$2)/(1+1/$A1393),V_rtHz($AH$2*$A1393)/(1+$A1393),$AN$2*$AH$2/(1+1/$A1393),$AM$2*SQRT(Sum_Sq(K1393,1/($X$2*I$8*(1+H$1017+K1393/J1393))))/SQRT(Sum_Sq($X$2*K1393*I$8,1)),                   $AQ$2*SQRT(Sum_Sq($AH$2/(1+1/$A1393)+K1393*( 1/(H$1017+1+K1393/J1393)-1)/(1+($X$2*K1393*I$8)^2), (K1393^2*I$8*$X$2+1/($X$2*I$8*(H$1017+1+K1393/J1393           )))/(1+($X$2*K1393*I$8)^2))),           V_rtHz(J1393)/($X$2*I$8*(J1393*H$1017+J1393+K1393)),V_rtHz(K1393)*SQRT(Sum_Sq(J1393*I$8*$X$2*H$1017,1))/($X$2*I$8*(J1393*H$1017+J1393+K1393))))/SQRT(Sum_Sq(1/(1+$A1393)+$AC$2/$I$2-1/(1+(1+K1393/J1393)/H$1017),$X$2/$I$2)),IF(K1394&lt;0,"A",H1394))</f>
        <v>A</v>
      </c>
      <c r="J1393" s="13">
        <f t="shared" si="439"/>
        <v>-1</v>
      </c>
      <c r="K1393" s="12">
        <f t="shared" si="463"/>
        <v>-2</v>
      </c>
      <c r="M1393" s="13" t="str">
        <f>IF(P1393&gt;0,SQRT(Sum_Sq($AI$2,V_rtHz($AH$2)/(1+1/$A1393),V_rtHz($AH$2*$A1393)/(1+$A1393),$AN$2*$AH$2/(1+1/$A1393),$AM$2*SQRT(Sum_Sq(P1393,1/($X$2*N$8*(1+M$1017+P1393/O1393))))/SQRT(Sum_Sq($X$2*P1393*N$8,1)),                   $AQ$2*SQRT(Sum_Sq($AH$2/(1+1/$A1393)+P1393*( 1/(M$1017+1+P1393/O1393)-1)/(1+($X$2*P1393*N$8)^2), (P1393^2*N$8*$X$2+1/($X$2*N$8*(M$1017+1+P1393/O1393           )))/(1+($X$2*P1393*N$8)^2))),           V_rtHz(O1393)/($X$2*N$8*(O1393*M$1017+O1393+P1393)),V_rtHz(P1393)*SQRT(Sum_Sq(O1393*N$8*$X$2*M$1017,1))/($X$2*N$8*(O1393*M$1017+O1393+P1393))))/SQRT(Sum_Sq(1/(1+$A1393)+$AC$2/$I$2-1/(1+(1+P1393/O1393)/M$1017),$X$2/$I$2)),IF(P1394&lt;0,"A",M1394))</f>
        <v>A</v>
      </c>
      <c r="O1393" s="13">
        <f t="shared" si="440"/>
        <v>-1</v>
      </c>
      <c r="P1393" s="12">
        <f t="shared" si="464"/>
        <v>-2</v>
      </c>
      <c r="R1393" s="13" t="str">
        <f>IF(U1393&gt;0,SQRT(Sum_Sq($AI$2,V_rtHz($AH$2)/(1+1/$A1393),V_rtHz($AH$2*$A1393)/(1+$A1393),$AN$2*$AH$2/(1+1/$A1393),$AM$2*SQRT(Sum_Sq(U1393,1/($X$2*S$8*(1+R$1017+U1393/T1393))))/SQRT(Sum_Sq($X$2*U1393*S$8,1)),                   $AQ$2*SQRT(Sum_Sq($AH$2/(1+1/$A1393)+U1393*( 1/(R$1017+1+U1393/T1393)-1)/(1+($X$2*U1393*S$8)^2), (U1393^2*S$8*$X$2+1/($X$2*S$8*(R$1017+1+U1393/T1393           )))/(1+($X$2*U1393*S$8)^2))),           V_rtHz(T1393)/($X$2*S$8*(T1393*R$1017+T1393+U1393)),V_rtHz(U1393)*SQRT(Sum_Sq(T1393*S$8*$X$2*R$1017,1))/($X$2*S$8*(T1393*R$1017+T1393+U1393))))/SQRT(Sum_Sq(1/(1+$A1393)+$AC$2/$I$2-1/(1+(1+U1393/T1393)/R$1017),$X$2/$I$2)),IF(U1394&lt;0,"A",R1394))</f>
        <v>A</v>
      </c>
      <c r="T1393" s="13">
        <f t="shared" si="441"/>
        <v>-1</v>
      </c>
      <c r="U1393" s="12">
        <f t="shared" si="465"/>
        <v>-2</v>
      </c>
      <c r="X1393" s="13">
        <f>IF(AA1393&gt;0,SQRT(Sum_Sq($AI$2,V_rtHz($AH$2)/(1+1/$A1393),V_rtHz($AH$2*$A1393)/(1+$A1393),$AN$2*$AH$2/(1+1/$A1393),$AM$2*SQRT(Sum_Sq(AA1393,1/($X$2*Y$8*(1+X$1017+AA1393/Z1393))))/SQRT(Sum_Sq($X$2*AA1393*Y$8,1)),                   $AQ$2*SQRT(Sum_Sq($AH$2/(1+1/$A1393)+AA1393*( 1/(X$1017+1+AA1393/Z1393)-1)/(1+($X$2*AA1393*Y$8)^2), (AA1393^2*Y$8*$X$2+1/($X$2*Y$8*(X$1017+1+AA1393/Z1393           )))/(1+($X$2*AA1393*Y$8)^2))),           V_rtHz(Z1393)/($X$2*Y$8*(Z1393*X$1017+Z1393+AA1393)),V_rtHz(AA1393)*SQRT(Sum_Sq(Z1393*Y$8*$X$2*X$1017,1))/($X$2*Y$8*(Z1393*X$1017+Z1393+AA1393))))/SQRT(Sum_Sq(1/(1+$A1393)+$AC$2/$I$2-1/(1+(1+AA1393/Z1393)/X$1017),$X$2/$I$2)),IF(AA1394&lt;0,"A",X1394))</f>
        <v>4.0144243060420102E-6</v>
      </c>
      <c r="Z1393" s="13">
        <f t="shared" si="442"/>
        <v>19206.605959582637</v>
      </c>
      <c r="AA1393" s="12">
        <f t="shared" si="466"/>
        <v>51235.001625484096</v>
      </c>
      <c r="AC1393" s="13">
        <f>IF(AF1393&gt;0,SQRT(Sum_Sq($AI$2,V_rtHz($AH$2)/(1+1/$A1393),V_rtHz($AH$2*$A1393)/(1+$A1393),$AN$2*$AH$2/(1+1/$A1393),$AM$2*SQRT(Sum_Sq(AF1393,1/($X$2*AD$8*(1+AC$1017+AF1393/AE1393))))/SQRT(Sum_Sq($X$2*AF1393*AD$8,1)),                   $AQ$2*SQRT(Sum_Sq($AH$2/(1+1/$A1393)+AF1393*( 1/(AC$1017+1+AF1393/AE1393)-1)/(1+($X$2*AF1393*AD$8)^2), (AF1393^2*AD$8*$X$2+1/($X$2*AD$8*(AC$1017+1+AF1393/AE1393           )))/(1+($X$2*AF1393*AD$8)^2))),           V_rtHz(AE1393)/($X$2*AD$8*(AE1393*AC$1017+AE1393+AF1393)),V_rtHz(AF1393)*SQRT(Sum_Sq(AE1393*AD$8*$X$2*AC$1017,1))/($X$2*AD$8*(AE1393*AC$1017+AE1393+AF1393))))/SQRT(Sum_Sq(1/(1+$A1393)+$AC$2/$I$2-1/(1+(1+AF1393/AE1393)/AC$1017),$X$2/$I$2)),IF(AF1394&lt;0,"A",AC1394))</f>
        <v>6.1855061213405309E-6</v>
      </c>
      <c r="AE1393" s="13">
        <f t="shared" si="443"/>
        <v>15641.78494898176</v>
      </c>
      <c r="AF1393" s="12">
        <f t="shared" si="467"/>
        <v>198944.10282689569</v>
      </c>
      <c r="AG1393" s="13"/>
      <c r="AH1393" s="13">
        <f>IF(AK1393&gt;0,SQRT(Sum_Sq($AI$2,V_rtHz($AH$2)/(1+1/$A1393),V_rtHz($AH$2*$A1393)/(1+$A1393),$AN$2*$AH$2/(1+1/$A1393),$AM$2*SQRT(Sum_Sq(AK1393,1/($X$2*AI$8*(1+AH$1017+AK1393/AJ1393))))/SQRT(Sum_Sq($X$2*AK1393*AI$8,1)),                   $AQ$2*SQRT(Sum_Sq($AH$2/(1+1/$A1393)+AK1393*( 1/(AH$1017+1+AK1393/AJ1393)-1)/(1+($X$2*AK1393*AI$8)^2), (AK1393^2*AI$8*$X$2+1/($X$2*AI$8*(AH$1017+1+AK1393/AJ1393           )))/(1+($X$2*AK1393*AI$8)^2))),           V_rtHz(AJ1393)/($X$2*AI$8*(AJ1393*AH$1017+AJ1393+AK1393)),V_rtHz(AK1393)*SQRT(Sum_Sq(AJ1393*AI$8*$X$2*AH$1017,1))/($X$2*AI$8*(AJ1393*AH$1017+AJ1393+AK1393))))/SQRT(Sum_Sq(1/(1+$A1393)+$AC$2/$I$2-1/(1+(1+AK1393/AJ1393)/AH$1017),$X$2/$I$2)),IF(AK1394&lt;0,"A",AH1394))</f>
        <v>1.0639344825008637E-5</v>
      </c>
      <c r="AI1393" s="13"/>
      <c r="AJ1393" s="13">
        <f t="shared" si="444"/>
        <v>14942.271775912452</v>
      </c>
      <c r="AK1393" s="12">
        <f t="shared" si="468"/>
        <v>658568.18984217546</v>
      </c>
      <c r="AM1393" s="13">
        <f>IF(AP1393&gt;0,SQRT(Sum_Sq($AI$2,V_rtHz($AH$2)/(1+1/$A1393),V_rtHz($AH$2*$A1393)/(1+$A1393),$AN$2*$AH$2/(1+1/$A1393),$AM$2*SQRT(Sum_Sq(AP1393,1/($X$2*AN$8*(1+AM$1017+AP1393/AO1393))))/SQRT(Sum_Sq($X$2*AP1393*AN$8,1)),                   $AQ$2*SQRT(Sum_Sq($AH$2/(1+1/$A1393)+AP1393*( 1/(AM$1017+1+AP1393/AO1393)-1)/(1+($X$2*AP1393*AN$8)^2), (AP1393^2*AN$8*$X$2+1/($X$2*AN$8*(AM$1017+1+AP1393/AO1393           )))/(1+($X$2*AP1393*AN$8)^2))),           V_rtHz(AO1393)/($X$2*AN$8*(AO1393*AM$1017+AO1393+AP1393)),V_rtHz(AP1393)*SQRT(Sum_Sq(AO1393*AN$8*$X$2*AM$1017,1))/($X$2*AN$8*(AO1393*AM$1017+AO1393+AP1393))))/SQRT(Sum_Sq(1/(1+$A1393)+$AC$2/$I$2-1/(1+(1+AP1393/AO1393)/AM$1017),$X$2/$I$2)),IF(AP1394&lt;0,"A",AM1394))</f>
        <v>1.8736335527979751E-5</v>
      </c>
      <c r="AO1393" s="13">
        <f t="shared" si="445"/>
        <v>14744.255488239571</v>
      </c>
      <c r="AP1393" s="12">
        <f t="shared" si="469"/>
        <v>2110544.5953296917</v>
      </c>
      <c r="AR1393" s="13">
        <f t="shared" si="446"/>
        <v>69887291.180198371</v>
      </c>
      <c r="AS1393" s="13">
        <f t="shared" si="447"/>
        <v>-1.3229504298830507E-5</v>
      </c>
      <c r="AV1393" s="13"/>
      <c r="AW1393" s="13">
        <f t="shared" si="448"/>
        <v>39300511.936236553</v>
      </c>
      <c r="AX1393" s="13">
        <f t="shared" si="449"/>
        <v>-4.2055582703801175E-5</v>
      </c>
      <c r="AZ1393" s="13"/>
      <c r="BA1393" s="13"/>
      <c r="BB1393" s="13">
        <f t="shared" si="450"/>
        <v>22100301.962882396</v>
      </c>
      <c r="BC1393" s="13">
        <f t="shared" si="451"/>
        <v>-1.352426634655695E-4</v>
      </c>
      <c r="BD1393" s="13"/>
      <c r="BE1393" s="13"/>
      <c r="BG1393" s="13">
        <f t="shared" si="452"/>
        <v>12427913.092914158</v>
      </c>
      <c r="BH1393" s="13">
        <f t="shared" si="453"/>
        <v>-4.5186306672821133E-4</v>
      </c>
      <c r="BI1393" s="13"/>
      <c r="BL1393" s="13">
        <f t="shared" si="454"/>
        <v>315.06815879885437</v>
      </c>
      <c r="BM1393" s="13">
        <f t="shared" si="455"/>
        <v>34.465664218175135</v>
      </c>
      <c r="BP1393" s="13"/>
      <c r="BQ1393" s="13">
        <f t="shared" si="456"/>
        <v>99.633299999999991</v>
      </c>
      <c r="BR1393" s="13">
        <f t="shared" si="457"/>
        <v>108.99</v>
      </c>
      <c r="BT1393" s="13"/>
      <c r="BU1393" s="13"/>
      <c r="BV1393" s="13">
        <f t="shared" si="458"/>
        <v>31.50681587988543</v>
      </c>
      <c r="BW1393" s="13">
        <f t="shared" si="459"/>
        <v>344.65664218175147</v>
      </c>
      <c r="CA1393" s="13">
        <f t="shared" si="460"/>
        <v>9.9633299999999974</v>
      </c>
      <c r="CB1393" s="13">
        <f t="shared" si="461"/>
        <v>1089.9000000000003</v>
      </c>
    </row>
    <row r="1394" spans="1:80" x14ac:dyDescent="0.3">
      <c r="A1394" s="13">
        <f t="shared" si="437"/>
        <v>1.9054607179632449E-3</v>
      </c>
      <c r="C1394" s="13" t="str">
        <f>IF(F1394&gt;0,SQRT(Sum_Sq($AI$2,V_rtHz($AH$2)/(1+1/$A1394),V_rtHz($AH$2*$A1394)/(1+$A1394),$AN$2*$AH$2/(1+1/$A1394),$AM$2*SQRT(Sum_Sq(F1394,1/($X$2*D$8*(1+C$1017+F1394/E1394))))/SQRT(Sum_Sq($X$2*F1394*D$8,1)),                   $AQ$2*SQRT(Sum_Sq($AH$2/(1+1/$A1394)+F1394*( 1/(C$1017+1+F1394/E1394)-1)/(1+($X$2*F1394*D$8)^2), (F1394^2*D$8*$X$2+1/($X$2*D$8*(C$1017+1+F1394/E1394           )))/(1+($X$2*F1394*D$8)^2))),           V_rtHz(E1394)/($X$2*D$8*(E1394*C$1017+E1394+F1394)),V_rtHz(F1394)*SQRT(Sum_Sq(E1394*D$8*$X$2*C$1017,1))/($X$2*D$8*(E1394*C$1017+E1394+F1394))))/SQRT(Sum_Sq(1/(1+$A1394)+$AC$2/$I$2-1/(1+(1+F1394/E1394)/C$1017),$X$2/$I$2)),IF(F1395&lt;0,"A",C1395))</f>
        <v>A</v>
      </c>
      <c r="E1394" s="13">
        <f t="shared" si="438"/>
        <v>-1</v>
      </c>
      <c r="F1394" s="12">
        <f t="shared" si="462"/>
        <v>-2</v>
      </c>
      <c r="H1394" s="13" t="str">
        <f>IF(K1394&gt;0,SQRT(Sum_Sq($AI$2,V_rtHz($AH$2)/(1+1/$A1394),V_rtHz($AH$2*$A1394)/(1+$A1394),$AN$2*$AH$2/(1+1/$A1394),$AM$2*SQRT(Sum_Sq(K1394,1/($X$2*I$8*(1+H$1017+K1394/J1394))))/SQRT(Sum_Sq($X$2*K1394*I$8,1)),                   $AQ$2*SQRT(Sum_Sq($AH$2/(1+1/$A1394)+K1394*( 1/(H$1017+1+K1394/J1394)-1)/(1+($X$2*K1394*I$8)^2), (K1394^2*I$8*$X$2+1/($X$2*I$8*(H$1017+1+K1394/J1394           )))/(1+($X$2*K1394*I$8)^2))),           V_rtHz(J1394)/($X$2*I$8*(J1394*H$1017+J1394+K1394)),V_rtHz(K1394)*SQRT(Sum_Sq(J1394*I$8*$X$2*H$1017,1))/($X$2*I$8*(J1394*H$1017+J1394+K1394))))/SQRT(Sum_Sq(1/(1+$A1394)+$AC$2/$I$2-1/(1+(1+K1394/J1394)/H$1017),$X$2/$I$2)),IF(K1395&lt;0,"A",H1395))</f>
        <v>A</v>
      </c>
      <c r="J1394" s="13">
        <f t="shared" si="439"/>
        <v>-1</v>
      </c>
      <c r="K1394" s="12">
        <f t="shared" si="463"/>
        <v>-2</v>
      </c>
      <c r="M1394" s="13" t="str">
        <f>IF(P1394&gt;0,SQRT(Sum_Sq($AI$2,V_rtHz($AH$2)/(1+1/$A1394),V_rtHz($AH$2*$A1394)/(1+$A1394),$AN$2*$AH$2/(1+1/$A1394),$AM$2*SQRT(Sum_Sq(P1394,1/($X$2*N$8*(1+M$1017+P1394/O1394))))/SQRT(Sum_Sq($X$2*P1394*N$8,1)),                   $AQ$2*SQRT(Sum_Sq($AH$2/(1+1/$A1394)+P1394*( 1/(M$1017+1+P1394/O1394)-1)/(1+($X$2*P1394*N$8)^2), (P1394^2*N$8*$X$2+1/($X$2*N$8*(M$1017+1+P1394/O1394           )))/(1+($X$2*P1394*N$8)^2))),           V_rtHz(O1394)/($X$2*N$8*(O1394*M$1017+O1394+P1394)),V_rtHz(P1394)*SQRT(Sum_Sq(O1394*N$8*$X$2*M$1017,1))/($X$2*N$8*(O1394*M$1017+O1394+P1394))))/SQRT(Sum_Sq(1/(1+$A1394)+$AC$2/$I$2-1/(1+(1+P1394/O1394)/M$1017),$X$2/$I$2)),IF(P1395&lt;0,"A",M1395))</f>
        <v>A</v>
      </c>
      <c r="O1394" s="13">
        <f t="shared" si="440"/>
        <v>-1</v>
      </c>
      <c r="P1394" s="12">
        <f t="shared" si="464"/>
        <v>-2</v>
      </c>
      <c r="R1394" s="13" t="str">
        <f>IF(U1394&gt;0,SQRT(Sum_Sq($AI$2,V_rtHz($AH$2)/(1+1/$A1394),V_rtHz($AH$2*$A1394)/(1+$A1394),$AN$2*$AH$2/(1+1/$A1394),$AM$2*SQRT(Sum_Sq(U1394,1/($X$2*S$8*(1+R$1017+U1394/T1394))))/SQRT(Sum_Sq($X$2*U1394*S$8,1)),                   $AQ$2*SQRT(Sum_Sq($AH$2/(1+1/$A1394)+U1394*( 1/(R$1017+1+U1394/T1394)-1)/(1+($X$2*U1394*S$8)^2), (U1394^2*S$8*$X$2+1/($X$2*S$8*(R$1017+1+U1394/T1394           )))/(1+($X$2*U1394*S$8)^2))),           V_rtHz(T1394)/($X$2*S$8*(T1394*R$1017+T1394+U1394)),V_rtHz(U1394)*SQRT(Sum_Sq(T1394*S$8*$X$2*R$1017,1))/($X$2*S$8*(T1394*R$1017+T1394+U1394))))/SQRT(Sum_Sq(1/(1+$A1394)+$AC$2/$I$2-1/(1+(1+U1394/T1394)/R$1017),$X$2/$I$2)),IF(U1395&lt;0,"A",R1395))</f>
        <v>A</v>
      </c>
      <c r="T1394" s="13">
        <f t="shared" si="441"/>
        <v>-1</v>
      </c>
      <c r="U1394" s="12">
        <f t="shared" si="465"/>
        <v>-2</v>
      </c>
      <c r="X1394" s="13">
        <f>IF(AA1394&gt;0,SQRT(Sum_Sq($AI$2,V_rtHz($AH$2)/(1+1/$A1394),V_rtHz($AH$2*$A1394)/(1+$A1394),$AN$2*$AH$2/(1+1/$A1394),$AM$2*SQRT(Sum_Sq(AA1394,1/($X$2*Y$8*(1+X$1017+AA1394/Z1394))))/SQRT(Sum_Sq($X$2*AA1394*Y$8,1)),                   $AQ$2*SQRT(Sum_Sq($AH$2/(1+1/$A1394)+AA1394*( 1/(X$1017+1+AA1394/Z1394)-1)/(1+($X$2*AA1394*Y$8)^2), (AA1394^2*Y$8*$X$2+1/($X$2*Y$8*(X$1017+1+AA1394/Z1394           )))/(1+($X$2*AA1394*Y$8)^2))),           V_rtHz(Z1394)/($X$2*Y$8*(Z1394*X$1017+Z1394+AA1394)),V_rtHz(AA1394)*SQRT(Sum_Sq(Z1394*Y$8*$X$2*X$1017,1))/($X$2*Y$8*(Z1394*X$1017+Z1394+AA1394))))/SQRT(Sum_Sq(1/(1+$A1394)+$AC$2/$I$2-1/(1+(1+AA1394/Z1394)/X$1017),$X$2/$I$2)),IF(AA1395&lt;0,"A",X1395))</f>
        <v>4.0054116248675553E-6</v>
      </c>
      <c r="Z1394" s="13">
        <f t="shared" si="442"/>
        <v>19126.374707308831</v>
      </c>
      <c r="AA1394" s="12">
        <f t="shared" si="466"/>
        <v>51449.922037928605</v>
      </c>
      <c r="AC1394" s="13">
        <f>IF(AF1394&gt;0,SQRT(Sum_Sq($AI$2,V_rtHz($AH$2)/(1+1/$A1394),V_rtHz($AH$2*$A1394)/(1+$A1394),$AN$2*$AH$2/(1+1/$A1394),$AM$2*SQRT(Sum_Sq(AF1394,1/($X$2*AD$8*(1+AC$1017+AF1394/AE1394))))/SQRT(Sum_Sq($X$2*AF1394*AD$8,1)),                   $AQ$2*SQRT(Sum_Sq($AH$2/(1+1/$A1394)+AF1394*( 1/(AC$1017+1+AF1394/AE1394)-1)/(1+($X$2*AF1394*AD$8)^2), (AF1394^2*AD$8*$X$2+1/($X$2*AD$8*(AC$1017+1+AF1394/AE1394           )))/(1+($X$2*AF1394*AD$8)^2))),           V_rtHz(AE1394)/($X$2*AD$8*(AE1394*AC$1017+AE1394+AF1394)),V_rtHz(AF1394)*SQRT(Sum_Sq(AE1394*AD$8*$X$2*AC$1017,1))/($X$2*AD$8*(AE1394*AC$1017+AE1394+AF1394))))/SQRT(Sum_Sq(1/(1+$A1394)+$AC$2/$I$2-1/(1+(1+AF1394/AE1394)/AC$1017),$X$2/$I$2)),IF(AF1395&lt;0,"A",AC1395))</f>
        <v>6.1786268089596446E-6</v>
      </c>
      <c r="AE1394" s="13">
        <f t="shared" si="443"/>
        <v>15606.34392246712</v>
      </c>
      <c r="AF1394" s="12">
        <f t="shared" si="467"/>
        <v>199395.8923849272</v>
      </c>
      <c r="AG1394" s="13"/>
      <c r="AH1394" s="13">
        <f>IF(AK1394&gt;0,SQRT(Sum_Sq($AI$2,V_rtHz($AH$2)/(1+1/$A1394),V_rtHz($AH$2*$A1394)/(1+$A1394),$AN$2*$AH$2/(1+1/$A1394),$AM$2*SQRT(Sum_Sq(AK1394,1/($X$2*AI$8*(1+AH$1017+AK1394/AJ1394))))/SQRT(Sum_Sq($X$2*AK1394*AI$8,1)),                   $AQ$2*SQRT(Sum_Sq($AH$2/(1+1/$A1394)+AK1394*( 1/(AH$1017+1+AK1394/AJ1394)-1)/(1+($X$2*AK1394*AI$8)^2), (AK1394^2*AI$8*$X$2+1/($X$2*AI$8*(AH$1017+1+AK1394/AJ1394           )))/(1+($X$2*AK1394*AI$8)^2))),           V_rtHz(AJ1394)/($X$2*AI$8*(AJ1394*AH$1017+AJ1394+AK1394)),V_rtHz(AK1394)*SQRT(Sum_Sq(AJ1394*AI$8*$X$2*AH$1017,1))/($X$2*AI$8*(AJ1394*AH$1017+AJ1394+AK1394))))/SQRT(Sum_Sq(1/(1+$A1394)+$AC$2/$I$2-1/(1+(1+AK1394/AJ1394)/AH$1017),$X$2/$I$2)),IF(AK1395&lt;0,"A",AH1395))</f>
        <v>1.0629188600108789E-5</v>
      </c>
      <c r="AI1394" s="13"/>
      <c r="AJ1394" s="13">
        <f t="shared" si="444"/>
        <v>14912.446079448739</v>
      </c>
      <c r="AK1394" s="12">
        <f t="shared" si="468"/>
        <v>659885.36174182501</v>
      </c>
      <c r="AM1394" s="13">
        <f>IF(AP1394&gt;0,SQRT(Sum_Sq($AI$2,V_rtHz($AH$2)/(1+1/$A1394),V_rtHz($AH$2*$A1394)/(1+$A1394),$AN$2*$AH$2/(1+1/$A1394),$AM$2*SQRT(Sum_Sq(AP1394,1/($X$2*AN$8*(1+AM$1017+AP1394/AO1394))))/SQRT(Sum_Sq($X$2*AP1394*AN$8,1)),                   $AQ$2*SQRT(Sum_Sq($AH$2/(1+1/$A1394)+AP1394*( 1/(AM$1017+1+AP1394/AO1394)-1)/(1+($X$2*AP1394*AN$8)^2), (AP1394^2*AN$8*$X$2+1/($X$2*AN$8*(AM$1017+1+AP1394/AO1394           )))/(1+($X$2*AP1394*AN$8)^2))),           V_rtHz(AO1394)/($X$2*AN$8*(AO1394*AM$1017+AO1394+AP1394)),V_rtHz(AP1394)*SQRT(Sum_Sq(AO1394*AN$8*$X$2*AM$1017,1))/($X$2*AN$8*(AO1394*AM$1017+AO1394+AP1394))))/SQRT(Sum_Sq(1/(1+$A1394)+$AC$2/$I$2-1/(1+(1+AP1394/AO1394)/AM$1017),$X$2/$I$2)),IF(AP1395&lt;0,"A",AM1395))</f>
        <v>1.8719232166015608E-5</v>
      </c>
      <c r="AO1394" s="13">
        <f t="shared" si="445"/>
        <v>14715.878262869468</v>
      </c>
      <c r="AP1394" s="12">
        <f t="shared" si="469"/>
        <v>2114614.4441396287</v>
      </c>
      <c r="AR1394" s="13">
        <f t="shared" si="446"/>
        <v>69887291.180198371</v>
      </c>
      <c r="AS1394" s="13">
        <f t="shared" si="447"/>
        <v>-1.3229950000166762E-5</v>
      </c>
      <c r="AV1394" s="13"/>
      <c r="AW1394" s="13">
        <f t="shared" si="448"/>
        <v>39300511.936236553</v>
      </c>
      <c r="AX1394" s="13">
        <f t="shared" si="449"/>
        <v>-4.2060087093783297E-5</v>
      </c>
      <c r="AZ1394" s="13"/>
      <c r="BA1394" s="13"/>
      <c r="BB1394" s="13">
        <f t="shared" si="450"/>
        <v>22100301.962882396</v>
      </c>
      <c r="BC1394" s="13">
        <f t="shared" si="451"/>
        <v>-1.3528925630589949E-4</v>
      </c>
      <c r="BD1394" s="13"/>
      <c r="BE1394" s="13"/>
      <c r="BG1394" s="13">
        <f t="shared" si="452"/>
        <v>12427913.092914158</v>
      </c>
      <c r="BH1394" s="13">
        <f t="shared" si="453"/>
        <v>-4.5238360883781637E-4</v>
      </c>
      <c r="BI1394" s="13"/>
      <c r="BL1394" s="13">
        <f t="shared" si="454"/>
        <v>315.06815879885437</v>
      </c>
      <c r="BM1394" s="13">
        <f t="shared" si="455"/>
        <v>34.465664218175128</v>
      </c>
      <c r="BP1394" s="13"/>
      <c r="BQ1394" s="13">
        <f t="shared" si="456"/>
        <v>99.633300000000006</v>
      </c>
      <c r="BR1394" s="13">
        <f t="shared" si="457"/>
        <v>108.99</v>
      </c>
      <c r="BT1394" s="13"/>
      <c r="BU1394" s="13"/>
      <c r="BV1394" s="13">
        <f t="shared" si="458"/>
        <v>31.50681587988543</v>
      </c>
      <c r="BW1394" s="13">
        <f t="shared" si="459"/>
        <v>344.65664218175147</v>
      </c>
      <c r="CA1394" s="13">
        <f t="shared" si="460"/>
        <v>9.9633299999999991</v>
      </c>
      <c r="CB1394" s="13">
        <f t="shared" si="461"/>
        <v>1089.8999999999999</v>
      </c>
    </row>
    <row r="1395" spans="1:80" x14ac:dyDescent="0.3">
      <c r="A1395" s="13">
        <f t="shared" si="437"/>
        <v>1.931968317016923E-3</v>
      </c>
      <c r="C1395" s="13" t="str">
        <f>IF(F1395&gt;0,SQRT(Sum_Sq($AI$2,V_rtHz($AH$2)/(1+1/$A1395),V_rtHz($AH$2*$A1395)/(1+$A1395),$AN$2*$AH$2/(1+1/$A1395),$AM$2*SQRT(Sum_Sq(F1395,1/($X$2*D$8*(1+C$1017+F1395/E1395))))/SQRT(Sum_Sq($X$2*F1395*D$8,1)),                   $AQ$2*SQRT(Sum_Sq($AH$2/(1+1/$A1395)+F1395*( 1/(C$1017+1+F1395/E1395)-1)/(1+($X$2*F1395*D$8)^2), (F1395^2*D$8*$X$2+1/($X$2*D$8*(C$1017+1+F1395/E1395           )))/(1+($X$2*F1395*D$8)^2))),           V_rtHz(E1395)/($X$2*D$8*(E1395*C$1017+E1395+F1395)),V_rtHz(F1395)*SQRT(Sum_Sq(E1395*D$8*$X$2*C$1017,1))/($X$2*D$8*(E1395*C$1017+E1395+F1395))))/SQRT(Sum_Sq(1/(1+$A1395)+$AC$2/$I$2-1/(1+(1+F1395/E1395)/C$1017),$X$2/$I$2)),IF(F1396&lt;0,"A",C1396))</f>
        <v>A</v>
      </c>
      <c r="E1395" s="13">
        <f t="shared" si="438"/>
        <v>-1</v>
      </c>
      <c r="F1395" s="12">
        <f t="shared" si="462"/>
        <v>-2</v>
      </c>
      <c r="H1395" s="13" t="str">
        <f>IF(K1395&gt;0,SQRT(Sum_Sq($AI$2,V_rtHz($AH$2)/(1+1/$A1395),V_rtHz($AH$2*$A1395)/(1+$A1395),$AN$2*$AH$2/(1+1/$A1395),$AM$2*SQRT(Sum_Sq(K1395,1/($X$2*I$8*(1+H$1017+K1395/J1395))))/SQRT(Sum_Sq($X$2*K1395*I$8,1)),                   $AQ$2*SQRT(Sum_Sq($AH$2/(1+1/$A1395)+K1395*( 1/(H$1017+1+K1395/J1395)-1)/(1+($X$2*K1395*I$8)^2), (K1395^2*I$8*$X$2+1/($X$2*I$8*(H$1017+1+K1395/J1395           )))/(1+($X$2*K1395*I$8)^2))),           V_rtHz(J1395)/($X$2*I$8*(J1395*H$1017+J1395+K1395)),V_rtHz(K1395)*SQRT(Sum_Sq(J1395*I$8*$X$2*H$1017,1))/($X$2*I$8*(J1395*H$1017+J1395+K1395))))/SQRT(Sum_Sq(1/(1+$A1395)+$AC$2/$I$2-1/(1+(1+K1395/J1395)/H$1017),$X$2/$I$2)),IF(K1396&lt;0,"A",H1396))</f>
        <v>A</v>
      </c>
      <c r="J1395" s="13">
        <f t="shared" si="439"/>
        <v>-1</v>
      </c>
      <c r="K1395" s="12">
        <f t="shared" si="463"/>
        <v>-2</v>
      </c>
      <c r="M1395" s="13" t="str">
        <f>IF(P1395&gt;0,SQRT(Sum_Sq($AI$2,V_rtHz($AH$2)/(1+1/$A1395),V_rtHz($AH$2*$A1395)/(1+$A1395),$AN$2*$AH$2/(1+1/$A1395),$AM$2*SQRT(Sum_Sq(P1395,1/($X$2*N$8*(1+M$1017+P1395/O1395))))/SQRT(Sum_Sq($X$2*P1395*N$8,1)),                   $AQ$2*SQRT(Sum_Sq($AH$2/(1+1/$A1395)+P1395*( 1/(M$1017+1+P1395/O1395)-1)/(1+($X$2*P1395*N$8)^2), (P1395^2*N$8*$X$2+1/($X$2*N$8*(M$1017+1+P1395/O1395           )))/(1+($X$2*P1395*N$8)^2))),           V_rtHz(O1395)/($X$2*N$8*(O1395*M$1017+O1395+P1395)),V_rtHz(P1395)*SQRT(Sum_Sq(O1395*N$8*$X$2*M$1017,1))/($X$2*N$8*(O1395*M$1017+O1395+P1395))))/SQRT(Sum_Sq(1/(1+$A1395)+$AC$2/$I$2-1/(1+(1+P1395/O1395)/M$1017),$X$2/$I$2)),IF(P1396&lt;0,"A",M1396))</f>
        <v>A</v>
      </c>
      <c r="O1395" s="13">
        <f t="shared" si="440"/>
        <v>-1</v>
      </c>
      <c r="P1395" s="12">
        <f t="shared" si="464"/>
        <v>-2</v>
      </c>
      <c r="R1395" s="13" t="str">
        <f>IF(U1395&gt;0,SQRT(Sum_Sq($AI$2,V_rtHz($AH$2)/(1+1/$A1395),V_rtHz($AH$2*$A1395)/(1+$A1395),$AN$2*$AH$2/(1+1/$A1395),$AM$2*SQRT(Sum_Sq(U1395,1/($X$2*S$8*(1+R$1017+U1395/T1395))))/SQRT(Sum_Sq($X$2*U1395*S$8,1)),                   $AQ$2*SQRT(Sum_Sq($AH$2/(1+1/$A1395)+U1395*( 1/(R$1017+1+U1395/T1395)-1)/(1+($X$2*U1395*S$8)^2), (U1395^2*S$8*$X$2+1/($X$2*S$8*(R$1017+1+U1395/T1395           )))/(1+($X$2*U1395*S$8)^2))),           V_rtHz(T1395)/($X$2*S$8*(T1395*R$1017+T1395+U1395)),V_rtHz(U1395)*SQRT(Sum_Sq(T1395*S$8*$X$2*R$1017,1))/($X$2*S$8*(T1395*R$1017+T1395+U1395))))/SQRT(Sum_Sq(1/(1+$A1395)+$AC$2/$I$2-1/(1+(1+U1395/T1395)/R$1017),$X$2/$I$2)),IF(U1396&lt;0,"A",R1396))</f>
        <v>A</v>
      </c>
      <c r="T1395" s="13">
        <f t="shared" si="441"/>
        <v>-1</v>
      </c>
      <c r="U1395" s="12">
        <f t="shared" si="465"/>
        <v>-2</v>
      </c>
      <c r="X1395" s="13">
        <f>IF(AA1395&gt;0,SQRT(Sum_Sq($AI$2,V_rtHz($AH$2)/(1+1/$A1395),V_rtHz($AH$2*$A1395)/(1+$A1395),$AN$2*$AH$2/(1+1/$A1395),$AM$2*SQRT(Sum_Sq(AA1395,1/($X$2*Y$8*(1+X$1017+AA1395/Z1395))))/SQRT(Sum_Sq($X$2*AA1395*Y$8,1)),                   $AQ$2*SQRT(Sum_Sq($AH$2/(1+1/$A1395)+AA1395*( 1/(X$1017+1+AA1395/Z1395)-1)/(1+($X$2*AA1395*Y$8)^2), (AA1395^2*Y$8*$X$2+1/($X$2*Y$8*(X$1017+1+AA1395/Z1395           )))/(1+($X$2*AA1395*Y$8)^2))),           V_rtHz(Z1395)/($X$2*Y$8*(Z1395*X$1017+Z1395+AA1395)),V_rtHz(AA1395)*SQRT(Sum_Sq(Z1395*Y$8*$X$2*X$1017,1))/($X$2*Y$8*(Z1395*X$1017+Z1395+AA1395))))/SQRT(Sum_Sq(1/(1+$A1395)+$AC$2/$I$2-1/(1+(1+AA1395/Z1395)/X$1017),$X$2/$I$2)),IF(AA1396&lt;0,"A",X1396))</f>
        <v>3.9964216696960266E-6</v>
      </c>
      <c r="Z1395" s="13">
        <f t="shared" si="442"/>
        <v>19046.451521587554</v>
      </c>
      <c r="AA1395" s="12">
        <f t="shared" si="466"/>
        <v>51665.81745916872</v>
      </c>
      <c r="AC1395" s="13">
        <f>IF(AF1395&gt;0,SQRT(Sum_Sq($AI$2,V_rtHz($AH$2)/(1+1/$A1395),V_rtHz($AH$2*$A1395)/(1+$A1395),$AN$2*$AH$2/(1+1/$A1395),$AM$2*SQRT(Sum_Sq(AF1395,1/($X$2*AD$8*(1+AC$1017+AF1395/AE1395))))/SQRT(Sum_Sq($X$2*AF1395*AD$8,1)),                   $AQ$2*SQRT(Sum_Sq($AH$2/(1+1/$A1395)+AF1395*( 1/(AC$1017+1+AF1395/AE1395)-1)/(1+($X$2*AF1395*AD$8)^2), (AF1395^2*AD$8*$X$2+1/($X$2*AD$8*(AC$1017+1+AF1395/AE1395           )))/(1+($X$2*AF1395*AD$8)^2))),           V_rtHz(AE1395)/($X$2*AD$8*(AE1395*AC$1017+AE1395+AF1395)),V_rtHz(AF1395)*SQRT(Sum_Sq(AE1395*AD$8*$X$2*AC$1017,1))/($X$2*AD$8*(AE1395*AC$1017+AE1395+AF1395))))/SQRT(Sum_Sq(1/(1+$A1395)+$AC$2/$I$2-1/(1+(1+AF1395/AE1395)/AC$1017),$X$2/$I$2)),IF(AF1396&lt;0,"A",AC1396))</f>
        <v>6.1717061337502643E-6</v>
      </c>
      <c r="AE1395" s="13">
        <f t="shared" si="443"/>
        <v>15570.720409936945</v>
      </c>
      <c r="AF1395" s="12">
        <f t="shared" si="467"/>
        <v>199852.0807875079</v>
      </c>
      <c r="AG1395" s="13"/>
      <c r="AH1395" s="13">
        <f>IF(AK1395&gt;0,SQRT(Sum_Sq($AI$2,V_rtHz($AH$2)/(1+1/$A1395),V_rtHz($AH$2*$A1395)/(1+$A1395),$AN$2*$AH$2/(1+1/$A1395),$AM$2*SQRT(Sum_Sq(AK1395,1/($X$2*AI$8*(1+AH$1017+AK1395/AJ1395))))/SQRT(Sum_Sq($X$2*AK1395*AI$8,1)),                   $AQ$2*SQRT(Sum_Sq($AH$2/(1+1/$A1395)+AK1395*( 1/(AH$1017+1+AK1395/AJ1395)-1)/(1+($X$2*AK1395*AI$8)^2), (AK1395^2*AI$8*$X$2+1/($X$2*AI$8*(AH$1017+1+AK1395/AJ1395           )))/(1+($X$2*AK1395*AI$8)^2))),           V_rtHz(AJ1395)/($X$2*AI$8*(AJ1395*AH$1017+AJ1395+AK1395)),V_rtHz(AK1395)*SQRT(Sum_Sq(AJ1395*AI$8*$X$2*AH$1017,1))/($X$2*AI$8*(AJ1395*AH$1017+AJ1395+AK1395))))/SQRT(Sum_Sq(1/(1+$A1395)+$AC$2/$I$2-1/(1+(1+AK1395/AJ1395)/AH$1017),$X$2/$I$2)),IF(AK1396&lt;0,"A",AH1396))</f>
        <v>1.0618960132005214E-5</v>
      </c>
      <c r="AI1395" s="13"/>
      <c r="AJ1395" s="13">
        <f t="shared" si="444"/>
        <v>14882.432085176441</v>
      </c>
      <c r="AK1395" s="12">
        <f t="shared" si="468"/>
        <v>661216.17886595754</v>
      </c>
      <c r="AM1395" s="13">
        <f>IF(AP1395&gt;0,SQRT(Sum_Sq($AI$2,V_rtHz($AH$2)/(1+1/$A1395),V_rtHz($AH$2*$A1395)/(1+$A1395),$AN$2*$AH$2/(1+1/$A1395),$AM$2*SQRT(Sum_Sq(AP1395,1/($X$2*AN$8*(1+AM$1017+AP1395/AO1395))))/SQRT(Sum_Sq($X$2*AP1395*AN$8,1)),                   $AQ$2*SQRT(Sum_Sq($AH$2/(1+1/$A1395)+AP1395*( 1/(AM$1017+1+AP1395/AO1395)-1)/(1+($X$2*AP1395*AN$8)^2), (AP1395^2*AN$8*$X$2+1/($X$2*AN$8*(AM$1017+1+AP1395/AO1395           )))/(1+($X$2*AP1395*AN$8)^2))),           V_rtHz(AO1395)/($X$2*AN$8*(AO1395*AM$1017+AO1395+AP1395)),V_rtHz(AP1395)*SQRT(Sum_Sq(AO1395*AN$8*$X$2*AM$1017,1))/($X$2*AN$8*(AO1395*AM$1017+AO1395+AP1395))))/SQRT(Sum_Sq(1/(1+$A1395)+$AC$2/$I$2-1/(1+(1+AP1395/AO1395)/AM$1017),$X$2/$I$2)),IF(AP1396&lt;0,"A",AM1396))</f>
        <v>1.8702002240004638E-5</v>
      </c>
      <c r="AO1395" s="13">
        <f t="shared" si="445"/>
        <v>14687.313267571526</v>
      </c>
      <c r="AP1395" s="12">
        <f t="shared" si="469"/>
        <v>2118727.1059010671</v>
      </c>
      <c r="AR1395" s="13">
        <f t="shared" si="446"/>
        <v>69887291.180198371</v>
      </c>
      <c r="AS1395" s="13">
        <f t="shared" si="447"/>
        <v>-1.3230401932488162E-5</v>
      </c>
      <c r="AV1395" s="13"/>
      <c r="AW1395" s="13">
        <f t="shared" si="448"/>
        <v>39300511.936236553</v>
      </c>
      <c r="AX1395" s="13">
        <f t="shared" si="449"/>
        <v>-4.2064655131297914E-5</v>
      </c>
      <c r="AZ1395" s="13"/>
      <c r="BA1395" s="13"/>
      <c r="BB1395" s="13">
        <f t="shared" si="450"/>
        <v>22100301.962882396</v>
      </c>
      <c r="BC1395" s="13">
        <f t="shared" si="451"/>
        <v>-1.3533653010534098E-4</v>
      </c>
      <c r="BD1395" s="13"/>
      <c r="BE1395" s="13"/>
      <c r="BG1395" s="13">
        <f t="shared" si="452"/>
        <v>12427913.092914158</v>
      </c>
      <c r="BH1395" s="13">
        <f t="shared" si="453"/>
        <v>-4.5291261830318299E-4</v>
      </c>
      <c r="BI1395" s="13"/>
      <c r="BL1395" s="13">
        <f t="shared" si="454"/>
        <v>315.06815879885437</v>
      </c>
      <c r="BM1395" s="13">
        <f t="shared" si="455"/>
        <v>34.465664218175128</v>
      </c>
      <c r="BP1395" s="13"/>
      <c r="BQ1395" s="13">
        <f t="shared" si="456"/>
        <v>99.633300000000006</v>
      </c>
      <c r="BR1395" s="13">
        <f t="shared" si="457"/>
        <v>108.98999999999998</v>
      </c>
      <c r="BT1395" s="13"/>
      <c r="BU1395" s="13"/>
      <c r="BV1395" s="13">
        <f t="shared" si="458"/>
        <v>31.50681587988543</v>
      </c>
      <c r="BW1395" s="13">
        <f t="shared" si="459"/>
        <v>344.65664218175152</v>
      </c>
      <c r="CA1395" s="13">
        <f t="shared" si="460"/>
        <v>9.9633299999999991</v>
      </c>
      <c r="CB1395" s="13">
        <f t="shared" si="461"/>
        <v>1089.8999999999999</v>
      </c>
    </row>
    <row r="1396" spans="1:80" x14ac:dyDescent="0.3">
      <c r="A1396" s="13">
        <f t="shared" si="437"/>
        <v>1.9588446735059879E-3</v>
      </c>
      <c r="C1396" s="13" t="str">
        <f>IF(F1396&gt;0,SQRT(Sum_Sq($AI$2,V_rtHz($AH$2)/(1+1/$A1396),V_rtHz($AH$2*$A1396)/(1+$A1396),$AN$2*$AH$2/(1+1/$A1396),$AM$2*SQRT(Sum_Sq(F1396,1/($X$2*D$8*(1+C$1017+F1396/E1396))))/SQRT(Sum_Sq($X$2*F1396*D$8,1)),                   $AQ$2*SQRT(Sum_Sq($AH$2/(1+1/$A1396)+F1396*( 1/(C$1017+1+F1396/E1396)-1)/(1+($X$2*F1396*D$8)^2), (F1396^2*D$8*$X$2+1/($X$2*D$8*(C$1017+1+F1396/E1396           )))/(1+($X$2*F1396*D$8)^2))),           V_rtHz(E1396)/($X$2*D$8*(E1396*C$1017+E1396+F1396)),V_rtHz(F1396)*SQRT(Sum_Sq(E1396*D$8*$X$2*C$1017,1))/($X$2*D$8*(E1396*C$1017+E1396+F1396))))/SQRT(Sum_Sq(1/(1+$A1396)+$AC$2/$I$2-1/(1+(1+F1396/E1396)/C$1017),$X$2/$I$2)),IF(F1397&lt;0,"A",C1397))</f>
        <v>A</v>
      </c>
      <c r="E1396" s="13">
        <f t="shared" si="438"/>
        <v>-1</v>
      </c>
      <c r="F1396" s="12">
        <f t="shared" si="462"/>
        <v>-2</v>
      </c>
      <c r="H1396" s="13" t="str">
        <f>IF(K1396&gt;0,SQRT(Sum_Sq($AI$2,V_rtHz($AH$2)/(1+1/$A1396),V_rtHz($AH$2*$A1396)/(1+$A1396),$AN$2*$AH$2/(1+1/$A1396),$AM$2*SQRT(Sum_Sq(K1396,1/($X$2*I$8*(1+H$1017+K1396/J1396))))/SQRT(Sum_Sq($X$2*K1396*I$8,1)),                   $AQ$2*SQRT(Sum_Sq($AH$2/(1+1/$A1396)+K1396*( 1/(H$1017+1+K1396/J1396)-1)/(1+($X$2*K1396*I$8)^2), (K1396^2*I$8*$X$2+1/($X$2*I$8*(H$1017+1+K1396/J1396           )))/(1+($X$2*K1396*I$8)^2))),           V_rtHz(J1396)/($X$2*I$8*(J1396*H$1017+J1396+K1396)),V_rtHz(K1396)*SQRT(Sum_Sq(J1396*I$8*$X$2*H$1017,1))/($X$2*I$8*(J1396*H$1017+J1396+K1396))))/SQRT(Sum_Sq(1/(1+$A1396)+$AC$2/$I$2-1/(1+(1+K1396/J1396)/H$1017),$X$2/$I$2)),IF(K1397&lt;0,"A",H1397))</f>
        <v>A</v>
      </c>
      <c r="J1396" s="13">
        <f t="shared" si="439"/>
        <v>-1</v>
      </c>
      <c r="K1396" s="12">
        <f t="shared" si="463"/>
        <v>-2</v>
      </c>
      <c r="M1396" s="13" t="str">
        <f>IF(P1396&gt;0,SQRT(Sum_Sq($AI$2,V_rtHz($AH$2)/(1+1/$A1396),V_rtHz($AH$2*$A1396)/(1+$A1396),$AN$2*$AH$2/(1+1/$A1396),$AM$2*SQRT(Sum_Sq(P1396,1/($X$2*N$8*(1+M$1017+P1396/O1396))))/SQRT(Sum_Sq($X$2*P1396*N$8,1)),                   $AQ$2*SQRT(Sum_Sq($AH$2/(1+1/$A1396)+P1396*( 1/(M$1017+1+P1396/O1396)-1)/(1+($X$2*P1396*N$8)^2), (P1396^2*N$8*$X$2+1/($X$2*N$8*(M$1017+1+P1396/O1396           )))/(1+($X$2*P1396*N$8)^2))),           V_rtHz(O1396)/($X$2*N$8*(O1396*M$1017+O1396+P1396)),V_rtHz(P1396)*SQRT(Sum_Sq(O1396*N$8*$X$2*M$1017,1))/($X$2*N$8*(O1396*M$1017+O1396+P1396))))/SQRT(Sum_Sq(1/(1+$A1396)+$AC$2/$I$2-1/(1+(1+P1396/O1396)/M$1017),$X$2/$I$2)),IF(P1397&lt;0,"A",M1397))</f>
        <v>A</v>
      </c>
      <c r="O1396" s="13">
        <f t="shared" si="440"/>
        <v>-1</v>
      </c>
      <c r="P1396" s="12">
        <f t="shared" si="464"/>
        <v>-2</v>
      </c>
      <c r="R1396" s="13" t="str">
        <f>IF(U1396&gt;0,SQRT(Sum_Sq($AI$2,V_rtHz($AH$2)/(1+1/$A1396),V_rtHz($AH$2*$A1396)/(1+$A1396),$AN$2*$AH$2/(1+1/$A1396),$AM$2*SQRT(Sum_Sq(U1396,1/($X$2*S$8*(1+R$1017+U1396/T1396))))/SQRT(Sum_Sq($X$2*U1396*S$8,1)),                   $AQ$2*SQRT(Sum_Sq($AH$2/(1+1/$A1396)+U1396*( 1/(R$1017+1+U1396/T1396)-1)/(1+($X$2*U1396*S$8)^2), (U1396^2*S$8*$X$2+1/($X$2*S$8*(R$1017+1+U1396/T1396           )))/(1+($X$2*U1396*S$8)^2))),           V_rtHz(T1396)/($X$2*S$8*(T1396*R$1017+T1396+U1396)),V_rtHz(U1396)*SQRT(Sum_Sq(T1396*S$8*$X$2*R$1017,1))/($X$2*S$8*(T1396*R$1017+T1396+U1396))))/SQRT(Sum_Sq(1/(1+$A1396)+$AC$2/$I$2-1/(1+(1+U1396/T1396)/R$1017),$X$2/$I$2)),IF(U1397&lt;0,"A",R1397))</f>
        <v>A</v>
      </c>
      <c r="T1396" s="13">
        <f t="shared" si="441"/>
        <v>-1</v>
      </c>
      <c r="U1396" s="12">
        <f t="shared" si="465"/>
        <v>-2</v>
      </c>
      <c r="X1396" s="13">
        <f>IF(AA1396&gt;0,SQRT(Sum_Sq($AI$2,V_rtHz($AH$2)/(1+1/$A1396),V_rtHz($AH$2*$A1396)/(1+$A1396),$AN$2*$AH$2/(1+1/$A1396),$AM$2*SQRT(Sum_Sq(AA1396,1/($X$2*Y$8*(1+X$1017+AA1396/Z1396))))/SQRT(Sum_Sq($X$2*AA1396*Y$8,1)),                   $AQ$2*SQRT(Sum_Sq($AH$2/(1+1/$A1396)+AA1396*( 1/(X$1017+1+AA1396/Z1396)-1)/(1+($X$2*AA1396*Y$8)^2), (AA1396^2*Y$8*$X$2+1/($X$2*Y$8*(X$1017+1+AA1396/Z1396           )))/(1+($X$2*AA1396*Y$8)^2))),           V_rtHz(Z1396)/($X$2*Y$8*(Z1396*X$1017+Z1396+AA1396)),V_rtHz(AA1396)*SQRT(Sum_Sq(Z1396*Y$8*$X$2*X$1017,1))/($X$2*Y$8*(Z1396*X$1017+Z1396+AA1396))))/SQRT(Sum_Sq(1/(1+$A1396)+$AC$2/$I$2-1/(1+(1+AA1396/Z1396)/X$1017),$X$2/$I$2)),IF(AA1397&lt;0,"A",X1397))</f>
        <v>3.9874540178844141E-6</v>
      </c>
      <c r="Z1396" s="13">
        <f t="shared" si="442"/>
        <v>18966.831978176928</v>
      </c>
      <c r="AA1396" s="12">
        <f t="shared" si="466"/>
        <v>51882.70179708919</v>
      </c>
      <c r="AC1396" s="13">
        <f>IF(AF1396&gt;0,SQRT(Sum_Sq($AI$2,V_rtHz($AH$2)/(1+1/$A1396),V_rtHz($AH$2*$A1396)/(1+$A1396),$AN$2*$AH$2/(1+1/$A1396),$AM$2*SQRT(Sum_Sq(AF1396,1/($X$2*AD$8*(1+AC$1017+AF1396/AE1396))))/SQRT(Sum_Sq($X$2*AF1396*AD$8,1)),                   $AQ$2*SQRT(Sum_Sq($AH$2/(1+1/$A1396)+AF1396*( 1/(AC$1017+1+AF1396/AE1396)-1)/(1+($X$2*AF1396*AD$8)^2), (AF1396^2*AD$8*$X$2+1/($X$2*AD$8*(AC$1017+1+AF1396/AE1396           )))/(1+($X$2*AF1396*AD$8)^2))),           V_rtHz(AE1396)/($X$2*AD$8*(AE1396*AC$1017+AE1396+AF1396)),V_rtHz(AF1396)*SQRT(Sum_Sq(AE1396*AD$8*$X$2*AC$1017,1))/($X$2*AD$8*(AE1396*AC$1017+AE1396+AF1396))))/SQRT(Sum_Sq(1/(1+$A1396)+$AC$2/$I$2-1/(1+(1+AF1396/AE1396)/AC$1017),$X$2/$I$2)),IF(AF1397&lt;0,"A",AC1397))</f>
        <v>6.1647442035276608E-6</v>
      </c>
      <c r="AE1396" s="13">
        <f t="shared" si="443"/>
        <v>15534.915502362064</v>
      </c>
      <c r="AF1396" s="12">
        <f t="shared" si="467"/>
        <v>200312.70030488836</v>
      </c>
      <c r="AG1396" s="13"/>
      <c r="AH1396" s="13">
        <f>IF(AK1396&gt;0,SQRT(Sum_Sq($AI$2,V_rtHz($AH$2)/(1+1/$A1396),V_rtHz($AH$2*$A1396)/(1+$A1396),$AN$2*$AH$2/(1+1/$A1396),$AM$2*SQRT(Sum_Sq(AK1396,1/($X$2*AI$8*(1+AH$1017+AK1396/AJ1396))))/SQRT(Sum_Sq($X$2*AK1396*AI$8,1)),                   $AQ$2*SQRT(Sum_Sq($AH$2/(1+1/$A1396)+AK1396*( 1/(AH$1017+1+AK1396/AJ1396)-1)/(1+($X$2*AK1396*AI$8)^2), (AK1396^2*AI$8*$X$2+1/($X$2*AI$8*(AH$1017+1+AK1396/AJ1396           )))/(1+($X$2*AK1396*AI$8)^2))),           V_rtHz(AJ1396)/($X$2*AI$8*(AJ1396*AH$1017+AJ1396+AK1396)),V_rtHz(AK1396)*SQRT(Sum_Sq(AJ1396*AI$8*$X$2*AH$1017,1))/($X$2*AI$8*(AJ1396*AH$1017+AJ1396+AK1396))))/SQRT(Sum_Sq(1/(1+$A1396)+$AC$2/$I$2-1/(1+(1+AK1396/AJ1396)/AH$1017),$X$2/$I$2)),IF(AK1397&lt;0,"A",AH1397))</f>
        <v>1.0608659437135173E-5</v>
      </c>
      <c r="AI1396" s="13"/>
      <c r="AJ1396" s="13">
        <f t="shared" si="444"/>
        <v>14852.230332229152</v>
      </c>
      <c r="AK1396" s="12">
        <f t="shared" si="468"/>
        <v>662560.7505048397</v>
      </c>
      <c r="AM1396" s="13">
        <f>IF(AP1396&gt;0,SQRT(Sum_Sq($AI$2,V_rtHz($AH$2)/(1+1/$A1396),V_rtHz($AH$2*$A1396)/(1+$A1396),$AN$2*$AH$2/(1+1/$A1396),$AM$2*SQRT(Sum_Sq(AP1396,1/($X$2*AN$8*(1+AM$1017+AP1396/AO1396))))/SQRT(Sum_Sq($X$2*AP1396*AN$8,1)),                   $AQ$2*SQRT(Sum_Sq($AH$2/(1+1/$A1396)+AP1396*( 1/(AM$1017+1+AP1396/AO1396)-1)/(1+($X$2*AP1396*AN$8)^2), (AP1396^2*AN$8*$X$2+1/($X$2*AN$8*(AM$1017+1+AP1396/AO1396           )))/(1+($X$2*AP1396*AN$8)^2))),           V_rtHz(AO1396)/($X$2*AN$8*(AO1396*AM$1017+AO1396+AP1396)),V_rtHz(AP1396)*SQRT(Sum_Sq(AO1396*AN$8*$X$2*AM$1017,1))/($X$2*AN$8*(AO1396*AM$1017+AO1396+AP1396))))/SQRT(Sum_Sq(1/(1+$A1396)+$AC$2/$I$2-1/(1+(1+AP1396/AO1396)/AM$1017),$X$2/$I$2)),IF(AP1397&lt;0,"A",AM1397))</f>
        <v>1.8684645701076791E-5</v>
      </c>
      <c r="AO1396" s="13">
        <f t="shared" si="445"/>
        <v>14658.560896222551</v>
      </c>
      <c r="AP1396" s="12">
        <f t="shared" si="469"/>
        <v>2122882.9319038577</v>
      </c>
      <c r="AR1396" s="13">
        <f t="shared" si="446"/>
        <v>69887291.180198371</v>
      </c>
      <c r="AS1396" s="13">
        <f t="shared" si="447"/>
        <v>-1.3230860183338604E-5</v>
      </c>
      <c r="AV1396" s="13"/>
      <c r="AW1396" s="13">
        <f t="shared" si="448"/>
        <v>39300511.936236553</v>
      </c>
      <c r="AX1396" s="13">
        <f t="shared" si="449"/>
        <v>-4.2069287729702823E-5</v>
      </c>
      <c r="AZ1396" s="13"/>
      <c r="BA1396" s="13"/>
      <c r="BB1396" s="13">
        <f t="shared" si="450"/>
        <v>22100301.962882396</v>
      </c>
      <c r="BC1396" s="13">
        <f t="shared" si="451"/>
        <v>-1.3538449529093002E-4</v>
      </c>
      <c r="BD1396" s="13"/>
      <c r="BE1396" s="13"/>
      <c r="BG1396" s="13">
        <f t="shared" si="452"/>
        <v>12427913.092914158</v>
      </c>
      <c r="BH1396" s="13">
        <f t="shared" si="453"/>
        <v>-4.5345025168859904E-4</v>
      </c>
      <c r="BI1396" s="13"/>
      <c r="BL1396" s="13">
        <f t="shared" si="454"/>
        <v>315.06815879885437</v>
      </c>
      <c r="BM1396" s="13">
        <f t="shared" si="455"/>
        <v>34.465664218175128</v>
      </c>
      <c r="BP1396" s="13"/>
      <c r="BQ1396" s="13">
        <f t="shared" si="456"/>
        <v>99.633299999999991</v>
      </c>
      <c r="BR1396" s="13">
        <f t="shared" si="457"/>
        <v>108.99000000000002</v>
      </c>
      <c r="BT1396" s="13"/>
      <c r="BU1396" s="13"/>
      <c r="BV1396" s="13">
        <f t="shared" si="458"/>
        <v>31.50681587988543</v>
      </c>
      <c r="BW1396" s="13">
        <f t="shared" si="459"/>
        <v>344.65664218175152</v>
      </c>
      <c r="CA1396" s="13">
        <f t="shared" si="460"/>
        <v>9.9633299999999974</v>
      </c>
      <c r="CB1396" s="13">
        <f t="shared" si="461"/>
        <v>1089.9000000000001</v>
      </c>
    </row>
    <row r="1397" spans="1:80" x14ac:dyDescent="0.3">
      <c r="A1397" s="13">
        <f t="shared" si="437"/>
        <v>1.9860949173573709E-3</v>
      </c>
      <c r="C1397" s="13" t="str">
        <f>IF(F1397&gt;0,SQRT(Sum_Sq($AI$2,V_rtHz($AH$2)/(1+1/$A1397),V_rtHz($AH$2*$A1397)/(1+$A1397),$AN$2*$AH$2/(1+1/$A1397),$AM$2*SQRT(Sum_Sq(F1397,1/($X$2*D$8*(1+C$1017+F1397/E1397))))/SQRT(Sum_Sq($X$2*F1397*D$8,1)),                   $AQ$2*SQRT(Sum_Sq($AH$2/(1+1/$A1397)+F1397*( 1/(C$1017+1+F1397/E1397)-1)/(1+($X$2*F1397*D$8)^2), (F1397^2*D$8*$X$2+1/($X$2*D$8*(C$1017+1+F1397/E1397           )))/(1+($X$2*F1397*D$8)^2))),           V_rtHz(E1397)/($X$2*D$8*(E1397*C$1017+E1397+F1397)),V_rtHz(F1397)*SQRT(Sum_Sq(E1397*D$8*$X$2*C$1017,1))/($X$2*D$8*(E1397*C$1017+E1397+F1397))))/SQRT(Sum_Sq(1/(1+$A1397)+$AC$2/$I$2-1/(1+(1+F1397/E1397)/C$1017),$X$2/$I$2)),IF(F1398&lt;0,"A",C1398))</f>
        <v>A</v>
      </c>
      <c r="E1397" s="13">
        <f t="shared" si="438"/>
        <v>-1</v>
      </c>
      <c r="F1397" s="12">
        <f t="shared" si="462"/>
        <v>-2</v>
      </c>
      <c r="H1397" s="13" t="str">
        <f>IF(K1397&gt;0,SQRT(Sum_Sq($AI$2,V_rtHz($AH$2)/(1+1/$A1397),V_rtHz($AH$2*$A1397)/(1+$A1397),$AN$2*$AH$2/(1+1/$A1397),$AM$2*SQRT(Sum_Sq(K1397,1/($X$2*I$8*(1+H$1017+K1397/J1397))))/SQRT(Sum_Sq($X$2*K1397*I$8,1)),                   $AQ$2*SQRT(Sum_Sq($AH$2/(1+1/$A1397)+K1397*( 1/(H$1017+1+K1397/J1397)-1)/(1+($X$2*K1397*I$8)^2), (K1397^2*I$8*$X$2+1/($X$2*I$8*(H$1017+1+K1397/J1397           )))/(1+($X$2*K1397*I$8)^2))),           V_rtHz(J1397)/($X$2*I$8*(J1397*H$1017+J1397+K1397)),V_rtHz(K1397)*SQRT(Sum_Sq(J1397*I$8*$X$2*H$1017,1))/($X$2*I$8*(J1397*H$1017+J1397+K1397))))/SQRT(Sum_Sq(1/(1+$A1397)+$AC$2/$I$2-1/(1+(1+K1397/J1397)/H$1017),$X$2/$I$2)),IF(K1398&lt;0,"A",H1398))</f>
        <v>A</v>
      </c>
      <c r="J1397" s="13">
        <f t="shared" si="439"/>
        <v>-1</v>
      </c>
      <c r="K1397" s="12">
        <f t="shared" si="463"/>
        <v>-2</v>
      </c>
      <c r="M1397" s="13" t="str">
        <f>IF(P1397&gt;0,SQRT(Sum_Sq($AI$2,V_rtHz($AH$2)/(1+1/$A1397),V_rtHz($AH$2*$A1397)/(1+$A1397),$AN$2*$AH$2/(1+1/$A1397),$AM$2*SQRT(Sum_Sq(P1397,1/($X$2*N$8*(1+M$1017+P1397/O1397))))/SQRT(Sum_Sq($X$2*P1397*N$8,1)),                   $AQ$2*SQRT(Sum_Sq($AH$2/(1+1/$A1397)+P1397*( 1/(M$1017+1+P1397/O1397)-1)/(1+($X$2*P1397*N$8)^2), (P1397^2*N$8*$X$2+1/($X$2*N$8*(M$1017+1+P1397/O1397           )))/(1+($X$2*P1397*N$8)^2))),           V_rtHz(O1397)/($X$2*N$8*(O1397*M$1017+O1397+P1397)),V_rtHz(P1397)*SQRT(Sum_Sq(O1397*N$8*$X$2*M$1017,1))/($X$2*N$8*(O1397*M$1017+O1397+P1397))))/SQRT(Sum_Sq(1/(1+$A1397)+$AC$2/$I$2-1/(1+(1+P1397/O1397)/M$1017),$X$2/$I$2)),IF(P1398&lt;0,"A",M1398))</f>
        <v>A</v>
      </c>
      <c r="O1397" s="13">
        <f t="shared" si="440"/>
        <v>-1</v>
      </c>
      <c r="P1397" s="12">
        <f t="shared" si="464"/>
        <v>-2</v>
      </c>
      <c r="R1397" s="13" t="str">
        <f>IF(U1397&gt;0,SQRT(Sum_Sq($AI$2,V_rtHz($AH$2)/(1+1/$A1397),V_rtHz($AH$2*$A1397)/(1+$A1397),$AN$2*$AH$2/(1+1/$A1397),$AM$2*SQRT(Sum_Sq(U1397,1/($X$2*S$8*(1+R$1017+U1397/T1397))))/SQRT(Sum_Sq($X$2*U1397*S$8,1)),                   $AQ$2*SQRT(Sum_Sq($AH$2/(1+1/$A1397)+U1397*( 1/(R$1017+1+U1397/T1397)-1)/(1+($X$2*U1397*S$8)^2), (U1397^2*S$8*$X$2+1/($X$2*S$8*(R$1017+1+U1397/T1397           )))/(1+($X$2*U1397*S$8)^2))),           V_rtHz(T1397)/($X$2*S$8*(T1397*R$1017+T1397+U1397)),V_rtHz(U1397)*SQRT(Sum_Sq(T1397*S$8*$X$2*R$1017,1))/($X$2*S$8*(T1397*R$1017+T1397+U1397))))/SQRT(Sum_Sq(1/(1+$A1397)+$AC$2/$I$2-1/(1+(1+U1397/T1397)/R$1017),$X$2/$I$2)),IF(U1398&lt;0,"A",R1398))</f>
        <v>A</v>
      </c>
      <c r="T1397" s="13">
        <f t="shared" si="441"/>
        <v>-1</v>
      </c>
      <c r="U1397" s="12">
        <f t="shared" si="465"/>
        <v>-2</v>
      </c>
      <c r="X1397" s="13">
        <f>IF(AA1397&gt;0,SQRT(Sum_Sq($AI$2,V_rtHz($AH$2)/(1+1/$A1397),V_rtHz($AH$2*$A1397)/(1+$A1397),$AN$2*$AH$2/(1+1/$A1397),$AM$2*SQRT(Sum_Sq(AA1397,1/($X$2*Y$8*(1+X$1017+AA1397/Z1397))))/SQRT(Sum_Sq($X$2*AA1397*Y$8,1)),                   $AQ$2*SQRT(Sum_Sq($AH$2/(1+1/$A1397)+AA1397*( 1/(X$1017+1+AA1397/Z1397)-1)/(1+($X$2*AA1397*Y$8)^2), (AA1397^2*Y$8*$X$2+1/($X$2*Y$8*(X$1017+1+AA1397/Z1397           )))/(1+($X$2*AA1397*Y$8)^2))),           V_rtHz(Z1397)/($X$2*Y$8*(Z1397*X$1017+Z1397+AA1397)),V_rtHz(AA1397)*SQRT(Sum_Sq(Z1397*Y$8*$X$2*X$1017,1))/($X$2*Y$8*(Z1397*X$1017+Z1397+AA1397))))/SQRT(Sum_Sq(1/(1+$A1397)+$AC$2/$I$2-1/(1+(1+AA1397/Z1397)/X$1017),$X$2/$I$2)),IF(AA1398&lt;0,"A",X1398))</f>
        <v>3.9785082614581172E-6</v>
      </c>
      <c r="Z1397" s="13">
        <f t="shared" si="442"/>
        <v>18887.511801521792</v>
      </c>
      <c r="AA1397" s="12">
        <f t="shared" si="466"/>
        <v>52100.588891754531</v>
      </c>
      <c r="AC1397" s="13">
        <f>IF(AF1397&gt;0,SQRT(Sum_Sq($AI$2,V_rtHz($AH$2)/(1+1/$A1397),V_rtHz($AH$2*$A1397)/(1+$A1397),$AN$2*$AH$2/(1+1/$A1397),$AM$2*SQRT(Sum_Sq(AF1397,1/($X$2*AD$8*(1+AC$1017+AF1397/AE1397))))/SQRT(Sum_Sq($X$2*AF1397*AD$8,1)),                   $AQ$2*SQRT(Sum_Sq($AH$2/(1+1/$A1397)+AF1397*( 1/(AC$1017+1+AF1397/AE1397)-1)/(1+($X$2*AF1397*AD$8)^2), (AF1397^2*AD$8*$X$2+1/($X$2*AD$8*(AC$1017+1+AF1397/AE1397           )))/(1+($X$2*AF1397*AD$8)^2))),           V_rtHz(AE1397)/($X$2*AD$8*(AE1397*AC$1017+AE1397+AF1397)),V_rtHz(AF1397)*SQRT(Sum_Sq(AE1397*AD$8*$X$2*AC$1017,1))/($X$2*AD$8*(AE1397*AC$1017+AE1397+AF1397))))/SQRT(Sum_Sq(1/(1+$A1397)+$AC$2/$I$2-1/(1+(1+AF1397/AE1397)/AC$1017),$X$2/$I$2)),IF(AF1398&lt;0,"A",AC1398))</f>
        <v>6.1577411310963641E-6</v>
      </c>
      <c r="AE1397" s="13">
        <f t="shared" si="443"/>
        <v>15498.9303170067</v>
      </c>
      <c r="AF1397" s="12">
        <f t="shared" si="467"/>
        <v>200777.78334623834</v>
      </c>
      <c r="AG1397" s="13"/>
      <c r="AH1397" s="13">
        <f>IF(AK1397&gt;0,SQRT(Sum_Sq($AI$2,V_rtHz($AH$2)/(1+1/$A1397),V_rtHz($AH$2*$A1397)/(1+$A1397),$AN$2*$AH$2/(1+1/$A1397),$AM$2*SQRT(Sum_Sq(AK1397,1/($X$2*AI$8*(1+AH$1017+AK1397/AJ1397))))/SQRT(Sum_Sq($X$2*AK1397*AI$8,1)),                   $AQ$2*SQRT(Sum_Sq($AH$2/(1+1/$A1397)+AK1397*( 1/(AH$1017+1+AK1397/AJ1397)-1)/(1+($X$2*AK1397*AI$8)^2), (AK1397^2*AI$8*$X$2+1/($X$2*AI$8*(AH$1017+1+AK1397/AJ1397           )))/(1+($X$2*AK1397*AI$8)^2))),           V_rtHz(AJ1397)/($X$2*AI$8*(AJ1397*AH$1017+AJ1397+AK1397)),V_rtHz(AK1397)*SQRT(Sum_Sq(AJ1397*AI$8*$X$2*AH$1017,1))/($X$2*AI$8*(AJ1397*AH$1017+AJ1397+AK1397))))/SQRT(Sum_Sq(1/(1+$A1397)+$AC$2/$I$2-1/(1+(1+AK1397/AJ1397)/AH$1017),$X$2/$I$2)),IF(AK1398&lt;0,"A",AH1398))</f>
        <v>1.0598286540639282E-5</v>
      </c>
      <c r="AI1397" s="13"/>
      <c r="AJ1397" s="13">
        <f t="shared" si="444"/>
        <v>14821.841387834431</v>
      </c>
      <c r="AK1397" s="12">
        <f t="shared" si="468"/>
        <v>663919.18642911979</v>
      </c>
      <c r="AM1397" s="13">
        <f>IF(AP1397&gt;0,SQRT(Sum_Sq($AI$2,V_rtHz($AH$2)/(1+1/$A1397),V_rtHz($AH$2*$A1397)/(1+$A1397),$AN$2*$AH$2/(1+1/$A1397),$AM$2*SQRT(Sum_Sq(AP1397,1/($X$2*AN$8*(1+AM$1017+AP1397/AO1397))))/SQRT(Sum_Sq($X$2*AP1397*AN$8,1)),                   $AQ$2*SQRT(Sum_Sq($AH$2/(1+1/$A1397)+AP1397*( 1/(AM$1017+1+AP1397/AO1397)-1)/(1+($X$2*AP1397*AN$8)^2), (AP1397^2*AN$8*$X$2+1/($X$2*AN$8*(AM$1017+1+AP1397/AO1397           )))/(1+($X$2*AP1397*AN$8)^2))),           V_rtHz(AO1397)/($X$2*AN$8*(AO1397*AM$1017+AO1397+AP1397)),V_rtHz(AP1397)*SQRT(Sum_Sq(AO1397*AN$8*$X$2*AM$1017,1))/($X$2*AN$8*(AO1397*AM$1017+AO1397+AP1397))))/SQRT(Sum_Sq(1/(1+$A1397)+$AC$2/$I$2-1/(1+(1+AP1397/AO1397)/AM$1017),$X$2/$I$2)),IF(AP1398&lt;0,"A",AM1398))</f>
        <v>1.8667162515318236E-5</v>
      </c>
      <c r="AO1397" s="13">
        <f t="shared" si="445"/>
        <v>14629.621570473249</v>
      </c>
      <c r="AP1397" s="12">
        <f t="shared" si="469"/>
        <v>2127082.2750241193</v>
      </c>
      <c r="AR1397" s="13">
        <f t="shared" si="446"/>
        <v>69887291.180198371</v>
      </c>
      <c r="AS1397" s="13">
        <f t="shared" si="447"/>
        <v>-1.3231324841504145E-5</v>
      </c>
      <c r="AV1397" s="13"/>
      <c r="AW1397" s="13">
        <f t="shared" si="448"/>
        <v>39300511.936236553</v>
      </c>
      <c r="AX1397" s="13">
        <f t="shared" si="449"/>
        <v>-4.2073985815858607E-5</v>
      </c>
      <c r="AZ1397" s="13"/>
      <c r="BA1397" s="13"/>
      <c r="BB1397" s="13">
        <f t="shared" si="450"/>
        <v>22100301.962882396</v>
      </c>
      <c r="BC1397" s="13">
        <f t="shared" si="451"/>
        <v>-1.3543316246303114E-4</v>
      </c>
      <c r="BD1397" s="13"/>
      <c r="BE1397" s="13"/>
      <c r="BG1397" s="13">
        <f t="shared" si="452"/>
        <v>12427913.092914158</v>
      </c>
      <c r="BH1397" s="13">
        <f t="shared" si="453"/>
        <v>-4.5399666903172609E-4</v>
      </c>
      <c r="BI1397" s="13"/>
      <c r="BL1397" s="13">
        <f t="shared" si="454"/>
        <v>315.06815879885437</v>
      </c>
      <c r="BM1397" s="13">
        <f t="shared" si="455"/>
        <v>34.465664218175128</v>
      </c>
      <c r="BP1397" s="13"/>
      <c r="BQ1397" s="13">
        <f t="shared" si="456"/>
        <v>99.633300000000006</v>
      </c>
      <c r="BR1397" s="13">
        <f t="shared" si="457"/>
        <v>108.98999999999997</v>
      </c>
      <c r="BT1397" s="13"/>
      <c r="BU1397" s="13"/>
      <c r="BV1397" s="13">
        <f t="shared" si="458"/>
        <v>31.50681587988543</v>
      </c>
      <c r="BW1397" s="13">
        <f t="shared" si="459"/>
        <v>344.65664218175152</v>
      </c>
      <c r="CA1397" s="13">
        <f t="shared" si="460"/>
        <v>9.9633299999999974</v>
      </c>
      <c r="CB1397" s="13">
        <f t="shared" si="461"/>
        <v>1089.9000000000001</v>
      </c>
    </row>
    <row r="1398" spans="1:80" x14ac:dyDescent="0.3">
      <c r="A1398" s="13">
        <f t="shared" si="437"/>
        <v>2.0137242498623874E-3</v>
      </c>
      <c r="C1398" s="13" t="str">
        <f>IF(F1398&gt;0,SQRT(Sum_Sq($AI$2,V_rtHz($AH$2)/(1+1/$A1398),V_rtHz($AH$2*$A1398)/(1+$A1398),$AN$2*$AH$2/(1+1/$A1398),$AM$2*SQRT(Sum_Sq(F1398,1/($X$2*D$8*(1+C$1017+F1398/E1398))))/SQRT(Sum_Sq($X$2*F1398*D$8,1)),                   $AQ$2*SQRT(Sum_Sq($AH$2/(1+1/$A1398)+F1398*( 1/(C$1017+1+F1398/E1398)-1)/(1+($X$2*F1398*D$8)^2), (F1398^2*D$8*$X$2+1/($X$2*D$8*(C$1017+1+F1398/E1398           )))/(1+($X$2*F1398*D$8)^2))),           V_rtHz(E1398)/($X$2*D$8*(E1398*C$1017+E1398+F1398)),V_rtHz(F1398)*SQRT(Sum_Sq(E1398*D$8*$X$2*C$1017,1))/($X$2*D$8*(E1398*C$1017+E1398+F1398))))/SQRT(Sum_Sq(1/(1+$A1398)+$AC$2/$I$2-1/(1+(1+F1398/E1398)/C$1017),$X$2/$I$2)),IF(F1399&lt;0,"A",C1399))</f>
        <v>A</v>
      </c>
      <c r="E1398" s="13">
        <f t="shared" si="438"/>
        <v>-1</v>
      </c>
      <c r="F1398" s="12">
        <f t="shared" si="462"/>
        <v>-2</v>
      </c>
      <c r="H1398" s="13" t="str">
        <f>IF(K1398&gt;0,SQRT(Sum_Sq($AI$2,V_rtHz($AH$2)/(1+1/$A1398),V_rtHz($AH$2*$A1398)/(1+$A1398),$AN$2*$AH$2/(1+1/$A1398),$AM$2*SQRT(Sum_Sq(K1398,1/($X$2*I$8*(1+H$1017+K1398/J1398))))/SQRT(Sum_Sq($X$2*K1398*I$8,1)),                   $AQ$2*SQRT(Sum_Sq($AH$2/(1+1/$A1398)+K1398*( 1/(H$1017+1+K1398/J1398)-1)/(1+($X$2*K1398*I$8)^2), (K1398^2*I$8*$X$2+1/($X$2*I$8*(H$1017+1+K1398/J1398           )))/(1+($X$2*K1398*I$8)^2))),           V_rtHz(J1398)/($X$2*I$8*(J1398*H$1017+J1398+K1398)),V_rtHz(K1398)*SQRT(Sum_Sq(J1398*I$8*$X$2*H$1017,1))/($X$2*I$8*(J1398*H$1017+J1398+K1398))))/SQRT(Sum_Sq(1/(1+$A1398)+$AC$2/$I$2-1/(1+(1+K1398/J1398)/H$1017),$X$2/$I$2)),IF(K1399&lt;0,"A",H1399))</f>
        <v>A</v>
      </c>
      <c r="J1398" s="13">
        <f t="shared" si="439"/>
        <v>-1</v>
      </c>
      <c r="K1398" s="12">
        <f t="shared" si="463"/>
        <v>-2</v>
      </c>
      <c r="M1398" s="13" t="str">
        <f>IF(P1398&gt;0,SQRT(Sum_Sq($AI$2,V_rtHz($AH$2)/(1+1/$A1398),V_rtHz($AH$2*$A1398)/(1+$A1398),$AN$2*$AH$2/(1+1/$A1398),$AM$2*SQRT(Sum_Sq(P1398,1/($X$2*N$8*(1+M$1017+P1398/O1398))))/SQRT(Sum_Sq($X$2*P1398*N$8,1)),                   $AQ$2*SQRT(Sum_Sq($AH$2/(1+1/$A1398)+P1398*( 1/(M$1017+1+P1398/O1398)-1)/(1+($X$2*P1398*N$8)^2), (P1398^2*N$8*$X$2+1/($X$2*N$8*(M$1017+1+P1398/O1398           )))/(1+($X$2*P1398*N$8)^2))),           V_rtHz(O1398)/($X$2*N$8*(O1398*M$1017+O1398+P1398)),V_rtHz(P1398)*SQRT(Sum_Sq(O1398*N$8*$X$2*M$1017,1))/($X$2*N$8*(O1398*M$1017+O1398+P1398))))/SQRT(Sum_Sq(1/(1+$A1398)+$AC$2/$I$2-1/(1+(1+P1398/O1398)/M$1017),$X$2/$I$2)),IF(P1399&lt;0,"A",M1399))</f>
        <v>A</v>
      </c>
      <c r="O1398" s="13">
        <f t="shared" si="440"/>
        <v>-1</v>
      </c>
      <c r="P1398" s="12">
        <f t="shared" si="464"/>
        <v>-2</v>
      </c>
      <c r="R1398" s="13" t="str">
        <f>IF(U1398&gt;0,SQRT(Sum_Sq($AI$2,V_rtHz($AH$2)/(1+1/$A1398),V_rtHz($AH$2*$A1398)/(1+$A1398),$AN$2*$AH$2/(1+1/$A1398),$AM$2*SQRT(Sum_Sq(U1398,1/($X$2*S$8*(1+R$1017+U1398/T1398))))/SQRT(Sum_Sq($X$2*U1398*S$8,1)),                   $AQ$2*SQRT(Sum_Sq($AH$2/(1+1/$A1398)+U1398*( 1/(R$1017+1+U1398/T1398)-1)/(1+($X$2*U1398*S$8)^2), (U1398^2*S$8*$X$2+1/($X$2*S$8*(R$1017+1+U1398/T1398           )))/(1+($X$2*U1398*S$8)^2))),           V_rtHz(T1398)/($X$2*S$8*(T1398*R$1017+T1398+U1398)),V_rtHz(U1398)*SQRT(Sum_Sq(T1398*S$8*$X$2*R$1017,1))/($X$2*S$8*(T1398*R$1017+T1398+U1398))))/SQRT(Sum_Sq(1/(1+$A1398)+$AC$2/$I$2-1/(1+(1+U1398/T1398)/R$1017),$X$2/$I$2)),IF(U1399&lt;0,"A",R1399))</f>
        <v>A</v>
      </c>
      <c r="T1398" s="13">
        <f t="shared" si="441"/>
        <v>-1</v>
      </c>
      <c r="U1398" s="12">
        <f t="shared" si="465"/>
        <v>-2</v>
      </c>
      <c r="X1398" s="13">
        <f>IF(AA1398&gt;0,SQRT(Sum_Sq($AI$2,V_rtHz($AH$2)/(1+1/$A1398),V_rtHz($AH$2*$A1398)/(1+$A1398),$AN$2*$AH$2/(1+1/$A1398),$AM$2*SQRT(Sum_Sq(AA1398,1/($X$2*Y$8*(1+X$1017+AA1398/Z1398))))/SQRT(Sum_Sq($X$2*AA1398*Y$8,1)),                   $AQ$2*SQRT(Sum_Sq($AH$2/(1+1/$A1398)+AA1398*( 1/(X$1017+1+AA1398/Z1398)-1)/(1+($X$2*AA1398*Y$8)^2), (AA1398^2*Y$8*$X$2+1/($X$2*Y$8*(X$1017+1+AA1398/Z1398           )))/(1+($X$2*AA1398*Y$8)^2))),           V_rtHz(Z1398)/($X$2*Y$8*(Z1398*X$1017+Z1398+AA1398)),V_rtHz(AA1398)*SQRT(Sum_Sq(Z1398*Y$8*$X$2*X$1017,1))/($X$2*Y$8*(Z1398*X$1017+Z1398+AA1398))))/SQRT(Sum_Sq(1/(1+$A1398)+$AC$2/$I$2-1/(1+(1+AA1398/Z1398)/X$1017),$X$2/$I$2)),IF(AA1399&lt;0,"A",X1399))</f>
        <v>3.9695840066025537E-6</v>
      </c>
      <c r="Z1398" s="13">
        <f t="shared" si="442"/>
        <v>18808.486859356148</v>
      </c>
      <c r="AA1398" s="12">
        <f t="shared" si="466"/>
        <v>52319.492520459724</v>
      </c>
      <c r="AC1398" s="13">
        <f>IF(AF1398&gt;0,SQRT(Sum_Sq($AI$2,V_rtHz($AH$2)/(1+1/$A1398),V_rtHz($AH$2*$A1398)/(1+$A1398),$AN$2*$AH$2/(1+1/$A1398),$AM$2*SQRT(Sum_Sq(AF1398,1/($X$2*AD$8*(1+AC$1017+AF1398/AE1398))))/SQRT(Sum_Sq($X$2*AF1398*AD$8,1)),                   $AQ$2*SQRT(Sum_Sq($AH$2/(1+1/$A1398)+AF1398*( 1/(AC$1017+1+AF1398/AE1398)-1)/(1+($X$2*AF1398*AD$8)^2), (AF1398^2*AD$8*$X$2+1/($X$2*AD$8*(AC$1017+1+AF1398/AE1398           )))/(1+($X$2*AF1398*AD$8)^2))),           V_rtHz(AE1398)/($X$2*AD$8*(AE1398*AC$1017+AE1398+AF1398)),V_rtHz(AF1398)*SQRT(Sum_Sq(AE1398*AD$8*$X$2*AC$1017,1))/($X$2*AD$8*(AE1398*AC$1017+AE1398+AF1398))))/SQRT(Sum_Sq(1/(1+$A1398)+$AC$2/$I$2-1/(1+(1+AF1398/AE1398)/AC$1017),$X$2/$I$2)),IF(AF1399&lt;0,"A",AC1399))</f>
        <v>6.1506970342418977E-6</v>
      </c>
      <c r="AE1398" s="13">
        <f t="shared" si="443"/>
        <v>15462.765997229144</v>
      </c>
      <c r="AF1398" s="12">
        <f t="shared" si="467"/>
        <v>201247.36246050955</v>
      </c>
      <c r="AG1398" s="13"/>
      <c r="AH1398" s="13">
        <f>IF(AK1398&gt;0,SQRT(Sum_Sq($AI$2,V_rtHz($AH$2)/(1+1/$A1398),V_rtHz($AH$2*$A1398)/(1+$A1398),$AN$2*$AH$2/(1+1/$A1398),$AM$2*SQRT(Sum_Sq(AK1398,1/($X$2*AI$8*(1+AH$1017+AK1398/AJ1398))))/SQRT(Sum_Sq($X$2*AK1398*AI$8,1)),                   $AQ$2*SQRT(Sum_Sq($AH$2/(1+1/$A1398)+AK1398*( 1/(AH$1017+1+AK1398/AJ1398)-1)/(1+($X$2*AK1398*AI$8)^2), (AK1398^2*AI$8*$X$2+1/($X$2*AI$8*(AH$1017+1+AK1398/AJ1398           )))/(1+($X$2*AK1398*AI$8)^2))),           V_rtHz(AJ1398)/($X$2*AI$8*(AJ1398*AH$1017+AJ1398+AK1398)),V_rtHz(AK1398)*SQRT(Sum_Sq(AJ1398*AI$8*$X$2*AH$1017,1))/($X$2*AI$8*(AJ1398*AH$1017+AJ1398+AK1398))))/SQRT(Sum_Sq(1/(1+$A1398)+$AC$2/$I$2-1/(1+(1+AK1398/AJ1398)/AH$1017),$X$2/$I$2)),IF(AK1399&lt;0,"A",AH1399))</f>
        <v>1.0587841476403791E-5</v>
      </c>
      <c r="AI1398" s="13"/>
      <c r="AJ1398" s="13">
        <f t="shared" si="444"/>
        <v>14791.265847319448</v>
      </c>
      <c r="AK1398" s="12">
        <f t="shared" si="468"/>
        <v>665291.59689032566</v>
      </c>
      <c r="AM1398" s="13">
        <f>IF(AP1398&gt;0,SQRT(Sum_Sq($AI$2,V_rtHz($AH$2)/(1+1/$A1398),V_rtHz($AH$2*$A1398)/(1+$A1398),$AN$2*$AH$2/(1+1/$A1398),$AM$2*SQRT(Sum_Sq(AP1398,1/($X$2*AN$8*(1+AM$1017+AP1398/AO1398))))/SQRT(Sum_Sq($X$2*AP1398*AN$8,1)),                   $AQ$2*SQRT(Sum_Sq($AH$2/(1+1/$A1398)+AP1398*( 1/(AM$1017+1+AP1398/AO1398)-1)/(1+($X$2*AP1398*AN$8)^2), (AP1398^2*AN$8*$X$2+1/($X$2*AN$8*(AM$1017+1+AP1398/AO1398           )))/(1+($X$2*AP1398*AN$8)^2))),           V_rtHz(AO1398)/($X$2*AN$8*(AO1398*AM$1017+AO1398+AP1398)),V_rtHz(AP1398)*SQRT(Sum_Sq(AO1398*AN$8*$X$2*AM$1017,1))/($X$2*AN$8*(AO1398*AM$1017+AO1398+AP1398))))/SQRT(Sum_Sq(1/(1+$A1398)+$AC$2/$I$2-1/(1+(1+AP1398/AO1398)/AM$1017),$X$2/$I$2)),IF(AP1399&lt;0,"A",AM1399))</f>
        <v>1.8649552663880498E-5</v>
      </c>
      <c r="AO1398" s="13">
        <f t="shared" si="445"/>
        <v>14600.495739809219</v>
      </c>
      <c r="AP1398" s="12">
        <f t="shared" si="469"/>
        <v>2131325.4897241443</v>
      </c>
      <c r="AR1398" s="13">
        <f t="shared" si="446"/>
        <v>69887291.180198371</v>
      </c>
      <c r="AS1398" s="13">
        <f t="shared" si="447"/>
        <v>-1.3231795997030955E-5</v>
      </c>
      <c r="AV1398" s="13"/>
      <c r="AW1398" s="13">
        <f t="shared" si="448"/>
        <v>39300511.936236553</v>
      </c>
      <c r="AX1398" s="13">
        <f t="shared" si="449"/>
        <v>-4.2078750330339371E-5</v>
      </c>
      <c r="AZ1398" s="13"/>
      <c r="BA1398" s="13"/>
      <c r="BB1398" s="13">
        <f t="shared" si="450"/>
        <v>22100301.962882396</v>
      </c>
      <c r="BC1398" s="13">
        <f t="shared" si="451"/>
        <v>-1.3548254239860929E-4</v>
      </c>
      <c r="BD1398" s="13"/>
      <c r="BE1398" s="13"/>
      <c r="BG1398" s="13">
        <f t="shared" si="452"/>
        <v>12427913.092914158</v>
      </c>
      <c r="BH1398" s="13">
        <f t="shared" si="453"/>
        <v>-4.5455203393843371E-4</v>
      </c>
      <c r="BI1398" s="13"/>
      <c r="BL1398" s="13">
        <f t="shared" si="454"/>
        <v>315.06815879885437</v>
      </c>
      <c r="BM1398" s="13">
        <f t="shared" si="455"/>
        <v>34.465664218175142</v>
      </c>
      <c r="BP1398" s="13"/>
      <c r="BQ1398" s="13">
        <f t="shared" si="456"/>
        <v>99.633300000000006</v>
      </c>
      <c r="BR1398" s="13">
        <f t="shared" si="457"/>
        <v>108.98999999999997</v>
      </c>
      <c r="BT1398" s="13"/>
      <c r="BU1398" s="13"/>
      <c r="BV1398" s="13">
        <f t="shared" si="458"/>
        <v>31.50681587988543</v>
      </c>
      <c r="BW1398" s="13">
        <f t="shared" si="459"/>
        <v>344.65664218175141</v>
      </c>
      <c r="CA1398" s="13">
        <f t="shared" si="460"/>
        <v>9.9633299999999974</v>
      </c>
      <c r="CB1398" s="13">
        <f t="shared" si="461"/>
        <v>1089.9000000000001</v>
      </c>
    </row>
    <row r="1399" spans="1:80" x14ac:dyDescent="0.3">
      <c r="A1399" s="13">
        <f t="shared" si="437"/>
        <v>2.041737944669528E-3</v>
      </c>
      <c r="C1399" s="13" t="str">
        <f>IF(F1399&gt;0,SQRT(Sum_Sq($AI$2,V_rtHz($AH$2)/(1+1/$A1399),V_rtHz($AH$2*$A1399)/(1+$A1399),$AN$2*$AH$2/(1+1/$A1399),$AM$2*SQRT(Sum_Sq(F1399,1/($X$2*D$8*(1+C$1017+F1399/E1399))))/SQRT(Sum_Sq($X$2*F1399*D$8,1)),                   $AQ$2*SQRT(Sum_Sq($AH$2/(1+1/$A1399)+F1399*( 1/(C$1017+1+F1399/E1399)-1)/(1+($X$2*F1399*D$8)^2), (F1399^2*D$8*$X$2+1/($X$2*D$8*(C$1017+1+F1399/E1399           )))/(1+($X$2*F1399*D$8)^2))),           V_rtHz(E1399)/($X$2*D$8*(E1399*C$1017+E1399+F1399)),V_rtHz(F1399)*SQRT(Sum_Sq(E1399*D$8*$X$2*C$1017,1))/($X$2*D$8*(E1399*C$1017+E1399+F1399))))/SQRT(Sum_Sq(1/(1+$A1399)+$AC$2/$I$2-1/(1+(1+F1399/E1399)/C$1017),$X$2/$I$2)),IF(F1400&lt;0,"A",C1400))</f>
        <v>A</v>
      </c>
      <c r="E1399" s="13">
        <f t="shared" si="438"/>
        <v>-1</v>
      </c>
      <c r="F1399" s="12">
        <f t="shared" si="462"/>
        <v>-2</v>
      </c>
      <c r="H1399" s="13" t="str">
        <f>IF(K1399&gt;0,SQRT(Sum_Sq($AI$2,V_rtHz($AH$2)/(1+1/$A1399),V_rtHz($AH$2*$A1399)/(1+$A1399),$AN$2*$AH$2/(1+1/$A1399),$AM$2*SQRT(Sum_Sq(K1399,1/($X$2*I$8*(1+H$1017+K1399/J1399))))/SQRT(Sum_Sq($X$2*K1399*I$8,1)),                   $AQ$2*SQRT(Sum_Sq($AH$2/(1+1/$A1399)+K1399*( 1/(H$1017+1+K1399/J1399)-1)/(1+($X$2*K1399*I$8)^2), (K1399^2*I$8*$X$2+1/($X$2*I$8*(H$1017+1+K1399/J1399           )))/(1+($X$2*K1399*I$8)^2))),           V_rtHz(J1399)/($X$2*I$8*(J1399*H$1017+J1399+K1399)),V_rtHz(K1399)*SQRT(Sum_Sq(J1399*I$8*$X$2*H$1017,1))/($X$2*I$8*(J1399*H$1017+J1399+K1399))))/SQRT(Sum_Sq(1/(1+$A1399)+$AC$2/$I$2-1/(1+(1+K1399/J1399)/H$1017),$X$2/$I$2)),IF(K1400&lt;0,"A",H1400))</f>
        <v>A</v>
      </c>
      <c r="J1399" s="13">
        <f t="shared" si="439"/>
        <v>-1</v>
      </c>
      <c r="K1399" s="12">
        <f t="shared" si="463"/>
        <v>-2</v>
      </c>
      <c r="M1399" s="13" t="str">
        <f>IF(P1399&gt;0,SQRT(Sum_Sq($AI$2,V_rtHz($AH$2)/(1+1/$A1399),V_rtHz($AH$2*$A1399)/(1+$A1399),$AN$2*$AH$2/(1+1/$A1399),$AM$2*SQRT(Sum_Sq(P1399,1/($X$2*N$8*(1+M$1017+P1399/O1399))))/SQRT(Sum_Sq($X$2*P1399*N$8,1)),                   $AQ$2*SQRT(Sum_Sq($AH$2/(1+1/$A1399)+P1399*( 1/(M$1017+1+P1399/O1399)-1)/(1+($X$2*P1399*N$8)^2), (P1399^2*N$8*$X$2+1/($X$2*N$8*(M$1017+1+P1399/O1399           )))/(1+($X$2*P1399*N$8)^2))),           V_rtHz(O1399)/($X$2*N$8*(O1399*M$1017+O1399+P1399)),V_rtHz(P1399)*SQRT(Sum_Sq(O1399*N$8*$X$2*M$1017,1))/($X$2*N$8*(O1399*M$1017+O1399+P1399))))/SQRT(Sum_Sq(1/(1+$A1399)+$AC$2/$I$2-1/(1+(1+P1399/O1399)/M$1017),$X$2/$I$2)),IF(P1400&lt;0,"A",M1400))</f>
        <v>A</v>
      </c>
      <c r="O1399" s="13">
        <f t="shared" si="440"/>
        <v>-1</v>
      </c>
      <c r="P1399" s="12">
        <f t="shared" si="464"/>
        <v>-2</v>
      </c>
      <c r="R1399" s="13" t="str">
        <f>IF(U1399&gt;0,SQRT(Sum_Sq($AI$2,V_rtHz($AH$2)/(1+1/$A1399),V_rtHz($AH$2*$A1399)/(1+$A1399),$AN$2*$AH$2/(1+1/$A1399),$AM$2*SQRT(Sum_Sq(U1399,1/($X$2*S$8*(1+R$1017+U1399/T1399))))/SQRT(Sum_Sq($X$2*U1399*S$8,1)),                   $AQ$2*SQRT(Sum_Sq($AH$2/(1+1/$A1399)+U1399*( 1/(R$1017+1+U1399/T1399)-1)/(1+($X$2*U1399*S$8)^2), (U1399^2*S$8*$X$2+1/($X$2*S$8*(R$1017+1+U1399/T1399           )))/(1+($X$2*U1399*S$8)^2))),           V_rtHz(T1399)/($X$2*S$8*(T1399*R$1017+T1399+U1399)),V_rtHz(U1399)*SQRT(Sum_Sq(T1399*S$8*$X$2*R$1017,1))/($X$2*S$8*(T1399*R$1017+T1399+U1399))))/SQRT(Sum_Sq(1/(1+$A1399)+$AC$2/$I$2-1/(1+(1+U1399/T1399)/R$1017),$X$2/$I$2)),IF(U1400&lt;0,"A",R1400))</f>
        <v>A</v>
      </c>
      <c r="T1399" s="13">
        <f t="shared" si="441"/>
        <v>-1</v>
      </c>
      <c r="U1399" s="12">
        <f t="shared" si="465"/>
        <v>-2</v>
      </c>
      <c r="X1399" s="13">
        <f>IF(AA1399&gt;0,SQRT(Sum_Sq($AI$2,V_rtHz($AH$2)/(1+1/$A1399),V_rtHz($AH$2*$A1399)/(1+$A1399),$AN$2*$AH$2/(1+1/$A1399),$AM$2*SQRT(Sum_Sq(AA1399,1/($X$2*Y$8*(1+X$1017+AA1399/Z1399))))/SQRT(Sum_Sq($X$2*AA1399*Y$8,1)),                   $AQ$2*SQRT(Sum_Sq($AH$2/(1+1/$A1399)+AA1399*( 1/(X$1017+1+AA1399/Z1399)-1)/(1+($X$2*AA1399*Y$8)^2), (AA1399^2*Y$8*$X$2+1/($X$2*Y$8*(X$1017+1+AA1399/Z1399           )))/(1+($X$2*AA1399*Y$8)^2))),           V_rtHz(Z1399)/($X$2*Y$8*(Z1399*X$1017+Z1399+AA1399)),V_rtHz(AA1399)*SQRT(Sum_Sq(Z1399*Y$8*$X$2*X$1017,1))/($X$2*Y$8*(Z1399*X$1017+Z1399+AA1399))))/SQRT(Sum_Sq(1/(1+$A1399)+$AC$2/$I$2-1/(1+(1+AA1399/Z1399)/X$1017),$X$2/$I$2)),IF(AA1400&lt;0,"A",X1400))</f>
        <v>3.960680873179884E-6</v>
      </c>
      <c r="Z1399" s="13">
        <f t="shared" si="442"/>
        <v>18729.75315754471</v>
      </c>
      <c r="AA1399" s="12">
        <f t="shared" si="466"/>
        <v>52539.426402576704</v>
      </c>
      <c r="AC1399" s="13">
        <f>IF(AF1399&gt;0,SQRT(Sum_Sq($AI$2,V_rtHz($AH$2)/(1+1/$A1399),V_rtHz($AH$2*$A1399)/(1+$A1399),$AN$2*$AH$2/(1+1/$A1399),$AM$2*SQRT(Sum_Sq(AF1399,1/($X$2*AD$8*(1+AC$1017+AF1399/AE1399))))/SQRT(Sum_Sq($X$2*AF1399*AD$8,1)),                   $AQ$2*SQRT(Sum_Sq($AH$2/(1+1/$A1399)+AF1399*( 1/(AC$1017+1+AF1399/AE1399)-1)/(1+($X$2*AF1399*AD$8)^2), (AF1399^2*AD$8*$X$2+1/($X$2*AD$8*(AC$1017+1+AF1399/AE1399           )))/(1+($X$2*AF1399*AD$8)^2))),           V_rtHz(AE1399)/($X$2*AD$8*(AE1399*AC$1017+AE1399+AF1399)),V_rtHz(AF1399)*SQRT(Sum_Sq(AE1399*AD$8*$X$2*AC$1017,1))/($X$2*AD$8*(AE1399*AC$1017+AE1399+AF1399))))/SQRT(Sum_Sq(1/(1+$A1399)+$AC$2/$I$2-1/(1+(1+AF1399/AE1399)/AC$1017),$X$2/$I$2)),IF(AF1400&lt;0,"A",AC1400))</f>
        <v>6.1436120357218623E-6</v>
      </c>
      <c r="AE1399" s="13">
        <f t="shared" si="443"/>
        <v>15426.423712273165</v>
      </c>
      <c r="AF1399" s="12">
        <f t="shared" si="467"/>
        <v>201721.47033733135</v>
      </c>
      <c r="AG1399" s="13"/>
      <c r="AH1399" s="13">
        <f>IF(AK1399&gt;0,SQRT(Sum_Sq($AI$2,V_rtHz($AH$2)/(1+1/$A1399),V_rtHz($AH$2*$A1399)/(1+$A1399),$AN$2*$AH$2/(1+1/$A1399),$AM$2*SQRT(Sum_Sq(AK1399,1/($X$2*AI$8*(1+AH$1017+AK1399/AJ1399))))/SQRT(Sum_Sq($X$2*AK1399*AI$8,1)),                   $AQ$2*SQRT(Sum_Sq($AH$2/(1+1/$A1399)+AK1399*( 1/(AH$1017+1+AK1399/AJ1399)-1)/(1+($X$2*AK1399*AI$8)^2), (AK1399^2*AI$8*$X$2+1/($X$2*AI$8*(AH$1017+1+AK1399/AJ1399           )))/(1+($X$2*AK1399*AI$8)^2))),           V_rtHz(AJ1399)/($X$2*AI$8*(AJ1399*AH$1017+AJ1399+AK1399)),V_rtHz(AK1399)*SQRT(Sum_Sq(AJ1399*AI$8*$X$2*AH$1017,1))/($X$2*AI$8*(AJ1399*AH$1017+AJ1399+AK1399))))/SQRT(Sum_Sq(1/(1+$A1399)+$AC$2/$I$2-1/(1+(1+AK1399/AJ1399)/AH$1017),$X$2/$I$2)),IF(AK1400&lt;0,"A",AH1400))</f>
        <v>1.0577324287107227E-5</v>
      </c>
      <c r="AI1399" s="13"/>
      <c r="AJ1399" s="13">
        <f t="shared" si="444"/>
        <v>14760.504334106088</v>
      </c>
      <c r="AK1399" s="12">
        <f t="shared" si="468"/>
        <v>666678.09262144996</v>
      </c>
      <c r="AM1399" s="13">
        <f>IF(AP1399&gt;0,SQRT(Sum_Sq($AI$2,V_rtHz($AH$2)/(1+1/$A1399),V_rtHz($AH$2*$A1399)/(1+$A1399),$AN$2*$AH$2/(1+1/$A1399),$AM$2*SQRT(Sum_Sq(AP1399,1/($X$2*AN$8*(1+AM$1017+AP1399/AO1399))))/SQRT(Sum_Sq($X$2*AP1399*AN$8,1)),                   $AQ$2*SQRT(Sum_Sq($AH$2/(1+1/$A1399)+AP1399*( 1/(AM$1017+1+AP1399/AO1399)-1)/(1+($X$2*AP1399*AN$8)^2), (AP1399^2*AN$8*$X$2+1/($X$2*AN$8*(AM$1017+1+AP1399/AO1399           )))/(1+($X$2*AP1399*AN$8)^2))),           V_rtHz(AO1399)/($X$2*AN$8*(AO1399*AM$1017+AO1399+AP1399)),V_rtHz(AP1399)*SQRT(Sum_Sq(AO1399*AN$8*$X$2*AM$1017,1))/($X$2*AN$8*(AO1399*AM$1017+AO1399+AP1399))))/SQRT(Sum_Sq(1/(1+$A1399)+$AC$2/$I$2-1/(1+(1+AP1399/AO1399)/AM$1017),$X$2/$I$2)),IF(AP1400&lt;0,"A",AM1400))</f>
        <v>1.8631816143083361E-5</v>
      </c>
      <c r="AO1399" s="13">
        <f t="shared" si="445"/>
        <v>14571.183881601613</v>
      </c>
      <c r="AP1399" s="12">
        <f t="shared" si="469"/>
        <v>2135612.932052556</v>
      </c>
      <c r="AR1399" s="13">
        <f t="shared" si="446"/>
        <v>69887291.180198371</v>
      </c>
      <c r="AS1399" s="13">
        <f t="shared" si="447"/>
        <v>-1.3232273741243565E-5</v>
      </c>
      <c r="AV1399" s="13"/>
      <c r="AW1399" s="13">
        <f t="shared" si="448"/>
        <v>39300511.936236553</v>
      </c>
      <c r="AX1399" s="13">
        <f t="shared" si="449"/>
        <v>-4.2083582227647086E-5</v>
      </c>
      <c r="AZ1399" s="13"/>
      <c r="BA1399" s="13"/>
      <c r="BB1399" s="13">
        <f t="shared" si="450"/>
        <v>22100301.962882396</v>
      </c>
      <c r="BC1399" s="13">
        <f t="shared" si="451"/>
        <v>-1.355326460545744E-4</v>
      </c>
      <c r="BD1399" s="13"/>
      <c r="BE1399" s="13"/>
      <c r="BG1399" s="13">
        <f t="shared" si="452"/>
        <v>12427913.092914158</v>
      </c>
      <c r="BH1399" s="13">
        <f t="shared" si="453"/>
        <v>-4.5511651368077742E-4</v>
      </c>
      <c r="BI1399" s="13"/>
      <c r="BL1399" s="13">
        <f t="shared" si="454"/>
        <v>315.06815879885437</v>
      </c>
      <c r="BM1399" s="13">
        <f t="shared" si="455"/>
        <v>34.465664218175142</v>
      </c>
      <c r="BP1399" s="13"/>
      <c r="BQ1399" s="13">
        <f t="shared" si="456"/>
        <v>99.633300000000006</v>
      </c>
      <c r="BR1399" s="13">
        <f t="shared" si="457"/>
        <v>108.99000000000001</v>
      </c>
      <c r="BT1399" s="13"/>
      <c r="BU1399" s="13"/>
      <c r="BV1399" s="13">
        <f t="shared" si="458"/>
        <v>31.50681587988543</v>
      </c>
      <c r="BW1399" s="13">
        <f t="shared" si="459"/>
        <v>344.65664218175152</v>
      </c>
      <c r="CA1399" s="13">
        <f t="shared" si="460"/>
        <v>9.9633299999999991</v>
      </c>
      <c r="CB1399" s="13">
        <f t="shared" si="461"/>
        <v>1089.8999999999999</v>
      </c>
    </row>
    <row r="1400" spans="1:80" x14ac:dyDescent="0.3">
      <c r="A1400" s="13">
        <f t="shared" si="437"/>
        <v>2.0701413487910401E-3</v>
      </c>
      <c r="C1400" s="13" t="str">
        <f>IF(F1400&gt;0,SQRT(Sum_Sq($AI$2,V_rtHz($AH$2)/(1+1/$A1400),V_rtHz($AH$2*$A1400)/(1+$A1400),$AN$2*$AH$2/(1+1/$A1400),$AM$2*SQRT(Sum_Sq(F1400,1/($X$2*D$8*(1+C$1017+F1400/E1400))))/SQRT(Sum_Sq($X$2*F1400*D$8,1)),                   $AQ$2*SQRT(Sum_Sq($AH$2/(1+1/$A1400)+F1400*( 1/(C$1017+1+F1400/E1400)-1)/(1+($X$2*F1400*D$8)^2), (F1400^2*D$8*$X$2+1/($X$2*D$8*(C$1017+1+F1400/E1400           )))/(1+($X$2*F1400*D$8)^2))),           V_rtHz(E1400)/($X$2*D$8*(E1400*C$1017+E1400+F1400)),V_rtHz(F1400)*SQRT(Sum_Sq(E1400*D$8*$X$2*C$1017,1))/($X$2*D$8*(E1400*C$1017+E1400+F1400))))/SQRT(Sum_Sq(1/(1+$A1400)+$AC$2/$I$2-1/(1+(1+F1400/E1400)/C$1017),$X$2/$I$2)),IF(F1401&lt;0,"A",C1401))</f>
        <v>A</v>
      </c>
      <c r="E1400" s="13">
        <f t="shared" si="438"/>
        <v>-1</v>
      </c>
      <c r="F1400" s="12">
        <f t="shared" si="462"/>
        <v>-2</v>
      </c>
      <c r="H1400" s="13" t="str">
        <f>IF(K1400&gt;0,SQRT(Sum_Sq($AI$2,V_rtHz($AH$2)/(1+1/$A1400),V_rtHz($AH$2*$A1400)/(1+$A1400),$AN$2*$AH$2/(1+1/$A1400),$AM$2*SQRT(Sum_Sq(K1400,1/($X$2*I$8*(1+H$1017+K1400/J1400))))/SQRT(Sum_Sq($X$2*K1400*I$8,1)),                   $AQ$2*SQRT(Sum_Sq($AH$2/(1+1/$A1400)+K1400*( 1/(H$1017+1+K1400/J1400)-1)/(1+($X$2*K1400*I$8)^2), (K1400^2*I$8*$X$2+1/($X$2*I$8*(H$1017+1+K1400/J1400           )))/(1+($X$2*K1400*I$8)^2))),           V_rtHz(J1400)/($X$2*I$8*(J1400*H$1017+J1400+K1400)),V_rtHz(K1400)*SQRT(Sum_Sq(J1400*I$8*$X$2*H$1017,1))/($X$2*I$8*(J1400*H$1017+J1400+K1400))))/SQRT(Sum_Sq(1/(1+$A1400)+$AC$2/$I$2-1/(1+(1+K1400/J1400)/H$1017),$X$2/$I$2)),IF(K1401&lt;0,"A",H1401))</f>
        <v>A</v>
      </c>
      <c r="J1400" s="13">
        <f t="shared" si="439"/>
        <v>-1</v>
      </c>
      <c r="K1400" s="12">
        <f t="shared" si="463"/>
        <v>-2</v>
      </c>
      <c r="M1400" s="13" t="str">
        <f>IF(P1400&gt;0,SQRT(Sum_Sq($AI$2,V_rtHz($AH$2)/(1+1/$A1400),V_rtHz($AH$2*$A1400)/(1+$A1400),$AN$2*$AH$2/(1+1/$A1400),$AM$2*SQRT(Sum_Sq(P1400,1/($X$2*N$8*(1+M$1017+P1400/O1400))))/SQRT(Sum_Sq($X$2*P1400*N$8,1)),                   $AQ$2*SQRT(Sum_Sq($AH$2/(1+1/$A1400)+P1400*( 1/(M$1017+1+P1400/O1400)-1)/(1+($X$2*P1400*N$8)^2), (P1400^2*N$8*$X$2+1/($X$2*N$8*(M$1017+1+P1400/O1400           )))/(1+($X$2*P1400*N$8)^2))),           V_rtHz(O1400)/($X$2*N$8*(O1400*M$1017+O1400+P1400)),V_rtHz(P1400)*SQRT(Sum_Sq(O1400*N$8*$X$2*M$1017,1))/($X$2*N$8*(O1400*M$1017+O1400+P1400))))/SQRT(Sum_Sq(1/(1+$A1400)+$AC$2/$I$2-1/(1+(1+P1400/O1400)/M$1017),$X$2/$I$2)),IF(P1401&lt;0,"A",M1401))</f>
        <v>A</v>
      </c>
      <c r="O1400" s="13">
        <f t="shared" si="440"/>
        <v>-1</v>
      </c>
      <c r="P1400" s="12">
        <f t="shared" si="464"/>
        <v>-2</v>
      </c>
      <c r="R1400" s="13" t="str">
        <f>IF(U1400&gt;0,SQRT(Sum_Sq($AI$2,V_rtHz($AH$2)/(1+1/$A1400),V_rtHz($AH$2*$A1400)/(1+$A1400),$AN$2*$AH$2/(1+1/$A1400),$AM$2*SQRT(Sum_Sq(U1400,1/($X$2*S$8*(1+R$1017+U1400/T1400))))/SQRT(Sum_Sq($X$2*U1400*S$8,1)),                   $AQ$2*SQRT(Sum_Sq($AH$2/(1+1/$A1400)+U1400*( 1/(R$1017+1+U1400/T1400)-1)/(1+($X$2*U1400*S$8)^2), (U1400^2*S$8*$X$2+1/($X$2*S$8*(R$1017+1+U1400/T1400           )))/(1+($X$2*U1400*S$8)^2))),           V_rtHz(T1400)/($X$2*S$8*(T1400*R$1017+T1400+U1400)),V_rtHz(U1400)*SQRT(Sum_Sq(T1400*S$8*$X$2*R$1017,1))/($X$2*S$8*(T1400*R$1017+T1400+U1400))))/SQRT(Sum_Sq(1/(1+$A1400)+$AC$2/$I$2-1/(1+(1+U1400/T1400)/R$1017),$X$2/$I$2)),IF(U1401&lt;0,"A",R1401))</f>
        <v>A</v>
      </c>
      <c r="T1400" s="13">
        <f t="shared" si="441"/>
        <v>-1</v>
      </c>
      <c r="U1400" s="12">
        <f t="shared" si="465"/>
        <v>-2</v>
      </c>
      <c r="X1400" s="13">
        <f>IF(AA1400&gt;0,SQRT(Sum_Sq($AI$2,V_rtHz($AH$2)/(1+1/$A1400),V_rtHz($AH$2*$A1400)/(1+$A1400),$AN$2*$AH$2/(1+1/$A1400),$AM$2*SQRT(Sum_Sq(AA1400,1/($X$2*Y$8*(1+X$1017+AA1400/Z1400))))/SQRT(Sum_Sq($X$2*AA1400*Y$8,1)),                   $AQ$2*SQRT(Sum_Sq($AH$2/(1+1/$A1400)+AA1400*( 1/(X$1017+1+AA1400/Z1400)-1)/(1+($X$2*AA1400*Y$8)^2), (AA1400^2*Y$8*$X$2+1/($X$2*Y$8*(X$1017+1+AA1400/Z1400           )))/(1+($X$2*AA1400*Y$8)^2))),           V_rtHz(Z1400)/($X$2*Y$8*(Z1400*X$1017+Z1400+AA1400)),V_rtHz(AA1400)*SQRT(Sum_Sq(Z1400*Y$8*$X$2*X$1017,1))/($X$2*Y$8*(Z1400*X$1017+Z1400+AA1400))))/SQRT(Sum_Sq(1/(1+$A1400)+$AC$2/$I$2-1/(1+(1+AA1400/Z1400)/X$1017),$X$2/$I$2)),IF(AA1401&lt;0,"A",X1401))</f>
        <v>3.9517984942653151E-6</v>
      </c>
      <c r="Z1400" s="13">
        <f t="shared" si="442"/>
        <v>18651.306835150801</v>
      </c>
      <c r="AA1400" s="12">
        <f t="shared" si="466"/>
        <v>52760.404204207203</v>
      </c>
      <c r="AC1400" s="13">
        <f>IF(AF1400&gt;0,SQRT(Sum_Sq($AI$2,V_rtHz($AH$2)/(1+1/$A1400),V_rtHz($AH$2*$A1400)/(1+$A1400),$AN$2*$AH$2/(1+1/$A1400),$AM$2*SQRT(Sum_Sq(AF1400,1/($X$2*AD$8*(1+AC$1017+AF1400/AE1400))))/SQRT(Sum_Sq($X$2*AF1400*AD$8,1)),                   $AQ$2*SQRT(Sum_Sq($AH$2/(1+1/$A1400)+AF1400*( 1/(AC$1017+1+AF1400/AE1400)-1)/(1+($X$2*AF1400*AD$8)^2), (AF1400^2*AD$8*$X$2+1/($X$2*AD$8*(AC$1017+1+AF1400/AE1400           )))/(1+($X$2*AF1400*AD$8)^2))),           V_rtHz(AE1400)/($X$2*AD$8*(AE1400*AC$1017+AE1400+AF1400)),V_rtHz(AF1400)*SQRT(Sum_Sq(AE1400*AD$8*$X$2*AC$1017,1))/($X$2*AD$8*(AE1400*AC$1017+AE1400+AF1400))))/SQRT(Sum_Sq(1/(1+$A1400)+$AC$2/$I$2-1/(1+(1+AF1400/AE1400)/AC$1017),$X$2/$I$2)),IF(AF1401&lt;0,"A",AC1401))</f>
        <v>6.1364862632553274E-6</v>
      </c>
      <c r="AE1400" s="13">
        <f t="shared" si="443"/>
        <v>15389.904657050422</v>
      </c>
      <c r="AF1400" s="12">
        <f t="shared" si="467"/>
        <v>202200.13980793703</v>
      </c>
      <c r="AG1400" s="13"/>
      <c r="AH1400" s="13">
        <f>IF(AK1400&gt;0,SQRT(Sum_Sq($AI$2,V_rtHz($AH$2)/(1+1/$A1400),V_rtHz($AH$2*$A1400)/(1+$A1400),$AN$2*$AH$2/(1+1/$A1400),$AM$2*SQRT(Sum_Sq(AK1400,1/($X$2*AI$8*(1+AH$1017+AK1400/AJ1400))))/SQRT(Sum_Sq($X$2*AK1400*AI$8,1)),                   $AQ$2*SQRT(Sum_Sq($AH$2/(1+1/$A1400)+AK1400*( 1/(AH$1017+1+AK1400/AJ1400)-1)/(1+($X$2*AK1400*AI$8)^2), (AK1400^2*AI$8*$X$2+1/($X$2*AI$8*(AH$1017+1+AK1400/AJ1400           )))/(1+($X$2*AK1400*AI$8)^2))),           V_rtHz(AJ1400)/($X$2*AI$8*(AJ1400*AH$1017+AJ1400+AK1400)),V_rtHz(AK1400)*SQRT(Sum_Sq(AJ1400*AI$8*$X$2*AH$1017,1))/($X$2*AI$8*(AJ1400*AH$1017+AJ1400+AK1400))))/SQRT(Sum_Sq(1/(1+$A1400)+$AC$2/$I$2-1/(1+(1+AK1400/AJ1400)/AH$1017),$X$2/$I$2)),IF(AK1401&lt;0,"A",AH1401))</f>
        <v>1.0566735024257354E-5</v>
      </c>
      <c r="AI1400" s="13"/>
      <c r="AJ1400" s="13">
        <f t="shared" si="444"/>
        <v>14729.557499695506</v>
      </c>
      <c r="AK1400" s="12">
        <f t="shared" si="468"/>
        <v>668078.78483762441</v>
      </c>
      <c r="AM1400" s="13">
        <f>IF(AP1400&gt;0,SQRT(Sum_Sq($AI$2,V_rtHz($AH$2)/(1+1/$A1400),V_rtHz($AH$2*$A1400)/(1+$A1400),$AN$2*$AH$2/(1+1/$A1400),$AM$2*SQRT(Sum_Sq(AP1400,1/($X$2*AN$8*(1+AM$1017+AP1400/AO1400))))/SQRT(Sum_Sq($X$2*AP1400*AN$8,1)),                   $AQ$2*SQRT(Sum_Sq($AH$2/(1+1/$A1400)+AP1400*( 1/(AM$1017+1+AP1400/AO1400)-1)/(1+($X$2*AP1400*AN$8)^2), (AP1400^2*AN$8*$X$2+1/($X$2*AN$8*(AM$1017+1+AP1400/AO1400           )))/(1+($X$2*AP1400*AN$8)^2))),           V_rtHz(AO1400)/($X$2*AN$8*(AO1400*AM$1017+AO1400+AP1400)),V_rtHz(AP1400)*SQRT(Sum_Sq(AO1400*AN$8*$X$2*AM$1017,1))/($X$2*AN$8*(AO1400*AM$1017+AO1400+AP1400))))/SQRT(Sum_Sq(1/(1+$A1400)+$AC$2/$I$2-1/(1+(1+AP1400/AO1400)/AM$1017),$X$2/$I$2)),IF(AP1401&lt;0,"A",AM1401))</f>
        <v>1.8613952964511823E-5</v>
      </c>
      <c r="AO1400" s="13">
        <f t="shared" si="445"/>
        <v>14541.686501147557</v>
      </c>
      <c r="AP1400" s="12">
        <f t="shared" si="469"/>
        <v>2139944.9596447055</v>
      </c>
      <c r="AR1400" s="13">
        <f t="shared" si="446"/>
        <v>69887291.180198371</v>
      </c>
      <c r="AS1400" s="13">
        <f t="shared" si="447"/>
        <v>-1.3232758166763357E-5</v>
      </c>
      <c r="AV1400" s="13"/>
      <c r="AW1400" s="13">
        <f t="shared" si="448"/>
        <v>39300511.936236553</v>
      </c>
      <c r="AX1400" s="13">
        <f t="shared" si="449"/>
        <v>-4.2088482476429679E-5</v>
      </c>
      <c r="AZ1400" s="13"/>
      <c r="BA1400" s="13"/>
      <c r="BB1400" s="13">
        <f t="shared" si="450"/>
        <v>22100301.962882396</v>
      </c>
      <c r="BC1400" s="13">
        <f t="shared" si="451"/>
        <v>-1.355834845712007E-4</v>
      </c>
      <c r="BD1400" s="13"/>
      <c r="BE1400" s="13"/>
      <c r="BG1400" s="13">
        <f t="shared" si="452"/>
        <v>12427913.092914158</v>
      </c>
      <c r="BH1400" s="13">
        <f t="shared" si="453"/>
        <v>-4.5569027929824422E-4</v>
      </c>
      <c r="BI1400" s="13"/>
      <c r="BL1400" s="13">
        <f t="shared" si="454"/>
        <v>315.06815879885437</v>
      </c>
      <c r="BM1400" s="13">
        <f t="shared" si="455"/>
        <v>34.465664218175128</v>
      </c>
      <c r="BP1400" s="13"/>
      <c r="BQ1400" s="13">
        <f t="shared" si="456"/>
        <v>99.633300000000006</v>
      </c>
      <c r="BR1400" s="13">
        <f t="shared" si="457"/>
        <v>108.99</v>
      </c>
      <c r="BT1400" s="13"/>
      <c r="BU1400" s="13"/>
      <c r="BV1400" s="13">
        <f t="shared" si="458"/>
        <v>31.50681587988543</v>
      </c>
      <c r="BW1400" s="13">
        <f t="shared" si="459"/>
        <v>344.65664218175152</v>
      </c>
      <c r="CA1400" s="13">
        <f t="shared" si="460"/>
        <v>9.9633299999999991</v>
      </c>
      <c r="CB1400" s="13">
        <f t="shared" si="461"/>
        <v>1089.9000000000001</v>
      </c>
    </row>
    <row r="1401" spans="1:80" x14ac:dyDescent="0.3">
      <c r="A1401" s="13">
        <f t="shared" si="437"/>
        <v>2.0989398836235235E-3</v>
      </c>
      <c r="C1401" s="13" t="str">
        <f>IF(F1401&gt;0,SQRT(Sum_Sq($AI$2,V_rtHz($AH$2)/(1+1/$A1401),V_rtHz($AH$2*$A1401)/(1+$A1401),$AN$2*$AH$2/(1+1/$A1401),$AM$2*SQRT(Sum_Sq(F1401,1/($X$2*D$8*(1+C$1017+F1401/E1401))))/SQRT(Sum_Sq($X$2*F1401*D$8,1)),                   $AQ$2*SQRT(Sum_Sq($AH$2/(1+1/$A1401)+F1401*( 1/(C$1017+1+F1401/E1401)-1)/(1+($X$2*F1401*D$8)^2), (F1401^2*D$8*$X$2+1/($X$2*D$8*(C$1017+1+F1401/E1401           )))/(1+($X$2*F1401*D$8)^2))),           V_rtHz(E1401)/($X$2*D$8*(E1401*C$1017+E1401+F1401)),V_rtHz(F1401)*SQRT(Sum_Sq(E1401*D$8*$X$2*C$1017,1))/($X$2*D$8*(E1401*C$1017+E1401+F1401))))/SQRT(Sum_Sq(1/(1+$A1401)+$AC$2/$I$2-1/(1+(1+F1401/E1401)/C$1017),$X$2/$I$2)),IF(F1402&lt;0,"A",C1402))</f>
        <v>A</v>
      </c>
      <c r="E1401" s="13">
        <f t="shared" si="438"/>
        <v>-1</v>
      </c>
      <c r="F1401" s="12">
        <f t="shared" si="462"/>
        <v>-2</v>
      </c>
      <c r="H1401" s="13" t="str">
        <f>IF(K1401&gt;0,SQRT(Sum_Sq($AI$2,V_rtHz($AH$2)/(1+1/$A1401),V_rtHz($AH$2*$A1401)/(1+$A1401),$AN$2*$AH$2/(1+1/$A1401),$AM$2*SQRT(Sum_Sq(K1401,1/($X$2*I$8*(1+H$1017+K1401/J1401))))/SQRT(Sum_Sq($X$2*K1401*I$8,1)),                   $AQ$2*SQRT(Sum_Sq($AH$2/(1+1/$A1401)+K1401*( 1/(H$1017+1+K1401/J1401)-1)/(1+($X$2*K1401*I$8)^2), (K1401^2*I$8*$X$2+1/($X$2*I$8*(H$1017+1+K1401/J1401           )))/(1+($X$2*K1401*I$8)^2))),           V_rtHz(J1401)/($X$2*I$8*(J1401*H$1017+J1401+K1401)),V_rtHz(K1401)*SQRT(Sum_Sq(J1401*I$8*$X$2*H$1017,1))/($X$2*I$8*(J1401*H$1017+J1401+K1401))))/SQRT(Sum_Sq(1/(1+$A1401)+$AC$2/$I$2-1/(1+(1+K1401/J1401)/H$1017),$X$2/$I$2)),IF(K1402&lt;0,"A",H1402))</f>
        <v>A</v>
      </c>
      <c r="J1401" s="13">
        <f t="shared" si="439"/>
        <v>-1</v>
      </c>
      <c r="K1401" s="12">
        <f t="shared" si="463"/>
        <v>-2</v>
      </c>
      <c r="M1401" s="13" t="str">
        <f>IF(P1401&gt;0,SQRT(Sum_Sq($AI$2,V_rtHz($AH$2)/(1+1/$A1401),V_rtHz($AH$2*$A1401)/(1+$A1401),$AN$2*$AH$2/(1+1/$A1401),$AM$2*SQRT(Sum_Sq(P1401,1/($X$2*N$8*(1+M$1017+P1401/O1401))))/SQRT(Sum_Sq($X$2*P1401*N$8,1)),                   $AQ$2*SQRT(Sum_Sq($AH$2/(1+1/$A1401)+P1401*( 1/(M$1017+1+P1401/O1401)-1)/(1+($X$2*P1401*N$8)^2), (P1401^2*N$8*$X$2+1/($X$2*N$8*(M$1017+1+P1401/O1401           )))/(1+($X$2*P1401*N$8)^2))),           V_rtHz(O1401)/($X$2*N$8*(O1401*M$1017+O1401+P1401)),V_rtHz(P1401)*SQRT(Sum_Sq(O1401*N$8*$X$2*M$1017,1))/($X$2*N$8*(O1401*M$1017+O1401+P1401))))/SQRT(Sum_Sq(1/(1+$A1401)+$AC$2/$I$2-1/(1+(1+P1401/O1401)/M$1017),$X$2/$I$2)),IF(P1402&lt;0,"A",M1402))</f>
        <v>A</v>
      </c>
      <c r="O1401" s="13">
        <f t="shared" si="440"/>
        <v>-1</v>
      </c>
      <c r="P1401" s="12">
        <f t="shared" si="464"/>
        <v>-2</v>
      </c>
      <c r="R1401" s="13" t="str">
        <f>IF(U1401&gt;0,SQRT(Sum_Sq($AI$2,V_rtHz($AH$2)/(1+1/$A1401),V_rtHz($AH$2*$A1401)/(1+$A1401),$AN$2*$AH$2/(1+1/$A1401),$AM$2*SQRT(Sum_Sq(U1401,1/($X$2*S$8*(1+R$1017+U1401/T1401))))/SQRT(Sum_Sq($X$2*U1401*S$8,1)),                   $AQ$2*SQRT(Sum_Sq($AH$2/(1+1/$A1401)+U1401*( 1/(R$1017+1+U1401/T1401)-1)/(1+($X$2*U1401*S$8)^2), (U1401^2*S$8*$X$2+1/($X$2*S$8*(R$1017+1+U1401/T1401           )))/(1+($X$2*U1401*S$8)^2))),           V_rtHz(T1401)/($X$2*S$8*(T1401*R$1017+T1401+U1401)),V_rtHz(U1401)*SQRT(Sum_Sq(T1401*S$8*$X$2*R$1017,1))/($X$2*S$8*(T1401*R$1017+T1401+U1401))))/SQRT(Sum_Sq(1/(1+$A1401)+$AC$2/$I$2-1/(1+(1+U1401/T1401)/R$1017),$X$2/$I$2)),IF(U1402&lt;0,"A",R1402))</f>
        <v>A</v>
      </c>
      <c r="T1401" s="13">
        <f t="shared" si="441"/>
        <v>-1</v>
      </c>
      <c r="U1401" s="12">
        <f t="shared" si="465"/>
        <v>-2</v>
      </c>
      <c r="X1401" s="13">
        <f>IF(AA1401&gt;0,SQRT(Sum_Sq($AI$2,V_rtHz($AH$2)/(1+1/$A1401),V_rtHz($AH$2*$A1401)/(1+$A1401),$AN$2*$AH$2/(1+1/$A1401),$AM$2*SQRT(Sum_Sq(AA1401,1/($X$2*Y$8*(1+X$1017+AA1401/Z1401))))/SQRT(Sum_Sq($X$2*AA1401*Y$8,1)),                   $AQ$2*SQRT(Sum_Sq($AH$2/(1+1/$A1401)+AA1401*( 1/(X$1017+1+AA1401/Z1401)-1)/(1+($X$2*AA1401*Y$8)^2), (AA1401^2*Y$8*$X$2+1/($X$2*Y$8*(X$1017+1+AA1401/Z1401           )))/(1+($X$2*AA1401*Y$8)^2))),           V_rtHz(Z1401)/($X$2*Y$8*(Z1401*X$1017+Z1401+AA1401)),V_rtHz(AA1401)*SQRT(Sum_Sq(Z1401*Y$8*$X$2*X$1017,1))/($X$2*Y$8*(Z1401*X$1017+Z1401+AA1401))))/SQRT(Sum_Sq(1/(1+$A1401)+$AC$2/$I$2-1/(1+(1+AA1401/Z1401)/X$1017),$X$2/$I$2)),IF(AA1402&lt;0,"A",X1402))</f>
        <v>3.9429365157052561E-6</v>
      </c>
      <c r="Z1401" s="13">
        <f t="shared" si="442"/>
        <v>18573.144159718271</v>
      </c>
      <c r="AA1401" s="12">
        <f t="shared" si="466"/>
        <v>52982.439542652843</v>
      </c>
      <c r="AC1401" s="13">
        <f>IF(AF1401&gt;0,SQRT(Sum_Sq($AI$2,V_rtHz($AH$2)/(1+1/$A1401),V_rtHz($AH$2*$A1401)/(1+$A1401),$AN$2*$AH$2/(1+1/$A1401),$AM$2*SQRT(Sum_Sq(AF1401,1/($X$2*AD$8*(1+AC$1017+AF1401/AE1401))))/SQRT(Sum_Sq($X$2*AF1401*AD$8,1)),                   $AQ$2*SQRT(Sum_Sq($AH$2/(1+1/$A1401)+AF1401*( 1/(AC$1017+1+AF1401/AE1401)-1)/(1+($X$2*AF1401*AD$8)^2), (AF1401^2*AD$8*$X$2+1/($X$2*AD$8*(AC$1017+1+AF1401/AE1401           )))/(1+($X$2*AF1401*AD$8)^2))),           V_rtHz(AE1401)/($X$2*AD$8*(AE1401*AC$1017+AE1401+AF1401)),V_rtHz(AF1401)*SQRT(Sum_Sq(AE1401*AD$8*$X$2*AC$1017,1))/($X$2*AD$8*(AE1401*AC$1017+AE1401+AF1401))))/SQRT(Sum_Sq(1/(1+$A1401)+$AC$2/$I$2-1/(1+(1+AF1401/AE1401)/AC$1017),$X$2/$I$2)),IF(AF1402&lt;0,"A",AC1402))</f>
        <v>6.1293198495104655E-6</v>
      </c>
      <c r="AE1401" s="13">
        <f t="shared" si="443"/>
        <v>15353.210051913944</v>
      </c>
      <c r="AF1401" s="12">
        <f t="shared" si="467"/>
        <v>202683.40384612218</v>
      </c>
      <c r="AG1401" s="13"/>
      <c r="AH1401" s="13">
        <f>IF(AK1401&gt;0,SQRT(Sum_Sq($AI$2,V_rtHz($AH$2)/(1+1/$A1401),V_rtHz($AH$2*$A1401)/(1+$A1401),$AN$2*$AH$2/(1+1/$A1401),$AM$2*SQRT(Sum_Sq(AK1401,1/($X$2*AI$8*(1+AH$1017+AK1401/AJ1401))))/SQRT(Sum_Sq($X$2*AK1401*AI$8,1)),                   $AQ$2*SQRT(Sum_Sq($AH$2/(1+1/$A1401)+AK1401*( 1/(AH$1017+1+AK1401/AJ1401)-1)/(1+($X$2*AK1401*AI$8)^2), (AK1401^2*AI$8*$X$2+1/($X$2*AI$8*(AH$1017+1+AK1401/AJ1401           )))/(1+($X$2*AK1401*AI$8)^2))),           V_rtHz(AJ1401)/($X$2*AI$8*(AJ1401*AH$1017+AJ1401+AK1401)),V_rtHz(AK1401)*SQRT(Sum_Sq(AJ1401*AI$8*$X$2*AH$1017,1))/($X$2*AI$8*(AJ1401*AH$1017+AJ1401+AK1401))))/SQRT(Sum_Sq(1/(1+$A1401)+$AC$2/$I$2-1/(1+(1+AK1401/AJ1401)/AH$1017),$X$2/$I$2)),IF(AK1402&lt;0,"A",AH1402))</f>
        <v>1.0556073748232786E-5</v>
      </c>
      <c r="AI1401" s="13"/>
      <c r="AJ1401" s="13">
        <f t="shared" si="444"/>
        <v>14698.42602364212</v>
      </c>
      <c r="AK1401" s="12">
        <f t="shared" si="468"/>
        <v>669493.78523688449</v>
      </c>
      <c r="AM1401" s="13">
        <f>IF(AP1401&gt;0,SQRT(Sum_Sq($AI$2,V_rtHz($AH$2)/(1+1/$A1401),V_rtHz($AH$2*$A1401)/(1+$A1401),$AN$2*$AH$2/(1+1/$A1401),$AM$2*SQRT(Sum_Sq(AP1401,1/($X$2*AN$8*(1+AM$1017+AP1401/AO1401))))/SQRT(Sum_Sq($X$2*AP1401*AN$8,1)),                   $AQ$2*SQRT(Sum_Sq($AH$2/(1+1/$A1401)+AP1401*( 1/(AM$1017+1+AP1401/AO1401)-1)/(1+($X$2*AP1401*AN$8)^2), (AP1401^2*AN$8*$X$2+1/($X$2*AN$8*(AM$1017+1+AP1401/AO1401           )))/(1+($X$2*AP1401*AN$8)^2))),           V_rtHz(AO1401)/($X$2*AN$8*(AO1401*AM$1017+AO1401+AP1401)),V_rtHz(AP1401)*SQRT(Sum_Sq(AO1401*AN$8*$X$2*AM$1017,1))/($X$2*AN$8*(AO1401*AM$1017+AO1401+AP1401))))/SQRT(Sum_Sq(1/(1+$A1401)+$AC$2/$I$2-1/(1+(1+AP1401/AO1401)/AM$1017),$X$2/$I$2)),IF(AP1402&lt;0,"A",AM1402))</f>
        <v>1.8595963155113022E-5</v>
      </c>
      <c r="AO1401" s="13">
        <f t="shared" si="445"/>
        <v>14512.004131700116</v>
      </c>
      <c r="AP1401" s="12">
        <f t="shared" si="469"/>
        <v>2144321.931723332</v>
      </c>
      <c r="AR1401" s="13">
        <f t="shared" si="446"/>
        <v>69887291.180198371</v>
      </c>
      <c r="AS1401" s="13">
        <f t="shared" si="447"/>
        <v>-1.323324936752738E-5</v>
      </c>
      <c r="AV1401" s="13"/>
      <c r="AW1401" s="13">
        <f t="shared" si="448"/>
        <v>39300511.936236553</v>
      </c>
      <c r="AX1401" s="13">
        <f t="shared" si="449"/>
        <v>-4.2093452059702766E-5</v>
      </c>
      <c r="AZ1401" s="13"/>
      <c r="BA1401" s="13"/>
      <c r="BB1401" s="13">
        <f t="shared" si="450"/>
        <v>22100301.962882396</v>
      </c>
      <c r="BC1401" s="13">
        <f t="shared" si="451"/>
        <v>-1.3563506927562254E-4</v>
      </c>
      <c r="BD1401" s="13"/>
      <c r="BE1401" s="13"/>
      <c r="BG1401" s="13">
        <f t="shared" si="452"/>
        <v>12427913.092914158</v>
      </c>
      <c r="BH1401" s="13">
        <f t="shared" si="453"/>
        <v>-4.5627350570239233E-4</v>
      </c>
      <c r="BI1401" s="13"/>
      <c r="BL1401" s="13">
        <f t="shared" si="454"/>
        <v>315.06815879885437</v>
      </c>
      <c r="BM1401" s="13">
        <f t="shared" si="455"/>
        <v>34.465664218175142</v>
      </c>
      <c r="BP1401" s="13"/>
      <c r="BQ1401" s="13">
        <f t="shared" si="456"/>
        <v>99.633300000000006</v>
      </c>
      <c r="BR1401" s="13">
        <f t="shared" si="457"/>
        <v>108.99</v>
      </c>
      <c r="BT1401" s="13"/>
      <c r="BU1401" s="13"/>
      <c r="BV1401" s="13">
        <f t="shared" si="458"/>
        <v>31.50681587988543</v>
      </c>
      <c r="BW1401" s="13">
        <f t="shared" si="459"/>
        <v>344.65664218175152</v>
      </c>
      <c r="CA1401" s="13">
        <f t="shared" si="460"/>
        <v>9.9633299999999991</v>
      </c>
      <c r="CB1401" s="13">
        <f t="shared" si="461"/>
        <v>1089.8999999999999</v>
      </c>
    </row>
    <row r="1402" spans="1:80" x14ac:dyDescent="0.3">
      <c r="A1402" s="13">
        <f t="shared" si="437"/>
        <v>2.1281390459827109E-3</v>
      </c>
      <c r="C1402" s="13" t="str">
        <f>IF(F1402&gt;0,SQRT(Sum_Sq($AI$2,V_rtHz($AH$2)/(1+1/$A1402),V_rtHz($AH$2*$A1402)/(1+$A1402),$AN$2*$AH$2/(1+1/$A1402),$AM$2*SQRT(Sum_Sq(F1402,1/($X$2*D$8*(1+C$1017+F1402/E1402))))/SQRT(Sum_Sq($X$2*F1402*D$8,1)),                   $AQ$2*SQRT(Sum_Sq($AH$2/(1+1/$A1402)+F1402*( 1/(C$1017+1+F1402/E1402)-1)/(1+($X$2*F1402*D$8)^2), (F1402^2*D$8*$X$2+1/($X$2*D$8*(C$1017+1+F1402/E1402           )))/(1+($X$2*F1402*D$8)^2))),           V_rtHz(E1402)/($X$2*D$8*(E1402*C$1017+E1402+F1402)),V_rtHz(F1402)*SQRT(Sum_Sq(E1402*D$8*$X$2*C$1017,1))/($X$2*D$8*(E1402*C$1017+E1402+F1402))))/SQRT(Sum_Sq(1/(1+$A1402)+$AC$2/$I$2-1/(1+(1+F1402/E1402)/C$1017),$X$2/$I$2)),IF(F1403&lt;0,"A",C1403))</f>
        <v>A</v>
      </c>
      <c r="E1402" s="13">
        <f t="shared" si="438"/>
        <v>-1</v>
      </c>
      <c r="F1402" s="12">
        <f t="shared" si="462"/>
        <v>-2</v>
      </c>
      <c r="H1402" s="13" t="str">
        <f>IF(K1402&gt;0,SQRT(Sum_Sq($AI$2,V_rtHz($AH$2)/(1+1/$A1402),V_rtHz($AH$2*$A1402)/(1+$A1402),$AN$2*$AH$2/(1+1/$A1402),$AM$2*SQRT(Sum_Sq(K1402,1/($X$2*I$8*(1+H$1017+K1402/J1402))))/SQRT(Sum_Sq($X$2*K1402*I$8,1)),                   $AQ$2*SQRT(Sum_Sq($AH$2/(1+1/$A1402)+K1402*( 1/(H$1017+1+K1402/J1402)-1)/(1+($X$2*K1402*I$8)^2), (K1402^2*I$8*$X$2+1/($X$2*I$8*(H$1017+1+K1402/J1402           )))/(1+($X$2*K1402*I$8)^2))),           V_rtHz(J1402)/($X$2*I$8*(J1402*H$1017+J1402+K1402)),V_rtHz(K1402)*SQRT(Sum_Sq(J1402*I$8*$X$2*H$1017,1))/($X$2*I$8*(J1402*H$1017+J1402+K1402))))/SQRT(Sum_Sq(1/(1+$A1402)+$AC$2/$I$2-1/(1+(1+K1402/J1402)/H$1017),$X$2/$I$2)),IF(K1403&lt;0,"A",H1403))</f>
        <v>A</v>
      </c>
      <c r="J1402" s="13">
        <f t="shared" si="439"/>
        <v>-1</v>
      </c>
      <c r="K1402" s="12">
        <f t="shared" si="463"/>
        <v>-2</v>
      </c>
      <c r="M1402" s="13" t="str">
        <f>IF(P1402&gt;0,SQRT(Sum_Sq($AI$2,V_rtHz($AH$2)/(1+1/$A1402),V_rtHz($AH$2*$A1402)/(1+$A1402),$AN$2*$AH$2/(1+1/$A1402),$AM$2*SQRT(Sum_Sq(P1402,1/($X$2*N$8*(1+M$1017+P1402/O1402))))/SQRT(Sum_Sq($X$2*P1402*N$8,1)),                   $AQ$2*SQRT(Sum_Sq($AH$2/(1+1/$A1402)+P1402*( 1/(M$1017+1+P1402/O1402)-1)/(1+($X$2*P1402*N$8)^2), (P1402^2*N$8*$X$2+1/($X$2*N$8*(M$1017+1+P1402/O1402           )))/(1+($X$2*P1402*N$8)^2))),           V_rtHz(O1402)/($X$2*N$8*(O1402*M$1017+O1402+P1402)),V_rtHz(P1402)*SQRT(Sum_Sq(O1402*N$8*$X$2*M$1017,1))/($X$2*N$8*(O1402*M$1017+O1402+P1402))))/SQRT(Sum_Sq(1/(1+$A1402)+$AC$2/$I$2-1/(1+(1+P1402/O1402)/M$1017),$X$2/$I$2)),IF(P1403&lt;0,"A",M1403))</f>
        <v>A</v>
      </c>
      <c r="O1402" s="13">
        <f t="shared" si="440"/>
        <v>-1</v>
      </c>
      <c r="P1402" s="12">
        <f t="shared" si="464"/>
        <v>-2</v>
      </c>
      <c r="R1402" s="13" t="str">
        <f>IF(U1402&gt;0,SQRT(Sum_Sq($AI$2,V_rtHz($AH$2)/(1+1/$A1402),V_rtHz($AH$2*$A1402)/(1+$A1402),$AN$2*$AH$2/(1+1/$A1402),$AM$2*SQRT(Sum_Sq(U1402,1/($X$2*S$8*(1+R$1017+U1402/T1402))))/SQRT(Sum_Sq($X$2*U1402*S$8,1)),                   $AQ$2*SQRT(Sum_Sq($AH$2/(1+1/$A1402)+U1402*( 1/(R$1017+1+U1402/T1402)-1)/(1+($X$2*U1402*S$8)^2), (U1402^2*S$8*$X$2+1/($X$2*S$8*(R$1017+1+U1402/T1402           )))/(1+($X$2*U1402*S$8)^2))),           V_rtHz(T1402)/($X$2*S$8*(T1402*R$1017+T1402+U1402)),V_rtHz(U1402)*SQRT(Sum_Sq(T1402*S$8*$X$2*R$1017,1))/($X$2*S$8*(T1402*R$1017+T1402+U1402))))/SQRT(Sum_Sq(1/(1+$A1402)+$AC$2/$I$2-1/(1+(1+U1402/T1402)/R$1017),$X$2/$I$2)),IF(U1403&lt;0,"A",R1403))</f>
        <v>A</v>
      </c>
      <c r="T1402" s="13">
        <f t="shared" si="441"/>
        <v>-1</v>
      </c>
      <c r="U1402" s="12">
        <f t="shared" si="465"/>
        <v>-2</v>
      </c>
      <c r="X1402" s="13">
        <f>IF(AA1402&gt;0,SQRT(Sum_Sq($AI$2,V_rtHz($AH$2)/(1+1/$A1402),V_rtHz($AH$2*$A1402)/(1+$A1402),$AN$2*$AH$2/(1+1/$A1402),$AM$2*SQRT(Sum_Sq(AA1402,1/($X$2*Y$8*(1+X$1017+AA1402/Z1402))))/SQRT(Sum_Sq($X$2*AA1402*Y$8,1)),                   $AQ$2*SQRT(Sum_Sq($AH$2/(1+1/$A1402)+AA1402*( 1/(X$1017+1+AA1402/Z1402)-1)/(1+($X$2*AA1402*Y$8)^2), (AA1402^2*Y$8*$X$2+1/($X$2*Y$8*(X$1017+1+AA1402/Z1402           )))/(1+($X$2*AA1402*Y$8)^2))),           V_rtHz(Z1402)/($X$2*Y$8*(Z1402*X$1017+Z1402+AA1402)),V_rtHz(AA1402)*SQRT(Sum_Sq(Z1402*Y$8*$X$2*X$1017,1))/($X$2*Y$8*(Z1402*X$1017+Z1402+AA1402))))/SQRT(Sum_Sq(1/(1+$A1402)+$AC$2/$I$2-1/(1+(1+AA1402/Z1402)/X$1017),$X$2/$I$2)),IF(AA1403&lt;0,"A",X1403))</f>
        <v>3.9340945956938743E-6</v>
      </c>
      <c r="Z1402" s="13">
        <f t="shared" si="442"/>
        <v>18495.261522756078</v>
      </c>
      <c r="AA1402" s="12">
        <f t="shared" si="466"/>
        <v>53205.545990712228</v>
      </c>
      <c r="AC1402" s="13">
        <f>IF(AF1402&gt;0,SQRT(Sum_Sq($AI$2,V_rtHz($AH$2)/(1+1/$A1402),V_rtHz($AH$2*$A1402)/(1+$A1402),$AN$2*$AH$2/(1+1/$A1402),$AM$2*SQRT(Sum_Sq(AF1402,1/($X$2*AD$8*(1+AC$1017+AF1402/AE1402))))/SQRT(Sum_Sq($X$2*AF1402*AD$8,1)),                   $AQ$2*SQRT(Sum_Sq($AH$2/(1+1/$A1402)+AF1402*( 1/(AC$1017+1+AF1402/AE1402)-1)/(1+($X$2*AF1402*AD$8)^2), (AF1402^2*AD$8*$X$2+1/($X$2*AD$8*(AC$1017+1+AF1402/AE1402           )))/(1+($X$2*AF1402*AD$8)^2))),           V_rtHz(AE1402)/($X$2*AD$8*(AE1402*AC$1017+AE1402+AF1402)),V_rtHz(AF1402)*SQRT(Sum_Sq(AE1402*AD$8*$X$2*AC$1017,1))/($X$2*AD$8*(AE1402*AC$1017+AE1402+AF1402))))/SQRT(Sum_Sq(1/(1+$A1402)+$AC$2/$I$2-1/(1+(1+AF1402/AE1402)/AC$1017),$X$2/$I$2)),IF(AF1403&lt;0,"A",AC1403))</f>
        <v>6.1221129320924063E-6</v>
      </c>
      <c r="AE1402" s="13">
        <f t="shared" si="443"/>
        <v>15316.341142422811</v>
      </c>
      <c r="AF1402" s="12">
        <f t="shared" si="467"/>
        <v>203171.29556923482</v>
      </c>
      <c r="AG1402" s="13"/>
      <c r="AH1402" s="13">
        <f>IF(AK1402&gt;0,SQRT(Sum_Sq($AI$2,V_rtHz($AH$2)/(1+1/$A1402),V_rtHz($AH$2*$A1402)/(1+$A1402),$AN$2*$AH$2/(1+1/$A1402),$AM$2*SQRT(Sum_Sq(AK1402,1/($X$2*AI$8*(1+AH$1017+AK1402/AJ1402))))/SQRT(Sum_Sq($X$2*AK1402*AI$8,1)),                   $AQ$2*SQRT(Sum_Sq($AH$2/(1+1/$A1402)+AK1402*( 1/(AH$1017+1+AK1402/AJ1402)-1)/(1+($X$2*AK1402*AI$8)^2), (AK1402^2*AI$8*$X$2+1/($X$2*AI$8*(AH$1017+1+AK1402/AJ1402           )))/(1+($X$2*AK1402*AI$8)^2))),           V_rtHz(AJ1402)/($X$2*AI$8*(AJ1402*AH$1017+AJ1402+AK1402)),V_rtHz(AK1402)*SQRT(Sum_Sq(AJ1402*AI$8*$X$2*AH$1017,1))/($X$2*AI$8*(AJ1402*AH$1017+AJ1402+AK1402))))/SQRT(Sum_Sq(1/(1+$A1402)+$AC$2/$I$2-1/(1+(1+AK1402/AJ1402)/AH$1017),$X$2/$I$2)),IF(AK1403&lt;0,"A",AH1403))</f>
        <v>1.0545340528315129E-5</v>
      </c>
      <c r="AI1402" s="13"/>
      <c r="AJ1402" s="13">
        <f t="shared" si="444"/>
        <v>14667.110613516985</v>
      </c>
      <c r="AK1402" s="12">
        <f t="shared" si="468"/>
        <v>670923.20600102597</v>
      </c>
      <c r="AM1402" s="13">
        <f>IF(AP1402&gt;0,SQRT(Sum_Sq($AI$2,V_rtHz($AH$2)/(1+1/$A1402),V_rtHz($AH$2*$A1402)/(1+$A1402),$AN$2*$AH$2/(1+1/$A1402),$AM$2*SQRT(Sum_Sq(AP1402,1/($X$2*AN$8*(1+AM$1017+AP1402/AO1402))))/SQRT(Sum_Sq($X$2*AP1402*AN$8,1)),                   $AQ$2*SQRT(Sum_Sq($AH$2/(1+1/$A1402)+AP1402*( 1/(AM$1017+1+AP1402/AO1402)-1)/(1+($X$2*AP1402*AN$8)^2), (AP1402^2*AN$8*$X$2+1/($X$2*AN$8*(AM$1017+1+AP1402/AO1402           )))/(1+($X$2*AP1402*AN$8)^2))),           V_rtHz(AO1402)/($X$2*AN$8*(AO1402*AM$1017+AO1402+AP1402)),V_rtHz(AP1402)*SQRT(Sum_Sq(AO1402*AN$8*$X$2*AM$1017,1))/($X$2*AN$8*(AO1402*AM$1017+AO1402+AP1402))))/SQRT(Sum_Sq(1/(1+$A1402)+$AC$2/$I$2-1/(1+(1+AP1402/AO1402)/AM$1017),$X$2/$I$2)),IF(AP1403&lt;0,"A",AM1403))</f>
        <v>1.8577846757287095E-5</v>
      </c>
      <c r="AO1402" s="13">
        <f t="shared" si="445"/>
        <v>14482.137334487854</v>
      </c>
      <c r="AP1402" s="12">
        <f t="shared" si="469"/>
        <v>2148744.2090994809</v>
      </c>
      <c r="AR1402" s="13">
        <f t="shared" si="446"/>
        <v>69887291.180198371</v>
      </c>
      <c r="AS1402" s="13">
        <f t="shared" si="447"/>
        <v>-1.323374743880739E-5</v>
      </c>
      <c r="AV1402" s="13"/>
      <c r="AW1402" s="13">
        <f t="shared" si="448"/>
        <v>39300511.936236553</v>
      </c>
      <c r="AX1402" s="13">
        <f t="shared" si="449"/>
        <v>-4.2098491975075298E-5</v>
      </c>
      <c r="AZ1402" s="13"/>
      <c r="BA1402" s="13"/>
      <c r="BB1402" s="13">
        <f t="shared" si="450"/>
        <v>22100301.962882396</v>
      </c>
      <c r="BC1402" s="13">
        <f t="shared" si="451"/>
        <v>-1.3568741168540883E-4</v>
      </c>
      <c r="BD1402" s="13"/>
      <c r="BE1402" s="13"/>
      <c r="BG1402" s="13">
        <f t="shared" si="452"/>
        <v>12427913.092914158</v>
      </c>
      <c r="BH1402" s="13">
        <f t="shared" si="453"/>
        <v>-4.5686637178502161E-4</v>
      </c>
      <c r="BI1402" s="13"/>
      <c r="BL1402" s="13">
        <f t="shared" si="454"/>
        <v>315.06815879885437</v>
      </c>
      <c r="BM1402" s="13">
        <f t="shared" si="455"/>
        <v>34.465664218175128</v>
      </c>
      <c r="BP1402" s="13"/>
      <c r="BQ1402" s="13">
        <f t="shared" si="456"/>
        <v>99.633300000000006</v>
      </c>
      <c r="BR1402" s="13">
        <f t="shared" si="457"/>
        <v>108.98999999999998</v>
      </c>
      <c r="BT1402" s="13"/>
      <c r="BU1402" s="13"/>
      <c r="BV1402" s="13">
        <f t="shared" si="458"/>
        <v>31.50681587988543</v>
      </c>
      <c r="BW1402" s="13">
        <f t="shared" si="459"/>
        <v>344.65664218175147</v>
      </c>
      <c r="CA1402" s="13">
        <f t="shared" si="460"/>
        <v>9.9633299999999991</v>
      </c>
      <c r="CB1402" s="13">
        <f t="shared" si="461"/>
        <v>1089.9000000000001</v>
      </c>
    </row>
    <row r="1403" spans="1:80" x14ac:dyDescent="0.3">
      <c r="A1403" s="13">
        <f t="shared" ref="A1403:A1466" si="470">A396</f>
        <v>2.1577444091526667E-3</v>
      </c>
      <c r="C1403" s="13" t="str">
        <f>IF(F1403&gt;0,SQRT(Sum_Sq($AI$2,V_rtHz($AH$2)/(1+1/$A1403),V_rtHz($AH$2*$A1403)/(1+$A1403),$AN$2*$AH$2/(1+1/$A1403),$AM$2*SQRT(Sum_Sq(F1403,1/($X$2*D$8*(1+C$1017+F1403/E1403))))/SQRT(Sum_Sq($X$2*F1403*D$8,1)),                   $AQ$2*SQRT(Sum_Sq($AH$2/(1+1/$A1403)+F1403*( 1/(C$1017+1+F1403/E1403)-1)/(1+($X$2*F1403*D$8)^2), (F1403^2*D$8*$X$2+1/($X$2*D$8*(C$1017+1+F1403/E1403           )))/(1+($X$2*F1403*D$8)^2))),           V_rtHz(E1403)/($X$2*D$8*(E1403*C$1017+E1403+F1403)),V_rtHz(F1403)*SQRT(Sum_Sq(E1403*D$8*$X$2*C$1017,1))/($X$2*D$8*(E1403*C$1017+E1403+F1403))))/SQRT(Sum_Sq(1/(1+$A1403)+$AC$2/$I$2-1/(1+(1+F1403/E1403)/C$1017),$X$2/$I$2)),IF(F1404&lt;0,"A",C1404))</f>
        <v>A</v>
      </c>
      <c r="E1403" s="13">
        <f t="shared" ref="E1403:E1466" si="471">IF(F1403&gt;0,($X$2^2*$AF$2*D$8*F1403)^-1,-1)</f>
        <v>-1</v>
      </c>
      <c r="F1403" s="12">
        <f t="shared" si="462"/>
        <v>-2</v>
      </c>
      <c r="H1403" s="13" t="str">
        <f>IF(K1403&gt;0,SQRT(Sum_Sq($AI$2,V_rtHz($AH$2)/(1+1/$A1403),V_rtHz($AH$2*$A1403)/(1+$A1403),$AN$2*$AH$2/(1+1/$A1403),$AM$2*SQRT(Sum_Sq(K1403,1/($X$2*I$8*(1+H$1017+K1403/J1403))))/SQRT(Sum_Sq($X$2*K1403*I$8,1)),                   $AQ$2*SQRT(Sum_Sq($AH$2/(1+1/$A1403)+K1403*( 1/(H$1017+1+K1403/J1403)-1)/(1+($X$2*K1403*I$8)^2), (K1403^2*I$8*$X$2+1/($X$2*I$8*(H$1017+1+K1403/J1403           )))/(1+($X$2*K1403*I$8)^2))),           V_rtHz(J1403)/($X$2*I$8*(J1403*H$1017+J1403+K1403)),V_rtHz(K1403)*SQRT(Sum_Sq(J1403*I$8*$X$2*H$1017,1))/($X$2*I$8*(J1403*H$1017+J1403+K1403))))/SQRT(Sum_Sq(1/(1+$A1403)+$AC$2/$I$2-1/(1+(1+K1403/J1403)/H$1017),$X$2/$I$2)),IF(K1404&lt;0,"A",H1404))</f>
        <v>A</v>
      </c>
      <c r="J1403" s="13">
        <f t="shared" ref="J1403:J1466" si="472">IF(K1403&gt;0,($X$2^2*$AF$2*I$8*K1403)^-1,-1)</f>
        <v>-1</v>
      </c>
      <c r="K1403" s="12">
        <f t="shared" si="463"/>
        <v>-2</v>
      </c>
      <c r="M1403" s="13" t="str">
        <f>IF(P1403&gt;0,SQRT(Sum_Sq($AI$2,V_rtHz($AH$2)/(1+1/$A1403),V_rtHz($AH$2*$A1403)/(1+$A1403),$AN$2*$AH$2/(1+1/$A1403),$AM$2*SQRT(Sum_Sq(P1403,1/($X$2*N$8*(1+M$1017+P1403/O1403))))/SQRT(Sum_Sq($X$2*P1403*N$8,1)),                   $AQ$2*SQRT(Sum_Sq($AH$2/(1+1/$A1403)+P1403*( 1/(M$1017+1+P1403/O1403)-1)/(1+($X$2*P1403*N$8)^2), (P1403^2*N$8*$X$2+1/($X$2*N$8*(M$1017+1+P1403/O1403           )))/(1+($X$2*P1403*N$8)^2))),           V_rtHz(O1403)/($X$2*N$8*(O1403*M$1017+O1403+P1403)),V_rtHz(P1403)*SQRT(Sum_Sq(O1403*N$8*$X$2*M$1017,1))/($X$2*N$8*(O1403*M$1017+O1403+P1403))))/SQRT(Sum_Sq(1/(1+$A1403)+$AC$2/$I$2-1/(1+(1+P1403/O1403)/M$1017),$X$2/$I$2)),IF(P1404&lt;0,"A",M1404))</f>
        <v>A</v>
      </c>
      <c r="O1403" s="13">
        <f t="shared" ref="O1403:O1466" si="473">IF(P1403&gt;0,($X$2^2*$AF$2*N$8*P1403)^-1,-1)</f>
        <v>-1</v>
      </c>
      <c r="P1403" s="12">
        <f t="shared" si="464"/>
        <v>-2</v>
      </c>
      <c r="R1403" s="13" t="str">
        <f>IF(U1403&gt;0,SQRT(Sum_Sq($AI$2,V_rtHz($AH$2)/(1+1/$A1403),V_rtHz($AH$2*$A1403)/(1+$A1403),$AN$2*$AH$2/(1+1/$A1403),$AM$2*SQRT(Sum_Sq(U1403,1/($X$2*S$8*(1+R$1017+U1403/T1403))))/SQRT(Sum_Sq($X$2*U1403*S$8,1)),                   $AQ$2*SQRT(Sum_Sq($AH$2/(1+1/$A1403)+U1403*( 1/(R$1017+1+U1403/T1403)-1)/(1+($X$2*U1403*S$8)^2), (U1403^2*S$8*$X$2+1/($X$2*S$8*(R$1017+1+U1403/T1403           )))/(1+($X$2*U1403*S$8)^2))),           V_rtHz(T1403)/($X$2*S$8*(T1403*R$1017+T1403+U1403)),V_rtHz(U1403)*SQRT(Sum_Sq(T1403*S$8*$X$2*R$1017,1))/($X$2*S$8*(T1403*R$1017+T1403+U1403))))/SQRT(Sum_Sq(1/(1+$A1403)+$AC$2/$I$2-1/(1+(1+U1403/T1403)/R$1017),$X$2/$I$2)),IF(U1404&lt;0,"A",R1404))</f>
        <v>A</v>
      </c>
      <c r="T1403" s="13">
        <f t="shared" ref="T1403:T1466" si="474">IF(U1403&gt;0,($X$2^2*$AF$2*S$8*U1403)^-1,-1)</f>
        <v>-1</v>
      </c>
      <c r="U1403" s="12">
        <f t="shared" si="465"/>
        <v>-2</v>
      </c>
      <c r="X1403" s="13">
        <f>IF(AA1403&gt;0,SQRT(Sum_Sq($AI$2,V_rtHz($AH$2)/(1+1/$A1403),V_rtHz($AH$2*$A1403)/(1+$A1403),$AN$2*$AH$2/(1+1/$A1403),$AM$2*SQRT(Sum_Sq(AA1403,1/($X$2*Y$8*(1+X$1017+AA1403/Z1403))))/SQRT(Sum_Sq($X$2*AA1403*Y$8,1)),                   $AQ$2*SQRT(Sum_Sq($AH$2/(1+1/$A1403)+AA1403*( 1/(X$1017+1+AA1403/Z1403)-1)/(1+($X$2*AA1403*Y$8)^2), (AA1403^2*Y$8*$X$2+1/($X$2*Y$8*(X$1017+1+AA1403/Z1403           )))/(1+($X$2*AA1403*Y$8)^2))),           V_rtHz(Z1403)/($X$2*Y$8*(Z1403*X$1017+Z1403+AA1403)),V_rtHz(AA1403)*SQRT(Sum_Sq(Z1403*Y$8*$X$2*X$1017,1))/($X$2*Y$8*(Z1403*X$1017+Z1403+AA1403))))/SQRT(Sum_Sq(1/(1+$A1403)+$AC$2/$I$2-1/(1+(1+AA1403/Z1403)/X$1017),$X$2/$I$2)),IF(AA1404&lt;0,"A",X1404))</f>
        <v>3.9252724043672284E-6</v>
      </c>
      <c r="Z1403" s="13">
        <f t="shared" ref="Z1403:Z1466" si="475">IF(AA1403&gt;0,($X$2^2*$AF$2*Y$8*AA1403)^-1,-1)</f>
        <v>18417.655435414948</v>
      </c>
      <c r="AA1403" s="12">
        <f t="shared" si="466"/>
        <v>53429.737080814186</v>
      </c>
      <c r="AC1403" s="13">
        <f>IF(AF1403&gt;0,SQRT(Sum_Sq($AI$2,V_rtHz($AH$2)/(1+1/$A1403),V_rtHz($AH$2*$A1403)/(1+$A1403),$AN$2*$AH$2/(1+1/$A1403),$AM$2*SQRT(Sum_Sq(AF1403,1/($X$2*AD$8*(1+AC$1017+AF1403/AE1403))))/SQRT(Sum_Sq($X$2*AF1403*AD$8,1)),                   $AQ$2*SQRT(Sum_Sq($AH$2/(1+1/$A1403)+AF1403*( 1/(AC$1017+1+AF1403/AE1403)-1)/(1+($X$2*AF1403*AD$8)^2), (AF1403^2*AD$8*$X$2+1/($X$2*AD$8*(AC$1017+1+AF1403/AE1403           )))/(1+($X$2*AF1403*AD$8)^2))),           V_rtHz(AE1403)/($X$2*AD$8*(AE1403*AC$1017+AE1403+AF1403)),V_rtHz(AF1403)*SQRT(Sum_Sq(AE1403*AD$8*$X$2*AC$1017,1))/($X$2*AD$8*(AE1403*AC$1017+AE1403+AF1403))))/SQRT(Sum_Sq(1/(1+$A1403)+$AC$2/$I$2-1/(1+(1+AF1403/AE1403)/AC$1017),$X$2/$I$2)),IF(AF1404&lt;0,"A",AC1404))</f>
        <v>6.1148656535271344E-6</v>
      </c>
      <c r="AE1403" s="13">
        <f t="shared" ref="AE1403:AE1466" si="476">IF(AF1403&gt;0,($X$2^2*$AF$2*AD$8*AF1403)^-1,-1)</f>
        <v>15279.299199098126</v>
      </c>
      <c r="AF1403" s="12">
        <f t="shared" si="467"/>
        <v>203663.84823919774</v>
      </c>
      <c r="AG1403" s="13"/>
      <c r="AH1403" s="13">
        <f>IF(AK1403&gt;0,SQRT(Sum_Sq($AI$2,V_rtHz($AH$2)/(1+1/$A1403),V_rtHz($AH$2*$A1403)/(1+$A1403),$AN$2*$AH$2/(1+1/$A1403),$AM$2*SQRT(Sum_Sq(AK1403,1/($X$2*AI$8*(1+AH$1017+AK1403/AJ1403))))/SQRT(Sum_Sq($X$2*AK1403*AI$8,1)),                   $AQ$2*SQRT(Sum_Sq($AH$2/(1+1/$A1403)+AK1403*( 1/(AH$1017+1+AK1403/AJ1403)-1)/(1+($X$2*AK1403*AI$8)^2), (AK1403^2*AI$8*$X$2+1/($X$2*AI$8*(AH$1017+1+AK1403/AJ1403           )))/(1+($X$2*AK1403*AI$8)^2))),           V_rtHz(AJ1403)/($X$2*AI$8*(AJ1403*AH$1017+AJ1403+AK1403)),V_rtHz(AK1403)*SQRT(Sum_Sq(AJ1403*AI$8*$X$2*AH$1017,1))/($X$2*AI$8*(AJ1403*AH$1017+AJ1403+AK1403))))/SQRT(Sum_Sq(1/(1+$A1403)+$AC$2/$I$2-1/(1+(1+AK1403/AJ1403)/AH$1017),$X$2/$I$2)),IF(AK1404&lt;0,"A",AH1404))</f>
        <v>1.0534535442724938E-5</v>
      </c>
      <c r="AI1403" s="13"/>
      <c r="AJ1403" s="13">
        <f t="shared" ref="AJ1403:AJ1466" si="477">IF(AK1403&gt;0,($X$2^2*$AF$2*AI$8*AK1403)^-1,-1)</f>
        <v>14635.612004860543</v>
      </c>
      <c r="AK1403" s="12">
        <f t="shared" si="468"/>
        <v>672367.15979655809</v>
      </c>
      <c r="AM1403" s="13">
        <f>IF(AP1403&gt;0,SQRT(Sum_Sq($AI$2,V_rtHz($AH$2)/(1+1/$A1403),V_rtHz($AH$2*$A1403)/(1+$A1403),$AN$2*$AH$2/(1+1/$A1403),$AM$2*SQRT(Sum_Sq(AP1403,1/($X$2*AN$8*(1+AM$1017+AP1403/AO1403))))/SQRT(Sum_Sq($X$2*AP1403*AN$8,1)),                   $AQ$2*SQRT(Sum_Sq($AH$2/(1+1/$A1403)+AP1403*( 1/(AM$1017+1+AP1403/AO1403)-1)/(1+($X$2*AP1403*AN$8)^2), (AP1403^2*AN$8*$X$2+1/($X$2*AN$8*(AM$1017+1+AP1403/AO1403           )))/(1+($X$2*AP1403*AN$8)^2))),           V_rtHz(AO1403)/($X$2*AN$8*(AO1403*AM$1017+AO1403+AP1403)),V_rtHz(AP1403)*SQRT(Sum_Sq(AO1403*AN$8*$X$2*AM$1017,1))/($X$2*AN$8*(AO1403*AM$1017+AO1403+AP1403))))/SQRT(Sum_Sq(1/(1+$A1403)+$AC$2/$I$2-1/(1+(1+AP1403/AO1403)/AM$1017),$X$2/$I$2)),IF(AP1404&lt;0,"A",AM1404))</f>
        <v>1.855960382897047E-5</v>
      </c>
      <c r="AO1403" s="13">
        <f t="shared" ref="AO1403:AO1466" si="478">IF(AP1403&gt;0,($X$2^2*$AF$2*AN$8*AP1403)^-1,-1)</f>
        <v>14452.086698723808</v>
      </c>
      <c r="AP1403" s="12">
        <f t="shared" si="469"/>
        <v>2153212.1541737001</v>
      </c>
      <c r="AR1403" s="13">
        <f t="shared" ref="AR1403:AR1466" si="479">1/(2*PI()*SQRT(C$1017*$AD$2^2*E1403*F1403))</f>
        <v>69887291.180198371</v>
      </c>
      <c r="AS1403" s="13">
        <f t="shared" ref="AS1403:AS1466" si="480">$X$2/((1/E1403+1/F1403)/(C$1017*$AD$2)-$A1403/(F1403*$AD$2))</f>
        <v>-1.3234252477229238E-5</v>
      </c>
      <c r="AV1403" s="13"/>
      <c r="AW1403" s="13">
        <f t="shared" ref="AW1403:AW1466" si="481">1/(2*PI()*SQRT(H$1017*$AD$2^2*J1403*K1403))</f>
        <v>39300511.936236553</v>
      </c>
      <c r="AX1403" s="13">
        <f t="shared" ref="AX1403:AX1466" si="482">$X$2/((1/J1403+1/K1403)/(H$1017*$AD$2)-$A1403/(K1403*$AD$2))</f>
        <v>-4.2103603234979004E-5</v>
      </c>
      <c r="AZ1403" s="13"/>
      <c r="BA1403" s="13"/>
      <c r="BB1403" s="13">
        <f t="shared" ref="BB1403:BB1466" si="483">1/(2*PI()*SQRT(M$1017*$AD$2^2*O1403*P1403))</f>
        <v>22100301.962882396</v>
      </c>
      <c r="BC1403" s="13">
        <f t="shared" ref="BC1403:BC1466" si="484">$X$2/((1/O1403+1/P1403)/(M$1017*$AD$2)-$A1403/(P1403*$AD$2))</f>
        <v>-1.3574052351221833E-4</v>
      </c>
      <c r="BD1403" s="13"/>
      <c r="BE1403" s="13"/>
      <c r="BG1403" s="13">
        <f t="shared" ref="BG1403:BG1466" si="485">1/(2*PI()*SQRT(R$1017*$AD$2^2*T1403*U1403))</f>
        <v>12427913.092914158</v>
      </c>
      <c r="BH1403" s="13">
        <f t="shared" ref="BH1403:BH1466" si="486">$X$2/((1/T1403+1/U1403)/(R$1017*$AD$2)-$A1403/(U1403*$AD$2))</f>
        <v>-4.5746906053001357E-4</v>
      </c>
      <c r="BI1403" s="13"/>
      <c r="BL1403" s="13">
        <f t="shared" ref="BL1403:BL1466" si="487">1/(2*PI()*SQRT(X$1017*$AD$2^2*Z1403*AA1403))</f>
        <v>315.06815879885437</v>
      </c>
      <c r="BM1403" s="13">
        <f t="shared" ref="BM1403:BM1466" si="488">$X$2/((1/Z1403+1/AA1403)/(X$1017*$AD$2)-$A1403/(AA1403*$AD$2))</f>
        <v>34.465664218175149</v>
      </c>
      <c r="BP1403" s="13"/>
      <c r="BQ1403" s="13">
        <f t="shared" ref="BQ1403:BQ1466" si="489">1/(2*PI()*SQRT(AC$1017*$AD$2^2*AE1403*AF1403))</f>
        <v>99.633300000000006</v>
      </c>
      <c r="BR1403" s="13">
        <f t="shared" ref="BR1403:BR1466" si="490">$X$2/((1/AE1403+1/AF1403)/(AC$1017*$AD$2)-$A1403/(AF1403*$AD$2))</f>
        <v>108.99000000000001</v>
      </c>
      <c r="BT1403" s="13"/>
      <c r="BU1403" s="13"/>
      <c r="BV1403" s="13">
        <f t="shared" ref="BV1403:BV1466" si="491">1/(2*PI()*SQRT(AH$1017*$AD$2^2*AJ1403*AK1403))</f>
        <v>31.50681587988543</v>
      </c>
      <c r="BW1403" s="13">
        <f t="shared" ref="BW1403:BW1466" si="492">$X$2/((1/AJ1403+1/AK1403)/(AH$1017*$AD$2)-$A1403/(AK1403*$AD$2))</f>
        <v>344.65664218175152</v>
      </c>
      <c r="CA1403" s="13">
        <f t="shared" ref="CA1403:CA1466" si="493">1/(2*PI()*SQRT(AM$1017*$AD$2^2*AO1403*AP1403))</f>
        <v>9.9633299999999991</v>
      </c>
      <c r="CB1403" s="13">
        <f t="shared" ref="CB1403:CB1466" si="494">$X$2/((1/AO1403+1/AP1403)/(AM$1017*$AD$2)-$A1403/(AP1403*$AD$2))</f>
        <v>1089.9000000000005</v>
      </c>
    </row>
    <row r="1404" spans="1:80" x14ac:dyDescent="0.3">
      <c r="A1404" s="13">
        <f t="shared" si="470"/>
        <v>2.1877616239495508E-3</v>
      </c>
      <c r="C1404" s="13" t="str">
        <f>IF(F1404&gt;0,SQRT(Sum_Sq($AI$2,V_rtHz($AH$2)/(1+1/$A1404),V_rtHz($AH$2*$A1404)/(1+$A1404),$AN$2*$AH$2/(1+1/$A1404),$AM$2*SQRT(Sum_Sq(F1404,1/($X$2*D$8*(1+C$1017+F1404/E1404))))/SQRT(Sum_Sq($X$2*F1404*D$8,1)),                   $AQ$2*SQRT(Sum_Sq($AH$2/(1+1/$A1404)+F1404*( 1/(C$1017+1+F1404/E1404)-1)/(1+($X$2*F1404*D$8)^2), (F1404^2*D$8*$X$2+1/($X$2*D$8*(C$1017+1+F1404/E1404           )))/(1+($X$2*F1404*D$8)^2))),           V_rtHz(E1404)/($X$2*D$8*(E1404*C$1017+E1404+F1404)),V_rtHz(F1404)*SQRT(Sum_Sq(E1404*D$8*$X$2*C$1017,1))/($X$2*D$8*(E1404*C$1017+E1404+F1404))))/SQRT(Sum_Sq(1/(1+$A1404)+$AC$2/$I$2-1/(1+(1+F1404/E1404)/C$1017),$X$2/$I$2)),IF(F1405&lt;0,"A",C1405))</f>
        <v>A</v>
      </c>
      <c r="E1404" s="13">
        <f t="shared" si="471"/>
        <v>-1</v>
      </c>
      <c r="F1404" s="12">
        <f t="shared" ref="F1404:F1467" si="495">IF($A1404+(2*$R$2)^-2-1/C$1017&gt;0,       IF( (1+$AC$2*    (1+$A1404)*((1+$A1404)*2*$R$2^2/(1+SQRT(4*$A1404*$R$2^2+1 -4*$R$2^2/C$1017))+1)/$I$2    )^2 + ($X$2* (1+$A1404)*((1+$A1404)*2*$R$2^2/(1+SQRT(4*$A1404*$R$2^2+1 -4*$R$2^2/C$1017))+1)/$I$2   )^2 &lt;$AT$12,                  (1/(2*$R$2)+SQRT($A1404+(2*$R$2)^-2-1/C$1017))/($X$2*D$8), -1),                        IF(F1403&gt;0,F1403,-2))</f>
        <v>-2</v>
      </c>
      <c r="H1404" s="13" t="str">
        <f>IF(K1404&gt;0,SQRT(Sum_Sq($AI$2,V_rtHz($AH$2)/(1+1/$A1404),V_rtHz($AH$2*$A1404)/(1+$A1404),$AN$2*$AH$2/(1+1/$A1404),$AM$2*SQRT(Sum_Sq(K1404,1/($X$2*I$8*(1+H$1017+K1404/J1404))))/SQRT(Sum_Sq($X$2*K1404*I$8,1)),                   $AQ$2*SQRT(Sum_Sq($AH$2/(1+1/$A1404)+K1404*( 1/(H$1017+1+K1404/J1404)-1)/(1+($X$2*K1404*I$8)^2), (K1404^2*I$8*$X$2+1/($X$2*I$8*(H$1017+1+K1404/J1404           )))/(1+($X$2*K1404*I$8)^2))),           V_rtHz(J1404)/($X$2*I$8*(J1404*H$1017+J1404+K1404)),V_rtHz(K1404)*SQRT(Sum_Sq(J1404*I$8*$X$2*H$1017,1))/($X$2*I$8*(J1404*H$1017+J1404+K1404))))/SQRT(Sum_Sq(1/(1+$A1404)+$AC$2/$I$2-1/(1+(1+K1404/J1404)/H$1017),$X$2/$I$2)),IF(K1405&lt;0,"A",H1405))</f>
        <v>A</v>
      </c>
      <c r="J1404" s="13">
        <f t="shared" si="472"/>
        <v>-1</v>
      </c>
      <c r="K1404" s="12">
        <f t="shared" ref="K1404:K1467" si="496">IF($A1404+(2*$R$2)^-2-1/H$1017&gt;0,       IF( (1+$AC$2*    (1+$A1404)*((1+$A1404)*2*$R$2^2/(1+SQRT(4*$A1404*$R$2^2+1 -4*$R$2^2/H$1017))+1)/$I$2    )^2 + ($X$2* (1+$A1404)*((1+$A1404)*2*$R$2^2/(1+SQRT(4*$A1404*$R$2^2+1 -4*$R$2^2/H$1017))+1)/$I$2   )^2 &lt;$AT$12,                  (1/(2*$R$2)+SQRT($A1404+(2*$R$2)^-2-1/H$1017))/($X$2*I$8), -1),                        IF(K1403&gt;0,K1403,-2))</f>
        <v>-2</v>
      </c>
      <c r="M1404" s="13" t="str">
        <f>IF(P1404&gt;0,SQRT(Sum_Sq($AI$2,V_rtHz($AH$2)/(1+1/$A1404),V_rtHz($AH$2*$A1404)/(1+$A1404),$AN$2*$AH$2/(1+1/$A1404),$AM$2*SQRT(Sum_Sq(P1404,1/($X$2*N$8*(1+M$1017+P1404/O1404))))/SQRT(Sum_Sq($X$2*P1404*N$8,1)),                   $AQ$2*SQRT(Sum_Sq($AH$2/(1+1/$A1404)+P1404*( 1/(M$1017+1+P1404/O1404)-1)/(1+($X$2*P1404*N$8)^2), (P1404^2*N$8*$X$2+1/($X$2*N$8*(M$1017+1+P1404/O1404           )))/(1+($X$2*P1404*N$8)^2))),           V_rtHz(O1404)/($X$2*N$8*(O1404*M$1017+O1404+P1404)),V_rtHz(P1404)*SQRT(Sum_Sq(O1404*N$8*$X$2*M$1017,1))/($X$2*N$8*(O1404*M$1017+O1404+P1404))))/SQRT(Sum_Sq(1/(1+$A1404)+$AC$2/$I$2-1/(1+(1+P1404/O1404)/M$1017),$X$2/$I$2)),IF(P1405&lt;0,"A",M1405))</f>
        <v>A</v>
      </c>
      <c r="O1404" s="13">
        <f t="shared" si="473"/>
        <v>-1</v>
      </c>
      <c r="P1404" s="12">
        <f t="shared" ref="P1404:P1467" si="497">IF($A1404+(2*$R$2)^-2-1/M$1017&gt;0,       IF( (1+$AC$2*    (1+$A1404)*((1+$A1404)*2*$R$2^2/(1+SQRT(4*$A1404*$R$2^2+1 -4*$R$2^2/M$1017))+1)/$I$2    )^2 + ($X$2* (1+$A1404)*((1+$A1404)*2*$R$2^2/(1+SQRT(4*$A1404*$R$2^2+1 -4*$R$2^2/M$1017))+1)/$I$2   )^2 &lt;$AT$12,                  (1/(2*$R$2)+SQRT($A1404+(2*$R$2)^-2-1/M$1017))/($X$2*N$8), -1),                        IF(P1403&gt;0,P1403,-2))</f>
        <v>-2</v>
      </c>
      <c r="R1404" s="13" t="str">
        <f>IF(U1404&gt;0,SQRT(Sum_Sq($AI$2,V_rtHz($AH$2)/(1+1/$A1404),V_rtHz($AH$2*$A1404)/(1+$A1404),$AN$2*$AH$2/(1+1/$A1404),$AM$2*SQRT(Sum_Sq(U1404,1/($X$2*S$8*(1+R$1017+U1404/T1404))))/SQRT(Sum_Sq($X$2*U1404*S$8,1)),                   $AQ$2*SQRT(Sum_Sq($AH$2/(1+1/$A1404)+U1404*( 1/(R$1017+1+U1404/T1404)-1)/(1+($X$2*U1404*S$8)^2), (U1404^2*S$8*$X$2+1/($X$2*S$8*(R$1017+1+U1404/T1404           )))/(1+($X$2*U1404*S$8)^2))),           V_rtHz(T1404)/($X$2*S$8*(T1404*R$1017+T1404+U1404)),V_rtHz(U1404)*SQRT(Sum_Sq(T1404*S$8*$X$2*R$1017,1))/($X$2*S$8*(T1404*R$1017+T1404+U1404))))/SQRT(Sum_Sq(1/(1+$A1404)+$AC$2/$I$2-1/(1+(1+U1404/T1404)/R$1017),$X$2/$I$2)),IF(U1405&lt;0,"A",R1405))</f>
        <v>A</v>
      </c>
      <c r="T1404" s="13">
        <f t="shared" si="474"/>
        <v>-1</v>
      </c>
      <c r="U1404" s="12">
        <f t="shared" ref="U1404:U1467" si="498">IF($A1404+(2*$R$2)^-2-1/R$1017&gt;0,       IF( (1+$AC$2*    (1+$A1404)*((1+$A1404)*2*$R$2^2/(1+SQRT(4*$A1404*$R$2^2+1 -4*$R$2^2/R$1017))+1)/$I$2    )^2 + ($X$2* (1+$A1404)*((1+$A1404)*2*$R$2^2/(1+SQRT(4*$A1404*$R$2^2+1 -4*$R$2^2/R$1017))+1)/$I$2   )^2 &lt;$AT$12,                  (1/(2*$R$2)+SQRT($A1404+(2*$R$2)^-2-1/R$1017))/($X$2*S$8), -1),                        IF(U1403&gt;0,U1403,-2))</f>
        <v>-2</v>
      </c>
      <c r="X1404" s="13">
        <f>IF(AA1404&gt;0,SQRT(Sum_Sq($AI$2,V_rtHz($AH$2)/(1+1/$A1404),V_rtHz($AH$2*$A1404)/(1+$A1404),$AN$2*$AH$2/(1+1/$A1404),$AM$2*SQRT(Sum_Sq(AA1404,1/($X$2*Y$8*(1+X$1017+AA1404/Z1404))))/SQRT(Sum_Sq($X$2*AA1404*Y$8,1)),                   $AQ$2*SQRT(Sum_Sq($AH$2/(1+1/$A1404)+AA1404*( 1/(X$1017+1+AA1404/Z1404)-1)/(1+($X$2*AA1404*Y$8)^2), (AA1404^2*Y$8*$X$2+1/($X$2*Y$8*(X$1017+1+AA1404/Z1404           )))/(1+($X$2*AA1404*Y$8)^2))),           V_rtHz(Z1404)/($X$2*Y$8*(Z1404*X$1017+Z1404+AA1404)),V_rtHz(AA1404)*SQRT(Sum_Sq(Z1404*Y$8*$X$2*X$1017,1))/($X$2*Y$8*(Z1404*X$1017+Z1404+AA1404))))/SQRT(Sum_Sq(1/(1+$A1404)+$AC$2/$I$2-1/(1+(1+AA1404/Z1404)/X$1017),$X$2/$I$2)),IF(AA1405&lt;0,"A",X1405))</f>
        <v>3.9164696234157281E-6</v>
      </c>
      <c r="Z1404" s="13">
        <f t="shared" si="475"/>
        <v>18340.322524345884</v>
      </c>
      <c r="AA1404" s="12">
        <f t="shared" ref="AA1404:AA1467" si="499">IF($A1404+(2*$R$2)^-2-1/X$1017&gt;0,       IF( (1+$AC$2*    (1+$A1404)*((1+$A1404)*2*$R$2^2/(1+SQRT(4*$A1404*$R$2^2+1 -4*$R$2^2/X$1017))+1)/$I$2    )^2 + ($X$2* (1+$A1404)*((1+$A1404)*2*$R$2^2/(1+SQRT(4*$A1404*$R$2^2+1 -4*$R$2^2/X$1017))+1)/$I$2   )^2 &lt;$AT$12,                  (1/(2*$R$2)+SQRT($A1404+(2*$R$2)^-2-1/X$1017))/($X$2*Y$8), -1),                        IF(AA1403&gt;0,AA1403,-2))</f>
        <v>53655.026308995919</v>
      </c>
      <c r="AC1404" s="13">
        <f>IF(AF1404&gt;0,SQRT(Sum_Sq($AI$2,V_rtHz($AH$2)/(1+1/$A1404),V_rtHz($AH$2*$A1404)/(1+$A1404),$AN$2*$AH$2/(1+1/$A1404),$AM$2*SQRT(Sum_Sq(AF1404,1/($X$2*AD$8*(1+AC$1017+AF1404/AE1404))))/SQRT(Sum_Sq($X$2*AF1404*AD$8,1)),                   $AQ$2*SQRT(Sum_Sq($AH$2/(1+1/$A1404)+AF1404*( 1/(AC$1017+1+AF1404/AE1404)-1)/(1+($X$2*AF1404*AD$8)^2), (AF1404^2*AD$8*$X$2+1/($X$2*AD$8*(AC$1017+1+AF1404/AE1404           )))/(1+($X$2*AF1404*AD$8)^2))),           V_rtHz(AE1404)/($X$2*AD$8*(AE1404*AC$1017+AE1404+AF1404)),V_rtHz(AF1404)*SQRT(Sum_Sq(AE1404*AD$8*$X$2*AC$1017,1))/($X$2*AD$8*(AE1404*AC$1017+AE1404+AF1404))))/SQRT(Sum_Sq(1/(1+$A1404)+$AC$2/$I$2-1/(1+(1+AF1404/AE1404)/AC$1017),$X$2/$I$2)),IF(AF1405&lt;0,"A",AC1405))</f>
        <v>6.1075781612460373E-6</v>
      </c>
      <c r="AE1404" s="13">
        <f t="shared" si="476"/>
        <v>15242.085517170548</v>
      </c>
      <c r="AF1404" s="12">
        <f t="shared" ref="AF1404:AF1467" si="500">IF($A1404+(2*$R$2)^-2-1/AC$1017&gt;0,       IF( (1+$AC$2*    (1+$A1404)*((1+$A1404)*2*$R$2^2/(1+SQRT(4*$A1404*$R$2^2+1 -4*$R$2^2/AC$1017))+1)/$I$2    )^2 + ($X$2* (1+$A1404)*((1+$A1404)*2*$R$2^2/(1+SQRT(4*$A1404*$R$2^2+1 -4*$R$2^2/AC$1017))+1)/$I$2   )^2 &lt;$AT$12,                  (1/(2*$R$2)+SQRT($A1404+(2*$R$2)^-2-1/AC$1017))/($X$2*AD$8), -1),                        IF(AF1403&gt;0,AF1403,-2))</f>
        <v>204161.09526356211</v>
      </c>
      <c r="AG1404" s="13"/>
      <c r="AH1404" s="13">
        <f>IF(AK1404&gt;0,SQRT(Sum_Sq($AI$2,V_rtHz($AH$2)/(1+1/$A1404),V_rtHz($AH$2*$A1404)/(1+$A1404),$AN$2*$AH$2/(1+1/$A1404),$AM$2*SQRT(Sum_Sq(AK1404,1/($X$2*AI$8*(1+AH$1017+AK1404/AJ1404))))/SQRT(Sum_Sq($X$2*AK1404*AI$8,1)),                   $AQ$2*SQRT(Sum_Sq($AH$2/(1+1/$A1404)+AK1404*( 1/(AH$1017+1+AK1404/AJ1404)-1)/(1+($X$2*AK1404*AI$8)^2), (AK1404^2*AI$8*$X$2+1/($X$2*AI$8*(AH$1017+1+AK1404/AJ1404           )))/(1+($X$2*AK1404*AI$8)^2))),           V_rtHz(AJ1404)/($X$2*AI$8*(AJ1404*AH$1017+AJ1404+AK1404)),V_rtHz(AK1404)*SQRT(Sum_Sq(AJ1404*AI$8*$X$2*AH$1017,1))/($X$2*AI$8*(AJ1404*AH$1017+AJ1404+AK1404))))/SQRT(Sum_Sq(1/(1+$A1404)+$AC$2/$I$2-1/(1+(1+AK1404/AJ1404)/AH$1017),$X$2/$I$2)),IF(AK1405&lt;0,"A",AH1405))</f>
        <v>1.0523658578648593E-5</v>
      </c>
      <c r="AI1404" s="13"/>
      <c r="AJ1404" s="13">
        <f t="shared" si="477"/>
        <v>14603.930961124768</v>
      </c>
      <c r="AK1404" s="12">
        <f t="shared" ref="AK1404:AK1467" si="501">IF($A1404+(2*$R$2)^-2-1/AH$1017&gt;0,       IF( (1+$AC$2*    (1+$A1404)*((1+$A1404)*2*$R$2^2/(1+SQRT(4*$A1404*$R$2^2+1 -4*$R$2^2/AH$1017))+1)/$I$2    )^2 + ($X$2* (1+$A1404)*((1+$A1404)*2*$R$2^2/(1+SQRT(4*$A1404*$R$2^2+1 -4*$R$2^2/AH$1017))+1)/$I$2   )^2 &lt;$AT$12,                  (1/(2*$R$2)+SQRT($A1404+(2*$R$2)^-2-1/AH$1017))/($X$2*AI$8), -1),                        IF(AK1403&gt;0,AK1403,-2))</f>
        <v>673825.75977574964</v>
      </c>
      <c r="AM1404" s="13">
        <f>IF(AP1404&gt;0,SQRT(Sum_Sq($AI$2,V_rtHz($AH$2)/(1+1/$A1404),V_rtHz($AH$2*$A1404)/(1+$A1404),$AN$2*$AH$2/(1+1/$A1404),$AM$2*SQRT(Sum_Sq(AP1404,1/($X$2*AN$8*(1+AM$1017+AP1404/AO1404))))/SQRT(Sum_Sq($X$2*AP1404*AN$8,1)),                   $AQ$2*SQRT(Sum_Sq($AH$2/(1+1/$A1404)+AP1404*( 1/(AM$1017+1+AP1404/AO1404)-1)/(1+($X$2*AP1404*AN$8)^2), (AP1404^2*AN$8*$X$2+1/($X$2*AN$8*(AM$1017+1+AP1404/AO1404           )))/(1+($X$2*AP1404*AN$8)^2))),           V_rtHz(AO1404)/($X$2*AN$8*(AO1404*AM$1017+AO1404+AP1404)),V_rtHz(AP1404)*SQRT(Sum_Sq(AO1404*AN$8*$X$2*AM$1017,1))/($X$2*AN$8*(AO1404*AM$1017+AO1404+AP1404))))/SQRT(Sum_Sq(1/(1+$A1404)+$AC$2/$I$2-1/(1+(1+AP1404/AO1404)/AM$1017),$X$2/$I$2)),IF(AP1405&lt;0,"A",AM1405))</f>
        <v>1.8541234443717746E-5</v>
      </c>
      <c r="AO1404" s="13">
        <f t="shared" si="478"/>
        <v>14421.852841603966</v>
      </c>
      <c r="AP1404" s="12">
        <f t="shared" ref="AP1404:AP1467" si="502">IF($A1404+(2*$R$2)^-2-1/AM$1017&gt;0,       IF( (1+$AC$2*    (1+$A1404)*((1+$A1404)*2*$R$2^2/(1+SQRT(4*$A1404*$R$2^2+1 -4*$R$2^2/AM$1017))+1)/$I$2    )^2 + ($X$2* (1+$A1404)*((1+$A1404)*2*$R$2^2/(1+SQRT(4*$A1404*$R$2^2+1 -4*$R$2^2/AM$1017))+1)/$I$2   )^2 &lt;$AT$12,                  (1/(2*$R$2)+SQRT($A1404+(2*$R$2)^-2-1/AM$1017))/($X$2*AN$8), -1),                        IF(AP1403&gt;0,AP1403,-2))</f>
        <v>2157726.1309375037</v>
      </c>
      <c r="AR1404" s="13">
        <f t="shared" si="479"/>
        <v>69887291.180198371</v>
      </c>
      <c r="AS1404" s="13">
        <f t="shared" si="480"/>
        <v>-1.3234764580792488E-5</v>
      </c>
      <c r="AV1404" s="13"/>
      <c r="AW1404" s="13">
        <f t="shared" si="481"/>
        <v>39300511.936236553</v>
      </c>
      <c r="AX1404" s="13">
        <f t="shared" si="482"/>
        <v>-4.2108786866901847E-5</v>
      </c>
      <c r="AZ1404" s="13"/>
      <c r="BA1404" s="13"/>
      <c r="BB1404" s="13">
        <f t="shared" si="483"/>
        <v>22100301.962882396</v>
      </c>
      <c r="BC1404" s="13">
        <f t="shared" si="484"/>
        <v>-1.3579441666553767E-4</v>
      </c>
      <c r="BD1404" s="13"/>
      <c r="BE1404" s="13"/>
      <c r="BG1404" s="13">
        <f t="shared" si="485"/>
        <v>12427913.092914158</v>
      </c>
      <c r="BH1404" s="13">
        <f t="shared" si="486"/>
        <v>-4.5808175912898672E-4</v>
      </c>
      <c r="BI1404" s="13"/>
      <c r="BL1404" s="13">
        <f t="shared" si="487"/>
        <v>315.06815879885437</v>
      </c>
      <c r="BM1404" s="13">
        <f t="shared" si="488"/>
        <v>34.465664218175135</v>
      </c>
      <c r="BP1404" s="13"/>
      <c r="BQ1404" s="13">
        <f t="shared" si="489"/>
        <v>99.633300000000006</v>
      </c>
      <c r="BR1404" s="13">
        <f t="shared" si="490"/>
        <v>108.99</v>
      </c>
      <c r="BT1404" s="13"/>
      <c r="BU1404" s="13"/>
      <c r="BV1404" s="13">
        <f t="shared" si="491"/>
        <v>31.50681587988543</v>
      </c>
      <c r="BW1404" s="13">
        <f t="shared" si="492"/>
        <v>344.65664218175147</v>
      </c>
      <c r="CA1404" s="13">
        <f t="shared" si="493"/>
        <v>9.9633299999999991</v>
      </c>
      <c r="CB1404" s="13">
        <f t="shared" si="494"/>
        <v>1089.9000000000001</v>
      </c>
    </row>
    <row r="1405" spans="1:80" x14ac:dyDescent="0.3">
      <c r="A1405" s="13">
        <f t="shared" si="470"/>
        <v>2.218196419800218E-3</v>
      </c>
      <c r="C1405" s="13" t="str">
        <f>IF(F1405&gt;0,SQRT(Sum_Sq($AI$2,V_rtHz($AH$2)/(1+1/$A1405),V_rtHz($AH$2*$A1405)/(1+$A1405),$AN$2*$AH$2/(1+1/$A1405),$AM$2*SQRT(Sum_Sq(F1405,1/($X$2*D$8*(1+C$1017+F1405/E1405))))/SQRT(Sum_Sq($X$2*F1405*D$8,1)),                   $AQ$2*SQRT(Sum_Sq($AH$2/(1+1/$A1405)+F1405*( 1/(C$1017+1+F1405/E1405)-1)/(1+($X$2*F1405*D$8)^2), (F1405^2*D$8*$X$2+1/($X$2*D$8*(C$1017+1+F1405/E1405           )))/(1+($X$2*F1405*D$8)^2))),           V_rtHz(E1405)/($X$2*D$8*(E1405*C$1017+E1405+F1405)),V_rtHz(F1405)*SQRT(Sum_Sq(E1405*D$8*$X$2*C$1017,1))/($X$2*D$8*(E1405*C$1017+E1405+F1405))))/SQRT(Sum_Sq(1/(1+$A1405)+$AC$2/$I$2-1/(1+(1+F1405/E1405)/C$1017),$X$2/$I$2)),IF(F1406&lt;0,"A",C1406))</f>
        <v>A</v>
      </c>
      <c r="E1405" s="13">
        <f t="shared" si="471"/>
        <v>-1</v>
      </c>
      <c r="F1405" s="12">
        <f t="shared" si="495"/>
        <v>-2</v>
      </c>
      <c r="H1405" s="13" t="str">
        <f>IF(K1405&gt;0,SQRT(Sum_Sq($AI$2,V_rtHz($AH$2)/(1+1/$A1405),V_rtHz($AH$2*$A1405)/(1+$A1405),$AN$2*$AH$2/(1+1/$A1405),$AM$2*SQRT(Sum_Sq(K1405,1/($X$2*I$8*(1+H$1017+K1405/J1405))))/SQRT(Sum_Sq($X$2*K1405*I$8,1)),                   $AQ$2*SQRT(Sum_Sq($AH$2/(1+1/$A1405)+K1405*( 1/(H$1017+1+K1405/J1405)-1)/(1+($X$2*K1405*I$8)^2), (K1405^2*I$8*$X$2+1/($X$2*I$8*(H$1017+1+K1405/J1405           )))/(1+($X$2*K1405*I$8)^2))),           V_rtHz(J1405)/($X$2*I$8*(J1405*H$1017+J1405+K1405)),V_rtHz(K1405)*SQRT(Sum_Sq(J1405*I$8*$X$2*H$1017,1))/($X$2*I$8*(J1405*H$1017+J1405+K1405))))/SQRT(Sum_Sq(1/(1+$A1405)+$AC$2/$I$2-1/(1+(1+K1405/J1405)/H$1017),$X$2/$I$2)),IF(K1406&lt;0,"A",H1406))</f>
        <v>A</v>
      </c>
      <c r="J1405" s="13">
        <f t="shared" si="472"/>
        <v>-1</v>
      </c>
      <c r="K1405" s="12">
        <f t="shared" si="496"/>
        <v>-2</v>
      </c>
      <c r="M1405" s="13" t="str">
        <f>IF(P1405&gt;0,SQRT(Sum_Sq($AI$2,V_rtHz($AH$2)/(1+1/$A1405),V_rtHz($AH$2*$A1405)/(1+$A1405),$AN$2*$AH$2/(1+1/$A1405),$AM$2*SQRT(Sum_Sq(P1405,1/($X$2*N$8*(1+M$1017+P1405/O1405))))/SQRT(Sum_Sq($X$2*P1405*N$8,1)),                   $AQ$2*SQRT(Sum_Sq($AH$2/(1+1/$A1405)+P1405*( 1/(M$1017+1+P1405/O1405)-1)/(1+($X$2*P1405*N$8)^2), (P1405^2*N$8*$X$2+1/($X$2*N$8*(M$1017+1+P1405/O1405           )))/(1+($X$2*P1405*N$8)^2))),           V_rtHz(O1405)/($X$2*N$8*(O1405*M$1017+O1405+P1405)),V_rtHz(P1405)*SQRT(Sum_Sq(O1405*N$8*$X$2*M$1017,1))/($X$2*N$8*(O1405*M$1017+O1405+P1405))))/SQRT(Sum_Sq(1/(1+$A1405)+$AC$2/$I$2-1/(1+(1+P1405/O1405)/M$1017),$X$2/$I$2)),IF(P1406&lt;0,"A",M1406))</f>
        <v>A</v>
      </c>
      <c r="O1405" s="13">
        <f t="shared" si="473"/>
        <v>-1</v>
      </c>
      <c r="P1405" s="12">
        <f t="shared" si="497"/>
        <v>-2</v>
      </c>
      <c r="R1405" s="13" t="str">
        <f>IF(U1405&gt;0,SQRT(Sum_Sq($AI$2,V_rtHz($AH$2)/(1+1/$A1405),V_rtHz($AH$2*$A1405)/(1+$A1405),$AN$2*$AH$2/(1+1/$A1405),$AM$2*SQRT(Sum_Sq(U1405,1/($X$2*S$8*(1+R$1017+U1405/T1405))))/SQRT(Sum_Sq($X$2*U1405*S$8,1)),                   $AQ$2*SQRT(Sum_Sq($AH$2/(1+1/$A1405)+U1405*( 1/(R$1017+1+U1405/T1405)-1)/(1+($X$2*U1405*S$8)^2), (U1405^2*S$8*$X$2+1/($X$2*S$8*(R$1017+1+U1405/T1405           )))/(1+($X$2*U1405*S$8)^2))),           V_rtHz(T1405)/($X$2*S$8*(T1405*R$1017+T1405+U1405)),V_rtHz(U1405)*SQRT(Sum_Sq(T1405*S$8*$X$2*R$1017,1))/($X$2*S$8*(T1405*R$1017+T1405+U1405))))/SQRT(Sum_Sq(1/(1+$A1405)+$AC$2/$I$2-1/(1+(1+U1405/T1405)/R$1017),$X$2/$I$2)),IF(U1406&lt;0,"A",R1406))</f>
        <v>A</v>
      </c>
      <c r="T1405" s="13">
        <f t="shared" si="474"/>
        <v>-1</v>
      </c>
      <c r="U1405" s="12">
        <f t="shared" si="498"/>
        <v>-2</v>
      </c>
      <c r="X1405" s="13">
        <f>IF(AA1405&gt;0,SQRT(Sum_Sq($AI$2,V_rtHz($AH$2)/(1+1/$A1405),V_rtHz($AH$2*$A1405)/(1+$A1405),$AN$2*$AH$2/(1+1/$A1405),$AM$2*SQRT(Sum_Sq(AA1405,1/($X$2*Y$8*(1+X$1017+AA1405/Z1405))))/SQRT(Sum_Sq($X$2*AA1405*Y$8,1)),                   $AQ$2*SQRT(Sum_Sq($AH$2/(1+1/$A1405)+AA1405*( 1/(X$1017+1+AA1405/Z1405)-1)/(1+($X$2*AA1405*Y$8)^2), (AA1405^2*Y$8*$X$2+1/($X$2*Y$8*(X$1017+1+AA1405/Z1405           )))/(1+($X$2*AA1405*Y$8)^2))),           V_rtHz(Z1405)/($X$2*Y$8*(Z1405*X$1017+Z1405+AA1405)),V_rtHz(AA1405)*SQRT(Sum_Sq(Z1405*Y$8*$X$2*X$1017,1))/($X$2*Y$8*(Z1405*X$1017+Z1405+AA1405))))/SQRT(Sum_Sq(1/(1+$A1405)+$AC$2/$I$2-1/(1+(1+AA1405/Z1405)/X$1017),$X$2/$I$2)),IF(AA1406&lt;0,"A",X1406))</f>
        <v>3.9076859457125614E-6</v>
      </c>
      <c r="Z1405" s="13">
        <f t="shared" si="475"/>
        <v>18263.259527731308</v>
      </c>
      <c r="AA1405" s="12">
        <f t="shared" si="499"/>
        <v>53881.427138734267</v>
      </c>
      <c r="AC1405" s="13">
        <f>IF(AF1405&gt;0,SQRT(Sum_Sq($AI$2,V_rtHz($AH$2)/(1+1/$A1405),V_rtHz($AH$2*$A1405)/(1+$A1405),$AN$2*$AH$2/(1+1/$A1405),$AM$2*SQRT(Sum_Sq(AF1405,1/($X$2*AD$8*(1+AC$1017+AF1405/AE1405))))/SQRT(Sum_Sq($X$2*AF1405*AD$8,1)),                   $AQ$2*SQRT(Sum_Sq($AH$2/(1+1/$A1405)+AF1405*( 1/(AC$1017+1+AF1405/AE1405)-1)/(1+($X$2*AF1405*AD$8)^2), (AF1405^2*AD$8*$X$2+1/($X$2*AD$8*(AC$1017+1+AF1405/AE1405           )))/(1+($X$2*AF1405*AD$8)^2))),           V_rtHz(AE1405)/($X$2*AD$8*(AE1405*AC$1017+AE1405+AF1405)),V_rtHz(AF1405)*SQRT(Sum_Sq(AE1405*AD$8*$X$2*AC$1017,1))/($X$2*AD$8*(AE1405*AC$1017+AE1405+AF1405))))/SQRT(Sum_Sq(1/(1+$A1405)+$AC$2/$I$2-1/(1+(1+AF1405/AE1405)/AC$1017),$X$2/$I$2)),IF(AF1406&lt;0,"A",AC1406))</f>
        <v>6.1002506075692425E-6</v>
      </c>
      <c r="AE1405" s="13">
        <f t="shared" si="476"/>
        <v>15204.701416319354</v>
      </c>
      <c r="AF1405" s="12">
        <f t="shared" si="500"/>
        <v>204663.07019659373</v>
      </c>
      <c r="AG1405" s="13"/>
      <c r="AH1405" s="13">
        <f>IF(AK1405&gt;0,SQRT(Sum_Sq($AI$2,V_rtHz($AH$2)/(1+1/$A1405),V_rtHz($AH$2*$A1405)/(1+$A1405),$AN$2*$AH$2/(1+1/$A1405),$AM$2*SQRT(Sum_Sq(AK1405,1/($X$2*AI$8*(1+AH$1017+AK1405/AJ1405))))/SQRT(Sum_Sq($X$2*AK1405*AI$8,1)),                   $AQ$2*SQRT(Sum_Sq($AH$2/(1+1/$A1405)+AK1405*( 1/(AH$1017+1+AK1405/AJ1405)-1)/(1+($X$2*AK1405*AI$8)^2), (AK1405^2*AI$8*$X$2+1/($X$2*AI$8*(AH$1017+1+AK1405/AJ1405           )))/(1+($X$2*AK1405*AI$8)^2))),           V_rtHz(AJ1405)/($X$2*AI$8*(AJ1405*AH$1017+AJ1405+AK1405)),V_rtHz(AK1405)*SQRT(Sum_Sq(AJ1405*AI$8*$X$2*AH$1017,1))/($X$2*AI$8*(AJ1405*AH$1017+AJ1405+AK1405))))/SQRT(Sum_Sq(1/(1+$A1405)+$AC$2/$I$2-1/(1+(1+AK1405/AJ1405)/AH$1017),$X$2/$I$2)),IF(AK1406&lt;0,"A",AH1406))</f>
        <v>1.0512710032268377E-5</v>
      </c>
      <c r="AI1405" s="13"/>
      <c r="AJ1405" s="13">
        <f t="shared" si="477"/>
        <v>14572.068273604693</v>
      </c>
      <c r="AK1405" s="12">
        <f t="shared" si="501"/>
        <v>675299.11957777594</v>
      </c>
      <c r="AM1405" s="13">
        <f>IF(AP1405&gt;0,SQRT(Sum_Sq($AI$2,V_rtHz($AH$2)/(1+1/$A1405),V_rtHz($AH$2*$A1405)/(1+$A1405),$AN$2*$AH$2/(1+1/$A1405),$AM$2*SQRT(Sum_Sq(AP1405,1/($X$2*AN$8*(1+AM$1017+AP1405/AO1405))))/SQRT(Sum_Sq($X$2*AP1405*AN$8,1)),                   $AQ$2*SQRT(Sum_Sq($AH$2/(1+1/$A1405)+AP1405*( 1/(AM$1017+1+AP1405/AO1405)-1)/(1+($X$2*AP1405*AN$8)^2), (AP1405^2*AN$8*$X$2+1/($X$2*AN$8*(AM$1017+1+AP1405/AO1405           )))/(1+($X$2*AP1405*AN$8)^2))),           V_rtHz(AO1405)/($X$2*AN$8*(AO1405*AM$1017+AO1405+AP1405)),V_rtHz(AP1405)*SQRT(Sum_Sq(AO1405*AN$8*$X$2*AM$1017,1))/($X$2*AN$8*(AO1405*AM$1017+AO1405+AP1405))))/SQRT(Sum_Sq(1/(1+$A1405)+$AC$2/$I$2-1/(1+(1+AP1405/AO1405)/AM$1017),$X$2/$I$2)),IF(AP1406&lt;0,"A",AM1406))</f>
        <v>1.8522738690779443E-5</v>
      </c>
      <c r="AO1405" s="13">
        <f t="shared" si="478"/>
        <v>14391.436408295089</v>
      </c>
      <c r="AP1405" s="12">
        <f t="shared" si="502"/>
        <v>2162286.5049751261</v>
      </c>
      <c r="AR1405" s="13">
        <f t="shared" si="479"/>
        <v>69887291.180198371</v>
      </c>
      <c r="AS1405" s="13">
        <f t="shared" si="480"/>
        <v>-1.3235283848890386E-5</v>
      </c>
      <c r="AV1405" s="13"/>
      <c r="AW1405" s="13">
        <f t="shared" si="481"/>
        <v>39300511.936236553</v>
      </c>
      <c r="AX1405" s="13">
        <f t="shared" si="482"/>
        <v>-4.2114043913625568E-5</v>
      </c>
      <c r="AZ1405" s="13"/>
      <c r="BA1405" s="13"/>
      <c r="BB1405" s="13">
        <f t="shared" si="483"/>
        <v>22100301.962882396</v>
      </c>
      <c r="BC1405" s="13">
        <f t="shared" si="484"/>
        <v>-1.3584910325650464E-4</v>
      </c>
      <c r="BD1405" s="13"/>
      <c r="BE1405" s="13"/>
      <c r="BG1405" s="13">
        <f t="shared" si="485"/>
        <v>12427913.092914158</v>
      </c>
      <c r="BH1405" s="13">
        <f t="shared" si="486"/>
        <v>-4.5870465910092368E-4</v>
      </c>
      <c r="BI1405" s="13"/>
      <c r="BL1405" s="13">
        <f t="shared" si="487"/>
        <v>315.06815879885437</v>
      </c>
      <c r="BM1405" s="13">
        <f t="shared" si="488"/>
        <v>34.465664218175142</v>
      </c>
      <c r="BP1405" s="13"/>
      <c r="BQ1405" s="13">
        <f t="shared" si="489"/>
        <v>99.633300000000006</v>
      </c>
      <c r="BR1405" s="13">
        <f t="shared" si="490"/>
        <v>108.99</v>
      </c>
      <c r="BT1405" s="13"/>
      <c r="BU1405" s="13"/>
      <c r="BV1405" s="13">
        <f t="shared" si="491"/>
        <v>31.50681587988543</v>
      </c>
      <c r="BW1405" s="13">
        <f t="shared" si="492"/>
        <v>344.65664218175147</v>
      </c>
      <c r="CA1405" s="13">
        <f t="shared" si="493"/>
        <v>9.9633299999999974</v>
      </c>
      <c r="CB1405" s="13">
        <f t="shared" si="494"/>
        <v>1089.9000000000003</v>
      </c>
    </row>
    <row r="1406" spans="1:80" x14ac:dyDescent="0.3">
      <c r="A1406" s="13">
        <f t="shared" si="470"/>
        <v>2.2490546058357799E-3</v>
      </c>
      <c r="C1406" s="13" t="str">
        <f>IF(F1406&gt;0,SQRT(Sum_Sq($AI$2,V_rtHz($AH$2)/(1+1/$A1406),V_rtHz($AH$2*$A1406)/(1+$A1406),$AN$2*$AH$2/(1+1/$A1406),$AM$2*SQRT(Sum_Sq(F1406,1/($X$2*D$8*(1+C$1017+F1406/E1406))))/SQRT(Sum_Sq($X$2*F1406*D$8,1)),                   $AQ$2*SQRT(Sum_Sq($AH$2/(1+1/$A1406)+F1406*( 1/(C$1017+1+F1406/E1406)-1)/(1+($X$2*F1406*D$8)^2), (F1406^2*D$8*$X$2+1/($X$2*D$8*(C$1017+1+F1406/E1406           )))/(1+($X$2*F1406*D$8)^2))),           V_rtHz(E1406)/($X$2*D$8*(E1406*C$1017+E1406+F1406)),V_rtHz(F1406)*SQRT(Sum_Sq(E1406*D$8*$X$2*C$1017,1))/($X$2*D$8*(E1406*C$1017+E1406+F1406))))/SQRT(Sum_Sq(1/(1+$A1406)+$AC$2/$I$2-1/(1+(1+F1406/E1406)/C$1017),$X$2/$I$2)),IF(F1407&lt;0,"A",C1407))</f>
        <v>A</v>
      </c>
      <c r="E1406" s="13">
        <f t="shared" si="471"/>
        <v>-1</v>
      </c>
      <c r="F1406" s="12">
        <f t="shared" si="495"/>
        <v>-2</v>
      </c>
      <c r="H1406" s="13" t="str">
        <f>IF(K1406&gt;0,SQRT(Sum_Sq($AI$2,V_rtHz($AH$2)/(1+1/$A1406),V_rtHz($AH$2*$A1406)/(1+$A1406),$AN$2*$AH$2/(1+1/$A1406),$AM$2*SQRT(Sum_Sq(K1406,1/($X$2*I$8*(1+H$1017+K1406/J1406))))/SQRT(Sum_Sq($X$2*K1406*I$8,1)),                   $AQ$2*SQRT(Sum_Sq($AH$2/(1+1/$A1406)+K1406*( 1/(H$1017+1+K1406/J1406)-1)/(1+($X$2*K1406*I$8)^2), (K1406^2*I$8*$X$2+1/($X$2*I$8*(H$1017+1+K1406/J1406           )))/(1+($X$2*K1406*I$8)^2))),           V_rtHz(J1406)/($X$2*I$8*(J1406*H$1017+J1406+K1406)),V_rtHz(K1406)*SQRT(Sum_Sq(J1406*I$8*$X$2*H$1017,1))/($X$2*I$8*(J1406*H$1017+J1406+K1406))))/SQRT(Sum_Sq(1/(1+$A1406)+$AC$2/$I$2-1/(1+(1+K1406/J1406)/H$1017),$X$2/$I$2)),IF(K1407&lt;0,"A",H1407))</f>
        <v>A</v>
      </c>
      <c r="J1406" s="13">
        <f t="shared" si="472"/>
        <v>-1</v>
      </c>
      <c r="K1406" s="12">
        <f t="shared" si="496"/>
        <v>-2</v>
      </c>
      <c r="M1406" s="13" t="str">
        <f>IF(P1406&gt;0,SQRT(Sum_Sq($AI$2,V_rtHz($AH$2)/(1+1/$A1406),V_rtHz($AH$2*$A1406)/(1+$A1406),$AN$2*$AH$2/(1+1/$A1406),$AM$2*SQRT(Sum_Sq(P1406,1/($X$2*N$8*(1+M$1017+P1406/O1406))))/SQRT(Sum_Sq($X$2*P1406*N$8,1)),                   $AQ$2*SQRT(Sum_Sq($AH$2/(1+1/$A1406)+P1406*( 1/(M$1017+1+P1406/O1406)-1)/(1+($X$2*P1406*N$8)^2), (P1406^2*N$8*$X$2+1/($X$2*N$8*(M$1017+1+P1406/O1406           )))/(1+($X$2*P1406*N$8)^2))),           V_rtHz(O1406)/($X$2*N$8*(O1406*M$1017+O1406+P1406)),V_rtHz(P1406)*SQRT(Sum_Sq(O1406*N$8*$X$2*M$1017,1))/($X$2*N$8*(O1406*M$1017+O1406+P1406))))/SQRT(Sum_Sq(1/(1+$A1406)+$AC$2/$I$2-1/(1+(1+P1406/O1406)/M$1017),$X$2/$I$2)),IF(P1407&lt;0,"A",M1407))</f>
        <v>A</v>
      </c>
      <c r="O1406" s="13">
        <f t="shared" si="473"/>
        <v>-1</v>
      </c>
      <c r="P1406" s="12">
        <f t="shared" si="497"/>
        <v>-2</v>
      </c>
      <c r="R1406" s="13" t="str">
        <f>IF(U1406&gt;0,SQRT(Sum_Sq($AI$2,V_rtHz($AH$2)/(1+1/$A1406),V_rtHz($AH$2*$A1406)/(1+$A1406),$AN$2*$AH$2/(1+1/$A1406),$AM$2*SQRT(Sum_Sq(U1406,1/($X$2*S$8*(1+R$1017+U1406/T1406))))/SQRT(Sum_Sq($X$2*U1406*S$8,1)),                   $AQ$2*SQRT(Sum_Sq($AH$2/(1+1/$A1406)+U1406*( 1/(R$1017+1+U1406/T1406)-1)/(1+($X$2*U1406*S$8)^2), (U1406^2*S$8*$X$2+1/($X$2*S$8*(R$1017+1+U1406/T1406           )))/(1+($X$2*U1406*S$8)^2))),           V_rtHz(T1406)/($X$2*S$8*(T1406*R$1017+T1406+U1406)),V_rtHz(U1406)*SQRT(Sum_Sq(T1406*S$8*$X$2*R$1017,1))/($X$2*S$8*(T1406*R$1017+T1406+U1406))))/SQRT(Sum_Sq(1/(1+$A1406)+$AC$2/$I$2-1/(1+(1+U1406/T1406)/R$1017),$X$2/$I$2)),IF(U1407&lt;0,"A",R1407))</f>
        <v>A</v>
      </c>
      <c r="T1406" s="13">
        <f t="shared" si="474"/>
        <v>-1</v>
      </c>
      <c r="U1406" s="12">
        <f t="shared" si="498"/>
        <v>-2</v>
      </c>
      <c r="X1406" s="13">
        <f>IF(AA1406&gt;0,SQRT(Sum_Sq($AI$2,V_rtHz($AH$2)/(1+1/$A1406),V_rtHz($AH$2*$A1406)/(1+$A1406),$AN$2*$AH$2/(1+1/$A1406),$AM$2*SQRT(Sum_Sq(AA1406,1/($X$2*Y$8*(1+X$1017+AA1406/Z1406))))/SQRT(Sum_Sq($X$2*AA1406*Y$8,1)),                   $AQ$2*SQRT(Sum_Sq($AH$2/(1+1/$A1406)+AA1406*( 1/(X$1017+1+AA1406/Z1406)-1)/(1+($X$2*AA1406*Y$8)^2), (AA1406^2*Y$8*$X$2+1/($X$2*Y$8*(X$1017+1+AA1406/Z1406           )))/(1+($X$2*AA1406*Y$8)^2))),           V_rtHz(Z1406)/($X$2*Y$8*(Z1406*X$1017+Z1406+AA1406)),V_rtHz(AA1406)*SQRT(Sum_Sq(Z1406*Y$8*$X$2*X$1017,1))/($X$2*Y$8*(Z1406*X$1017+Z1406+AA1406))))/SQRT(Sum_Sq(1/(1+$A1406)+$AC$2/$I$2-1/(1+(1+AA1406/Z1406)/X$1017),$X$2/$I$2)),IF(AA1407&lt;0,"A",X1407))</f>
        <v>3.8989210749572693E-6</v>
      </c>
      <c r="Z1406" s="13">
        <f t="shared" si="475"/>
        <v>18186.463291479835</v>
      </c>
      <c r="AA1406" s="12">
        <f t="shared" si="499"/>
        <v>54108.953004637588</v>
      </c>
      <c r="AC1406" s="13">
        <f>IF(AF1406&gt;0,SQRT(Sum_Sq($AI$2,V_rtHz($AH$2)/(1+1/$A1406),V_rtHz($AH$2*$A1406)/(1+$A1406),$AN$2*$AH$2/(1+1/$A1406),$AM$2*SQRT(Sum_Sq(AF1406,1/($X$2*AD$8*(1+AC$1017+AF1406/AE1406))))/SQRT(Sum_Sq($X$2*AF1406*AD$8,1)),                   $AQ$2*SQRT(Sum_Sq($AH$2/(1+1/$A1406)+AF1406*( 1/(AC$1017+1+AF1406/AE1406)-1)/(1+($X$2*AF1406*AD$8)^2), (AF1406^2*AD$8*$X$2+1/($X$2*AD$8*(AC$1017+1+AF1406/AE1406           )))/(1+($X$2*AF1406*AD$8)^2))),           V_rtHz(AE1406)/($X$2*AD$8*(AE1406*AC$1017+AE1406+AF1406)),V_rtHz(AF1406)*SQRT(Sum_Sq(AE1406*AD$8*$X$2*AC$1017,1))/($X$2*AD$8*(AE1406*AC$1017+AE1406+AF1406))))/SQRT(Sum_Sq(1/(1+$A1406)+$AC$2/$I$2-1/(1+(1+AF1406/AE1406)/AC$1017),$X$2/$I$2)),IF(AF1407&lt;0,"A",AC1407))</f>
        <v>6.0928831496854211E-6</v>
      </c>
      <c r="AE1406" s="13">
        <f t="shared" si="476"/>
        <v>15167.148240403378</v>
      </c>
      <c r="AF1406" s="12">
        <f t="shared" si="500"/>
        <v>205169.8067403906</v>
      </c>
      <c r="AG1406" s="13"/>
      <c r="AH1406" s="13">
        <f>IF(AK1406&gt;0,SQRT(Sum_Sq($AI$2,V_rtHz($AH$2)/(1+1/$A1406),V_rtHz($AH$2*$A1406)/(1+$A1406),$AN$2*$AH$2/(1+1/$A1406),$AM$2*SQRT(Sum_Sq(AK1406,1/($X$2*AI$8*(1+AH$1017+AK1406/AJ1406))))/SQRT(Sum_Sq($X$2*AK1406*AI$8,1)),                   $AQ$2*SQRT(Sum_Sq($AH$2/(1+1/$A1406)+AK1406*( 1/(AH$1017+1+AK1406/AJ1406)-1)/(1+($X$2*AK1406*AI$8)^2), (AK1406^2*AI$8*$X$2+1/($X$2*AI$8*(AH$1017+1+AK1406/AJ1406           )))/(1+($X$2*AK1406*AI$8)^2))),           V_rtHz(AJ1406)/($X$2*AI$8*(AJ1406*AH$1017+AJ1406+AK1406)),V_rtHz(AK1406)*SQRT(Sum_Sq(AJ1406*AI$8*$X$2*AH$1017,1))/($X$2*AI$8*(AJ1406*AH$1017+AJ1406+AK1406))))/SQRT(Sum_Sq(1/(1+$A1406)+$AC$2/$I$2-1/(1+(1+AK1406/AJ1406)/AH$1017),$X$2/$I$2)),IF(AK1407&lt;0,"A",AH1407))</f>
        <v>1.0501689908785755E-5</v>
      </c>
      <c r="AI1406" s="13"/>
      <c r="AJ1406" s="13">
        <f t="shared" si="477"/>
        <v>14540.024761359311</v>
      </c>
      <c r="AK1406" s="12">
        <f t="shared" si="501"/>
        <v>676787.3533299627</v>
      </c>
      <c r="AM1406" s="13">
        <f>IF(AP1406&gt;0,SQRT(Sum_Sq($AI$2,V_rtHz($AH$2)/(1+1/$A1406),V_rtHz($AH$2*$A1406)/(1+$A1406),$AN$2*$AH$2/(1+1/$A1406),$AM$2*SQRT(Sum_Sq(AP1406,1/($X$2*AN$8*(1+AM$1017+AP1406/AO1406))))/SQRT(Sum_Sq($X$2*AP1406*AN$8,1)),                   $AQ$2*SQRT(Sum_Sq($AH$2/(1+1/$A1406)+AP1406*( 1/(AM$1017+1+AP1406/AO1406)-1)/(1+($X$2*AP1406*AN$8)^2), (AP1406^2*AN$8*$X$2+1/($X$2*AN$8*(AM$1017+1+AP1406/AO1406           )))/(1+($X$2*AP1406*AN$8)^2))),           V_rtHz(AO1406)/($X$2*AN$8*(AO1406*AM$1017+AO1406+AP1406)),V_rtHz(AP1406)*SQRT(Sum_Sq(AO1406*AN$8*$X$2*AM$1017,1))/($X$2*AN$8*(AO1406*AM$1017+AO1406+AP1406))))/SQRT(Sum_Sq(1/(1+$A1406)+$AC$2/$I$2-1/(1+(1+AP1406/AO1406)/AM$1017),$X$2/$I$2)),IF(AP1407&lt;0,"A",AM1407))</f>
        <v>1.8504116675174596E-5</v>
      </c>
      <c r="AO1406" s="13">
        <f t="shared" si="478"/>
        <v>14360.838071911892</v>
      </c>
      <c r="AP1406" s="12">
        <f t="shared" si="502"/>
        <v>2166893.6434655655</v>
      </c>
      <c r="AR1406" s="13">
        <f t="shared" si="479"/>
        <v>69887291.180198371</v>
      </c>
      <c r="AS1406" s="13">
        <f t="shared" si="480"/>
        <v>-1.32358103823301E-5</v>
      </c>
      <c r="AV1406" s="13"/>
      <c r="AW1406" s="13">
        <f t="shared" si="481"/>
        <v>39300511.936236553</v>
      </c>
      <c r="AX1406" s="13">
        <f t="shared" si="482"/>
        <v>-4.2119375433467241E-5</v>
      </c>
      <c r="AZ1406" s="13"/>
      <c r="BA1406" s="13"/>
      <c r="BB1406" s="13">
        <f t="shared" si="483"/>
        <v>22100301.962882396</v>
      </c>
      <c r="BC1406" s="13">
        <f t="shared" si="484"/>
        <v>-1.3590459560181877E-4</v>
      </c>
      <c r="BD1406" s="13"/>
      <c r="BE1406" s="13"/>
      <c r="BG1406" s="13">
        <f t="shared" si="485"/>
        <v>12427913.092914158</v>
      </c>
      <c r="BH1406" s="13">
        <f t="shared" si="486"/>
        <v>-4.5933795641592723E-4</v>
      </c>
      <c r="BI1406" s="13"/>
      <c r="BL1406" s="13">
        <f t="shared" si="487"/>
        <v>315.06815879885437</v>
      </c>
      <c r="BM1406" s="13">
        <f t="shared" si="488"/>
        <v>34.465664218175142</v>
      </c>
      <c r="BP1406" s="13"/>
      <c r="BQ1406" s="13">
        <f t="shared" si="489"/>
        <v>99.633300000000006</v>
      </c>
      <c r="BR1406" s="13">
        <f t="shared" si="490"/>
        <v>108.99000000000002</v>
      </c>
      <c r="BT1406" s="13"/>
      <c r="BU1406" s="13"/>
      <c r="BV1406" s="13">
        <f t="shared" si="491"/>
        <v>31.50681587988543</v>
      </c>
      <c r="BW1406" s="13">
        <f t="shared" si="492"/>
        <v>344.65664218175147</v>
      </c>
      <c r="CA1406" s="13">
        <f t="shared" si="493"/>
        <v>9.9633299999999974</v>
      </c>
      <c r="CB1406" s="13">
        <f t="shared" si="494"/>
        <v>1089.9000000000001</v>
      </c>
    </row>
    <row r="1407" spans="1:80" x14ac:dyDescent="0.3">
      <c r="A1407" s="13">
        <f t="shared" si="470"/>
        <v>2.2803420720004181E-3</v>
      </c>
      <c r="C1407" s="13" t="str">
        <f>IF(F1407&gt;0,SQRT(Sum_Sq($AI$2,V_rtHz($AH$2)/(1+1/$A1407),V_rtHz($AH$2*$A1407)/(1+$A1407),$AN$2*$AH$2/(1+1/$A1407),$AM$2*SQRT(Sum_Sq(F1407,1/($X$2*D$8*(1+C$1017+F1407/E1407))))/SQRT(Sum_Sq($X$2*F1407*D$8,1)),                   $AQ$2*SQRT(Sum_Sq($AH$2/(1+1/$A1407)+F1407*( 1/(C$1017+1+F1407/E1407)-1)/(1+($X$2*F1407*D$8)^2), (F1407^2*D$8*$X$2+1/($X$2*D$8*(C$1017+1+F1407/E1407           )))/(1+($X$2*F1407*D$8)^2))),           V_rtHz(E1407)/($X$2*D$8*(E1407*C$1017+E1407+F1407)),V_rtHz(F1407)*SQRT(Sum_Sq(E1407*D$8*$X$2*C$1017,1))/($X$2*D$8*(E1407*C$1017+E1407+F1407))))/SQRT(Sum_Sq(1/(1+$A1407)+$AC$2/$I$2-1/(1+(1+F1407/E1407)/C$1017),$X$2/$I$2)),IF(F1408&lt;0,"A",C1408))</f>
        <v>A</v>
      </c>
      <c r="E1407" s="13">
        <f t="shared" si="471"/>
        <v>-1</v>
      </c>
      <c r="F1407" s="12">
        <f t="shared" si="495"/>
        <v>-2</v>
      </c>
      <c r="H1407" s="13" t="str">
        <f>IF(K1407&gt;0,SQRT(Sum_Sq($AI$2,V_rtHz($AH$2)/(1+1/$A1407),V_rtHz($AH$2*$A1407)/(1+$A1407),$AN$2*$AH$2/(1+1/$A1407),$AM$2*SQRT(Sum_Sq(K1407,1/($X$2*I$8*(1+H$1017+K1407/J1407))))/SQRT(Sum_Sq($X$2*K1407*I$8,1)),                   $AQ$2*SQRT(Sum_Sq($AH$2/(1+1/$A1407)+K1407*( 1/(H$1017+1+K1407/J1407)-1)/(1+($X$2*K1407*I$8)^2), (K1407^2*I$8*$X$2+1/($X$2*I$8*(H$1017+1+K1407/J1407           )))/(1+($X$2*K1407*I$8)^2))),           V_rtHz(J1407)/($X$2*I$8*(J1407*H$1017+J1407+K1407)),V_rtHz(K1407)*SQRT(Sum_Sq(J1407*I$8*$X$2*H$1017,1))/($X$2*I$8*(J1407*H$1017+J1407+K1407))))/SQRT(Sum_Sq(1/(1+$A1407)+$AC$2/$I$2-1/(1+(1+K1407/J1407)/H$1017),$X$2/$I$2)),IF(K1408&lt;0,"A",H1408))</f>
        <v>A</v>
      </c>
      <c r="J1407" s="13">
        <f t="shared" si="472"/>
        <v>-1</v>
      </c>
      <c r="K1407" s="12">
        <f t="shared" si="496"/>
        <v>-2</v>
      </c>
      <c r="M1407" s="13" t="str">
        <f>IF(P1407&gt;0,SQRT(Sum_Sq($AI$2,V_rtHz($AH$2)/(1+1/$A1407),V_rtHz($AH$2*$A1407)/(1+$A1407),$AN$2*$AH$2/(1+1/$A1407),$AM$2*SQRT(Sum_Sq(P1407,1/($X$2*N$8*(1+M$1017+P1407/O1407))))/SQRT(Sum_Sq($X$2*P1407*N$8,1)),                   $AQ$2*SQRT(Sum_Sq($AH$2/(1+1/$A1407)+P1407*( 1/(M$1017+1+P1407/O1407)-1)/(1+($X$2*P1407*N$8)^2), (P1407^2*N$8*$X$2+1/($X$2*N$8*(M$1017+1+P1407/O1407           )))/(1+($X$2*P1407*N$8)^2))),           V_rtHz(O1407)/($X$2*N$8*(O1407*M$1017+O1407+P1407)),V_rtHz(P1407)*SQRT(Sum_Sq(O1407*N$8*$X$2*M$1017,1))/($X$2*N$8*(O1407*M$1017+O1407+P1407))))/SQRT(Sum_Sq(1/(1+$A1407)+$AC$2/$I$2-1/(1+(1+P1407/O1407)/M$1017),$X$2/$I$2)),IF(P1408&lt;0,"A",M1408))</f>
        <v>A</v>
      </c>
      <c r="O1407" s="13">
        <f t="shared" si="473"/>
        <v>-1</v>
      </c>
      <c r="P1407" s="12">
        <f t="shared" si="497"/>
        <v>-2</v>
      </c>
      <c r="R1407" s="13" t="str">
        <f>IF(U1407&gt;0,SQRT(Sum_Sq($AI$2,V_rtHz($AH$2)/(1+1/$A1407),V_rtHz($AH$2*$A1407)/(1+$A1407),$AN$2*$AH$2/(1+1/$A1407),$AM$2*SQRT(Sum_Sq(U1407,1/($X$2*S$8*(1+R$1017+U1407/T1407))))/SQRT(Sum_Sq($X$2*U1407*S$8,1)),                   $AQ$2*SQRT(Sum_Sq($AH$2/(1+1/$A1407)+U1407*( 1/(R$1017+1+U1407/T1407)-1)/(1+($X$2*U1407*S$8)^2), (U1407^2*S$8*$X$2+1/($X$2*S$8*(R$1017+1+U1407/T1407           )))/(1+($X$2*U1407*S$8)^2))),           V_rtHz(T1407)/($X$2*S$8*(T1407*R$1017+T1407+U1407)),V_rtHz(U1407)*SQRT(Sum_Sq(T1407*S$8*$X$2*R$1017,1))/($X$2*S$8*(T1407*R$1017+T1407+U1407))))/SQRT(Sum_Sq(1/(1+$A1407)+$AC$2/$I$2-1/(1+(1+U1407/T1407)/R$1017),$X$2/$I$2)),IF(U1408&lt;0,"A",R1408))</f>
        <v>A</v>
      </c>
      <c r="T1407" s="13">
        <f t="shared" si="474"/>
        <v>-1</v>
      </c>
      <c r="U1407" s="12">
        <f t="shared" si="498"/>
        <v>-2</v>
      </c>
      <c r="X1407" s="13">
        <f>IF(AA1407&gt;0,SQRT(Sum_Sq($AI$2,V_rtHz($AH$2)/(1+1/$A1407),V_rtHz($AH$2*$A1407)/(1+$A1407),$AN$2*$AH$2/(1+1/$A1407),$AM$2*SQRT(Sum_Sq(AA1407,1/($X$2*Y$8*(1+X$1017+AA1407/Z1407))))/SQRT(Sum_Sq($X$2*AA1407*Y$8,1)),                   $AQ$2*SQRT(Sum_Sq($AH$2/(1+1/$A1407)+AA1407*( 1/(X$1017+1+AA1407/Z1407)-1)/(1+($X$2*AA1407*Y$8)^2), (AA1407^2*Y$8*$X$2+1/($X$2*Y$8*(X$1017+1+AA1407/Z1407           )))/(1+($X$2*AA1407*Y$8)^2))),           V_rtHz(Z1407)/($X$2*Y$8*(Z1407*X$1017+Z1407+AA1407)),V_rtHz(AA1407)*SQRT(Sum_Sq(Z1407*Y$8*$X$2*X$1017,1))/($X$2*Y$8*(Z1407*X$1017+Z1407+AA1407))))/SQRT(Sum_Sq(1/(1+$A1407)+$AC$2/$I$2-1/(1+(1+AA1407/Z1407)/X$1017),$X$2/$I$2)),IF(AA1408&lt;0,"A",X1408))</f>
        <v>3.8901747253345163E-6</v>
      </c>
      <c r="Z1407" s="13">
        <f t="shared" si="475"/>
        <v>18109.930765576428</v>
      </c>
      <c r="AA1407" s="12">
        <f t="shared" si="499"/>
        <v>54337.617316005635</v>
      </c>
      <c r="AC1407" s="13">
        <f>IF(AF1407&gt;0,SQRT(Sum_Sq($AI$2,V_rtHz($AH$2)/(1+1/$A1407),V_rtHz($AH$2*$A1407)/(1+$A1407),$AN$2*$AH$2/(1+1/$A1407),$AM$2*SQRT(Sum_Sq(AF1407,1/($X$2*AD$8*(1+AC$1017+AF1407/AE1407))))/SQRT(Sum_Sq($X$2*AF1407*AD$8,1)),                   $AQ$2*SQRT(Sum_Sq($AH$2/(1+1/$A1407)+AF1407*( 1/(AC$1017+1+AF1407/AE1407)-1)/(1+($X$2*AF1407*AD$8)^2), (AF1407^2*AD$8*$X$2+1/($X$2*AD$8*(AC$1017+1+AF1407/AE1407           )))/(1+($X$2*AF1407*AD$8)^2))),           V_rtHz(AE1407)/($X$2*AD$8*(AE1407*AC$1017+AE1407+AF1407)),V_rtHz(AF1407)*SQRT(Sum_Sq(AE1407*AD$8*$X$2*AC$1017,1))/($X$2*AD$8*(AE1407*AC$1017+AE1407+AF1407))))/SQRT(Sum_Sq(1/(1+$A1407)+$AC$2/$I$2-1/(1+(1+AF1407/AE1407)/AC$1017),$X$2/$I$2)),IF(AF1408&lt;0,"A",AC1408))</f>
        <v>6.0854759496336123E-6</v>
      </c>
      <c r="AE1407" s="13">
        <f t="shared" si="476"/>
        <v>15129.427357183755</v>
      </c>
      <c r="AF1407" s="12">
        <f t="shared" si="500"/>
        <v>205681.33874603338</v>
      </c>
      <c r="AG1407" s="13"/>
      <c r="AH1407" s="13">
        <f>IF(AK1407&gt;0,SQRT(Sum_Sq($AI$2,V_rtHz($AH$2)/(1+1/$A1407),V_rtHz($AH$2*$A1407)/(1+$A1407),$AN$2*$AH$2/(1+1/$A1407),$AM$2*SQRT(Sum_Sq(AK1407,1/($X$2*AI$8*(1+AH$1017+AK1407/AJ1407))))/SQRT(Sum_Sq($X$2*AK1407*AI$8,1)),                   $AQ$2*SQRT(Sum_Sq($AH$2/(1+1/$A1407)+AK1407*( 1/(AH$1017+1+AK1407/AJ1407)-1)/(1+($X$2*AK1407*AI$8)^2), (AK1407^2*AI$8*$X$2+1/($X$2*AI$8*(AH$1017+1+AK1407/AJ1407           )))/(1+($X$2*AK1407*AI$8)^2))),           V_rtHz(AJ1407)/($X$2*AI$8*(AJ1407*AH$1017+AJ1407+AK1407)),V_rtHz(AK1407)*SQRT(Sum_Sq(AJ1407*AI$8*$X$2*AH$1017,1))/($X$2*AI$8*(AJ1407*AH$1017+AJ1407+AK1407))))/SQRT(Sum_Sq(1/(1+$A1407)+$AC$2/$I$2-1/(1+(1+AK1407/AJ1407)/AH$1017),$X$2/$I$2)),IF(AK1408&lt;0,"A",AH1408))</f>
        <v>1.0490598322444367E-5</v>
      </c>
      <c r="AI1407" s="13"/>
      <c r="AJ1407" s="13">
        <f t="shared" si="477"/>
        <v>14507.801271121909</v>
      </c>
      <c r="AK1407" s="12">
        <f t="shared" si="501"/>
        <v>678290.57564913214</v>
      </c>
      <c r="AM1407" s="13">
        <f>IF(AP1407&gt;0,SQRT(Sum_Sq($AI$2,V_rtHz($AH$2)/(1+1/$A1407),V_rtHz($AH$2*$A1407)/(1+$A1407),$AN$2*$AH$2/(1+1/$A1407),$AM$2*SQRT(Sum_Sq(AP1407,1/($X$2*AN$8*(1+AM$1017+AP1407/AO1407))))/SQRT(Sum_Sq($X$2*AP1407*AN$8,1)),                   $AQ$2*SQRT(Sum_Sq($AH$2/(1+1/$A1407)+AP1407*( 1/(AM$1017+1+AP1407/AO1407)-1)/(1+($X$2*AP1407*AN$8)^2), (AP1407^2*AN$8*$X$2+1/($X$2*AN$8*(AM$1017+1+AP1407/AO1407           )))/(1+($X$2*AP1407*AN$8)^2))),           V_rtHz(AO1407)/($X$2*AN$8*(AO1407*AM$1017+AO1407+AP1407)),V_rtHz(AP1407)*SQRT(Sum_Sq(AO1407*AN$8*$X$2*AM$1017,1))/($X$2*AN$8*(AO1407*AM$1017+AO1407+AP1407))))/SQRT(Sum_Sq(1/(1+$A1407)+$AC$2/$I$2-1/(1+(1+AP1407/AO1407)/AM$1017),$X$2/$I$2)),IF(AP1408&lt;0,"A",AM1408))</f>
        <v>1.8485368517755594E-5</v>
      </c>
      <c r="AO1407" s="13">
        <f t="shared" si="478"/>
        <v>14330.058533483591</v>
      </c>
      <c r="AP1407" s="12">
        <f t="shared" si="502"/>
        <v>2171547.9151849202</v>
      </c>
      <c r="AR1407" s="13">
        <f t="shared" si="479"/>
        <v>69887291.180198371</v>
      </c>
      <c r="AS1407" s="13">
        <f t="shared" si="480"/>
        <v>-1.3236344283353271E-5</v>
      </c>
      <c r="AV1407" s="13"/>
      <c r="AW1407" s="13">
        <f t="shared" si="481"/>
        <v>39300511.936236553</v>
      </c>
      <c r="AX1407" s="13">
        <f t="shared" si="482"/>
        <v>-4.2124782500525163E-5</v>
      </c>
      <c r="AZ1407" s="13"/>
      <c r="BA1407" s="13"/>
      <c r="BB1407" s="13">
        <f t="shared" si="483"/>
        <v>22100301.962882396</v>
      </c>
      <c r="BC1407" s="13">
        <f t="shared" si="484"/>
        <v>-1.3596090622774174E-4</v>
      </c>
      <c r="BD1407" s="13"/>
      <c r="BE1407" s="13"/>
      <c r="BG1407" s="13">
        <f t="shared" si="485"/>
        <v>12427913.092914158</v>
      </c>
      <c r="BH1407" s="13">
        <f t="shared" si="486"/>
        <v>-4.5998185162327574E-4</v>
      </c>
      <c r="BI1407" s="13"/>
      <c r="BL1407" s="13">
        <f t="shared" si="487"/>
        <v>315.06815879885437</v>
      </c>
      <c r="BM1407" s="13">
        <f t="shared" si="488"/>
        <v>34.465664218175135</v>
      </c>
      <c r="BP1407" s="13"/>
      <c r="BQ1407" s="13">
        <f t="shared" si="489"/>
        <v>99.633300000000006</v>
      </c>
      <c r="BR1407" s="13">
        <f t="shared" si="490"/>
        <v>108.98999999999997</v>
      </c>
      <c r="BT1407" s="13"/>
      <c r="BU1407" s="13"/>
      <c r="BV1407" s="13">
        <f t="shared" si="491"/>
        <v>31.50681587988543</v>
      </c>
      <c r="BW1407" s="13">
        <f t="shared" si="492"/>
        <v>344.65664218175141</v>
      </c>
      <c r="CA1407" s="13">
        <f t="shared" si="493"/>
        <v>9.9633299999999991</v>
      </c>
      <c r="CB1407" s="13">
        <f t="shared" si="494"/>
        <v>1089.9000000000001</v>
      </c>
    </row>
    <row r="1408" spans="1:80" x14ac:dyDescent="0.3">
      <c r="A1408" s="13">
        <f t="shared" si="470"/>
        <v>2.3120647901755925E-3</v>
      </c>
      <c r="C1408" s="13" t="str">
        <f>IF(F1408&gt;0,SQRT(Sum_Sq($AI$2,V_rtHz($AH$2)/(1+1/$A1408),V_rtHz($AH$2*$A1408)/(1+$A1408),$AN$2*$AH$2/(1+1/$A1408),$AM$2*SQRT(Sum_Sq(F1408,1/($X$2*D$8*(1+C$1017+F1408/E1408))))/SQRT(Sum_Sq($X$2*F1408*D$8,1)),                   $AQ$2*SQRT(Sum_Sq($AH$2/(1+1/$A1408)+F1408*( 1/(C$1017+1+F1408/E1408)-1)/(1+($X$2*F1408*D$8)^2), (F1408^2*D$8*$X$2+1/($X$2*D$8*(C$1017+1+F1408/E1408           )))/(1+($X$2*F1408*D$8)^2))),           V_rtHz(E1408)/($X$2*D$8*(E1408*C$1017+E1408+F1408)),V_rtHz(F1408)*SQRT(Sum_Sq(E1408*D$8*$X$2*C$1017,1))/($X$2*D$8*(E1408*C$1017+E1408+F1408))))/SQRT(Sum_Sq(1/(1+$A1408)+$AC$2/$I$2-1/(1+(1+F1408/E1408)/C$1017),$X$2/$I$2)),IF(F1409&lt;0,"A",C1409))</f>
        <v>A</v>
      </c>
      <c r="E1408" s="13">
        <f t="shared" si="471"/>
        <v>-1</v>
      </c>
      <c r="F1408" s="12">
        <f t="shared" si="495"/>
        <v>-2</v>
      </c>
      <c r="H1408" s="13" t="str">
        <f>IF(K1408&gt;0,SQRT(Sum_Sq($AI$2,V_rtHz($AH$2)/(1+1/$A1408),V_rtHz($AH$2*$A1408)/(1+$A1408),$AN$2*$AH$2/(1+1/$A1408),$AM$2*SQRT(Sum_Sq(K1408,1/($X$2*I$8*(1+H$1017+K1408/J1408))))/SQRT(Sum_Sq($X$2*K1408*I$8,1)),                   $AQ$2*SQRT(Sum_Sq($AH$2/(1+1/$A1408)+K1408*( 1/(H$1017+1+K1408/J1408)-1)/(1+($X$2*K1408*I$8)^2), (K1408^2*I$8*$X$2+1/($X$2*I$8*(H$1017+1+K1408/J1408           )))/(1+($X$2*K1408*I$8)^2))),           V_rtHz(J1408)/($X$2*I$8*(J1408*H$1017+J1408+K1408)),V_rtHz(K1408)*SQRT(Sum_Sq(J1408*I$8*$X$2*H$1017,1))/($X$2*I$8*(J1408*H$1017+J1408+K1408))))/SQRT(Sum_Sq(1/(1+$A1408)+$AC$2/$I$2-1/(1+(1+K1408/J1408)/H$1017),$X$2/$I$2)),IF(K1409&lt;0,"A",H1409))</f>
        <v>A</v>
      </c>
      <c r="J1408" s="13">
        <f t="shared" si="472"/>
        <v>-1</v>
      </c>
      <c r="K1408" s="12">
        <f t="shared" si="496"/>
        <v>-2</v>
      </c>
      <c r="M1408" s="13" t="str">
        <f>IF(P1408&gt;0,SQRT(Sum_Sq($AI$2,V_rtHz($AH$2)/(1+1/$A1408),V_rtHz($AH$2*$A1408)/(1+$A1408),$AN$2*$AH$2/(1+1/$A1408),$AM$2*SQRT(Sum_Sq(P1408,1/($X$2*N$8*(1+M$1017+P1408/O1408))))/SQRT(Sum_Sq($X$2*P1408*N$8,1)),                   $AQ$2*SQRT(Sum_Sq($AH$2/(1+1/$A1408)+P1408*( 1/(M$1017+1+P1408/O1408)-1)/(1+($X$2*P1408*N$8)^2), (P1408^2*N$8*$X$2+1/($X$2*N$8*(M$1017+1+P1408/O1408           )))/(1+($X$2*P1408*N$8)^2))),           V_rtHz(O1408)/($X$2*N$8*(O1408*M$1017+O1408+P1408)),V_rtHz(P1408)*SQRT(Sum_Sq(O1408*N$8*$X$2*M$1017,1))/($X$2*N$8*(O1408*M$1017+O1408+P1408))))/SQRT(Sum_Sq(1/(1+$A1408)+$AC$2/$I$2-1/(1+(1+P1408/O1408)/M$1017),$X$2/$I$2)),IF(P1409&lt;0,"A",M1409))</f>
        <v>A</v>
      </c>
      <c r="O1408" s="13">
        <f t="shared" si="473"/>
        <v>-1</v>
      </c>
      <c r="P1408" s="12">
        <f t="shared" si="497"/>
        <v>-2</v>
      </c>
      <c r="R1408" s="13" t="str">
        <f>IF(U1408&gt;0,SQRT(Sum_Sq($AI$2,V_rtHz($AH$2)/(1+1/$A1408),V_rtHz($AH$2*$A1408)/(1+$A1408),$AN$2*$AH$2/(1+1/$A1408),$AM$2*SQRT(Sum_Sq(U1408,1/($X$2*S$8*(1+R$1017+U1408/T1408))))/SQRT(Sum_Sq($X$2*U1408*S$8,1)),                   $AQ$2*SQRT(Sum_Sq($AH$2/(1+1/$A1408)+U1408*( 1/(R$1017+1+U1408/T1408)-1)/(1+($X$2*U1408*S$8)^2), (U1408^2*S$8*$X$2+1/($X$2*S$8*(R$1017+1+U1408/T1408           )))/(1+($X$2*U1408*S$8)^2))),           V_rtHz(T1408)/($X$2*S$8*(T1408*R$1017+T1408+U1408)),V_rtHz(U1408)*SQRT(Sum_Sq(T1408*S$8*$X$2*R$1017,1))/($X$2*S$8*(T1408*R$1017+T1408+U1408))))/SQRT(Sum_Sq(1/(1+$A1408)+$AC$2/$I$2-1/(1+(1+U1408/T1408)/R$1017),$X$2/$I$2)),IF(U1409&lt;0,"A",R1409))</f>
        <v>A</v>
      </c>
      <c r="T1408" s="13">
        <f t="shared" si="474"/>
        <v>-1</v>
      </c>
      <c r="U1408" s="12">
        <f t="shared" si="498"/>
        <v>-2</v>
      </c>
      <c r="X1408" s="13">
        <f>IF(AA1408&gt;0,SQRT(Sum_Sq($AI$2,V_rtHz($AH$2)/(1+1/$A1408),V_rtHz($AH$2*$A1408)/(1+$A1408),$AN$2*$AH$2/(1+1/$A1408),$AM$2*SQRT(Sum_Sq(AA1408,1/($X$2*Y$8*(1+X$1017+AA1408/Z1408))))/SQRT(Sum_Sq($X$2*AA1408*Y$8,1)),                   $AQ$2*SQRT(Sum_Sq($AH$2/(1+1/$A1408)+AA1408*( 1/(X$1017+1+AA1408/Z1408)-1)/(1+($X$2*AA1408*Y$8)^2), (AA1408^2*Y$8*$X$2+1/($X$2*Y$8*(X$1017+1+AA1408/Z1408           )))/(1+($X$2*AA1408*Y$8)^2))),           V_rtHz(Z1408)/($X$2*Y$8*(Z1408*X$1017+Z1408+AA1408)),V_rtHz(AA1408)*SQRT(Sum_Sq(Z1408*Y$8*$X$2*X$1017,1))/($X$2*Y$8*(Z1408*X$1017+Z1408+AA1408))))/SQRT(Sum_Sq(1/(1+$A1408)+$AC$2/$I$2-1/(1+(1+AA1408/Z1408)/X$1017),$X$2/$I$2)),IF(AA1409&lt;0,"A",X1409))</f>
        <v>3.8814466211864635E-6</v>
      </c>
      <c r="Z1408" s="13">
        <f t="shared" si="475"/>
        <v>18033.659000580134</v>
      </c>
      <c r="AA1408" s="12">
        <f t="shared" si="499"/>
        <v>54567.433460264088</v>
      </c>
      <c r="AC1408" s="13">
        <f>IF(AF1408&gt;0,SQRT(Sum_Sq($AI$2,V_rtHz($AH$2)/(1+1/$A1408),V_rtHz($AH$2*$A1408)/(1+$A1408),$AN$2*$AH$2/(1+1/$A1408),$AM$2*SQRT(Sum_Sq(AF1408,1/($X$2*AD$8*(1+AC$1017+AF1408/AE1408))))/SQRT(Sum_Sq($X$2*AF1408*AD$8,1)),                   $AQ$2*SQRT(Sum_Sq($AH$2/(1+1/$A1408)+AF1408*( 1/(AC$1017+1+AF1408/AE1408)-1)/(1+($X$2*AF1408*AD$8)^2), (AF1408^2*AD$8*$X$2+1/($X$2*AD$8*(AC$1017+1+AF1408/AE1408           )))/(1+($X$2*AF1408*AD$8)^2))),           V_rtHz(AE1408)/($X$2*AD$8*(AE1408*AC$1017+AE1408+AF1408)),V_rtHz(AF1408)*SQRT(Sum_Sq(AE1408*AD$8*$X$2*AC$1017,1))/($X$2*AD$8*(AE1408*AC$1017+AE1408+AF1408))))/SQRT(Sum_Sq(1/(1+$A1408)+$AC$2/$I$2-1/(1+(1+AF1408/AE1408)/AC$1017),$X$2/$I$2)),IF(AF1409&lt;0,"A",AC1409))</f>
        <v>6.0780291742800251E-6</v>
      </c>
      <c r="AE1408" s="13">
        <f t="shared" si="476"/>
        <v>15091.540158038893</v>
      </c>
      <c r="AF1408" s="12">
        <f t="shared" si="500"/>
        <v>206197.70021476666</v>
      </c>
      <c r="AG1408" s="13"/>
      <c r="AH1408" s="13">
        <f>IF(AK1408&gt;0,SQRT(Sum_Sq($AI$2,V_rtHz($AH$2)/(1+1/$A1408),V_rtHz($AH$2*$A1408)/(1+$A1408),$AN$2*$AH$2/(1+1/$A1408),$AM$2*SQRT(Sum_Sq(AK1408,1/($X$2*AI$8*(1+AH$1017+AK1408/AJ1408))))/SQRT(Sum_Sq($X$2*AK1408*AI$8,1)),                   $AQ$2*SQRT(Sum_Sq($AH$2/(1+1/$A1408)+AK1408*( 1/(AH$1017+1+AK1408/AJ1408)-1)/(1+($X$2*AK1408*AI$8)^2), (AK1408^2*AI$8*$X$2+1/($X$2*AI$8*(AH$1017+1+AK1408/AJ1408           )))/(1+($X$2*AK1408*AI$8)^2))),           V_rtHz(AJ1408)/($X$2*AI$8*(AJ1408*AH$1017+AJ1408+AK1408)),V_rtHz(AK1408)*SQRT(Sum_Sq(AJ1408*AI$8*$X$2*AH$1017,1))/($X$2*AI$8*(AJ1408*AH$1017+AJ1408+AK1408))))/SQRT(Sum_Sq(1/(1+$A1408)+$AC$2/$I$2-1/(1+(1+AK1408/AJ1408)/AH$1017),$X$2/$I$2)),IF(AK1409&lt;0,"A",AH1409))</f>
        <v>1.0479435396548472E-5</v>
      </c>
      <c r="AI1408" s="13"/>
      <c r="AJ1408" s="13">
        <f t="shared" si="477"/>
        <v>14475.39867719983</v>
      </c>
      <c r="AK1408" s="12">
        <f t="shared" si="501"/>
        <v>679808.90164305118</v>
      </c>
      <c r="AM1408" s="13">
        <f>IF(AP1408&gt;0,SQRT(Sum_Sq($AI$2,V_rtHz($AH$2)/(1+1/$A1408),V_rtHz($AH$2*$A1408)/(1+$A1408),$AN$2*$AH$2/(1+1/$A1408),$AM$2*SQRT(Sum_Sq(AP1408,1/($X$2*AN$8*(1+AM$1017+AP1408/AO1408))))/SQRT(Sum_Sq($X$2*AP1408*AN$8,1)),                   $AQ$2*SQRT(Sum_Sq($AH$2/(1+1/$A1408)+AP1408*( 1/(AM$1017+1+AP1408/AO1408)-1)/(1+($X$2*AP1408*AN$8)^2), (AP1408^2*AN$8*$X$2+1/($X$2*AN$8*(AM$1017+1+AP1408/AO1408           )))/(1+($X$2*AP1408*AN$8)^2))),           V_rtHz(AO1408)/($X$2*AN$8*(AO1408*AM$1017+AO1408+AP1408)),V_rtHz(AP1408)*SQRT(Sum_Sq(AO1408*AN$8*$X$2*AM$1017,1))/($X$2*AN$8*(AO1408*AM$1017+AO1408+AP1408))))/SQRT(Sum_Sq(1/(1+$A1408)+$AC$2/$I$2-1/(1+(1+AP1408/AO1408)/AM$1017),$X$2/$I$2)),IF(AP1409&lt;0,"A",AM1409))</f>
        <v>1.8466494355273557E-5</v>
      </c>
      <c r="AO1408" s="13">
        <f t="shared" si="478"/>
        <v>14299.098521909715</v>
      </c>
      <c r="AP1408" s="12">
        <f t="shared" si="502"/>
        <v>2176249.6905090315</v>
      </c>
      <c r="AR1408" s="13">
        <f t="shared" si="479"/>
        <v>69887291.180198371</v>
      </c>
      <c r="AS1408" s="13">
        <f t="shared" si="480"/>
        <v>-1.3236885655656872E-5</v>
      </c>
      <c r="AV1408" s="13"/>
      <c r="AW1408" s="13">
        <f t="shared" si="481"/>
        <v>39300511.936236553</v>
      </c>
      <c r="AX1408" s="13">
        <f t="shared" si="482"/>
        <v>-4.2130266204928928E-5</v>
      </c>
      <c r="AZ1408" s="13"/>
      <c r="BA1408" s="13"/>
      <c r="BB1408" s="13">
        <f t="shared" si="483"/>
        <v>22100301.962882396</v>
      </c>
      <c r="BC1408" s="13">
        <f t="shared" si="484"/>
        <v>-1.3601804787419008E-4</v>
      </c>
      <c r="BD1408" s="13"/>
      <c r="BE1408" s="13"/>
      <c r="BG1408" s="13">
        <f t="shared" si="485"/>
        <v>12427913.092914158</v>
      </c>
      <c r="BH1408" s="13">
        <f t="shared" si="486"/>
        <v>-4.6063654998395242E-4</v>
      </c>
      <c r="BI1408" s="13"/>
      <c r="BL1408" s="13">
        <f t="shared" si="487"/>
        <v>315.06815879885437</v>
      </c>
      <c r="BM1408" s="13">
        <f t="shared" si="488"/>
        <v>34.465664218175142</v>
      </c>
      <c r="BP1408" s="13"/>
      <c r="BQ1408" s="13">
        <f t="shared" si="489"/>
        <v>99.633300000000006</v>
      </c>
      <c r="BR1408" s="13">
        <f t="shared" si="490"/>
        <v>108.98999999999997</v>
      </c>
      <c r="BT1408" s="13"/>
      <c r="BU1408" s="13"/>
      <c r="BV1408" s="13">
        <f t="shared" si="491"/>
        <v>31.50681587988543</v>
      </c>
      <c r="BW1408" s="13">
        <f t="shared" si="492"/>
        <v>344.65664218175158</v>
      </c>
      <c r="CA1408" s="13">
        <f t="shared" si="493"/>
        <v>9.9633299999999991</v>
      </c>
      <c r="CB1408" s="13">
        <f t="shared" si="494"/>
        <v>1089.9000000000001</v>
      </c>
    </row>
    <row r="1409" spans="1:80" x14ac:dyDescent="0.3">
      <c r="A1409" s="13">
        <f t="shared" si="470"/>
        <v>2.3442288153199212E-3</v>
      </c>
      <c r="C1409" s="13" t="str">
        <f>IF(F1409&gt;0,SQRT(Sum_Sq($AI$2,V_rtHz($AH$2)/(1+1/$A1409),V_rtHz($AH$2*$A1409)/(1+$A1409),$AN$2*$AH$2/(1+1/$A1409),$AM$2*SQRT(Sum_Sq(F1409,1/($X$2*D$8*(1+C$1017+F1409/E1409))))/SQRT(Sum_Sq($X$2*F1409*D$8,1)),                   $AQ$2*SQRT(Sum_Sq($AH$2/(1+1/$A1409)+F1409*( 1/(C$1017+1+F1409/E1409)-1)/(1+($X$2*F1409*D$8)^2), (F1409^2*D$8*$X$2+1/($X$2*D$8*(C$1017+1+F1409/E1409           )))/(1+($X$2*F1409*D$8)^2))),           V_rtHz(E1409)/($X$2*D$8*(E1409*C$1017+E1409+F1409)),V_rtHz(F1409)*SQRT(Sum_Sq(E1409*D$8*$X$2*C$1017,1))/($X$2*D$8*(E1409*C$1017+E1409+F1409))))/SQRT(Sum_Sq(1/(1+$A1409)+$AC$2/$I$2-1/(1+(1+F1409/E1409)/C$1017),$X$2/$I$2)),IF(F1410&lt;0,"A",C1410))</f>
        <v>A</v>
      </c>
      <c r="E1409" s="13">
        <f t="shared" si="471"/>
        <v>-1</v>
      </c>
      <c r="F1409" s="12">
        <f t="shared" si="495"/>
        <v>-2</v>
      </c>
      <c r="H1409" s="13" t="str">
        <f>IF(K1409&gt;0,SQRT(Sum_Sq($AI$2,V_rtHz($AH$2)/(1+1/$A1409),V_rtHz($AH$2*$A1409)/(1+$A1409),$AN$2*$AH$2/(1+1/$A1409),$AM$2*SQRT(Sum_Sq(K1409,1/($X$2*I$8*(1+H$1017+K1409/J1409))))/SQRT(Sum_Sq($X$2*K1409*I$8,1)),                   $AQ$2*SQRT(Sum_Sq($AH$2/(1+1/$A1409)+K1409*( 1/(H$1017+1+K1409/J1409)-1)/(1+($X$2*K1409*I$8)^2), (K1409^2*I$8*$X$2+1/($X$2*I$8*(H$1017+1+K1409/J1409           )))/(1+($X$2*K1409*I$8)^2))),           V_rtHz(J1409)/($X$2*I$8*(J1409*H$1017+J1409+K1409)),V_rtHz(K1409)*SQRT(Sum_Sq(J1409*I$8*$X$2*H$1017,1))/($X$2*I$8*(J1409*H$1017+J1409+K1409))))/SQRT(Sum_Sq(1/(1+$A1409)+$AC$2/$I$2-1/(1+(1+K1409/J1409)/H$1017),$X$2/$I$2)),IF(K1410&lt;0,"A",H1410))</f>
        <v>A</v>
      </c>
      <c r="J1409" s="13">
        <f t="shared" si="472"/>
        <v>-1</v>
      </c>
      <c r="K1409" s="12">
        <f t="shared" si="496"/>
        <v>-2</v>
      </c>
      <c r="M1409" s="13" t="str">
        <f>IF(P1409&gt;0,SQRT(Sum_Sq($AI$2,V_rtHz($AH$2)/(1+1/$A1409),V_rtHz($AH$2*$A1409)/(1+$A1409),$AN$2*$AH$2/(1+1/$A1409),$AM$2*SQRT(Sum_Sq(P1409,1/($X$2*N$8*(1+M$1017+P1409/O1409))))/SQRT(Sum_Sq($X$2*P1409*N$8,1)),                   $AQ$2*SQRT(Sum_Sq($AH$2/(1+1/$A1409)+P1409*( 1/(M$1017+1+P1409/O1409)-1)/(1+($X$2*P1409*N$8)^2), (P1409^2*N$8*$X$2+1/($X$2*N$8*(M$1017+1+P1409/O1409           )))/(1+($X$2*P1409*N$8)^2))),           V_rtHz(O1409)/($X$2*N$8*(O1409*M$1017+O1409+P1409)),V_rtHz(P1409)*SQRT(Sum_Sq(O1409*N$8*$X$2*M$1017,1))/($X$2*N$8*(O1409*M$1017+O1409+P1409))))/SQRT(Sum_Sq(1/(1+$A1409)+$AC$2/$I$2-1/(1+(1+P1409/O1409)/M$1017),$X$2/$I$2)),IF(P1410&lt;0,"A",M1410))</f>
        <v>A</v>
      </c>
      <c r="O1409" s="13">
        <f t="shared" si="473"/>
        <v>-1</v>
      </c>
      <c r="P1409" s="12">
        <f t="shared" si="497"/>
        <v>-2</v>
      </c>
      <c r="R1409" s="13" t="str">
        <f>IF(U1409&gt;0,SQRT(Sum_Sq($AI$2,V_rtHz($AH$2)/(1+1/$A1409),V_rtHz($AH$2*$A1409)/(1+$A1409),$AN$2*$AH$2/(1+1/$A1409),$AM$2*SQRT(Sum_Sq(U1409,1/($X$2*S$8*(1+R$1017+U1409/T1409))))/SQRT(Sum_Sq($X$2*U1409*S$8,1)),                   $AQ$2*SQRT(Sum_Sq($AH$2/(1+1/$A1409)+U1409*( 1/(R$1017+1+U1409/T1409)-1)/(1+($X$2*U1409*S$8)^2), (U1409^2*S$8*$X$2+1/($X$2*S$8*(R$1017+1+U1409/T1409           )))/(1+($X$2*U1409*S$8)^2))),           V_rtHz(T1409)/($X$2*S$8*(T1409*R$1017+T1409+U1409)),V_rtHz(U1409)*SQRT(Sum_Sq(T1409*S$8*$X$2*R$1017,1))/($X$2*S$8*(T1409*R$1017+T1409+U1409))))/SQRT(Sum_Sq(1/(1+$A1409)+$AC$2/$I$2-1/(1+(1+U1409/T1409)/R$1017),$X$2/$I$2)),IF(U1410&lt;0,"A",R1410))</f>
        <v>A</v>
      </c>
      <c r="T1409" s="13">
        <f t="shared" si="474"/>
        <v>-1</v>
      </c>
      <c r="U1409" s="12">
        <f t="shared" si="498"/>
        <v>-2</v>
      </c>
      <c r="X1409" s="13">
        <f>IF(AA1409&gt;0,SQRT(Sum_Sq($AI$2,V_rtHz($AH$2)/(1+1/$A1409),V_rtHz($AH$2*$A1409)/(1+$A1409),$AN$2*$AH$2/(1+1/$A1409),$AM$2*SQRT(Sum_Sq(AA1409,1/($X$2*Y$8*(1+X$1017+AA1409/Z1409))))/SQRT(Sum_Sq($X$2*AA1409*Y$8,1)),                   $AQ$2*SQRT(Sum_Sq($AH$2/(1+1/$A1409)+AA1409*( 1/(X$1017+1+AA1409/Z1409)-1)/(1+($X$2*AA1409*Y$8)^2), (AA1409^2*Y$8*$X$2+1/($X$2*Y$8*(X$1017+1+AA1409/Z1409           )))/(1+($X$2*AA1409*Y$8)^2))),           V_rtHz(Z1409)/($X$2*Y$8*(Z1409*X$1017+Z1409+AA1409)),V_rtHz(AA1409)*SQRT(Sum_Sq(Z1409*Y$8*$X$2*X$1017,1))/($X$2*Y$8*(Z1409*X$1017+Z1409+AA1409))))/SQRT(Sum_Sq(1/(1+$A1409)+$AC$2/$I$2-1/(1+(1+AA1409/Z1409)/X$1017),$X$2/$I$2)),IF(AA1410&lt;0,"A",X1410))</f>
        <v>3.8727364966982207E-6</v>
      </c>
      <c r="Z1409" s="13">
        <f t="shared" si="475"/>
        <v>17957.645144261875</v>
      </c>
      <c r="AA1409" s="12">
        <f t="shared" si="499"/>
        <v>54798.41480628038</v>
      </c>
      <c r="AC1409" s="13">
        <f>IF(AF1409&gt;0,SQRT(Sum_Sq($AI$2,V_rtHz($AH$2)/(1+1/$A1409),V_rtHz($AH$2*$A1409)/(1+$A1409),$AN$2*$AH$2/(1+1/$A1409),$AM$2*SQRT(Sum_Sq(AF1409,1/($X$2*AD$8*(1+AC$1017+AF1409/AE1409))))/SQRT(Sum_Sq($X$2*AF1409*AD$8,1)),                   $AQ$2*SQRT(Sum_Sq($AH$2/(1+1/$A1409)+AF1409*( 1/(AC$1017+1+AF1409/AE1409)-1)/(1+($X$2*AF1409*AD$8)^2), (AF1409^2*AD$8*$X$2+1/($X$2*AD$8*(AC$1017+1+AF1409/AE1409           )))/(1+($X$2*AF1409*AD$8)^2))),           V_rtHz(AE1409)/($X$2*AD$8*(AE1409*AC$1017+AE1409+AF1409)),V_rtHz(AF1409)*SQRT(Sum_Sq(AE1409*AD$8*$X$2*AC$1017,1))/($X$2*AD$8*(AE1409*AC$1017+AE1409+AF1409))))/SQRT(Sum_Sq(1/(1+$A1409)+$AC$2/$I$2-1/(1+(1+AF1409/AE1409)/AC$1017),$X$2/$I$2)),IF(AF1410&lt;0,"A",AC1410))</f>
        <v>6.0705429952972475E-6</v>
      </c>
      <c r="AE1409" s="13">
        <f t="shared" si="476"/>
        <v>15053.488057671582</v>
      </c>
      <c r="AF1409" s="12">
        <f t="shared" si="500"/>
        <v>206718.92529921362</v>
      </c>
      <c r="AG1409" s="13"/>
      <c r="AH1409" s="13">
        <f>IF(AK1409&gt;0,SQRT(Sum_Sq($AI$2,V_rtHz($AH$2)/(1+1/$A1409),V_rtHz($AH$2*$A1409)/(1+$A1409),$AN$2*$AH$2/(1+1/$A1409),$AM$2*SQRT(Sum_Sq(AK1409,1/($X$2*AI$8*(1+AH$1017+AK1409/AJ1409))))/SQRT(Sum_Sq($X$2*AK1409*AI$8,1)),                   $AQ$2*SQRT(Sum_Sq($AH$2/(1+1/$A1409)+AK1409*( 1/(AH$1017+1+AK1409/AJ1409)-1)/(1+($X$2*AK1409*AI$8)^2), (AK1409^2*AI$8*$X$2+1/($X$2*AI$8*(AH$1017+1+AK1409/AJ1409           )))/(1+($X$2*AK1409*AI$8)^2))),           V_rtHz(AJ1409)/($X$2*AI$8*(AJ1409*AH$1017+AJ1409+AK1409)),V_rtHz(AK1409)*SQRT(Sum_Sq(AJ1409*AI$8*$X$2*AH$1017,1))/($X$2*AI$8*(AJ1409*AH$1017+AJ1409+AK1409))))/SQRT(Sum_Sq(1/(1+$A1409)+$AC$2/$I$2-1/(1+(1+AK1409/AJ1409)/AH$1017),$X$2/$I$2)),IF(AK1410&lt;0,"A",AH1410))</f>
        <v>1.0468201263480649E-5</v>
      </c>
      <c r="AI1409" s="13"/>
      <c r="AJ1409" s="13">
        <f t="shared" si="477"/>
        <v>14442.817881363675</v>
      </c>
      <c r="AK1409" s="12">
        <f t="shared" si="501"/>
        <v>681342.44691198447</v>
      </c>
      <c r="AM1409" s="13">
        <f>IF(AP1409&gt;0,SQRT(Sum_Sq($AI$2,V_rtHz($AH$2)/(1+1/$A1409),V_rtHz($AH$2*$A1409)/(1+$A1409),$AN$2*$AH$2/(1+1/$A1409),$AM$2*SQRT(Sum_Sq(AP1409,1/($X$2*AN$8*(1+AM$1017+AP1409/AO1409))))/SQRT(Sum_Sq($X$2*AP1409*AN$8,1)),                   $AQ$2*SQRT(Sum_Sq($AH$2/(1+1/$A1409)+AP1409*( 1/(AM$1017+1+AP1409/AO1409)-1)/(1+($X$2*AP1409*AN$8)^2), (AP1409^2*AN$8*$X$2+1/($X$2*AN$8*(AM$1017+1+AP1409/AO1409           )))/(1+($X$2*AP1409*AN$8)^2))),           V_rtHz(AO1409)/($X$2*AN$8*(AO1409*AM$1017+AO1409+AP1409)),V_rtHz(AP1409)*SQRT(Sum_Sq(AO1409*AN$8*$X$2*AM$1017,1))/($X$2*AN$8*(AO1409*AM$1017+AO1409+AP1409))))/SQRT(Sum_Sq(1/(1+$A1409)+$AC$2/$I$2-1/(1+(1+AP1409/AO1409)/AM$1017),$X$2/$I$2)),IF(AP1410&lt;0,"A",AM1410))</f>
        <v>1.844749434043566E-5</v>
      </c>
      <c r="AO1409" s="13">
        <f t="shared" si="478"/>
        <v>14267.958793905247</v>
      </c>
      <c r="AP1409" s="12">
        <f t="shared" si="502"/>
        <v>2180999.3414164344</v>
      </c>
      <c r="AR1409" s="13">
        <f t="shared" si="479"/>
        <v>69887291.180198371</v>
      </c>
      <c r="AS1409" s="13">
        <f t="shared" si="480"/>
        <v>-1.3237434604414399E-5</v>
      </c>
      <c r="AV1409" s="13"/>
      <c r="AW1409" s="13">
        <f t="shared" si="481"/>
        <v>39300511.936236553</v>
      </c>
      <c r="AX1409" s="13">
        <f t="shared" si="482"/>
        <v>-4.2135827653093957E-5</v>
      </c>
      <c r="AZ1409" s="13"/>
      <c r="BA1409" s="13"/>
      <c r="BB1409" s="13">
        <f t="shared" si="483"/>
        <v>22100301.962882396</v>
      </c>
      <c r="BC1409" s="13">
        <f t="shared" si="484"/>
        <v>-1.3607603349892258E-4</v>
      </c>
      <c r="BD1409" s="13"/>
      <c r="BE1409" s="13"/>
      <c r="BG1409" s="13">
        <f t="shared" si="485"/>
        <v>12427913.092914158</v>
      </c>
      <c r="BH1409" s="13">
        <f t="shared" si="486"/>
        <v>-4.6130226160783356E-4</v>
      </c>
      <c r="BI1409" s="13"/>
      <c r="BL1409" s="13">
        <f t="shared" si="487"/>
        <v>315.06815879885437</v>
      </c>
      <c r="BM1409" s="13">
        <f t="shared" si="488"/>
        <v>34.465664218175135</v>
      </c>
      <c r="BP1409" s="13"/>
      <c r="BQ1409" s="13">
        <f t="shared" si="489"/>
        <v>99.633300000000006</v>
      </c>
      <c r="BR1409" s="13">
        <f t="shared" si="490"/>
        <v>108.99</v>
      </c>
      <c r="BT1409" s="13"/>
      <c r="BU1409" s="13"/>
      <c r="BV1409" s="13">
        <f t="shared" si="491"/>
        <v>31.506815879885437</v>
      </c>
      <c r="BW1409" s="13">
        <f t="shared" si="492"/>
        <v>344.65664218175152</v>
      </c>
      <c r="CA1409" s="13">
        <f t="shared" si="493"/>
        <v>9.9633299999999991</v>
      </c>
      <c r="CB1409" s="13">
        <f t="shared" si="494"/>
        <v>1089.8999999999999</v>
      </c>
    </row>
    <row r="1410" spans="1:80" x14ac:dyDescent="0.3">
      <c r="A1410" s="13">
        <f t="shared" si="470"/>
        <v>2.3768402866248752E-3</v>
      </c>
      <c r="C1410" s="13" t="str">
        <f>IF(F1410&gt;0,SQRT(Sum_Sq($AI$2,V_rtHz($AH$2)/(1+1/$A1410),V_rtHz($AH$2*$A1410)/(1+$A1410),$AN$2*$AH$2/(1+1/$A1410),$AM$2*SQRT(Sum_Sq(F1410,1/($X$2*D$8*(1+C$1017+F1410/E1410))))/SQRT(Sum_Sq($X$2*F1410*D$8,1)),                   $AQ$2*SQRT(Sum_Sq($AH$2/(1+1/$A1410)+F1410*( 1/(C$1017+1+F1410/E1410)-1)/(1+($X$2*F1410*D$8)^2), (F1410^2*D$8*$X$2+1/($X$2*D$8*(C$1017+1+F1410/E1410           )))/(1+($X$2*F1410*D$8)^2))),           V_rtHz(E1410)/($X$2*D$8*(E1410*C$1017+E1410+F1410)),V_rtHz(F1410)*SQRT(Sum_Sq(E1410*D$8*$X$2*C$1017,1))/($X$2*D$8*(E1410*C$1017+E1410+F1410))))/SQRT(Sum_Sq(1/(1+$A1410)+$AC$2/$I$2-1/(1+(1+F1410/E1410)/C$1017),$X$2/$I$2)),IF(F1411&lt;0,"A",C1411))</f>
        <v>A</v>
      </c>
      <c r="E1410" s="13">
        <f t="shared" si="471"/>
        <v>-1</v>
      </c>
      <c r="F1410" s="12">
        <f t="shared" si="495"/>
        <v>-2</v>
      </c>
      <c r="H1410" s="13" t="str">
        <f>IF(K1410&gt;0,SQRT(Sum_Sq($AI$2,V_rtHz($AH$2)/(1+1/$A1410),V_rtHz($AH$2*$A1410)/(1+$A1410),$AN$2*$AH$2/(1+1/$A1410),$AM$2*SQRT(Sum_Sq(K1410,1/($X$2*I$8*(1+H$1017+K1410/J1410))))/SQRT(Sum_Sq($X$2*K1410*I$8,1)),                   $AQ$2*SQRT(Sum_Sq($AH$2/(1+1/$A1410)+K1410*( 1/(H$1017+1+K1410/J1410)-1)/(1+($X$2*K1410*I$8)^2), (K1410^2*I$8*$X$2+1/($X$2*I$8*(H$1017+1+K1410/J1410           )))/(1+($X$2*K1410*I$8)^2))),           V_rtHz(J1410)/($X$2*I$8*(J1410*H$1017+J1410+K1410)),V_rtHz(K1410)*SQRT(Sum_Sq(J1410*I$8*$X$2*H$1017,1))/($X$2*I$8*(J1410*H$1017+J1410+K1410))))/SQRT(Sum_Sq(1/(1+$A1410)+$AC$2/$I$2-1/(1+(1+K1410/J1410)/H$1017),$X$2/$I$2)),IF(K1411&lt;0,"A",H1411))</f>
        <v>A</v>
      </c>
      <c r="J1410" s="13">
        <f t="shared" si="472"/>
        <v>-1</v>
      </c>
      <c r="K1410" s="12">
        <f t="shared" si="496"/>
        <v>-2</v>
      </c>
      <c r="M1410" s="13" t="str">
        <f>IF(P1410&gt;0,SQRT(Sum_Sq($AI$2,V_rtHz($AH$2)/(1+1/$A1410),V_rtHz($AH$2*$A1410)/(1+$A1410),$AN$2*$AH$2/(1+1/$A1410),$AM$2*SQRT(Sum_Sq(P1410,1/($X$2*N$8*(1+M$1017+P1410/O1410))))/SQRT(Sum_Sq($X$2*P1410*N$8,1)),                   $AQ$2*SQRT(Sum_Sq($AH$2/(1+1/$A1410)+P1410*( 1/(M$1017+1+P1410/O1410)-1)/(1+($X$2*P1410*N$8)^2), (P1410^2*N$8*$X$2+1/($X$2*N$8*(M$1017+1+P1410/O1410           )))/(1+($X$2*P1410*N$8)^2))),           V_rtHz(O1410)/($X$2*N$8*(O1410*M$1017+O1410+P1410)),V_rtHz(P1410)*SQRT(Sum_Sq(O1410*N$8*$X$2*M$1017,1))/($X$2*N$8*(O1410*M$1017+O1410+P1410))))/SQRT(Sum_Sq(1/(1+$A1410)+$AC$2/$I$2-1/(1+(1+P1410/O1410)/M$1017),$X$2/$I$2)),IF(P1411&lt;0,"A",M1411))</f>
        <v>A</v>
      </c>
      <c r="O1410" s="13">
        <f t="shared" si="473"/>
        <v>-1</v>
      </c>
      <c r="P1410" s="12">
        <f t="shared" si="497"/>
        <v>-2</v>
      </c>
      <c r="R1410" s="13" t="str">
        <f>IF(U1410&gt;0,SQRT(Sum_Sq($AI$2,V_rtHz($AH$2)/(1+1/$A1410),V_rtHz($AH$2*$A1410)/(1+$A1410),$AN$2*$AH$2/(1+1/$A1410),$AM$2*SQRT(Sum_Sq(U1410,1/($X$2*S$8*(1+R$1017+U1410/T1410))))/SQRT(Sum_Sq($X$2*U1410*S$8,1)),                   $AQ$2*SQRT(Sum_Sq($AH$2/(1+1/$A1410)+U1410*( 1/(R$1017+1+U1410/T1410)-1)/(1+($X$2*U1410*S$8)^2), (U1410^2*S$8*$X$2+1/($X$2*S$8*(R$1017+1+U1410/T1410           )))/(1+($X$2*U1410*S$8)^2))),           V_rtHz(T1410)/($X$2*S$8*(T1410*R$1017+T1410+U1410)),V_rtHz(U1410)*SQRT(Sum_Sq(T1410*S$8*$X$2*R$1017,1))/($X$2*S$8*(T1410*R$1017+T1410+U1410))))/SQRT(Sum_Sq(1/(1+$A1410)+$AC$2/$I$2-1/(1+(1+U1410/T1410)/R$1017),$X$2/$I$2)),IF(U1411&lt;0,"A",R1411))</f>
        <v>A</v>
      </c>
      <c r="T1410" s="13">
        <f t="shared" si="474"/>
        <v>-1</v>
      </c>
      <c r="U1410" s="12">
        <f t="shared" si="498"/>
        <v>-2</v>
      </c>
      <c r="X1410" s="13">
        <f>IF(AA1410&gt;0,SQRT(Sum_Sq($AI$2,V_rtHz($AH$2)/(1+1/$A1410),V_rtHz($AH$2*$A1410)/(1+$A1410),$AN$2*$AH$2/(1+1/$A1410),$AM$2*SQRT(Sum_Sq(AA1410,1/($X$2*Y$8*(1+X$1017+AA1410/Z1410))))/SQRT(Sum_Sq($X$2*AA1410*Y$8,1)),                   $AQ$2*SQRT(Sum_Sq($AH$2/(1+1/$A1410)+AA1410*( 1/(X$1017+1+AA1410/Z1410)-1)/(1+($X$2*AA1410*Y$8)^2), (AA1410^2*Y$8*$X$2+1/($X$2*Y$8*(X$1017+1+AA1410/Z1410           )))/(1+($X$2*AA1410*Y$8)^2))),           V_rtHz(Z1410)/($X$2*Y$8*(Z1410*X$1017+Z1410+AA1410)),V_rtHz(AA1410)*SQRT(Sum_Sq(Z1410*Y$8*$X$2*X$1017,1))/($X$2*Y$8*(Z1410*X$1017+Z1410+AA1410))))/SQRT(Sum_Sq(1/(1+$A1410)+$AC$2/$I$2-1/(1+(1+AA1410/Z1410)/X$1017),$X$2/$I$2)),IF(AA1411&lt;0,"A",X1411))</f>
        <v>3.8640440955966798E-6</v>
      </c>
      <c r="Z1410" s="13">
        <f t="shared" si="475"/>
        <v>17881.886438375659</v>
      </c>
      <c r="AA1410" s="12">
        <f t="shared" si="499"/>
        <v>55030.574707566331</v>
      </c>
      <c r="AC1410" s="13">
        <f>IF(AF1410&gt;0,SQRT(Sum_Sq($AI$2,V_rtHz($AH$2)/(1+1/$A1410),V_rtHz($AH$2*$A1410)/(1+$A1410),$AN$2*$AH$2/(1+1/$A1410),$AM$2*SQRT(Sum_Sq(AF1410,1/($X$2*AD$8*(1+AC$1017+AF1410/AE1410))))/SQRT(Sum_Sq($X$2*AF1410*AD$8,1)),                   $AQ$2*SQRT(Sum_Sq($AH$2/(1+1/$A1410)+AF1410*( 1/(AC$1017+1+AF1410/AE1410)-1)/(1+($X$2*AF1410*AD$8)^2), (AF1410^2*AD$8*$X$2+1/($X$2*AD$8*(AC$1017+1+AF1410/AE1410           )))/(1+($X$2*AF1410*AD$8)^2))),           V_rtHz(AE1410)/($X$2*AD$8*(AE1410*AC$1017+AE1410+AF1410)),V_rtHz(AF1410)*SQRT(Sum_Sq(AE1410*AD$8*$X$2*AC$1017,1))/($X$2*AD$8*(AE1410*AC$1017+AE1410+AF1410))))/SQRT(Sum_Sq(1/(1+$A1410)+$AC$2/$I$2-1/(1+(1+AF1410/AE1410)/AC$1017),$X$2/$I$2)),IF(AF1411&lt;0,"A",AC1411))</f>
        <v>6.0630175891391137E-6</v>
      </c>
      <c r="AE1410" s="13">
        <f t="shared" si="476"/>
        <v>15015.272493808612</v>
      </c>
      <c r="AF1410" s="12">
        <f t="shared" si="500"/>
        <v>207245.04830462125</v>
      </c>
      <c r="AG1410" s="13"/>
      <c r="AH1410" s="13">
        <f>IF(AK1410&gt;0,SQRT(Sum_Sq($AI$2,V_rtHz($AH$2)/(1+1/$A1410),V_rtHz($AH$2*$A1410)/(1+$A1410),$AN$2*$AH$2/(1+1/$A1410),$AM$2*SQRT(Sum_Sq(AK1410,1/($X$2*AI$8*(1+AH$1017+AK1410/AJ1410))))/SQRT(Sum_Sq($X$2*AK1410*AI$8,1)),                   $AQ$2*SQRT(Sum_Sq($AH$2/(1+1/$A1410)+AK1410*( 1/(AH$1017+1+AK1410/AJ1410)-1)/(1+($X$2*AK1410*AI$8)^2), (AK1410^2*AI$8*$X$2+1/($X$2*AI$8*(AH$1017+1+AK1410/AJ1410           )))/(1+($X$2*AK1410*AI$8)^2))),           V_rtHz(AJ1410)/($X$2*AI$8*(AJ1410*AH$1017+AJ1410+AK1410)),V_rtHz(AK1410)*SQRT(Sum_Sq(AJ1410*AI$8*$X$2*AH$1017,1))/($X$2*AI$8*(AJ1410*AH$1017+AJ1410+AK1410))))/SQRT(Sum_Sq(1/(1+$A1410)+$AC$2/$I$2-1/(1+(1+AK1410/AJ1410)/AH$1017),$X$2/$I$2)),IF(AK1411&lt;0,"A",AH1411))</f>
        <v>1.0456896064714759E-5</v>
      </c>
      <c r="AI1410" s="13"/>
      <c r="AJ1410" s="13">
        <f t="shared" si="477"/>
        <v>14410.059812726115</v>
      </c>
      <c r="AK1410" s="12">
        <f t="shared" si="501"/>
        <v>682891.32755035046</v>
      </c>
      <c r="AM1410" s="13">
        <f>IF(AP1410&gt;0,SQRT(Sum_Sq($AI$2,V_rtHz($AH$2)/(1+1/$A1410),V_rtHz($AH$2*$A1410)/(1+$A1410),$AN$2*$AH$2/(1+1/$A1410),$AM$2*SQRT(Sum_Sq(AP1410,1/($X$2*AN$8*(1+AM$1017+AP1410/AO1410))))/SQRT(Sum_Sq($X$2*AP1410*AN$8,1)),                   $AQ$2*SQRT(Sum_Sq($AH$2/(1+1/$A1410)+AP1410*( 1/(AM$1017+1+AP1410/AO1410)-1)/(1+($X$2*AP1410*AN$8)^2), (AP1410^2*AN$8*$X$2+1/($X$2*AN$8*(AM$1017+1+AP1410/AO1410           )))/(1+($X$2*AP1410*AN$8)^2))),           V_rtHz(AO1410)/($X$2*AN$8*(AO1410*AM$1017+AO1410+AP1410)),V_rtHz(AP1410)*SQRT(Sum_Sq(AO1410*AN$8*$X$2*AM$1017,1))/($X$2*AN$8*(AO1410*AM$1017+AO1410+AP1410))))/SQRT(Sum_Sq(1/(1+$A1410)+$AC$2/$I$2-1/(1+(1+AP1410/AO1410)/AM$1017),$X$2/$I$2)),IF(AP1411&lt;0,"A",AM1411))</f>
        <v>1.8428368641957072E-5</v>
      </c>
      <c r="AO1410" s="13">
        <f t="shared" si="478"/>
        <v>14236.640133935083</v>
      </c>
      <c r="AP1410" s="12">
        <f t="shared" si="502"/>
        <v>2185797.2414916181</v>
      </c>
      <c r="AR1410" s="13">
        <f t="shared" si="479"/>
        <v>69887291.180198371</v>
      </c>
      <c r="AS1410" s="13">
        <f t="shared" si="480"/>
        <v>-1.3237991236297365E-5</v>
      </c>
      <c r="AV1410" s="13"/>
      <c r="AW1410" s="13">
        <f t="shared" si="481"/>
        <v>39300511.936236553</v>
      </c>
      <c r="AX1410" s="13">
        <f t="shared" si="482"/>
        <v>-4.2141467967980415E-5</v>
      </c>
      <c r="AZ1410" s="13"/>
      <c r="BA1410" s="13"/>
      <c r="BB1410" s="13">
        <f t="shared" si="483"/>
        <v>22100301.962882396</v>
      </c>
      <c r="BC1410" s="13">
        <f t="shared" si="484"/>
        <v>-1.3613487628182493E-4</v>
      </c>
      <c r="BD1410" s="13"/>
      <c r="BE1410" s="13"/>
      <c r="BG1410" s="13">
        <f t="shared" si="485"/>
        <v>12427913.092914158</v>
      </c>
      <c r="BH1410" s="13">
        <f t="shared" si="486"/>
        <v>-4.6197920159572736E-4</v>
      </c>
      <c r="BI1410" s="13"/>
      <c r="BL1410" s="13">
        <f t="shared" si="487"/>
        <v>315.06815879885437</v>
      </c>
      <c r="BM1410" s="13">
        <f t="shared" si="488"/>
        <v>34.465664218175142</v>
      </c>
      <c r="BP1410" s="13"/>
      <c r="BQ1410" s="13">
        <f t="shared" si="489"/>
        <v>99.633299999999991</v>
      </c>
      <c r="BR1410" s="13">
        <f t="shared" si="490"/>
        <v>108.99000000000002</v>
      </c>
      <c r="BT1410" s="13"/>
      <c r="BU1410" s="13"/>
      <c r="BV1410" s="13">
        <f t="shared" si="491"/>
        <v>31.50681587988543</v>
      </c>
      <c r="BW1410" s="13">
        <f t="shared" si="492"/>
        <v>344.65664218175152</v>
      </c>
      <c r="CA1410" s="13">
        <f t="shared" si="493"/>
        <v>9.9633299999999991</v>
      </c>
      <c r="CB1410" s="13">
        <f t="shared" si="494"/>
        <v>1089.8999999999999</v>
      </c>
    </row>
    <row r="1411" spans="1:80" x14ac:dyDescent="0.3">
      <c r="A1411" s="13">
        <f t="shared" si="470"/>
        <v>2.4099054286865948E-3</v>
      </c>
      <c r="C1411" s="13" t="str">
        <f>IF(F1411&gt;0,SQRT(Sum_Sq($AI$2,V_rtHz($AH$2)/(1+1/$A1411),V_rtHz($AH$2*$A1411)/(1+$A1411),$AN$2*$AH$2/(1+1/$A1411),$AM$2*SQRT(Sum_Sq(F1411,1/($X$2*D$8*(1+C$1017+F1411/E1411))))/SQRT(Sum_Sq($X$2*F1411*D$8,1)),                   $AQ$2*SQRT(Sum_Sq($AH$2/(1+1/$A1411)+F1411*( 1/(C$1017+1+F1411/E1411)-1)/(1+($X$2*F1411*D$8)^2), (F1411^2*D$8*$X$2+1/($X$2*D$8*(C$1017+1+F1411/E1411           )))/(1+($X$2*F1411*D$8)^2))),           V_rtHz(E1411)/($X$2*D$8*(E1411*C$1017+E1411+F1411)),V_rtHz(F1411)*SQRT(Sum_Sq(E1411*D$8*$X$2*C$1017,1))/($X$2*D$8*(E1411*C$1017+E1411+F1411))))/SQRT(Sum_Sq(1/(1+$A1411)+$AC$2/$I$2-1/(1+(1+F1411/E1411)/C$1017),$X$2/$I$2)),IF(F1412&lt;0,"A",C1412))</f>
        <v>A</v>
      </c>
      <c r="E1411" s="13">
        <f t="shared" si="471"/>
        <v>-1</v>
      </c>
      <c r="F1411" s="12">
        <f t="shared" si="495"/>
        <v>-2</v>
      </c>
      <c r="H1411" s="13" t="str">
        <f>IF(K1411&gt;0,SQRT(Sum_Sq($AI$2,V_rtHz($AH$2)/(1+1/$A1411),V_rtHz($AH$2*$A1411)/(1+$A1411),$AN$2*$AH$2/(1+1/$A1411),$AM$2*SQRT(Sum_Sq(K1411,1/($X$2*I$8*(1+H$1017+K1411/J1411))))/SQRT(Sum_Sq($X$2*K1411*I$8,1)),                   $AQ$2*SQRT(Sum_Sq($AH$2/(1+1/$A1411)+K1411*( 1/(H$1017+1+K1411/J1411)-1)/(1+($X$2*K1411*I$8)^2), (K1411^2*I$8*$X$2+1/($X$2*I$8*(H$1017+1+K1411/J1411           )))/(1+($X$2*K1411*I$8)^2))),           V_rtHz(J1411)/($X$2*I$8*(J1411*H$1017+J1411+K1411)),V_rtHz(K1411)*SQRT(Sum_Sq(J1411*I$8*$X$2*H$1017,1))/($X$2*I$8*(J1411*H$1017+J1411+K1411))))/SQRT(Sum_Sq(1/(1+$A1411)+$AC$2/$I$2-1/(1+(1+K1411/J1411)/H$1017),$X$2/$I$2)),IF(K1412&lt;0,"A",H1412))</f>
        <v>A</v>
      </c>
      <c r="J1411" s="13">
        <f t="shared" si="472"/>
        <v>-1</v>
      </c>
      <c r="K1411" s="12">
        <f t="shared" si="496"/>
        <v>-2</v>
      </c>
      <c r="M1411" s="13" t="str">
        <f>IF(P1411&gt;0,SQRT(Sum_Sq($AI$2,V_rtHz($AH$2)/(1+1/$A1411),V_rtHz($AH$2*$A1411)/(1+$A1411),$AN$2*$AH$2/(1+1/$A1411),$AM$2*SQRT(Sum_Sq(P1411,1/($X$2*N$8*(1+M$1017+P1411/O1411))))/SQRT(Sum_Sq($X$2*P1411*N$8,1)),                   $AQ$2*SQRT(Sum_Sq($AH$2/(1+1/$A1411)+P1411*( 1/(M$1017+1+P1411/O1411)-1)/(1+($X$2*P1411*N$8)^2), (P1411^2*N$8*$X$2+1/($X$2*N$8*(M$1017+1+P1411/O1411           )))/(1+($X$2*P1411*N$8)^2))),           V_rtHz(O1411)/($X$2*N$8*(O1411*M$1017+O1411+P1411)),V_rtHz(P1411)*SQRT(Sum_Sq(O1411*N$8*$X$2*M$1017,1))/($X$2*N$8*(O1411*M$1017+O1411+P1411))))/SQRT(Sum_Sq(1/(1+$A1411)+$AC$2/$I$2-1/(1+(1+P1411/O1411)/M$1017),$X$2/$I$2)),IF(P1412&lt;0,"A",M1412))</f>
        <v>A</v>
      </c>
      <c r="O1411" s="13">
        <f t="shared" si="473"/>
        <v>-1</v>
      </c>
      <c r="P1411" s="12">
        <f t="shared" si="497"/>
        <v>-2</v>
      </c>
      <c r="R1411" s="13" t="str">
        <f>IF(U1411&gt;0,SQRT(Sum_Sq($AI$2,V_rtHz($AH$2)/(1+1/$A1411),V_rtHz($AH$2*$A1411)/(1+$A1411),$AN$2*$AH$2/(1+1/$A1411),$AM$2*SQRT(Sum_Sq(U1411,1/($X$2*S$8*(1+R$1017+U1411/T1411))))/SQRT(Sum_Sq($X$2*U1411*S$8,1)),                   $AQ$2*SQRT(Sum_Sq($AH$2/(1+1/$A1411)+U1411*( 1/(R$1017+1+U1411/T1411)-1)/(1+($X$2*U1411*S$8)^2), (U1411^2*S$8*$X$2+1/($X$2*S$8*(R$1017+1+U1411/T1411           )))/(1+($X$2*U1411*S$8)^2))),           V_rtHz(T1411)/($X$2*S$8*(T1411*R$1017+T1411+U1411)),V_rtHz(U1411)*SQRT(Sum_Sq(T1411*S$8*$X$2*R$1017,1))/($X$2*S$8*(T1411*R$1017+T1411+U1411))))/SQRT(Sum_Sq(1/(1+$A1411)+$AC$2/$I$2-1/(1+(1+U1411/T1411)/R$1017),$X$2/$I$2)),IF(U1412&lt;0,"A",R1412))</f>
        <v>A</v>
      </c>
      <c r="T1411" s="13">
        <f t="shared" si="474"/>
        <v>-1</v>
      </c>
      <c r="U1411" s="12">
        <f t="shared" si="498"/>
        <v>-2</v>
      </c>
      <c r="X1411" s="13">
        <f>IF(AA1411&gt;0,SQRT(Sum_Sq($AI$2,V_rtHz($AH$2)/(1+1/$A1411),V_rtHz($AH$2*$A1411)/(1+$A1411),$AN$2*$AH$2/(1+1/$A1411),$AM$2*SQRT(Sum_Sq(AA1411,1/($X$2*Y$8*(1+X$1017+AA1411/Z1411))))/SQRT(Sum_Sq($X$2*AA1411*Y$8,1)),                   $AQ$2*SQRT(Sum_Sq($AH$2/(1+1/$A1411)+AA1411*( 1/(X$1017+1+AA1411/Z1411)-1)/(1+($X$2*AA1411*Y$8)^2), (AA1411^2*Y$8*$X$2+1/($X$2*Y$8*(X$1017+1+AA1411/Z1411           )))/(1+($X$2*AA1411*Y$8)^2))),           V_rtHz(Z1411)/($X$2*Y$8*(Z1411*X$1017+Z1411+AA1411)),V_rtHz(AA1411)*SQRT(Sum_Sq(Z1411*Y$8*$X$2*X$1017,1))/($X$2*Y$8*(Z1411*X$1017+Z1411+AA1411))))/SQRT(Sum_Sq(1/(1+$A1411)+$AC$2/$I$2-1/(1+(1+AA1411/Z1411)/X$1017),$X$2/$I$2)),IF(AA1412&lt;0,"A",X1412))</f>
        <v>3.8553691708610955E-6</v>
      </c>
      <c r="Z1411" s="13">
        <f t="shared" si="475"/>
        <v>17806.380215556292</v>
      </c>
      <c r="AA1411" s="12">
        <f t="shared" si="499"/>
        <v>55263.926505374024</v>
      </c>
      <c r="AC1411" s="13">
        <f>IF(AF1411&gt;0,SQRT(Sum_Sq($AI$2,V_rtHz($AH$2)/(1+1/$A1411),V_rtHz($AH$2*$A1411)/(1+$A1411),$AN$2*$AH$2/(1+1/$A1411),$AM$2*SQRT(Sum_Sq(AF1411,1/($X$2*AD$8*(1+AC$1017+AF1411/AE1411))))/SQRT(Sum_Sq($X$2*AF1411*AD$8,1)),                   $AQ$2*SQRT(Sum_Sq($AH$2/(1+1/$A1411)+AF1411*( 1/(AC$1017+1+AF1411/AE1411)-1)/(1+($X$2*AF1411*AD$8)^2), (AF1411^2*AD$8*$X$2+1/($X$2*AD$8*(AC$1017+1+AF1411/AE1411           )))/(1+($X$2*AF1411*AD$8)^2))),           V_rtHz(AE1411)/($X$2*AD$8*(AE1411*AC$1017+AE1411+AF1411)),V_rtHz(AF1411)*SQRT(Sum_Sq(AE1411*AD$8*$X$2*AC$1017,1))/($X$2*AD$8*(AE1411*AC$1017+AE1411+AF1411))))/SQRT(Sum_Sq(1/(1+$A1411)+$AC$2/$I$2-1/(1+(1+AF1411/AE1411)/AC$1017),$X$2/$I$2)),IF(AF1412&lt;0,"A",AC1412))</f>
        <v>6.0554531370166031E-6</v>
      </c>
      <c r="AE1411" s="13">
        <f t="shared" si="476"/>
        <v>14976.894926892934</v>
      </c>
      <c r="AF1411" s="12">
        <f t="shared" si="500"/>
        <v>207776.10369013858</v>
      </c>
      <c r="AG1411" s="13"/>
      <c r="AH1411" s="13">
        <f>IF(AK1411&gt;0,SQRT(Sum_Sq($AI$2,V_rtHz($AH$2)/(1+1/$A1411),V_rtHz($AH$2*$A1411)/(1+$A1411),$AN$2*$AH$2/(1+1/$A1411),$AM$2*SQRT(Sum_Sq(AK1411,1/($X$2*AI$8*(1+AH$1017+AK1411/AJ1411))))/SQRT(Sum_Sq($X$2*AK1411*AI$8,1)),                   $AQ$2*SQRT(Sum_Sq($AH$2/(1+1/$A1411)+AK1411*( 1/(AH$1017+1+AK1411/AJ1411)-1)/(1+($X$2*AK1411*AI$8)^2), (AK1411^2*AI$8*$X$2+1/($X$2*AI$8*(AH$1017+1+AK1411/AJ1411           )))/(1+($X$2*AK1411*AI$8)^2))),           V_rtHz(AJ1411)/($X$2*AI$8*(AJ1411*AH$1017+AJ1411+AK1411)),V_rtHz(AK1411)*SQRT(Sum_Sq(AJ1411*AI$8*$X$2*AH$1017,1))/($X$2*AI$8*(AJ1411*AH$1017+AJ1411+AK1411))))/SQRT(Sum_Sq(1/(1+$A1411)+$AC$2/$I$2-1/(1+(1+AK1411/AJ1411)/AH$1017),$X$2/$I$2)),IF(AK1412&lt;0,"A",AH1412))</f>
        <v>1.0445519950828228E-5</v>
      </c>
      <c r="AI1411" s="13"/>
      <c r="AJ1411" s="13">
        <f t="shared" si="477"/>
        <v>14377.125427610134</v>
      </c>
      <c r="AK1411" s="12">
        <f t="shared" si="501"/>
        <v>684455.66014848684</v>
      </c>
      <c r="AM1411" s="13">
        <f>IF(AP1411&gt;0,SQRT(Sum_Sq($AI$2,V_rtHz($AH$2)/(1+1/$A1411),V_rtHz($AH$2*$A1411)/(1+$A1411),$AN$2*$AH$2/(1+1/$A1411),$AM$2*SQRT(Sum_Sq(AP1411,1/($X$2*AN$8*(1+AM$1017+AP1411/AO1411))))/SQRT(Sum_Sq($X$2*AP1411*AN$8,1)),                   $AQ$2*SQRT(Sum_Sq($AH$2/(1+1/$A1411)+AP1411*( 1/(AM$1017+1+AP1411/AO1411)-1)/(1+($X$2*AP1411*AN$8)^2), (AP1411^2*AN$8*$X$2+1/($X$2*AN$8*(AM$1017+1+AP1411/AO1411           )))/(1+($X$2*AP1411*AN$8)^2))),           V_rtHz(AO1411)/($X$2*AN$8*(AO1411*AM$1017+AO1411+AP1411)),V_rtHz(AP1411)*SQRT(Sum_Sq(AO1411*AN$8*$X$2*AM$1017,1))/($X$2*AN$8*(AO1411*AM$1017+AO1411+AP1411))))/SQRT(Sum_Sq(1/(1+$A1411)+$AC$2/$I$2-1/(1+(1+AP1411/AO1411)/AM$1017),$X$2/$I$2)),IF(AP1412&lt;0,"A",AM1412))</f>
        <v>1.8409117444611619E-5</v>
      </c>
      <c r="AO1411" s="13">
        <f t="shared" si="478"/>
        <v>14205.143354137752</v>
      </c>
      <c r="AP1411" s="12">
        <f t="shared" si="502"/>
        <v>2190643.7659286154</v>
      </c>
      <c r="AR1411" s="13">
        <f t="shared" si="479"/>
        <v>69887291.180198371</v>
      </c>
      <c r="AS1411" s="13">
        <f t="shared" si="480"/>
        <v>-1.3238555659497131E-5</v>
      </c>
      <c r="AV1411" s="13"/>
      <c r="AW1411" s="13">
        <f t="shared" si="481"/>
        <v>39300511.936236553</v>
      </c>
      <c r="AX1411" s="13">
        <f t="shared" si="482"/>
        <v>-4.2147188289356798E-5</v>
      </c>
      <c r="AZ1411" s="13"/>
      <c r="BA1411" s="13"/>
      <c r="BB1411" s="13">
        <f t="shared" si="483"/>
        <v>22100301.962882396</v>
      </c>
      <c r="BC1411" s="13">
        <f t="shared" si="484"/>
        <v>-1.3619458962929463E-4</v>
      </c>
      <c r="BD1411" s="13"/>
      <c r="BE1411" s="13"/>
      <c r="BG1411" s="13">
        <f t="shared" si="485"/>
        <v>12427913.092914158</v>
      </c>
      <c r="BH1411" s="13">
        <f t="shared" si="486"/>
        <v>-4.6266759018646686E-4</v>
      </c>
      <c r="BI1411" s="13"/>
      <c r="BL1411" s="13">
        <f t="shared" si="487"/>
        <v>315.06815879885437</v>
      </c>
      <c r="BM1411" s="13">
        <f t="shared" si="488"/>
        <v>34.465664218175135</v>
      </c>
      <c r="BP1411" s="13"/>
      <c r="BQ1411" s="13">
        <f t="shared" si="489"/>
        <v>99.633299999999991</v>
      </c>
      <c r="BR1411" s="13">
        <f t="shared" si="490"/>
        <v>108.98999999999997</v>
      </c>
      <c r="BT1411" s="13"/>
      <c r="BU1411" s="13"/>
      <c r="BV1411" s="13">
        <f t="shared" si="491"/>
        <v>31.506815879885437</v>
      </c>
      <c r="BW1411" s="13">
        <f t="shared" si="492"/>
        <v>344.65664218175147</v>
      </c>
      <c r="CA1411" s="13">
        <f t="shared" si="493"/>
        <v>9.9633299999999974</v>
      </c>
      <c r="CB1411" s="13">
        <f t="shared" si="494"/>
        <v>1089.9000000000001</v>
      </c>
    </row>
    <row r="1412" spans="1:80" x14ac:dyDescent="0.3">
      <c r="A1412" s="13">
        <f t="shared" si="470"/>
        <v>2.4434305526939691E-3</v>
      </c>
      <c r="C1412" s="13" t="str">
        <f>IF(F1412&gt;0,SQRT(Sum_Sq($AI$2,V_rtHz($AH$2)/(1+1/$A1412),V_rtHz($AH$2*$A1412)/(1+$A1412),$AN$2*$AH$2/(1+1/$A1412),$AM$2*SQRT(Sum_Sq(F1412,1/($X$2*D$8*(1+C$1017+F1412/E1412))))/SQRT(Sum_Sq($X$2*F1412*D$8,1)),                   $AQ$2*SQRT(Sum_Sq($AH$2/(1+1/$A1412)+F1412*( 1/(C$1017+1+F1412/E1412)-1)/(1+($X$2*F1412*D$8)^2), (F1412^2*D$8*$X$2+1/($X$2*D$8*(C$1017+1+F1412/E1412           )))/(1+($X$2*F1412*D$8)^2))),           V_rtHz(E1412)/($X$2*D$8*(E1412*C$1017+E1412+F1412)),V_rtHz(F1412)*SQRT(Sum_Sq(E1412*D$8*$X$2*C$1017,1))/($X$2*D$8*(E1412*C$1017+E1412+F1412))))/SQRT(Sum_Sq(1/(1+$A1412)+$AC$2/$I$2-1/(1+(1+F1412/E1412)/C$1017),$X$2/$I$2)),IF(F1413&lt;0,"A",C1413))</f>
        <v>A</v>
      </c>
      <c r="E1412" s="13">
        <f t="shared" si="471"/>
        <v>-1</v>
      </c>
      <c r="F1412" s="12">
        <f t="shared" si="495"/>
        <v>-2</v>
      </c>
      <c r="H1412" s="13" t="str">
        <f>IF(K1412&gt;0,SQRT(Sum_Sq($AI$2,V_rtHz($AH$2)/(1+1/$A1412),V_rtHz($AH$2*$A1412)/(1+$A1412),$AN$2*$AH$2/(1+1/$A1412),$AM$2*SQRT(Sum_Sq(K1412,1/($X$2*I$8*(1+H$1017+K1412/J1412))))/SQRT(Sum_Sq($X$2*K1412*I$8,1)),                   $AQ$2*SQRT(Sum_Sq($AH$2/(1+1/$A1412)+K1412*( 1/(H$1017+1+K1412/J1412)-1)/(1+($X$2*K1412*I$8)^2), (K1412^2*I$8*$X$2+1/($X$2*I$8*(H$1017+1+K1412/J1412           )))/(1+($X$2*K1412*I$8)^2))),           V_rtHz(J1412)/($X$2*I$8*(J1412*H$1017+J1412+K1412)),V_rtHz(K1412)*SQRT(Sum_Sq(J1412*I$8*$X$2*H$1017,1))/($X$2*I$8*(J1412*H$1017+J1412+K1412))))/SQRT(Sum_Sq(1/(1+$A1412)+$AC$2/$I$2-1/(1+(1+K1412/J1412)/H$1017),$X$2/$I$2)),IF(K1413&lt;0,"A",H1413))</f>
        <v>A</v>
      </c>
      <c r="J1412" s="13">
        <f t="shared" si="472"/>
        <v>-1</v>
      </c>
      <c r="K1412" s="12">
        <f t="shared" si="496"/>
        <v>-2</v>
      </c>
      <c r="M1412" s="13" t="str">
        <f>IF(P1412&gt;0,SQRT(Sum_Sq($AI$2,V_rtHz($AH$2)/(1+1/$A1412),V_rtHz($AH$2*$A1412)/(1+$A1412),$AN$2*$AH$2/(1+1/$A1412),$AM$2*SQRT(Sum_Sq(P1412,1/($X$2*N$8*(1+M$1017+P1412/O1412))))/SQRT(Sum_Sq($X$2*P1412*N$8,1)),                   $AQ$2*SQRT(Sum_Sq($AH$2/(1+1/$A1412)+P1412*( 1/(M$1017+1+P1412/O1412)-1)/(1+($X$2*P1412*N$8)^2), (P1412^2*N$8*$X$2+1/($X$2*N$8*(M$1017+1+P1412/O1412           )))/(1+($X$2*P1412*N$8)^2))),           V_rtHz(O1412)/($X$2*N$8*(O1412*M$1017+O1412+P1412)),V_rtHz(P1412)*SQRT(Sum_Sq(O1412*N$8*$X$2*M$1017,1))/($X$2*N$8*(O1412*M$1017+O1412+P1412))))/SQRT(Sum_Sq(1/(1+$A1412)+$AC$2/$I$2-1/(1+(1+P1412/O1412)/M$1017),$X$2/$I$2)),IF(P1413&lt;0,"A",M1413))</f>
        <v>A</v>
      </c>
      <c r="O1412" s="13">
        <f t="shared" si="473"/>
        <v>-1</v>
      </c>
      <c r="P1412" s="12">
        <f t="shared" si="497"/>
        <v>-2</v>
      </c>
      <c r="R1412" s="13" t="str">
        <f>IF(U1412&gt;0,SQRT(Sum_Sq($AI$2,V_rtHz($AH$2)/(1+1/$A1412),V_rtHz($AH$2*$A1412)/(1+$A1412),$AN$2*$AH$2/(1+1/$A1412),$AM$2*SQRT(Sum_Sq(U1412,1/($X$2*S$8*(1+R$1017+U1412/T1412))))/SQRT(Sum_Sq($X$2*U1412*S$8,1)),                   $AQ$2*SQRT(Sum_Sq($AH$2/(1+1/$A1412)+U1412*( 1/(R$1017+1+U1412/T1412)-1)/(1+($X$2*U1412*S$8)^2), (U1412^2*S$8*$X$2+1/($X$2*S$8*(R$1017+1+U1412/T1412           )))/(1+($X$2*U1412*S$8)^2))),           V_rtHz(T1412)/($X$2*S$8*(T1412*R$1017+T1412+U1412)),V_rtHz(U1412)*SQRT(Sum_Sq(T1412*S$8*$X$2*R$1017,1))/($X$2*S$8*(T1412*R$1017+T1412+U1412))))/SQRT(Sum_Sq(1/(1+$A1412)+$AC$2/$I$2-1/(1+(1+U1412/T1412)/R$1017),$X$2/$I$2)),IF(U1413&lt;0,"A",R1413))</f>
        <v>A</v>
      </c>
      <c r="T1412" s="13">
        <f t="shared" si="474"/>
        <v>-1</v>
      </c>
      <c r="U1412" s="12">
        <f t="shared" si="498"/>
        <v>-2</v>
      </c>
      <c r="X1412" s="13">
        <f>IF(AA1412&gt;0,SQRT(Sum_Sq($AI$2,V_rtHz($AH$2)/(1+1/$A1412),V_rtHz($AH$2*$A1412)/(1+$A1412),$AN$2*$AH$2/(1+1/$A1412),$AM$2*SQRT(Sum_Sq(AA1412,1/($X$2*Y$8*(1+X$1017+AA1412/Z1412))))/SQRT(Sum_Sq($X$2*AA1412*Y$8,1)),                   $AQ$2*SQRT(Sum_Sq($AH$2/(1+1/$A1412)+AA1412*( 1/(X$1017+1+AA1412/Z1412)-1)/(1+($X$2*AA1412*Y$8)^2), (AA1412^2*Y$8*$X$2+1/($X$2*Y$8*(X$1017+1+AA1412/Z1412           )))/(1+($X$2*AA1412*Y$8)^2))),           V_rtHz(Z1412)/($X$2*Y$8*(Z1412*X$1017+Z1412+AA1412)),V_rtHz(AA1412)*SQRT(Sum_Sq(Z1412*Y$8*$X$2*X$1017,1))/($X$2*Y$8*(Z1412*X$1017+Z1412+AA1412))))/SQRT(Sum_Sq(1/(1+$A1412)+$AC$2/$I$2-1/(1+(1+AA1412/Z1412)/X$1017),$X$2/$I$2)),IF(AA1413&lt;0,"A",X1413))</f>
        <v>3.8467114844440516E-6</v>
      </c>
      <c r="Z1412" s="13">
        <f t="shared" si="475"/>
        <v>17731.123896337824</v>
      </c>
      <c r="AA1412" s="12">
        <f t="shared" si="499"/>
        <v>55498.483531689388</v>
      </c>
      <c r="AC1412" s="13">
        <f>IF(AF1412&gt;0,SQRT(Sum_Sq($AI$2,V_rtHz($AH$2)/(1+1/$A1412),V_rtHz($AH$2*$A1412)/(1+$A1412),$AN$2*$AH$2/(1+1/$A1412),$AM$2*SQRT(Sum_Sq(AF1412,1/($X$2*AD$8*(1+AC$1017+AF1412/AE1412))))/SQRT(Sum_Sq($X$2*AF1412*AD$8,1)),                   $AQ$2*SQRT(Sum_Sq($AH$2/(1+1/$A1412)+AF1412*( 1/(AC$1017+1+AF1412/AE1412)-1)/(1+($X$2*AF1412*AD$8)^2), (AF1412^2*AD$8*$X$2+1/($X$2*AD$8*(AC$1017+1+AF1412/AE1412           )))/(1+($X$2*AF1412*AD$8)^2))),           V_rtHz(AE1412)/($X$2*AD$8*(AE1412*AC$1017+AE1412+AF1412)),V_rtHz(AF1412)*SQRT(Sum_Sq(AE1412*AD$8*$X$2*AC$1017,1))/($X$2*AD$8*(AE1412*AC$1017+AE1412+AF1412))))/SQRT(Sum_Sq(1/(1+$A1412)+$AC$2/$I$2-1/(1+(1+AF1412/AE1412)/AC$1017),$X$2/$I$2)),IF(AF1413&lt;0,"A",AC1413))</f>
        <v>6.0478498248713015E-6</v>
      </c>
      <c r="AE1412" s="13">
        <f t="shared" si="476"/>
        <v>14938.356839768661</v>
      </c>
      <c r="AF1412" s="12">
        <f t="shared" si="500"/>
        <v>208312.12607012584</v>
      </c>
      <c r="AG1412" s="13"/>
      <c r="AH1412" s="13">
        <f>IF(AK1412&gt;0,SQRT(Sum_Sq($AI$2,V_rtHz($AH$2)/(1+1/$A1412),V_rtHz($AH$2*$A1412)/(1+$A1412),$AN$2*$AH$2/(1+1/$A1412),$AM$2*SQRT(Sum_Sq(AK1412,1/($X$2*AI$8*(1+AH$1017+AK1412/AJ1412))))/SQRT(Sum_Sq($X$2*AK1412*AI$8,1)),                   $AQ$2*SQRT(Sum_Sq($AH$2/(1+1/$A1412)+AK1412*( 1/(AH$1017+1+AK1412/AJ1412)-1)/(1+($X$2*AK1412*AI$8)^2), (AK1412^2*AI$8*$X$2+1/($X$2*AI$8*(AH$1017+1+AK1412/AJ1412           )))/(1+($X$2*AK1412*AI$8)^2))),           V_rtHz(AJ1412)/($X$2*AI$8*(AJ1412*AH$1017+AJ1412+AK1412)),V_rtHz(AK1412)*SQRT(Sum_Sq(AJ1412*AI$8*$X$2*AH$1017,1))/($X$2*AI$8*(AJ1412*AH$1017+AJ1412+AK1412))))/SQRT(Sum_Sq(1/(1+$A1412)+$AC$2/$I$2-1/(1+(1+AK1412/AJ1412)/AH$1017),$X$2/$I$2)),IF(AK1413&lt;0,"A",AH1413))</f>
        <v>1.0434073081509533E-5</v>
      </c>
      <c r="AI1412" s="13"/>
      <c r="AJ1412" s="13">
        <f t="shared" si="477"/>
        <v>14344.015709407013</v>
      </c>
      <c r="AK1412" s="12">
        <f t="shared" si="501"/>
        <v>686035.5617945221</v>
      </c>
      <c r="AM1412" s="13">
        <f>IF(AP1412&gt;0,SQRT(Sum_Sq($AI$2,V_rtHz($AH$2)/(1+1/$A1412),V_rtHz($AH$2*$A1412)/(1+$A1412),$AN$2*$AH$2/(1+1/$A1412),$AM$2*SQRT(Sum_Sq(AP1412,1/($X$2*AN$8*(1+AM$1017+AP1412/AO1412))))/SQRT(Sum_Sq($X$2*AP1412*AN$8,1)),                   $AQ$2*SQRT(Sum_Sq($AH$2/(1+1/$A1412)+AP1412*( 1/(AM$1017+1+AP1412/AO1412)-1)/(1+($X$2*AP1412*AN$8)^2), (AP1412^2*AN$8*$X$2+1/($X$2*AN$8*(AM$1017+1+AP1412/AO1412           )))/(1+($X$2*AP1412*AN$8)^2))),           V_rtHz(AO1412)/($X$2*AN$8*(AO1412*AM$1017+AO1412+AP1412)),V_rtHz(AP1412)*SQRT(Sum_Sq(AO1412*AN$8*$X$2*AM$1017,1))/($X$2*AN$8*(AO1412*AM$1017+AO1412+AP1412))))/SQRT(Sum_Sq(1/(1+$A1412)+$AC$2/$I$2-1/(1+(1+AP1412/AO1412)/AM$1017),$X$2/$I$2)),IF(AP1413&lt;0,"A",AM1413))</f>
        <v>1.8389740949274836E-5</v>
      </c>
      <c r="AO1412" s="13">
        <f t="shared" si="478"/>
        <v>14173.469294238495</v>
      </c>
      <c r="AP1412" s="12">
        <f t="shared" si="502"/>
        <v>2195539.2915349086</v>
      </c>
      <c r="AR1412" s="13">
        <f t="shared" si="479"/>
        <v>69887291.180198371</v>
      </c>
      <c r="AS1412" s="13">
        <f t="shared" si="480"/>
        <v>-1.3239127983747061E-5</v>
      </c>
      <c r="AV1412" s="13"/>
      <c r="AW1412" s="13">
        <f t="shared" si="481"/>
        <v>39300511.936236553</v>
      </c>
      <c r="AX1412" s="13">
        <f t="shared" si="482"/>
        <v>-4.2152989774068002E-5</v>
      </c>
      <c r="AZ1412" s="13"/>
      <c r="BA1412" s="13"/>
      <c r="BB1412" s="13">
        <f t="shared" si="483"/>
        <v>22100301.962882396</v>
      </c>
      <c r="BC1412" s="13">
        <f t="shared" si="484"/>
        <v>-1.3625518717872852E-4</v>
      </c>
      <c r="BD1412" s="13"/>
      <c r="BE1412" s="13"/>
      <c r="BG1412" s="13">
        <f t="shared" si="485"/>
        <v>12427913.092914158</v>
      </c>
      <c r="BH1412" s="13">
        <f t="shared" si="486"/>
        <v>-4.6336765290926714E-4</v>
      </c>
      <c r="BI1412" s="13"/>
      <c r="BL1412" s="13">
        <f t="shared" si="487"/>
        <v>315.06815879885437</v>
      </c>
      <c r="BM1412" s="13">
        <f t="shared" si="488"/>
        <v>34.465664218175142</v>
      </c>
      <c r="BP1412" s="13"/>
      <c r="BQ1412" s="13">
        <f t="shared" si="489"/>
        <v>99.633300000000006</v>
      </c>
      <c r="BR1412" s="13">
        <f t="shared" si="490"/>
        <v>108.99000000000001</v>
      </c>
      <c r="BT1412" s="13"/>
      <c r="BU1412" s="13"/>
      <c r="BV1412" s="13">
        <f t="shared" si="491"/>
        <v>31.50681587988543</v>
      </c>
      <c r="BW1412" s="13">
        <f t="shared" si="492"/>
        <v>344.65664218175152</v>
      </c>
      <c r="CA1412" s="13">
        <f t="shared" si="493"/>
        <v>9.9633299999999991</v>
      </c>
      <c r="CB1412" s="13">
        <f t="shared" si="494"/>
        <v>1089.9000000000001</v>
      </c>
    </row>
    <row r="1413" spans="1:80" x14ac:dyDescent="0.3">
      <c r="A1413" s="13">
        <f t="shared" si="470"/>
        <v>2.4774220576332844E-3</v>
      </c>
      <c r="C1413" s="13" t="str">
        <f>IF(F1413&gt;0,SQRT(Sum_Sq($AI$2,V_rtHz($AH$2)/(1+1/$A1413),V_rtHz($AH$2*$A1413)/(1+$A1413),$AN$2*$AH$2/(1+1/$A1413),$AM$2*SQRT(Sum_Sq(F1413,1/($X$2*D$8*(1+C$1017+F1413/E1413))))/SQRT(Sum_Sq($X$2*F1413*D$8,1)),                   $AQ$2*SQRT(Sum_Sq($AH$2/(1+1/$A1413)+F1413*( 1/(C$1017+1+F1413/E1413)-1)/(1+($X$2*F1413*D$8)^2), (F1413^2*D$8*$X$2+1/($X$2*D$8*(C$1017+1+F1413/E1413           )))/(1+($X$2*F1413*D$8)^2))),           V_rtHz(E1413)/($X$2*D$8*(E1413*C$1017+E1413+F1413)),V_rtHz(F1413)*SQRT(Sum_Sq(E1413*D$8*$X$2*C$1017,1))/($X$2*D$8*(E1413*C$1017+E1413+F1413))))/SQRT(Sum_Sq(1/(1+$A1413)+$AC$2/$I$2-1/(1+(1+F1413/E1413)/C$1017),$X$2/$I$2)),IF(F1414&lt;0,"A",C1414))</f>
        <v>A</v>
      </c>
      <c r="E1413" s="13">
        <f t="shared" si="471"/>
        <v>-1</v>
      </c>
      <c r="F1413" s="12">
        <f t="shared" si="495"/>
        <v>-2</v>
      </c>
      <c r="H1413" s="13" t="str">
        <f>IF(K1413&gt;0,SQRT(Sum_Sq($AI$2,V_rtHz($AH$2)/(1+1/$A1413),V_rtHz($AH$2*$A1413)/(1+$A1413),$AN$2*$AH$2/(1+1/$A1413),$AM$2*SQRT(Sum_Sq(K1413,1/($X$2*I$8*(1+H$1017+K1413/J1413))))/SQRT(Sum_Sq($X$2*K1413*I$8,1)),                   $AQ$2*SQRT(Sum_Sq($AH$2/(1+1/$A1413)+K1413*( 1/(H$1017+1+K1413/J1413)-1)/(1+($X$2*K1413*I$8)^2), (K1413^2*I$8*$X$2+1/($X$2*I$8*(H$1017+1+K1413/J1413           )))/(1+($X$2*K1413*I$8)^2))),           V_rtHz(J1413)/($X$2*I$8*(J1413*H$1017+J1413+K1413)),V_rtHz(K1413)*SQRT(Sum_Sq(J1413*I$8*$X$2*H$1017,1))/($X$2*I$8*(J1413*H$1017+J1413+K1413))))/SQRT(Sum_Sq(1/(1+$A1413)+$AC$2/$I$2-1/(1+(1+K1413/J1413)/H$1017),$X$2/$I$2)),IF(K1414&lt;0,"A",H1414))</f>
        <v>A</v>
      </c>
      <c r="J1413" s="13">
        <f t="shared" si="472"/>
        <v>-1</v>
      </c>
      <c r="K1413" s="12">
        <f t="shared" si="496"/>
        <v>-2</v>
      </c>
      <c r="M1413" s="13" t="str">
        <f>IF(P1413&gt;0,SQRT(Sum_Sq($AI$2,V_rtHz($AH$2)/(1+1/$A1413),V_rtHz($AH$2*$A1413)/(1+$A1413),$AN$2*$AH$2/(1+1/$A1413),$AM$2*SQRT(Sum_Sq(P1413,1/($X$2*N$8*(1+M$1017+P1413/O1413))))/SQRT(Sum_Sq($X$2*P1413*N$8,1)),                   $AQ$2*SQRT(Sum_Sq($AH$2/(1+1/$A1413)+P1413*( 1/(M$1017+1+P1413/O1413)-1)/(1+($X$2*P1413*N$8)^2), (P1413^2*N$8*$X$2+1/($X$2*N$8*(M$1017+1+P1413/O1413           )))/(1+($X$2*P1413*N$8)^2))),           V_rtHz(O1413)/($X$2*N$8*(O1413*M$1017+O1413+P1413)),V_rtHz(P1413)*SQRT(Sum_Sq(O1413*N$8*$X$2*M$1017,1))/($X$2*N$8*(O1413*M$1017+O1413+P1413))))/SQRT(Sum_Sq(1/(1+$A1413)+$AC$2/$I$2-1/(1+(1+P1413/O1413)/M$1017),$X$2/$I$2)),IF(P1414&lt;0,"A",M1414))</f>
        <v>A</v>
      </c>
      <c r="O1413" s="13">
        <f t="shared" si="473"/>
        <v>-1</v>
      </c>
      <c r="P1413" s="12">
        <f t="shared" si="497"/>
        <v>-2</v>
      </c>
      <c r="R1413" s="13" t="str">
        <f>IF(U1413&gt;0,SQRT(Sum_Sq($AI$2,V_rtHz($AH$2)/(1+1/$A1413),V_rtHz($AH$2*$A1413)/(1+$A1413),$AN$2*$AH$2/(1+1/$A1413),$AM$2*SQRT(Sum_Sq(U1413,1/($X$2*S$8*(1+R$1017+U1413/T1413))))/SQRT(Sum_Sq($X$2*U1413*S$8,1)),                   $AQ$2*SQRT(Sum_Sq($AH$2/(1+1/$A1413)+U1413*( 1/(R$1017+1+U1413/T1413)-1)/(1+($X$2*U1413*S$8)^2), (U1413^2*S$8*$X$2+1/($X$2*S$8*(R$1017+1+U1413/T1413           )))/(1+($X$2*U1413*S$8)^2))),           V_rtHz(T1413)/($X$2*S$8*(T1413*R$1017+T1413+U1413)),V_rtHz(U1413)*SQRT(Sum_Sq(T1413*S$8*$X$2*R$1017,1))/($X$2*S$8*(T1413*R$1017+T1413+U1413))))/SQRT(Sum_Sq(1/(1+$A1413)+$AC$2/$I$2-1/(1+(1+U1413/T1413)/R$1017),$X$2/$I$2)),IF(U1414&lt;0,"A",R1414))</f>
        <v>A</v>
      </c>
      <c r="T1413" s="13">
        <f t="shared" si="474"/>
        <v>-1</v>
      </c>
      <c r="U1413" s="12">
        <f t="shared" si="498"/>
        <v>-2</v>
      </c>
      <c r="X1413" s="13">
        <f>IF(AA1413&gt;0,SQRT(Sum_Sq($AI$2,V_rtHz($AH$2)/(1+1/$A1413),V_rtHz($AH$2*$A1413)/(1+$A1413),$AN$2*$AH$2/(1+1/$A1413),$AM$2*SQRT(Sum_Sq(AA1413,1/($X$2*Y$8*(1+X$1017+AA1413/Z1413))))/SQRT(Sum_Sq($X$2*AA1413*Y$8,1)),                   $AQ$2*SQRT(Sum_Sq($AH$2/(1+1/$A1413)+AA1413*( 1/(X$1017+1+AA1413/Z1413)-1)/(1+($X$2*AA1413*Y$8)^2), (AA1413^2*Y$8*$X$2+1/($X$2*Y$8*(X$1017+1+AA1413/Z1413           )))/(1+($X$2*AA1413*Y$8)^2))),           V_rtHz(Z1413)/($X$2*Y$8*(Z1413*X$1017+Z1413+AA1413)),V_rtHz(AA1413)*SQRT(Sum_Sq(Z1413*Y$8*$X$2*X$1017,1))/($X$2*Y$8*(Z1413*X$1017+Z1413+AA1413))))/SQRT(Sum_Sq(1/(1+$A1413)+$AC$2/$I$2-1/(1+(1+AA1413/Z1413)/X$1017),$X$2/$I$2)),IF(AA1414&lt;0,"A",X1414))</f>
        <v>3.8380708070050596E-6</v>
      </c>
      <c r="Z1413" s="13">
        <f t="shared" si="475"/>
        <v>17656.114986286539</v>
      </c>
      <c r="AA1413" s="12">
        <f t="shared" si="499"/>
        <v>55734.259112129621</v>
      </c>
      <c r="AC1413" s="13">
        <f>IF(AF1413&gt;0,SQRT(Sum_Sq($AI$2,V_rtHz($AH$2)/(1+1/$A1413),V_rtHz($AH$2*$A1413)/(1+$A1413),$AN$2*$AH$2/(1+1/$A1413),$AM$2*SQRT(Sum_Sq(AF1413,1/($X$2*AD$8*(1+AC$1017+AF1413/AE1413))))/SQRT(Sum_Sq($X$2*AF1413*AD$8,1)),                   $AQ$2*SQRT(Sum_Sq($AH$2/(1+1/$A1413)+AF1413*( 1/(AC$1017+1+AF1413/AE1413)-1)/(1+($X$2*AF1413*AD$8)^2), (AF1413^2*AD$8*$X$2+1/($X$2*AD$8*(AC$1017+1+AF1413/AE1413           )))/(1+($X$2*AF1413*AD$8)^2))),           V_rtHz(AE1413)/($X$2*AD$8*(AE1413*AC$1017+AE1413+AF1413)),V_rtHz(AF1413)*SQRT(Sum_Sq(AE1413*AD$8*$X$2*AC$1017,1))/($X$2*AD$8*(AE1413*AC$1017+AE1413+AF1413))))/SQRT(Sum_Sq(1/(1+$A1413)+$AC$2/$I$2-1/(1+(1+AF1413/AE1413)/AC$1017),$X$2/$I$2)),IF(AF1414&lt;0,"A",AC1414))</f>
        <v>6.0402078433480068E-6</v>
      </c>
      <c r="AE1413" s="13">
        <f t="shared" si="476"/>
        <v>14899.659737358961</v>
      </c>
      <c r="AF1413" s="12">
        <f t="shared" si="500"/>
        <v>208853.15021549651</v>
      </c>
      <c r="AG1413" s="13"/>
      <c r="AH1413" s="13">
        <f>IF(AK1413&gt;0,SQRT(Sum_Sq($AI$2,V_rtHz($AH$2)/(1+1/$A1413),V_rtHz($AH$2*$A1413)/(1+$A1413),$AN$2*$AH$2/(1+1/$A1413),$AM$2*SQRT(Sum_Sq(AK1413,1/($X$2*AI$8*(1+AH$1017+AK1413/AJ1413))))/SQRT(Sum_Sq($X$2*AK1413*AI$8,1)),                   $AQ$2*SQRT(Sum_Sq($AH$2/(1+1/$A1413)+AK1413*( 1/(AH$1017+1+AK1413/AJ1413)-1)/(1+($X$2*AK1413*AI$8)^2), (AK1413^2*AI$8*$X$2+1/($X$2*AI$8*(AH$1017+1+AK1413/AJ1413           )))/(1+($X$2*AK1413*AI$8)^2))),           V_rtHz(AJ1413)/($X$2*AI$8*(AJ1413*AH$1017+AJ1413+AK1413)),V_rtHz(AK1413)*SQRT(Sum_Sq(AJ1413*AI$8*$X$2*AH$1017,1))/($X$2*AI$8*(AJ1413*AH$1017+AJ1413+AK1413))))/SQRT(Sum_Sq(1/(1+$A1413)+$AC$2/$I$2-1/(1+(1+AK1413/AJ1413)/AH$1017),$X$2/$I$2)),IF(AK1414&lt;0,"A",AH1414))</f>
        <v>1.0422555625565844E-5</v>
      </c>
      <c r="AI1413" s="13"/>
      <c r="AJ1413" s="13">
        <f t="shared" si="477"/>
        <v>14310.731668423914</v>
      </c>
      <c r="AK1413" s="12">
        <f t="shared" si="501"/>
        <v>687631.15007635776</v>
      </c>
      <c r="AM1413" s="13">
        <f>IF(AP1413&gt;0,SQRT(Sum_Sq($AI$2,V_rtHz($AH$2)/(1+1/$A1413),V_rtHz($AH$2*$A1413)/(1+$A1413),$AN$2*$AH$2/(1+1/$A1413),$AM$2*SQRT(Sum_Sq(AP1413,1/($X$2*AN$8*(1+AM$1017+AP1413/AO1413))))/SQRT(Sum_Sq($X$2*AP1413*AN$8,1)),                   $AQ$2*SQRT(Sum_Sq($AH$2/(1+1/$A1413)+AP1413*( 1/(AM$1017+1+AP1413/AO1413)-1)/(1+($X$2*AP1413*AN$8)^2), (AP1413^2*AN$8*$X$2+1/($X$2*AN$8*(AM$1017+1+AP1413/AO1413           )))/(1+($X$2*AP1413*AN$8)^2))),           V_rtHz(AO1413)/($X$2*AN$8*(AO1413*AM$1017+AO1413+AP1413)),V_rtHz(AP1413)*SQRT(Sum_Sq(AO1413*AN$8*$X$2*AM$1017,1))/($X$2*AN$8*(AO1413*AM$1017+AO1413+AP1413))))/SQRT(Sum_Sq(1/(1+$A1413)+$AC$2/$I$2-1/(1+(1+AP1413/AO1413)/AM$1017),$X$2/$I$2)),IF(AP1414&lt;0,"A",AM1414))</f>
        <v>1.8370239372962741E-5</v>
      </c>
      <c r="AO1413" s="13">
        <f t="shared" si="478"/>
        <v>14141.618821451673</v>
      </c>
      <c r="AP1413" s="12">
        <f t="shared" si="502"/>
        <v>2200484.1967356736</v>
      </c>
      <c r="AR1413" s="13">
        <f t="shared" si="479"/>
        <v>69887291.180198371</v>
      </c>
      <c r="AS1413" s="13">
        <f t="shared" si="480"/>
        <v>-1.3239708320345023E-5</v>
      </c>
      <c r="AV1413" s="13"/>
      <c r="AW1413" s="13">
        <f t="shared" si="481"/>
        <v>39300511.936236553</v>
      </c>
      <c r="AX1413" s="13">
        <f t="shared" si="482"/>
        <v>-4.2158873596308308E-5</v>
      </c>
      <c r="AZ1413" s="13"/>
      <c r="BA1413" s="13"/>
      <c r="BB1413" s="13">
        <f t="shared" si="483"/>
        <v>22100301.962882396</v>
      </c>
      <c r="BC1413" s="13">
        <f t="shared" si="484"/>
        <v>-1.3631668280311615E-4</v>
      </c>
      <c r="BD1413" s="13"/>
      <c r="BE1413" s="13"/>
      <c r="BG1413" s="13">
        <f t="shared" si="485"/>
        <v>12427913.092914158</v>
      </c>
      <c r="BH1413" s="13">
        <f t="shared" si="486"/>
        <v>-4.6407962074157029E-4</v>
      </c>
      <c r="BI1413" s="13"/>
      <c r="BL1413" s="13">
        <f t="shared" si="487"/>
        <v>315.06815879885437</v>
      </c>
      <c r="BM1413" s="13">
        <f t="shared" si="488"/>
        <v>34.465664218175128</v>
      </c>
      <c r="BP1413" s="13"/>
      <c r="BQ1413" s="13">
        <f t="shared" si="489"/>
        <v>99.633300000000006</v>
      </c>
      <c r="BR1413" s="13">
        <f t="shared" si="490"/>
        <v>108.98999999999997</v>
      </c>
      <c r="BT1413" s="13"/>
      <c r="BU1413" s="13"/>
      <c r="BV1413" s="13">
        <f t="shared" si="491"/>
        <v>31.50681587988543</v>
      </c>
      <c r="BW1413" s="13">
        <f t="shared" si="492"/>
        <v>344.65664218175147</v>
      </c>
      <c r="CA1413" s="13">
        <f t="shared" si="493"/>
        <v>9.9633299999999991</v>
      </c>
      <c r="CB1413" s="13">
        <f t="shared" si="494"/>
        <v>1089.9000000000001</v>
      </c>
    </row>
    <row r="1414" spans="1:80" x14ac:dyDescent="0.3">
      <c r="A1414" s="13">
        <f t="shared" si="470"/>
        <v>2.5118864315095786E-3</v>
      </c>
      <c r="C1414" s="13" t="str">
        <f>IF(F1414&gt;0,SQRT(Sum_Sq($AI$2,V_rtHz($AH$2)/(1+1/$A1414),V_rtHz($AH$2*$A1414)/(1+$A1414),$AN$2*$AH$2/(1+1/$A1414),$AM$2*SQRT(Sum_Sq(F1414,1/($X$2*D$8*(1+C$1017+F1414/E1414))))/SQRT(Sum_Sq($X$2*F1414*D$8,1)),                   $AQ$2*SQRT(Sum_Sq($AH$2/(1+1/$A1414)+F1414*( 1/(C$1017+1+F1414/E1414)-1)/(1+($X$2*F1414*D$8)^2), (F1414^2*D$8*$X$2+1/($X$2*D$8*(C$1017+1+F1414/E1414           )))/(1+($X$2*F1414*D$8)^2))),           V_rtHz(E1414)/($X$2*D$8*(E1414*C$1017+E1414+F1414)),V_rtHz(F1414)*SQRT(Sum_Sq(E1414*D$8*$X$2*C$1017,1))/($X$2*D$8*(E1414*C$1017+E1414+F1414))))/SQRT(Sum_Sq(1/(1+$A1414)+$AC$2/$I$2-1/(1+(1+F1414/E1414)/C$1017),$X$2/$I$2)),IF(F1415&lt;0,"A",C1415))</f>
        <v>A</v>
      </c>
      <c r="E1414" s="13">
        <f t="shared" si="471"/>
        <v>-1</v>
      </c>
      <c r="F1414" s="12">
        <f t="shared" si="495"/>
        <v>-2</v>
      </c>
      <c r="H1414" s="13" t="str">
        <f>IF(K1414&gt;0,SQRT(Sum_Sq($AI$2,V_rtHz($AH$2)/(1+1/$A1414),V_rtHz($AH$2*$A1414)/(1+$A1414),$AN$2*$AH$2/(1+1/$A1414),$AM$2*SQRT(Sum_Sq(K1414,1/($X$2*I$8*(1+H$1017+K1414/J1414))))/SQRT(Sum_Sq($X$2*K1414*I$8,1)),                   $AQ$2*SQRT(Sum_Sq($AH$2/(1+1/$A1414)+K1414*( 1/(H$1017+1+K1414/J1414)-1)/(1+($X$2*K1414*I$8)^2), (K1414^2*I$8*$X$2+1/($X$2*I$8*(H$1017+1+K1414/J1414           )))/(1+($X$2*K1414*I$8)^2))),           V_rtHz(J1414)/($X$2*I$8*(J1414*H$1017+J1414+K1414)),V_rtHz(K1414)*SQRT(Sum_Sq(J1414*I$8*$X$2*H$1017,1))/($X$2*I$8*(J1414*H$1017+J1414+K1414))))/SQRT(Sum_Sq(1/(1+$A1414)+$AC$2/$I$2-1/(1+(1+K1414/J1414)/H$1017),$X$2/$I$2)),IF(K1415&lt;0,"A",H1415))</f>
        <v>A</v>
      </c>
      <c r="J1414" s="13">
        <f t="shared" si="472"/>
        <v>-1</v>
      </c>
      <c r="K1414" s="12">
        <f t="shared" si="496"/>
        <v>-2</v>
      </c>
      <c r="M1414" s="13" t="str">
        <f>IF(P1414&gt;0,SQRT(Sum_Sq($AI$2,V_rtHz($AH$2)/(1+1/$A1414),V_rtHz($AH$2*$A1414)/(1+$A1414),$AN$2*$AH$2/(1+1/$A1414),$AM$2*SQRT(Sum_Sq(P1414,1/($X$2*N$8*(1+M$1017+P1414/O1414))))/SQRT(Sum_Sq($X$2*P1414*N$8,1)),                   $AQ$2*SQRT(Sum_Sq($AH$2/(1+1/$A1414)+P1414*( 1/(M$1017+1+P1414/O1414)-1)/(1+($X$2*P1414*N$8)^2), (P1414^2*N$8*$X$2+1/($X$2*N$8*(M$1017+1+P1414/O1414           )))/(1+($X$2*P1414*N$8)^2))),           V_rtHz(O1414)/($X$2*N$8*(O1414*M$1017+O1414+P1414)),V_rtHz(P1414)*SQRT(Sum_Sq(O1414*N$8*$X$2*M$1017,1))/($X$2*N$8*(O1414*M$1017+O1414+P1414))))/SQRT(Sum_Sq(1/(1+$A1414)+$AC$2/$I$2-1/(1+(1+P1414/O1414)/M$1017),$X$2/$I$2)),IF(P1415&lt;0,"A",M1415))</f>
        <v>A</v>
      </c>
      <c r="O1414" s="13">
        <f t="shared" si="473"/>
        <v>-1</v>
      </c>
      <c r="P1414" s="12">
        <f t="shared" si="497"/>
        <v>-2</v>
      </c>
      <c r="R1414" s="13" t="str">
        <f>IF(U1414&gt;0,SQRT(Sum_Sq($AI$2,V_rtHz($AH$2)/(1+1/$A1414),V_rtHz($AH$2*$A1414)/(1+$A1414),$AN$2*$AH$2/(1+1/$A1414),$AM$2*SQRT(Sum_Sq(U1414,1/($X$2*S$8*(1+R$1017+U1414/T1414))))/SQRT(Sum_Sq($X$2*U1414*S$8,1)),                   $AQ$2*SQRT(Sum_Sq($AH$2/(1+1/$A1414)+U1414*( 1/(R$1017+1+U1414/T1414)-1)/(1+($X$2*U1414*S$8)^2), (U1414^2*S$8*$X$2+1/($X$2*S$8*(R$1017+1+U1414/T1414           )))/(1+($X$2*U1414*S$8)^2))),           V_rtHz(T1414)/($X$2*S$8*(T1414*R$1017+T1414+U1414)),V_rtHz(U1414)*SQRT(Sum_Sq(T1414*S$8*$X$2*R$1017,1))/($X$2*S$8*(T1414*R$1017+T1414+U1414))))/SQRT(Sum_Sq(1/(1+$A1414)+$AC$2/$I$2-1/(1+(1+U1414/T1414)/R$1017),$X$2/$I$2)),IF(U1415&lt;0,"A",R1415))</f>
        <v>A</v>
      </c>
      <c r="T1414" s="13">
        <f t="shared" si="474"/>
        <v>-1</v>
      </c>
      <c r="U1414" s="12">
        <f t="shared" si="498"/>
        <v>-2</v>
      </c>
      <c r="X1414" s="13">
        <f>IF(AA1414&gt;0,SQRT(Sum_Sq($AI$2,V_rtHz($AH$2)/(1+1/$A1414),V_rtHz($AH$2*$A1414)/(1+$A1414),$AN$2*$AH$2/(1+1/$A1414),$AM$2*SQRT(Sum_Sq(AA1414,1/($X$2*Y$8*(1+X$1017+AA1414/Z1414))))/SQRT(Sum_Sq($X$2*AA1414*Y$8,1)),                   $AQ$2*SQRT(Sum_Sq($AH$2/(1+1/$A1414)+AA1414*( 1/(X$1017+1+AA1414/Z1414)-1)/(1+($X$2*AA1414*Y$8)^2), (AA1414^2*Y$8*$X$2+1/($X$2*Y$8*(X$1017+1+AA1414/Z1414           )))/(1+($X$2*AA1414*Y$8)^2))),           V_rtHz(Z1414)/($X$2*Y$8*(Z1414*X$1017+Z1414+AA1414)),V_rtHz(AA1414)*SQRT(Sum_Sq(Z1414*Y$8*$X$2*X$1017,1))/($X$2*Y$8*(Z1414*X$1017+Z1414+AA1414))))/SQRT(Sum_Sq(1/(1+$A1414)+$AC$2/$I$2-1/(1+(1+AA1414/Z1414)/X$1017),$X$2/$I$2)),IF(AA1415&lt;0,"A",X1415))</f>
        <v>3.8294469176522619E-6</v>
      </c>
      <c r="Z1414" s="13">
        <f t="shared" si="475"/>
        <v>17581.351073243393</v>
      </c>
      <c r="AA1414" s="12">
        <f t="shared" si="499"/>
        <v>55971.266568747953</v>
      </c>
      <c r="AC1414" s="13">
        <f>IF(AF1414&gt;0,SQRT(Sum_Sq($AI$2,V_rtHz($AH$2)/(1+1/$A1414),V_rtHz($AH$2*$A1414)/(1+$A1414),$AN$2*$AH$2/(1+1/$A1414),$AM$2*SQRT(Sum_Sq(AF1414,1/($X$2*AD$8*(1+AC$1017+AF1414/AE1414))))/SQRT(Sum_Sq($X$2*AF1414*AD$8,1)),                   $AQ$2*SQRT(Sum_Sq($AH$2/(1+1/$A1414)+AF1414*( 1/(AC$1017+1+AF1414/AE1414)-1)/(1+($X$2*AF1414*AD$8)^2), (AF1414^2*AD$8*$X$2+1/($X$2*AD$8*(AC$1017+1+AF1414/AE1414           )))/(1+($X$2*AF1414*AD$8)^2))),           V_rtHz(AE1414)/($X$2*AD$8*(AE1414*AC$1017+AE1414+AF1414)),V_rtHz(AF1414)*SQRT(Sum_Sq(AE1414*AD$8*$X$2*AC$1017,1))/($X$2*AD$8*(AE1414*AC$1017+AE1414+AF1414))))/SQRT(Sum_Sq(1/(1+$A1414)+$AC$2/$I$2-1/(1+(1+AF1414/AE1414)/AC$1017),$X$2/$I$2)),IF(AF1415&lt;0,"A",AC1415))</f>
        <v>6.0325273877656549E-6</v>
      </c>
      <c r="AE1414" s="13">
        <f t="shared" si="476"/>
        <v>14860.805146337163</v>
      </c>
      <c r="AF1414" s="12">
        <f t="shared" si="500"/>
        <v>209399.21105508952</v>
      </c>
      <c r="AG1414" s="13"/>
      <c r="AH1414" s="13">
        <f>IF(AK1414&gt;0,SQRT(Sum_Sq($AI$2,V_rtHz($AH$2)/(1+1/$A1414),V_rtHz($AH$2*$A1414)/(1+$A1414),$AN$2*$AH$2/(1+1/$A1414),$AM$2*SQRT(Sum_Sq(AK1414,1/($X$2*AI$8*(1+AH$1017+AK1414/AJ1414))))/SQRT(Sum_Sq($X$2*AK1414*AI$8,1)),                   $AQ$2*SQRT(Sum_Sq($AH$2/(1+1/$A1414)+AK1414*( 1/(AH$1017+1+AK1414/AJ1414)-1)/(1+($X$2*AK1414*AI$8)^2), (AK1414^2*AI$8*$X$2+1/($X$2*AI$8*(AH$1017+1+AK1414/AJ1414           )))/(1+($X$2*AK1414*AI$8)^2))),           V_rtHz(AJ1414)/($X$2*AI$8*(AJ1414*AH$1017+AJ1414+AK1414)),V_rtHz(AK1414)*SQRT(Sum_Sq(AJ1414*AI$8*$X$2*AH$1017,1))/($X$2*AI$8*(AJ1414*AH$1017+AJ1414+AK1414))))/SQRT(Sum_Sq(1/(1+$A1414)+$AC$2/$I$2-1/(1+(1+AK1414/AJ1414)/AH$1017),$X$2/$I$2)),IF(AK1415&lt;0,"A",AH1415))</f>
        <v>1.0410967760923294E-5</v>
      </c>
      <c r="AI1414" s="13"/>
      <c r="AJ1414" s="13">
        <f t="shared" si="477"/>
        <v>14277.274341721301</v>
      </c>
      <c r="AK1414" s="12">
        <f t="shared" si="501"/>
        <v>689242.54308375902</v>
      </c>
      <c r="AM1414" s="13">
        <f>IF(AP1414&gt;0,SQRT(Sum_Sq($AI$2,V_rtHz($AH$2)/(1+1/$A1414),V_rtHz($AH$2*$A1414)/(1+$A1414),$AN$2*$AH$2/(1+1/$A1414),$AM$2*SQRT(Sum_Sq(AP1414,1/($X$2*AN$8*(1+AM$1017+AP1414/AO1414))))/SQRT(Sum_Sq($X$2*AP1414*AN$8,1)),                   $AQ$2*SQRT(Sum_Sq($AH$2/(1+1/$A1414)+AP1414*( 1/(AM$1017+1+AP1414/AO1414)-1)/(1+($X$2*AP1414*AN$8)^2), (AP1414^2*AN$8*$X$2+1/($X$2*AN$8*(AM$1017+1+AP1414/AO1414           )))/(1+($X$2*AP1414*AN$8)^2))),           V_rtHz(AO1414)/($X$2*AN$8*(AO1414*AM$1017+AO1414+AP1414)),V_rtHz(AP1414)*SQRT(Sum_Sq(AO1414*AN$8*$X$2*AM$1017,1))/($X$2*AN$8*(AO1414*AM$1017+AO1414+AP1414))))/SQRT(Sum_Sq(1/(1+$A1414)+$AC$2/$I$2-1/(1+(1+AP1414/AO1414)/AM$1017),$X$2/$I$2)),IF(AP1415&lt;0,"A",AM1415))</f>
        <v>1.8350612948865647E-5</v>
      </c>
      <c r="AO1414" s="13">
        <f t="shared" si="478"/>
        <v>14109.592830372558</v>
      </c>
      <c r="AP1414" s="12">
        <f t="shared" si="502"/>
        <v>2205478.8615783537</v>
      </c>
      <c r="AR1414" s="13">
        <f t="shared" si="479"/>
        <v>69887291.180198371</v>
      </c>
      <c r="AS1414" s="13">
        <f t="shared" si="480"/>
        <v>-1.3240296782176221E-5</v>
      </c>
      <c r="AV1414" s="13"/>
      <c r="AW1414" s="13">
        <f t="shared" si="481"/>
        <v>39300511.936236553</v>
      </c>
      <c r="AX1414" s="13">
        <f t="shared" si="482"/>
        <v>-4.2164840947899036E-5</v>
      </c>
      <c r="AZ1414" s="13"/>
      <c r="BA1414" s="13"/>
      <c r="BB1414" s="13">
        <f t="shared" si="483"/>
        <v>22100301.962882396</v>
      </c>
      <c r="BC1414" s="13">
        <f t="shared" si="484"/>
        <v>-1.3637909061574156E-4</v>
      </c>
      <c r="BD1414" s="13"/>
      <c r="BE1414" s="13"/>
      <c r="BG1414" s="13">
        <f t="shared" si="485"/>
        <v>12427913.092914158</v>
      </c>
      <c r="BH1414" s="13">
        <f t="shared" si="486"/>
        <v>-4.6480373027260884E-4</v>
      </c>
      <c r="BI1414" s="13"/>
      <c r="BL1414" s="13">
        <f t="shared" si="487"/>
        <v>315.06815879885437</v>
      </c>
      <c r="BM1414" s="13">
        <f t="shared" si="488"/>
        <v>34.465664218175135</v>
      </c>
      <c r="BP1414" s="13"/>
      <c r="BQ1414" s="13">
        <f t="shared" si="489"/>
        <v>99.633300000000006</v>
      </c>
      <c r="BR1414" s="13">
        <f t="shared" si="490"/>
        <v>108.99</v>
      </c>
      <c r="BT1414" s="13"/>
      <c r="BU1414" s="13"/>
      <c r="BV1414" s="13">
        <f t="shared" si="491"/>
        <v>31.50681587988543</v>
      </c>
      <c r="BW1414" s="13">
        <f t="shared" si="492"/>
        <v>344.65664218175152</v>
      </c>
      <c r="CA1414" s="13">
        <f t="shared" si="493"/>
        <v>9.9633299999999991</v>
      </c>
      <c r="CB1414" s="13">
        <f t="shared" si="494"/>
        <v>1089.9000000000001</v>
      </c>
    </row>
    <row r="1415" spans="1:80" x14ac:dyDescent="0.3">
      <c r="A1415" s="13">
        <f t="shared" si="470"/>
        <v>2.5468302525850409E-3</v>
      </c>
      <c r="C1415" s="13" t="str">
        <f>IF(F1415&gt;0,SQRT(Sum_Sq($AI$2,V_rtHz($AH$2)/(1+1/$A1415),V_rtHz($AH$2*$A1415)/(1+$A1415),$AN$2*$AH$2/(1+1/$A1415),$AM$2*SQRT(Sum_Sq(F1415,1/($X$2*D$8*(1+C$1017+F1415/E1415))))/SQRT(Sum_Sq($X$2*F1415*D$8,1)),                   $AQ$2*SQRT(Sum_Sq($AH$2/(1+1/$A1415)+F1415*( 1/(C$1017+1+F1415/E1415)-1)/(1+($X$2*F1415*D$8)^2), (F1415^2*D$8*$X$2+1/($X$2*D$8*(C$1017+1+F1415/E1415           )))/(1+($X$2*F1415*D$8)^2))),           V_rtHz(E1415)/($X$2*D$8*(E1415*C$1017+E1415+F1415)),V_rtHz(F1415)*SQRT(Sum_Sq(E1415*D$8*$X$2*C$1017,1))/($X$2*D$8*(E1415*C$1017+E1415+F1415))))/SQRT(Sum_Sq(1/(1+$A1415)+$AC$2/$I$2-1/(1+(1+F1415/E1415)/C$1017),$X$2/$I$2)),IF(F1416&lt;0,"A",C1416))</f>
        <v>A</v>
      </c>
      <c r="E1415" s="13">
        <f t="shared" si="471"/>
        <v>-1</v>
      </c>
      <c r="F1415" s="12">
        <f t="shared" si="495"/>
        <v>-2</v>
      </c>
      <c r="H1415" s="13" t="str">
        <f>IF(K1415&gt;0,SQRT(Sum_Sq($AI$2,V_rtHz($AH$2)/(1+1/$A1415),V_rtHz($AH$2*$A1415)/(1+$A1415),$AN$2*$AH$2/(1+1/$A1415),$AM$2*SQRT(Sum_Sq(K1415,1/($X$2*I$8*(1+H$1017+K1415/J1415))))/SQRT(Sum_Sq($X$2*K1415*I$8,1)),                   $AQ$2*SQRT(Sum_Sq($AH$2/(1+1/$A1415)+K1415*( 1/(H$1017+1+K1415/J1415)-1)/(1+($X$2*K1415*I$8)^2), (K1415^2*I$8*$X$2+1/($X$2*I$8*(H$1017+1+K1415/J1415           )))/(1+($X$2*K1415*I$8)^2))),           V_rtHz(J1415)/($X$2*I$8*(J1415*H$1017+J1415+K1415)),V_rtHz(K1415)*SQRT(Sum_Sq(J1415*I$8*$X$2*H$1017,1))/($X$2*I$8*(J1415*H$1017+J1415+K1415))))/SQRT(Sum_Sq(1/(1+$A1415)+$AC$2/$I$2-1/(1+(1+K1415/J1415)/H$1017),$X$2/$I$2)),IF(K1416&lt;0,"A",H1416))</f>
        <v>A</v>
      </c>
      <c r="J1415" s="13">
        <f t="shared" si="472"/>
        <v>-1</v>
      </c>
      <c r="K1415" s="12">
        <f t="shared" si="496"/>
        <v>-2</v>
      </c>
      <c r="M1415" s="13" t="str">
        <f>IF(P1415&gt;0,SQRT(Sum_Sq($AI$2,V_rtHz($AH$2)/(1+1/$A1415),V_rtHz($AH$2*$A1415)/(1+$A1415),$AN$2*$AH$2/(1+1/$A1415),$AM$2*SQRT(Sum_Sq(P1415,1/($X$2*N$8*(1+M$1017+P1415/O1415))))/SQRT(Sum_Sq($X$2*P1415*N$8,1)),                   $AQ$2*SQRT(Sum_Sq($AH$2/(1+1/$A1415)+P1415*( 1/(M$1017+1+P1415/O1415)-1)/(1+($X$2*P1415*N$8)^2), (P1415^2*N$8*$X$2+1/($X$2*N$8*(M$1017+1+P1415/O1415           )))/(1+($X$2*P1415*N$8)^2))),           V_rtHz(O1415)/($X$2*N$8*(O1415*M$1017+O1415+P1415)),V_rtHz(P1415)*SQRT(Sum_Sq(O1415*N$8*$X$2*M$1017,1))/($X$2*N$8*(O1415*M$1017+O1415+P1415))))/SQRT(Sum_Sq(1/(1+$A1415)+$AC$2/$I$2-1/(1+(1+P1415/O1415)/M$1017),$X$2/$I$2)),IF(P1416&lt;0,"A",M1416))</f>
        <v>A</v>
      </c>
      <c r="O1415" s="13">
        <f t="shared" si="473"/>
        <v>-1</v>
      </c>
      <c r="P1415" s="12">
        <f t="shared" si="497"/>
        <v>-2</v>
      </c>
      <c r="R1415" s="13" t="str">
        <f>IF(U1415&gt;0,SQRT(Sum_Sq($AI$2,V_rtHz($AH$2)/(1+1/$A1415),V_rtHz($AH$2*$A1415)/(1+$A1415),$AN$2*$AH$2/(1+1/$A1415),$AM$2*SQRT(Sum_Sq(U1415,1/($X$2*S$8*(1+R$1017+U1415/T1415))))/SQRT(Sum_Sq($X$2*U1415*S$8,1)),                   $AQ$2*SQRT(Sum_Sq($AH$2/(1+1/$A1415)+U1415*( 1/(R$1017+1+U1415/T1415)-1)/(1+($X$2*U1415*S$8)^2), (U1415^2*S$8*$X$2+1/($X$2*S$8*(R$1017+1+U1415/T1415           )))/(1+($X$2*U1415*S$8)^2))),           V_rtHz(T1415)/($X$2*S$8*(T1415*R$1017+T1415+U1415)),V_rtHz(U1415)*SQRT(Sum_Sq(T1415*S$8*$X$2*R$1017,1))/($X$2*S$8*(T1415*R$1017+T1415+U1415))))/SQRT(Sum_Sq(1/(1+$A1415)+$AC$2/$I$2-1/(1+(1+U1415/T1415)/R$1017),$X$2/$I$2)),IF(U1416&lt;0,"A",R1416))</f>
        <v>A</v>
      </c>
      <c r="T1415" s="13">
        <f t="shared" si="474"/>
        <v>-1</v>
      </c>
      <c r="U1415" s="12">
        <f t="shared" si="498"/>
        <v>-2</v>
      </c>
      <c r="X1415" s="13">
        <f>IF(AA1415&gt;0,SQRT(Sum_Sq($AI$2,V_rtHz($AH$2)/(1+1/$A1415),V_rtHz($AH$2*$A1415)/(1+$A1415),$AN$2*$AH$2/(1+1/$A1415),$AM$2*SQRT(Sum_Sq(AA1415,1/($X$2*Y$8*(1+X$1017+AA1415/Z1415))))/SQRT(Sum_Sq($X$2*AA1415*Y$8,1)),                   $AQ$2*SQRT(Sum_Sq($AH$2/(1+1/$A1415)+AA1415*( 1/(X$1017+1+AA1415/Z1415)-1)/(1+($X$2*AA1415*Y$8)^2), (AA1415^2*Y$8*$X$2+1/($X$2*Y$8*(X$1017+1+AA1415/Z1415           )))/(1+($X$2*AA1415*Y$8)^2))),           V_rtHz(Z1415)/($X$2*Y$8*(Z1415*X$1017+Z1415+AA1415)),V_rtHz(AA1415)*SQRT(Sum_Sq(Z1415*Y$8*$X$2*X$1017,1))/($X$2*Y$8*(Z1415*X$1017+Z1415+AA1415))))/SQRT(Sum_Sq(1/(1+$A1415)+$AC$2/$I$2-1/(1+(1+AA1415/Z1415)/X$1017),$X$2/$I$2)),IF(AA1416&lt;0,"A",X1416))</f>
        <v>3.8208396036969096E-6</v>
      </c>
      <c r="Z1415" s="13">
        <f t="shared" si="475"/>
        <v>17506.82982467036</v>
      </c>
      <c r="AA1415" s="12">
        <f t="shared" si="499"/>
        <v>56209.519222751565</v>
      </c>
      <c r="AC1415" s="13">
        <f>IF(AF1415&gt;0,SQRT(Sum_Sq($AI$2,V_rtHz($AH$2)/(1+1/$A1415),V_rtHz($AH$2*$A1415)/(1+$A1415),$AN$2*$AH$2/(1+1/$A1415),$AM$2*SQRT(Sum_Sq(AF1415,1/($X$2*AD$8*(1+AC$1017+AF1415/AE1415))))/SQRT(Sum_Sq($X$2*AF1415*AD$8,1)),                   $AQ$2*SQRT(Sum_Sq($AH$2/(1+1/$A1415)+AF1415*( 1/(AC$1017+1+AF1415/AE1415)-1)/(1+($X$2*AF1415*AD$8)^2), (AF1415^2*AD$8*$X$2+1/($X$2*AD$8*(AC$1017+1+AF1415/AE1415           )))/(1+($X$2*AF1415*AD$8)^2))),           V_rtHz(AE1415)/($X$2*AD$8*(AE1415*AC$1017+AE1415+AF1415)),V_rtHz(AF1415)*SQRT(Sum_Sq(AE1415*AD$8*$X$2*AC$1017,1))/($X$2*AD$8*(AE1415*AC$1017+AE1415+AF1415))))/SQRT(Sum_Sq(1/(1+$A1415)+$AC$2/$I$2-1/(1+(1+AF1415/AE1415)/AC$1017),$X$2/$I$2)),IF(AF1416&lt;0,"A",AC1416))</f>
        <v>6.0248086580886117E-6</v>
      </c>
      <c r="AE1415" s="13">
        <f t="shared" si="476"/>
        <v>14821.79461479115</v>
      </c>
      <c r="AF1415" s="12">
        <f t="shared" si="500"/>
        <v>209950.34367707468</v>
      </c>
      <c r="AG1415" s="13"/>
      <c r="AH1415" s="13">
        <f>IF(AK1415&gt;0,SQRT(Sum_Sq($AI$2,V_rtHz($AH$2)/(1+1/$A1415),V_rtHz($AH$2*$A1415)/(1+$A1415),$AN$2*$AH$2/(1+1/$A1415),$AM$2*SQRT(Sum_Sq(AK1415,1/($X$2*AI$8*(1+AH$1017+AK1415/AJ1415))))/SQRT(Sum_Sq($X$2*AK1415*AI$8,1)),                   $AQ$2*SQRT(Sum_Sq($AH$2/(1+1/$A1415)+AK1415*( 1/(AH$1017+1+AK1415/AJ1415)-1)/(1+($X$2*AK1415*AI$8)^2), (AK1415^2*AI$8*$X$2+1/($X$2*AI$8*(AH$1017+1+AK1415/AJ1415           )))/(1+($X$2*AK1415*AI$8)^2))),           V_rtHz(AJ1415)/($X$2*AI$8*(AJ1415*AH$1017+AJ1415+AK1415)),V_rtHz(AK1415)*SQRT(Sum_Sq(AJ1415*AI$8*$X$2*AH$1017,1))/($X$2*AI$8*(AJ1415*AH$1017+AJ1415+AK1415))))/SQRT(Sum_Sq(1/(1+$A1415)+$AC$2/$I$2-1/(1+(1+AK1415/AJ1415)/AH$1017),$X$2/$I$2)),IF(AK1416&lt;0,"A",AH1416))</f>
        <v>1.0399309674629976E-5</v>
      </c>
      <c r="AI1415" s="13"/>
      <c r="AJ1415" s="13">
        <f t="shared" si="477"/>
        <v>14243.644792940126</v>
      </c>
      <c r="AK1415" s="12">
        <f t="shared" si="501"/>
        <v>690869.85941055941</v>
      </c>
      <c r="AM1415" s="13">
        <f>IF(AP1415&gt;0,SQRT(Sum_Sq($AI$2,V_rtHz($AH$2)/(1+1/$A1415),V_rtHz($AH$2*$A1415)/(1+$A1415),$AN$2*$AH$2/(1+1/$A1415),$AM$2*SQRT(Sum_Sq(AP1415,1/($X$2*AN$8*(1+AM$1017+AP1415/AO1415))))/SQRT(Sum_Sq($X$2*AP1415*AN$8,1)),                   $AQ$2*SQRT(Sum_Sq($AH$2/(1+1/$A1415)+AP1415*( 1/(AM$1017+1+AP1415/AO1415)-1)/(1+($X$2*AP1415*AN$8)^2), (AP1415^2*AN$8*$X$2+1/($X$2*AN$8*(AM$1017+1+AP1415/AO1415           )))/(1+($X$2*AP1415*AN$8)^2))),           V_rtHz(AO1415)/($X$2*AN$8*(AO1415*AM$1017+AO1415+AP1415)),V_rtHz(AP1415)*SQRT(Sum_Sq(AO1415*AN$8*$X$2*AM$1017,1))/($X$2*AN$8*(AO1415*AM$1017+AO1415+AP1415))))/SQRT(Sum_Sq(1/(1+$A1415)+$AC$2/$I$2-1/(1+(1+AP1415/AO1415)/AM$1017),$X$2/$I$2)),IF(AP1416&lt;0,"A",AM1416))</f>
        <v>1.8330861926378902E-5</v>
      </c>
      <c r="AO1415" s="13">
        <f t="shared" si="478"/>
        <v>14077.392242858519</v>
      </c>
      <c r="AP1415" s="12">
        <f t="shared" si="502"/>
        <v>2210523.6677375799</v>
      </c>
      <c r="AR1415" s="13">
        <f t="shared" si="479"/>
        <v>69887291.180198371</v>
      </c>
      <c r="AS1415" s="13">
        <f t="shared" si="480"/>
        <v>-1.3240893483736394E-5</v>
      </c>
      <c r="AV1415" s="13"/>
      <c r="AW1415" s="13">
        <f t="shared" si="481"/>
        <v>39300511.936236553</v>
      </c>
      <c r="AX1415" s="13">
        <f t="shared" si="482"/>
        <v>-4.2170893038571286E-5</v>
      </c>
      <c r="AZ1415" s="13"/>
      <c r="BA1415" s="13"/>
      <c r="BB1415" s="13">
        <f t="shared" si="483"/>
        <v>22100301.962882396</v>
      </c>
      <c r="BC1415" s="13">
        <f t="shared" si="484"/>
        <v>-1.3644242497499678E-4</v>
      </c>
      <c r="BD1415" s="13"/>
      <c r="BE1415" s="13"/>
      <c r="BG1415" s="13">
        <f t="shared" si="485"/>
        <v>12427913.092914158</v>
      </c>
      <c r="BH1415" s="13">
        <f t="shared" si="486"/>
        <v>-4.6554022387293388E-4</v>
      </c>
      <c r="BI1415" s="13"/>
      <c r="BL1415" s="13">
        <f t="shared" si="487"/>
        <v>315.06815879885437</v>
      </c>
      <c r="BM1415" s="13">
        <f t="shared" si="488"/>
        <v>34.465664218175135</v>
      </c>
      <c r="BP1415" s="13"/>
      <c r="BQ1415" s="13">
        <f t="shared" si="489"/>
        <v>99.633299999999991</v>
      </c>
      <c r="BR1415" s="13">
        <f t="shared" si="490"/>
        <v>108.98999999999998</v>
      </c>
      <c r="BT1415" s="13"/>
      <c r="BU1415" s="13"/>
      <c r="BV1415" s="13">
        <f t="shared" si="491"/>
        <v>31.50681587988543</v>
      </c>
      <c r="BW1415" s="13">
        <f t="shared" si="492"/>
        <v>344.65664218175152</v>
      </c>
      <c r="CA1415" s="13">
        <f t="shared" si="493"/>
        <v>9.9633299999999974</v>
      </c>
      <c r="CB1415" s="13">
        <f t="shared" si="494"/>
        <v>1089.9000000000001</v>
      </c>
    </row>
    <row r="1416" spans="1:80" x14ac:dyDescent="0.3">
      <c r="A1416" s="13">
        <f t="shared" si="470"/>
        <v>2.5822601906345956E-3</v>
      </c>
      <c r="C1416" s="13" t="str">
        <f>IF(F1416&gt;0,SQRT(Sum_Sq($AI$2,V_rtHz($AH$2)/(1+1/$A1416),V_rtHz($AH$2*$A1416)/(1+$A1416),$AN$2*$AH$2/(1+1/$A1416),$AM$2*SQRT(Sum_Sq(F1416,1/($X$2*D$8*(1+C$1017+F1416/E1416))))/SQRT(Sum_Sq($X$2*F1416*D$8,1)),                   $AQ$2*SQRT(Sum_Sq($AH$2/(1+1/$A1416)+F1416*( 1/(C$1017+1+F1416/E1416)-1)/(1+($X$2*F1416*D$8)^2), (F1416^2*D$8*$X$2+1/($X$2*D$8*(C$1017+1+F1416/E1416           )))/(1+($X$2*F1416*D$8)^2))),           V_rtHz(E1416)/($X$2*D$8*(E1416*C$1017+E1416+F1416)),V_rtHz(F1416)*SQRT(Sum_Sq(E1416*D$8*$X$2*C$1017,1))/($X$2*D$8*(E1416*C$1017+E1416+F1416))))/SQRT(Sum_Sq(1/(1+$A1416)+$AC$2/$I$2-1/(1+(1+F1416/E1416)/C$1017),$X$2/$I$2)),IF(F1417&lt;0,"A",C1417))</f>
        <v>A</v>
      </c>
      <c r="E1416" s="13">
        <f t="shared" si="471"/>
        <v>-1</v>
      </c>
      <c r="F1416" s="12">
        <f t="shared" si="495"/>
        <v>-2</v>
      </c>
      <c r="H1416" s="13" t="str">
        <f>IF(K1416&gt;0,SQRT(Sum_Sq($AI$2,V_rtHz($AH$2)/(1+1/$A1416),V_rtHz($AH$2*$A1416)/(1+$A1416),$AN$2*$AH$2/(1+1/$A1416),$AM$2*SQRT(Sum_Sq(K1416,1/($X$2*I$8*(1+H$1017+K1416/J1416))))/SQRT(Sum_Sq($X$2*K1416*I$8,1)),                   $AQ$2*SQRT(Sum_Sq($AH$2/(1+1/$A1416)+K1416*( 1/(H$1017+1+K1416/J1416)-1)/(1+($X$2*K1416*I$8)^2), (K1416^2*I$8*$X$2+1/($X$2*I$8*(H$1017+1+K1416/J1416           )))/(1+($X$2*K1416*I$8)^2))),           V_rtHz(J1416)/($X$2*I$8*(J1416*H$1017+J1416+K1416)),V_rtHz(K1416)*SQRT(Sum_Sq(J1416*I$8*$X$2*H$1017,1))/($X$2*I$8*(J1416*H$1017+J1416+K1416))))/SQRT(Sum_Sq(1/(1+$A1416)+$AC$2/$I$2-1/(1+(1+K1416/J1416)/H$1017),$X$2/$I$2)),IF(K1417&lt;0,"A",H1417))</f>
        <v>A</v>
      </c>
      <c r="J1416" s="13">
        <f t="shared" si="472"/>
        <v>-1</v>
      </c>
      <c r="K1416" s="12">
        <f t="shared" si="496"/>
        <v>-2</v>
      </c>
      <c r="M1416" s="13" t="str">
        <f>IF(P1416&gt;0,SQRT(Sum_Sq($AI$2,V_rtHz($AH$2)/(1+1/$A1416),V_rtHz($AH$2*$A1416)/(1+$A1416),$AN$2*$AH$2/(1+1/$A1416),$AM$2*SQRT(Sum_Sq(P1416,1/($X$2*N$8*(1+M$1017+P1416/O1416))))/SQRT(Sum_Sq($X$2*P1416*N$8,1)),                   $AQ$2*SQRT(Sum_Sq($AH$2/(1+1/$A1416)+P1416*( 1/(M$1017+1+P1416/O1416)-1)/(1+($X$2*P1416*N$8)^2), (P1416^2*N$8*$X$2+1/($X$2*N$8*(M$1017+1+P1416/O1416           )))/(1+($X$2*P1416*N$8)^2))),           V_rtHz(O1416)/($X$2*N$8*(O1416*M$1017+O1416+P1416)),V_rtHz(P1416)*SQRT(Sum_Sq(O1416*N$8*$X$2*M$1017,1))/($X$2*N$8*(O1416*M$1017+O1416+P1416))))/SQRT(Sum_Sq(1/(1+$A1416)+$AC$2/$I$2-1/(1+(1+P1416/O1416)/M$1017),$X$2/$I$2)),IF(P1417&lt;0,"A",M1417))</f>
        <v>A</v>
      </c>
      <c r="O1416" s="13">
        <f t="shared" si="473"/>
        <v>-1</v>
      </c>
      <c r="P1416" s="12">
        <f t="shared" si="497"/>
        <v>-2</v>
      </c>
      <c r="R1416" s="13" t="str">
        <f>IF(U1416&gt;0,SQRT(Sum_Sq($AI$2,V_rtHz($AH$2)/(1+1/$A1416),V_rtHz($AH$2*$A1416)/(1+$A1416),$AN$2*$AH$2/(1+1/$A1416),$AM$2*SQRT(Sum_Sq(U1416,1/($X$2*S$8*(1+R$1017+U1416/T1416))))/SQRT(Sum_Sq($X$2*U1416*S$8,1)),                   $AQ$2*SQRT(Sum_Sq($AH$2/(1+1/$A1416)+U1416*( 1/(R$1017+1+U1416/T1416)-1)/(1+($X$2*U1416*S$8)^2), (U1416^2*S$8*$X$2+1/($X$2*S$8*(R$1017+1+U1416/T1416           )))/(1+($X$2*U1416*S$8)^2))),           V_rtHz(T1416)/($X$2*S$8*(T1416*R$1017+T1416+U1416)),V_rtHz(U1416)*SQRT(Sum_Sq(T1416*S$8*$X$2*R$1017,1))/($X$2*S$8*(T1416*R$1017+T1416+U1416))))/SQRT(Sum_Sq(1/(1+$A1416)+$AC$2/$I$2-1/(1+(1+U1416/T1416)/R$1017),$X$2/$I$2)),IF(U1417&lt;0,"A",R1417))</f>
        <v>A</v>
      </c>
      <c r="T1416" s="13">
        <f t="shared" si="474"/>
        <v>-1</v>
      </c>
      <c r="U1416" s="12">
        <f t="shared" si="498"/>
        <v>-2</v>
      </c>
      <c r="X1416" s="13">
        <f>IF(AA1416&gt;0,SQRT(Sum_Sq($AI$2,V_rtHz($AH$2)/(1+1/$A1416),V_rtHz($AH$2*$A1416)/(1+$A1416),$AN$2*$AH$2/(1+1/$A1416),$AM$2*SQRT(Sum_Sq(AA1416,1/($X$2*Y$8*(1+X$1017+AA1416/Z1416))))/SQRT(Sum_Sq($X$2*AA1416*Y$8,1)),                   $AQ$2*SQRT(Sum_Sq($AH$2/(1+1/$A1416)+AA1416*( 1/(X$1017+1+AA1416/Z1416)-1)/(1+($X$2*AA1416*Y$8)^2), (AA1416^2*Y$8*$X$2+1/($X$2*Y$8*(X$1017+1+AA1416/Z1416           )))/(1+($X$2*AA1416*Y$8)^2))),           V_rtHz(Z1416)/($X$2*Y$8*(Z1416*X$1017+Z1416+AA1416)),V_rtHz(AA1416)*SQRT(Sum_Sq(Z1416*Y$8*$X$2*X$1017,1))/($X$2*Y$8*(Z1416*X$1017+Z1416+AA1416))))/SQRT(Sum_Sq(1/(1+$A1416)+$AC$2/$I$2-1/(1+(1+AA1416/Z1416)/X$1017),$X$2/$I$2)),IF(AA1417&lt;0,"A",X1417))</f>
        <v>3.812248660414402E-6</v>
      </c>
      <c r="Z1416" s="13">
        <f t="shared" si="475"/>
        <v>17432.548985096077</v>
      </c>
      <c r="AA1416" s="12">
        <f t="shared" si="499"/>
        <v>56449.030397135888</v>
      </c>
      <c r="AC1416" s="13">
        <f>IF(AF1416&gt;0,SQRT(Sum_Sq($AI$2,V_rtHz($AH$2)/(1+1/$A1416),V_rtHz($AH$2*$A1416)/(1+$A1416),$AN$2*$AH$2/(1+1/$A1416),$AM$2*SQRT(Sum_Sq(AF1416,1/($X$2*AD$8*(1+AC$1017+AF1416/AE1416))))/SQRT(Sum_Sq($X$2*AF1416*AD$8,1)),                   $AQ$2*SQRT(Sum_Sq($AH$2/(1+1/$A1416)+AF1416*( 1/(AC$1017+1+AF1416/AE1416)-1)/(1+($X$2*AF1416*AD$8)^2), (AF1416^2*AD$8*$X$2+1/($X$2*AD$8*(AC$1017+1+AF1416/AE1416           )))/(1+($X$2*AF1416*AD$8)^2))),           V_rtHz(AE1416)/($X$2*AD$8*(AE1416*AC$1017+AE1416+AF1416)),V_rtHz(AF1416)*SQRT(Sum_Sq(AE1416*AD$8*$X$2*AC$1017,1))/($X$2*AD$8*(AE1416*AC$1017+AE1416+AF1416))))/SQRT(Sum_Sq(1/(1+$A1416)+$AC$2/$I$2-1/(1+(1+AF1416/AE1416)/AC$1017),$X$2/$I$2)),IF(AF1417&lt;0,"A",AC1417))</f>
        <v>6.017051858895097E-6</v>
      </c>
      <c r="AE1416" s="13">
        <f t="shared" si="476"/>
        <v>14782.629711881305</v>
      </c>
      <c r="AF1416" s="12">
        <f t="shared" si="500"/>
        <v>210506.58333038833</v>
      </c>
      <c r="AG1416" s="13"/>
      <c r="AH1416" s="13">
        <f>IF(AK1416&gt;0,SQRT(Sum_Sq($AI$2,V_rtHz($AH$2)/(1+1/$A1416),V_rtHz($AH$2*$A1416)/(1+$A1416),$AN$2*$AH$2/(1+1/$A1416),$AM$2*SQRT(Sum_Sq(AK1416,1/($X$2*AI$8*(1+AH$1017+AK1416/AJ1416))))/SQRT(Sum_Sq($X$2*AK1416*AI$8,1)),                   $AQ$2*SQRT(Sum_Sq($AH$2/(1+1/$A1416)+AK1416*( 1/(AH$1017+1+AK1416/AJ1416)-1)/(1+($X$2*AK1416*AI$8)^2), (AK1416^2*AI$8*$X$2+1/($X$2*AI$8*(AH$1017+1+AK1416/AJ1416           )))/(1+($X$2*AK1416*AI$8)^2))),           V_rtHz(AJ1416)/($X$2*AI$8*(AJ1416*AH$1017+AJ1416+AK1416)),V_rtHz(AK1416)*SQRT(Sum_Sq(AJ1416*AI$8*$X$2*AH$1017,1))/($X$2*AI$8*(AJ1416*AH$1017+AJ1416+AK1416))))/SQRT(Sum_Sq(1/(1+$A1416)+$AC$2/$I$2-1/(1+(1+AK1416/AJ1416)/AH$1017),$X$2/$I$2)),IF(AK1417&lt;0,"A",AH1417))</f>
        <v>1.0387581562853111E-5</v>
      </c>
      <c r="AI1416" s="13"/>
      <c r="AJ1416" s="13">
        <f t="shared" si="477"/>
        <v>14209.844112119026</v>
      </c>
      <c r="AK1416" s="12">
        <f t="shared" si="501"/>
        <v>692513.21815697511</v>
      </c>
      <c r="AM1416" s="13">
        <f>IF(AP1416&gt;0,SQRT(Sum_Sq($AI$2,V_rtHz($AH$2)/(1+1/$A1416),V_rtHz($AH$2*$A1416)/(1+$A1416),$AN$2*$AH$2/(1+1/$A1416),$AM$2*SQRT(Sum_Sq(AP1416,1/($X$2*AN$8*(1+AM$1017+AP1416/AO1416))))/SQRT(Sum_Sq($X$2*AP1416*AN$8,1)),                   $AQ$2*SQRT(Sum_Sq($AH$2/(1+1/$A1416)+AP1416*( 1/(AM$1017+1+AP1416/AO1416)-1)/(1+($X$2*AP1416*AN$8)^2), (AP1416^2*AN$8*$X$2+1/($X$2*AN$8*(AM$1017+1+AP1416/AO1416           )))/(1+($X$2*AP1416*AN$8)^2))),           V_rtHz(AO1416)/($X$2*AN$8*(AO1416*AM$1017+AO1416+AP1416)),V_rtHz(AP1416)*SQRT(Sum_Sq(AO1416*AN$8*$X$2*AM$1017,1))/($X$2*AN$8*(AO1416*AM$1017+AO1416+AP1416))))/SQRT(Sum_Sq(1/(1+$A1416)+$AC$2/$I$2-1/(1+(1+AP1416/AO1416)/AM$1017),$X$2/$I$2)),IF(AP1417&lt;0,"A",AM1417))</f>
        <v>1.8310986571125429E-5</v>
      </c>
      <c r="AO1416" s="13">
        <f t="shared" si="478"/>
        <v>14045.018007899693</v>
      </c>
      <c r="AP1416" s="12">
        <f t="shared" si="502"/>
        <v>2215618.998520433</v>
      </c>
      <c r="AR1416" s="13">
        <f t="shared" si="479"/>
        <v>69887291.180198371</v>
      </c>
      <c r="AS1416" s="13">
        <f t="shared" si="480"/>
        <v>-1.3241498541155352E-5</v>
      </c>
      <c r="AV1416" s="13"/>
      <c r="AW1416" s="13">
        <f t="shared" si="481"/>
        <v>39300511.936236553</v>
      </c>
      <c r="AX1416" s="13">
        <f t="shared" si="482"/>
        <v>-4.2177031096253617E-5</v>
      </c>
      <c r="AZ1416" s="13"/>
      <c r="BA1416" s="13"/>
      <c r="BB1416" s="13">
        <f t="shared" si="483"/>
        <v>22100301.962882396</v>
      </c>
      <c r="BC1416" s="13">
        <f t="shared" si="484"/>
        <v>-1.3650670048931038E-4</v>
      </c>
      <c r="BD1416" s="13"/>
      <c r="BE1416" s="13"/>
      <c r="BG1416" s="13">
        <f t="shared" si="485"/>
        <v>12427913.092914158</v>
      </c>
      <c r="BH1416" s="13">
        <f t="shared" si="486"/>
        <v>-4.6628934987016175E-4</v>
      </c>
      <c r="BI1416" s="13"/>
      <c r="BL1416" s="13">
        <f t="shared" si="487"/>
        <v>315.06815879885437</v>
      </c>
      <c r="BM1416" s="13">
        <f t="shared" si="488"/>
        <v>34.465664218175128</v>
      </c>
      <c r="BP1416" s="13"/>
      <c r="BQ1416" s="13">
        <f t="shared" si="489"/>
        <v>99.633300000000006</v>
      </c>
      <c r="BR1416" s="13">
        <f t="shared" si="490"/>
        <v>108.99</v>
      </c>
      <c r="BT1416" s="13"/>
      <c r="BU1416" s="13"/>
      <c r="BV1416" s="13">
        <f t="shared" si="491"/>
        <v>31.50681587988543</v>
      </c>
      <c r="BW1416" s="13">
        <f t="shared" si="492"/>
        <v>344.65664218175158</v>
      </c>
      <c r="CA1416" s="13">
        <f t="shared" si="493"/>
        <v>9.9633299999999991</v>
      </c>
      <c r="CB1416" s="13">
        <f t="shared" si="494"/>
        <v>1089.9000000000001</v>
      </c>
    </row>
    <row r="1417" spans="1:80" x14ac:dyDescent="0.3">
      <c r="A1417" s="13">
        <f t="shared" si="470"/>
        <v>2.6181830082189841E-3</v>
      </c>
      <c r="C1417" s="13" t="str">
        <f>IF(F1417&gt;0,SQRT(Sum_Sq($AI$2,V_rtHz($AH$2)/(1+1/$A1417),V_rtHz($AH$2*$A1417)/(1+$A1417),$AN$2*$AH$2/(1+1/$A1417),$AM$2*SQRT(Sum_Sq(F1417,1/($X$2*D$8*(1+C$1017+F1417/E1417))))/SQRT(Sum_Sq($X$2*F1417*D$8,1)),                   $AQ$2*SQRT(Sum_Sq($AH$2/(1+1/$A1417)+F1417*( 1/(C$1017+1+F1417/E1417)-1)/(1+($X$2*F1417*D$8)^2), (F1417^2*D$8*$X$2+1/($X$2*D$8*(C$1017+1+F1417/E1417           )))/(1+($X$2*F1417*D$8)^2))),           V_rtHz(E1417)/($X$2*D$8*(E1417*C$1017+E1417+F1417)),V_rtHz(F1417)*SQRT(Sum_Sq(E1417*D$8*$X$2*C$1017,1))/($X$2*D$8*(E1417*C$1017+E1417+F1417))))/SQRT(Sum_Sq(1/(1+$A1417)+$AC$2/$I$2-1/(1+(1+F1417/E1417)/C$1017),$X$2/$I$2)),IF(F1418&lt;0,"A",C1418))</f>
        <v>A</v>
      </c>
      <c r="E1417" s="13">
        <f t="shared" si="471"/>
        <v>-1</v>
      </c>
      <c r="F1417" s="12">
        <f t="shared" si="495"/>
        <v>-2</v>
      </c>
      <c r="H1417" s="13" t="str">
        <f>IF(K1417&gt;0,SQRT(Sum_Sq($AI$2,V_rtHz($AH$2)/(1+1/$A1417),V_rtHz($AH$2*$A1417)/(1+$A1417),$AN$2*$AH$2/(1+1/$A1417),$AM$2*SQRT(Sum_Sq(K1417,1/($X$2*I$8*(1+H$1017+K1417/J1417))))/SQRT(Sum_Sq($X$2*K1417*I$8,1)),                   $AQ$2*SQRT(Sum_Sq($AH$2/(1+1/$A1417)+K1417*( 1/(H$1017+1+K1417/J1417)-1)/(1+($X$2*K1417*I$8)^2), (K1417^2*I$8*$X$2+1/($X$2*I$8*(H$1017+1+K1417/J1417           )))/(1+($X$2*K1417*I$8)^2))),           V_rtHz(J1417)/($X$2*I$8*(J1417*H$1017+J1417+K1417)),V_rtHz(K1417)*SQRT(Sum_Sq(J1417*I$8*$X$2*H$1017,1))/($X$2*I$8*(J1417*H$1017+J1417+K1417))))/SQRT(Sum_Sq(1/(1+$A1417)+$AC$2/$I$2-1/(1+(1+K1417/J1417)/H$1017),$X$2/$I$2)),IF(K1418&lt;0,"A",H1418))</f>
        <v>A</v>
      </c>
      <c r="J1417" s="13">
        <f t="shared" si="472"/>
        <v>-1</v>
      </c>
      <c r="K1417" s="12">
        <f t="shared" si="496"/>
        <v>-2</v>
      </c>
      <c r="M1417" s="13" t="str">
        <f>IF(P1417&gt;0,SQRT(Sum_Sq($AI$2,V_rtHz($AH$2)/(1+1/$A1417),V_rtHz($AH$2*$A1417)/(1+$A1417),$AN$2*$AH$2/(1+1/$A1417),$AM$2*SQRT(Sum_Sq(P1417,1/($X$2*N$8*(1+M$1017+P1417/O1417))))/SQRT(Sum_Sq($X$2*P1417*N$8,1)),                   $AQ$2*SQRT(Sum_Sq($AH$2/(1+1/$A1417)+P1417*( 1/(M$1017+1+P1417/O1417)-1)/(1+($X$2*P1417*N$8)^2), (P1417^2*N$8*$X$2+1/($X$2*N$8*(M$1017+1+P1417/O1417           )))/(1+($X$2*P1417*N$8)^2))),           V_rtHz(O1417)/($X$2*N$8*(O1417*M$1017+O1417+P1417)),V_rtHz(P1417)*SQRT(Sum_Sq(O1417*N$8*$X$2*M$1017,1))/($X$2*N$8*(O1417*M$1017+O1417+P1417))))/SQRT(Sum_Sq(1/(1+$A1417)+$AC$2/$I$2-1/(1+(1+P1417/O1417)/M$1017),$X$2/$I$2)),IF(P1418&lt;0,"A",M1418))</f>
        <v>A</v>
      </c>
      <c r="O1417" s="13">
        <f t="shared" si="473"/>
        <v>-1</v>
      </c>
      <c r="P1417" s="12">
        <f t="shared" si="497"/>
        <v>-2</v>
      </c>
      <c r="R1417" s="13" t="str">
        <f>IF(U1417&gt;0,SQRT(Sum_Sq($AI$2,V_rtHz($AH$2)/(1+1/$A1417),V_rtHz($AH$2*$A1417)/(1+$A1417),$AN$2*$AH$2/(1+1/$A1417),$AM$2*SQRT(Sum_Sq(U1417,1/($X$2*S$8*(1+R$1017+U1417/T1417))))/SQRT(Sum_Sq($X$2*U1417*S$8,1)),                   $AQ$2*SQRT(Sum_Sq($AH$2/(1+1/$A1417)+U1417*( 1/(R$1017+1+U1417/T1417)-1)/(1+($X$2*U1417*S$8)^2), (U1417^2*S$8*$X$2+1/($X$2*S$8*(R$1017+1+U1417/T1417           )))/(1+($X$2*U1417*S$8)^2))),           V_rtHz(T1417)/($X$2*S$8*(T1417*R$1017+T1417+U1417)),V_rtHz(U1417)*SQRT(Sum_Sq(T1417*S$8*$X$2*R$1017,1))/($X$2*S$8*(T1417*R$1017+T1417+U1417))))/SQRT(Sum_Sq(1/(1+$A1417)+$AC$2/$I$2-1/(1+(1+U1417/T1417)/R$1017),$X$2/$I$2)),IF(U1418&lt;0,"A",R1418))</f>
        <v>A</v>
      </c>
      <c r="T1417" s="13">
        <f t="shared" si="474"/>
        <v>-1</v>
      </c>
      <c r="U1417" s="12">
        <f t="shared" si="498"/>
        <v>-2</v>
      </c>
      <c r="X1417" s="13">
        <f>IF(AA1417&gt;0,SQRT(Sum_Sq($AI$2,V_rtHz($AH$2)/(1+1/$A1417),V_rtHz($AH$2*$A1417)/(1+$A1417),$AN$2*$AH$2/(1+1/$A1417),$AM$2*SQRT(Sum_Sq(AA1417,1/($X$2*Y$8*(1+X$1017+AA1417/Z1417))))/SQRT(Sum_Sq($X$2*AA1417*Y$8,1)),                   $AQ$2*SQRT(Sum_Sq($AH$2/(1+1/$A1417)+AA1417*( 1/(X$1017+1+AA1417/Z1417)-1)/(1+($X$2*AA1417*Y$8)^2), (AA1417^2*Y$8*$X$2+1/($X$2*Y$8*(X$1017+1+AA1417/Z1417           )))/(1+($X$2*AA1417*Y$8)^2))),           V_rtHz(Z1417)/($X$2*Y$8*(Z1417*X$1017+Z1417+AA1417)),V_rtHz(AA1417)*SQRT(Sum_Sq(Z1417*Y$8*$X$2*X$1017,1))/($X$2*Y$8*(Z1417*X$1017+Z1417+AA1417))))/SQRT(Sum_Sq(1/(1+$A1417)+$AC$2/$I$2-1/(1+(1+AA1417/Z1417)/X$1017),$X$2/$I$2)),IF(AA1418&lt;0,"A",X1418))</f>
        <v>3.8036738908156585E-6</v>
      </c>
      <c r="Z1417" s="13">
        <f t="shared" si="475"/>
        <v>17358.506373656033</v>
      </c>
      <c r="AA1417" s="12">
        <f t="shared" si="499"/>
        <v>56689.813419239996</v>
      </c>
      <c r="AC1417" s="13">
        <f>IF(AF1417&gt;0,SQRT(Sum_Sq($AI$2,V_rtHz($AH$2)/(1+1/$A1417),V_rtHz($AH$2*$A1417)/(1+$A1417),$AN$2*$AH$2/(1+1/$A1417),$AM$2*SQRT(Sum_Sq(AF1417,1/($X$2*AD$8*(1+AC$1017+AF1417/AE1417))))/SQRT(Sum_Sq($X$2*AF1417*AD$8,1)),                   $AQ$2*SQRT(Sum_Sq($AH$2/(1+1/$A1417)+AF1417*( 1/(AC$1017+1+AF1417/AE1417)-1)/(1+($X$2*AF1417*AD$8)^2), (AF1417^2*AD$8*$X$2+1/($X$2*AD$8*(AC$1017+1+AF1417/AE1417           )))/(1+($X$2*AF1417*AD$8)^2))),           V_rtHz(AE1417)/($X$2*AD$8*(AE1417*AC$1017+AE1417+AF1417)),V_rtHz(AF1417)*SQRT(Sum_Sq(AE1417*AD$8*$X$2*AC$1017,1))/($X$2*AD$8*(AE1417*AC$1017+AE1417+AF1417))))/SQRT(Sum_Sq(1/(1+$A1417)+$AC$2/$I$2-1/(1+(1+AF1417/AE1417)/AC$1017),$X$2/$I$2)),IF(AF1418&lt;0,"A",AC1418))</f>
        <v>6.0092571993452672E-6</v>
      </c>
      <c r="AE1417" s="13">
        <f t="shared" si="476"/>
        <v>14743.312027492193</v>
      </c>
      <c r="AF1417" s="12">
        <f t="shared" si="500"/>
        <v>211067.96542620106</v>
      </c>
      <c r="AG1417" s="13"/>
      <c r="AH1417" s="13">
        <f>IF(AK1417&gt;0,SQRT(Sum_Sq($AI$2,V_rtHz($AH$2)/(1+1/$A1417),V_rtHz($AH$2*$A1417)/(1+$A1417),$AN$2*$AH$2/(1+1/$A1417),$AM$2*SQRT(Sum_Sq(AK1417,1/($X$2*AI$8*(1+AH$1017+AK1417/AJ1417))))/SQRT(Sum_Sq($X$2*AK1417*AI$8,1)),                   $AQ$2*SQRT(Sum_Sq($AH$2/(1+1/$A1417)+AK1417*( 1/(AH$1017+1+AK1417/AJ1417)-1)/(1+($X$2*AK1417*AI$8)^2), (AK1417^2*AI$8*$X$2+1/($X$2*AI$8*(AH$1017+1+AK1417/AJ1417           )))/(1+($X$2*AK1417*AI$8)^2))),           V_rtHz(AJ1417)/($X$2*AI$8*(AJ1417*AH$1017+AJ1417+AK1417)),V_rtHz(AK1417)*SQRT(Sum_Sq(AJ1417*AI$8*$X$2*AH$1017,1))/($X$2*AI$8*(AJ1417*AH$1017+AJ1417+AK1417))))/SQRT(Sum_Sq(1/(1+$A1417)+$AC$2/$I$2-1/(1+(1+AK1417/AJ1417)/AH$1017),$X$2/$I$2)),IF(AK1418&lt;0,"A",AH1418))</f>
        <v>1.0375783630872504E-5</v>
      </c>
      <c r="AI1417" s="13"/>
      <c r="AJ1417" s="13">
        <f t="shared" si="477"/>
        <v>14175.873415501468</v>
      </c>
      <c r="AK1417" s="12">
        <f t="shared" si="501"/>
        <v>694172.7389320361</v>
      </c>
      <c r="AM1417" s="13">
        <f>IF(AP1417&gt;0,SQRT(Sum_Sq($AI$2,V_rtHz($AH$2)/(1+1/$A1417),V_rtHz($AH$2*$A1417)/(1+$A1417),$AN$2*$AH$2/(1+1/$A1417),$AM$2*SQRT(Sum_Sq(AP1417,1/($X$2*AN$8*(1+AM$1017+AP1417/AO1417))))/SQRT(Sum_Sq($X$2*AP1417*AN$8,1)),                   $AQ$2*SQRT(Sum_Sq($AH$2/(1+1/$A1417)+AP1417*( 1/(AM$1017+1+AP1417/AO1417)-1)/(1+($X$2*AP1417*AN$8)^2), (AP1417^2*AN$8*$X$2+1/($X$2*AN$8*(AM$1017+1+AP1417/AO1417           )))/(1+($X$2*AP1417*AN$8)^2))),           V_rtHz(AO1417)/($X$2*AN$8*(AO1417*AM$1017+AO1417+AP1417)),V_rtHz(AP1417)*SQRT(Sum_Sq(AO1417*AN$8*$X$2*AM$1017,1))/($X$2*AN$8*(AO1417*AM$1017+AO1417+AP1417))))/SQRT(Sum_Sq(1/(1+$A1417)+$AC$2/$I$2-1/(1+(1+AP1417/AO1417)/AM$1017),$X$2/$I$2)),IF(AP1418&lt;0,"A",AM1418))</f>
        <v>1.8290987164976922E-5</v>
      </c>
      <c r="AO1417" s="13">
        <f t="shared" si="478"/>
        <v>14012.471101479148</v>
      </c>
      <c r="AP1417" s="12">
        <f t="shared" si="502"/>
        <v>2220765.2388720592</v>
      </c>
      <c r="AR1417" s="13">
        <f t="shared" si="479"/>
        <v>69887291.180198371</v>
      </c>
      <c r="AS1417" s="13">
        <f t="shared" si="480"/>
        <v>-1.3242112072220871E-5</v>
      </c>
      <c r="AV1417" s="13"/>
      <c r="AW1417" s="13">
        <f t="shared" si="481"/>
        <v>39300511.936236553</v>
      </c>
      <c r="AX1417" s="13">
        <f t="shared" si="482"/>
        <v>-4.2183256367364857E-5</v>
      </c>
      <c r="AZ1417" s="13"/>
      <c r="BA1417" s="13"/>
      <c r="BB1417" s="13">
        <f t="shared" si="483"/>
        <v>22100301.962882396</v>
      </c>
      <c r="BC1417" s="13">
        <f t="shared" si="484"/>
        <v>-1.3657193202219376E-4</v>
      </c>
      <c r="BD1417" s="13"/>
      <c r="BE1417" s="13"/>
      <c r="BG1417" s="13">
        <f t="shared" si="485"/>
        <v>12427913.092914158</v>
      </c>
      <c r="BH1417" s="13">
        <f t="shared" si="486"/>
        <v>-4.6705136273120923E-4</v>
      </c>
      <c r="BI1417" s="13"/>
      <c r="BL1417" s="13">
        <f t="shared" si="487"/>
        <v>315.06815879885437</v>
      </c>
      <c r="BM1417" s="13">
        <f t="shared" si="488"/>
        <v>34.465664218175135</v>
      </c>
      <c r="BP1417" s="13"/>
      <c r="BQ1417" s="13">
        <f t="shared" si="489"/>
        <v>99.633300000000006</v>
      </c>
      <c r="BR1417" s="13">
        <f t="shared" si="490"/>
        <v>108.99000000000001</v>
      </c>
      <c r="BT1417" s="13"/>
      <c r="BU1417" s="13"/>
      <c r="BV1417" s="13">
        <f t="shared" si="491"/>
        <v>31.50681587988543</v>
      </c>
      <c r="BW1417" s="13">
        <f t="shared" si="492"/>
        <v>344.65664218175152</v>
      </c>
      <c r="CA1417" s="13">
        <f t="shared" si="493"/>
        <v>9.9633299999999991</v>
      </c>
      <c r="CB1417" s="13">
        <f t="shared" si="494"/>
        <v>1089.9000000000001</v>
      </c>
    </row>
    <row r="1418" spans="1:80" x14ac:dyDescent="0.3">
      <c r="A1418" s="13">
        <f t="shared" si="470"/>
        <v>2.6546055619755377E-3</v>
      </c>
      <c r="C1418" s="13" t="str">
        <f>IF(F1418&gt;0,SQRT(Sum_Sq($AI$2,V_rtHz($AH$2)/(1+1/$A1418),V_rtHz($AH$2*$A1418)/(1+$A1418),$AN$2*$AH$2/(1+1/$A1418),$AM$2*SQRT(Sum_Sq(F1418,1/($X$2*D$8*(1+C$1017+F1418/E1418))))/SQRT(Sum_Sq($X$2*F1418*D$8,1)),                   $AQ$2*SQRT(Sum_Sq($AH$2/(1+1/$A1418)+F1418*( 1/(C$1017+1+F1418/E1418)-1)/(1+($X$2*F1418*D$8)^2), (F1418^2*D$8*$X$2+1/($X$2*D$8*(C$1017+1+F1418/E1418           )))/(1+($X$2*F1418*D$8)^2))),           V_rtHz(E1418)/($X$2*D$8*(E1418*C$1017+E1418+F1418)),V_rtHz(F1418)*SQRT(Sum_Sq(E1418*D$8*$X$2*C$1017,1))/($X$2*D$8*(E1418*C$1017+E1418+F1418))))/SQRT(Sum_Sq(1/(1+$A1418)+$AC$2/$I$2-1/(1+(1+F1418/E1418)/C$1017),$X$2/$I$2)),IF(F1419&lt;0,"A",C1419))</f>
        <v>A</v>
      </c>
      <c r="E1418" s="13">
        <f t="shared" si="471"/>
        <v>-1</v>
      </c>
      <c r="F1418" s="12">
        <f t="shared" si="495"/>
        <v>-2</v>
      </c>
      <c r="H1418" s="13" t="str">
        <f>IF(K1418&gt;0,SQRT(Sum_Sq($AI$2,V_rtHz($AH$2)/(1+1/$A1418),V_rtHz($AH$2*$A1418)/(1+$A1418),$AN$2*$AH$2/(1+1/$A1418),$AM$2*SQRT(Sum_Sq(K1418,1/($X$2*I$8*(1+H$1017+K1418/J1418))))/SQRT(Sum_Sq($X$2*K1418*I$8,1)),                   $AQ$2*SQRT(Sum_Sq($AH$2/(1+1/$A1418)+K1418*( 1/(H$1017+1+K1418/J1418)-1)/(1+($X$2*K1418*I$8)^2), (K1418^2*I$8*$X$2+1/($X$2*I$8*(H$1017+1+K1418/J1418           )))/(1+($X$2*K1418*I$8)^2))),           V_rtHz(J1418)/($X$2*I$8*(J1418*H$1017+J1418+K1418)),V_rtHz(K1418)*SQRT(Sum_Sq(J1418*I$8*$X$2*H$1017,1))/($X$2*I$8*(J1418*H$1017+J1418+K1418))))/SQRT(Sum_Sq(1/(1+$A1418)+$AC$2/$I$2-1/(1+(1+K1418/J1418)/H$1017),$X$2/$I$2)),IF(K1419&lt;0,"A",H1419))</f>
        <v>A</v>
      </c>
      <c r="J1418" s="13">
        <f t="shared" si="472"/>
        <v>-1</v>
      </c>
      <c r="K1418" s="12">
        <f t="shared" si="496"/>
        <v>-2</v>
      </c>
      <c r="M1418" s="13" t="str">
        <f>IF(P1418&gt;0,SQRT(Sum_Sq($AI$2,V_rtHz($AH$2)/(1+1/$A1418),V_rtHz($AH$2*$A1418)/(1+$A1418),$AN$2*$AH$2/(1+1/$A1418),$AM$2*SQRT(Sum_Sq(P1418,1/($X$2*N$8*(1+M$1017+P1418/O1418))))/SQRT(Sum_Sq($X$2*P1418*N$8,1)),                   $AQ$2*SQRT(Sum_Sq($AH$2/(1+1/$A1418)+P1418*( 1/(M$1017+1+P1418/O1418)-1)/(1+($X$2*P1418*N$8)^2), (P1418^2*N$8*$X$2+1/($X$2*N$8*(M$1017+1+P1418/O1418           )))/(1+($X$2*P1418*N$8)^2))),           V_rtHz(O1418)/($X$2*N$8*(O1418*M$1017+O1418+P1418)),V_rtHz(P1418)*SQRT(Sum_Sq(O1418*N$8*$X$2*M$1017,1))/($X$2*N$8*(O1418*M$1017+O1418+P1418))))/SQRT(Sum_Sq(1/(1+$A1418)+$AC$2/$I$2-1/(1+(1+P1418/O1418)/M$1017),$X$2/$I$2)),IF(P1419&lt;0,"A",M1419))</f>
        <v>A</v>
      </c>
      <c r="O1418" s="13">
        <f t="shared" si="473"/>
        <v>-1</v>
      </c>
      <c r="P1418" s="12">
        <f t="shared" si="497"/>
        <v>-2</v>
      </c>
      <c r="R1418" s="13" t="str">
        <f>IF(U1418&gt;0,SQRT(Sum_Sq($AI$2,V_rtHz($AH$2)/(1+1/$A1418),V_rtHz($AH$2*$A1418)/(1+$A1418),$AN$2*$AH$2/(1+1/$A1418),$AM$2*SQRT(Sum_Sq(U1418,1/($X$2*S$8*(1+R$1017+U1418/T1418))))/SQRT(Sum_Sq($X$2*U1418*S$8,1)),                   $AQ$2*SQRT(Sum_Sq($AH$2/(1+1/$A1418)+U1418*( 1/(R$1017+1+U1418/T1418)-1)/(1+($X$2*U1418*S$8)^2), (U1418^2*S$8*$X$2+1/($X$2*S$8*(R$1017+1+U1418/T1418           )))/(1+($X$2*U1418*S$8)^2))),           V_rtHz(T1418)/($X$2*S$8*(T1418*R$1017+T1418+U1418)),V_rtHz(U1418)*SQRT(Sum_Sq(T1418*S$8*$X$2*R$1017,1))/($X$2*S$8*(T1418*R$1017+T1418+U1418))))/SQRT(Sum_Sq(1/(1+$A1418)+$AC$2/$I$2-1/(1+(1+U1418/T1418)/R$1017),$X$2/$I$2)),IF(U1419&lt;0,"A",R1419))</f>
        <v>A</v>
      </c>
      <c r="T1418" s="13">
        <f t="shared" si="474"/>
        <v>-1</v>
      </c>
      <c r="U1418" s="12">
        <f t="shared" si="498"/>
        <v>-2</v>
      </c>
      <c r="X1418" s="13">
        <f>IF(AA1418&gt;0,SQRT(Sum_Sq($AI$2,V_rtHz($AH$2)/(1+1/$A1418),V_rtHz($AH$2*$A1418)/(1+$A1418),$AN$2*$AH$2/(1+1/$A1418),$AM$2*SQRT(Sum_Sq(AA1418,1/($X$2*Y$8*(1+X$1017+AA1418/Z1418))))/SQRT(Sum_Sq($X$2*AA1418*Y$8,1)),                   $AQ$2*SQRT(Sum_Sq($AH$2/(1+1/$A1418)+AA1418*( 1/(X$1017+1+AA1418/Z1418)-1)/(1+($X$2*AA1418*Y$8)^2), (AA1418^2*Y$8*$X$2+1/($X$2*Y$8*(X$1017+1+AA1418/Z1418           )))/(1+($X$2*AA1418*Y$8)^2))),           V_rtHz(Z1418)/($X$2*Y$8*(Z1418*X$1017+Z1418+AA1418)),V_rtHz(AA1418)*SQRT(Sum_Sq(Z1418*Y$8*$X$2*X$1017,1))/($X$2*Y$8*(Z1418*X$1017+Z1418+AA1418))))/SQRT(Sum_Sq(1/(1+$A1418)+$AC$2/$I$2-1/(1+(1+AA1418/Z1418)/X$1017),$X$2/$I$2)),IF(AA1419&lt;0,"A",X1419))</f>
        <v>3.7951151054270291E-6</v>
      </c>
      <c r="Z1418" s="13">
        <f t="shared" si="475"/>
        <v>17284.699881722947</v>
      </c>
      <c r="AA1418" s="12">
        <f t="shared" si="499"/>
        <v>56931.881623226567</v>
      </c>
      <c r="AC1418" s="13">
        <f>IF(AF1418&gt;0,SQRT(Sum_Sq($AI$2,V_rtHz($AH$2)/(1+1/$A1418),V_rtHz($AH$2*$A1418)/(1+$A1418),$AN$2*$AH$2/(1+1/$A1418),$AM$2*SQRT(Sum_Sq(AF1418,1/($X$2*AD$8*(1+AC$1017+AF1418/AE1418))))/SQRT(Sum_Sq($X$2*AF1418*AD$8,1)),                   $AQ$2*SQRT(Sum_Sq($AH$2/(1+1/$A1418)+AF1418*( 1/(AC$1017+1+AF1418/AE1418)-1)/(1+($X$2*AF1418*AD$8)^2), (AF1418^2*AD$8*$X$2+1/($X$2*AD$8*(AC$1017+1+AF1418/AE1418           )))/(1+($X$2*AF1418*AD$8)^2))),           V_rtHz(AE1418)/($X$2*AD$8*(AE1418*AC$1017+AE1418+AF1418)),V_rtHz(AF1418)*SQRT(Sum_Sq(AE1418*AD$8*$X$2*AC$1017,1))/($X$2*AD$8*(AE1418*AC$1017+AE1418+AF1418))))/SQRT(Sum_Sq(1/(1+$A1418)+$AC$2/$I$2-1/(1+(1+AF1418/AE1418)/AC$1017),$X$2/$I$2)),IF(AF1419&lt;0,"A",AC1419))</f>
        <v>6.001424893148713E-6</v>
      </c>
      <c r="AE1418" s="13">
        <f t="shared" si="476"/>
        <v>14703.84317187813</v>
      </c>
      <c r="AF1418" s="12">
        <f t="shared" si="500"/>
        <v>211634.52553941644</v>
      </c>
      <c r="AG1418" s="13"/>
      <c r="AH1418" s="13">
        <f>IF(AK1418&gt;0,SQRT(Sum_Sq($AI$2,V_rtHz($AH$2)/(1+1/$A1418),V_rtHz($AH$2*$A1418)/(1+$A1418),$AN$2*$AH$2/(1+1/$A1418),$AM$2*SQRT(Sum_Sq(AK1418,1/($X$2*AI$8*(1+AH$1017+AK1418/AJ1418))))/SQRT(Sum_Sq($X$2*AK1418*AI$8,1)),                   $AQ$2*SQRT(Sum_Sq($AH$2/(1+1/$A1418)+AK1418*( 1/(AH$1017+1+AK1418/AJ1418)-1)/(1+($X$2*AK1418*AI$8)^2), (AK1418^2*AI$8*$X$2+1/($X$2*AI$8*(AH$1017+1+AK1418/AJ1418           )))/(1+($X$2*AK1418*AI$8)^2))),           V_rtHz(AJ1418)/($X$2*AI$8*(AJ1418*AH$1017+AJ1418+AK1418)),V_rtHz(AK1418)*SQRT(Sum_Sq(AJ1418*AI$8*$X$2*AH$1017,1))/($X$2*AI$8*(AJ1418*AH$1017+AJ1418+AK1418))))/SQRT(Sum_Sq(1/(1+$A1418)+$AC$2/$I$2-1/(1+(1+AK1418/AJ1418)/AH$1017),$X$2/$I$2)),IF(AK1419&lt;0,"A",AH1419))</f>
        <v>1.0363916093075925E-5</v>
      </c>
      <c r="AI1418" s="13"/>
      <c r="AJ1418" s="13">
        <f t="shared" si="477"/>
        <v>14141.733845333087</v>
      </c>
      <c r="AK1418" s="12">
        <f t="shared" si="501"/>
        <v>695848.54185612861</v>
      </c>
      <c r="AM1418" s="13">
        <f>IF(AP1418&gt;0,SQRT(Sum_Sq($AI$2,V_rtHz($AH$2)/(1+1/$A1418),V_rtHz($AH$2*$A1418)/(1+$A1418),$AN$2*$AH$2/(1+1/$A1418),$AM$2*SQRT(Sum_Sq(AP1418,1/($X$2*AN$8*(1+AM$1017+AP1418/AO1418))))/SQRT(Sum_Sq($X$2*AP1418*AN$8,1)),                   $AQ$2*SQRT(Sum_Sq($AH$2/(1+1/$A1418)+AP1418*( 1/(AM$1017+1+AP1418/AO1418)-1)/(1+($X$2*AP1418*AN$8)^2), (AP1418^2*AN$8*$X$2+1/($X$2*AN$8*(AM$1017+1+AP1418/AO1418           )))/(1+($X$2*AP1418*AN$8)^2))),           V_rtHz(AO1418)/($X$2*AN$8*(AO1418*AM$1017+AO1418+AP1418)),V_rtHz(AP1418)*SQRT(Sum_Sq(AO1418*AN$8*$X$2*AM$1017,1))/($X$2*AN$8*(AO1418*AM$1017+AO1418+AP1418))))/SQRT(Sum_Sq(1/(1+$A1418)+$AC$2/$I$2-1/(1+(1+AP1418/AO1418)/AM$1017),$X$2/$I$2)),IF(AP1419&lt;0,"A",AM1419))</f>
        <v>1.8270864006068815E-5</v>
      </c>
      <c r="AO1418" s="13">
        <f t="shared" si="478"/>
        <v>13979.752526422624</v>
      </c>
      <c r="AP1418" s="12">
        <f t="shared" si="502"/>
        <v>2225962.7753816377</v>
      </c>
      <c r="AR1418" s="13">
        <f t="shared" si="479"/>
        <v>69887291.180198371</v>
      </c>
      <c r="AS1418" s="13">
        <f t="shared" si="480"/>
        <v>-1.3242734196402972E-5</v>
      </c>
      <c r="AV1418" s="13"/>
      <c r="AW1418" s="13">
        <f t="shared" si="481"/>
        <v>39300511.936236553</v>
      </c>
      <c r="AX1418" s="13">
        <f t="shared" si="482"/>
        <v>-4.2189570117112271E-5</v>
      </c>
      <c r="AZ1418" s="13"/>
      <c r="BA1418" s="13"/>
      <c r="BB1418" s="13">
        <f t="shared" si="483"/>
        <v>22100301.962882396</v>
      </c>
      <c r="BC1418" s="13">
        <f t="shared" si="484"/>
        <v>-1.3663813469740895E-4</v>
      </c>
      <c r="BD1418" s="13"/>
      <c r="BE1418" s="13"/>
      <c r="BG1418" s="13">
        <f t="shared" si="485"/>
        <v>12427913.092914158</v>
      </c>
      <c r="BH1418" s="13">
        <f t="shared" si="486"/>
        <v>-4.6782652325129875E-4</v>
      </c>
      <c r="BI1418" s="13"/>
      <c r="BL1418" s="13">
        <f t="shared" si="487"/>
        <v>315.06815879885437</v>
      </c>
      <c r="BM1418" s="13">
        <f t="shared" si="488"/>
        <v>34.465664218175135</v>
      </c>
      <c r="BP1418" s="13"/>
      <c r="BQ1418" s="13">
        <f t="shared" si="489"/>
        <v>99.633300000000006</v>
      </c>
      <c r="BR1418" s="13">
        <f t="shared" si="490"/>
        <v>108.99</v>
      </c>
      <c r="BT1418" s="13"/>
      <c r="BU1418" s="13"/>
      <c r="BV1418" s="13">
        <f t="shared" si="491"/>
        <v>31.50681587988543</v>
      </c>
      <c r="BW1418" s="13">
        <f t="shared" si="492"/>
        <v>344.65664218175147</v>
      </c>
      <c r="CA1418" s="13">
        <f t="shared" si="493"/>
        <v>9.9633299999999991</v>
      </c>
      <c r="CB1418" s="13">
        <f t="shared" si="494"/>
        <v>1089.9000000000001</v>
      </c>
    </row>
    <row r="1419" spans="1:80" x14ac:dyDescent="0.3">
      <c r="A1419" s="13">
        <f t="shared" si="470"/>
        <v>2.6915348039269157E-3</v>
      </c>
      <c r="C1419" s="13" t="str">
        <f>IF(F1419&gt;0,SQRT(Sum_Sq($AI$2,V_rtHz($AH$2)/(1+1/$A1419),V_rtHz($AH$2*$A1419)/(1+$A1419),$AN$2*$AH$2/(1+1/$A1419),$AM$2*SQRT(Sum_Sq(F1419,1/($X$2*D$8*(1+C$1017+F1419/E1419))))/SQRT(Sum_Sq($X$2*F1419*D$8,1)),                   $AQ$2*SQRT(Sum_Sq($AH$2/(1+1/$A1419)+F1419*( 1/(C$1017+1+F1419/E1419)-1)/(1+($X$2*F1419*D$8)^2), (F1419^2*D$8*$X$2+1/($X$2*D$8*(C$1017+1+F1419/E1419           )))/(1+($X$2*F1419*D$8)^2))),           V_rtHz(E1419)/($X$2*D$8*(E1419*C$1017+E1419+F1419)),V_rtHz(F1419)*SQRT(Sum_Sq(E1419*D$8*$X$2*C$1017,1))/($X$2*D$8*(E1419*C$1017+E1419+F1419))))/SQRT(Sum_Sq(1/(1+$A1419)+$AC$2/$I$2-1/(1+(1+F1419/E1419)/C$1017),$X$2/$I$2)),IF(F1420&lt;0,"A",C1420))</f>
        <v>A</v>
      </c>
      <c r="E1419" s="13">
        <f t="shared" si="471"/>
        <v>-1</v>
      </c>
      <c r="F1419" s="12">
        <f t="shared" si="495"/>
        <v>-2</v>
      </c>
      <c r="H1419" s="13" t="str">
        <f>IF(K1419&gt;0,SQRT(Sum_Sq($AI$2,V_rtHz($AH$2)/(1+1/$A1419),V_rtHz($AH$2*$A1419)/(1+$A1419),$AN$2*$AH$2/(1+1/$A1419),$AM$2*SQRT(Sum_Sq(K1419,1/($X$2*I$8*(1+H$1017+K1419/J1419))))/SQRT(Sum_Sq($X$2*K1419*I$8,1)),                   $AQ$2*SQRT(Sum_Sq($AH$2/(1+1/$A1419)+K1419*( 1/(H$1017+1+K1419/J1419)-1)/(1+($X$2*K1419*I$8)^2), (K1419^2*I$8*$X$2+1/($X$2*I$8*(H$1017+1+K1419/J1419           )))/(1+($X$2*K1419*I$8)^2))),           V_rtHz(J1419)/($X$2*I$8*(J1419*H$1017+J1419+K1419)),V_rtHz(K1419)*SQRT(Sum_Sq(J1419*I$8*$X$2*H$1017,1))/($X$2*I$8*(J1419*H$1017+J1419+K1419))))/SQRT(Sum_Sq(1/(1+$A1419)+$AC$2/$I$2-1/(1+(1+K1419/J1419)/H$1017),$X$2/$I$2)),IF(K1420&lt;0,"A",H1420))</f>
        <v>A</v>
      </c>
      <c r="J1419" s="13">
        <f t="shared" si="472"/>
        <v>-1</v>
      </c>
      <c r="K1419" s="12">
        <f t="shared" si="496"/>
        <v>-2</v>
      </c>
      <c r="M1419" s="13" t="str">
        <f>IF(P1419&gt;0,SQRT(Sum_Sq($AI$2,V_rtHz($AH$2)/(1+1/$A1419),V_rtHz($AH$2*$A1419)/(1+$A1419),$AN$2*$AH$2/(1+1/$A1419),$AM$2*SQRT(Sum_Sq(P1419,1/($X$2*N$8*(1+M$1017+P1419/O1419))))/SQRT(Sum_Sq($X$2*P1419*N$8,1)),                   $AQ$2*SQRT(Sum_Sq($AH$2/(1+1/$A1419)+P1419*( 1/(M$1017+1+P1419/O1419)-1)/(1+($X$2*P1419*N$8)^2), (P1419^2*N$8*$X$2+1/($X$2*N$8*(M$1017+1+P1419/O1419           )))/(1+($X$2*P1419*N$8)^2))),           V_rtHz(O1419)/($X$2*N$8*(O1419*M$1017+O1419+P1419)),V_rtHz(P1419)*SQRT(Sum_Sq(O1419*N$8*$X$2*M$1017,1))/($X$2*N$8*(O1419*M$1017+O1419+P1419))))/SQRT(Sum_Sq(1/(1+$A1419)+$AC$2/$I$2-1/(1+(1+P1419/O1419)/M$1017),$X$2/$I$2)),IF(P1420&lt;0,"A",M1420))</f>
        <v>A</v>
      </c>
      <c r="O1419" s="13">
        <f t="shared" si="473"/>
        <v>-1</v>
      </c>
      <c r="P1419" s="12">
        <f t="shared" si="497"/>
        <v>-2</v>
      </c>
      <c r="R1419" s="13" t="str">
        <f>IF(U1419&gt;0,SQRT(Sum_Sq($AI$2,V_rtHz($AH$2)/(1+1/$A1419),V_rtHz($AH$2*$A1419)/(1+$A1419),$AN$2*$AH$2/(1+1/$A1419),$AM$2*SQRT(Sum_Sq(U1419,1/($X$2*S$8*(1+R$1017+U1419/T1419))))/SQRT(Sum_Sq($X$2*U1419*S$8,1)),                   $AQ$2*SQRT(Sum_Sq($AH$2/(1+1/$A1419)+U1419*( 1/(R$1017+1+U1419/T1419)-1)/(1+($X$2*U1419*S$8)^2), (U1419^2*S$8*$X$2+1/($X$2*S$8*(R$1017+1+U1419/T1419           )))/(1+($X$2*U1419*S$8)^2))),           V_rtHz(T1419)/($X$2*S$8*(T1419*R$1017+T1419+U1419)),V_rtHz(U1419)*SQRT(Sum_Sq(T1419*S$8*$X$2*R$1017,1))/($X$2*S$8*(T1419*R$1017+T1419+U1419))))/SQRT(Sum_Sq(1/(1+$A1419)+$AC$2/$I$2-1/(1+(1+U1419/T1419)/R$1017),$X$2/$I$2)),IF(U1420&lt;0,"A",R1420))</f>
        <v>A</v>
      </c>
      <c r="T1419" s="13">
        <f t="shared" si="474"/>
        <v>-1</v>
      </c>
      <c r="U1419" s="12">
        <f t="shared" si="498"/>
        <v>-2</v>
      </c>
      <c r="X1419" s="13">
        <f>IF(AA1419&gt;0,SQRT(Sum_Sq($AI$2,V_rtHz($AH$2)/(1+1/$A1419),V_rtHz($AH$2*$A1419)/(1+$A1419),$AN$2*$AH$2/(1+1/$A1419),$AM$2*SQRT(Sum_Sq(AA1419,1/($X$2*Y$8*(1+X$1017+AA1419/Z1419))))/SQRT(Sum_Sq($X$2*AA1419*Y$8,1)),                   $AQ$2*SQRT(Sum_Sq($AH$2/(1+1/$A1419)+AA1419*( 1/(X$1017+1+AA1419/Z1419)-1)/(1+($X$2*AA1419*Y$8)^2), (AA1419^2*Y$8*$X$2+1/($X$2*Y$8*(X$1017+1+AA1419/Z1419           )))/(1+($X$2*AA1419*Y$8)^2))),           V_rtHz(Z1419)/($X$2*Y$8*(Z1419*X$1017+Z1419+AA1419)),V_rtHz(AA1419)*SQRT(Sum_Sq(Z1419*Y$8*$X$2*X$1017,1))/($X$2*Y$8*(Z1419*X$1017+Z1419+AA1419))))/SQRT(Sum_Sq(1/(1+$A1419)+$AC$2/$I$2-1/(1+(1+AA1419/Z1419)/X$1017),$X$2/$I$2)),IF(AA1420&lt;0,"A",X1420))</f>
        <v>3.7865721220783592E-6</v>
      </c>
      <c r="Z1419" s="13">
        <f t="shared" si="475"/>
        <v>17211.127470623254</v>
      </c>
      <c r="AA1419" s="12">
        <f t="shared" si="499"/>
        <v>57175.248352490082</v>
      </c>
      <c r="AC1419" s="13">
        <f>IF(AF1419&gt;0,SQRT(Sum_Sq($AI$2,V_rtHz($AH$2)/(1+1/$A1419),V_rtHz($AH$2*$A1419)/(1+$A1419),$AN$2*$AH$2/(1+1/$A1419),$AM$2*SQRT(Sum_Sq(AF1419,1/($X$2*AD$8*(1+AC$1017+AF1419/AE1419))))/SQRT(Sum_Sq($X$2*AF1419*AD$8,1)),                   $AQ$2*SQRT(Sum_Sq($AH$2/(1+1/$A1419)+AF1419*( 1/(AC$1017+1+AF1419/AE1419)-1)/(1+($X$2*AF1419*AD$8)^2), (AF1419^2*AD$8*$X$2+1/($X$2*AD$8*(AC$1017+1+AF1419/AE1419           )))/(1+($X$2*AF1419*AD$8)^2))),           V_rtHz(AE1419)/($X$2*AD$8*(AE1419*AC$1017+AE1419+AF1419)),V_rtHz(AF1419)*SQRT(Sum_Sq(AE1419*AD$8*$X$2*AC$1017,1))/($X$2*AD$8*(AE1419*AC$1017+AE1419+AF1419))))/SQRT(Sum_Sq(1/(1+$A1419)+$AC$2/$I$2-1/(1+(1+AF1419/AE1419)/AC$1017),$X$2/$I$2)),IF(AF1420&lt;0,"A",AC1420))</f>
        <v>5.9935551585301688E-6</v>
      </c>
      <c r="AE1419" s="13">
        <f t="shared" si="476"/>
        <v>14664.224775302926</v>
      </c>
      <c r="AF1419" s="12">
        <f t="shared" si="500"/>
        <v>212206.29941020074</v>
      </c>
      <c r="AG1419" s="13"/>
      <c r="AH1419" s="13">
        <f>IF(AK1419&gt;0,SQRT(Sum_Sq($AI$2,V_rtHz($AH$2)/(1+1/$A1419),V_rtHz($AH$2*$A1419)/(1+$A1419),$AN$2*$AH$2/(1+1/$A1419),$AM$2*SQRT(Sum_Sq(AK1419,1/($X$2*AI$8*(1+AH$1017+AK1419/AJ1419))))/SQRT(Sum_Sq($X$2*AK1419*AI$8,1)),                   $AQ$2*SQRT(Sum_Sq($AH$2/(1+1/$A1419)+AK1419*( 1/(AH$1017+1+AK1419/AJ1419)-1)/(1+($X$2*AK1419*AI$8)^2), (AK1419^2*AI$8*$X$2+1/($X$2*AI$8*(AH$1017+1+AK1419/AJ1419           )))/(1+($X$2*AK1419*AI$8)^2))),           V_rtHz(AJ1419)/($X$2*AI$8*(AJ1419*AH$1017+AJ1419+AK1419)),V_rtHz(AK1419)*SQRT(Sum_Sq(AJ1419*AI$8*$X$2*AH$1017,1))/($X$2*AI$8*(AJ1419*AH$1017+AJ1419+AK1419))))/SQRT(Sum_Sq(1/(1+$A1419)+$AC$2/$I$2-1/(1+(1+AK1419/AJ1419)/AH$1017),$X$2/$I$2)),IF(AK1420&lt;0,"A",AH1420))</f>
        <v>1.0351979172945452E-5</v>
      </c>
      <c r="AI1419" s="13"/>
      <c r="AJ1419" s="13">
        <f t="shared" si="477"/>
        <v>14107.426569649226</v>
      </c>
      <c r="AK1419" s="12">
        <f t="shared" si="501"/>
        <v>697540.74756365514</v>
      </c>
      <c r="AM1419" s="13">
        <f>IF(AP1419&gt;0,SQRT(Sum_Sq($AI$2,V_rtHz($AH$2)/(1+1/$A1419),V_rtHz($AH$2*$A1419)/(1+$A1419),$AN$2*$AH$2/(1+1/$A1419),$AM$2*SQRT(Sum_Sq(AP1419,1/($X$2*AN$8*(1+AM$1017+AP1419/AO1419))))/SQRT(Sum_Sq($X$2*AP1419*AN$8,1)),                   $AQ$2*SQRT(Sum_Sq($AH$2/(1+1/$A1419)+AP1419*( 1/(AM$1017+1+AP1419/AO1419)-1)/(1+($X$2*AP1419*AN$8)^2), (AP1419^2*AN$8*$X$2+1/($X$2*AN$8*(AM$1017+1+AP1419/AO1419           )))/(1+($X$2*AP1419*AN$8)^2))),           V_rtHz(AO1419)/($X$2*AN$8*(AO1419*AM$1017+AO1419+AP1419)),V_rtHz(AP1419)*SQRT(Sum_Sq(AO1419*AN$8*$X$2*AM$1017,1))/($X$2*AN$8*(AO1419*AM$1017+AO1419+AP1419))))/SQRT(Sum_Sq(1/(1+$A1419)+$AC$2/$I$2-1/(1+(1+AP1419/AO1419)/AM$1017),$X$2/$I$2)),IF(AP1420&lt;0,"A",AM1420))</f>
        <v>1.8250617408808405E-5</v>
      </c>
      <c r="AO1419" s="13">
        <f t="shared" si="478"/>
        <v>13946.863312237934</v>
      </c>
      <c r="AP1419" s="12">
        <f t="shared" si="502"/>
        <v>2231211.9962887098</v>
      </c>
      <c r="AR1419" s="13">
        <f t="shared" si="479"/>
        <v>69887291.180198371</v>
      </c>
      <c r="AS1419" s="13">
        <f t="shared" si="480"/>
        <v>-1.3243365034878549E-5</v>
      </c>
      <c r="AV1419" s="13"/>
      <c r="AW1419" s="13">
        <f t="shared" si="481"/>
        <v>39300511.936236553</v>
      </c>
      <c r="AX1419" s="13">
        <f t="shared" si="482"/>
        <v>-4.2195973629794922E-5</v>
      </c>
      <c r="AZ1419" s="13"/>
      <c r="BA1419" s="13"/>
      <c r="BB1419" s="13">
        <f t="shared" si="483"/>
        <v>22100301.962882396</v>
      </c>
      <c r="BC1419" s="13">
        <f t="shared" si="484"/>
        <v>-1.3670532390426142E-4</v>
      </c>
      <c r="BD1419" s="13"/>
      <c r="BE1419" s="13"/>
      <c r="BG1419" s="13">
        <f t="shared" si="485"/>
        <v>12427913.092914158</v>
      </c>
      <c r="BH1419" s="13">
        <f t="shared" si="486"/>
        <v>-4.6861509875002955E-4</v>
      </c>
      <c r="BI1419" s="13"/>
      <c r="BL1419" s="13">
        <f t="shared" si="487"/>
        <v>315.06815879885437</v>
      </c>
      <c r="BM1419" s="13">
        <f t="shared" si="488"/>
        <v>34.465664218175149</v>
      </c>
      <c r="BP1419" s="13"/>
      <c r="BQ1419" s="13">
        <f t="shared" si="489"/>
        <v>99.633300000000006</v>
      </c>
      <c r="BR1419" s="13">
        <f t="shared" si="490"/>
        <v>108.99000000000001</v>
      </c>
      <c r="BT1419" s="13"/>
      <c r="BU1419" s="13"/>
      <c r="BV1419" s="13">
        <f t="shared" si="491"/>
        <v>31.50681587988543</v>
      </c>
      <c r="BW1419" s="13">
        <f t="shared" si="492"/>
        <v>344.65664218175158</v>
      </c>
      <c r="CA1419" s="13">
        <f t="shared" si="493"/>
        <v>9.9633299999999991</v>
      </c>
      <c r="CB1419" s="13">
        <f t="shared" si="494"/>
        <v>1089.9000000000001</v>
      </c>
    </row>
    <row r="1420" spans="1:80" x14ac:dyDescent="0.3">
      <c r="A1420" s="13">
        <f t="shared" si="470"/>
        <v>2.7289777828080402E-3</v>
      </c>
      <c r="C1420" s="13" t="str">
        <f>IF(F1420&gt;0,SQRT(Sum_Sq($AI$2,V_rtHz($AH$2)/(1+1/$A1420),V_rtHz($AH$2*$A1420)/(1+$A1420),$AN$2*$AH$2/(1+1/$A1420),$AM$2*SQRT(Sum_Sq(F1420,1/($X$2*D$8*(1+C$1017+F1420/E1420))))/SQRT(Sum_Sq($X$2*F1420*D$8,1)),                   $AQ$2*SQRT(Sum_Sq($AH$2/(1+1/$A1420)+F1420*( 1/(C$1017+1+F1420/E1420)-1)/(1+($X$2*F1420*D$8)^2), (F1420^2*D$8*$X$2+1/($X$2*D$8*(C$1017+1+F1420/E1420           )))/(1+($X$2*F1420*D$8)^2))),           V_rtHz(E1420)/($X$2*D$8*(E1420*C$1017+E1420+F1420)),V_rtHz(F1420)*SQRT(Sum_Sq(E1420*D$8*$X$2*C$1017,1))/($X$2*D$8*(E1420*C$1017+E1420+F1420))))/SQRT(Sum_Sq(1/(1+$A1420)+$AC$2/$I$2-1/(1+(1+F1420/E1420)/C$1017),$X$2/$I$2)),IF(F1421&lt;0,"A",C1421))</f>
        <v>A</v>
      </c>
      <c r="E1420" s="13">
        <f t="shared" si="471"/>
        <v>-1</v>
      </c>
      <c r="F1420" s="12">
        <f t="shared" si="495"/>
        <v>-2</v>
      </c>
      <c r="H1420" s="13" t="str">
        <f>IF(K1420&gt;0,SQRT(Sum_Sq($AI$2,V_rtHz($AH$2)/(1+1/$A1420),V_rtHz($AH$2*$A1420)/(1+$A1420),$AN$2*$AH$2/(1+1/$A1420),$AM$2*SQRT(Sum_Sq(K1420,1/($X$2*I$8*(1+H$1017+K1420/J1420))))/SQRT(Sum_Sq($X$2*K1420*I$8,1)),                   $AQ$2*SQRT(Sum_Sq($AH$2/(1+1/$A1420)+K1420*( 1/(H$1017+1+K1420/J1420)-1)/(1+($X$2*K1420*I$8)^2), (K1420^2*I$8*$X$2+1/($X$2*I$8*(H$1017+1+K1420/J1420           )))/(1+($X$2*K1420*I$8)^2))),           V_rtHz(J1420)/($X$2*I$8*(J1420*H$1017+J1420+K1420)),V_rtHz(K1420)*SQRT(Sum_Sq(J1420*I$8*$X$2*H$1017,1))/($X$2*I$8*(J1420*H$1017+J1420+K1420))))/SQRT(Sum_Sq(1/(1+$A1420)+$AC$2/$I$2-1/(1+(1+K1420/J1420)/H$1017),$X$2/$I$2)),IF(K1421&lt;0,"A",H1421))</f>
        <v>A</v>
      </c>
      <c r="J1420" s="13">
        <f t="shared" si="472"/>
        <v>-1</v>
      </c>
      <c r="K1420" s="12">
        <f t="shared" si="496"/>
        <v>-2</v>
      </c>
      <c r="M1420" s="13" t="str">
        <f>IF(P1420&gt;0,SQRT(Sum_Sq($AI$2,V_rtHz($AH$2)/(1+1/$A1420),V_rtHz($AH$2*$A1420)/(1+$A1420),$AN$2*$AH$2/(1+1/$A1420),$AM$2*SQRT(Sum_Sq(P1420,1/($X$2*N$8*(1+M$1017+P1420/O1420))))/SQRT(Sum_Sq($X$2*P1420*N$8,1)),                   $AQ$2*SQRT(Sum_Sq($AH$2/(1+1/$A1420)+P1420*( 1/(M$1017+1+P1420/O1420)-1)/(1+($X$2*P1420*N$8)^2), (P1420^2*N$8*$X$2+1/($X$2*N$8*(M$1017+1+P1420/O1420           )))/(1+($X$2*P1420*N$8)^2))),           V_rtHz(O1420)/($X$2*N$8*(O1420*M$1017+O1420+P1420)),V_rtHz(P1420)*SQRT(Sum_Sq(O1420*N$8*$X$2*M$1017,1))/($X$2*N$8*(O1420*M$1017+O1420+P1420))))/SQRT(Sum_Sq(1/(1+$A1420)+$AC$2/$I$2-1/(1+(1+P1420/O1420)/M$1017),$X$2/$I$2)),IF(P1421&lt;0,"A",M1421))</f>
        <v>A</v>
      </c>
      <c r="O1420" s="13">
        <f t="shared" si="473"/>
        <v>-1</v>
      </c>
      <c r="P1420" s="12">
        <f t="shared" si="497"/>
        <v>-2</v>
      </c>
      <c r="R1420" s="13" t="str">
        <f>IF(U1420&gt;0,SQRT(Sum_Sq($AI$2,V_rtHz($AH$2)/(1+1/$A1420),V_rtHz($AH$2*$A1420)/(1+$A1420),$AN$2*$AH$2/(1+1/$A1420),$AM$2*SQRT(Sum_Sq(U1420,1/($X$2*S$8*(1+R$1017+U1420/T1420))))/SQRT(Sum_Sq($X$2*U1420*S$8,1)),                   $AQ$2*SQRT(Sum_Sq($AH$2/(1+1/$A1420)+U1420*( 1/(R$1017+1+U1420/T1420)-1)/(1+($X$2*U1420*S$8)^2), (U1420^2*S$8*$X$2+1/($X$2*S$8*(R$1017+1+U1420/T1420           )))/(1+($X$2*U1420*S$8)^2))),           V_rtHz(T1420)/($X$2*S$8*(T1420*R$1017+T1420+U1420)),V_rtHz(U1420)*SQRT(Sum_Sq(T1420*S$8*$X$2*R$1017,1))/($X$2*S$8*(T1420*R$1017+T1420+U1420))))/SQRT(Sum_Sq(1/(1+$A1420)+$AC$2/$I$2-1/(1+(1+U1420/T1420)/R$1017),$X$2/$I$2)),IF(U1421&lt;0,"A",R1421))</f>
        <v>A</v>
      </c>
      <c r="T1420" s="13">
        <f t="shared" si="474"/>
        <v>-1</v>
      </c>
      <c r="U1420" s="12">
        <f t="shared" si="498"/>
        <v>-2</v>
      </c>
      <c r="X1420" s="13">
        <f>IF(AA1420&gt;0,SQRT(Sum_Sq($AI$2,V_rtHz($AH$2)/(1+1/$A1420),V_rtHz($AH$2*$A1420)/(1+$A1420),$AN$2*$AH$2/(1+1/$A1420),$AM$2*SQRT(Sum_Sq(AA1420,1/($X$2*Y$8*(1+X$1017+AA1420/Z1420))))/SQRT(Sum_Sq($X$2*AA1420*Y$8,1)),                   $AQ$2*SQRT(Sum_Sq($AH$2/(1+1/$A1420)+AA1420*( 1/(X$1017+1+AA1420/Z1420)-1)/(1+($X$2*AA1420*Y$8)^2), (AA1420^2*Y$8*$X$2+1/($X$2*Y$8*(X$1017+1+AA1420/Z1420           )))/(1+($X$2*AA1420*Y$8)^2))),           V_rtHz(Z1420)/($X$2*Y$8*(Z1420*X$1017+Z1420+AA1420)),V_rtHz(AA1420)*SQRT(Sum_Sq(Z1420*Y$8*$X$2*X$1017,1))/($X$2*Y$8*(Z1420*X$1017+Z1420+AA1420))))/SQRT(Sum_Sq(1/(1+$A1420)+$AC$2/$I$2-1/(1+(1+AA1420/Z1420)/X$1017),$X$2/$I$2)),IF(AA1421&lt;0,"A",X1421))</f>
        <v>3.7780447656979989E-6</v>
      </c>
      <c r="Z1420" s="13">
        <f t="shared" si="475"/>
        <v>17137.787169435782</v>
      </c>
      <c r="AA1420" s="12">
        <f t="shared" si="499"/>
        <v>57419.926961996825</v>
      </c>
      <c r="AC1420" s="13">
        <f>IF(AF1420&gt;0,SQRT(Sum_Sq($AI$2,V_rtHz($AH$2)/(1+1/$A1420),V_rtHz($AH$2*$A1420)/(1+$A1420),$AN$2*$AH$2/(1+1/$A1420),$AM$2*SQRT(Sum_Sq(AF1420,1/($X$2*AD$8*(1+AC$1017+AF1420/AE1420))))/SQRT(Sum_Sq($X$2*AF1420*AD$8,1)),                   $AQ$2*SQRT(Sum_Sq($AH$2/(1+1/$A1420)+AF1420*( 1/(AC$1017+1+AF1420/AE1420)-1)/(1+($X$2*AF1420*AD$8)^2), (AF1420^2*AD$8*$X$2+1/($X$2*AD$8*(AC$1017+1+AF1420/AE1420           )))/(1+($X$2*AF1420*AD$8)^2))),           V_rtHz(AE1420)/($X$2*AD$8*(AE1420*AC$1017+AE1420+AF1420)),V_rtHz(AF1420)*SQRT(Sum_Sq(AE1420*AD$8*$X$2*AC$1017,1))/($X$2*AD$8*(AE1420*AC$1017+AE1420+AF1420))))/SQRT(Sum_Sq(1/(1+$A1420)+$AC$2/$I$2-1/(1+(1+AF1420/AE1420)/AC$1017),$X$2/$I$2)),IF(AF1421&lt;0,"A",AC1421))</f>
        <v>5.9856482181939783E-6</v>
      </c>
      <c r="AE1420" s="13">
        <f t="shared" si="476"/>
        <v>14624.458487673919</v>
      </c>
      <c r="AF1420" s="12">
        <f t="shared" si="500"/>
        <v>212783.32294554365</v>
      </c>
      <c r="AG1420" s="13"/>
      <c r="AH1420" s="13">
        <f>IF(AK1420&gt;0,SQRT(Sum_Sq($AI$2,V_rtHz($AH$2)/(1+1/$A1420),V_rtHz($AH$2*$A1420)/(1+$A1420),$AN$2*$AH$2/(1+1/$A1420),$AM$2*SQRT(Sum_Sq(AK1420,1/($X$2*AI$8*(1+AH$1017+AK1420/AJ1420))))/SQRT(Sum_Sq($X$2*AK1420*AI$8,1)),                   $AQ$2*SQRT(Sum_Sq($AH$2/(1+1/$A1420)+AK1420*( 1/(AH$1017+1+AK1420/AJ1420)-1)/(1+($X$2*AK1420*AI$8)^2), (AK1420^2*AI$8*$X$2+1/($X$2*AI$8*(AH$1017+1+AK1420/AJ1420           )))/(1+($X$2*AK1420*AI$8)^2))),           V_rtHz(AJ1420)/($X$2*AI$8*(AJ1420*AH$1017+AJ1420+AK1420)),V_rtHz(AK1420)*SQRT(Sum_Sq(AJ1420*AI$8*$X$2*AH$1017,1))/($X$2*AI$8*(AJ1420*AH$1017+AJ1420+AK1420))))/SQRT(Sum_Sq(1/(1+$A1420)+$AC$2/$I$2-1/(1+(1+AK1420/AJ1420)/AH$1017),$X$2/$I$2)),IF(AK1421&lt;0,"A",AH1421))</f>
        <v>1.0339973103047206E-5</v>
      </c>
      <c r="AI1420" s="13"/>
      <c r="AJ1420" s="13">
        <f t="shared" si="477"/>
        <v>14072.952782052833</v>
      </c>
      <c r="AK1420" s="12">
        <f t="shared" si="501"/>
        <v>699249.4772058099</v>
      </c>
      <c r="AM1420" s="13">
        <f>IF(AP1420&gt;0,SQRT(Sum_Sq($AI$2,V_rtHz($AH$2)/(1+1/$A1420),V_rtHz($AH$2*$A1420)/(1+$A1420),$AN$2*$AH$2/(1+1/$A1420),$AM$2*SQRT(Sum_Sq(AP1420,1/($X$2*AN$8*(1+AM$1017+AP1420/AO1420))))/SQRT(Sum_Sq($X$2*AP1420*AN$8,1)),                   $AQ$2*SQRT(Sum_Sq($AH$2/(1+1/$A1420)+AP1420*( 1/(AM$1017+1+AP1420/AO1420)-1)/(1+($X$2*AP1420*AN$8)^2), (AP1420^2*AN$8*$X$2+1/($X$2*AN$8*(AM$1017+1+AP1420/AO1420           )))/(1+($X$2*AP1420*AN$8)^2))),           V_rtHz(AO1420)/($X$2*AN$8*(AO1420*AM$1017+AO1420+AP1420)),V_rtHz(AP1420)*SQRT(Sum_Sq(AO1420*AN$8*$X$2*AM$1017,1))/($X$2*AN$8*(AO1420*AM$1017+AO1420+AP1420))))/SQRT(Sum_Sq(1/(1+$A1420)+$AC$2/$I$2-1/(1+(1+AP1420/AO1420)/AM$1017),$X$2/$I$2)),IF(AP1421&lt;0,"A",AM1421))</f>
        <v>1.823024770388246E-5</v>
      </c>
      <c r="AO1420" s="13">
        <f t="shared" si="478"/>
        <v>13913.804514944084</v>
      </c>
      <c r="AP1420" s="12">
        <f t="shared" si="502"/>
        <v>2236513.291489867</v>
      </c>
      <c r="AR1420" s="13">
        <f t="shared" si="479"/>
        <v>69887291.180198371</v>
      </c>
      <c r="AS1420" s="13">
        <f t="shared" si="480"/>
        <v>-1.3244004710556397E-5</v>
      </c>
      <c r="AV1420" s="13"/>
      <c r="AW1420" s="13">
        <f t="shared" si="481"/>
        <v>39300511.936236553</v>
      </c>
      <c r="AX1420" s="13">
        <f t="shared" si="482"/>
        <v>-4.2202468209112621E-5</v>
      </c>
      <c r="AZ1420" s="13"/>
      <c r="BA1420" s="13"/>
      <c r="BB1420" s="13">
        <f t="shared" si="483"/>
        <v>22100301.962882396</v>
      </c>
      <c r="BC1420" s="13">
        <f t="shared" si="484"/>
        <v>-1.3677351530302123E-4</v>
      </c>
      <c r="BD1420" s="13"/>
      <c r="BE1420" s="13"/>
      <c r="BG1420" s="13">
        <f t="shared" si="485"/>
        <v>12427913.092914158</v>
      </c>
      <c r="BH1420" s="13">
        <f t="shared" si="486"/>
        <v>-4.6941736327482534E-4</v>
      </c>
      <c r="BI1420" s="13"/>
      <c r="BL1420" s="13">
        <f t="shared" si="487"/>
        <v>315.06815879885437</v>
      </c>
      <c r="BM1420" s="13">
        <f t="shared" si="488"/>
        <v>34.465664218175142</v>
      </c>
      <c r="BP1420" s="13"/>
      <c r="BQ1420" s="13">
        <f t="shared" si="489"/>
        <v>99.633299999999991</v>
      </c>
      <c r="BR1420" s="13">
        <f t="shared" si="490"/>
        <v>108.99000000000002</v>
      </c>
      <c r="BT1420" s="13"/>
      <c r="BU1420" s="13"/>
      <c r="BV1420" s="13">
        <f t="shared" si="491"/>
        <v>31.50681587988543</v>
      </c>
      <c r="BW1420" s="13">
        <f t="shared" si="492"/>
        <v>344.65664218175152</v>
      </c>
      <c r="CA1420" s="13">
        <f t="shared" si="493"/>
        <v>9.9633299999999991</v>
      </c>
      <c r="CB1420" s="13">
        <f t="shared" si="494"/>
        <v>1089.9000000000001</v>
      </c>
    </row>
    <row r="1421" spans="1:80" x14ac:dyDescent="0.3">
      <c r="A1421" s="13">
        <f t="shared" si="470"/>
        <v>2.7669416454115126E-3</v>
      </c>
      <c r="C1421" s="13" t="str">
        <f>IF(F1421&gt;0,SQRT(Sum_Sq($AI$2,V_rtHz($AH$2)/(1+1/$A1421),V_rtHz($AH$2*$A1421)/(1+$A1421),$AN$2*$AH$2/(1+1/$A1421),$AM$2*SQRT(Sum_Sq(F1421,1/($X$2*D$8*(1+C$1017+F1421/E1421))))/SQRT(Sum_Sq($X$2*F1421*D$8,1)),                   $AQ$2*SQRT(Sum_Sq($AH$2/(1+1/$A1421)+F1421*( 1/(C$1017+1+F1421/E1421)-1)/(1+($X$2*F1421*D$8)^2), (F1421^2*D$8*$X$2+1/($X$2*D$8*(C$1017+1+F1421/E1421           )))/(1+($X$2*F1421*D$8)^2))),           V_rtHz(E1421)/($X$2*D$8*(E1421*C$1017+E1421+F1421)),V_rtHz(F1421)*SQRT(Sum_Sq(E1421*D$8*$X$2*C$1017,1))/($X$2*D$8*(E1421*C$1017+E1421+F1421))))/SQRT(Sum_Sq(1/(1+$A1421)+$AC$2/$I$2-1/(1+(1+F1421/E1421)/C$1017),$X$2/$I$2)),IF(F1422&lt;0,"A",C1422))</f>
        <v>A</v>
      </c>
      <c r="E1421" s="13">
        <f t="shared" si="471"/>
        <v>-1</v>
      </c>
      <c r="F1421" s="12">
        <f t="shared" si="495"/>
        <v>-2</v>
      </c>
      <c r="H1421" s="13" t="str">
        <f>IF(K1421&gt;0,SQRT(Sum_Sq($AI$2,V_rtHz($AH$2)/(1+1/$A1421),V_rtHz($AH$2*$A1421)/(1+$A1421),$AN$2*$AH$2/(1+1/$A1421),$AM$2*SQRT(Sum_Sq(K1421,1/($X$2*I$8*(1+H$1017+K1421/J1421))))/SQRT(Sum_Sq($X$2*K1421*I$8,1)),                   $AQ$2*SQRT(Sum_Sq($AH$2/(1+1/$A1421)+K1421*( 1/(H$1017+1+K1421/J1421)-1)/(1+($X$2*K1421*I$8)^2), (K1421^2*I$8*$X$2+1/($X$2*I$8*(H$1017+1+K1421/J1421           )))/(1+($X$2*K1421*I$8)^2))),           V_rtHz(J1421)/($X$2*I$8*(J1421*H$1017+J1421+K1421)),V_rtHz(K1421)*SQRT(Sum_Sq(J1421*I$8*$X$2*H$1017,1))/($X$2*I$8*(J1421*H$1017+J1421+K1421))))/SQRT(Sum_Sq(1/(1+$A1421)+$AC$2/$I$2-1/(1+(1+K1421/J1421)/H$1017),$X$2/$I$2)),IF(K1422&lt;0,"A",H1422))</f>
        <v>A</v>
      </c>
      <c r="J1421" s="13">
        <f t="shared" si="472"/>
        <v>-1</v>
      </c>
      <c r="K1421" s="12">
        <f t="shared" si="496"/>
        <v>-2</v>
      </c>
      <c r="M1421" s="13" t="str">
        <f>IF(P1421&gt;0,SQRT(Sum_Sq($AI$2,V_rtHz($AH$2)/(1+1/$A1421),V_rtHz($AH$2*$A1421)/(1+$A1421),$AN$2*$AH$2/(1+1/$A1421),$AM$2*SQRT(Sum_Sq(P1421,1/($X$2*N$8*(1+M$1017+P1421/O1421))))/SQRT(Sum_Sq($X$2*P1421*N$8,1)),                   $AQ$2*SQRT(Sum_Sq($AH$2/(1+1/$A1421)+P1421*( 1/(M$1017+1+P1421/O1421)-1)/(1+($X$2*P1421*N$8)^2), (P1421^2*N$8*$X$2+1/($X$2*N$8*(M$1017+1+P1421/O1421           )))/(1+($X$2*P1421*N$8)^2))),           V_rtHz(O1421)/($X$2*N$8*(O1421*M$1017+O1421+P1421)),V_rtHz(P1421)*SQRT(Sum_Sq(O1421*N$8*$X$2*M$1017,1))/($X$2*N$8*(O1421*M$1017+O1421+P1421))))/SQRT(Sum_Sq(1/(1+$A1421)+$AC$2/$I$2-1/(1+(1+P1421/O1421)/M$1017),$X$2/$I$2)),IF(P1422&lt;0,"A",M1422))</f>
        <v>A</v>
      </c>
      <c r="O1421" s="13">
        <f t="shared" si="473"/>
        <v>-1</v>
      </c>
      <c r="P1421" s="12">
        <f t="shared" si="497"/>
        <v>-2</v>
      </c>
      <c r="R1421" s="13" t="str">
        <f>IF(U1421&gt;0,SQRT(Sum_Sq($AI$2,V_rtHz($AH$2)/(1+1/$A1421),V_rtHz($AH$2*$A1421)/(1+$A1421),$AN$2*$AH$2/(1+1/$A1421),$AM$2*SQRT(Sum_Sq(U1421,1/($X$2*S$8*(1+R$1017+U1421/T1421))))/SQRT(Sum_Sq($X$2*U1421*S$8,1)),                   $AQ$2*SQRT(Sum_Sq($AH$2/(1+1/$A1421)+U1421*( 1/(R$1017+1+U1421/T1421)-1)/(1+($X$2*U1421*S$8)^2), (U1421^2*S$8*$X$2+1/($X$2*S$8*(R$1017+1+U1421/T1421           )))/(1+($X$2*U1421*S$8)^2))),           V_rtHz(T1421)/($X$2*S$8*(T1421*R$1017+T1421+U1421)),V_rtHz(U1421)*SQRT(Sum_Sq(T1421*S$8*$X$2*R$1017,1))/($X$2*S$8*(T1421*R$1017+T1421+U1421))))/SQRT(Sum_Sq(1/(1+$A1421)+$AC$2/$I$2-1/(1+(1+U1421/T1421)/R$1017),$X$2/$I$2)),IF(U1422&lt;0,"A",R1422))</f>
        <v>A</v>
      </c>
      <c r="T1421" s="13">
        <f t="shared" si="474"/>
        <v>-1</v>
      </c>
      <c r="U1421" s="12">
        <f t="shared" si="498"/>
        <v>-2</v>
      </c>
      <c r="X1421" s="13">
        <f>IF(AA1421&gt;0,SQRT(Sum_Sq($AI$2,V_rtHz($AH$2)/(1+1/$A1421),V_rtHz($AH$2*$A1421)/(1+$A1421),$AN$2*$AH$2/(1+1/$A1421),$AM$2*SQRT(Sum_Sq(AA1421,1/($X$2*Y$8*(1+X$1017+AA1421/Z1421))))/SQRT(Sum_Sq($X$2*AA1421*Y$8,1)),                   $AQ$2*SQRT(Sum_Sq($AH$2/(1+1/$A1421)+AA1421*( 1/(X$1017+1+AA1421/Z1421)-1)/(1+($X$2*AA1421*Y$8)^2), (AA1421^2*Y$8*$X$2+1/($X$2*Y$8*(X$1017+1+AA1421/Z1421           )))/(1+($X$2*AA1421*Y$8)^2))),           V_rtHz(Z1421)/($X$2*Y$8*(Z1421*X$1017+Z1421+AA1421)),V_rtHz(AA1421)*SQRT(Sum_Sq(Z1421*Y$8*$X$2*X$1017,1))/($X$2*Y$8*(Z1421*X$1017+Z1421+AA1421))))/SQRT(Sum_Sq(1/(1+$A1421)+$AC$2/$I$2-1/(1+(1+AA1421/Z1421)/X$1017),$X$2/$I$2)),IF(AA1422&lt;0,"A",X1422))</f>
        <v>3.7695328681161895E-6</v>
      </c>
      <c r="Z1421" s="13">
        <f t="shared" si="475"/>
        <v>17064.677072868868</v>
      </c>
      <c r="AA1421" s="12">
        <f t="shared" si="499"/>
        <v>57665.930820559799</v>
      </c>
      <c r="AC1421" s="13">
        <f>IF(AF1421&gt;0,SQRT(Sum_Sq($AI$2,V_rtHz($AH$2)/(1+1/$A1421),V_rtHz($AH$2*$A1421)/(1+$A1421),$AN$2*$AH$2/(1+1/$A1421),$AM$2*SQRT(Sum_Sq(AF1421,1/($X$2*AD$8*(1+AC$1017+AF1421/AE1421))))/SQRT(Sum_Sq($X$2*AF1421*AD$8,1)),                   $AQ$2*SQRT(Sum_Sq($AH$2/(1+1/$A1421)+AF1421*( 1/(AC$1017+1+AF1421/AE1421)-1)/(1+($X$2*AF1421*AD$8)^2), (AF1421^2*AD$8*$X$2+1/($X$2*AD$8*(AC$1017+1+AF1421/AE1421           )))/(1+($X$2*AF1421*AD$8)^2))),           V_rtHz(AE1421)/($X$2*AD$8*(AE1421*AC$1017+AE1421+AF1421)),V_rtHz(AF1421)*SQRT(Sum_Sq(AE1421*AD$8*$X$2*AC$1017,1))/($X$2*AD$8*(AE1421*AC$1017+AE1421+AF1421))))/SQRT(Sum_Sq(1/(1+$A1421)+$AC$2/$I$2-1/(1+(1+AF1421/AE1421)/AC$1017),$X$2/$I$2)),IF(AF1422&lt;0,"A",AC1422))</f>
        <v>5.9777042992886112E-6</v>
      </c>
      <c r="AE1421" s="13">
        <f t="shared" si="476"/>
        <v>14584.545978170554</v>
      </c>
      <c r="AF1421" s="12">
        <f t="shared" si="500"/>
        <v>213365.63222085006</v>
      </c>
      <c r="AG1421" s="13"/>
      <c r="AH1421" s="13">
        <f>IF(AK1421&gt;0,SQRT(Sum_Sq($AI$2,V_rtHz($AH$2)/(1+1/$A1421),V_rtHz($AH$2*$A1421)/(1+$A1421),$AN$2*$AH$2/(1+1/$A1421),$AM$2*SQRT(Sum_Sq(AK1421,1/($X$2*AI$8*(1+AH$1017+AK1421/AJ1421))))/SQRT(Sum_Sq($X$2*AK1421*AI$8,1)),                   $AQ$2*SQRT(Sum_Sq($AH$2/(1+1/$A1421)+AK1421*( 1/(AH$1017+1+AK1421/AJ1421)-1)/(1+($X$2*AK1421*AI$8)^2), (AK1421^2*AI$8*$X$2+1/($X$2*AI$8*(AH$1017+1+AK1421/AJ1421           )))/(1+($X$2*AK1421*AI$8)^2))),           V_rtHz(AJ1421)/($X$2*AI$8*(AJ1421*AH$1017+AJ1421+AK1421)),V_rtHz(AK1421)*SQRT(Sum_Sq(AJ1421*AI$8*$X$2*AH$1017,1))/($X$2*AI$8*(AJ1421*AH$1017+AJ1421+AK1421))))/SQRT(Sum_Sq(1/(1+$A1421)+$AC$2/$I$2-1/(1+(1+AK1421/AJ1421)/AH$1017),$X$2/$I$2)),IF(AK1422&lt;0,"A",AH1422))</f>
        <v>1.0327898125013707E-5</v>
      </c>
      <c r="AI1421" s="13"/>
      <c r="AJ1421" s="13">
        <f t="shared" si="477"/>
        <v>14038.313701482875</v>
      </c>
      <c r="AK1421" s="12">
        <f t="shared" si="501"/>
        <v>700974.85245347046</v>
      </c>
      <c r="AM1421" s="13">
        <f>IF(AP1421&gt;0,SQRT(Sum_Sq($AI$2,V_rtHz($AH$2)/(1+1/$A1421),V_rtHz($AH$2*$A1421)/(1+$A1421),$AN$2*$AH$2/(1+1/$A1421),$AM$2*SQRT(Sum_Sq(AP1421,1/($X$2*AN$8*(1+AM$1017+AP1421/AO1421))))/SQRT(Sum_Sq($X$2*AP1421*AN$8,1)),                   $AQ$2*SQRT(Sum_Sq($AH$2/(1+1/$A1421)+AP1421*( 1/(AM$1017+1+AP1421/AO1421)-1)/(1+($X$2*AP1421*AN$8)^2), (AP1421^2*AN$8*$X$2+1/($X$2*AN$8*(AM$1017+1+AP1421/AO1421           )))/(1+($X$2*AP1421*AN$8)^2))),           V_rtHz(AO1421)/($X$2*AN$8*(AO1421*AM$1017+AO1421+AP1421)),V_rtHz(AP1421)*SQRT(Sum_Sq(AO1421*AN$8*$X$2*AM$1017,1))/($X$2*AN$8*(AO1421*AM$1017+AO1421+AP1421))))/SQRT(Sum_Sq(1/(1+$A1421)+$AC$2/$I$2-1/(1+(1+AP1421/AO1421)/AM$1017),$X$2/$I$2)),IF(AP1422&lt;0,"A",AM1422))</f>
        <v>1.8209755238254484E-5</v>
      </c>
      <c r="AO1421" s="13">
        <f t="shared" si="478"/>
        <v>13880.577216890193</v>
      </c>
      <c r="AP1421" s="12">
        <f t="shared" si="502"/>
        <v>2241867.052545812</v>
      </c>
      <c r="AR1421" s="13">
        <f t="shared" si="479"/>
        <v>69887291.180198371</v>
      </c>
      <c r="AS1421" s="13">
        <f t="shared" si="480"/>
        <v>-1.3244653348102601E-5</v>
      </c>
      <c r="AV1421" s="13"/>
      <c r="AW1421" s="13">
        <f t="shared" si="481"/>
        <v>39300511.936236553</v>
      </c>
      <c r="AX1421" s="13">
        <f t="shared" si="482"/>
        <v>-4.2209055178480432E-5</v>
      </c>
      <c r="AZ1421" s="13"/>
      <c r="BA1421" s="13"/>
      <c r="BB1421" s="13">
        <f t="shared" si="483"/>
        <v>22100301.962882396</v>
      </c>
      <c r="BC1421" s="13">
        <f t="shared" si="484"/>
        <v>-1.3684272483047629E-4</v>
      </c>
      <c r="BD1421" s="13"/>
      <c r="BE1421" s="13"/>
      <c r="BG1421" s="13">
        <f t="shared" si="485"/>
        <v>12427913.092914158</v>
      </c>
      <c r="BH1421" s="13">
        <f t="shared" si="486"/>
        <v>-4.7023359781208631E-4</v>
      </c>
      <c r="BI1421" s="13"/>
      <c r="BL1421" s="13">
        <f t="shared" si="487"/>
        <v>315.06815879885437</v>
      </c>
      <c r="BM1421" s="13">
        <f t="shared" si="488"/>
        <v>34.465664218175142</v>
      </c>
      <c r="BP1421" s="13"/>
      <c r="BQ1421" s="13">
        <f t="shared" si="489"/>
        <v>99.633300000000006</v>
      </c>
      <c r="BR1421" s="13">
        <f t="shared" si="490"/>
        <v>108.99000000000002</v>
      </c>
      <c r="BT1421" s="13"/>
      <c r="BU1421" s="13"/>
      <c r="BV1421" s="13">
        <f t="shared" si="491"/>
        <v>31.50681587988543</v>
      </c>
      <c r="BW1421" s="13">
        <f t="shared" si="492"/>
        <v>344.65664218175152</v>
      </c>
      <c r="CA1421" s="13">
        <f t="shared" si="493"/>
        <v>9.9633299999999991</v>
      </c>
      <c r="CB1421" s="13">
        <f t="shared" si="494"/>
        <v>1089.9000000000001</v>
      </c>
    </row>
    <row r="1422" spans="1:80" x14ac:dyDescent="0.3">
      <c r="A1422" s="13">
        <f t="shared" si="470"/>
        <v>2.8054336379517114E-3</v>
      </c>
      <c r="C1422" s="13" t="str">
        <f>IF(F1422&gt;0,SQRT(Sum_Sq($AI$2,V_rtHz($AH$2)/(1+1/$A1422),V_rtHz($AH$2*$A1422)/(1+$A1422),$AN$2*$AH$2/(1+1/$A1422),$AM$2*SQRT(Sum_Sq(F1422,1/($X$2*D$8*(1+C$1017+F1422/E1422))))/SQRT(Sum_Sq($X$2*F1422*D$8,1)),                   $AQ$2*SQRT(Sum_Sq($AH$2/(1+1/$A1422)+F1422*( 1/(C$1017+1+F1422/E1422)-1)/(1+($X$2*F1422*D$8)^2), (F1422^2*D$8*$X$2+1/($X$2*D$8*(C$1017+1+F1422/E1422           )))/(1+($X$2*F1422*D$8)^2))),           V_rtHz(E1422)/($X$2*D$8*(E1422*C$1017+E1422+F1422)),V_rtHz(F1422)*SQRT(Sum_Sq(E1422*D$8*$X$2*C$1017,1))/($X$2*D$8*(E1422*C$1017+E1422+F1422))))/SQRT(Sum_Sq(1/(1+$A1422)+$AC$2/$I$2-1/(1+(1+F1422/E1422)/C$1017),$X$2/$I$2)),IF(F1423&lt;0,"A",C1423))</f>
        <v>A</v>
      </c>
      <c r="E1422" s="13">
        <f t="shared" si="471"/>
        <v>-1</v>
      </c>
      <c r="F1422" s="12">
        <f t="shared" si="495"/>
        <v>-2</v>
      </c>
      <c r="H1422" s="13" t="str">
        <f>IF(K1422&gt;0,SQRT(Sum_Sq($AI$2,V_rtHz($AH$2)/(1+1/$A1422),V_rtHz($AH$2*$A1422)/(1+$A1422),$AN$2*$AH$2/(1+1/$A1422),$AM$2*SQRT(Sum_Sq(K1422,1/($X$2*I$8*(1+H$1017+K1422/J1422))))/SQRT(Sum_Sq($X$2*K1422*I$8,1)),                   $AQ$2*SQRT(Sum_Sq($AH$2/(1+1/$A1422)+K1422*( 1/(H$1017+1+K1422/J1422)-1)/(1+($X$2*K1422*I$8)^2), (K1422^2*I$8*$X$2+1/($X$2*I$8*(H$1017+1+K1422/J1422           )))/(1+($X$2*K1422*I$8)^2))),           V_rtHz(J1422)/($X$2*I$8*(J1422*H$1017+J1422+K1422)),V_rtHz(K1422)*SQRT(Sum_Sq(J1422*I$8*$X$2*H$1017,1))/($X$2*I$8*(J1422*H$1017+J1422+K1422))))/SQRT(Sum_Sq(1/(1+$A1422)+$AC$2/$I$2-1/(1+(1+K1422/J1422)/H$1017),$X$2/$I$2)),IF(K1423&lt;0,"A",H1423))</f>
        <v>A</v>
      </c>
      <c r="J1422" s="13">
        <f t="shared" si="472"/>
        <v>-1</v>
      </c>
      <c r="K1422" s="12">
        <f t="shared" si="496"/>
        <v>-2</v>
      </c>
      <c r="M1422" s="13" t="str">
        <f>IF(P1422&gt;0,SQRT(Sum_Sq($AI$2,V_rtHz($AH$2)/(1+1/$A1422),V_rtHz($AH$2*$A1422)/(1+$A1422),$AN$2*$AH$2/(1+1/$A1422),$AM$2*SQRT(Sum_Sq(P1422,1/($X$2*N$8*(1+M$1017+P1422/O1422))))/SQRT(Sum_Sq($X$2*P1422*N$8,1)),                   $AQ$2*SQRT(Sum_Sq($AH$2/(1+1/$A1422)+P1422*( 1/(M$1017+1+P1422/O1422)-1)/(1+($X$2*P1422*N$8)^2), (P1422^2*N$8*$X$2+1/($X$2*N$8*(M$1017+1+P1422/O1422           )))/(1+($X$2*P1422*N$8)^2))),           V_rtHz(O1422)/($X$2*N$8*(O1422*M$1017+O1422+P1422)),V_rtHz(P1422)*SQRT(Sum_Sq(O1422*N$8*$X$2*M$1017,1))/($X$2*N$8*(O1422*M$1017+O1422+P1422))))/SQRT(Sum_Sq(1/(1+$A1422)+$AC$2/$I$2-1/(1+(1+P1422/O1422)/M$1017),$X$2/$I$2)),IF(P1423&lt;0,"A",M1423))</f>
        <v>A</v>
      </c>
      <c r="O1422" s="13">
        <f t="shared" si="473"/>
        <v>-1</v>
      </c>
      <c r="P1422" s="12">
        <f t="shared" si="497"/>
        <v>-2</v>
      </c>
      <c r="R1422" s="13" t="str">
        <f>IF(U1422&gt;0,SQRT(Sum_Sq($AI$2,V_rtHz($AH$2)/(1+1/$A1422),V_rtHz($AH$2*$A1422)/(1+$A1422),$AN$2*$AH$2/(1+1/$A1422),$AM$2*SQRT(Sum_Sq(U1422,1/($X$2*S$8*(1+R$1017+U1422/T1422))))/SQRT(Sum_Sq($X$2*U1422*S$8,1)),                   $AQ$2*SQRT(Sum_Sq($AH$2/(1+1/$A1422)+U1422*( 1/(R$1017+1+U1422/T1422)-1)/(1+($X$2*U1422*S$8)^2), (U1422^2*S$8*$X$2+1/($X$2*S$8*(R$1017+1+U1422/T1422           )))/(1+($X$2*U1422*S$8)^2))),           V_rtHz(T1422)/($X$2*S$8*(T1422*R$1017+T1422+U1422)),V_rtHz(U1422)*SQRT(Sum_Sq(T1422*S$8*$X$2*R$1017,1))/($X$2*S$8*(T1422*R$1017+T1422+U1422))))/SQRT(Sum_Sq(1/(1+$A1422)+$AC$2/$I$2-1/(1+(1+U1422/T1422)/R$1017),$X$2/$I$2)),IF(U1423&lt;0,"A",R1423))</f>
        <v>A</v>
      </c>
      <c r="T1422" s="13">
        <f t="shared" si="474"/>
        <v>-1</v>
      </c>
      <c r="U1422" s="12">
        <f t="shared" si="498"/>
        <v>-2</v>
      </c>
      <c r="X1422" s="13">
        <f>IF(AA1422&gt;0,SQRT(Sum_Sq($AI$2,V_rtHz($AH$2)/(1+1/$A1422),V_rtHz($AH$2*$A1422)/(1+$A1422),$AN$2*$AH$2/(1+1/$A1422),$AM$2*SQRT(Sum_Sq(AA1422,1/($X$2*Y$8*(1+X$1017+AA1422/Z1422))))/SQRT(Sum_Sq($X$2*AA1422*Y$8,1)),                   $AQ$2*SQRT(Sum_Sq($AH$2/(1+1/$A1422)+AA1422*( 1/(X$1017+1+AA1422/Z1422)-1)/(1+($X$2*AA1422*Y$8)^2), (AA1422^2*Y$8*$X$2+1/($X$2*Y$8*(X$1017+1+AA1422/Z1422           )))/(1+($X$2*AA1422*Y$8)^2))),           V_rtHz(Z1422)/($X$2*Y$8*(Z1422*X$1017+Z1422+AA1422)),V_rtHz(AA1422)*SQRT(Sum_Sq(Z1422*Y$8*$X$2*X$1017,1))/($X$2*Y$8*(Z1422*X$1017+Z1422+AA1422))))/SQRT(Sum_Sq(1/(1+$A1422)+$AC$2/$I$2-1/(1+(1+AA1422/Z1422)/X$1017),$X$2/$I$2)),IF(AA1423&lt;0,"A",X1423))</f>
        <v>3.7610362678754793E-6</v>
      </c>
      <c r="Z1422" s="13">
        <f t="shared" si="475"/>
        <v>16991.795339212473</v>
      </c>
      <c r="AA1422" s="12">
        <f t="shared" si="499"/>
        <v>57913.273313051643</v>
      </c>
      <c r="AC1422" s="13">
        <f>IF(AF1422&gt;0,SQRT(Sum_Sq($AI$2,V_rtHz($AH$2)/(1+1/$A1422),V_rtHz($AH$2*$A1422)/(1+$A1422),$AN$2*$AH$2/(1+1/$A1422),$AM$2*SQRT(Sum_Sq(AF1422,1/($X$2*AD$8*(1+AC$1017+AF1422/AE1422))))/SQRT(Sum_Sq($X$2*AF1422*AD$8,1)),                   $AQ$2*SQRT(Sum_Sq($AH$2/(1+1/$A1422)+AF1422*( 1/(AC$1017+1+AF1422/AE1422)-1)/(1+($X$2*AF1422*AD$8)^2), (AF1422^2*AD$8*$X$2+1/($X$2*AD$8*(AC$1017+1+AF1422/AE1422           )))/(1+($X$2*AF1422*AD$8)^2))),           V_rtHz(AE1422)/($X$2*AD$8*(AE1422*AC$1017+AE1422+AF1422)),V_rtHz(AF1422)*SQRT(Sum_Sq(AE1422*AD$8*$X$2*AC$1017,1))/($X$2*AD$8*(AE1422*AC$1017+AE1422+AF1422))))/SQRT(Sum_Sq(1/(1+$A1422)+$AC$2/$I$2-1/(1+(1+AF1422/AE1422)/AC$1017),$X$2/$I$2)),IF(AF1423&lt;0,"A",AC1423))</f>
        <v>5.9697236333696056E-6</v>
      </c>
      <c r="AE1422" s="13">
        <f t="shared" si="476"/>
        <v>14544.488934867732</v>
      </c>
      <c r="AF1422" s="12">
        <f t="shared" si="500"/>
        <v>213953.26348156182</v>
      </c>
      <c r="AG1422" s="13"/>
      <c r="AH1422" s="13">
        <f>IF(AK1422&gt;0,SQRT(Sum_Sq($AI$2,V_rtHz($AH$2)/(1+1/$A1422),V_rtHz($AH$2*$A1422)/(1+$A1422),$AN$2*$AH$2/(1+1/$A1422),$AM$2*SQRT(Sum_Sq(AK1422,1/($X$2*AI$8*(1+AH$1017+AK1422/AJ1422))))/SQRT(Sum_Sq($X$2*AK1422*AI$8,1)),                   $AQ$2*SQRT(Sum_Sq($AH$2/(1+1/$A1422)+AK1422*( 1/(AH$1017+1+AK1422/AJ1422)-1)/(1+($X$2*AK1422*AI$8)^2), (AK1422^2*AI$8*$X$2+1/($X$2*AI$8*(AH$1017+1+AK1422/AJ1422           )))/(1+($X$2*AK1422*AI$8)^2))),           V_rtHz(AJ1422)/($X$2*AI$8*(AJ1422*AH$1017+AJ1422+AK1422)),V_rtHz(AK1422)*SQRT(Sum_Sq(AJ1422*AI$8*$X$2*AH$1017,1))/($X$2*AI$8*(AJ1422*AH$1017+AJ1422+AK1422))))/SQRT(Sum_Sq(1/(1+$A1422)+$AC$2/$I$2-1/(1+(1+AK1422/AJ1422)/AH$1017),$X$2/$I$2)),IF(AK1423&lt;0,"A",AH1423))</f>
        <v>1.0315754489528139E-5</v>
      </c>
      <c r="AI1422" s="13"/>
      <c r="AJ1422" s="13">
        <f t="shared" si="477"/>
        <v>14003.510571973313</v>
      </c>
      <c r="AK1422" s="12">
        <f t="shared" si="501"/>
        <v>702716.99550020846</v>
      </c>
      <c r="AM1422" s="13">
        <f>IF(AP1422&gt;0,SQRT(Sum_Sq($AI$2,V_rtHz($AH$2)/(1+1/$A1422),V_rtHz($AH$2*$A1422)/(1+$A1422),$AN$2*$AH$2/(1+1/$A1422),$AM$2*SQRT(Sum_Sq(AP1422,1/($X$2*AN$8*(1+AM$1017+AP1422/AO1422))))/SQRT(Sum_Sq($X$2*AP1422*AN$8,1)),                   $AQ$2*SQRT(Sum_Sq($AH$2/(1+1/$A1422)+AP1422*( 1/(AM$1017+1+AP1422/AO1422)-1)/(1+($X$2*AP1422*AN$8)^2), (AP1422^2*AN$8*$X$2+1/($X$2*AN$8*(AM$1017+1+AP1422/AO1422           )))/(1+($X$2*AP1422*AN$8)^2))),           V_rtHz(AO1422)/($X$2*AN$8*(AO1422*AM$1017+AO1422+AP1422)),V_rtHz(AP1422)*SQRT(Sum_Sq(AO1422*AN$8*$X$2*AM$1017,1))/($X$2*AN$8*(AO1422*AM$1017+AO1422+AP1422))))/SQRT(Sum_Sq(1/(1+$A1422)+$AC$2/$I$2-1/(1+(1+AP1422/AO1422)/AM$1017),$X$2/$I$2)),IF(AP1423&lt;0,"A",AM1423))</f>
        <v>1.8189140375164429E-5</v>
      </c>
      <c r="AO1422" s="13">
        <f t="shared" si="478"/>
        <v>13847.182526564322</v>
      </c>
      <c r="AP1422" s="12">
        <f t="shared" si="502"/>
        <v>2247273.6726887845</v>
      </c>
      <c r="AR1422" s="13">
        <f t="shared" si="479"/>
        <v>69887291.180198371</v>
      </c>
      <c r="AS1422" s="13">
        <f t="shared" si="480"/>
        <v>-1.3245311073966344E-5</v>
      </c>
      <c r="AV1422" s="13"/>
      <c r="AW1422" s="13">
        <f t="shared" si="481"/>
        <v>39300511.936236553</v>
      </c>
      <c r="AX1422" s="13">
        <f t="shared" si="482"/>
        <v>-4.2215735881348771E-5</v>
      </c>
      <c r="AZ1422" s="13"/>
      <c r="BA1422" s="13"/>
      <c r="BB1422" s="13">
        <f t="shared" si="483"/>
        <v>22100301.962882396</v>
      </c>
      <c r="BC1422" s="13">
        <f t="shared" si="484"/>
        <v>-1.3691296870562173E-4</v>
      </c>
      <c r="BD1422" s="13"/>
      <c r="BE1422" s="13"/>
      <c r="BG1422" s="13">
        <f t="shared" si="485"/>
        <v>12427913.092914158</v>
      </c>
      <c r="BH1422" s="13">
        <f t="shared" si="486"/>
        <v>-4.7106409050638704E-4</v>
      </c>
      <c r="BI1422" s="13"/>
      <c r="BL1422" s="13">
        <f t="shared" si="487"/>
        <v>315.06815879885437</v>
      </c>
      <c r="BM1422" s="13">
        <f t="shared" si="488"/>
        <v>34.465664218175128</v>
      </c>
      <c r="BP1422" s="13"/>
      <c r="BQ1422" s="13">
        <f t="shared" si="489"/>
        <v>99.633300000000006</v>
      </c>
      <c r="BR1422" s="13">
        <f t="shared" si="490"/>
        <v>108.98999999999997</v>
      </c>
      <c r="BT1422" s="13"/>
      <c r="BU1422" s="13"/>
      <c r="BV1422" s="13">
        <f t="shared" si="491"/>
        <v>31.50681587988543</v>
      </c>
      <c r="BW1422" s="13">
        <f t="shared" si="492"/>
        <v>344.65664218175152</v>
      </c>
      <c r="CA1422" s="13">
        <f t="shared" si="493"/>
        <v>9.9633299999999991</v>
      </c>
      <c r="CB1422" s="13">
        <f t="shared" si="494"/>
        <v>1089.9000000000001</v>
      </c>
    </row>
    <row r="1423" spans="1:80" x14ac:dyDescent="0.3">
      <c r="A1423" s="13">
        <f t="shared" si="470"/>
        <v>2.8444611074479151E-3</v>
      </c>
      <c r="C1423" s="13" t="str">
        <f>IF(F1423&gt;0,SQRT(Sum_Sq($AI$2,V_rtHz($AH$2)/(1+1/$A1423),V_rtHz($AH$2*$A1423)/(1+$A1423),$AN$2*$AH$2/(1+1/$A1423),$AM$2*SQRT(Sum_Sq(F1423,1/($X$2*D$8*(1+C$1017+F1423/E1423))))/SQRT(Sum_Sq($X$2*F1423*D$8,1)),                   $AQ$2*SQRT(Sum_Sq($AH$2/(1+1/$A1423)+F1423*( 1/(C$1017+1+F1423/E1423)-1)/(1+($X$2*F1423*D$8)^2), (F1423^2*D$8*$X$2+1/($X$2*D$8*(C$1017+1+F1423/E1423           )))/(1+($X$2*F1423*D$8)^2))),           V_rtHz(E1423)/($X$2*D$8*(E1423*C$1017+E1423+F1423)),V_rtHz(F1423)*SQRT(Sum_Sq(E1423*D$8*$X$2*C$1017,1))/($X$2*D$8*(E1423*C$1017+E1423+F1423))))/SQRT(Sum_Sq(1/(1+$A1423)+$AC$2/$I$2-1/(1+(1+F1423/E1423)/C$1017),$X$2/$I$2)),IF(F1424&lt;0,"A",C1424))</f>
        <v>A</v>
      </c>
      <c r="E1423" s="13">
        <f t="shared" si="471"/>
        <v>-1</v>
      </c>
      <c r="F1423" s="12">
        <f t="shared" si="495"/>
        <v>-2</v>
      </c>
      <c r="H1423" s="13" t="str">
        <f>IF(K1423&gt;0,SQRT(Sum_Sq($AI$2,V_rtHz($AH$2)/(1+1/$A1423),V_rtHz($AH$2*$A1423)/(1+$A1423),$AN$2*$AH$2/(1+1/$A1423),$AM$2*SQRT(Sum_Sq(K1423,1/($X$2*I$8*(1+H$1017+K1423/J1423))))/SQRT(Sum_Sq($X$2*K1423*I$8,1)),                   $AQ$2*SQRT(Sum_Sq($AH$2/(1+1/$A1423)+K1423*( 1/(H$1017+1+K1423/J1423)-1)/(1+($X$2*K1423*I$8)^2), (K1423^2*I$8*$X$2+1/($X$2*I$8*(H$1017+1+K1423/J1423           )))/(1+($X$2*K1423*I$8)^2))),           V_rtHz(J1423)/($X$2*I$8*(J1423*H$1017+J1423+K1423)),V_rtHz(K1423)*SQRT(Sum_Sq(J1423*I$8*$X$2*H$1017,1))/($X$2*I$8*(J1423*H$1017+J1423+K1423))))/SQRT(Sum_Sq(1/(1+$A1423)+$AC$2/$I$2-1/(1+(1+K1423/J1423)/H$1017),$X$2/$I$2)),IF(K1424&lt;0,"A",H1424))</f>
        <v>A</v>
      </c>
      <c r="J1423" s="13">
        <f t="shared" si="472"/>
        <v>-1</v>
      </c>
      <c r="K1423" s="12">
        <f t="shared" si="496"/>
        <v>-2</v>
      </c>
      <c r="M1423" s="13" t="str">
        <f>IF(P1423&gt;0,SQRT(Sum_Sq($AI$2,V_rtHz($AH$2)/(1+1/$A1423),V_rtHz($AH$2*$A1423)/(1+$A1423),$AN$2*$AH$2/(1+1/$A1423),$AM$2*SQRT(Sum_Sq(P1423,1/($X$2*N$8*(1+M$1017+P1423/O1423))))/SQRT(Sum_Sq($X$2*P1423*N$8,1)),                   $AQ$2*SQRT(Sum_Sq($AH$2/(1+1/$A1423)+P1423*( 1/(M$1017+1+P1423/O1423)-1)/(1+($X$2*P1423*N$8)^2), (P1423^2*N$8*$X$2+1/($X$2*N$8*(M$1017+1+P1423/O1423           )))/(1+($X$2*P1423*N$8)^2))),           V_rtHz(O1423)/($X$2*N$8*(O1423*M$1017+O1423+P1423)),V_rtHz(P1423)*SQRT(Sum_Sq(O1423*N$8*$X$2*M$1017,1))/($X$2*N$8*(O1423*M$1017+O1423+P1423))))/SQRT(Sum_Sq(1/(1+$A1423)+$AC$2/$I$2-1/(1+(1+P1423/O1423)/M$1017),$X$2/$I$2)),IF(P1424&lt;0,"A",M1424))</f>
        <v>A</v>
      </c>
      <c r="O1423" s="13">
        <f t="shared" si="473"/>
        <v>-1</v>
      </c>
      <c r="P1423" s="12">
        <f t="shared" si="497"/>
        <v>-2</v>
      </c>
      <c r="R1423" s="13" t="str">
        <f>IF(U1423&gt;0,SQRT(Sum_Sq($AI$2,V_rtHz($AH$2)/(1+1/$A1423),V_rtHz($AH$2*$A1423)/(1+$A1423),$AN$2*$AH$2/(1+1/$A1423),$AM$2*SQRT(Sum_Sq(U1423,1/($X$2*S$8*(1+R$1017+U1423/T1423))))/SQRT(Sum_Sq($X$2*U1423*S$8,1)),                   $AQ$2*SQRT(Sum_Sq($AH$2/(1+1/$A1423)+U1423*( 1/(R$1017+1+U1423/T1423)-1)/(1+($X$2*U1423*S$8)^2), (U1423^2*S$8*$X$2+1/($X$2*S$8*(R$1017+1+U1423/T1423           )))/(1+($X$2*U1423*S$8)^2))),           V_rtHz(T1423)/($X$2*S$8*(T1423*R$1017+T1423+U1423)),V_rtHz(U1423)*SQRT(Sum_Sq(T1423*S$8*$X$2*R$1017,1))/($X$2*S$8*(T1423*R$1017+T1423+U1423))))/SQRT(Sum_Sq(1/(1+$A1423)+$AC$2/$I$2-1/(1+(1+U1423/T1423)/R$1017),$X$2/$I$2)),IF(U1424&lt;0,"A",R1424))</f>
        <v>A</v>
      </c>
      <c r="T1423" s="13">
        <f t="shared" si="474"/>
        <v>-1</v>
      </c>
      <c r="U1423" s="12">
        <f t="shared" si="498"/>
        <v>-2</v>
      </c>
      <c r="X1423" s="13">
        <f>IF(AA1423&gt;0,SQRT(Sum_Sq($AI$2,V_rtHz($AH$2)/(1+1/$A1423),V_rtHz($AH$2*$A1423)/(1+$A1423),$AN$2*$AH$2/(1+1/$A1423),$AM$2*SQRT(Sum_Sq(AA1423,1/($X$2*Y$8*(1+X$1017+AA1423/Z1423))))/SQRT(Sum_Sq($X$2*AA1423*Y$8,1)),                   $AQ$2*SQRT(Sum_Sq($AH$2/(1+1/$A1423)+AA1423*( 1/(X$1017+1+AA1423/Z1423)-1)/(1+($X$2*AA1423*Y$8)^2), (AA1423^2*Y$8*$X$2+1/($X$2*Y$8*(X$1017+1+AA1423/Z1423           )))/(1+($X$2*AA1423*Y$8)^2))),           V_rtHz(Z1423)/($X$2*Y$8*(Z1423*X$1017+Z1423+AA1423)),V_rtHz(AA1423)*SQRT(Sum_Sq(Z1423*Y$8*$X$2*X$1017,1))/($X$2*Y$8*(Z1423*X$1017+Z1423+AA1423))))/SQRT(Sum_Sq(1/(1+$A1423)+$AC$2/$I$2-1/(1+(1+AA1423/Z1423)/X$1017),$X$2/$I$2)),IF(AA1424&lt;0,"A",X1424))</f>
        <v>3.7525548100471518E-6</v>
      </c>
      <c r="Z1423" s="13">
        <f t="shared" si="475"/>
        <v>16919.140188361966</v>
      </c>
      <c r="AA1423" s="12">
        <f t="shared" si="499"/>
        <v>58161.967842558566</v>
      </c>
      <c r="AC1423" s="13">
        <f>IF(AF1423&gt;0,SQRT(Sum_Sq($AI$2,V_rtHz($AH$2)/(1+1/$A1423),V_rtHz($AH$2*$A1423)/(1+$A1423),$AN$2*$AH$2/(1+1/$A1423),$AM$2*SQRT(Sum_Sq(AF1423,1/($X$2*AD$8*(1+AC$1017+AF1423/AE1423))))/SQRT(Sum_Sq($X$2*AF1423*AD$8,1)),                   $AQ$2*SQRT(Sum_Sq($AH$2/(1+1/$A1423)+AF1423*( 1/(AC$1017+1+AF1423/AE1423)-1)/(1+($X$2*AF1423*AD$8)^2), (AF1423^2*AD$8*$X$2+1/($X$2*AD$8*(AC$1017+1+AF1423/AE1423           )))/(1+($X$2*AF1423*AD$8)^2))),           V_rtHz(AE1423)/($X$2*AD$8*(AE1423*AC$1017+AE1423+AF1423)),V_rtHz(AF1423)*SQRT(Sum_Sq(AE1423*AD$8*$X$2*AC$1017,1))/($X$2*AD$8*(AE1423*AC$1017+AE1423+AF1423))))/SQRT(Sum_Sq(1/(1+$A1423)+$AC$2/$I$2-1/(1+(1+AF1423/AE1423)/AC$1017),$X$2/$I$2)),IF(AF1424&lt;0,"A",AC1424))</f>
        <v>5.9617064563610238E-6</v>
      </c>
      <c r="AE1423" s="13">
        <f t="shared" si="476"/>
        <v>14504.289064354067</v>
      </c>
      <c r="AF1423" s="12">
        <f t="shared" si="500"/>
        <v>214546.25314481065</v>
      </c>
      <c r="AG1423" s="13"/>
      <c r="AH1423" s="13">
        <f>IF(AK1423&gt;0,SQRT(Sum_Sq($AI$2,V_rtHz($AH$2)/(1+1/$A1423),V_rtHz($AH$2*$A1423)/(1+$A1423),$AN$2*$AH$2/(1+1/$A1423),$AM$2*SQRT(Sum_Sq(AK1423,1/($X$2*AI$8*(1+AH$1017+AK1423/AJ1423))))/SQRT(Sum_Sq($X$2*AK1423*AI$8,1)),                   $AQ$2*SQRT(Sum_Sq($AH$2/(1+1/$A1423)+AK1423*( 1/(AH$1017+1+AK1423/AJ1423)-1)/(1+($X$2*AK1423*AI$8)^2), (AK1423^2*AI$8*$X$2+1/($X$2*AI$8*(AH$1017+1+AK1423/AJ1423           )))/(1+($X$2*AK1423*AI$8)^2))),           V_rtHz(AJ1423)/($X$2*AI$8*(AJ1423*AH$1017+AJ1423+AK1423)),V_rtHz(AK1423)*SQRT(Sum_Sq(AJ1423*AI$8*$X$2*AH$1017,1))/($X$2*AI$8*(AJ1423*AH$1017+AJ1423+AK1423))))/SQRT(Sum_Sq(1/(1+$A1423)+$AC$2/$I$2-1/(1+(1+AK1423/AJ1423)/AH$1017),$X$2/$I$2)),IF(AK1424&lt;0,"A",AH1424))</f>
        <v>1.0303542456300342E-5</v>
      </c>
      <c r="AI1423" s="13"/>
      <c r="AJ1423" s="13">
        <f t="shared" si="477"/>
        <v>13968.544662402846</v>
      </c>
      <c r="AK1423" s="12">
        <f t="shared" si="501"/>
        <v>704476.02906541759</v>
      </c>
      <c r="AM1423" s="13">
        <f>IF(AP1423&gt;0,SQRT(Sum_Sq($AI$2,V_rtHz($AH$2)/(1+1/$A1423),V_rtHz($AH$2*$A1423)/(1+$A1423),$AN$2*$AH$2/(1+1/$A1423),$AM$2*SQRT(Sum_Sq(AP1423,1/($X$2*AN$8*(1+AM$1017+AP1423/AO1423))))/SQRT(Sum_Sq($X$2*AP1423*AN$8,1)),                   $AQ$2*SQRT(Sum_Sq($AH$2/(1+1/$A1423)+AP1423*( 1/(AM$1017+1+AP1423/AO1423)-1)/(1+($X$2*AP1423*AN$8)^2), (AP1423^2*AN$8*$X$2+1/($X$2*AN$8*(AM$1017+1+AP1423/AO1423           )))/(1+($X$2*AP1423*AN$8)^2))),           V_rtHz(AO1423)/($X$2*AN$8*(AO1423*AM$1017+AO1423+AP1423)),V_rtHz(AP1423)*SQRT(Sum_Sq(AO1423*AN$8*$X$2*AM$1017,1))/($X$2*AN$8*(AO1423*AM$1017+AO1423+AP1423))))/SQRT(Sum_Sq(1/(1+$A1423)+$AC$2/$I$2-1/(1+(1+AP1423/AO1423)/AM$1017),$X$2/$I$2)),IF(AP1424&lt;0,"A",AM1424))</f>
        <v>1.8168403494114283E-5</v>
      </c>
      <c r="AO1423" s="13">
        <f t="shared" si="478"/>
        <v>13813.621578392307</v>
      </c>
      <c r="AP1423" s="12">
        <f t="shared" si="502"/>
        <v>2252733.546830365</v>
      </c>
      <c r="AR1423" s="13">
        <f t="shared" si="479"/>
        <v>69887291.180198371</v>
      </c>
      <c r="AS1423" s="13">
        <f t="shared" si="480"/>
        <v>-1.3245978016406081E-5</v>
      </c>
      <c r="AV1423" s="13"/>
      <c r="AW1423" s="13">
        <f t="shared" si="481"/>
        <v>39300511.936236553</v>
      </c>
      <c r="AX1423" s="13">
        <f t="shared" si="482"/>
        <v>-4.2222511681529473E-5</v>
      </c>
      <c r="AZ1423" s="13"/>
      <c r="BA1423" s="13"/>
      <c r="BB1423" s="13">
        <f t="shared" si="483"/>
        <v>22100301.962882396</v>
      </c>
      <c r="BC1423" s="13">
        <f t="shared" si="484"/>
        <v>-1.3698426343548915E-4</v>
      </c>
      <c r="BD1423" s="13"/>
      <c r="BE1423" s="13"/>
      <c r="BG1423" s="13">
        <f t="shared" si="485"/>
        <v>12427913.092914158</v>
      </c>
      <c r="BH1423" s="13">
        <f t="shared" si="486"/>
        <v>-4.7190913688808291E-4</v>
      </c>
      <c r="BI1423" s="13"/>
      <c r="BL1423" s="13">
        <f t="shared" si="487"/>
        <v>315.06815879885437</v>
      </c>
      <c r="BM1423" s="13">
        <f t="shared" si="488"/>
        <v>34.465664218175142</v>
      </c>
      <c r="BP1423" s="13"/>
      <c r="BQ1423" s="13">
        <f t="shared" si="489"/>
        <v>99.633300000000006</v>
      </c>
      <c r="BR1423" s="13">
        <f t="shared" si="490"/>
        <v>108.99</v>
      </c>
      <c r="BT1423" s="13"/>
      <c r="BU1423" s="13"/>
      <c r="BV1423" s="13">
        <f t="shared" si="491"/>
        <v>31.50681587988543</v>
      </c>
      <c r="BW1423" s="13">
        <f t="shared" si="492"/>
        <v>344.65664218175152</v>
      </c>
      <c r="CA1423" s="13">
        <f t="shared" si="493"/>
        <v>9.9633299999999991</v>
      </c>
      <c r="CB1423" s="13">
        <f t="shared" si="494"/>
        <v>1089.8999999999999</v>
      </c>
    </row>
    <row r="1424" spans="1:80" x14ac:dyDescent="0.3">
      <c r="A1424" s="13">
        <f t="shared" si="470"/>
        <v>2.8840315031266051E-3</v>
      </c>
      <c r="C1424" s="13" t="str">
        <f>IF(F1424&gt;0,SQRT(Sum_Sq($AI$2,V_rtHz($AH$2)/(1+1/$A1424),V_rtHz($AH$2*$A1424)/(1+$A1424),$AN$2*$AH$2/(1+1/$A1424),$AM$2*SQRT(Sum_Sq(F1424,1/($X$2*D$8*(1+C$1017+F1424/E1424))))/SQRT(Sum_Sq($X$2*F1424*D$8,1)),                   $AQ$2*SQRT(Sum_Sq($AH$2/(1+1/$A1424)+F1424*( 1/(C$1017+1+F1424/E1424)-1)/(1+($X$2*F1424*D$8)^2), (F1424^2*D$8*$X$2+1/($X$2*D$8*(C$1017+1+F1424/E1424           )))/(1+($X$2*F1424*D$8)^2))),           V_rtHz(E1424)/($X$2*D$8*(E1424*C$1017+E1424+F1424)),V_rtHz(F1424)*SQRT(Sum_Sq(E1424*D$8*$X$2*C$1017,1))/($X$2*D$8*(E1424*C$1017+E1424+F1424))))/SQRT(Sum_Sq(1/(1+$A1424)+$AC$2/$I$2-1/(1+(1+F1424/E1424)/C$1017),$X$2/$I$2)),IF(F1425&lt;0,"A",C1425))</f>
        <v>A</v>
      </c>
      <c r="E1424" s="13">
        <f t="shared" si="471"/>
        <v>-1</v>
      </c>
      <c r="F1424" s="12">
        <f t="shared" si="495"/>
        <v>-2</v>
      </c>
      <c r="H1424" s="13" t="str">
        <f>IF(K1424&gt;0,SQRT(Sum_Sq($AI$2,V_rtHz($AH$2)/(1+1/$A1424),V_rtHz($AH$2*$A1424)/(1+$A1424),$AN$2*$AH$2/(1+1/$A1424),$AM$2*SQRT(Sum_Sq(K1424,1/($X$2*I$8*(1+H$1017+K1424/J1424))))/SQRT(Sum_Sq($X$2*K1424*I$8,1)),                   $AQ$2*SQRT(Sum_Sq($AH$2/(1+1/$A1424)+K1424*( 1/(H$1017+1+K1424/J1424)-1)/(1+($X$2*K1424*I$8)^2), (K1424^2*I$8*$X$2+1/($X$2*I$8*(H$1017+1+K1424/J1424           )))/(1+($X$2*K1424*I$8)^2))),           V_rtHz(J1424)/($X$2*I$8*(J1424*H$1017+J1424+K1424)),V_rtHz(K1424)*SQRT(Sum_Sq(J1424*I$8*$X$2*H$1017,1))/($X$2*I$8*(J1424*H$1017+J1424+K1424))))/SQRT(Sum_Sq(1/(1+$A1424)+$AC$2/$I$2-1/(1+(1+K1424/J1424)/H$1017),$X$2/$I$2)),IF(K1425&lt;0,"A",H1425))</f>
        <v>A</v>
      </c>
      <c r="J1424" s="13">
        <f t="shared" si="472"/>
        <v>-1</v>
      </c>
      <c r="K1424" s="12">
        <f t="shared" si="496"/>
        <v>-2</v>
      </c>
      <c r="M1424" s="13" t="str">
        <f>IF(P1424&gt;0,SQRT(Sum_Sq($AI$2,V_rtHz($AH$2)/(1+1/$A1424),V_rtHz($AH$2*$A1424)/(1+$A1424),$AN$2*$AH$2/(1+1/$A1424),$AM$2*SQRT(Sum_Sq(P1424,1/($X$2*N$8*(1+M$1017+P1424/O1424))))/SQRT(Sum_Sq($X$2*P1424*N$8,1)),                   $AQ$2*SQRT(Sum_Sq($AH$2/(1+1/$A1424)+P1424*( 1/(M$1017+1+P1424/O1424)-1)/(1+($X$2*P1424*N$8)^2), (P1424^2*N$8*$X$2+1/($X$2*N$8*(M$1017+1+P1424/O1424           )))/(1+($X$2*P1424*N$8)^2))),           V_rtHz(O1424)/($X$2*N$8*(O1424*M$1017+O1424+P1424)),V_rtHz(P1424)*SQRT(Sum_Sq(O1424*N$8*$X$2*M$1017,1))/($X$2*N$8*(O1424*M$1017+O1424+P1424))))/SQRT(Sum_Sq(1/(1+$A1424)+$AC$2/$I$2-1/(1+(1+P1424/O1424)/M$1017),$X$2/$I$2)),IF(P1425&lt;0,"A",M1425))</f>
        <v>A</v>
      </c>
      <c r="O1424" s="13">
        <f t="shared" si="473"/>
        <v>-1</v>
      </c>
      <c r="P1424" s="12">
        <f t="shared" si="497"/>
        <v>-2</v>
      </c>
      <c r="R1424" s="13" t="str">
        <f>IF(U1424&gt;0,SQRT(Sum_Sq($AI$2,V_rtHz($AH$2)/(1+1/$A1424),V_rtHz($AH$2*$A1424)/(1+$A1424),$AN$2*$AH$2/(1+1/$A1424),$AM$2*SQRT(Sum_Sq(U1424,1/($X$2*S$8*(1+R$1017+U1424/T1424))))/SQRT(Sum_Sq($X$2*U1424*S$8,1)),                   $AQ$2*SQRT(Sum_Sq($AH$2/(1+1/$A1424)+U1424*( 1/(R$1017+1+U1424/T1424)-1)/(1+($X$2*U1424*S$8)^2), (U1424^2*S$8*$X$2+1/($X$2*S$8*(R$1017+1+U1424/T1424           )))/(1+($X$2*U1424*S$8)^2))),           V_rtHz(T1424)/($X$2*S$8*(T1424*R$1017+T1424+U1424)),V_rtHz(U1424)*SQRT(Sum_Sq(T1424*S$8*$X$2*R$1017,1))/($X$2*S$8*(T1424*R$1017+T1424+U1424))))/SQRT(Sum_Sq(1/(1+$A1424)+$AC$2/$I$2-1/(1+(1+U1424/T1424)/R$1017),$X$2/$I$2)),IF(U1425&lt;0,"A",R1425))</f>
        <v>A</v>
      </c>
      <c r="T1424" s="13">
        <f t="shared" si="474"/>
        <v>-1</v>
      </c>
      <c r="U1424" s="12">
        <f t="shared" si="498"/>
        <v>-2</v>
      </c>
      <c r="X1424" s="13">
        <f>IF(AA1424&gt;0,SQRT(Sum_Sq($AI$2,V_rtHz($AH$2)/(1+1/$A1424),V_rtHz($AH$2*$A1424)/(1+$A1424),$AN$2*$AH$2/(1+1/$A1424),$AM$2*SQRT(Sum_Sq(AA1424,1/($X$2*Y$8*(1+X$1017+AA1424/Z1424))))/SQRT(Sum_Sq($X$2*AA1424*Y$8,1)),                   $AQ$2*SQRT(Sum_Sq($AH$2/(1+1/$A1424)+AA1424*( 1/(X$1017+1+AA1424/Z1424)-1)/(1+($X$2*AA1424*Y$8)^2), (AA1424^2*Y$8*$X$2+1/($X$2*Y$8*(X$1017+1+AA1424/Z1424           )))/(1+($X$2*AA1424*Y$8)^2))),           V_rtHz(Z1424)/($X$2*Y$8*(Z1424*X$1017+Z1424+AA1424)),V_rtHz(AA1424)*SQRT(Sum_Sq(Z1424*Y$8*$X$2*X$1017,1))/($X$2*Y$8*(Z1424*X$1017+Z1424+AA1424))))/SQRT(Sum_Sq(1/(1+$A1424)+$AC$2/$I$2-1/(1+(1+AA1424/Z1424)/X$1017),$X$2/$I$2)),IF(AA1425&lt;0,"A",X1425))</f>
        <v>3.7440883460548981E-6</v>
      </c>
      <c r="Z1424" s="13">
        <f t="shared" si="475"/>
        <v>16846.709899910424</v>
      </c>
      <c r="AA1424" s="12">
        <f t="shared" si="499"/>
        <v>58412.027832477921</v>
      </c>
      <c r="AC1424" s="13">
        <f>IF(AF1424&gt;0,SQRT(Sum_Sq($AI$2,V_rtHz($AH$2)/(1+1/$A1424),V_rtHz($AH$2*$A1424)/(1+$A1424),$AN$2*$AH$2/(1+1/$A1424),$AM$2*SQRT(Sum_Sq(AF1424,1/($X$2*AD$8*(1+AC$1017+AF1424/AE1424))))/SQRT(Sum_Sq($X$2*AF1424*AD$8,1)),                   $AQ$2*SQRT(Sum_Sq($AH$2/(1+1/$A1424)+AF1424*( 1/(AC$1017+1+AF1424/AE1424)-1)/(1+($X$2*AF1424*AD$8)^2), (AF1424^2*AD$8*$X$2+1/($X$2*AD$8*(AC$1017+1+AF1424/AE1424           )))/(1+($X$2*AF1424*AD$8)^2))),           V_rtHz(AE1424)/($X$2*AD$8*(AE1424*AC$1017+AE1424+AF1424)),V_rtHz(AF1424)*SQRT(Sum_Sq(AE1424*AD$8*$X$2*AC$1017,1))/($X$2*AD$8*(AE1424*AC$1017+AE1424+AF1424))))/SQRT(Sum_Sq(1/(1+$A1424)+$AC$2/$I$2-1/(1+(1+AF1424/AE1424)/AC$1017),$X$2/$I$2)),IF(AF1425&lt;0,"A",AC1425))</f>
        <v>5.9536530085172026E-6</v>
      </c>
      <c r="AE1424" s="13">
        <f t="shared" si="476"/>
        <v>14463.948091345346</v>
      </c>
      <c r="AF1424" s="12">
        <f t="shared" si="500"/>
        <v>215144.63780110067</v>
      </c>
      <c r="AG1424" s="13"/>
      <c r="AH1424" s="13">
        <f>IF(AK1424&gt;0,SQRT(Sum_Sq($AI$2,V_rtHz($AH$2)/(1+1/$A1424),V_rtHz($AH$2*$A1424)/(1+$A1424),$AN$2*$AH$2/(1+1/$A1424),$AM$2*SQRT(Sum_Sq(AK1424,1/($X$2*AI$8*(1+AH$1017+AK1424/AJ1424))))/SQRT(Sum_Sq($X$2*AK1424*AI$8,1)),                   $AQ$2*SQRT(Sum_Sq($AH$2/(1+1/$A1424)+AK1424*( 1/(AH$1017+1+AK1424/AJ1424)-1)/(1+($X$2*AK1424*AI$8)^2), (AK1424^2*AI$8*$X$2+1/($X$2*AI$8*(AH$1017+1+AK1424/AJ1424           )))/(1+($X$2*AK1424*AI$8)^2))),           V_rtHz(AJ1424)/($X$2*AI$8*(AJ1424*AH$1017+AJ1424+AK1424)),V_rtHz(AK1424)*SQRT(Sum_Sq(AJ1424*AI$8*$X$2*AH$1017,1))/($X$2*AI$8*(AJ1424*AH$1017+AJ1424+AK1424))))/SQRT(Sum_Sq(1/(1+$A1424)+$AC$2/$I$2-1/(1+(1+AK1424/AJ1424)/AH$1017),$X$2/$I$2)),IF(AK1425&lt;0,"A",AH1425))</f>
        <v>1.02912622940469E-5</v>
      </c>
      <c r="AI1424" s="13"/>
      <c r="AJ1424" s="13">
        <f t="shared" si="477"/>
        <v>13933.417266235572</v>
      </c>
      <c r="AK1424" s="12">
        <f t="shared" si="501"/>
        <v>706252.0763975603</v>
      </c>
      <c r="AM1424" s="13">
        <f>IF(AP1424&gt;0,SQRT(Sum_Sq($AI$2,V_rtHz($AH$2)/(1+1/$A1424),V_rtHz($AH$2*$A1424)/(1+$A1424),$AN$2*$AH$2/(1+1/$A1424),$AM$2*SQRT(Sum_Sq(AP1424,1/($X$2*AN$8*(1+AM$1017+AP1424/AO1424))))/SQRT(Sum_Sq($X$2*AP1424*AN$8,1)),                   $AQ$2*SQRT(Sum_Sq($AH$2/(1+1/$A1424)+AP1424*( 1/(AM$1017+1+AP1424/AO1424)-1)/(1+($X$2*AP1424*AN$8)^2), (AP1424^2*AN$8*$X$2+1/($X$2*AN$8*(AM$1017+1+AP1424/AO1424           )))/(1+($X$2*AP1424*AN$8)^2))),           V_rtHz(AO1424)/($X$2*AN$8*(AO1424*AM$1017+AO1424+AP1424)),V_rtHz(AP1424)*SQRT(Sum_Sq(AO1424*AN$8*$X$2*AM$1017,1))/($X$2*AN$8*(AO1424*AM$1017+AO1424+AP1424))))/SQRT(Sum_Sq(1/(1+$A1424)+$AC$2/$I$2-1/(1+(1+AP1424/AO1424)/AM$1017),$X$2/$I$2)),IF(AP1425&lt;0,"A",AM1425))</f>
        <v>1.8147544990858798E-5</v>
      </c>
      <c r="AO1424" s="13">
        <f t="shared" si="478"/>
        <v>13779.895532526716</v>
      </c>
      <c r="AP1424" s="12">
        <f t="shared" si="502"/>
        <v>2258247.0715696504</v>
      </c>
      <c r="AR1424" s="13">
        <f t="shared" si="479"/>
        <v>69887291.180198371</v>
      </c>
      <c r="AS1424" s="13">
        <f t="shared" si="480"/>
        <v>-1.3246654305516138E-5</v>
      </c>
      <c r="AV1424" s="13"/>
      <c r="AW1424" s="13">
        <f t="shared" si="481"/>
        <v>39300511.936236553</v>
      </c>
      <c r="AX1424" s="13">
        <f t="shared" si="482"/>
        <v>-4.2229383963527719E-5</v>
      </c>
      <c r="AZ1424" s="13"/>
      <c r="BA1424" s="13"/>
      <c r="BB1424" s="13">
        <f t="shared" si="483"/>
        <v>22100301.962882396</v>
      </c>
      <c r="BC1424" s="13">
        <f t="shared" si="484"/>
        <v>-1.3705662582111974E-4</v>
      </c>
      <c r="BD1424" s="13"/>
      <c r="BE1424" s="13"/>
      <c r="BG1424" s="13">
        <f t="shared" si="485"/>
        <v>12427913.092914158</v>
      </c>
      <c r="BH1424" s="13">
        <f t="shared" si="486"/>
        <v>-4.7276904010970245E-4</v>
      </c>
      <c r="BI1424" s="13"/>
      <c r="BL1424" s="13">
        <f t="shared" si="487"/>
        <v>315.06815879885437</v>
      </c>
      <c r="BM1424" s="13">
        <f t="shared" si="488"/>
        <v>34.465664218175142</v>
      </c>
      <c r="BP1424" s="13"/>
      <c r="BQ1424" s="13">
        <f t="shared" si="489"/>
        <v>99.633300000000006</v>
      </c>
      <c r="BR1424" s="13">
        <f t="shared" si="490"/>
        <v>108.99</v>
      </c>
      <c r="BT1424" s="13"/>
      <c r="BU1424" s="13"/>
      <c r="BV1424" s="13">
        <f t="shared" si="491"/>
        <v>31.50681587988543</v>
      </c>
      <c r="BW1424" s="13">
        <f t="shared" si="492"/>
        <v>344.65664218175152</v>
      </c>
      <c r="CA1424" s="13">
        <f t="shared" si="493"/>
        <v>9.9633299999999991</v>
      </c>
      <c r="CB1424" s="13">
        <f t="shared" si="494"/>
        <v>1089.8999999999999</v>
      </c>
    </row>
    <row r="1425" spans="1:80" x14ac:dyDescent="0.3">
      <c r="A1425" s="13">
        <f t="shared" si="470"/>
        <v>2.9241523778433362E-3</v>
      </c>
      <c r="C1425" s="13" t="str">
        <f>IF(F1425&gt;0,SQRT(Sum_Sq($AI$2,V_rtHz($AH$2)/(1+1/$A1425),V_rtHz($AH$2*$A1425)/(1+$A1425),$AN$2*$AH$2/(1+1/$A1425),$AM$2*SQRT(Sum_Sq(F1425,1/($X$2*D$8*(1+C$1017+F1425/E1425))))/SQRT(Sum_Sq($X$2*F1425*D$8,1)),                   $AQ$2*SQRT(Sum_Sq($AH$2/(1+1/$A1425)+F1425*( 1/(C$1017+1+F1425/E1425)-1)/(1+($X$2*F1425*D$8)^2), (F1425^2*D$8*$X$2+1/($X$2*D$8*(C$1017+1+F1425/E1425           )))/(1+($X$2*F1425*D$8)^2))),           V_rtHz(E1425)/($X$2*D$8*(E1425*C$1017+E1425+F1425)),V_rtHz(F1425)*SQRT(Sum_Sq(E1425*D$8*$X$2*C$1017,1))/($X$2*D$8*(E1425*C$1017+E1425+F1425))))/SQRT(Sum_Sq(1/(1+$A1425)+$AC$2/$I$2-1/(1+(1+F1425/E1425)/C$1017),$X$2/$I$2)),IF(F1426&lt;0,"A",C1426))</f>
        <v>A</v>
      </c>
      <c r="E1425" s="13">
        <f t="shared" si="471"/>
        <v>-1</v>
      </c>
      <c r="F1425" s="12">
        <f t="shared" si="495"/>
        <v>-2</v>
      </c>
      <c r="H1425" s="13" t="str">
        <f>IF(K1425&gt;0,SQRT(Sum_Sq($AI$2,V_rtHz($AH$2)/(1+1/$A1425),V_rtHz($AH$2*$A1425)/(1+$A1425),$AN$2*$AH$2/(1+1/$A1425),$AM$2*SQRT(Sum_Sq(K1425,1/($X$2*I$8*(1+H$1017+K1425/J1425))))/SQRT(Sum_Sq($X$2*K1425*I$8,1)),                   $AQ$2*SQRT(Sum_Sq($AH$2/(1+1/$A1425)+K1425*( 1/(H$1017+1+K1425/J1425)-1)/(1+($X$2*K1425*I$8)^2), (K1425^2*I$8*$X$2+1/($X$2*I$8*(H$1017+1+K1425/J1425           )))/(1+($X$2*K1425*I$8)^2))),           V_rtHz(J1425)/($X$2*I$8*(J1425*H$1017+J1425+K1425)),V_rtHz(K1425)*SQRT(Sum_Sq(J1425*I$8*$X$2*H$1017,1))/($X$2*I$8*(J1425*H$1017+J1425+K1425))))/SQRT(Sum_Sq(1/(1+$A1425)+$AC$2/$I$2-1/(1+(1+K1425/J1425)/H$1017),$X$2/$I$2)),IF(K1426&lt;0,"A",H1426))</f>
        <v>A</v>
      </c>
      <c r="J1425" s="13">
        <f t="shared" si="472"/>
        <v>-1</v>
      </c>
      <c r="K1425" s="12">
        <f t="shared" si="496"/>
        <v>-2</v>
      </c>
      <c r="M1425" s="13" t="str">
        <f>IF(P1425&gt;0,SQRT(Sum_Sq($AI$2,V_rtHz($AH$2)/(1+1/$A1425),V_rtHz($AH$2*$A1425)/(1+$A1425),$AN$2*$AH$2/(1+1/$A1425),$AM$2*SQRT(Sum_Sq(P1425,1/($X$2*N$8*(1+M$1017+P1425/O1425))))/SQRT(Sum_Sq($X$2*P1425*N$8,1)),                   $AQ$2*SQRT(Sum_Sq($AH$2/(1+1/$A1425)+P1425*( 1/(M$1017+1+P1425/O1425)-1)/(1+($X$2*P1425*N$8)^2), (P1425^2*N$8*$X$2+1/($X$2*N$8*(M$1017+1+P1425/O1425           )))/(1+($X$2*P1425*N$8)^2))),           V_rtHz(O1425)/($X$2*N$8*(O1425*M$1017+O1425+P1425)),V_rtHz(P1425)*SQRT(Sum_Sq(O1425*N$8*$X$2*M$1017,1))/($X$2*N$8*(O1425*M$1017+O1425+P1425))))/SQRT(Sum_Sq(1/(1+$A1425)+$AC$2/$I$2-1/(1+(1+P1425/O1425)/M$1017),$X$2/$I$2)),IF(P1426&lt;0,"A",M1426))</f>
        <v>A</v>
      </c>
      <c r="O1425" s="13">
        <f t="shared" si="473"/>
        <v>-1</v>
      </c>
      <c r="P1425" s="12">
        <f t="shared" si="497"/>
        <v>-2</v>
      </c>
      <c r="R1425" s="13" t="str">
        <f>IF(U1425&gt;0,SQRT(Sum_Sq($AI$2,V_rtHz($AH$2)/(1+1/$A1425),V_rtHz($AH$2*$A1425)/(1+$A1425),$AN$2*$AH$2/(1+1/$A1425),$AM$2*SQRT(Sum_Sq(U1425,1/($X$2*S$8*(1+R$1017+U1425/T1425))))/SQRT(Sum_Sq($X$2*U1425*S$8,1)),                   $AQ$2*SQRT(Sum_Sq($AH$2/(1+1/$A1425)+U1425*( 1/(R$1017+1+U1425/T1425)-1)/(1+($X$2*U1425*S$8)^2), (U1425^2*S$8*$X$2+1/($X$2*S$8*(R$1017+1+U1425/T1425           )))/(1+($X$2*U1425*S$8)^2))),           V_rtHz(T1425)/($X$2*S$8*(T1425*R$1017+T1425+U1425)),V_rtHz(U1425)*SQRT(Sum_Sq(T1425*S$8*$X$2*R$1017,1))/($X$2*S$8*(T1425*R$1017+T1425+U1425))))/SQRT(Sum_Sq(1/(1+$A1425)+$AC$2/$I$2-1/(1+(1+U1425/T1425)/R$1017),$X$2/$I$2)),IF(U1426&lt;0,"A",R1426))</f>
        <v>A</v>
      </c>
      <c r="T1425" s="13">
        <f t="shared" si="474"/>
        <v>-1</v>
      </c>
      <c r="U1425" s="12">
        <f t="shared" si="498"/>
        <v>-2</v>
      </c>
      <c r="X1425" s="13">
        <f>IF(AA1425&gt;0,SQRT(Sum_Sq($AI$2,V_rtHz($AH$2)/(1+1/$A1425),V_rtHz($AH$2*$A1425)/(1+$A1425),$AN$2*$AH$2/(1+1/$A1425),$AM$2*SQRT(Sum_Sq(AA1425,1/($X$2*Y$8*(1+X$1017+AA1425/Z1425))))/SQRT(Sum_Sq($X$2*AA1425*Y$8,1)),                   $AQ$2*SQRT(Sum_Sq($AH$2/(1+1/$A1425)+AA1425*( 1/(X$1017+1+AA1425/Z1425)-1)/(1+($X$2*AA1425*Y$8)^2), (AA1425^2*Y$8*$X$2+1/($X$2*Y$8*(X$1017+1+AA1425/Z1425           )))/(1+($X$2*AA1425*Y$8)^2))),           V_rtHz(Z1425)/($X$2*Y$8*(Z1425*X$1017+Z1425+AA1425)),V_rtHz(AA1425)*SQRT(Sum_Sq(Z1425*Y$8*$X$2*X$1017,1))/($X$2*Y$8*(Z1425*X$1017+Z1425+AA1425))))/SQRT(Sum_Sq(1/(1+$A1425)+$AC$2/$I$2-1/(1+(1+AA1425/Z1425)/X$1017),$X$2/$I$2)),IF(AA1426&lt;0,"A",X1426))</f>
        <v>3.7356367335044941E-6</v>
      </c>
      <c r="Z1425" s="13">
        <f t="shared" si="475"/>
        <v>16774.502811306451</v>
      </c>
      <c r="AA1425" s="12">
        <f t="shared" si="499"/>
        <v>58663.466728562191</v>
      </c>
      <c r="AC1425" s="13">
        <f>IF(AF1425&gt;0,SQRT(Sum_Sq($AI$2,V_rtHz($AH$2)/(1+1/$A1425),V_rtHz($AH$2*$A1425)/(1+$A1425),$AN$2*$AH$2/(1+1/$A1425),$AM$2*SQRT(Sum_Sq(AF1425,1/($X$2*AD$8*(1+AC$1017+AF1425/AE1425))))/SQRT(Sum_Sq($X$2*AF1425*AD$8,1)),                   $AQ$2*SQRT(Sum_Sq($AH$2/(1+1/$A1425)+AF1425*( 1/(AC$1017+1+AF1425/AE1425)-1)/(1+($X$2*AF1425*AD$8)^2), (AF1425^2*AD$8*$X$2+1/($X$2*AD$8*(AC$1017+1+AF1425/AE1425           )))/(1+($X$2*AF1425*AD$8)^2))),           V_rtHz(AE1425)/($X$2*AD$8*(AE1425*AC$1017+AE1425+AF1425)),V_rtHz(AF1425)*SQRT(Sum_Sq(AE1425*AD$8*$X$2*AC$1017,1))/($X$2*AD$8*(AE1425*AC$1017+AE1425+AF1425))))/SQRT(Sum_Sq(1/(1+$A1425)+$AC$2/$I$2-1/(1+(1+AF1425/AE1425)/AC$1017),$X$2/$I$2)),IF(AF1426&lt;0,"A",AC1426))</f>
        <v>5.9455635343825306E-6</v>
      </c>
      <c r="AE1425" s="13">
        <f t="shared" si="476"/>
        <v>14423.467758293367</v>
      </c>
      <c r="AF1425" s="12">
        <f t="shared" si="500"/>
        <v>215748.45421602135</v>
      </c>
      <c r="AG1425" s="13"/>
      <c r="AH1425" s="13">
        <f>IF(AK1425&gt;0,SQRT(Sum_Sq($AI$2,V_rtHz($AH$2)/(1+1/$A1425),V_rtHz($AH$2*$A1425)/(1+$A1425),$AN$2*$AH$2/(1+1/$A1425),$AM$2*SQRT(Sum_Sq(AK1425,1/($X$2*AI$8*(1+AH$1017+AK1425/AJ1425))))/SQRT(Sum_Sq($X$2*AK1425*AI$8,1)),                   $AQ$2*SQRT(Sum_Sq($AH$2/(1+1/$A1425)+AK1425*( 1/(AH$1017+1+AK1425/AJ1425)-1)/(1+($X$2*AK1425*AI$8)^2), (AK1425^2*AI$8*$X$2+1/($X$2*AI$8*(AH$1017+1+AK1425/AJ1425           )))/(1+($X$2*AK1425*AI$8)^2))),           V_rtHz(AJ1425)/($X$2*AI$8*(AJ1425*AH$1017+AJ1425+AK1425)),V_rtHz(AK1425)*SQRT(Sum_Sq(AJ1425*AI$8*$X$2*AH$1017,1))/($X$2*AI$8*(AJ1425*AH$1017+AJ1425+AK1425))))/SQRT(Sum_Sq(1/(1+$A1425)+$AC$2/$I$2-1/(1+(1+AK1425/AJ1425)/AH$1017),$X$2/$I$2)),IF(AK1426&lt;0,"A",AH1426))</f>
        <v>1.0278914280462406E-5</v>
      </c>
      <c r="AI1425" s="13"/>
      <c r="AJ1425" s="13">
        <f t="shared" si="477"/>
        <v>13898.129701252647</v>
      </c>
      <c r="AK1425" s="12">
        <f t="shared" si="501"/>
        <v>708045.26127753442</v>
      </c>
      <c r="AM1425" s="13">
        <f>IF(AP1425&gt;0,SQRT(Sum_Sq($AI$2,V_rtHz($AH$2)/(1+1/$A1425),V_rtHz($AH$2*$A1425)/(1+$A1425),$AN$2*$AH$2/(1+1/$A1425),$AM$2*SQRT(Sum_Sq(AP1425,1/($X$2*AN$8*(1+AM$1017+AP1425/AO1425))))/SQRT(Sum_Sq($X$2*AP1425*AN$8,1)),                   $AQ$2*SQRT(Sum_Sq($AH$2/(1+1/$A1425)+AP1425*( 1/(AM$1017+1+AP1425/AO1425)-1)/(1+($X$2*AP1425*AN$8)^2), (AP1425^2*AN$8*$X$2+1/($X$2*AN$8*(AM$1017+1+AP1425/AO1425           )))/(1+($X$2*AP1425*AN$8)^2))),           V_rtHz(AO1425)/($X$2*AN$8*(AO1425*AM$1017+AO1425+AP1425)),V_rtHz(AP1425)*SQRT(Sum_Sq(AO1425*AN$8*$X$2*AM$1017,1))/($X$2*AN$8*(AO1425*AM$1017+AO1425+AP1425))))/SQRT(Sum_Sq(1/(1+$A1425)+$AC$2/$I$2-1/(1+(1+AP1425/AO1425)/AM$1017),$X$2/$I$2)),IF(AP1426&lt;0,"A",AM1426))</f>
        <v>1.8126565277382898E-5</v>
      </c>
      <c r="AO1425" s="13">
        <f t="shared" si="478"/>
        <v>13746.00557462601</v>
      </c>
      <c r="AP1425" s="12">
        <f t="shared" si="502"/>
        <v>2263814.6452018162</v>
      </c>
      <c r="AR1425" s="13">
        <f t="shared" si="479"/>
        <v>69887291.180198371</v>
      </c>
      <c r="AS1425" s="13">
        <f t="shared" si="480"/>
        <v>-1.3247340073253719E-5</v>
      </c>
      <c r="AV1425" s="13"/>
      <c r="AW1425" s="13">
        <f t="shared" si="481"/>
        <v>39300511.936236553</v>
      </c>
      <c r="AX1425" s="13">
        <f t="shared" si="482"/>
        <v>-4.2236354132879956E-5</v>
      </c>
      <c r="AZ1425" s="13"/>
      <c r="BA1425" s="13"/>
      <c r="BB1425" s="13">
        <f t="shared" si="483"/>
        <v>22100301.962882396</v>
      </c>
      <c r="BC1425" s="13">
        <f t="shared" si="484"/>
        <v>-1.3713007296368588E-4</v>
      </c>
      <c r="BD1425" s="13"/>
      <c r="BE1425" s="13"/>
      <c r="BG1425" s="13">
        <f t="shared" si="485"/>
        <v>12427913.092914158</v>
      </c>
      <c r="BH1425" s="13">
        <f t="shared" si="486"/>
        <v>-4.7364411119152735E-4</v>
      </c>
      <c r="BI1425" s="13"/>
      <c r="BL1425" s="13">
        <f t="shared" si="487"/>
        <v>315.06815879885437</v>
      </c>
      <c r="BM1425" s="13">
        <f t="shared" si="488"/>
        <v>34.465664218175142</v>
      </c>
      <c r="BP1425" s="13"/>
      <c r="BQ1425" s="13">
        <f t="shared" si="489"/>
        <v>99.633300000000006</v>
      </c>
      <c r="BR1425" s="13">
        <f t="shared" si="490"/>
        <v>108.99000000000002</v>
      </c>
      <c r="BT1425" s="13"/>
      <c r="BU1425" s="13"/>
      <c r="BV1425" s="13">
        <f t="shared" si="491"/>
        <v>31.50681587988543</v>
      </c>
      <c r="BW1425" s="13">
        <f t="shared" si="492"/>
        <v>344.65664218175147</v>
      </c>
      <c r="CA1425" s="13">
        <f t="shared" si="493"/>
        <v>9.9633299999999991</v>
      </c>
      <c r="CB1425" s="13">
        <f t="shared" si="494"/>
        <v>1089.9000000000003</v>
      </c>
    </row>
    <row r="1426" spans="1:80" x14ac:dyDescent="0.3">
      <c r="A1426" s="13">
        <f t="shared" si="470"/>
        <v>2.9648313895243401E-3</v>
      </c>
      <c r="C1426" s="13" t="str">
        <f>IF(F1426&gt;0,SQRT(Sum_Sq($AI$2,V_rtHz($AH$2)/(1+1/$A1426),V_rtHz($AH$2*$A1426)/(1+$A1426),$AN$2*$AH$2/(1+1/$A1426),$AM$2*SQRT(Sum_Sq(F1426,1/($X$2*D$8*(1+C$1017+F1426/E1426))))/SQRT(Sum_Sq($X$2*F1426*D$8,1)),                   $AQ$2*SQRT(Sum_Sq($AH$2/(1+1/$A1426)+F1426*( 1/(C$1017+1+F1426/E1426)-1)/(1+($X$2*F1426*D$8)^2), (F1426^2*D$8*$X$2+1/($X$2*D$8*(C$1017+1+F1426/E1426           )))/(1+($X$2*F1426*D$8)^2))),           V_rtHz(E1426)/($X$2*D$8*(E1426*C$1017+E1426+F1426)),V_rtHz(F1426)*SQRT(Sum_Sq(E1426*D$8*$X$2*C$1017,1))/($X$2*D$8*(E1426*C$1017+E1426+F1426))))/SQRT(Sum_Sq(1/(1+$A1426)+$AC$2/$I$2-1/(1+(1+F1426/E1426)/C$1017),$X$2/$I$2)),IF(F1427&lt;0,"A",C1427))</f>
        <v>A</v>
      </c>
      <c r="E1426" s="13">
        <f t="shared" si="471"/>
        <v>-1</v>
      </c>
      <c r="F1426" s="12">
        <f t="shared" si="495"/>
        <v>-2</v>
      </c>
      <c r="H1426" s="13" t="str">
        <f>IF(K1426&gt;0,SQRT(Sum_Sq($AI$2,V_rtHz($AH$2)/(1+1/$A1426),V_rtHz($AH$2*$A1426)/(1+$A1426),$AN$2*$AH$2/(1+1/$A1426),$AM$2*SQRT(Sum_Sq(K1426,1/($X$2*I$8*(1+H$1017+K1426/J1426))))/SQRT(Sum_Sq($X$2*K1426*I$8,1)),                   $AQ$2*SQRT(Sum_Sq($AH$2/(1+1/$A1426)+K1426*( 1/(H$1017+1+K1426/J1426)-1)/(1+($X$2*K1426*I$8)^2), (K1426^2*I$8*$X$2+1/($X$2*I$8*(H$1017+1+K1426/J1426           )))/(1+($X$2*K1426*I$8)^2))),           V_rtHz(J1426)/($X$2*I$8*(J1426*H$1017+J1426+K1426)),V_rtHz(K1426)*SQRT(Sum_Sq(J1426*I$8*$X$2*H$1017,1))/($X$2*I$8*(J1426*H$1017+J1426+K1426))))/SQRT(Sum_Sq(1/(1+$A1426)+$AC$2/$I$2-1/(1+(1+K1426/J1426)/H$1017),$X$2/$I$2)),IF(K1427&lt;0,"A",H1427))</f>
        <v>A</v>
      </c>
      <c r="J1426" s="13">
        <f t="shared" si="472"/>
        <v>-1</v>
      </c>
      <c r="K1426" s="12">
        <f t="shared" si="496"/>
        <v>-2</v>
      </c>
      <c r="M1426" s="13" t="str">
        <f>IF(P1426&gt;0,SQRT(Sum_Sq($AI$2,V_rtHz($AH$2)/(1+1/$A1426),V_rtHz($AH$2*$A1426)/(1+$A1426),$AN$2*$AH$2/(1+1/$A1426),$AM$2*SQRT(Sum_Sq(P1426,1/($X$2*N$8*(1+M$1017+P1426/O1426))))/SQRT(Sum_Sq($X$2*P1426*N$8,1)),                   $AQ$2*SQRT(Sum_Sq($AH$2/(1+1/$A1426)+P1426*( 1/(M$1017+1+P1426/O1426)-1)/(1+($X$2*P1426*N$8)^2), (P1426^2*N$8*$X$2+1/($X$2*N$8*(M$1017+1+P1426/O1426           )))/(1+($X$2*P1426*N$8)^2))),           V_rtHz(O1426)/($X$2*N$8*(O1426*M$1017+O1426+P1426)),V_rtHz(P1426)*SQRT(Sum_Sq(O1426*N$8*$X$2*M$1017,1))/($X$2*N$8*(O1426*M$1017+O1426+P1426))))/SQRT(Sum_Sq(1/(1+$A1426)+$AC$2/$I$2-1/(1+(1+P1426/O1426)/M$1017),$X$2/$I$2)),IF(P1427&lt;0,"A",M1427))</f>
        <v>A</v>
      </c>
      <c r="O1426" s="13">
        <f t="shared" si="473"/>
        <v>-1</v>
      </c>
      <c r="P1426" s="12">
        <f t="shared" si="497"/>
        <v>-2</v>
      </c>
      <c r="R1426" s="13" t="str">
        <f>IF(U1426&gt;0,SQRT(Sum_Sq($AI$2,V_rtHz($AH$2)/(1+1/$A1426),V_rtHz($AH$2*$A1426)/(1+$A1426),$AN$2*$AH$2/(1+1/$A1426),$AM$2*SQRT(Sum_Sq(U1426,1/($X$2*S$8*(1+R$1017+U1426/T1426))))/SQRT(Sum_Sq($X$2*U1426*S$8,1)),                   $AQ$2*SQRT(Sum_Sq($AH$2/(1+1/$A1426)+U1426*( 1/(R$1017+1+U1426/T1426)-1)/(1+($X$2*U1426*S$8)^2), (U1426^2*S$8*$X$2+1/($X$2*S$8*(R$1017+1+U1426/T1426           )))/(1+($X$2*U1426*S$8)^2))),           V_rtHz(T1426)/($X$2*S$8*(T1426*R$1017+T1426+U1426)),V_rtHz(U1426)*SQRT(Sum_Sq(T1426*S$8*$X$2*R$1017,1))/($X$2*S$8*(T1426*R$1017+T1426+U1426))))/SQRT(Sum_Sq(1/(1+$A1426)+$AC$2/$I$2-1/(1+(1+U1426/T1426)/R$1017),$X$2/$I$2)),IF(U1427&lt;0,"A",R1427))</f>
        <v>A</v>
      </c>
      <c r="T1426" s="13">
        <f t="shared" si="474"/>
        <v>-1</v>
      </c>
      <c r="U1426" s="12">
        <f t="shared" si="498"/>
        <v>-2</v>
      </c>
      <c r="X1426" s="13">
        <f>IF(AA1426&gt;0,SQRT(Sum_Sq($AI$2,V_rtHz($AH$2)/(1+1/$A1426),V_rtHz($AH$2*$A1426)/(1+$A1426),$AN$2*$AH$2/(1+1/$A1426),$AM$2*SQRT(Sum_Sq(AA1426,1/($X$2*Y$8*(1+X$1017+AA1426/Z1426))))/SQRT(Sum_Sq($X$2*AA1426*Y$8,1)),                   $AQ$2*SQRT(Sum_Sq($AH$2/(1+1/$A1426)+AA1426*( 1/(X$1017+1+AA1426/Z1426)-1)/(1+($X$2*AA1426*Y$8)^2), (AA1426^2*Y$8*$X$2+1/($X$2*Y$8*(X$1017+1+AA1426/Z1426           )))/(1+($X$2*AA1426*Y$8)^2))),           V_rtHz(Z1426)/($X$2*Y$8*(Z1426*X$1017+Z1426+AA1426)),V_rtHz(AA1426)*SQRT(Sum_Sq(Z1426*Y$8*$X$2*X$1017,1))/($X$2*Y$8*(Z1426*X$1017+Z1426+AA1426))))/SQRT(Sum_Sq(1/(1+$A1426)+$AC$2/$I$2-1/(1+(1+AA1426/Z1426)/X$1017),$X$2/$I$2)),IF(AA1427&lt;0,"A",X1427))</f>
        <v>3.7271998360188659E-6</v>
      </c>
      <c r="Z1426" s="13">
        <f t="shared" si="475"/>
        <v>16702.517316074751</v>
      </c>
      <c r="AA1426" s="12">
        <f t="shared" si="499"/>
        <v>58916.298000911753</v>
      </c>
      <c r="AC1426" s="13">
        <f>IF(AF1426&gt;0,SQRT(Sum_Sq($AI$2,V_rtHz($AH$2)/(1+1/$A1426),V_rtHz($AH$2*$A1426)/(1+$A1426),$AN$2*$AH$2/(1+1/$A1426),$AM$2*SQRT(Sum_Sq(AF1426,1/($X$2*AD$8*(1+AC$1017+AF1426/AE1426))))/SQRT(Sum_Sq($X$2*AF1426*AD$8,1)),                   $AQ$2*SQRT(Sum_Sq($AH$2/(1+1/$A1426)+AF1426*( 1/(AC$1017+1+AF1426/AE1426)-1)/(1+($X$2*AF1426*AD$8)^2), (AF1426^2*AD$8*$X$2+1/($X$2*AD$8*(AC$1017+1+AF1426/AE1426           )))/(1+($X$2*AF1426*AD$8)^2))),           V_rtHz(AE1426)/($X$2*AD$8*(AE1426*AC$1017+AE1426+AF1426)),V_rtHz(AF1426)*SQRT(Sum_Sq(AE1426*AD$8*$X$2*AC$1017,1))/($X$2*AD$8*(AE1426*AC$1017+AE1426+AF1426))))/SQRT(Sum_Sq(1/(1+$A1426)+$AC$2/$I$2-1/(1+(1+AF1426/AE1426)/AC$1017),$X$2/$I$2)),IF(AF1427&lt;0,"A",AC1427))</f>
        <v>5.9374382827508725E-6</v>
      </c>
      <c r="AE1426" s="13">
        <f t="shared" si="476"/>
        <v>14382.849824990335</v>
      </c>
      <c r="AF1426" s="12">
        <f t="shared" si="500"/>
        <v>216357.73933198996</v>
      </c>
      <c r="AG1426" s="13"/>
      <c r="AH1426" s="13">
        <f>IF(AK1426&gt;0,SQRT(Sum_Sq($AI$2,V_rtHz($AH$2)/(1+1/$A1426),V_rtHz($AH$2*$A1426)/(1+$A1426),$AN$2*$AH$2/(1+1/$A1426),$AM$2*SQRT(Sum_Sq(AK1426,1/($X$2*AI$8*(1+AH$1017+AK1426/AJ1426))))/SQRT(Sum_Sq($X$2*AK1426*AI$8,1)),                   $AQ$2*SQRT(Sum_Sq($AH$2/(1+1/$A1426)+AK1426*( 1/(AH$1017+1+AK1426/AJ1426)-1)/(1+($X$2*AK1426*AI$8)^2), (AK1426^2*AI$8*$X$2+1/($X$2*AI$8*(AH$1017+1+AK1426/AJ1426           )))/(1+($X$2*AK1426*AI$8)^2))),           V_rtHz(AJ1426)/($X$2*AI$8*(AJ1426*AH$1017+AJ1426+AK1426)),V_rtHz(AK1426)*SQRT(Sum_Sq(AJ1426*AI$8*$X$2*AH$1017,1))/($X$2*AI$8*(AJ1426*AH$1017+AJ1426+AK1426))))/SQRT(Sum_Sq(1/(1+$A1426)+$AC$2/$I$2-1/(1+(1+AK1426/AJ1426)/AH$1017),$X$2/$I$2)),IF(AK1427&lt;0,"A",AH1427))</f>
        <v>1.0266498702192509E-5</v>
      </c>
      <c r="AI1426" s="13"/>
      <c r="AJ1426" s="13">
        <f t="shared" si="477"/>
        <v>13862.683309275177</v>
      </c>
      <c r="AK1426" s="12">
        <f t="shared" si="501"/>
        <v>709855.70802215859</v>
      </c>
      <c r="AM1426" s="13">
        <f>IF(AP1426&gt;0,SQRT(Sum_Sq($AI$2,V_rtHz($AH$2)/(1+1/$A1426),V_rtHz($AH$2*$A1426)/(1+$A1426),$AN$2*$AH$2/(1+1/$A1426),$AM$2*SQRT(Sum_Sq(AP1426,1/($X$2*AN$8*(1+AM$1017+AP1426/AO1426))))/SQRT(Sum_Sq($X$2*AP1426*AN$8,1)),                   $AQ$2*SQRT(Sum_Sq($AH$2/(1+1/$A1426)+AP1426*( 1/(AM$1017+1+AP1426/AO1426)-1)/(1+($X$2*AP1426*AN$8)^2), (AP1426^2*AN$8*$X$2+1/($X$2*AN$8*(AM$1017+1+AP1426/AO1426           )))/(1+($X$2*AP1426*AN$8)^2))),           V_rtHz(AO1426)/($X$2*AN$8*(AO1426*AM$1017+AO1426+AP1426)),V_rtHz(AP1426)*SQRT(Sum_Sq(AO1426*AN$8*$X$2*AM$1017,1))/($X$2*AN$8*(AO1426*AM$1017+AO1426+AP1426))))/SQRT(Sum_Sq(1/(1+$A1426)+$AC$2/$I$2-1/(1+(1+AP1426/AO1426)/AM$1017),$X$2/$I$2)),IF(AP1427&lt;0,"A",AM1427))</f>
        <v>1.8105464781879782E-5</v>
      </c>
      <c r="AO1426" s="13">
        <f t="shared" si="478"/>
        <v>13711.952915624057</v>
      </c>
      <c r="AP1426" s="12">
        <f t="shared" si="502"/>
        <v>2269436.6677270574</v>
      </c>
      <c r="AR1426" s="13">
        <f t="shared" si="479"/>
        <v>69887291.180198371</v>
      </c>
      <c r="AS1426" s="13">
        <f t="shared" si="480"/>
        <v>-1.3248035453466324E-5</v>
      </c>
      <c r="AV1426" s="13"/>
      <c r="AW1426" s="13">
        <f t="shared" si="481"/>
        <v>39300511.936236553</v>
      </c>
      <c r="AX1426" s="13">
        <f t="shared" si="482"/>
        <v>-4.2243423616498144E-5</v>
      </c>
      <c r="AZ1426" s="13"/>
      <c r="BA1426" s="13"/>
      <c r="BB1426" s="13">
        <f t="shared" si="483"/>
        <v>22100301.962882396</v>
      </c>
      <c r="BC1426" s="13">
        <f t="shared" si="484"/>
        <v>-1.3720462227076517E-4</v>
      </c>
      <c r="BD1426" s="13"/>
      <c r="BE1426" s="13"/>
      <c r="BG1426" s="13">
        <f t="shared" si="485"/>
        <v>12427913.092914158</v>
      </c>
      <c r="BH1426" s="13">
        <f t="shared" si="486"/>
        <v>-4.7453466927677694E-4</v>
      </c>
      <c r="BI1426" s="13"/>
      <c r="BL1426" s="13">
        <f t="shared" si="487"/>
        <v>315.06815879885437</v>
      </c>
      <c r="BM1426" s="13">
        <f t="shared" si="488"/>
        <v>34.465664218175128</v>
      </c>
      <c r="BP1426" s="13"/>
      <c r="BQ1426" s="13">
        <f t="shared" si="489"/>
        <v>99.633300000000006</v>
      </c>
      <c r="BR1426" s="13">
        <f t="shared" si="490"/>
        <v>108.98999999999997</v>
      </c>
      <c r="BT1426" s="13"/>
      <c r="BU1426" s="13"/>
      <c r="BV1426" s="13">
        <f t="shared" si="491"/>
        <v>31.50681587988543</v>
      </c>
      <c r="BW1426" s="13">
        <f t="shared" si="492"/>
        <v>344.65664218175147</v>
      </c>
      <c r="CA1426" s="13">
        <f t="shared" si="493"/>
        <v>9.9633299999999991</v>
      </c>
      <c r="CB1426" s="13">
        <f t="shared" si="494"/>
        <v>1089.9000000000001</v>
      </c>
    </row>
    <row r="1427" spans="1:80" x14ac:dyDescent="0.3">
      <c r="A1427" s="13">
        <f t="shared" si="470"/>
        <v>3.0060763026282305E-3</v>
      </c>
      <c r="C1427" s="13" t="str">
        <f>IF(F1427&gt;0,SQRT(Sum_Sq($AI$2,V_rtHz($AH$2)/(1+1/$A1427),V_rtHz($AH$2*$A1427)/(1+$A1427),$AN$2*$AH$2/(1+1/$A1427),$AM$2*SQRT(Sum_Sq(F1427,1/($X$2*D$8*(1+C$1017+F1427/E1427))))/SQRT(Sum_Sq($X$2*F1427*D$8,1)),                   $AQ$2*SQRT(Sum_Sq($AH$2/(1+1/$A1427)+F1427*( 1/(C$1017+1+F1427/E1427)-1)/(1+($X$2*F1427*D$8)^2), (F1427^2*D$8*$X$2+1/($X$2*D$8*(C$1017+1+F1427/E1427           )))/(1+($X$2*F1427*D$8)^2))),           V_rtHz(E1427)/($X$2*D$8*(E1427*C$1017+E1427+F1427)),V_rtHz(F1427)*SQRT(Sum_Sq(E1427*D$8*$X$2*C$1017,1))/($X$2*D$8*(E1427*C$1017+E1427+F1427))))/SQRT(Sum_Sq(1/(1+$A1427)+$AC$2/$I$2-1/(1+(1+F1427/E1427)/C$1017),$X$2/$I$2)),IF(F1428&lt;0,"A",C1428))</f>
        <v>A</v>
      </c>
      <c r="E1427" s="13">
        <f t="shared" si="471"/>
        <v>-1</v>
      </c>
      <c r="F1427" s="12">
        <f t="shared" si="495"/>
        <v>-2</v>
      </c>
      <c r="H1427" s="13" t="str">
        <f>IF(K1427&gt;0,SQRT(Sum_Sq($AI$2,V_rtHz($AH$2)/(1+1/$A1427),V_rtHz($AH$2*$A1427)/(1+$A1427),$AN$2*$AH$2/(1+1/$A1427),$AM$2*SQRT(Sum_Sq(K1427,1/($X$2*I$8*(1+H$1017+K1427/J1427))))/SQRT(Sum_Sq($X$2*K1427*I$8,1)),                   $AQ$2*SQRT(Sum_Sq($AH$2/(1+1/$A1427)+K1427*( 1/(H$1017+1+K1427/J1427)-1)/(1+($X$2*K1427*I$8)^2), (K1427^2*I$8*$X$2+1/($X$2*I$8*(H$1017+1+K1427/J1427           )))/(1+($X$2*K1427*I$8)^2))),           V_rtHz(J1427)/($X$2*I$8*(J1427*H$1017+J1427+K1427)),V_rtHz(K1427)*SQRT(Sum_Sq(J1427*I$8*$X$2*H$1017,1))/($X$2*I$8*(J1427*H$1017+J1427+K1427))))/SQRT(Sum_Sq(1/(1+$A1427)+$AC$2/$I$2-1/(1+(1+K1427/J1427)/H$1017),$X$2/$I$2)),IF(K1428&lt;0,"A",H1428))</f>
        <v>A</v>
      </c>
      <c r="J1427" s="13">
        <f t="shared" si="472"/>
        <v>-1</v>
      </c>
      <c r="K1427" s="12">
        <f t="shared" si="496"/>
        <v>-2</v>
      </c>
      <c r="M1427" s="13" t="str">
        <f>IF(P1427&gt;0,SQRT(Sum_Sq($AI$2,V_rtHz($AH$2)/(1+1/$A1427),V_rtHz($AH$2*$A1427)/(1+$A1427),$AN$2*$AH$2/(1+1/$A1427),$AM$2*SQRT(Sum_Sq(P1427,1/($X$2*N$8*(1+M$1017+P1427/O1427))))/SQRT(Sum_Sq($X$2*P1427*N$8,1)),                   $AQ$2*SQRT(Sum_Sq($AH$2/(1+1/$A1427)+P1427*( 1/(M$1017+1+P1427/O1427)-1)/(1+($X$2*P1427*N$8)^2), (P1427^2*N$8*$X$2+1/($X$2*N$8*(M$1017+1+P1427/O1427           )))/(1+($X$2*P1427*N$8)^2))),           V_rtHz(O1427)/($X$2*N$8*(O1427*M$1017+O1427+P1427)),V_rtHz(P1427)*SQRT(Sum_Sq(O1427*N$8*$X$2*M$1017,1))/($X$2*N$8*(O1427*M$1017+O1427+P1427))))/SQRT(Sum_Sq(1/(1+$A1427)+$AC$2/$I$2-1/(1+(1+P1427/O1427)/M$1017),$X$2/$I$2)),IF(P1428&lt;0,"A",M1428))</f>
        <v>A</v>
      </c>
      <c r="O1427" s="13">
        <f t="shared" si="473"/>
        <v>-1</v>
      </c>
      <c r="P1427" s="12">
        <f t="shared" si="497"/>
        <v>-2</v>
      </c>
      <c r="R1427" s="13" t="str">
        <f>IF(U1427&gt;0,SQRT(Sum_Sq($AI$2,V_rtHz($AH$2)/(1+1/$A1427),V_rtHz($AH$2*$A1427)/(1+$A1427),$AN$2*$AH$2/(1+1/$A1427),$AM$2*SQRT(Sum_Sq(U1427,1/($X$2*S$8*(1+R$1017+U1427/T1427))))/SQRT(Sum_Sq($X$2*U1427*S$8,1)),                   $AQ$2*SQRT(Sum_Sq($AH$2/(1+1/$A1427)+U1427*( 1/(R$1017+1+U1427/T1427)-1)/(1+($X$2*U1427*S$8)^2), (U1427^2*S$8*$X$2+1/($X$2*S$8*(R$1017+1+U1427/T1427           )))/(1+($X$2*U1427*S$8)^2))),           V_rtHz(T1427)/($X$2*S$8*(T1427*R$1017+T1427+U1427)),V_rtHz(U1427)*SQRT(Sum_Sq(T1427*S$8*$X$2*R$1017,1))/($X$2*S$8*(T1427*R$1017+T1427+U1427))))/SQRT(Sum_Sq(1/(1+$A1427)+$AC$2/$I$2-1/(1+(1+U1427/T1427)/R$1017),$X$2/$I$2)),IF(U1428&lt;0,"A",R1428))</f>
        <v>A</v>
      </c>
      <c r="T1427" s="13">
        <f t="shared" si="474"/>
        <v>-1</v>
      </c>
      <c r="U1427" s="12">
        <f t="shared" si="498"/>
        <v>-2</v>
      </c>
      <c r="X1427" s="13">
        <f>IF(AA1427&gt;0,SQRT(Sum_Sq($AI$2,V_rtHz($AH$2)/(1+1/$A1427),V_rtHz($AH$2*$A1427)/(1+$A1427),$AN$2*$AH$2/(1+1/$A1427),$AM$2*SQRT(Sum_Sq(AA1427,1/($X$2*Y$8*(1+X$1017+AA1427/Z1427))))/SQRT(Sum_Sq($X$2*AA1427*Y$8,1)),                   $AQ$2*SQRT(Sum_Sq($AH$2/(1+1/$A1427)+AA1427*( 1/(X$1017+1+AA1427/Z1427)-1)/(1+($X$2*AA1427*Y$8)^2), (AA1427^2*Y$8*$X$2+1/($X$2*Y$8*(X$1017+1+AA1427/Z1427           )))/(1+($X$2*AA1427*Y$8)^2))),           V_rtHz(Z1427)/($X$2*Y$8*(Z1427*X$1017+Z1427+AA1427)),V_rtHz(AA1427)*SQRT(Sum_Sq(Z1427*Y$8*$X$2*X$1017,1))/($X$2*Y$8*(Z1427*X$1017+Z1427+AA1427))))/SQRT(Sum_Sq(1/(1+$A1427)+$AC$2/$I$2-1/(1+(1+AA1427/Z1427)/X$1017),$X$2/$I$2)),IF(AA1428&lt;0,"A",X1428))</f>
        <v>3.718777523080157E-6</v>
      </c>
      <c r="Z1427" s="13">
        <f t="shared" si="475"/>
        <v>16630.751862096669</v>
      </c>
      <c r="AA1427" s="12">
        <f t="shared" si="499"/>
        <v>59170.535145919006</v>
      </c>
      <c r="AC1427" s="13">
        <f>IF(AF1427&gt;0,SQRT(Sum_Sq($AI$2,V_rtHz($AH$2)/(1+1/$A1427),V_rtHz($AH$2*$A1427)/(1+$A1427),$AN$2*$AH$2/(1+1/$A1427),$AM$2*SQRT(Sum_Sq(AF1427,1/($X$2*AD$8*(1+AC$1017+AF1427/AE1427))))/SQRT(Sum_Sq($X$2*AF1427*AD$8,1)),                   $AQ$2*SQRT(Sum_Sq($AH$2/(1+1/$A1427)+AF1427*( 1/(AC$1017+1+AF1427/AE1427)-1)/(1+($X$2*AF1427*AD$8)^2), (AF1427^2*AD$8*$X$2+1/($X$2*AD$8*(AC$1017+1+AF1427/AE1427           )))/(1+($X$2*AF1427*AD$8)^2))),           V_rtHz(AE1427)/($X$2*AD$8*(AE1427*AC$1017+AE1427+AF1427)),V_rtHz(AF1427)*SQRT(Sum_Sq(AE1427*AD$8*$X$2*AC$1017,1))/($X$2*AD$8*(AE1427*AC$1017+AE1427+AF1427))))/SQRT(Sum_Sq(1/(1+$A1427)+$AC$2/$I$2-1/(1+(1+AF1427/AE1427)/AC$1017),$X$2/$I$2)),IF(AF1428&lt;0,"A",AC1428))</f>
        <v>5.9292775066244095E-6</v>
      </c>
      <c r="AE1427" s="13">
        <f t="shared" si="476"/>
        <v>14342.096068169105</v>
      </c>
      <c r="AF1427" s="12">
        <f t="shared" si="500"/>
        <v>216972.5302700242</v>
      </c>
      <c r="AG1427" s="13"/>
      <c r="AH1427" s="13">
        <f>IF(AK1427&gt;0,SQRT(Sum_Sq($AI$2,V_rtHz($AH$2)/(1+1/$A1427),V_rtHz($AH$2*$A1427)/(1+$A1427),$AN$2*$AH$2/(1+1/$A1427),$AM$2*SQRT(Sum_Sq(AK1427,1/($X$2*AI$8*(1+AH$1017+AK1427/AJ1427))))/SQRT(Sum_Sq($X$2*AK1427*AI$8,1)),                   $AQ$2*SQRT(Sum_Sq($AH$2/(1+1/$A1427)+AK1427*( 1/(AH$1017+1+AK1427/AJ1427)-1)/(1+($X$2*AK1427*AI$8)^2), (AK1427^2*AI$8*$X$2+1/($X$2*AI$8*(AH$1017+1+AK1427/AJ1427           )))/(1+($X$2*AK1427*AI$8)^2))),           V_rtHz(AJ1427)/($X$2*AI$8*(AJ1427*AH$1017+AJ1427+AK1427)),V_rtHz(AK1427)*SQRT(Sum_Sq(AJ1427*AI$8*$X$2*AH$1017,1))/($X$2*AI$8*(AJ1427*AH$1017+AJ1427+AK1427))))/SQRT(Sum_Sq(1/(1+$A1427)+$AC$2/$I$2-1/(1+(1+AK1427/AJ1427)/AH$1017),$X$2/$I$2)),IF(AK1428&lt;0,"A",AH1428))</f>
        <v>1.0254015854803146E-5</v>
      </c>
      <c r="AI1427" s="13"/>
      <c r="AJ1427" s="13">
        <f t="shared" si="477"/>
        <v>13827.07945587844</v>
      </c>
      <c r="AK1427" s="12">
        <f t="shared" si="501"/>
        <v>711683.5414877797</v>
      </c>
      <c r="AM1427" s="13">
        <f>IF(AP1427&gt;0,SQRT(Sum_Sq($AI$2,V_rtHz($AH$2)/(1+1/$A1427),V_rtHz($AH$2*$A1427)/(1+$A1427),$AN$2*$AH$2/(1+1/$A1427),$AM$2*SQRT(Sum_Sq(AP1427,1/($X$2*AN$8*(1+AM$1017+AP1427/AO1427))))/SQRT(Sum_Sq($X$2*AP1427*AN$8,1)),                   $AQ$2*SQRT(Sum_Sq($AH$2/(1+1/$A1427)+AP1427*( 1/(AM$1017+1+AP1427/AO1427)-1)/(1+($X$2*AP1427*AN$8)^2), (AP1427^2*AN$8*$X$2+1/($X$2*AN$8*(AM$1017+1+AP1427/AO1427           )))/(1+($X$2*AP1427*AN$8)^2))),           V_rtHz(AO1427)/($X$2*AN$8*(AO1427*AM$1017+AO1427+AP1427)),V_rtHz(AP1427)*SQRT(Sum_Sq(AO1427*AN$8*$X$2*AM$1017,1))/($X$2*AN$8*(AO1427*AM$1017+AO1427+AP1427))))/SQRT(Sum_Sq(1/(1+$A1427)+$AC$2/$I$2-1/(1+(1+AP1427/AO1427)/AM$1017),$X$2/$I$2)),IF(AP1428&lt;0,"A",AM1428))</f>
        <v>1.8084243948723521E-5</v>
      </c>
      <c r="AO1427" s="13">
        <f t="shared" si="478"/>
        <v>13677.738791490143</v>
      </c>
      <c r="AP1427" s="12">
        <f t="shared" si="502"/>
        <v>2275113.5408599158</v>
      </c>
      <c r="AR1427" s="13">
        <f t="shared" si="479"/>
        <v>69887291.180198371</v>
      </c>
      <c r="AS1427" s="13">
        <f t="shared" si="480"/>
        <v>-1.3248740581919592E-5</v>
      </c>
      <c r="AV1427" s="13"/>
      <c r="AW1427" s="13">
        <f t="shared" si="481"/>
        <v>39300511.936236553</v>
      </c>
      <c r="AX1427" s="13">
        <f t="shared" si="482"/>
        <v>-4.2250593863020205E-5</v>
      </c>
      <c r="AZ1427" s="13"/>
      <c r="BA1427" s="13"/>
      <c r="BB1427" s="13">
        <f t="shared" si="483"/>
        <v>22100301.962882396</v>
      </c>
      <c r="BC1427" s="13">
        <f t="shared" si="484"/>
        <v>-1.3728029146277152E-4</v>
      </c>
      <c r="BD1427" s="13"/>
      <c r="BE1427" s="13"/>
      <c r="BG1427" s="13">
        <f t="shared" si="485"/>
        <v>12427913.092914158</v>
      </c>
      <c r="BH1427" s="13">
        <f t="shared" si="486"/>
        <v>-4.7544104189684358E-4</v>
      </c>
      <c r="BI1427" s="13"/>
      <c r="BL1427" s="13">
        <f t="shared" si="487"/>
        <v>315.06815879885437</v>
      </c>
      <c r="BM1427" s="13">
        <f t="shared" si="488"/>
        <v>34.465664218175128</v>
      </c>
      <c r="BP1427" s="13"/>
      <c r="BQ1427" s="13">
        <f t="shared" si="489"/>
        <v>99.633300000000006</v>
      </c>
      <c r="BR1427" s="13">
        <f t="shared" si="490"/>
        <v>108.98999999999997</v>
      </c>
      <c r="BT1427" s="13"/>
      <c r="BU1427" s="13"/>
      <c r="BV1427" s="13">
        <f t="shared" si="491"/>
        <v>31.50681587988543</v>
      </c>
      <c r="BW1427" s="13">
        <f t="shared" si="492"/>
        <v>344.65664218175152</v>
      </c>
      <c r="CA1427" s="13">
        <f t="shared" si="493"/>
        <v>9.9633299999999991</v>
      </c>
      <c r="CB1427" s="13">
        <f t="shared" si="494"/>
        <v>1089.9000000000001</v>
      </c>
    </row>
    <row r="1428" spans="1:80" x14ac:dyDescent="0.3">
      <c r="A1428" s="13">
        <f t="shared" si="470"/>
        <v>3.0478949896279822E-3</v>
      </c>
      <c r="C1428" s="13" t="str">
        <f>IF(F1428&gt;0,SQRT(Sum_Sq($AI$2,V_rtHz($AH$2)/(1+1/$A1428),V_rtHz($AH$2*$A1428)/(1+$A1428),$AN$2*$AH$2/(1+1/$A1428),$AM$2*SQRT(Sum_Sq(F1428,1/($X$2*D$8*(1+C$1017+F1428/E1428))))/SQRT(Sum_Sq($X$2*F1428*D$8,1)),                   $AQ$2*SQRT(Sum_Sq($AH$2/(1+1/$A1428)+F1428*( 1/(C$1017+1+F1428/E1428)-1)/(1+($X$2*F1428*D$8)^2), (F1428^2*D$8*$X$2+1/($X$2*D$8*(C$1017+1+F1428/E1428           )))/(1+($X$2*F1428*D$8)^2))),           V_rtHz(E1428)/($X$2*D$8*(E1428*C$1017+E1428+F1428)),V_rtHz(F1428)*SQRT(Sum_Sq(E1428*D$8*$X$2*C$1017,1))/($X$2*D$8*(E1428*C$1017+E1428+F1428))))/SQRT(Sum_Sq(1/(1+$A1428)+$AC$2/$I$2-1/(1+(1+F1428/E1428)/C$1017),$X$2/$I$2)),IF(F1429&lt;0,"A",C1429))</f>
        <v>A</v>
      </c>
      <c r="E1428" s="13">
        <f t="shared" si="471"/>
        <v>-1</v>
      </c>
      <c r="F1428" s="12">
        <f t="shared" si="495"/>
        <v>-2</v>
      </c>
      <c r="H1428" s="13" t="str">
        <f>IF(K1428&gt;0,SQRT(Sum_Sq($AI$2,V_rtHz($AH$2)/(1+1/$A1428),V_rtHz($AH$2*$A1428)/(1+$A1428),$AN$2*$AH$2/(1+1/$A1428),$AM$2*SQRT(Sum_Sq(K1428,1/($X$2*I$8*(1+H$1017+K1428/J1428))))/SQRT(Sum_Sq($X$2*K1428*I$8,1)),                   $AQ$2*SQRT(Sum_Sq($AH$2/(1+1/$A1428)+K1428*( 1/(H$1017+1+K1428/J1428)-1)/(1+($X$2*K1428*I$8)^2), (K1428^2*I$8*$X$2+1/($X$2*I$8*(H$1017+1+K1428/J1428           )))/(1+($X$2*K1428*I$8)^2))),           V_rtHz(J1428)/($X$2*I$8*(J1428*H$1017+J1428+K1428)),V_rtHz(K1428)*SQRT(Sum_Sq(J1428*I$8*$X$2*H$1017,1))/($X$2*I$8*(J1428*H$1017+J1428+K1428))))/SQRT(Sum_Sq(1/(1+$A1428)+$AC$2/$I$2-1/(1+(1+K1428/J1428)/H$1017),$X$2/$I$2)),IF(K1429&lt;0,"A",H1429))</f>
        <v>A</v>
      </c>
      <c r="J1428" s="13">
        <f t="shared" si="472"/>
        <v>-1</v>
      </c>
      <c r="K1428" s="12">
        <f t="shared" si="496"/>
        <v>-2</v>
      </c>
      <c r="M1428" s="13" t="str">
        <f>IF(P1428&gt;0,SQRT(Sum_Sq($AI$2,V_rtHz($AH$2)/(1+1/$A1428),V_rtHz($AH$2*$A1428)/(1+$A1428),$AN$2*$AH$2/(1+1/$A1428),$AM$2*SQRT(Sum_Sq(P1428,1/($X$2*N$8*(1+M$1017+P1428/O1428))))/SQRT(Sum_Sq($X$2*P1428*N$8,1)),                   $AQ$2*SQRT(Sum_Sq($AH$2/(1+1/$A1428)+P1428*( 1/(M$1017+1+P1428/O1428)-1)/(1+($X$2*P1428*N$8)^2), (P1428^2*N$8*$X$2+1/($X$2*N$8*(M$1017+1+P1428/O1428           )))/(1+($X$2*P1428*N$8)^2))),           V_rtHz(O1428)/($X$2*N$8*(O1428*M$1017+O1428+P1428)),V_rtHz(P1428)*SQRT(Sum_Sq(O1428*N$8*$X$2*M$1017,1))/($X$2*N$8*(O1428*M$1017+O1428+P1428))))/SQRT(Sum_Sq(1/(1+$A1428)+$AC$2/$I$2-1/(1+(1+P1428/O1428)/M$1017),$X$2/$I$2)),IF(P1429&lt;0,"A",M1429))</f>
        <v>A</v>
      </c>
      <c r="O1428" s="13">
        <f t="shared" si="473"/>
        <v>-1</v>
      </c>
      <c r="P1428" s="12">
        <f t="shared" si="497"/>
        <v>-2</v>
      </c>
      <c r="R1428" s="13" t="str">
        <f>IF(U1428&gt;0,SQRT(Sum_Sq($AI$2,V_rtHz($AH$2)/(1+1/$A1428),V_rtHz($AH$2*$A1428)/(1+$A1428),$AN$2*$AH$2/(1+1/$A1428),$AM$2*SQRT(Sum_Sq(U1428,1/($X$2*S$8*(1+R$1017+U1428/T1428))))/SQRT(Sum_Sq($X$2*U1428*S$8,1)),                   $AQ$2*SQRT(Sum_Sq($AH$2/(1+1/$A1428)+U1428*( 1/(R$1017+1+U1428/T1428)-1)/(1+($X$2*U1428*S$8)^2), (U1428^2*S$8*$X$2+1/($X$2*S$8*(R$1017+1+U1428/T1428           )))/(1+($X$2*U1428*S$8)^2))),           V_rtHz(T1428)/($X$2*S$8*(T1428*R$1017+T1428+U1428)),V_rtHz(U1428)*SQRT(Sum_Sq(T1428*S$8*$X$2*R$1017,1))/($X$2*S$8*(T1428*R$1017+T1428+U1428))))/SQRT(Sum_Sq(1/(1+$A1428)+$AC$2/$I$2-1/(1+(1+U1428/T1428)/R$1017),$X$2/$I$2)),IF(U1429&lt;0,"A",R1429))</f>
        <v>A</v>
      </c>
      <c r="T1428" s="13">
        <f t="shared" si="474"/>
        <v>-1</v>
      </c>
      <c r="U1428" s="12">
        <f t="shared" si="498"/>
        <v>-2</v>
      </c>
      <c r="X1428" s="13">
        <f>IF(AA1428&gt;0,SQRT(Sum_Sq($AI$2,V_rtHz($AH$2)/(1+1/$A1428),V_rtHz($AH$2*$A1428)/(1+$A1428),$AN$2*$AH$2/(1+1/$A1428),$AM$2*SQRT(Sum_Sq(AA1428,1/($X$2*Y$8*(1+X$1017+AA1428/Z1428))))/SQRT(Sum_Sq($X$2*AA1428*Y$8,1)),                   $AQ$2*SQRT(Sum_Sq($AH$2/(1+1/$A1428)+AA1428*( 1/(X$1017+1+AA1428/Z1428)-1)/(1+($X$2*AA1428*Y$8)^2), (AA1428^2*Y$8*$X$2+1/($X$2*Y$8*(X$1017+1+AA1428/Z1428           )))/(1+($X$2*AA1428*Y$8)^2))),           V_rtHz(Z1428)/($X$2*Y$8*(Z1428*X$1017+Z1428+AA1428)),V_rtHz(AA1428)*SQRT(Sum_Sq(Z1428*Y$8*$X$2*X$1017,1))/($X$2*Y$8*(Z1428*X$1017+Z1428+AA1428))))/SQRT(Sum_Sq(1/(1+$A1428)+$AC$2/$I$2-1/(1+(1+AA1428/Z1428)/X$1017),$X$2/$I$2)),IF(AA1429&lt;0,"A",X1429))</f>
        <v>3.7103696698753747E-6</v>
      </c>
      <c r="Z1428" s="13">
        <f t="shared" si="475"/>
        <v>16559.204949948267</v>
      </c>
      <c r="AA1428" s="12">
        <f t="shared" si="499"/>
        <v>59426.191688165745</v>
      </c>
      <c r="AC1428" s="13">
        <f>IF(AF1428&gt;0,SQRT(Sum_Sq($AI$2,V_rtHz($AH$2)/(1+1/$A1428),V_rtHz($AH$2*$A1428)/(1+$A1428),$AN$2*$AH$2/(1+1/$A1428),$AM$2*SQRT(Sum_Sq(AF1428,1/($X$2*AD$8*(1+AC$1017+AF1428/AE1428))))/SQRT(Sum_Sq($X$2*AF1428*AD$8,1)),                   $AQ$2*SQRT(Sum_Sq($AH$2/(1+1/$A1428)+AF1428*( 1/(AC$1017+1+AF1428/AE1428)-1)/(1+($X$2*AF1428*AD$8)^2), (AF1428^2*AD$8*$X$2+1/($X$2*AD$8*(AC$1017+1+AF1428/AE1428           )))/(1+($X$2*AF1428*AD$8)^2))),           V_rtHz(AE1428)/($X$2*AD$8*(AE1428*AC$1017+AE1428+AF1428)),V_rtHz(AF1428)*SQRT(Sum_Sq(AE1428*AD$8*$X$2*AC$1017,1))/($X$2*AD$8*(AE1428*AC$1017+AE1428+AF1428))))/SQRT(Sum_Sq(1/(1+$A1428)+$AC$2/$I$2-1/(1+(1+AF1428/AE1428)/AC$1017),$X$2/$I$2)),IF(AF1429&lt;0,"A",AC1429))</f>
        <v>5.9210814631706375E-6</v>
      </c>
      <c r="AE1428" s="13">
        <f t="shared" si="476"/>
        <v>14301.208281099451</v>
      </c>
      <c r="AF1428" s="12">
        <f t="shared" si="500"/>
        <v>217592.8643315433</v>
      </c>
      <c r="AG1428" s="13"/>
      <c r="AH1428" s="13">
        <f>IF(AK1428&gt;0,SQRT(Sum_Sq($AI$2,V_rtHz($AH$2)/(1+1/$A1428),V_rtHz($AH$2*$A1428)/(1+$A1428),$AN$2*$AH$2/(1+1/$A1428),$AM$2*SQRT(Sum_Sq(AK1428,1/($X$2*AI$8*(1+AH$1017+AK1428/AJ1428))))/SQRT(Sum_Sq($X$2*AK1428*AI$8,1)),                   $AQ$2*SQRT(Sum_Sq($AH$2/(1+1/$A1428)+AK1428*( 1/(AH$1017+1+AK1428/AJ1428)-1)/(1+($X$2*AK1428*AI$8)^2), (AK1428^2*AI$8*$X$2+1/($X$2*AI$8*(AH$1017+1+AK1428/AJ1428           )))/(1+($X$2*AK1428*AI$8)^2))),           V_rtHz(AJ1428)/($X$2*AI$8*(AJ1428*AH$1017+AJ1428+AK1428)),V_rtHz(AK1428)*SQRT(Sum_Sq(AJ1428*AI$8*$X$2*AH$1017,1))/($X$2*AI$8*(AJ1428*AH$1017+AJ1428+AK1428))))/SQRT(Sum_Sq(1/(1+$A1428)+$AC$2/$I$2-1/(1+(1+AK1428/AJ1428)/AH$1017),$X$2/$I$2)),IF(AK1429&lt;0,"A",AH1429))</f>
        <v>1.0241466042745823E-5</v>
      </c>
      <c r="AI1428" s="13"/>
      <c r="AJ1428" s="13">
        <f t="shared" si="477"/>
        <v>13791.319530097675</v>
      </c>
      <c r="AK1428" s="12">
        <f t="shared" si="501"/>
        <v>713528.88707399834</v>
      </c>
      <c r="AM1428" s="13">
        <f>IF(AP1428&gt;0,SQRT(Sum_Sq($AI$2,V_rtHz($AH$2)/(1+1/$A1428),V_rtHz($AH$2*$A1428)/(1+$A1428),$AN$2*$AH$2/(1+1/$A1428),$AM$2*SQRT(Sum_Sq(AP1428,1/($X$2*AN$8*(1+AM$1017+AP1428/AO1428))))/SQRT(Sum_Sq($X$2*AP1428*AN$8,1)),                   $AQ$2*SQRT(Sum_Sq($AH$2/(1+1/$A1428)+AP1428*( 1/(AM$1017+1+AP1428/AO1428)-1)/(1+($X$2*AP1428*AN$8)^2), (AP1428^2*AN$8*$X$2+1/($X$2*AN$8*(AM$1017+1+AP1428/AO1428           )))/(1+($X$2*AP1428*AN$8)^2))),           V_rtHz(AO1428)/($X$2*AN$8*(AO1428*AM$1017+AO1428+AP1428)),V_rtHz(AP1428)*SQRT(Sum_Sq(AO1428*AN$8*$X$2*AM$1017,1))/($X$2*AN$8*(AO1428*AM$1017+AO1428+AP1428))))/SQRT(Sum_Sq(1/(1+$A1428)+$AC$2/$I$2-1/(1+(1+AP1428/AO1428)/AM$1017),$X$2/$I$2)),IF(AP1429&lt;0,"A",AM1429))</f>
        <v>1.8062903238433785E-5</v>
      </c>
      <c r="AO1428" s="13">
        <f t="shared" si="478"/>
        <v>13643.364462979594</v>
      </c>
      <c r="AP1428" s="12">
        <f t="shared" si="502"/>
        <v>2280845.6680389941</v>
      </c>
      <c r="AR1428" s="13">
        <f t="shared" si="479"/>
        <v>69887291.180198371</v>
      </c>
      <c r="AS1428" s="13">
        <f t="shared" si="480"/>
        <v>-1.3249455596325587E-5</v>
      </c>
      <c r="AV1428" s="13"/>
      <c r="AW1428" s="13">
        <f t="shared" si="481"/>
        <v>39300511.936236553</v>
      </c>
      <c r="AX1428" s="13">
        <f t="shared" si="482"/>
        <v>-4.2257866343167004E-5</v>
      </c>
      <c r="AZ1428" s="13"/>
      <c r="BA1428" s="13"/>
      <c r="BB1428" s="13">
        <f t="shared" si="483"/>
        <v>22100301.962882396</v>
      </c>
      <c r="BC1428" s="13">
        <f t="shared" si="484"/>
        <v>-1.3735709857954815E-4</v>
      </c>
      <c r="BD1428" s="13"/>
      <c r="BE1428" s="13"/>
      <c r="BG1428" s="13">
        <f t="shared" si="485"/>
        <v>12427913.092914158</v>
      </c>
      <c r="BH1428" s="13">
        <f t="shared" si="486"/>
        <v>-4.7636356524703835E-4</v>
      </c>
      <c r="BI1428" s="13"/>
      <c r="BL1428" s="13">
        <f t="shared" si="487"/>
        <v>315.06815879885443</v>
      </c>
      <c r="BM1428" s="13">
        <f t="shared" si="488"/>
        <v>34.465664218175128</v>
      </c>
      <c r="BP1428" s="13"/>
      <c r="BQ1428" s="13">
        <f t="shared" si="489"/>
        <v>99.633300000000006</v>
      </c>
      <c r="BR1428" s="13">
        <f t="shared" si="490"/>
        <v>108.99</v>
      </c>
      <c r="BT1428" s="13"/>
      <c r="BU1428" s="13"/>
      <c r="BV1428" s="13">
        <f t="shared" si="491"/>
        <v>31.50681587988543</v>
      </c>
      <c r="BW1428" s="13">
        <f t="shared" si="492"/>
        <v>344.65664218175152</v>
      </c>
      <c r="CA1428" s="13">
        <f t="shared" si="493"/>
        <v>9.9633299999999991</v>
      </c>
      <c r="CB1428" s="13">
        <f t="shared" si="494"/>
        <v>1089.9000000000001</v>
      </c>
    </row>
    <row r="1429" spans="1:80" x14ac:dyDescent="0.3">
      <c r="A1429" s="13">
        <f t="shared" si="470"/>
        <v>3.090295432513589E-3</v>
      </c>
      <c r="C1429" s="13" t="str">
        <f>IF(F1429&gt;0,SQRT(Sum_Sq($AI$2,V_rtHz($AH$2)/(1+1/$A1429),V_rtHz($AH$2*$A1429)/(1+$A1429),$AN$2*$AH$2/(1+1/$A1429),$AM$2*SQRT(Sum_Sq(F1429,1/($X$2*D$8*(1+C$1017+F1429/E1429))))/SQRT(Sum_Sq($X$2*F1429*D$8,1)),                   $AQ$2*SQRT(Sum_Sq($AH$2/(1+1/$A1429)+F1429*( 1/(C$1017+1+F1429/E1429)-1)/(1+($X$2*F1429*D$8)^2), (F1429^2*D$8*$X$2+1/($X$2*D$8*(C$1017+1+F1429/E1429           )))/(1+($X$2*F1429*D$8)^2))),           V_rtHz(E1429)/($X$2*D$8*(E1429*C$1017+E1429+F1429)),V_rtHz(F1429)*SQRT(Sum_Sq(E1429*D$8*$X$2*C$1017,1))/($X$2*D$8*(E1429*C$1017+E1429+F1429))))/SQRT(Sum_Sq(1/(1+$A1429)+$AC$2/$I$2-1/(1+(1+F1429/E1429)/C$1017),$X$2/$I$2)),IF(F1430&lt;0,"A",C1430))</f>
        <v>A</v>
      </c>
      <c r="E1429" s="13">
        <f t="shared" si="471"/>
        <v>-1</v>
      </c>
      <c r="F1429" s="12">
        <f t="shared" si="495"/>
        <v>-2</v>
      </c>
      <c r="H1429" s="13" t="str">
        <f>IF(K1429&gt;0,SQRT(Sum_Sq($AI$2,V_rtHz($AH$2)/(1+1/$A1429),V_rtHz($AH$2*$A1429)/(1+$A1429),$AN$2*$AH$2/(1+1/$A1429),$AM$2*SQRT(Sum_Sq(K1429,1/($X$2*I$8*(1+H$1017+K1429/J1429))))/SQRT(Sum_Sq($X$2*K1429*I$8,1)),                   $AQ$2*SQRT(Sum_Sq($AH$2/(1+1/$A1429)+K1429*( 1/(H$1017+1+K1429/J1429)-1)/(1+($X$2*K1429*I$8)^2), (K1429^2*I$8*$X$2+1/($X$2*I$8*(H$1017+1+K1429/J1429           )))/(1+($X$2*K1429*I$8)^2))),           V_rtHz(J1429)/($X$2*I$8*(J1429*H$1017+J1429+K1429)),V_rtHz(K1429)*SQRT(Sum_Sq(J1429*I$8*$X$2*H$1017,1))/($X$2*I$8*(J1429*H$1017+J1429+K1429))))/SQRT(Sum_Sq(1/(1+$A1429)+$AC$2/$I$2-1/(1+(1+K1429/J1429)/H$1017),$X$2/$I$2)),IF(K1430&lt;0,"A",H1430))</f>
        <v>A</v>
      </c>
      <c r="J1429" s="13">
        <f t="shared" si="472"/>
        <v>-1</v>
      </c>
      <c r="K1429" s="12">
        <f t="shared" si="496"/>
        <v>-2</v>
      </c>
      <c r="M1429" s="13" t="str">
        <f>IF(P1429&gt;0,SQRT(Sum_Sq($AI$2,V_rtHz($AH$2)/(1+1/$A1429),V_rtHz($AH$2*$A1429)/(1+$A1429),$AN$2*$AH$2/(1+1/$A1429),$AM$2*SQRT(Sum_Sq(P1429,1/($X$2*N$8*(1+M$1017+P1429/O1429))))/SQRT(Sum_Sq($X$2*P1429*N$8,1)),                   $AQ$2*SQRT(Sum_Sq($AH$2/(1+1/$A1429)+P1429*( 1/(M$1017+1+P1429/O1429)-1)/(1+($X$2*P1429*N$8)^2), (P1429^2*N$8*$X$2+1/($X$2*N$8*(M$1017+1+P1429/O1429           )))/(1+($X$2*P1429*N$8)^2))),           V_rtHz(O1429)/($X$2*N$8*(O1429*M$1017+O1429+P1429)),V_rtHz(P1429)*SQRT(Sum_Sq(O1429*N$8*$X$2*M$1017,1))/($X$2*N$8*(O1429*M$1017+O1429+P1429))))/SQRT(Sum_Sq(1/(1+$A1429)+$AC$2/$I$2-1/(1+(1+P1429/O1429)/M$1017),$X$2/$I$2)),IF(P1430&lt;0,"A",M1430))</f>
        <v>A</v>
      </c>
      <c r="O1429" s="13">
        <f t="shared" si="473"/>
        <v>-1</v>
      </c>
      <c r="P1429" s="12">
        <f t="shared" si="497"/>
        <v>-2</v>
      </c>
      <c r="R1429" s="13" t="str">
        <f>IF(U1429&gt;0,SQRT(Sum_Sq($AI$2,V_rtHz($AH$2)/(1+1/$A1429),V_rtHz($AH$2*$A1429)/(1+$A1429),$AN$2*$AH$2/(1+1/$A1429),$AM$2*SQRT(Sum_Sq(U1429,1/($X$2*S$8*(1+R$1017+U1429/T1429))))/SQRT(Sum_Sq($X$2*U1429*S$8,1)),                   $AQ$2*SQRT(Sum_Sq($AH$2/(1+1/$A1429)+U1429*( 1/(R$1017+1+U1429/T1429)-1)/(1+($X$2*U1429*S$8)^2), (U1429^2*S$8*$X$2+1/($X$2*S$8*(R$1017+1+U1429/T1429           )))/(1+($X$2*U1429*S$8)^2))),           V_rtHz(T1429)/($X$2*S$8*(T1429*R$1017+T1429+U1429)),V_rtHz(U1429)*SQRT(Sum_Sq(T1429*S$8*$X$2*R$1017,1))/($X$2*S$8*(T1429*R$1017+T1429+U1429))))/SQRT(Sum_Sq(1/(1+$A1429)+$AC$2/$I$2-1/(1+(1+U1429/T1429)/R$1017),$X$2/$I$2)),IF(U1430&lt;0,"A",R1430))</f>
        <v>A</v>
      </c>
      <c r="T1429" s="13">
        <f t="shared" si="474"/>
        <v>-1</v>
      </c>
      <c r="U1429" s="12">
        <f t="shared" si="498"/>
        <v>-2</v>
      </c>
      <c r="X1429" s="13">
        <f>IF(AA1429&gt;0,SQRT(Sum_Sq($AI$2,V_rtHz($AH$2)/(1+1/$A1429),V_rtHz($AH$2*$A1429)/(1+$A1429),$AN$2*$AH$2/(1+1/$A1429),$AM$2*SQRT(Sum_Sq(AA1429,1/($X$2*Y$8*(1+X$1017+AA1429/Z1429))))/SQRT(Sum_Sq($X$2*AA1429*Y$8,1)),                   $AQ$2*SQRT(Sum_Sq($AH$2/(1+1/$A1429)+AA1429*( 1/(X$1017+1+AA1429/Z1429)-1)/(1+($X$2*AA1429*Y$8)^2), (AA1429^2*Y$8*$X$2+1/($X$2*Y$8*(X$1017+1+AA1429/Z1429           )))/(1+($X$2*AA1429*Y$8)^2))),           V_rtHz(Z1429)/($X$2*Y$8*(Z1429*X$1017+Z1429+AA1429)),V_rtHz(AA1429)*SQRT(Sum_Sq(Z1429*Y$8*$X$2*X$1017,1))/($X$2*Y$8*(Z1429*X$1017+Z1429+AA1429))))/SQRT(Sum_Sq(1/(1+$A1429)+$AC$2/$I$2-1/(1+(1+AA1429/Z1429)/X$1017),$X$2/$I$2)),IF(AA1430&lt;0,"A",X1430))</f>
        <v>3.7019761571489915E-6</v>
      </c>
      <c r="Z1429" s="13">
        <f t="shared" si="475"/>
        <v>16487.875131293447</v>
      </c>
      <c r="AA1429" s="12">
        <f t="shared" si="499"/>
        <v>59683.281182276376</v>
      </c>
      <c r="AC1429" s="13">
        <f>IF(AF1429&gt;0,SQRT(Sum_Sq($AI$2,V_rtHz($AH$2)/(1+1/$A1429),V_rtHz($AH$2*$A1429)/(1+$A1429),$AN$2*$AH$2/(1+1/$A1429),$AM$2*SQRT(Sum_Sq(AF1429,1/($X$2*AD$8*(1+AC$1017+AF1429/AE1429))))/SQRT(Sum_Sq($X$2*AF1429*AD$8,1)),                   $AQ$2*SQRT(Sum_Sq($AH$2/(1+1/$A1429)+AF1429*( 1/(AC$1017+1+AF1429/AE1429)-1)/(1+($X$2*AF1429*AD$8)^2), (AF1429^2*AD$8*$X$2+1/($X$2*AD$8*(AC$1017+1+AF1429/AE1429           )))/(1+($X$2*AF1429*AD$8)^2))),           V_rtHz(AE1429)/($X$2*AD$8*(AE1429*AC$1017+AE1429+AF1429)),V_rtHz(AF1429)*SQRT(Sum_Sq(AE1429*AD$8*$X$2*AC$1017,1))/($X$2*AD$8*(AE1429*AC$1017+AE1429+AF1429))))/SQRT(Sum_Sq(1/(1+$A1429)+$AC$2/$I$2-1/(1+(1+AF1429/AE1429)/AC$1017),$X$2/$I$2)),IF(AF1430&lt;0,"A",AC1430))</f>
        <v>5.9128504136799474E-6</v>
      </c>
      <c r="AE1429" s="13">
        <f t="shared" si="476"/>
        <v>14260.188273180533</v>
      </c>
      <c r="AF1429" s="12">
        <f t="shared" si="500"/>
        <v>218218.77900019931</v>
      </c>
      <c r="AG1429" s="13"/>
      <c r="AH1429" s="13">
        <f>IF(AK1429&gt;0,SQRT(Sum_Sq($AI$2,V_rtHz($AH$2)/(1+1/$A1429),V_rtHz($AH$2*$A1429)/(1+$A1429),$AN$2*$AH$2/(1+1/$A1429),$AM$2*SQRT(Sum_Sq(AK1429,1/($X$2*AI$8*(1+AH$1017+AK1429/AJ1429))))/SQRT(Sum_Sq($X$2*AK1429*AI$8,1)),                   $AQ$2*SQRT(Sum_Sq($AH$2/(1+1/$A1429)+AK1429*( 1/(AH$1017+1+AK1429/AJ1429)-1)/(1+($X$2*AK1429*AI$8)^2), (AK1429^2*AI$8*$X$2+1/($X$2*AI$8*(AH$1017+1+AK1429/AJ1429           )))/(1+($X$2*AK1429*AI$8)^2))),           V_rtHz(AJ1429)/($X$2*AI$8*(AJ1429*AH$1017+AJ1429+AK1429)),V_rtHz(AK1429)*SQRT(Sum_Sq(AJ1429*AI$8*$X$2*AH$1017,1))/($X$2*AI$8*(AJ1429*AH$1017+AJ1429+AK1429))))/SQRT(Sum_Sq(1/(1+$A1429)+$AC$2/$I$2-1/(1+(1+AK1429/AJ1429)/AH$1017),$X$2/$I$2)),IF(AK1430&lt;0,"A",AH1430))</f>
        <v>1.0228849579323212E-5</v>
      </c>
      <c r="AI1429" s="13"/>
      <c r="AJ1429" s="13">
        <f t="shared" si="477"/>
        <v>13755.404944125523</v>
      </c>
      <c r="AK1429" s="12">
        <f t="shared" si="501"/>
        <v>715391.87072751683</v>
      </c>
      <c r="AM1429" s="13">
        <f>IF(AP1429&gt;0,SQRT(Sum_Sq($AI$2,V_rtHz($AH$2)/(1+1/$A1429),V_rtHz($AH$2*$A1429)/(1+$A1429),$AN$2*$AH$2/(1+1/$A1429),$AM$2*SQRT(Sum_Sq(AP1429,1/($X$2*AN$8*(1+AM$1017+AP1429/AO1429))))/SQRT(Sum_Sq($X$2*AP1429*AN$8,1)),                   $AQ$2*SQRT(Sum_Sq($AH$2/(1+1/$A1429)+AP1429*( 1/(AM$1017+1+AP1429/AO1429)-1)/(1+($X$2*AP1429*AN$8)^2), (AP1429^2*AN$8*$X$2+1/($X$2*AN$8*(AM$1017+1+AP1429/AO1429           )))/(1+($X$2*AP1429*AN$8)^2))),           V_rtHz(AO1429)/($X$2*AN$8*(AO1429*AM$1017+AO1429+AP1429)),V_rtHz(AP1429)*SQRT(Sum_Sq(AO1429*AN$8*$X$2*AM$1017,1))/($X$2*AN$8*(AO1429*AM$1017+AO1429+AP1429))))/SQRT(Sum_Sq(1/(1+$A1429)+$AC$2/$I$2-1/(1+(1+AP1429/AO1429)/AM$1017),$X$2/$I$2)),IF(AP1430&lt;0,"A",AM1430))</f>
        <v>1.8041443127639846E-5</v>
      </c>
      <c r="AO1429" s="13">
        <f t="shared" si="478"/>
        <v>13608.831215375123</v>
      </c>
      <c r="AP1429" s="12">
        <f t="shared" si="502"/>
        <v>2286633.454437064</v>
      </c>
      <c r="AR1429" s="13">
        <f t="shared" si="479"/>
        <v>69887291.180198371</v>
      </c>
      <c r="AS1429" s="13">
        <f t="shared" si="480"/>
        <v>-1.3250180636371499E-5</v>
      </c>
      <c r="AV1429" s="13"/>
      <c r="AW1429" s="13">
        <f t="shared" si="481"/>
        <v>39300511.936236553</v>
      </c>
      <c r="AX1429" s="13">
        <f t="shared" si="482"/>
        <v>-4.2265242550105884E-5</v>
      </c>
      <c r="AZ1429" s="13"/>
      <c r="BA1429" s="13"/>
      <c r="BB1429" s="13">
        <f t="shared" si="483"/>
        <v>22100301.962882396</v>
      </c>
      <c r="BC1429" s="13">
        <f t="shared" si="484"/>
        <v>-1.3743506198712712E-4</v>
      </c>
      <c r="BD1429" s="13"/>
      <c r="BE1429" s="13"/>
      <c r="BG1429" s="13">
        <f t="shared" si="485"/>
        <v>12427913.092914158</v>
      </c>
      <c r="BH1429" s="13">
        <f t="shared" si="486"/>
        <v>-4.7730258447334481E-4</v>
      </c>
      <c r="BI1429" s="13"/>
      <c r="BL1429" s="13">
        <f t="shared" si="487"/>
        <v>315.06815879885437</v>
      </c>
      <c r="BM1429" s="13">
        <f t="shared" si="488"/>
        <v>34.465664218175135</v>
      </c>
      <c r="BP1429" s="13"/>
      <c r="BQ1429" s="13">
        <f t="shared" si="489"/>
        <v>99.633299999999991</v>
      </c>
      <c r="BR1429" s="13">
        <f t="shared" si="490"/>
        <v>108.99</v>
      </c>
      <c r="BT1429" s="13"/>
      <c r="BU1429" s="13"/>
      <c r="BV1429" s="13">
        <f t="shared" si="491"/>
        <v>31.50681587988543</v>
      </c>
      <c r="BW1429" s="13">
        <f t="shared" si="492"/>
        <v>344.65664218175164</v>
      </c>
      <c r="CA1429" s="13">
        <f t="shared" si="493"/>
        <v>9.9633299999999991</v>
      </c>
      <c r="CB1429" s="13">
        <f t="shared" si="494"/>
        <v>1089.9000000000001</v>
      </c>
    </row>
    <row r="1430" spans="1:80" x14ac:dyDescent="0.3">
      <c r="A1430" s="13">
        <f t="shared" si="470"/>
        <v>3.1332857243155827E-3</v>
      </c>
      <c r="C1430" s="13" t="str">
        <f>IF(F1430&gt;0,SQRT(Sum_Sq($AI$2,V_rtHz($AH$2)/(1+1/$A1430),V_rtHz($AH$2*$A1430)/(1+$A1430),$AN$2*$AH$2/(1+1/$A1430),$AM$2*SQRT(Sum_Sq(F1430,1/($X$2*D$8*(1+C$1017+F1430/E1430))))/SQRT(Sum_Sq($X$2*F1430*D$8,1)),                   $AQ$2*SQRT(Sum_Sq($AH$2/(1+1/$A1430)+F1430*( 1/(C$1017+1+F1430/E1430)-1)/(1+($X$2*F1430*D$8)^2), (F1430^2*D$8*$X$2+1/($X$2*D$8*(C$1017+1+F1430/E1430           )))/(1+($X$2*F1430*D$8)^2))),           V_rtHz(E1430)/($X$2*D$8*(E1430*C$1017+E1430+F1430)),V_rtHz(F1430)*SQRT(Sum_Sq(E1430*D$8*$X$2*C$1017,1))/($X$2*D$8*(E1430*C$1017+E1430+F1430))))/SQRT(Sum_Sq(1/(1+$A1430)+$AC$2/$I$2-1/(1+(1+F1430/E1430)/C$1017),$X$2/$I$2)),IF(F1431&lt;0,"A",C1431))</f>
        <v>A</v>
      </c>
      <c r="E1430" s="13">
        <f t="shared" si="471"/>
        <v>-1</v>
      </c>
      <c r="F1430" s="12">
        <f t="shared" si="495"/>
        <v>-2</v>
      </c>
      <c r="H1430" s="13" t="str">
        <f>IF(K1430&gt;0,SQRT(Sum_Sq($AI$2,V_rtHz($AH$2)/(1+1/$A1430),V_rtHz($AH$2*$A1430)/(1+$A1430),$AN$2*$AH$2/(1+1/$A1430),$AM$2*SQRT(Sum_Sq(K1430,1/($X$2*I$8*(1+H$1017+K1430/J1430))))/SQRT(Sum_Sq($X$2*K1430*I$8,1)),                   $AQ$2*SQRT(Sum_Sq($AH$2/(1+1/$A1430)+K1430*( 1/(H$1017+1+K1430/J1430)-1)/(1+($X$2*K1430*I$8)^2), (K1430^2*I$8*$X$2+1/($X$2*I$8*(H$1017+1+K1430/J1430           )))/(1+($X$2*K1430*I$8)^2))),           V_rtHz(J1430)/($X$2*I$8*(J1430*H$1017+J1430+K1430)),V_rtHz(K1430)*SQRT(Sum_Sq(J1430*I$8*$X$2*H$1017,1))/($X$2*I$8*(J1430*H$1017+J1430+K1430))))/SQRT(Sum_Sq(1/(1+$A1430)+$AC$2/$I$2-1/(1+(1+K1430/J1430)/H$1017),$X$2/$I$2)),IF(K1431&lt;0,"A",H1431))</f>
        <v>A</v>
      </c>
      <c r="J1430" s="13">
        <f t="shared" si="472"/>
        <v>-1</v>
      </c>
      <c r="K1430" s="12">
        <f t="shared" si="496"/>
        <v>-2</v>
      </c>
      <c r="M1430" s="13" t="str">
        <f>IF(P1430&gt;0,SQRT(Sum_Sq($AI$2,V_rtHz($AH$2)/(1+1/$A1430),V_rtHz($AH$2*$A1430)/(1+$A1430),$AN$2*$AH$2/(1+1/$A1430),$AM$2*SQRT(Sum_Sq(P1430,1/($X$2*N$8*(1+M$1017+P1430/O1430))))/SQRT(Sum_Sq($X$2*P1430*N$8,1)),                   $AQ$2*SQRT(Sum_Sq($AH$2/(1+1/$A1430)+P1430*( 1/(M$1017+1+P1430/O1430)-1)/(1+($X$2*P1430*N$8)^2), (P1430^2*N$8*$X$2+1/($X$2*N$8*(M$1017+1+P1430/O1430           )))/(1+($X$2*P1430*N$8)^2))),           V_rtHz(O1430)/($X$2*N$8*(O1430*M$1017+O1430+P1430)),V_rtHz(P1430)*SQRT(Sum_Sq(O1430*N$8*$X$2*M$1017,1))/($X$2*N$8*(O1430*M$1017+O1430+P1430))))/SQRT(Sum_Sq(1/(1+$A1430)+$AC$2/$I$2-1/(1+(1+P1430/O1430)/M$1017),$X$2/$I$2)),IF(P1431&lt;0,"A",M1431))</f>
        <v>A</v>
      </c>
      <c r="O1430" s="13">
        <f t="shared" si="473"/>
        <v>-1</v>
      </c>
      <c r="P1430" s="12">
        <f t="shared" si="497"/>
        <v>-2</v>
      </c>
      <c r="R1430" s="13" t="str">
        <f>IF(U1430&gt;0,SQRT(Sum_Sq($AI$2,V_rtHz($AH$2)/(1+1/$A1430),V_rtHz($AH$2*$A1430)/(1+$A1430),$AN$2*$AH$2/(1+1/$A1430),$AM$2*SQRT(Sum_Sq(U1430,1/($X$2*S$8*(1+R$1017+U1430/T1430))))/SQRT(Sum_Sq($X$2*U1430*S$8,1)),                   $AQ$2*SQRT(Sum_Sq($AH$2/(1+1/$A1430)+U1430*( 1/(R$1017+1+U1430/T1430)-1)/(1+($X$2*U1430*S$8)^2), (U1430^2*S$8*$X$2+1/($X$2*S$8*(R$1017+1+U1430/T1430           )))/(1+($X$2*U1430*S$8)^2))),           V_rtHz(T1430)/($X$2*S$8*(T1430*R$1017+T1430+U1430)),V_rtHz(U1430)*SQRT(Sum_Sq(T1430*S$8*$X$2*R$1017,1))/($X$2*S$8*(T1430*R$1017+T1430+U1430))))/SQRT(Sum_Sq(1/(1+$A1430)+$AC$2/$I$2-1/(1+(1+U1430/T1430)/R$1017),$X$2/$I$2)),IF(U1431&lt;0,"A",R1431))</f>
        <v>A</v>
      </c>
      <c r="T1430" s="13">
        <f t="shared" si="474"/>
        <v>-1</v>
      </c>
      <c r="U1430" s="12">
        <f t="shared" si="498"/>
        <v>-2</v>
      </c>
      <c r="X1430" s="13">
        <f>IF(AA1430&gt;0,SQRT(Sum_Sq($AI$2,V_rtHz($AH$2)/(1+1/$A1430),V_rtHz($AH$2*$A1430)/(1+$A1430),$AN$2*$AH$2/(1+1/$A1430),$AM$2*SQRT(Sum_Sq(AA1430,1/($X$2*Y$8*(1+X$1017+AA1430/Z1430))))/SQRT(Sum_Sq($X$2*AA1430*Y$8,1)),                   $AQ$2*SQRT(Sum_Sq($AH$2/(1+1/$A1430)+AA1430*( 1/(X$1017+1+AA1430/Z1430)-1)/(1+($X$2*AA1430*Y$8)^2), (AA1430^2*Y$8*$X$2+1/($X$2*Y$8*(X$1017+1+AA1430/Z1430           )))/(1+($X$2*AA1430*Y$8)^2))),           V_rtHz(Z1430)/($X$2*Y$8*(Z1430*X$1017+Z1430+AA1430)),V_rtHz(AA1430)*SQRT(Sum_Sq(Z1430*Y$8*$X$2*X$1017,1))/($X$2*Y$8*(Z1430*X$1017+Z1430+AA1430))))/SQRT(Sum_Sq(1/(1+$A1430)+$AC$2/$I$2-1/(1+(1+AA1430/Z1430)/X$1017),$X$2/$I$2)),IF(AA1431&lt;0,"A",X1431))</f>
        <v>3.6935968710592214E-6</v>
      </c>
      <c r="Z1430" s="13">
        <f t="shared" si="475"/>
        <v>16416.761007329813</v>
      </c>
      <c r="AA1430" s="12">
        <f t="shared" si="499"/>
        <v>59941.81721472869</v>
      </c>
      <c r="AC1430" s="13">
        <f>IF(AF1430&gt;0,SQRT(Sum_Sq($AI$2,V_rtHz($AH$2)/(1+1/$A1430),V_rtHz($AH$2*$A1430)/(1+$A1430),$AN$2*$AH$2/(1+1/$A1430),$AM$2*SQRT(Sum_Sq(AF1430,1/($X$2*AD$8*(1+AC$1017+AF1430/AE1430))))/SQRT(Sum_Sq($X$2*AF1430*AD$8,1)),                   $AQ$2*SQRT(Sum_Sq($AH$2/(1+1/$A1430)+AF1430*( 1/(AC$1017+1+AF1430/AE1430)-1)/(1+($X$2*AF1430*AD$8)^2), (AF1430^2*AD$8*$X$2+1/($X$2*AD$8*(AC$1017+1+AF1430/AE1430           )))/(1+($X$2*AF1430*AD$8)^2))),           V_rtHz(AE1430)/($X$2*AD$8*(AE1430*AC$1017+AE1430+AF1430)),V_rtHz(AF1430)*SQRT(Sum_Sq(AE1430*AD$8*$X$2*AC$1017,1))/($X$2*AD$8*(AE1430*AC$1017+AE1430+AF1430))))/SQRT(Sum_Sq(1/(1+$A1430)+$AC$2/$I$2-1/(1+(1+AF1430/AE1430)/AC$1017),$X$2/$I$2)),IF(AF1431&lt;0,"A",AC1431))</f>
        <v>5.9045846235215665E-6</v>
      </c>
      <c r="AE1430" s="13">
        <f t="shared" si="476"/>
        <v>14219.037869529877</v>
      </c>
      <c r="AF1430" s="12">
        <f t="shared" si="500"/>
        <v>218850.31194373651</v>
      </c>
      <c r="AG1430" s="13"/>
      <c r="AH1430" s="13">
        <f>IF(AK1430&gt;0,SQRT(Sum_Sq($AI$2,V_rtHz($AH$2)/(1+1/$A1430),V_rtHz($AH$2*$A1430)/(1+$A1430),$AN$2*$AH$2/(1+1/$A1430),$AM$2*SQRT(Sum_Sq(AK1430,1/($X$2*AI$8*(1+AH$1017+AK1430/AJ1430))))/SQRT(Sum_Sq($X$2*AK1430*AI$8,1)),                   $AQ$2*SQRT(Sum_Sq($AH$2/(1+1/$A1430)+AK1430*( 1/(AH$1017+1+AK1430/AJ1430)-1)/(1+($X$2*AK1430*AI$8)^2), (AK1430^2*AI$8*$X$2+1/($X$2*AI$8*(AH$1017+1+AK1430/AJ1430           )))/(1+($X$2*AK1430*AI$8)^2))),           V_rtHz(AJ1430)/($X$2*AI$8*(AJ1430*AH$1017+AJ1430+AK1430)),V_rtHz(AK1430)*SQRT(Sum_Sq(AJ1430*AI$8*$X$2*AH$1017,1))/($X$2*AI$8*(AJ1430*AH$1017+AJ1430+AK1430))))/SQRT(Sum_Sq(1/(1+$A1430)+$AC$2/$I$2-1/(1+(1+AK1430/AJ1430)/AH$1017),$X$2/$I$2)),IF(AK1431&lt;0,"A",AH1431))</f>
        <v>1.0216166786650339E-5</v>
      </c>
      <c r="AI1430" s="13"/>
      <c r="AJ1430" s="13">
        <f t="shared" si="477"/>
        <v>13719.337133001387</v>
      </c>
      <c r="AK1430" s="12">
        <f t="shared" si="501"/>
        <v>717272.61894610792</v>
      </c>
      <c r="AM1430" s="13">
        <f>IF(AP1430&gt;0,SQRT(Sum_Sq($AI$2,V_rtHz($AH$2)/(1+1/$A1430),V_rtHz($AH$2*$A1430)/(1+$A1430),$AN$2*$AH$2/(1+1/$A1430),$AM$2*SQRT(Sum_Sq(AP1430,1/($X$2*AN$8*(1+AM$1017+AP1430/AO1430))))/SQRT(Sum_Sq($X$2*AP1430*AN$8,1)),                   $AQ$2*SQRT(Sum_Sq($AH$2/(1+1/$A1430)+AP1430*( 1/(AM$1017+1+AP1430/AO1430)-1)/(1+($X$2*AP1430*AN$8)^2), (AP1430^2*AN$8*$X$2+1/($X$2*AN$8*(AM$1017+1+AP1430/AO1430           )))/(1+($X$2*AP1430*AN$8)^2))),           V_rtHz(AO1430)/($X$2*AN$8*(AO1430*AM$1017+AO1430+AP1430)),V_rtHz(AP1430)*SQRT(Sum_Sq(AO1430*AN$8*$X$2*AM$1017,1))/($X$2*AN$8*(AO1430*AM$1017+AO1430+AP1430))))/SQRT(Sum_Sq(1/(1+$A1430)+$AC$2/$I$2-1/(1+(1+AP1430/AO1430)/AM$1017),$X$2/$I$2)),IF(AP1431&lt;0,"A",AM1431))</f>
        <v>1.8019864109037831E-5</v>
      </c>
      <c r="AO1430" s="13">
        <f t="shared" si="478"/>
        <v>13574.140358219132</v>
      </c>
      <c r="AP1430" s="12">
        <f t="shared" si="502"/>
        <v>2292477.3069715602</v>
      </c>
      <c r="AR1430" s="13">
        <f t="shared" si="479"/>
        <v>69887291.180198371</v>
      </c>
      <c r="AS1430" s="13">
        <f t="shared" si="480"/>
        <v>-1.3250915843748824E-5</v>
      </c>
      <c r="AV1430" s="13"/>
      <c r="AW1430" s="13">
        <f t="shared" si="481"/>
        <v>39300511.936236553</v>
      </c>
      <c r="AX1430" s="13">
        <f t="shared" si="482"/>
        <v>-4.2272723999820922E-5</v>
      </c>
      <c r="AZ1430" s="13"/>
      <c r="BA1430" s="13"/>
      <c r="BB1430" s="13">
        <f t="shared" si="483"/>
        <v>22100301.962882396</v>
      </c>
      <c r="BC1430" s="13">
        <f t="shared" si="484"/>
        <v>-1.3751420038466032E-4</v>
      </c>
      <c r="BD1430" s="13"/>
      <c r="BE1430" s="13"/>
      <c r="BG1430" s="13">
        <f t="shared" si="485"/>
        <v>12427913.092914158</v>
      </c>
      <c r="BH1430" s="13">
        <f t="shared" si="486"/>
        <v>-4.7825845397069016E-4</v>
      </c>
      <c r="BI1430" s="13"/>
      <c r="BL1430" s="13">
        <f t="shared" si="487"/>
        <v>315.06815879885437</v>
      </c>
      <c r="BM1430" s="13">
        <f t="shared" si="488"/>
        <v>34.465664218175128</v>
      </c>
      <c r="BP1430" s="13"/>
      <c r="BQ1430" s="13">
        <f t="shared" si="489"/>
        <v>99.633300000000006</v>
      </c>
      <c r="BR1430" s="13">
        <f t="shared" si="490"/>
        <v>108.99</v>
      </c>
      <c r="BT1430" s="13"/>
      <c r="BU1430" s="13"/>
      <c r="BV1430" s="13">
        <f t="shared" si="491"/>
        <v>31.50681587988543</v>
      </c>
      <c r="BW1430" s="13">
        <f t="shared" si="492"/>
        <v>344.65664218175152</v>
      </c>
      <c r="CA1430" s="13">
        <f t="shared" si="493"/>
        <v>9.9633299999999991</v>
      </c>
      <c r="CB1430" s="13">
        <f t="shared" si="494"/>
        <v>1089.9000000000001</v>
      </c>
    </row>
    <row r="1431" spans="1:80" x14ac:dyDescent="0.3">
      <c r="A1431" s="13">
        <f t="shared" si="470"/>
        <v>3.1768740706497674E-3</v>
      </c>
      <c r="C1431" s="13" t="str">
        <f>IF(F1431&gt;0,SQRT(Sum_Sq($AI$2,V_rtHz($AH$2)/(1+1/$A1431),V_rtHz($AH$2*$A1431)/(1+$A1431),$AN$2*$AH$2/(1+1/$A1431),$AM$2*SQRT(Sum_Sq(F1431,1/($X$2*D$8*(1+C$1017+F1431/E1431))))/SQRT(Sum_Sq($X$2*F1431*D$8,1)),                   $AQ$2*SQRT(Sum_Sq($AH$2/(1+1/$A1431)+F1431*( 1/(C$1017+1+F1431/E1431)-1)/(1+($X$2*F1431*D$8)^2), (F1431^2*D$8*$X$2+1/($X$2*D$8*(C$1017+1+F1431/E1431           )))/(1+($X$2*F1431*D$8)^2))),           V_rtHz(E1431)/($X$2*D$8*(E1431*C$1017+E1431+F1431)),V_rtHz(F1431)*SQRT(Sum_Sq(E1431*D$8*$X$2*C$1017,1))/($X$2*D$8*(E1431*C$1017+E1431+F1431))))/SQRT(Sum_Sq(1/(1+$A1431)+$AC$2/$I$2-1/(1+(1+F1431/E1431)/C$1017),$X$2/$I$2)),IF(F1432&lt;0,"A",C1432))</f>
        <v>A</v>
      </c>
      <c r="E1431" s="13">
        <f t="shared" si="471"/>
        <v>-1</v>
      </c>
      <c r="F1431" s="12">
        <f t="shared" si="495"/>
        <v>-2</v>
      </c>
      <c r="H1431" s="13" t="str">
        <f>IF(K1431&gt;0,SQRT(Sum_Sq($AI$2,V_rtHz($AH$2)/(1+1/$A1431),V_rtHz($AH$2*$A1431)/(1+$A1431),$AN$2*$AH$2/(1+1/$A1431),$AM$2*SQRT(Sum_Sq(K1431,1/($X$2*I$8*(1+H$1017+K1431/J1431))))/SQRT(Sum_Sq($X$2*K1431*I$8,1)),                   $AQ$2*SQRT(Sum_Sq($AH$2/(1+1/$A1431)+K1431*( 1/(H$1017+1+K1431/J1431)-1)/(1+($X$2*K1431*I$8)^2), (K1431^2*I$8*$X$2+1/($X$2*I$8*(H$1017+1+K1431/J1431           )))/(1+($X$2*K1431*I$8)^2))),           V_rtHz(J1431)/($X$2*I$8*(J1431*H$1017+J1431+K1431)),V_rtHz(K1431)*SQRT(Sum_Sq(J1431*I$8*$X$2*H$1017,1))/($X$2*I$8*(J1431*H$1017+J1431+K1431))))/SQRT(Sum_Sq(1/(1+$A1431)+$AC$2/$I$2-1/(1+(1+K1431/J1431)/H$1017),$X$2/$I$2)),IF(K1432&lt;0,"A",H1432))</f>
        <v>A</v>
      </c>
      <c r="J1431" s="13">
        <f t="shared" si="472"/>
        <v>-1</v>
      </c>
      <c r="K1431" s="12">
        <f t="shared" si="496"/>
        <v>-2</v>
      </c>
      <c r="M1431" s="13" t="str">
        <f>IF(P1431&gt;0,SQRT(Sum_Sq($AI$2,V_rtHz($AH$2)/(1+1/$A1431),V_rtHz($AH$2*$A1431)/(1+$A1431),$AN$2*$AH$2/(1+1/$A1431),$AM$2*SQRT(Sum_Sq(P1431,1/($X$2*N$8*(1+M$1017+P1431/O1431))))/SQRT(Sum_Sq($X$2*P1431*N$8,1)),                   $AQ$2*SQRT(Sum_Sq($AH$2/(1+1/$A1431)+P1431*( 1/(M$1017+1+P1431/O1431)-1)/(1+($X$2*P1431*N$8)^2), (P1431^2*N$8*$X$2+1/($X$2*N$8*(M$1017+1+P1431/O1431           )))/(1+($X$2*P1431*N$8)^2))),           V_rtHz(O1431)/($X$2*N$8*(O1431*M$1017+O1431+P1431)),V_rtHz(P1431)*SQRT(Sum_Sq(O1431*N$8*$X$2*M$1017,1))/($X$2*N$8*(O1431*M$1017+O1431+P1431))))/SQRT(Sum_Sq(1/(1+$A1431)+$AC$2/$I$2-1/(1+(1+P1431/O1431)/M$1017),$X$2/$I$2)),IF(P1432&lt;0,"A",M1432))</f>
        <v>A</v>
      </c>
      <c r="O1431" s="13">
        <f t="shared" si="473"/>
        <v>-1</v>
      </c>
      <c r="P1431" s="12">
        <f t="shared" si="497"/>
        <v>-2</v>
      </c>
      <c r="R1431" s="13" t="str">
        <f>IF(U1431&gt;0,SQRT(Sum_Sq($AI$2,V_rtHz($AH$2)/(1+1/$A1431),V_rtHz($AH$2*$A1431)/(1+$A1431),$AN$2*$AH$2/(1+1/$A1431),$AM$2*SQRT(Sum_Sq(U1431,1/($X$2*S$8*(1+R$1017+U1431/T1431))))/SQRT(Sum_Sq($X$2*U1431*S$8,1)),                   $AQ$2*SQRT(Sum_Sq($AH$2/(1+1/$A1431)+U1431*( 1/(R$1017+1+U1431/T1431)-1)/(1+($X$2*U1431*S$8)^2), (U1431^2*S$8*$X$2+1/($X$2*S$8*(R$1017+1+U1431/T1431           )))/(1+($X$2*U1431*S$8)^2))),           V_rtHz(T1431)/($X$2*S$8*(T1431*R$1017+T1431+U1431)),V_rtHz(U1431)*SQRT(Sum_Sq(T1431*S$8*$X$2*R$1017,1))/($X$2*S$8*(T1431*R$1017+T1431+U1431))))/SQRT(Sum_Sq(1/(1+$A1431)+$AC$2/$I$2-1/(1+(1+U1431/T1431)/R$1017),$X$2/$I$2)),IF(U1432&lt;0,"A",R1432))</f>
        <v>A</v>
      </c>
      <c r="T1431" s="13">
        <f t="shared" si="474"/>
        <v>-1</v>
      </c>
      <c r="U1431" s="12">
        <f t="shared" si="498"/>
        <v>-2</v>
      </c>
      <c r="X1431" s="13">
        <f>IF(AA1431&gt;0,SQRT(Sum_Sq($AI$2,V_rtHz($AH$2)/(1+1/$A1431),V_rtHz($AH$2*$A1431)/(1+$A1431),$AN$2*$AH$2/(1+1/$A1431),$AM$2*SQRT(Sum_Sq(AA1431,1/($X$2*Y$8*(1+X$1017+AA1431/Z1431))))/SQRT(Sum_Sq($X$2*AA1431*Y$8,1)),                   $AQ$2*SQRT(Sum_Sq($AH$2/(1+1/$A1431)+AA1431*( 1/(X$1017+1+AA1431/Z1431)-1)/(1+($X$2*AA1431*Y$8)^2), (AA1431^2*Y$8*$X$2+1/($X$2*Y$8*(X$1017+1+AA1431/Z1431           )))/(1+($X$2*AA1431*Y$8)^2))),           V_rtHz(Z1431)/($X$2*Y$8*(Z1431*X$1017+Z1431+AA1431)),V_rtHz(AA1431)*SQRT(Sum_Sq(Z1431*Y$8*$X$2*X$1017,1))/($X$2*Y$8*(Z1431*X$1017+Z1431+AA1431))))/SQRT(Sum_Sq(1/(1+$A1431)+$AC$2/$I$2-1/(1+(1+AA1431/Z1431)/X$1017),$X$2/$I$2)),IF(AA1432&lt;0,"A",X1432))</f>
        <v>3.6852317030400077E-6</v>
      </c>
      <c r="Z1431" s="13">
        <f t="shared" si="475"/>
        <v>16345.861227285168</v>
      </c>
      <c r="AA1431" s="12">
        <f t="shared" si="499"/>
        <v>60201.813405624191</v>
      </c>
      <c r="AC1431" s="13">
        <f>IF(AF1431&gt;0,SQRT(Sum_Sq($AI$2,V_rtHz($AH$2)/(1+1/$A1431),V_rtHz($AH$2*$A1431)/(1+$A1431),$AN$2*$AH$2/(1+1/$A1431),$AM$2*SQRT(Sum_Sq(AF1431,1/($X$2*AD$8*(1+AC$1017+AF1431/AE1431))))/SQRT(Sum_Sq($X$2*AF1431*AD$8,1)),                   $AQ$2*SQRT(Sum_Sq($AH$2/(1+1/$A1431)+AF1431*( 1/(AC$1017+1+AF1431/AE1431)-1)/(1+($X$2*AF1431*AD$8)^2), (AF1431^2*AD$8*$X$2+1/($X$2*AD$8*(AC$1017+1+AF1431/AE1431           )))/(1+($X$2*AF1431*AD$8)^2))),           V_rtHz(AE1431)/($X$2*AD$8*(AE1431*AC$1017+AE1431+AF1431)),V_rtHz(AF1431)*SQRT(Sum_Sq(AE1431*AD$8*$X$2*AC$1017,1))/($X$2*AD$8*(AE1431*AC$1017+AE1431+AF1431))))/SQRT(Sum_Sq(1/(1+$A1431)+$AC$2/$I$2-1/(1+(1+AF1431/AE1431)/AC$1017),$X$2/$I$2)),IF(AF1432&lt;0,"A",AC1432))</f>
        <v>5.8962843620984722E-6</v>
      </c>
      <c r="AE1431" s="13">
        <f t="shared" si="476"/>
        <v>14177.758910569008</v>
      </c>
      <c r="AF1431" s="12">
        <f t="shared" si="500"/>
        <v>219487.50101588</v>
      </c>
      <c r="AG1431" s="13"/>
      <c r="AH1431" s="13">
        <f>IF(AK1431&gt;0,SQRT(Sum_Sq($AI$2,V_rtHz($AH$2)/(1+1/$A1431),V_rtHz($AH$2*$A1431)/(1+$A1431),$AN$2*$AH$2/(1+1/$A1431),$AM$2*SQRT(Sum_Sq(AK1431,1/($X$2*AI$8*(1+AH$1017+AK1431/AJ1431))))/SQRT(Sum_Sq($X$2*AK1431*AI$8,1)),                   $AQ$2*SQRT(Sum_Sq($AH$2/(1+1/$A1431)+AK1431*( 1/(AH$1017+1+AK1431/AJ1431)-1)/(1+($X$2*AK1431*AI$8)^2), (AK1431^2*AI$8*$X$2+1/($X$2*AI$8*(AH$1017+1+AK1431/AJ1431           )))/(1+($X$2*AK1431*AI$8)^2))),           V_rtHz(AJ1431)/($X$2*AI$8*(AJ1431*AH$1017+AJ1431+AK1431)),V_rtHz(AK1431)*SQRT(Sum_Sq(AJ1431*AI$8*$X$2*AH$1017,1))/($X$2*AI$8*(AJ1431*AH$1017+AJ1431+AK1431))))/SQRT(Sum_Sq(1/(1+$A1431)+$AC$2/$I$2-1/(1+(1+AK1431/AJ1431)/AH$1017),$X$2/$I$2)),IF(AK1432&lt;0,"A",AH1432))</f>
        <v>1.0203417995613762E-5</v>
      </c>
      <c r="AI1431" s="13"/>
      <c r="AJ1431" s="13">
        <f t="shared" si="477"/>
        <v>13683.117554292841</v>
      </c>
      <c r="AK1431" s="12">
        <f t="shared" si="501"/>
        <v>719171.25878270366</v>
      </c>
      <c r="AM1431" s="13">
        <f>IF(AP1431&gt;0,SQRT(Sum_Sq($AI$2,V_rtHz($AH$2)/(1+1/$A1431),V_rtHz($AH$2*$A1431)/(1+$A1431),$AN$2*$AH$2/(1+1/$A1431),$AM$2*SQRT(Sum_Sq(AP1431,1/($X$2*AN$8*(1+AM$1017+AP1431/AO1431))))/SQRT(Sum_Sq($X$2*AP1431*AN$8,1)),                   $AQ$2*SQRT(Sum_Sq($AH$2/(1+1/$A1431)+AP1431*( 1/(AM$1017+1+AP1431/AO1431)-1)/(1+($X$2*AP1431*AN$8)^2), (AP1431^2*AN$8*$X$2+1/($X$2*AN$8*(AM$1017+1+AP1431/AO1431           )))/(1+($X$2*AP1431*AN$8)^2))),           V_rtHz(AO1431)/($X$2*AN$8*(AO1431*AM$1017+AO1431+AP1431)),V_rtHz(AP1431)*SQRT(Sum_Sq(AO1431*AN$8*$X$2*AM$1017,1))/($X$2*AN$8*(AO1431*AM$1017+AO1431+AP1431))))/SQRT(Sum_Sq(1/(1+$A1431)+$AC$2/$I$2-1/(1+(1+AP1431/AO1431)/AM$1017),$X$2/$I$2)),IF(AP1432&lt;0,"A",AM1432))</f>
        <v>1.7998166691344711E-5</v>
      </c>
      <c r="AO1431" s="13">
        <f t="shared" si="478"/>
        <v>13539.29322503703</v>
      </c>
      <c r="AP1431" s="12">
        <f t="shared" si="502"/>
        <v>2298377.6343154763</v>
      </c>
      <c r="AR1431" s="13">
        <f t="shared" si="479"/>
        <v>69887291.180198371</v>
      </c>
      <c r="AS1431" s="13">
        <f t="shared" si="480"/>
        <v>-1.3251661362182966E-5</v>
      </c>
      <c r="AV1431" s="13"/>
      <c r="AW1431" s="13">
        <f t="shared" si="481"/>
        <v>39300511.936236553</v>
      </c>
      <c r="AX1431" s="13">
        <f t="shared" si="482"/>
        <v>-4.2280312231490136E-5</v>
      </c>
      <c r="AZ1431" s="13"/>
      <c r="BA1431" s="13"/>
      <c r="BB1431" s="13">
        <f t="shared" si="483"/>
        <v>22100301.962882396</v>
      </c>
      <c r="BC1431" s="13">
        <f t="shared" si="484"/>
        <v>-1.3759453281152751E-4</v>
      </c>
      <c r="BD1431" s="13"/>
      <c r="BE1431" s="13"/>
      <c r="BG1431" s="13">
        <f t="shared" si="485"/>
        <v>12427913.092914158</v>
      </c>
      <c r="BH1431" s="13">
        <f t="shared" si="486"/>
        <v>-4.7923153769328393E-4</v>
      </c>
      <c r="BI1431" s="13"/>
      <c r="BL1431" s="13">
        <f t="shared" si="487"/>
        <v>315.06815879885437</v>
      </c>
      <c r="BM1431" s="13">
        <f t="shared" si="488"/>
        <v>34.465664218175142</v>
      </c>
      <c r="BP1431" s="13"/>
      <c r="BQ1431" s="13">
        <f t="shared" si="489"/>
        <v>99.633299999999991</v>
      </c>
      <c r="BR1431" s="13">
        <f t="shared" si="490"/>
        <v>108.99</v>
      </c>
      <c r="BT1431" s="13"/>
      <c r="BU1431" s="13"/>
      <c r="BV1431" s="13">
        <f t="shared" si="491"/>
        <v>31.50681587988543</v>
      </c>
      <c r="BW1431" s="13">
        <f t="shared" si="492"/>
        <v>344.65664218175152</v>
      </c>
      <c r="CA1431" s="13">
        <f t="shared" si="493"/>
        <v>9.9633299999999991</v>
      </c>
      <c r="CB1431" s="13">
        <f t="shared" si="494"/>
        <v>1089.9000000000001</v>
      </c>
    </row>
    <row r="1432" spans="1:80" x14ac:dyDescent="0.3">
      <c r="A1432" s="13">
        <f t="shared" si="470"/>
        <v>3.221068791283433E-3</v>
      </c>
      <c r="C1432" s="13" t="str">
        <f>IF(F1432&gt;0,SQRT(Sum_Sq($AI$2,V_rtHz($AH$2)/(1+1/$A1432),V_rtHz($AH$2*$A1432)/(1+$A1432),$AN$2*$AH$2/(1+1/$A1432),$AM$2*SQRT(Sum_Sq(F1432,1/($X$2*D$8*(1+C$1017+F1432/E1432))))/SQRT(Sum_Sq($X$2*F1432*D$8,1)),                   $AQ$2*SQRT(Sum_Sq($AH$2/(1+1/$A1432)+F1432*( 1/(C$1017+1+F1432/E1432)-1)/(1+($X$2*F1432*D$8)^2), (F1432^2*D$8*$X$2+1/($X$2*D$8*(C$1017+1+F1432/E1432           )))/(1+($X$2*F1432*D$8)^2))),           V_rtHz(E1432)/($X$2*D$8*(E1432*C$1017+E1432+F1432)),V_rtHz(F1432)*SQRT(Sum_Sq(E1432*D$8*$X$2*C$1017,1))/($X$2*D$8*(E1432*C$1017+E1432+F1432))))/SQRT(Sum_Sq(1/(1+$A1432)+$AC$2/$I$2-1/(1+(1+F1432/E1432)/C$1017),$X$2/$I$2)),IF(F1433&lt;0,"A",C1433))</f>
        <v>A</v>
      </c>
      <c r="E1432" s="13">
        <f t="shared" si="471"/>
        <v>-1</v>
      </c>
      <c r="F1432" s="12">
        <f t="shared" si="495"/>
        <v>-2</v>
      </c>
      <c r="H1432" s="13" t="str">
        <f>IF(K1432&gt;0,SQRT(Sum_Sq($AI$2,V_rtHz($AH$2)/(1+1/$A1432),V_rtHz($AH$2*$A1432)/(1+$A1432),$AN$2*$AH$2/(1+1/$A1432),$AM$2*SQRT(Sum_Sq(K1432,1/($X$2*I$8*(1+H$1017+K1432/J1432))))/SQRT(Sum_Sq($X$2*K1432*I$8,1)),                   $AQ$2*SQRT(Sum_Sq($AH$2/(1+1/$A1432)+K1432*( 1/(H$1017+1+K1432/J1432)-1)/(1+($X$2*K1432*I$8)^2), (K1432^2*I$8*$X$2+1/($X$2*I$8*(H$1017+1+K1432/J1432           )))/(1+($X$2*K1432*I$8)^2))),           V_rtHz(J1432)/($X$2*I$8*(J1432*H$1017+J1432+K1432)),V_rtHz(K1432)*SQRT(Sum_Sq(J1432*I$8*$X$2*H$1017,1))/($X$2*I$8*(J1432*H$1017+J1432+K1432))))/SQRT(Sum_Sq(1/(1+$A1432)+$AC$2/$I$2-1/(1+(1+K1432/J1432)/H$1017),$X$2/$I$2)),IF(K1433&lt;0,"A",H1433))</f>
        <v>A</v>
      </c>
      <c r="J1432" s="13">
        <f t="shared" si="472"/>
        <v>-1</v>
      </c>
      <c r="K1432" s="12">
        <f t="shared" si="496"/>
        <v>-2</v>
      </c>
      <c r="M1432" s="13" t="str">
        <f>IF(P1432&gt;0,SQRT(Sum_Sq($AI$2,V_rtHz($AH$2)/(1+1/$A1432),V_rtHz($AH$2*$A1432)/(1+$A1432),$AN$2*$AH$2/(1+1/$A1432),$AM$2*SQRT(Sum_Sq(P1432,1/($X$2*N$8*(1+M$1017+P1432/O1432))))/SQRT(Sum_Sq($X$2*P1432*N$8,1)),                   $AQ$2*SQRT(Sum_Sq($AH$2/(1+1/$A1432)+P1432*( 1/(M$1017+1+P1432/O1432)-1)/(1+($X$2*P1432*N$8)^2), (P1432^2*N$8*$X$2+1/($X$2*N$8*(M$1017+1+P1432/O1432           )))/(1+($X$2*P1432*N$8)^2))),           V_rtHz(O1432)/($X$2*N$8*(O1432*M$1017+O1432+P1432)),V_rtHz(P1432)*SQRT(Sum_Sq(O1432*N$8*$X$2*M$1017,1))/($X$2*N$8*(O1432*M$1017+O1432+P1432))))/SQRT(Sum_Sq(1/(1+$A1432)+$AC$2/$I$2-1/(1+(1+P1432/O1432)/M$1017),$X$2/$I$2)),IF(P1433&lt;0,"A",M1433))</f>
        <v>A</v>
      </c>
      <c r="O1432" s="13">
        <f t="shared" si="473"/>
        <v>-1</v>
      </c>
      <c r="P1432" s="12">
        <f t="shared" si="497"/>
        <v>-2</v>
      </c>
      <c r="R1432" s="13" t="str">
        <f>IF(U1432&gt;0,SQRT(Sum_Sq($AI$2,V_rtHz($AH$2)/(1+1/$A1432),V_rtHz($AH$2*$A1432)/(1+$A1432),$AN$2*$AH$2/(1+1/$A1432),$AM$2*SQRT(Sum_Sq(U1432,1/($X$2*S$8*(1+R$1017+U1432/T1432))))/SQRT(Sum_Sq($X$2*U1432*S$8,1)),                   $AQ$2*SQRT(Sum_Sq($AH$2/(1+1/$A1432)+U1432*( 1/(R$1017+1+U1432/T1432)-1)/(1+($X$2*U1432*S$8)^2), (U1432^2*S$8*$X$2+1/($X$2*S$8*(R$1017+1+U1432/T1432           )))/(1+($X$2*U1432*S$8)^2))),           V_rtHz(T1432)/($X$2*S$8*(T1432*R$1017+T1432+U1432)),V_rtHz(U1432)*SQRT(Sum_Sq(T1432*S$8*$X$2*R$1017,1))/($X$2*S$8*(T1432*R$1017+T1432+U1432))))/SQRT(Sum_Sq(1/(1+$A1432)+$AC$2/$I$2-1/(1+(1+U1432/T1432)/R$1017),$X$2/$I$2)),IF(U1433&lt;0,"A",R1433))</f>
        <v>A</v>
      </c>
      <c r="T1432" s="13">
        <f t="shared" si="474"/>
        <v>-1</v>
      </c>
      <c r="U1432" s="12">
        <f t="shared" si="498"/>
        <v>-2</v>
      </c>
      <c r="X1432" s="13">
        <f>IF(AA1432&gt;0,SQRT(Sum_Sq($AI$2,V_rtHz($AH$2)/(1+1/$A1432),V_rtHz($AH$2*$A1432)/(1+$A1432),$AN$2*$AH$2/(1+1/$A1432),$AM$2*SQRT(Sum_Sq(AA1432,1/($X$2*Y$8*(1+X$1017+AA1432/Z1432))))/SQRT(Sum_Sq($X$2*AA1432*Y$8,1)),                   $AQ$2*SQRT(Sum_Sq($AH$2/(1+1/$A1432)+AA1432*( 1/(X$1017+1+AA1432/Z1432)-1)/(1+($X$2*AA1432*Y$8)^2), (AA1432^2*Y$8*$X$2+1/($X$2*Y$8*(X$1017+1+AA1432/Z1432           )))/(1+($X$2*AA1432*Y$8)^2))),           V_rtHz(Z1432)/($X$2*Y$8*(Z1432*X$1017+Z1432+AA1432)),V_rtHz(AA1432)*SQRT(Sum_Sq(Z1432*Y$8*$X$2*X$1017,1))/($X$2*Y$8*(Z1432*X$1017+Z1432+AA1432))))/SQRT(Sum_Sq(1/(1+$A1432)+$AC$2/$I$2-1/(1+(1+AA1432/Z1432)/X$1017),$X$2/$I$2)),IF(AA1433&lt;0,"A",X1433))</f>
        <v>3.6768805496672671E-6</v>
      </c>
      <c r="Z1432" s="13">
        <f t="shared" si="475"/>
        <v>16275.17448696246</v>
      </c>
      <c r="AA1432" s="12">
        <f t="shared" si="499"/>
        <v>60463.283410420052</v>
      </c>
      <c r="AC1432" s="13">
        <f>IF(AF1432&gt;0,SQRT(Sum_Sq($AI$2,V_rtHz($AH$2)/(1+1/$A1432),V_rtHz($AH$2*$A1432)/(1+$A1432),$AN$2*$AH$2/(1+1/$A1432),$AM$2*SQRT(Sum_Sq(AF1432,1/($X$2*AD$8*(1+AC$1017+AF1432/AE1432))))/SQRT(Sum_Sq($X$2*AF1432*AD$8,1)),                   $AQ$2*SQRT(Sum_Sq($AH$2/(1+1/$A1432)+AF1432*( 1/(AC$1017+1+AF1432/AE1432)-1)/(1+($X$2*AF1432*AD$8)^2), (AF1432^2*AD$8*$X$2+1/($X$2*AD$8*(AC$1017+1+AF1432/AE1432           )))/(1+($X$2*AF1432*AD$8)^2))),           V_rtHz(AE1432)/($X$2*AD$8*(AE1432*AC$1017+AE1432+AF1432)),V_rtHz(AF1432)*SQRT(Sum_Sq(AE1432*AD$8*$X$2*AC$1017,1))/($X$2*AD$8*(AE1432*AC$1017+AE1432+AF1432))))/SQRT(Sum_Sq(1/(1+$A1432)+$AC$2/$I$2-1/(1+(1+AF1432/AE1432)/AC$1017),$X$2/$I$2)),IF(AF1433&lt;0,"A",AC1433))</f>
        <v>5.8879499028032777E-6</v>
      </c>
      <c r="AE1432" s="13">
        <f t="shared" si="476"/>
        <v>14136.353251605962</v>
      </c>
      <c r="AF1432" s="12">
        <f t="shared" si="500"/>
        <v>220130.38425825242</v>
      </c>
      <c r="AG1432" s="13"/>
      <c r="AH1432" s="13">
        <f>IF(AK1432&gt;0,SQRT(Sum_Sq($AI$2,V_rtHz($AH$2)/(1+1/$A1432),V_rtHz($AH$2*$A1432)/(1+$A1432),$AN$2*$AH$2/(1+1/$A1432),$AM$2*SQRT(Sum_Sq(AK1432,1/($X$2*AI$8*(1+AH$1017+AK1432/AJ1432))))/SQRT(Sum_Sq($X$2*AK1432*AI$8,1)),                   $AQ$2*SQRT(Sum_Sq($AH$2/(1+1/$A1432)+AK1432*( 1/(AH$1017+1+AK1432/AJ1432)-1)/(1+($X$2*AK1432*AI$8)^2), (AK1432^2*AI$8*$X$2+1/($X$2*AI$8*(AH$1017+1+AK1432/AJ1432           )))/(1+($X$2*AK1432*AI$8)^2))),           V_rtHz(AJ1432)/($X$2*AI$8*(AJ1432*AH$1017+AJ1432+AK1432)),V_rtHz(AK1432)*SQRT(Sum_Sq(AJ1432*AI$8*$X$2*AH$1017,1))/($X$2*AI$8*(AJ1432*AH$1017+AJ1432+AK1432))))/SQRT(Sum_Sq(1/(1+$A1432)+$AC$2/$I$2-1/(1+(1+AK1432/AJ1432)/AH$1017),$X$2/$I$2)),IF(AK1433&lt;0,"A",AH1433))</f>
        <v>1.0190603545828809E-5</v>
      </c>
      <c r="AI1432" s="13"/>
      <c r="AJ1432" s="13">
        <f t="shared" si="477"/>
        <v>13646.747687769282</v>
      </c>
      <c r="AK1432" s="12">
        <f t="shared" si="501"/>
        <v>721087.91784960707</v>
      </c>
      <c r="AM1432" s="13">
        <f>IF(AP1432&gt;0,SQRT(Sum_Sq($AI$2,V_rtHz($AH$2)/(1+1/$A1432),V_rtHz($AH$2*$A1432)/(1+$A1432),$AN$2*$AH$2/(1+1/$A1432),$AM$2*SQRT(Sum_Sq(AP1432,1/($X$2*AN$8*(1+AM$1017+AP1432/AO1432))))/SQRT(Sum_Sq($X$2*AP1432*AN$8,1)),                   $AQ$2*SQRT(Sum_Sq($AH$2/(1+1/$A1432)+AP1432*( 1/(AM$1017+1+AP1432/AO1432)-1)/(1+($X$2*AP1432*AN$8)^2), (AP1432^2*AN$8*$X$2+1/($X$2*AN$8*(AM$1017+1+AP1432/AO1432           )))/(1+($X$2*AP1432*AN$8)^2))),           V_rtHz(AO1432)/($X$2*AN$8*(AO1432*AM$1017+AO1432+AP1432)),V_rtHz(AP1432)*SQRT(Sum_Sq(AO1432*AN$8*$X$2*AM$1017,1))/($X$2*AN$8*(AO1432*AM$1017+AO1432+AP1432))))/SQRT(Sum_Sq(1/(1+$A1432)+$AC$2/$I$2-1/(1+(1+AP1432/AO1432)/AM$1017),$X$2/$I$2)),IF(AP1433&lt;0,"A",AM1433))</f>
        <v>1.7976351399245753E-5</v>
      </c>
      <c r="AO1432" s="13">
        <f t="shared" si="478"/>
        <v>13504.291173051814</v>
      </c>
      <c r="AP1432" s="12">
        <f t="shared" si="502"/>
        <v>2304334.8469086485</v>
      </c>
      <c r="AR1432" s="13">
        <f t="shared" si="479"/>
        <v>69887291.180198371</v>
      </c>
      <c r="AS1432" s="13">
        <f t="shared" si="480"/>
        <v>-1.3252417337463325E-5</v>
      </c>
      <c r="AV1432" s="13"/>
      <c r="AW1432" s="13">
        <f t="shared" si="481"/>
        <v>39300511.936236553</v>
      </c>
      <c r="AX1432" s="13">
        <f t="shared" si="482"/>
        <v>-4.2288008807869607E-5</v>
      </c>
      <c r="AZ1432" s="13"/>
      <c r="BA1432" s="13"/>
      <c r="BB1432" s="13">
        <f t="shared" si="483"/>
        <v>22100301.962882396</v>
      </c>
      <c r="BC1432" s="13">
        <f t="shared" si="484"/>
        <v>-1.3767607865462604E-4</v>
      </c>
      <c r="BD1432" s="13"/>
      <c r="BE1432" s="13"/>
      <c r="BG1432" s="13">
        <f t="shared" si="485"/>
        <v>12427913.092914158</v>
      </c>
      <c r="BH1432" s="13">
        <f t="shared" si="486"/>
        <v>-4.8022220947759471E-4</v>
      </c>
      <c r="BI1432" s="13"/>
      <c r="BL1432" s="13">
        <f t="shared" si="487"/>
        <v>315.06815879885437</v>
      </c>
      <c r="BM1432" s="13">
        <f t="shared" si="488"/>
        <v>34.465664218175149</v>
      </c>
      <c r="BP1432" s="13"/>
      <c r="BQ1432" s="13">
        <f t="shared" si="489"/>
        <v>99.633299999999991</v>
      </c>
      <c r="BR1432" s="13">
        <f t="shared" si="490"/>
        <v>108.99000000000001</v>
      </c>
      <c r="BT1432" s="13"/>
      <c r="BU1432" s="13"/>
      <c r="BV1432" s="13">
        <f t="shared" si="491"/>
        <v>31.50681587988543</v>
      </c>
      <c r="BW1432" s="13">
        <f t="shared" si="492"/>
        <v>344.65664218175152</v>
      </c>
      <c r="CA1432" s="13">
        <f t="shared" si="493"/>
        <v>9.9633299999999991</v>
      </c>
      <c r="CB1432" s="13">
        <f t="shared" si="494"/>
        <v>1089.9000000000001</v>
      </c>
    </row>
    <row r="1433" spans="1:80" x14ac:dyDescent="0.3">
      <c r="A1433" s="13">
        <f t="shared" si="470"/>
        <v>3.2658783217233561E-3</v>
      </c>
      <c r="C1433" s="13" t="str">
        <f>IF(F1433&gt;0,SQRT(Sum_Sq($AI$2,V_rtHz($AH$2)/(1+1/$A1433),V_rtHz($AH$2*$A1433)/(1+$A1433),$AN$2*$AH$2/(1+1/$A1433),$AM$2*SQRT(Sum_Sq(F1433,1/($X$2*D$8*(1+C$1017+F1433/E1433))))/SQRT(Sum_Sq($X$2*F1433*D$8,1)),                   $AQ$2*SQRT(Sum_Sq($AH$2/(1+1/$A1433)+F1433*( 1/(C$1017+1+F1433/E1433)-1)/(1+($X$2*F1433*D$8)^2), (F1433^2*D$8*$X$2+1/($X$2*D$8*(C$1017+1+F1433/E1433           )))/(1+($X$2*F1433*D$8)^2))),           V_rtHz(E1433)/($X$2*D$8*(E1433*C$1017+E1433+F1433)),V_rtHz(F1433)*SQRT(Sum_Sq(E1433*D$8*$X$2*C$1017,1))/($X$2*D$8*(E1433*C$1017+E1433+F1433))))/SQRT(Sum_Sq(1/(1+$A1433)+$AC$2/$I$2-1/(1+(1+F1433/E1433)/C$1017),$X$2/$I$2)),IF(F1434&lt;0,"A",C1434))</f>
        <v>A</v>
      </c>
      <c r="E1433" s="13">
        <f t="shared" si="471"/>
        <v>-1</v>
      </c>
      <c r="F1433" s="12">
        <f t="shared" si="495"/>
        <v>-2</v>
      </c>
      <c r="H1433" s="13" t="str">
        <f>IF(K1433&gt;0,SQRT(Sum_Sq($AI$2,V_rtHz($AH$2)/(1+1/$A1433),V_rtHz($AH$2*$A1433)/(1+$A1433),$AN$2*$AH$2/(1+1/$A1433),$AM$2*SQRT(Sum_Sq(K1433,1/($X$2*I$8*(1+H$1017+K1433/J1433))))/SQRT(Sum_Sq($X$2*K1433*I$8,1)),                   $AQ$2*SQRT(Sum_Sq($AH$2/(1+1/$A1433)+K1433*( 1/(H$1017+1+K1433/J1433)-1)/(1+($X$2*K1433*I$8)^2), (K1433^2*I$8*$X$2+1/($X$2*I$8*(H$1017+1+K1433/J1433           )))/(1+($X$2*K1433*I$8)^2))),           V_rtHz(J1433)/($X$2*I$8*(J1433*H$1017+J1433+K1433)),V_rtHz(K1433)*SQRT(Sum_Sq(J1433*I$8*$X$2*H$1017,1))/($X$2*I$8*(J1433*H$1017+J1433+K1433))))/SQRT(Sum_Sq(1/(1+$A1433)+$AC$2/$I$2-1/(1+(1+K1433/J1433)/H$1017),$X$2/$I$2)),IF(K1434&lt;0,"A",H1434))</f>
        <v>A</v>
      </c>
      <c r="J1433" s="13">
        <f t="shared" si="472"/>
        <v>-1</v>
      </c>
      <c r="K1433" s="12">
        <f t="shared" si="496"/>
        <v>-2</v>
      </c>
      <c r="M1433" s="13" t="str">
        <f>IF(P1433&gt;0,SQRT(Sum_Sq($AI$2,V_rtHz($AH$2)/(1+1/$A1433),V_rtHz($AH$2*$A1433)/(1+$A1433),$AN$2*$AH$2/(1+1/$A1433),$AM$2*SQRT(Sum_Sq(P1433,1/($X$2*N$8*(1+M$1017+P1433/O1433))))/SQRT(Sum_Sq($X$2*P1433*N$8,1)),                   $AQ$2*SQRT(Sum_Sq($AH$2/(1+1/$A1433)+P1433*( 1/(M$1017+1+P1433/O1433)-1)/(1+($X$2*P1433*N$8)^2), (P1433^2*N$8*$X$2+1/($X$2*N$8*(M$1017+1+P1433/O1433           )))/(1+($X$2*P1433*N$8)^2))),           V_rtHz(O1433)/($X$2*N$8*(O1433*M$1017+O1433+P1433)),V_rtHz(P1433)*SQRT(Sum_Sq(O1433*N$8*$X$2*M$1017,1))/($X$2*N$8*(O1433*M$1017+O1433+P1433))))/SQRT(Sum_Sq(1/(1+$A1433)+$AC$2/$I$2-1/(1+(1+P1433/O1433)/M$1017),$X$2/$I$2)),IF(P1434&lt;0,"A",M1434))</f>
        <v>A</v>
      </c>
      <c r="O1433" s="13">
        <f t="shared" si="473"/>
        <v>-1</v>
      </c>
      <c r="P1433" s="12">
        <f t="shared" si="497"/>
        <v>-2</v>
      </c>
      <c r="R1433" s="13" t="str">
        <f>IF(U1433&gt;0,SQRT(Sum_Sq($AI$2,V_rtHz($AH$2)/(1+1/$A1433),V_rtHz($AH$2*$A1433)/(1+$A1433),$AN$2*$AH$2/(1+1/$A1433),$AM$2*SQRT(Sum_Sq(U1433,1/($X$2*S$8*(1+R$1017+U1433/T1433))))/SQRT(Sum_Sq($X$2*U1433*S$8,1)),                   $AQ$2*SQRT(Sum_Sq($AH$2/(1+1/$A1433)+U1433*( 1/(R$1017+1+U1433/T1433)-1)/(1+($X$2*U1433*S$8)^2), (U1433^2*S$8*$X$2+1/($X$2*S$8*(R$1017+1+U1433/T1433           )))/(1+($X$2*U1433*S$8)^2))),           V_rtHz(T1433)/($X$2*S$8*(T1433*R$1017+T1433+U1433)),V_rtHz(U1433)*SQRT(Sum_Sq(T1433*S$8*$X$2*R$1017,1))/($X$2*S$8*(T1433*R$1017+T1433+U1433))))/SQRT(Sum_Sq(1/(1+$A1433)+$AC$2/$I$2-1/(1+(1+U1433/T1433)/R$1017),$X$2/$I$2)),IF(U1434&lt;0,"A",R1434))</f>
        <v>A</v>
      </c>
      <c r="T1433" s="13">
        <f t="shared" si="474"/>
        <v>-1</v>
      </c>
      <c r="U1433" s="12">
        <f t="shared" si="498"/>
        <v>-2</v>
      </c>
      <c r="X1433" s="13">
        <f>IF(AA1433&gt;0,SQRT(Sum_Sq($AI$2,V_rtHz($AH$2)/(1+1/$A1433),V_rtHz($AH$2*$A1433)/(1+$A1433),$AN$2*$AH$2/(1+1/$A1433),$AM$2*SQRT(Sum_Sq(AA1433,1/($X$2*Y$8*(1+X$1017+AA1433/Z1433))))/SQRT(Sum_Sq($X$2*AA1433*Y$8,1)),                   $AQ$2*SQRT(Sum_Sq($AH$2/(1+1/$A1433)+AA1433*( 1/(X$1017+1+AA1433/Z1433)-1)/(1+($X$2*AA1433*Y$8)^2), (AA1433^2*Y$8*$X$2+1/($X$2*Y$8*(X$1017+1+AA1433/Z1433           )))/(1+($X$2*AA1433*Y$8)^2))),           V_rtHz(Z1433)/($X$2*Y$8*(Z1433*X$1017+Z1433+AA1433)),V_rtHz(AA1433)*SQRT(Sum_Sq(Z1433*Y$8*$X$2*X$1017,1))/($X$2*Y$8*(Z1433*X$1017+Z1433+AA1433))))/SQRT(Sum_Sq(1/(1+$A1433)+$AC$2/$I$2-1/(1+(1+AA1433/Z1433)/X$1017),$X$2/$I$2)),IF(AA1434&lt;0,"A",X1434))</f>
        <v>3.6685433125290315E-6</v>
      </c>
      <c r="Z1433" s="13">
        <f t="shared" si="475"/>
        <v>16204.69952733133</v>
      </c>
      <c r="AA1433" s="12">
        <f t="shared" si="499"/>
        <v>60726.240921624005</v>
      </c>
      <c r="AC1433" s="13">
        <f>IF(AF1433&gt;0,SQRT(Sum_Sq($AI$2,V_rtHz($AH$2)/(1+1/$A1433),V_rtHz($AH$2*$A1433)/(1+$A1433),$AN$2*$AH$2/(1+1/$A1433),$AM$2*SQRT(Sum_Sq(AF1433,1/($X$2*AD$8*(1+AC$1017+AF1433/AE1433))))/SQRT(Sum_Sq($X$2*AF1433*AD$8,1)),                   $AQ$2*SQRT(Sum_Sq($AH$2/(1+1/$A1433)+AF1433*( 1/(AC$1017+1+AF1433/AE1433)-1)/(1+($X$2*AF1433*AD$8)^2), (AF1433^2*AD$8*$X$2+1/($X$2*AD$8*(AC$1017+1+AF1433/AE1433           )))/(1+($X$2*AF1433*AD$8)^2))),           V_rtHz(AE1433)/($X$2*AD$8*(AE1433*AC$1017+AE1433+AF1433)),V_rtHz(AF1433)*SQRT(Sum_Sq(AE1433*AD$8*$X$2*AC$1017,1))/($X$2*AD$8*(AE1433*AC$1017+AE1433+AF1433))))/SQRT(Sum_Sq(1/(1+$A1433)+$AC$2/$I$2-1/(1+(1+AF1433/AE1433)/AC$1017),$X$2/$I$2)),IF(AF1434&lt;0,"A",AC1434))</f>
        <v>5.8795815229710844E-6</v>
      </c>
      <c r="AE1433" s="13">
        <f t="shared" si="476"/>
        <v>14094.822762414966</v>
      </c>
      <c r="AF1433" s="12">
        <f t="shared" si="500"/>
        <v>220778.9999023189</v>
      </c>
      <c r="AG1433" s="13"/>
      <c r="AH1433" s="13">
        <f>IF(AK1433&gt;0,SQRT(Sum_Sq($AI$2,V_rtHz($AH$2)/(1+1/$A1433),V_rtHz($AH$2*$A1433)/(1+$A1433),$AN$2*$AH$2/(1+1/$A1433),$AM$2*SQRT(Sum_Sq(AK1433,1/($X$2*AI$8*(1+AH$1017+AK1433/AJ1433))))/SQRT(Sum_Sq($X$2*AK1433*AI$8,1)),                   $AQ$2*SQRT(Sum_Sq($AH$2/(1+1/$A1433)+AK1433*( 1/(AH$1017+1+AK1433/AJ1433)-1)/(1+($X$2*AK1433*AI$8)^2), (AK1433^2*AI$8*$X$2+1/($X$2*AI$8*(AH$1017+1+AK1433/AJ1433           )))/(1+($X$2*AK1433*AI$8)^2))),           V_rtHz(AJ1433)/($X$2*AI$8*(AJ1433*AH$1017+AJ1433+AK1433)),V_rtHz(AK1433)*SQRT(Sum_Sq(AJ1433*AI$8*$X$2*AH$1017,1))/($X$2*AI$8*(AJ1433*AH$1017+AJ1433+AK1433))))/SQRT(Sum_Sq(1/(1+$A1433)+$AC$2/$I$2-1/(1+(1+AK1433/AJ1433)/AH$1017),$X$2/$I$2)),IF(AK1434&lt;0,"A",AH1434))</f>
        <v>1.0177723785594206E-5</v>
      </c>
      <c r="AI1433" s="13"/>
      <c r="AJ1433" s="13">
        <f t="shared" si="477"/>
        <v>13610.229035068047</v>
      </c>
      <c r="AK1433" s="12">
        <f t="shared" si="501"/>
        <v>723022.72432282334</v>
      </c>
      <c r="AM1433" s="13">
        <f>IF(AP1433&gt;0,SQRT(Sum_Sq($AI$2,V_rtHz($AH$2)/(1+1/$A1433),V_rtHz($AH$2*$A1433)/(1+$A1433),$AN$2*$AH$2/(1+1/$A1433),$AM$2*SQRT(Sum_Sq(AP1433,1/($X$2*AN$8*(1+AM$1017+AP1433/AO1433))))/SQRT(Sum_Sq($X$2*AP1433*AN$8,1)),                   $AQ$2*SQRT(Sum_Sq($AH$2/(1+1/$A1433)+AP1433*( 1/(AM$1017+1+AP1433/AO1433)-1)/(1+($X$2*AP1433*AN$8)^2), (AP1433^2*AN$8*$X$2+1/($X$2*AN$8*(AM$1017+1+AP1433/AO1433           )))/(1+($X$2*AP1433*AN$8)^2))),           V_rtHz(AO1433)/($X$2*AN$8*(AO1433*AM$1017+AO1433+AP1433)),V_rtHz(AP1433)*SQRT(Sum_Sq(AO1433*AN$8*$X$2*AM$1017,1))/($X$2*AN$8*(AO1433*AM$1017+AO1433+AP1433))))/SQRT(Sum_Sq(1/(1+$A1433)+$AC$2/$I$2-1/(1+(1+AP1433/AO1433)/AM$1017),$X$2/$I$2)),IF(AP1434&lt;0,"A",AM1434))</f>
        <v>1.7954418773339164E-5</v>
      </c>
      <c r="AO1433" s="13">
        <f t="shared" si="478"/>
        <v>13469.135582890021</v>
      </c>
      <c r="AP1433" s="12">
        <f t="shared" si="502"/>
        <v>2310349.3569694404</v>
      </c>
      <c r="AR1433" s="13">
        <f t="shared" si="479"/>
        <v>69887291.180198371</v>
      </c>
      <c r="AS1433" s="13">
        <f t="shared" si="480"/>
        <v>-1.3253183917473834E-5</v>
      </c>
      <c r="AV1433" s="13"/>
      <c r="AW1433" s="13">
        <f t="shared" si="481"/>
        <v>39300511.936236553</v>
      </c>
      <c r="AX1433" s="13">
        <f t="shared" si="482"/>
        <v>-4.22958153156849E-5</v>
      </c>
      <c r="AZ1433" s="13"/>
      <c r="BA1433" s="13"/>
      <c r="BB1433" s="13">
        <f t="shared" si="483"/>
        <v>22100301.962882396</v>
      </c>
      <c r="BC1433" s="13">
        <f t="shared" si="484"/>
        <v>-1.3775885765584861E-4</v>
      </c>
      <c r="BD1433" s="13"/>
      <c r="BE1433" s="13"/>
      <c r="BG1433" s="13">
        <f t="shared" si="485"/>
        <v>12427913.092914158</v>
      </c>
      <c r="BH1433" s="13">
        <f t="shared" si="486"/>
        <v>-4.8123085337857253E-4</v>
      </c>
      <c r="BI1433" s="13"/>
      <c r="BL1433" s="13">
        <f t="shared" si="487"/>
        <v>315.06815879885437</v>
      </c>
      <c r="BM1433" s="13">
        <f t="shared" si="488"/>
        <v>34.465664218175142</v>
      </c>
      <c r="BP1433" s="13"/>
      <c r="BQ1433" s="13">
        <f t="shared" si="489"/>
        <v>99.633300000000006</v>
      </c>
      <c r="BR1433" s="13">
        <f t="shared" si="490"/>
        <v>108.99</v>
      </c>
      <c r="BT1433" s="13"/>
      <c r="BU1433" s="13"/>
      <c r="BV1433" s="13">
        <f t="shared" si="491"/>
        <v>31.50681587988543</v>
      </c>
      <c r="BW1433" s="13">
        <f t="shared" si="492"/>
        <v>344.65664218175152</v>
      </c>
      <c r="CA1433" s="13">
        <f t="shared" si="493"/>
        <v>9.9633299999999991</v>
      </c>
      <c r="CB1433" s="13">
        <f t="shared" si="494"/>
        <v>1089.9000000000001</v>
      </c>
    </row>
    <row r="1434" spans="1:80" x14ac:dyDescent="0.3">
      <c r="A1434" s="13">
        <f t="shared" si="470"/>
        <v>3.3113112148259109E-3</v>
      </c>
      <c r="C1434" s="13" t="str">
        <f>IF(F1434&gt;0,SQRT(Sum_Sq($AI$2,V_rtHz($AH$2)/(1+1/$A1434),V_rtHz($AH$2*$A1434)/(1+$A1434),$AN$2*$AH$2/(1+1/$A1434),$AM$2*SQRT(Sum_Sq(F1434,1/($X$2*D$8*(1+C$1017+F1434/E1434))))/SQRT(Sum_Sq($X$2*F1434*D$8,1)),                   $AQ$2*SQRT(Sum_Sq($AH$2/(1+1/$A1434)+F1434*( 1/(C$1017+1+F1434/E1434)-1)/(1+($X$2*F1434*D$8)^2), (F1434^2*D$8*$X$2+1/($X$2*D$8*(C$1017+1+F1434/E1434           )))/(1+($X$2*F1434*D$8)^2))),           V_rtHz(E1434)/($X$2*D$8*(E1434*C$1017+E1434+F1434)),V_rtHz(F1434)*SQRT(Sum_Sq(E1434*D$8*$X$2*C$1017,1))/($X$2*D$8*(E1434*C$1017+E1434+F1434))))/SQRT(Sum_Sq(1/(1+$A1434)+$AC$2/$I$2-1/(1+(1+F1434/E1434)/C$1017),$X$2/$I$2)),IF(F1435&lt;0,"A",C1435))</f>
        <v>A</v>
      </c>
      <c r="E1434" s="13">
        <f t="shared" si="471"/>
        <v>-1</v>
      </c>
      <c r="F1434" s="12">
        <f t="shared" si="495"/>
        <v>-2</v>
      </c>
      <c r="H1434" s="13" t="str">
        <f>IF(K1434&gt;0,SQRT(Sum_Sq($AI$2,V_rtHz($AH$2)/(1+1/$A1434),V_rtHz($AH$2*$A1434)/(1+$A1434),$AN$2*$AH$2/(1+1/$A1434),$AM$2*SQRT(Sum_Sq(K1434,1/($X$2*I$8*(1+H$1017+K1434/J1434))))/SQRT(Sum_Sq($X$2*K1434*I$8,1)),                   $AQ$2*SQRT(Sum_Sq($AH$2/(1+1/$A1434)+K1434*( 1/(H$1017+1+K1434/J1434)-1)/(1+($X$2*K1434*I$8)^2), (K1434^2*I$8*$X$2+1/($X$2*I$8*(H$1017+1+K1434/J1434           )))/(1+($X$2*K1434*I$8)^2))),           V_rtHz(J1434)/($X$2*I$8*(J1434*H$1017+J1434+K1434)),V_rtHz(K1434)*SQRT(Sum_Sq(J1434*I$8*$X$2*H$1017,1))/($X$2*I$8*(J1434*H$1017+J1434+K1434))))/SQRT(Sum_Sq(1/(1+$A1434)+$AC$2/$I$2-1/(1+(1+K1434/J1434)/H$1017),$X$2/$I$2)),IF(K1435&lt;0,"A",H1435))</f>
        <v>A</v>
      </c>
      <c r="J1434" s="13">
        <f t="shared" si="472"/>
        <v>-1</v>
      </c>
      <c r="K1434" s="12">
        <f t="shared" si="496"/>
        <v>-2</v>
      </c>
      <c r="M1434" s="13" t="str">
        <f>IF(P1434&gt;0,SQRT(Sum_Sq($AI$2,V_rtHz($AH$2)/(1+1/$A1434),V_rtHz($AH$2*$A1434)/(1+$A1434),$AN$2*$AH$2/(1+1/$A1434),$AM$2*SQRT(Sum_Sq(P1434,1/($X$2*N$8*(1+M$1017+P1434/O1434))))/SQRT(Sum_Sq($X$2*P1434*N$8,1)),                   $AQ$2*SQRT(Sum_Sq($AH$2/(1+1/$A1434)+P1434*( 1/(M$1017+1+P1434/O1434)-1)/(1+($X$2*P1434*N$8)^2), (P1434^2*N$8*$X$2+1/($X$2*N$8*(M$1017+1+P1434/O1434           )))/(1+($X$2*P1434*N$8)^2))),           V_rtHz(O1434)/($X$2*N$8*(O1434*M$1017+O1434+P1434)),V_rtHz(P1434)*SQRT(Sum_Sq(O1434*N$8*$X$2*M$1017,1))/($X$2*N$8*(O1434*M$1017+O1434+P1434))))/SQRT(Sum_Sq(1/(1+$A1434)+$AC$2/$I$2-1/(1+(1+P1434/O1434)/M$1017),$X$2/$I$2)),IF(P1435&lt;0,"A",M1435))</f>
        <v>A</v>
      </c>
      <c r="O1434" s="13">
        <f t="shared" si="473"/>
        <v>-1</v>
      </c>
      <c r="P1434" s="12">
        <f t="shared" si="497"/>
        <v>-2</v>
      </c>
      <c r="R1434" s="13" t="str">
        <f>IF(U1434&gt;0,SQRT(Sum_Sq($AI$2,V_rtHz($AH$2)/(1+1/$A1434),V_rtHz($AH$2*$A1434)/(1+$A1434),$AN$2*$AH$2/(1+1/$A1434),$AM$2*SQRT(Sum_Sq(U1434,1/($X$2*S$8*(1+R$1017+U1434/T1434))))/SQRT(Sum_Sq($X$2*U1434*S$8,1)),                   $AQ$2*SQRT(Sum_Sq($AH$2/(1+1/$A1434)+U1434*( 1/(R$1017+1+U1434/T1434)-1)/(1+($X$2*U1434*S$8)^2), (U1434^2*S$8*$X$2+1/($X$2*S$8*(R$1017+1+U1434/T1434           )))/(1+($X$2*U1434*S$8)^2))),           V_rtHz(T1434)/($X$2*S$8*(T1434*R$1017+T1434+U1434)),V_rtHz(U1434)*SQRT(Sum_Sq(T1434*S$8*$X$2*R$1017,1))/($X$2*S$8*(T1434*R$1017+T1434+U1434))))/SQRT(Sum_Sq(1/(1+$A1434)+$AC$2/$I$2-1/(1+(1+U1434/T1434)/R$1017),$X$2/$I$2)),IF(U1435&lt;0,"A",R1435))</f>
        <v>A</v>
      </c>
      <c r="T1434" s="13">
        <f t="shared" si="474"/>
        <v>-1</v>
      </c>
      <c r="U1434" s="12">
        <f t="shared" si="498"/>
        <v>-2</v>
      </c>
      <c r="X1434" s="13">
        <f>IF(AA1434&gt;0,SQRT(Sum_Sq($AI$2,V_rtHz($AH$2)/(1+1/$A1434),V_rtHz($AH$2*$A1434)/(1+$A1434),$AN$2*$AH$2/(1+1/$A1434),$AM$2*SQRT(Sum_Sq(AA1434,1/($X$2*Y$8*(1+X$1017+AA1434/Z1434))))/SQRT(Sum_Sq($X$2*AA1434*Y$8,1)),                   $AQ$2*SQRT(Sum_Sq($AH$2/(1+1/$A1434)+AA1434*( 1/(X$1017+1+AA1434/Z1434)-1)/(1+($X$2*AA1434*Y$8)^2), (AA1434^2*Y$8*$X$2+1/($X$2*Y$8*(X$1017+1+AA1434/Z1434           )))/(1+($X$2*AA1434*Y$8)^2))),           V_rtHz(Z1434)/($X$2*Y$8*(Z1434*X$1017+Z1434+AA1434)),V_rtHz(AA1434)*SQRT(Sum_Sq(Z1434*Y$8*$X$2*X$1017,1))/($X$2*Y$8*(Z1434*X$1017+Z1434+AA1434))))/SQRT(Sum_Sq(1/(1+$A1434)+$AC$2/$I$2-1/(1+(1+AA1434/Z1434)/X$1017),$X$2/$I$2)),IF(AA1435&lt;0,"A",X1435))</f>
        <v>3.6602198981006039E-6</v>
      </c>
      <c r="Z1434" s="13">
        <f t="shared" si="475"/>
        <v>16134.435133164239</v>
      </c>
      <c r="AA1434" s="12">
        <f t="shared" si="499"/>
        <v>60990.699670454451</v>
      </c>
      <c r="AC1434" s="13">
        <f>IF(AF1434&gt;0,SQRT(Sum_Sq($AI$2,V_rtHz($AH$2)/(1+1/$A1434),V_rtHz($AH$2*$A1434)/(1+$A1434),$AN$2*$AH$2/(1+1/$A1434),$AM$2*SQRT(Sum_Sq(AF1434,1/($X$2*AD$8*(1+AC$1017+AF1434/AE1434))))/SQRT(Sum_Sq($X$2*AF1434*AD$8,1)),                   $AQ$2*SQRT(Sum_Sq($AH$2/(1+1/$A1434)+AF1434*( 1/(AC$1017+1+AF1434/AE1434)-1)/(1+($X$2*AF1434*AD$8)^2), (AF1434^2*AD$8*$X$2+1/($X$2*AD$8*(AC$1017+1+AF1434/AE1434           )))/(1+($X$2*AF1434*AD$8)^2))),           V_rtHz(AE1434)/($X$2*AD$8*(AE1434*AC$1017+AE1434+AF1434)),V_rtHz(AF1434)*SQRT(Sum_Sq(AE1434*AD$8*$X$2*AC$1017,1))/($X$2*AD$8*(AE1434*AC$1017+AE1434+AF1434))))/SQRT(Sum_Sq(1/(1+$A1434)+$AC$2/$I$2-1/(1+(1+AF1434/AE1434)/AC$1017),$X$2/$I$2)),IF(AF1435&lt;0,"A",AC1435))</f>
        <v>5.8711795038335021E-6</v>
      </c>
      <c r="AE1434" s="13">
        <f t="shared" si="476"/>
        <v>14053.169326813377</v>
      </c>
      <c r="AF1434" s="12">
        <f t="shared" si="500"/>
        <v>221433.38637136036</v>
      </c>
      <c r="AG1434" s="13"/>
      <c r="AH1434" s="13">
        <f>IF(AK1434&gt;0,SQRT(Sum_Sq($AI$2,V_rtHz($AH$2)/(1+1/$A1434),V_rtHz($AH$2*$A1434)/(1+$A1434),$AN$2*$AH$2/(1+1/$A1434),$AM$2*SQRT(Sum_Sq(AK1434,1/($X$2*AI$8*(1+AH$1017+AK1434/AJ1434))))/SQRT(Sum_Sq($X$2*AK1434*AI$8,1)),                   $AQ$2*SQRT(Sum_Sq($AH$2/(1+1/$A1434)+AK1434*( 1/(AH$1017+1+AK1434/AJ1434)-1)/(1+($X$2*AK1434*AI$8)^2), (AK1434^2*AI$8*$X$2+1/($X$2*AI$8*(AH$1017+1+AK1434/AJ1434           )))/(1+($X$2*AK1434*AI$8)^2))),           V_rtHz(AJ1434)/($X$2*AI$8*(AJ1434*AH$1017+AJ1434+AK1434)),V_rtHz(AK1434)*SQRT(Sum_Sq(AJ1434*AI$8*$X$2*AH$1017,1))/($X$2*AI$8*(AJ1434*AH$1017+AJ1434+AK1434))))/SQRT(Sum_Sq(1/(1+$A1434)+$AC$2/$I$2-1/(1+(1+AK1434/AJ1434)/AH$1017),$X$2/$I$2)),IF(AK1435&lt;0,"A",AH1435))</f>
        <v>1.0164779071844939E-5</v>
      </c>
      <c r="AI1434" s="13"/>
      <c r="AJ1434" s="13">
        <f t="shared" si="477"/>
        <v>13573.563119353143</v>
      </c>
      <c r="AK1434" s="12">
        <f t="shared" si="501"/>
        <v>724975.80694651441</v>
      </c>
      <c r="AM1434" s="13">
        <f>IF(AP1434&gt;0,SQRT(Sum_Sq($AI$2,V_rtHz($AH$2)/(1+1/$A1434),V_rtHz($AH$2*$A1434)/(1+$A1434),$AN$2*$AH$2/(1+1/$A1434),$AM$2*SQRT(Sum_Sq(AP1434,1/($X$2*AN$8*(1+AM$1017+AP1434/AO1434))))/SQRT(Sum_Sq($X$2*AP1434*AN$8,1)),                   $AQ$2*SQRT(Sum_Sq($AH$2/(1+1/$A1434)+AP1434*( 1/(AM$1017+1+AP1434/AO1434)-1)/(1+($X$2*AP1434*AN$8)^2), (AP1434^2*AN$8*$X$2+1/($X$2*AN$8*(AM$1017+1+AP1434/AO1434           )))/(1+($X$2*AP1434*AN$8)^2))),           V_rtHz(AO1434)/($X$2*AN$8*(AO1434*AM$1017+AO1434+AP1434)),V_rtHz(AP1434)*SQRT(Sum_Sq(AO1434*AN$8*$X$2*AM$1017,1))/($X$2*AN$8*(AO1434*AM$1017+AO1434+AP1434))))/SQRT(Sum_Sq(1/(1+$A1434)+$AC$2/$I$2-1/(1+(1+AP1434/AO1434)/AM$1017),$X$2/$I$2)),IF(AP1435&lt;0,"A",AM1435))</f>
        <v>1.7932369370077273E-5</v>
      </c>
      <c r="AO1434" s="13">
        <f t="shared" si="478"/>
        <v>13433.827858279235</v>
      </c>
      <c r="AP1434" s="12">
        <f t="shared" si="502"/>
        <v>2316421.5785068264</v>
      </c>
      <c r="AR1434" s="13">
        <f t="shared" si="479"/>
        <v>69887291.180198371</v>
      </c>
      <c r="AS1434" s="13">
        <f t="shared" si="480"/>
        <v>-1.3253961252223995E-5</v>
      </c>
      <c r="AV1434" s="13"/>
      <c r="AW1434" s="13">
        <f t="shared" si="481"/>
        <v>39300511.936236553</v>
      </c>
      <c r="AX1434" s="13">
        <f t="shared" si="482"/>
        <v>-4.230373336602974E-5</v>
      </c>
      <c r="AZ1434" s="13"/>
      <c r="BA1434" s="13"/>
      <c r="BB1434" s="13">
        <f t="shared" si="483"/>
        <v>22100301.962882396</v>
      </c>
      <c r="BC1434" s="13">
        <f t="shared" si="484"/>
        <v>-1.3784288991975404E-4</v>
      </c>
      <c r="BD1434" s="13"/>
      <c r="BE1434" s="13"/>
      <c r="BG1434" s="13">
        <f t="shared" si="485"/>
        <v>12427913.092914158</v>
      </c>
      <c r="BH1434" s="13">
        <f t="shared" si="486"/>
        <v>-4.8225786401975525E-4</v>
      </c>
      <c r="BI1434" s="13"/>
      <c r="BL1434" s="13">
        <f t="shared" si="487"/>
        <v>315.06815879885437</v>
      </c>
      <c r="BM1434" s="13">
        <f t="shared" si="488"/>
        <v>34.465664218175135</v>
      </c>
      <c r="BP1434" s="13"/>
      <c r="BQ1434" s="13">
        <f t="shared" si="489"/>
        <v>99.633299999999991</v>
      </c>
      <c r="BR1434" s="13">
        <f t="shared" si="490"/>
        <v>108.98999999999998</v>
      </c>
      <c r="BT1434" s="13"/>
      <c r="BU1434" s="13"/>
      <c r="BV1434" s="13">
        <f t="shared" si="491"/>
        <v>31.50681587988543</v>
      </c>
      <c r="BW1434" s="13">
        <f t="shared" si="492"/>
        <v>344.65664218175152</v>
      </c>
      <c r="CA1434" s="13">
        <f t="shared" si="493"/>
        <v>9.9633299999999991</v>
      </c>
      <c r="CB1434" s="13">
        <f t="shared" si="494"/>
        <v>1089.9000000000001</v>
      </c>
    </row>
    <row r="1435" spans="1:80" x14ac:dyDescent="0.3">
      <c r="A1435" s="13">
        <f t="shared" si="470"/>
        <v>3.3573761424295426E-3</v>
      </c>
      <c r="C1435" s="13" t="str">
        <f>IF(F1435&gt;0,SQRT(Sum_Sq($AI$2,V_rtHz($AH$2)/(1+1/$A1435),V_rtHz($AH$2*$A1435)/(1+$A1435),$AN$2*$AH$2/(1+1/$A1435),$AM$2*SQRT(Sum_Sq(F1435,1/($X$2*D$8*(1+C$1017+F1435/E1435))))/SQRT(Sum_Sq($X$2*F1435*D$8,1)),                   $AQ$2*SQRT(Sum_Sq($AH$2/(1+1/$A1435)+F1435*( 1/(C$1017+1+F1435/E1435)-1)/(1+($X$2*F1435*D$8)^2), (F1435^2*D$8*$X$2+1/($X$2*D$8*(C$1017+1+F1435/E1435           )))/(1+($X$2*F1435*D$8)^2))),           V_rtHz(E1435)/($X$2*D$8*(E1435*C$1017+E1435+F1435)),V_rtHz(F1435)*SQRT(Sum_Sq(E1435*D$8*$X$2*C$1017,1))/($X$2*D$8*(E1435*C$1017+E1435+F1435))))/SQRT(Sum_Sq(1/(1+$A1435)+$AC$2/$I$2-1/(1+(1+F1435/E1435)/C$1017),$X$2/$I$2)),IF(F1436&lt;0,"A",C1436))</f>
        <v>A</v>
      </c>
      <c r="E1435" s="13">
        <f t="shared" si="471"/>
        <v>-1</v>
      </c>
      <c r="F1435" s="12">
        <f t="shared" si="495"/>
        <v>-2</v>
      </c>
      <c r="H1435" s="13" t="str">
        <f>IF(K1435&gt;0,SQRT(Sum_Sq($AI$2,V_rtHz($AH$2)/(1+1/$A1435),V_rtHz($AH$2*$A1435)/(1+$A1435),$AN$2*$AH$2/(1+1/$A1435),$AM$2*SQRT(Sum_Sq(K1435,1/($X$2*I$8*(1+H$1017+K1435/J1435))))/SQRT(Sum_Sq($X$2*K1435*I$8,1)),                   $AQ$2*SQRT(Sum_Sq($AH$2/(1+1/$A1435)+K1435*( 1/(H$1017+1+K1435/J1435)-1)/(1+($X$2*K1435*I$8)^2), (K1435^2*I$8*$X$2+1/($X$2*I$8*(H$1017+1+K1435/J1435           )))/(1+($X$2*K1435*I$8)^2))),           V_rtHz(J1435)/($X$2*I$8*(J1435*H$1017+J1435+K1435)),V_rtHz(K1435)*SQRT(Sum_Sq(J1435*I$8*$X$2*H$1017,1))/($X$2*I$8*(J1435*H$1017+J1435+K1435))))/SQRT(Sum_Sq(1/(1+$A1435)+$AC$2/$I$2-1/(1+(1+K1435/J1435)/H$1017),$X$2/$I$2)),IF(K1436&lt;0,"A",H1436))</f>
        <v>A</v>
      </c>
      <c r="J1435" s="13">
        <f t="shared" si="472"/>
        <v>-1</v>
      </c>
      <c r="K1435" s="12">
        <f t="shared" si="496"/>
        <v>-2</v>
      </c>
      <c r="M1435" s="13" t="str">
        <f>IF(P1435&gt;0,SQRT(Sum_Sq($AI$2,V_rtHz($AH$2)/(1+1/$A1435),V_rtHz($AH$2*$A1435)/(1+$A1435),$AN$2*$AH$2/(1+1/$A1435),$AM$2*SQRT(Sum_Sq(P1435,1/($X$2*N$8*(1+M$1017+P1435/O1435))))/SQRT(Sum_Sq($X$2*P1435*N$8,1)),                   $AQ$2*SQRT(Sum_Sq($AH$2/(1+1/$A1435)+P1435*( 1/(M$1017+1+P1435/O1435)-1)/(1+($X$2*P1435*N$8)^2), (P1435^2*N$8*$X$2+1/($X$2*N$8*(M$1017+1+P1435/O1435           )))/(1+($X$2*P1435*N$8)^2))),           V_rtHz(O1435)/($X$2*N$8*(O1435*M$1017+O1435+P1435)),V_rtHz(P1435)*SQRT(Sum_Sq(O1435*N$8*$X$2*M$1017,1))/($X$2*N$8*(O1435*M$1017+O1435+P1435))))/SQRT(Sum_Sq(1/(1+$A1435)+$AC$2/$I$2-1/(1+(1+P1435/O1435)/M$1017),$X$2/$I$2)),IF(P1436&lt;0,"A",M1436))</f>
        <v>A</v>
      </c>
      <c r="O1435" s="13">
        <f t="shared" si="473"/>
        <v>-1</v>
      </c>
      <c r="P1435" s="12">
        <f t="shared" si="497"/>
        <v>-2</v>
      </c>
      <c r="R1435" s="13" t="str">
        <f>IF(U1435&gt;0,SQRT(Sum_Sq($AI$2,V_rtHz($AH$2)/(1+1/$A1435),V_rtHz($AH$2*$A1435)/(1+$A1435),$AN$2*$AH$2/(1+1/$A1435),$AM$2*SQRT(Sum_Sq(U1435,1/($X$2*S$8*(1+R$1017+U1435/T1435))))/SQRT(Sum_Sq($X$2*U1435*S$8,1)),                   $AQ$2*SQRT(Sum_Sq($AH$2/(1+1/$A1435)+U1435*( 1/(R$1017+1+U1435/T1435)-1)/(1+($X$2*U1435*S$8)^2), (U1435^2*S$8*$X$2+1/($X$2*S$8*(R$1017+1+U1435/T1435           )))/(1+($X$2*U1435*S$8)^2))),           V_rtHz(T1435)/($X$2*S$8*(T1435*R$1017+T1435+U1435)),V_rtHz(U1435)*SQRT(Sum_Sq(T1435*S$8*$X$2*R$1017,1))/($X$2*S$8*(T1435*R$1017+T1435+U1435))))/SQRT(Sum_Sq(1/(1+$A1435)+$AC$2/$I$2-1/(1+(1+U1435/T1435)/R$1017),$X$2/$I$2)),IF(U1436&lt;0,"A",R1436))</f>
        <v>A</v>
      </c>
      <c r="T1435" s="13">
        <f t="shared" si="474"/>
        <v>-1</v>
      </c>
      <c r="U1435" s="12">
        <f t="shared" si="498"/>
        <v>-2</v>
      </c>
      <c r="X1435" s="13">
        <f>IF(AA1435&gt;0,SQRT(Sum_Sq($AI$2,V_rtHz($AH$2)/(1+1/$A1435),V_rtHz($AH$2*$A1435)/(1+$A1435),$AN$2*$AH$2/(1+1/$A1435),$AM$2*SQRT(Sum_Sq(AA1435,1/($X$2*Y$8*(1+X$1017+AA1435/Z1435))))/SQRT(Sum_Sq($X$2*AA1435*Y$8,1)),                   $AQ$2*SQRT(Sum_Sq($AH$2/(1+1/$A1435)+AA1435*( 1/(X$1017+1+AA1435/Z1435)-1)/(1+($X$2*AA1435*Y$8)^2), (AA1435^2*Y$8*$X$2+1/($X$2*Y$8*(X$1017+1+AA1435/Z1435           )))/(1+($X$2*AA1435*Y$8)^2))),           V_rtHz(Z1435)/($X$2*Y$8*(Z1435*X$1017+Z1435+AA1435)),V_rtHz(AA1435)*SQRT(Sum_Sq(Z1435*Y$8*$X$2*X$1017,1))/($X$2*Y$8*(Z1435*X$1017+Z1435+AA1435))))/SQRT(Sum_Sq(1/(1+$A1435)+$AC$2/$I$2-1/(1+(1+AA1435/Z1435)/X$1017),$X$2/$I$2)),IF(AA1436&lt;0,"A",X1436))</f>
        <v>3.651910217623209E-6</v>
      </c>
      <c r="Z1435" s="13">
        <f t="shared" si="475"/>
        <v>16064.380131715552</v>
      </c>
      <c r="AA1435" s="12">
        <f t="shared" si="499"/>
        <v>61256.673428466733</v>
      </c>
      <c r="AC1435" s="13">
        <f>IF(AF1435&gt;0,SQRT(Sum_Sq($AI$2,V_rtHz($AH$2)/(1+1/$A1435),V_rtHz($AH$2*$A1435)/(1+$A1435),$AN$2*$AH$2/(1+1/$A1435),$AM$2*SQRT(Sum_Sq(AF1435,1/($X$2*AD$8*(1+AC$1017+AF1435/AE1435))))/SQRT(Sum_Sq($X$2*AF1435*AD$8,1)),                   $AQ$2*SQRT(Sum_Sq($AH$2/(1+1/$A1435)+AF1435*( 1/(AC$1017+1+AF1435/AE1435)-1)/(1+($X$2*AF1435*AD$8)^2), (AF1435^2*AD$8*$X$2+1/($X$2*AD$8*(AC$1017+1+AF1435/AE1435           )))/(1+($X$2*AF1435*AD$8)^2))),           V_rtHz(AE1435)/($X$2*AD$8*(AE1435*AC$1017+AE1435+AF1435)),V_rtHz(AF1435)*SQRT(Sum_Sq(AE1435*AD$8*$X$2*AC$1017,1))/($X$2*AD$8*(AE1435*AC$1017+AE1435+AF1435))))/SQRT(Sum_Sq(1/(1+$A1435)+$AC$2/$I$2-1/(1+(1+AF1435/AE1435)/AC$1017),$X$2/$I$2)),IF(AF1436&lt;0,"A",AC1436))</f>
        <v>5.8627441304719884E-6</v>
      </c>
      <c r="AE1435" s="13">
        <f t="shared" si="476"/>
        <v>14011.394842236221</v>
      </c>
      <c r="AF1435" s="12">
        <f t="shared" si="500"/>
        <v>222093.5822824736</v>
      </c>
      <c r="AG1435" s="13"/>
      <c r="AH1435" s="13">
        <f>IF(AK1435&gt;0,SQRT(Sum_Sq($AI$2,V_rtHz($AH$2)/(1+1/$A1435),V_rtHz($AH$2*$A1435)/(1+$A1435),$AN$2*$AH$2/(1+1/$A1435),$AM$2*SQRT(Sum_Sq(AK1435,1/($X$2*AI$8*(1+AH$1017+AK1435/AJ1435))))/SQRT(Sum_Sq($X$2*AK1435*AI$8,1)),                   $AQ$2*SQRT(Sum_Sq($AH$2/(1+1/$A1435)+AK1435*( 1/(AH$1017+1+AK1435/AJ1435)-1)/(1+($X$2*AK1435*AI$8)^2), (AK1435^2*AI$8*$X$2+1/($X$2*AI$8*(AH$1017+1+AK1435/AJ1435           )))/(1+($X$2*AK1435*AI$8)^2))),           V_rtHz(AJ1435)/($X$2*AI$8*(AJ1435*AH$1017+AJ1435+AK1435)),V_rtHz(AK1435)*SQRT(Sum_Sq(AJ1435*AI$8*$X$2*AH$1017,1))/($X$2*AI$8*(AJ1435*AH$1017+AJ1435+AK1435))))/SQRT(Sum_Sq(1/(1+$A1435)+$AC$2/$I$2-1/(1+(1+AK1435/AJ1435)/AH$1017),$X$2/$I$2)),IF(AK1436&lt;0,"A",AH1436))</f>
        <v>1.0151769770102528E-5</v>
      </c>
      <c r="AI1435" s="13"/>
      <c r="AJ1435" s="13">
        <f t="shared" si="477"/>
        <v>13536.751484966857</v>
      </c>
      <c r="AK1435" s="12">
        <f t="shared" si="501"/>
        <v>726947.29503757181</v>
      </c>
      <c r="AM1435" s="13">
        <f>IF(AP1435&gt;0,SQRT(Sum_Sq($AI$2,V_rtHz($AH$2)/(1+1/$A1435),V_rtHz($AH$2*$A1435)/(1+$A1435),$AN$2*$AH$2/(1+1/$A1435),$AM$2*SQRT(Sum_Sq(AP1435,1/($X$2*AN$8*(1+AM$1017+AP1435/AO1435))))/SQRT(Sum_Sq($X$2*AP1435*AN$8,1)),                   $AQ$2*SQRT(Sum_Sq($AH$2/(1+1/$A1435)+AP1435*( 1/(AM$1017+1+AP1435/AO1435)-1)/(1+($X$2*AP1435*AN$8)^2), (AP1435^2*AN$8*$X$2+1/($X$2*AN$8*(AM$1017+1+AP1435/AO1435           )))/(1+($X$2*AP1435*AN$8)^2))),           V_rtHz(AO1435)/($X$2*AN$8*(AO1435*AM$1017+AO1435+AP1435)),V_rtHz(AP1435)*SQRT(Sum_Sq(AO1435*AN$8*$X$2*AM$1017,1))/($X$2*AN$8*(AO1435*AM$1017+AO1435+AP1435))))/SQRT(Sum_Sq(1/(1+$A1435)+$AC$2/$I$2-1/(1+(1+AP1435/AO1435)/AM$1017),$X$2/$I$2)),IF(AP1436&lt;0,"A",AM1436))</f>
        <v>1.7910203761700692E-5</v>
      </c>
      <c r="AO1435" s="13">
        <f t="shared" si="478"/>
        <v>13398.369425737375</v>
      </c>
      <c r="AP1435" s="12">
        <f t="shared" si="502"/>
        <v>2322551.9273328721</v>
      </c>
      <c r="AR1435" s="13">
        <f t="shared" si="479"/>
        <v>69887291.180198371</v>
      </c>
      <c r="AS1435" s="13">
        <f t="shared" si="480"/>
        <v>-1.3254749493880379E-5</v>
      </c>
      <c r="AV1435" s="13"/>
      <c r="AW1435" s="13">
        <f t="shared" si="481"/>
        <v>39300511.936236553</v>
      </c>
      <c r="AX1435" s="13">
        <f t="shared" si="482"/>
        <v>-4.2311764594772189E-5</v>
      </c>
      <c r="AZ1435" s="13"/>
      <c r="BA1435" s="13"/>
      <c r="BB1435" s="13">
        <f t="shared" si="483"/>
        <v>22100301.962882396</v>
      </c>
      <c r="BC1435" s="13">
        <f t="shared" si="484"/>
        <v>-1.3792819592143749E-4</v>
      </c>
      <c r="BD1435" s="13"/>
      <c r="BE1435" s="13"/>
      <c r="BG1435" s="13">
        <f t="shared" si="485"/>
        <v>12427913.092914158</v>
      </c>
      <c r="BH1435" s="13">
        <f t="shared" si="486"/>
        <v>-4.8330364695793187E-4</v>
      </c>
      <c r="BI1435" s="13"/>
      <c r="BL1435" s="13">
        <f t="shared" si="487"/>
        <v>315.06815879885437</v>
      </c>
      <c r="BM1435" s="13">
        <f t="shared" si="488"/>
        <v>34.465664218175142</v>
      </c>
      <c r="BP1435" s="13"/>
      <c r="BQ1435" s="13">
        <f t="shared" si="489"/>
        <v>99.633300000000006</v>
      </c>
      <c r="BR1435" s="13">
        <f t="shared" si="490"/>
        <v>108.98999999999997</v>
      </c>
      <c r="BT1435" s="13"/>
      <c r="BU1435" s="13"/>
      <c r="BV1435" s="13">
        <f t="shared" si="491"/>
        <v>31.506815879885437</v>
      </c>
      <c r="BW1435" s="13">
        <f t="shared" si="492"/>
        <v>344.65664218175152</v>
      </c>
      <c r="CA1435" s="13">
        <f t="shared" si="493"/>
        <v>9.9633299999999991</v>
      </c>
      <c r="CB1435" s="13">
        <f t="shared" si="494"/>
        <v>1089.9000000000001</v>
      </c>
    </row>
    <row r="1436" spans="1:80" x14ac:dyDescent="0.3">
      <c r="A1436" s="13">
        <f t="shared" si="470"/>
        <v>3.4040818970100073E-3</v>
      </c>
      <c r="C1436" s="13" t="str">
        <f>IF(F1436&gt;0,SQRT(Sum_Sq($AI$2,V_rtHz($AH$2)/(1+1/$A1436),V_rtHz($AH$2*$A1436)/(1+$A1436),$AN$2*$AH$2/(1+1/$A1436),$AM$2*SQRT(Sum_Sq(F1436,1/($X$2*D$8*(1+C$1017+F1436/E1436))))/SQRT(Sum_Sq($X$2*F1436*D$8,1)),                   $AQ$2*SQRT(Sum_Sq($AH$2/(1+1/$A1436)+F1436*( 1/(C$1017+1+F1436/E1436)-1)/(1+($X$2*F1436*D$8)^2), (F1436^2*D$8*$X$2+1/($X$2*D$8*(C$1017+1+F1436/E1436           )))/(1+($X$2*F1436*D$8)^2))),           V_rtHz(E1436)/($X$2*D$8*(E1436*C$1017+E1436+F1436)),V_rtHz(F1436)*SQRT(Sum_Sq(E1436*D$8*$X$2*C$1017,1))/($X$2*D$8*(E1436*C$1017+E1436+F1436))))/SQRT(Sum_Sq(1/(1+$A1436)+$AC$2/$I$2-1/(1+(1+F1436/E1436)/C$1017),$X$2/$I$2)),IF(F1437&lt;0,"A",C1437))</f>
        <v>A</v>
      </c>
      <c r="E1436" s="13">
        <f t="shared" si="471"/>
        <v>-1</v>
      </c>
      <c r="F1436" s="12">
        <f t="shared" si="495"/>
        <v>-2</v>
      </c>
      <c r="H1436" s="13" t="str">
        <f>IF(K1436&gt;0,SQRT(Sum_Sq($AI$2,V_rtHz($AH$2)/(1+1/$A1436),V_rtHz($AH$2*$A1436)/(1+$A1436),$AN$2*$AH$2/(1+1/$A1436),$AM$2*SQRT(Sum_Sq(K1436,1/($X$2*I$8*(1+H$1017+K1436/J1436))))/SQRT(Sum_Sq($X$2*K1436*I$8,1)),                   $AQ$2*SQRT(Sum_Sq($AH$2/(1+1/$A1436)+K1436*( 1/(H$1017+1+K1436/J1436)-1)/(1+($X$2*K1436*I$8)^2), (K1436^2*I$8*$X$2+1/($X$2*I$8*(H$1017+1+K1436/J1436           )))/(1+($X$2*K1436*I$8)^2))),           V_rtHz(J1436)/($X$2*I$8*(J1436*H$1017+J1436+K1436)),V_rtHz(K1436)*SQRT(Sum_Sq(J1436*I$8*$X$2*H$1017,1))/($X$2*I$8*(J1436*H$1017+J1436+K1436))))/SQRT(Sum_Sq(1/(1+$A1436)+$AC$2/$I$2-1/(1+(1+K1436/J1436)/H$1017),$X$2/$I$2)),IF(K1437&lt;0,"A",H1437))</f>
        <v>A</v>
      </c>
      <c r="J1436" s="13">
        <f t="shared" si="472"/>
        <v>-1</v>
      </c>
      <c r="K1436" s="12">
        <f t="shared" si="496"/>
        <v>-2</v>
      </c>
      <c r="M1436" s="13" t="str">
        <f>IF(P1436&gt;0,SQRT(Sum_Sq($AI$2,V_rtHz($AH$2)/(1+1/$A1436),V_rtHz($AH$2*$A1436)/(1+$A1436),$AN$2*$AH$2/(1+1/$A1436),$AM$2*SQRT(Sum_Sq(P1436,1/($X$2*N$8*(1+M$1017+P1436/O1436))))/SQRT(Sum_Sq($X$2*P1436*N$8,1)),                   $AQ$2*SQRT(Sum_Sq($AH$2/(1+1/$A1436)+P1436*( 1/(M$1017+1+P1436/O1436)-1)/(1+($X$2*P1436*N$8)^2), (P1436^2*N$8*$X$2+1/($X$2*N$8*(M$1017+1+P1436/O1436           )))/(1+($X$2*P1436*N$8)^2))),           V_rtHz(O1436)/($X$2*N$8*(O1436*M$1017+O1436+P1436)),V_rtHz(P1436)*SQRT(Sum_Sq(O1436*N$8*$X$2*M$1017,1))/($X$2*N$8*(O1436*M$1017+O1436+P1436))))/SQRT(Sum_Sq(1/(1+$A1436)+$AC$2/$I$2-1/(1+(1+P1436/O1436)/M$1017),$X$2/$I$2)),IF(P1437&lt;0,"A",M1437))</f>
        <v>A</v>
      </c>
      <c r="O1436" s="13">
        <f t="shared" si="473"/>
        <v>-1</v>
      </c>
      <c r="P1436" s="12">
        <f t="shared" si="497"/>
        <v>-2</v>
      </c>
      <c r="R1436" s="13" t="str">
        <f>IF(U1436&gt;0,SQRT(Sum_Sq($AI$2,V_rtHz($AH$2)/(1+1/$A1436),V_rtHz($AH$2*$A1436)/(1+$A1436),$AN$2*$AH$2/(1+1/$A1436),$AM$2*SQRT(Sum_Sq(U1436,1/($X$2*S$8*(1+R$1017+U1436/T1436))))/SQRT(Sum_Sq($X$2*U1436*S$8,1)),                   $AQ$2*SQRT(Sum_Sq($AH$2/(1+1/$A1436)+U1436*( 1/(R$1017+1+U1436/T1436)-1)/(1+($X$2*U1436*S$8)^2), (U1436^2*S$8*$X$2+1/($X$2*S$8*(R$1017+1+U1436/T1436           )))/(1+($X$2*U1436*S$8)^2))),           V_rtHz(T1436)/($X$2*S$8*(T1436*R$1017+T1436+U1436)),V_rtHz(U1436)*SQRT(Sum_Sq(T1436*S$8*$X$2*R$1017,1))/($X$2*S$8*(T1436*R$1017+T1436+U1436))))/SQRT(Sum_Sq(1/(1+$A1436)+$AC$2/$I$2-1/(1+(1+U1436/T1436)/R$1017),$X$2/$I$2)),IF(U1437&lt;0,"A",R1437))</f>
        <v>A</v>
      </c>
      <c r="T1436" s="13">
        <f t="shared" si="474"/>
        <v>-1</v>
      </c>
      <c r="U1436" s="12">
        <f t="shared" si="498"/>
        <v>-2</v>
      </c>
      <c r="X1436" s="13">
        <f>IF(AA1436&gt;0,SQRT(Sum_Sq($AI$2,V_rtHz($AH$2)/(1+1/$A1436),V_rtHz($AH$2*$A1436)/(1+$A1436),$AN$2*$AH$2/(1+1/$A1436),$AM$2*SQRT(Sum_Sq(AA1436,1/($X$2*Y$8*(1+X$1017+AA1436/Z1436))))/SQRT(Sum_Sq($X$2*AA1436*Y$8,1)),                   $AQ$2*SQRT(Sum_Sq($AH$2/(1+1/$A1436)+AA1436*( 1/(X$1017+1+AA1436/Z1436)-1)/(1+($X$2*AA1436*Y$8)^2), (AA1436^2*Y$8*$X$2+1/($X$2*Y$8*(X$1017+1+AA1436/Z1436           )))/(1+($X$2*AA1436*Y$8)^2))),           V_rtHz(Z1436)/($X$2*Y$8*(Z1436*X$1017+Z1436+AA1436)),V_rtHz(AA1436)*SQRT(Sum_Sq(Z1436*Y$8*$X$2*X$1017,1))/($X$2*Y$8*(Z1436*X$1017+Z1436+AA1436))))/SQRT(Sum_Sq(1/(1+$A1436)+$AC$2/$I$2-1/(1+(1+AA1436/Z1436)/X$1017),$X$2/$I$2)),IF(AA1437&lt;0,"A",X1437))</f>
        <v>3.6436141869870392E-6</v>
      </c>
      <c r="Z1436" s="13">
        <f t="shared" si="475"/>
        <v>15994.533391441659</v>
      </c>
      <c r="AA1436" s="12">
        <f t="shared" si="499"/>
        <v>61524.176009147843</v>
      </c>
      <c r="AC1436" s="13">
        <f>IF(AF1436&gt;0,SQRT(Sum_Sq($AI$2,V_rtHz($AH$2)/(1+1/$A1436),V_rtHz($AH$2*$A1436)/(1+$A1436),$AN$2*$AH$2/(1+1/$A1436),$AM$2*SQRT(Sum_Sq(AF1436,1/($X$2*AD$8*(1+AC$1017+AF1436/AE1436))))/SQRT(Sum_Sq($X$2*AF1436*AD$8,1)),                   $AQ$2*SQRT(Sum_Sq($AH$2/(1+1/$A1436)+AF1436*( 1/(AC$1017+1+AF1436/AE1436)-1)/(1+($X$2*AF1436*AD$8)^2), (AF1436^2*AD$8*$X$2+1/($X$2*AD$8*(AC$1017+1+AF1436/AE1436           )))/(1+($X$2*AF1436*AD$8)^2))),           V_rtHz(AE1436)/($X$2*AD$8*(AE1436*AC$1017+AE1436+AF1436)),V_rtHz(AF1436)*SQRT(Sum_Sq(AE1436*AD$8*$X$2*AC$1017,1))/($X$2*AD$8*(AE1436*AC$1017+AE1436+AF1436))))/SQRT(Sum_Sq(1/(1+$A1436)+$AC$2/$I$2-1/(1+(1+AF1436/AE1436)/AC$1017),$X$2/$I$2)),IF(AF1437&lt;0,"A",AC1437))</f>
        <v>5.8542756917687044E-6</v>
      </c>
      <c r="AE1436" s="13">
        <f t="shared" si="476"/>
        <v>13969.501219308462</v>
      </c>
      <c r="AF1436" s="12">
        <f t="shared" si="500"/>
        <v>222759.62644860006</v>
      </c>
      <c r="AG1436" s="13"/>
      <c r="AH1436" s="13">
        <f>IF(AK1436&gt;0,SQRT(Sum_Sq($AI$2,V_rtHz($AH$2)/(1+1/$A1436),V_rtHz($AH$2*$A1436)/(1+$A1436),$AN$2*$AH$2/(1+1/$A1436),$AM$2*SQRT(Sum_Sq(AK1436,1/($X$2*AI$8*(1+AH$1017+AK1436/AJ1436))))/SQRT(Sum_Sq($X$2*AK1436*AI$8,1)),                   $AQ$2*SQRT(Sum_Sq($AH$2/(1+1/$A1436)+AK1436*( 1/(AH$1017+1+AK1436/AJ1436)-1)/(1+($X$2*AK1436*AI$8)^2), (AK1436^2*AI$8*$X$2+1/($X$2*AI$8*(AH$1017+1+AK1436/AJ1436           )))/(1+($X$2*AK1436*AI$8)^2))),           V_rtHz(AJ1436)/($X$2*AI$8*(AJ1436*AH$1017+AJ1436+AK1436)),V_rtHz(AK1436)*SQRT(Sum_Sq(AJ1436*AI$8*$X$2*AH$1017,1))/($X$2*AI$8*(AJ1436*AH$1017+AJ1436+AK1436))))/SQRT(Sum_Sq(1/(1+$A1436)+$AC$2/$I$2-1/(1+(1+AK1436/AJ1436)/AH$1017),$X$2/$I$2)),IF(AK1437&lt;0,"A",AH1437))</f>
        <v>1.0138696254421966E-5</v>
      </c>
      <c r="AI1436" s="13"/>
      <c r="AJ1436" s="13">
        <f t="shared" si="477"/>
        <v>13499.795697074382</v>
      </c>
      <c r="AK1436" s="12">
        <f t="shared" si="501"/>
        <v>728937.318490315</v>
      </c>
      <c r="AM1436" s="13">
        <f>IF(AP1436&gt;0,SQRT(Sum_Sq($AI$2,V_rtHz($AH$2)/(1+1/$A1436),V_rtHz($AH$2*$A1436)/(1+$A1436),$AN$2*$AH$2/(1+1/$A1436),$AM$2*SQRT(Sum_Sq(AP1436,1/($X$2*AN$8*(1+AM$1017+AP1436/AO1436))))/SQRT(Sum_Sq($X$2*AP1436*AN$8,1)),                   $AQ$2*SQRT(Sum_Sq($AH$2/(1+1/$A1436)+AP1436*( 1/(AM$1017+1+AP1436/AO1436)-1)/(1+($X$2*AP1436*AN$8)^2), (AP1436^2*AN$8*$X$2+1/($X$2*AN$8*(AM$1017+1+AP1436/AO1436           )))/(1+($X$2*AP1436*AN$8)^2))),           V_rtHz(AO1436)/($X$2*AN$8*(AO1436*AM$1017+AO1436+AP1436)),V_rtHz(AP1436)*SQRT(Sum_Sq(AO1436*AN$8*$X$2*AM$1017,1))/($X$2*AN$8*(AO1436*AM$1017+AO1436+AP1436))))/SQRT(Sum_Sq(1/(1+$A1436)+$AC$2/$I$2-1/(1+(1+AP1436/AO1436)/AM$1017),$X$2/$I$2)),IF(AP1437&lt;0,"A",AM1437))</f>
        <v>1.7887922536170093E-5</v>
      </c>
      <c r="AO1436" s="13">
        <f t="shared" si="478"/>
        <v>13362.761734253854</v>
      </c>
      <c r="AP1436" s="12">
        <f t="shared" si="502"/>
        <v>2328740.8210756178</v>
      </c>
      <c r="AR1436" s="13">
        <f t="shared" si="479"/>
        <v>69887291.180198371</v>
      </c>
      <c r="AS1436" s="13">
        <f t="shared" si="480"/>
        <v>-1.3255548796798639E-5</v>
      </c>
      <c r="AV1436" s="13"/>
      <c r="AW1436" s="13">
        <f t="shared" si="481"/>
        <v>39300511.936236553</v>
      </c>
      <c r="AX1436" s="13">
        <f t="shared" si="482"/>
        <v>-4.231991066296857E-5</v>
      </c>
      <c r="AZ1436" s="13"/>
      <c r="BA1436" s="13"/>
      <c r="BB1436" s="13">
        <f t="shared" si="483"/>
        <v>22100301.962882396</v>
      </c>
      <c r="BC1436" s="13">
        <f t="shared" si="484"/>
        <v>-1.3801479651460614E-4</v>
      </c>
      <c r="BD1436" s="13"/>
      <c r="BE1436" s="13"/>
      <c r="BG1436" s="13">
        <f t="shared" si="485"/>
        <v>12427913.092914158</v>
      </c>
      <c r="BH1436" s="13">
        <f t="shared" si="486"/>
        <v>-4.8436861906307868E-4</v>
      </c>
      <c r="BI1436" s="13"/>
      <c r="BL1436" s="13">
        <f t="shared" si="487"/>
        <v>315.06815879885437</v>
      </c>
      <c r="BM1436" s="13">
        <f t="shared" si="488"/>
        <v>34.465664218175142</v>
      </c>
      <c r="BP1436" s="13"/>
      <c r="BQ1436" s="13">
        <f t="shared" si="489"/>
        <v>99.633300000000006</v>
      </c>
      <c r="BR1436" s="13">
        <f t="shared" si="490"/>
        <v>108.99</v>
      </c>
      <c r="BT1436" s="13"/>
      <c r="BU1436" s="13"/>
      <c r="BV1436" s="13">
        <f t="shared" si="491"/>
        <v>31.50681587988543</v>
      </c>
      <c r="BW1436" s="13">
        <f t="shared" si="492"/>
        <v>344.65664218175164</v>
      </c>
      <c r="CA1436" s="13">
        <f t="shared" si="493"/>
        <v>9.9633299999999991</v>
      </c>
      <c r="CB1436" s="13">
        <f t="shared" si="494"/>
        <v>1089.9000000000001</v>
      </c>
    </row>
    <row r="1437" spans="1:80" x14ac:dyDescent="0.3">
      <c r="A1437" s="13">
        <f t="shared" si="470"/>
        <v>3.45143739335856E-3</v>
      </c>
      <c r="C1437" s="13" t="str">
        <f>IF(F1437&gt;0,SQRT(Sum_Sq($AI$2,V_rtHz($AH$2)/(1+1/$A1437),V_rtHz($AH$2*$A1437)/(1+$A1437),$AN$2*$AH$2/(1+1/$A1437),$AM$2*SQRT(Sum_Sq(F1437,1/($X$2*D$8*(1+C$1017+F1437/E1437))))/SQRT(Sum_Sq($X$2*F1437*D$8,1)),                   $AQ$2*SQRT(Sum_Sq($AH$2/(1+1/$A1437)+F1437*( 1/(C$1017+1+F1437/E1437)-1)/(1+($X$2*F1437*D$8)^2), (F1437^2*D$8*$X$2+1/($X$2*D$8*(C$1017+1+F1437/E1437           )))/(1+($X$2*F1437*D$8)^2))),           V_rtHz(E1437)/($X$2*D$8*(E1437*C$1017+E1437+F1437)),V_rtHz(F1437)*SQRT(Sum_Sq(E1437*D$8*$X$2*C$1017,1))/($X$2*D$8*(E1437*C$1017+E1437+F1437))))/SQRT(Sum_Sq(1/(1+$A1437)+$AC$2/$I$2-1/(1+(1+F1437/E1437)/C$1017),$X$2/$I$2)),IF(F1438&lt;0,"A",C1438))</f>
        <v>A</v>
      </c>
      <c r="E1437" s="13">
        <f t="shared" si="471"/>
        <v>-1</v>
      </c>
      <c r="F1437" s="12">
        <f t="shared" si="495"/>
        <v>-2</v>
      </c>
      <c r="H1437" s="13" t="str">
        <f>IF(K1437&gt;0,SQRT(Sum_Sq($AI$2,V_rtHz($AH$2)/(1+1/$A1437),V_rtHz($AH$2*$A1437)/(1+$A1437),$AN$2*$AH$2/(1+1/$A1437),$AM$2*SQRT(Sum_Sq(K1437,1/($X$2*I$8*(1+H$1017+K1437/J1437))))/SQRT(Sum_Sq($X$2*K1437*I$8,1)),                   $AQ$2*SQRT(Sum_Sq($AH$2/(1+1/$A1437)+K1437*( 1/(H$1017+1+K1437/J1437)-1)/(1+($X$2*K1437*I$8)^2), (K1437^2*I$8*$X$2+1/($X$2*I$8*(H$1017+1+K1437/J1437           )))/(1+($X$2*K1437*I$8)^2))),           V_rtHz(J1437)/($X$2*I$8*(J1437*H$1017+J1437+K1437)),V_rtHz(K1437)*SQRT(Sum_Sq(J1437*I$8*$X$2*H$1017,1))/($X$2*I$8*(J1437*H$1017+J1437+K1437))))/SQRT(Sum_Sq(1/(1+$A1437)+$AC$2/$I$2-1/(1+(1+K1437/J1437)/H$1017),$X$2/$I$2)),IF(K1438&lt;0,"A",H1438))</f>
        <v>A</v>
      </c>
      <c r="J1437" s="13">
        <f t="shared" si="472"/>
        <v>-1</v>
      </c>
      <c r="K1437" s="12">
        <f t="shared" si="496"/>
        <v>-2</v>
      </c>
      <c r="M1437" s="13" t="str">
        <f>IF(P1437&gt;0,SQRT(Sum_Sq($AI$2,V_rtHz($AH$2)/(1+1/$A1437),V_rtHz($AH$2*$A1437)/(1+$A1437),$AN$2*$AH$2/(1+1/$A1437),$AM$2*SQRT(Sum_Sq(P1437,1/($X$2*N$8*(1+M$1017+P1437/O1437))))/SQRT(Sum_Sq($X$2*P1437*N$8,1)),                   $AQ$2*SQRT(Sum_Sq($AH$2/(1+1/$A1437)+P1437*( 1/(M$1017+1+P1437/O1437)-1)/(1+($X$2*P1437*N$8)^2), (P1437^2*N$8*$X$2+1/($X$2*N$8*(M$1017+1+P1437/O1437           )))/(1+($X$2*P1437*N$8)^2))),           V_rtHz(O1437)/($X$2*N$8*(O1437*M$1017+O1437+P1437)),V_rtHz(P1437)*SQRT(Sum_Sq(O1437*N$8*$X$2*M$1017,1))/($X$2*N$8*(O1437*M$1017+O1437+P1437))))/SQRT(Sum_Sq(1/(1+$A1437)+$AC$2/$I$2-1/(1+(1+P1437/O1437)/M$1017),$X$2/$I$2)),IF(P1438&lt;0,"A",M1438))</f>
        <v>A</v>
      </c>
      <c r="O1437" s="13">
        <f t="shared" si="473"/>
        <v>-1</v>
      </c>
      <c r="P1437" s="12">
        <f t="shared" si="497"/>
        <v>-2</v>
      </c>
      <c r="R1437" s="13" t="str">
        <f>IF(U1437&gt;0,SQRT(Sum_Sq($AI$2,V_rtHz($AH$2)/(1+1/$A1437),V_rtHz($AH$2*$A1437)/(1+$A1437),$AN$2*$AH$2/(1+1/$A1437),$AM$2*SQRT(Sum_Sq(U1437,1/($X$2*S$8*(1+R$1017+U1437/T1437))))/SQRT(Sum_Sq($X$2*U1437*S$8,1)),                   $AQ$2*SQRT(Sum_Sq($AH$2/(1+1/$A1437)+U1437*( 1/(R$1017+1+U1437/T1437)-1)/(1+($X$2*U1437*S$8)^2), (U1437^2*S$8*$X$2+1/($X$2*S$8*(R$1017+1+U1437/T1437           )))/(1+($X$2*U1437*S$8)^2))),           V_rtHz(T1437)/($X$2*S$8*(T1437*R$1017+T1437+U1437)),V_rtHz(U1437)*SQRT(Sum_Sq(T1437*S$8*$X$2*R$1017,1))/($X$2*S$8*(T1437*R$1017+T1437+U1437))))/SQRT(Sum_Sq(1/(1+$A1437)+$AC$2/$I$2-1/(1+(1+U1437/T1437)/R$1017),$X$2/$I$2)),IF(U1438&lt;0,"A",R1438))</f>
        <v>A</v>
      </c>
      <c r="T1437" s="13">
        <f t="shared" si="474"/>
        <v>-1</v>
      </c>
      <c r="U1437" s="12">
        <f t="shared" si="498"/>
        <v>-2</v>
      </c>
      <c r="X1437" s="13">
        <f>IF(AA1437&gt;0,SQRT(Sum_Sq($AI$2,V_rtHz($AH$2)/(1+1/$A1437),V_rtHz($AH$2*$A1437)/(1+$A1437),$AN$2*$AH$2/(1+1/$A1437),$AM$2*SQRT(Sum_Sq(AA1437,1/($X$2*Y$8*(1+X$1017+AA1437/Z1437))))/SQRT(Sum_Sq($X$2*AA1437*Y$8,1)),                   $AQ$2*SQRT(Sum_Sq($AH$2/(1+1/$A1437)+AA1437*( 1/(X$1017+1+AA1437/Z1437)-1)/(1+($X$2*AA1437*Y$8)^2), (AA1437^2*Y$8*$X$2+1/($X$2*Y$8*(X$1017+1+AA1437/Z1437           )))/(1+($X$2*AA1437*Y$8)^2))),           V_rtHz(Z1437)/($X$2*Y$8*(Z1437*X$1017+Z1437+AA1437)),V_rtHz(AA1437)*SQRT(Sum_Sq(Z1437*Y$8*$X$2*X$1017,1))/($X$2*Y$8*(Z1437*X$1017+Z1437+AA1437))))/SQRT(Sum_Sq(1/(1+$A1437)+$AC$2/$I$2-1/(1+(1+AA1437/Z1437)/X$1017),$X$2/$I$2)),IF(AA1438&lt;0,"A",X1438))</f>
        <v>3.6353317266174411E-6</v>
      </c>
      <c r="Z1437" s="13">
        <f t="shared" si="475"/>
        <v>15924.893820760815</v>
      </c>
      <c r="AA1437" s="12">
        <f t="shared" si="499"/>
        <v>61793.221269480069</v>
      </c>
      <c r="AC1437" s="13">
        <f>IF(AF1437&gt;0,SQRT(Sum_Sq($AI$2,V_rtHz($AH$2)/(1+1/$A1437),V_rtHz($AH$2*$A1437)/(1+$A1437),$AN$2*$AH$2/(1+1/$A1437),$AM$2*SQRT(Sum_Sq(AF1437,1/($X$2*AD$8*(1+AC$1017+AF1437/AE1437))))/SQRT(Sum_Sq($X$2*AF1437*AD$8,1)),                   $AQ$2*SQRT(Sum_Sq($AH$2/(1+1/$A1437)+AF1437*( 1/(AC$1017+1+AF1437/AE1437)-1)/(1+($X$2*AF1437*AD$8)^2), (AF1437^2*AD$8*$X$2+1/($X$2*AD$8*(AC$1017+1+AF1437/AE1437           )))/(1+($X$2*AF1437*AD$8)^2))),           V_rtHz(AE1437)/($X$2*AD$8*(AE1437*AC$1017+AE1437+AF1437)),V_rtHz(AF1437)*SQRT(Sum_Sq(AE1437*AD$8*$X$2*AC$1017,1))/($X$2*AD$8*(AE1437*AC$1017+AE1437+AF1437))))/SQRT(Sum_Sq(1/(1+$A1437)+$AC$2/$I$2-1/(1+(1+AF1437/AE1437)/AC$1017),$X$2/$I$2)),IF(AF1438&lt;0,"A",AC1438))</f>
        <v>5.8457744803595907E-6</v>
      </c>
      <c r="AE1437" s="13">
        <f t="shared" si="476"/>
        <v>13927.490381415302</v>
      </c>
      <c r="AF1437" s="12">
        <f t="shared" si="500"/>
        <v>223431.55788058013</v>
      </c>
      <c r="AG1437" s="13"/>
      <c r="AH1437" s="13">
        <f>IF(AK1437&gt;0,SQRT(Sum_Sq($AI$2,V_rtHz($AH$2)/(1+1/$A1437),V_rtHz($AH$2*$A1437)/(1+$A1437),$AN$2*$AH$2/(1+1/$A1437),$AM$2*SQRT(Sum_Sq(AK1437,1/($X$2*AI$8*(1+AH$1017+AK1437/AJ1437))))/SQRT(Sum_Sq($X$2*AK1437*AI$8,1)),                   $AQ$2*SQRT(Sum_Sq($AH$2/(1+1/$A1437)+AK1437*( 1/(AH$1017+1+AK1437/AJ1437)-1)/(1+($X$2*AK1437*AI$8)^2), (AK1437^2*AI$8*$X$2+1/($X$2*AI$8*(AH$1017+1+AK1437/AJ1437           )))/(1+($X$2*AK1437*AI$8)^2))),           V_rtHz(AJ1437)/($X$2*AI$8*(AJ1437*AH$1017+AJ1437+AK1437)),V_rtHz(AK1437)*SQRT(Sum_Sq(AJ1437*AI$8*$X$2*AH$1017,1))/($X$2*AI$8*(AJ1437*AH$1017+AJ1437+AK1437))))/SQRT(Sum_Sq(1/(1+$A1437)+$AC$2/$I$2-1/(1+(1+AK1437/AJ1437)/AH$1017),$X$2/$I$2)),IF(AK1438&lt;0,"A",AH1438))</f>
        <v>1.0125558907339345E-5</v>
      </c>
      <c r="AI1437" s="13"/>
      <c r="AJ1437" s="13">
        <f t="shared" si="477"/>
        <v>13462.697341301729</v>
      </c>
      <c r="AK1437" s="12">
        <f t="shared" si="501"/>
        <v>730946.00778130523</v>
      </c>
      <c r="AM1437" s="13">
        <f>IF(AP1437&gt;0,SQRT(Sum_Sq($AI$2,V_rtHz($AH$2)/(1+1/$A1437),V_rtHz($AH$2*$A1437)/(1+$A1437),$AN$2*$AH$2/(1+1/$A1437),$AM$2*SQRT(Sum_Sq(AP1437,1/($X$2*AN$8*(1+AM$1017+AP1437/AO1437))))/SQRT(Sum_Sq($X$2*AP1437*AN$8,1)),                   $AQ$2*SQRT(Sum_Sq($AH$2/(1+1/$A1437)+AP1437*( 1/(AM$1017+1+AP1437/AO1437)-1)/(1+($X$2*AP1437*AN$8)^2), (AP1437^2*AN$8*$X$2+1/($X$2*AN$8*(AM$1017+1+AP1437/AO1437           )))/(1+($X$2*AP1437*AN$8)^2))),           V_rtHz(AO1437)/($X$2*AN$8*(AO1437*AM$1017+AO1437+AP1437)),V_rtHz(AP1437)*SQRT(Sum_Sq(AO1437*AN$8*$X$2*AM$1017,1))/($X$2*AN$8*(AO1437*AM$1017+AO1437+AP1437))))/SQRT(Sum_Sq(1/(1+$A1437)+$AC$2/$I$2-1/(1+(1+AP1437/AO1437)/AM$1017),$X$2/$I$2)),IF(AP1438&lt;0,"A",AM1438))</f>
        <v>1.7865526297091759E-5</v>
      </c>
      <c r="AO1437" s="13">
        <f t="shared" si="478"/>
        <v>13327.006254962922</v>
      </c>
      <c r="AP1437" s="12">
        <f t="shared" si="502"/>
        <v>2334988.6791923582</v>
      </c>
      <c r="AR1437" s="13">
        <f t="shared" si="479"/>
        <v>69887291.180198371</v>
      </c>
      <c r="AS1437" s="13">
        <f t="shared" si="480"/>
        <v>-1.3256359317556006E-5</v>
      </c>
      <c r="AV1437" s="13"/>
      <c r="AW1437" s="13">
        <f t="shared" si="481"/>
        <v>39300511.936236553</v>
      </c>
      <c r="AX1437" s="13">
        <f t="shared" si="482"/>
        <v>-4.2328173257285077E-5</v>
      </c>
      <c r="AZ1437" s="13"/>
      <c r="BA1437" s="13"/>
      <c r="BB1437" s="13">
        <f t="shared" si="483"/>
        <v>22100301.962882396</v>
      </c>
      <c r="BC1437" s="13">
        <f t="shared" si="484"/>
        <v>-1.381027129398663E-4</v>
      </c>
      <c r="BD1437" s="13"/>
      <c r="BE1437" s="13"/>
      <c r="BG1437" s="13">
        <f t="shared" si="485"/>
        <v>12427913.092914158</v>
      </c>
      <c r="BH1437" s="13">
        <f t="shared" si="486"/>
        <v>-4.8545320891431483E-4</v>
      </c>
      <c r="BI1437" s="13"/>
      <c r="BL1437" s="13">
        <f t="shared" si="487"/>
        <v>315.06815879885437</v>
      </c>
      <c r="BM1437" s="13">
        <f t="shared" si="488"/>
        <v>34.465664218175135</v>
      </c>
      <c r="BP1437" s="13"/>
      <c r="BQ1437" s="13">
        <f t="shared" si="489"/>
        <v>99.633300000000006</v>
      </c>
      <c r="BR1437" s="13">
        <f t="shared" si="490"/>
        <v>108.99</v>
      </c>
      <c r="BT1437" s="13"/>
      <c r="BU1437" s="13"/>
      <c r="BV1437" s="13">
        <f t="shared" si="491"/>
        <v>31.50681587988543</v>
      </c>
      <c r="BW1437" s="13">
        <f t="shared" si="492"/>
        <v>344.65664218175158</v>
      </c>
      <c r="CA1437" s="13">
        <f t="shared" si="493"/>
        <v>9.9633299999999991</v>
      </c>
      <c r="CB1437" s="13">
        <f t="shared" si="494"/>
        <v>1089.9000000000003</v>
      </c>
    </row>
    <row r="1438" spans="1:80" x14ac:dyDescent="0.3">
      <c r="A1438" s="13">
        <f t="shared" si="470"/>
        <v>3.4994516702835723E-3</v>
      </c>
      <c r="C1438" s="13" t="str">
        <f>IF(F1438&gt;0,SQRT(Sum_Sq($AI$2,V_rtHz($AH$2)/(1+1/$A1438),V_rtHz($AH$2*$A1438)/(1+$A1438),$AN$2*$AH$2/(1+1/$A1438),$AM$2*SQRT(Sum_Sq(F1438,1/($X$2*D$8*(1+C$1017+F1438/E1438))))/SQRT(Sum_Sq($X$2*F1438*D$8,1)),                   $AQ$2*SQRT(Sum_Sq($AH$2/(1+1/$A1438)+F1438*( 1/(C$1017+1+F1438/E1438)-1)/(1+($X$2*F1438*D$8)^2), (F1438^2*D$8*$X$2+1/($X$2*D$8*(C$1017+1+F1438/E1438           )))/(1+($X$2*F1438*D$8)^2))),           V_rtHz(E1438)/($X$2*D$8*(E1438*C$1017+E1438+F1438)),V_rtHz(F1438)*SQRT(Sum_Sq(E1438*D$8*$X$2*C$1017,1))/($X$2*D$8*(E1438*C$1017+E1438+F1438))))/SQRT(Sum_Sq(1/(1+$A1438)+$AC$2/$I$2-1/(1+(1+F1438/E1438)/C$1017),$X$2/$I$2)),IF(F1439&lt;0,"A",C1439))</f>
        <v>A</v>
      </c>
      <c r="E1438" s="13">
        <f t="shared" si="471"/>
        <v>-1</v>
      </c>
      <c r="F1438" s="12">
        <f t="shared" si="495"/>
        <v>-2</v>
      </c>
      <c r="H1438" s="13" t="str">
        <f>IF(K1438&gt;0,SQRT(Sum_Sq($AI$2,V_rtHz($AH$2)/(1+1/$A1438),V_rtHz($AH$2*$A1438)/(1+$A1438),$AN$2*$AH$2/(1+1/$A1438),$AM$2*SQRT(Sum_Sq(K1438,1/($X$2*I$8*(1+H$1017+K1438/J1438))))/SQRT(Sum_Sq($X$2*K1438*I$8,1)),                   $AQ$2*SQRT(Sum_Sq($AH$2/(1+1/$A1438)+K1438*( 1/(H$1017+1+K1438/J1438)-1)/(1+($X$2*K1438*I$8)^2), (K1438^2*I$8*$X$2+1/($X$2*I$8*(H$1017+1+K1438/J1438           )))/(1+($X$2*K1438*I$8)^2))),           V_rtHz(J1438)/($X$2*I$8*(J1438*H$1017+J1438+K1438)),V_rtHz(K1438)*SQRT(Sum_Sq(J1438*I$8*$X$2*H$1017,1))/($X$2*I$8*(J1438*H$1017+J1438+K1438))))/SQRT(Sum_Sq(1/(1+$A1438)+$AC$2/$I$2-1/(1+(1+K1438/J1438)/H$1017),$X$2/$I$2)),IF(K1439&lt;0,"A",H1439))</f>
        <v>A</v>
      </c>
      <c r="J1438" s="13">
        <f t="shared" si="472"/>
        <v>-1</v>
      </c>
      <c r="K1438" s="12">
        <f t="shared" si="496"/>
        <v>-2</v>
      </c>
      <c r="M1438" s="13" t="str">
        <f>IF(P1438&gt;0,SQRT(Sum_Sq($AI$2,V_rtHz($AH$2)/(1+1/$A1438),V_rtHz($AH$2*$A1438)/(1+$A1438),$AN$2*$AH$2/(1+1/$A1438),$AM$2*SQRT(Sum_Sq(P1438,1/($X$2*N$8*(1+M$1017+P1438/O1438))))/SQRT(Sum_Sq($X$2*P1438*N$8,1)),                   $AQ$2*SQRT(Sum_Sq($AH$2/(1+1/$A1438)+P1438*( 1/(M$1017+1+P1438/O1438)-1)/(1+($X$2*P1438*N$8)^2), (P1438^2*N$8*$X$2+1/($X$2*N$8*(M$1017+1+P1438/O1438           )))/(1+($X$2*P1438*N$8)^2))),           V_rtHz(O1438)/($X$2*N$8*(O1438*M$1017+O1438+P1438)),V_rtHz(P1438)*SQRT(Sum_Sq(O1438*N$8*$X$2*M$1017,1))/($X$2*N$8*(O1438*M$1017+O1438+P1438))))/SQRT(Sum_Sq(1/(1+$A1438)+$AC$2/$I$2-1/(1+(1+P1438/O1438)/M$1017),$X$2/$I$2)),IF(P1439&lt;0,"A",M1439))</f>
        <v>A</v>
      </c>
      <c r="O1438" s="13">
        <f t="shared" si="473"/>
        <v>-1</v>
      </c>
      <c r="P1438" s="12">
        <f t="shared" si="497"/>
        <v>-2</v>
      </c>
      <c r="R1438" s="13" t="str">
        <f>IF(U1438&gt;0,SQRT(Sum_Sq($AI$2,V_rtHz($AH$2)/(1+1/$A1438),V_rtHz($AH$2*$A1438)/(1+$A1438),$AN$2*$AH$2/(1+1/$A1438),$AM$2*SQRT(Sum_Sq(U1438,1/($X$2*S$8*(1+R$1017+U1438/T1438))))/SQRT(Sum_Sq($X$2*U1438*S$8,1)),                   $AQ$2*SQRT(Sum_Sq($AH$2/(1+1/$A1438)+U1438*( 1/(R$1017+1+U1438/T1438)-1)/(1+($X$2*U1438*S$8)^2), (U1438^2*S$8*$X$2+1/($X$2*S$8*(R$1017+1+U1438/T1438           )))/(1+($X$2*U1438*S$8)^2))),           V_rtHz(T1438)/($X$2*S$8*(T1438*R$1017+T1438+U1438)),V_rtHz(U1438)*SQRT(Sum_Sq(T1438*S$8*$X$2*R$1017,1))/($X$2*S$8*(T1438*R$1017+T1438+U1438))))/SQRT(Sum_Sq(1/(1+$A1438)+$AC$2/$I$2-1/(1+(1+U1438/T1438)/R$1017),$X$2/$I$2)),IF(U1439&lt;0,"A",R1439))</f>
        <v>A</v>
      </c>
      <c r="T1438" s="13">
        <f t="shared" si="474"/>
        <v>-1</v>
      </c>
      <c r="U1438" s="12">
        <f t="shared" si="498"/>
        <v>-2</v>
      </c>
      <c r="X1438" s="13">
        <f>IF(AA1438&gt;0,SQRT(Sum_Sq($AI$2,V_rtHz($AH$2)/(1+1/$A1438),V_rtHz($AH$2*$A1438)/(1+$A1438),$AN$2*$AH$2/(1+1/$A1438),$AM$2*SQRT(Sum_Sq(AA1438,1/($X$2*Y$8*(1+X$1017+AA1438/Z1438))))/SQRT(Sum_Sq($X$2*AA1438*Y$8,1)),                   $AQ$2*SQRT(Sum_Sq($AH$2/(1+1/$A1438)+AA1438*( 1/(X$1017+1+AA1438/Z1438)-1)/(1+($X$2*AA1438*Y$8)^2), (AA1438^2*Y$8*$X$2+1/($X$2*Y$8*(X$1017+1+AA1438/Z1438           )))/(1+($X$2*AA1438*Y$8)^2))),           V_rtHz(Z1438)/($X$2*Y$8*(Z1438*X$1017+Z1438+AA1438)),V_rtHz(AA1438)*SQRT(Sum_Sq(Z1438*Y$8*$X$2*X$1017,1))/($X$2*Y$8*(Z1438*X$1017+Z1438+AA1438))))/SQRT(Sum_Sq(1/(1+$A1438)+$AC$2/$I$2-1/(1+(1+AA1438/Z1438)/X$1017),$X$2/$I$2)),IF(AA1439&lt;0,"A",X1439))</f>
        <v>3.6270627613647628E-6</v>
      </c>
      <c r="Z1438" s="13">
        <f t="shared" si="475"/>
        <v>15855.460366850835</v>
      </c>
      <c r="AA1438" s="12">
        <f t="shared" si="499"/>
        <v>62063.82311147602</v>
      </c>
      <c r="AC1438" s="13">
        <f>IF(AF1438&gt;0,SQRT(Sum_Sq($AI$2,V_rtHz($AH$2)/(1+1/$A1438),V_rtHz($AH$2*$A1438)/(1+$A1438),$AN$2*$AH$2/(1+1/$A1438),$AM$2*SQRT(Sum_Sq(AF1438,1/($X$2*AD$8*(1+AC$1017+AF1438/AE1438))))/SQRT(Sum_Sq($X$2*AF1438*AD$8,1)),                   $AQ$2*SQRT(Sum_Sq($AH$2/(1+1/$A1438)+AF1438*( 1/(AC$1017+1+AF1438/AE1438)-1)/(1+($X$2*AF1438*AD$8)^2), (AF1438^2*AD$8*$X$2+1/($X$2*AD$8*(AC$1017+1+AF1438/AE1438           )))/(1+($X$2*AF1438*AD$8)^2))),           V_rtHz(AE1438)/($X$2*AD$8*(AE1438*AC$1017+AE1438+AF1438)),V_rtHz(AF1438)*SQRT(Sum_Sq(AE1438*AD$8*$X$2*AC$1017,1))/($X$2*AD$8*(AE1438*AC$1017+AE1438+AF1438))))/SQRT(Sum_Sq(1/(1+$A1438)+$AC$2/$I$2-1/(1+(1+AF1438/AE1438)/AC$1017),$X$2/$I$2)),IF(AF1439&lt;0,"A",AC1439))</f>
        <v>5.8372407925850426E-6</v>
      </c>
      <c r="AE1438" s="13">
        <f t="shared" si="476"/>
        <v>13885.364264270593</v>
      </c>
      <c r="AF1438" s="12">
        <f t="shared" si="500"/>
        <v>224109.41578923594</v>
      </c>
      <c r="AG1438" s="13"/>
      <c r="AH1438" s="13">
        <f>IF(AK1438&gt;0,SQRT(Sum_Sq($AI$2,V_rtHz($AH$2)/(1+1/$A1438),V_rtHz($AH$2*$A1438)/(1+$A1438),$AN$2*$AH$2/(1+1/$A1438),$AM$2*SQRT(Sum_Sq(AK1438,1/($X$2*AI$8*(1+AH$1017+AK1438/AJ1438))))/SQRT(Sum_Sq($X$2*AK1438*AI$8,1)),                   $AQ$2*SQRT(Sum_Sq($AH$2/(1+1/$A1438)+AK1438*( 1/(AH$1017+1+AK1438/AJ1438)-1)/(1+($X$2*AK1438*AI$8)^2), (AK1438^2*AI$8*$X$2+1/($X$2*AI$8*(AH$1017+1+AK1438/AJ1438           )))/(1+($X$2*AK1438*AI$8)^2))),           V_rtHz(AJ1438)/($X$2*AI$8*(AJ1438*AH$1017+AJ1438+AK1438)),V_rtHz(AK1438)*SQRT(Sum_Sq(AJ1438*AI$8*$X$2*AH$1017,1))/($X$2*AI$8*(AJ1438*AH$1017+AJ1438+AK1438))))/SQRT(Sum_Sq(1/(1+$A1438)+$AC$2/$I$2-1/(1+(1+AK1438/AJ1438)/AH$1017),$X$2/$I$2)),IF(AK1439&lt;0,"A",AH1439))</f>
        <v>1.0112358119814542E-5</v>
      </c>
      <c r="AI1438" s="13"/>
      <c r="AJ1438" s="13">
        <f t="shared" si="477"/>
        <v>13425.458023367113</v>
      </c>
      <c r="AK1438" s="12">
        <f t="shared" si="501"/>
        <v>732973.49397428497</v>
      </c>
      <c r="AM1438" s="13">
        <f>IF(AP1438&gt;0,SQRT(Sum_Sq($AI$2,V_rtHz($AH$2)/(1+1/$A1438),V_rtHz($AH$2*$A1438)/(1+$A1438),$AN$2*$AH$2/(1+1/$A1438),$AM$2*SQRT(Sum_Sq(AP1438,1/($X$2*AN$8*(1+AM$1017+AP1438/AO1438))))/SQRT(Sum_Sq($X$2*AP1438*AN$8,1)),                   $AQ$2*SQRT(Sum_Sq($AH$2/(1+1/$A1438)+AP1438*( 1/(AM$1017+1+AP1438/AO1438)-1)/(1+($X$2*AP1438*AN$8)^2), (AP1438^2*AN$8*$X$2+1/($X$2*AN$8*(AM$1017+1+AP1438/AO1438           )))/(1+($X$2*AP1438*AN$8)^2))),           V_rtHz(AO1438)/($X$2*AN$8*(AO1438*AM$1017+AO1438+AP1438)),V_rtHz(AP1438)*SQRT(Sum_Sq(AO1438*AN$8*$X$2*AM$1017,1))/($X$2*AN$8*(AO1438*AM$1017+AO1438+AP1438))))/SQRT(Sum_Sq(1/(1+$A1438)+$AC$2/$I$2-1/(1+(1+AP1438/AO1438)/AM$1017),$X$2/$I$2)),IF(AP1439&lt;0,"A",AM1439))</f>
        <v>1.7843015663643456E-5</v>
      </c>
      <c r="AO1438" s="13">
        <f t="shared" si="478"/>
        <v>13291.104480809257</v>
      </c>
      <c r="AP1438" s="12">
        <f t="shared" si="502"/>
        <v>2341295.9229833288</v>
      </c>
      <c r="AR1438" s="13">
        <f t="shared" si="479"/>
        <v>69887291.180198371</v>
      </c>
      <c r="AS1438" s="13">
        <f t="shared" si="480"/>
        <v>-1.3257181214984318E-5</v>
      </c>
      <c r="AV1438" s="13"/>
      <c r="AW1438" s="13">
        <f t="shared" si="481"/>
        <v>39300511.936236553</v>
      </c>
      <c r="AX1438" s="13">
        <f t="shared" si="482"/>
        <v>-4.2336554090427535E-5</v>
      </c>
      <c r="AZ1438" s="13"/>
      <c r="BA1438" s="13"/>
      <c r="BB1438" s="13">
        <f t="shared" si="483"/>
        <v>22100301.962882396</v>
      </c>
      <c r="BC1438" s="13">
        <f t="shared" si="484"/>
        <v>-1.3819196683322935E-4</v>
      </c>
      <c r="BD1438" s="13"/>
      <c r="BE1438" s="13"/>
      <c r="BG1438" s="13">
        <f t="shared" si="485"/>
        <v>12427913.092914158</v>
      </c>
      <c r="BH1438" s="13">
        <f t="shared" si="486"/>
        <v>-4.8655785721267783E-4</v>
      </c>
      <c r="BI1438" s="13"/>
      <c r="BL1438" s="13">
        <f t="shared" si="487"/>
        <v>315.06815879885437</v>
      </c>
      <c r="BM1438" s="13">
        <f t="shared" si="488"/>
        <v>34.465664218175135</v>
      </c>
      <c r="BP1438" s="13"/>
      <c r="BQ1438" s="13">
        <f t="shared" si="489"/>
        <v>99.633300000000006</v>
      </c>
      <c r="BR1438" s="13">
        <f t="shared" si="490"/>
        <v>108.99000000000002</v>
      </c>
      <c r="BT1438" s="13"/>
      <c r="BU1438" s="13"/>
      <c r="BV1438" s="13">
        <f t="shared" si="491"/>
        <v>31.50681587988543</v>
      </c>
      <c r="BW1438" s="13">
        <f t="shared" si="492"/>
        <v>344.65664218175152</v>
      </c>
      <c r="CA1438" s="13">
        <f t="shared" si="493"/>
        <v>9.9633299999999974</v>
      </c>
      <c r="CB1438" s="13">
        <f t="shared" si="494"/>
        <v>1089.9000000000001</v>
      </c>
    </row>
    <row r="1439" spans="1:80" x14ac:dyDescent="0.3">
      <c r="A1439" s="13">
        <f t="shared" si="470"/>
        <v>3.5481338923357502E-3</v>
      </c>
      <c r="C1439" s="13" t="str">
        <f>IF(F1439&gt;0,SQRT(Sum_Sq($AI$2,V_rtHz($AH$2)/(1+1/$A1439),V_rtHz($AH$2*$A1439)/(1+$A1439),$AN$2*$AH$2/(1+1/$A1439),$AM$2*SQRT(Sum_Sq(F1439,1/($X$2*D$8*(1+C$1017+F1439/E1439))))/SQRT(Sum_Sq($X$2*F1439*D$8,1)),                   $AQ$2*SQRT(Sum_Sq($AH$2/(1+1/$A1439)+F1439*( 1/(C$1017+1+F1439/E1439)-1)/(1+($X$2*F1439*D$8)^2), (F1439^2*D$8*$X$2+1/($X$2*D$8*(C$1017+1+F1439/E1439           )))/(1+($X$2*F1439*D$8)^2))),           V_rtHz(E1439)/($X$2*D$8*(E1439*C$1017+E1439+F1439)),V_rtHz(F1439)*SQRT(Sum_Sq(E1439*D$8*$X$2*C$1017,1))/($X$2*D$8*(E1439*C$1017+E1439+F1439))))/SQRT(Sum_Sq(1/(1+$A1439)+$AC$2/$I$2-1/(1+(1+F1439/E1439)/C$1017),$X$2/$I$2)),IF(F1440&lt;0,"A",C1440))</f>
        <v>A</v>
      </c>
      <c r="E1439" s="13">
        <f t="shared" si="471"/>
        <v>-1</v>
      </c>
      <c r="F1439" s="12">
        <f t="shared" si="495"/>
        <v>-2</v>
      </c>
      <c r="H1439" s="13" t="str">
        <f>IF(K1439&gt;0,SQRT(Sum_Sq($AI$2,V_rtHz($AH$2)/(1+1/$A1439),V_rtHz($AH$2*$A1439)/(1+$A1439),$AN$2*$AH$2/(1+1/$A1439),$AM$2*SQRT(Sum_Sq(K1439,1/($X$2*I$8*(1+H$1017+K1439/J1439))))/SQRT(Sum_Sq($X$2*K1439*I$8,1)),                   $AQ$2*SQRT(Sum_Sq($AH$2/(1+1/$A1439)+K1439*( 1/(H$1017+1+K1439/J1439)-1)/(1+($X$2*K1439*I$8)^2), (K1439^2*I$8*$X$2+1/($X$2*I$8*(H$1017+1+K1439/J1439           )))/(1+($X$2*K1439*I$8)^2))),           V_rtHz(J1439)/($X$2*I$8*(J1439*H$1017+J1439+K1439)),V_rtHz(K1439)*SQRT(Sum_Sq(J1439*I$8*$X$2*H$1017,1))/($X$2*I$8*(J1439*H$1017+J1439+K1439))))/SQRT(Sum_Sq(1/(1+$A1439)+$AC$2/$I$2-1/(1+(1+K1439/J1439)/H$1017),$X$2/$I$2)),IF(K1440&lt;0,"A",H1440))</f>
        <v>A</v>
      </c>
      <c r="J1439" s="13">
        <f t="shared" si="472"/>
        <v>-1</v>
      </c>
      <c r="K1439" s="12">
        <f t="shared" si="496"/>
        <v>-2</v>
      </c>
      <c r="M1439" s="13" t="str">
        <f>IF(P1439&gt;0,SQRT(Sum_Sq($AI$2,V_rtHz($AH$2)/(1+1/$A1439),V_rtHz($AH$2*$A1439)/(1+$A1439),$AN$2*$AH$2/(1+1/$A1439),$AM$2*SQRT(Sum_Sq(P1439,1/($X$2*N$8*(1+M$1017+P1439/O1439))))/SQRT(Sum_Sq($X$2*P1439*N$8,1)),                   $AQ$2*SQRT(Sum_Sq($AH$2/(1+1/$A1439)+P1439*( 1/(M$1017+1+P1439/O1439)-1)/(1+($X$2*P1439*N$8)^2), (P1439^2*N$8*$X$2+1/($X$2*N$8*(M$1017+1+P1439/O1439           )))/(1+($X$2*P1439*N$8)^2))),           V_rtHz(O1439)/($X$2*N$8*(O1439*M$1017+O1439+P1439)),V_rtHz(P1439)*SQRT(Sum_Sq(O1439*N$8*$X$2*M$1017,1))/($X$2*N$8*(O1439*M$1017+O1439+P1439))))/SQRT(Sum_Sq(1/(1+$A1439)+$AC$2/$I$2-1/(1+(1+P1439/O1439)/M$1017),$X$2/$I$2)),IF(P1440&lt;0,"A",M1440))</f>
        <v>A</v>
      </c>
      <c r="O1439" s="13">
        <f t="shared" si="473"/>
        <v>-1</v>
      </c>
      <c r="P1439" s="12">
        <f t="shared" si="497"/>
        <v>-2</v>
      </c>
      <c r="R1439" s="13" t="str">
        <f>IF(U1439&gt;0,SQRT(Sum_Sq($AI$2,V_rtHz($AH$2)/(1+1/$A1439),V_rtHz($AH$2*$A1439)/(1+$A1439),$AN$2*$AH$2/(1+1/$A1439),$AM$2*SQRT(Sum_Sq(U1439,1/($X$2*S$8*(1+R$1017+U1439/T1439))))/SQRT(Sum_Sq($X$2*U1439*S$8,1)),                   $AQ$2*SQRT(Sum_Sq($AH$2/(1+1/$A1439)+U1439*( 1/(R$1017+1+U1439/T1439)-1)/(1+($X$2*U1439*S$8)^2), (U1439^2*S$8*$X$2+1/($X$2*S$8*(R$1017+1+U1439/T1439           )))/(1+($X$2*U1439*S$8)^2))),           V_rtHz(T1439)/($X$2*S$8*(T1439*R$1017+T1439+U1439)),V_rtHz(U1439)*SQRT(Sum_Sq(T1439*S$8*$X$2*R$1017,1))/($X$2*S$8*(T1439*R$1017+T1439+U1439))))/SQRT(Sum_Sq(1/(1+$A1439)+$AC$2/$I$2-1/(1+(1+U1439/T1439)/R$1017),$X$2/$I$2)),IF(U1440&lt;0,"A",R1440))</f>
        <v>A</v>
      </c>
      <c r="T1439" s="13">
        <f t="shared" si="474"/>
        <v>-1</v>
      </c>
      <c r="U1439" s="12">
        <f t="shared" si="498"/>
        <v>-2</v>
      </c>
      <c r="X1439" s="13">
        <f>IF(AA1439&gt;0,SQRT(Sum_Sq($AI$2,V_rtHz($AH$2)/(1+1/$A1439),V_rtHz($AH$2*$A1439)/(1+$A1439),$AN$2*$AH$2/(1+1/$A1439),$AM$2*SQRT(Sum_Sq(AA1439,1/($X$2*Y$8*(1+X$1017+AA1439/Z1439))))/SQRT(Sum_Sq($X$2*AA1439*Y$8,1)),                   $AQ$2*SQRT(Sum_Sq($AH$2/(1+1/$A1439)+AA1439*( 1/(X$1017+1+AA1439/Z1439)-1)/(1+($X$2*AA1439*Y$8)^2), (AA1439^2*Y$8*$X$2+1/($X$2*Y$8*(X$1017+1+AA1439/Z1439           )))/(1+($X$2*AA1439*Y$8)^2))),           V_rtHz(Z1439)/($X$2*Y$8*(Z1439*X$1017+Z1439+AA1439)),V_rtHz(AA1439)*SQRT(Sum_Sq(Z1439*Y$8*$X$2*X$1017,1))/($X$2*Y$8*(Z1439*X$1017+Z1439+AA1439))))/SQRT(Sum_Sq(1/(1+$A1439)+$AC$2/$I$2-1/(1+(1+AA1439/Z1439)/X$1017),$X$2/$I$2)),IF(AA1440&lt;0,"A",X1440))</f>
        <v>3.6188072203985666E-6</v>
      </c>
      <c r="Z1439" s="13">
        <f t="shared" si="475"/>
        <v>15786.232014483418</v>
      </c>
      <c r="AA1439" s="12">
        <f t="shared" si="499"/>
        <v>62335.995483685445</v>
      </c>
      <c r="AC1439" s="13">
        <f>IF(AF1439&gt;0,SQRT(Sum_Sq($AI$2,V_rtHz($AH$2)/(1+1/$A1439),V_rtHz($AH$2*$A1439)/(1+$A1439),$AN$2*$AH$2/(1+1/$A1439),$AM$2*SQRT(Sum_Sq(AF1439,1/($X$2*AD$8*(1+AC$1017+AF1439/AE1439))))/SQRT(Sum_Sq($X$2*AF1439*AD$8,1)),                   $AQ$2*SQRT(Sum_Sq($AH$2/(1+1/$A1439)+AF1439*( 1/(AC$1017+1+AF1439/AE1439)-1)/(1+($X$2*AF1439*AD$8)^2), (AF1439^2*AD$8*$X$2+1/($X$2*AD$8*(AC$1017+1+AF1439/AE1439           )))/(1+($X$2*AF1439*AD$8)^2))),           V_rtHz(AE1439)/($X$2*AD$8*(AE1439*AC$1017+AE1439+AF1439)),V_rtHz(AF1439)*SQRT(Sum_Sq(AE1439*AD$8*$X$2*AC$1017,1))/($X$2*AD$8*(AE1439*AC$1017+AE1439+AF1439))))/SQRT(Sum_Sq(1/(1+$A1439)+$AC$2/$I$2-1/(1+(1+AF1439/AE1439)/AC$1017),$X$2/$I$2)),IF(AF1440&lt;0,"A",AC1440))</f>
        <v>5.8286749284401822E-6</v>
      </c>
      <c r="AE1439" s="13">
        <f t="shared" si="476"/>
        <v>13843.124815483736</v>
      </c>
      <c r="AF1439" s="12">
        <f t="shared" si="500"/>
        <v>224793.23958747936</v>
      </c>
      <c r="AG1439" s="13"/>
      <c r="AH1439" s="13">
        <f>IF(AK1439&gt;0,SQRT(Sum_Sq($AI$2,V_rtHz($AH$2)/(1+1/$A1439),V_rtHz($AH$2*$A1439)/(1+$A1439),$AN$2*$AH$2/(1+1/$A1439),$AM$2*SQRT(Sum_Sq(AK1439,1/($X$2*AI$8*(1+AH$1017+AK1439/AJ1439))))/SQRT(Sum_Sq($X$2*AK1439*AI$8,1)),                   $AQ$2*SQRT(Sum_Sq($AH$2/(1+1/$A1439)+AK1439*( 1/(AH$1017+1+AK1439/AJ1439)-1)/(1+($X$2*AK1439*AI$8)^2), (AK1439^2*AI$8*$X$2+1/($X$2*AI$8*(AH$1017+1+AK1439/AJ1439           )))/(1+($X$2*AK1439*AI$8)^2))),           V_rtHz(AJ1439)/($X$2*AI$8*(AJ1439*AH$1017+AJ1439+AK1439)),V_rtHz(AK1439)*SQRT(Sum_Sq(AJ1439*AI$8*$X$2*AH$1017,1))/($X$2*AI$8*(AJ1439*AH$1017+AJ1439+AK1439))))/SQRT(Sum_Sq(1/(1+$A1439)+$AC$2/$I$2-1/(1+(1+AK1439/AJ1439)/AH$1017),$X$2/$I$2)),IF(AK1440&lt;0,"A",AH1440))</f>
        <v>1.0099094291173437E-5</v>
      </c>
      <c r="AI1439" s="13"/>
      <c r="AJ1439" s="13">
        <f t="shared" si="477"/>
        <v>13388.079368706012</v>
      </c>
      <c r="AK1439" s="12">
        <f t="shared" si="501"/>
        <v>735019.9087252348</v>
      </c>
      <c r="AM1439" s="13">
        <f>IF(AP1439&gt;0,SQRT(Sum_Sq($AI$2,V_rtHz($AH$2)/(1+1/$A1439),V_rtHz($AH$2*$A1439)/(1+$A1439),$AN$2*$AH$2/(1+1/$A1439),$AM$2*SQRT(Sum_Sq(AP1439,1/($X$2*AN$8*(1+AM$1017+AP1439/AO1439))))/SQRT(Sum_Sq($X$2*AP1439*AN$8,1)),                   $AQ$2*SQRT(Sum_Sq($AH$2/(1+1/$A1439)+AP1439*( 1/(AM$1017+1+AP1439/AO1439)-1)/(1+($X$2*AP1439*AN$8)^2), (AP1439^2*AN$8*$X$2+1/($X$2*AN$8*(AM$1017+1+AP1439/AO1439           )))/(1+($X$2*AP1439*AN$8)^2))),           V_rtHz(AO1439)/($X$2*AN$8*(AO1439*AM$1017+AO1439+AP1439)),V_rtHz(AP1439)*SQRT(Sum_Sq(AO1439*AN$8*$X$2*AM$1017,1))/($X$2*AN$8*(AO1439*AM$1017+AO1439+AP1439))))/SQRT(Sum_Sq(1/(1+$A1439)+$AC$2/$I$2-1/(1+(1+AP1439/AO1439)/AM$1017),$X$2/$I$2)),IF(AP1440&lt;0,"A",AM1440))</f>
        <v>1.7820391270491036E-5</v>
      </c>
      <c r="AO1439" s="13">
        <f t="shared" si="478"/>
        <v>13255.057926206133</v>
      </c>
      <c r="AP1439" s="12">
        <f t="shared" si="502"/>
        <v>2347662.9756057877</v>
      </c>
      <c r="AR1439" s="13">
        <f t="shared" si="479"/>
        <v>69887291.180198371</v>
      </c>
      <c r="AS1439" s="13">
        <f t="shared" si="480"/>
        <v>-1.3258014650203548E-5</v>
      </c>
      <c r="AV1439" s="13"/>
      <c r="AW1439" s="13">
        <f t="shared" si="481"/>
        <v>39300511.936236553</v>
      </c>
      <c r="AX1439" s="13">
        <f t="shared" si="482"/>
        <v>-4.2345054901579209E-5</v>
      </c>
      <c r="AZ1439" s="13"/>
      <c r="BA1439" s="13"/>
      <c r="BB1439" s="13">
        <f t="shared" si="483"/>
        <v>22100301.962882396</v>
      </c>
      <c r="BC1439" s="13">
        <f t="shared" si="484"/>
        <v>-1.3828258023484237E-4</v>
      </c>
      <c r="BD1439" s="13"/>
      <c r="BE1439" s="13"/>
      <c r="BG1439" s="13">
        <f t="shared" si="485"/>
        <v>12427913.092914158</v>
      </c>
      <c r="BH1439" s="13">
        <f t="shared" si="486"/>
        <v>-4.8768301721155487E-4</v>
      </c>
      <c r="BI1439" s="13"/>
      <c r="BL1439" s="13">
        <f t="shared" si="487"/>
        <v>315.06815879885437</v>
      </c>
      <c r="BM1439" s="13">
        <f t="shared" si="488"/>
        <v>34.465664218175128</v>
      </c>
      <c r="BP1439" s="13"/>
      <c r="BQ1439" s="13">
        <f t="shared" si="489"/>
        <v>99.633300000000006</v>
      </c>
      <c r="BR1439" s="13">
        <f t="shared" si="490"/>
        <v>108.99000000000002</v>
      </c>
      <c r="BT1439" s="13"/>
      <c r="BU1439" s="13"/>
      <c r="BV1439" s="13">
        <f t="shared" si="491"/>
        <v>31.50681587988543</v>
      </c>
      <c r="BW1439" s="13">
        <f t="shared" si="492"/>
        <v>344.65664218175152</v>
      </c>
      <c r="CA1439" s="13">
        <f t="shared" si="493"/>
        <v>9.9633299999999974</v>
      </c>
      <c r="CB1439" s="13">
        <f t="shared" si="494"/>
        <v>1089.9000000000001</v>
      </c>
    </row>
    <row r="1440" spans="1:80" x14ac:dyDescent="0.3">
      <c r="A1440" s="13">
        <f t="shared" si="470"/>
        <v>3.597493351557421E-3</v>
      </c>
      <c r="C1440" s="13" t="str">
        <f>IF(F1440&gt;0,SQRT(Sum_Sq($AI$2,V_rtHz($AH$2)/(1+1/$A1440),V_rtHz($AH$2*$A1440)/(1+$A1440),$AN$2*$AH$2/(1+1/$A1440),$AM$2*SQRT(Sum_Sq(F1440,1/($X$2*D$8*(1+C$1017+F1440/E1440))))/SQRT(Sum_Sq($X$2*F1440*D$8,1)),                   $AQ$2*SQRT(Sum_Sq($AH$2/(1+1/$A1440)+F1440*( 1/(C$1017+1+F1440/E1440)-1)/(1+($X$2*F1440*D$8)^2), (F1440^2*D$8*$X$2+1/($X$2*D$8*(C$1017+1+F1440/E1440           )))/(1+($X$2*F1440*D$8)^2))),           V_rtHz(E1440)/($X$2*D$8*(E1440*C$1017+E1440+F1440)),V_rtHz(F1440)*SQRT(Sum_Sq(E1440*D$8*$X$2*C$1017,1))/($X$2*D$8*(E1440*C$1017+E1440+F1440))))/SQRT(Sum_Sq(1/(1+$A1440)+$AC$2/$I$2-1/(1+(1+F1440/E1440)/C$1017),$X$2/$I$2)),IF(F1441&lt;0,"A",C1441))</f>
        <v>A</v>
      </c>
      <c r="E1440" s="13">
        <f t="shared" si="471"/>
        <v>-1</v>
      </c>
      <c r="F1440" s="12">
        <f t="shared" si="495"/>
        <v>-2</v>
      </c>
      <c r="H1440" s="13" t="str">
        <f>IF(K1440&gt;0,SQRT(Sum_Sq($AI$2,V_rtHz($AH$2)/(1+1/$A1440),V_rtHz($AH$2*$A1440)/(1+$A1440),$AN$2*$AH$2/(1+1/$A1440),$AM$2*SQRT(Sum_Sq(K1440,1/($X$2*I$8*(1+H$1017+K1440/J1440))))/SQRT(Sum_Sq($X$2*K1440*I$8,1)),                   $AQ$2*SQRT(Sum_Sq($AH$2/(1+1/$A1440)+K1440*( 1/(H$1017+1+K1440/J1440)-1)/(1+($X$2*K1440*I$8)^2), (K1440^2*I$8*$X$2+1/($X$2*I$8*(H$1017+1+K1440/J1440           )))/(1+($X$2*K1440*I$8)^2))),           V_rtHz(J1440)/($X$2*I$8*(J1440*H$1017+J1440+K1440)),V_rtHz(K1440)*SQRT(Sum_Sq(J1440*I$8*$X$2*H$1017,1))/($X$2*I$8*(J1440*H$1017+J1440+K1440))))/SQRT(Sum_Sq(1/(1+$A1440)+$AC$2/$I$2-1/(1+(1+K1440/J1440)/H$1017),$X$2/$I$2)),IF(K1441&lt;0,"A",H1441))</f>
        <v>A</v>
      </c>
      <c r="J1440" s="13">
        <f t="shared" si="472"/>
        <v>-1</v>
      </c>
      <c r="K1440" s="12">
        <f t="shared" si="496"/>
        <v>-2</v>
      </c>
      <c r="M1440" s="13" t="str">
        <f>IF(P1440&gt;0,SQRT(Sum_Sq($AI$2,V_rtHz($AH$2)/(1+1/$A1440),V_rtHz($AH$2*$A1440)/(1+$A1440),$AN$2*$AH$2/(1+1/$A1440),$AM$2*SQRT(Sum_Sq(P1440,1/($X$2*N$8*(1+M$1017+P1440/O1440))))/SQRT(Sum_Sq($X$2*P1440*N$8,1)),                   $AQ$2*SQRT(Sum_Sq($AH$2/(1+1/$A1440)+P1440*( 1/(M$1017+1+P1440/O1440)-1)/(1+($X$2*P1440*N$8)^2), (P1440^2*N$8*$X$2+1/($X$2*N$8*(M$1017+1+P1440/O1440           )))/(1+($X$2*P1440*N$8)^2))),           V_rtHz(O1440)/($X$2*N$8*(O1440*M$1017+O1440+P1440)),V_rtHz(P1440)*SQRT(Sum_Sq(O1440*N$8*$X$2*M$1017,1))/($X$2*N$8*(O1440*M$1017+O1440+P1440))))/SQRT(Sum_Sq(1/(1+$A1440)+$AC$2/$I$2-1/(1+(1+P1440/O1440)/M$1017),$X$2/$I$2)),IF(P1441&lt;0,"A",M1441))</f>
        <v>A</v>
      </c>
      <c r="O1440" s="13">
        <f t="shared" si="473"/>
        <v>-1</v>
      </c>
      <c r="P1440" s="12">
        <f t="shared" si="497"/>
        <v>-2</v>
      </c>
      <c r="R1440" s="13" t="str">
        <f>IF(U1440&gt;0,SQRT(Sum_Sq($AI$2,V_rtHz($AH$2)/(1+1/$A1440),V_rtHz($AH$2*$A1440)/(1+$A1440),$AN$2*$AH$2/(1+1/$A1440),$AM$2*SQRT(Sum_Sq(U1440,1/($X$2*S$8*(1+R$1017+U1440/T1440))))/SQRT(Sum_Sq($X$2*U1440*S$8,1)),                   $AQ$2*SQRT(Sum_Sq($AH$2/(1+1/$A1440)+U1440*( 1/(R$1017+1+U1440/T1440)-1)/(1+($X$2*U1440*S$8)^2), (U1440^2*S$8*$X$2+1/($X$2*S$8*(R$1017+1+U1440/T1440           )))/(1+($X$2*U1440*S$8)^2))),           V_rtHz(T1440)/($X$2*S$8*(T1440*R$1017+T1440+U1440)),V_rtHz(U1440)*SQRT(Sum_Sq(T1440*S$8*$X$2*R$1017,1))/($X$2*S$8*(T1440*R$1017+T1440+U1440))))/SQRT(Sum_Sq(1/(1+$A1440)+$AC$2/$I$2-1/(1+(1+U1440/T1440)/R$1017),$X$2/$I$2)),IF(U1441&lt;0,"A",R1441))</f>
        <v>A</v>
      </c>
      <c r="T1440" s="13">
        <f t="shared" si="474"/>
        <v>-1</v>
      </c>
      <c r="U1440" s="12">
        <f t="shared" si="498"/>
        <v>-2</v>
      </c>
      <c r="X1440" s="13">
        <f>IF(AA1440&gt;0,SQRT(Sum_Sq($AI$2,V_rtHz($AH$2)/(1+1/$A1440),V_rtHz($AH$2*$A1440)/(1+$A1440),$AN$2*$AH$2/(1+1/$A1440),$AM$2*SQRT(Sum_Sq(AA1440,1/($X$2*Y$8*(1+X$1017+AA1440/Z1440))))/SQRT(Sum_Sq($X$2*AA1440*Y$8,1)),                   $AQ$2*SQRT(Sum_Sq($AH$2/(1+1/$A1440)+AA1440*( 1/(X$1017+1+AA1440/Z1440)-1)/(1+($X$2*AA1440*Y$8)^2), (AA1440^2*Y$8*$X$2+1/($X$2*Y$8*(X$1017+1+AA1440/Z1440           )))/(1+($X$2*AA1440*Y$8)^2))),           V_rtHz(Z1440)/($X$2*Y$8*(Z1440*X$1017+Z1440+AA1440)),V_rtHz(AA1440)*SQRT(Sum_Sq(Z1440*Y$8*$X$2*X$1017,1))/($X$2*Y$8*(Z1440*X$1017+Z1440+AA1440))))/SQRT(Sum_Sq(1/(1+$A1440)+$AC$2/$I$2-1/(1+(1+AA1440/Z1440)/X$1017),$X$2/$I$2)),IF(AA1441&lt;0,"A",X1441))</f>
        <v>3.6105650371037619E-6</v>
      </c>
      <c r="Z1440" s="13">
        <f t="shared" si="475"/>
        <v>15717.207784893511</v>
      </c>
      <c r="AA1440" s="12">
        <f t="shared" si="499"/>
        <v>62609.752382675906</v>
      </c>
      <c r="AC1440" s="13">
        <f>IF(AF1440&gt;0,SQRT(Sum_Sq($AI$2,V_rtHz($AH$2)/(1+1/$A1440),V_rtHz($AH$2*$A1440)/(1+$A1440),$AN$2*$AH$2/(1+1/$A1440),$AM$2*SQRT(Sum_Sq(AF1440,1/($X$2*AD$8*(1+AC$1017+AF1440/AE1440))))/SQRT(Sum_Sq($X$2*AF1440*AD$8,1)),                   $AQ$2*SQRT(Sum_Sq($AH$2/(1+1/$A1440)+AF1440*( 1/(AC$1017+1+AF1440/AE1440)-1)/(1+($X$2*AF1440*AD$8)^2), (AF1440^2*AD$8*$X$2+1/($X$2*AD$8*(AC$1017+1+AF1440/AE1440           )))/(1+($X$2*AF1440*AD$8)^2))),           V_rtHz(AE1440)/($X$2*AD$8*(AE1440*AC$1017+AE1440+AF1440)),V_rtHz(AF1440)*SQRT(Sum_Sq(AE1440*AD$8*$X$2*AC$1017,1))/($X$2*AD$8*(AE1440*AC$1017+AE1440+AF1440))))/SQRT(Sum_Sq(1/(1+$A1440)+$AC$2/$I$2-1/(1+(1+AF1440/AE1440)/AC$1017),$X$2/$I$2)),IF(AF1441&lt;0,"A",AC1441))</f>
        <v>5.8200771915259595E-6</v>
      </c>
      <c r="AE1440" s="13">
        <f t="shared" si="476"/>
        <v>13800.773994125138</v>
      </c>
      <c r="AF1440" s="12">
        <f t="shared" si="500"/>
        <v>225483.06889244748</v>
      </c>
      <c r="AG1440" s="13"/>
      <c r="AH1440" s="13">
        <f>IF(AK1440&gt;0,SQRT(Sum_Sq($AI$2,V_rtHz($AH$2)/(1+1/$A1440),V_rtHz($AH$2*$A1440)/(1+$A1440),$AN$2*$AH$2/(1+1/$A1440),$AM$2*SQRT(Sum_Sq(AK1440,1/($X$2*AI$8*(1+AH$1017+AK1440/AJ1440))))/SQRT(Sum_Sq($X$2*AK1440*AI$8,1)),                   $AQ$2*SQRT(Sum_Sq($AH$2/(1+1/$A1440)+AK1440*( 1/(AH$1017+1+AK1440/AJ1440)-1)/(1+($X$2*AK1440*AI$8)^2), (AK1440^2*AI$8*$X$2+1/($X$2*AI$8*(AH$1017+1+AK1440/AJ1440           )))/(1+($X$2*AK1440*AI$8)^2))),           V_rtHz(AJ1440)/($X$2*AI$8*(AJ1440*AH$1017+AJ1440+AK1440)),V_rtHz(AK1440)*SQRT(Sum_Sq(AJ1440*AI$8*$X$2*AH$1017,1))/($X$2*AI$8*(AJ1440*AH$1017+AJ1440+AK1440))))/SQRT(Sum_Sq(1/(1+$A1440)+$AC$2/$I$2-1/(1+(1+AK1440/AJ1440)/AH$1017),$X$2/$I$2)),IF(AK1441&lt;0,"A",AH1441))</f>
        <v>1.0085767829047245E-5</v>
      </c>
      <c r="AI1440" s="13"/>
      <c r="AJ1440" s="13">
        <f t="shared" si="477"/>
        <v>13350.563022090129</v>
      </c>
      <c r="AK1440" s="12">
        <f t="shared" si="501"/>
        <v>737085.38428755244</v>
      </c>
      <c r="AM1440" s="13">
        <f>IF(AP1440&gt;0,SQRT(Sum_Sq($AI$2,V_rtHz($AH$2)/(1+1/$A1440),V_rtHz($AH$2*$A1440)/(1+$A1440),$AN$2*$AH$2/(1+1/$A1440),$AM$2*SQRT(Sum_Sq(AP1440,1/($X$2*AN$8*(1+AM$1017+AP1440/AO1440))))/SQRT(Sum_Sq($X$2*AP1440*AN$8,1)),                   $AQ$2*SQRT(Sum_Sq($AH$2/(1+1/$A1440)+AP1440*( 1/(AM$1017+1+AP1440/AO1440)-1)/(1+($X$2*AP1440*AN$8)^2), (AP1440^2*AN$8*$X$2+1/($X$2*AN$8*(AM$1017+1+AP1440/AO1440           )))/(1+($X$2*AP1440*AN$8)^2))),           V_rtHz(AO1440)/($X$2*AN$8*(AO1440*AM$1017+AO1440+AP1440)),V_rtHz(AP1440)*SQRT(Sum_Sq(AO1440*AN$8*$X$2*AM$1017,1))/($X$2*AN$8*(AO1440*AM$1017+AO1440+AP1440))))/SQRT(Sum_Sq(1/(1+$A1440)+$AC$2/$I$2-1/(1+(1+AP1440/AO1440)/AM$1017),$X$2/$I$2)),IF(AP1441&lt;0,"A",AM1441))</f>
        <v>1.7797653767702337E-5</v>
      </c>
      <c r="AO1440" s="13">
        <f t="shared" si="478"/>
        <v>13218.868126686217</v>
      </c>
      <c r="AP1440" s="12">
        <f t="shared" si="502"/>
        <v>2354090.2620885069</v>
      </c>
      <c r="AR1440" s="13">
        <f t="shared" si="479"/>
        <v>69887291.180198371</v>
      </c>
      <c r="AS1440" s="13">
        <f t="shared" si="480"/>
        <v>-1.3258859786655877E-5</v>
      </c>
      <c r="AV1440" s="13"/>
      <c r="AW1440" s="13">
        <f t="shared" si="481"/>
        <v>39300511.936236553</v>
      </c>
      <c r="AX1440" s="13">
        <f t="shared" si="482"/>
        <v>-4.2353677456847116E-5</v>
      </c>
      <c r="AZ1440" s="13"/>
      <c r="BA1440" s="13"/>
      <c r="BB1440" s="13">
        <f t="shared" si="483"/>
        <v>22100301.962882396</v>
      </c>
      <c r="BC1440" s="13">
        <f t="shared" si="484"/>
        <v>-1.3837457559795136E-4</v>
      </c>
      <c r="BD1440" s="13"/>
      <c r="BE1440" s="13"/>
      <c r="BG1440" s="13">
        <f t="shared" si="485"/>
        <v>12427913.092914158</v>
      </c>
      <c r="BH1440" s="13">
        <f t="shared" si="486"/>
        <v>-4.8882915516566144E-4</v>
      </c>
      <c r="BI1440" s="13"/>
      <c r="BL1440" s="13">
        <f t="shared" si="487"/>
        <v>315.06815879885437</v>
      </c>
      <c r="BM1440" s="13">
        <f t="shared" si="488"/>
        <v>34.465664218175128</v>
      </c>
      <c r="BP1440" s="13"/>
      <c r="BQ1440" s="13">
        <f t="shared" si="489"/>
        <v>99.633300000000006</v>
      </c>
      <c r="BR1440" s="13">
        <f t="shared" si="490"/>
        <v>108.99</v>
      </c>
      <c r="BT1440" s="13"/>
      <c r="BU1440" s="13"/>
      <c r="BV1440" s="13">
        <f t="shared" si="491"/>
        <v>31.50681587988543</v>
      </c>
      <c r="BW1440" s="13">
        <f t="shared" si="492"/>
        <v>344.65664218175147</v>
      </c>
      <c r="CA1440" s="13">
        <f t="shared" si="493"/>
        <v>9.9633299999999991</v>
      </c>
      <c r="CB1440" s="13">
        <f t="shared" si="494"/>
        <v>1089.9000000000001</v>
      </c>
    </row>
    <row r="1441" spans="1:80" x14ac:dyDescent="0.3">
      <c r="A1441" s="13">
        <f t="shared" si="470"/>
        <v>3.647539469256075E-3</v>
      </c>
      <c r="C1441" s="13" t="str">
        <f>IF(F1441&gt;0,SQRT(Sum_Sq($AI$2,V_rtHz($AH$2)/(1+1/$A1441),V_rtHz($AH$2*$A1441)/(1+$A1441),$AN$2*$AH$2/(1+1/$A1441),$AM$2*SQRT(Sum_Sq(F1441,1/($X$2*D$8*(1+C$1017+F1441/E1441))))/SQRT(Sum_Sq($X$2*F1441*D$8,1)),                   $AQ$2*SQRT(Sum_Sq($AH$2/(1+1/$A1441)+F1441*( 1/(C$1017+1+F1441/E1441)-1)/(1+($X$2*F1441*D$8)^2), (F1441^2*D$8*$X$2+1/($X$2*D$8*(C$1017+1+F1441/E1441           )))/(1+($X$2*F1441*D$8)^2))),           V_rtHz(E1441)/($X$2*D$8*(E1441*C$1017+E1441+F1441)),V_rtHz(F1441)*SQRT(Sum_Sq(E1441*D$8*$X$2*C$1017,1))/($X$2*D$8*(E1441*C$1017+E1441+F1441))))/SQRT(Sum_Sq(1/(1+$A1441)+$AC$2/$I$2-1/(1+(1+F1441/E1441)/C$1017),$X$2/$I$2)),IF(F1442&lt;0,"A",C1442))</f>
        <v>A</v>
      </c>
      <c r="E1441" s="13">
        <f t="shared" si="471"/>
        <v>-1</v>
      </c>
      <c r="F1441" s="12">
        <f t="shared" si="495"/>
        <v>-2</v>
      </c>
      <c r="H1441" s="13" t="str">
        <f>IF(K1441&gt;0,SQRT(Sum_Sq($AI$2,V_rtHz($AH$2)/(1+1/$A1441),V_rtHz($AH$2*$A1441)/(1+$A1441),$AN$2*$AH$2/(1+1/$A1441),$AM$2*SQRT(Sum_Sq(K1441,1/($X$2*I$8*(1+H$1017+K1441/J1441))))/SQRT(Sum_Sq($X$2*K1441*I$8,1)),                   $AQ$2*SQRT(Sum_Sq($AH$2/(1+1/$A1441)+K1441*( 1/(H$1017+1+K1441/J1441)-1)/(1+($X$2*K1441*I$8)^2), (K1441^2*I$8*$X$2+1/($X$2*I$8*(H$1017+1+K1441/J1441           )))/(1+($X$2*K1441*I$8)^2))),           V_rtHz(J1441)/($X$2*I$8*(J1441*H$1017+J1441+K1441)),V_rtHz(K1441)*SQRT(Sum_Sq(J1441*I$8*$X$2*H$1017,1))/($X$2*I$8*(J1441*H$1017+J1441+K1441))))/SQRT(Sum_Sq(1/(1+$A1441)+$AC$2/$I$2-1/(1+(1+K1441/J1441)/H$1017),$X$2/$I$2)),IF(K1442&lt;0,"A",H1442))</f>
        <v>A</v>
      </c>
      <c r="J1441" s="13">
        <f t="shared" si="472"/>
        <v>-1</v>
      </c>
      <c r="K1441" s="12">
        <f t="shared" si="496"/>
        <v>-2</v>
      </c>
      <c r="M1441" s="13" t="str">
        <f>IF(P1441&gt;0,SQRT(Sum_Sq($AI$2,V_rtHz($AH$2)/(1+1/$A1441),V_rtHz($AH$2*$A1441)/(1+$A1441),$AN$2*$AH$2/(1+1/$A1441),$AM$2*SQRT(Sum_Sq(P1441,1/($X$2*N$8*(1+M$1017+P1441/O1441))))/SQRT(Sum_Sq($X$2*P1441*N$8,1)),                   $AQ$2*SQRT(Sum_Sq($AH$2/(1+1/$A1441)+P1441*( 1/(M$1017+1+P1441/O1441)-1)/(1+($X$2*P1441*N$8)^2), (P1441^2*N$8*$X$2+1/($X$2*N$8*(M$1017+1+P1441/O1441           )))/(1+($X$2*P1441*N$8)^2))),           V_rtHz(O1441)/($X$2*N$8*(O1441*M$1017+O1441+P1441)),V_rtHz(P1441)*SQRT(Sum_Sq(O1441*N$8*$X$2*M$1017,1))/($X$2*N$8*(O1441*M$1017+O1441+P1441))))/SQRT(Sum_Sq(1/(1+$A1441)+$AC$2/$I$2-1/(1+(1+P1441/O1441)/M$1017),$X$2/$I$2)),IF(P1442&lt;0,"A",M1442))</f>
        <v>A</v>
      </c>
      <c r="O1441" s="13">
        <f t="shared" si="473"/>
        <v>-1</v>
      </c>
      <c r="P1441" s="12">
        <f t="shared" si="497"/>
        <v>-2</v>
      </c>
      <c r="R1441" s="13" t="str">
        <f>IF(U1441&gt;0,SQRT(Sum_Sq($AI$2,V_rtHz($AH$2)/(1+1/$A1441),V_rtHz($AH$2*$A1441)/(1+$A1441),$AN$2*$AH$2/(1+1/$A1441),$AM$2*SQRT(Sum_Sq(U1441,1/($X$2*S$8*(1+R$1017+U1441/T1441))))/SQRT(Sum_Sq($X$2*U1441*S$8,1)),                   $AQ$2*SQRT(Sum_Sq($AH$2/(1+1/$A1441)+U1441*( 1/(R$1017+1+U1441/T1441)-1)/(1+($X$2*U1441*S$8)^2), (U1441^2*S$8*$X$2+1/($X$2*S$8*(R$1017+1+U1441/T1441           )))/(1+($X$2*U1441*S$8)^2))),           V_rtHz(T1441)/($X$2*S$8*(T1441*R$1017+T1441+U1441)),V_rtHz(U1441)*SQRT(Sum_Sq(T1441*S$8*$X$2*R$1017,1))/($X$2*S$8*(T1441*R$1017+T1441+U1441))))/SQRT(Sum_Sq(1/(1+$A1441)+$AC$2/$I$2-1/(1+(1+U1441/T1441)/R$1017),$X$2/$I$2)),IF(U1442&lt;0,"A",R1442))</f>
        <v>A</v>
      </c>
      <c r="T1441" s="13">
        <f t="shared" si="474"/>
        <v>-1</v>
      </c>
      <c r="U1441" s="12">
        <f t="shared" si="498"/>
        <v>-2</v>
      </c>
      <c r="X1441" s="13">
        <f>IF(AA1441&gt;0,SQRT(Sum_Sq($AI$2,V_rtHz($AH$2)/(1+1/$A1441),V_rtHz($AH$2*$A1441)/(1+$A1441),$AN$2*$AH$2/(1+1/$A1441),$AM$2*SQRT(Sum_Sq(AA1441,1/($X$2*Y$8*(1+X$1017+AA1441/Z1441))))/SQRT(Sum_Sq($X$2*AA1441*Y$8,1)),                   $AQ$2*SQRT(Sum_Sq($AH$2/(1+1/$A1441)+AA1441*( 1/(X$1017+1+AA1441/Z1441)-1)/(1+($X$2*AA1441*Y$8)^2), (AA1441^2*Y$8*$X$2+1/($X$2*Y$8*(X$1017+1+AA1441/Z1441           )))/(1+($X$2*AA1441*Y$8)^2))),           V_rtHz(Z1441)/($X$2*Y$8*(Z1441*X$1017+Z1441+AA1441)),V_rtHz(AA1441)*SQRT(Sum_Sq(Z1441*Y$8*$X$2*X$1017,1))/($X$2*Y$8*(Z1441*X$1017+Z1441+AA1441))))/SQRT(Sum_Sq(1/(1+$A1441)+$AC$2/$I$2-1/(1+(1+AA1441/Z1441)/X$1017),$X$2/$I$2)),IF(AA1442&lt;0,"A",X1442))</f>
        <v>3.6023361489807109E-6</v>
      </c>
      <c r="Z1441" s="13">
        <f t="shared" si="475"/>
        <v>15648.386734682592</v>
      </c>
      <c r="AA1441" s="12">
        <f t="shared" si="499"/>
        <v>62885.107854487673</v>
      </c>
      <c r="AC1441" s="13">
        <f>IF(AF1441&gt;0,SQRT(Sum_Sq($AI$2,V_rtHz($AH$2)/(1+1/$A1441),V_rtHz($AH$2*$A1441)/(1+$A1441),$AN$2*$AH$2/(1+1/$A1441),$AM$2*SQRT(Sum_Sq(AF1441,1/($X$2*AD$8*(1+AC$1017+AF1441/AE1441))))/SQRT(Sum_Sq($X$2*AF1441*AD$8,1)),                   $AQ$2*SQRT(Sum_Sq($AH$2/(1+1/$A1441)+AF1441*( 1/(AC$1017+1+AF1441/AE1441)-1)/(1+($X$2*AF1441*AD$8)^2), (AF1441^2*AD$8*$X$2+1/($X$2*AD$8*(AC$1017+1+AF1441/AE1441           )))/(1+($X$2*AF1441*AD$8)^2))),           V_rtHz(AE1441)/($X$2*AD$8*(AE1441*AC$1017+AE1441+AF1441)),V_rtHz(AF1441)*SQRT(Sum_Sq(AE1441*AD$8*$X$2*AC$1017,1))/($X$2*AD$8*(AE1441*AC$1017+AE1441+AF1441))))/SQRT(Sum_Sq(1/(1+$A1441)+$AC$2/$I$2-1/(1+(1+AF1441/AE1441)/AC$1017),$X$2/$I$2)),IF(AF1442&lt;0,"A",AC1442))</f>
        <v>5.8114478889981386E-6</v>
      </c>
      <c r="AE1441" s="13">
        <f t="shared" si="476"/>
        <v>13758.313770290551</v>
      </c>
      <c r="AF1441" s="12">
        <f t="shared" si="500"/>
        <v>226178.9435276631</v>
      </c>
      <c r="AG1441" s="13"/>
      <c r="AH1441" s="13">
        <f>IF(AK1441&gt;0,SQRT(Sum_Sq($AI$2,V_rtHz($AH$2)/(1+1/$A1441),V_rtHz($AH$2*$A1441)/(1+$A1441),$AN$2*$AH$2/(1+1/$A1441),$AM$2*SQRT(Sum_Sq(AK1441,1/($X$2*AI$8*(1+AH$1017+AK1441/AJ1441))))/SQRT(Sum_Sq($X$2*AK1441*AI$8,1)),                   $AQ$2*SQRT(Sum_Sq($AH$2/(1+1/$A1441)+AK1441*( 1/(AH$1017+1+AK1441/AJ1441)-1)/(1+($X$2*AK1441*AI$8)^2), (AK1441^2*AI$8*$X$2+1/($X$2*AI$8*(AH$1017+1+AK1441/AJ1441           )))/(1+($X$2*AK1441*AI$8)^2))),           V_rtHz(AJ1441)/($X$2*AI$8*(AJ1441*AH$1017+AJ1441+AK1441)),V_rtHz(AK1441)*SQRT(Sum_Sq(AJ1441*AI$8*$X$2*AH$1017,1))/($X$2*AI$8*(AJ1441*AH$1017+AJ1441+AK1441))))/SQRT(Sum_Sq(1/(1+$A1441)+$AC$2/$I$2-1/(1+(1+AK1441/AJ1441)/AH$1017),$X$2/$I$2)),IF(AK1442&lt;0,"A",AH1442))</f>
        <v>1.0072379149311303E-5</v>
      </c>
      <c r="AI1441" s="13"/>
      <c r="AJ1441" s="13">
        <f t="shared" si="477"/>
        <v>13312.910647240557</v>
      </c>
      <c r="AK1441" s="12">
        <f t="shared" si="501"/>
        <v>739170.05351734918</v>
      </c>
      <c r="AM1441" s="13">
        <f>IF(AP1441&gt;0,SQRT(Sum_Sq($AI$2,V_rtHz($AH$2)/(1+1/$A1441),V_rtHz($AH$2*$A1441)/(1+$A1441),$AN$2*$AH$2/(1+1/$A1441),$AM$2*SQRT(Sum_Sq(AP1441,1/($X$2*AN$8*(1+AM$1017+AP1441/AO1441))))/SQRT(Sum_Sq($X$2*AP1441*AN$8,1)),                   $AQ$2*SQRT(Sum_Sq($AH$2/(1+1/$A1441)+AP1441*( 1/(AM$1017+1+AP1441/AO1441)-1)/(1+($X$2*AP1441*AN$8)^2), (AP1441^2*AN$8*$X$2+1/($X$2*AN$8*(AM$1017+1+AP1441/AO1441           )))/(1+($X$2*AP1441*AN$8)^2))),           V_rtHz(AO1441)/($X$2*AN$8*(AO1441*AM$1017+AO1441+AP1441)),V_rtHz(AP1441)*SQRT(Sum_Sq(AO1441*AN$8*$X$2*AM$1017,1))/($X$2*AN$8*(AO1441*AM$1017+AO1441+AP1441))))/SQRT(Sum_Sq(1/(1+$A1441)+$AC$2/$I$2-1/(1+(1+AP1441/AO1441)/AM$1017),$X$2/$I$2)),IF(AP1442&lt;0,"A",AM1442))</f>
        <v>1.7774803820659963E-5</v>
      </c>
      <c r="AO1441" s="13">
        <f t="shared" si="478"/>
        <v>13182.536638545393</v>
      </c>
      <c r="AP1441" s="12">
        <f t="shared" si="502"/>
        <v>2360578.2093466558</v>
      </c>
      <c r="AR1441" s="13">
        <f t="shared" si="479"/>
        <v>69887291.180198371</v>
      </c>
      <c r="AS1441" s="13">
        <f t="shared" si="480"/>
        <v>-1.3259716790140289E-5</v>
      </c>
      <c r="AV1441" s="13"/>
      <c r="AW1441" s="13">
        <f t="shared" si="481"/>
        <v>39300511.936236553</v>
      </c>
      <c r="AX1441" s="13">
        <f t="shared" si="482"/>
        <v>-4.2362423549716708E-5</v>
      </c>
      <c r="AZ1441" s="13"/>
      <c r="BA1441" s="13"/>
      <c r="BB1441" s="13">
        <f t="shared" si="483"/>
        <v>22100301.962882396</v>
      </c>
      <c r="BC1441" s="13">
        <f t="shared" si="484"/>
        <v>-1.3846797579810375E-4</v>
      </c>
      <c r="BD1441" s="13"/>
      <c r="BE1441" s="13"/>
      <c r="BG1441" s="13">
        <f t="shared" si="485"/>
        <v>12427913.092914158</v>
      </c>
      <c r="BH1441" s="13">
        <f t="shared" si="486"/>
        <v>-4.8999675079950398E-4</v>
      </c>
      <c r="BI1441" s="13"/>
      <c r="BL1441" s="13">
        <f t="shared" si="487"/>
        <v>315.06815879885437</v>
      </c>
      <c r="BM1441" s="13">
        <f t="shared" si="488"/>
        <v>34.465664218175128</v>
      </c>
      <c r="BP1441" s="13"/>
      <c r="BQ1441" s="13">
        <f t="shared" si="489"/>
        <v>99.633300000000006</v>
      </c>
      <c r="BR1441" s="13">
        <f t="shared" si="490"/>
        <v>108.98999999999998</v>
      </c>
      <c r="BT1441" s="13"/>
      <c r="BU1441" s="13"/>
      <c r="BV1441" s="13">
        <f t="shared" si="491"/>
        <v>31.506815879885437</v>
      </c>
      <c r="BW1441" s="13">
        <f t="shared" si="492"/>
        <v>344.65664218175152</v>
      </c>
      <c r="CA1441" s="13">
        <f t="shared" si="493"/>
        <v>9.9633299999999991</v>
      </c>
      <c r="CB1441" s="13">
        <f t="shared" si="494"/>
        <v>1089.9000000000003</v>
      </c>
    </row>
    <row r="1442" spans="1:80" x14ac:dyDescent="0.3">
      <c r="A1442" s="13">
        <f t="shared" si="470"/>
        <v>3.6982817978026619E-3</v>
      </c>
      <c r="C1442" s="13" t="str">
        <f>IF(F1442&gt;0,SQRT(Sum_Sq($AI$2,V_rtHz($AH$2)/(1+1/$A1442),V_rtHz($AH$2*$A1442)/(1+$A1442),$AN$2*$AH$2/(1+1/$A1442),$AM$2*SQRT(Sum_Sq(F1442,1/($X$2*D$8*(1+C$1017+F1442/E1442))))/SQRT(Sum_Sq($X$2*F1442*D$8,1)),                   $AQ$2*SQRT(Sum_Sq($AH$2/(1+1/$A1442)+F1442*( 1/(C$1017+1+F1442/E1442)-1)/(1+($X$2*F1442*D$8)^2), (F1442^2*D$8*$X$2+1/($X$2*D$8*(C$1017+1+F1442/E1442           )))/(1+($X$2*F1442*D$8)^2))),           V_rtHz(E1442)/($X$2*D$8*(E1442*C$1017+E1442+F1442)),V_rtHz(F1442)*SQRT(Sum_Sq(E1442*D$8*$X$2*C$1017,1))/($X$2*D$8*(E1442*C$1017+E1442+F1442))))/SQRT(Sum_Sq(1/(1+$A1442)+$AC$2/$I$2-1/(1+(1+F1442/E1442)/C$1017),$X$2/$I$2)),IF(F1443&lt;0,"A",C1443))</f>
        <v>A</v>
      </c>
      <c r="E1442" s="13">
        <f t="shared" si="471"/>
        <v>-1</v>
      </c>
      <c r="F1442" s="12">
        <f t="shared" si="495"/>
        <v>-2</v>
      </c>
      <c r="H1442" s="13" t="str">
        <f>IF(K1442&gt;0,SQRT(Sum_Sq($AI$2,V_rtHz($AH$2)/(1+1/$A1442),V_rtHz($AH$2*$A1442)/(1+$A1442),$AN$2*$AH$2/(1+1/$A1442),$AM$2*SQRT(Sum_Sq(K1442,1/($X$2*I$8*(1+H$1017+K1442/J1442))))/SQRT(Sum_Sq($X$2*K1442*I$8,1)),                   $AQ$2*SQRT(Sum_Sq($AH$2/(1+1/$A1442)+K1442*( 1/(H$1017+1+K1442/J1442)-1)/(1+($X$2*K1442*I$8)^2), (K1442^2*I$8*$X$2+1/($X$2*I$8*(H$1017+1+K1442/J1442           )))/(1+($X$2*K1442*I$8)^2))),           V_rtHz(J1442)/($X$2*I$8*(J1442*H$1017+J1442+K1442)),V_rtHz(K1442)*SQRT(Sum_Sq(J1442*I$8*$X$2*H$1017,1))/($X$2*I$8*(J1442*H$1017+J1442+K1442))))/SQRT(Sum_Sq(1/(1+$A1442)+$AC$2/$I$2-1/(1+(1+K1442/J1442)/H$1017),$X$2/$I$2)),IF(K1443&lt;0,"A",H1443))</f>
        <v>A</v>
      </c>
      <c r="J1442" s="13">
        <f t="shared" si="472"/>
        <v>-1</v>
      </c>
      <c r="K1442" s="12">
        <f t="shared" si="496"/>
        <v>-2</v>
      </c>
      <c r="M1442" s="13" t="str">
        <f>IF(P1442&gt;0,SQRT(Sum_Sq($AI$2,V_rtHz($AH$2)/(1+1/$A1442),V_rtHz($AH$2*$A1442)/(1+$A1442),$AN$2*$AH$2/(1+1/$A1442),$AM$2*SQRT(Sum_Sq(P1442,1/($X$2*N$8*(1+M$1017+P1442/O1442))))/SQRT(Sum_Sq($X$2*P1442*N$8,1)),                   $AQ$2*SQRT(Sum_Sq($AH$2/(1+1/$A1442)+P1442*( 1/(M$1017+1+P1442/O1442)-1)/(1+($X$2*P1442*N$8)^2), (P1442^2*N$8*$X$2+1/($X$2*N$8*(M$1017+1+P1442/O1442           )))/(1+($X$2*P1442*N$8)^2))),           V_rtHz(O1442)/($X$2*N$8*(O1442*M$1017+O1442+P1442)),V_rtHz(P1442)*SQRT(Sum_Sq(O1442*N$8*$X$2*M$1017,1))/($X$2*N$8*(O1442*M$1017+O1442+P1442))))/SQRT(Sum_Sq(1/(1+$A1442)+$AC$2/$I$2-1/(1+(1+P1442/O1442)/M$1017),$X$2/$I$2)),IF(P1443&lt;0,"A",M1443))</f>
        <v>A</v>
      </c>
      <c r="O1442" s="13">
        <f t="shared" si="473"/>
        <v>-1</v>
      </c>
      <c r="P1442" s="12">
        <f t="shared" si="497"/>
        <v>-2</v>
      </c>
      <c r="R1442" s="13" t="str">
        <f>IF(U1442&gt;0,SQRT(Sum_Sq($AI$2,V_rtHz($AH$2)/(1+1/$A1442),V_rtHz($AH$2*$A1442)/(1+$A1442),$AN$2*$AH$2/(1+1/$A1442),$AM$2*SQRT(Sum_Sq(U1442,1/($X$2*S$8*(1+R$1017+U1442/T1442))))/SQRT(Sum_Sq($X$2*U1442*S$8,1)),                   $AQ$2*SQRT(Sum_Sq($AH$2/(1+1/$A1442)+U1442*( 1/(R$1017+1+U1442/T1442)-1)/(1+($X$2*U1442*S$8)^2), (U1442^2*S$8*$X$2+1/($X$2*S$8*(R$1017+1+U1442/T1442           )))/(1+($X$2*U1442*S$8)^2))),           V_rtHz(T1442)/($X$2*S$8*(T1442*R$1017+T1442+U1442)),V_rtHz(U1442)*SQRT(Sum_Sq(T1442*S$8*$X$2*R$1017,1))/($X$2*S$8*(T1442*R$1017+T1442+U1442))))/SQRT(Sum_Sq(1/(1+$A1442)+$AC$2/$I$2-1/(1+(1+U1442/T1442)/R$1017),$X$2/$I$2)),IF(U1443&lt;0,"A",R1443))</f>
        <v>A</v>
      </c>
      <c r="T1442" s="13">
        <f t="shared" si="474"/>
        <v>-1</v>
      </c>
      <c r="U1442" s="12">
        <f t="shared" si="498"/>
        <v>-2</v>
      </c>
      <c r="X1442" s="13">
        <f>IF(AA1442&gt;0,SQRT(Sum_Sq($AI$2,V_rtHz($AH$2)/(1+1/$A1442),V_rtHz($AH$2*$A1442)/(1+$A1442),$AN$2*$AH$2/(1+1/$A1442),$AM$2*SQRT(Sum_Sq(AA1442,1/($X$2*Y$8*(1+X$1017+AA1442/Z1442))))/SQRT(Sum_Sq($X$2*AA1442*Y$8,1)),                   $AQ$2*SQRT(Sum_Sq($AH$2/(1+1/$A1442)+AA1442*( 1/(X$1017+1+AA1442/Z1442)-1)/(1+($X$2*AA1442*Y$8)^2), (AA1442^2*Y$8*$X$2+1/($X$2*Y$8*(X$1017+1+AA1442/Z1442           )))/(1+($X$2*AA1442*Y$8)^2))),           V_rtHz(Z1442)/($X$2*Y$8*(Z1442*X$1017+Z1442+AA1442)),V_rtHz(AA1442)*SQRT(Sum_Sq(Z1442*Y$8*$X$2*X$1017,1))/($X$2*Y$8*(Z1442*X$1017+Z1442+AA1442))))/SQRT(Sum_Sq(1/(1+$A1442)+$AC$2/$I$2-1/(1+(1+AA1442/Z1442)/X$1017),$X$2/$I$2)),IF(AA1443&lt;0,"A",X1443))</f>
        <v>3.5941204975486746E-6</v>
      </c>
      <c r="Z1442" s="13">
        <f t="shared" si="475"/>
        <v>15579.767954754334</v>
      </c>
      <c r="AA1442" s="12">
        <f t="shared" si="499"/>
        <v>63162.075996064843</v>
      </c>
      <c r="AC1442" s="13">
        <f>IF(AF1442&gt;0,SQRT(Sum_Sq($AI$2,V_rtHz($AH$2)/(1+1/$A1442),V_rtHz($AH$2*$A1442)/(1+$A1442),$AN$2*$AH$2/(1+1/$A1442),$AM$2*SQRT(Sum_Sq(AF1442,1/($X$2*AD$8*(1+AC$1017+AF1442/AE1442))))/SQRT(Sum_Sq($X$2*AF1442*AD$8,1)),                   $AQ$2*SQRT(Sum_Sq($AH$2/(1+1/$A1442)+AF1442*( 1/(AC$1017+1+AF1442/AE1442)-1)/(1+($X$2*AF1442*AD$8)^2), (AF1442^2*AD$8*$X$2+1/($X$2*AD$8*(AC$1017+1+AF1442/AE1442           )))/(1+($X$2*AF1442*AD$8)^2))),           V_rtHz(AE1442)/($X$2*AD$8*(AE1442*AC$1017+AE1442+AF1442)),V_rtHz(AF1442)*SQRT(Sum_Sq(AE1442*AD$8*$X$2*AC$1017,1))/($X$2*AD$8*(AE1442*AC$1017+AE1442+AF1442))))/SQRT(Sum_Sq(1/(1+$A1442)+$AC$2/$I$2-1/(1+(1+AF1442/AE1442)/AC$1017),$X$2/$I$2)),IF(AF1443&lt;0,"A",AC1443))</f>
        <v>5.80278733151676E-6</v>
      </c>
      <c r="AE1442" s="13">
        <f t="shared" si="476"/>
        <v>13715.746124664396</v>
      </c>
      <c r="AF1442" s="12">
        <f t="shared" si="500"/>
        <v>226880.90352522169</v>
      </c>
      <c r="AG1442" s="13"/>
      <c r="AH1442" s="13">
        <f>IF(AK1442&gt;0,SQRT(Sum_Sq($AI$2,V_rtHz($AH$2)/(1+1/$A1442),V_rtHz($AH$2*$A1442)/(1+$A1442),$AN$2*$AH$2/(1+1/$A1442),$AM$2*SQRT(Sum_Sq(AK1442,1/($X$2*AI$8*(1+AH$1017+AK1442/AJ1442))))/SQRT(Sum_Sq($X$2*AK1442*AI$8,1)),                   $AQ$2*SQRT(Sum_Sq($AH$2/(1+1/$A1442)+AK1442*( 1/(AH$1017+1+AK1442/AJ1442)-1)/(1+($X$2*AK1442*AI$8)^2), (AK1442^2*AI$8*$X$2+1/($X$2*AI$8*(AH$1017+1+AK1442/AJ1442           )))/(1+($X$2*AK1442*AI$8)^2))),           V_rtHz(AJ1442)/($X$2*AI$8*(AJ1442*AH$1017+AJ1442+AK1442)),V_rtHz(AK1442)*SQRT(Sum_Sq(AJ1442*AI$8*$X$2*AH$1017,1))/($X$2*AI$8*(AJ1442*AH$1017+AJ1442+AK1442))))/SQRT(Sum_Sq(1/(1+$A1442)+$AC$2/$I$2-1/(1+(1+AK1442/AJ1442)/AH$1017),$X$2/$I$2)),IF(AK1443&lt;0,"A",AH1443))</f>
        <v>1.0058928676019583E-5</v>
      </c>
      <c r="AI1442" s="13"/>
      <c r="AJ1442" s="13">
        <f t="shared" si="477"/>
        <v>13275.123926435201</v>
      </c>
      <c r="AK1442" s="12">
        <f t="shared" si="501"/>
        <v>741274.04987886874</v>
      </c>
      <c r="AM1442" s="13">
        <f>IF(AP1442&gt;0,SQRT(Sum_Sq($AI$2,V_rtHz($AH$2)/(1+1/$A1442),V_rtHz($AH$2*$A1442)/(1+$A1442),$AN$2*$AH$2/(1+1/$A1442),$AM$2*SQRT(Sum_Sq(AP1442,1/($X$2*AN$8*(1+AM$1017+AP1442/AO1442))))/SQRT(Sum_Sq($X$2*AP1442*AN$8,1)),                   $AQ$2*SQRT(Sum_Sq($AH$2/(1+1/$A1442)+AP1442*( 1/(AM$1017+1+AP1442/AO1442)-1)/(1+($X$2*AP1442*AN$8)^2), (AP1442^2*AN$8*$X$2+1/($X$2*AN$8*(AM$1017+1+AP1442/AO1442           )))/(1+($X$2*AP1442*AN$8)^2))),           V_rtHz(AO1442)/($X$2*AN$8*(AO1442*AM$1017+AO1442+AP1442)),V_rtHz(AP1442)*SQRT(Sum_Sq(AO1442*AN$8*$X$2*AM$1017,1))/($X$2*AN$8*(AO1442*AM$1017+AO1442+AP1442))))/SQRT(Sum_Sq(1/(1+$A1442)+$AC$2/$I$2-1/(1+(1+AP1442/AO1442)/AM$1017),$X$2/$I$2)),IF(AP1443&lt;0,"A",AM1443))</f>
        <v>1.7751842109967275E-5</v>
      </c>
      <c r="AO1442" s="13">
        <f t="shared" si="478"/>
        <v>13146.065038479626</v>
      </c>
      <c r="AP1442" s="12">
        <f t="shared" si="502"/>
        <v>2367127.2461970937</v>
      </c>
      <c r="AR1442" s="13">
        <f t="shared" si="479"/>
        <v>69887291.180198371</v>
      </c>
      <c r="AS1442" s="13">
        <f t="shared" si="480"/>
        <v>-1.3260585828847735E-5</v>
      </c>
      <c r="AV1442" s="13"/>
      <c r="AW1442" s="13">
        <f t="shared" si="481"/>
        <v>39300511.936236553</v>
      </c>
      <c r="AX1442" s="13">
        <f t="shared" si="482"/>
        <v>-4.2371295001515483E-5</v>
      </c>
      <c r="AZ1442" s="13"/>
      <c r="BA1442" s="13"/>
      <c r="BB1442" s="13">
        <f t="shared" si="483"/>
        <v>22100301.962882396</v>
      </c>
      <c r="BC1442" s="13">
        <f t="shared" si="484"/>
        <v>-1.3856280414259803E-4</v>
      </c>
      <c r="BD1442" s="13"/>
      <c r="BE1442" s="13"/>
      <c r="BG1442" s="13">
        <f t="shared" si="485"/>
        <v>12427913.092914158</v>
      </c>
      <c r="BH1442" s="13">
        <f t="shared" si="486"/>
        <v>-4.9118629779632526E-4</v>
      </c>
      <c r="BI1442" s="13"/>
      <c r="BL1442" s="13">
        <f t="shared" si="487"/>
        <v>315.06815879885437</v>
      </c>
      <c r="BM1442" s="13">
        <f t="shared" si="488"/>
        <v>34.465664218175142</v>
      </c>
      <c r="BP1442" s="13"/>
      <c r="BQ1442" s="13">
        <f t="shared" si="489"/>
        <v>99.633300000000006</v>
      </c>
      <c r="BR1442" s="13">
        <f t="shared" si="490"/>
        <v>108.98999999999997</v>
      </c>
      <c r="BT1442" s="13"/>
      <c r="BU1442" s="13"/>
      <c r="BV1442" s="13">
        <f t="shared" si="491"/>
        <v>31.506815879885437</v>
      </c>
      <c r="BW1442" s="13">
        <f t="shared" si="492"/>
        <v>344.65664218175152</v>
      </c>
      <c r="CA1442" s="13">
        <f t="shared" si="493"/>
        <v>9.9633299999999974</v>
      </c>
      <c r="CB1442" s="13">
        <f t="shared" si="494"/>
        <v>1089.9000000000003</v>
      </c>
    </row>
    <row r="1443" spans="1:80" x14ac:dyDescent="0.3">
      <c r="A1443" s="13">
        <f t="shared" si="470"/>
        <v>3.7497300224548342E-3</v>
      </c>
      <c r="C1443" s="13" t="str">
        <f>IF(F1443&gt;0,SQRT(Sum_Sq($AI$2,V_rtHz($AH$2)/(1+1/$A1443),V_rtHz($AH$2*$A1443)/(1+$A1443),$AN$2*$AH$2/(1+1/$A1443),$AM$2*SQRT(Sum_Sq(F1443,1/($X$2*D$8*(1+C$1017+F1443/E1443))))/SQRT(Sum_Sq($X$2*F1443*D$8,1)),                   $AQ$2*SQRT(Sum_Sq($AH$2/(1+1/$A1443)+F1443*( 1/(C$1017+1+F1443/E1443)-1)/(1+($X$2*F1443*D$8)^2), (F1443^2*D$8*$X$2+1/($X$2*D$8*(C$1017+1+F1443/E1443           )))/(1+($X$2*F1443*D$8)^2))),           V_rtHz(E1443)/($X$2*D$8*(E1443*C$1017+E1443+F1443)),V_rtHz(F1443)*SQRT(Sum_Sq(E1443*D$8*$X$2*C$1017,1))/($X$2*D$8*(E1443*C$1017+E1443+F1443))))/SQRT(Sum_Sq(1/(1+$A1443)+$AC$2/$I$2-1/(1+(1+F1443/E1443)/C$1017),$X$2/$I$2)),IF(F1444&lt;0,"A",C1444))</f>
        <v>A</v>
      </c>
      <c r="E1443" s="13">
        <f t="shared" si="471"/>
        <v>-1</v>
      </c>
      <c r="F1443" s="12">
        <f t="shared" si="495"/>
        <v>-2</v>
      </c>
      <c r="H1443" s="13" t="str">
        <f>IF(K1443&gt;0,SQRT(Sum_Sq($AI$2,V_rtHz($AH$2)/(1+1/$A1443),V_rtHz($AH$2*$A1443)/(1+$A1443),$AN$2*$AH$2/(1+1/$A1443),$AM$2*SQRT(Sum_Sq(K1443,1/($X$2*I$8*(1+H$1017+K1443/J1443))))/SQRT(Sum_Sq($X$2*K1443*I$8,1)),                   $AQ$2*SQRT(Sum_Sq($AH$2/(1+1/$A1443)+K1443*( 1/(H$1017+1+K1443/J1443)-1)/(1+($X$2*K1443*I$8)^2), (K1443^2*I$8*$X$2+1/($X$2*I$8*(H$1017+1+K1443/J1443           )))/(1+($X$2*K1443*I$8)^2))),           V_rtHz(J1443)/($X$2*I$8*(J1443*H$1017+J1443+K1443)),V_rtHz(K1443)*SQRT(Sum_Sq(J1443*I$8*$X$2*H$1017,1))/($X$2*I$8*(J1443*H$1017+J1443+K1443))))/SQRT(Sum_Sq(1/(1+$A1443)+$AC$2/$I$2-1/(1+(1+K1443/J1443)/H$1017),$X$2/$I$2)),IF(K1444&lt;0,"A",H1444))</f>
        <v>A</v>
      </c>
      <c r="J1443" s="13">
        <f t="shared" si="472"/>
        <v>-1</v>
      </c>
      <c r="K1443" s="12">
        <f t="shared" si="496"/>
        <v>-2</v>
      </c>
      <c r="M1443" s="13" t="str">
        <f>IF(P1443&gt;0,SQRT(Sum_Sq($AI$2,V_rtHz($AH$2)/(1+1/$A1443),V_rtHz($AH$2*$A1443)/(1+$A1443),$AN$2*$AH$2/(1+1/$A1443),$AM$2*SQRT(Sum_Sq(P1443,1/($X$2*N$8*(1+M$1017+P1443/O1443))))/SQRT(Sum_Sq($X$2*P1443*N$8,1)),                   $AQ$2*SQRT(Sum_Sq($AH$2/(1+1/$A1443)+P1443*( 1/(M$1017+1+P1443/O1443)-1)/(1+($X$2*P1443*N$8)^2), (P1443^2*N$8*$X$2+1/($X$2*N$8*(M$1017+1+P1443/O1443           )))/(1+($X$2*P1443*N$8)^2))),           V_rtHz(O1443)/($X$2*N$8*(O1443*M$1017+O1443+P1443)),V_rtHz(P1443)*SQRT(Sum_Sq(O1443*N$8*$X$2*M$1017,1))/($X$2*N$8*(O1443*M$1017+O1443+P1443))))/SQRT(Sum_Sq(1/(1+$A1443)+$AC$2/$I$2-1/(1+(1+P1443/O1443)/M$1017),$X$2/$I$2)),IF(P1444&lt;0,"A",M1444))</f>
        <v>A</v>
      </c>
      <c r="O1443" s="13">
        <f t="shared" si="473"/>
        <v>-1</v>
      </c>
      <c r="P1443" s="12">
        <f t="shared" si="497"/>
        <v>-2</v>
      </c>
      <c r="R1443" s="13" t="str">
        <f>IF(U1443&gt;0,SQRT(Sum_Sq($AI$2,V_rtHz($AH$2)/(1+1/$A1443),V_rtHz($AH$2*$A1443)/(1+$A1443),$AN$2*$AH$2/(1+1/$A1443),$AM$2*SQRT(Sum_Sq(U1443,1/($X$2*S$8*(1+R$1017+U1443/T1443))))/SQRT(Sum_Sq($X$2*U1443*S$8,1)),                   $AQ$2*SQRT(Sum_Sq($AH$2/(1+1/$A1443)+U1443*( 1/(R$1017+1+U1443/T1443)-1)/(1+($X$2*U1443*S$8)^2), (U1443^2*S$8*$X$2+1/($X$2*S$8*(R$1017+1+U1443/T1443           )))/(1+($X$2*U1443*S$8)^2))),           V_rtHz(T1443)/($X$2*S$8*(T1443*R$1017+T1443+U1443)),V_rtHz(U1443)*SQRT(Sum_Sq(T1443*S$8*$X$2*R$1017,1))/($X$2*S$8*(T1443*R$1017+T1443+U1443))))/SQRT(Sum_Sq(1/(1+$A1443)+$AC$2/$I$2-1/(1+(1+U1443/T1443)/R$1017),$X$2/$I$2)),IF(U1444&lt;0,"A",R1444))</f>
        <v>A</v>
      </c>
      <c r="T1443" s="13">
        <f t="shared" si="474"/>
        <v>-1</v>
      </c>
      <c r="U1443" s="12">
        <f t="shared" si="498"/>
        <v>-2</v>
      </c>
      <c r="X1443" s="13">
        <f>IF(AA1443&gt;0,SQRT(Sum_Sq($AI$2,V_rtHz($AH$2)/(1+1/$A1443),V_rtHz($AH$2*$A1443)/(1+$A1443),$AN$2*$AH$2/(1+1/$A1443),$AM$2*SQRT(Sum_Sq(AA1443,1/($X$2*Y$8*(1+X$1017+AA1443/Z1443))))/SQRT(Sum_Sq($X$2*AA1443*Y$8,1)),                   $AQ$2*SQRT(Sum_Sq($AH$2/(1+1/$A1443)+AA1443*( 1/(X$1017+1+AA1443/Z1443)-1)/(1+($X$2*AA1443*Y$8)^2), (AA1443^2*Y$8*$X$2+1/($X$2*Y$8*(X$1017+1+AA1443/Z1443           )))/(1+($X$2*AA1443*Y$8)^2))),           V_rtHz(Z1443)/($X$2*Y$8*(Z1443*X$1017+Z1443+AA1443)),V_rtHz(AA1443)*SQRT(Sum_Sq(Z1443*Y$8*$X$2*X$1017,1))/($X$2*Y$8*(Z1443*X$1017+Z1443+AA1443))))/SQRT(Sum_Sq(1/(1+$A1443)+$AC$2/$I$2-1/(1+(1+AA1443/Z1443)/X$1017),$X$2/$I$2)),IF(AA1444&lt;0,"A",X1444))</f>
        <v>3.5859180282514612E-6</v>
      </c>
      <c r="Z1443" s="13">
        <f t="shared" si="475"/>
        <v>15511.350569281691</v>
      </c>
      <c r="AA1443" s="12">
        <f t="shared" si="499"/>
        <v>63440.670956663118</v>
      </c>
      <c r="AC1443" s="13">
        <f>IF(AF1443&gt;0,SQRT(Sum_Sq($AI$2,V_rtHz($AH$2)/(1+1/$A1443),V_rtHz($AH$2*$A1443)/(1+$A1443),$AN$2*$AH$2/(1+1/$A1443),$AM$2*SQRT(Sum_Sq(AF1443,1/($X$2*AD$8*(1+AC$1017+AF1443/AE1443))))/SQRT(Sum_Sq($X$2*AF1443*AD$8,1)),                   $AQ$2*SQRT(Sum_Sq($AH$2/(1+1/$A1443)+AF1443*( 1/(AC$1017+1+AF1443/AE1443)-1)/(1+($X$2*AF1443*AD$8)^2), (AF1443^2*AD$8*$X$2+1/($X$2*AD$8*(AC$1017+1+AF1443/AE1443           )))/(1+($X$2*AF1443*AD$8)^2))),           V_rtHz(AE1443)/($X$2*AD$8*(AE1443*AC$1017+AE1443+AF1443)),V_rtHz(AF1443)*SQRT(Sum_Sq(AE1443*AD$8*$X$2*AC$1017,1))/($X$2*AD$8*(AE1443*AC$1017+AE1443+AF1443))))/SQRT(Sum_Sq(1/(1+$A1443)+$AC$2/$I$2-1/(1+(1+AF1443/AE1443)/AC$1017),$X$2/$I$2)),IF(AF1444&lt;0,"A",AC1444))</f>
        <v>5.7940958331962183E-6</v>
      </c>
      <c r="AE1443" s="13">
        <f t="shared" si="476"/>
        <v>13673.073048082377</v>
      </c>
      <c r="AF1443" s="12">
        <f t="shared" si="500"/>
        <v>227588.98912800342</v>
      </c>
      <c r="AG1443" s="13"/>
      <c r="AH1443" s="13">
        <f>IF(AK1443&gt;0,SQRT(Sum_Sq($AI$2,V_rtHz($AH$2)/(1+1/$A1443),V_rtHz($AH$2*$A1443)/(1+$A1443),$AN$2*$AH$2/(1+1/$A1443),$AM$2*SQRT(Sum_Sq(AK1443,1/($X$2*AI$8*(1+AH$1017+AK1443/AJ1443))))/SQRT(Sum_Sq($X$2*AK1443*AI$8,1)),                   $AQ$2*SQRT(Sum_Sq($AH$2/(1+1/$A1443)+AK1443*( 1/(AH$1017+1+AK1443/AJ1443)-1)/(1+($X$2*AK1443*AI$8)^2), (AK1443^2*AI$8*$X$2+1/($X$2*AI$8*(AH$1017+1+AK1443/AJ1443           )))/(1+($X$2*AK1443*AI$8)^2))),           V_rtHz(AJ1443)/($X$2*AI$8*(AJ1443*AH$1017+AJ1443+AK1443)),V_rtHz(AK1443)*SQRT(Sum_Sq(AJ1443*AI$8*$X$2*AH$1017,1))/($X$2*AI$8*(AJ1443*AH$1017+AJ1443+AK1443))))/SQRT(Sum_Sq(1/(1+$A1443)+$AC$2/$I$2-1/(1+(1+AK1443/AJ1443)/AH$1017),$X$2/$I$2)),IF(AK1444&lt;0,"A",AH1444))</f>
        <v>1.0045416841340395E-5</v>
      </c>
      <c r="AI1443" s="13"/>
      <c r="AJ1443" s="13">
        <f t="shared" si="477"/>
        <v>13237.204560110871</v>
      </c>
      <c r="AK1443" s="12">
        <f t="shared" si="501"/>
        <v>743397.50745002239</v>
      </c>
      <c r="AM1443" s="13">
        <f>IF(AP1443&gt;0,SQRT(Sum_Sq($AI$2,V_rtHz($AH$2)/(1+1/$A1443),V_rtHz($AH$2*$A1443)/(1+$A1443),$AN$2*$AH$2/(1+1/$A1443),$AM$2*SQRT(Sum_Sq(AP1443,1/($X$2*AN$8*(1+AM$1017+AP1443/AO1443))))/SQRT(Sum_Sq($X$2*AP1443*AN$8,1)),                   $AQ$2*SQRT(Sum_Sq($AH$2/(1+1/$A1443)+AP1443*( 1/(AM$1017+1+AP1443/AO1443)-1)/(1+($X$2*AP1443*AN$8)^2), (AP1443^2*AN$8*$X$2+1/($X$2*AN$8*(AM$1017+1+AP1443/AO1443           )))/(1+($X$2*AP1443*AN$8)^2))),           V_rtHz(AO1443)/($X$2*AN$8*(AO1443*AM$1017+AO1443+AP1443)),V_rtHz(AP1443)*SQRT(Sum_Sq(AO1443*AN$8*$X$2*AM$1017,1))/($X$2*AN$8*(AO1443*AM$1017+AO1443+AP1443))))/SQRT(Sum_Sq(1/(1+$A1443)+$AC$2/$I$2-1/(1+(1+AP1443/AO1443)/AM$1017),$X$2/$I$2)),IF(AP1444&lt;0,"A",AM1444))</f>
        <v>1.7728769331351704E-5</v>
      </c>
      <c r="AO1443" s="13">
        <f t="shared" si="478"/>
        <v>13109.454923215235</v>
      </c>
      <c r="AP1443" s="12">
        <f t="shared" si="502"/>
        <v>2373737.8033740581</v>
      </c>
      <c r="AR1443" s="13">
        <f t="shared" si="479"/>
        <v>69887291.180198371</v>
      </c>
      <c r="AS1443" s="13">
        <f t="shared" si="480"/>
        <v>-1.3261467073396831E-5</v>
      </c>
      <c r="AV1443" s="13"/>
      <c r="AW1443" s="13">
        <f t="shared" si="481"/>
        <v>39300511.936236553</v>
      </c>
      <c r="AX1443" s="13">
        <f t="shared" si="482"/>
        <v>-4.2380293661885368E-5</v>
      </c>
      <c r="AZ1443" s="13"/>
      <c r="BA1443" s="13"/>
      <c r="BB1443" s="13">
        <f t="shared" si="483"/>
        <v>22100301.962882396</v>
      </c>
      <c r="BC1443" s="13">
        <f t="shared" si="484"/>
        <v>-1.3865908438018853E-4</v>
      </c>
      <c r="BD1443" s="13"/>
      <c r="BE1443" s="13"/>
      <c r="BG1443" s="13">
        <f t="shared" si="485"/>
        <v>12427913.092914158</v>
      </c>
      <c r="BH1443" s="13">
        <f t="shared" si="486"/>
        <v>-4.9239830430858192E-4</v>
      </c>
      <c r="BI1443" s="13"/>
      <c r="BL1443" s="13">
        <f t="shared" si="487"/>
        <v>315.06815879885437</v>
      </c>
      <c r="BM1443" s="13">
        <f t="shared" si="488"/>
        <v>34.465664218175135</v>
      </c>
      <c r="BP1443" s="13"/>
      <c r="BQ1443" s="13">
        <f t="shared" si="489"/>
        <v>99.633299999999991</v>
      </c>
      <c r="BR1443" s="13">
        <f t="shared" si="490"/>
        <v>108.99</v>
      </c>
      <c r="BT1443" s="13"/>
      <c r="BU1443" s="13"/>
      <c r="BV1443" s="13">
        <f t="shared" si="491"/>
        <v>31.50681587988543</v>
      </c>
      <c r="BW1443" s="13">
        <f t="shared" si="492"/>
        <v>344.65664218175152</v>
      </c>
      <c r="CA1443" s="13">
        <f t="shared" si="493"/>
        <v>9.9633299999999991</v>
      </c>
      <c r="CB1443" s="13">
        <f t="shared" si="494"/>
        <v>1089.8999999999999</v>
      </c>
    </row>
    <row r="1444" spans="1:80" x14ac:dyDescent="0.3">
      <c r="A1444" s="13">
        <f t="shared" si="470"/>
        <v>3.8018939632056097E-3</v>
      </c>
      <c r="C1444" s="13" t="str">
        <f>IF(F1444&gt;0,SQRT(Sum_Sq($AI$2,V_rtHz($AH$2)/(1+1/$A1444),V_rtHz($AH$2*$A1444)/(1+$A1444),$AN$2*$AH$2/(1+1/$A1444),$AM$2*SQRT(Sum_Sq(F1444,1/($X$2*D$8*(1+C$1017+F1444/E1444))))/SQRT(Sum_Sq($X$2*F1444*D$8,1)),                   $AQ$2*SQRT(Sum_Sq($AH$2/(1+1/$A1444)+F1444*( 1/(C$1017+1+F1444/E1444)-1)/(1+($X$2*F1444*D$8)^2), (F1444^2*D$8*$X$2+1/($X$2*D$8*(C$1017+1+F1444/E1444           )))/(1+($X$2*F1444*D$8)^2))),           V_rtHz(E1444)/($X$2*D$8*(E1444*C$1017+E1444+F1444)),V_rtHz(F1444)*SQRT(Sum_Sq(E1444*D$8*$X$2*C$1017,1))/($X$2*D$8*(E1444*C$1017+E1444+F1444))))/SQRT(Sum_Sq(1/(1+$A1444)+$AC$2/$I$2-1/(1+(1+F1444/E1444)/C$1017),$X$2/$I$2)),IF(F1445&lt;0,"A",C1445))</f>
        <v>A</v>
      </c>
      <c r="E1444" s="13">
        <f t="shared" si="471"/>
        <v>-1</v>
      </c>
      <c r="F1444" s="12">
        <f t="shared" si="495"/>
        <v>-2</v>
      </c>
      <c r="H1444" s="13" t="str">
        <f>IF(K1444&gt;0,SQRT(Sum_Sq($AI$2,V_rtHz($AH$2)/(1+1/$A1444),V_rtHz($AH$2*$A1444)/(1+$A1444),$AN$2*$AH$2/(1+1/$A1444),$AM$2*SQRT(Sum_Sq(K1444,1/($X$2*I$8*(1+H$1017+K1444/J1444))))/SQRT(Sum_Sq($X$2*K1444*I$8,1)),                   $AQ$2*SQRT(Sum_Sq($AH$2/(1+1/$A1444)+K1444*( 1/(H$1017+1+K1444/J1444)-1)/(1+($X$2*K1444*I$8)^2), (K1444^2*I$8*$X$2+1/($X$2*I$8*(H$1017+1+K1444/J1444           )))/(1+($X$2*K1444*I$8)^2))),           V_rtHz(J1444)/($X$2*I$8*(J1444*H$1017+J1444+K1444)),V_rtHz(K1444)*SQRT(Sum_Sq(J1444*I$8*$X$2*H$1017,1))/($X$2*I$8*(J1444*H$1017+J1444+K1444))))/SQRT(Sum_Sq(1/(1+$A1444)+$AC$2/$I$2-1/(1+(1+K1444/J1444)/H$1017),$X$2/$I$2)),IF(K1445&lt;0,"A",H1445))</f>
        <v>A</v>
      </c>
      <c r="J1444" s="13">
        <f t="shared" si="472"/>
        <v>-1</v>
      </c>
      <c r="K1444" s="12">
        <f t="shared" si="496"/>
        <v>-2</v>
      </c>
      <c r="M1444" s="13" t="str">
        <f>IF(P1444&gt;0,SQRT(Sum_Sq($AI$2,V_rtHz($AH$2)/(1+1/$A1444),V_rtHz($AH$2*$A1444)/(1+$A1444),$AN$2*$AH$2/(1+1/$A1444),$AM$2*SQRT(Sum_Sq(P1444,1/($X$2*N$8*(1+M$1017+P1444/O1444))))/SQRT(Sum_Sq($X$2*P1444*N$8,1)),                   $AQ$2*SQRT(Sum_Sq($AH$2/(1+1/$A1444)+P1444*( 1/(M$1017+1+P1444/O1444)-1)/(1+($X$2*P1444*N$8)^2), (P1444^2*N$8*$X$2+1/($X$2*N$8*(M$1017+1+P1444/O1444           )))/(1+($X$2*P1444*N$8)^2))),           V_rtHz(O1444)/($X$2*N$8*(O1444*M$1017+O1444+P1444)),V_rtHz(P1444)*SQRT(Sum_Sq(O1444*N$8*$X$2*M$1017,1))/($X$2*N$8*(O1444*M$1017+O1444+P1444))))/SQRT(Sum_Sq(1/(1+$A1444)+$AC$2/$I$2-1/(1+(1+P1444/O1444)/M$1017),$X$2/$I$2)),IF(P1445&lt;0,"A",M1445))</f>
        <v>A</v>
      </c>
      <c r="O1444" s="13">
        <f t="shared" si="473"/>
        <v>-1</v>
      </c>
      <c r="P1444" s="12">
        <f t="shared" si="497"/>
        <v>-2</v>
      </c>
      <c r="R1444" s="13" t="str">
        <f>IF(U1444&gt;0,SQRT(Sum_Sq($AI$2,V_rtHz($AH$2)/(1+1/$A1444),V_rtHz($AH$2*$A1444)/(1+$A1444),$AN$2*$AH$2/(1+1/$A1444),$AM$2*SQRT(Sum_Sq(U1444,1/($X$2*S$8*(1+R$1017+U1444/T1444))))/SQRT(Sum_Sq($X$2*U1444*S$8,1)),                   $AQ$2*SQRT(Sum_Sq($AH$2/(1+1/$A1444)+U1444*( 1/(R$1017+1+U1444/T1444)-1)/(1+($X$2*U1444*S$8)^2), (U1444^2*S$8*$X$2+1/($X$2*S$8*(R$1017+1+U1444/T1444           )))/(1+($X$2*U1444*S$8)^2))),           V_rtHz(T1444)/($X$2*S$8*(T1444*R$1017+T1444+U1444)),V_rtHz(U1444)*SQRT(Sum_Sq(T1444*S$8*$X$2*R$1017,1))/($X$2*S$8*(T1444*R$1017+T1444+U1444))))/SQRT(Sum_Sq(1/(1+$A1444)+$AC$2/$I$2-1/(1+(1+U1444/T1444)/R$1017),$X$2/$I$2)),IF(U1445&lt;0,"A",R1445))</f>
        <v>A</v>
      </c>
      <c r="T1444" s="13">
        <f t="shared" si="474"/>
        <v>-1</v>
      </c>
      <c r="U1444" s="12">
        <f t="shared" si="498"/>
        <v>-2</v>
      </c>
      <c r="X1444" s="13">
        <f>IF(AA1444&gt;0,SQRT(Sum_Sq($AI$2,V_rtHz($AH$2)/(1+1/$A1444),V_rtHz($AH$2*$A1444)/(1+$A1444),$AN$2*$AH$2/(1+1/$A1444),$AM$2*SQRT(Sum_Sq(AA1444,1/($X$2*Y$8*(1+X$1017+AA1444/Z1444))))/SQRT(Sum_Sq($X$2*AA1444*Y$8,1)),                   $AQ$2*SQRT(Sum_Sq($AH$2/(1+1/$A1444)+AA1444*( 1/(X$1017+1+AA1444/Z1444)-1)/(1+($X$2*AA1444*Y$8)^2), (AA1444^2*Y$8*$X$2+1/($X$2*Y$8*(X$1017+1+AA1444/Z1444           )))/(1+($X$2*AA1444*Y$8)^2))),           V_rtHz(Z1444)/($X$2*Y$8*(Z1444*X$1017+Z1444+AA1444)),V_rtHz(AA1444)*SQRT(Sum_Sq(Z1444*Y$8*$X$2*X$1017,1))/($X$2*Y$8*(Z1444*X$1017+Z1444+AA1444))))/SQRT(Sum_Sq(1/(1+$A1444)+$AC$2/$I$2-1/(1+(1+AA1444/Z1444)/X$1017),$X$2/$I$2)),IF(AA1445&lt;0,"A",X1445))</f>
        <v>3.5777286903662974E-6</v>
      </c>
      <c r="Z1444" s="13">
        <f t="shared" si="475"/>
        <v>15443.133734704037</v>
      </c>
      <c r="AA1444" s="12">
        <f t="shared" si="499"/>
        <v>63720.9069392358</v>
      </c>
      <c r="AC1444" s="13">
        <f>IF(AF1444&gt;0,SQRT(Sum_Sq($AI$2,V_rtHz($AH$2)/(1+1/$A1444),V_rtHz($AH$2*$A1444)/(1+$A1444),$AN$2*$AH$2/(1+1/$A1444),$AM$2*SQRT(Sum_Sq(AF1444,1/($X$2*AD$8*(1+AC$1017+AF1444/AE1444))))/SQRT(Sum_Sq($X$2*AF1444*AD$8,1)),                   $AQ$2*SQRT(Sum_Sq($AH$2/(1+1/$A1444)+AF1444*( 1/(AC$1017+1+AF1444/AE1444)-1)/(1+($X$2*AF1444*AD$8)^2), (AF1444^2*AD$8*$X$2+1/($X$2*AD$8*(AC$1017+1+AF1444/AE1444           )))/(1+($X$2*AF1444*AD$8)^2))),           V_rtHz(AE1444)/($X$2*AD$8*(AE1444*AC$1017+AE1444+AF1444)),V_rtHz(AF1444)*SQRT(Sum_Sq(AE1444*AD$8*$X$2*AC$1017,1))/($X$2*AD$8*(AE1444*AC$1017+AE1444+AF1444))))/SQRT(Sum_Sq(1/(1+$A1444)+$AC$2/$I$2-1/(1+(1+AF1444/AE1444)/AC$1017),$X$2/$I$2)),IF(AF1445&lt;0,"A",AC1445))</f>
        <v>5.7853737115522551E-6</v>
      </c>
      <c r="AE1444" s="13">
        <f t="shared" si="476"/>
        <v>13630.296541093494</v>
      </c>
      <c r="AF1444" s="12">
        <f t="shared" si="500"/>
        <v>228303.24079191074</v>
      </c>
      <c r="AG1444" s="13"/>
      <c r="AH1444" s="13">
        <f>IF(AK1444&gt;0,SQRT(Sum_Sq($AI$2,V_rtHz($AH$2)/(1+1/$A1444),V_rtHz($AH$2*$A1444)/(1+$A1444),$AN$2*$AH$2/(1+1/$A1444),$AM$2*SQRT(Sum_Sq(AK1444,1/($X$2*AI$8*(1+AH$1017+AK1444/AJ1444))))/SQRT(Sum_Sq($X$2*AK1444*AI$8,1)),                   $AQ$2*SQRT(Sum_Sq($AH$2/(1+1/$A1444)+AK1444*( 1/(AH$1017+1+AK1444/AJ1444)-1)/(1+($X$2*AK1444*AI$8)^2), (AK1444^2*AI$8*$X$2+1/($X$2*AI$8*(AH$1017+1+AK1444/AJ1444           )))/(1+($X$2*AK1444*AI$8)^2))),           V_rtHz(AJ1444)/($X$2*AI$8*(AJ1444*AH$1017+AJ1444+AK1444)),V_rtHz(AK1444)*SQRT(Sum_Sq(AJ1444*AI$8*$X$2*AH$1017,1))/($X$2*AI$8*(AJ1444*AH$1017+AJ1444+AK1444))))/SQRT(Sum_Sq(1/(1+$A1444)+$AC$2/$I$2-1/(1+(1+AK1444/AJ1444)/AH$1017),$X$2/$I$2)),IF(AK1445&lt;0,"A",AH1445))</f>
        <v>1.0031844085486205E-5</v>
      </c>
      <c r="AI1444" s="13"/>
      <c r="AJ1444" s="13">
        <f t="shared" si="477"/>
        <v>13199.154266460153</v>
      </c>
      <c r="AK1444" s="12">
        <f t="shared" si="501"/>
        <v>745540.56092804426</v>
      </c>
      <c r="AM1444" s="13">
        <f>IF(AP1444&gt;0,SQRT(Sum_Sq($AI$2,V_rtHz($AH$2)/(1+1/$A1444),V_rtHz($AH$2*$A1444)/(1+$A1444),$AN$2*$AH$2/(1+1/$A1444),$AM$2*SQRT(Sum_Sq(AP1444,1/($X$2*AN$8*(1+AM$1017+AP1444/AO1444))))/SQRT(Sum_Sq($X$2*AP1444*AN$8,1)),                   $AQ$2*SQRT(Sum_Sq($AH$2/(1+1/$A1444)+AP1444*( 1/(AM$1017+1+AP1444/AO1444)-1)/(1+($X$2*AP1444*AN$8)^2), (AP1444^2*AN$8*$X$2+1/($X$2*AN$8*(AM$1017+1+AP1444/AO1444           )))/(1+($X$2*AP1444*AN$8)^2))),           V_rtHz(AO1444)/($X$2*AN$8*(AO1444*AM$1017+AO1444+AP1444)),V_rtHz(AP1444)*SQRT(Sum_Sq(AO1444*AN$8*$X$2*AM$1017,1))/($X$2*AN$8*(AO1444*AM$1017+AO1444+AP1444))))/SQRT(Sum_Sq(1/(1+$A1444)+$AC$2/$I$2-1/(1+(1+AP1444/AO1444)/AM$1017),$X$2/$I$2)),IF(AP1445&lt;0,"A",AM1445))</f>
        <v>1.7705586195562595E-5</v>
      </c>
      <c r="AO1444" s="13">
        <f t="shared" si="478"/>
        <v>13072.707909132723</v>
      </c>
      <c r="AP1444" s="12">
        <f t="shared" si="502"/>
        <v>2380410.3135452555</v>
      </c>
      <c r="AR1444" s="13">
        <f t="shared" si="479"/>
        <v>69887291.180198371</v>
      </c>
      <c r="AS1444" s="13">
        <f t="shared" si="480"/>
        <v>-1.3262360696870136E-5</v>
      </c>
      <c r="AV1444" s="13"/>
      <c r="AW1444" s="13">
        <f t="shared" si="481"/>
        <v>39300511.936236553</v>
      </c>
      <c r="AX1444" s="13">
        <f t="shared" si="482"/>
        <v>-4.238942140926438E-5</v>
      </c>
      <c r="AZ1444" s="13"/>
      <c r="BA1444" s="13"/>
      <c r="BB1444" s="13">
        <f t="shared" si="483"/>
        <v>22100301.962882396</v>
      </c>
      <c r="BC1444" s="13">
        <f t="shared" si="484"/>
        <v>-1.3875684071105323E-4</v>
      </c>
      <c r="BD1444" s="13"/>
      <c r="BE1444" s="13"/>
      <c r="BG1444" s="13">
        <f t="shared" si="485"/>
        <v>12427913.092914158</v>
      </c>
      <c r="BH1444" s="13">
        <f t="shared" si="486"/>
        <v>-4.9363329349107253E-4</v>
      </c>
      <c r="BI1444" s="13"/>
      <c r="BL1444" s="13">
        <f t="shared" si="487"/>
        <v>315.06815879885437</v>
      </c>
      <c r="BM1444" s="13">
        <f t="shared" si="488"/>
        <v>34.465664218175128</v>
      </c>
      <c r="BP1444" s="13"/>
      <c r="BQ1444" s="13">
        <f t="shared" si="489"/>
        <v>99.633300000000006</v>
      </c>
      <c r="BR1444" s="13">
        <f t="shared" si="490"/>
        <v>108.99</v>
      </c>
      <c r="BT1444" s="13"/>
      <c r="BU1444" s="13"/>
      <c r="BV1444" s="13">
        <f t="shared" si="491"/>
        <v>31.50681587988543</v>
      </c>
      <c r="BW1444" s="13">
        <f t="shared" si="492"/>
        <v>344.65664218175152</v>
      </c>
      <c r="CA1444" s="13">
        <f t="shared" si="493"/>
        <v>9.9633299999999991</v>
      </c>
      <c r="CB1444" s="13">
        <f t="shared" si="494"/>
        <v>1089.9000000000001</v>
      </c>
    </row>
    <row r="1445" spans="1:80" x14ac:dyDescent="0.3">
      <c r="A1445" s="13">
        <f t="shared" si="470"/>
        <v>3.8547835766577147E-3</v>
      </c>
      <c r="C1445" s="13" t="str">
        <f>IF(F1445&gt;0,SQRT(Sum_Sq($AI$2,V_rtHz($AH$2)/(1+1/$A1445),V_rtHz($AH$2*$A1445)/(1+$A1445),$AN$2*$AH$2/(1+1/$A1445),$AM$2*SQRT(Sum_Sq(F1445,1/($X$2*D$8*(1+C$1017+F1445/E1445))))/SQRT(Sum_Sq($X$2*F1445*D$8,1)),                   $AQ$2*SQRT(Sum_Sq($AH$2/(1+1/$A1445)+F1445*( 1/(C$1017+1+F1445/E1445)-1)/(1+($X$2*F1445*D$8)^2), (F1445^2*D$8*$X$2+1/($X$2*D$8*(C$1017+1+F1445/E1445           )))/(1+($X$2*F1445*D$8)^2))),           V_rtHz(E1445)/($X$2*D$8*(E1445*C$1017+E1445+F1445)),V_rtHz(F1445)*SQRT(Sum_Sq(E1445*D$8*$X$2*C$1017,1))/($X$2*D$8*(E1445*C$1017+E1445+F1445))))/SQRT(Sum_Sq(1/(1+$A1445)+$AC$2/$I$2-1/(1+(1+F1445/E1445)/C$1017),$X$2/$I$2)),IF(F1446&lt;0,"A",C1446))</f>
        <v>A</v>
      </c>
      <c r="E1445" s="13">
        <f t="shared" si="471"/>
        <v>-1</v>
      </c>
      <c r="F1445" s="12">
        <f t="shared" si="495"/>
        <v>-2</v>
      </c>
      <c r="H1445" s="13" t="str">
        <f>IF(K1445&gt;0,SQRT(Sum_Sq($AI$2,V_rtHz($AH$2)/(1+1/$A1445),V_rtHz($AH$2*$A1445)/(1+$A1445),$AN$2*$AH$2/(1+1/$A1445),$AM$2*SQRT(Sum_Sq(K1445,1/($X$2*I$8*(1+H$1017+K1445/J1445))))/SQRT(Sum_Sq($X$2*K1445*I$8,1)),                   $AQ$2*SQRT(Sum_Sq($AH$2/(1+1/$A1445)+K1445*( 1/(H$1017+1+K1445/J1445)-1)/(1+($X$2*K1445*I$8)^2), (K1445^2*I$8*$X$2+1/($X$2*I$8*(H$1017+1+K1445/J1445           )))/(1+($X$2*K1445*I$8)^2))),           V_rtHz(J1445)/($X$2*I$8*(J1445*H$1017+J1445+K1445)),V_rtHz(K1445)*SQRT(Sum_Sq(J1445*I$8*$X$2*H$1017,1))/($X$2*I$8*(J1445*H$1017+J1445+K1445))))/SQRT(Sum_Sq(1/(1+$A1445)+$AC$2/$I$2-1/(1+(1+K1445/J1445)/H$1017),$X$2/$I$2)),IF(K1446&lt;0,"A",H1446))</f>
        <v>A</v>
      </c>
      <c r="J1445" s="13">
        <f t="shared" si="472"/>
        <v>-1</v>
      </c>
      <c r="K1445" s="12">
        <f t="shared" si="496"/>
        <v>-2</v>
      </c>
      <c r="M1445" s="13" t="str">
        <f>IF(P1445&gt;0,SQRT(Sum_Sq($AI$2,V_rtHz($AH$2)/(1+1/$A1445),V_rtHz($AH$2*$A1445)/(1+$A1445),$AN$2*$AH$2/(1+1/$A1445),$AM$2*SQRT(Sum_Sq(P1445,1/($X$2*N$8*(1+M$1017+P1445/O1445))))/SQRT(Sum_Sq($X$2*P1445*N$8,1)),                   $AQ$2*SQRT(Sum_Sq($AH$2/(1+1/$A1445)+P1445*( 1/(M$1017+1+P1445/O1445)-1)/(1+($X$2*P1445*N$8)^2), (P1445^2*N$8*$X$2+1/($X$2*N$8*(M$1017+1+P1445/O1445           )))/(1+($X$2*P1445*N$8)^2))),           V_rtHz(O1445)/($X$2*N$8*(O1445*M$1017+O1445+P1445)),V_rtHz(P1445)*SQRT(Sum_Sq(O1445*N$8*$X$2*M$1017,1))/($X$2*N$8*(O1445*M$1017+O1445+P1445))))/SQRT(Sum_Sq(1/(1+$A1445)+$AC$2/$I$2-1/(1+(1+P1445/O1445)/M$1017),$X$2/$I$2)),IF(P1446&lt;0,"A",M1446))</f>
        <v>A</v>
      </c>
      <c r="O1445" s="13">
        <f t="shared" si="473"/>
        <v>-1</v>
      </c>
      <c r="P1445" s="12">
        <f t="shared" si="497"/>
        <v>-2</v>
      </c>
      <c r="R1445" s="13" t="str">
        <f>IF(U1445&gt;0,SQRT(Sum_Sq($AI$2,V_rtHz($AH$2)/(1+1/$A1445),V_rtHz($AH$2*$A1445)/(1+$A1445),$AN$2*$AH$2/(1+1/$A1445),$AM$2*SQRT(Sum_Sq(U1445,1/($X$2*S$8*(1+R$1017+U1445/T1445))))/SQRT(Sum_Sq($X$2*U1445*S$8,1)),                   $AQ$2*SQRT(Sum_Sq($AH$2/(1+1/$A1445)+U1445*( 1/(R$1017+1+U1445/T1445)-1)/(1+($X$2*U1445*S$8)^2), (U1445^2*S$8*$X$2+1/($X$2*S$8*(R$1017+1+U1445/T1445           )))/(1+($X$2*U1445*S$8)^2))),           V_rtHz(T1445)/($X$2*S$8*(T1445*R$1017+T1445+U1445)),V_rtHz(U1445)*SQRT(Sum_Sq(T1445*S$8*$X$2*R$1017,1))/($X$2*S$8*(T1445*R$1017+T1445+U1445))))/SQRT(Sum_Sq(1/(1+$A1445)+$AC$2/$I$2-1/(1+(1+U1445/T1445)/R$1017),$X$2/$I$2)),IF(U1446&lt;0,"A",R1446))</f>
        <v>A</v>
      </c>
      <c r="T1445" s="13">
        <f t="shared" si="474"/>
        <v>-1</v>
      </c>
      <c r="U1445" s="12">
        <f t="shared" si="498"/>
        <v>-2</v>
      </c>
      <c r="X1445" s="13">
        <f>IF(AA1445&gt;0,SQRT(Sum_Sq($AI$2,V_rtHz($AH$2)/(1+1/$A1445),V_rtHz($AH$2*$A1445)/(1+$A1445),$AN$2*$AH$2/(1+1/$A1445),$AM$2*SQRT(Sum_Sq(AA1445,1/($X$2*Y$8*(1+X$1017+AA1445/Z1445))))/SQRT(Sum_Sq($X$2*AA1445*Y$8,1)),                   $AQ$2*SQRT(Sum_Sq($AH$2/(1+1/$A1445)+AA1445*( 1/(X$1017+1+AA1445/Z1445)-1)/(1+($X$2*AA1445*Y$8)^2), (AA1445^2*Y$8*$X$2+1/($X$2*Y$8*(X$1017+1+AA1445/Z1445           )))/(1+($X$2*AA1445*Y$8)^2))),           V_rtHz(Z1445)/($X$2*Y$8*(Z1445*X$1017+Z1445+AA1445)),V_rtHz(AA1445)*SQRT(Sum_Sq(Z1445*Y$8*$X$2*X$1017,1))/($X$2*Y$8*(Z1445*X$1017+Z1445+AA1445))))/SQRT(Sum_Sq(1/(1+$A1445)+$AC$2/$I$2-1/(1+(1+AA1445/Z1445)/X$1017),$X$2/$I$2)),IF(AA1446&lt;0,"A",X1446))</f>
        <v>3.5695524369156929E-6</v>
      </c>
      <c r="Z1445" s="13">
        <f t="shared" si="475"/>
        <v>15375.116638753379</v>
      </c>
      <c r="AA1445" s="12">
        <f t="shared" si="499"/>
        <v>64002.798201798621</v>
      </c>
      <c r="AC1445" s="13">
        <f>IF(AF1445&gt;0,SQRT(Sum_Sq($AI$2,V_rtHz($AH$2)/(1+1/$A1445),V_rtHz($AH$2*$A1445)/(1+$A1445),$AN$2*$AH$2/(1+1/$A1445),$AM$2*SQRT(Sum_Sq(AF1445,1/($X$2*AD$8*(1+AC$1017+AF1445/AE1445))))/SQRT(Sum_Sq($X$2*AF1445*AD$8,1)),                   $AQ$2*SQRT(Sum_Sq($AH$2/(1+1/$A1445)+AF1445*( 1/(AC$1017+1+AF1445/AE1445)-1)/(1+($X$2*AF1445*AD$8)^2), (AF1445^2*AD$8*$X$2+1/($X$2*AD$8*(AC$1017+1+AF1445/AE1445           )))/(1+($X$2*AF1445*AD$8)^2))),           V_rtHz(AE1445)/($X$2*AD$8*(AE1445*AC$1017+AE1445+AF1445)),V_rtHz(AF1445)*SQRT(Sum_Sq(AE1445*AD$8*$X$2*AC$1017,1))/($X$2*AD$8*(AE1445*AC$1017+AE1445+AF1445))))/SQRT(Sum_Sq(1/(1+$A1445)+$AC$2/$I$2-1/(1+(1+AF1445/AE1445)/AC$1017),$X$2/$I$2)),IF(AF1446&lt;0,"A",AC1446))</f>
        <v>5.7766212874516241E-6</v>
      </c>
      <c r="AE1445" s="13">
        <f t="shared" si="476"/>
        <v>13587.418613521773</v>
      </c>
      <c r="AF1445" s="12">
        <f t="shared" si="500"/>
        <v>229023.69918813053</v>
      </c>
      <c r="AG1445" s="13"/>
      <c r="AH1445" s="13">
        <f>IF(AK1445&gt;0,SQRT(Sum_Sq($AI$2,V_rtHz($AH$2)/(1+1/$A1445),V_rtHz($AH$2*$A1445)/(1+$A1445),$AN$2*$AH$2/(1+1/$A1445),$AM$2*SQRT(Sum_Sq(AK1445,1/($X$2*AI$8*(1+AH$1017+AK1445/AJ1445))))/SQRT(Sum_Sq($X$2*AK1445*AI$8,1)),                   $AQ$2*SQRT(Sum_Sq($AH$2/(1+1/$A1445)+AK1445*( 1/(AH$1017+1+AK1445/AJ1445)-1)/(1+($X$2*AK1445*AI$8)^2), (AK1445^2*AI$8*$X$2+1/($X$2*AI$8*(AH$1017+1+AK1445/AJ1445           )))/(1+($X$2*AK1445*AI$8)^2))),           V_rtHz(AJ1445)/($X$2*AI$8*(AJ1445*AH$1017+AJ1445+AK1445)),V_rtHz(AK1445)*SQRT(Sum_Sq(AJ1445*AI$8*$X$2*AH$1017,1))/($X$2*AI$8*(AJ1445*AH$1017+AJ1445+AK1445))))/SQRT(Sum_Sq(1/(1+$A1445)+$AC$2/$I$2-1/(1+(1+AK1445/AJ1445)/AH$1017),$X$2/$I$2)),IF(AK1446&lt;0,"A",AH1446))</f>
        <v>1.0018210856647051E-5</v>
      </c>
      <c r="AI1445" s="13"/>
      <c r="AJ1445" s="13">
        <f t="shared" si="477"/>
        <v>13160.974781023346</v>
      </c>
      <c r="AK1445" s="12">
        <f t="shared" si="501"/>
        <v>747703.34563526395</v>
      </c>
      <c r="AM1445" s="13">
        <f>IF(AP1445&gt;0,SQRT(Sum_Sq($AI$2,V_rtHz($AH$2)/(1+1/$A1445),V_rtHz($AH$2*$A1445)/(1+$A1445),$AN$2*$AH$2/(1+1/$A1445),$AM$2*SQRT(Sum_Sq(AP1445,1/($X$2*AN$8*(1+AM$1017+AP1445/AO1445))))/SQRT(Sum_Sq($X$2*AP1445*AN$8,1)),                   $AQ$2*SQRT(Sum_Sq($AH$2/(1+1/$A1445)+AP1445*( 1/(AM$1017+1+AP1445/AO1445)-1)/(1+($X$2*AP1445*AN$8)^2), (AP1445^2*AN$8*$X$2+1/($X$2*AN$8*(AM$1017+1+AP1445/AO1445           )))/(1+($X$2*AP1445*AN$8)^2))),           V_rtHz(AO1445)/($X$2*AN$8*(AO1445*AM$1017+AO1445+AP1445)),V_rtHz(AP1445)*SQRT(Sum_Sq(AO1445*AN$8*$X$2*AM$1017,1))/($X$2*AN$8*(AO1445*AM$1017+AO1445+AP1445))))/SQRT(Sum_Sq(1/(1+$A1445)+$AC$2/$I$2-1/(1+(1+AP1445/AO1445)/AM$1017),$X$2/$I$2)),IF(AP1446&lt;0,"A",AM1446))</f>
        <v>1.7682293428268955E-5</v>
      </c>
      <c r="AO1445" s="13">
        <f t="shared" si="478"/>
        <v>13035.825631884369</v>
      </c>
      <c r="AP1445" s="12">
        <f t="shared" si="502"/>
        <v>2387145.2113283528</v>
      </c>
      <c r="AR1445" s="13">
        <f t="shared" si="479"/>
        <v>69887291.180198371</v>
      </c>
      <c r="AS1445" s="13">
        <f t="shared" si="480"/>
        <v>-1.3263266874851003E-5</v>
      </c>
      <c r="AV1445" s="13"/>
      <c r="AW1445" s="13">
        <f t="shared" si="481"/>
        <v>39300511.936236553</v>
      </c>
      <c r="AX1445" s="13">
        <f t="shared" si="482"/>
        <v>-4.2398680151377517E-5</v>
      </c>
      <c r="AZ1445" s="13"/>
      <c r="BA1445" s="13"/>
      <c r="BB1445" s="13">
        <f t="shared" si="483"/>
        <v>22100301.962882396</v>
      </c>
      <c r="BC1445" s="13">
        <f t="shared" si="484"/>
        <v>-1.3885609779703311E-4</v>
      </c>
      <c r="BD1445" s="13"/>
      <c r="BE1445" s="13"/>
      <c r="BG1445" s="13">
        <f t="shared" si="485"/>
        <v>12427913.092914158</v>
      </c>
      <c r="BH1445" s="13">
        <f t="shared" si="486"/>
        <v>-4.9489180405789678E-4</v>
      </c>
      <c r="BI1445" s="13"/>
      <c r="BL1445" s="13">
        <f t="shared" si="487"/>
        <v>315.06815879885437</v>
      </c>
      <c r="BM1445" s="13">
        <f t="shared" si="488"/>
        <v>34.465664218175128</v>
      </c>
      <c r="BP1445" s="13"/>
      <c r="BQ1445" s="13">
        <f t="shared" si="489"/>
        <v>99.633300000000006</v>
      </c>
      <c r="BR1445" s="13">
        <f t="shared" si="490"/>
        <v>108.99</v>
      </c>
      <c r="BT1445" s="13"/>
      <c r="BU1445" s="13"/>
      <c r="BV1445" s="13">
        <f t="shared" si="491"/>
        <v>31.50681587988543</v>
      </c>
      <c r="BW1445" s="13">
        <f t="shared" si="492"/>
        <v>344.65664218175147</v>
      </c>
      <c r="CA1445" s="13">
        <f t="shared" si="493"/>
        <v>9.9633299999999974</v>
      </c>
      <c r="CB1445" s="13">
        <f t="shared" si="494"/>
        <v>1089.9000000000001</v>
      </c>
    </row>
    <row r="1446" spans="1:80" x14ac:dyDescent="0.3">
      <c r="A1446" s="13">
        <f t="shared" si="470"/>
        <v>3.9084089579240191E-3</v>
      </c>
      <c r="C1446" s="13" t="str">
        <f>IF(F1446&gt;0,SQRT(Sum_Sq($AI$2,V_rtHz($AH$2)/(1+1/$A1446),V_rtHz($AH$2*$A1446)/(1+$A1446),$AN$2*$AH$2/(1+1/$A1446),$AM$2*SQRT(Sum_Sq(F1446,1/($X$2*D$8*(1+C$1017+F1446/E1446))))/SQRT(Sum_Sq($X$2*F1446*D$8,1)),                   $AQ$2*SQRT(Sum_Sq($AH$2/(1+1/$A1446)+F1446*( 1/(C$1017+1+F1446/E1446)-1)/(1+($X$2*F1446*D$8)^2), (F1446^2*D$8*$X$2+1/($X$2*D$8*(C$1017+1+F1446/E1446           )))/(1+($X$2*F1446*D$8)^2))),           V_rtHz(E1446)/($X$2*D$8*(E1446*C$1017+E1446+F1446)),V_rtHz(F1446)*SQRT(Sum_Sq(E1446*D$8*$X$2*C$1017,1))/($X$2*D$8*(E1446*C$1017+E1446+F1446))))/SQRT(Sum_Sq(1/(1+$A1446)+$AC$2/$I$2-1/(1+(1+F1446/E1446)/C$1017),$X$2/$I$2)),IF(F1447&lt;0,"A",C1447))</f>
        <v>A</v>
      </c>
      <c r="E1446" s="13">
        <f t="shared" si="471"/>
        <v>-1</v>
      </c>
      <c r="F1446" s="12">
        <f t="shared" si="495"/>
        <v>-2</v>
      </c>
      <c r="H1446" s="13" t="str">
        <f>IF(K1446&gt;0,SQRT(Sum_Sq($AI$2,V_rtHz($AH$2)/(1+1/$A1446),V_rtHz($AH$2*$A1446)/(1+$A1446),$AN$2*$AH$2/(1+1/$A1446),$AM$2*SQRT(Sum_Sq(K1446,1/($X$2*I$8*(1+H$1017+K1446/J1446))))/SQRT(Sum_Sq($X$2*K1446*I$8,1)),                   $AQ$2*SQRT(Sum_Sq($AH$2/(1+1/$A1446)+K1446*( 1/(H$1017+1+K1446/J1446)-1)/(1+($X$2*K1446*I$8)^2), (K1446^2*I$8*$X$2+1/($X$2*I$8*(H$1017+1+K1446/J1446           )))/(1+($X$2*K1446*I$8)^2))),           V_rtHz(J1446)/($X$2*I$8*(J1446*H$1017+J1446+K1446)),V_rtHz(K1446)*SQRT(Sum_Sq(J1446*I$8*$X$2*H$1017,1))/($X$2*I$8*(J1446*H$1017+J1446+K1446))))/SQRT(Sum_Sq(1/(1+$A1446)+$AC$2/$I$2-1/(1+(1+K1446/J1446)/H$1017),$X$2/$I$2)),IF(K1447&lt;0,"A",H1447))</f>
        <v>A</v>
      </c>
      <c r="J1446" s="13">
        <f t="shared" si="472"/>
        <v>-1</v>
      </c>
      <c r="K1446" s="12">
        <f t="shared" si="496"/>
        <v>-2</v>
      </c>
      <c r="M1446" s="13" t="str">
        <f>IF(P1446&gt;0,SQRT(Sum_Sq($AI$2,V_rtHz($AH$2)/(1+1/$A1446),V_rtHz($AH$2*$A1446)/(1+$A1446),$AN$2*$AH$2/(1+1/$A1446),$AM$2*SQRT(Sum_Sq(P1446,1/($X$2*N$8*(1+M$1017+P1446/O1446))))/SQRT(Sum_Sq($X$2*P1446*N$8,1)),                   $AQ$2*SQRT(Sum_Sq($AH$2/(1+1/$A1446)+P1446*( 1/(M$1017+1+P1446/O1446)-1)/(1+($X$2*P1446*N$8)^2), (P1446^2*N$8*$X$2+1/($X$2*N$8*(M$1017+1+P1446/O1446           )))/(1+($X$2*P1446*N$8)^2))),           V_rtHz(O1446)/($X$2*N$8*(O1446*M$1017+O1446+P1446)),V_rtHz(P1446)*SQRT(Sum_Sq(O1446*N$8*$X$2*M$1017,1))/($X$2*N$8*(O1446*M$1017+O1446+P1446))))/SQRT(Sum_Sq(1/(1+$A1446)+$AC$2/$I$2-1/(1+(1+P1446/O1446)/M$1017),$X$2/$I$2)),IF(P1447&lt;0,"A",M1447))</f>
        <v>A</v>
      </c>
      <c r="O1446" s="13">
        <f t="shared" si="473"/>
        <v>-1</v>
      </c>
      <c r="P1446" s="12">
        <f t="shared" si="497"/>
        <v>-2</v>
      </c>
      <c r="R1446" s="13" t="str">
        <f>IF(U1446&gt;0,SQRT(Sum_Sq($AI$2,V_rtHz($AH$2)/(1+1/$A1446),V_rtHz($AH$2*$A1446)/(1+$A1446),$AN$2*$AH$2/(1+1/$A1446),$AM$2*SQRT(Sum_Sq(U1446,1/($X$2*S$8*(1+R$1017+U1446/T1446))))/SQRT(Sum_Sq($X$2*U1446*S$8,1)),                   $AQ$2*SQRT(Sum_Sq($AH$2/(1+1/$A1446)+U1446*( 1/(R$1017+1+U1446/T1446)-1)/(1+($X$2*U1446*S$8)^2), (U1446^2*S$8*$X$2+1/($X$2*S$8*(R$1017+1+U1446/T1446           )))/(1+($X$2*U1446*S$8)^2))),           V_rtHz(T1446)/($X$2*S$8*(T1446*R$1017+T1446+U1446)),V_rtHz(U1446)*SQRT(Sum_Sq(T1446*S$8*$X$2*R$1017,1))/($X$2*S$8*(T1446*R$1017+T1446+U1446))))/SQRT(Sum_Sq(1/(1+$A1446)+$AC$2/$I$2-1/(1+(1+U1446/T1446)/R$1017),$X$2/$I$2)),IF(U1447&lt;0,"A",R1447))</f>
        <v>A</v>
      </c>
      <c r="T1446" s="13">
        <f t="shared" si="474"/>
        <v>-1</v>
      </c>
      <c r="U1446" s="12">
        <f t="shared" si="498"/>
        <v>-2</v>
      </c>
      <c r="X1446" s="13">
        <f>IF(AA1446&gt;0,SQRT(Sum_Sq($AI$2,V_rtHz($AH$2)/(1+1/$A1446),V_rtHz($AH$2*$A1446)/(1+$A1446),$AN$2*$AH$2/(1+1/$A1446),$AM$2*SQRT(Sum_Sq(AA1446,1/($X$2*Y$8*(1+X$1017+AA1446/Z1446))))/SQRT(Sum_Sq($X$2*AA1446*Y$8,1)),                   $AQ$2*SQRT(Sum_Sq($AH$2/(1+1/$A1446)+AA1446*( 1/(X$1017+1+AA1446/Z1446)-1)/(1+($X$2*AA1446*Y$8)^2), (AA1446^2*Y$8*$X$2+1/($X$2*Y$8*(X$1017+1+AA1446/Z1446           )))/(1+($X$2*AA1446*Y$8)^2))),           V_rtHz(Z1446)/($X$2*Y$8*(Z1446*X$1017+Z1446+AA1446)),V_rtHz(AA1446)*SQRT(Sum_Sq(Z1446*Y$8*$X$2*X$1017,1))/($X$2*Y$8*(Z1446*X$1017+Z1446+AA1446))))/SQRT(Sum_Sq(1/(1+$A1446)+$AC$2/$I$2-1/(1+(1+AA1446/Z1446)/X$1017),$X$2/$I$2)),IF(AA1447&lt;0,"A",X1447))</f>
        <v>3.5613892245814112E-6</v>
      </c>
      <c r="Z1446" s="13">
        <f t="shared" si="475"/>
        <v>15307.29849950855</v>
      </c>
      <c r="AA1446" s="12">
        <f t="shared" si="499"/>
        <v>64286.359058774637</v>
      </c>
      <c r="AC1446" s="13">
        <f>IF(AF1446&gt;0,SQRT(Sum_Sq($AI$2,V_rtHz($AH$2)/(1+1/$A1446),V_rtHz($AH$2*$A1446)/(1+$A1446),$AN$2*$AH$2/(1+1/$A1446),$AM$2*SQRT(Sum_Sq(AF1446,1/($X$2*AD$8*(1+AC$1017+AF1446/AE1446))))/SQRT(Sum_Sq($X$2*AF1446*AD$8,1)),                   $AQ$2*SQRT(Sum_Sq($AH$2/(1+1/$A1446)+AF1446*( 1/(AC$1017+1+AF1446/AE1446)-1)/(1+($X$2*AF1446*AD$8)^2), (AF1446^2*AD$8*$X$2+1/($X$2*AD$8*(AC$1017+1+AF1446/AE1446           )))/(1+($X$2*AF1446*AD$8)^2))),           V_rtHz(AE1446)/($X$2*AD$8*(AE1446*AC$1017+AE1446+AF1446)),V_rtHz(AF1446)*SQRT(Sum_Sq(AE1446*AD$8*$X$2*AC$1017,1))/($X$2*AD$8*(AE1446*AC$1017+AE1446+AF1446))))/SQRT(Sum_Sq(1/(1+$A1446)+$AC$2/$I$2-1/(1+(1+AF1446/AE1446)/AC$1017),$X$2/$I$2)),IF(AF1447&lt;0,"A",AC1447))</f>
        <v>5.7678388850598501E-6</v>
      </c>
      <c r="AE1446" s="13">
        <f t="shared" si="476"/>
        <v>13544.441284027789</v>
      </c>
      <c r="AF1446" s="12">
        <f t="shared" si="500"/>
        <v>229750.40520542092</v>
      </c>
      <c r="AG1446" s="13"/>
      <c r="AH1446" s="13">
        <f>IF(AK1446&gt;0,SQRT(Sum_Sq($AI$2,V_rtHz($AH$2)/(1+1/$A1446),V_rtHz($AH$2*$A1446)/(1+$A1446),$AN$2*$AH$2/(1+1/$A1446),$AM$2*SQRT(Sum_Sq(AK1446,1/($X$2*AI$8*(1+AH$1017+AK1446/AJ1446))))/SQRT(Sum_Sq($X$2*AK1446*AI$8,1)),                   $AQ$2*SQRT(Sum_Sq($AH$2/(1+1/$A1446)+AK1446*( 1/(AH$1017+1+AK1446/AJ1446)-1)/(1+($X$2*AK1446*AI$8)^2), (AK1446^2*AI$8*$X$2+1/($X$2*AI$8*(AH$1017+1+AK1446/AJ1446           )))/(1+($X$2*AK1446*AI$8)^2))),           V_rtHz(AJ1446)/($X$2*AI$8*(AJ1446*AH$1017+AJ1446+AK1446)),V_rtHz(AK1446)*SQRT(Sum_Sq(AJ1446*AI$8*$X$2*AH$1017,1))/($X$2*AI$8*(AJ1446*AH$1017+AJ1446+AK1446))))/SQRT(Sum_Sq(1/(1+$A1446)+$AC$2/$I$2-1/(1+(1+AK1446/AJ1446)/AH$1017),$X$2/$I$2)),IF(AK1447&lt;0,"A",AH1447))</f>
        <v>1.000451761091663E-5</v>
      </c>
      <c r="AI1446" s="13"/>
      <c r="AJ1446" s="13">
        <f t="shared" si="477"/>
        <v>13122.667856275672</v>
      </c>
      <c r="AK1446" s="12">
        <f t="shared" si="501"/>
        <v>749885.99752499664</v>
      </c>
      <c r="AM1446" s="13">
        <f>IF(AP1446&gt;0,SQRT(Sum_Sq($AI$2,V_rtHz($AH$2)/(1+1/$A1446),V_rtHz($AH$2*$A1446)/(1+$A1446),$AN$2*$AH$2/(1+1/$A1446),$AM$2*SQRT(Sum_Sq(AP1446,1/($X$2*AN$8*(1+AM$1017+AP1446/AO1446))))/SQRT(Sum_Sq($X$2*AP1446*AN$8,1)),                   $AQ$2*SQRT(Sum_Sq($AH$2/(1+1/$A1446)+AP1446*( 1/(AM$1017+1+AP1446/AO1446)-1)/(1+($X$2*AP1446*AN$8)^2), (AP1446^2*AN$8*$X$2+1/($X$2*AN$8*(AM$1017+1+AP1446/AO1446           )))/(1+($X$2*AP1446*AN$8)^2))),           V_rtHz(AO1446)/($X$2*AN$8*(AO1446*AM$1017+AO1446+AP1446)),V_rtHz(AP1446)*SQRT(Sum_Sq(AO1446*AN$8*$X$2*AM$1017,1))/($X$2*AN$8*(AO1446*AM$1017+AO1446+AP1446))))/SQRT(Sum_Sq(1/(1+$A1446)+$AC$2/$I$2-1/(1+(1+AP1446/AO1446)/AM$1017),$X$2/$I$2)),IF(AP1447&lt;0,"A",AM1447))</f>
        <v>1.7658891769949893E-5</v>
      </c>
      <c r="AO1446" s="13">
        <f t="shared" si="478"/>
        <v>12998.80974600588</v>
      </c>
      <c r="AP1446" s="12">
        <f t="shared" si="502"/>
        <v>2393942.9333078638</v>
      </c>
      <c r="AR1446" s="13">
        <f t="shared" si="479"/>
        <v>69887291.180198371</v>
      </c>
      <c r="AS1446" s="13">
        <f t="shared" si="480"/>
        <v>-1.3264185785461018E-5</v>
      </c>
      <c r="AV1446" s="13"/>
      <c r="AW1446" s="13">
        <f t="shared" si="481"/>
        <v>39300511.936236553</v>
      </c>
      <c r="AX1446" s="13">
        <f t="shared" si="482"/>
        <v>-4.2408071825737291E-5</v>
      </c>
      <c r="AZ1446" s="13"/>
      <c r="BA1446" s="13"/>
      <c r="BB1446" s="13">
        <f t="shared" si="483"/>
        <v>22100301.962882396</v>
      </c>
      <c r="BC1446" s="13">
        <f t="shared" si="484"/>
        <v>-1.3895688077215175E-4</v>
      </c>
      <c r="BD1446" s="13"/>
      <c r="BE1446" s="13"/>
      <c r="BG1446" s="13">
        <f t="shared" si="485"/>
        <v>12427913.092914158</v>
      </c>
      <c r="BH1446" s="13">
        <f t="shared" si="486"/>
        <v>-4.9617439086449891E-4</v>
      </c>
      <c r="BI1446" s="13"/>
      <c r="BL1446" s="13">
        <f t="shared" si="487"/>
        <v>315.06815879885437</v>
      </c>
      <c r="BM1446" s="13">
        <f t="shared" si="488"/>
        <v>34.465664218175142</v>
      </c>
      <c r="BP1446" s="13"/>
      <c r="BQ1446" s="13">
        <f t="shared" si="489"/>
        <v>99.633300000000006</v>
      </c>
      <c r="BR1446" s="13">
        <f t="shared" si="490"/>
        <v>108.98999999999997</v>
      </c>
      <c r="BT1446" s="13"/>
      <c r="BU1446" s="13"/>
      <c r="BV1446" s="13">
        <f t="shared" si="491"/>
        <v>31.50681587988543</v>
      </c>
      <c r="BW1446" s="13">
        <f t="shared" si="492"/>
        <v>344.65664218175152</v>
      </c>
      <c r="CA1446" s="13">
        <f t="shared" si="493"/>
        <v>9.9633299999999991</v>
      </c>
      <c r="CB1446" s="13">
        <f t="shared" si="494"/>
        <v>1089.9000000000001</v>
      </c>
    </row>
    <row r="1447" spans="1:80" x14ac:dyDescent="0.3">
      <c r="A1447" s="13">
        <f t="shared" si="470"/>
        <v>3.9627803425543928E-3</v>
      </c>
      <c r="C1447" s="13" t="str">
        <f>IF(F1447&gt;0,SQRT(Sum_Sq($AI$2,V_rtHz($AH$2)/(1+1/$A1447),V_rtHz($AH$2*$A1447)/(1+$A1447),$AN$2*$AH$2/(1+1/$A1447),$AM$2*SQRT(Sum_Sq(F1447,1/($X$2*D$8*(1+C$1017+F1447/E1447))))/SQRT(Sum_Sq($X$2*F1447*D$8,1)),                   $AQ$2*SQRT(Sum_Sq($AH$2/(1+1/$A1447)+F1447*( 1/(C$1017+1+F1447/E1447)-1)/(1+($X$2*F1447*D$8)^2), (F1447^2*D$8*$X$2+1/($X$2*D$8*(C$1017+1+F1447/E1447           )))/(1+($X$2*F1447*D$8)^2))),           V_rtHz(E1447)/($X$2*D$8*(E1447*C$1017+E1447+F1447)),V_rtHz(F1447)*SQRT(Sum_Sq(E1447*D$8*$X$2*C$1017,1))/($X$2*D$8*(E1447*C$1017+E1447+F1447))))/SQRT(Sum_Sq(1/(1+$A1447)+$AC$2/$I$2-1/(1+(1+F1447/E1447)/C$1017),$X$2/$I$2)),IF(F1448&lt;0,"A",C1448))</f>
        <v>A</v>
      </c>
      <c r="E1447" s="13">
        <f t="shared" si="471"/>
        <v>-1</v>
      </c>
      <c r="F1447" s="12">
        <f t="shared" si="495"/>
        <v>-2</v>
      </c>
      <c r="H1447" s="13" t="str">
        <f>IF(K1447&gt;0,SQRT(Sum_Sq($AI$2,V_rtHz($AH$2)/(1+1/$A1447),V_rtHz($AH$2*$A1447)/(1+$A1447),$AN$2*$AH$2/(1+1/$A1447),$AM$2*SQRT(Sum_Sq(K1447,1/($X$2*I$8*(1+H$1017+K1447/J1447))))/SQRT(Sum_Sq($X$2*K1447*I$8,1)),                   $AQ$2*SQRT(Sum_Sq($AH$2/(1+1/$A1447)+K1447*( 1/(H$1017+1+K1447/J1447)-1)/(1+($X$2*K1447*I$8)^2), (K1447^2*I$8*$X$2+1/($X$2*I$8*(H$1017+1+K1447/J1447           )))/(1+($X$2*K1447*I$8)^2))),           V_rtHz(J1447)/($X$2*I$8*(J1447*H$1017+J1447+K1447)),V_rtHz(K1447)*SQRT(Sum_Sq(J1447*I$8*$X$2*H$1017,1))/($X$2*I$8*(J1447*H$1017+J1447+K1447))))/SQRT(Sum_Sq(1/(1+$A1447)+$AC$2/$I$2-1/(1+(1+K1447/J1447)/H$1017),$X$2/$I$2)),IF(K1448&lt;0,"A",H1448))</f>
        <v>A</v>
      </c>
      <c r="J1447" s="13">
        <f t="shared" si="472"/>
        <v>-1</v>
      </c>
      <c r="K1447" s="12">
        <f t="shared" si="496"/>
        <v>-2</v>
      </c>
      <c r="M1447" s="13" t="str">
        <f>IF(P1447&gt;0,SQRT(Sum_Sq($AI$2,V_rtHz($AH$2)/(1+1/$A1447),V_rtHz($AH$2*$A1447)/(1+$A1447),$AN$2*$AH$2/(1+1/$A1447),$AM$2*SQRT(Sum_Sq(P1447,1/($X$2*N$8*(1+M$1017+P1447/O1447))))/SQRT(Sum_Sq($X$2*P1447*N$8,1)),                   $AQ$2*SQRT(Sum_Sq($AH$2/(1+1/$A1447)+P1447*( 1/(M$1017+1+P1447/O1447)-1)/(1+($X$2*P1447*N$8)^2), (P1447^2*N$8*$X$2+1/($X$2*N$8*(M$1017+1+P1447/O1447           )))/(1+($X$2*P1447*N$8)^2))),           V_rtHz(O1447)/($X$2*N$8*(O1447*M$1017+O1447+P1447)),V_rtHz(P1447)*SQRT(Sum_Sq(O1447*N$8*$X$2*M$1017,1))/($X$2*N$8*(O1447*M$1017+O1447+P1447))))/SQRT(Sum_Sq(1/(1+$A1447)+$AC$2/$I$2-1/(1+(1+P1447/O1447)/M$1017),$X$2/$I$2)),IF(P1448&lt;0,"A",M1448))</f>
        <v>A</v>
      </c>
      <c r="O1447" s="13">
        <f t="shared" si="473"/>
        <v>-1</v>
      </c>
      <c r="P1447" s="12">
        <f t="shared" si="497"/>
        <v>-2</v>
      </c>
      <c r="R1447" s="13" t="str">
        <f>IF(U1447&gt;0,SQRT(Sum_Sq($AI$2,V_rtHz($AH$2)/(1+1/$A1447),V_rtHz($AH$2*$A1447)/(1+$A1447),$AN$2*$AH$2/(1+1/$A1447),$AM$2*SQRT(Sum_Sq(U1447,1/($X$2*S$8*(1+R$1017+U1447/T1447))))/SQRT(Sum_Sq($X$2*U1447*S$8,1)),                   $AQ$2*SQRT(Sum_Sq($AH$2/(1+1/$A1447)+U1447*( 1/(R$1017+1+U1447/T1447)-1)/(1+($X$2*U1447*S$8)^2), (U1447^2*S$8*$X$2+1/($X$2*S$8*(R$1017+1+U1447/T1447           )))/(1+($X$2*U1447*S$8)^2))),           V_rtHz(T1447)/($X$2*S$8*(T1447*R$1017+T1447+U1447)),V_rtHz(U1447)*SQRT(Sum_Sq(T1447*S$8*$X$2*R$1017,1))/($X$2*S$8*(T1447*R$1017+T1447+U1447))))/SQRT(Sum_Sq(1/(1+$A1447)+$AC$2/$I$2-1/(1+(1+U1447/T1447)/R$1017),$X$2/$I$2)),IF(U1448&lt;0,"A",R1448))</f>
        <v>A</v>
      </c>
      <c r="T1447" s="13">
        <f t="shared" si="474"/>
        <v>-1</v>
      </c>
      <c r="U1447" s="12">
        <f t="shared" si="498"/>
        <v>-2</v>
      </c>
      <c r="X1447" s="13">
        <f>IF(AA1447&gt;0,SQRT(Sum_Sq($AI$2,V_rtHz($AH$2)/(1+1/$A1447),V_rtHz($AH$2*$A1447)/(1+$A1447),$AN$2*$AH$2/(1+1/$A1447),$AM$2*SQRT(Sum_Sq(AA1447,1/($X$2*Y$8*(1+X$1017+AA1447/Z1447))))/SQRT(Sum_Sq($X$2*AA1447*Y$8,1)),                   $AQ$2*SQRT(Sum_Sq($AH$2/(1+1/$A1447)+AA1447*( 1/(X$1017+1+AA1447/Z1447)-1)/(1+($X$2*AA1447*Y$8)^2), (AA1447^2*Y$8*$X$2+1/($X$2*Y$8*(X$1017+1+AA1447/Z1447           )))/(1+($X$2*AA1447*Y$8)^2))),           V_rtHz(Z1447)/($X$2*Y$8*(Z1447*X$1017+Z1447+AA1447)),V_rtHz(AA1447)*SQRT(Sum_Sq(Z1447*Y$8*$X$2*X$1017,1))/($X$2*Y$8*(Z1447*X$1017+Z1447+AA1447))))/SQRT(Sum_Sq(1/(1+$A1447)+$AC$2/$I$2-1/(1+(1+AA1447/Z1447)/X$1017),$X$2/$I$2)),IF(AA1448&lt;0,"A",X1448))</f>
        <v>3.553239013621217E-6</v>
      </c>
      <c r="Z1447" s="13">
        <f t="shared" si="475"/>
        <v>15239.678564476331</v>
      </c>
      <c r="AA1447" s="12">
        <f t="shared" si="499"/>
        <v>64571.603882320007</v>
      </c>
      <c r="AC1447" s="13">
        <f>IF(AF1447&gt;0,SQRT(Sum_Sq($AI$2,V_rtHz($AH$2)/(1+1/$A1447),V_rtHz($AH$2*$A1447)/(1+$A1447),$AN$2*$AH$2/(1+1/$A1447),$AM$2*SQRT(Sum_Sq(AF1447,1/($X$2*AD$8*(1+AC$1017+AF1447/AE1447))))/SQRT(Sum_Sq($X$2*AF1447*AD$8,1)),                   $AQ$2*SQRT(Sum_Sq($AH$2/(1+1/$A1447)+AF1447*( 1/(AC$1017+1+AF1447/AE1447)-1)/(1+($X$2*AF1447*AD$8)^2), (AF1447^2*AD$8*$X$2+1/($X$2*AD$8*(AC$1017+1+AF1447/AE1447           )))/(1+($X$2*AF1447*AD$8)^2))),           V_rtHz(AE1447)/($X$2*AD$8*(AE1447*AC$1017+AE1447+AF1447)),V_rtHz(AF1447)*SQRT(Sum_Sq(AE1447*AD$8*$X$2*AC$1017,1))/($X$2*AD$8*(AE1447*AC$1017+AE1447+AF1447))))/SQRT(Sum_Sq(1/(1+$A1447)+$AC$2/$I$2-1/(1+(1+AF1447/AE1447)/AC$1017),$X$2/$I$2)),IF(AF1448&lt;0,"A",AC1448))</f>
        <v>5.7590268317886146E-6</v>
      </c>
      <c r="AE1447" s="13">
        <f t="shared" si="476"/>
        <v>13501.366579670284</v>
      </c>
      <c r="AF1447" s="12">
        <f t="shared" si="500"/>
        <v>230483.39995242248</v>
      </c>
      <c r="AG1447" s="13"/>
      <c r="AH1447" s="13">
        <f>IF(AK1447&gt;0,SQRT(Sum_Sq($AI$2,V_rtHz($AH$2)/(1+1/$A1447),V_rtHz($AH$2*$A1447)/(1+$A1447),$AN$2*$AH$2/(1+1/$A1447),$AM$2*SQRT(Sum_Sq(AK1447,1/($X$2*AI$8*(1+AH$1017+AK1447/AJ1447))))/SQRT(Sum_Sq($X$2*AK1447*AI$8,1)),                   $AQ$2*SQRT(Sum_Sq($AH$2/(1+1/$A1447)+AK1447*( 1/(AH$1017+1+AK1447/AJ1447)-1)/(1+($X$2*AK1447*AI$8)^2), (AK1447^2*AI$8*$X$2+1/($X$2*AI$8*(AH$1017+1+AK1447/AJ1447           )))/(1+($X$2*AK1447*AI$8)^2))),           V_rtHz(AJ1447)/($X$2*AI$8*(AJ1447*AH$1017+AJ1447+AK1447)),V_rtHz(AK1447)*SQRT(Sum_Sq(AJ1447*AI$8*$X$2*AH$1017,1))/($X$2*AI$8*(AJ1447*AH$1017+AJ1447+AK1447))))/SQRT(Sum_Sq(1/(1+$A1447)+$AC$2/$I$2-1/(1+(1+AK1447/AJ1447)/AH$1017),$X$2/$I$2)),IF(AK1448&lt;0,"A",AH1448))</f>
        <v>9.9907648122211442E-6</v>
      </c>
      <c r="AI1447" s="13"/>
      <c r="AJ1447" s="13">
        <f t="shared" si="477"/>
        <v>13084.235261210026</v>
      </c>
      <c r="AK1447" s="12">
        <f t="shared" si="501"/>
        <v>752088.65318754932</v>
      </c>
      <c r="AM1447" s="13">
        <f>IF(AP1447&gt;0,SQRT(Sum_Sq($AI$2,V_rtHz($AH$2)/(1+1/$A1447),V_rtHz($AH$2*$A1447)/(1+$A1447),$AN$2*$AH$2/(1+1/$A1447),$AM$2*SQRT(Sum_Sq(AP1447,1/($X$2*AN$8*(1+AM$1017+AP1447/AO1447))))/SQRT(Sum_Sq($X$2*AP1447*AN$8,1)),                   $AQ$2*SQRT(Sum_Sq($AH$2/(1+1/$A1447)+AP1447*( 1/(AM$1017+1+AP1447/AO1447)-1)/(1+($X$2*AP1447*AN$8)^2), (AP1447^2*AN$8*$X$2+1/($X$2*AN$8*(AM$1017+1+AP1447/AO1447           )))/(1+($X$2*AP1447*AN$8)^2))),           V_rtHz(AO1447)/($X$2*AN$8*(AO1447*AM$1017+AO1447+AP1447)),V_rtHz(AP1447)*SQRT(Sum_Sq(AO1447*AN$8*$X$2*AM$1017,1))/($X$2*AN$8*(AO1447*AM$1017+AO1447+AP1447))))/SQRT(Sum_Sq(1/(1+$A1447)+$AC$2/$I$2-1/(1+(1+AP1447/AO1447)/AM$1017),$X$2/$I$2)),IF(AP1448&lt;0,"A",AM1448))</f>
        <v>1.7635381975784671E-5</v>
      </c>
      <c r="AO1447" s="13">
        <f t="shared" si="478"/>
        <v>12961.661924522283</v>
      </c>
      <c r="AP1447" s="12">
        <f t="shared" si="502"/>
        <v>2400803.9180524354</v>
      </c>
      <c r="AR1447" s="13">
        <f t="shared" si="479"/>
        <v>69887291.180198371</v>
      </c>
      <c r="AS1447" s="13">
        <f t="shared" si="480"/>
        <v>-1.3265117609398031E-5</v>
      </c>
      <c r="AV1447" s="13"/>
      <c r="AW1447" s="13">
        <f t="shared" si="481"/>
        <v>39300511.936236553</v>
      </c>
      <c r="AX1447" s="13">
        <f t="shared" si="482"/>
        <v>-4.2417598400153949E-5</v>
      </c>
      <c r="AZ1447" s="13"/>
      <c r="BA1447" s="13"/>
      <c r="BB1447" s="13">
        <f t="shared" si="483"/>
        <v>22100301.962882396</v>
      </c>
      <c r="BC1447" s="13">
        <f t="shared" si="484"/>
        <v>-1.3905921525342459E-4</v>
      </c>
      <c r="BD1447" s="13"/>
      <c r="BE1447" s="13"/>
      <c r="BG1447" s="13">
        <f t="shared" si="485"/>
        <v>12427913.092914158</v>
      </c>
      <c r="BH1447" s="13">
        <f t="shared" si="486"/>
        <v>-4.9748162551612515E-4</v>
      </c>
      <c r="BI1447" s="13"/>
      <c r="BL1447" s="13">
        <f t="shared" si="487"/>
        <v>315.06815879885437</v>
      </c>
      <c r="BM1447" s="13">
        <f t="shared" si="488"/>
        <v>34.465664218175135</v>
      </c>
      <c r="BP1447" s="13"/>
      <c r="BQ1447" s="13">
        <f t="shared" si="489"/>
        <v>99.633299999999991</v>
      </c>
      <c r="BR1447" s="13">
        <f t="shared" si="490"/>
        <v>108.98999999999998</v>
      </c>
      <c r="BT1447" s="13"/>
      <c r="BU1447" s="13"/>
      <c r="BV1447" s="13">
        <f t="shared" si="491"/>
        <v>31.50681587988543</v>
      </c>
      <c r="BW1447" s="13">
        <f t="shared" si="492"/>
        <v>344.65664218175152</v>
      </c>
      <c r="CA1447" s="13">
        <f t="shared" si="493"/>
        <v>9.9633299999999991</v>
      </c>
      <c r="CB1447" s="13">
        <f t="shared" si="494"/>
        <v>1089.9000000000001</v>
      </c>
    </row>
    <row r="1448" spans="1:80" x14ac:dyDescent="0.3">
      <c r="A1448" s="13">
        <f t="shared" si="470"/>
        <v>4.0179081084894003E-3</v>
      </c>
      <c r="C1448" s="13" t="str">
        <f>IF(F1448&gt;0,SQRT(Sum_Sq($AI$2,V_rtHz($AH$2)/(1+1/$A1448),V_rtHz($AH$2*$A1448)/(1+$A1448),$AN$2*$AH$2/(1+1/$A1448),$AM$2*SQRT(Sum_Sq(F1448,1/($X$2*D$8*(1+C$1017+F1448/E1448))))/SQRT(Sum_Sq($X$2*F1448*D$8,1)),                   $AQ$2*SQRT(Sum_Sq($AH$2/(1+1/$A1448)+F1448*( 1/(C$1017+1+F1448/E1448)-1)/(1+($X$2*F1448*D$8)^2), (F1448^2*D$8*$X$2+1/($X$2*D$8*(C$1017+1+F1448/E1448           )))/(1+($X$2*F1448*D$8)^2))),           V_rtHz(E1448)/($X$2*D$8*(E1448*C$1017+E1448+F1448)),V_rtHz(F1448)*SQRT(Sum_Sq(E1448*D$8*$X$2*C$1017,1))/($X$2*D$8*(E1448*C$1017+E1448+F1448))))/SQRT(Sum_Sq(1/(1+$A1448)+$AC$2/$I$2-1/(1+(1+F1448/E1448)/C$1017),$X$2/$I$2)),IF(F1449&lt;0,"A",C1449))</f>
        <v>A</v>
      </c>
      <c r="E1448" s="13">
        <f t="shared" si="471"/>
        <v>-1</v>
      </c>
      <c r="F1448" s="12">
        <f t="shared" si="495"/>
        <v>-2</v>
      </c>
      <c r="H1448" s="13" t="str">
        <f>IF(K1448&gt;0,SQRT(Sum_Sq($AI$2,V_rtHz($AH$2)/(1+1/$A1448),V_rtHz($AH$2*$A1448)/(1+$A1448),$AN$2*$AH$2/(1+1/$A1448),$AM$2*SQRT(Sum_Sq(K1448,1/($X$2*I$8*(1+H$1017+K1448/J1448))))/SQRT(Sum_Sq($X$2*K1448*I$8,1)),                   $AQ$2*SQRT(Sum_Sq($AH$2/(1+1/$A1448)+K1448*( 1/(H$1017+1+K1448/J1448)-1)/(1+($X$2*K1448*I$8)^2), (K1448^2*I$8*$X$2+1/($X$2*I$8*(H$1017+1+K1448/J1448           )))/(1+($X$2*K1448*I$8)^2))),           V_rtHz(J1448)/($X$2*I$8*(J1448*H$1017+J1448+K1448)),V_rtHz(K1448)*SQRT(Sum_Sq(J1448*I$8*$X$2*H$1017,1))/($X$2*I$8*(J1448*H$1017+J1448+K1448))))/SQRT(Sum_Sq(1/(1+$A1448)+$AC$2/$I$2-1/(1+(1+K1448/J1448)/H$1017),$X$2/$I$2)),IF(K1449&lt;0,"A",H1449))</f>
        <v>A</v>
      </c>
      <c r="J1448" s="13">
        <f t="shared" si="472"/>
        <v>-1</v>
      </c>
      <c r="K1448" s="12">
        <f t="shared" si="496"/>
        <v>-2</v>
      </c>
      <c r="M1448" s="13" t="str">
        <f>IF(P1448&gt;0,SQRT(Sum_Sq($AI$2,V_rtHz($AH$2)/(1+1/$A1448),V_rtHz($AH$2*$A1448)/(1+$A1448),$AN$2*$AH$2/(1+1/$A1448),$AM$2*SQRT(Sum_Sq(P1448,1/($X$2*N$8*(1+M$1017+P1448/O1448))))/SQRT(Sum_Sq($X$2*P1448*N$8,1)),                   $AQ$2*SQRT(Sum_Sq($AH$2/(1+1/$A1448)+P1448*( 1/(M$1017+1+P1448/O1448)-1)/(1+($X$2*P1448*N$8)^2), (P1448^2*N$8*$X$2+1/($X$2*N$8*(M$1017+1+P1448/O1448           )))/(1+($X$2*P1448*N$8)^2))),           V_rtHz(O1448)/($X$2*N$8*(O1448*M$1017+O1448+P1448)),V_rtHz(P1448)*SQRT(Sum_Sq(O1448*N$8*$X$2*M$1017,1))/($X$2*N$8*(O1448*M$1017+O1448+P1448))))/SQRT(Sum_Sq(1/(1+$A1448)+$AC$2/$I$2-1/(1+(1+P1448/O1448)/M$1017),$X$2/$I$2)),IF(P1449&lt;0,"A",M1449))</f>
        <v>A</v>
      </c>
      <c r="O1448" s="13">
        <f t="shared" si="473"/>
        <v>-1</v>
      </c>
      <c r="P1448" s="12">
        <f t="shared" si="497"/>
        <v>-2</v>
      </c>
      <c r="R1448" s="13" t="str">
        <f>IF(U1448&gt;0,SQRT(Sum_Sq($AI$2,V_rtHz($AH$2)/(1+1/$A1448),V_rtHz($AH$2*$A1448)/(1+$A1448),$AN$2*$AH$2/(1+1/$A1448),$AM$2*SQRT(Sum_Sq(U1448,1/($X$2*S$8*(1+R$1017+U1448/T1448))))/SQRT(Sum_Sq($X$2*U1448*S$8,1)),                   $AQ$2*SQRT(Sum_Sq($AH$2/(1+1/$A1448)+U1448*( 1/(R$1017+1+U1448/T1448)-1)/(1+($X$2*U1448*S$8)^2), (U1448^2*S$8*$X$2+1/($X$2*S$8*(R$1017+1+U1448/T1448           )))/(1+($X$2*U1448*S$8)^2))),           V_rtHz(T1448)/($X$2*S$8*(T1448*R$1017+T1448+U1448)),V_rtHz(U1448)*SQRT(Sum_Sq(T1448*S$8*$X$2*R$1017,1))/($X$2*S$8*(T1448*R$1017+T1448+U1448))))/SQRT(Sum_Sq(1/(1+$A1448)+$AC$2/$I$2-1/(1+(1+U1448/T1448)/R$1017),$X$2/$I$2)),IF(U1449&lt;0,"A",R1449))</f>
        <v>A</v>
      </c>
      <c r="T1448" s="13">
        <f t="shared" si="474"/>
        <v>-1</v>
      </c>
      <c r="U1448" s="12">
        <f t="shared" si="498"/>
        <v>-2</v>
      </c>
      <c r="X1448" s="13">
        <f>IF(AA1448&gt;0,SQRT(Sum_Sq($AI$2,V_rtHz($AH$2)/(1+1/$A1448),V_rtHz($AH$2*$A1448)/(1+$A1448),$AN$2*$AH$2/(1+1/$A1448),$AM$2*SQRT(Sum_Sq(AA1448,1/($X$2*Y$8*(1+X$1017+AA1448/Z1448))))/SQRT(Sum_Sq($X$2*AA1448*Y$8,1)),                   $AQ$2*SQRT(Sum_Sq($AH$2/(1+1/$A1448)+AA1448*( 1/(X$1017+1+AA1448/Z1448)-1)/(1+($X$2*AA1448*Y$8)^2), (AA1448^2*Y$8*$X$2+1/($X$2*Y$8*(X$1017+1+AA1448/Z1448           )))/(1+($X$2*AA1448*Y$8)^2))),           V_rtHz(Z1448)/($X$2*Y$8*(Z1448*X$1017+Z1448+AA1448)),V_rtHz(AA1448)*SQRT(Sum_Sq(Z1448*Y$8*$X$2*X$1017,1))/($X$2*Y$8*(Z1448*X$1017+Z1448+AA1448))))/SQRT(Sum_Sq(1/(1+$A1448)+$AC$2/$I$2-1/(1+(1+AA1448/Z1448)/X$1017),$X$2/$I$2)),IF(AA1449&lt;0,"A",X1449))</f>
        <v>3.5451017677884122E-6</v>
      </c>
      <c r="Z1448" s="13">
        <f t="shared" si="475"/>
        <v>15172.256109698599</v>
      </c>
      <c r="AA1448" s="12">
        <f t="shared" si="499"/>
        <v>64858.547103631594</v>
      </c>
      <c r="AC1448" s="13">
        <f>IF(AF1448&gt;0,SQRT(Sum_Sq($AI$2,V_rtHz($AH$2)/(1+1/$A1448),V_rtHz($AH$2*$A1448)/(1+$A1448),$AN$2*$AH$2/(1+1/$A1448),$AM$2*SQRT(Sum_Sq(AF1448,1/($X$2*AD$8*(1+AC$1017+AF1448/AE1448))))/SQRT(Sum_Sq($X$2*AF1448*AD$8,1)),                   $AQ$2*SQRT(Sum_Sq($AH$2/(1+1/$A1448)+AF1448*( 1/(AC$1017+1+AF1448/AE1448)-1)/(1+($X$2*AF1448*AD$8)^2), (AF1448^2*AD$8*$X$2+1/($X$2*AD$8*(AC$1017+1+AF1448/AE1448           )))/(1+($X$2*AF1448*AD$8)^2))),           V_rtHz(AE1448)/($X$2*AD$8*(AE1448*AC$1017+AE1448+AF1448)),V_rtHz(AF1448)*SQRT(Sum_Sq(AE1448*AD$8*$X$2*AC$1017,1))/($X$2*AD$8*(AE1448*AC$1017+AE1448+AF1448))))/SQRT(Sum_Sq(1/(1+$A1448)+$AC$2/$I$2-1/(1+(1+AF1448/AE1448)/AC$1017),$X$2/$I$2)),IF(AF1449&lt;0,"A",AC1449))</f>
        <v>5.7501854582438159E-6</v>
      </c>
      <c r="AE1448" s="13">
        <f t="shared" si="476"/>
        <v>13458.196535467989</v>
      </c>
      <c r="AF1448" s="12">
        <f t="shared" si="500"/>
        <v>231222.72475999375</v>
      </c>
      <c r="AG1448" s="13"/>
      <c r="AH1448" s="13">
        <f>IF(AK1448&gt;0,SQRT(Sum_Sq($AI$2,V_rtHz($AH$2)/(1+1/$A1448),V_rtHz($AH$2*$A1448)/(1+$A1448),$AN$2*$AH$2/(1+1/$A1448),$AM$2*SQRT(Sum_Sq(AK1448,1/($X$2*AI$8*(1+AH$1017+AK1448/AJ1448))))/SQRT(Sum_Sq($X$2*AK1448*AI$8,1)),                   $AQ$2*SQRT(Sum_Sq($AH$2/(1+1/$A1448)+AK1448*( 1/(AH$1017+1+AK1448/AJ1448)-1)/(1+($X$2*AK1448*AI$8)^2), (AK1448^2*AI$8*$X$2+1/($X$2*AI$8*(AH$1017+1+AK1448/AJ1448           )))/(1+($X$2*AK1448*AI$8)^2))),           V_rtHz(AJ1448)/($X$2*AI$8*(AJ1448*AH$1017+AJ1448+AK1448)),V_rtHz(AK1448)*SQRT(Sum_Sq(AJ1448*AI$8*$X$2*AH$1017,1))/($X$2*AI$8*(AJ1448*AH$1017+AJ1448+AK1448))))/SQRT(Sum_Sq(1/(1+$A1448)+$AC$2/$I$2-1/(1+(1+AK1448/AJ1448)/AH$1017),$X$2/$I$2)),IF(AK1449&lt;0,"A",AH1449))</f>
        <v>9.9769529322443159E-6</v>
      </c>
      <c r="AI1448" s="13"/>
      <c r="AJ1448" s="13">
        <f t="shared" si="477"/>
        <v>13045.678780915454</v>
      </c>
      <c r="AK1448" s="12">
        <f t="shared" si="501"/>
        <v>754311.44985634496</v>
      </c>
      <c r="AM1448" s="13">
        <f>IF(AP1448&gt;0,SQRT(Sum_Sq($AI$2,V_rtHz($AH$2)/(1+1/$A1448),V_rtHz($AH$2*$A1448)/(1+$A1448),$AN$2*$AH$2/(1+1/$A1448),$AM$2*SQRT(Sum_Sq(AP1448,1/($X$2*AN$8*(1+AM$1017+AP1448/AO1448))))/SQRT(Sum_Sq($X$2*AP1448*AN$8,1)),                   $AQ$2*SQRT(Sum_Sq($AH$2/(1+1/$A1448)+AP1448*( 1/(AM$1017+1+AP1448/AO1448)-1)/(1+($X$2*AP1448*AN$8)^2), (AP1448^2*AN$8*$X$2+1/($X$2*AN$8*(AM$1017+1+AP1448/AO1448           )))/(1+($X$2*AP1448*AN$8)^2))),           V_rtHz(AO1448)/($X$2*AN$8*(AO1448*AM$1017+AO1448+AP1448)),V_rtHz(AP1448)*SQRT(Sum_Sq(AO1448*AN$8*$X$2*AM$1017,1))/($X$2*AN$8*(AO1448*AM$1017+AO1448+AP1448))))/SQRT(Sum_Sq(1/(1+$A1448)+$AC$2/$I$2-1/(1+(1+AP1448/AO1448)/AM$1017),$X$2/$I$2)),IF(AP1449&lt;0,"A",AM1449))</f>
        <v>1.7611764815536408E-5</v>
      </c>
      <c r="AO1448" s="13">
        <f t="shared" si="478"/>
        <v>12924.383858548255</v>
      </c>
      <c r="AP1448" s="12">
        <f t="shared" si="502"/>
        <v>2407728.6061325306</v>
      </c>
      <c r="AR1448" s="13">
        <f t="shared" si="479"/>
        <v>69887291.180198371</v>
      </c>
      <c r="AS1448" s="13">
        <f t="shared" si="480"/>
        <v>-1.3266062529974804E-5</v>
      </c>
      <c r="AV1448" s="13"/>
      <c r="AW1448" s="13">
        <f t="shared" si="481"/>
        <v>39300511.936236553</v>
      </c>
      <c r="AX1448" s="13">
        <f t="shared" si="482"/>
        <v>-4.2427261873255826E-5</v>
      </c>
      <c r="AZ1448" s="13"/>
      <c r="BA1448" s="13"/>
      <c r="BB1448" s="13">
        <f t="shared" si="483"/>
        <v>22100301.962882396</v>
      </c>
      <c r="BC1448" s="13">
        <f t="shared" si="484"/>
        <v>-1.3916312735196684E-4</v>
      </c>
      <c r="BD1448" s="13"/>
      <c r="BE1448" s="13"/>
      <c r="BG1448" s="13">
        <f t="shared" si="485"/>
        <v>12427913.092914158</v>
      </c>
      <c r="BH1448" s="13">
        <f t="shared" si="486"/>
        <v>-4.9881409700410515E-4</v>
      </c>
      <c r="BI1448" s="13"/>
      <c r="BL1448" s="13">
        <f t="shared" si="487"/>
        <v>315.06815879885437</v>
      </c>
      <c r="BM1448" s="13">
        <f t="shared" si="488"/>
        <v>34.465664218175142</v>
      </c>
      <c r="BP1448" s="13"/>
      <c r="BQ1448" s="13">
        <f t="shared" si="489"/>
        <v>99.633300000000006</v>
      </c>
      <c r="BR1448" s="13">
        <f t="shared" si="490"/>
        <v>108.98999999999998</v>
      </c>
      <c r="BT1448" s="13"/>
      <c r="BU1448" s="13"/>
      <c r="BV1448" s="13">
        <f t="shared" si="491"/>
        <v>31.50681587988543</v>
      </c>
      <c r="BW1448" s="13">
        <f t="shared" si="492"/>
        <v>344.65664218175152</v>
      </c>
      <c r="CA1448" s="13">
        <f t="shared" si="493"/>
        <v>9.9633299999999974</v>
      </c>
      <c r="CB1448" s="13">
        <f t="shared" si="494"/>
        <v>1089.9000000000001</v>
      </c>
    </row>
    <row r="1449" spans="1:80" x14ac:dyDescent="0.3">
      <c r="A1449" s="13">
        <f t="shared" si="470"/>
        <v>4.0738027780411233E-3</v>
      </c>
      <c r="C1449" s="13" t="str">
        <f>IF(F1449&gt;0,SQRT(Sum_Sq($AI$2,V_rtHz($AH$2)/(1+1/$A1449),V_rtHz($AH$2*$A1449)/(1+$A1449),$AN$2*$AH$2/(1+1/$A1449),$AM$2*SQRT(Sum_Sq(F1449,1/($X$2*D$8*(1+C$1017+F1449/E1449))))/SQRT(Sum_Sq($X$2*F1449*D$8,1)),                   $AQ$2*SQRT(Sum_Sq($AH$2/(1+1/$A1449)+F1449*( 1/(C$1017+1+F1449/E1449)-1)/(1+($X$2*F1449*D$8)^2), (F1449^2*D$8*$X$2+1/($X$2*D$8*(C$1017+1+F1449/E1449           )))/(1+($X$2*F1449*D$8)^2))),           V_rtHz(E1449)/($X$2*D$8*(E1449*C$1017+E1449+F1449)),V_rtHz(F1449)*SQRT(Sum_Sq(E1449*D$8*$X$2*C$1017,1))/($X$2*D$8*(E1449*C$1017+E1449+F1449))))/SQRT(Sum_Sq(1/(1+$A1449)+$AC$2/$I$2-1/(1+(1+F1449/E1449)/C$1017),$X$2/$I$2)),IF(F1450&lt;0,"A",C1450))</f>
        <v>A</v>
      </c>
      <c r="E1449" s="13">
        <f t="shared" si="471"/>
        <v>-1</v>
      </c>
      <c r="F1449" s="12">
        <f t="shared" si="495"/>
        <v>-2</v>
      </c>
      <c r="H1449" s="13" t="str">
        <f>IF(K1449&gt;0,SQRT(Sum_Sq($AI$2,V_rtHz($AH$2)/(1+1/$A1449),V_rtHz($AH$2*$A1449)/(1+$A1449),$AN$2*$AH$2/(1+1/$A1449),$AM$2*SQRT(Sum_Sq(K1449,1/($X$2*I$8*(1+H$1017+K1449/J1449))))/SQRT(Sum_Sq($X$2*K1449*I$8,1)),                   $AQ$2*SQRT(Sum_Sq($AH$2/(1+1/$A1449)+K1449*( 1/(H$1017+1+K1449/J1449)-1)/(1+($X$2*K1449*I$8)^2), (K1449^2*I$8*$X$2+1/($X$2*I$8*(H$1017+1+K1449/J1449           )))/(1+($X$2*K1449*I$8)^2))),           V_rtHz(J1449)/($X$2*I$8*(J1449*H$1017+J1449+K1449)),V_rtHz(K1449)*SQRT(Sum_Sq(J1449*I$8*$X$2*H$1017,1))/($X$2*I$8*(J1449*H$1017+J1449+K1449))))/SQRT(Sum_Sq(1/(1+$A1449)+$AC$2/$I$2-1/(1+(1+K1449/J1449)/H$1017),$X$2/$I$2)),IF(K1450&lt;0,"A",H1450))</f>
        <v>A</v>
      </c>
      <c r="J1449" s="13">
        <f t="shared" si="472"/>
        <v>-1</v>
      </c>
      <c r="K1449" s="12">
        <f t="shared" si="496"/>
        <v>-2</v>
      </c>
      <c r="M1449" s="13" t="str">
        <f>IF(P1449&gt;0,SQRT(Sum_Sq($AI$2,V_rtHz($AH$2)/(1+1/$A1449),V_rtHz($AH$2*$A1449)/(1+$A1449),$AN$2*$AH$2/(1+1/$A1449),$AM$2*SQRT(Sum_Sq(P1449,1/($X$2*N$8*(1+M$1017+P1449/O1449))))/SQRT(Sum_Sq($X$2*P1449*N$8,1)),                   $AQ$2*SQRT(Sum_Sq($AH$2/(1+1/$A1449)+P1449*( 1/(M$1017+1+P1449/O1449)-1)/(1+($X$2*P1449*N$8)^2), (P1449^2*N$8*$X$2+1/($X$2*N$8*(M$1017+1+P1449/O1449           )))/(1+($X$2*P1449*N$8)^2))),           V_rtHz(O1449)/($X$2*N$8*(O1449*M$1017+O1449+P1449)),V_rtHz(P1449)*SQRT(Sum_Sq(O1449*N$8*$X$2*M$1017,1))/($X$2*N$8*(O1449*M$1017+O1449+P1449))))/SQRT(Sum_Sq(1/(1+$A1449)+$AC$2/$I$2-1/(1+(1+P1449/O1449)/M$1017),$X$2/$I$2)),IF(P1450&lt;0,"A",M1450))</f>
        <v>A</v>
      </c>
      <c r="O1449" s="13">
        <f t="shared" si="473"/>
        <v>-1</v>
      </c>
      <c r="P1449" s="12">
        <f t="shared" si="497"/>
        <v>-2</v>
      </c>
      <c r="R1449" s="13" t="str">
        <f>IF(U1449&gt;0,SQRT(Sum_Sq($AI$2,V_rtHz($AH$2)/(1+1/$A1449),V_rtHz($AH$2*$A1449)/(1+$A1449),$AN$2*$AH$2/(1+1/$A1449),$AM$2*SQRT(Sum_Sq(U1449,1/($X$2*S$8*(1+R$1017+U1449/T1449))))/SQRT(Sum_Sq($X$2*U1449*S$8,1)),                   $AQ$2*SQRT(Sum_Sq($AH$2/(1+1/$A1449)+U1449*( 1/(R$1017+1+U1449/T1449)-1)/(1+($X$2*U1449*S$8)^2), (U1449^2*S$8*$X$2+1/($X$2*S$8*(R$1017+1+U1449/T1449           )))/(1+($X$2*U1449*S$8)^2))),           V_rtHz(T1449)/($X$2*S$8*(T1449*R$1017+T1449+U1449)),V_rtHz(U1449)*SQRT(Sum_Sq(T1449*S$8*$X$2*R$1017,1))/($X$2*S$8*(T1449*R$1017+T1449+U1449))))/SQRT(Sum_Sq(1/(1+$A1449)+$AC$2/$I$2-1/(1+(1+U1449/T1449)/R$1017),$X$2/$I$2)),IF(U1450&lt;0,"A",R1450))</f>
        <v>A</v>
      </c>
      <c r="T1449" s="13">
        <f t="shared" si="474"/>
        <v>-1</v>
      </c>
      <c r="U1449" s="12">
        <f t="shared" si="498"/>
        <v>-2</v>
      </c>
      <c r="X1449" s="13">
        <f>IF(AA1449&gt;0,SQRT(Sum_Sq($AI$2,V_rtHz($AH$2)/(1+1/$A1449),V_rtHz($AH$2*$A1449)/(1+$A1449),$AN$2*$AH$2/(1+1/$A1449),$AM$2*SQRT(Sum_Sq(AA1449,1/($X$2*Y$8*(1+X$1017+AA1449/Z1449))))/SQRT(Sum_Sq($X$2*AA1449*Y$8,1)),                   $AQ$2*SQRT(Sum_Sq($AH$2/(1+1/$A1449)+AA1449*( 1/(X$1017+1+AA1449/Z1449)-1)/(1+($X$2*AA1449*Y$8)^2), (AA1449^2*Y$8*$X$2+1/($X$2*Y$8*(X$1017+1+AA1449/Z1449           )))/(1+($X$2*AA1449*Y$8)^2))),           V_rtHz(Z1449)/($X$2*Y$8*(Z1449*X$1017+Z1449+AA1449)),V_rtHz(AA1449)*SQRT(Sum_Sq(Z1449*Y$8*$X$2*X$1017,1))/($X$2*Y$8*(Z1449*X$1017+Z1449+AA1449))))/SQRT(Sum_Sq(1/(1+$A1449)+$AC$2/$I$2-1/(1+(1+AA1449/Z1449)/X$1017),$X$2/$I$2)),IF(AA1450&lt;0,"A",X1450))</f>
        <v>3.5369774542528871E-6</v>
      </c>
      <c r="Z1449" s="13">
        <f t="shared" si="475"/>
        <v>15105.030438884547</v>
      </c>
      <c r="AA1449" s="12">
        <f t="shared" si="499"/>
        <v>65147.203214237124</v>
      </c>
      <c r="AC1449" s="13">
        <f>IF(AF1449&gt;0,SQRT(Sum_Sq($AI$2,V_rtHz($AH$2)/(1+1/$A1449),V_rtHz($AH$2*$A1449)/(1+$A1449),$AN$2*$AH$2/(1+1/$A1449),$AM$2*SQRT(Sum_Sq(AF1449,1/($X$2*AD$8*(1+AC$1017+AF1449/AE1449))))/SQRT(Sum_Sq($X$2*AF1449*AD$8,1)),                   $AQ$2*SQRT(Sum_Sq($AH$2/(1+1/$A1449)+AF1449*( 1/(AC$1017+1+AF1449/AE1449)-1)/(1+($X$2*AF1449*AD$8)^2), (AF1449^2*AD$8*$X$2+1/($X$2*AD$8*(AC$1017+1+AF1449/AE1449           )))/(1+($X$2*AF1449*AD$8)^2))),           V_rtHz(AE1449)/($X$2*AD$8*(AE1449*AC$1017+AE1449+AF1449)),V_rtHz(AF1449)*SQRT(Sum_Sq(AE1449*AD$8*$X$2*AC$1017,1))/($X$2*AD$8*(AE1449*AC$1017+AE1449+AF1449))))/SQRT(Sum_Sq(1/(1+$A1449)+$AC$2/$I$2-1/(1+(1+AF1449/AE1449)/AC$1017),$X$2/$I$2)),IF(AF1450&lt;0,"A",AC1450))</f>
        <v>5.7413150981725812E-6</v>
      </c>
      <c r="AE1449" s="13">
        <f t="shared" si="476"/>
        <v>13414.933193961944</v>
      </c>
      <c r="AF1449" s="12">
        <f t="shared" si="500"/>
        <v>231968.42118356985</v>
      </c>
      <c r="AG1449" s="13"/>
      <c r="AH1449" s="13">
        <f>IF(AK1449&gt;0,SQRT(Sum_Sq($AI$2,V_rtHz($AH$2)/(1+1/$A1449),V_rtHz($AH$2*$A1449)/(1+$A1449),$AN$2*$AH$2/(1+1/$A1449),$AM$2*SQRT(Sum_Sq(AK1449,1/($X$2*AI$8*(1+AH$1017+AK1449/AJ1449))))/SQRT(Sum_Sq($X$2*AK1449*AI$8,1)),                   $AQ$2*SQRT(Sum_Sq($AH$2/(1+1/$A1449)+AK1449*( 1/(AH$1017+1+AK1449/AJ1449)-1)/(1+($X$2*AK1449*AI$8)^2), (AK1449^2*AI$8*$X$2+1/($X$2*AI$8*(AH$1017+1+AK1449/AJ1449           )))/(1+($X$2*AK1449*AI$8)^2))),           V_rtHz(AJ1449)/($X$2*AI$8*(AJ1449*AH$1017+AJ1449+AK1449)),V_rtHz(AK1449)*SQRT(Sum_Sq(AJ1449*AI$8*$X$2*AH$1017,1))/($X$2*AI$8*(AJ1449*AH$1017+AJ1449+AK1449))))/SQRT(Sum_Sq(1/(1+$A1449)+$AC$2/$I$2-1/(1+(1+AK1449/AJ1449)/AH$1017),$X$2/$I$2)),IF(AK1450&lt;0,"A",AH1450))</f>
        <v>9.9630824503495951E-6</v>
      </c>
      <c r="AI1449" s="13"/>
      <c r="AJ1449" s="13">
        <f t="shared" si="477"/>
        <v>13007.000216151668</v>
      </c>
      <c r="AK1449" s="12">
        <f t="shared" si="501"/>
        <v>756554.52541415929</v>
      </c>
      <c r="AM1449" s="13">
        <f>IF(AP1449&gt;0,SQRT(Sum_Sq($AI$2,V_rtHz($AH$2)/(1+1/$A1449),V_rtHz($AH$2*$A1449)/(1+$A1449),$AN$2*$AH$2/(1+1/$A1449),$AM$2*SQRT(Sum_Sq(AP1449,1/($X$2*AN$8*(1+AM$1017+AP1449/AO1449))))/SQRT(Sum_Sq($X$2*AP1449*AN$8,1)),                   $AQ$2*SQRT(Sum_Sq($AH$2/(1+1/$A1449)+AP1449*( 1/(AM$1017+1+AP1449/AO1449)-1)/(1+($X$2*AP1449*AN$8)^2), (AP1449^2*AN$8*$X$2+1/($X$2*AN$8*(AM$1017+1+AP1449/AO1449           )))/(1+($X$2*AP1449*AN$8)^2))),           V_rtHz(AO1449)/($X$2*AN$8*(AO1449*AM$1017+AO1449+AP1449)),V_rtHz(AP1449)*SQRT(Sum_Sq(AO1449*AN$8*$X$2*AM$1017,1))/($X$2*AN$8*(AO1449*AM$1017+AO1449+AP1449))))/SQRT(Sum_Sq(1/(1+$A1449)+$AC$2/$I$2-1/(1+(1+AP1449/AO1449)/AM$1017),$X$2/$I$2)),IF(AP1450&lt;0,"A",AM1450))</f>
        <v>1.7588041073433918E-5</v>
      </c>
      <c r="AO1449" s="13">
        <f t="shared" si="478"/>
        <v>12886.977256883232</v>
      </c>
      <c r="AP1449" s="12">
        <f t="shared" si="502"/>
        <v>2414717.4401385016</v>
      </c>
      <c r="AR1449" s="13">
        <f t="shared" si="479"/>
        <v>69887291.180198371</v>
      </c>
      <c r="AS1449" s="13">
        <f t="shared" si="480"/>
        <v>-1.3267020733158265E-5</v>
      </c>
      <c r="AV1449" s="13"/>
      <c r="AW1449" s="13">
        <f t="shared" si="481"/>
        <v>39300511.936236553</v>
      </c>
      <c r="AX1449" s="13">
        <f t="shared" si="482"/>
        <v>-4.2437064275019755E-5</v>
      </c>
      <c r="AZ1449" s="13"/>
      <c r="BA1449" s="13"/>
      <c r="BB1449" s="13">
        <f t="shared" si="483"/>
        <v>22100301.962882396</v>
      </c>
      <c r="BC1449" s="13">
        <f t="shared" si="484"/>
        <v>-1.3926864368441012E-4</v>
      </c>
      <c r="BD1449" s="13"/>
      <c r="BE1449" s="13"/>
      <c r="BG1449" s="13">
        <f t="shared" si="485"/>
        <v>12427913.092914158</v>
      </c>
      <c r="BH1449" s="13">
        <f t="shared" si="486"/>
        <v>-5.0017241237145221E-4</v>
      </c>
      <c r="BI1449" s="13"/>
      <c r="BL1449" s="13">
        <f t="shared" si="487"/>
        <v>315.06815879885437</v>
      </c>
      <c r="BM1449" s="13">
        <f t="shared" si="488"/>
        <v>34.465664218175142</v>
      </c>
      <c r="BP1449" s="13"/>
      <c r="BQ1449" s="13">
        <f t="shared" si="489"/>
        <v>99.633300000000006</v>
      </c>
      <c r="BR1449" s="13">
        <f t="shared" si="490"/>
        <v>108.99</v>
      </c>
      <c r="BT1449" s="13"/>
      <c r="BU1449" s="13"/>
      <c r="BV1449" s="13">
        <f t="shared" si="491"/>
        <v>31.50681587988543</v>
      </c>
      <c r="BW1449" s="13">
        <f t="shared" si="492"/>
        <v>344.65664218175152</v>
      </c>
      <c r="CA1449" s="13">
        <f t="shared" si="493"/>
        <v>9.9633299999999991</v>
      </c>
      <c r="CB1449" s="13">
        <f t="shared" si="494"/>
        <v>1089.9000000000003</v>
      </c>
    </row>
    <row r="1450" spans="1:80" x14ac:dyDescent="0.3">
      <c r="A1450" s="13">
        <f t="shared" si="470"/>
        <v>4.1304750199016131E-3</v>
      </c>
      <c r="C1450" s="13" t="str">
        <f>IF(F1450&gt;0,SQRT(Sum_Sq($AI$2,V_rtHz($AH$2)/(1+1/$A1450),V_rtHz($AH$2*$A1450)/(1+$A1450),$AN$2*$AH$2/(1+1/$A1450),$AM$2*SQRT(Sum_Sq(F1450,1/($X$2*D$8*(1+C$1017+F1450/E1450))))/SQRT(Sum_Sq($X$2*F1450*D$8,1)),                   $AQ$2*SQRT(Sum_Sq($AH$2/(1+1/$A1450)+F1450*( 1/(C$1017+1+F1450/E1450)-1)/(1+($X$2*F1450*D$8)^2), (F1450^2*D$8*$X$2+1/($X$2*D$8*(C$1017+1+F1450/E1450           )))/(1+($X$2*F1450*D$8)^2))),           V_rtHz(E1450)/($X$2*D$8*(E1450*C$1017+E1450+F1450)),V_rtHz(F1450)*SQRT(Sum_Sq(E1450*D$8*$X$2*C$1017,1))/($X$2*D$8*(E1450*C$1017+E1450+F1450))))/SQRT(Sum_Sq(1/(1+$A1450)+$AC$2/$I$2-1/(1+(1+F1450/E1450)/C$1017),$X$2/$I$2)),IF(F1451&lt;0,"A",C1451))</f>
        <v>A</v>
      </c>
      <c r="E1450" s="13">
        <f t="shared" si="471"/>
        <v>-1</v>
      </c>
      <c r="F1450" s="12">
        <f t="shared" si="495"/>
        <v>-2</v>
      </c>
      <c r="H1450" s="13" t="str">
        <f>IF(K1450&gt;0,SQRT(Sum_Sq($AI$2,V_rtHz($AH$2)/(1+1/$A1450),V_rtHz($AH$2*$A1450)/(1+$A1450),$AN$2*$AH$2/(1+1/$A1450),$AM$2*SQRT(Sum_Sq(K1450,1/($X$2*I$8*(1+H$1017+K1450/J1450))))/SQRT(Sum_Sq($X$2*K1450*I$8,1)),                   $AQ$2*SQRT(Sum_Sq($AH$2/(1+1/$A1450)+K1450*( 1/(H$1017+1+K1450/J1450)-1)/(1+($X$2*K1450*I$8)^2), (K1450^2*I$8*$X$2+1/($X$2*I$8*(H$1017+1+K1450/J1450           )))/(1+($X$2*K1450*I$8)^2))),           V_rtHz(J1450)/($X$2*I$8*(J1450*H$1017+J1450+K1450)),V_rtHz(K1450)*SQRT(Sum_Sq(J1450*I$8*$X$2*H$1017,1))/($X$2*I$8*(J1450*H$1017+J1450+K1450))))/SQRT(Sum_Sq(1/(1+$A1450)+$AC$2/$I$2-1/(1+(1+K1450/J1450)/H$1017),$X$2/$I$2)),IF(K1451&lt;0,"A",H1451))</f>
        <v>A</v>
      </c>
      <c r="J1450" s="13">
        <f t="shared" si="472"/>
        <v>-1</v>
      </c>
      <c r="K1450" s="12">
        <f t="shared" si="496"/>
        <v>-2</v>
      </c>
      <c r="M1450" s="13" t="str">
        <f>IF(P1450&gt;0,SQRT(Sum_Sq($AI$2,V_rtHz($AH$2)/(1+1/$A1450),V_rtHz($AH$2*$A1450)/(1+$A1450),$AN$2*$AH$2/(1+1/$A1450),$AM$2*SQRT(Sum_Sq(P1450,1/($X$2*N$8*(1+M$1017+P1450/O1450))))/SQRT(Sum_Sq($X$2*P1450*N$8,1)),                   $AQ$2*SQRT(Sum_Sq($AH$2/(1+1/$A1450)+P1450*( 1/(M$1017+1+P1450/O1450)-1)/(1+($X$2*P1450*N$8)^2), (P1450^2*N$8*$X$2+1/($X$2*N$8*(M$1017+1+P1450/O1450           )))/(1+($X$2*P1450*N$8)^2))),           V_rtHz(O1450)/($X$2*N$8*(O1450*M$1017+O1450+P1450)),V_rtHz(P1450)*SQRT(Sum_Sq(O1450*N$8*$X$2*M$1017,1))/($X$2*N$8*(O1450*M$1017+O1450+P1450))))/SQRT(Sum_Sq(1/(1+$A1450)+$AC$2/$I$2-1/(1+(1+P1450/O1450)/M$1017),$X$2/$I$2)),IF(P1451&lt;0,"A",M1451))</f>
        <v>A</v>
      </c>
      <c r="O1450" s="13">
        <f t="shared" si="473"/>
        <v>-1</v>
      </c>
      <c r="P1450" s="12">
        <f t="shared" si="497"/>
        <v>-2</v>
      </c>
      <c r="R1450" s="13" t="str">
        <f>IF(U1450&gt;0,SQRT(Sum_Sq($AI$2,V_rtHz($AH$2)/(1+1/$A1450),V_rtHz($AH$2*$A1450)/(1+$A1450),$AN$2*$AH$2/(1+1/$A1450),$AM$2*SQRT(Sum_Sq(U1450,1/($X$2*S$8*(1+R$1017+U1450/T1450))))/SQRT(Sum_Sq($X$2*U1450*S$8,1)),                   $AQ$2*SQRT(Sum_Sq($AH$2/(1+1/$A1450)+U1450*( 1/(R$1017+1+U1450/T1450)-1)/(1+($X$2*U1450*S$8)^2), (U1450^2*S$8*$X$2+1/($X$2*S$8*(R$1017+1+U1450/T1450           )))/(1+($X$2*U1450*S$8)^2))),           V_rtHz(T1450)/($X$2*S$8*(T1450*R$1017+T1450+U1450)),V_rtHz(U1450)*SQRT(Sum_Sq(T1450*S$8*$X$2*R$1017,1))/($X$2*S$8*(T1450*R$1017+T1450+U1450))))/SQRT(Sum_Sq(1/(1+$A1450)+$AC$2/$I$2-1/(1+(1+U1450/T1450)/R$1017),$X$2/$I$2)),IF(U1451&lt;0,"A",R1451))</f>
        <v>A</v>
      </c>
      <c r="T1450" s="13">
        <f t="shared" si="474"/>
        <v>-1</v>
      </c>
      <c r="U1450" s="12">
        <f t="shared" si="498"/>
        <v>-2</v>
      </c>
      <c r="X1450" s="13">
        <f>IF(AA1450&gt;0,SQRT(Sum_Sq($AI$2,V_rtHz($AH$2)/(1+1/$A1450),V_rtHz($AH$2*$A1450)/(1+$A1450),$AN$2*$AH$2/(1+1/$A1450),$AM$2*SQRT(Sum_Sq(AA1450,1/($X$2*Y$8*(1+X$1017+AA1450/Z1450))))/SQRT(Sum_Sq($X$2*AA1450*Y$8,1)),                   $AQ$2*SQRT(Sum_Sq($AH$2/(1+1/$A1450)+AA1450*( 1/(X$1017+1+AA1450/Z1450)-1)/(1+($X$2*AA1450*Y$8)^2), (AA1450^2*Y$8*$X$2+1/($X$2*Y$8*(X$1017+1+AA1450/Z1450           )))/(1+($X$2*AA1450*Y$8)^2))),           V_rtHz(Z1450)/($X$2*Y$8*(Z1450*X$1017+Z1450+AA1450)),V_rtHz(AA1450)*SQRT(Sum_Sq(Z1450*Y$8*$X$2*X$1017,1))/($X$2*Y$8*(Z1450*X$1017+Z1450+AA1450))))/SQRT(Sum_Sq(1/(1+$A1450)+$AC$2/$I$2-1/(1+(1+AA1450/Z1450)/X$1017),$X$2/$I$2)),IF(AA1451&lt;0,"A",X1451))</f>
        <v>3.5288660435253823E-6</v>
      </c>
      <c r="Z1450" s="13">
        <f t="shared" si="475"/>
        <v>15038.000882567027</v>
      </c>
      <c r="AA1450" s="12">
        <f t="shared" si="499"/>
        <v>65437.586767269087</v>
      </c>
      <c r="AC1450" s="13">
        <f>IF(AF1450&gt;0,SQRT(Sum_Sq($AI$2,V_rtHz($AH$2)/(1+1/$A1450),V_rtHz($AH$2*$A1450)/(1+$A1450),$AN$2*$AH$2/(1+1/$A1450),$AM$2*SQRT(Sum_Sq(AF1450,1/($X$2*AD$8*(1+AC$1017+AF1450/AE1450))))/SQRT(Sum_Sq($X$2*AF1450*AD$8,1)),                   $AQ$2*SQRT(Sum_Sq($AH$2/(1+1/$A1450)+AF1450*( 1/(AC$1017+1+AF1450/AE1450)-1)/(1+($X$2*AF1450*AD$8)^2), (AF1450^2*AD$8*$X$2+1/($X$2*AD$8*(AC$1017+1+AF1450/AE1450           )))/(1+($X$2*AF1450*AD$8)^2))),           V_rtHz(AE1450)/($X$2*AD$8*(AE1450*AC$1017+AE1450+AF1450)),V_rtHz(AF1450)*SQRT(Sum_Sq(AE1450*AD$8*$X$2*AC$1017,1))/($X$2*AD$8*(AE1450*AC$1017+AE1450+AF1450))))/SQRT(Sum_Sq(1/(1+$A1450)+$AC$2/$I$2-1/(1+(1+AF1450/AE1450)/AC$1017),$X$2/$I$2)),IF(AF1451&lt;0,"A",AC1451))</f>
        <v>5.7324160884109027E-6</v>
      </c>
      <c r="AE1450" s="13">
        <f t="shared" si="476"/>
        <v>13371.578604778369</v>
      </c>
      <c r="AF1450" s="12">
        <f t="shared" si="500"/>
        <v>232720.53100554569</v>
      </c>
      <c r="AG1450" s="13"/>
      <c r="AH1450" s="13">
        <f>IF(AK1450&gt;0,SQRT(Sum_Sq($AI$2,V_rtHz($AH$2)/(1+1/$A1450),V_rtHz($AH$2*$A1450)/(1+$A1450),$AN$2*$AH$2/(1+1/$A1450),$AM$2*SQRT(Sum_Sq(AK1450,1/($X$2*AI$8*(1+AH$1017+AK1450/AJ1450))))/SQRT(Sum_Sq($X$2*AK1450*AI$8,1)),                   $AQ$2*SQRT(Sum_Sq($AH$2/(1+1/$A1450)+AK1450*( 1/(AH$1017+1+AK1450/AJ1450)-1)/(1+($X$2*AK1450*AI$8)^2), (AK1450^2*AI$8*$X$2+1/($X$2*AI$8*(AH$1017+1+AK1450/AJ1450           )))/(1+($X$2*AK1450*AI$8)^2))),           V_rtHz(AJ1450)/($X$2*AI$8*(AJ1450*AH$1017+AJ1450+AK1450)),V_rtHz(AK1450)*SQRT(Sum_Sq(AJ1450*AI$8*$X$2*AH$1017,1))/($X$2*AI$8*(AJ1450*AH$1017+AJ1450+AK1450))))/SQRT(Sum_Sq(1/(1+$A1450)+$AC$2/$I$2-1/(1+(1+AK1450/AJ1450)/AH$1017),$X$2/$I$2)),IF(AK1451&lt;0,"A",AH1451))</f>
        <v>9.9491538535057369E-6</v>
      </c>
      <c r="AI1450" s="13"/>
      <c r="AJ1450" s="13">
        <f t="shared" si="477"/>
        <v>12968.201382919724</v>
      </c>
      <c r="AK1450" s="12">
        <f t="shared" si="501"/>
        <v>758818.01839947619</v>
      </c>
      <c r="AM1450" s="13">
        <f>IF(AP1450&gt;0,SQRT(Sum_Sq($AI$2,V_rtHz($AH$2)/(1+1/$A1450),V_rtHz($AH$2*$A1450)/(1+$A1450),$AN$2*$AH$2/(1+1/$A1450),$AM$2*SQRT(Sum_Sq(AP1450,1/($X$2*AN$8*(1+AM$1017+AP1450/AO1450))))/SQRT(Sum_Sq($X$2*AP1450*AN$8,1)),                   $AQ$2*SQRT(Sum_Sq($AH$2/(1+1/$A1450)+AP1450*( 1/(AM$1017+1+AP1450/AO1450)-1)/(1+($X$2*AP1450*AN$8)^2), (AP1450^2*AN$8*$X$2+1/($X$2*AN$8*(AM$1017+1+AP1450/AO1450           )))/(1+($X$2*AP1450*AN$8)^2))),           V_rtHz(AO1450)/($X$2*AN$8*(AO1450*AM$1017+AO1450+AP1450)),V_rtHz(AP1450)*SQRT(Sum_Sq(AO1450*AN$8*$X$2*AM$1017,1))/($X$2*AN$8*(AO1450*AM$1017+AO1450+AP1450))))/SQRT(Sum_Sq(1/(1+$A1450)+$AC$2/$I$2-1/(1+(1+AP1450/AO1450)/AM$1017),$X$2/$I$2)),IF(AP1451&lt;0,"A",AM1451))</f>
        <v>1.7564211548052154E-5</v>
      </c>
      <c r="AO1450" s="13">
        <f t="shared" si="478"/>
        <v>12849.443845601378</v>
      </c>
      <c r="AP1450" s="12">
        <f t="shared" si="502"/>
        <v>2421770.864699068</v>
      </c>
      <c r="AR1450" s="13">
        <f t="shared" si="479"/>
        <v>69887291.180198371</v>
      </c>
      <c r="AS1450" s="13">
        <f t="shared" si="480"/>
        <v>-1.32679924076094E-5</v>
      </c>
      <c r="AV1450" s="13"/>
      <c r="AW1450" s="13">
        <f t="shared" si="481"/>
        <v>39300511.936236553</v>
      </c>
      <c r="AX1450" s="13">
        <f t="shared" si="482"/>
        <v>-4.244700766731212E-5</v>
      </c>
      <c r="AZ1450" s="13"/>
      <c r="BA1450" s="13"/>
      <c r="BB1450" s="13">
        <f t="shared" si="483"/>
        <v>22100301.962882396</v>
      </c>
      <c r="BC1450" s="13">
        <f t="shared" si="484"/>
        <v>-1.3937579138463771E-4</v>
      </c>
      <c r="BD1450" s="13"/>
      <c r="BE1450" s="13"/>
      <c r="BG1450" s="13">
        <f t="shared" si="485"/>
        <v>12427913.092914158</v>
      </c>
      <c r="BH1450" s="13">
        <f t="shared" si="486"/>
        <v>-5.0155719740937663E-4</v>
      </c>
      <c r="BI1450" s="13"/>
      <c r="BL1450" s="13">
        <f t="shared" si="487"/>
        <v>315.06815879885437</v>
      </c>
      <c r="BM1450" s="13">
        <f t="shared" si="488"/>
        <v>34.465664218175128</v>
      </c>
      <c r="BP1450" s="13"/>
      <c r="BQ1450" s="13">
        <f t="shared" si="489"/>
        <v>99.633300000000006</v>
      </c>
      <c r="BR1450" s="13">
        <f t="shared" si="490"/>
        <v>108.99</v>
      </c>
      <c r="BT1450" s="13"/>
      <c r="BU1450" s="13"/>
      <c r="BV1450" s="13">
        <f t="shared" si="491"/>
        <v>31.50681587988543</v>
      </c>
      <c r="BW1450" s="13">
        <f t="shared" si="492"/>
        <v>344.65664218175147</v>
      </c>
      <c r="CA1450" s="13">
        <f t="shared" si="493"/>
        <v>9.9633299999999991</v>
      </c>
      <c r="CB1450" s="13">
        <f t="shared" si="494"/>
        <v>1089.8999999999999</v>
      </c>
    </row>
    <row r="1451" spans="1:80" x14ac:dyDescent="0.3">
      <c r="A1451" s="13">
        <f t="shared" si="470"/>
        <v>4.187935651179182E-3</v>
      </c>
      <c r="C1451" s="13" t="str">
        <f>IF(F1451&gt;0,SQRT(Sum_Sq($AI$2,V_rtHz($AH$2)/(1+1/$A1451),V_rtHz($AH$2*$A1451)/(1+$A1451),$AN$2*$AH$2/(1+1/$A1451),$AM$2*SQRT(Sum_Sq(F1451,1/($X$2*D$8*(1+C$1017+F1451/E1451))))/SQRT(Sum_Sq($X$2*F1451*D$8,1)),                   $AQ$2*SQRT(Sum_Sq($AH$2/(1+1/$A1451)+F1451*( 1/(C$1017+1+F1451/E1451)-1)/(1+($X$2*F1451*D$8)^2), (F1451^2*D$8*$X$2+1/($X$2*D$8*(C$1017+1+F1451/E1451           )))/(1+($X$2*F1451*D$8)^2))),           V_rtHz(E1451)/($X$2*D$8*(E1451*C$1017+E1451+F1451)),V_rtHz(F1451)*SQRT(Sum_Sq(E1451*D$8*$X$2*C$1017,1))/($X$2*D$8*(E1451*C$1017+E1451+F1451))))/SQRT(Sum_Sq(1/(1+$A1451)+$AC$2/$I$2-1/(1+(1+F1451/E1451)/C$1017),$X$2/$I$2)),IF(F1452&lt;0,"A",C1452))</f>
        <v>A</v>
      </c>
      <c r="E1451" s="13">
        <f t="shared" si="471"/>
        <v>-1</v>
      </c>
      <c r="F1451" s="12">
        <f t="shared" si="495"/>
        <v>-2</v>
      </c>
      <c r="H1451" s="13" t="str">
        <f>IF(K1451&gt;0,SQRT(Sum_Sq($AI$2,V_rtHz($AH$2)/(1+1/$A1451),V_rtHz($AH$2*$A1451)/(1+$A1451),$AN$2*$AH$2/(1+1/$A1451),$AM$2*SQRT(Sum_Sq(K1451,1/($X$2*I$8*(1+H$1017+K1451/J1451))))/SQRT(Sum_Sq($X$2*K1451*I$8,1)),                   $AQ$2*SQRT(Sum_Sq($AH$2/(1+1/$A1451)+K1451*( 1/(H$1017+1+K1451/J1451)-1)/(1+($X$2*K1451*I$8)^2), (K1451^2*I$8*$X$2+1/($X$2*I$8*(H$1017+1+K1451/J1451           )))/(1+($X$2*K1451*I$8)^2))),           V_rtHz(J1451)/($X$2*I$8*(J1451*H$1017+J1451+K1451)),V_rtHz(K1451)*SQRT(Sum_Sq(J1451*I$8*$X$2*H$1017,1))/($X$2*I$8*(J1451*H$1017+J1451+K1451))))/SQRT(Sum_Sq(1/(1+$A1451)+$AC$2/$I$2-1/(1+(1+K1451/J1451)/H$1017),$X$2/$I$2)),IF(K1452&lt;0,"A",H1452))</f>
        <v>A</v>
      </c>
      <c r="J1451" s="13">
        <f t="shared" si="472"/>
        <v>-1</v>
      </c>
      <c r="K1451" s="12">
        <f t="shared" si="496"/>
        <v>-2</v>
      </c>
      <c r="M1451" s="13" t="str">
        <f>IF(P1451&gt;0,SQRT(Sum_Sq($AI$2,V_rtHz($AH$2)/(1+1/$A1451),V_rtHz($AH$2*$A1451)/(1+$A1451),$AN$2*$AH$2/(1+1/$A1451),$AM$2*SQRT(Sum_Sq(P1451,1/($X$2*N$8*(1+M$1017+P1451/O1451))))/SQRT(Sum_Sq($X$2*P1451*N$8,1)),                   $AQ$2*SQRT(Sum_Sq($AH$2/(1+1/$A1451)+P1451*( 1/(M$1017+1+P1451/O1451)-1)/(1+($X$2*P1451*N$8)^2), (P1451^2*N$8*$X$2+1/($X$2*N$8*(M$1017+1+P1451/O1451           )))/(1+($X$2*P1451*N$8)^2))),           V_rtHz(O1451)/($X$2*N$8*(O1451*M$1017+O1451+P1451)),V_rtHz(P1451)*SQRT(Sum_Sq(O1451*N$8*$X$2*M$1017,1))/($X$2*N$8*(O1451*M$1017+O1451+P1451))))/SQRT(Sum_Sq(1/(1+$A1451)+$AC$2/$I$2-1/(1+(1+P1451/O1451)/M$1017),$X$2/$I$2)),IF(P1452&lt;0,"A",M1452))</f>
        <v>A</v>
      </c>
      <c r="O1451" s="13">
        <f t="shared" si="473"/>
        <v>-1</v>
      </c>
      <c r="P1451" s="12">
        <f t="shared" si="497"/>
        <v>-2</v>
      </c>
      <c r="R1451" s="13" t="str">
        <f>IF(U1451&gt;0,SQRT(Sum_Sq($AI$2,V_rtHz($AH$2)/(1+1/$A1451),V_rtHz($AH$2*$A1451)/(1+$A1451),$AN$2*$AH$2/(1+1/$A1451),$AM$2*SQRT(Sum_Sq(U1451,1/($X$2*S$8*(1+R$1017+U1451/T1451))))/SQRT(Sum_Sq($X$2*U1451*S$8,1)),                   $AQ$2*SQRT(Sum_Sq($AH$2/(1+1/$A1451)+U1451*( 1/(R$1017+1+U1451/T1451)-1)/(1+($X$2*U1451*S$8)^2), (U1451^2*S$8*$X$2+1/($X$2*S$8*(R$1017+1+U1451/T1451           )))/(1+($X$2*U1451*S$8)^2))),           V_rtHz(T1451)/($X$2*S$8*(T1451*R$1017+T1451+U1451)),V_rtHz(U1451)*SQRT(Sum_Sq(T1451*S$8*$X$2*R$1017,1))/($X$2*S$8*(T1451*R$1017+T1451+U1451))))/SQRT(Sum_Sq(1/(1+$A1451)+$AC$2/$I$2-1/(1+(1+U1451/T1451)/R$1017),$X$2/$I$2)),IF(U1452&lt;0,"A",R1452))</f>
        <v>A</v>
      </c>
      <c r="T1451" s="13">
        <f t="shared" si="474"/>
        <v>-1</v>
      </c>
      <c r="U1451" s="12">
        <f t="shared" si="498"/>
        <v>-2</v>
      </c>
      <c r="X1451" s="13">
        <f>IF(AA1451&gt;0,SQRT(Sum_Sq($AI$2,V_rtHz($AH$2)/(1+1/$A1451),V_rtHz($AH$2*$A1451)/(1+$A1451),$AN$2*$AH$2/(1+1/$A1451),$AM$2*SQRT(Sum_Sq(AA1451,1/($X$2*Y$8*(1+X$1017+AA1451/Z1451))))/SQRT(Sum_Sq($X$2*AA1451*Y$8,1)),                   $AQ$2*SQRT(Sum_Sq($AH$2/(1+1/$A1451)+AA1451*( 1/(X$1017+1+AA1451/Z1451)-1)/(1+($X$2*AA1451*Y$8)^2), (AA1451^2*Y$8*$X$2+1/($X$2*Y$8*(X$1017+1+AA1451/Z1451           )))/(1+($X$2*AA1451*Y$8)^2))),           V_rtHz(Z1451)/($X$2*Y$8*(Z1451*X$1017+Z1451+AA1451)),V_rtHz(AA1451)*SQRT(Sum_Sq(Z1451*Y$8*$X$2*X$1017,1))/($X$2*Y$8*(Z1451*X$1017+Z1451+AA1451))))/SQRT(Sum_Sq(1/(1+$A1451)+$AC$2/$I$2-1/(1+(1+AA1451/Z1451)/X$1017),$X$2/$I$2)),IF(AA1452&lt;0,"A",X1452))</f>
        <v>3.5207675093835014E-6</v>
      </c>
      <c r="Z1451" s="13">
        <f t="shared" si="475"/>
        <v>14971.166797282363</v>
      </c>
      <c r="AA1451" s="12">
        <f t="shared" si="499"/>
        <v>65729.712378722441</v>
      </c>
      <c r="AC1451" s="13">
        <f>IF(AF1451&gt;0,SQRT(Sum_Sq($AI$2,V_rtHz($AH$2)/(1+1/$A1451),V_rtHz($AH$2*$A1451)/(1+$A1451),$AN$2*$AH$2/(1+1/$A1451),$AM$2*SQRT(Sum_Sq(AF1451,1/($X$2*AD$8*(1+AC$1017+AF1451/AE1451))))/SQRT(Sum_Sq($X$2*AF1451*AD$8,1)),                   $AQ$2*SQRT(Sum_Sq($AH$2/(1+1/$A1451)+AF1451*( 1/(AC$1017+1+AF1451/AE1451)-1)/(1+($X$2*AF1451*AD$8)^2), (AF1451^2*AD$8*$X$2+1/($X$2*AD$8*(AC$1017+1+AF1451/AE1451           )))/(1+($X$2*AF1451*AD$8)^2))),           V_rtHz(AE1451)/($X$2*AD$8*(AE1451*AC$1017+AE1451+AF1451)),V_rtHz(AF1451)*SQRT(Sum_Sq(AE1451*AD$8*$X$2*AC$1017,1))/($X$2*AD$8*(AE1451*AC$1017+AE1451+AF1451))))/SQRT(Sum_Sq(1/(1+$A1451)+$AC$2/$I$2-1/(1+(1+AF1451/AE1451)/AC$1017),$X$2/$I$2)),IF(AF1452&lt;0,"A",AC1452))</f>
        <v>5.7234887688301501E-6</v>
      </c>
      <c r="AE1451" s="13">
        <f t="shared" si="476"/>
        <v>13328.134824192452</v>
      </c>
      <c r="AF1451" s="12">
        <f t="shared" si="500"/>
        <v>233479.09623768093</v>
      </c>
      <c r="AG1451" s="13"/>
      <c r="AH1451" s="13">
        <f>IF(AK1451&gt;0,SQRT(Sum_Sq($AI$2,V_rtHz($AH$2)/(1+1/$A1451),V_rtHz($AH$2*$A1451)/(1+$A1451),$AN$2*$AH$2/(1+1/$A1451),$AM$2*SQRT(Sum_Sq(AK1451,1/($X$2*AI$8*(1+AH$1017+AK1451/AJ1451))))/SQRT(Sum_Sq($X$2*AK1451*AI$8,1)),                   $AQ$2*SQRT(Sum_Sq($AH$2/(1+1/$A1451)+AK1451*( 1/(AH$1017+1+AK1451/AJ1451)-1)/(1+($X$2*AK1451*AI$8)^2), (AK1451^2*AI$8*$X$2+1/($X$2*AI$8*(AH$1017+1+AK1451/AJ1451           )))/(1+($X$2*AK1451*AI$8)^2))),           V_rtHz(AJ1451)/($X$2*AI$8*(AJ1451*AH$1017+AJ1451+AK1451)),V_rtHz(AK1451)*SQRT(Sum_Sq(AJ1451*AI$8*$X$2*AH$1017,1))/($X$2*AI$8*(AJ1451*AH$1017+AJ1451+AK1451))))/SQRT(Sum_Sq(1/(1+$A1451)+$AC$2/$I$2-1/(1+(1+AK1451/AJ1451)/AH$1017),$X$2/$I$2)),IF(AK1452&lt;0,"A",AH1452))</f>
        <v>9.9351676362046382E-6</v>
      </c>
      <c r="AI1451" s="13"/>
      <c r="AJ1451" s="13">
        <f t="shared" si="477"/>
        <v>12929.28411202928</v>
      </c>
      <c r="AK1451" s="12">
        <f t="shared" si="501"/>
        <v>761102.06801295222</v>
      </c>
      <c r="AM1451" s="13">
        <f>IF(AP1451&gt;0,SQRT(Sum_Sq($AI$2,V_rtHz($AH$2)/(1+1/$A1451),V_rtHz($AH$2*$A1451)/(1+$A1451),$AN$2*$AH$2/(1+1/$A1451),$AM$2*SQRT(Sum_Sq(AP1451,1/($X$2*AN$8*(1+AM$1017+AP1451/AO1451))))/SQRT(Sum_Sq($X$2*AP1451*AN$8,1)),                   $AQ$2*SQRT(Sum_Sq($AH$2/(1+1/$A1451)+AP1451*( 1/(AM$1017+1+AP1451/AO1451)-1)/(1+($X$2*AP1451*AN$8)^2), (AP1451^2*AN$8*$X$2+1/($X$2*AN$8*(AM$1017+1+AP1451/AO1451           )))/(1+($X$2*AP1451*AN$8)^2))),           V_rtHz(AO1451)/($X$2*AN$8*(AO1451*AM$1017+AO1451+AP1451)),V_rtHz(AP1451)*SQRT(Sum_Sq(AO1451*AN$8*$X$2*AM$1017,1))/($X$2*AN$8*(AO1451*AM$1017+AO1451+AP1451))))/SQRT(Sum_Sq(1/(1+$A1451)+$AC$2/$I$2-1/(1+(1+AP1451/AO1451)/AM$1017),$X$2/$I$2)),IF(AP1452&lt;0,"A",AM1452))</f>
        <v>1.7540277052185574E-5</v>
      </c>
      <c r="AO1451" s="13">
        <f t="shared" si="478"/>
        <v>12811.785367636845</v>
      </c>
      <c r="AP1451" s="12">
        <f t="shared" si="502"/>
        <v>2428889.3265001681</v>
      </c>
      <c r="AR1451" s="13">
        <f t="shared" si="479"/>
        <v>69887291.180198371</v>
      </c>
      <c r="AS1451" s="13">
        <f t="shared" si="480"/>
        <v>-1.3268977744723781E-5</v>
      </c>
      <c r="AV1451" s="13"/>
      <c r="AW1451" s="13">
        <f t="shared" si="481"/>
        <v>39300511.936236553</v>
      </c>
      <c r="AX1451" s="13">
        <f t="shared" si="482"/>
        <v>-4.2457094144440443E-5</v>
      </c>
      <c r="AZ1451" s="13"/>
      <c r="BA1451" s="13"/>
      <c r="BB1451" s="13">
        <f t="shared" si="483"/>
        <v>22100301.962882396</v>
      </c>
      <c r="BC1451" s="13">
        <f t="shared" si="484"/>
        <v>-1.3948459811584927E-4</v>
      </c>
      <c r="BD1451" s="13"/>
      <c r="BE1451" s="13"/>
      <c r="BG1451" s="13">
        <f t="shared" si="485"/>
        <v>12427913.092914158</v>
      </c>
      <c r="BH1451" s="13">
        <f t="shared" si="486"/>
        <v>-5.0296909738639271E-4</v>
      </c>
      <c r="BI1451" s="13"/>
      <c r="BL1451" s="13">
        <f t="shared" si="487"/>
        <v>315.06815879885437</v>
      </c>
      <c r="BM1451" s="13">
        <f t="shared" si="488"/>
        <v>34.465664218175128</v>
      </c>
      <c r="BP1451" s="13"/>
      <c r="BQ1451" s="13">
        <f t="shared" si="489"/>
        <v>99.633300000000006</v>
      </c>
      <c r="BR1451" s="13">
        <f t="shared" si="490"/>
        <v>108.99000000000001</v>
      </c>
      <c r="BT1451" s="13"/>
      <c r="BU1451" s="13"/>
      <c r="BV1451" s="13">
        <f t="shared" si="491"/>
        <v>31.50681587988543</v>
      </c>
      <c r="BW1451" s="13">
        <f t="shared" si="492"/>
        <v>344.65664218175152</v>
      </c>
      <c r="CA1451" s="13">
        <f t="shared" si="493"/>
        <v>9.9633299999999991</v>
      </c>
      <c r="CB1451" s="13">
        <f t="shared" si="494"/>
        <v>1089.9000000000003</v>
      </c>
    </row>
    <row r="1452" spans="1:80" x14ac:dyDescent="0.3">
      <c r="A1452" s="13">
        <f t="shared" si="470"/>
        <v>4.2461956394631295E-3</v>
      </c>
      <c r="C1452" s="13" t="str">
        <f>IF(F1452&gt;0,SQRT(Sum_Sq($AI$2,V_rtHz($AH$2)/(1+1/$A1452),V_rtHz($AH$2*$A1452)/(1+$A1452),$AN$2*$AH$2/(1+1/$A1452),$AM$2*SQRT(Sum_Sq(F1452,1/($X$2*D$8*(1+C$1017+F1452/E1452))))/SQRT(Sum_Sq($X$2*F1452*D$8,1)),                   $AQ$2*SQRT(Sum_Sq($AH$2/(1+1/$A1452)+F1452*( 1/(C$1017+1+F1452/E1452)-1)/(1+($X$2*F1452*D$8)^2), (F1452^2*D$8*$X$2+1/($X$2*D$8*(C$1017+1+F1452/E1452           )))/(1+($X$2*F1452*D$8)^2))),           V_rtHz(E1452)/($X$2*D$8*(E1452*C$1017+E1452+F1452)),V_rtHz(F1452)*SQRT(Sum_Sq(E1452*D$8*$X$2*C$1017,1))/($X$2*D$8*(E1452*C$1017+E1452+F1452))))/SQRT(Sum_Sq(1/(1+$A1452)+$AC$2/$I$2-1/(1+(1+F1452/E1452)/C$1017),$X$2/$I$2)),IF(F1453&lt;0,"A",C1453))</f>
        <v>A</v>
      </c>
      <c r="E1452" s="13">
        <f t="shared" si="471"/>
        <v>-1</v>
      </c>
      <c r="F1452" s="12">
        <f t="shared" si="495"/>
        <v>-2</v>
      </c>
      <c r="H1452" s="13" t="str">
        <f>IF(K1452&gt;0,SQRT(Sum_Sq($AI$2,V_rtHz($AH$2)/(1+1/$A1452),V_rtHz($AH$2*$A1452)/(1+$A1452),$AN$2*$AH$2/(1+1/$A1452),$AM$2*SQRT(Sum_Sq(K1452,1/($X$2*I$8*(1+H$1017+K1452/J1452))))/SQRT(Sum_Sq($X$2*K1452*I$8,1)),                   $AQ$2*SQRT(Sum_Sq($AH$2/(1+1/$A1452)+K1452*( 1/(H$1017+1+K1452/J1452)-1)/(1+($X$2*K1452*I$8)^2), (K1452^2*I$8*$X$2+1/($X$2*I$8*(H$1017+1+K1452/J1452           )))/(1+($X$2*K1452*I$8)^2))),           V_rtHz(J1452)/($X$2*I$8*(J1452*H$1017+J1452+K1452)),V_rtHz(K1452)*SQRT(Sum_Sq(J1452*I$8*$X$2*H$1017,1))/($X$2*I$8*(J1452*H$1017+J1452+K1452))))/SQRT(Sum_Sq(1/(1+$A1452)+$AC$2/$I$2-1/(1+(1+K1452/J1452)/H$1017),$X$2/$I$2)),IF(K1453&lt;0,"A",H1453))</f>
        <v>A</v>
      </c>
      <c r="J1452" s="13">
        <f t="shared" si="472"/>
        <v>-1</v>
      </c>
      <c r="K1452" s="12">
        <f t="shared" si="496"/>
        <v>-2</v>
      </c>
      <c r="M1452" s="13" t="str">
        <f>IF(P1452&gt;0,SQRT(Sum_Sq($AI$2,V_rtHz($AH$2)/(1+1/$A1452),V_rtHz($AH$2*$A1452)/(1+$A1452),$AN$2*$AH$2/(1+1/$A1452),$AM$2*SQRT(Sum_Sq(P1452,1/($X$2*N$8*(1+M$1017+P1452/O1452))))/SQRT(Sum_Sq($X$2*P1452*N$8,1)),                   $AQ$2*SQRT(Sum_Sq($AH$2/(1+1/$A1452)+P1452*( 1/(M$1017+1+P1452/O1452)-1)/(1+($X$2*P1452*N$8)^2), (P1452^2*N$8*$X$2+1/($X$2*N$8*(M$1017+1+P1452/O1452           )))/(1+($X$2*P1452*N$8)^2))),           V_rtHz(O1452)/($X$2*N$8*(O1452*M$1017+O1452+P1452)),V_rtHz(P1452)*SQRT(Sum_Sq(O1452*N$8*$X$2*M$1017,1))/($X$2*N$8*(O1452*M$1017+O1452+P1452))))/SQRT(Sum_Sq(1/(1+$A1452)+$AC$2/$I$2-1/(1+(1+P1452/O1452)/M$1017),$X$2/$I$2)),IF(P1453&lt;0,"A",M1453))</f>
        <v>A</v>
      </c>
      <c r="O1452" s="13">
        <f t="shared" si="473"/>
        <v>-1</v>
      </c>
      <c r="P1452" s="12">
        <f t="shared" si="497"/>
        <v>-2</v>
      </c>
      <c r="R1452" s="13" t="str">
        <f>IF(U1452&gt;0,SQRT(Sum_Sq($AI$2,V_rtHz($AH$2)/(1+1/$A1452),V_rtHz($AH$2*$A1452)/(1+$A1452),$AN$2*$AH$2/(1+1/$A1452),$AM$2*SQRT(Sum_Sq(U1452,1/($X$2*S$8*(1+R$1017+U1452/T1452))))/SQRT(Sum_Sq($X$2*U1452*S$8,1)),                   $AQ$2*SQRT(Sum_Sq($AH$2/(1+1/$A1452)+U1452*( 1/(R$1017+1+U1452/T1452)-1)/(1+($X$2*U1452*S$8)^2), (U1452^2*S$8*$X$2+1/($X$2*S$8*(R$1017+1+U1452/T1452           )))/(1+($X$2*U1452*S$8)^2))),           V_rtHz(T1452)/($X$2*S$8*(T1452*R$1017+T1452+U1452)),V_rtHz(U1452)*SQRT(Sum_Sq(T1452*S$8*$X$2*R$1017,1))/($X$2*S$8*(T1452*R$1017+T1452+U1452))))/SQRT(Sum_Sq(1/(1+$A1452)+$AC$2/$I$2-1/(1+(1+U1452/T1452)/R$1017),$X$2/$I$2)),IF(U1453&lt;0,"A",R1453))</f>
        <v>A</v>
      </c>
      <c r="T1452" s="13">
        <f t="shared" si="474"/>
        <v>-1</v>
      </c>
      <c r="U1452" s="12">
        <f t="shared" si="498"/>
        <v>-2</v>
      </c>
      <c r="X1452" s="13">
        <f>IF(AA1452&gt;0,SQRT(Sum_Sq($AI$2,V_rtHz($AH$2)/(1+1/$A1452),V_rtHz($AH$2*$A1452)/(1+$A1452),$AN$2*$AH$2/(1+1/$A1452),$AM$2*SQRT(Sum_Sq(AA1452,1/($X$2*Y$8*(1+X$1017+AA1452/Z1452))))/SQRT(Sum_Sq($X$2*AA1452*Y$8,1)),                   $AQ$2*SQRT(Sum_Sq($AH$2/(1+1/$A1452)+AA1452*( 1/(X$1017+1+AA1452/Z1452)-1)/(1+($X$2*AA1452*Y$8)^2), (AA1452^2*Y$8*$X$2+1/($X$2*Y$8*(X$1017+1+AA1452/Z1452           )))/(1+($X$2*AA1452*Y$8)^2))),           V_rtHz(Z1452)/($X$2*Y$8*(Z1452*X$1017+Z1452+AA1452)),V_rtHz(AA1452)*SQRT(Sum_Sq(Z1452*Y$8*$X$2*X$1017,1))/($X$2*Y$8*(Z1452*X$1017+Z1452+AA1452))))/SQRT(Sum_Sq(1/(1+$A1452)+$AC$2/$I$2-1/(1+(1+AA1452/Z1452)/X$1017),$X$2/$I$2)),IF(AA1453&lt;0,"A",X1453))</f>
        <v>3.5126818287996054E-6</v>
      </c>
      <c r="Z1452" s="13">
        <f t="shared" si="475"/>
        <v>14904.527564772567</v>
      </c>
      <c r="AA1452" s="12">
        <f t="shared" si="499"/>
        <v>66023.59472869779</v>
      </c>
      <c r="AC1452" s="13">
        <f>IF(AF1452&gt;0,SQRT(Sum_Sq($AI$2,V_rtHz($AH$2)/(1+1/$A1452),V_rtHz($AH$2*$A1452)/(1+$A1452),$AN$2*$AH$2/(1+1/$A1452),$AM$2*SQRT(Sum_Sq(AF1452,1/($X$2*AD$8*(1+AC$1017+AF1452/AE1452))))/SQRT(Sum_Sq($X$2*AF1452*AD$8,1)),                   $AQ$2*SQRT(Sum_Sq($AH$2/(1+1/$A1452)+AF1452*( 1/(AC$1017+1+AF1452/AE1452)-1)/(1+($X$2*AF1452*AD$8)^2), (AF1452^2*AD$8*$X$2+1/($X$2*AD$8*(AC$1017+1+AF1452/AE1452           )))/(1+($X$2*AF1452*AD$8)^2))),           V_rtHz(AE1452)/($X$2*AD$8*(AE1452*AC$1017+AE1452+AF1452)),V_rtHz(AF1452)*SQRT(Sum_Sq(AE1452*AD$8*$X$2*AC$1017,1))/($X$2*AD$8*(AE1452*AC$1017+AE1452+AF1452))))/SQRT(Sum_Sq(1/(1+$A1452)+$AC$2/$I$2-1/(1+(1+AF1452/AE1452)/AC$1017),$X$2/$I$2)),IF(AF1453&lt;0,"A",AC1453))</f>
        <v>5.7145334822844957E-6</v>
      </c>
      <c r="AE1452" s="13">
        <f t="shared" si="476"/>
        <v>13284.603914693042</v>
      </c>
      <c r="AF1452" s="12">
        <f t="shared" si="500"/>
        <v>234244.15912352921</v>
      </c>
      <c r="AG1452" s="13"/>
      <c r="AH1452" s="13">
        <f>IF(AK1452&gt;0,SQRT(Sum_Sq($AI$2,V_rtHz($AH$2)/(1+1/$A1452),V_rtHz($AH$2*$A1452)/(1+$A1452),$AN$2*$AH$2/(1+1/$A1452),$AM$2*SQRT(Sum_Sq(AK1452,1/($X$2*AI$8*(1+AH$1017+AK1452/AJ1452))))/SQRT(Sum_Sq($X$2*AK1452*AI$8,1)),                   $AQ$2*SQRT(Sum_Sq($AH$2/(1+1/$A1452)+AK1452*( 1/(AH$1017+1+AK1452/AJ1452)-1)/(1+($X$2*AK1452*AI$8)^2), (AK1452^2*AI$8*$X$2+1/($X$2*AI$8*(AH$1017+1+AK1452/AJ1452           )))/(1+($X$2*AK1452*AI$8)^2))),           V_rtHz(AJ1452)/($X$2*AI$8*(AJ1452*AH$1017+AJ1452+AK1452)),V_rtHz(AK1452)*SQRT(Sum_Sq(AJ1452*AI$8*$X$2*AH$1017,1))/($X$2*AI$8*(AJ1452*AH$1017+AJ1452+AK1452))))/SQRT(Sum_Sq(1/(1+$A1452)+$AC$2/$I$2-1/(1+(1+AK1452/AJ1452)/AH$1017),$X$2/$I$2)),IF(AK1453&lt;0,"A",AH1453))</f>
        <v>9.9211243003830667E-6</v>
      </c>
      <c r="AI1452" s="13"/>
      <c r="AJ1452" s="13">
        <f t="shared" si="477"/>
        <v>12890.250248662458</v>
      </c>
      <c r="AK1452" s="12">
        <f t="shared" si="501"/>
        <v>763406.81412399886</v>
      </c>
      <c r="AM1452" s="13">
        <f>IF(AP1452&gt;0,SQRT(Sum_Sq($AI$2,V_rtHz($AH$2)/(1+1/$A1452),V_rtHz($AH$2*$A1452)/(1+$A1452),$AN$2*$AH$2/(1+1/$A1452),$AM$2*SQRT(Sum_Sq(AP1452,1/($X$2*AN$8*(1+AM$1017+AP1452/AO1452))))/SQRT(Sum_Sq($X$2*AP1452*AN$8,1)),                   $AQ$2*SQRT(Sum_Sq($AH$2/(1+1/$A1452)+AP1452*( 1/(AM$1017+1+AP1452/AO1452)-1)/(1+($X$2*AP1452*AN$8)^2), (AP1452^2*AN$8*$X$2+1/($X$2*AN$8*(AM$1017+1+AP1452/AO1452           )))/(1+($X$2*AP1452*AN$8)^2))),           V_rtHz(AO1452)/($X$2*AN$8*(AO1452*AM$1017+AO1452+AP1452)),V_rtHz(AP1452)*SQRT(Sum_Sq(AO1452*AN$8*$X$2*AM$1017,1))/($X$2*AN$8*(AO1452*AM$1017+AO1452+AP1452))))/SQRT(Sum_Sq(1/(1+$A1452)+$AC$2/$I$2-1/(1+(1+AP1452/AO1452)/AM$1017),$X$2/$I$2)),IF(AP1453&lt;0,"A",AM1453))</f>
        <v>1.7516238412721859E-5</v>
      </c>
      <c r="AO1452" s="13">
        <f t="shared" si="478"/>
        <v>12774.003582364359</v>
      </c>
      <c r="AP1452" s="12">
        <f t="shared" si="502"/>
        <v>2436073.2743042191</v>
      </c>
      <c r="AR1452" s="13">
        <f t="shared" si="479"/>
        <v>69887291.180198371</v>
      </c>
      <c r="AS1452" s="13">
        <f t="shared" si="480"/>
        <v>-1.3269976938672748E-5</v>
      </c>
      <c r="AV1452" s="13"/>
      <c r="AW1452" s="13">
        <f t="shared" si="481"/>
        <v>39300511.936236553</v>
      </c>
      <c r="AX1452" s="13">
        <f t="shared" si="482"/>
        <v>-4.2467325833716093E-5</v>
      </c>
      <c r="AZ1452" s="13"/>
      <c r="BA1452" s="13"/>
      <c r="BB1452" s="13">
        <f t="shared" si="483"/>
        <v>22100301.962882396</v>
      </c>
      <c r="BC1452" s="13">
        <f t="shared" si="484"/>
        <v>-1.3959509208296574E-4</v>
      </c>
      <c r="BD1452" s="13"/>
      <c r="BE1452" s="13"/>
      <c r="BG1452" s="13">
        <f t="shared" si="485"/>
        <v>12427913.092914158</v>
      </c>
      <c r="BH1452" s="13">
        <f t="shared" si="486"/>
        <v>-5.0440877781182387E-4</v>
      </c>
      <c r="BI1452" s="13"/>
      <c r="BL1452" s="13">
        <f t="shared" si="487"/>
        <v>315.06815879885437</v>
      </c>
      <c r="BM1452" s="13">
        <f t="shared" si="488"/>
        <v>34.465664218175135</v>
      </c>
      <c r="BP1452" s="13"/>
      <c r="BQ1452" s="13">
        <f t="shared" si="489"/>
        <v>99.633300000000006</v>
      </c>
      <c r="BR1452" s="13">
        <f t="shared" si="490"/>
        <v>108.99</v>
      </c>
      <c r="BT1452" s="13"/>
      <c r="BU1452" s="13"/>
      <c r="BV1452" s="13">
        <f t="shared" si="491"/>
        <v>31.50681587988543</v>
      </c>
      <c r="BW1452" s="13">
        <f t="shared" si="492"/>
        <v>344.65664218175152</v>
      </c>
      <c r="CA1452" s="13">
        <f t="shared" si="493"/>
        <v>9.9633299999999991</v>
      </c>
      <c r="CB1452" s="13">
        <f t="shared" si="494"/>
        <v>1089.9000000000001</v>
      </c>
    </row>
    <row r="1453" spans="1:80" x14ac:dyDescent="0.3">
      <c r="A1453" s="13">
        <f t="shared" si="470"/>
        <v>4.3052661049171031E-3</v>
      </c>
      <c r="C1453" s="13" t="str">
        <f>IF(F1453&gt;0,SQRT(Sum_Sq($AI$2,V_rtHz($AH$2)/(1+1/$A1453),V_rtHz($AH$2*$A1453)/(1+$A1453),$AN$2*$AH$2/(1+1/$A1453),$AM$2*SQRT(Sum_Sq(F1453,1/($X$2*D$8*(1+C$1017+F1453/E1453))))/SQRT(Sum_Sq($X$2*F1453*D$8,1)),                   $AQ$2*SQRT(Sum_Sq($AH$2/(1+1/$A1453)+F1453*( 1/(C$1017+1+F1453/E1453)-1)/(1+($X$2*F1453*D$8)^2), (F1453^2*D$8*$X$2+1/($X$2*D$8*(C$1017+1+F1453/E1453           )))/(1+($X$2*F1453*D$8)^2))),           V_rtHz(E1453)/($X$2*D$8*(E1453*C$1017+E1453+F1453)),V_rtHz(F1453)*SQRT(Sum_Sq(E1453*D$8*$X$2*C$1017,1))/($X$2*D$8*(E1453*C$1017+E1453+F1453))))/SQRT(Sum_Sq(1/(1+$A1453)+$AC$2/$I$2-1/(1+(1+F1453/E1453)/C$1017),$X$2/$I$2)),IF(F1454&lt;0,"A",C1454))</f>
        <v>A</v>
      </c>
      <c r="E1453" s="13">
        <f t="shared" si="471"/>
        <v>-1</v>
      </c>
      <c r="F1453" s="12">
        <f t="shared" si="495"/>
        <v>-2</v>
      </c>
      <c r="H1453" s="13" t="str">
        <f>IF(K1453&gt;0,SQRT(Sum_Sq($AI$2,V_rtHz($AH$2)/(1+1/$A1453),V_rtHz($AH$2*$A1453)/(1+$A1453),$AN$2*$AH$2/(1+1/$A1453),$AM$2*SQRT(Sum_Sq(K1453,1/($X$2*I$8*(1+H$1017+K1453/J1453))))/SQRT(Sum_Sq($X$2*K1453*I$8,1)),                   $AQ$2*SQRT(Sum_Sq($AH$2/(1+1/$A1453)+K1453*( 1/(H$1017+1+K1453/J1453)-1)/(1+($X$2*K1453*I$8)^2), (K1453^2*I$8*$X$2+1/($X$2*I$8*(H$1017+1+K1453/J1453           )))/(1+($X$2*K1453*I$8)^2))),           V_rtHz(J1453)/($X$2*I$8*(J1453*H$1017+J1453+K1453)),V_rtHz(K1453)*SQRT(Sum_Sq(J1453*I$8*$X$2*H$1017,1))/($X$2*I$8*(J1453*H$1017+J1453+K1453))))/SQRT(Sum_Sq(1/(1+$A1453)+$AC$2/$I$2-1/(1+(1+K1453/J1453)/H$1017),$X$2/$I$2)),IF(K1454&lt;0,"A",H1454))</f>
        <v>A</v>
      </c>
      <c r="J1453" s="13">
        <f t="shared" si="472"/>
        <v>-1</v>
      </c>
      <c r="K1453" s="12">
        <f t="shared" si="496"/>
        <v>-2</v>
      </c>
      <c r="M1453" s="13" t="str">
        <f>IF(P1453&gt;0,SQRT(Sum_Sq($AI$2,V_rtHz($AH$2)/(1+1/$A1453),V_rtHz($AH$2*$A1453)/(1+$A1453),$AN$2*$AH$2/(1+1/$A1453),$AM$2*SQRT(Sum_Sq(P1453,1/($X$2*N$8*(1+M$1017+P1453/O1453))))/SQRT(Sum_Sq($X$2*P1453*N$8,1)),                   $AQ$2*SQRT(Sum_Sq($AH$2/(1+1/$A1453)+P1453*( 1/(M$1017+1+P1453/O1453)-1)/(1+($X$2*P1453*N$8)^2), (P1453^2*N$8*$X$2+1/($X$2*N$8*(M$1017+1+P1453/O1453           )))/(1+($X$2*P1453*N$8)^2))),           V_rtHz(O1453)/($X$2*N$8*(O1453*M$1017+O1453+P1453)),V_rtHz(P1453)*SQRT(Sum_Sq(O1453*N$8*$X$2*M$1017,1))/($X$2*N$8*(O1453*M$1017+O1453+P1453))))/SQRT(Sum_Sq(1/(1+$A1453)+$AC$2/$I$2-1/(1+(1+P1453/O1453)/M$1017),$X$2/$I$2)),IF(P1454&lt;0,"A",M1454))</f>
        <v>A</v>
      </c>
      <c r="O1453" s="13">
        <f t="shared" si="473"/>
        <v>-1</v>
      </c>
      <c r="P1453" s="12">
        <f t="shared" si="497"/>
        <v>-2</v>
      </c>
      <c r="R1453" s="13" t="str">
        <f>IF(U1453&gt;0,SQRT(Sum_Sq($AI$2,V_rtHz($AH$2)/(1+1/$A1453),V_rtHz($AH$2*$A1453)/(1+$A1453),$AN$2*$AH$2/(1+1/$A1453),$AM$2*SQRT(Sum_Sq(U1453,1/($X$2*S$8*(1+R$1017+U1453/T1453))))/SQRT(Sum_Sq($X$2*U1453*S$8,1)),                   $AQ$2*SQRT(Sum_Sq($AH$2/(1+1/$A1453)+U1453*( 1/(R$1017+1+U1453/T1453)-1)/(1+($X$2*U1453*S$8)^2), (U1453^2*S$8*$X$2+1/($X$2*S$8*(R$1017+1+U1453/T1453           )))/(1+($X$2*U1453*S$8)^2))),           V_rtHz(T1453)/($X$2*S$8*(T1453*R$1017+T1453+U1453)),V_rtHz(U1453)*SQRT(Sum_Sq(T1453*S$8*$X$2*R$1017,1))/($X$2*S$8*(T1453*R$1017+T1453+U1453))))/SQRT(Sum_Sq(1/(1+$A1453)+$AC$2/$I$2-1/(1+(1+U1453/T1453)/R$1017),$X$2/$I$2)),IF(U1454&lt;0,"A",R1454))</f>
        <v>A</v>
      </c>
      <c r="T1453" s="13">
        <f t="shared" si="474"/>
        <v>-1</v>
      </c>
      <c r="U1453" s="12">
        <f t="shared" si="498"/>
        <v>-2</v>
      </c>
      <c r="X1453" s="13">
        <f>IF(AA1453&gt;0,SQRT(Sum_Sq($AI$2,V_rtHz($AH$2)/(1+1/$A1453),V_rtHz($AH$2*$A1453)/(1+$A1453),$AN$2*$AH$2/(1+1/$A1453),$AM$2*SQRT(Sum_Sq(AA1453,1/($X$2*Y$8*(1+X$1017+AA1453/Z1453))))/SQRT(Sum_Sq($X$2*AA1453*Y$8,1)),                   $AQ$2*SQRT(Sum_Sq($AH$2/(1+1/$A1453)+AA1453*( 1/(X$1017+1+AA1453/Z1453)-1)/(1+($X$2*AA1453*Y$8)^2), (AA1453^2*Y$8*$X$2+1/($X$2*Y$8*(X$1017+1+AA1453/Z1453           )))/(1+($X$2*AA1453*Y$8)^2))),           V_rtHz(Z1453)/($X$2*Y$8*(Z1453*X$1017+Z1453+AA1453)),V_rtHz(AA1453)*SQRT(Sum_Sq(Z1453*Y$8*$X$2*X$1017,1))/($X$2*Y$8*(Z1453*X$1017+Z1453+AA1453))))/SQRT(Sum_Sq(1/(1+$A1453)+$AC$2/$I$2-1/(1+(1+AA1453/Z1453)/X$1017),$X$2/$I$2)),IF(AA1454&lt;0,"A",X1454))</f>
        <v>3.5046089818713612E-6</v>
      </c>
      <c r="Z1453" s="13">
        <f t="shared" si="475"/>
        <v>14838.082591209413</v>
      </c>
      <c r="AA1453" s="12">
        <f t="shared" si="499"/>
        <v>66319.248562629917</v>
      </c>
      <c r="AC1453" s="13">
        <f>IF(AF1453&gt;0,SQRT(Sum_Sq($AI$2,V_rtHz($AH$2)/(1+1/$A1453),V_rtHz($AH$2*$A1453)/(1+$A1453),$AN$2*$AH$2/(1+1/$A1453),$AM$2*SQRT(Sum_Sq(AF1453,1/($X$2*AD$8*(1+AC$1017+AF1453/AE1453))))/SQRT(Sum_Sq($X$2*AF1453*AD$8,1)),                   $AQ$2*SQRT(Sum_Sq($AH$2/(1+1/$A1453)+AF1453*( 1/(AC$1017+1+AF1453/AE1453)-1)/(1+($X$2*AF1453*AD$8)^2), (AF1453^2*AD$8*$X$2+1/($X$2*AD$8*(AC$1017+1+AF1453/AE1453           )))/(1+($X$2*AF1453*AD$8)^2))),           V_rtHz(AE1453)/($X$2*AD$8*(AE1453*AC$1017+AE1453+AF1453)),V_rtHz(AF1453)*SQRT(Sum_Sq(AE1453*AD$8*$X$2*AC$1017,1))/($X$2*AD$8*(AE1453*AC$1017+AE1453+AF1453))))/SQRT(Sum_Sq(1/(1+$A1453)+$AC$2/$I$2-1/(1+(1+AF1453/AE1453)/AC$1017),$X$2/$I$2)),IF(AF1454&lt;0,"A",AC1454))</f>
        <v>5.7055505745575312E-6</v>
      </c>
      <c r="AE1453" s="13">
        <f t="shared" si="476"/>
        <v>13240.987944548609</v>
      </c>
      <c r="AF1453" s="12">
        <f t="shared" si="500"/>
        <v>235015.7621408891</v>
      </c>
      <c r="AG1453" s="13"/>
      <c r="AH1453" s="13">
        <f>IF(AK1453&gt;0,SQRT(Sum_Sq($AI$2,V_rtHz($AH$2)/(1+1/$A1453),V_rtHz($AH$2*$A1453)/(1+$A1453),$AN$2*$AH$2/(1+1/$A1453),$AM$2*SQRT(Sum_Sq(AK1453,1/($X$2*AI$8*(1+AH$1017+AK1453/AJ1453))))/SQRT(Sum_Sq($X$2*AK1453*AI$8,1)),                   $AQ$2*SQRT(Sum_Sq($AH$2/(1+1/$A1453)+AK1453*( 1/(AH$1017+1+AK1453/AJ1453)-1)/(1+($X$2*AK1453*AI$8)^2), (AK1453^2*AI$8*$X$2+1/($X$2*AI$8*(AH$1017+1+AK1453/AJ1453           )))/(1+($X$2*AK1453*AI$8)^2))),           V_rtHz(AJ1453)/($X$2*AI$8*(AJ1453*AH$1017+AJ1453+AK1453)),V_rtHz(AK1453)*SQRT(Sum_Sq(AJ1453*AI$8*$X$2*AH$1017,1))/($X$2*AI$8*(AJ1453*AH$1017+AJ1453+AK1453))))/SQRT(Sum_Sq(1/(1+$A1453)+$AC$2/$I$2-1/(1+(1+AK1453/AJ1453)/AH$1017),$X$2/$I$2)),IF(AK1454&lt;0,"A",AH1454))</f>
        <v>9.9070243553395464E-6</v>
      </c>
      <c r="AI1453" s="13"/>
      <c r="AJ1453" s="13">
        <f t="shared" si="477"/>
        <v>12851.101651934727</v>
      </c>
      <c r="AK1453" s="12">
        <f t="shared" si="501"/>
        <v>765732.3972774744</v>
      </c>
      <c r="AM1453" s="13">
        <f>IF(AP1453&gt;0,SQRT(Sum_Sq($AI$2,V_rtHz($AH$2)/(1+1/$A1453),V_rtHz($AH$2*$A1453)/(1+$A1453),$AN$2*$AH$2/(1+1/$A1453),$AM$2*SQRT(Sum_Sq(AP1453,1/($X$2*AN$8*(1+AM$1017+AP1453/AO1453))))/SQRT(Sum_Sq($X$2*AP1453*AN$8,1)),                   $AQ$2*SQRT(Sum_Sq($AH$2/(1+1/$A1453)+AP1453*( 1/(AM$1017+1+AP1453/AO1453)-1)/(1+($X$2*AP1453*AN$8)^2), (AP1453^2*AN$8*$X$2+1/($X$2*AN$8*(AM$1017+1+AP1453/AO1453           )))/(1+($X$2*AP1453*AN$8)^2))),           V_rtHz(AO1453)/($X$2*AN$8*(AO1453*AM$1017+AO1453+AP1453)),V_rtHz(AP1453)*SQRT(Sum_Sq(AO1453*AN$8*$X$2*AM$1017,1))/($X$2*AN$8*(AO1453*AM$1017+AO1453+AP1453))))/SQRT(Sum_Sq(1/(1+$A1453)+$AC$2/$I$2-1/(1+(1+AP1453/AO1453)/AM$1017),$X$2/$I$2)),IF(AP1454&lt;0,"A",AM1454))</f>
        <v>1.7492096470510801E-5</v>
      </c>
      <c r="AO1453" s="13">
        <f t="shared" si="478"/>
        <v>12736.100265175541</v>
      </c>
      <c r="AP1453" s="12">
        <f t="shared" si="502"/>
        <v>2443323.1589697497</v>
      </c>
      <c r="AR1453" s="13">
        <f t="shared" si="479"/>
        <v>69887291.180198371</v>
      </c>
      <c r="AS1453" s="13">
        <f t="shared" si="480"/>
        <v>-1.3270990186445253E-5</v>
      </c>
      <c r="AV1453" s="13"/>
      <c r="AW1453" s="13">
        <f t="shared" si="481"/>
        <v>39300511.936236553</v>
      </c>
      <c r="AX1453" s="13">
        <f t="shared" si="482"/>
        <v>-4.247770489602811E-5</v>
      </c>
      <c r="AZ1453" s="13"/>
      <c r="BA1453" s="13"/>
      <c r="BB1453" s="13">
        <f t="shared" si="483"/>
        <v>22100301.962882396</v>
      </c>
      <c r="BC1453" s="13">
        <f t="shared" si="484"/>
        <v>-1.3970730204538586E-4</v>
      </c>
      <c r="BD1453" s="13"/>
      <c r="BE1453" s="13"/>
      <c r="BG1453" s="13">
        <f t="shared" si="485"/>
        <v>12427913.092914158</v>
      </c>
      <c r="BH1453" s="13">
        <f t="shared" si="486"/>
        <v>-5.0587692523560617E-4</v>
      </c>
      <c r="BI1453" s="13"/>
      <c r="BL1453" s="13">
        <f t="shared" si="487"/>
        <v>315.06815879885437</v>
      </c>
      <c r="BM1453" s="13">
        <f t="shared" si="488"/>
        <v>34.465664218175128</v>
      </c>
      <c r="BP1453" s="13"/>
      <c r="BQ1453" s="13">
        <f t="shared" si="489"/>
        <v>99.633300000000006</v>
      </c>
      <c r="BR1453" s="13">
        <f t="shared" si="490"/>
        <v>108.99</v>
      </c>
      <c r="BT1453" s="13"/>
      <c r="BU1453" s="13"/>
      <c r="BV1453" s="13">
        <f t="shared" si="491"/>
        <v>31.506815879885437</v>
      </c>
      <c r="BW1453" s="13">
        <f t="shared" si="492"/>
        <v>344.65664218175147</v>
      </c>
      <c r="CA1453" s="13">
        <f t="shared" si="493"/>
        <v>9.9633299999999974</v>
      </c>
      <c r="CB1453" s="13">
        <f t="shared" si="494"/>
        <v>1089.9000000000001</v>
      </c>
    </row>
    <row r="1454" spans="1:80" x14ac:dyDescent="0.3">
      <c r="A1454" s="13">
        <f t="shared" si="470"/>
        <v>4.3651583224016584E-3</v>
      </c>
      <c r="C1454" s="13" t="str">
        <f>IF(F1454&gt;0,SQRT(Sum_Sq($AI$2,V_rtHz($AH$2)/(1+1/$A1454),V_rtHz($AH$2*$A1454)/(1+$A1454),$AN$2*$AH$2/(1+1/$A1454),$AM$2*SQRT(Sum_Sq(F1454,1/($X$2*D$8*(1+C$1017+F1454/E1454))))/SQRT(Sum_Sq($X$2*F1454*D$8,1)),                   $AQ$2*SQRT(Sum_Sq($AH$2/(1+1/$A1454)+F1454*( 1/(C$1017+1+F1454/E1454)-1)/(1+($X$2*F1454*D$8)^2), (F1454^2*D$8*$X$2+1/($X$2*D$8*(C$1017+1+F1454/E1454           )))/(1+($X$2*F1454*D$8)^2))),           V_rtHz(E1454)/($X$2*D$8*(E1454*C$1017+E1454+F1454)),V_rtHz(F1454)*SQRT(Sum_Sq(E1454*D$8*$X$2*C$1017,1))/($X$2*D$8*(E1454*C$1017+E1454+F1454))))/SQRT(Sum_Sq(1/(1+$A1454)+$AC$2/$I$2-1/(1+(1+F1454/E1454)/C$1017),$X$2/$I$2)),IF(F1455&lt;0,"A",C1455))</f>
        <v>A</v>
      </c>
      <c r="E1454" s="13">
        <f t="shared" si="471"/>
        <v>-1</v>
      </c>
      <c r="F1454" s="12">
        <f t="shared" si="495"/>
        <v>-2</v>
      </c>
      <c r="H1454" s="13" t="str">
        <f>IF(K1454&gt;0,SQRT(Sum_Sq($AI$2,V_rtHz($AH$2)/(1+1/$A1454),V_rtHz($AH$2*$A1454)/(1+$A1454),$AN$2*$AH$2/(1+1/$A1454),$AM$2*SQRT(Sum_Sq(K1454,1/($X$2*I$8*(1+H$1017+K1454/J1454))))/SQRT(Sum_Sq($X$2*K1454*I$8,1)),                   $AQ$2*SQRT(Sum_Sq($AH$2/(1+1/$A1454)+K1454*( 1/(H$1017+1+K1454/J1454)-1)/(1+($X$2*K1454*I$8)^2), (K1454^2*I$8*$X$2+1/($X$2*I$8*(H$1017+1+K1454/J1454           )))/(1+($X$2*K1454*I$8)^2))),           V_rtHz(J1454)/($X$2*I$8*(J1454*H$1017+J1454+K1454)),V_rtHz(K1454)*SQRT(Sum_Sq(J1454*I$8*$X$2*H$1017,1))/($X$2*I$8*(J1454*H$1017+J1454+K1454))))/SQRT(Sum_Sq(1/(1+$A1454)+$AC$2/$I$2-1/(1+(1+K1454/J1454)/H$1017),$X$2/$I$2)),IF(K1455&lt;0,"A",H1455))</f>
        <v>A</v>
      </c>
      <c r="J1454" s="13">
        <f t="shared" si="472"/>
        <v>-1</v>
      </c>
      <c r="K1454" s="12">
        <f t="shared" si="496"/>
        <v>-2</v>
      </c>
      <c r="M1454" s="13" t="str">
        <f>IF(P1454&gt;0,SQRT(Sum_Sq($AI$2,V_rtHz($AH$2)/(1+1/$A1454),V_rtHz($AH$2*$A1454)/(1+$A1454),$AN$2*$AH$2/(1+1/$A1454),$AM$2*SQRT(Sum_Sq(P1454,1/($X$2*N$8*(1+M$1017+P1454/O1454))))/SQRT(Sum_Sq($X$2*P1454*N$8,1)),                   $AQ$2*SQRT(Sum_Sq($AH$2/(1+1/$A1454)+P1454*( 1/(M$1017+1+P1454/O1454)-1)/(1+($X$2*P1454*N$8)^2), (P1454^2*N$8*$X$2+1/($X$2*N$8*(M$1017+1+P1454/O1454           )))/(1+($X$2*P1454*N$8)^2))),           V_rtHz(O1454)/($X$2*N$8*(O1454*M$1017+O1454+P1454)),V_rtHz(P1454)*SQRT(Sum_Sq(O1454*N$8*$X$2*M$1017,1))/($X$2*N$8*(O1454*M$1017+O1454+P1454))))/SQRT(Sum_Sq(1/(1+$A1454)+$AC$2/$I$2-1/(1+(1+P1454/O1454)/M$1017),$X$2/$I$2)),IF(P1455&lt;0,"A",M1455))</f>
        <v>A</v>
      </c>
      <c r="O1454" s="13">
        <f t="shared" si="473"/>
        <v>-1</v>
      </c>
      <c r="P1454" s="12">
        <f t="shared" si="497"/>
        <v>-2</v>
      </c>
      <c r="R1454" s="13" t="str">
        <f>IF(U1454&gt;0,SQRT(Sum_Sq($AI$2,V_rtHz($AH$2)/(1+1/$A1454),V_rtHz($AH$2*$A1454)/(1+$A1454),$AN$2*$AH$2/(1+1/$A1454),$AM$2*SQRT(Sum_Sq(U1454,1/($X$2*S$8*(1+R$1017+U1454/T1454))))/SQRT(Sum_Sq($X$2*U1454*S$8,1)),                   $AQ$2*SQRT(Sum_Sq($AH$2/(1+1/$A1454)+U1454*( 1/(R$1017+1+U1454/T1454)-1)/(1+($X$2*U1454*S$8)^2), (U1454^2*S$8*$X$2+1/($X$2*S$8*(R$1017+1+U1454/T1454           )))/(1+($X$2*U1454*S$8)^2))),           V_rtHz(T1454)/($X$2*S$8*(T1454*R$1017+T1454+U1454)),V_rtHz(U1454)*SQRT(Sum_Sq(T1454*S$8*$X$2*R$1017,1))/($X$2*S$8*(T1454*R$1017+T1454+U1454))))/SQRT(Sum_Sq(1/(1+$A1454)+$AC$2/$I$2-1/(1+(1+U1454/T1454)/R$1017),$X$2/$I$2)),IF(U1455&lt;0,"A",R1455))</f>
        <v>A</v>
      </c>
      <c r="T1454" s="13">
        <f t="shared" si="474"/>
        <v>-1</v>
      </c>
      <c r="U1454" s="12">
        <f t="shared" si="498"/>
        <v>-2</v>
      </c>
      <c r="X1454" s="13">
        <f>IF(AA1454&gt;0,SQRT(Sum_Sq($AI$2,V_rtHz($AH$2)/(1+1/$A1454),V_rtHz($AH$2*$A1454)/(1+$A1454),$AN$2*$AH$2/(1+1/$A1454),$AM$2*SQRT(Sum_Sq(AA1454,1/($X$2*Y$8*(1+X$1017+AA1454/Z1454))))/SQRT(Sum_Sq($X$2*AA1454*Y$8,1)),                   $AQ$2*SQRT(Sum_Sq($AH$2/(1+1/$A1454)+AA1454*( 1/(X$1017+1+AA1454/Z1454)-1)/(1+($X$2*AA1454*Y$8)^2), (AA1454^2*Y$8*$X$2+1/($X$2*Y$8*(X$1017+1+AA1454/Z1454           )))/(1+($X$2*AA1454*Y$8)^2))),           V_rtHz(Z1454)/($X$2*Y$8*(Z1454*X$1017+Z1454+AA1454)),V_rtHz(AA1454)*SQRT(Sum_Sq(Z1454*Y$8*$X$2*X$1017,1))/($X$2*Y$8*(Z1454*X$1017+Z1454+AA1454))))/SQRT(Sum_Sq(1/(1+$A1454)+$AC$2/$I$2-1/(1+(1+AA1454/Z1454)/X$1017),$X$2/$I$2)),IF(AA1455&lt;0,"A",X1455))</f>
        <v>3.4965489517536744E-6</v>
      </c>
      <c r="Z1454" s="13">
        <f t="shared" si="475"/>
        <v>14771.831306439455</v>
      </c>
      <c r="AA1454" s="12">
        <f t="shared" si="499"/>
        <v>66616.688692503129</v>
      </c>
      <c r="AC1454" s="13">
        <f>IF(AF1454&gt;0,SQRT(Sum_Sq($AI$2,V_rtHz($AH$2)/(1+1/$A1454),V_rtHz($AH$2*$A1454)/(1+$A1454),$AN$2*$AH$2/(1+1/$A1454),$AM$2*SQRT(Sum_Sq(AF1454,1/($X$2*AD$8*(1+AC$1017+AF1454/AE1454))))/SQRT(Sum_Sq($X$2*AF1454*AD$8,1)),                   $AQ$2*SQRT(Sum_Sq($AH$2/(1+1/$A1454)+AF1454*( 1/(AC$1017+1+AF1454/AE1454)-1)/(1+($X$2*AF1454*AD$8)^2), (AF1454^2*AD$8*$X$2+1/($X$2*AD$8*(AC$1017+1+AF1454/AE1454           )))/(1+($X$2*AF1454*AD$8)^2))),           V_rtHz(AE1454)/($X$2*AD$8*(AE1454*AC$1017+AE1454+AF1454)),V_rtHz(AF1454)*SQRT(Sum_Sq(AE1454*AD$8*$X$2*AC$1017,1))/($X$2*AD$8*(AE1454*AC$1017+AE1454+AF1454))))/SQRT(Sum_Sq(1/(1+$A1454)+$AC$2/$I$2-1/(1+(1+AF1454/AE1454)/AC$1017),$X$2/$I$2)),IF(AF1455&lt;0,"A",AC1455))</f>
        <v>5.6965403943089953E-6</v>
      </c>
      <c r="AE1454" s="13">
        <f t="shared" si="476"/>
        <v>13197.288987374492</v>
      </c>
      <c r="AF1454" s="12">
        <f t="shared" si="500"/>
        <v>235793.94800427835</v>
      </c>
      <c r="AG1454" s="13"/>
      <c r="AH1454" s="13">
        <f>IF(AK1454&gt;0,SQRT(Sum_Sq($AI$2,V_rtHz($AH$2)/(1+1/$A1454),V_rtHz($AH$2*$A1454)/(1+$A1454),$AN$2*$AH$2/(1+1/$A1454),$AM$2*SQRT(Sum_Sq(AK1454,1/($X$2*AI$8*(1+AH$1017+AK1454/AJ1454))))/SQRT(Sum_Sq($X$2*AK1454*AI$8,1)),                   $AQ$2*SQRT(Sum_Sq($AH$2/(1+1/$A1454)+AK1454*( 1/(AH$1017+1+AK1454/AJ1454)-1)/(1+($X$2*AK1454*AI$8)^2), (AK1454^2*AI$8*$X$2+1/($X$2*AI$8*(AH$1017+1+AK1454/AJ1454           )))/(1+($X$2*AK1454*AI$8)^2))),           V_rtHz(AJ1454)/($X$2*AI$8*(AJ1454*AH$1017+AJ1454+AK1454)),V_rtHz(AK1454)*SQRT(Sum_Sq(AJ1454*AI$8*$X$2*AH$1017,1))/($X$2*AI$8*(AJ1454*AH$1017+AJ1454+AK1454))))/SQRT(Sum_Sq(1/(1+$A1454)+$AC$2/$I$2-1/(1+(1+AK1454/AJ1454)/AH$1017),$X$2/$I$2)),IF(AK1455&lt;0,"A",AH1455))</f>
        <v>9.8928683176520637E-6</v>
      </c>
      <c r="AI1454" s="13"/>
      <c r="AJ1454" s="13">
        <f t="shared" si="477"/>
        <v>12811.840194452947</v>
      </c>
      <c r="AK1454" s="12">
        <f t="shared" si="501"/>
        <v>768078.95870048902</v>
      </c>
      <c r="AM1454" s="13">
        <f>IF(AP1454&gt;0,SQRT(Sum_Sq($AI$2,V_rtHz($AH$2)/(1+1/$A1454),V_rtHz($AH$2*$A1454)/(1+$A1454),$AN$2*$AH$2/(1+1/$A1454),$AM$2*SQRT(Sum_Sq(AP1454,1/($X$2*AN$8*(1+AM$1017+AP1454/AO1454))))/SQRT(Sum_Sq($X$2*AP1454*AN$8,1)),                   $AQ$2*SQRT(Sum_Sq($AH$2/(1+1/$A1454)+AP1454*( 1/(AM$1017+1+AP1454/AO1454)-1)/(1+($X$2*AP1454*AN$8)^2), (AP1454^2*AN$8*$X$2+1/($X$2*AN$8*(AM$1017+1+AP1454/AO1454           )))/(1+($X$2*AP1454*AN$8)^2))),           V_rtHz(AO1454)/($X$2*AN$8*(AO1454*AM$1017+AO1454+AP1454)),V_rtHz(AP1454)*SQRT(Sum_Sq(AO1454*AN$8*$X$2*AM$1017,1))/($X$2*AN$8*(AO1454*AM$1017+AO1454+AP1454))))/SQRT(Sum_Sq(1/(1+$A1454)+$AC$2/$I$2-1/(1+(1+AP1454/AO1454)/AM$1017),$X$2/$I$2)),IF(AP1455&lt;0,"A",AM1455))</f>
        <v>1.7467852080232189E-5</v>
      </c>
      <c r="AO1454" s="13">
        <f t="shared" si="478"/>
        <v>12698.077207051077</v>
      </c>
      <c r="AP1454" s="12">
        <f t="shared" si="502"/>
        <v>2450639.4334714329</v>
      </c>
      <c r="AR1454" s="13">
        <f t="shared" si="479"/>
        <v>69887291.180198371</v>
      </c>
      <c r="AS1454" s="13">
        <f t="shared" si="480"/>
        <v>-1.327201768789038E-5</v>
      </c>
      <c r="AV1454" s="13"/>
      <c r="AW1454" s="13">
        <f t="shared" si="481"/>
        <v>39300511.936236553</v>
      </c>
      <c r="AX1454" s="13">
        <f t="shared" si="482"/>
        <v>-4.2488233526428498E-5</v>
      </c>
      <c r="AZ1454" s="13"/>
      <c r="BA1454" s="13"/>
      <c r="BB1454" s="13">
        <f t="shared" si="483"/>
        <v>22100301.962882396</v>
      </c>
      <c r="BC1454" s="13">
        <f t="shared" si="484"/>
        <v>-1.3982125733010594E-4</v>
      </c>
      <c r="BD1454" s="13"/>
      <c r="BE1454" s="13"/>
      <c r="BG1454" s="13">
        <f t="shared" si="485"/>
        <v>12427913.092914158</v>
      </c>
      <c r="BH1454" s="13">
        <f t="shared" si="486"/>
        <v>-5.0737424808642803E-4</v>
      </c>
      <c r="BI1454" s="13"/>
      <c r="BL1454" s="13">
        <f t="shared" si="487"/>
        <v>315.06815879885437</v>
      </c>
      <c r="BM1454" s="13">
        <f t="shared" si="488"/>
        <v>34.465664218175142</v>
      </c>
      <c r="BP1454" s="13"/>
      <c r="BQ1454" s="13">
        <f t="shared" si="489"/>
        <v>99.633300000000006</v>
      </c>
      <c r="BR1454" s="13">
        <f t="shared" si="490"/>
        <v>108.99000000000002</v>
      </c>
      <c r="BT1454" s="13"/>
      <c r="BU1454" s="13"/>
      <c r="BV1454" s="13">
        <f t="shared" si="491"/>
        <v>31.50681587988543</v>
      </c>
      <c r="BW1454" s="13">
        <f t="shared" si="492"/>
        <v>344.65664218175152</v>
      </c>
      <c r="CA1454" s="13">
        <f t="shared" si="493"/>
        <v>9.9633299999999991</v>
      </c>
      <c r="CB1454" s="13">
        <f t="shared" si="494"/>
        <v>1089.9000000000003</v>
      </c>
    </row>
    <row r="1455" spans="1:80" x14ac:dyDescent="0.3">
      <c r="A1455" s="13">
        <f t="shared" si="470"/>
        <v>4.4258837236262633E-3</v>
      </c>
      <c r="C1455" s="13" t="str">
        <f>IF(F1455&gt;0,SQRT(Sum_Sq($AI$2,V_rtHz($AH$2)/(1+1/$A1455),V_rtHz($AH$2*$A1455)/(1+$A1455),$AN$2*$AH$2/(1+1/$A1455),$AM$2*SQRT(Sum_Sq(F1455,1/($X$2*D$8*(1+C$1017+F1455/E1455))))/SQRT(Sum_Sq($X$2*F1455*D$8,1)),                   $AQ$2*SQRT(Sum_Sq($AH$2/(1+1/$A1455)+F1455*( 1/(C$1017+1+F1455/E1455)-1)/(1+($X$2*F1455*D$8)^2), (F1455^2*D$8*$X$2+1/($X$2*D$8*(C$1017+1+F1455/E1455           )))/(1+($X$2*F1455*D$8)^2))),           V_rtHz(E1455)/($X$2*D$8*(E1455*C$1017+E1455+F1455)),V_rtHz(F1455)*SQRT(Sum_Sq(E1455*D$8*$X$2*C$1017,1))/($X$2*D$8*(E1455*C$1017+E1455+F1455))))/SQRT(Sum_Sq(1/(1+$A1455)+$AC$2/$I$2-1/(1+(1+F1455/E1455)/C$1017),$X$2/$I$2)),IF(F1456&lt;0,"A",C1456))</f>
        <v>A</v>
      </c>
      <c r="E1455" s="13">
        <f t="shared" si="471"/>
        <v>-1</v>
      </c>
      <c r="F1455" s="12">
        <f t="shared" si="495"/>
        <v>-2</v>
      </c>
      <c r="H1455" s="13" t="str">
        <f>IF(K1455&gt;0,SQRT(Sum_Sq($AI$2,V_rtHz($AH$2)/(1+1/$A1455),V_rtHz($AH$2*$A1455)/(1+$A1455),$AN$2*$AH$2/(1+1/$A1455),$AM$2*SQRT(Sum_Sq(K1455,1/($X$2*I$8*(1+H$1017+K1455/J1455))))/SQRT(Sum_Sq($X$2*K1455*I$8,1)),                   $AQ$2*SQRT(Sum_Sq($AH$2/(1+1/$A1455)+K1455*( 1/(H$1017+1+K1455/J1455)-1)/(1+($X$2*K1455*I$8)^2), (K1455^2*I$8*$X$2+1/($X$2*I$8*(H$1017+1+K1455/J1455           )))/(1+($X$2*K1455*I$8)^2))),           V_rtHz(J1455)/($X$2*I$8*(J1455*H$1017+J1455+K1455)),V_rtHz(K1455)*SQRT(Sum_Sq(J1455*I$8*$X$2*H$1017,1))/($X$2*I$8*(J1455*H$1017+J1455+K1455))))/SQRT(Sum_Sq(1/(1+$A1455)+$AC$2/$I$2-1/(1+(1+K1455/J1455)/H$1017),$X$2/$I$2)),IF(K1456&lt;0,"A",H1456))</f>
        <v>A</v>
      </c>
      <c r="J1455" s="13">
        <f t="shared" si="472"/>
        <v>-1</v>
      </c>
      <c r="K1455" s="12">
        <f t="shared" si="496"/>
        <v>-2</v>
      </c>
      <c r="M1455" s="13" t="str">
        <f>IF(P1455&gt;0,SQRT(Sum_Sq($AI$2,V_rtHz($AH$2)/(1+1/$A1455),V_rtHz($AH$2*$A1455)/(1+$A1455),$AN$2*$AH$2/(1+1/$A1455),$AM$2*SQRT(Sum_Sq(P1455,1/($X$2*N$8*(1+M$1017+P1455/O1455))))/SQRT(Sum_Sq($X$2*P1455*N$8,1)),                   $AQ$2*SQRT(Sum_Sq($AH$2/(1+1/$A1455)+P1455*( 1/(M$1017+1+P1455/O1455)-1)/(1+($X$2*P1455*N$8)^2), (P1455^2*N$8*$X$2+1/($X$2*N$8*(M$1017+1+P1455/O1455           )))/(1+($X$2*P1455*N$8)^2))),           V_rtHz(O1455)/($X$2*N$8*(O1455*M$1017+O1455+P1455)),V_rtHz(P1455)*SQRT(Sum_Sq(O1455*N$8*$X$2*M$1017,1))/($X$2*N$8*(O1455*M$1017+O1455+P1455))))/SQRT(Sum_Sq(1/(1+$A1455)+$AC$2/$I$2-1/(1+(1+P1455/O1455)/M$1017),$X$2/$I$2)),IF(P1456&lt;0,"A",M1456))</f>
        <v>A</v>
      </c>
      <c r="O1455" s="13">
        <f t="shared" si="473"/>
        <v>-1</v>
      </c>
      <c r="P1455" s="12">
        <f t="shared" si="497"/>
        <v>-2</v>
      </c>
      <c r="R1455" s="13" t="str">
        <f>IF(U1455&gt;0,SQRT(Sum_Sq($AI$2,V_rtHz($AH$2)/(1+1/$A1455),V_rtHz($AH$2*$A1455)/(1+$A1455),$AN$2*$AH$2/(1+1/$A1455),$AM$2*SQRT(Sum_Sq(U1455,1/($X$2*S$8*(1+R$1017+U1455/T1455))))/SQRT(Sum_Sq($X$2*U1455*S$8,1)),                   $AQ$2*SQRT(Sum_Sq($AH$2/(1+1/$A1455)+U1455*( 1/(R$1017+1+U1455/T1455)-1)/(1+($X$2*U1455*S$8)^2), (U1455^2*S$8*$X$2+1/($X$2*S$8*(R$1017+1+U1455/T1455           )))/(1+($X$2*U1455*S$8)^2))),           V_rtHz(T1455)/($X$2*S$8*(T1455*R$1017+T1455+U1455)),V_rtHz(U1455)*SQRT(Sum_Sq(T1455*S$8*$X$2*R$1017,1))/($X$2*S$8*(T1455*R$1017+T1455+U1455))))/SQRT(Sum_Sq(1/(1+$A1455)+$AC$2/$I$2-1/(1+(1+U1455/T1455)/R$1017),$X$2/$I$2)),IF(U1456&lt;0,"A",R1456))</f>
        <v>A</v>
      </c>
      <c r="T1455" s="13">
        <f t="shared" si="474"/>
        <v>-1</v>
      </c>
      <c r="U1455" s="12">
        <f t="shared" si="498"/>
        <v>-2</v>
      </c>
      <c r="X1455" s="13">
        <f>IF(AA1455&gt;0,SQRT(Sum_Sq($AI$2,V_rtHz($AH$2)/(1+1/$A1455),V_rtHz($AH$2*$A1455)/(1+$A1455),$AN$2*$AH$2/(1+1/$A1455),$AM$2*SQRT(Sum_Sq(AA1455,1/($X$2*Y$8*(1+X$1017+AA1455/Z1455))))/SQRT(Sum_Sq($X$2*AA1455*Y$8,1)),                   $AQ$2*SQRT(Sum_Sq($AH$2/(1+1/$A1455)+AA1455*( 1/(X$1017+1+AA1455/Z1455)-1)/(1+($X$2*AA1455*Y$8)^2), (AA1455^2*Y$8*$X$2+1/($X$2*Y$8*(X$1017+1+AA1455/Z1455           )))/(1+($X$2*AA1455*Y$8)^2))),           V_rtHz(Z1455)/($X$2*Y$8*(Z1455*X$1017+Z1455+AA1455)),V_rtHz(AA1455)*SQRT(Sum_Sq(Z1455*Y$8*$X$2*X$1017,1))/($X$2*Y$8*(Z1455*X$1017+Z1455+AA1455))))/SQRT(Sum_Sq(1/(1+$A1455)+$AC$2/$I$2-1/(1+(1+AA1455/Z1455)/X$1017),$X$2/$I$2)),IF(AA1456&lt;0,"A",X1456))</f>
        <v>3.4885017245927986E-6</v>
      </c>
      <c r="Z1455" s="13">
        <f t="shared" si="475"/>
        <v>14705.773163249441</v>
      </c>
      <c r="AA1455" s="12">
        <f t="shared" si="499"/>
        <v>66915.929998053194</v>
      </c>
      <c r="AC1455" s="13">
        <f>IF(AF1455&gt;0,SQRT(Sum_Sq($AI$2,V_rtHz($AH$2)/(1+1/$A1455),V_rtHz($AH$2*$A1455)/(1+$A1455),$AN$2*$AH$2/(1+1/$A1455),$AM$2*SQRT(Sum_Sq(AF1455,1/($X$2*AD$8*(1+AC$1017+AF1455/AE1455))))/SQRT(Sum_Sq($X$2*AF1455*AD$8,1)),                   $AQ$2*SQRT(Sum_Sq($AH$2/(1+1/$A1455)+AF1455*( 1/(AC$1017+1+AF1455/AE1455)-1)/(1+($X$2*AF1455*AD$8)^2), (AF1455^2*AD$8*$X$2+1/($X$2*AD$8*(AC$1017+1+AF1455/AE1455           )))/(1+($X$2*AF1455*AD$8)^2))),           V_rtHz(AE1455)/($X$2*AD$8*(AE1455*AC$1017+AE1455+AF1455)),V_rtHz(AF1455)*SQRT(Sum_Sq(AE1455*AD$8*$X$2*AC$1017,1))/($X$2*AD$8*(AE1455*AC$1017+AE1455+AF1455))))/SQRT(Sum_Sq(1/(1+$A1455)+$AC$2/$I$2-1/(1+(1+AF1455/AE1455)/AC$1017),$X$2/$I$2)),IF(AF1456&lt;0,"A",AC1456))</f>
        <v>5.6875032930216512E-6</v>
      </c>
      <c r="AE1455" s="13">
        <f t="shared" si="476"/>
        <v>13153.509121701762</v>
      </c>
      <c r="AF1455" s="12">
        <f t="shared" si="500"/>
        <v>236578.75966742903</v>
      </c>
      <c r="AG1455" s="13"/>
      <c r="AH1455" s="13">
        <f>IF(AK1455&gt;0,SQRT(Sum_Sq($AI$2,V_rtHz($AH$2)/(1+1/$A1455),V_rtHz($AH$2*$A1455)/(1+$A1455),$AN$2*$AH$2/(1+1/$A1455),$AM$2*SQRT(Sum_Sq(AK1455,1/($X$2*AI$8*(1+AH$1017+AK1455/AJ1455))))/SQRT(Sum_Sq($X$2*AK1455*AI$8,1)),                   $AQ$2*SQRT(Sum_Sq($AH$2/(1+1/$A1455)+AK1455*( 1/(AH$1017+1+AK1455/AJ1455)-1)/(1+($X$2*AK1455*AI$8)^2), (AK1455^2*AI$8*$X$2+1/($X$2*AI$8*(AH$1017+1+AK1455/AJ1455           )))/(1+($X$2*AK1455*AI$8)^2))),           V_rtHz(AJ1455)/($X$2*AI$8*(AJ1455*AH$1017+AJ1455+AK1455)),V_rtHz(AK1455)*SQRT(Sum_Sq(AJ1455*AI$8*$X$2*AH$1017,1))/($X$2*AI$8*(AJ1455*AH$1017+AJ1455+AK1455))))/SQRT(Sum_Sq(1/(1+$A1455)+$AC$2/$I$2-1/(1+(1+AK1455/AJ1455)/AH$1017),$X$2/$I$2)),IF(AK1456&lt;0,"A",AH1456))</f>
        <v>9.8786567110932805E-6</v>
      </c>
      <c r="AI1455" s="13"/>
      <c r="AJ1455" s="13">
        <f t="shared" si="477"/>
        <v>12772.467761870865</v>
      </c>
      <c r="AK1455" s="12">
        <f t="shared" si="501"/>
        <v>770446.64030931878</v>
      </c>
      <c r="AM1455" s="13">
        <f>IF(AP1455&gt;0,SQRT(Sum_Sq($AI$2,V_rtHz($AH$2)/(1+1/$A1455),V_rtHz($AH$2*$A1455)/(1+$A1455),$AN$2*$AH$2/(1+1/$A1455),$AM$2*SQRT(Sum_Sq(AP1455,1/($X$2*AN$8*(1+AM$1017+AP1455/AO1455))))/SQRT(Sum_Sq($X$2*AP1455*AN$8,1)),                   $AQ$2*SQRT(Sum_Sq($AH$2/(1+1/$A1455)+AP1455*( 1/(AM$1017+1+AP1455/AO1455)-1)/(1+($X$2*AP1455*AN$8)^2), (AP1455^2*AN$8*$X$2+1/($X$2*AN$8*(AM$1017+1+AP1455/AO1455           )))/(1+($X$2*AP1455*AN$8)^2))),           V_rtHz(AO1455)/($X$2*AN$8*(AO1455*AM$1017+AO1455+AP1455)),V_rtHz(AP1455)*SQRT(Sum_Sq(AO1455*AN$8*$X$2*AM$1017,1))/($X$2*AN$8*(AO1455*AM$1017+AO1455+AP1455))))/SQRT(Sum_Sq(1/(1+$A1455)+$AC$2/$I$2-1/(1+(1+AP1455/AO1455)/AM$1017),$X$2/$I$2)),IF(AP1456&lt;0,"A",AM1456))</f>
        <v>1.7443506110256117E-5</v>
      </c>
      <c r="AO1455" s="13">
        <f t="shared" si="478"/>
        <v>12659.936214129106</v>
      </c>
      <c r="AP1455" s="12">
        <f t="shared" si="502"/>
        <v>2458022.5529204882</v>
      </c>
      <c r="AR1455" s="13">
        <f t="shared" si="479"/>
        <v>69887291.180198371</v>
      </c>
      <c r="AS1455" s="13">
        <f t="shared" si="480"/>
        <v>-1.3273059645760549E-5</v>
      </c>
      <c r="AV1455" s="13"/>
      <c r="AW1455" s="13">
        <f t="shared" si="481"/>
        <v>39300511.936236553</v>
      </c>
      <c r="AX1455" s="13">
        <f t="shared" si="482"/>
        <v>-4.2498913954729286E-5</v>
      </c>
      <c r="AZ1455" s="13"/>
      <c r="BA1455" s="13"/>
      <c r="BB1455" s="13">
        <f t="shared" si="483"/>
        <v>22100301.962882396</v>
      </c>
      <c r="BC1455" s="13">
        <f t="shared" si="484"/>
        <v>-1.3993698784521541E-4</v>
      </c>
      <c r="BD1455" s="13"/>
      <c r="BE1455" s="13"/>
      <c r="BG1455" s="13">
        <f t="shared" si="485"/>
        <v>12427913.092914158</v>
      </c>
      <c r="BH1455" s="13">
        <f t="shared" si="486"/>
        <v>-5.0890147755036056E-4</v>
      </c>
      <c r="BI1455" s="13"/>
      <c r="BL1455" s="13">
        <f t="shared" si="487"/>
        <v>315.06815879885437</v>
      </c>
      <c r="BM1455" s="13">
        <f t="shared" si="488"/>
        <v>34.465664218175135</v>
      </c>
      <c r="BP1455" s="13"/>
      <c r="BQ1455" s="13">
        <f t="shared" si="489"/>
        <v>99.633300000000006</v>
      </c>
      <c r="BR1455" s="13">
        <f t="shared" si="490"/>
        <v>108.99000000000001</v>
      </c>
      <c r="BT1455" s="13"/>
      <c r="BU1455" s="13"/>
      <c r="BV1455" s="13">
        <f t="shared" si="491"/>
        <v>31.50681587988543</v>
      </c>
      <c r="BW1455" s="13">
        <f t="shared" si="492"/>
        <v>344.65664218175152</v>
      </c>
      <c r="CA1455" s="13">
        <f t="shared" si="493"/>
        <v>9.9633299999999991</v>
      </c>
      <c r="CB1455" s="13">
        <f t="shared" si="494"/>
        <v>1089.8999999999999</v>
      </c>
    </row>
    <row r="1456" spans="1:80" x14ac:dyDescent="0.3">
      <c r="A1456" s="13">
        <f t="shared" si="470"/>
        <v>4.4874538993313218E-3</v>
      </c>
      <c r="C1456" s="13" t="str">
        <f>IF(F1456&gt;0,SQRT(Sum_Sq($AI$2,V_rtHz($AH$2)/(1+1/$A1456),V_rtHz($AH$2*$A1456)/(1+$A1456),$AN$2*$AH$2/(1+1/$A1456),$AM$2*SQRT(Sum_Sq(F1456,1/($X$2*D$8*(1+C$1017+F1456/E1456))))/SQRT(Sum_Sq($X$2*F1456*D$8,1)),                   $AQ$2*SQRT(Sum_Sq($AH$2/(1+1/$A1456)+F1456*( 1/(C$1017+1+F1456/E1456)-1)/(1+($X$2*F1456*D$8)^2), (F1456^2*D$8*$X$2+1/($X$2*D$8*(C$1017+1+F1456/E1456           )))/(1+($X$2*F1456*D$8)^2))),           V_rtHz(E1456)/($X$2*D$8*(E1456*C$1017+E1456+F1456)),V_rtHz(F1456)*SQRT(Sum_Sq(E1456*D$8*$X$2*C$1017,1))/($X$2*D$8*(E1456*C$1017+E1456+F1456))))/SQRT(Sum_Sq(1/(1+$A1456)+$AC$2/$I$2-1/(1+(1+F1456/E1456)/C$1017),$X$2/$I$2)),IF(F1457&lt;0,"A",C1457))</f>
        <v>A</v>
      </c>
      <c r="E1456" s="13">
        <f t="shared" si="471"/>
        <v>-1</v>
      </c>
      <c r="F1456" s="12">
        <f t="shared" si="495"/>
        <v>-2</v>
      </c>
      <c r="H1456" s="13" t="str">
        <f>IF(K1456&gt;0,SQRT(Sum_Sq($AI$2,V_rtHz($AH$2)/(1+1/$A1456),V_rtHz($AH$2*$A1456)/(1+$A1456),$AN$2*$AH$2/(1+1/$A1456),$AM$2*SQRT(Sum_Sq(K1456,1/($X$2*I$8*(1+H$1017+K1456/J1456))))/SQRT(Sum_Sq($X$2*K1456*I$8,1)),                   $AQ$2*SQRT(Sum_Sq($AH$2/(1+1/$A1456)+K1456*( 1/(H$1017+1+K1456/J1456)-1)/(1+($X$2*K1456*I$8)^2), (K1456^2*I$8*$X$2+1/($X$2*I$8*(H$1017+1+K1456/J1456           )))/(1+($X$2*K1456*I$8)^2))),           V_rtHz(J1456)/($X$2*I$8*(J1456*H$1017+J1456+K1456)),V_rtHz(K1456)*SQRT(Sum_Sq(J1456*I$8*$X$2*H$1017,1))/($X$2*I$8*(J1456*H$1017+J1456+K1456))))/SQRT(Sum_Sq(1/(1+$A1456)+$AC$2/$I$2-1/(1+(1+K1456/J1456)/H$1017),$X$2/$I$2)),IF(K1457&lt;0,"A",H1457))</f>
        <v>A</v>
      </c>
      <c r="J1456" s="13">
        <f t="shared" si="472"/>
        <v>-1</v>
      </c>
      <c r="K1456" s="12">
        <f t="shared" si="496"/>
        <v>-2</v>
      </c>
      <c r="M1456" s="13" t="str">
        <f>IF(P1456&gt;0,SQRT(Sum_Sq($AI$2,V_rtHz($AH$2)/(1+1/$A1456),V_rtHz($AH$2*$A1456)/(1+$A1456),$AN$2*$AH$2/(1+1/$A1456),$AM$2*SQRT(Sum_Sq(P1456,1/($X$2*N$8*(1+M$1017+P1456/O1456))))/SQRT(Sum_Sq($X$2*P1456*N$8,1)),                   $AQ$2*SQRT(Sum_Sq($AH$2/(1+1/$A1456)+P1456*( 1/(M$1017+1+P1456/O1456)-1)/(1+($X$2*P1456*N$8)^2), (P1456^2*N$8*$X$2+1/($X$2*N$8*(M$1017+1+P1456/O1456           )))/(1+($X$2*P1456*N$8)^2))),           V_rtHz(O1456)/($X$2*N$8*(O1456*M$1017+O1456+P1456)),V_rtHz(P1456)*SQRT(Sum_Sq(O1456*N$8*$X$2*M$1017,1))/($X$2*N$8*(O1456*M$1017+O1456+P1456))))/SQRT(Sum_Sq(1/(1+$A1456)+$AC$2/$I$2-1/(1+(1+P1456/O1456)/M$1017),$X$2/$I$2)),IF(P1457&lt;0,"A",M1457))</f>
        <v>A</v>
      </c>
      <c r="O1456" s="13">
        <f t="shared" si="473"/>
        <v>-1</v>
      </c>
      <c r="P1456" s="12">
        <f t="shared" si="497"/>
        <v>-2</v>
      </c>
      <c r="R1456" s="13" t="str">
        <f>IF(U1456&gt;0,SQRT(Sum_Sq($AI$2,V_rtHz($AH$2)/(1+1/$A1456),V_rtHz($AH$2*$A1456)/(1+$A1456),$AN$2*$AH$2/(1+1/$A1456),$AM$2*SQRT(Sum_Sq(U1456,1/($X$2*S$8*(1+R$1017+U1456/T1456))))/SQRT(Sum_Sq($X$2*U1456*S$8,1)),                   $AQ$2*SQRT(Sum_Sq($AH$2/(1+1/$A1456)+U1456*( 1/(R$1017+1+U1456/T1456)-1)/(1+($X$2*U1456*S$8)^2), (U1456^2*S$8*$X$2+1/($X$2*S$8*(R$1017+1+U1456/T1456           )))/(1+($X$2*U1456*S$8)^2))),           V_rtHz(T1456)/($X$2*S$8*(T1456*R$1017+T1456+U1456)),V_rtHz(U1456)*SQRT(Sum_Sq(T1456*S$8*$X$2*R$1017,1))/($X$2*S$8*(T1456*R$1017+T1456+U1456))))/SQRT(Sum_Sq(1/(1+$A1456)+$AC$2/$I$2-1/(1+(1+U1456/T1456)/R$1017),$X$2/$I$2)),IF(U1457&lt;0,"A",R1457))</f>
        <v>A</v>
      </c>
      <c r="T1456" s="13">
        <f t="shared" si="474"/>
        <v>-1</v>
      </c>
      <c r="U1456" s="12">
        <f t="shared" si="498"/>
        <v>-2</v>
      </c>
      <c r="X1456" s="13">
        <f>IF(AA1456&gt;0,SQRT(Sum_Sq($AI$2,V_rtHz($AH$2)/(1+1/$A1456),V_rtHz($AH$2*$A1456)/(1+$A1456),$AN$2*$AH$2/(1+1/$A1456),$AM$2*SQRT(Sum_Sq(AA1456,1/($X$2*Y$8*(1+X$1017+AA1456/Z1456))))/SQRT(Sum_Sq($X$2*AA1456*Y$8,1)),                   $AQ$2*SQRT(Sum_Sq($AH$2/(1+1/$A1456)+AA1456*( 1/(X$1017+1+AA1456/Z1456)-1)/(1+($X$2*AA1456*Y$8)^2), (AA1456^2*Y$8*$X$2+1/($X$2*Y$8*(X$1017+1+AA1456/Z1456           )))/(1+($X$2*AA1456*Y$8)^2))),           V_rtHz(Z1456)/($X$2*Y$8*(Z1456*X$1017+Z1456+AA1456)),V_rtHz(AA1456)*SQRT(Sum_Sq(Z1456*Y$8*$X$2*X$1017,1))/($X$2*Y$8*(Z1456*X$1017+Z1456+AA1456))))/SQRT(Sum_Sq(1/(1+$A1456)+$AC$2/$I$2-1/(1+(1+AA1456/Z1456)/X$1017),$X$2/$I$2)),IF(AA1457&lt;0,"A",X1457))</f>
        <v>3.4804672894626894E-6</v>
      </c>
      <c r="Z1456" s="13">
        <f t="shared" si="475"/>
        <v>14639.907636651289</v>
      </c>
      <c r="AA1456" s="12">
        <f t="shared" si="499"/>
        <v>67216.987427957516</v>
      </c>
      <c r="AC1456" s="13">
        <f>IF(AF1456&gt;0,SQRT(Sum_Sq($AI$2,V_rtHz($AH$2)/(1+1/$A1456),V_rtHz($AH$2*$A1456)/(1+$A1456),$AN$2*$AH$2/(1+1/$A1456),$AM$2*SQRT(Sum_Sq(AF1456,1/($X$2*AD$8*(1+AC$1017+AF1456/AE1456))))/SQRT(Sum_Sq($X$2*AF1456*AD$8,1)),                   $AQ$2*SQRT(Sum_Sq($AH$2/(1+1/$A1456)+AF1456*( 1/(AC$1017+1+AF1456/AE1456)-1)/(1+($X$2*AF1456*AD$8)^2), (AF1456^2*AD$8*$X$2+1/($X$2*AD$8*(AC$1017+1+AF1456/AE1456           )))/(1+($X$2*AF1456*AD$8)^2))),           V_rtHz(AE1456)/($X$2*AD$8*(AE1456*AC$1017+AE1456+AF1456)),V_rtHz(AF1456)*SQRT(Sum_Sq(AE1456*AD$8*$X$2*AC$1017,1))/($X$2*AD$8*(AE1456*AC$1017+AE1456+AF1456))))/SQRT(Sum_Sq(1/(1+$A1456)+$AC$2/$I$2-1/(1+(1+AF1456/AE1456)/AC$1017),$X$2/$I$2)),IF(AF1457&lt;0,"A",AC1457))</f>
        <v>5.6784396249476235E-6</v>
      </c>
      <c r="AE1456" s="13">
        <f t="shared" si="476"/>
        <v>13109.65043054773</v>
      </c>
      <c r="AF1456" s="12">
        <f t="shared" si="500"/>
        <v>237370.24032580564</v>
      </c>
      <c r="AG1456" s="13"/>
      <c r="AH1456" s="13">
        <f>IF(AK1456&gt;0,SQRT(Sum_Sq($AI$2,V_rtHz($AH$2)/(1+1/$A1456),V_rtHz($AH$2*$A1456)/(1+$A1456),$AN$2*$AH$2/(1+1/$A1456),$AM$2*SQRT(Sum_Sq(AK1456,1/($X$2*AI$8*(1+AH$1017+AK1456/AJ1456))))/SQRT(Sum_Sq($X$2*AK1456*AI$8,1)),                   $AQ$2*SQRT(Sum_Sq($AH$2/(1+1/$A1456)+AK1456*( 1/(AH$1017+1+AK1456/AJ1456)-1)/(1+($X$2*AK1456*AI$8)^2), (AK1456^2*AI$8*$X$2+1/($X$2*AI$8*(AH$1017+1+AK1456/AJ1456           )))/(1+($X$2*AK1456*AI$8)^2))),           V_rtHz(AJ1456)/($X$2*AI$8*(AJ1456*AH$1017+AJ1456+AK1456)),V_rtHz(AK1456)*SQRT(Sum_Sq(AJ1456*AI$8*$X$2*AH$1017,1))/($X$2*AI$8*(AJ1456*AH$1017+AJ1456+AK1456))))/SQRT(Sum_Sq(1/(1+$A1456)+$AC$2/$I$2-1/(1+(1+AK1456/AJ1456)/AH$1017),$X$2/$I$2)),IF(AK1457&lt;0,"A",AH1457))</f>
        <v>9.8643900665449015E-6</v>
      </c>
      <c r="AI1456" s="13"/>
      <c r="AJ1456" s="13">
        <f t="shared" si="477"/>
        <v>12732.986252442257</v>
      </c>
      <c r="AK1456" s="12">
        <f t="shared" si="501"/>
        <v>772835.58471643121</v>
      </c>
      <c r="AM1456" s="13">
        <f>IF(AP1456&gt;0,SQRT(Sum_Sq($AI$2,V_rtHz($AH$2)/(1+1/$A1456),V_rtHz($AH$2*$A1456)/(1+$A1456),$AN$2*$AH$2/(1+1/$A1456),$AM$2*SQRT(Sum_Sq(AP1456,1/($X$2*AN$8*(1+AM$1017+AP1456/AO1456))))/SQRT(Sum_Sq($X$2*AP1456*AN$8,1)),                   $AQ$2*SQRT(Sum_Sq($AH$2/(1+1/$A1456)+AP1456*( 1/(AM$1017+1+AP1456/AO1456)-1)/(1+($X$2*AP1456*AN$8)^2), (AP1456^2*AN$8*$X$2+1/($X$2*AN$8*(AM$1017+1+AP1456/AO1456           )))/(1+($X$2*AP1456*AN$8)^2))),           V_rtHz(AO1456)/($X$2*AN$8*(AO1456*AM$1017+AO1456+AP1456)),V_rtHz(AP1456)*SQRT(Sum_Sq(AO1456*AN$8*$X$2*AM$1017,1))/($X$2*AN$8*(AO1456*AM$1017+AO1456+AP1456))))/SQRT(Sum_Sq(1/(1+$A1456)+$AC$2/$I$2-1/(1+(1+AP1456/AO1456)/AM$1017),$X$2/$I$2)),IF(AP1457&lt;0,"A",AM1457))</f>
        <v>1.7419059442509671E-5</v>
      </c>
      <c r="AO1456" s="13">
        <f t="shared" si="478"/>
        <v>12621.679107269945</v>
      </c>
      <c r="AP1456" s="12">
        <f t="shared" si="502"/>
        <v>2465472.9745854745</v>
      </c>
      <c r="AR1456" s="13">
        <f t="shared" si="479"/>
        <v>69887291.180198371</v>
      </c>
      <c r="AS1456" s="13">
        <f t="shared" si="480"/>
        <v>-1.3274116265755424E-5</v>
      </c>
      <c r="AV1456" s="13"/>
      <c r="AW1456" s="13">
        <f t="shared" si="481"/>
        <v>39300511.936236553</v>
      </c>
      <c r="AX1456" s="13">
        <f t="shared" si="482"/>
        <v>-4.2509748446111676E-5</v>
      </c>
      <c r="AZ1456" s="13"/>
      <c r="BA1456" s="13"/>
      <c r="BB1456" s="13">
        <f t="shared" si="483"/>
        <v>22100301.962882396</v>
      </c>
      <c r="BC1456" s="13">
        <f t="shared" si="484"/>
        <v>-1.4005452409378061E-4</v>
      </c>
      <c r="BD1456" s="13"/>
      <c r="BE1456" s="13"/>
      <c r="BG1456" s="13">
        <f t="shared" si="485"/>
        <v>12427913.092914158</v>
      </c>
      <c r="BH1456" s="13">
        <f t="shared" si="486"/>
        <v>-5.1045936849228855E-4</v>
      </c>
      <c r="BI1456" s="13"/>
      <c r="BL1456" s="13">
        <f t="shared" si="487"/>
        <v>315.06815879885437</v>
      </c>
      <c r="BM1456" s="13">
        <f t="shared" si="488"/>
        <v>34.465664218175128</v>
      </c>
      <c r="BP1456" s="13"/>
      <c r="BQ1456" s="13">
        <f t="shared" si="489"/>
        <v>99.633300000000006</v>
      </c>
      <c r="BR1456" s="13">
        <f t="shared" si="490"/>
        <v>108.99</v>
      </c>
      <c r="BT1456" s="13"/>
      <c r="BU1456" s="13"/>
      <c r="BV1456" s="13">
        <f t="shared" si="491"/>
        <v>31.50681587988543</v>
      </c>
      <c r="BW1456" s="13">
        <f t="shared" si="492"/>
        <v>344.65664218175158</v>
      </c>
      <c r="CA1456" s="13">
        <f t="shared" si="493"/>
        <v>9.9633299999999991</v>
      </c>
      <c r="CB1456" s="13">
        <f t="shared" si="494"/>
        <v>1089.9000000000005</v>
      </c>
    </row>
    <row r="1457" spans="1:80" x14ac:dyDescent="0.3">
      <c r="A1457" s="13">
        <f t="shared" si="470"/>
        <v>4.5498806015004814E-3</v>
      </c>
      <c r="C1457" s="13" t="str">
        <f>IF(F1457&gt;0,SQRT(Sum_Sq($AI$2,V_rtHz($AH$2)/(1+1/$A1457),V_rtHz($AH$2*$A1457)/(1+$A1457),$AN$2*$AH$2/(1+1/$A1457),$AM$2*SQRT(Sum_Sq(F1457,1/($X$2*D$8*(1+C$1017+F1457/E1457))))/SQRT(Sum_Sq($X$2*F1457*D$8,1)),                   $AQ$2*SQRT(Sum_Sq($AH$2/(1+1/$A1457)+F1457*( 1/(C$1017+1+F1457/E1457)-1)/(1+($X$2*F1457*D$8)^2), (F1457^2*D$8*$X$2+1/($X$2*D$8*(C$1017+1+F1457/E1457           )))/(1+($X$2*F1457*D$8)^2))),           V_rtHz(E1457)/($X$2*D$8*(E1457*C$1017+E1457+F1457)),V_rtHz(F1457)*SQRT(Sum_Sq(E1457*D$8*$X$2*C$1017,1))/($X$2*D$8*(E1457*C$1017+E1457+F1457))))/SQRT(Sum_Sq(1/(1+$A1457)+$AC$2/$I$2-1/(1+(1+F1457/E1457)/C$1017),$X$2/$I$2)),IF(F1458&lt;0,"A",C1458))</f>
        <v>A</v>
      </c>
      <c r="E1457" s="13">
        <f t="shared" si="471"/>
        <v>-1</v>
      </c>
      <c r="F1457" s="12">
        <f t="shared" si="495"/>
        <v>-2</v>
      </c>
      <c r="H1457" s="13" t="str">
        <f>IF(K1457&gt;0,SQRT(Sum_Sq($AI$2,V_rtHz($AH$2)/(1+1/$A1457),V_rtHz($AH$2*$A1457)/(1+$A1457),$AN$2*$AH$2/(1+1/$A1457),$AM$2*SQRT(Sum_Sq(K1457,1/($X$2*I$8*(1+H$1017+K1457/J1457))))/SQRT(Sum_Sq($X$2*K1457*I$8,1)),                   $AQ$2*SQRT(Sum_Sq($AH$2/(1+1/$A1457)+K1457*( 1/(H$1017+1+K1457/J1457)-1)/(1+($X$2*K1457*I$8)^2), (K1457^2*I$8*$X$2+1/($X$2*I$8*(H$1017+1+K1457/J1457           )))/(1+($X$2*K1457*I$8)^2))),           V_rtHz(J1457)/($X$2*I$8*(J1457*H$1017+J1457+K1457)),V_rtHz(K1457)*SQRT(Sum_Sq(J1457*I$8*$X$2*H$1017,1))/($X$2*I$8*(J1457*H$1017+J1457+K1457))))/SQRT(Sum_Sq(1/(1+$A1457)+$AC$2/$I$2-1/(1+(1+K1457/J1457)/H$1017),$X$2/$I$2)),IF(K1458&lt;0,"A",H1458))</f>
        <v>A</v>
      </c>
      <c r="J1457" s="13">
        <f t="shared" si="472"/>
        <v>-1</v>
      </c>
      <c r="K1457" s="12">
        <f t="shared" si="496"/>
        <v>-2</v>
      </c>
      <c r="M1457" s="13" t="str">
        <f>IF(P1457&gt;0,SQRT(Sum_Sq($AI$2,V_rtHz($AH$2)/(1+1/$A1457),V_rtHz($AH$2*$A1457)/(1+$A1457),$AN$2*$AH$2/(1+1/$A1457),$AM$2*SQRT(Sum_Sq(P1457,1/($X$2*N$8*(1+M$1017+P1457/O1457))))/SQRT(Sum_Sq($X$2*P1457*N$8,1)),                   $AQ$2*SQRT(Sum_Sq($AH$2/(1+1/$A1457)+P1457*( 1/(M$1017+1+P1457/O1457)-1)/(1+($X$2*P1457*N$8)^2), (P1457^2*N$8*$X$2+1/($X$2*N$8*(M$1017+1+P1457/O1457           )))/(1+($X$2*P1457*N$8)^2))),           V_rtHz(O1457)/($X$2*N$8*(O1457*M$1017+O1457+P1457)),V_rtHz(P1457)*SQRT(Sum_Sq(O1457*N$8*$X$2*M$1017,1))/($X$2*N$8*(O1457*M$1017+O1457+P1457))))/SQRT(Sum_Sq(1/(1+$A1457)+$AC$2/$I$2-1/(1+(1+P1457/O1457)/M$1017),$X$2/$I$2)),IF(P1458&lt;0,"A",M1458))</f>
        <v>A</v>
      </c>
      <c r="O1457" s="13">
        <f t="shared" si="473"/>
        <v>-1</v>
      </c>
      <c r="P1457" s="12">
        <f t="shared" si="497"/>
        <v>-2</v>
      </c>
      <c r="R1457" s="13" t="str">
        <f>IF(U1457&gt;0,SQRT(Sum_Sq($AI$2,V_rtHz($AH$2)/(1+1/$A1457),V_rtHz($AH$2*$A1457)/(1+$A1457),$AN$2*$AH$2/(1+1/$A1457),$AM$2*SQRT(Sum_Sq(U1457,1/($X$2*S$8*(1+R$1017+U1457/T1457))))/SQRT(Sum_Sq($X$2*U1457*S$8,1)),                   $AQ$2*SQRT(Sum_Sq($AH$2/(1+1/$A1457)+U1457*( 1/(R$1017+1+U1457/T1457)-1)/(1+($X$2*U1457*S$8)^2), (U1457^2*S$8*$X$2+1/($X$2*S$8*(R$1017+1+U1457/T1457           )))/(1+($X$2*U1457*S$8)^2))),           V_rtHz(T1457)/($X$2*S$8*(T1457*R$1017+T1457+U1457)),V_rtHz(U1457)*SQRT(Sum_Sq(T1457*S$8*$X$2*R$1017,1))/($X$2*S$8*(T1457*R$1017+T1457+U1457))))/SQRT(Sum_Sq(1/(1+$A1457)+$AC$2/$I$2-1/(1+(1+U1457/T1457)/R$1017),$X$2/$I$2)),IF(U1458&lt;0,"A",R1458))</f>
        <v>A</v>
      </c>
      <c r="T1457" s="13">
        <f t="shared" si="474"/>
        <v>-1</v>
      </c>
      <c r="U1457" s="12">
        <f t="shared" si="498"/>
        <v>-2</v>
      </c>
      <c r="X1457" s="13">
        <f>IF(AA1457&gt;0,SQRT(Sum_Sq($AI$2,V_rtHz($AH$2)/(1+1/$A1457),V_rtHz($AH$2*$A1457)/(1+$A1457),$AN$2*$AH$2/(1+1/$A1457),$AM$2*SQRT(Sum_Sq(AA1457,1/($X$2*Y$8*(1+X$1017+AA1457/Z1457))))/SQRT(Sum_Sq($X$2*AA1457*Y$8,1)),                   $AQ$2*SQRT(Sum_Sq($AH$2/(1+1/$A1457)+AA1457*( 1/(X$1017+1+AA1457/Z1457)-1)/(1+($X$2*AA1457*Y$8)^2), (AA1457^2*Y$8*$X$2+1/($X$2*Y$8*(X$1017+1+AA1457/Z1457           )))/(1+($X$2*AA1457*Y$8)^2))),           V_rtHz(Z1457)/($X$2*Y$8*(Z1457*X$1017+Z1457+AA1457)),V_rtHz(AA1457)*SQRT(Sum_Sq(Z1457*Y$8*$X$2*X$1017,1))/($X$2*Y$8*(Z1457*X$1017+Z1457+AA1457))))/SQRT(Sum_Sq(1/(1+$A1457)+$AC$2/$I$2-1/(1+(1+AA1457/Z1457)/X$1017),$X$2/$I$2)),IF(AA1458&lt;0,"A",X1458))</f>
        <v>3.4724456383019704E-6</v>
      </c>
      <c r="Z1457" s="13">
        <f t="shared" si="475"/>
        <v>14574.234223186098</v>
      </c>
      <c r="AA1457" s="12">
        <f t="shared" si="499"/>
        <v>67519.876001013239</v>
      </c>
      <c r="AC1457" s="13">
        <f>IF(AF1457&gt;0,SQRT(Sum_Sq($AI$2,V_rtHz($AH$2)/(1+1/$A1457),V_rtHz($AH$2*$A1457)/(1+$A1457),$AN$2*$AH$2/(1+1/$A1457),$AM$2*SQRT(Sum_Sq(AF1457,1/($X$2*AD$8*(1+AC$1017+AF1457/AE1457))))/SQRT(Sum_Sq($X$2*AF1457*AD$8,1)),                   $AQ$2*SQRT(Sum_Sq($AH$2/(1+1/$A1457)+AF1457*( 1/(AC$1017+1+AF1457/AE1457)-1)/(1+($X$2*AF1457*AD$8)^2), (AF1457^2*AD$8*$X$2+1/($X$2*AD$8*(AC$1017+1+AF1457/AE1457           )))/(1+($X$2*AF1457*AD$8)^2))),           V_rtHz(AE1457)/($X$2*AD$8*(AE1457*AC$1017+AE1457+AF1457)),V_rtHz(AF1457)*SQRT(Sum_Sq(AE1457*AD$8*$X$2*AC$1017,1))/($X$2*AD$8*(AE1457*AC$1017+AE1457+AF1457))))/SQRT(Sum_Sq(1/(1+$A1457)+$AC$2/$I$2-1/(1+(1+AF1457/AE1457)/AC$1017),$X$2/$I$2)),IF(AF1458&lt;0,"A",AC1458))</f>
        <v>5.6693497470559374E-6</v>
      </c>
      <c r="AE1457" s="13">
        <f t="shared" si="476"/>
        <v>13065.715000988386</v>
      </c>
      <c r="AF1457" s="12">
        <f t="shared" si="500"/>
        <v>238168.43341914422</v>
      </c>
      <c r="AG1457" s="13"/>
      <c r="AH1457" s="13">
        <f>IF(AK1457&gt;0,SQRT(Sum_Sq($AI$2,V_rtHz($AH$2)/(1+1/$A1457),V_rtHz($AH$2*$A1457)/(1+$A1457),$AN$2*$AH$2/(1+1/$A1457),$AM$2*SQRT(Sum_Sq(AK1457,1/($X$2*AI$8*(1+AH$1017+AK1457/AJ1457))))/SQRT(Sum_Sq($X$2*AK1457*AI$8,1)),                   $AQ$2*SQRT(Sum_Sq($AH$2/(1+1/$A1457)+AK1457*( 1/(AH$1017+1+AK1457/AJ1457)-1)/(1+($X$2*AK1457*AI$8)^2), (AK1457^2*AI$8*$X$2+1/($X$2*AI$8*(AH$1017+1+AK1457/AJ1457           )))/(1+($X$2*AK1457*AI$8)^2))),           V_rtHz(AJ1457)/($X$2*AI$8*(AJ1457*AH$1017+AJ1457+AK1457)),V_rtHz(AK1457)*SQRT(Sum_Sq(AJ1457*AI$8*$X$2*AH$1017,1))/($X$2*AI$8*(AJ1457*AH$1017+AJ1457+AK1457))))/SQRT(Sum_Sq(1/(1+$A1457)+$AC$2/$I$2-1/(1+(1+AK1457/AJ1457)/AH$1017),$X$2/$I$2)),IF(AK1458&lt;0,"A",AH1458))</f>
        <v>9.8500689219118506E-6</v>
      </c>
      <c r="AI1457" s="13"/>
      <c r="AJ1457" s="13">
        <f t="shared" si="477"/>
        <v>12693.397576572013</v>
      </c>
      <c r="AK1457" s="12">
        <f t="shared" si="501"/>
        <v>775245.93523761851</v>
      </c>
      <c r="AM1457" s="13">
        <f>IF(AP1457&gt;0,SQRT(Sum_Sq($AI$2,V_rtHz($AH$2)/(1+1/$A1457),V_rtHz($AH$2*$A1457)/(1+$A1457),$AN$2*$AH$2/(1+1/$A1457),$AM$2*SQRT(Sum_Sq(AP1457,1/($X$2*AN$8*(1+AM$1017+AP1457/AO1457))))/SQRT(Sum_Sq($X$2*AP1457*AN$8,1)),                   $AQ$2*SQRT(Sum_Sq($AH$2/(1+1/$A1457)+AP1457*( 1/(AM$1017+1+AP1457/AO1457)-1)/(1+($X$2*AP1457*AN$8)^2), (AP1457^2*AN$8*$X$2+1/($X$2*AN$8*(AM$1017+1+AP1457/AO1457           )))/(1+($X$2*AP1457*AN$8)^2))),           V_rtHz(AO1457)/($X$2*AN$8*(AO1457*AM$1017+AO1457+AP1457)),V_rtHz(AP1457)*SQRT(Sum_Sq(AO1457*AN$8*$X$2*AM$1017,1))/($X$2*AN$8*(AO1457*AM$1017+AO1457+AP1457))))/SQRT(Sum_Sq(1/(1+$A1457)+$AC$2/$I$2-1/(1+(1+AP1457/AO1457)/AM$1017),$X$2/$I$2)),IF(AP1458&lt;0,"A",AM1458))</f>
        <v>1.7394512972330822E-5</v>
      </c>
      <c r="AO1457" s="13">
        <f t="shared" si="478"/>
        <v>12583.307721617464</v>
      </c>
      <c r="AP1457" s="12">
        <f t="shared" si="502"/>
        <v>2472991.1579134609</v>
      </c>
      <c r="AR1457" s="13">
        <f t="shared" si="479"/>
        <v>69887291.180198371</v>
      </c>
      <c r="AS1457" s="13">
        <f t="shared" si="480"/>
        <v>-1.3275187756566527E-5</v>
      </c>
      <c r="AV1457" s="13"/>
      <c r="AW1457" s="13">
        <f t="shared" si="481"/>
        <v>39300511.936236553</v>
      </c>
      <c r="AX1457" s="13">
        <f t="shared" si="482"/>
        <v>-4.2520739301747377E-5</v>
      </c>
      <c r="AZ1457" s="13"/>
      <c r="BA1457" s="13"/>
      <c r="BB1457" s="13">
        <f t="shared" si="483"/>
        <v>22100301.962882396</v>
      </c>
      <c r="BC1457" s="13">
        <f t="shared" si="484"/>
        <v>-1.4017389718813008E-4</v>
      </c>
      <c r="BD1457" s="13"/>
      <c r="BE1457" s="13"/>
      <c r="BG1457" s="13">
        <f t="shared" si="485"/>
        <v>12427913.092914158</v>
      </c>
      <c r="BH1457" s="13">
        <f t="shared" si="486"/>
        <v>-5.1204870042258666E-4</v>
      </c>
      <c r="BI1457" s="13"/>
      <c r="BL1457" s="13">
        <f t="shared" si="487"/>
        <v>315.06815879885437</v>
      </c>
      <c r="BM1457" s="13">
        <f t="shared" si="488"/>
        <v>34.465664218175142</v>
      </c>
      <c r="BP1457" s="13"/>
      <c r="BQ1457" s="13">
        <f t="shared" si="489"/>
        <v>99.633300000000006</v>
      </c>
      <c r="BR1457" s="13">
        <f t="shared" si="490"/>
        <v>108.99</v>
      </c>
      <c r="BT1457" s="13"/>
      <c r="BU1457" s="13"/>
      <c r="BV1457" s="13">
        <f t="shared" si="491"/>
        <v>31.50681587988543</v>
      </c>
      <c r="BW1457" s="13">
        <f t="shared" si="492"/>
        <v>344.65664218175152</v>
      </c>
      <c r="CA1457" s="13">
        <f t="shared" si="493"/>
        <v>9.9633299999999991</v>
      </c>
      <c r="CB1457" s="13">
        <f t="shared" si="494"/>
        <v>1089.9000000000001</v>
      </c>
    </row>
    <row r="1458" spans="1:80" x14ac:dyDescent="0.3">
      <c r="A1458" s="13">
        <f t="shared" si="470"/>
        <v>4.6131757456037929E-3</v>
      </c>
      <c r="C1458" s="13" t="str">
        <f>IF(F1458&gt;0,SQRT(Sum_Sq($AI$2,V_rtHz($AH$2)/(1+1/$A1458),V_rtHz($AH$2*$A1458)/(1+$A1458),$AN$2*$AH$2/(1+1/$A1458),$AM$2*SQRT(Sum_Sq(F1458,1/($X$2*D$8*(1+C$1017+F1458/E1458))))/SQRT(Sum_Sq($X$2*F1458*D$8,1)),                   $AQ$2*SQRT(Sum_Sq($AH$2/(1+1/$A1458)+F1458*( 1/(C$1017+1+F1458/E1458)-1)/(1+($X$2*F1458*D$8)^2), (F1458^2*D$8*$X$2+1/($X$2*D$8*(C$1017+1+F1458/E1458           )))/(1+($X$2*F1458*D$8)^2))),           V_rtHz(E1458)/($X$2*D$8*(E1458*C$1017+E1458+F1458)),V_rtHz(F1458)*SQRT(Sum_Sq(E1458*D$8*$X$2*C$1017,1))/($X$2*D$8*(E1458*C$1017+E1458+F1458))))/SQRT(Sum_Sq(1/(1+$A1458)+$AC$2/$I$2-1/(1+(1+F1458/E1458)/C$1017),$X$2/$I$2)),IF(F1459&lt;0,"A",C1459))</f>
        <v>A</v>
      </c>
      <c r="E1458" s="13">
        <f t="shared" si="471"/>
        <v>-1</v>
      </c>
      <c r="F1458" s="12">
        <f t="shared" si="495"/>
        <v>-2</v>
      </c>
      <c r="H1458" s="13" t="str">
        <f>IF(K1458&gt;0,SQRT(Sum_Sq($AI$2,V_rtHz($AH$2)/(1+1/$A1458),V_rtHz($AH$2*$A1458)/(1+$A1458),$AN$2*$AH$2/(1+1/$A1458),$AM$2*SQRT(Sum_Sq(K1458,1/($X$2*I$8*(1+H$1017+K1458/J1458))))/SQRT(Sum_Sq($X$2*K1458*I$8,1)),                   $AQ$2*SQRT(Sum_Sq($AH$2/(1+1/$A1458)+K1458*( 1/(H$1017+1+K1458/J1458)-1)/(1+($X$2*K1458*I$8)^2), (K1458^2*I$8*$X$2+1/($X$2*I$8*(H$1017+1+K1458/J1458           )))/(1+($X$2*K1458*I$8)^2))),           V_rtHz(J1458)/($X$2*I$8*(J1458*H$1017+J1458+K1458)),V_rtHz(K1458)*SQRT(Sum_Sq(J1458*I$8*$X$2*H$1017,1))/($X$2*I$8*(J1458*H$1017+J1458+K1458))))/SQRT(Sum_Sq(1/(1+$A1458)+$AC$2/$I$2-1/(1+(1+K1458/J1458)/H$1017),$X$2/$I$2)),IF(K1459&lt;0,"A",H1459))</f>
        <v>A</v>
      </c>
      <c r="J1458" s="13">
        <f t="shared" si="472"/>
        <v>-1</v>
      </c>
      <c r="K1458" s="12">
        <f t="shared" si="496"/>
        <v>-2</v>
      </c>
      <c r="M1458" s="13" t="str">
        <f>IF(P1458&gt;0,SQRT(Sum_Sq($AI$2,V_rtHz($AH$2)/(1+1/$A1458),V_rtHz($AH$2*$A1458)/(1+$A1458),$AN$2*$AH$2/(1+1/$A1458),$AM$2*SQRT(Sum_Sq(P1458,1/($X$2*N$8*(1+M$1017+P1458/O1458))))/SQRT(Sum_Sq($X$2*P1458*N$8,1)),                   $AQ$2*SQRT(Sum_Sq($AH$2/(1+1/$A1458)+P1458*( 1/(M$1017+1+P1458/O1458)-1)/(1+($X$2*P1458*N$8)^2), (P1458^2*N$8*$X$2+1/($X$2*N$8*(M$1017+1+P1458/O1458           )))/(1+($X$2*P1458*N$8)^2))),           V_rtHz(O1458)/($X$2*N$8*(O1458*M$1017+O1458+P1458)),V_rtHz(P1458)*SQRT(Sum_Sq(O1458*N$8*$X$2*M$1017,1))/($X$2*N$8*(O1458*M$1017+O1458+P1458))))/SQRT(Sum_Sq(1/(1+$A1458)+$AC$2/$I$2-1/(1+(1+P1458/O1458)/M$1017),$X$2/$I$2)),IF(P1459&lt;0,"A",M1459))</f>
        <v>A</v>
      </c>
      <c r="O1458" s="13">
        <f t="shared" si="473"/>
        <v>-1</v>
      </c>
      <c r="P1458" s="12">
        <f t="shared" si="497"/>
        <v>-2</v>
      </c>
      <c r="R1458" s="13" t="str">
        <f>IF(U1458&gt;0,SQRT(Sum_Sq($AI$2,V_rtHz($AH$2)/(1+1/$A1458),V_rtHz($AH$2*$A1458)/(1+$A1458),$AN$2*$AH$2/(1+1/$A1458),$AM$2*SQRT(Sum_Sq(U1458,1/($X$2*S$8*(1+R$1017+U1458/T1458))))/SQRT(Sum_Sq($X$2*U1458*S$8,1)),                   $AQ$2*SQRT(Sum_Sq($AH$2/(1+1/$A1458)+U1458*( 1/(R$1017+1+U1458/T1458)-1)/(1+($X$2*U1458*S$8)^2), (U1458^2*S$8*$X$2+1/($X$2*S$8*(R$1017+1+U1458/T1458           )))/(1+($X$2*U1458*S$8)^2))),           V_rtHz(T1458)/($X$2*S$8*(T1458*R$1017+T1458+U1458)),V_rtHz(U1458)*SQRT(Sum_Sq(T1458*S$8*$X$2*R$1017,1))/($X$2*S$8*(T1458*R$1017+T1458+U1458))))/SQRT(Sum_Sq(1/(1+$A1458)+$AC$2/$I$2-1/(1+(1+U1458/T1458)/R$1017),$X$2/$I$2)),IF(U1459&lt;0,"A",R1459))</f>
        <v>A</v>
      </c>
      <c r="T1458" s="13">
        <f t="shared" si="474"/>
        <v>-1</v>
      </c>
      <c r="U1458" s="12">
        <f t="shared" si="498"/>
        <v>-2</v>
      </c>
      <c r="X1458" s="13">
        <f>IF(AA1458&gt;0,SQRT(Sum_Sq($AI$2,V_rtHz($AH$2)/(1+1/$A1458),V_rtHz($AH$2*$A1458)/(1+$A1458),$AN$2*$AH$2/(1+1/$A1458),$AM$2*SQRT(Sum_Sq(AA1458,1/($X$2*Y$8*(1+X$1017+AA1458/Z1458))))/SQRT(Sum_Sq($X$2*AA1458*Y$8,1)),                   $AQ$2*SQRT(Sum_Sq($AH$2/(1+1/$A1458)+AA1458*( 1/(X$1017+1+AA1458/Z1458)-1)/(1+($X$2*AA1458*Y$8)^2), (AA1458^2*Y$8*$X$2+1/($X$2*Y$8*(X$1017+1+AA1458/Z1458           )))/(1+($X$2*AA1458*Y$8)^2))),           V_rtHz(Z1458)/($X$2*Y$8*(Z1458*X$1017+Z1458+AA1458)),V_rtHz(AA1458)*SQRT(Sum_Sq(Z1458*Y$8*$X$2*X$1017,1))/($X$2*Y$8*(Z1458*X$1017+Z1458+AA1458))))/SQRT(Sum_Sq(1/(1+$A1458)+$AC$2/$I$2-1/(1+(1+AA1458/Z1458)/X$1017),$X$2/$I$2)),IF(AA1459&lt;0,"A",X1459))</f>
        <v>3.4644367658539978E-6</v>
      </c>
      <c r="Z1458" s="13">
        <f t="shared" si="475"/>
        <v>14508.752440246473</v>
      </c>
      <c r="AA1458" s="12">
        <f t="shared" si="499"/>
        <v>67824.610807304663</v>
      </c>
      <c r="AC1458" s="13">
        <f>IF(AF1458&gt;0,SQRT(Sum_Sq($AI$2,V_rtHz($AH$2)/(1+1/$A1458),V_rtHz($AH$2*$A1458)/(1+$A1458),$AN$2*$AH$2/(1+1/$A1458),$AM$2*SQRT(Sum_Sq(AF1458,1/($X$2*AD$8*(1+AC$1017+AF1458/AE1458))))/SQRT(Sum_Sq($X$2*AF1458*AD$8,1)),                   $AQ$2*SQRT(Sum_Sq($AH$2/(1+1/$A1458)+AF1458*( 1/(AC$1017+1+AF1458/AE1458)-1)/(1+($X$2*AF1458*AD$8)^2), (AF1458^2*AD$8*$X$2+1/($X$2*AD$8*(AC$1017+1+AF1458/AE1458           )))/(1+($X$2*AF1458*AD$8)^2))),           V_rtHz(AE1458)/($X$2*AD$8*(AE1458*AC$1017+AE1458+AF1458)),V_rtHz(AF1458)*SQRT(Sum_Sq(AE1458*AD$8*$X$2*AC$1017,1))/($X$2*AD$8*(AE1458*AC$1017+AE1458+AF1458))))/SQRT(Sum_Sq(1/(1+$A1458)+$AC$2/$I$2-1/(1+(1+AF1458/AE1458)/AC$1017),$X$2/$I$2)),IF(AF1459&lt;0,"A",AC1459))</f>
        <v>5.6602340189782349E-6</v>
      </c>
      <c r="AE1458" s="13">
        <f t="shared" si="476"/>
        <v>13021.70492373283</v>
      </c>
      <c r="AF1458" s="12">
        <f t="shared" si="500"/>
        <v>238973.38263401299</v>
      </c>
      <c r="AG1458" s="13"/>
      <c r="AH1458" s="13">
        <f>IF(AK1458&gt;0,SQRT(Sum_Sq($AI$2,V_rtHz($AH$2)/(1+1/$A1458),V_rtHz($AH$2*$A1458)/(1+$A1458),$AN$2*$AH$2/(1+1/$A1458),$AM$2*SQRT(Sum_Sq(AK1458,1/($X$2*AI$8*(1+AH$1017+AK1458/AJ1458))))/SQRT(Sum_Sq($X$2*AK1458*AI$8,1)),                   $AQ$2*SQRT(Sum_Sq($AH$2/(1+1/$A1458)+AK1458*( 1/(AH$1017+1+AK1458/AJ1458)-1)/(1+($X$2*AK1458*AI$8)^2), (AK1458^2*AI$8*$X$2+1/($X$2*AI$8*(AH$1017+1+AK1458/AJ1458           )))/(1+($X$2*AK1458*AI$8)^2))),           V_rtHz(AJ1458)/($X$2*AI$8*(AJ1458*AH$1017+AJ1458+AK1458)),V_rtHz(AK1458)*SQRT(Sum_Sq(AJ1458*AI$8*$X$2*AH$1017,1))/($X$2*AI$8*(AJ1458*AH$1017+AJ1458+AK1458))))/SQRT(Sum_Sq(1/(1+$A1458)+$AC$2/$I$2-1/(1+(1+AK1458/AJ1458)/AH$1017),$X$2/$I$2)),IF(AK1459&lt;0,"A",AH1459))</f>
        <v>9.8356938220336987E-6</v>
      </c>
      <c r="AI1458" s="13"/>
      <c r="AJ1458" s="13">
        <f t="shared" si="477"/>
        <v>12653.703656365322</v>
      </c>
      <c r="AK1458" s="12">
        <f t="shared" si="501"/>
        <v>777677.83589924057</v>
      </c>
      <c r="AM1458" s="13">
        <f>IF(AP1458&gt;0,SQRT(Sum_Sq($AI$2,V_rtHz($AH$2)/(1+1/$A1458),V_rtHz($AH$2*$A1458)/(1+$A1458),$AN$2*$AH$2/(1+1/$A1458),$AM$2*SQRT(Sum_Sq(AP1458,1/($X$2*AN$8*(1+AM$1017+AP1458/AO1458))))/SQRT(Sum_Sq($X$2*AP1458*AN$8,1)),                   $AQ$2*SQRT(Sum_Sq($AH$2/(1+1/$A1458)+AP1458*( 1/(AM$1017+1+AP1458/AO1458)-1)/(1+($X$2*AP1458*AN$8)^2), (AP1458^2*AN$8*$X$2+1/($X$2*AN$8*(AM$1017+1+AP1458/AO1458           )))/(1+($X$2*AP1458*AN$8)^2))),           V_rtHz(AO1458)/($X$2*AN$8*(AO1458*AM$1017+AO1458+AP1458)),V_rtHz(AP1458)*SQRT(Sum_Sq(AO1458*AN$8*$X$2*AM$1017,1))/($X$2*AN$8*(AO1458*AM$1017+AO1458+AP1458))))/SQRT(Sum_Sq(1/(1+$A1458)+$AC$2/$I$2-1/(1+(1+AP1458/AO1458)/AM$1017),$X$2/$I$2)),IF(AP1459&lt;0,"A",AM1459))</f>
        <v>1.7369867608326229E-5</v>
      </c>
      <c r="AO1458" s="13">
        <f t="shared" si="478"/>
        <v>12544.823906157369</v>
      </c>
      <c r="AP1458" s="12">
        <f t="shared" si="502"/>
        <v>2480577.5645515705</v>
      </c>
      <c r="AR1458" s="13">
        <f t="shared" si="479"/>
        <v>69887291.180198371</v>
      </c>
      <c r="AS1458" s="13">
        <f t="shared" si="480"/>
        <v>-1.327627432992259E-5</v>
      </c>
      <c r="AV1458" s="13"/>
      <c r="AW1458" s="13">
        <f t="shared" si="481"/>
        <v>39300511.936236553</v>
      </c>
      <c r="AX1458" s="13">
        <f t="shared" si="482"/>
        <v>-4.2531888859432628E-5</v>
      </c>
      <c r="AZ1458" s="13"/>
      <c r="BA1458" s="13"/>
      <c r="BB1458" s="13">
        <f t="shared" si="483"/>
        <v>22100301.962882396</v>
      </c>
      <c r="BC1458" s="13">
        <f t="shared" si="484"/>
        <v>-1.4029513886455532E-4</v>
      </c>
      <c r="BD1458" s="13"/>
      <c r="BE1458" s="13"/>
      <c r="BG1458" s="13">
        <f t="shared" si="485"/>
        <v>12427913.092914158</v>
      </c>
      <c r="BH1458" s="13">
        <f t="shared" si="486"/>
        <v>-5.1367027851166364E-4</v>
      </c>
      <c r="BI1458" s="13"/>
      <c r="BL1458" s="13">
        <f t="shared" si="487"/>
        <v>315.06815879885437</v>
      </c>
      <c r="BM1458" s="13">
        <f t="shared" si="488"/>
        <v>34.465664218175142</v>
      </c>
      <c r="BP1458" s="13"/>
      <c r="BQ1458" s="13">
        <f t="shared" si="489"/>
        <v>99.633299999999991</v>
      </c>
      <c r="BR1458" s="13">
        <f t="shared" si="490"/>
        <v>108.99</v>
      </c>
      <c r="BT1458" s="13"/>
      <c r="BU1458" s="13"/>
      <c r="BV1458" s="13">
        <f t="shared" si="491"/>
        <v>31.50681587988543</v>
      </c>
      <c r="BW1458" s="13">
        <f t="shared" si="492"/>
        <v>344.65664218175152</v>
      </c>
      <c r="CA1458" s="13">
        <f t="shared" si="493"/>
        <v>9.9633299999999991</v>
      </c>
      <c r="CB1458" s="13">
        <f t="shared" si="494"/>
        <v>1089.9000000000001</v>
      </c>
    </row>
    <row r="1459" spans="1:80" x14ac:dyDescent="0.3">
      <c r="A1459" s="13">
        <f t="shared" si="470"/>
        <v>4.6773514128719794E-3</v>
      </c>
      <c r="C1459" s="13" t="str">
        <f>IF(F1459&gt;0,SQRT(Sum_Sq($AI$2,V_rtHz($AH$2)/(1+1/$A1459),V_rtHz($AH$2*$A1459)/(1+$A1459),$AN$2*$AH$2/(1+1/$A1459),$AM$2*SQRT(Sum_Sq(F1459,1/($X$2*D$8*(1+C$1017+F1459/E1459))))/SQRT(Sum_Sq($X$2*F1459*D$8,1)),                   $AQ$2*SQRT(Sum_Sq($AH$2/(1+1/$A1459)+F1459*( 1/(C$1017+1+F1459/E1459)-1)/(1+($X$2*F1459*D$8)^2), (F1459^2*D$8*$X$2+1/($X$2*D$8*(C$1017+1+F1459/E1459           )))/(1+($X$2*F1459*D$8)^2))),           V_rtHz(E1459)/($X$2*D$8*(E1459*C$1017+E1459+F1459)),V_rtHz(F1459)*SQRT(Sum_Sq(E1459*D$8*$X$2*C$1017,1))/($X$2*D$8*(E1459*C$1017+E1459+F1459))))/SQRT(Sum_Sq(1/(1+$A1459)+$AC$2/$I$2-1/(1+(1+F1459/E1459)/C$1017),$X$2/$I$2)),IF(F1460&lt;0,"A",C1460))</f>
        <v>A</v>
      </c>
      <c r="E1459" s="13">
        <f t="shared" si="471"/>
        <v>-1</v>
      </c>
      <c r="F1459" s="12">
        <f t="shared" si="495"/>
        <v>-2</v>
      </c>
      <c r="H1459" s="13" t="str">
        <f>IF(K1459&gt;0,SQRT(Sum_Sq($AI$2,V_rtHz($AH$2)/(1+1/$A1459),V_rtHz($AH$2*$A1459)/(1+$A1459),$AN$2*$AH$2/(1+1/$A1459),$AM$2*SQRT(Sum_Sq(K1459,1/($X$2*I$8*(1+H$1017+K1459/J1459))))/SQRT(Sum_Sq($X$2*K1459*I$8,1)),                   $AQ$2*SQRT(Sum_Sq($AH$2/(1+1/$A1459)+K1459*( 1/(H$1017+1+K1459/J1459)-1)/(1+($X$2*K1459*I$8)^2), (K1459^2*I$8*$X$2+1/($X$2*I$8*(H$1017+1+K1459/J1459           )))/(1+($X$2*K1459*I$8)^2))),           V_rtHz(J1459)/($X$2*I$8*(J1459*H$1017+J1459+K1459)),V_rtHz(K1459)*SQRT(Sum_Sq(J1459*I$8*$X$2*H$1017,1))/($X$2*I$8*(J1459*H$1017+J1459+K1459))))/SQRT(Sum_Sq(1/(1+$A1459)+$AC$2/$I$2-1/(1+(1+K1459/J1459)/H$1017),$X$2/$I$2)),IF(K1460&lt;0,"A",H1460))</f>
        <v>A</v>
      </c>
      <c r="J1459" s="13">
        <f t="shared" si="472"/>
        <v>-1</v>
      </c>
      <c r="K1459" s="12">
        <f t="shared" si="496"/>
        <v>-2</v>
      </c>
      <c r="M1459" s="13" t="str">
        <f>IF(P1459&gt;0,SQRT(Sum_Sq($AI$2,V_rtHz($AH$2)/(1+1/$A1459),V_rtHz($AH$2*$A1459)/(1+$A1459),$AN$2*$AH$2/(1+1/$A1459),$AM$2*SQRT(Sum_Sq(P1459,1/($X$2*N$8*(1+M$1017+P1459/O1459))))/SQRT(Sum_Sq($X$2*P1459*N$8,1)),                   $AQ$2*SQRT(Sum_Sq($AH$2/(1+1/$A1459)+P1459*( 1/(M$1017+1+P1459/O1459)-1)/(1+($X$2*P1459*N$8)^2), (P1459^2*N$8*$X$2+1/($X$2*N$8*(M$1017+1+P1459/O1459           )))/(1+($X$2*P1459*N$8)^2))),           V_rtHz(O1459)/($X$2*N$8*(O1459*M$1017+O1459+P1459)),V_rtHz(P1459)*SQRT(Sum_Sq(O1459*N$8*$X$2*M$1017,1))/($X$2*N$8*(O1459*M$1017+O1459+P1459))))/SQRT(Sum_Sq(1/(1+$A1459)+$AC$2/$I$2-1/(1+(1+P1459/O1459)/M$1017),$X$2/$I$2)),IF(P1460&lt;0,"A",M1460))</f>
        <v>A</v>
      </c>
      <c r="O1459" s="13">
        <f t="shared" si="473"/>
        <v>-1</v>
      </c>
      <c r="P1459" s="12">
        <f t="shared" si="497"/>
        <v>-2</v>
      </c>
      <c r="R1459" s="13" t="str">
        <f>IF(U1459&gt;0,SQRT(Sum_Sq($AI$2,V_rtHz($AH$2)/(1+1/$A1459),V_rtHz($AH$2*$A1459)/(1+$A1459),$AN$2*$AH$2/(1+1/$A1459),$AM$2*SQRT(Sum_Sq(U1459,1/($X$2*S$8*(1+R$1017+U1459/T1459))))/SQRT(Sum_Sq($X$2*U1459*S$8,1)),                   $AQ$2*SQRT(Sum_Sq($AH$2/(1+1/$A1459)+U1459*( 1/(R$1017+1+U1459/T1459)-1)/(1+($X$2*U1459*S$8)^2), (U1459^2*S$8*$X$2+1/($X$2*S$8*(R$1017+1+U1459/T1459           )))/(1+($X$2*U1459*S$8)^2))),           V_rtHz(T1459)/($X$2*S$8*(T1459*R$1017+T1459+U1459)),V_rtHz(U1459)*SQRT(Sum_Sq(T1459*S$8*$X$2*R$1017,1))/($X$2*S$8*(T1459*R$1017+T1459+U1459))))/SQRT(Sum_Sq(1/(1+$A1459)+$AC$2/$I$2-1/(1+(1+U1459/T1459)/R$1017),$X$2/$I$2)),IF(U1460&lt;0,"A",R1460))</f>
        <v>A</v>
      </c>
      <c r="T1459" s="13">
        <f t="shared" si="474"/>
        <v>-1</v>
      </c>
      <c r="U1459" s="12">
        <f t="shared" si="498"/>
        <v>-2</v>
      </c>
      <c r="X1459" s="13">
        <f>IF(AA1459&gt;0,SQRT(Sum_Sq($AI$2,V_rtHz($AH$2)/(1+1/$A1459),V_rtHz($AH$2*$A1459)/(1+$A1459),$AN$2*$AH$2/(1+1/$A1459),$AM$2*SQRT(Sum_Sq(AA1459,1/($X$2*Y$8*(1+X$1017+AA1459/Z1459))))/SQRT(Sum_Sq($X$2*AA1459*Y$8,1)),                   $AQ$2*SQRT(Sum_Sq($AH$2/(1+1/$A1459)+AA1459*( 1/(X$1017+1+AA1459/Z1459)-1)/(1+($X$2*AA1459*Y$8)^2), (AA1459^2*Y$8*$X$2+1/($X$2*Y$8*(X$1017+1+AA1459/Z1459           )))/(1+($X$2*AA1459*Y$8)^2))),           V_rtHz(Z1459)/($X$2*Y$8*(Z1459*X$1017+Z1459+AA1459)),V_rtHz(AA1459)*SQRT(Sum_Sq(Z1459*Y$8*$X$2*X$1017,1))/($X$2*Y$8*(Z1459*X$1017+Z1459+AA1459))))/SQRT(Sum_Sq(1/(1+$A1459)+$AC$2/$I$2-1/(1+(1+AA1459/Z1459)/X$1017),$X$2/$I$2)),IF(AA1460&lt;0,"A",X1460))</f>
        <v>3.4564406696079741E-6</v>
      </c>
      <c r="Z1459" s="13">
        <f t="shared" si="475"/>
        <v>14443.461825416669</v>
      </c>
      <c r="AA1459" s="12">
        <f t="shared" si="499"/>
        <v>68131.207009359801</v>
      </c>
      <c r="AC1459" s="13">
        <f>IF(AF1459&gt;0,SQRT(Sum_Sq($AI$2,V_rtHz($AH$2)/(1+1/$A1459),V_rtHz($AH$2*$A1459)/(1+$A1459),$AN$2*$AH$2/(1+1/$A1459),$AM$2*SQRT(Sum_Sq(AF1459,1/($X$2*AD$8*(1+AC$1017+AF1459/AE1459))))/SQRT(Sum_Sq($X$2*AF1459*AD$8,1)),                   $AQ$2*SQRT(Sum_Sq($AH$2/(1+1/$A1459)+AF1459*( 1/(AC$1017+1+AF1459/AE1459)-1)/(1+($X$2*AF1459*AD$8)^2), (AF1459^2*AD$8*$X$2+1/($X$2*AD$8*(AC$1017+1+AF1459/AE1459           )))/(1+($X$2*AF1459*AD$8)^2))),           V_rtHz(AE1459)/($X$2*AD$8*(AE1459*AC$1017+AE1459+AF1459)),V_rtHz(AF1459)*SQRT(Sum_Sq(AE1459*AD$8*$X$2*AC$1017,1))/($X$2*AD$8*(AE1459*AC$1017+AE1459+AF1459))))/SQRT(Sum_Sq(1/(1+$A1459)+$AC$2/$I$2-1/(1+(1+AF1459/AE1459)/AC$1017),$X$2/$I$2)),IF(AF1460&lt;0,"A",AC1460))</f>
        <v>5.6510928029567346E-6</v>
      </c>
      <c r="AE1459" s="13">
        <f t="shared" si="476"/>
        <v>12977.62229269996</v>
      </c>
      <c r="AF1459" s="12">
        <f t="shared" si="500"/>
        <v>239785.13190639377</v>
      </c>
      <c r="AG1459" s="13"/>
      <c r="AH1459" s="13">
        <f>IF(AK1459&gt;0,SQRT(Sum_Sq($AI$2,V_rtHz($AH$2)/(1+1/$A1459),V_rtHz($AH$2*$A1459)/(1+$A1459),$AN$2*$AH$2/(1+1/$A1459),$AM$2*SQRT(Sum_Sq(AK1459,1/($X$2*AI$8*(1+AH$1017+AK1459/AJ1459))))/SQRT(Sum_Sq($X$2*AK1459*AI$8,1)),                   $AQ$2*SQRT(Sum_Sq($AH$2/(1+1/$A1459)+AK1459*( 1/(AH$1017+1+AK1459/AJ1459)-1)/(1+($X$2*AK1459*AI$8)^2), (AK1459^2*AI$8*$X$2+1/($X$2*AI$8*(AH$1017+1+AK1459/AJ1459           )))/(1+($X$2*AK1459*AI$8)^2))),           V_rtHz(AJ1459)/($X$2*AI$8*(AJ1459*AH$1017+AJ1459+AK1459)),V_rtHz(AK1459)*SQRT(Sum_Sq(AJ1459*AI$8*$X$2*AH$1017,1))/($X$2*AI$8*(AJ1459*AH$1017+AJ1459+AK1459))))/SQRT(Sum_Sq(1/(1+$A1459)+$AC$2/$I$2-1/(1+(1+AK1459/AJ1459)/AH$1017),$X$2/$I$2)),IF(AK1460&lt;0,"A",AH1460))</f>
        <v>9.8212653185963451E-6</v>
      </c>
      <c r="AI1459" s="13"/>
      <c r="AJ1459" s="13">
        <f t="shared" si="477"/>
        <v>12613.906425175292</v>
      </c>
      <c r="AK1459" s="12">
        <f t="shared" si="501"/>
        <v>780131.43144557148</v>
      </c>
      <c r="AM1459" s="13">
        <f>IF(AP1459&gt;0,SQRT(Sum_Sq($AI$2,V_rtHz($AH$2)/(1+1/$A1459),V_rtHz($AH$2*$A1459)/(1+$A1459),$AN$2*$AH$2/(1+1/$A1459),$AM$2*SQRT(Sum_Sq(AP1459,1/($X$2*AN$8*(1+AM$1017+AP1459/AO1459))))/SQRT(Sum_Sq($X$2*AP1459*AN$8,1)),                   $AQ$2*SQRT(Sum_Sq($AH$2/(1+1/$A1459)+AP1459*( 1/(AM$1017+1+AP1459/AO1459)-1)/(1+($X$2*AP1459*AN$8)^2), (AP1459^2*AN$8*$X$2+1/($X$2*AN$8*(AM$1017+1+AP1459/AO1459           )))/(1+($X$2*AP1459*AN$8)^2))),           V_rtHz(AO1459)/($X$2*AN$8*(AO1459*AM$1017+AO1459+AP1459)),V_rtHz(AP1459)*SQRT(Sum_Sq(AO1459*AN$8*$X$2*AM$1017,1))/($X$2*AN$8*(AO1459*AM$1017+AO1459+AP1459))))/SQRT(Sum_Sq(1/(1+$A1459)+$AC$2/$I$2-1/(1+(1+AP1459/AO1459)/AM$1017),$X$2/$I$2)),IF(AP1460&lt;0,"A",AM1460))</f>
        <v>1.7345124272225913E-5</v>
      </c>
      <c r="AO1459" s="13">
        <f t="shared" si="478"/>
        <v>12506.229523272585</v>
      </c>
      <c r="AP1459" s="12">
        <f t="shared" si="502"/>
        <v>2488232.6583689004</v>
      </c>
      <c r="AR1459" s="13">
        <f t="shared" si="479"/>
        <v>69887291.180198371</v>
      </c>
      <c r="AS1459" s="13">
        <f t="shared" si="480"/>
        <v>-1.3277376200635624E-5</v>
      </c>
      <c r="AV1459" s="13"/>
      <c r="AW1459" s="13">
        <f t="shared" si="481"/>
        <v>39300511.936236553</v>
      </c>
      <c r="AX1459" s="13">
        <f t="shared" si="482"/>
        <v>-4.2543199494235078E-5</v>
      </c>
      <c r="AZ1459" s="13"/>
      <c r="BA1459" s="13"/>
      <c r="BB1459" s="13">
        <f t="shared" si="483"/>
        <v>22100301.962882396</v>
      </c>
      <c r="BC1459" s="13">
        <f t="shared" si="484"/>
        <v>-1.4041828149844086E-4</v>
      </c>
      <c r="BD1459" s="13"/>
      <c r="BE1459" s="13"/>
      <c r="BG1459" s="13">
        <f t="shared" si="485"/>
        <v>12427913.092914158</v>
      </c>
      <c r="BH1459" s="13">
        <f t="shared" si="486"/>
        <v>-5.1532493465515552E-4</v>
      </c>
      <c r="BI1459" s="13"/>
      <c r="BL1459" s="13">
        <f t="shared" si="487"/>
        <v>315.06815879885437</v>
      </c>
      <c r="BM1459" s="13">
        <f t="shared" si="488"/>
        <v>34.465664218175128</v>
      </c>
      <c r="BP1459" s="13"/>
      <c r="BQ1459" s="13">
        <f t="shared" si="489"/>
        <v>99.633300000000006</v>
      </c>
      <c r="BR1459" s="13">
        <f t="shared" si="490"/>
        <v>108.99000000000001</v>
      </c>
      <c r="BT1459" s="13"/>
      <c r="BU1459" s="13"/>
      <c r="BV1459" s="13">
        <f t="shared" si="491"/>
        <v>31.50681587988543</v>
      </c>
      <c r="BW1459" s="13">
        <f t="shared" si="492"/>
        <v>344.65664218175164</v>
      </c>
      <c r="CA1459" s="13">
        <f t="shared" si="493"/>
        <v>9.9633299999999991</v>
      </c>
      <c r="CB1459" s="13">
        <f t="shared" si="494"/>
        <v>1089.9000000000001</v>
      </c>
    </row>
    <row r="1460" spans="1:80" x14ac:dyDescent="0.3">
      <c r="A1460" s="13">
        <f t="shared" si="470"/>
        <v>4.7424198526024464E-3</v>
      </c>
      <c r="C1460" s="13" t="str">
        <f>IF(F1460&gt;0,SQRT(Sum_Sq($AI$2,V_rtHz($AH$2)/(1+1/$A1460),V_rtHz($AH$2*$A1460)/(1+$A1460),$AN$2*$AH$2/(1+1/$A1460),$AM$2*SQRT(Sum_Sq(F1460,1/($X$2*D$8*(1+C$1017+F1460/E1460))))/SQRT(Sum_Sq($X$2*F1460*D$8,1)),                   $AQ$2*SQRT(Sum_Sq($AH$2/(1+1/$A1460)+F1460*( 1/(C$1017+1+F1460/E1460)-1)/(1+($X$2*F1460*D$8)^2), (F1460^2*D$8*$X$2+1/($X$2*D$8*(C$1017+1+F1460/E1460           )))/(1+($X$2*F1460*D$8)^2))),           V_rtHz(E1460)/($X$2*D$8*(E1460*C$1017+E1460+F1460)),V_rtHz(F1460)*SQRT(Sum_Sq(E1460*D$8*$X$2*C$1017,1))/($X$2*D$8*(E1460*C$1017+E1460+F1460))))/SQRT(Sum_Sq(1/(1+$A1460)+$AC$2/$I$2-1/(1+(1+F1460/E1460)/C$1017),$X$2/$I$2)),IF(F1461&lt;0,"A",C1461))</f>
        <v>A</v>
      </c>
      <c r="E1460" s="13">
        <f t="shared" si="471"/>
        <v>-1</v>
      </c>
      <c r="F1460" s="12">
        <f t="shared" si="495"/>
        <v>-2</v>
      </c>
      <c r="H1460" s="13" t="str">
        <f>IF(K1460&gt;0,SQRT(Sum_Sq($AI$2,V_rtHz($AH$2)/(1+1/$A1460),V_rtHz($AH$2*$A1460)/(1+$A1460),$AN$2*$AH$2/(1+1/$A1460),$AM$2*SQRT(Sum_Sq(K1460,1/($X$2*I$8*(1+H$1017+K1460/J1460))))/SQRT(Sum_Sq($X$2*K1460*I$8,1)),                   $AQ$2*SQRT(Sum_Sq($AH$2/(1+1/$A1460)+K1460*( 1/(H$1017+1+K1460/J1460)-1)/(1+($X$2*K1460*I$8)^2), (K1460^2*I$8*$X$2+1/($X$2*I$8*(H$1017+1+K1460/J1460           )))/(1+($X$2*K1460*I$8)^2))),           V_rtHz(J1460)/($X$2*I$8*(J1460*H$1017+J1460+K1460)),V_rtHz(K1460)*SQRT(Sum_Sq(J1460*I$8*$X$2*H$1017,1))/($X$2*I$8*(J1460*H$1017+J1460+K1460))))/SQRT(Sum_Sq(1/(1+$A1460)+$AC$2/$I$2-1/(1+(1+K1460/J1460)/H$1017),$X$2/$I$2)),IF(K1461&lt;0,"A",H1461))</f>
        <v>A</v>
      </c>
      <c r="J1460" s="13">
        <f t="shared" si="472"/>
        <v>-1</v>
      </c>
      <c r="K1460" s="12">
        <f t="shared" si="496"/>
        <v>-2</v>
      </c>
      <c r="M1460" s="13" t="str">
        <f>IF(P1460&gt;0,SQRT(Sum_Sq($AI$2,V_rtHz($AH$2)/(1+1/$A1460),V_rtHz($AH$2*$A1460)/(1+$A1460),$AN$2*$AH$2/(1+1/$A1460),$AM$2*SQRT(Sum_Sq(P1460,1/($X$2*N$8*(1+M$1017+P1460/O1460))))/SQRT(Sum_Sq($X$2*P1460*N$8,1)),                   $AQ$2*SQRT(Sum_Sq($AH$2/(1+1/$A1460)+P1460*( 1/(M$1017+1+P1460/O1460)-1)/(1+($X$2*P1460*N$8)^2), (P1460^2*N$8*$X$2+1/($X$2*N$8*(M$1017+1+P1460/O1460           )))/(1+($X$2*P1460*N$8)^2))),           V_rtHz(O1460)/($X$2*N$8*(O1460*M$1017+O1460+P1460)),V_rtHz(P1460)*SQRT(Sum_Sq(O1460*N$8*$X$2*M$1017,1))/($X$2*N$8*(O1460*M$1017+O1460+P1460))))/SQRT(Sum_Sq(1/(1+$A1460)+$AC$2/$I$2-1/(1+(1+P1460/O1460)/M$1017),$X$2/$I$2)),IF(P1461&lt;0,"A",M1461))</f>
        <v>A</v>
      </c>
      <c r="O1460" s="13">
        <f t="shared" si="473"/>
        <v>-1</v>
      </c>
      <c r="P1460" s="12">
        <f t="shared" si="497"/>
        <v>-2</v>
      </c>
      <c r="R1460" s="13" t="str">
        <f>IF(U1460&gt;0,SQRT(Sum_Sq($AI$2,V_rtHz($AH$2)/(1+1/$A1460),V_rtHz($AH$2*$A1460)/(1+$A1460),$AN$2*$AH$2/(1+1/$A1460),$AM$2*SQRT(Sum_Sq(U1460,1/($X$2*S$8*(1+R$1017+U1460/T1460))))/SQRT(Sum_Sq($X$2*U1460*S$8,1)),                   $AQ$2*SQRT(Sum_Sq($AH$2/(1+1/$A1460)+U1460*( 1/(R$1017+1+U1460/T1460)-1)/(1+($X$2*U1460*S$8)^2), (U1460^2*S$8*$X$2+1/($X$2*S$8*(R$1017+1+U1460/T1460           )))/(1+($X$2*U1460*S$8)^2))),           V_rtHz(T1460)/($X$2*S$8*(T1460*R$1017+T1460+U1460)),V_rtHz(U1460)*SQRT(Sum_Sq(T1460*S$8*$X$2*R$1017,1))/($X$2*S$8*(T1460*R$1017+T1460+U1460))))/SQRT(Sum_Sq(1/(1+$A1460)+$AC$2/$I$2-1/(1+(1+U1460/T1460)/R$1017),$X$2/$I$2)),IF(U1461&lt;0,"A",R1461))</f>
        <v>A</v>
      </c>
      <c r="T1460" s="13">
        <f t="shared" si="474"/>
        <v>-1</v>
      </c>
      <c r="U1460" s="12">
        <f t="shared" si="498"/>
        <v>-2</v>
      </c>
      <c r="X1460" s="13">
        <f>IF(AA1460&gt;0,SQRT(Sum_Sq($AI$2,V_rtHz($AH$2)/(1+1/$A1460),V_rtHz($AH$2*$A1460)/(1+$A1460),$AN$2*$AH$2/(1+1/$A1460),$AM$2*SQRT(Sum_Sq(AA1460,1/($X$2*Y$8*(1+X$1017+AA1460/Z1460))))/SQRT(Sum_Sq($X$2*AA1460*Y$8,1)),                   $AQ$2*SQRT(Sum_Sq($AH$2/(1+1/$A1460)+AA1460*( 1/(X$1017+1+AA1460/Z1460)-1)/(1+($X$2*AA1460*Y$8)^2), (AA1460^2*Y$8*$X$2+1/($X$2*Y$8*(X$1017+1+AA1460/Z1460           )))/(1+($X$2*AA1460*Y$8)^2))),           V_rtHz(Z1460)/($X$2*Y$8*(Z1460*X$1017+Z1460+AA1460)),V_rtHz(AA1460)*SQRT(Sum_Sq(Z1460*Y$8*$X$2*X$1017,1))/($X$2*Y$8*(Z1460*X$1017+Z1460+AA1460))))/SQRT(Sum_Sq(1/(1+$A1460)+$AC$2/$I$2-1/(1+(1+AA1460/Z1460)/X$1017),$X$2/$I$2)),IF(AA1461&lt;0,"A",X1461))</f>
        <v>3.4484573497413667E-6</v>
      </c>
      <c r="Z1460" s="13">
        <f t="shared" si="475"/>
        <v>14378.361935829882</v>
      </c>
      <c r="AA1460" s="12">
        <f t="shared" si="499"/>
        <v>68439.679843297257</v>
      </c>
      <c r="AC1460" s="13">
        <f>IF(AF1460&gt;0,SQRT(Sum_Sq($AI$2,V_rtHz($AH$2)/(1+1/$A1460),V_rtHz($AH$2*$A1460)/(1+$A1460),$AN$2*$AH$2/(1+1/$A1460),$AM$2*SQRT(Sum_Sq(AF1460,1/($X$2*AD$8*(1+AC$1017+AF1460/AE1460))))/SQRT(Sum_Sq($X$2*AF1460*AD$8,1)),                   $AQ$2*SQRT(Sum_Sq($AH$2/(1+1/$A1460)+AF1460*( 1/(AC$1017+1+AF1460/AE1460)-1)/(1+($X$2*AF1460*AD$8)^2), (AF1460^2*AD$8*$X$2+1/($X$2*AD$8*(AC$1017+1+AF1460/AE1460           )))/(1+($X$2*AF1460*AD$8)^2))),           V_rtHz(AE1460)/($X$2*AD$8*(AE1460*AC$1017+AE1460+AF1460)),V_rtHz(AF1460)*SQRT(Sum_Sq(AE1460*AD$8*$X$2*AC$1017,1))/($X$2*AD$8*(AE1460*AC$1017+AE1460+AF1460))))/SQRT(Sum_Sq(1/(1+$A1460)+$AC$2/$I$2-1/(1+(1+AF1460/AE1460)/AC$1017),$X$2/$I$2)),IF(AF1461&lt;0,"A",AC1461))</f>
        <v>5.6419264637900184E-6</v>
      </c>
      <c r="AE1460" s="13">
        <f t="shared" si="476"/>
        <v>12933.469204597495</v>
      </c>
      <c r="AF1460" s="12">
        <f t="shared" si="500"/>
        <v>240603.72542428461</v>
      </c>
      <c r="AG1460" s="13"/>
      <c r="AH1460" s="13">
        <f>IF(AK1460&gt;0,SQRT(Sum_Sq($AI$2,V_rtHz($AH$2)/(1+1/$A1460),V_rtHz($AH$2*$A1460)/(1+$A1460),$AN$2*$AH$2/(1+1/$A1460),$AM$2*SQRT(Sum_Sq(AK1460,1/($X$2*AI$8*(1+AH$1017+AK1460/AJ1460))))/SQRT(Sum_Sq($X$2*AK1460*AI$8,1)),                   $AQ$2*SQRT(Sum_Sq($AH$2/(1+1/$A1460)+AK1460*( 1/(AH$1017+1+AK1460/AJ1460)-1)/(1+($X$2*AK1460*AI$8)^2), (AK1460^2*AI$8*$X$2+1/($X$2*AI$8*(AH$1017+1+AK1460/AJ1460           )))/(1+($X$2*AK1460*AI$8)^2))),           V_rtHz(AJ1460)/($X$2*AI$8*(AJ1460*AH$1017+AJ1460+AK1460)),V_rtHz(AK1460)*SQRT(Sum_Sq(AJ1460*AI$8*$X$2*AH$1017,1))/($X$2*AI$8*(AJ1460*AH$1017+AJ1460+AK1460))))/SQRT(Sum_Sq(1/(1+$A1460)+$AC$2/$I$2-1/(1+(1+AK1460/AJ1460)/AH$1017),$X$2/$I$2)),IF(AK1461&lt;0,"A",AH1461))</f>
        <v>9.80678397004344E-6</v>
      </c>
      <c r="AI1460" s="13"/>
      <c r="AJ1460" s="13">
        <f t="shared" si="477"/>
        <v>12574.00782714912</v>
      </c>
      <c r="AK1460" s="12">
        <f t="shared" si="501"/>
        <v>782606.8673462572</v>
      </c>
      <c r="AM1460" s="13">
        <f>IF(AP1460&gt;0,SQRT(Sum_Sq($AI$2,V_rtHz($AH$2)/(1+1/$A1460),V_rtHz($AH$2*$A1460)/(1+$A1460),$AN$2*$AH$2/(1+1/$A1460),$AM$2*SQRT(Sum_Sq(AP1460,1/($X$2*AN$8*(1+AM$1017+AP1460/AO1460))))/SQRT(Sum_Sq($X$2*AP1460*AN$8,1)),                   $AQ$2*SQRT(Sum_Sq($AH$2/(1+1/$A1460)+AP1460*( 1/(AM$1017+1+AP1460/AO1460)-1)/(1+($X$2*AP1460*AN$8)^2), (AP1460^2*AN$8*$X$2+1/($X$2*AN$8*(AM$1017+1+AP1460/AO1460           )))/(1+($X$2*AP1460*AN$8)^2))),           V_rtHz(AO1460)/($X$2*AN$8*(AO1460*AM$1017+AO1460+AP1460)),V_rtHz(AP1460)*SQRT(Sum_Sq(AO1460*AN$8*$X$2*AM$1017,1))/($X$2*AN$8*(AO1460*AM$1017+AO1460+AP1460))))/SQRT(Sum_Sq(1/(1+$A1460)+$AC$2/$I$2-1/(1+(1+AP1460/AO1460)/AM$1017),$X$2/$I$2)),IF(AP1461&lt;0,"A",AM1461))</f>
        <v>1.7320283898734572E-5</v>
      </c>
      <c r="AO1460" s="13">
        <f t="shared" si="478"/>
        <v>12467.526448296008</v>
      </c>
      <c r="AP1460" s="12">
        <f t="shared" si="502"/>
        <v>2495956.9054788137</v>
      </c>
      <c r="AR1460" s="13">
        <f t="shared" si="479"/>
        <v>69887291.180198371</v>
      </c>
      <c r="AS1460" s="13">
        <f t="shared" si="480"/>
        <v>-1.3278493586647764E-5</v>
      </c>
      <c r="AV1460" s="13"/>
      <c r="AW1460" s="13">
        <f t="shared" si="481"/>
        <v>39300511.936236553</v>
      </c>
      <c r="AX1460" s="13">
        <f t="shared" si="482"/>
        <v>-4.2554673619153939E-5</v>
      </c>
      <c r="AZ1460" s="13"/>
      <c r="BA1460" s="13"/>
      <c r="BB1460" s="13">
        <f t="shared" si="483"/>
        <v>22100301.962882396</v>
      </c>
      <c r="BC1460" s="13">
        <f t="shared" si="484"/>
        <v>-1.4054335811983899E-4</v>
      </c>
      <c r="BD1460" s="13"/>
      <c r="BE1460" s="13"/>
      <c r="BG1460" s="13">
        <f t="shared" si="485"/>
        <v>12427913.092914158</v>
      </c>
      <c r="BH1460" s="13">
        <f t="shared" si="486"/>
        <v>-5.1701352859275115E-4</v>
      </c>
      <c r="BI1460" s="13"/>
      <c r="BL1460" s="13">
        <f t="shared" si="487"/>
        <v>315.06815879885437</v>
      </c>
      <c r="BM1460" s="13">
        <f t="shared" si="488"/>
        <v>34.465664218175128</v>
      </c>
      <c r="BP1460" s="13"/>
      <c r="BQ1460" s="13">
        <f t="shared" si="489"/>
        <v>99.633300000000006</v>
      </c>
      <c r="BR1460" s="13">
        <f t="shared" si="490"/>
        <v>108.99000000000001</v>
      </c>
      <c r="BT1460" s="13"/>
      <c r="BU1460" s="13"/>
      <c r="BV1460" s="13">
        <f t="shared" si="491"/>
        <v>31.50681587988543</v>
      </c>
      <c r="BW1460" s="13">
        <f t="shared" si="492"/>
        <v>344.65664218175158</v>
      </c>
      <c r="CA1460" s="13">
        <f t="shared" si="493"/>
        <v>9.9633299999999991</v>
      </c>
      <c r="CB1460" s="13">
        <f t="shared" si="494"/>
        <v>1089.8999999999999</v>
      </c>
    </row>
    <row r="1461" spans="1:80" x14ac:dyDescent="0.3">
      <c r="A1461" s="13">
        <f t="shared" si="470"/>
        <v>4.8083934844972845E-3</v>
      </c>
      <c r="C1461" s="13" t="str">
        <f>IF(F1461&gt;0,SQRT(Sum_Sq($AI$2,V_rtHz($AH$2)/(1+1/$A1461),V_rtHz($AH$2*$A1461)/(1+$A1461),$AN$2*$AH$2/(1+1/$A1461),$AM$2*SQRT(Sum_Sq(F1461,1/($X$2*D$8*(1+C$1017+F1461/E1461))))/SQRT(Sum_Sq($X$2*F1461*D$8,1)),                   $AQ$2*SQRT(Sum_Sq($AH$2/(1+1/$A1461)+F1461*( 1/(C$1017+1+F1461/E1461)-1)/(1+($X$2*F1461*D$8)^2), (F1461^2*D$8*$X$2+1/($X$2*D$8*(C$1017+1+F1461/E1461           )))/(1+($X$2*F1461*D$8)^2))),           V_rtHz(E1461)/($X$2*D$8*(E1461*C$1017+E1461+F1461)),V_rtHz(F1461)*SQRT(Sum_Sq(E1461*D$8*$X$2*C$1017,1))/($X$2*D$8*(E1461*C$1017+E1461+F1461))))/SQRT(Sum_Sq(1/(1+$A1461)+$AC$2/$I$2-1/(1+(1+F1461/E1461)/C$1017),$X$2/$I$2)),IF(F1462&lt;0,"A",C1462))</f>
        <v>A</v>
      </c>
      <c r="E1461" s="13">
        <f t="shared" si="471"/>
        <v>-1</v>
      </c>
      <c r="F1461" s="12">
        <f t="shared" si="495"/>
        <v>-2</v>
      </c>
      <c r="H1461" s="13" t="str">
        <f>IF(K1461&gt;0,SQRT(Sum_Sq($AI$2,V_rtHz($AH$2)/(1+1/$A1461),V_rtHz($AH$2*$A1461)/(1+$A1461),$AN$2*$AH$2/(1+1/$A1461),$AM$2*SQRT(Sum_Sq(K1461,1/($X$2*I$8*(1+H$1017+K1461/J1461))))/SQRT(Sum_Sq($X$2*K1461*I$8,1)),                   $AQ$2*SQRT(Sum_Sq($AH$2/(1+1/$A1461)+K1461*( 1/(H$1017+1+K1461/J1461)-1)/(1+($X$2*K1461*I$8)^2), (K1461^2*I$8*$X$2+1/($X$2*I$8*(H$1017+1+K1461/J1461           )))/(1+($X$2*K1461*I$8)^2))),           V_rtHz(J1461)/($X$2*I$8*(J1461*H$1017+J1461+K1461)),V_rtHz(K1461)*SQRT(Sum_Sq(J1461*I$8*$X$2*H$1017,1))/($X$2*I$8*(J1461*H$1017+J1461+K1461))))/SQRT(Sum_Sq(1/(1+$A1461)+$AC$2/$I$2-1/(1+(1+K1461/J1461)/H$1017),$X$2/$I$2)),IF(K1462&lt;0,"A",H1462))</f>
        <v>A</v>
      </c>
      <c r="J1461" s="13">
        <f t="shared" si="472"/>
        <v>-1</v>
      </c>
      <c r="K1461" s="12">
        <f t="shared" si="496"/>
        <v>-2</v>
      </c>
      <c r="M1461" s="13" t="str">
        <f>IF(P1461&gt;0,SQRT(Sum_Sq($AI$2,V_rtHz($AH$2)/(1+1/$A1461),V_rtHz($AH$2*$A1461)/(1+$A1461),$AN$2*$AH$2/(1+1/$A1461),$AM$2*SQRT(Sum_Sq(P1461,1/($X$2*N$8*(1+M$1017+P1461/O1461))))/SQRT(Sum_Sq($X$2*P1461*N$8,1)),                   $AQ$2*SQRT(Sum_Sq($AH$2/(1+1/$A1461)+P1461*( 1/(M$1017+1+P1461/O1461)-1)/(1+($X$2*P1461*N$8)^2), (P1461^2*N$8*$X$2+1/($X$2*N$8*(M$1017+1+P1461/O1461           )))/(1+($X$2*P1461*N$8)^2))),           V_rtHz(O1461)/($X$2*N$8*(O1461*M$1017+O1461+P1461)),V_rtHz(P1461)*SQRT(Sum_Sq(O1461*N$8*$X$2*M$1017,1))/($X$2*N$8*(O1461*M$1017+O1461+P1461))))/SQRT(Sum_Sq(1/(1+$A1461)+$AC$2/$I$2-1/(1+(1+P1461/O1461)/M$1017),$X$2/$I$2)),IF(P1462&lt;0,"A",M1462))</f>
        <v>A</v>
      </c>
      <c r="O1461" s="13">
        <f t="shared" si="473"/>
        <v>-1</v>
      </c>
      <c r="P1461" s="12">
        <f t="shared" si="497"/>
        <v>-2</v>
      </c>
      <c r="R1461" s="13" t="str">
        <f>IF(U1461&gt;0,SQRT(Sum_Sq($AI$2,V_rtHz($AH$2)/(1+1/$A1461),V_rtHz($AH$2*$A1461)/(1+$A1461),$AN$2*$AH$2/(1+1/$A1461),$AM$2*SQRT(Sum_Sq(U1461,1/($X$2*S$8*(1+R$1017+U1461/T1461))))/SQRT(Sum_Sq($X$2*U1461*S$8,1)),                   $AQ$2*SQRT(Sum_Sq($AH$2/(1+1/$A1461)+U1461*( 1/(R$1017+1+U1461/T1461)-1)/(1+($X$2*U1461*S$8)^2), (U1461^2*S$8*$X$2+1/($X$2*S$8*(R$1017+1+U1461/T1461           )))/(1+($X$2*U1461*S$8)^2))),           V_rtHz(T1461)/($X$2*S$8*(T1461*R$1017+T1461+U1461)),V_rtHz(U1461)*SQRT(Sum_Sq(T1461*S$8*$X$2*R$1017,1))/($X$2*S$8*(T1461*R$1017+T1461+U1461))))/SQRT(Sum_Sq(1/(1+$A1461)+$AC$2/$I$2-1/(1+(1+U1461/T1461)/R$1017),$X$2/$I$2)),IF(U1462&lt;0,"A",R1462))</f>
        <v>A</v>
      </c>
      <c r="T1461" s="13">
        <f t="shared" si="474"/>
        <v>-1</v>
      </c>
      <c r="U1461" s="12">
        <f t="shared" si="498"/>
        <v>-2</v>
      </c>
      <c r="X1461" s="13">
        <f>IF(AA1461&gt;0,SQRT(Sum_Sq($AI$2,V_rtHz($AH$2)/(1+1/$A1461),V_rtHz($AH$2*$A1461)/(1+$A1461),$AN$2*$AH$2/(1+1/$A1461),$AM$2*SQRT(Sum_Sq(AA1461,1/($X$2*Y$8*(1+X$1017+AA1461/Z1461))))/SQRT(Sum_Sq($X$2*AA1461*Y$8,1)),                   $AQ$2*SQRT(Sum_Sq($AH$2/(1+1/$A1461)+AA1461*( 1/(X$1017+1+AA1461/Z1461)-1)/(1+($X$2*AA1461*Y$8)^2), (AA1461^2*Y$8*$X$2+1/($X$2*Y$8*(X$1017+1+AA1461/Z1461           )))/(1+($X$2*AA1461*Y$8)^2))),           V_rtHz(Z1461)/($X$2*Y$8*(Z1461*X$1017+Z1461+AA1461)),V_rtHz(AA1461)*SQRT(Sum_Sq(Z1461*Y$8*$X$2*X$1017,1))/($X$2*Y$8*(Z1461*X$1017+Z1461+AA1461))))/SQRT(Sum_Sq(1/(1+$A1461)+$AC$2/$I$2-1/(1+(1+AA1461/Z1461)/X$1017),$X$2/$I$2)),IF(AA1462&lt;0,"A",X1462))</f>
        <v>3.4404868090642778E-6</v>
      </c>
      <c r="Z1461" s="13">
        <f t="shared" si="475"/>
        <v>14313.45234754221</v>
      </c>
      <c r="AA1461" s="12">
        <f t="shared" si="499"/>
        <v>68750.044619963548</v>
      </c>
      <c r="AC1461" s="13">
        <f>IF(AF1461&gt;0,SQRT(Sum_Sq($AI$2,V_rtHz($AH$2)/(1+1/$A1461),V_rtHz($AH$2*$A1461)/(1+$A1461),$AN$2*$AH$2/(1+1/$A1461),$AM$2*SQRT(Sum_Sq(AF1461,1/($X$2*AD$8*(1+AC$1017+AF1461/AE1461))))/SQRT(Sum_Sq($X$2*AF1461*AD$8,1)),                   $AQ$2*SQRT(Sum_Sq($AH$2/(1+1/$A1461)+AF1461*( 1/(AC$1017+1+AF1461/AE1461)-1)/(1+($X$2*AF1461*AD$8)^2), (AF1461^2*AD$8*$X$2+1/($X$2*AD$8*(AC$1017+1+AF1461/AE1461           )))/(1+($X$2*AF1461*AD$8)^2))),           V_rtHz(AE1461)/($X$2*AD$8*(AE1461*AC$1017+AE1461+AF1461)),V_rtHz(AF1461)*SQRT(Sum_Sq(AE1461*AD$8*$X$2*AC$1017,1))/($X$2*AD$8*(AE1461*AC$1017+AE1461+AF1461))))/SQRT(Sum_Sq(1/(1+$A1461)+$AC$2/$I$2-1/(1+(1+AF1461/AE1461)/AC$1017),$X$2/$I$2)),IF(AF1462&lt;0,"A",AC1462))</f>
        <v>5.6327353687809422E-6</v>
      </c>
      <c r="AE1461" s="13">
        <f t="shared" si="476"/>
        <v>12889.247758503523</v>
      </c>
      <c r="AF1461" s="12">
        <f t="shared" si="500"/>
        <v>241429.20763032255</v>
      </c>
      <c r="AG1461" s="13"/>
      <c r="AH1461" s="13">
        <f>IF(AK1461&gt;0,SQRT(Sum_Sq($AI$2,V_rtHz($AH$2)/(1+1/$A1461),V_rtHz($AH$2*$A1461)/(1+$A1461),$AN$2*$AH$2/(1+1/$A1461),$AM$2*SQRT(Sum_Sq(AK1461,1/($X$2*AI$8*(1+AH$1017+AK1461/AJ1461))))/SQRT(Sum_Sq($X$2*AK1461*AI$8,1)),                   $AQ$2*SQRT(Sum_Sq($AH$2/(1+1/$A1461)+AK1461*( 1/(AH$1017+1+AK1461/AJ1461)-1)/(1+($X$2*AK1461*AI$8)^2), (AK1461^2*AI$8*$X$2+1/($X$2*AI$8*(AH$1017+1+AK1461/AJ1461           )))/(1+($X$2*AK1461*AI$8)^2))),           V_rtHz(AJ1461)/($X$2*AI$8*(AJ1461*AH$1017+AJ1461+AK1461)),V_rtHz(AK1461)*SQRT(Sum_Sq(AJ1461*AI$8*$X$2*AH$1017,1))/($X$2*AI$8*(AJ1461*AH$1017+AJ1461+AK1461))))/SQRT(Sum_Sq(1/(1+$A1461)+$AC$2/$I$2-1/(1+(1+AK1461/AJ1461)/AH$1017),$X$2/$I$2)),IF(AK1462&lt;0,"A",AH1462))</f>
        <v>9.7922503414834106E-6</v>
      </c>
      <c r="AI1461" s="13"/>
      <c r="AJ1461" s="13">
        <f t="shared" si="477"/>
        <v>12534.009816773198</v>
      </c>
      <c r="AK1461" s="12">
        <f t="shared" si="501"/>
        <v>785104.28980387282</v>
      </c>
      <c r="AM1461" s="13">
        <f>IF(AP1461&gt;0,SQRT(Sum_Sq($AI$2,V_rtHz($AH$2)/(1+1/$A1461),V_rtHz($AH$2*$A1461)/(1+$A1461),$AN$2*$AH$2/(1+1/$A1461),$AM$2*SQRT(Sum_Sq(AP1461,1/($X$2*AN$8*(1+AM$1017+AP1461/AO1461))))/SQRT(Sum_Sq($X$2*AP1461*AN$8,1)),                   $AQ$2*SQRT(Sum_Sq($AH$2/(1+1/$A1461)+AP1461*( 1/(AM$1017+1+AP1461/AO1461)-1)/(1+($X$2*AP1461*AN$8)^2), (AP1461^2*AN$8*$X$2+1/($X$2*AN$8*(AM$1017+1+AP1461/AO1461           )))/(1+($X$2*AP1461*AN$8)^2))),           V_rtHz(AO1461)/($X$2*AN$8*(AO1461*AM$1017+AO1461+AP1461)),V_rtHz(AP1461)*SQRT(Sum_Sq(AO1461*AN$8*$X$2*AM$1017,1))/($X$2*AN$8*(AO1461*AM$1017+AO1461+AP1461))))/SQRT(Sum_Sq(1/(1+$A1461)+$AC$2/$I$2-1/(1+(1+AP1461/AO1461)/AM$1017),$X$2/$I$2)),IF(AP1462&lt;0,"A",AM1462))</f>
        <v>1.729534743537904E-5</v>
      </c>
      <c r="AO1461" s="13">
        <f t="shared" si="478"/>
        <v>12428.716569060909</v>
      </c>
      <c r="AP1461" s="12">
        <f t="shared" si="502"/>
        <v>2503750.7742615947</v>
      </c>
      <c r="AR1461" s="13">
        <f t="shared" si="479"/>
        <v>69887291.180198371</v>
      </c>
      <c r="AS1461" s="13">
        <f t="shared" si="480"/>
        <v>-1.3279626709078855E-5</v>
      </c>
      <c r="AV1461" s="13"/>
      <c r="AW1461" s="13">
        <f t="shared" si="481"/>
        <v>39300511.936236553</v>
      </c>
      <c r="AX1461" s="13">
        <f t="shared" si="482"/>
        <v>-4.2566313685793546E-5</v>
      </c>
      <c r="AZ1461" s="13"/>
      <c r="BA1461" s="13"/>
      <c r="BB1461" s="13">
        <f t="shared" si="483"/>
        <v>22100301.962882396</v>
      </c>
      <c r="BC1461" s="13">
        <f t="shared" si="484"/>
        <v>-1.4067040242950386E-4</v>
      </c>
      <c r="BD1461" s="13"/>
      <c r="BE1461" s="13"/>
      <c r="BG1461" s="13">
        <f t="shared" si="485"/>
        <v>12427913.092914158</v>
      </c>
      <c r="BH1461" s="13">
        <f t="shared" si="486"/>
        <v>-5.1873694908382217E-4</v>
      </c>
      <c r="BI1461" s="13"/>
      <c r="BL1461" s="13">
        <f t="shared" si="487"/>
        <v>315.06815879885437</v>
      </c>
      <c r="BM1461" s="13">
        <f t="shared" si="488"/>
        <v>34.465664218175142</v>
      </c>
      <c r="BP1461" s="13"/>
      <c r="BQ1461" s="13">
        <f t="shared" si="489"/>
        <v>99.633300000000006</v>
      </c>
      <c r="BR1461" s="13">
        <f t="shared" si="490"/>
        <v>108.99</v>
      </c>
      <c r="BT1461" s="13"/>
      <c r="BU1461" s="13"/>
      <c r="BV1461" s="13">
        <f t="shared" si="491"/>
        <v>31.50681587988543</v>
      </c>
      <c r="BW1461" s="13">
        <f t="shared" si="492"/>
        <v>344.65664218175152</v>
      </c>
      <c r="CA1461" s="13">
        <f t="shared" si="493"/>
        <v>9.9633299999999991</v>
      </c>
      <c r="CB1461" s="13">
        <f t="shared" si="494"/>
        <v>1089.9000000000001</v>
      </c>
    </row>
    <row r="1462" spans="1:80" x14ac:dyDescent="0.3">
      <c r="A1462" s="13">
        <f t="shared" si="470"/>
        <v>4.8752849010338618E-3</v>
      </c>
      <c r="C1462" s="13" t="str">
        <f>IF(F1462&gt;0,SQRT(Sum_Sq($AI$2,V_rtHz($AH$2)/(1+1/$A1462),V_rtHz($AH$2*$A1462)/(1+$A1462),$AN$2*$AH$2/(1+1/$A1462),$AM$2*SQRT(Sum_Sq(F1462,1/($X$2*D$8*(1+C$1017+F1462/E1462))))/SQRT(Sum_Sq($X$2*F1462*D$8,1)),                   $AQ$2*SQRT(Sum_Sq($AH$2/(1+1/$A1462)+F1462*( 1/(C$1017+1+F1462/E1462)-1)/(1+($X$2*F1462*D$8)^2), (F1462^2*D$8*$X$2+1/($X$2*D$8*(C$1017+1+F1462/E1462           )))/(1+($X$2*F1462*D$8)^2))),           V_rtHz(E1462)/($X$2*D$8*(E1462*C$1017+E1462+F1462)),V_rtHz(F1462)*SQRT(Sum_Sq(E1462*D$8*$X$2*C$1017,1))/($X$2*D$8*(E1462*C$1017+E1462+F1462))))/SQRT(Sum_Sq(1/(1+$A1462)+$AC$2/$I$2-1/(1+(1+F1462/E1462)/C$1017),$X$2/$I$2)),IF(F1463&lt;0,"A",C1463))</f>
        <v>A</v>
      </c>
      <c r="E1462" s="13">
        <f t="shared" si="471"/>
        <v>-1</v>
      </c>
      <c r="F1462" s="12">
        <f t="shared" si="495"/>
        <v>-2</v>
      </c>
      <c r="H1462" s="13" t="str">
        <f>IF(K1462&gt;0,SQRT(Sum_Sq($AI$2,V_rtHz($AH$2)/(1+1/$A1462),V_rtHz($AH$2*$A1462)/(1+$A1462),$AN$2*$AH$2/(1+1/$A1462),$AM$2*SQRT(Sum_Sq(K1462,1/($X$2*I$8*(1+H$1017+K1462/J1462))))/SQRT(Sum_Sq($X$2*K1462*I$8,1)),                   $AQ$2*SQRT(Sum_Sq($AH$2/(1+1/$A1462)+K1462*( 1/(H$1017+1+K1462/J1462)-1)/(1+($X$2*K1462*I$8)^2), (K1462^2*I$8*$X$2+1/($X$2*I$8*(H$1017+1+K1462/J1462           )))/(1+($X$2*K1462*I$8)^2))),           V_rtHz(J1462)/($X$2*I$8*(J1462*H$1017+J1462+K1462)),V_rtHz(K1462)*SQRT(Sum_Sq(J1462*I$8*$X$2*H$1017,1))/($X$2*I$8*(J1462*H$1017+J1462+K1462))))/SQRT(Sum_Sq(1/(1+$A1462)+$AC$2/$I$2-1/(1+(1+K1462/J1462)/H$1017),$X$2/$I$2)),IF(K1463&lt;0,"A",H1463))</f>
        <v>A</v>
      </c>
      <c r="J1462" s="13">
        <f t="shared" si="472"/>
        <v>-1</v>
      </c>
      <c r="K1462" s="12">
        <f t="shared" si="496"/>
        <v>-2</v>
      </c>
      <c r="M1462" s="13" t="str">
        <f>IF(P1462&gt;0,SQRT(Sum_Sq($AI$2,V_rtHz($AH$2)/(1+1/$A1462),V_rtHz($AH$2*$A1462)/(1+$A1462),$AN$2*$AH$2/(1+1/$A1462),$AM$2*SQRT(Sum_Sq(P1462,1/($X$2*N$8*(1+M$1017+P1462/O1462))))/SQRT(Sum_Sq($X$2*P1462*N$8,1)),                   $AQ$2*SQRT(Sum_Sq($AH$2/(1+1/$A1462)+P1462*( 1/(M$1017+1+P1462/O1462)-1)/(1+($X$2*P1462*N$8)^2), (P1462^2*N$8*$X$2+1/($X$2*N$8*(M$1017+1+P1462/O1462           )))/(1+($X$2*P1462*N$8)^2))),           V_rtHz(O1462)/($X$2*N$8*(O1462*M$1017+O1462+P1462)),V_rtHz(P1462)*SQRT(Sum_Sq(O1462*N$8*$X$2*M$1017,1))/($X$2*N$8*(O1462*M$1017+O1462+P1462))))/SQRT(Sum_Sq(1/(1+$A1462)+$AC$2/$I$2-1/(1+(1+P1462/O1462)/M$1017),$X$2/$I$2)),IF(P1463&lt;0,"A",M1463))</f>
        <v>A</v>
      </c>
      <c r="O1462" s="13">
        <f t="shared" si="473"/>
        <v>-1</v>
      </c>
      <c r="P1462" s="12">
        <f t="shared" si="497"/>
        <v>-2</v>
      </c>
      <c r="R1462" s="13" t="str">
        <f>IF(U1462&gt;0,SQRT(Sum_Sq($AI$2,V_rtHz($AH$2)/(1+1/$A1462),V_rtHz($AH$2*$A1462)/(1+$A1462),$AN$2*$AH$2/(1+1/$A1462),$AM$2*SQRT(Sum_Sq(U1462,1/($X$2*S$8*(1+R$1017+U1462/T1462))))/SQRT(Sum_Sq($X$2*U1462*S$8,1)),                   $AQ$2*SQRT(Sum_Sq($AH$2/(1+1/$A1462)+U1462*( 1/(R$1017+1+U1462/T1462)-1)/(1+($X$2*U1462*S$8)^2), (U1462^2*S$8*$X$2+1/($X$2*S$8*(R$1017+1+U1462/T1462           )))/(1+($X$2*U1462*S$8)^2))),           V_rtHz(T1462)/($X$2*S$8*(T1462*R$1017+T1462+U1462)),V_rtHz(U1462)*SQRT(Sum_Sq(T1462*S$8*$X$2*R$1017,1))/($X$2*S$8*(T1462*R$1017+T1462+U1462))))/SQRT(Sum_Sq(1/(1+$A1462)+$AC$2/$I$2-1/(1+(1+U1462/T1462)/R$1017),$X$2/$I$2)),IF(U1463&lt;0,"A",R1463))</f>
        <v>A</v>
      </c>
      <c r="T1462" s="13">
        <f t="shared" si="474"/>
        <v>-1</v>
      </c>
      <c r="U1462" s="12">
        <f t="shared" si="498"/>
        <v>-2</v>
      </c>
      <c r="X1462" s="13">
        <f>IF(AA1462&gt;0,SQRT(Sum_Sq($AI$2,V_rtHz($AH$2)/(1+1/$A1462),V_rtHz($AH$2*$A1462)/(1+$A1462),$AN$2*$AH$2/(1+1/$A1462),$AM$2*SQRT(Sum_Sq(AA1462,1/($X$2*Y$8*(1+X$1017+AA1462/Z1462))))/SQRT(Sum_Sq($X$2*AA1462*Y$8,1)),                   $AQ$2*SQRT(Sum_Sq($AH$2/(1+1/$A1462)+AA1462*( 1/(X$1017+1+AA1462/Z1462)-1)/(1+($X$2*AA1462*Y$8)^2), (AA1462^2*Y$8*$X$2+1/($X$2*Y$8*(X$1017+1+AA1462/Z1462           )))/(1+($X$2*AA1462*Y$8)^2))),           V_rtHz(Z1462)/($X$2*Y$8*(Z1462*X$1017+Z1462+AA1462)),V_rtHz(AA1462)*SQRT(Sum_Sq(Z1462*Y$8*$X$2*X$1017,1))/($X$2*Y$8*(Z1462*X$1017+Z1462+AA1462))))/SQRT(Sum_Sq(1/(1+$A1462)+$AC$2/$I$2-1/(1+(1+AA1462/Z1462)/X$1017),$X$2/$I$2)),IF(AA1463&lt;0,"A",X1463))</f>
        <v>3.4325290529655537E-6</v>
      </c>
      <c r="Z1462" s="13">
        <f t="shared" si="475"/>
        <v>14248.732654922711</v>
      </c>
      <c r="AA1462" s="12">
        <f t="shared" si="499"/>
        <v>69062.316726061603</v>
      </c>
      <c r="AC1462" s="13">
        <f>IF(AF1462&gt;0,SQRT(Sum_Sq($AI$2,V_rtHz($AH$2)/(1+1/$A1462),V_rtHz($AH$2*$A1462)/(1+$A1462),$AN$2*$AH$2/(1+1/$A1462),$AM$2*SQRT(Sum_Sq(AF1462,1/($X$2*AD$8*(1+AC$1017+AF1462/AE1462))))/SQRT(Sum_Sq($X$2*AF1462*AD$8,1)),                   $AQ$2*SQRT(Sum_Sq($AH$2/(1+1/$A1462)+AF1462*( 1/(AC$1017+1+AF1462/AE1462)-1)/(1+($X$2*AF1462*AD$8)^2), (AF1462^2*AD$8*$X$2+1/($X$2*AD$8*(AC$1017+1+AF1462/AE1462           )))/(1+($X$2*AF1462*AD$8)^2))),           V_rtHz(AE1462)/($X$2*AD$8*(AE1462*AC$1017+AE1462+AF1462)),V_rtHz(AF1462)*SQRT(Sum_Sq(AE1462*AD$8*$X$2*AC$1017,1))/($X$2*AD$8*(AE1462*AC$1017+AE1462+AF1462))))/SQRT(Sum_Sq(1/(1+$A1462)+$AC$2/$I$2-1/(1+(1+AF1462/AE1462)/AC$1017),$X$2/$I$2)),IF(AF1463&lt;0,"A",AC1463))</f>
        <v>5.6235198876832713E-6</v>
      </c>
      <c r="AE1462" s="13">
        <f t="shared" si="476"/>
        <v>12844.960055450714</v>
      </c>
      <c r="AF1462" s="12">
        <f t="shared" si="500"/>
        <v>242261.62322442702</v>
      </c>
      <c r="AG1462" s="13"/>
      <c r="AH1462" s="13">
        <f>IF(AK1462&gt;0,SQRT(Sum_Sq($AI$2,V_rtHz($AH$2)/(1+1/$A1462),V_rtHz($AH$2*$A1462)/(1+$A1462),$AN$2*$AH$2/(1+1/$A1462),$AM$2*SQRT(Sum_Sq(AK1462,1/($X$2*AI$8*(1+AH$1017+AK1462/AJ1462))))/SQRT(Sum_Sq($X$2*AK1462*AI$8,1)),                   $AQ$2*SQRT(Sum_Sq($AH$2/(1+1/$A1462)+AK1462*( 1/(AH$1017+1+AK1462/AJ1462)-1)/(1+($X$2*AK1462*AI$8)^2), (AK1462^2*AI$8*$X$2+1/($X$2*AI$8*(AH$1017+1+AK1462/AJ1462           )))/(1+($X$2*AK1462*AI$8)^2))),           V_rtHz(AJ1462)/($X$2*AI$8*(AJ1462*AH$1017+AJ1462+AK1462)),V_rtHz(AK1462)*SQRT(Sum_Sq(AJ1462*AI$8*$X$2*AH$1017,1))/($X$2*AI$8*(AJ1462*AH$1017+AJ1462+AK1462))))/SQRT(Sum_Sq(1/(1+$A1462)+$AC$2/$I$2-1/(1+(1+AK1462/AJ1462)/AH$1017),$X$2/$I$2)),IF(AK1463&lt;0,"A",AH1463))</f>
        <v>9.7776650046007176E-6</v>
      </c>
      <c r="AI1462" s="13"/>
      <c r="AJ1462" s="13">
        <f t="shared" si="477"/>
        <v>12493.914358417211</v>
      </c>
      <c r="AK1462" s="12">
        <f t="shared" si="501"/>
        <v>787623.84576158831</v>
      </c>
      <c r="AM1462" s="13">
        <f>IF(AP1462&gt;0,SQRT(Sum_Sq($AI$2,V_rtHz($AH$2)/(1+1/$A1462),V_rtHz($AH$2*$A1462)/(1+$A1462),$AN$2*$AH$2/(1+1/$A1462),$AM$2*SQRT(Sum_Sq(AP1462,1/($X$2*AN$8*(1+AM$1017+AP1462/AO1462))))/SQRT(Sum_Sq($X$2*AP1462*AN$8,1)),                   $AQ$2*SQRT(Sum_Sq($AH$2/(1+1/$A1462)+AP1462*( 1/(AM$1017+1+AP1462/AO1462)-1)/(1+($X$2*AP1462*AN$8)^2), (AP1462^2*AN$8*$X$2+1/($X$2*AN$8*(AM$1017+1+AP1462/AO1462           )))/(1+($X$2*AP1462*AN$8)^2))),           V_rtHz(AO1462)/($X$2*AN$8*(AO1462*AM$1017+AO1462+AP1462)),V_rtHz(AP1462)*SQRT(Sum_Sq(AO1462*AN$8*$X$2*AM$1017,1))/($X$2*AN$8*(AO1462*AM$1017+AO1462+AP1462))))/SQRT(Sum_Sq(1/(1+$A1462)+$AC$2/$I$2-1/(1+(1+AP1462/AO1462)/AM$1017),$X$2/$I$2)),IF(AP1463&lt;0,"A",AM1463))</f>
        <v>1.7270315842358173E-5</v>
      </c>
      <c r="AO1462" s="13">
        <f t="shared" si="478"/>
        <v>12389.801785449126</v>
      </c>
      <c r="AP1462" s="12">
        <f t="shared" si="502"/>
        <v>2511614.7353874827</v>
      </c>
      <c r="AR1462" s="13">
        <f t="shared" si="479"/>
        <v>69887291.180198371</v>
      </c>
      <c r="AS1462" s="13">
        <f t="shared" si="480"/>
        <v>-1.3280775792274839E-5</v>
      </c>
      <c r="AV1462" s="13"/>
      <c r="AW1462" s="13">
        <f t="shared" si="481"/>
        <v>39300511.936236553</v>
      </c>
      <c r="AX1462" s="13">
        <f t="shared" si="482"/>
        <v>-4.2578122185050927E-5</v>
      </c>
      <c r="AZ1462" s="13"/>
      <c r="BA1462" s="13"/>
      <c r="BB1462" s="13">
        <f t="shared" si="483"/>
        <v>22100301.962882396</v>
      </c>
      <c r="BC1462" s="13">
        <f t="shared" si="484"/>
        <v>-1.4079944881540207E-4</v>
      </c>
      <c r="BD1462" s="13"/>
      <c r="BE1462" s="13"/>
      <c r="BG1462" s="13">
        <f t="shared" si="485"/>
        <v>12427913.092914158</v>
      </c>
      <c r="BH1462" s="13">
        <f t="shared" si="486"/>
        <v>-5.204961151432547E-4</v>
      </c>
      <c r="BI1462" s="13"/>
      <c r="BL1462" s="13">
        <f t="shared" si="487"/>
        <v>315.06815879885437</v>
      </c>
      <c r="BM1462" s="13">
        <f t="shared" si="488"/>
        <v>34.465664218175135</v>
      </c>
      <c r="BP1462" s="13"/>
      <c r="BQ1462" s="13">
        <f t="shared" si="489"/>
        <v>99.633300000000006</v>
      </c>
      <c r="BR1462" s="13">
        <f t="shared" si="490"/>
        <v>108.99000000000002</v>
      </c>
      <c r="BT1462" s="13"/>
      <c r="BU1462" s="13"/>
      <c r="BV1462" s="13">
        <f t="shared" si="491"/>
        <v>31.50681587988543</v>
      </c>
      <c r="BW1462" s="13">
        <f t="shared" si="492"/>
        <v>344.65664218175147</v>
      </c>
      <c r="CA1462" s="13">
        <f t="shared" si="493"/>
        <v>9.9633299999999991</v>
      </c>
      <c r="CB1462" s="13">
        <f t="shared" si="494"/>
        <v>1089.9000000000001</v>
      </c>
    </row>
    <row r="1463" spans="1:80" x14ac:dyDescent="0.3">
      <c r="A1463" s="13">
        <f t="shared" si="470"/>
        <v>4.943106869868351E-3</v>
      </c>
      <c r="C1463" s="13" t="str">
        <f>IF(F1463&gt;0,SQRT(Sum_Sq($AI$2,V_rtHz($AH$2)/(1+1/$A1463),V_rtHz($AH$2*$A1463)/(1+$A1463),$AN$2*$AH$2/(1+1/$A1463),$AM$2*SQRT(Sum_Sq(F1463,1/($X$2*D$8*(1+C$1017+F1463/E1463))))/SQRT(Sum_Sq($X$2*F1463*D$8,1)),                   $AQ$2*SQRT(Sum_Sq($AH$2/(1+1/$A1463)+F1463*( 1/(C$1017+1+F1463/E1463)-1)/(1+($X$2*F1463*D$8)^2), (F1463^2*D$8*$X$2+1/($X$2*D$8*(C$1017+1+F1463/E1463           )))/(1+($X$2*F1463*D$8)^2))),           V_rtHz(E1463)/($X$2*D$8*(E1463*C$1017+E1463+F1463)),V_rtHz(F1463)*SQRT(Sum_Sq(E1463*D$8*$X$2*C$1017,1))/($X$2*D$8*(E1463*C$1017+E1463+F1463))))/SQRT(Sum_Sq(1/(1+$A1463)+$AC$2/$I$2-1/(1+(1+F1463/E1463)/C$1017),$X$2/$I$2)),IF(F1464&lt;0,"A",C1464))</f>
        <v>A</v>
      </c>
      <c r="E1463" s="13">
        <f t="shared" si="471"/>
        <v>-1</v>
      </c>
      <c r="F1463" s="12">
        <f t="shared" si="495"/>
        <v>-2</v>
      </c>
      <c r="H1463" s="13" t="str">
        <f>IF(K1463&gt;0,SQRT(Sum_Sq($AI$2,V_rtHz($AH$2)/(1+1/$A1463),V_rtHz($AH$2*$A1463)/(1+$A1463),$AN$2*$AH$2/(1+1/$A1463),$AM$2*SQRT(Sum_Sq(K1463,1/($X$2*I$8*(1+H$1017+K1463/J1463))))/SQRT(Sum_Sq($X$2*K1463*I$8,1)),                   $AQ$2*SQRT(Sum_Sq($AH$2/(1+1/$A1463)+K1463*( 1/(H$1017+1+K1463/J1463)-1)/(1+($X$2*K1463*I$8)^2), (K1463^2*I$8*$X$2+1/($X$2*I$8*(H$1017+1+K1463/J1463           )))/(1+($X$2*K1463*I$8)^2))),           V_rtHz(J1463)/($X$2*I$8*(J1463*H$1017+J1463+K1463)),V_rtHz(K1463)*SQRT(Sum_Sq(J1463*I$8*$X$2*H$1017,1))/($X$2*I$8*(J1463*H$1017+J1463+K1463))))/SQRT(Sum_Sq(1/(1+$A1463)+$AC$2/$I$2-1/(1+(1+K1463/J1463)/H$1017),$X$2/$I$2)),IF(K1464&lt;0,"A",H1464))</f>
        <v>A</v>
      </c>
      <c r="J1463" s="13">
        <f t="shared" si="472"/>
        <v>-1</v>
      </c>
      <c r="K1463" s="12">
        <f t="shared" si="496"/>
        <v>-2</v>
      </c>
      <c r="M1463" s="13" t="str">
        <f>IF(P1463&gt;0,SQRT(Sum_Sq($AI$2,V_rtHz($AH$2)/(1+1/$A1463),V_rtHz($AH$2*$A1463)/(1+$A1463),$AN$2*$AH$2/(1+1/$A1463),$AM$2*SQRT(Sum_Sq(P1463,1/($X$2*N$8*(1+M$1017+P1463/O1463))))/SQRT(Sum_Sq($X$2*P1463*N$8,1)),                   $AQ$2*SQRT(Sum_Sq($AH$2/(1+1/$A1463)+P1463*( 1/(M$1017+1+P1463/O1463)-1)/(1+($X$2*P1463*N$8)^2), (P1463^2*N$8*$X$2+1/($X$2*N$8*(M$1017+1+P1463/O1463           )))/(1+($X$2*P1463*N$8)^2))),           V_rtHz(O1463)/($X$2*N$8*(O1463*M$1017+O1463+P1463)),V_rtHz(P1463)*SQRT(Sum_Sq(O1463*N$8*$X$2*M$1017,1))/($X$2*N$8*(O1463*M$1017+O1463+P1463))))/SQRT(Sum_Sq(1/(1+$A1463)+$AC$2/$I$2-1/(1+(1+P1463/O1463)/M$1017),$X$2/$I$2)),IF(P1464&lt;0,"A",M1464))</f>
        <v>A</v>
      </c>
      <c r="O1463" s="13">
        <f t="shared" si="473"/>
        <v>-1</v>
      </c>
      <c r="P1463" s="12">
        <f t="shared" si="497"/>
        <v>-2</v>
      </c>
      <c r="R1463" s="13" t="str">
        <f>IF(U1463&gt;0,SQRT(Sum_Sq($AI$2,V_rtHz($AH$2)/(1+1/$A1463),V_rtHz($AH$2*$A1463)/(1+$A1463),$AN$2*$AH$2/(1+1/$A1463),$AM$2*SQRT(Sum_Sq(U1463,1/($X$2*S$8*(1+R$1017+U1463/T1463))))/SQRT(Sum_Sq($X$2*U1463*S$8,1)),                   $AQ$2*SQRT(Sum_Sq($AH$2/(1+1/$A1463)+U1463*( 1/(R$1017+1+U1463/T1463)-1)/(1+($X$2*U1463*S$8)^2), (U1463^2*S$8*$X$2+1/($X$2*S$8*(R$1017+1+U1463/T1463           )))/(1+($X$2*U1463*S$8)^2))),           V_rtHz(T1463)/($X$2*S$8*(T1463*R$1017+T1463+U1463)),V_rtHz(U1463)*SQRT(Sum_Sq(T1463*S$8*$X$2*R$1017,1))/($X$2*S$8*(T1463*R$1017+T1463+U1463))))/SQRT(Sum_Sq(1/(1+$A1463)+$AC$2/$I$2-1/(1+(1+U1463/T1463)/R$1017),$X$2/$I$2)),IF(U1464&lt;0,"A",R1464))</f>
        <v>A</v>
      </c>
      <c r="T1463" s="13">
        <f t="shared" si="474"/>
        <v>-1</v>
      </c>
      <c r="U1463" s="12">
        <f t="shared" si="498"/>
        <v>-2</v>
      </c>
      <c r="X1463" s="13">
        <f>IF(AA1463&gt;0,SQRT(Sum_Sq($AI$2,V_rtHz($AH$2)/(1+1/$A1463),V_rtHz($AH$2*$A1463)/(1+$A1463),$AN$2*$AH$2/(1+1/$A1463),$AM$2*SQRT(Sum_Sq(AA1463,1/($X$2*Y$8*(1+X$1017+AA1463/Z1463))))/SQRT(Sum_Sq($X$2*AA1463*Y$8,1)),                   $AQ$2*SQRT(Sum_Sq($AH$2/(1+1/$A1463)+AA1463*( 1/(X$1017+1+AA1463/Z1463)-1)/(1+($X$2*AA1463*Y$8)^2), (AA1463^2*Y$8*$X$2+1/($X$2*Y$8*(X$1017+1+AA1463/Z1463           )))/(1+($X$2*AA1463*Y$8)^2))),           V_rtHz(Z1463)/($X$2*Y$8*(Z1463*X$1017+Z1463+AA1463)),V_rtHz(AA1463)*SQRT(Sum_Sq(Z1463*Y$8*$X$2*X$1017,1))/($X$2*Y$8*(Z1463*X$1017+Z1463+AA1463))))/SQRT(Sum_Sq(1/(1+$A1463)+$AC$2/$I$2-1/(1+(1+AA1463/Z1463)/X$1017),$X$2/$I$2)),IF(AA1464&lt;0,"A",X1464))</f>
        <v>3.4245840893598103E-6</v>
      </c>
      <c r="Z1463" s="13">
        <f t="shared" si="475"/>
        <v>14184.202470059096</v>
      </c>
      <c r="AA1463" s="12">
        <f t="shared" si="499"/>
        <v>69376.511625270752</v>
      </c>
      <c r="AC1463" s="13">
        <f>IF(AF1463&gt;0,SQRT(Sum_Sq($AI$2,V_rtHz($AH$2)/(1+1/$A1463),V_rtHz($AH$2*$A1463)/(1+$A1463),$AN$2*$AH$2/(1+1/$A1463),$AM$2*SQRT(Sum_Sq(AF1463,1/($X$2*AD$8*(1+AC$1017+AF1463/AE1463))))/SQRT(Sum_Sq($X$2*AF1463*AD$8,1)),                   $AQ$2*SQRT(Sum_Sq($AH$2/(1+1/$A1463)+AF1463*( 1/(AC$1017+1+AF1463/AE1463)-1)/(1+($X$2*AF1463*AD$8)^2), (AF1463^2*AD$8*$X$2+1/($X$2*AD$8*(AC$1017+1+AF1463/AE1463           )))/(1+($X$2*AF1463*AD$8)^2))),           V_rtHz(AE1463)/($X$2*AD$8*(AE1463*AC$1017+AE1463+AF1463)),V_rtHz(AF1463)*SQRT(Sum_Sq(AE1463*AD$8*$X$2*AC$1017,1))/($X$2*AD$8*(AE1463*AC$1017+AE1463+AF1463))))/SQRT(Sum_Sq(1/(1+$A1463)+$AC$2/$I$2-1/(1+(1+AF1463/AE1463)/AC$1017),$X$2/$I$2)),IF(AF1464&lt;0,"A",AC1464))</f>
        <v>5.6142803926495402E-6</v>
      </c>
      <c r="AE1463" s="13">
        <f t="shared" si="476"/>
        <v>12800.608198013362</v>
      </c>
      <c r="AF1463" s="12">
        <f t="shared" si="500"/>
        <v>243101.01716646325</v>
      </c>
      <c r="AG1463" s="13"/>
      <c r="AH1463" s="13">
        <f>IF(AK1463&gt;0,SQRT(Sum_Sq($AI$2,V_rtHz($AH$2)/(1+1/$A1463),V_rtHz($AH$2*$A1463)/(1+$A1463),$AN$2*$AH$2/(1+1/$A1463),$AM$2*SQRT(Sum_Sq(AK1463,1/($X$2*AI$8*(1+AH$1017+AK1463/AJ1463))))/SQRT(Sum_Sq($X$2*AK1463*AI$8,1)),                   $AQ$2*SQRT(Sum_Sq($AH$2/(1+1/$A1463)+AK1463*( 1/(AH$1017+1+AK1463/AJ1463)-1)/(1+($X$2*AK1463*AI$8)^2), (AK1463^2*AI$8*$X$2+1/($X$2*AI$8*(AH$1017+1+AK1463/AJ1463           )))/(1+($X$2*AK1463*AI$8)^2))),           V_rtHz(AJ1463)/($X$2*AI$8*(AJ1463*AH$1017+AJ1463+AK1463)),V_rtHz(AK1463)*SQRT(Sum_Sq(AJ1463*AI$8*$X$2*AH$1017,1))/($X$2*AI$8*(AJ1463*AH$1017+AJ1463+AK1463))))/SQRT(Sum_Sq(1/(1+$A1463)+$AC$2/$I$2-1/(1+(1+AK1463/AJ1463)/AH$1017),$X$2/$I$2)),IF(AK1464&lt;0,"A",AH1464))</f>
        <v>9.7630285375627492E-6</v>
      </c>
      <c r="AI1463" s="13"/>
      <c r="AJ1463" s="13">
        <f t="shared" si="477"/>
        <v>12453.723425877612</v>
      </c>
      <c r="AK1463" s="12">
        <f t="shared" si="501"/>
        <v>790165.68291093491</v>
      </c>
      <c r="AM1463" s="13">
        <f>IF(AP1463&gt;0,SQRT(Sum_Sq($AI$2,V_rtHz($AH$2)/(1+1/$A1463),V_rtHz($AH$2*$A1463)/(1+$A1463),$AN$2*$AH$2/(1+1/$A1463),$AM$2*SQRT(Sum_Sq(AP1463,1/($X$2*AN$8*(1+AM$1017+AP1463/AO1463))))/SQRT(Sum_Sq($X$2*AP1463*AN$8,1)),                   $AQ$2*SQRT(Sum_Sq($AH$2/(1+1/$A1463)+AP1463*( 1/(AM$1017+1+AP1463/AO1463)-1)/(1+($X$2*AP1463*AN$8)^2), (AP1463^2*AN$8*$X$2+1/($X$2*AN$8*(AM$1017+1+AP1463/AO1463           )))/(1+($X$2*AP1463*AN$8)^2))),           V_rtHz(AO1463)/($X$2*AN$8*(AO1463*AM$1017+AO1463+AP1463)),V_rtHz(AP1463)*SQRT(Sum_Sq(AO1463*AN$8*$X$2*AM$1017,1))/($X$2*AN$8*(AO1463*AM$1017+AO1463+AP1463))))/SQRT(Sum_Sq(1/(1+$A1463)+$AC$2/$I$2-1/(1+(1+AP1463/AO1463)/AM$1017),$X$2/$I$2)),IF(AP1464&lt;0,"A",AM1464))</f>
        <v>1.7245190092387332E-5</v>
      </c>
      <c r="AO1463" s="13">
        <f t="shared" si="478"/>
        <v>12350.784008937435</v>
      </c>
      <c r="AP1463" s="12">
        <f t="shared" si="502"/>
        <v>2519549.2618400468</v>
      </c>
      <c r="AR1463" s="13">
        <f t="shared" si="479"/>
        <v>69887291.180198371</v>
      </c>
      <c r="AS1463" s="13">
        <f t="shared" si="480"/>
        <v>-1.3281941063856921E-5</v>
      </c>
      <c r="AV1463" s="13"/>
      <c r="AW1463" s="13">
        <f t="shared" si="481"/>
        <v>39300511.936236553</v>
      </c>
      <c r="AX1463" s="13">
        <f t="shared" si="482"/>
        <v>-4.2590101647817452E-5</v>
      </c>
      <c r="AZ1463" s="13"/>
      <c r="BA1463" s="13"/>
      <c r="BB1463" s="13">
        <f t="shared" si="483"/>
        <v>22100301.962882396</v>
      </c>
      <c r="BC1463" s="13">
        <f t="shared" si="484"/>
        <v>-1.4093053236971512E-4</v>
      </c>
      <c r="BD1463" s="13"/>
      <c r="BE1463" s="13"/>
      <c r="BG1463" s="13">
        <f t="shared" si="485"/>
        <v>12427913.092914158</v>
      </c>
      <c r="BH1463" s="13">
        <f t="shared" si="486"/>
        <v>-5.2229197734111172E-4</v>
      </c>
      <c r="BI1463" s="13"/>
      <c r="BL1463" s="13">
        <f t="shared" si="487"/>
        <v>315.06815879885437</v>
      </c>
      <c r="BM1463" s="13">
        <f t="shared" si="488"/>
        <v>34.465664218175149</v>
      </c>
      <c r="BP1463" s="13"/>
      <c r="BQ1463" s="13">
        <f t="shared" si="489"/>
        <v>99.633299999999991</v>
      </c>
      <c r="BR1463" s="13">
        <f t="shared" si="490"/>
        <v>108.99</v>
      </c>
      <c r="BT1463" s="13"/>
      <c r="BU1463" s="13"/>
      <c r="BV1463" s="13">
        <f t="shared" si="491"/>
        <v>31.50681587988543</v>
      </c>
      <c r="BW1463" s="13">
        <f t="shared" si="492"/>
        <v>344.65664218175164</v>
      </c>
      <c r="CA1463" s="13">
        <f t="shared" si="493"/>
        <v>9.9633299999999974</v>
      </c>
      <c r="CB1463" s="13">
        <f t="shared" si="494"/>
        <v>1089.9000000000001</v>
      </c>
    </row>
    <row r="1464" spans="1:80" x14ac:dyDescent="0.3">
      <c r="A1464" s="13">
        <f t="shared" si="470"/>
        <v>5.0118723362727238E-3</v>
      </c>
      <c r="C1464" s="13" t="str">
        <f>IF(F1464&gt;0,SQRT(Sum_Sq($AI$2,V_rtHz($AH$2)/(1+1/$A1464),V_rtHz($AH$2*$A1464)/(1+$A1464),$AN$2*$AH$2/(1+1/$A1464),$AM$2*SQRT(Sum_Sq(F1464,1/($X$2*D$8*(1+C$1017+F1464/E1464))))/SQRT(Sum_Sq($X$2*F1464*D$8,1)),                   $AQ$2*SQRT(Sum_Sq($AH$2/(1+1/$A1464)+F1464*( 1/(C$1017+1+F1464/E1464)-1)/(1+($X$2*F1464*D$8)^2), (F1464^2*D$8*$X$2+1/($X$2*D$8*(C$1017+1+F1464/E1464           )))/(1+($X$2*F1464*D$8)^2))),           V_rtHz(E1464)/($X$2*D$8*(E1464*C$1017+E1464+F1464)),V_rtHz(F1464)*SQRT(Sum_Sq(E1464*D$8*$X$2*C$1017,1))/($X$2*D$8*(E1464*C$1017+E1464+F1464))))/SQRT(Sum_Sq(1/(1+$A1464)+$AC$2/$I$2-1/(1+(1+F1464/E1464)/C$1017),$X$2/$I$2)),IF(F1465&lt;0,"A",C1465))</f>
        <v>A</v>
      </c>
      <c r="E1464" s="13">
        <f t="shared" si="471"/>
        <v>-1</v>
      </c>
      <c r="F1464" s="12">
        <f t="shared" si="495"/>
        <v>-2</v>
      </c>
      <c r="H1464" s="13" t="str">
        <f>IF(K1464&gt;0,SQRT(Sum_Sq($AI$2,V_rtHz($AH$2)/(1+1/$A1464),V_rtHz($AH$2*$A1464)/(1+$A1464),$AN$2*$AH$2/(1+1/$A1464),$AM$2*SQRT(Sum_Sq(K1464,1/($X$2*I$8*(1+H$1017+K1464/J1464))))/SQRT(Sum_Sq($X$2*K1464*I$8,1)),                   $AQ$2*SQRT(Sum_Sq($AH$2/(1+1/$A1464)+K1464*( 1/(H$1017+1+K1464/J1464)-1)/(1+($X$2*K1464*I$8)^2), (K1464^2*I$8*$X$2+1/($X$2*I$8*(H$1017+1+K1464/J1464           )))/(1+($X$2*K1464*I$8)^2))),           V_rtHz(J1464)/($X$2*I$8*(J1464*H$1017+J1464+K1464)),V_rtHz(K1464)*SQRT(Sum_Sq(J1464*I$8*$X$2*H$1017,1))/($X$2*I$8*(J1464*H$1017+J1464+K1464))))/SQRT(Sum_Sq(1/(1+$A1464)+$AC$2/$I$2-1/(1+(1+K1464/J1464)/H$1017),$X$2/$I$2)),IF(K1465&lt;0,"A",H1465))</f>
        <v>A</v>
      </c>
      <c r="J1464" s="13">
        <f t="shared" si="472"/>
        <v>-1</v>
      </c>
      <c r="K1464" s="12">
        <f t="shared" si="496"/>
        <v>-2</v>
      </c>
      <c r="M1464" s="13" t="str">
        <f>IF(P1464&gt;0,SQRT(Sum_Sq($AI$2,V_rtHz($AH$2)/(1+1/$A1464),V_rtHz($AH$2*$A1464)/(1+$A1464),$AN$2*$AH$2/(1+1/$A1464),$AM$2*SQRT(Sum_Sq(P1464,1/($X$2*N$8*(1+M$1017+P1464/O1464))))/SQRT(Sum_Sq($X$2*P1464*N$8,1)),                   $AQ$2*SQRT(Sum_Sq($AH$2/(1+1/$A1464)+P1464*( 1/(M$1017+1+P1464/O1464)-1)/(1+($X$2*P1464*N$8)^2), (P1464^2*N$8*$X$2+1/($X$2*N$8*(M$1017+1+P1464/O1464           )))/(1+($X$2*P1464*N$8)^2))),           V_rtHz(O1464)/($X$2*N$8*(O1464*M$1017+O1464+P1464)),V_rtHz(P1464)*SQRT(Sum_Sq(O1464*N$8*$X$2*M$1017,1))/($X$2*N$8*(O1464*M$1017+O1464+P1464))))/SQRT(Sum_Sq(1/(1+$A1464)+$AC$2/$I$2-1/(1+(1+P1464/O1464)/M$1017),$X$2/$I$2)),IF(P1465&lt;0,"A",M1465))</f>
        <v>A</v>
      </c>
      <c r="O1464" s="13">
        <f t="shared" si="473"/>
        <v>-1</v>
      </c>
      <c r="P1464" s="12">
        <f t="shared" si="497"/>
        <v>-2</v>
      </c>
      <c r="R1464" s="13" t="str">
        <f>IF(U1464&gt;0,SQRT(Sum_Sq($AI$2,V_rtHz($AH$2)/(1+1/$A1464),V_rtHz($AH$2*$A1464)/(1+$A1464),$AN$2*$AH$2/(1+1/$A1464),$AM$2*SQRT(Sum_Sq(U1464,1/($X$2*S$8*(1+R$1017+U1464/T1464))))/SQRT(Sum_Sq($X$2*U1464*S$8,1)),                   $AQ$2*SQRT(Sum_Sq($AH$2/(1+1/$A1464)+U1464*( 1/(R$1017+1+U1464/T1464)-1)/(1+($X$2*U1464*S$8)^2), (U1464^2*S$8*$X$2+1/($X$2*S$8*(R$1017+1+U1464/T1464           )))/(1+($X$2*U1464*S$8)^2))),           V_rtHz(T1464)/($X$2*S$8*(T1464*R$1017+T1464+U1464)),V_rtHz(U1464)*SQRT(Sum_Sq(T1464*S$8*$X$2*R$1017,1))/($X$2*S$8*(T1464*R$1017+T1464+U1464))))/SQRT(Sum_Sq(1/(1+$A1464)+$AC$2/$I$2-1/(1+(1+U1464/T1464)/R$1017),$X$2/$I$2)),IF(U1465&lt;0,"A",R1465))</f>
        <v>A</v>
      </c>
      <c r="T1464" s="13">
        <f t="shared" si="474"/>
        <v>-1</v>
      </c>
      <c r="U1464" s="12">
        <f t="shared" si="498"/>
        <v>-2</v>
      </c>
      <c r="X1464" s="13">
        <f>IF(AA1464&gt;0,SQRT(Sum_Sq($AI$2,V_rtHz($AH$2)/(1+1/$A1464),V_rtHz($AH$2*$A1464)/(1+$A1464),$AN$2*$AH$2/(1+1/$A1464),$AM$2*SQRT(Sum_Sq(AA1464,1/($X$2*Y$8*(1+X$1017+AA1464/Z1464))))/SQRT(Sum_Sq($X$2*AA1464*Y$8,1)),                   $AQ$2*SQRT(Sum_Sq($AH$2/(1+1/$A1464)+AA1464*( 1/(X$1017+1+AA1464/Z1464)-1)/(1+($X$2*AA1464*Y$8)^2), (AA1464^2*Y$8*$X$2+1/($X$2*Y$8*(X$1017+1+AA1464/Z1464           )))/(1+($X$2*AA1464*Y$8)^2))),           V_rtHz(Z1464)/($X$2*Y$8*(Z1464*X$1017+Z1464+AA1464)),V_rtHz(AA1464)*SQRT(Sum_Sq(Z1464*Y$8*$X$2*X$1017,1))/($X$2*Y$8*(Z1464*X$1017+Z1464+AA1464))))/SQRT(Sum_Sq(1/(1+$A1464)+$AC$2/$I$2-1/(1+(1+AA1464/Z1464)/X$1017),$X$2/$I$2)),IF(AA1465&lt;0,"A",X1465))</f>
        <v>3.4166519286361581E-6</v>
      </c>
      <c r="Z1464" s="13">
        <f t="shared" si="475"/>
        <v>14119.861422178512</v>
      </c>
      <c r="AA1464" s="12">
        <f t="shared" si="499"/>
        <v>69692.644859358872</v>
      </c>
      <c r="AC1464" s="13">
        <f>IF(AF1464&gt;0,SQRT(Sum_Sq($AI$2,V_rtHz($AH$2)/(1+1/$A1464),V_rtHz($AH$2*$A1464)/(1+$A1464),$AN$2*$AH$2/(1+1/$A1464),$AM$2*SQRT(Sum_Sq(AF1464,1/($X$2*AD$8*(1+AC$1017+AF1464/AE1464))))/SQRT(Sum_Sq($X$2*AF1464*AD$8,1)),                   $AQ$2*SQRT(Sum_Sq($AH$2/(1+1/$A1464)+AF1464*( 1/(AC$1017+1+AF1464/AE1464)-1)/(1+($X$2*AF1464*AD$8)^2), (AF1464^2*AD$8*$X$2+1/($X$2*AD$8*(AC$1017+1+AF1464/AE1464           )))/(1+($X$2*AF1464*AD$8)^2))),           V_rtHz(AE1464)/($X$2*AD$8*(AE1464*AC$1017+AE1464+AF1464)),V_rtHz(AF1464)*SQRT(Sum_Sq(AE1464*AD$8*$X$2*AC$1017,1))/($X$2*AD$8*(AE1464*AC$1017+AE1464+AF1464))))/SQRT(Sum_Sq(1/(1+$A1464)+$AC$2/$I$2-1/(1+(1+AF1464/AE1464)/AC$1017),$X$2/$I$2)),IF(AF1465&lt;0,"A",AC1465))</f>
        <v>5.6050172581777095E-6</v>
      </c>
      <c r="AE1464" s="13">
        <f t="shared" si="476"/>
        <v>12756.194289897367</v>
      </c>
      <c r="AF1464" s="12">
        <f t="shared" si="500"/>
        <v>243947.4346789252</v>
      </c>
      <c r="AG1464" s="13"/>
      <c r="AH1464" s="13">
        <f>IF(AK1464&gt;0,SQRT(Sum_Sq($AI$2,V_rtHz($AH$2)/(1+1/$A1464),V_rtHz($AH$2*$A1464)/(1+$A1464),$AN$2*$AH$2/(1+1/$A1464),$AM$2*SQRT(Sum_Sq(AK1464,1/($X$2*AI$8*(1+AH$1017+AK1464/AJ1464))))/SQRT(Sum_Sq($X$2*AK1464*AI$8,1)),                   $AQ$2*SQRT(Sum_Sq($AH$2/(1+1/$A1464)+AK1464*( 1/(AH$1017+1+AK1464/AJ1464)-1)/(1+($X$2*AK1464*AI$8)^2), (AK1464^2*AI$8*$X$2+1/($X$2*AI$8*(AH$1017+1+AK1464/AJ1464           )))/(1+($X$2*AK1464*AI$8)^2))),           V_rtHz(AJ1464)/($X$2*AI$8*(AJ1464*AH$1017+AJ1464+AK1464)),V_rtHz(AK1464)*SQRT(Sum_Sq(AJ1464*AI$8*$X$2*AH$1017,1))/($X$2*AI$8*(AJ1464*AH$1017+AJ1464+AK1464))))/SQRT(Sum_Sq(1/(1+$A1464)+$AC$2/$I$2-1/(1+(1+AK1464/AJ1464)/AH$1017),$X$2/$I$2)),IF(AK1465&lt;0,"A",AH1465))</f>
        <v>9.7483415249258923E-6</v>
      </c>
      <c r="AI1464" s="13"/>
      <c r="AJ1464" s="13">
        <f t="shared" si="477"/>
        <v>12413.439001920586</v>
      </c>
      <c r="AK1464" s="12">
        <f t="shared" si="501"/>
        <v>792729.94969967508</v>
      </c>
      <c r="AM1464" s="13">
        <f>IF(AP1464&gt;0,SQRT(Sum_Sq($AI$2,V_rtHz($AH$2)/(1+1/$A1464),V_rtHz($AH$2*$A1464)/(1+$A1464),$AN$2*$AH$2/(1+1/$A1464),$AM$2*SQRT(Sum_Sq(AP1464,1/($X$2*AN$8*(1+AM$1017+AP1464/AO1464))))/SQRT(Sum_Sq($X$2*AP1464*AN$8,1)),                   $AQ$2*SQRT(Sum_Sq($AH$2/(1+1/$A1464)+AP1464*( 1/(AM$1017+1+AP1464/AO1464)-1)/(1+($X$2*AP1464*AN$8)^2), (AP1464^2*AN$8*$X$2+1/($X$2*AN$8*(AM$1017+1+AP1464/AO1464           )))/(1+($X$2*AP1464*AN$8)^2))),           V_rtHz(AO1464)/($X$2*AN$8*(AO1464*AM$1017+AO1464+AP1464)),V_rtHz(AP1464)*SQRT(Sum_Sq(AO1464*AN$8*$X$2*AM$1017,1))/($X$2*AN$8*(AO1464*AM$1017+AO1464+AP1464))))/SQRT(Sum_Sq(1/(1+$A1464)+$AC$2/$I$2-1/(1+(1+AP1464/AO1464)/AM$1017),$X$2/$I$2)),IF(AP1465&lt;0,"A",AM1465))</f>
        <v>1.7219971170540003E-5</v>
      </c>
      <c r="AO1464" s="13">
        <f t="shared" si="478"/>
        <v>12311.665162142193</v>
      </c>
      <c r="AP1464" s="12">
        <f t="shared" si="502"/>
        <v>2527554.8289399426</v>
      </c>
      <c r="AR1464" s="13">
        <f t="shared" si="479"/>
        <v>69887291.180198371</v>
      </c>
      <c r="AS1464" s="13">
        <f t="shared" si="480"/>
        <v>-1.3283122754771549E-5</v>
      </c>
      <c r="AV1464" s="13"/>
      <c r="AW1464" s="13">
        <f t="shared" si="481"/>
        <v>39300511.936236553</v>
      </c>
      <c r="AX1464" s="13">
        <f t="shared" si="482"/>
        <v>-4.2602254645695043E-5</v>
      </c>
      <c r="AZ1464" s="13"/>
      <c r="BA1464" s="13"/>
      <c r="BB1464" s="13">
        <f t="shared" si="483"/>
        <v>22100301.962882396</v>
      </c>
      <c r="BC1464" s="13">
        <f t="shared" si="484"/>
        <v>-1.4106368890635235E-4</v>
      </c>
      <c r="BD1464" s="13"/>
      <c r="BE1464" s="13"/>
      <c r="BG1464" s="13">
        <f t="shared" si="485"/>
        <v>12427913.092914158</v>
      </c>
      <c r="BH1464" s="13">
        <f t="shared" si="486"/>
        <v>-5.2412551917000382E-4</v>
      </c>
      <c r="BI1464" s="13"/>
      <c r="BL1464" s="13">
        <f t="shared" si="487"/>
        <v>315.06815879885437</v>
      </c>
      <c r="BM1464" s="13">
        <f t="shared" si="488"/>
        <v>34.465664218175121</v>
      </c>
      <c r="BP1464" s="13"/>
      <c r="BQ1464" s="13">
        <f t="shared" si="489"/>
        <v>99.633300000000006</v>
      </c>
      <c r="BR1464" s="13">
        <f t="shared" si="490"/>
        <v>108.99</v>
      </c>
      <c r="BT1464" s="13"/>
      <c r="BU1464" s="13"/>
      <c r="BV1464" s="13">
        <f t="shared" si="491"/>
        <v>31.50681587988543</v>
      </c>
      <c r="BW1464" s="13">
        <f t="shared" si="492"/>
        <v>344.65664218175164</v>
      </c>
      <c r="CA1464" s="13">
        <f t="shared" si="493"/>
        <v>9.9633299999999991</v>
      </c>
      <c r="CB1464" s="13">
        <f t="shared" si="494"/>
        <v>1089.9000000000001</v>
      </c>
    </row>
    <row r="1465" spans="1:80" x14ac:dyDescent="0.3">
      <c r="A1465" s="13">
        <f t="shared" si="470"/>
        <v>5.0815944256056046E-3</v>
      </c>
      <c r="C1465" s="13" t="str">
        <f>IF(F1465&gt;0,SQRT(Sum_Sq($AI$2,V_rtHz($AH$2)/(1+1/$A1465),V_rtHz($AH$2*$A1465)/(1+$A1465),$AN$2*$AH$2/(1+1/$A1465),$AM$2*SQRT(Sum_Sq(F1465,1/($X$2*D$8*(1+C$1017+F1465/E1465))))/SQRT(Sum_Sq($X$2*F1465*D$8,1)),                   $AQ$2*SQRT(Sum_Sq($AH$2/(1+1/$A1465)+F1465*( 1/(C$1017+1+F1465/E1465)-1)/(1+($X$2*F1465*D$8)^2), (F1465^2*D$8*$X$2+1/($X$2*D$8*(C$1017+1+F1465/E1465           )))/(1+($X$2*F1465*D$8)^2))),           V_rtHz(E1465)/($X$2*D$8*(E1465*C$1017+E1465+F1465)),V_rtHz(F1465)*SQRT(Sum_Sq(E1465*D$8*$X$2*C$1017,1))/($X$2*D$8*(E1465*C$1017+E1465+F1465))))/SQRT(Sum_Sq(1/(1+$A1465)+$AC$2/$I$2-1/(1+(1+F1465/E1465)/C$1017),$X$2/$I$2)),IF(F1466&lt;0,"A",C1466))</f>
        <v>A</v>
      </c>
      <c r="E1465" s="13">
        <f t="shared" si="471"/>
        <v>-1</v>
      </c>
      <c r="F1465" s="12">
        <f t="shared" si="495"/>
        <v>-2</v>
      </c>
      <c r="H1465" s="13" t="str">
        <f>IF(K1465&gt;0,SQRT(Sum_Sq($AI$2,V_rtHz($AH$2)/(1+1/$A1465),V_rtHz($AH$2*$A1465)/(1+$A1465),$AN$2*$AH$2/(1+1/$A1465),$AM$2*SQRT(Sum_Sq(K1465,1/($X$2*I$8*(1+H$1017+K1465/J1465))))/SQRT(Sum_Sq($X$2*K1465*I$8,1)),                   $AQ$2*SQRT(Sum_Sq($AH$2/(1+1/$A1465)+K1465*( 1/(H$1017+1+K1465/J1465)-1)/(1+($X$2*K1465*I$8)^2), (K1465^2*I$8*$X$2+1/($X$2*I$8*(H$1017+1+K1465/J1465           )))/(1+($X$2*K1465*I$8)^2))),           V_rtHz(J1465)/($X$2*I$8*(J1465*H$1017+J1465+K1465)),V_rtHz(K1465)*SQRT(Sum_Sq(J1465*I$8*$X$2*H$1017,1))/($X$2*I$8*(J1465*H$1017+J1465+K1465))))/SQRT(Sum_Sq(1/(1+$A1465)+$AC$2/$I$2-1/(1+(1+K1465/J1465)/H$1017),$X$2/$I$2)),IF(K1466&lt;0,"A",H1466))</f>
        <v>A</v>
      </c>
      <c r="J1465" s="13">
        <f t="shared" si="472"/>
        <v>-1</v>
      </c>
      <c r="K1465" s="12">
        <f t="shared" si="496"/>
        <v>-2</v>
      </c>
      <c r="M1465" s="13" t="str">
        <f>IF(P1465&gt;0,SQRT(Sum_Sq($AI$2,V_rtHz($AH$2)/(1+1/$A1465),V_rtHz($AH$2*$A1465)/(1+$A1465),$AN$2*$AH$2/(1+1/$A1465),$AM$2*SQRT(Sum_Sq(P1465,1/($X$2*N$8*(1+M$1017+P1465/O1465))))/SQRT(Sum_Sq($X$2*P1465*N$8,1)),                   $AQ$2*SQRT(Sum_Sq($AH$2/(1+1/$A1465)+P1465*( 1/(M$1017+1+P1465/O1465)-1)/(1+($X$2*P1465*N$8)^2), (P1465^2*N$8*$X$2+1/($X$2*N$8*(M$1017+1+P1465/O1465           )))/(1+($X$2*P1465*N$8)^2))),           V_rtHz(O1465)/($X$2*N$8*(O1465*M$1017+O1465+P1465)),V_rtHz(P1465)*SQRT(Sum_Sq(O1465*N$8*$X$2*M$1017,1))/($X$2*N$8*(O1465*M$1017+O1465+P1465))))/SQRT(Sum_Sq(1/(1+$A1465)+$AC$2/$I$2-1/(1+(1+P1465/O1465)/M$1017),$X$2/$I$2)),IF(P1466&lt;0,"A",M1466))</f>
        <v>A</v>
      </c>
      <c r="O1465" s="13">
        <f t="shared" si="473"/>
        <v>-1</v>
      </c>
      <c r="P1465" s="12">
        <f t="shared" si="497"/>
        <v>-2</v>
      </c>
      <c r="R1465" s="13" t="str">
        <f>IF(U1465&gt;0,SQRT(Sum_Sq($AI$2,V_rtHz($AH$2)/(1+1/$A1465),V_rtHz($AH$2*$A1465)/(1+$A1465),$AN$2*$AH$2/(1+1/$A1465),$AM$2*SQRT(Sum_Sq(U1465,1/($X$2*S$8*(1+R$1017+U1465/T1465))))/SQRT(Sum_Sq($X$2*U1465*S$8,1)),                   $AQ$2*SQRT(Sum_Sq($AH$2/(1+1/$A1465)+U1465*( 1/(R$1017+1+U1465/T1465)-1)/(1+($X$2*U1465*S$8)^2), (U1465^2*S$8*$X$2+1/($X$2*S$8*(R$1017+1+U1465/T1465           )))/(1+($X$2*U1465*S$8)^2))),           V_rtHz(T1465)/($X$2*S$8*(T1465*R$1017+T1465+U1465)),V_rtHz(U1465)*SQRT(Sum_Sq(T1465*S$8*$X$2*R$1017,1))/($X$2*S$8*(T1465*R$1017+T1465+U1465))))/SQRT(Sum_Sq(1/(1+$A1465)+$AC$2/$I$2-1/(1+(1+U1465/T1465)/R$1017),$X$2/$I$2)),IF(U1466&lt;0,"A",R1466))</f>
        <v>A</v>
      </c>
      <c r="T1465" s="13">
        <f t="shared" si="474"/>
        <v>-1</v>
      </c>
      <c r="U1465" s="12">
        <f t="shared" si="498"/>
        <v>-2</v>
      </c>
      <c r="X1465" s="13">
        <f>IF(AA1465&gt;0,SQRT(Sum_Sq($AI$2,V_rtHz($AH$2)/(1+1/$A1465),V_rtHz($AH$2*$A1465)/(1+$A1465),$AN$2*$AH$2/(1+1/$A1465),$AM$2*SQRT(Sum_Sq(AA1465,1/($X$2*Y$8*(1+X$1017+AA1465/Z1465))))/SQRT(Sum_Sq($X$2*AA1465*Y$8,1)),                   $AQ$2*SQRT(Sum_Sq($AH$2/(1+1/$A1465)+AA1465*( 1/(X$1017+1+AA1465/Z1465)-1)/(1+($X$2*AA1465*Y$8)^2), (AA1465^2*Y$8*$X$2+1/($X$2*Y$8*(X$1017+1+AA1465/Z1465           )))/(1+($X$2*AA1465*Y$8)^2))),           V_rtHz(Z1465)/($X$2*Y$8*(Z1465*X$1017+Z1465+AA1465)),V_rtHz(AA1465)*SQRT(Sum_Sq(Z1465*Y$8*$X$2*X$1017,1))/($X$2*Y$8*(Z1465*X$1017+Z1465+AA1465))))/SQRT(Sum_Sq(1/(1+$A1465)+$AC$2/$I$2-1/(1+(1+AA1465/Z1465)/X$1017),$X$2/$I$2)),IF(AA1466&lt;0,"A",X1466))</f>
        <v>3.4087325836082461E-6</v>
      </c>
      <c r="Z1465" s="13">
        <f t="shared" si="475"/>
        <v>14055.709157083069</v>
      </c>
      <c r="AA1465" s="12">
        <f t="shared" si="499"/>
        <v>70010.732049286758</v>
      </c>
      <c r="AC1465" s="13">
        <f>IF(AF1465&gt;0,SQRT(Sum_Sq($AI$2,V_rtHz($AH$2)/(1+1/$A1465),V_rtHz($AH$2*$A1465)/(1+$A1465),$AN$2*$AH$2/(1+1/$A1465),$AM$2*SQRT(Sum_Sq(AF1465,1/($X$2*AD$8*(1+AC$1017+AF1465/AE1465))))/SQRT(Sum_Sq($X$2*AF1465*AD$8,1)),                   $AQ$2*SQRT(Sum_Sq($AH$2/(1+1/$A1465)+AF1465*( 1/(AC$1017+1+AF1465/AE1465)-1)/(1+($X$2*AF1465*AD$8)^2), (AF1465^2*AD$8*$X$2+1/($X$2*AD$8*(AC$1017+1+AF1465/AE1465           )))/(1+($X$2*AF1465*AD$8)^2))),           V_rtHz(AE1465)/($X$2*AD$8*(AE1465*AC$1017+AE1465+AF1465)),V_rtHz(AF1465)*SQRT(Sum_Sq(AE1465*AD$8*$X$2*AC$1017,1))/($X$2*AD$8*(AE1465*AC$1017+AE1465+AF1465))))/SQRT(Sum_Sq(1/(1+$A1465)+$AC$2/$I$2-1/(1+(1+AF1465/AE1465)/AC$1017),$X$2/$I$2)),IF(AF1466&lt;0,"A",AC1466))</f>
        <v>5.5957308610599052E-6</v>
      </c>
      <c r="AE1465" s="13">
        <f t="shared" si="476"/>
        <v>12711.720435533338</v>
      </c>
      <c r="AF1465" s="12">
        <f t="shared" si="500"/>
        <v>244800.92124963846</v>
      </c>
      <c r="AG1465" s="13"/>
      <c r="AH1465" s="13">
        <f>IF(AK1465&gt;0,SQRT(Sum_Sq($AI$2,V_rtHz($AH$2)/(1+1/$A1465),V_rtHz($AH$2*$A1465)/(1+$A1465),$AN$2*$AH$2/(1+1/$A1465),$AM$2*SQRT(Sum_Sq(AK1465,1/($X$2*AI$8*(1+AH$1017+AK1465/AJ1465))))/SQRT(Sum_Sq($X$2*AK1465*AI$8,1)),                   $AQ$2*SQRT(Sum_Sq($AH$2/(1+1/$A1465)+AK1465*( 1/(AH$1017+1+AK1465/AJ1465)-1)/(1+($X$2*AK1465*AI$8)^2), (AK1465^2*AI$8*$X$2+1/($X$2*AI$8*(AH$1017+1+AK1465/AJ1465           )))/(1+($X$2*AK1465*AI$8)^2))),           V_rtHz(AJ1465)/($X$2*AI$8*(AJ1465*AH$1017+AJ1465+AK1465)),V_rtHz(AK1465)*SQRT(Sum_Sq(AJ1465*AI$8*$X$2*AH$1017,1))/($X$2*AI$8*(AJ1465*AH$1017+AJ1465+AK1465))))/SQRT(Sum_Sq(1/(1+$A1465)+$AC$2/$I$2-1/(1+(1+AK1465/AJ1465)/AH$1017),$X$2/$I$2)),IF(AK1466&lt;0,"A",AH1466))</f>
        <v>9.7336045575440982E-6</v>
      </c>
      <c r="AI1465" s="13"/>
      <c r="AJ1465" s="13">
        <f t="shared" si="477"/>
        <v>12373.06307782484</v>
      </c>
      <c r="AK1465" s="12">
        <f t="shared" si="501"/>
        <v>795316.79533977073</v>
      </c>
      <c r="AM1465" s="13">
        <f>IF(AP1465&gt;0,SQRT(Sum_Sq($AI$2,V_rtHz($AH$2)/(1+1/$A1465),V_rtHz($AH$2*$A1465)/(1+$A1465),$AN$2*$AH$2/(1+1/$A1465),$AM$2*SQRT(Sum_Sq(AP1465,1/($X$2*AN$8*(1+AM$1017+AP1465/AO1465))))/SQRT(Sum_Sq($X$2*AP1465*AN$8,1)),                   $AQ$2*SQRT(Sum_Sq($AH$2/(1+1/$A1465)+AP1465*( 1/(AM$1017+1+AP1465/AO1465)-1)/(1+($X$2*AP1465*AN$8)^2), (AP1465^2*AN$8*$X$2+1/($X$2*AN$8*(AM$1017+1+AP1465/AO1465           )))/(1+($X$2*AP1465*AN$8)^2))),           V_rtHz(AO1465)/($X$2*AN$8*(AO1465*AM$1017+AO1465+AP1465)),V_rtHz(AP1465)*SQRT(Sum_Sq(AO1465*AN$8*$X$2*AM$1017,1))/($X$2*AN$8*(AO1465*AM$1017+AO1465+AP1465))))/SQRT(Sum_Sq(1/(1+$A1465)+$AC$2/$I$2-1/(1+(1+AP1465/AO1465)/AM$1017),$X$2/$I$2)),IF(AP1466&lt;0,"A",AM1466))</f>
        <v>1.7194660074093557E-5</v>
      </c>
      <c r="AO1465" s="13">
        <f t="shared" si="478"/>
        <v>12272.447178362616</v>
      </c>
      <c r="AP1465" s="12">
        <f t="shared" si="502"/>
        <v>2535631.9143690108</v>
      </c>
      <c r="AR1465" s="13">
        <f t="shared" si="479"/>
        <v>69887291.180198371</v>
      </c>
      <c r="AS1465" s="13">
        <f t="shared" si="480"/>
        <v>-1.3284321099341217E-5</v>
      </c>
      <c r="AV1465" s="13"/>
      <c r="AW1465" s="13">
        <f t="shared" si="481"/>
        <v>39300511.936236553</v>
      </c>
      <c r="AX1465" s="13">
        <f t="shared" si="482"/>
        <v>-4.2614583791727317E-5</v>
      </c>
      <c r="AZ1465" s="13"/>
      <c r="BA1465" s="13"/>
      <c r="BB1465" s="13">
        <f t="shared" si="483"/>
        <v>22100301.962882396</v>
      </c>
      <c r="BC1465" s="13">
        <f t="shared" si="484"/>
        <v>-1.4119895497899132E-4</v>
      </c>
      <c r="BD1465" s="13"/>
      <c r="BE1465" s="13"/>
      <c r="BG1465" s="13">
        <f t="shared" si="485"/>
        <v>12427913.092914158</v>
      </c>
      <c r="BH1465" s="13">
        <f t="shared" si="486"/>
        <v>-5.2599775848432325E-4</v>
      </c>
      <c r="BI1465" s="13"/>
      <c r="BL1465" s="13">
        <f t="shared" si="487"/>
        <v>315.06815879885437</v>
      </c>
      <c r="BM1465" s="13">
        <f t="shared" si="488"/>
        <v>34.465664218175142</v>
      </c>
      <c r="BP1465" s="13"/>
      <c r="BQ1465" s="13">
        <f t="shared" si="489"/>
        <v>99.633300000000006</v>
      </c>
      <c r="BR1465" s="13">
        <f t="shared" si="490"/>
        <v>108.99000000000001</v>
      </c>
      <c r="BT1465" s="13"/>
      <c r="BU1465" s="13"/>
      <c r="BV1465" s="13">
        <f t="shared" si="491"/>
        <v>31.50681587988543</v>
      </c>
      <c r="BW1465" s="13">
        <f t="shared" si="492"/>
        <v>344.65664218175158</v>
      </c>
      <c r="CA1465" s="13">
        <f t="shared" si="493"/>
        <v>9.9633299999999991</v>
      </c>
      <c r="CB1465" s="13">
        <f t="shared" si="494"/>
        <v>1089.8999999999999</v>
      </c>
    </row>
    <row r="1466" spans="1:80" x14ac:dyDescent="0.3">
      <c r="A1466" s="13">
        <f t="shared" si="470"/>
        <v>5.1522864458175676E-3</v>
      </c>
      <c r="C1466" s="13" t="str">
        <f>IF(F1466&gt;0,SQRT(Sum_Sq($AI$2,V_rtHz($AH$2)/(1+1/$A1466),V_rtHz($AH$2*$A1466)/(1+$A1466),$AN$2*$AH$2/(1+1/$A1466),$AM$2*SQRT(Sum_Sq(F1466,1/($X$2*D$8*(1+C$1017+F1466/E1466))))/SQRT(Sum_Sq($X$2*F1466*D$8,1)),                   $AQ$2*SQRT(Sum_Sq($AH$2/(1+1/$A1466)+F1466*( 1/(C$1017+1+F1466/E1466)-1)/(1+($X$2*F1466*D$8)^2), (F1466^2*D$8*$X$2+1/($X$2*D$8*(C$1017+1+F1466/E1466           )))/(1+($X$2*F1466*D$8)^2))),           V_rtHz(E1466)/($X$2*D$8*(E1466*C$1017+E1466+F1466)),V_rtHz(F1466)*SQRT(Sum_Sq(E1466*D$8*$X$2*C$1017,1))/($X$2*D$8*(E1466*C$1017+E1466+F1466))))/SQRT(Sum_Sq(1/(1+$A1466)+$AC$2/$I$2-1/(1+(1+F1466/E1466)/C$1017),$X$2/$I$2)),IF(F1467&lt;0,"A",C1467))</f>
        <v>A</v>
      </c>
      <c r="E1466" s="13">
        <f t="shared" si="471"/>
        <v>-1</v>
      </c>
      <c r="F1466" s="12">
        <f t="shared" si="495"/>
        <v>-2</v>
      </c>
      <c r="H1466" s="13" t="str">
        <f>IF(K1466&gt;0,SQRT(Sum_Sq($AI$2,V_rtHz($AH$2)/(1+1/$A1466),V_rtHz($AH$2*$A1466)/(1+$A1466),$AN$2*$AH$2/(1+1/$A1466),$AM$2*SQRT(Sum_Sq(K1466,1/($X$2*I$8*(1+H$1017+K1466/J1466))))/SQRT(Sum_Sq($X$2*K1466*I$8,1)),                   $AQ$2*SQRT(Sum_Sq($AH$2/(1+1/$A1466)+K1466*( 1/(H$1017+1+K1466/J1466)-1)/(1+($X$2*K1466*I$8)^2), (K1466^2*I$8*$X$2+1/($X$2*I$8*(H$1017+1+K1466/J1466           )))/(1+($X$2*K1466*I$8)^2))),           V_rtHz(J1466)/($X$2*I$8*(J1466*H$1017+J1466+K1466)),V_rtHz(K1466)*SQRT(Sum_Sq(J1466*I$8*$X$2*H$1017,1))/($X$2*I$8*(J1466*H$1017+J1466+K1466))))/SQRT(Sum_Sq(1/(1+$A1466)+$AC$2/$I$2-1/(1+(1+K1466/J1466)/H$1017),$X$2/$I$2)),IF(K1467&lt;0,"A",H1467))</f>
        <v>A</v>
      </c>
      <c r="J1466" s="13">
        <f t="shared" si="472"/>
        <v>-1</v>
      </c>
      <c r="K1466" s="12">
        <f t="shared" si="496"/>
        <v>-2</v>
      </c>
      <c r="M1466" s="13" t="str">
        <f>IF(P1466&gt;0,SQRT(Sum_Sq($AI$2,V_rtHz($AH$2)/(1+1/$A1466),V_rtHz($AH$2*$A1466)/(1+$A1466),$AN$2*$AH$2/(1+1/$A1466),$AM$2*SQRT(Sum_Sq(P1466,1/($X$2*N$8*(1+M$1017+P1466/O1466))))/SQRT(Sum_Sq($X$2*P1466*N$8,1)),                   $AQ$2*SQRT(Sum_Sq($AH$2/(1+1/$A1466)+P1466*( 1/(M$1017+1+P1466/O1466)-1)/(1+($X$2*P1466*N$8)^2), (P1466^2*N$8*$X$2+1/($X$2*N$8*(M$1017+1+P1466/O1466           )))/(1+($X$2*P1466*N$8)^2))),           V_rtHz(O1466)/($X$2*N$8*(O1466*M$1017+O1466+P1466)),V_rtHz(P1466)*SQRT(Sum_Sq(O1466*N$8*$X$2*M$1017,1))/($X$2*N$8*(O1466*M$1017+O1466+P1466))))/SQRT(Sum_Sq(1/(1+$A1466)+$AC$2/$I$2-1/(1+(1+P1466/O1466)/M$1017),$X$2/$I$2)),IF(P1467&lt;0,"A",M1467))</f>
        <v>A</v>
      </c>
      <c r="O1466" s="13">
        <f t="shared" si="473"/>
        <v>-1</v>
      </c>
      <c r="P1466" s="12">
        <f t="shared" si="497"/>
        <v>-2</v>
      </c>
      <c r="R1466" s="13" t="str">
        <f>IF(U1466&gt;0,SQRT(Sum_Sq($AI$2,V_rtHz($AH$2)/(1+1/$A1466),V_rtHz($AH$2*$A1466)/(1+$A1466),$AN$2*$AH$2/(1+1/$A1466),$AM$2*SQRT(Sum_Sq(U1466,1/($X$2*S$8*(1+R$1017+U1466/T1466))))/SQRT(Sum_Sq($X$2*U1466*S$8,1)),                   $AQ$2*SQRT(Sum_Sq($AH$2/(1+1/$A1466)+U1466*( 1/(R$1017+1+U1466/T1466)-1)/(1+($X$2*U1466*S$8)^2), (U1466^2*S$8*$X$2+1/($X$2*S$8*(R$1017+1+U1466/T1466           )))/(1+($X$2*U1466*S$8)^2))),           V_rtHz(T1466)/($X$2*S$8*(T1466*R$1017+T1466+U1466)),V_rtHz(U1466)*SQRT(Sum_Sq(T1466*S$8*$X$2*R$1017,1))/($X$2*S$8*(T1466*R$1017+T1466+U1466))))/SQRT(Sum_Sq(1/(1+$A1466)+$AC$2/$I$2-1/(1+(1+U1466/T1466)/R$1017),$X$2/$I$2)),IF(U1467&lt;0,"A",R1467))</f>
        <v>A</v>
      </c>
      <c r="T1466" s="13">
        <f t="shared" si="474"/>
        <v>-1</v>
      </c>
      <c r="U1466" s="12">
        <f t="shared" si="498"/>
        <v>-2</v>
      </c>
      <c r="X1466" s="13">
        <f>IF(AA1466&gt;0,SQRT(Sum_Sq($AI$2,V_rtHz($AH$2)/(1+1/$A1466),V_rtHz($AH$2*$A1466)/(1+$A1466),$AN$2*$AH$2/(1+1/$A1466),$AM$2*SQRT(Sum_Sq(AA1466,1/($X$2*Y$8*(1+X$1017+AA1466/Z1466))))/SQRT(Sum_Sq($X$2*AA1466*Y$8,1)),                   $AQ$2*SQRT(Sum_Sq($AH$2/(1+1/$A1466)+AA1466*( 1/(X$1017+1+AA1466/Z1466)-1)/(1+($X$2*AA1466*Y$8)^2), (AA1466^2*Y$8*$X$2+1/($X$2*Y$8*(X$1017+1+AA1466/Z1466           )))/(1+($X$2*AA1466*Y$8)^2))),           V_rtHz(Z1466)/($X$2*Y$8*(Z1466*X$1017+Z1466+AA1466)),V_rtHz(AA1466)*SQRT(Sum_Sq(Z1466*Y$8*$X$2*X$1017,1))/($X$2*Y$8*(Z1466*X$1017+Z1466+AA1466))))/SQRT(Sum_Sq(1/(1+$A1466)+$AC$2/$I$2-1/(1+(1+AA1466/Z1466)/X$1017),$X$2/$I$2)),IF(AA1467&lt;0,"A",X1467))</f>
        <v>3.4008260694660131E-6</v>
      </c>
      <c r="Z1466" s="13">
        <f t="shared" si="475"/>
        <v>13991.745336599439</v>
      </c>
      <c r="AA1466" s="12">
        <f t="shared" si="499"/>
        <v>70330.788896305981</v>
      </c>
      <c r="AC1466" s="13">
        <f>IF(AF1466&gt;0,SQRT(Sum_Sq($AI$2,V_rtHz($AH$2)/(1+1/$A1466),V_rtHz($AH$2*$A1466)/(1+$A1466),$AN$2*$AH$2/(1+1/$A1466),$AM$2*SQRT(Sum_Sq(AF1466,1/($X$2*AD$8*(1+AC$1017+AF1466/AE1466))))/SQRT(Sum_Sq($X$2*AF1466*AD$8,1)),                   $AQ$2*SQRT(Sum_Sq($AH$2/(1+1/$A1466)+AF1466*( 1/(AC$1017+1+AF1466/AE1466)-1)/(1+($X$2*AF1466*AD$8)^2), (AF1466^2*AD$8*$X$2+1/($X$2*AD$8*(AC$1017+1+AF1466/AE1466           )))/(1+($X$2*AF1466*AD$8)^2))),           V_rtHz(AE1466)/($X$2*AD$8*(AE1466*AC$1017+AE1466+AF1466)),V_rtHz(AF1466)*SQRT(Sum_Sq(AE1466*AD$8*$X$2*AC$1017,1))/($X$2*AD$8*(AE1466*AC$1017+AE1466+AF1466))))/SQRT(Sum_Sq(1/(1+$A1466)+$AC$2/$I$2-1/(1+(1+AF1466/AE1466)/AC$1017),$X$2/$I$2)),IF(AF1467&lt;0,"A",AC1467))</f>
        <v>5.5864215803295572E-6</v>
      </c>
      <c r="AE1466" s="13">
        <f t="shared" si="476"/>
        <v>12667.188739672902</v>
      </c>
      <c r="AF1466" s="12">
        <f t="shared" si="500"/>
        <v>245661.52263448251</v>
      </c>
      <c r="AG1466" s="13"/>
      <c r="AH1466" s="13">
        <f>IF(AK1466&gt;0,SQRT(Sum_Sq($AI$2,V_rtHz($AH$2)/(1+1/$A1466),V_rtHz($AH$2*$A1466)/(1+$A1466),$AN$2*$AH$2/(1+1/$A1466),$AM$2*SQRT(Sum_Sq(AK1466,1/($X$2*AI$8*(1+AH$1017+AK1466/AJ1466))))/SQRT(Sum_Sq($X$2*AK1466*AI$8,1)),                   $AQ$2*SQRT(Sum_Sq($AH$2/(1+1/$A1466)+AK1466*( 1/(AH$1017+1+AK1466/AJ1466)-1)/(1+($X$2*AK1466*AI$8)^2), (AK1466^2*AI$8*$X$2+1/($X$2*AI$8*(AH$1017+1+AK1466/AJ1466           )))/(1+($X$2*AK1466*AI$8)^2))),           V_rtHz(AJ1466)/($X$2*AI$8*(AJ1466*AH$1017+AJ1466+AK1466)),V_rtHz(AK1466)*SQRT(Sum_Sq(AJ1466*AI$8*$X$2*AH$1017,1))/($X$2*AI$8*(AJ1466*AH$1017+AJ1466+AK1466))))/SQRT(Sum_Sq(1/(1+$A1466)+$AC$2/$I$2-1/(1+(1+AK1466/AJ1466)/AH$1017),$X$2/$I$2)),IF(AK1467&lt;0,"A",AH1467))</f>
        <v>9.7188182324738405E-6</v>
      </c>
      <c r="AI1466" s="13"/>
      <c r="AJ1466" s="13">
        <f t="shared" si="477"/>
        <v>12332.597652924296</v>
      </c>
      <c r="AK1466" s="12">
        <f t="shared" si="501"/>
        <v>797926.36981545563</v>
      </c>
      <c r="AM1466" s="13">
        <f>IF(AP1466&gt;0,SQRT(Sum_Sq($AI$2,V_rtHz($AH$2)/(1+1/$A1466),V_rtHz($AH$2*$A1466)/(1+$A1466),$AN$2*$AH$2/(1+1/$A1466),$AM$2*SQRT(Sum_Sq(AP1466,1/($X$2*AN$8*(1+AM$1017+AP1466/AO1466))))/SQRT(Sum_Sq($X$2*AP1466*AN$8,1)),                   $AQ$2*SQRT(Sum_Sq($AH$2/(1+1/$A1466)+AP1466*( 1/(AM$1017+1+AP1466/AO1466)-1)/(1+($X$2*AP1466*AN$8)^2), (AP1466^2*AN$8*$X$2+1/($X$2*AN$8*(AM$1017+1+AP1466/AO1466           )))/(1+($X$2*AP1466*AN$8)^2))),           V_rtHz(AO1466)/($X$2*AN$8*(AO1466*AM$1017+AO1466+AP1466)),V_rtHz(AP1466)*SQRT(Sum_Sq(AO1466*AN$8*$X$2*AM$1017,1))/($X$2*AN$8*(AO1466*AM$1017+AO1466+AP1466))))/SQRT(Sum_Sq(1/(1+$A1466)+$AC$2/$I$2-1/(1+(1+AP1466/AO1466)/AM$1017),$X$2/$I$2)),IF(AP1467&lt;0,"A",AM1467))</f>
        <v>1.7169257812365448E-5</v>
      </c>
      <c r="AO1466" s="13">
        <f t="shared" si="478"/>
        <v>12233.132001122831</v>
      </c>
      <c r="AP1466" s="12">
        <f t="shared" si="502"/>
        <v>2543780.9981947332</v>
      </c>
      <c r="AR1466" s="13">
        <f t="shared" si="479"/>
        <v>69887291.180198371</v>
      </c>
      <c r="AS1466" s="13">
        <f t="shared" si="480"/>
        <v>-1.3285536335316097E-5</v>
      </c>
      <c r="AV1466" s="13"/>
      <c r="AW1466" s="13">
        <f t="shared" si="481"/>
        <v>39300511.936236553</v>
      </c>
      <c r="AX1466" s="13">
        <f t="shared" si="482"/>
        <v>-4.2627091741145947E-5</v>
      </c>
      <c r="AZ1466" s="13"/>
      <c r="BA1466" s="13"/>
      <c r="BB1466" s="13">
        <f t="shared" si="483"/>
        <v>22100301.962882396</v>
      </c>
      <c r="BC1466" s="13">
        <f t="shared" si="484"/>
        <v>-1.4133636789966547E-4</v>
      </c>
      <c r="BD1466" s="13"/>
      <c r="BE1466" s="13"/>
      <c r="BG1466" s="13">
        <f t="shared" si="485"/>
        <v>12427913.092914158</v>
      </c>
      <c r="BH1466" s="13">
        <f t="shared" si="486"/>
        <v>-5.2790974901578734E-4</v>
      </c>
      <c r="BI1466" s="13"/>
      <c r="BL1466" s="13">
        <f t="shared" si="487"/>
        <v>315.06815879885437</v>
      </c>
      <c r="BM1466" s="13">
        <f t="shared" si="488"/>
        <v>34.465664218175128</v>
      </c>
      <c r="BP1466" s="13"/>
      <c r="BQ1466" s="13">
        <f t="shared" si="489"/>
        <v>99.633300000000006</v>
      </c>
      <c r="BR1466" s="13">
        <f t="shared" si="490"/>
        <v>108.99</v>
      </c>
      <c r="BT1466" s="13"/>
      <c r="BU1466" s="13"/>
      <c r="BV1466" s="13">
        <f t="shared" si="491"/>
        <v>31.50681587988543</v>
      </c>
      <c r="BW1466" s="13">
        <f t="shared" si="492"/>
        <v>344.65664218175152</v>
      </c>
      <c r="CA1466" s="13">
        <f t="shared" si="493"/>
        <v>9.9633299999999991</v>
      </c>
      <c r="CB1466" s="13">
        <f t="shared" si="494"/>
        <v>1089.8999999999999</v>
      </c>
    </row>
    <row r="1467" spans="1:80" x14ac:dyDescent="0.3">
      <c r="A1467" s="13">
        <f t="shared" ref="A1467:A1530" si="503">A460</f>
        <v>5.2239618899911945E-3</v>
      </c>
      <c r="C1467" s="13" t="str">
        <f>IF(F1467&gt;0,SQRT(Sum_Sq($AI$2,V_rtHz($AH$2)/(1+1/$A1467),V_rtHz($AH$2*$A1467)/(1+$A1467),$AN$2*$AH$2/(1+1/$A1467),$AM$2*SQRT(Sum_Sq(F1467,1/($X$2*D$8*(1+C$1017+F1467/E1467))))/SQRT(Sum_Sq($X$2*F1467*D$8,1)),                   $AQ$2*SQRT(Sum_Sq($AH$2/(1+1/$A1467)+F1467*( 1/(C$1017+1+F1467/E1467)-1)/(1+($X$2*F1467*D$8)^2), (F1467^2*D$8*$X$2+1/($X$2*D$8*(C$1017+1+F1467/E1467           )))/(1+($X$2*F1467*D$8)^2))),           V_rtHz(E1467)/($X$2*D$8*(E1467*C$1017+E1467+F1467)),V_rtHz(F1467)*SQRT(Sum_Sq(E1467*D$8*$X$2*C$1017,1))/($X$2*D$8*(E1467*C$1017+E1467+F1467))))/SQRT(Sum_Sq(1/(1+$A1467)+$AC$2/$I$2-1/(1+(1+F1467/E1467)/C$1017),$X$2/$I$2)),IF(F1468&lt;0,"A",C1468))</f>
        <v>A</v>
      </c>
      <c r="E1467" s="13">
        <f t="shared" ref="E1467:E1530" si="504">IF(F1467&gt;0,($X$2^2*$AF$2*D$8*F1467)^-1,-1)</f>
        <v>-1</v>
      </c>
      <c r="F1467" s="12">
        <f t="shared" si="495"/>
        <v>-2</v>
      </c>
      <c r="H1467" s="13" t="str">
        <f>IF(K1467&gt;0,SQRT(Sum_Sq($AI$2,V_rtHz($AH$2)/(1+1/$A1467),V_rtHz($AH$2*$A1467)/(1+$A1467),$AN$2*$AH$2/(1+1/$A1467),$AM$2*SQRT(Sum_Sq(K1467,1/($X$2*I$8*(1+H$1017+K1467/J1467))))/SQRT(Sum_Sq($X$2*K1467*I$8,1)),                   $AQ$2*SQRT(Sum_Sq($AH$2/(1+1/$A1467)+K1467*( 1/(H$1017+1+K1467/J1467)-1)/(1+($X$2*K1467*I$8)^2), (K1467^2*I$8*$X$2+1/($X$2*I$8*(H$1017+1+K1467/J1467           )))/(1+($X$2*K1467*I$8)^2))),           V_rtHz(J1467)/($X$2*I$8*(J1467*H$1017+J1467+K1467)),V_rtHz(K1467)*SQRT(Sum_Sq(J1467*I$8*$X$2*H$1017,1))/($X$2*I$8*(J1467*H$1017+J1467+K1467))))/SQRT(Sum_Sq(1/(1+$A1467)+$AC$2/$I$2-1/(1+(1+K1467/J1467)/H$1017),$X$2/$I$2)),IF(K1468&lt;0,"A",H1468))</f>
        <v>A</v>
      </c>
      <c r="J1467" s="13">
        <f t="shared" ref="J1467:J1530" si="505">IF(K1467&gt;0,($X$2^2*$AF$2*I$8*K1467)^-1,-1)</f>
        <v>-1</v>
      </c>
      <c r="K1467" s="12">
        <f t="shared" si="496"/>
        <v>-2</v>
      </c>
      <c r="M1467" s="13" t="str">
        <f>IF(P1467&gt;0,SQRT(Sum_Sq($AI$2,V_rtHz($AH$2)/(1+1/$A1467),V_rtHz($AH$2*$A1467)/(1+$A1467),$AN$2*$AH$2/(1+1/$A1467),$AM$2*SQRT(Sum_Sq(P1467,1/($X$2*N$8*(1+M$1017+P1467/O1467))))/SQRT(Sum_Sq($X$2*P1467*N$8,1)),                   $AQ$2*SQRT(Sum_Sq($AH$2/(1+1/$A1467)+P1467*( 1/(M$1017+1+P1467/O1467)-1)/(1+($X$2*P1467*N$8)^2), (P1467^2*N$8*$X$2+1/($X$2*N$8*(M$1017+1+P1467/O1467           )))/(1+($X$2*P1467*N$8)^2))),           V_rtHz(O1467)/($X$2*N$8*(O1467*M$1017+O1467+P1467)),V_rtHz(P1467)*SQRT(Sum_Sq(O1467*N$8*$X$2*M$1017,1))/($X$2*N$8*(O1467*M$1017+O1467+P1467))))/SQRT(Sum_Sq(1/(1+$A1467)+$AC$2/$I$2-1/(1+(1+P1467/O1467)/M$1017),$X$2/$I$2)),IF(P1468&lt;0,"A",M1468))</f>
        <v>A</v>
      </c>
      <c r="O1467" s="13">
        <f t="shared" ref="O1467:O1530" si="506">IF(P1467&gt;0,($X$2^2*$AF$2*N$8*P1467)^-1,-1)</f>
        <v>-1</v>
      </c>
      <c r="P1467" s="12">
        <f t="shared" si="497"/>
        <v>-2</v>
      </c>
      <c r="R1467" s="13" t="str">
        <f>IF(U1467&gt;0,SQRT(Sum_Sq($AI$2,V_rtHz($AH$2)/(1+1/$A1467),V_rtHz($AH$2*$A1467)/(1+$A1467),$AN$2*$AH$2/(1+1/$A1467),$AM$2*SQRT(Sum_Sq(U1467,1/($X$2*S$8*(1+R$1017+U1467/T1467))))/SQRT(Sum_Sq($X$2*U1467*S$8,1)),                   $AQ$2*SQRT(Sum_Sq($AH$2/(1+1/$A1467)+U1467*( 1/(R$1017+1+U1467/T1467)-1)/(1+($X$2*U1467*S$8)^2), (U1467^2*S$8*$X$2+1/($X$2*S$8*(R$1017+1+U1467/T1467           )))/(1+($X$2*U1467*S$8)^2))),           V_rtHz(T1467)/($X$2*S$8*(T1467*R$1017+T1467+U1467)),V_rtHz(U1467)*SQRT(Sum_Sq(T1467*S$8*$X$2*R$1017,1))/($X$2*S$8*(T1467*R$1017+T1467+U1467))))/SQRT(Sum_Sq(1/(1+$A1467)+$AC$2/$I$2-1/(1+(1+U1467/T1467)/R$1017),$X$2/$I$2)),IF(U1468&lt;0,"A",R1468))</f>
        <v>A</v>
      </c>
      <c r="T1467" s="13">
        <f t="shared" ref="T1467:T1530" si="507">IF(U1467&gt;0,($X$2^2*$AF$2*S$8*U1467)^-1,-1)</f>
        <v>-1</v>
      </c>
      <c r="U1467" s="12">
        <f t="shared" si="498"/>
        <v>-2</v>
      </c>
      <c r="X1467" s="13">
        <f>IF(AA1467&gt;0,SQRT(Sum_Sq($AI$2,V_rtHz($AH$2)/(1+1/$A1467),V_rtHz($AH$2*$A1467)/(1+$A1467),$AN$2*$AH$2/(1+1/$A1467),$AM$2*SQRT(Sum_Sq(AA1467,1/($X$2*Y$8*(1+X$1017+AA1467/Z1467))))/SQRT(Sum_Sq($X$2*AA1467*Y$8,1)),                   $AQ$2*SQRT(Sum_Sq($AH$2/(1+1/$A1467)+AA1467*( 1/(X$1017+1+AA1467/Z1467)-1)/(1+($X$2*AA1467*Y$8)^2), (AA1467^2*Y$8*$X$2+1/($X$2*Y$8*(X$1017+1+AA1467/Z1467           )))/(1+($X$2*AA1467*Y$8)^2))),           V_rtHz(Z1467)/($X$2*Y$8*(Z1467*X$1017+Z1467+AA1467)),V_rtHz(AA1467)*SQRT(Sum_Sq(Z1467*Y$8*$X$2*X$1017,1))/($X$2*Y$8*(Z1467*X$1017+Z1467+AA1467))))/SQRT(Sum_Sq(1/(1+$A1467)+$AC$2/$I$2-1/(1+(1+AA1467/Z1467)/X$1017),$X$2/$I$2)),IF(AA1468&lt;0,"A",X1468))</f>
        <v>3.3929324037279326E-6</v>
      </c>
      <c r="Z1467" s="13">
        <f t="shared" ref="Z1467:Z1530" si="508">IF(AA1467&gt;0,($X$2^2*$AF$2*Y$8*AA1467)^-1,-1)</f>
        <v>13927.969638042423</v>
      </c>
      <c r="AA1467" s="12">
        <f t="shared" si="499"/>
        <v>70652.831183049391</v>
      </c>
      <c r="AC1467" s="13">
        <f>IF(AF1467&gt;0,SQRT(Sum_Sq($AI$2,V_rtHz($AH$2)/(1+1/$A1467),V_rtHz($AH$2*$A1467)/(1+$A1467),$AN$2*$AH$2/(1+1/$A1467),$AM$2*SQRT(Sum_Sq(AF1467,1/($X$2*AD$8*(1+AC$1017+AF1467/AE1467))))/SQRT(Sum_Sq($X$2*AF1467*AD$8,1)),                   $AQ$2*SQRT(Sum_Sq($AH$2/(1+1/$A1467)+AF1467*( 1/(AC$1017+1+AF1467/AE1467)-1)/(1+($X$2*AF1467*AD$8)^2), (AF1467^2*AD$8*$X$2+1/($X$2*AD$8*(AC$1017+1+AF1467/AE1467           )))/(1+($X$2*AF1467*AD$8)^2))),           V_rtHz(AE1467)/($X$2*AD$8*(AE1467*AC$1017+AE1467+AF1467)),V_rtHz(AF1467)*SQRT(Sum_Sq(AE1467*AD$8*$X$2*AC$1017,1))/($X$2*AD$8*(AE1467*AC$1017+AE1467+AF1467))))/SQRT(Sum_Sq(1/(1+$A1467)+$AC$2/$I$2-1/(1+(1+AF1467/AE1467)/AC$1017),$X$2/$I$2)),IF(AF1468&lt;0,"A",AC1468))</f>
        <v>5.5770897972099563E-6</v>
      </c>
      <c r="AE1467" s="13">
        <f t="shared" ref="AE1467:AE1530" si="509">IF(AF1467&gt;0,($X$2^2*$AF$2*AD$8*AF1467)^-1,-1)</f>
        <v>12622.601306988419</v>
      </c>
      <c r="AF1467" s="12">
        <f t="shared" si="500"/>
        <v>246529.28486013153</v>
      </c>
      <c r="AG1467" s="13"/>
      <c r="AH1467" s="13">
        <f>IF(AK1467&gt;0,SQRT(Sum_Sq($AI$2,V_rtHz($AH$2)/(1+1/$A1467),V_rtHz($AH$2*$A1467)/(1+$A1467),$AN$2*$AH$2/(1+1/$A1467),$AM$2*SQRT(Sum_Sq(AK1467,1/($X$2*AI$8*(1+AH$1017+AK1467/AJ1467))))/SQRT(Sum_Sq($X$2*AK1467*AI$8,1)),                   $AQ$2*SQRT(Sum_Sq($AH$2/(1+1/$A1467)+AK1467*( 1/(AH$1017+1+AK1467/AJ1467)-1)/(1+($X$2*AK1467*AI$8)^2), (AK1467^2*AI$8*$X$2+1/($X$2*AI$8*(AH$1017+1+AK1467/AJ1467           )))/(1+($X$2*AK1467*AI$8)^2))),           V_rtHz(AJ1467)/($X$2*AI$8*(AJ1467*AH$1017+AJ1467+AK1467)),V_rtHz(AK1467)*SQRT(Sum_Sq(AJ1467*AI$8*$X$2*AH$1017,1))/($X$2*AI$8*(AJ1467*AH$1017+AJ1467+AK1467))))/SQRT(Sum_Sq(1/(1+$A1467)+$AC$2/$I$2-1/(1+(1+AK1467/AJ1467)/AH$1017),$X$2/$I$2)),IF(AK1468&lt;0,"A",AH1468))</f>
        <v>9.7039831528787616E-6</v>
      </c>
      <c r="AI1467" s="13"/>
      <c r="AJ1467" s="13">
        <f t="shared" ref="AJ1467:AJ1530" si="510">IF(AK1467&gt;0,($X$2^2*$AF$2*AI$8*AK1467)^-1,-1)</f>
        <v>12292.044734151084</v>
      </c>
      <c r="AK1467" s="12">
        <f t="shared" si="501"/>
        <v>800558.82389140187</v>
      </c>
      <c r="AM1467" s="13">
        <f>IF(AP1467&gt;0,SQRT(Sum_Sq($AI$2,V_rtHz($AH$2)/(1+1/$A1467),V_rtHz($AH$2*$A1467)/(1+$A1467),$AN$2*$AH$2/(1+1/$A1467),$AM$2*SQRT(Sum_Sq(AP1467,1/($X$2*AN$8*(1+AM$1017+AP1467/AO1467))))/SQRT(Sum_Sq($X$2*AP1467*AN$8,1)),                   $AQ$2*SQRT(Sum_Sq($AH$2/(1+1/$A1467)+AP1467*( 1/(AM$1017+1+AP1467/AO1467)-1)/(1+($X$2*AP1467*AN$8)^2), (AP1467^2*AN$8*$X$2+1/($X$2*AN$8*(AM$1017+1+AP1467/AO1467           )))/(1+($X$2*AP1467*AN$8)^2))),           V_rtHz(AO1467)/($X$2*AN$8*(AO1467*AM$1017+AO1467+AP1467)),V_rtHz(AP1467)*SQRT(Sum_Sq(AO1467*AN$8*$X$2*AM$1017,1))/($X$2*AN$8*(AO1467*AM$1017+AO1467+AP1467))))/SQRT(Sum_Sq(1/(1+$A1467)+$AC$2/$I$2-1/(1+(1+AP1467/AO1467)/AM$1017),$X$2/$I$2)),IF(AP1468&lt;0,"A",AM1468))</f>
        <v>1.7143765406554203E-5</v>
      </c>
      <c r="AO1467" s="13">
        <f t="shared" ref="AO1467:AO1530" si="511">IF(AP1467&gt;0,($X$2^2*$AF$2*AN$8*AP1467)^-1,-1)</f>
        <v>12193.72158371301</v>
      </c>
      <c r="AP1467" s="12">
        <f t="shared" si="502"/>
        <v>2552002.56289504</v>
      </c>
      <c r="AR1467" s="13">
        <f t="shared" ref="AR1467:AR1530" si="512">1/(2*PI()*SQRT(C$1017*$AD$2^2*E1467*F1467))</f>
        <v>69887291.180198371</v>
      </c>
      <c r="AS1467" s="13">
        <f t="shared" ref="AS1467:AS1530" si="513">$X$2/((1/E1467+1/F1467)/(C$1017*$AD$2)-$A1467/(F1467*$AD$2))</f>
        <v>-1.3286768703926545E-5</v>
      </c>
      <c r="AV1467" s="13"/>
      <c r="AW1467" s="13">
        <f t="shared" ref="AW1467:AW1530" si="514">1/(2*PI()*SQRT(H$1017*$AD$2^2*J1467*K1467))</f>
        <v>39300511.936236553</v>
      </c>
      <c r="AX1467" s="13">
        <f t="shared" ref="AX1467:AX1530" si="515">$X$2/((1/J1467+1/K1467)/(H$1017*$AD$2)-$A1467/(K1467*$AD$2))</f>
        <v>-4.2639781192132686E-5</v>
      </c>
      <c r="AZ1467" s="13"/>
      <c r="BA1467" s="13"/>
      <c r="BB1467" s="13">
        <f t="shared" ref="BB1467:BB1530" si="516">1/(2*PI()*SQRT(M$1017*$AD$2^2*O1467*P1467))</f>
        <v>22100301.962882396</v>
      </c>
      <c r="BC1467" s="13">
        <f t="shared" ref="BC1467:BC1530" si="517">$X$2/((1/O1467+1/P1467)/(M$1017*$AD$2)-$A1467/(P1467*$AD$2))</f>
        <v>-1.414759657579176E-4</v>
      </c>
      <c r="BD1467" s="13"/>
      <c r="BE1467" s="13"/>
      <c r="BG1467" s="13">
        <f t="shared" ref="BG1467:BG1530" si="518">1/(2*PI()*SQRT(R$1017*$AD$2^2*T1467*U1467))</f>
        <v>12427913.092914158</v>
      </c>
      <c r="BH1467" s="13">
        <f t="shared" ref="BH1467:BH1530" si="519">$X$2/((1/T1467+1/U1467)/(R$1017*$AD$2)-$A1467/(U1467*$AD$2))</f>
        <v>-5.2986258197005101E-4</v>
      </c>
      <c r="BI1467" s="13"/>
      <c r="BL1467" s="13">
        <f t="shared" ref="BL1467:BL1530" si="520">1/(2*PI()*SQRT(X$1017*$AD$2^2*Z1467*AA1467))</f>
        <v>315.06815879885437</v>
      </c>
      <c r="BM1467" s="13">
        <f t="shared" ref="BM1467:BM1530" si="521">$X$2/((1/Z1467+1/AA1467)/(X$1017*$AD$2)-$A1467/(AA1467*$AD$2))</f>
        <v>34.465664218175135</v>
      </c>
      <c r="BP1467" s="13"/>
      <c r="BQ1467" s="13">
        <f t="shared" ref="BQ1467:BQ1530" si="522">1/(2*PI()*SQRT(AC$1017*$AD$2^2*AE1467*AF1467))</f>
        <v>99.633300000000006</v>
      </c>
      <c r="BR1467" s="13">
        <f t="shared" ref="BR1467:BR1530" si="523">$X$2/((1/AE1467+1/AF1467)/(AC$1017*$AD$2)-$A1467/(AF1467*$AD$2))</f>
        <v>108.99</v>
      </c>
      <c r="BT1467" s="13"/>
      <c r="BU1467" s="13"/>
      <c r="BV1467" s="13">
        <f t="shared" ref="BV1467:BV1530" si="524">1/(2*PI()*SQRT(AH$1017*$AD$2^2*AJ1467*AK1467))</f>
        <v>31.50681587988543</v>
      </c>
      <c r="BW1467" s="13">
        <f t="shared" ref="BW1467:BW1530" si="525">$X$2/((1/AJ1467+1/AK1467)/(AH$1017*$AD$2)-$A1467/(AK1467*$AD$2))</f>
        <v>344.65664218175152</v>
      </c>
      <c r="CA1467" s="13">
        <f t="shared" ref="CA1467:CA1530" si="526">1/(2*PI()*SQRT(AM$1017*$AD$2^2*AO1467*AP1467))</f>
        <v>9.9633299999999991</v>
      </c>
      <c r="CB1467" s="13">
        <f t="shared" ref="CB1467:CB1530" si="527">$X$2/((1/AO1467+1/AP1467)/(AM$1017*$AD$2)-$A1467/(AP1467*$AD$2))</f>
        <v>1089.8999999999999</v>
      </c>
    </row>
    <row r="1468" spans="1:80" x14ac:dyDescent="0.3">
      <c r="A1468" s="13">
        <f t="shared" si="503"/>
        <v>5.296634438916579E-3</v>
      </c>
      <c r="C1468" s="13" t="str">
        <f>IF(F1468&gt;0,SQRT(Sum_Sq($AI$2,V_rtHz($AH$2)/(1+1/$A1468),V_rtHz($AH$2*$A1468)/(1+$A1468),$AN$2*$AH$2/(1+1/$A1468),$AM$2*SQRT(Sum_Sq(F1468,1/($X$2*D$8*(1+C$1017+F1468/E1468))))/SQRT(Sum_Sq($X$2*F1468*D$8,1)),                   $AQ$2*SQRT(Sum_Sq($AH$2/(1+1/$A1468)+F1468*( 1/(C$1017+1+F1468/E1468)-1)/(1+($X$2*F1468*D$8)^2), (F1468^2*D$8*$X$2+1/($X$2*D$8*(C$1017+1+F1468/E1468           )))/(1+($X$2*F1468*D$8)^2))),           V_rtHz(E1468)/($X$2*D$8*(E1468*C$1017+E1468+F1468)),V_rtHz(F1468)*SQRT(Sum_Sq(E1468*D$8*$X$2*C$1017,1))/($X$2*D$8*(E1468*C$1017+E1468+F1468))))/SQRT(Sum_Sq(1/(1+$A1468)+$AC$2/$I$2-1/(1+(1+F1468/E1468)/C$1017),$X$2/$I$2)),IF(F1469&lt;0,"A",C1469))</f>
        <v>A</v>
      </c>
      <c r="E1468" s="13">
        <f t="shared" si="504"/>
        <v>-1</v>
      </c>
      <c r="F1468" s="12">
        <f t="shared" ref="F1468:F1531" si="528">IF($A1468+(2*$R$2)^-2-1/C$1017&gt;0,       IF( (1+$AC$2*    (1+$A1468)*((1+$A1468)*2*$R$2^2/(1+SQRT(4*$A1468*$R$2^2+1 -4*$R$2^2/C$1017))+1)/$I$2    )^2 + ($X$2* (1+$A1468)*((1+$A1468)*2*$R$2^2/(1+SQRT(4*$A1468*$R$2^2+1 -4*$R$2^2/C$1017))+1)/$I$2   )^2 &lt;$AT$12,                  (1/(2*$R$2)+SQRT($A1468+(2*$R$2)^-2-1/C$1017))/($X$2*D$8), -1),                        IF(F1467&gt;0,F1467,-2))</f>
        <v>-2</v>
      </c>
      <c r="H1468" s="13" t="str">
        <f>IF(K1468&gt;0,SQRT(Sum_Sq($AI$2,V_rtHz($AH$2)/(1+1/$A1468),V_rtHz($AH$2*$A1468)/(1+$A1468),$AN$2*$AH$2/(1+1/$A1468),$AM$2*SQRT(Sum_Sq(K1468,1/($X$2*I$8*(1+H$1017+K1468/J1468))))/SQRT(Sum_Sq($X$2*K1468*I$8,1)),                   $AQ$2*SQRT(Sum_Sq($AH$2/(1+1/$A1468)+K1468*( 1/(H$1017+1+K1468/J1468)-1)/(1+($X$2*K1468*I$8)^2), (K1468^2*I$8*$X$2+1/($X$2*I$8*(H$1017+1+K1468/J1468           )))/(1+($X$2*K1468*I$8)^2))),           V_rtHz(J1468)/($X$2*I$8*(J1468*H$1017+J1468+K1468)),V_rtHz(K1468)*SQRT(Sum_Sq(J1468*I$8*$X$2*H$1017,1))/($X$2*I$8*(J1468*H$1017+J1468+K1468))))/SQRT(Sum_Sq(1/(1+$A1468)+$AC$2/$I$2-1/(1+(1+K1468/J1468)/H$1017),$X$2/$I$2)),IF(K1469&lt;0,"A",H1469))</f>
        <v>A</v>
      </c>
      <c r="J1468" s="13">
        <f t="shared" si="505"/>
        <v>-1</v>
      </c>
      <c r="K1468" s="12">
        <f t="shared" ref="K1468:K1531" si="529">IF($A1468+(2*$R$2)^-2-1/H$1017&gt;0,       IF( (1+$AC$2*    (1+$A1468)*((1+$A1468)*2*$R$2^2/(1+SQRT(4*$A1468*$R$2^2+1 -4*$R$2^2/H$1017))+1)/$I$2    )^2 + ($X$2* (1+$A1468)*((1+$A1468)*2*$R$2^2/(1+SQRT(4*$A1468*$R$2^2+1 -4*$R$2^2/H$1017))+1)/$I$2   )^2 &lt;$AT$12,                  (1/(2*$R$2)+SQRT($A1468+(2*$R$2)^-2-1/H$1017))/($X$2*I$8), -1),                        IF(K1467&gt;0,K1467,-2))</f>
        <v>-2</v>
      </c>
      <c r="M1468" s="13" t="str">
        <f>IF(P1468&gt;0,SQRT(Sum_Sq($AI$2,V_rtHz($AH$2)/(1+1/$A1468),V_rtHz($AH$2*$A1468)/(1+$A1468),$AN$2*$AH$2/(1+1/$A1468),$AM$2*SQRT(Sum_Sq(P1468,1/($X$2*N$8*(1+M$1017+P1468/O1468))))/SQRT(Sum_Sq($X$2*P1468*N$8,1)),                   $AQ$2*SQRT(Sum_Sq($AH$2/(1+1/$A1468)+P1468*( 1/(M$1017+1+P1468/O1468)-1)/(1+($X$2*P1468*N$8)^2), (P1468^2*N$8*$X$2+1/($X$2*N$8*(M$1017+1+P1468/O1468           )))/(1+($X$2*P1468*N$8)^2))),           V_rtHz(O1468)/($X$2*N$8*(O1468*M$1017+O1468+P1468)),V_rtHz(P1468)*SQRT(Sum_Sq(O1468*N$8*$X$2*M$1017,1))/($X$2*N$8*(O1468*M$1017+O1468+P1468))))/SQRT(Sum_Sq(1/(1+$A1468)+$AC$2/$I$2-1/(1+(1+P1468/O1468)/M$1017),$X$2/$I$2)),IF(P1469&lt;0,"A",M1469))</f>
        <v>A</v>
      </c>
      <c r="O1468" s="13">
        <f t="shared" si="506"/>
        <v>-1</v>
      </c>
      <c r="P1468" s="12">
        <f t="shared" ref="P1468:P1531" si="530">IF($A1468+(2*$R$2)^-2-1/M$1017&gt;0,       IF( (1+$AC$2*    (1+$A1468)*((1+$A1468)*2*$R$2^2/(1+SQRT(4*$A1468*$R$2^2+1 -4*$R$2^2/M$1017))+1)/$I$2    )^2 + ($X$2* (1+$A1468)*((1+$A1468)*2*$R$2^2/(1+SQRT(4*$A1468*$R$2^2+1 -4*$R$2^2/M$1017))+1)/$I$2   )^2 &lt;$AT$12,                  (1/(2*$R$2)+SQRT($A1468+(2*$R$2)^-2-1/M$1017))/($X$2*N$8), -1),                        IF(P1467&gt;0,P1467,-2))</f>
        <v>-2</v>
      </c>
      <c r="R1468" s="13" t="str">
        <f>IF(U1468&gt;0,SQRT(Sum_Sq($AI$2,V_rtHz($AH$2)/(1+1/$A1468),V_rtHz($AH$2*$A1468)/(1+$A1468),$AN$2*$AH$2/(1+1/$A1468),$AM$2*SQRT(Sum_Sq(U1468,1/($X$2*S$8*(1+R$1017+U1468/T1468))))/SQRT(Sum_Sq($X$2*U1468*S$8,1)),                   $AQ$2*SQRT(Sum_Sq($AH$2/(1+1/$A1468)+U1468*( 1/(R$1017+1+U1468/T1468)-1)/(1+($X$2*U1468*S$8)^2), (U1468^2*S$8*$X$2+1/($X$2*S$8*(R$1017+1+U1468/T1468           )))/(1+($X$2*U1468*S$8)^2))),           V_rtHz(T1468)/($X$2*S$8*(T1468*R$1017+T1468+U1468)),V_rtHz(U1468)*SQRT(Sum_Sq(T1468*S$8*$X$2*R$1017,1))/($X$2*S$8*(T1468*R$1017+T1468+U1468))))/SQRT(Sum_Sq(1/(1+$A1468)+$AC$2/$I$2-1/(1+(1+U1468/T1468)/R$1017),$X$2/$I$2)),IF(U1469&lt;0,"A",R1469))</f>
        <v>A</v>
      </c>
      <c r="T1468" s="13">
        <f t="shared" si="507"/>
        <v>-1</v>
      </c>
      <c r="U1468" s="12">
        <f t="shared" ref="U1468:U1531" si="531">IF($A1468+(2*$R$2)^-2-1/R$1017&gt;0,       IF( (1+$AC$2*    (1+$A1468)*((1+$A1468)*2*$R$2^2/(1+SQRT(4*$A1468*$R$2^2+1 -4*$R$2^2/R$1017))+1)/$I$2    )^2 + ($X$2* (1+$A1468)*((1+$A1468)*2*$R$2^2/(1+SQRT(4*$A1468*$R$2^2+1 -4*$R$2^2/R$1017))+1)/$I$2   )^2 &lt;$AT$12,                  (1/(2*$R$2)+SQRT($A1468+(2*$R$2)^-2-1/R$1017))/($X$2*S$8), -1),                        IF(U1467&gt;0,U1467,-2))</f>
        <v>-2</v>
      </c>
      <c r="X1468" s="13">
        <f>IF(AA1468&gt;0,SQRT(Sum_Sq($AI$2,V_rtHz($AH$2)/(1+1/$A1468),V_rtHz($AH$2*$A1468)/(1+$A1468),$AN$2*$AH$2/(1+1/$A1468),$AM$2*SQRT(Sum_Sq(AA1468,1/($X$2*Y$8*(1+X$1017+AA1468/Z1468))))/SQRT(Sum_Sq($X$2*AA1468*Y$8,1)),                   $AQ$2*SQRT(Sum_Sq($AH$2/(1+1/$A1468)+AA1468*( 1/(X$1017+1+AA1468/Z1468)-1)/(1+($X$2*AA1468*Y$8)^2), (AA1468^2*Y$8*$X$2+1/($X$2*Y$8*(X$1017+1+AA1468/Z1468           )))/(1+($X$2*AA1468*Y$8)^2))),           V_rtHz(Z1468)/($X$2*Y$8*(Z1468*X$1017+Z1468+AA1468)),V_rtHz(AA1468)*SQRT(Sum_Sq(Z1468*Y$8*$X$2*X$1017,1))/($X$2*Y$8*(Z1468*X$1017+Z1468+AA1468))))/SQRT(Sum_Sq(1/(1+$A1468)+$AC$2/$I$2-1/(1+(1+AA1468/Z1468)/X$1017),$X$2/$I$2)),IF(AA1469&lt;0,"A",X1469))</f>
        <v>3.3850516061952754E-6</v>
      </c>
      <c r="Z1468" s="13">
        <f t="shared" si="508"/>
        <v>13864.381753691694</v>
      </c>
      <c r="AA1468" s="12">
        <f t="shared" ref="AA1468:AA1531" si="532">IF($A1468+(2*$R$2)^-2-1/X$1017&gt;0,       IF( (1+$AC$2*    (1+$A1468)*((1+$A1468)*2*$R$2^2/(1+SQRT(4*$A1468*$R$2^2+1 -4*$R$2^2/X$1017))+1)/$I$2    )^2 + ($X$2* (1+$A1468)*((1+$A1468)*2*$R$2^2/(1+SQRT(4*$A1468*$R$2^2+1 -4*$R$2^2/X$1017))+1)/$I$2   )^2 &lt;$AT$12,                  (1/(2*$R$2)+SQRT($A1468+(2*$R$2)^-2-1/X$1017))/($X$2*Y$8), -1),                        IF(AA1467&gt;0,AA1467,-2))</f>
        <v>70976.874774616183</v>
      </c>
      <c r="AC1468" s="13">
        <f>IF(AF1468&gt;0,SQRT(Sum_Sq($AI$2,V_rtHz($AH$2)/(1+1/$A1468),V_rtHz($AH$2*$A1468)/(1+$A1468),$AN$2*$AH$2/(1+1/$A1468),$AM$2*SQRT(Sum_Sq(AF1468,1/($X$2*AD$8*(1+AC$1017+AF1468/AE1468))))/SQRT(Sum_Sq($X$2*AF1468*AD$8,1)),                   $AQ$2*SQRT(Sum_Sq($AH$2/(1+1/$A1468)+AF1468*( 1/(AC$1017+1+AF1468/AE1468)-1)/(1+($X$2*AF1468*AD$8)^2), (AF1468^2*AD$8*$X$2+1/($X$2*AD$8*(AC$1017+1+AF1468/AE1468           )))/(1+($X$2*AF1468*AD$8)^2))),           V_rtHz(AE1468)/($X$2*AD$8*(AE1468*AC$1017+AE1468+AF1468)),V_rtHz(AF1468)*SQRT(Sum_Sq(AE1468*AD$8*$X$2*AC$1017,1))/($X$2*AD$8*(AE1468*AC$1017+AE1468+AF1468))))/SQRT(Sum_Sq(1/(1+$A1468)+$AC$2/$I$2-1/(1+(1+AF1468/AE1468)/AC$1017),$X$2/$I$2)),IF(AF1469&lt;0,"A",AC1469))</f>
        <v>5.5677358950627105E-6</v>
      </c>
      <c r="AE1468" s="13">
        <f t="shared" si="509"/>
        <v>12577.960241676124</v>
      </c>
      <c r="AF1468" s="12">
        <f t="shared" ref="AF1468:AF1531" si="533">IF($A1468+(2*$R$2)^-2-1/AC$1017&gt;0,       IF( (1+$AC$2*    (1+$A1468)*((1+$A1468)*2*$R$2^2/(1+SQRT(4*$A1468*$R$2^2+1 -4*$R$2^2/AC$1017))+1)/$I$2    )^2 + ($X$2* (1+$A1468)*((1+$A1468)*2*$R$2^2/(1+SQRT(4*$A1468*$R$2^2+1 -4*$R$2^2/AC$1017))+1)/$I$2   )^2 &lt;$AT$12,                  (1/(2*$R$2)+SQRT($A1468+(2*$R$2)^-2-1/AC$1017))/($X$2*AD$8), -1),                        IF(AF1467&gt;0,AF1467,-2))</f>
        <v>247404.25422681539</v>
      </c>
      <c r="AG1468" s="13"/>
      <c r="AH1468" s="13">
        <f>IF(AK1468&gt;0,SQRT(Sum_Sq($AI$2,V_rtHz($AH$2)/(1+1/$A1468),V_rtHz($AH$2*$A1468)/(1+$A1468),$AN$2*$AH$2/(1+1/$A1468),$AM$2*SQRT(Sum_Sq(AK1468,1/($X$2*AI$8*(1+AH$1017+AK1468/AJ1468))))/SQRT(Sum_Sq($X$2*AK1468*AI$8,1)),                   $AQ$2*SQRT(Sum_Sq($AH$2/(1+1/$A1468)+AK1468*( 1/(AH$1017+1+AK1468/AJ1468)-1)/(1+($X$2*AK1468*AI$8)^2), (AK1468^2*AI$8*$X$2+1/($X$2*AI$8*(AH$1017+1+AK1468/AJ1468           )))/(1+($X$2*AK1468*AI$8)^2))),           V_rtHz(AJ1468)/($X$2*AI$8*(AJ1468*AH$1017+AJ1468+AK1468)),V_rtHz(AK1468)*SQRT(Sum_Sq(AJ1468*AI$8*$X$2*AH$1017,1))/($X$2*AI$8*(AJ1468*AH$1017+AJ1468+AK1468))))/SQRT(Sum_Sq(1/(1+$A1468)+$AC$2/$I$2-1/(1+(1+AK1468/AJ1468)/AH$1017),$X$2/$I$2)),IF(AK1469&lt;0,"A",AH1469))</f>
        <v>9.6890999279354009E-6</v>
      </c>
      <c r="AI1468" s="13"/>
      <c r="AJ1468" s="13">
        <f t="shared" si="510"/>
        <v>12251.406335578862</v>
      </c>
      <c r="AK1468" s="12">
        <f t="shared" ref="AK1468:AK1531" si="534">IF($A1468+(2*$R$2)^-2-1/AH$1017&gt;0,       IF( (1+$AC$2*    (1+$A1468)*((1+$A1468)*2*$R$2^2/(1+SQRT(4*$A1468*$R$2^2+1 -4*$R$2^2/AH$1017))+1)/$I$2    )^2 + ($X$2* (1+$A1468)*((1+$A1468)*2*$R$2^2/(1+SQRT(4*$A1468*$R$2^2+1 -4*$R$2^2/AH$1017))+1)/$I$2   )^2 &lt;$AT$12,                  (1/(2*$R$2)+SQRT($A1468+(2*$R$2)^-2-1/AH$1017))/($X$2*AI$8), -1),                        IF(AK1467&gt;0,AK1467,-2))</f>
        <v>803214.30912098964</v>
      </c>
      <c r="AM1468" s="13">
        <f>IF(AP1468&gt;0,SQRT(Sum_Sq($AI$2,V_rtHz($AH$2)/(1+1/$A1468),V_rtHz($AH$2*$A1468)/(1+$A1468),$AN$2*$AH$2/(1+1/$A1468),$AM$2*SQRT(Sum_Sq(AP1468,1/($X$2*AN$8*(1+AM$1017+AP1468/AO1468))))/SQRT(Sum_Sq($X$2*AP1468*AN$8,1)),                   $AQ$2*SQRT(Sum_Sq($AH$2/(1+1/$A1468)+AP1468*( 1/(AM$1017+1+AP1468/AO1468)-1)/(1+($X$2*AP1468*AN$8)^2), (AP1468^2*AN$8*$X$2+1/($X$2*AN$8*(AM$1017+1+AP1468/AO1468           )))/(1+($X$2*AP1468*AN$8)^2))),           V_rtHz(AO1468)/($X$2*AN$8*(AO1468*AM$1017+AO1468+AP1468)),V_rtHz(AP1468)*SQRT(Sum_Sq(AO1468*AN$8*$X$2*AM$1017,1))/($X$2*AN$8*(AO1468*AM$1017+AO1468+AP1468))))/SQRT(Sum_Sq(1/(1+$A1468)+$AC$2/$I$2-1/(1+(1+AP1468/AO1468)/AM$1017),$X$2/$I$2)),IF(AP1469&lt;0,"A",AM1469))</f>
        <v>1.7118183889574542E-5</v>
      </c>
      <c r="AO1468" s="13">
        <f t="shared" si="511"/>
        <v>12154.217888729778</v>
      </c>
      <c r="AP1468" s="12">
        <f t="shared" ref="AP1468:AP1531" si="535">IF($A1468+(2*$R$2)^-2-1/AM$1017&gt;0,       IF( (1+$AC$2*    (1+$A1468)*((1+$A1468)*2*$R$2^2/(1+SQRT(4*$A1468*$R$2^2+1 -4*$R$2^2/AM$1017))+1)/$I$2    )^2 + ($X$2* (1+$A1468)*((1+$A1468)*2*$R$2^2/(1+SQRT(4*$A1468*$R$2^2+1 -4*$R$2^2/AM$1017))+1)/$I$2   )^2 &lt;$AT$12,                  (1/(2*$R$2)+SQRT($A1468+(2*$R$2)^-2-1/AM$1017))/($X$2*AN$8), -1),                        IF(AP1467&gt;0,AP1467,-2))</f>
        <v>2560297.093383465</v>
      </c>
      <c r="AR1468" s="13">
        <f t="shared" si="512"/>
        <v>69887291.180198371</v>
      </c>
      <c r="AS1468" s="13">
        <f t="shared" si="513"/>
        <v>-1.3288018449936454E-5</v>
      </c>
      <c r="AV1468" s="13"/>
      <c r="AW1468" s="13">
        <f t="shared" si="514"/>
        <v>39300511.936236553</v>
      </c>
      <c r="AX1468" s="13">
        <f t="shared" si="515"/>
        <v>-4.2652654886597361E-5</v>
      </c>
      <c r="AZ1468" s="13"/>
      <c r="BA1468" s="13"/>
      <c r="BB1468" s="13">
        <f t="shared" si="516"/>
        <v>22100301.962882396</v>
      </c>
      <c r="BC1468" s="13">
        <f t="shared" si="517"/>
        <v>-1.4161778744054053E-4</v>
      </c>
      <c r="BD1468" s="13"/>
      <c r="BE1468" s="13"/>
      <c r="BG1468" s="13">
        <f t="shared" si="518"/>
        <v>12427913.092914158</v>
      </c>
      <c r="BH1468" s="13">
        <f t="shared" si="519"/>
        <v>-5.3185738770950095E-4</v>
      </c>
      <c r="BI1468" s="13"/>
      <c r="BL1468" s="13">
        <f t="shared" si="520"/>
        <v>315.06815879885437</v>
      </c>
      <c r="BM1468" s="13">
        <f t="shared" si="521"/>
        <v>34.465664218175135</v>
      </c>
      <c r="BP1468" s="13"/>
      <c r="BQ1468" s="13">
        <f t="shared" si="522"/>
        <v>99.633300000000006</v>
      </c>
      <c r="BR1468" s="13">
        <f t="shared" si="523"/>
        <v>108.99000000000002</v>
      </c>
      <c r="BT1468" s="13"/>
      <c r="BU1468" s="13"/>
      <c r="BV1468" s="13">
        <f t="shared" si="524"/>
        <v>31.50681587988543</v>
      </c>
      <c r="BW1468" s="13">
        <f t="shared" si="525"/>
        <v>344.65664218175152</v>
      </c>
      <c r="CA1468" s="13">
        <f t="shared" si="526"/>
        <v>9.9633299999999991</v>
      </c>
      <c r="CB1468" s="13">
        <f t="shared" si="527"/>
        <v>1089.9000000000001</v>
      </c>
    </row>
    <row r="1469" spans="1:80" x14ac:dyDescent="0.3">
      <c r="A1469" s="13">
        <f t="shared" si="503"/>
        <v>5.3703179637025261E-3</v>
      </c>
      <c r="C1469" s="13" t="str">
        <f>IF(F1469&gt;0,SQRT(Sum_Sq($AI$2,V_rtHz($AH$2)/(1+1/$A1469),V_rtHz($AH$2*$A1469)/(1+$A1469),$AN$2*$AH$2/(1+1/$A1469),$AM$2*SQRT(Sum_Sq(F1469,1/($X$2*D$8*(1+C$1017+F1469/E1469))))/SQRT(Sum_Sq($X$2*F1469*D$8,1)),                   $AQ$2*SQRT(Sum_Sq($AH$2/(1+1/$A1469)+F1469*( 1/(C$1017+1+F1469/E1469)-1)/(1+($X$2*F1469*D$8)^2), (F1469^2*D$8*$X$2+1/($X$2*D$8*(C$1017+1+F1469/E1469           )))/(1+($X$2*F1469*D$8)^2))),           V_rtHz(E1469)/($X$2*D$8*(E1469*C$1017+E1469+F1469)),V_rtHz(F1469)*SQRT(Sum_Sq(E1469*D$8*$X$2*C$1017,1))/($X$2*D$8*(E1469*C$1017+E1469+F1469))))/SQRT(Sum_Sq(1/(1+$A1469)+$AC$2/$I$2-1/(1+(1+F1469/E1469)/C$1017),$X$2/$I$2)),IF(F1470&lt;0,"A",C1470))</f>
        <v>A</v>
      </c>
      <c r="E1469" s="13">
        <f t="shared" si="504"/>
        <v>-1</v>
      </c>
      <c r="F1469" s="12">
        <f t="shared" si="528"/>
        <v>-2</v>
      </c>
      <c r="H1469" s="13" t="str">
        <f>IF(K1469&gt;0,SQRT(Sum_Sq($AI$2,V_rtHz($AH$2)/(1+1/$A1469),V_rtHz($AH$2*$A1469)/(1+$A1469),$AN$2*$AH$2/(1+1/$A1469),$AM$2*SQRT(Sum_Sq(K1469,1/($X$2*I$8*(1+H$1017+K1469/J1469))))/SQRT(Sum_Sq($X$2*K1469*I$8,1)),                   $AQ$2*SQRT(Sum_Sq($AH$2/(1+1/$A1469)+K1469*( 1/(H$1017+1+K1469/J1469)-1)/(1+($X$2*K1469*I$8)^2), (K1469^2*I$8*$X$2+1/($X$2*I$8*(H$1017+1+K1469/J1469           )))/(1+($X$2*K1469*I$8)^2))),           V_rtHz(J1469)/($X$2*I$8*(J1469*H$1017+J1469+K1469)),V_rtHz(K1469)*SQRT(Sum_Sq(J1469*I$8*$X$2*H$1017,1))/($X$2*I$8*(J1469*H$1017+J1469+K1469))))/SQRT(Sum_Sq(1/(1+$A1469)+$AC$2/$I$2-1/(1+(1+K1469/J1469)/H$1017),$X$2/$I$2)),IF(K1470&lt;0,"A",H1470))</f>
        <v>A</v>
      </c>
      <c r="J1469" s="13">
        <f t="shared" si="505"/>
        <v>-1</v>
      </c>
      <c r="K1469" s="12">
        <f t="shared" si="529"/>
        <v>-2</v>
      </c>
      <c r="M1469" s="13" t="str">
        <f>IF(P1469&gt;0,SQRT(Sum_Sq($AI$2,V_rtHz($AH$2)/(1+1/$A1469),V_rtHz($AH$2*$A1469)/(1+$A1469),$AN$2*$AH$2/(1+1/$A1469),$AM$2*SQRT(Sum_Sq(P1469,1/($X$2*N$8*(1+M$1017+P1469/O1469))))/SQRT(Sum_Sq($X$2*P1469*N$8,1)),                   $AQ$2*SQRT(Sum_Sq($AH$2/(1+1/$A1469)+P1469*( 1/(M$1017+1+P1469/O1469)-1)/(1+($X$2*P1469*N$8)^2), (P1469^2*N$8*$X$2+1/($X$2*N$8*(M$1017+1+P1469/O1469           )))/(1+($X$2*P1469*N$8)^2))),           V_rtHz(O1469)/($X$2*N$8*(O1469*M$1017+O1469+P1469)),V_rtHz(P1469)*SQRT(Sum_Sq(O1469*N$8*$X$2*M$1017,1))/($X$2*N$8*(O1469*M$1017+O1469+P1469))))/SQRT(Sum_Sq(1/(1+$A1469)+$AC$2/$I$2-1/(1+(1+P1469/O1469)/M$1017),$X$2/$I$2)),IF(P1470&lt;0,"A",M1470))</f>
        <v>A</v>
      </c>
      <c r="O1469" s="13">
        <f t="shared" si="506"/>
        <v>-1</v>
      </c>
      <c r="P1469" s="12">
        <f t="shared" si="530"/>
        <v>-2</v>
      </c>
      <c r="R1469" s="13" t="str">
        <f>IF(U1469&gt;0,SQRT(Sum_Sq($AI$2,V_rtHz($AH$2)/(1+1/$A1469),V_rtHz($AH$2*$A1469)/(1+$A1469),$AN$2*$AH$2/(1+1/$A1469),$AM$2*SQRT(Sum_Sq(U1469,1/($X$2*S$8*(1+R$1017+U1469/T1469))))/SQRT(Sum_Sq($X$2*U1469*S$8,1)),                   $AQ$2*SQRT(Sum_Sq($AH$2/(1+1/$A1469)+U1469*( 1/(R$1017+1+U1469/T1469)-1)/(1+($X$2*U1469*S$8)^2), (U1469^2*S$8*$X$2+1/($X$2*S$8*(R$1017+1+U1469/T1469           )))/(1+($X$2*U1469*S$8)^2))),           V_rtHz(T1469)/($X$2*S$8*(T1469*R$1017+T1469+U1469)),V_rtHz(U1469)*SQRT(Sum_Sq(T1469*S$8*$X$2*R$1017,1))/($X$2*S$8*(T1469*R$1017+T1469+U1469))))/SQRT(Sum_Sq(1/(1+$A1469)+$AC$2/$I$2-1/(1+(1+U1469/T1469)/R$1017),$X$2/$I$2)),IF(U1470&lt;0,"A",R1470))</f>
        <v>A</v>
      </c>
      <c r="T1469" s="13">
        <f t="shared" si="507"/>
        <v>-1</v>
      </c>
      <c r="U1469" s="12">
        <f t="shared" si="531"/>
        <v>-2</v>
      </c>
      <c r="X1469" s="13">
        <f>IF(AA1469&gt;0,SQRT(Sum_Sq($AI$2,V_rtHz($AH$2)/(1+1/$A1469),V_rtHz($AH$2*$A1469)/(1+$A1469),$AN$2*$AH$2/(1+1/$A1469),$AM$2*SQRT(Sum_Sq(AA1469,1/($X$2*Y$8*(1+X$1017+AA1469/Z1469))))/SQRT(Sum_Sq($X$2*AA1469*Y$8,1)),                   $AQ$2*SQRT(Sum_Sq($AH$2/(1+1/$A1469)+AA1469*( 1/(X$1017+1+AA1469/Z1469)-1)/(1+($X$2*AA1469*Y$8)^2), (AA1469^2*Y$8*$X$2+1/($X$2*Y$8*(X$1017+1+AA1469/Z1469           )))/(1+($X$2*AA1469*Y$8)^2))),           V_rtHz(Z1469)/($X$2*Y$8*(Z1469*X$1017+Z1469+AA1469)),V_rtHz(AA1469)*SQRT(Sum_Sq(Z1469*Y$8*$X$2*X$1017,1))/($X$2*Y$8*(Z1469*X$1017+Z1469+AA1469))))/SQRT(Sum_Sq(1/(1+$A1469)+$AC$2/$I$2-1/(1+(1+AA1469/Z1469)/X$1017),$X$2/$I$2)),IF(AA1470&lt;0,"A",X1470))</f>
        <v>3.3771836989072951E-6</v>
      </c>
      <c r="Z1469" s="13">
        <f t="shared" si="508"/>
        <v>13800.981390281722</v>
      </c>
      <c r="AA1469" s="12">
        <f t="shared" si="532"/>
        <v>71302.935619650249</v>
      </c>
      <c r="AC1469" s="13">
        <f>IF(AF1469&gt;0,SQRT(Sum_Sq($AI$2,V_rtHz($AH$2)/(1+1/$A1469),V_rtHz($AH$2*$A1469)/(1+$A1469),$AN$2*$AH$2/(1+1/$A1469),$AM$2*SQRT(Sum_Sq(AF1469,1/($X$2*AD$8*(1+AC$1017+AF1469/AE1469))))/SQRT(Sum_Sq($X$2*AF1469*AD$8,1)),                   $AQ$2*SQRT(Sum_Sq($AH$2/(1+1/$A1469)+AF1469*( 1/(AC$1017+1+AF1469/AE1469)-1)/(1+($X$2*AF1469*AD$8)^2), (AF1469^2*AD$8*$X$2+1/($X$2*AD$8*(AC$1017+1+AF1469/AE1469           )))/(1+($X$2*AF1469*AD$8)^2))),           V_rtHz(AE1469)/($X$2*AD$8*(AE1469*AC$1017+AE1469+AF1469)),V_rtHz(AF1469)*SQRT(Sum_Sq(AE1469*AD$8*$X$2*AC$1017,1))/($X$2*AD$8*(AE1469*AC$1017+AE1469+AF1469))))/SQRT(Sum_Sq(1/(1+$A1469)+$AC$2/$I$2-1/(1+(1+AF1469/AE1469)/AC$1017),$X$2/$I$2)),IF(AF1470&lt;0,"A",AC1470))</f>
        <v>5.5583602593362585E-6</v>
      </c>
      <c r="AE1469" s="13">
        <f t="shared" si="509"/>
        <v>12533.267647062974</v>
      </c>
      <c r="AF1469" s="12">
        <f t="shared" si="533"/>
        <v>248286.47731109775</v>
      </c>
      <c r="AG1469" s="13"/>
      <c r="AH1469" s="13">
        <f>IF(AK1469&gt;0,SQRT(Sum_Sq($AI$2,V_rtHz($AH$2)/(1+1/$A1469),V_rtHz($AH$2*$A1469)/(1+$A1469),$AN$2*$AH$2/(1+1/$A1469),$AM$2*SQRT(Sum_Sq(AK1469,1/($X$2*AI$8*(1+AH$1017+AK1469/AJ1469))))/SQRT(Sum_Sq($X$2*AK1469*AI$8,1)),                   $AQ$2*SQRT(Sum_Sq($AH$2/(1+1/$A1469)+AK1469*( 1/(AH$1017+1+AK1469/AJ1469)-1)/(1+($X$2*AK1469*AI$8)^2), (AK1469^2*AI$8*$X$2+1/($X$2*AI$8*(AH$1017+1+AK1469/AJ1469           )))/(1+($X$2*AK1469*AI$8)^2))),           V_rtHz(AJ1469)/($X$2*AI$8*(AJ1469*AH$1017+AJ1469+AK1469)),V_rtHz(AK1469)*SQRT(Sum_Sq(AJ1469*AI$8*$X$2*AH$1017,1))/($X$2*AI$8*(AJ1469*AH$1017+AJ1469+AK1469))))/SQRT(Sum_Sq(1/(1+$A1469)+$AC$2/$I$2-1/(1+(1+AK1469/AJ1469)/AH$1017),$X$2/$I$2)),IF(AK1470&lt;0,"A",AH1470))</f>
        <v>9.6741691727383341E-6</v>
      </c>
      <c r="AI1469" s="13"/>
      <c r="AJ1469" s="13">
        <f t="shared" si="510"/>
        <v>12210.684477966874</v>
      </c>
      <c r="AK1469" s="12">
        <f t="shared" si="534"/>
        <v>805892.97785466758</v>
      </c>
      <c r="AM1469" s="13">
        <f>IF(AP1469&gt;0,SQRT(Sum_Sq($AI$2,V_rtHz($AH$2)/(1+1/$A1469),V_rtHz($AH$2*$A1469)/(1+$A1469),$AN$2*$AH$2/(1+1/$A1469),$AM$2*SQRT(Sum_Sq(AP1469,1/($X$2*AN$8*(1+AM$1017+AP1469/AO1469))))/SQRT(Sum_Sq($X$2*AP1469*AN$8,1)),                   $AQ$2*SQRT(Sum_Sq($AH$2/(1+1/$A1469)+AP1469*( 1/(AM$1017+1+AP1469/AO1469)-1)/(1+($X$2*AP1469*AN$8)^2), (AP1469^2*AN$8*$X$2+1/($X$2*AN$8*(AM$1017+1+AP1469/AO1469           )))/(1+($X$2*AP1469*AN$8)^2))),           V_rtHz(AO1469)/($X$2*AN$8*(AO1469*AM$1017+AO1469+AP1469)),V_rtHz(AP1469)*SQRT(Sum_Sq(AO1469*AN$8*$X$2*AM$1017,1))/($X$2*AN$8*(AO1469*AM$1017+AO1469+AP1469))))/SQRT(Sum_Sq(1/(1+$A1469)+$AC$2/$I$2-1/(1+(1+AP1469/AO1469)/AM$1017),$X$2/$I$2)),IF(AP1470&lt;0,"A",AM1470))</f>
        <v>1.7092514305896009E-5</v>
      </c>
      <c r="AO1469" s="13">
        <f t="shared" si="511"/>
        <v>12114.622887616169</v>
      </c>
      <c r="AP1469" s="12">
        <f t="shared" si="535"/>
        <v>2568665.0770346373</v>
      </c>
      <c r="AR1469" s="13">
        <f t="shared" si="512"/>
        <v>69887291.180198371</v>
      </c>
      <c r="AS1469" s="13">
        <f t="shared" si="513"/>
        <v>-1.3289285821697505E-5</v>
      </c>
      <c r="AV1469" s="13"/>
      <c r="AW1469" s="13">
        <f t="shared" si="514"/>
        <v>39300511.936236553</v>
      </c>
      <c r="AX1469" s="13">
        <f t="shared" si="515"/>
        <v>-4.2665715610972374E-5</v>
      </c>
      <c r="AZ1469" s="13"/>
      <c r="BA1469" s="13"/>
      <c r="BB1469" s="13">
        <f t="shared" si="516"/>
        <v>22100301.962882396</v>
      </c>
      <c r="BC1469" s="13">
        <f t="shared" si="517"/>
        <v>-1.4176187265192518E-4</v>
      </c>
      <c r="BD1469" s="13"/>
      <c r="BE1469" s="13"/>
      <c r="BG1469" s="13">
        <f t="shared" si="518"/>
        <v>12427913.092914158</v>
      </c>
      <c r="BH1469" s="13">
        <f t="shared" si="519"/>
        <v>-5.3389533752769909E-4</v>
      </c>
      <c r="BI1469" s="13"/>
      <c r="BL1469" s="13">
        <f t="shared" si="520"/>
        <v>315.06815879885437</v>
      </c>
      <c r="BM1469" s="13">
        <f t="shared" si="521"/>
        <v>34.465664218175142</v>
      </c>
      <c r="BP1469" s="13"/>
      <c r="BQ1469" s="13">
        <f t="shared" si="522"/>
        <v>99.633300000000006</v>
      </c>
      <c r="BR1469" s="13">
        <f t="shared" si="523"/>
        <v>108.98999999999998</v>
      </c>
      <c r="BT1469" s="13"/>
      <c r="BU1469" s="13"/>
      <c r="BV1469" s="13">
        <f t="shared" si="524"/>
        <v>31.50681587988543</v>
      </c>
      <c r="BW1469" s="13">
        <f t="shared" si="525"/>
        <v>344.65664218175152</v>
      </c>
      <c r="CA1469" s="13">
        <f t="shared" si="526"/>
        <v>9.9633299999999974</v>
      </c>
      <c r="CB1469" s="13">
        <f t="shared" si="527"/>
        <v>1089.9000000000001</v>
      </c>
    </row>
    <row r="1470" spans="1:80" x14ac:dyDescent="0.3">
      <c r="A1470" s="13">
        <f t="shared" si="503"/>
        <v>5.4450265284242145E-3</v>
      </c>
      <c r="C1470" s="13" t="str">
        <f>IF(F1470&gt;0,SQRT(Sum_Sq($AI$2,V_rtHz($AH$2)/(1+1/$A1470),V_rtHz($AH$2*$A1470)/(1+$A1470),$AN$2*$AH$2/(1+1/$A1470),$AM$2*SQRT(Sum_Sq(F1470,1/($X$2*D$8*(1+C$1017+F1470/E1470))))/SQRT(Sum_Sq($X$2*F1470*D$8,1)),                   $AQ$2*SQRT(Sum_Sq($AH$2/(1+1/$A1470)+F1470*( 1/(C$1017+1+F1470/E1470)-1)/(1+($X$2*F1470*D$8)^2), (F1470^2*D$8*$X$2+1/($X$2*D$8*(C$1017+1+F1470/E1470           )))/(1+($X$2*F1470*D$8)^2))),           V_rtHz(E1470)/($X$2*D$8*(E1470*C$1017+E1470+F1470)),V_rtHz(F1470)*SQRT(Sum_Sq(E1470*D$8*$X$2*C$1017,1))/($X$2*D$8*(E1470*C$1017+E1470+F1470))))/SQRT(Sum_Sq(1/(1+$A1470)+$AC$2/$I$2-1/(1+(1+F1470/E1470)/C$1017),$X$2/$I$2)),IF(F1471&lt;0,"A",C1471))</f>
        <v>A</v>
      </c>
      <c r="E1470" s="13">
        <f t="shared" si="504"/>
        <v>-1</v>
      </c>
      <c r="F1470" s="12">
        <f t="shared" si="528"/>
        <v>-2</v>
      </c>
      <c r="H1470" s="13" t="str">
        <f>IF(K1470&gt;0,SQRT(Sum_Sq($AI$2,V_rtHz($AH$2)/(1+1/$A1470),V_rtHz($AH$2*$A1470)/(1+$A1470),$AN$2*$AH$2/(1+1/$A1470),$AM$2*SQRT(Sum_Sq(K1470,1/($X$2*I$8*(1+H$1017+K1470/J1470))))/SQRT(Sum_Sq($X$2*K1470*I$8,1)),                   $AQ$2*SQRT(Sum_Sq($AH$2/(1+1/$A1470)+K1470*( 1/(H$1017+1+K1470/J1470)-1)/(1+($X$2*K1470*I$8)^2), (K1470^2*I$8*$X$2+1/($X$2*I$8*(H$1017+1+K1470/J1470           )))/(1+($X$2*K1470*I$8)^2))),           V_rtHz(J1470)/($X$2*I$8*(J1470*H$1017+J1470+K1470)),V_rtHz(K1470)*SQRT(Sum_Sq(J1470*I$8*$X$2*H$1017,1))/($X$2*I$8*(J1470*H$1017+J1470+K1470))))/SQRT(Sum_Sq(1/(1+$A1470)+$AC$2/$I$2-1/(1+(1+K1470/J1470)/H$1017),$X$2/$I$2)),IF(K1471&lt;0,"A",H1471))</f>
        <v>A</v>
      </c>
      <c r="J1470" s="13">
        <f t="shared" si="505"/>
        <v>-1</v>
      </c>
      <c r="K1470" s="12">
        <f t="shared" si="529"/>
        <v>-2</v>
      </c>
      <c r="M1470" s="13" t="str">
        <f>IF(P1470&gt;0,SQRT(Sum_Sq($AI$2,V_rtHz($AH$2)/(1+1/$A1470),V_rtHz($AH$2*$A1470)/(1+$A1470),$AN$2*$AH$2/(1+1/$A1470),$AM$2*SQRT(Sum_Sq(P1470,1/($X$2*N$8*(1+M$1017+P1470/O1470))))/SQRT(Sum_Sq($X$2*P1470*N$8,1)),                   $AQ$2*SQRT(Sum_Sq($AH$2/(1+1/$A1470)+P1470*( 1/(M$1017+1+P1470/O1470)-1)/(1+($X$2*P1470*N$8)^2), (P1470^2*N$8*$X$2+1/($X$2*N$8*(M$1017+1+P1470/O1470           )))/(1+($X$2*P1470*N$8)^2))),           V_rtHz(O1470)/($X$2*N$8*(O1470*M$1017+O1470+P1470)),V_rtHz(P1470)*SQRT(Sum_Sq(O1470*N$8*$X$2*M$1017,1))/($X$2*N$8*(O1470*M$1017+O1470+P1470))))/SQRT(Sum_Sq(1/(1+$A1470)+$AC$2/$I$2-1/(1+(1+P1470/O1470)/M$1017),$X$2/$I$2)),IF(P1471&lt;0,"A",M1471))</f>
        <v>A</v>
      </c>
      <c r="O1470" s="13">
        <f t="shared" si="506"/>
        <v>-1</v>
      </c>
      <c r="P1470" s="12">
        <f t="shared" si="530"/>
        <v>-2</v>
      </c>
      <c r="R1470" s="13" t="str">
        <f>IF(U1470&gt;0,SQRT(Sum_Sq($AI$2,V_rtHz($AH$2)/(1+1/$A1470),V_rtHz($AH$2*$A1470)/(1+$A1470),$AN$2*$AH$2/(1+1/$A1470),$AM$2*SQRT(Sum_Sq(U1470,1/($X$2*S$8*(1+R$1017+U1470/T1470))))/SQRT(Sum_Sq($X$2*U1470*S$8,1)),                   $AQ$2*SQRT(Sum_Sq($AH$2/(1+1/$A1470)+U1470*( 1/(R$1017+1+U1470/T1470)-1)/(1+($X$2*U1470*S$8)^2), (U1470^2*S$8*$X$2+1/($X$2*S$8*(R$1017+1+U1470/T1470           )))/(1+($X$2*U1470*S$8)^2))),           V_rtHz(T1470)/($X$2*S$8*(T1470*R$1017+T1470+U1470)),V_rtHz(U1470)*SQRT(Sum_Sq(T1470*S$8*$X$2*R$1017,1))/($X$2*S$8*(T1470*R$1017+T1470+U1470))))/SQRT(Sum_Sq(1/(1+$A1470)+$AC$2/$I$2-1/(1+(1+U1470/T1470)/R$1017),$X$2/$I$2)),IF(U1471&lt;0,"A",R1471))</f>
        <v>A</v>
      </c>
      <c r="T1470" s="13">
        <f t="shared" si="507"/>
        <v>-1</v>
      </c>
      <c r="U1470" s="12">
        <f t="shared" si="531"/>
        <v>-2</v>
      </c>
      <c r="X1470" s="13">
        <f>IF(AA1470&gt;0,SQRT(Sum_Sq($AI$2,V_rtHz($AH$2)/(1+1/$A1470),V_rtHz($AH$2*$A1470)/(1+$A1470),$AN$2*$AH$2/(1+1/$A1470),$AM$2*SQRT(Sum_Sq(AA1470,1/($X$2*Y$8*(1+X$1017+AA1470/Z1470))))/SQRT(Sum_Sq($X$2*AA1470*Y$8,1)),                   $AQ$2*SQRT(Sum_Sq($AH$2/(1+1/$A1470)+AA1470*( 1/(X$1017+1+AA1470/Z1470)-1)/(1+($X$2*AA1470*Y$8)^2), (AA1470^2*Y$8*$X$2+1/($X$2*Y$8*(X$1017+1+AA1470/Z1470           )))/(1+($X$2*AA1470*Y$8)^2))),           V_rtHz(Z1470)/($X$2*Y$8*(Z1470*X$1017+Z1470+AA1470)),V_rtHz(AA1470)*SQRT(Sum_Sq(Z1470*Y$8*$X$2*X$1017,1))/($X$2*Y$8*(Z1470*X$1017+Z1470+AA1470))))/SQRT(Sum_Sq(1/(1+$A1470)+$AC$2/$I$2-1/(1+(1+AA1470/Z1470)/X$1017),$X$2/$I$2)),IF(AA1471&lt;0,"A",X1471))</f>
        <v>3.3693287060973997E-6</v>
      </c>
      <c r="Z1470" s="13">
        <f t="shared" si="508"/>
        <v>13737.768268504118</v>
      </c>
      <c r="AA1470" s="12">
        <f t="shared" si="532"/>
        <v>71631.029751413938</v>
      </c>
      <c r="AC1470" s="13">
        <f>IF(AF1470&gt;0,SQRT(Sum_Sq($AI$2,V_rtHz($AH$2)/(1+1/$A1470),V_rtHz($AH$2*$A1470)/(1+$A1470),$AN$2*$AH$2/(1+1/$A1470),$AM$2*SQRT(Sum_Sq(AF1470,1/($X$2*AD$8*(1+AC$1017+AF1470/AE1470))))/SQRT(Sum_Sq($X$2*AF1470*AD$8,1)),                   $AQ$2*SQRT(Sum_Sq($AH$2/(1+1/$A1470)+AF1470*( 1/(AC$1017+1+AF1470/AE1470)-1)/(1+($X$2*AF1470*AD$8)^2), (AF1470^2*AD$8*$X$2+1/($X$2*AD$8*(AC$1017+1+AF1470/AE1470           )))/(1+($X$2*AF1470*AD$8)^2))),           V_rtHz(AE1470)/($X$2*AD$8*(AE1470*AC$1017+AE1470+AF1470)),V_rtHz(AF1470)*SQRT(Sum_Sq(AE1470*AD$8*$X$2*AC$1017,1))/($X$2*AD$8*(AE1470*AC$1017+AE1470+AF1470))))/SQRT(Sum_Sq(1/(1+$A1470)+$AC$2/$I$2-1/(1+(1+AF1470/AE1470)/AC$1017),$X$2/$I$2)),IF(AF1471&lt;0,"A",AC1471))</f>
        <v>5.5489632775152317E-6</v>
      </c>
      <c r="AE1470" s="13">
        <f t="shared" si="509"/>
        <v>12488.525625217138</v>
      </c>
      <c r="AF1470" s="12">
        <f t="shared" si="533"/>
        <v>249176.00096867402</v>
      </c>
      <c r="AG1470" s="13"/>
      <c r="AH1470" s="13">
        <f>IF(AK1470&gt;0,SQRT(Sum_Sq($AI$2,V_rtHz($AH$2)/(1+1/$A1470),V_rtHz($AH$2*$A1470)/(1+$A1470),$AN$2*$AH$2/(1+1/$A1470),$AM$2*SQRT(Sum_Sq(AK1470,1/($X$2*AI$8*(1+AH$1017+AK1470/AJ1470))))/SQRT(Sum_Sq($X$2*AK1470*AI$8,1)),                   $AQ$2*SQRT(Sum_Sq($AH$2/(1+1/$A1470)+AK1470*( 1/(AH$1017+1+AK1470/AJ1470)-1)/(1+($X$2*AK1470*AI$8)^2), (AK1470^2*AI$8*$X$2+1/($X$2*AI$8*(AH$1017+1+AK1470/AJ1470           )))/(1+($X$2*AK1470*AI$8)^2))),           V_rtHz(AJ1470)/($X$2*AI$8*(AJ1470*AH$1017+AJ1470+AK1470)),V_rtHz(AK1470)*SQRT(Sum_Sq(AJ1470*AI$8*$X$2*AH$1017,1))/($X$2*AI$8*(AJ1470*AH$1017+AJ1470+AK1470))))/SQRT(Sum_Sq(1/(1+$A1470)+$AC$2/$I$2-1/(1+(1+AK1470/AJ1470)/AH$1017),$X$2/$I$2)),IF(AK1471&lt;0,"A",AH1471))</f>
        <v>9.6591915082021782E-6</v>
      </c>
      <c r="AI1470" s="13"/>
      <c r="AJ1470" s="13">
        <f t="shared" si="510"/>
        <v>12169.881188304767</v>
      </c>
      <c r="AK1470" s="12">
        <f t="shared" si="534"/>
        <v>808594.9832484147</v>
      </c>
      <c r="AM1470" s="13">
        <f>IF(AP1470&gt;0,SQRT(Sum_Sq($AI$2,V_rtHz($AH$2)/(1+1/$A1470),V_rtHz($AH$2*$A1470)/(1+$A1470),$AN$2*$AH$2/(1+1/$A1470),$AM$2*SQRT(Sum_Sq(AP1470,1/($X$2*AN$8*(1+AM$1017+AP1470/AO1470))))/SQRT(Sum_Sq($X$2*AP1470*AN$8,1)),                   $AQ$2*SQRT(Sum_Sq($AH$2/(1+1/$A1470)+AP1470*( 1/(AM$1017+1+AP1470/AO1470)-1)/(1+($X$2*AP1470*AN$8)^2), (AP1470^2*AN$8*$X$2+1/($X$2*AN$8*(AM$1017+1+AP1470/AO1470           )))/(1+($X$2*AP1470*AN$8)^2))),           V_rtHz(AO1470)/($X$2*AN$8*(AO1470*AM$1017+AO1470+AP1470)),V_rtHz(AP1470)*SQRT(Sum_Sq(AO1470*AN$8*$X$2*AM$1017,1))/($X$2*AN$8*(AO1470*AM$1017+AO1470+AP1470))))/SQRT(Sum_Sq(1/(1+$A1470)+$AC$2/$I$2-1/(1+(1+AP1470/AO1470)/AM$1017),$X$2/$I$2)),IF(AP1471&lt;0,"A",AM1471))</f>
        <v>1.7066757711374901E-5</v>
      </c>
      <c r="AO1470" s="13">
        <f t="shared" si="511"/>
        <v>12074.938560201295</v>
      </c>
      <c r="AP1470" s="12">
        <f t="shared" si="535"/>
        <v>2577107.0037101214</v>
      </c>
      <c r="AR1470" s="13">
        <f t="shared" si="512"/>
        <v>69887291.180198371</v>
      </c>
      <c r="AS1470" s="13">
        <f t="shared" si="513"/>
        <v>-1.3290571071204324E-5</v>
      </c>
      <c r="AV1470" s="13"/>
      <c r="AW1470" s="13">
        <f t="shared" si="514"/>
        <v>39300511.936236553</v>
      </c>
      <c r="AX1470" s="13">
        <f t="shared" si="515"/>
        <v>-4.2678966197023952E-5</v>
      </c>
      <c r="AZ1470" s="13"/>
      <c r="BA1470" s="13"/>
      <c r="BB1470" s="13">
        <f t="shared" si="516"/>
        <v>22100301.962882396</v>
      </c>
      <c r="BC1470" s="13">
        <f t="shared" si="517"/>
        <v>-1.4190826193503919E-4</v>
      </c>
      <c r="BD1470" s="13"/>
      <c r="BE1470" s="13"/>
      <c r="BG1470" s="13">
        <f t="shared" si="518"/>
        <v>12427913.092914158</v>
      </c>
      <c r="BH1470" s="13">
        <f t="shared" si="519"/>
        <v>-5.3597764552136377E-4</v>
      </c>
      <c r="BI1470" s="13"/>
      <c r="BL1470" s="13">
        <f t="shared" si="520"/>
        <v>315.06815879885437</v>
      </c>
      <c r="BM1470" s="13">
        <f t="shared" si="521"/>
        <v>34.465664218175128</v>
      </c>
      <c r="BP1470" s="13"/>
      <c r="BQ1470" s="13">
        <f t="shared" si="522"/>
        <v>99.633300000000006</v>
      </c>
      <c r="BR1470" s="13">
        <f t="shared" si="523"/>
        <v>108.98999999999998</v>
      </c>
      <c r="BT1470" s="13"/>
      <c r="BU1470" s="13"/>
      <c r="BV1470" s="13">
        <f t="shared" si="524"/>
        <v>31.50681587988543</v>
      </c>
      <c r="BW1470" s="13">
        <f t="shared" si="525"/>
        <v>344.65664218175141</v>
      </c>
      <c r="CA1470" s="13">
        <f t="shared" si="526"/>
        <v>9.9633299999999991</v>
      </c>
      <c r="CB1470" s="13">
        <f t="shared" si="527"/>
        <v>1089.8999999999999</v>
      </c>
    </row>
    <row r="1471" spans="1:80" x14ac:dyDescent="0.3">
      <c r="A1471" s="13">
        <f t="shared" si="503"/>
        <v>5.5207743928075703E-3</v>
      </c>
      <c r="C1471" s="13" t="str">
        <f>IF(F1471&gt;0,SQRT(Sum_Sq($AI$2,V_rtHz($AH$2)/(1+1/$A1471),V_rtHz($AH$2*$A1471)/(1+$A1471),$AN$2*$AH$2/(1+1/$A1471),$AM$2*SQRT(Sum_Sq(F1471,1/($X$2*D$8*(1+C$1017+F1471/E1471))))/SQRT(Sum_Sq($X$2*F1471*D$8,1)),                   $AQ$2*SQRT(Sum_Sq($AH$2/(1+1/$A1471)+F1471*( 1/(C$1017+1+F1471/E1471)-1)/(1+($X$2*F1471*D$8)^2), (F1471^2*D$8*$X$2+1/($X$2*D$8*(C$1017+1+F1471/E1471           )))/(1+($X$2*F1471*D$8)^2))),           V_rtHz(E1471)/($X$2*D$8*(E1471*C$1017+E1471+F1471)),V_rtHz(F1471)*SQRT(Sum_Sq(E1471*D$8*$X$2*C$1017,1))/($X$2*D$8*(E1471*C$1017+E1471+F1471))))/SQRT(Sum_Sq(1/(1+$A1471)+$AC$2/$I$2-1/(1+(1+F1471/E1471)/C$1017),$X$2/$I$2)),IF(F1472&lt;0,"A",C1472))</f>
        <v>A</v>
      </c>
      <c r="E1471" s="13">
        <f t="shared" si="504"/>
        <v>-1</v>
      </c>
      <c r="F1471" s="12">
        <f t="shared" si="528"/>
        <v>-2</v>
      </c>
      <c r="H1471" s="13" t="str">
        <f>IF(K1471&gt;0,SQRT(Sum_Sq($AI$2,V_rtHz($AH$2)/(1+1/$A1471),V_rtHz($AH$2*$A1471)/(1+$A1471),$AN$2*$AH$2/(1+1/$A1471),$AM$2*SQRT(Sum_Sq(K1471,1/($X$2*I$8*(1+H$1017+K1471/J1471))))/SQRT(Sum_Sq($X$2*K1471*I$8,1)),                   $AQ$2*SQRT(Sum_Sq($AH$2/(1+1/$A1471)+K1471*( 1/(H$1017+1+K1471/J1471)-1)/(1+($X$2*K1471*I$8)^2), (K1471^2*I$8*$X$2+1/($X$2*I$8*(H$1017+1+K1471/J1471           )))/(1+($X$2*K1471*I$8)^2))),           V_rtHz(J1471)/($X$2*I$8*(J1471*H$1017+J1471+K1471)),V_rtHz(K1471)*SQRT(Sum_Sq(J1471*I$8*$X$2*H$1017,1))/($X$2*I$8*(J1471*H$1017+J1471+K1471))))/SQRT(Sum_Sq(1/(1+$A1471)+$AC$2/$I$2-1/(1+(1+K1471/J1471)/H$1017),$X$2/$I$2)),IF(K1472&lt;0,"A",H1472))</f>
        <v>A</v>
      </c>
      <c r="J1471" s="13">
        <f t="shared" si="505"/>
        <v>-1</v>
      </c>
      <c r="K1471" s="12">
        <f t="shared" si="529"/>
        <v>-2</v>
      </c>
      <c r="M1471" s="13" t="str">
        <f>IF(P1471&gt;0,SQRT(Sum_Sq($AI$2,V_rtHz($AH$2)/(1+1/$A1471),V_rtHz($AH$2*$A1471)/(1+$A1471),$AN$2*$AH$2/(1+1/$A1471),$AM$2*SQRT(Sum_Sq(P1471,1/($X$2*N$8*(1+M$1017+P1471/O1471))))/SQRT(Sum_Sq($X$2*P1471*N$8,1)),                   $AQ$2*SQRT(Sum_Sq($AH$2/(1+1/$A1471)+P1471*( 1/(M$1017+1+P1471/O1471)-1)/(1+($X$2*P1471*N$8)^2), (P1471^2*N$8*$X$2+1/($X$2*N$8*(M$1017+1+P1471/O1471           )))/(1+($X$2*P1471*N$8)^2))),           V_rtHz(O1471)/($X$2*N$8*(O1471*M$1017+O1471+P1471)),V_rtHz(P1471)*SQRT(Sum_Sq(O1471*N$8*$X$2*M$1017,1))/($X$2*N$8*(O1471*M$1017+O1471+P1471))))/SQRT(Sum_Sq(1/(1+$A1471)+$AC$2/$I$2-1/(1+(1+P1471/O1471)/M$1017),$X$2/$I$2)),IF(P1472&lt;0,"A",M1472))</f>
        <v>A</v>
      </c>
      <c r="O1471" s="13">
        <f t="shared" si="506"/>
        <v>-1</v>
      </c>
      <c r="P1471" s="12">
        <f t="shared" si="530"/>
        <v>-2</v>
      </c>
      <c r="R1471" s="13" t="str">
        <f>IF(U1471&gt;0,SQRT(Sum_Sq($AI$2,V_rtHz($AH$2)/(1+1/$A1471),V_rtHz($AH$2*$A1471)/(1+$A1471),$AN$2*$AH$2/(1+1/$A1471),$AM$2*SQRT(Sum_Sq(U1471,1/($X$2*S$8*(1+R$1017+U1471/T1471))))/SQRT(Sum_Sq($X$2*U1471*S$8,1)),                   $AQ$2*SQRT(Sum_Sq($AH$2/(1+1/$A1471)+U1471*( 1/(R$1017+1+U1471/T1471)-1)/(1+($X$2*U1471*S$8)^2), (U1471^2*S$8*$X$2+1/($X$2*S$8*(R$1017+1+U1471/T1471           )))/(1+($X$2*U1471*S$8)^2))),           V_rtHz(T1471)/($X$2*S$8*(T1471*R$1017+T1471+U1471)),V_rtHz(U1471)*SQRT(Sum_Sq(T1471*S$8*$X$2*R$1017,1))/($X$2*S$8*(T1471*R$1017+T1471+U1471))))/SQRT(Sum_Sq(1/(1+$A1471)+$AC$2/$I$2-1/(1+(1+U1471/T1471)/R$1017),$X$2/$I$2)),IF(U1472&lt;0,"A",R1472))</f>
        <v>A</v>
      </c>
      <c r="T1471" s="13">
        <f t="shared" si="507"/>
        <v>-1</v>
      </c>
      <c r="U1471" s="12">
        <f t="shared" si="531"/>
        <v>-2</v>
      </c>
      <c r="X1471" s="13">
        <f>IF(AA1471&gt;0,SQRT(Sum_Sq($AI$2,V_rtHz($AH$2)/(1+1/$A1471),V_rtHz($AH$2*$A1471)/(1+$A1471),$AN$2*$AH$2/(1+1/$A1471),$AM$2*SQRT(Sum_Sq(AA1471,1/($X$2*Y$8*(1+X$1017+AA1471/Z1471))))/SQRT(Sum_Sq($X$2*AA1471*Y$8,1)),                   $AQ$2*SQRT(Sum_Sq($AH$2/(1+1/$A1471)+AA1471*( 1/(X$1017+1+AA1471/Z1471)-1)/(1+($X$2*AA1471*Y$8)^2), (AA1471^2*Y$8*$X$2+1/($X$2*Y$8*(X$1017+1+AA1471/Z1471           )))/(1+($X$2*AA1471*Y$8)^2))),           V_rtHz(Z1471)/($X$2*Y$8*(Z1471*X$1017+Z1471+AA1471)),V_rtHz(AA1471)*SQRT(Sum_Sq(Z1471*Y$8*$X$2*X$1017,1))/($X$2*Y$8*(Z1471*X$1017+Z1471+AA1471))))/SQRT(Sum_Sq(1/(1+$A1471)+$AC$2/$I$2-1/(1+(1+AA1471/Z1471)/X$1017),$X$2/$I$2)),IF(AA1472&lt;0,"A",X1472))</f>
        <v>3.3614866541510264E-6</v>
      </c>
      <c r="Z1471" s="13">
        <f t="shared" si="508"/>
        <v>13674.742122522339</v>
      </c>
      <c r="AA1471" s="12">
        <f t="shared" si="532"/>
        <v>71961.173288856022</v>
      </c>
      <c r="AC1471" s="13">
        <f>IF(AF1471&gt;0,SQRT(Sum_Sq($AI$2,V_rtHz($AH$2)/(1+1/$A1471),V_rtHz($AH$2*$A1471)/(1+$A1471),$AN$2*$AH$2/(1+1/$A1471),$AM$2*SQRT(Sum_Sq(AF1471,1/($X$2*AD$8*(1+AC$1017+AF1471/AE1471))))/SQRT(Sum_Sq($X$2*AF1471*AD$8,1)),                   $AQ$2*SQRT(Sum_Sq($AH$2/(1+1/$A1471)+AF1471*( 1/(AC$1017+1+AF1471/AE1471)-1)/(1+($X$2*AF1471*AD$8)^2), (AF1471^2*AD$8*$X$2+1/($X$2*AD$8*(AC$1017+1+AF1471/AE1471           )))/(1+($X$2*AF1471*AD$8)^2))),           V_rtHz(AE1471)/($X$2*AD$8*(AE1471*AC$1017+AE1471+AF1471)),V_rtHz(AF1471)*SQRT(Sum_Sq(AE1471*AD$8*$X$2*AC$1017,1))/($X$2*AD$8*(AE1471*AC$1017+AE1471+AF1471))))/SQRT(Sum_Sq(1/(1+$A1471)+$AC$2/$I$2-1/(1+(1+AF1471/AE1471)/AC$1017),$X$2/$I$2)),IF(AF1472&lt;0,"A",AC1472))</f>
        <v>5.5395453390697509E-6</v>
      </c>
      <c r="AE1471" s="13">
        <f t="shared" si="509"/>
        <v>12443.736276562435</v>
      </c>
      <c r="AF1471" s="12">
        <f t="shared" si="533"/>
        <v>250072.87233718668</v>
      </c>
      <c r="AG1471" s="13"/>
      <c r="AH1471" s="13">
        <f>IF(AK1471&gt;0,SQRT(Sum_Sq($AI$2,V_rtHz($AH$2)/(1+1/$A1471),V_rtHz($AH$2*$A1471)/(1+$A1471),$AN$2*$AH$2/(1+1/$A1471),$AM$2*SQRT(Sum_Sq(AK1471,1/($X$2*AI$8*(1+AH$1017+AK1471/AJ1471))))/SQRT(Sum_Sq($X$2*AK1471*AI$8,1)),                   $AQ$2*SQRT(Sum_Sq($AH$2/(1+1/$A1471)+AK1471*( 1/(AH$1017+1+AK1471/AJ1471)-1)/(1+($X$2*AK1471*AI$8)^2), (AK1471^2*AI$8*$X$2+1/($X$2*AI$8*(AH$1017+1+AK1471/AJ1471           )))/(1+($X$2*AK1471*AI$8)^2))),           V_rtHz(AJ1471)/($X$2*AI$8*(AJ1471*AH$1017+AJ1471+AK1471)),V_rtHz(AK1471)*SQRT(Sum_Sq(AJ1471*AI$8*$X$2*AH$1017,1))/($X$2*AI$8*(AJ1471*AH$1017+AJ1471+AK1471))))/SQRT(Sum_Sq(1/(1+$A1471)+$AC$2/$I$2-1/(1+(1+AK1471/AJ1471)/AH$1017),$X$2/$I$2)),IF(AK1472&lt;0,"A",AH1472))</f>
        <v>9.6441675609673133E-6</v>
      </c>
      <c r="AI1471" s="13"/>
      <c r="AJ1471" s="13">
        <f t="shared" si="510"/>
        <v>12128.998499358555</v>
      </c>
      <c r="AK1471" s="12">
        <f t="shared" si="534"/>
        <v>811320.47927229188</v>
      </c>
      <c r="AM1471" s="13">
        <f>IF(AP1471&gt;0,SQRT(Sum_Sq($AI$2,V_rtHz($AH$2)/(1+1/$A1471),V_rtHz($AH$2*$A1471)/(1+$A1471),$AN$2*$AH$2/(1+1/$A1471),$AM$2*SQRT(Sum_Sq(AP1471,1/($X$2*AN$8*(1+AM$1017+AP1471/AO1471))))/SQRT(Sum_Sq($X$2*AP1471*AN$8,1)),                   $AQ$2*SQRT(Sum_Sq($AH$2/(1+1/$A1471)+AP1471*( 1/(AM$1017+1+AP1471/AO1471)-1)/(1+($X$2*AP1471*AN$8)^2), (AP1471^2*AN$8*$X$2+1/($X$2*AN$8*(AM$1017+1+AP1471/AO1471           )))/(1+($X$2*AP1471*AN$8)^2))),           V_rtHz(AO1471)/($X$2*AN$8*(AO1471*AM$1017+AO1471+AP1471)),V_rtHz(AP1471)*SQRT(Sum_Sq(AO1471*AN$8*$X$2*AM$1017,1))/($X$2*AN$8*(AO1471*AM$1017+AO1471+AP1471))))/SQRT(Sum_Sq(1/(1+$A1471)+$AC$2/$I$2-1/(1+(1+AP1471/AO1471)/AM$1017),$X$2/$I$2)),IF(AP1472&lt;0,"A",AM1472))</f>
        <v>1.7040915173088539E-5</v>
      </c>
      <c r="AO1471" s="13">
        <f t="shared" si="511"/>
        <v>12035.166894240047</v>
      </c>
      <c r="AP1471" s="12">
        <f t="shared" si="535"/>
        <v>2585623.3657845859</v>
      </c>
      <c r="AR1471" s="13">
        <f t="shared" si="512"/>
        <v>69887291.180198371</v>
      </c>
      <c r="AS1471" s="13">
        <f t="shared" si="513"/>
        <v>-1.3291874454150539E-5</v>
      </c>
      <c r="AV1471" s="13"/>
      <c r="AW1471" s="13">
        <f t="shared" si="514"/>
        <v>39300511.936236553</v>
      </c>
      <c r="AX1471" s="13">
        <f t="shared" si="515"/>
        <v>-4.269240952268067E-5</v>
      </c>
      <c r="AZ1471" s="13"/>
      <c r="BA1471" s="13"/>
      <c r="BB1471" s="13">
        <f t="shared" si="516"/>
        <v>22100301.962882396</v>
      </c>
      <c r="BC1471" s="13">
        <f t="shared" si="517"/>
        <v>-1.4205699669305824E-4</v>
      </c>
      <c r="BD1471" s="13"/>
      <c r="BE1471" s="13"/>
      <c r="BG1471" s="13">
        <f t="shared" si="518"/>
        <v>12427913.092914158</v>
      </c>
      <c r="BH1471" s="13">
        <f t="shared" si="519"/>
        <v>-5.3810557056619139E-4</v>
      </c>
      <c r="BI1471" s="13"/>
      <c r="BL1471" s="13">
        <f t="shared" si="520"/>
        <v>315.06815879885437</v>
      </c>
      <c r="BM1471" s="13">
        <f t="shared" si="521"/>
        <v>34.465664218175142</v>
      </c>
      <c r="BP1471" s="13"/>
      <c r="BQ1471" s="13">
        <f t="shared" si="522"/>
        <v>99.633299999999991</v>
      </c>
      <c r="BR1471" s="13">
        <f t="shared" si="523"/>
        <v>108.99000000000005</v>
      </c>
      <c r="BT1471" s="13"/>
      <c r="BU1471" s="13"/>
      <c r="BV1471" s="13">
        <f t="shared" si="524"/>
        <v>31.50681587988543</v>
      </c>
      <c r="BW1471" s="13">
        <f t="shared" si="525"/>
        <v>344.65664218175152</v>
      </c>
      <c r="CA1471" s="13">
        <f t="shared" si="526"/>
        <v>9.9633299999999974</v>
      </c>
      <c r="CB1471" s="13">
        <f t="shared" si="527"/>
        <v>1089.9000000000005</v>
      </c>
    </row>
    <row r="1472" spans="1:80" x14ac:dyDescent="0.3">
      <c r="A1472" s="13">
        <f t="shared" si="503"/>
        <v>5.5975760149510967E-3</v>
      </c>
      <c r="C1472" s="13" t="str">
        <f>IF(F1472&gt;0,SQRT(Sum_Sq($AI$2,V_rtHz($AH$2)/(1+1/$A1472),V_rtHz($AH$2*$A1472)/(1+$A1472),$AN$2*$AH$2/(1+1/$A1472),$AM$2*SQRT(Sum_Sq(F1472,1/($X$2*D$8*(1+C$1017+F1472/E1472))))/SQRT(Sum_Sq($X$2*F1472*D$8,1)),                   $AQ$2*SQRT(Sum_Sq($AH$2/(1+1/$A1472)+F1472*( 1/(C$1017+1+F1472/E1472)-1)/(1+($X$2*F1472*D$8)^2), (F1472^2*D$8*$X$2+1/($X$2*D$8*(C$1017+1+F1472/E1472           )))/(1+($X$2*F1472*D$8)^2))),           V_rtHz(E1472)/($X$2*D$8*(E1472*C$1017+E1472+F1472)),V_rtHz(F1472)*SQRT(Sum_Sq(E1472*D$8*$X$2*C$1017,1))/($X$2*D$8*(E1472*C$1017+E1472+F1472))))/SQRT(Sum_Sq(1/(1+$A1472)+$AC$2/$I$2-1/(1+(1+F1472/E1472)/C$1017),$X$2/$I$2)),IF(F1473&lt;0,"A",C1473))</f>
        <v>A</v>
      </c>
      <c r="E1472" s="13">
        <f t="shared" si="504"/>
        <v>-1</v>
      </c>
      <c r="F1472" s="12">
        <f t="shared" si="528"/>
        <v>-2</v>
      </c>
      <c r="H1472" s="13" t="str">
        <f>IF(K1472&gt;0,SQRT(Sum_Sq($AI$2,V_rtHz($AH$2)/(1+1/$A1472),V_rtHz($AH$2*$A1472)/(1+$A1472),$AN$2*$AH$2/(1+1/$A1472),$AM$2*SQRT(Sum_Sq(K1472,1/($X$2*I$8*(1+H$1017+K1472/J1472))))/SQRT(Sum_Sq($X$2*K1472*I$8,1)),                   $AQ$2*SQRT(Sum_Sq($AH$2/(1+1/$A1472)+K1472*( 1/(H$1017+1+K1472/J1472)-1)/(1+($X$2*K1472*I$8)^2), (K1472^2*I$8*$X$2+1/($X$2*I$8*(H$1017+1+K1472/J1472           )))/(1+($X$2*K1472*I$8)^2))),           V_rtHz(J1472)/($X$2*I$8*(J1472*H$1017+J1472+K1472)),V_rtHz(K1472)*SQRT(Sum_Sq(J1472*I$8*$X$2*H$1017,1))/($X$2*I$8*(J1472*H$1017+J1472+K1472))))/SQRT(Sum_Sq(1/(1+$A1472)+$AC$2/$I$2-1/(1+(1+K1472/J1472)/H$1017),$X$2/$I$2)),IF(K1473&lt;0,"A",H1473))</f>
        <v>A</v>
      </c>
      <c r="J1472" s="13">
        <f t="shared" si="505"/>
        <v>-1</v>
      </c>
      <c r="K1472" s="12">
        <f t="shared" si="529"/>
        <v>-2</v>
      </c>
      <c r="M1472" s="13" t="str">
        <f>IF(P1472&gt;0,SQRT(Sum_Sq($AI$2,V_rtHz($AH$2)/(1+1/$A1472),V_rtHz($AH$2*$A1472)/(1+$A1472),$AN$2*$AH$2/(1+1/$A1472),$AM$2*SQRT(Sum_Sq(P1472,1/($X$2*N$8*(1+M$1017+P1472/O1472))))/SQRT(Sum_Sq($X$2*P1472*N$8,1)),                   $AQ$2*SQRT(Sum_Sq($AH$2/(1+1/$A1472)+P1472*( 1/(M$1017+1+P1472/O1472)-1)/(1+($X$2*P1472*N$8)^2), (P1472^2*N$8*$X$2+1/($X$2*N$8*(M$1017+1+P1472/O1472           )))/(1+($X$2*P1472*N$8)^2))),           V_rtHz(O1472)/($X$2*N$8*(O1472*M$1017+O1472+P1472)),V_rtHz(P1472)*SQRT(Sum_Sq(O1472*N$8*$X$2*M$1017,1))/($X$2*N$8*(O1472*M$1017+O1472+P1472))))/SQRT(Sum_Sq(1/(1+$A1472)+$AC$2/$I$2-1/(1+(1+P1472/O1472)/M$1017),$X$2/$I$2)),IF(P1473&lt;0,"A",M1473))</f>
        <v>A</v>
      </c>
      <c r="O1472" s="13">
        <f t="shared" si="506"/>
        <v>-1</v>
      </c>
      <c r="P1472" s="12">
        <f t="shared" si="530"/>
        <v>-2</v>
      </c>
      <c r="R1472" s="13" t="str">
        <f>IF(U1472&gt;0,SQRT(Sum_Sq($AI$2,V_rtHz($AH$2)/(1+1/$A1472),V_rtHz($AH$2*$A1472)/(1+$A1472),$AN$2*$AH$2/(1+1/$A1472),$AM$2*SQRT(Sum_Sq(U1472,1/($X$2*S$8*(1+R$1017+U1472/T1472))))/SQRT(Sum_Sq($X$2*U1472*S$8,1)),                   $AQ$2*SQRT(Sum_Sq($AH$2/(1+1/$A1472)+U1472*( 1/(R$1017+1+U1472/T1472)-1)/(1+($X$2*U1472*S$8)^2), (U1472^2*S$8*$X$2+1/($X$2*S$8*(R$1017+1+U1472/T1472           )))/(1+($X$2*U1472*S$8)^2))),           V_rtHz(T1472)/($X$2*S$8*(T1472*R$1017+T1472+U1472)),V_rtHz(U1472)*SQRT(Sum_Sq(T1472*S$8*$X$2*R$1017,1))/($X$2*S$8*(T1472*R$1017+T1472+U1472))))/SQRT(Sum_Sq(1/(1+$A1472)+$AC$2/$I$2-1/(1+(1+U1472/T1472)/R$1017),$X$2/$I$2)),IF(U1473&lt;0,"A",R1473))</f>
        <v>A</v>
      </c>
      <c r="T1472" s="13">
        <f t="shared" si="507"/>
        <v>-1</v>
      </c>
      <c r="U1472" s="12">
        <f t="shared" si="531"/>
        <v>-2</v>
      </c>
      <c r="X1472" s="13">
        <f>IF(AA1472&gt;0,SQRT(Sum_Sq($AI$2,V_rtHz($AH$2)/(1+1/$A1472),V_rtHz($AH$2*$A1472)/(1+$A1472),$AN$2*$AH$2/(1+1/$A1472),$AM$2*SQRT(Sum_Sq(AA1472,1/($X$2*Y$8*(1+X$1017+AA1472/Z1472))))/SQRT(Sum_Sq($X$2*AA1472*Y$8,1)),                   $AQ$2*SQRT(Sum_Sq($AH$2/(1+1/$A1472)+AA1472*( 1/(X$1017+1+AA1472/Z1472)-1)/(1+($X$2*AA1472*Y$8)^2), (AA1472^2*Y$8*$X$2+1/($X$2*Y$8*(X$1017+1+AA1472/Z1472           )))/(1+($X$2*AA1472*Y$8)^2))),           V_rtHz(Z1472)/($X$2*Y$8*(Z1472*X$1017+Z1472+AA1472)),V_rtHz(AA1472)*SQRT(Sum_Sq(Z1472*Y$8*$X$2*X$1017,1))/($X$2*Y$8*(Z1472*X$1017+Z1472+AA1472))))/SQRT(Sum_Sq(1/(1+$A1472)+$AC$2/$I$2-1/(1+(1+AA1472/Z1472)/X$1017),$X$2/$I$2)),IF(AA1473&lt;0,"A",X1473))</f>
        <v>3.3536575715640055E-6</v>
      </c>
      <c r="Z1472" s="13">
        <f t="shared" si="508"/>
        <v>13611.902699498176</v>
      </c>
      <c r="AA1472" s="12">
        <f t="shared" si="532"/>
        <v>72293.382437675493</v>
      </c>
      <c r="AC1472" s="13">
        <f>IF(AF1472&gt;0,SQRT(Sum_Sq($AI$2,V_rtHz($AH$2)/(1+1/$A1472),V_rtHz($AH$2*$A1472)/(1+$A1472),$AN$2*$AH$2/(1+1/$A1472),$AM$2*SQRT(Sum_Sq(AF1472,1/($X$2*AD$8*(1+AC$1017+AF1472/AE1472))))/SQRT(Sum_Sq($X$2*AF1472*AD$8,1)),                   $AQ$2*SQRT(Sum_Sq($AH$2/(1+1/$A1472)+AF1472*( 1/(AC$1017+1+AF1472/AE1472)-1)/(1+($X$2*AF1472*AD$8)^2), (AF1472^2*AD$8*$X$2+1/($X$2*AD$8*(AC$1017+1+AF1472/AE1472           )))/(1+($X$2*AF1472*AD$8)^2))),           V_rtHz(AE1472)/($X$2*AD$8*(AE1472*AC$1017+AE1472+AF1472)),V_rtHz(AF1472)*SQRT(Sum_Sq(AE1472*AD$8*$X$2*AC$1017,1))/($X$2*AD$8*(AE1472*AC$1017+AE1472+AF1472))))/SQRT(Sum_Sq(1/(1+$A1472)+$AC$2/$I$2-1/(1+(1+AF1472/AE1472)/AC$1017),$X$2/$I$2)),IF(AF1473&lt;0,"A",AC1473))</f>
        <v>5.5301068354050377E-6</v>
      </c>
      <c r="AE1472" s="13">
        <f t="shared" si="509"/>
        <v>12398.901699496604</v>
      </c>
      <c r="AF1472" s="12">
        <f t="shared" si="533"/>
        <v>250977.13883906</v>
      </c>
      <c r="AG1472" s="13"/>
      <c r="AH1472" s="13">
        <f>IF(AK1472&gt;0,SQRT(Sum_Sq($AI$2,V_rtHz($AH$2)/(1+1/$A1472),V_rtHz($AH$2*$A1472)/(1+$A1472),$AN$2*$AH$2/(1+1/$A1472),$AM$2*SQRT(Sum_Sq(AK1472,1/($X$2*AI$8*(1+AH$1017+AK1472/AJ1472))))/SQRT(Sum_Sq($X$2*AK1472*AI$8,1)),                   $AQ$2*SQRT(Sum_Sq($AH$2/(1+1/$A1472)+AK1472*( 1/(AH$1017+1+AK1472/AJ1472)-1)/(1+($X$2*AK1472*AI$8)^2), (AK1472^2*AI$8*$X$2+1/($X$2*AI$8*(AH$1017+1+AK1472/AJ1472           )))/(1+($X$2*AK1472*AI$8)^2))),           V_rtHz(AJ1472)/($X$2*AI$8*(AJ1472*AH$1017+AJ1472+AK1472)),V_rtHz(AK1472)*SQRT(Sum_Sq(AJ1472*AI$8*$X$2*AH$1017,1))/($X$2*AI$8*(AJ1472*AH$1017+AJ1472+AK1472))))/SQRT(Sum_Sq(1/(1+$A1472)+$AC$2/$I$2-1/(1+(1+AK1472/AJ1472)/AH$1017),$X$2/$I$2)),IF(AK1473&lt;0,"A",AH1473))</f>
        <v>9.6290979633023605E-6</v>
      </c>
      <c r="AI1472" s="13"/>
      <c r="AJ1472" s="13">
        <f t="shared" si="510"/>
        <v>12088.038449217749</v>
      </c>
      <c r="AK1472" s="12">
        <f t="shared" si="534"/>
        <v>814069.62071909173</v>
      </c>
      <c r="AM1472" s="13">
        <f>IF(AP1472&gt;0,SQRT(Sum_Sq($AI$2,V_rtHz($AH$2)/(1+1/$A1472),V_rtHz($AH$2*$A1472)/(1+$A1472),$AN$2*$AH$2/(1+1/$A1472),$AM$2*SQRT(Sum_Sq(AP1472,1/($X$2*AN$8*(1+AM$1017+AP1472/AO1472))))/SQRT(Sum_Sq($X$2*AP1472*AN$8,1)),                   $AQ$2*SQRT(Sum_Sq($AH$2/(1+1/$A1472)+AP1472*( 1/(AM$1017+1+AP1472/AO1472)-1)/(1+($X$2*AP1472*AN$8)^2), (AP1472^2*AN$8*$X$2+1/($X$2*AN$8*(AM$1017+1+AP1472/AO1472           )))/(1+($X$2*AP1472*AN$8)^2))),           V_rtHz(AO1472)/($X$2*AN$8*(AO1472*AM$1017+AO1472+AP1472)),V_rtHz(AP1472)*SQRT(Sum_Sq(AO1472*AN$8*$X$2*AM$1017,1))/($X$2*AN$8*(AO1472*AM$1017+AO1472+AP1472))))/SQRT(Sum_Sq(1/(1+$A1472)+$AC$2/$I$2-1/(1+(1+AP1472/AO1472)/AM$1017),$X$2/$I$2)),IF(AP1473&lt;0,"A",AM1473))</f>
        <v>1.7014987769168356E-5</v>
      </c>
      <c r="AO1472" s="13">
        <f t="shared" si="511"/>
        <v>11995.309884952921</v>
      </c>
      <c r="AP1472" s="12">
        <f t="shared" si="535"/>
        <v>2594214.6581723178</v>
      </c>
      <c r="AR1472" s="13">
        <f t="shared" si="512"/>
        <v>69887291.180198371</v>
      </c>
      <c r="AS1472" s="13">
        <f t="shared" si="513"/>
        <v>-1.3293196229985804E-5</v>
      </c>
      <c r="AV1472" s="13"/>
      <c r="AW1472" s="13">
        <f t="shared" si="514"/>
        <v>39300511.936236553</v>
      </c>
      <c r="AX1472" s="13">
        <f t="shared" si="515"/>
        <v>-4.2706048512879709E-5</v>
      </c>
      <c r="AZ1472" s="13"/>
      <c r="BA1472" s="13"/>
      <c r="BB1472" s="13">
        <f t="shared" si="516"/>
        <v>22100301.962882396</v>
      </c>
      <c r="BC1472" s="13">
        <f t="shared" si="517"/>
        <v>-1.4220811921167453E-4</v>
      </c>
      <c r="BD1472" s="13"/>
      <c r="BE1472" s="13"/>
      <c r="BG1472" s="13">
        <f t="shared" si="518"/>
        <v>12427913.092914158</v>
      </c>
      <c r="BH1472" s="13">
        <f t="shared" si="519"/>
        <v>-5.4028041840331305E-4</v>
      </c>
      <c r="BI1472" s="13"/>
      <c r="BL1472" s="13">
        <f t="shared" si="520"/>
        <v>315.06815879885437</v>
      </c>
      <c r="BM1472" s="13">
        <f t="shared" si="521"/>
        <v>34.465664218175128</v>
      </c>
      <c r="BP1472" s="13"/>
      <c r="BQ1472" s="13">
        <f t="shared" si="522"/>
        <v>99.633300000000006</v>
      </c>
      <c r="BR1472" s="13">
        <f t="shared" si="523"/>
        <v>108.98999999999997</v>
      </c>
      <c r="BT1472" s="13"/>
      <c r="BU1472" s="13"/>
      <c r="BV1472" s="13">
        <f t="shared" si="524"/>
        <v>31.50681587988543</v>
      </c>
      <c r="BW1472" s="13">
        <f t="shared" si="525"/>
        <v>344.65664218175152</v>
      </c>
      <c r="CA1472" s="13">
        <f t="shared" si="526"/>
        <v>9.9633299999999991</v>
      </c>
      <c r="CB1472" s="13">
        <f t="shared" si="527"/>
        <v>1089.8999999999999</v>
      </c>
    </row>
    <row r="1473" spans="1:80" x14ac:dyDescent="0.3">
      <c r="A1473" s="13">
        <f t="shared" si="503"/>
        <v>5.6754460540854694E-3</v>
      </c>
      <c r="C1473" s="13" t="str">
        <f>IF(F1473&gt;0,SQRT(Sum_Sq($AI$2,V_rtHz($AH$2)/(1+1/$A1473),V_rtHz($AH$2*$A1473)/(1+$A1473),$AN$2*$AH$2/(1+1/$A1473),$AM$2*SQRT(Sum_Sq(F1473,1/($X$2*D$8*(1+C$1017+F1473/E1473))))/SQRT(Sum_Sq($X$2*F1473*D$8,1)),                   $AQ$2*SQRT(Sum_Sq($AH$2/(1+1/$A1473)+F1473*( 1/(C$1017+1+F1473/E1473)-1)/(1+($X$2*F1473*D$8)^2), (F1473^2*D$8*$X$2+1/($X$2*D$8*(C$1017+1+F1473/E1473           )))/(1+($X$2*F1473*D$8)^2))),           V_rtHz(E1473)/($X$2*D$8*(E1473*C$1017+E1473+F1473)),V_rtHz(F1473)*SQRT(Sum_Sq(E1473*D$8*$X$2*C$1017,1))/($X$2*D$8*(E1473*C$1017+E1473+F1473))))/SQRT(Sum_Sq(1/(1+$A1473)+$AC$2/$I$2-1/(1+(1+F1473/E1473)/C$1017),$X$2/$I$2)),IF(F1474&lt;0,"A",C1474))</f>
        <v>A</v>
      </c>
      <c r="E1473" s="13">
        <f t="shared" si="504"/>
        <v>-1</v>
      </c>
      <c r="F1473" s="12">
        <f t="shared" si="528"/>
        <v>-2</v>
      </c>
      <c r="H1473" s="13" t="str">
        <f>IF(K1473&gt;0,SQRT(Sum_Sq($AI$2,V_rtHz($AH$2)/(1+1/$A1473),V_rtHz($AH$2*$A1473)/(1+$A1473),$AN$2*$AH$2/(1+1/$A1473),$AM$2*SQRT(Sum_Sq(K1473,1/($X$2*I$8*(1+H$1017+K1473/J1473))))/SQRT(Sum_Sq($X$2*K1473*I$8,1)),                   $AQ$2*SQRT(Sum_Sq($AH$2/(1+1/$A1473)+K1473*( 1/(H$1017+1+K1473/J1473)-1)/(1+($X$2*K1473*I$8)^2), (K1473^2*I$8*$X$2+1/($X$2*I$8*(H$1017+1+K1473/J1473           )))/(1+($X$2*K1473*I$8)^2))),           V_rtHz(J1473)/($X$2*I$8*(J1473*H$1017+J1473+K1473)),V_rtHz(K1473)*SQRT(Sum_Sq(J1473*I$8*$X$2*H$1017,1))/($X$2*I$8*(J1473*H$1017+J1473+K1473))))/SQRT(Sum_Sq(1/(1+$A1473)+$AC$2/$I$2-1/(1+(1+K1473/J1473)/H$1017),$X$2/$I$2)),IF(K1474&lt;0,"A",H1474))</f>
        <v>A</v>
      </c>
      <c r="J1473" s="13">
        <f t="shared" si="505"/>
        <v>-1</v>
      </c>
      <c r="K1473" s="12">
        <f t="shared" si="529"/>
        <v>-2</v>
      </c>
      <c r="M1473" s="13" t="str">
        <f>IF(P1473&gt;0,SQRT(Sum_Sq($AI$2,V_rtHz($AH$2)/(1+1/$A1473),V_rtHz($AH$2*$A1473)/(1+$A1473),$AN$2*$AH$2/(1+1/$A1473),$AM$2*SQRT(Sum_Sq(P1473,1/($X$2*N$8*(1+M$1017+P1473/O1473))))/SQRT(Sum_Sq($X$2*P1473*N$8,1)),                   $AQ$2*SQRT(Sum_Sq($AH$2/(1+1/$A1473)+P1473*( 1/(M$1017+1+P1473/O1473)-1)/(1+($X$2*P1473*N$8)^2), (P1473^2*N$8*$X$2+1/($X$2*N$8*(M$1017+1+P1473/O1473           )))/(1+($X$2*P1473*N$8)^2))),           V_rtHz(O1473)/($X$2*N$8*(O1473*M$1017+O1473+P1473)),V_rtHz(P1473)*SQRT(Sum_Sq(O1473*N$8*$X$2*M$1017,1))/($X$2*N$8*(O1473*M$1017+O1473+P1473))))/SQRT(Sum_Sq(1/(1+$A1473)+$AC$2/$I$2-1/(1+(1+P1473/O1473)/M$1017),$X$2/$I$2)),IF(P1474&lt;0,"A",M1474))</f>
        <v>A</v>
      </c>
      <c r="O1473" s="13">
        <f t="shared" si="506"/>
        <v>-1</v>
      </c>
      <c r="P1473" s="12">
        <f t="shared" si="530"/>
        <v>-2</v>
      </c>
      <c r="R1473" s="13" t="str">
        <f>IF(U1473&gt;0,SQRT(Sum_Sq($AI$2,V_rtHz($AH$2)/(1+1/$A1473),V_rtHz($AH$2*$A1473)/(1+$A1473),$AN$2*$AH$2/(1+1/$A1473),$AM$2*SQRT(Sum_Sq(U1473,1/($X$2*S$8*(1+R$1017+U1473/T1473))))/SQRT(Sum_Sq($X$2*U1473*S$8,1)),                   $AQ$2*SQRT(Sum_Sq($AH$2/(1+1/$A1473)+U1473*( 1/(R$1017+1+U1473/T1473)-1)/(1+($X$2*U1473*S$8)^2), (U1473^2*S$8*$X$2+1/($X$2*S$8*(R$1017+1+U1473/T1473           )))/(1+($X$2*U1473*S$8)^2))),           V_rtHz(T1473)/($X$2*S$8*(T1473*R$1017+T1473+U1473)),V_rtHz(U1473)*SQRT(Sum_Sq(T1473*S$8*$X$2*R$1017,1))/($X$2*S$8*(T1473*R$1017+T1473+U1473))))/SQRT(Sum_Sq(1/(1+$A1473)+$AC$2/$I$2-1/(1+(1+U1473/T1473)/R$1017),$X$2/$I$2)),IF(U1474&lt;0,"A",R1474))</f>
        <v>A</v>
      </c>
      <c r="T1473" s="13">
        <f t="shared" si="507"/>
        <v>-1</v>
      </c>
      <c r="U1473" s="12">
        <f t="shared" si="531"/>
        <v>-2</v>
      </c>
      <c r="X1473" s="13">
        <f>IF(AA1473&gt;0,SQRT(Sum_Sq($AI$2,V_rtHz($AH$2)/(1+1/$A1473),V_rtHz($AH$2*$A1473)/(1+$A1473),$AN$2*$AH$2/(1+1/$A1473),$AM$2*SQRT(Sum_Sq(AA1473,1/($X$2*Y$8*(1+X$1017+AA1473/Z1473))))/SQRT(Sum_Sq($X$2*AA1473*Y$8,1)),                   $AQ$2*SQRT(Sum_Sq($AH$2/(1+1/$A1473)+AA1473*( 1/(X$1017+1+AA1473/Z1473)-1)/(1+($X$2*AA1473*Y$8)^2), (AA1473^2*Y$8*$X$2+1/($X$2*Y$8*(X$1017+1+AA1473/Z1473           )))/(1+($X$2*AA1473*Y$8)^2))),           V_rtHz(Z1473)/($X$2*Y$8*(Z1473*X$1017+Z1473+AA1473)),V_rtHz(AA1473)*SQRT(Sum_Sq(Z1473*Y$8*$X$2*X$1017,1))/($X$2*Y$8*(Z1473*X$1017+Z1473+AA1473))))/SQRT(Sum_Sq(1/(1+$A1473)+$AC$2/$I$2-1/(1+(1+AA1473/Z1473)/X$1017),$X$2/$I$2)),IF(AA1474&lt;0,"A",X1474))</f>
        <v>3.3458414889022895E-6</v>
      </c>
      <c r="Z1473" s="13">
        <f t="shared" si="508"/>
        <v>13549.249759129858</v>
      </c>
      <c r="AA1473" s="12">
        <f t="shared" si="532"/>
        <v>72627.673491380483</v>
      </c>
      <c r="AC1473" s="13">
        <f>IF(AF1473&gt;0,SQRT(Sum_Sq($AI$2,V_rtHz($AH$2)/(1+1/$A1473),V_rtHz($AH$2*$A1473)/(1+$A1473),$AN$2*$AH$2/(1+1/$A1473),$AM$2*SQRT(Sum_Sq(AF1473,1/($X$2*AD$8*(1+AC$1017+AF1473/AE1473))))/SQRT(Sum_Sq($X$2*AF1473*AD$8,1)),                   $AQ$2*SQRT(Sum_Sq($AH$2/(1+1/$A1473)+AF1473*( 1/(AC$1017+1+AF1473/AE1473)-1)/(1+($X$2*AF1473*AD$8)^2), (AF1473^2*AD$8*$X$2+1/($X$2*AD$8*(AC$1017+1+AF1473/AE1473           )))/(1+($X$2*AF1473*AD$8)^2))),           V_rtHz(AE1473)/($X$2*AD$8*(AE1473*AC$1017+AE1473+AF1473)),V_rtHz(AF1473)*SQRT(Sum_Sq(AE1473*AD$8*$X$2*AC$1017,1))/($X$2*AD$8*(AE1473*AC$1017+AE1473+AF1473))))/SQRT(Sum_Sq(1/(1+$A1473)+$AC$2/$I$2-1/(1+(1+AF1473/AE1473)/AC$1017),$X$2/$I$2)),IF(AF1474&lt;0,"A",AC1474))</f>
        <v>5.5206481598116456E-6</v>
      </c>
      <c r="AE1473" s="13">
        <f t="shared" si="509"/>
        <v>12354.023990013813</v>
      </c>
      <c r="AF1473" s="12">
        <f t="shared" si="533"/>
        <v>251888.84818435073</v>
      </c>
      <c r="AG1473" s="13"/>
      <c r="AH1473" s="13">
        <f>IF(AK1473&gt;0,SQRT(Sum_Sq($AI$2,V_rtHz($AH$2)/(1+1/$A1473),V_rtHz($AH$2*$A1473)/(1+$A1473),$AN$2*$AH$2/(1+1/$A1473),$AM$2*SQRT(Sum_Sq(AK1473,1/($X$2*AI$8*(1+AH$1017+AK1473/AJ1473))))/SQRT(Sum_Sq($X$2*AK1473*AI$8,1)),                   $AQ$2*SQRT(Sum_Sq($AH$2/(1+1/$A1473)+AK1473*( 1/(AH$1017+1+AK1473/AJ1473)-1)/(1+($X$2*AK1473*AI$8)^2), (AK1473^2*AI$8*$X$2+1/($X$2*AI$8*(AH$1017+1+AK1473/AJ1473           )))/(1+($X$2*AK1473*AI$8)^2))),           V_rtHz(AJ1473)/($X$2*AI$8*(AJ1473*AH$1017+AJ1473+AK1473)),V_rtHz(AK1473)*SQRT(Sum_Sq(AJ1473*AI$8*$X$2*AH$1017,1))/($X$2*AI$8*(AJ1473*AH$1017+AJ1473+AK1473))))/SQRT(Sum_Sq(1/(1+$A1473)+$AC$2/$I$2-1/(1+(1+AK1473/AJ1473)/AH$1017),$X$2/$I$2)),IF(AK1474&lt;0,"A",AH1474))</f>
        <v>9.6139833530075723E-6</v>
      </c>
      <c r="AI1473" s="13"/>
      <c r="AJ1473" s="13">
        <f t="shared" si="510"/>
        <v>12047.003080844057</v>
      </c>
      <c r="AK1473" s="12">
        <f t="shared" si="534"/>
        <v>816842.56321307668</v>
      </c>
      <c r="AM1473" s="13">
        <f>IF(AP1473&gt;0,SQRT(Sum_Sq($AI$2,V_rtHz($AH$2)/(1+1/$A1473),V_rtHz($AH$2*$A1473)/(1+$A1473),$AN$2*$AH$2/(1+1/$A1473),$AM$2*SQRT(Sum_Sq(AP1473,1/($X$2*AN$8*(1+AM$1017+AP1473/AO1473))))/SQRT(Sum_Sq($X$2*AP1473*AN$8,1)),                   $AQ$2*SQRT(Sum_Sq($AH$2/(1+1/$A1473)+AP1473*( 1/(AM$1017+1+AP1473/AO1473)-1)/(1+($X$2*AP1473*AN$8)^2), (AP1473^2*AN$8*$X$2+1/($X$2*AN$8*(AM$1017+1+AP1473/AO1473           )))/(1+($X$2*AP1473*AN$8)^2))),           V_rtHz(AO1473)/($X$2*AN$8*(AO1473*AM$1017+AO1473+AP1473)),V_rtHz(AP1473)*SQRT(Sum_Sq(AO1473*AN$8*$X$2*AM$1017,1))/($X$2*AN$8*(AO1473*AM$1017+AO1473+AP1473))))/SQRT(Sum_Sq(1/(1+$A1473)+$AC$2/$I$2-1/(1+(1+AP1473/AO1473)/AM$1017),$X$2/$I$2)),IF(AP1474&lt;0,"A",AM1474))</f>
        <v>1.6988976588630375E-5</v>
      </c>
      <c r="AO1473" s="13">
        <f t="shared" si="511"/>
        <v>11955.369534566395</v>
      </c>
      <c r="AP1473" s="12">
        <f t="shared" si="535"/>
        <v>2602881.3783540479</v>
      </c>
      <c r="AR1473" s="13">
        <f t="shared" si="512"/>
        <v>69887291.180198371</v>
      </c>
      <c r="AS1473" s="13">
        <f t="shared" si="513"/>
        <v>-1.3294536661973743E-5</v>
      </c>
      <c r="AV1473" s="13"/>
      <c r="AW1473" s="13">
        <f t="shared" si="514"/>
        <v>39300511.936236553</v>
      </c>
      <c r="AX1473" s="13">
        <f t="shared" si="515"/>
        <v>-4.2719886140431163E-5</v>
      </c>
      <c r="AZ1473" s="13"/>
      <c r="BA1473" s="13"/>
      <c r="BB1473" s="13">
        <f t="shared" si="516"/>
        <v>22100301.962882396</v>
      </c>
      <c r="BC1473" s="13">
        <f t="shared" si="517"/>
        <v>-1.4236167268210734E-4</v>
      </c>
      <c r="BD1473" s="13"/>
      <c r="BE1473" s="13"/>
      <c r="BG1473" s="13">
        <f t="shared" si="518"/>
        <v>12427913.092914158</v>
      </c>
      <c r="BH1473" s="13">
        <f t="shared" si="519"/>
        <v>-5.4250354384367165E-4</v>
      </c>
      <c r="BI1473" s="13"/>
      <c r="BL1473" s="13">
        <f t="shared" si="520"/>
        <v>315.06815879885437</v>
      </c>
      <c r="BM1473" s="13">
        <f t="shared" si="521"/>
        <v>34.465664218175142</v>
      </c>
      <c r="BP1473" s="13"/>
      <c r="BQ1473" s="13">
        <f t="shared" si="522"/>
        <v>99.633300000000006</v>
      </c>
      <c r="BR1473" s="13">
        <f t="shared" si="523"/>
        <v>108.99000000000002</v>
      </c>
      <c r="BT1473" s="13"/>
      <c r="BU1473" s="13"/>
      <c r="BV1473" s="13">
        <f t="shared" si="524"/>
        <v>31.50681587988543</v>
      </c>
      <c r="BW1473" s="13">
        <f t="shared" si="525"/>
        <v>344.65664218175152</v>
      </c>
      <c r="CA1473" s="13">
        <f t="shared" si="526"/>
        <v>9.9633299999999974</v>
      </c>
      <c r="CB1473" s="13">
        <f t="shared" si="527"/>
        <v>1089.9000000000001</v>
      </c>
    </row>
    <row r="1474" spans="1:80" x14ac:dyDescent="0.3">
      <c r="A1474" s="13">
        <f t="shared" si="503"/>
        <v>5.7543993733715666E-3</v>
      </c>
      <c r="C1474" s="13" t="str">
        <f>IF(F1474&gt;0,SQRT(Sum_Sq($AI$2,V_rtHz($AH$2)/(1+1/$A1474),V_rtHz($AH$2*$A1474)/(1+$A1474),$AN$2*$AH$2/(1+1/$A1474),$AM$2*SQRT(Sum_Sq(F1474,1/($X$2*D$8*(1+C$1017+F1474/E1474))))/SQRT(Sum_Sq($X$2*F1474*D$8,1)),                   $AQ$2*SQRT(Sum_Sq($AH$2/(1+1/$A1474)+F1474*( 1/(C$1017+1+F1474/E1474)-1)/(1+($X$2*F1474*D$8)^2), (F1474^2*D$8*$X$2+1/($X$2*D$8*(C$1017+1+F1474/E1474           )))/(1+($X$2*F1474*D$8)^2))),           V_rtHz(E1474)/($X$2*D$8*(E1474*C$1017+E1474+F1474)),V_rtHz(F1474)*SQRT(Sum_Sq(E1474*D$8*$X$2*C$1017,1))/($X$2*D$8*(E1474*C$1017+E1474+F1474))))/SQRT(Sum_Sq(1/(1+$A1474)+$AC$2/$I$2-1/(1+(1+F1474/E1474)/C$1017),$X$2/$I$2)),IF(F1475&lt;0,"A",C1475))</f>
        <v>A</v>
      </c>
      <c r="E1474" s="13">
        <f t="shared" si="504"/>
        <v>-1</v>
      </c>
      <c r="F1474" s="12">
        <f t="shared" si="528"/>
        <v>-2</v>
      </c>
      <c r="H1474" s="13" t="str">
        <f>IF(K1474&gt;0,SQRT(Sum_Sq($AI$2,V_rtHz($AH$2)/(1+1/$A1474),V_rtHz($AH$2*$A1474)/(1+$A1474),$AN$2*$AH$2/(1+1/$A1474),$AM$2*SQRT(Sum_Sq(K1474,1/($X$2*I$8*(1+H$1017+K1474/J1474))))/SQRT(Sum_Sq($X$2*K1474*I$8,1)),                   $AQ$2*SQRT(Sum_Sq($AH$2/(1+1/$A1474)+K1474*( 1/(H$1017+1+K1474/J1474)-1)/(1+($X$2*K1474*I$8)^2), (K1474^2*I$8*$X$2+1/($X$2*I$8*(H$1017+1+K1474/J1474           )))/(1+($X$2*K1474*I$8)^2))),           V_rtHz(J1474)/($X$2*I$8*(J1474*H$1017+J1474+K1474)),V_rtHz(K1474)*SQRT(Sum_Sq(J1474*I$8*$X$2*H$1017,1))/($X$2*I$8*(J1474*H$1017+J1474+K1474))))/SQRT(Sum_Sq(1/(1+$A1474)+$AC$2/$I$2-1/(1+(1+K1474/J1474)/H$1017),$X$2/$I$2)),IF(K1475&lt;0,"A",H1475))</f>
        <v>A</v>
      </c>
      <c r="J1474" s="13">
        <f t="shared" si="505"/>
        <v>-1</v>
      </c>
      <c r="K1474" s="12">
        <f t="shared" si="529"/>
        <v>-2</v>
      </c>
      <c r="M1474" s="13" t="str">
        <f>IF(P1474&gt;0,SQRT(Sum_Sq($AI$2,V_rtHz($AH$2)/(1+1/$A1474),V_rtHz($AH$2*$A1474)/(1+$A1474),$AN$2*$AH$2/(1+1/$A1474),$AM$2*SQRT(Sum_Sq(P1474,1/($X$2*N$8*(1+M$1017+P1474/O1474))))/SQRT(Sum_Sq($X$2*P1474*N$8,1)),                   $AQ$2*SQRT(Sum_Sq($AH$2/(1+1/$A1474)+P1474*( 1/(M$1017+1+P1474/O1474)-1)/(1+($X$2*P1474*N$8)^2), (P1474^2*N$8*$X$2+1/($X$2*N$8*(M$1017+1+P1474/O1474           )))/(1+($X$2*P1474*N$8)^2))),           V_rtHz(O1474)/($X$2*N$8*(O1474*M$1017+O1474+P1474)),V_rtHz(P1474)*SQRT(Sum_Sq(O1474*N$8*$X$2*M$1017,1))/($X$2*N$8*(O1474*M$1017+O1474+P1474))))/SQRT(Sum_Sq(1/(1+$A1474)+$AC$2/$I$2-1/(1+(1+P1474/O1474)/M$1017),$X$2/$I$2)),IF(P1475&lt;0,"A",M1475))</f>
        <v>A</v>
      </c>
      <c r="O1474" s="13">
        <f t="shared" si="506"/>
        <v>-1</v>
      </c>
      <c r="P1474" s="12">
        <f t="shared" si="530"/>
        <v>-2</v>
      </c>
      <c r="R1474" s="13" t="str">
        <f>IF(U1474&gt;0,SQRT(Sum_Sq($AI$2,V_rtHz($AH$2)/(1+1/$A1474),V_rtHz($AH$2*$A1474)/(1+$A1474),$AN$2*$AH$2/(1+1/$A1474),$AM$2*SQRT(Sum_Sq(U1474,1/($X$2*S$8*(1+R$1017+U1474/T1474))))/SQRT(Sum_Sq($X$2*U1474*S$8,1)),                   $AQ$2*SQRT(Sum_Sq($AH$2/(1+1/$A1474)+U1474*( 1/(R$1017+1+U1474/T1474)-1)/(1+($X$2*U1474*S$8)^2), (U1474^2*S$8*$X$2+1/($X$2*S$8*(R$1017+1+U1474/T1474           )))/(1+($X$2*U1474*S$8)^2))),           V_rtHz(T1474)/($X$2*S$8*(T1474*R$1017+T1474+U1474)),V_rtHz(U1474)*SQRT(Sum_Sq(T1474*S$8*$X$2*R$1017,1))/($X$2*S$8*(T1474*R$1017+T1474+U1474))))/SQRT(Sum_Sq(1/(1+$A1474)+$AC$2/$I$2-1/(1+(1+U1474/T1474)/R$1017),$X$2/$I$2)),IF(U1475&lt;0,"A",R1475))</f>
        <v>A</v>
      </c>
      <c r="T1474" s="13">
        <f t="shared" si="507"/>
        <v>-1</v>
      </c>
      <c r="U1474" s="12">
        <f t="shared" si="531"/>
        <v>-2</v>
      </c>
      <c r="X1474" s="13">
        <f>IF(AA1474&gt;0,SQRT(Sum_Sq($AI$2,V_rtHz($AH$2)/(1+1/$A1474),V_rtHz($AH$2*$A1474)/(1+$A1474),$AN$2*$AH$2/(1+1/$A1474),$AM$2*SQRT(Sum_Sq(AA1474,1/($X$2*Y$8*(1+X$1017+AA1474/Z1474))))/SQRT(Sum_Sq($X$2*AA1474*Y$8,1)),                   $AQ$2*SQRT(Sum_Sq($AH$2/(1+1/$A1474)+AA1474*( 1/(X$1017+1+AA1474/Z1474)-1)/(1+($X$2*AA1474*Y$8)^2), (AA1474^2*Y$8*$X$2+1/($X$2*Y$8*(X$1017+1+AA1474/Z1474           )))/(1+($X$2*AA1474*Y$8)^2))),           V_rtHz(Z1474)/($X$2*Y$8*(Z1474*X$1017+Z1474+AA1474)),V_rtHz(AA1474)*SQRT(Sum_Sq(Z1474*Y$8*$X$2*X$1017,1))/($X$2*Y$8*(Z1474*X$1017+Z1474+AA1474))))/SQRT(Sum_Sq(1/(1+$A1474)+$AC$2/$I$2-1/(1+(1+AA1474/Z1474)/X$1017),$X$2/$I$2)),IF(AA1475&lt;0,"A",X1475))</f>
        <v>3.3380384387630229E-6</v>
      </c>
      <c r="Z1474" s="13">
        <f t="shared" si="508"/>
        <v>13486.783073201352</v>
      </c>
      <c r="AA1474" s="12">
        <f t="shared" si="532"/>
        <v>72964.062832343407</v>
      </c>
      <c r="AC1474" s="13">
        <f>IF(AF1474&gt;0,SQRT(Sum_Sq($AI$2,V_rtHz($AH$2)/(1+1/$A1474),V_rtHz($AH$2*$A1474)/(1+$A1474),$AN$2*$AH$2/(1+1/$A1474),$AM$2*SQRT(Sum_Sq(AF1474,1/($X$2*AD$8*(1+AC$1017+AF1474/AE1474))))/SQRT(Sum_Sq($X$2*AF1474*AD$8,1)),                   $AQ$2*SQRT(Sum_Sq($AH$2/(1+1/$A1474)+AF1474*( 1/(AC$1017+1+AF1474/AE1474)-1)/(1+($X$2*AF1474*AD$8)^2), (AF1474^2*AD$8*$X$2+1/($X$2*AD$8*(AC$1017+1+AF1474/AE1474           )))/(1+($X$2*AF1474*AD$8)^2))),           V_rtHz(AE1474)/($X$2*AD$8*(AE1474*AC$1017+AE1474+AF1474)),V_rtHz(AF1474)*SQRT(Sum_Sq(AE1474*AD$8*$X$2*AC$1017,1))/($X$2*AD$8*(AE1474*AC$1017+AE1474+AF1474))))/SQRT(Sum_Sq(1/(1+$A1474)+$AC$2/$I$2-1/(1+(1+AF1474/AE1474)/AC$1017),$X$2/$I$2)),IF(AF1475&lt;0,"A",AC1475))</f>
        <v>5.5111697074161805E-6</v>
      </c>
      <c r="AE1474" s="13">
        <f t="shared" si="509"/>
        <v>12309.105241331194</v>
      </c>
      <c r="AF1474" s="12">
        <f t="shared" si="533"/>
        <v>252808.0483736184</v>
      </c>
      <c r="AG1474" s="13"/>
      <c r="AH1474" s="13">
        <f>IF(AK1474&gt;0,SQRT(Sum_Sq($AI$2,V_rtHz($AH$2)/(1+1/$A1474),V_rtHz($AH$2*$A1474)/(1+$A1474),$AN$2*$AH$2/(1+1/$A1474),$AM$2*SQRT(Sum_Sq(AK1474,1/($X$2*AI$8*(1+AH$1017+AK1474/AJ1474))))/SQRT(Sum_Sq($X$2*AK1474*AI$8,1)),                   $AQ$2*SQRT(Sum_Sq($AH$2/(1+1/$A1474)+AK1474*( 1/(AH$1017+1+AK1474/AJ1474)-1)/(1+($X$2*AK1474*AI$8)^2), (AK1474^2*AI$8*$X$2+1/($X$2*AI$8*(AH$1017+1+AK1474/AJ1474           )))/(1+($X$2*AK1474*AI$8)^2))),           V_rtHz(AJ1474)/($X$2*AI$8*(AJ1474*AH$1017+AJ1474+AK1474)),V_rtHz(AK1474)*SQRT(Sum_Sq(AJ1474*AI$8*$X$2*AH$1017,1))/($X$2*AI$8*(AJ1474*AH$1017+AJ1474+AK1474))))/SQRT(Sum_Sq(1/(1+$A1474)+$AC$2/$I$2-1/(1+(1+AK1474/AJ1474)/AH$1017),$X$2/$I$2)),IF(AK1475&lt;0,"A",AH1475))</f>
        <v>9.5988243733183528E-6</v>
      </c>
      <c r="AI1474" s="13"/>
      <c r="AJ1474" s="13">
        <f t="shared" si="510"/>
        <v>12005.894441621678</v>
      </c>
      <c r="AK1474" s="12">
        <f t="shared" si="534"/>
        <v>819639.46321881027</v>
      </c>
      <c r="AM1474" s="13">
        <f>IF(AP1474&gt;0,SQRT(Sum_Sq($AI$2,V_rtHz($AH$2)/(1+1/$A1474),V_rtHz($AH$2*$A1474)/(1+$A1474),$AN$2*$AH$2/(1+1/$A1474),$AM$2*SQRT(Sum_Sq(AP1474,1/($X$2*AN$8*(1+AM$1017+AP1474/AO1474))))/SQRT(Sum_Sq($X$2*AP1474*AN$8,1)),                   $AQ$2*SQRT(Sum_Sq($AH$2/(1+1/$A1474)+AP1474*( 1/(AM$1017+1+AP1474/AO1474)-1)/(1+($X$2*AP1474*AN$8)^2), (AP1474^2*AN$8*$X$2+1/($X$2*AN$8*(AM$1017+1+AP1474/AO1474           )))/(1+($X$2*AP1474*AN$8)^2))),           V_rtHz(AO1474)/($X$2*AN$8*(AO1474*AM$1017+AO1474+AP1474)),V_rtHz(AP1474)*SQRT(Sum_Sq(AO1474*AN$8*$X$2*AM$1017,1))/($X$2*AN$8*(AO1474*AM$1017+AO1474+AP1474))))/SQRT(Sum_Sq(1/(1+$A1474)+$AC$2/$I$2-1/(1+(1+AP1474/AO1474)/AM$1017),$X$2/$I$2)),IF(AP1475&lt;0,"A",AM1475))</f>
        <v>1.6962882731206258E-5</v>
      </c>
      <c r="AO1474" s="13">
        <f t="shared" si="511"/>
        <v>11915.347851853829</v>
      </c>
      <c r="AP1474" s="12">
        <f t="shared" si="535"/>
        <v>2611624.0264041191</v>
      </c>
      <c r="AR1474" s="13">
        <f t="shared" si="512"/>
        <v>69887291.180198371</v>
      </c>
      <c r="AS1474" s="13">
        <f t="shared" si="513"/>
        <v>-1.3295896017250891E-5</v>
      </c>
      <c r="AV1474" s="13"/>
      <c r="AW1474" s="13">
        <f t="shared" si="514"/>
        <v>39300511.936236553</v>
      </c>
      <c r="AX1474" s="13">
        <f t="shared" si="515"/>
        <v>-4.2733925426900983E-5</v>
      </c>
      <c r="AZ1474" s="13"/>
      <c r="BA1474" s="13"/>
      <c r="BB1474" s="13">
        <f t="shared" si="516"/>
        <v>22100301.962882396</v>
      </c>
      <c r="BC1474" s="13">
        <f t="shared" si="517"/>
        <v>-1.4251770122484158E-4</v>
      </c>
      <c r="BD1474" s="13"/>
      <c r="BE1474" s="13"/>
      <c r="BG1474" s="13">
        <f t="shared" si="518"/>
        <v>12427913.092914158</v>
      </c>
      <c r="BH1474" s="13">
        <f t="shared" si="519"/>
        <v>-5.4477635309817783E-4</v>
      </c>
      <c r="BI1474" s="13"/>
      <c r="BL1474" s="13">
        <f t="shared" si="520"/>
        <v>315.06815879885437</v>
      </c>
      <c r="BM1474" s="13">
        <f t="shared" si="521"/>
        <v>34.465664218175128</v>
      </c>
      <c r="BP1474" s="13"/>
      <c r="BQ1474" s="13">
        <f t="shared" si="522"/>
        <v>99.633300000000006</v>
      </c>
      <c r="BR1474" s="13">
        <f t="shared" si="523"/>
        <v>108.99000000000002</v>
      </c>
      <c r="BT1474" s="13"/>
      <c r="BU1474" s="13"/>
      <c r="BV1474" s="13">
        <f t="shared" si="524"/>
        <v>31.50681587988543</v>
      </c>
      <c r="BW1474" s="13">
        <f t="shared" si="525"/>
        <v>344.65664218175152</v>
      </c>
      <c r="CA1474" s="13">
        <f t="shared" si="526"/>
        <v>9.9633299999999991</v>
      </c>
      <c r="CB1474" s="13">
        <f t="shared" si="527"/>
        <v>1089.9000000000003</v>
      </c>
    </row>
    <row r="1475" spans="1:80" x14ac:dyDescent="0.3">
      <c r="A1475" s="13">
        <f t="shared" si="503"/>
        <v>5.8344510427374482E-3</v>
      </c>
      <c r="C1475" s="13" t="str">
        <f>IF(F1475&gt;0,SQRT(Sum_Sq($AI$2,V_rtHz($AH$2)/(1+1/$A1475),V_rtHz($AH$2*$A1475)/(1+$A1475),$AN$2*$AH$2/(1+1/$A1475),$AM$2*SQRT(Sum_Sq(F1475,1/($X$2*D$8*(1+C$1017+F1475/E1475))))/SQRT(Sum_Sq($X$2*F1475*D$8,1)),                   $AQ$2*SQRT(Sum_Sq($AH$2/(1+1/$A1475)+F1475*( 1/(C$1017+1+F1475/E1475)-1)/(1+($X$2*F1475*D$8)^2), (F1475^2*D$8*$X$2+1/($X$2*D$8*(C$1017+1+F1475/E1475           )))/(1+($X$2*F1475*D$8)^2))),           V_rtHz(E1475)/($X$2*D$8*(E1475*C$1017+E1475+F1475)),V_rtHz(F1475)*SQRT(Sum_Sq(E1475*D$8*$X$2*C$1017,1))/($X$2*D$8*(E1475*C$1017+E1475+F1475))))/SQRT(Sum_Sq(1/(1+$A1475)+$AC$2/$I$2-1/(1+(1+F1475/E1475)/C$1017),$X$2/$I$2)),IF(F1476&lt;0,"A",C1476))</f>
        <v>A</v>
      </c>
      <c r="E1475" s="13">
        <f t="shared" si="504"/>
        <v>-1</v>
      </c>
      <c r="F1475" s="12">
        <f t="shared" si="528"/>
        <v>-2</v>
      </c>
      <c r="H1475" s="13" t="str">
        <f>IF(K1475&gt;0,SQRT(Sum_Sq($AI$2,V_rtHz($AH$2)/(1+1/$A1475),V_rtHz($AH$2*$A1475)/(1+$A1475),$AN$2*$AH$2/(1+1/$A1475),$AM$2*SQRT(Sum_Sq(K1475,1/($X$2*I$8*(1+H$1017+K1475/J1475))))/SQRT(Sum_Sq($X$2*K1475*I$8,1)),                   $AQ$2*SQRT(Sum_Sq($AH$2/(1+1/$A1475)+K1475*( 1/(H$1017+1+K1475/J1475)-1)/(1+($X$2*K1475*I$8)^2), (K1475^2*I$8*$X$2+1/($X$2*I$8*(H$1017+1+K1475/J1475           )))/(1+($X$2*K1475*I$8)^2))),           V_rtHz(J1475)/($X$2*I$8*(J1475*H$1017+J1475+K1475)),V_rtHz(K1475)*SQRT(Sum_Sq(J1475*I$8*$X$2*H$1017,1))/($X$2*I$8*(J1475*H$1017+J1475+K1475))))/SQRT(Sum_Sq(1/(1+$A1475)+$AC$2/$I$2-1/(1+(1+K1475/J1475)/H$1017),$X$2/$I$2)),IF(K1476&lt;0,"A",H1476))</f>
        <v>A</v>
      </c>
      <c r="J1475" s="13">
        <f t="shared" si="505"/>
        <v>-1</v>
      </c>
      <c r="K1475" s="12">
        <f t="shared" si="529"/>
        <v>-2</v>
      </c>
      <c r="M1475" s="13" t="str">
        <f>IF(P1475&gt;0,SQRT(Sum_Sq($AI$2,V_rtHz($AH$2)/(1+1/$A1475),V_rtHz($AH$2*$A1475)/(1+$A1475),$AN$2*$AH$2/(1+1/$A1475),$AM$2*SQRT(Sum_Sq(P1475,1/($X$2*N$8*(1+M$1017+P1475/O1475))))/SQRT(Sum_Sq($X$2*P1475*N$8,1)),                   $AQ$2*SQRT(Sum_Sq($AH$2/(1+1/$A1475)+P1475*( 1/(M$1017+1+P1475/O1475)-1)/(1+($X$2*P1475*N$8)^2), (P1475^2*N$8*$X$2+1/($X$2*N$8*(M$1017+1+P1475/O1475           )))/(1+($X$2*P1475*N$8)^2))),           V_rtHz(O1475)/($X$2*N$8*(O1475*M$1017+O1475+P1475)),V_rtHz(P1475)*SQRT(Sum_Sq(O1475*N$8*$X$2*M$1017,1))/($X$2*N$8*(O1475*M$1017+O1475+P1475))))/SQRT(Sum_Sq(1/(1+$A1475)+$AC$2/$I$2-1/(1+(1+P1475/O1475)/M$1017),$X$2/$I$2)),IF(P1476&lt;0,"A",M1476))</f>
        <v>A</v>
      </c>
      <c r="O1475" s="13">
        <f t="shared" si="506"/>
        <v>-1</v>
      </c>
      <c r="P1475" s="12">
        <f t="shared" si="530"/>
        <v>-2</v>
      </c>
      <c r="R1475" s="13" t="str">
        <f>IF(U1475&gt;0,SQRT(Sum_Sq($AI$2,V_rtHz($AH$2)/(1+1/$A1475),V_rtHz($AH$2*$A1475)/(1+$A1475),$AN$2*$AH$2/(1+1/$A1475),$AM$2*SQRT(Sum_Sq(U1475,1/($X$2*S$8*(1+R$1017+U1475/T1475))))/SQRT(Sum_Sq($X$2*U1475*S$8,1)),                   $AQ$2*SQRT(Sum_Sq($AH$2/(1+1/$A1475)+U1475*( 1/(R$1017+1+U1475/T1475)-1)/(1+($X$2*U1475*S$8)^2), (U1475^2*S$8*$X$2+1/($X$2*S$8*(R$1017+1+U1475/T1475           )))/(1+($X$2*U1475*S$8)^2))),           V_rtHz(T1475)/($X$2*S$8*(T1475*R$1017+T1475+U1475)),V_rtHz(U1475)*SQRT(Sum_Sq(T1475*S$8*$X$2*R$1017,1))/($X$2*S$8*(T1475*R$1017+T1475+U1475))))/SQRT(Sum_Sq(1/(1+$A1475)+$AC$2/$I$2-1/(1+(1+U1475/T1475)/R$1017),$X$2/$I$2)),IF(U1476&lt;0,"A",R1476))</f>
        <v>A</v>
      </c>
      <c r="T1475" s="13">
        <f t="shared" si="507"/>
        <v>-1</v>
      </c>
      <c r="U1475" s="12">
        <f t="shared" si="531"/>
        <v>-2</v>
      </c>
      <c r="X1475" s="13">
        <f>IF(AA1475&gt;0,SQRT(Sum_Sq($AI$2,V_rtHz($AH$2)/(1+1/$A1475),V_rtHz($AH$2*$A1475)/(1+$A1475),$AN$2*$AH$2/(1+1/$A1475),$AM$2*SQRT(Sum_Sq(AA1475,1/($X$2*Y$8*(1+X$1017+AA1475/Z1475))))/SQRT(Sum_Sq($X$2*AA1475*Y$8,1)),                   $AQ$2*SQRT(Sum_Sq($AH$2/(1+1/$A1475)+AA1475*( 1/(X$1017+1+AA1475/Z1475)-1)/(1+($X$2*AA1475*Y$8)^2), (AA1475^2*Y$8*$X$2+1/($X$2*Y$8*(X$1017+1+AA1475/Z1475           )))/(1+($X$2*AA1475*Y$8)^2))),           V_rtHz(Z1475)/($X$2*Y$8*(Z1475*X$1017+Z1475+AA1475)),V_rtHz(AA1475)*SQRT(Sum_Sq(Z1475*Y$8*$X$2*X$1017,1))/($X$2*Y$8*(Z1475*X$1017+Z1475+AA1475))))/SQRT(Sum_Sq(1/(1+$A1475)+$AC$2/$I$2-1/(1+(1+AA1475/Z1475)/X$1017),$X$2/$I$2)),IF(AA1476&lt;0,"A",X1476))</f>
        <v>3.3302484557360797E-6</v>
      </c>
      <c r="Z1475" s="13">
        <f t="shared" si="508"/>
        <v>13424.502425142522</v>
      </c>
      <c r="AA1475" s="12">
        <f t="shared" si="532"/>
        <v>73302.56693285238</v>
      </c>
      <c r="AC1475" s="13">
        <f>IF(AF1475&gt;0,SQRT(Sum_Sq($AI$2,V_rtHz($AH$2)/(1+1/$A1475),V_rtHz($AH$2*$A1475)/(1+$A1475),$AN$2*$AH$2/(1+1/$A1475),$AM$2*SQRT(Sum_Sq(AF1475,1/($X$2*AD$8*(1+AC$1017+AF1475/AE1475))))/SQRT(Sum_Sq($X$2*AF1475*AD$8,1)),                   $AQ$2*SQRT(Sum_Sq($AH$2/(1+1/$A1475)+AF1475*( 1/(AC$1017+1+AF1475/AE1475)-1)/(1+($X$2*AF1475*AD$8)^2), (AF1475^2*AD$8*$X$2+1/($X$2*AD$8*(AC$1017+1+AF1475/AE1475           )))/(1+($X$2*AF1475*AD$8)^2))),           V_rtHz(AE1475)/($X$2*AD$8*(AE1475*AC$1017+AE1475+AF1475)),V_rtHz(AF1475)*SQRT(Sum_Sq(AE1475*AD$8*$X$2*AC$1017,1))/($X$2*AD$8*(AE1475*AC$1017+AE1475+AF1475))))/SQRT(Sum_Sq(1/(1+$A1475)+$AC$2/$I$2-1/(1+(1+AF1475/AE1475)/AC$1017),$X$2/$I$2)),IF(AF1476&lt;0,"A",AC1476))</f>
        <v>5.5016718751319321E-6</v>
      </c>
      <c r="AE1475" s="13">
        <f t="shared" si="509"/>
        <v>12264.147543519721</v>
      </c>
      <c r="AF1475" s="12">
        <f t="shared" si="533"/>
        <v>253734.78770081242</v>
      </c>
      <c r="AG1475" s="13"/>
      <c r="AH1475" s="13">
        <f>IF(AK1475&gt;0,SQRT(Sum_Sq($AI$2,V_rtHz($AH$2)/(1+1/$A1475),V_rtHz($AH$2*$A1475)/(1+$A1475),$AN$2*$AH$2/(1+1/$A1475),$AM$2*SQRT(Sum_Sq(AK1475,1/($X$2*AI$8*(1+AH$1017+AK1475/AJ1475))))/SQRT(Sum_Sq($X$2*AK1475*AI$8,1)),                   $AQ$2*SQRT(Sum_Sq($AH$2/(1+1/$A1475)+AK1475*( 1/(AH$1017+1+AK1475/AJ1475)-1)/(1+($X$2*AK1475*AI$8)^2), (AK1475^2*AI$8*$X$2+1/($X$2*AI$8*(AH$1017+1+AK1475/AJ1475           )))/(1+($X$2*AK1475*AI$8)^2))),           V_rtHz(AJ1475)/($X$2*AI$8*(AJ1475*AH$1017+AJ1475+AK1475)),V_rtHz(AK1475)*SQRT(Sum_Sq(AJ1475*AI$8*$X$2*AH$1017,1))/($X$2*AI$8*(AJ1475*AH$1017+AJ1475+AK1475))))/SQRT(Sum_Sq(1/(1+$A1475)+$AC$2/$I$2-1/(1+(1+AK1475/AJ1475)/AH$1017),$X$2/$I$2)),IF(AK1476&lt;0,"A",AH1476))</f>
        <v>9.5836216728077839E-6</v>
      </c>
      <c r="AI1475" s="13"/>
      <c r="AJ1475" s="13">
        <f t="shared" si="510"/>
        <v>11964.714582909479</v>
      </c>
      <c r="AK1475" s="12">
        <f t="shared" si="534"/>
        <v>822460.4780500799</v>
      </c>
      <c r="AM1475" s="13">
        <f>IF(AP1475&gt;0,SQRT(Sum_Sq($AI$2,V_rtHz($AH$2)/(1+1/$A1475),V_rtHz($AH$2*$A1475)/(1+$A1475),$AN$2*$AH$2/(1+1/$A1475),$AM$2*SQRT(Sum_Sq(AP1475,1/($X$2*AN$8*(1+AM$1017+AP1475/AO1475))))/SQRT(Sum_Sq($X$2*AP1475*AN$8,1)),                   $AQ$2*SQRT(Sum_Sq($AH$2/(1+1/$A1475)+AP1475*( 1/(AM$1017+1+AP1475/AO1475)-1)/(1+($X$2*AP1475*AN$8)^2), (AP1475^2*AN$8*$X$2+1/($X$2*AN$8*(AM$1017+1+AP1475/AO1475           )))/(1+($X$2*AP1475*AN$8)^2))),           V_rtHz(AO1475)/($X$2*AN$8*(AO1475*AM$1017+AO1475+AP1475)),V_rtHz(AP1475)*SQRT(Sum_Sq(AO1475*AN$8*$X$2*AM$1017,1))/($X$2*AN$8*(AO1475*AM$1017+AO1475+AP1475))))/SQRT(Sum_Sq(1/(1+$A1475)+$AC$2/$I$2-1/(1+(1+AP1475/AO1475)/AM$1017),$X$2/$I$2)),IF(AP1476&lt;0,"A",AM1476))</f>
        <v>1.6936707307174055E-5</v>
      </c>
      <c r="AO1475" s="13">
        <f t="shared" si="511"/>
        <v>11875.246851677308</v>
      </c>
      <c r="AP1475" s="12">
        <f t="shared" si="535"/>
        <v>2620443.1050179708</v>
      </c>
      <c r="AR1475" s="13">
        <f t="shared" si="512"/>
        <v>69887291.180198371</v>
      </c>
      <c r="AS1475" s="13">
        <f t="shared" si="513"/>
        <v>-1.3297274566886616E-5</v>
      </c>
      <c r="AV1475" s="13"/>
      <c r="AW1475" s="13">
        <f t="shared" si="514"/>
        <v>39300511.936236553</v>
      </c>
      <c r="AX1475" s="13">
        <f t="shared" si="515"/>
        <v>-4.2748169443512991E-5</v>
      </c>
      <c r="AZ1475" s="13"/>
      <c r="BA1475" s="13"/>
      <c r="BB1475" s="13">
        <f t="shared" si="516"/>
        <v>22100301.962882396</v>
      </c>
      <c r="BC1475" s="13">
        <f t="shared" si="517"/>
        <v>-1.4267624991412181E-4</v>
      </c>
      <c r="BD1475" s="13"/>
      <c r="BE1475" s="13"/>
      <c r="BG1475" s="13">
        <f t="shared" si="518"/>
        <v>12427913.092914158</v>
      </c>
      <c r="BH1475" s="13">
        <f t="shared" si="519"/>
        <v>-5.4710030624209528E-4</v>
      </c>
      <c r="BI1475" s="13"/>
      <c r="BL1475" s="13">
        <f t="shared" si="520"/>
        <v>315.06815879885437</v>
      </c>
      <c r="BM1475" s="13">
        <f t="shared" si="521"/>
        <v>34.465664218175128</v>
      </c>
      <c r="BP1475" s="13"/>
      <c r="BQ1475" s="13">
        <f t="shared" si="522"/>
        <v>99.633299999999991</v>
      </c>
      <c r="BR1475" s="13">
        <f t="shared" si="523"/>
        <v>108.99000000000001</v>
      </c>
      <c r="BT1475" s="13"/>
      <c r="BU1475" s="13"/>
      <c r="BV1475" s="13">
        <f t="shared" si="524"/>
        <v>31.50681587988543</v>
      </c>
      <c r="BW1475" s="13">
        <f t="shared" si="525"/>
        <v>344.65664218175152</v>
      </c>
      <c r="CA1475" s="13">
        <f t="shared" si="526"/>
        <v>9.9633299999999991</v>
      </c>
      <c r="CB1475" s="13">
        <f t="shared" si="527"/>
        <v>1089.9000000000001</v>
      </c>
    </row>
    <row r="1476" spans="1:80" x14ac:dyDescent="0.3">
      <c r="A1476" s="13">
        <f t="shared" si="503"/>
        <v>5.9156163417547333E-3</v>
      </c>
      <c r="C1476" s="13" t="str">
        <f>IF(F1476&gt;0,SQRT(Sum_Sq($AI$2,V_rtHz($AH$2)/(1+1/$A1476),V_rtHz($AH$2*$A1476)/(1+$A1476),$AN$2*$AH$2/(1+1/$A1476),$AM$2*SQRT(Sum_Sq(F1476,1/($X$2*D$8*(1+C$1017+F1476/E1476))))/SQRT(Sum_Sq($X$2*F1476*D$8,1)),                   $AQ$2*SQRT(Sum_Sq($AH$2/(1+1/$A1476)+F1476*( 1/(C$1017+1+F1476/E1476)-1)/(1+($X$2*F1476*D$8)^2), (F1476^2*D$8*$X$2+1/($X$2*D$8*(C$1017+1+F1476/E1476           )))/(1+($X$2*F1476*D$8)^2))),           V_rtHz(E1476)/($X$2*D$8*(E1476*C$1017+E1476+F1476)),V_rtHz(F1476)*SQRT(Sum_Sq(E1476*D$8*$X$2*C$1017,1))/($X$2*D$8*(E1476*C$1017+E1476+F1476))))/SQRT(Sum_Sq(1/(1+$A1476)+$AC$2/$I$2-1/(1+(1+F1476/E1476)/C$1017),$X$2/$I$2)),IF(F1477&lt;0,"A",C1477))</f>
        <v>A</v>
      </c>
      <c r="E1476" s="13">
        <f t="shared" si="504"/>
        <v>-1</v>
      </c>
      <c r="F1476" s="12">
        <f t="shared" si="528"/>
        <v>-2</v>
      </c>
      <c r="H1476" s="13" t="str">
        <f>IF(K1476&gt;0,SQRT(Sum_Sq($AI$2,V_rtHz($AH$2)/(1+1/$A1476),V_rtHz($AH$2*$A1476)/(1+$A1476),$AN$2*$AH$2/(1+1/$A1476),$AM$2*SQRT(Sum_Sq(K1476,1/($X$2*I$8*(1+H$1017+K1476/J1476))))/SQRT(Sum_Sq($X$2*K1476*I$8,1)),                   $AQ$2*SQRT(Sum_Sq($AH$2/(1+1/$A1476)+K1476*( 1/(H$1017+1+K1476/J1476)-1)/(1+($X$2*K1476*I$8)^2), (K1476^2*I$8*$X$2+1/($X$2*I$8*(H$1017+1+K1476/J1476           )))/(1+($X$2*K1476*I$8)^2))),           V_rtHz(J1476)/($X$2*I$8*(J1476*H$1017+J1476+K1476)),V_rtHz(K1476)*SQRT(Sum_Sq(J1476*I$8*$X$2*H$1017,1))/($X$2*I$8*(J1476*H$1017+J1476+K1476))))/SQRT(Sum_Sq(1/(1+$A1476)+$AC$2/$I$2-1/(1+(1+K1476/J1476)/H$1017),$X$2/$I$2)),IF(K1477&lt;0,"A",H1477))</f>
        <v>A</v>
      </c>
      <c r="J1476" s="13">
        <f t="shared" si="505"/>
        <v>-1</v>
      </c>
      <c r="K1476" s="12">
        <f t="shared" si="529"/>
        <v>-2</v>
      </c>
      <c r="M1476" s="13" t="str">
        <f>IF(P1476&gt;0,SQRT(Sum_Sq($AI$2,V_rtHz($AH$2)/(1+1/$A1476),V_rtHz($AH$2*$A1476)/(1+$A1476),$AN$2*$AH$2/(1+1/$A1476),$AM$2*SQRT(Sum_Sq(P1476,1/($X$2*N$8*(1+M$1017+P1476/O1476))))/SQRT(Sum_Sq($X$2*P1476*N$8,1)),                   $AQ$2*SQRT(Sum_Sq($AH$2/(1+1/$A1476)+P1476*( 1/(M$1017+1+P1476/O1476)-1)/(1+($X$2*P1476*N$8)^2), (P1476^2*N$8*$X$2+1/($X$2*N$8*(M$1017+1+P1476/O1476           )))/(1+($X$2*P1476*N$8)^2))),           V_rtHz(O1476)/($X$2*N$8*(O1476*M$1017+O1476+P1476)),V_rtHz(P1476)*SQRT(Sum_Sq(O1476*N$8*$X$2*M$1017,1))/($X$2*N$8*(O1476*M$1017+O1476+P1476))))/SQRT(Sum_Sq(1/(1+$A1476)+$AC$2/$I$2-1/(1+(1+P1476/O1476)/M$1017),$X$2/$I$2)),IF(P1477&lt;0,"A",M1477))</f>
        <v>A</v>
      </c>
      <c r="O1476" s="13">
        <f t="shared" si="506"/>
        <v>-1</v>
      </c>
      <c r="P1476" s="12">
        <f t="shared" si="530"/>
        <v>-2</v>
      </c>
      <c r="R1476" s="13" t="str">
        <f>IF(U1476&gt;0,SQRT(Sum_Sq($AI$2,V_rtHz($AH$2)/(1+1/$A1476),V_rtHz($AH$2*$A1476)/(1+$A1476),$AN$2*$AH$2/(1+1/$A1476),$AM$2*SQRT(Sum_Sq(U1476,1/($X$2*S$8*(1+R$1017+U1476/T1476))))/SQRT(Sum_Sq($X$2*U1476*S$8,1)),                   $AQ$2*SQRT(Sum_Sq($AH$2/(1+1/$A1476)+U1476*( 1/(R$1017+1+U1476/T1476)-1)/(1+($X$2*U1476*S$8)^2), (U1476^2*S$8*$X$2+1/($X$2*S$8*(R$1017+1+U1476/T1476           )))/(1+($X$2*U1476*S$8)^2))),           V_rtHz(T1476)/($X$2*S$8*(T1476*R$1017+T1476+U1476)),V_rtHz(U1476)*SQRT(Sum_Sq(T1476*S$8*$X$2*R$1017,1))/($X$2*S$8*(T1476*R$1017+T1476+U1476))))/SQRT(Sum_Sq(1/(1+$A1476)+$AC$2/$I$2-1/(1+(1+U1476/T1476)/R$1017),$X$2/$I$2)),IF(U1477&lt;0,"A",R1477))</f>
        <v>A</v>
      </c>
      <c r="T1476" s="13">
        <f t="shared" si="507"/>
        <v>-1</v>
      </c>
      <c r="U1476" s="12">
        <f t="shared" si="531"/>
        <v>-2</v>
      </c>
      <c r="X1476" s="13">
        <f>IF(AA1476&gt;0,SQRT(Sum_Sq($AI$2,V_rtHz($AH$2)/(1+1/$A1476),V_rtHz($AH$2*$A1476)/(1+$A1476),$AN$2*$AH$2/(1+1/$A1476),$AM$2*SQRT(Sum_Sq(AA1476,1/($X$2*Y$8*(1+X$1017+AA1476/Z1476))))/SQRT(Sum_Sq($X$2*AA1476*Y$8,1)),                   $AQ$2*SQRT(Sum_Sq($AH$2/(1+1/$A1476)+AA1476*( 1/(X$1017+1+AA1476/Z1476)-1)/(1+($X$2*AA1476*Y$8)^2), (AA1476^2*Y$8*$X$2+1/($X$2*Y$8*(X$1017+1+AA1476/Z1476           )))/(1+($X$2*AA1476*Y$8)^2))),           V_rtHz(Z1476)/($X$2*Y$8*(Z1476*X$1017+Z1476+AA1476)),V_rtHz(AA1476)*SQRT(Sum_Sq(Z1476*Y$8*$X$2*X$1017,1))/($X$2*Y$8*(Z1476*X$1017+Z1476+AA1476))))/SQRT(Sum_Sq(1/(1+$A1476)+$AC$2/$I$2-1/(1+(1+AA1476/Z1476)/X$1017),$X$2/$I$2)),IF(AA1477&lt;0,"A",X1477))</f>
        <v>3.3224715763669501E-6</v>
      </c>
      <c r="Z1476" s="13">
        <f t="shared" si="508"/>
        <v>13362.40760959997</v>
      </c>
      <c r="AA1476" s="12">
        <f t="shared" si="532"/>
        <v>73643.202356158959</v>
      </c>
      <c r="AC1476" s="13">
        <f>IF(AF1476&gt;0,SQRT(Sum_Sq($AI$2,V_rtHz($AH$2)/(1+1/$A1476),V_rtHz($AH$2*$A1476)/(1+$A1476),$AN$2*$AH$2/(1+1/$A1476),$AM$2*SQRT(Sum_Sq(AF1476,1/($X$2*AD$8*(1+AC$1017+AF1476/AE1476))))/SQRT(Sum_Sq($X$2*AF1476*AD$8,1)),                   $AQ$2*SQRT(Sum_Sq($AH$2/(1+1/$A1476)+AF1476*( 1/(AC$1017+1+AF1476/AE1476)-1)/(1+($X$2*AF1476*AD$8)^2), (AF1476^2*AD$8*$X$2+1/($X$2*AD$8*(AC$1017+1+AF1476/AE1476           )))/(1+($X$2*AF1476*AD$8)^2))),           V_rtHz(AE1476)/($X$2*AD$8*(AE1476*AC$1017+AE1476+AF1476)),V_rtHz(AF1476)*SQRT(Sum_Sq(AE1476*AD$8*$X$2*AC$1017,1))/($X$2*AD$8*(AE1476*AC$1017+AE1476+AF1476))))/SQRT(Sum_Sq(1/(1+$A1476)+$AC$2/$I$2-1/(1+(1+AF1476/AE1476)/AC$1017),$X$2/$I$2)),IF(AF1477&lt;0,"A",AC1477))</f>
        <v>5.4921550616099561E-6</v>
      </c>
      <c r="AE1476" s="13">
        <f t="shared" si="509"/>
        <v>12219.152983139467</v>
      </c>
      <c r="AF1476" s="12">
        <f t="shared" si="533"/>
        <v>254669.11475617607</v>
      </c>
      <c r="AG1476" s="13"/>
      <c r="AH1476" s="13">
        <f>IF(AK1476&gt;0,SQRT(Sum_Sq($AI$2,V_rtHz($AH$2)/(1+1/$A1476),V_rtHz($AH$2*$A1476)/(1+$A1476),$AN$2*$AH$2/(1+1/$A1476),$AM$2*SQRT(Sum_Sq(AK1476,1/($X$2*AI$8*(1+AH$1017+AK1476/AJ1476))))/SQRT(Sum_Sq($X$2*AK1476*AI$8,1)),                   $AQ$2*SQRT(Sum_Sq($AH$2/(1+1/$A1476)+AK1476*( 1/(AH$1017+1+AK1476/AJ1476)-1)/(1+($X$2*AK1476*AI$8)^2), (AK1476^2*AI$8*$X$2+1/($X$2*AI$8*(AH$1017+1+AK1476/AJ1476           )))/(1+($X$2*AK1476*AI$8)^2))),           V_rtHz(AJ1476)/($X$2*AI$8*(AJ1476*AH$1017+AJ1476+AK1476)),V_rtHz(AK1476)*SQRT(Sum_Sq(AJ1476*AI$8*$X$2*AH$1017,1))/($X$2*AI$8*(AJ1476*AH$1017+AJ1476+AK1476))))/SQRT(Sum_Sq(1/(1+$A1476)+$AC$2/$I$2-1/(1+(1+AK1476/AJ1476)/AH$1017),$X$2/$I$2)),IF(AK1477&lt;0,"A",AH1477))</f>
        <v>9.5683759052896318E-6</v>
      </c>
      <c r="AI1476" s="13"/>
      <c r="AJ1476" s="13">
        <f t="shared" si="510"/>
        <v>11923.465559595219</v>
      </c>
      <c r="AK1476" s="12">
        <f t="shared" si="534"/>
        <v>825305.76587890601</v>
      </c>
      <c r="AM1476" s="13">
        <f>IF(AP1476&gt;0,SQRT(Sum_Sq($AI$2,V_rtHz($AH$2)/(1+1/$A1476),V_rtHz($AH$2*$A1476)/(1+$A1476),$AN$2*$AH$2/(1+1/$A1476),$AM$2*SQRT(Sum_Sq(AP1476,1/($X$2*AN$8*(1+AM$1017+AP1476/AO1476))))/SQRT(Sum_Sq($X$2*AP1476*AN$8,1)),                   $AQ$2*SQRT(Sum_Sq($AH$2/(1+1/$A1476)+AP1476*( 1/(AM$1017+1+AP1476/AO1476)-1)/(1+($X$2*AP1476*AN$8)^2), (AP1476^2*AN$8*$X$2+1/($X$2*AN$8*(AM$1017+1+AP1476/AO1476           )))/(1+($X$2*AP1476*AN$8)^2))),           V_rtHz(AO1476)/($X$2*AN$8*(AO1476*AM$1017+AO1476+AP1476)),V_rtHz(AP1476)*SQRT(Sum_Sq(AO1476*AN$8*$X$2*AM$1017,1))/($X$2*AN$8*(AO1476*AM$1017+AO1476+AP1476))))/SQRT(Sum_Sq(1/(1+$A1476)+$AC$2/$I$2-1/(1+(1+AP1476/AO1476)/AM$1017),$X$2/$I$2)),IF(AP1477&lt;0,"A",AM1477))</f>
        <v>1.6910451437184759E-5</v>
      </c>
      <c r="AO1476" s="13">
        <f t="shared" si="511"/>
        <v>11835.068554530555</v>
      </c>
      <c r="AP1476" s="12">
        <f t="shared" si="535"/>
        <v>2629339.119539937</v>
      </c>
      <c r="AR1476" s="13">
        <f t="shared" si="512"/>
        <v>69887291.180198371</v>
      </c>
      <c r="AS1476" s="13">
        <f t="shared" si="513"/>
        <v>-1.3298672585944051E-5</v>
      </c>
      <c r="AV1476" s="13"/>
      <c r="AW1476" s="13">
        <f t="shared" si="514"/>
        <v>39300511.936236553</v>
      </c>
      <c r="AX1476" s="13">
        <f t="shared" si="515"/>
        <v>-4.2762621312070438E-5</v>
      </c>
      <c r="AZ1476" s="13"/>
      <c r="BA1476" s="13"/>
      <c r="BB1476" s="13">
        <f t="shared" si="516"/>
        <v>22100301.962882396</v>
      </c>
      <c r="BC1476" s="13">
        <f t="shared" si="517"/>
        <v>-1.4283736480322982E-4</v>
      </c>
      <c r="BD1476" s="13"/>
      <c r="BE1476" s="13"/>
      <c r="BG1476" s="13">
        <f t="shared" si="518"/>
        <v>12427913.092914158</v>
      </c>
      <c r="BH1476" s="13">
        <f t="shared" si="519"/>
        <v>-5.4947691982276279E-4</v>
      </c>
      <c r="BI1476" s="13"/>
      <c r="BL1476" s="13">
        <f t="shared" si="520"/>
        <v>315.06815879885437</v>
      </c>
      <c r="BM1476" s="13">
        <f t="shared" si="521"/>
        <v>34.465664218175149</v>
      </c>
      <c r="BP1476" s="13"/>
      <c r="BQ1476" s="13">
        <f t="shared" si="522"/>
        <v>99.633300000000006</v>
      </c>
      <c r="BR1476" s="13">
        <f t="shared" si="523"/>
        <v>108.99000000000001</v>
      </c>
      <c r="BT1476" s="13"/>
      <c r="BU1476" s="13"/>
      <c r="BV1476" s="13">
        <f t="shared" si="524"/>
        <v>31.50681587988543</v>
      </c>
      <c r="BW1476" s="13">
        <f t="shared" si="525"/>
        <v>344.65664218175152</v>
      </c>
      <c r="CA1476" s="13">
        <f t="shared" si="526"/>
        <v>9.9633299999999991</v>
      </c>
      <c r="CB1476" s="13">
        <f t="shared" si="527"/>
        <v>1089.9000000000005</v>
      </c>
    </row>
    <row r="1477" spans="1:80" x14ac:dyDescent="0.3">
      <c r="A1477" s="13">
        <f t="shared" si="503"/>
        <v>5.9979107625550915E-3</v>
      </c>
      <c r="C1477" s="13" t="str">
        <f>IF(F1477&gt;0,SQRT(Sum_Sq($AI$2,V_rtHz($AH$2)/(1+1/$A1477),V_rtHz($AH$2*$A1477)/(1+$A1477),$AN$2*$AH$2/(1+1/$A1477),$AM$2*SQRT(Sum_Sq(F1477,1/($X$2*D$8*(1+C$1017+F1477/E1477))))/SQRT(Sum_Sq($X$2*F1477*D$8,1)),                   $AQ$2*SQRT(Sum_Sq($AH$2/(1+1/$A1477)+F1477*( 1/(C$1017+1+F1477/E1477)-1)/(1+($X$2*F1477*D$8)^2), (F1477^2*D$8*$X$2+1/($X$2*D$8*(C$1017+1+F1477/E1477           )))/(1+($X$2*F1477*D$8)^2))),           V_rtHz(E1477)/($X$2*D$8*(E1477*C$1017+E1477+F1477)),V_rtHz(F1477)*SQRT(Sum_Sq(E1477*D$8*$X$2*C$1017,1))/($X$2*D$8*(E1477*C$1017+E1477+F1477))))/SQRT(Sum_Sq(1/(1+$A1477)+$AC$2/$I$2-1/(1+(1+F1477/E1477)/C$1017),$X$2/$I$2)),IF(F1478&lt;0,"A",C1478))</f>
        <v>A</v>
      </c>
      <c r="E1477" s="13">
        <f t="shared" si="504"/>
        <v>-1</v>
      </c>
      <c r="F1477" s="12">
        <f t="shared" si="528"/>
        <v>-2</v>
      </c>
      <c r="H1477" s="13" t="str">
        <f>IF(K1477&gt;0,SQRT(Sum_Sq($AI$2,V_rtHz($AH$2)/(1+1/$A1477),V_rtHz($AH$2*$A1477)/(1+$A1477),$AN$2*$AH$2/(1+1/$A1477),$AM$2*SQRT(Sum_Sq(K1477,1/($X$2*I$8*(1+H$1017+K1477/J1477))))/SQRT(Sum_Sq($X$2*K1477*I$8,1)),                   $AQ$2*SQRT(Sum_Sq($AH$2/(1+1/$A1477)+K1477*( 1/(H$1017+1+K1477/J1477)-1)/(1+($X$2*K1477*I$8)^2), (K1477^2*I$8*$X$2+1/($X$2*I$8*(H$1017+1+K1477/J1477           )))/(1+($X$2*K1477*I$8)^2))),           V_rtHz(J1477)/($X$2*I$8*(J1477*H$1017+J1477+K1477)),V_rtHz(K1477)*SQRT(Sum_Sq(J1477*I$8*$X$2*H$1017,1))/($X$2*I$8*(J1477*H$1017+J1477+K1477))))/SQRT(Sum_Sq(1/(1+$A1477)+$AC$2/$I$2-1/(1+(1+K1477/J1477)/H$1017),$X$2/$I$2)),IF(K1478&lt;0,"A",H1478))</f>
        <v>A</v>
      </c>
      <c r="J1477" s="13">
        <f t="shared" si="505"/>
        <v>-1</v>
      </c>
      <c r="K1477" s="12">
        <f t="shared" si="529"/>
        <v>-2</v>
      </c>
      <c r="M1477" s="13" t="str">
        <f>IF(P1477&gt;0,SQRT(Sum_Sq($AI$2,V_rtHz($AH$2)/(1+1/$A1477),V_rtHz($AH$2*$A1477)/(1+$A1477),$AN$2*$AH$2/(1+1/$A1477),$AM$2*SQRT(Sum_Sq(P1477,1/($X$2*N$8*(1+M$1017+P1477/O1477))))/SQRT(Sum_Sq($X$2*P1477*N$8,1)),                   $AQ$2*SQRT(Sum_Sq($AH$2/(1+1/$A1477)+P1477*( 1/(M$1017+1+P1477/O1477)-1)/(1+($X$2*P1477*N$8)^2), (P1477^2*N$8*$X$2+1/($X$2*N$8*(M$1017+1+P1477/O1477           )))/(1+($X$2*P1477*N$8)^2))),           V_rtHz(O1477)/($X$2*N$8*(O1477*M$1017+O1477+P1477)),V_rtHz(P1477)*SQRT(Sum_Sq(O1477*N$8*$X$2*M$1017,1))/($X$2*N$8*(O1477*M$1017+O1477+P1477))))/SQRT(Sum_Sq(1/(1+$A1477)+$AC$2/$I$2-1/(1+(1+P1477/O1477)/M$1017),$X$2/$I$2)),IF(P1478&lt;0,"A",M1478))</f>
        <v>A</v>
      </c>
      <c r="O1477" s="13">
        <f t="shared" si="506"/>
        <v>-1</v>
      </c>
      <c r="P1477" s="12">
        <f t="shared" si="530"/>
        <v>-2</v>
      </c>
      <c r="R1477" s="13" t="str">
        <f>IF(U1477&gt;0,SQRT(Sum_Sq($AI$2,V_rtHz($AH$2)/(1+1/$A1477),V_rtHz($AH$2*$A1477)/(1+$A1477),$AN$2*$AH$2/(1+1/$A1477),$AM$2*SQRT(Sum_Sq(U1477,1/($X$2*S$8*(1+R$1017+U1477/T1477))))/SQRT(Sum_Sq($X$2*U1477*S$8,1)),                   $AQ$2*SQRT(Sum_Sq($AH$2/(1+1/$A1477)+U1477*( 1/(R$1017+1+U1477/T1477)-1)/(1+($X$2*U1477*S$8)^2), (U1477^2*S$8*$X$2+1/($X$2*S$8*(R$1017+1+U1477/T1477           )))/(1+($X$2*U1477*S$8)^2))),           V_rtHz(T1477)/($X$2*S$8*(T1477*R$1017+T1477+U1477)),V_rtHz(U1477)*SQRT(Sum_Sq(T1477*S$8*$X$2*R$1017,1))/($X$2*S$8*(T1477*R$1017+T1477+U1477))))/SQRT(Sum_Sq(1/(1+$A1477)+$AC$2/$I$2-1/(1+(1+U1477/T1477)/R$1017),$X$2/$I$2)),IF(U1478&lt;0,"A",R1478))</f>
        <v>A</v>
      </c>
      <c r="T1477" s="13">
        <f t="shared" si="507"/>
        <v>-1</v>
      </c>
      <c r="U1477" s="12">
        <f t="shared" si="531"/>
        <v>-2</v>
      </c>
      <c r="X1477" s="13">
        <f>IF(AA1477&gt;0,SQRT(Sum_Sq($AI$2,V_rtHz($AH$2)/(1+1/$A1477),V_rtHz($AH$2*$A1477)/(1+$A1477),$AN$2*$AH$2/(1+1/$A1477),$AM$2*SQRT(Sum_Sq(AA1477,1/($X$2*Y$8*(1+X$1017+AA1477/Z1477))))/SQRT(Sum_Sq($X$2*AA1477*Y$8,1)),                   $AQ$2*SQRT(Sum_Sq($AH$2/(1+1/$A1477)+AA1477*( 1/(X$1017+1+AA1477/Z1477)-1)/(1+($X$2*AA1477*Y$8)^2), (AA1477^2*Y$8*$X$2+1/($X$2*Y$8*(X$1017+1+AA1477/Z1477           )))/(1+($X$2*AA1477*Y$8)^2))),           V_rtHz(Z1477)/($X$2*Y$8*(Z1477*X$1017+Z1477+AA1477)),V_rtHz(AA1477)*SQRT(Sum_Sq(Z1477*Y$8*$X$2*X$1017,1))/($X$2*Y$8*(Z1477*X$1017+Z1477+AA1477))))/SQRT(Sum_Sq(1/(1+$A1477)+$AC$2/$I$2-1/(1+(1+AA1477/Z1477)/X$1017),$X$2/$I$2)),IF(AA1478&lt;0,"A",X1478))</f>
        <v>3.3147078391207631E-6</v>
      </c>
      <c r="Z1477" s="13">
        <f t="shared" si="508"/>
        <v>13300.498432018072</v>
      </c>
      <c r="AA1477" s="12">
        <f t="shared" si="532"/>
        <v>73985.985757523216</v>
      </c>
      <c r="AC1477" s="13">
        <f>IF(AF1477&gt;0,SQRT(Sum_Sq($AI$2,V_rtHz($AH$2)/(1+1/$A1477),V_rtHz($AH$2*$A1477)/(1+$A1477),$AN$2*$AH$2/(1+1/$A1477),$AM$2*SQRT(Sum_Sq(AF1477,1/($X$2*AD$8*(1+AC$1017+AF1477/AE1477))))/SQRT(Sum_Sq($X$2*AF1477*AD$8,1)),                   $AQ$2*SQRT(Sum_Sq($AH$2/(1+1/$A1477)+AF1477*( 1/(AC$1017+1+AF1477/AE1477)-1)/(1+($X$2*AF1477*AD$8)^2), (AF1477^2*AD$8*$X$2+1/($X$2*AD$8*(AC$1017+1+AF1477/AE1477           )))/(1+($X$2*AF1477*AD$8)^2))),           V_rtHz(AE1477)/($X$2*AD$8*(AE1477*AC$1017+AE1477+AF1477)),V_rtHz(AF1477)*SQRT(Sum_Sq(AE1477*AD$8*$X$2*AC$1017,1))/($X$2*AD$8*(AE1477*AC$1017+AE1477+AF1477))))/SQRT(Sum_Sq(1/(1+$A1477)+$AC$2/$I$2-1/(1+(1+AF1477/AE1477)/AC$1017),$X$2/$I$2)),IF(AF1478&lt;0,"A",AC1478))</f>
        <v>5.4826196671920487E-6</v>
      </c>
      <c r="AE1477" s="13">
        <f t="shared" si="509"/>
        <v>12174.123642879267</v>
      </c>
      <c r="AF1477" s="12">
        <f t="shared" si="533"/>
        <v>255611.07842916925</v>
      </c>
      <c r="AG1477" s="13"/>
      <c r="AH1477" s="13">
        <f>IF(AK1477&gt;0,SQRT(Sum_Sq($AI$2,V_rtHz($AH$2)/(1+1/$A1477),V_rtHz($AH$2*$A1477)/(1+$A1477),$AN$2*$AH$2/(1+1/$A1477),$AM$2*SQRT(Sum_Sq(AK1477,1/($X$2*AI$8*(1+AH$1017+AK1477/AJ1477))))/SQRT(Sum_Sq($X$2*AK1477*AI$8,1)),                   $AQ$2*SQRT(Sum_Sq($AH$2/(1+1/$A1477)+AK1477*( 1/(AH$1017+1+AK1477/AJ1477)-1)/(1+($X$2*AK1477*AI$8)^2), (AK1477^2*AI$8*$X$2+1/($X$2*AI$8*(AH$1017+1+AK1477/AJ1477           )))/(1+($X$2*AK1477*AI$8)^2))),           V_rtHz(AJ1477)/($X$2*AI$8*(AJ1477*AH$1017+AJ1477+AK1477)),V_rtHz(AK1477)*SQRT(Sum_Sq(AJ1477*AI$8*$X$2*AH$1017,1))/($X$2*AI$8*(AJ1477*AH$1017+AJ1477+AK1477))))/SQRT(Sum_Sq(1/(1+$A1477)+$AC$2/$I$2-1/(1+(1+AK1477/AJ1477)/AH$1017),$X$2/$I$2)),IF(AK1478&lt;0,"A",AH1478))</f>
        <v>9.5530877297212976E-6</v>
      </c>
      <c r="AI1477" s="13"/>
      <c r="AJ1477" s="13">
        <f t="shared" si="510"/>
        <v>11882.149429652007</v>
      </c>
      <c r="AK1477" s="12">
        <f t="shared" si="534"/>
        <v>828175.48574464361</v>
      </c>
      <c r="AM1477" s="13">
        <f>IF(AP1477&gt;0,SQRT(Sum_Sq($AI$2,V_rtHz($AH$2)/(1+1/$A1477),V_rtHz($AH$2*$A1477)/(1+$A1477),$AN$2*$AH$2/(1+1/$A1477),$AM$2*SQRT(Sum_Sq(AP1477,1/($X$2*AN$8*(1+AM$1017+AP1477/AO1477))))/SQRT(Sum_Sq($X$2*AP1477*AN$8,1)),                   $AQ$2*SQRT(Sum_Sq($AH$2/(1+1/$A1477)+AP1477*( 1/(AM$1017+1+AP1477/AO1477)-1)/(1+($X$2*AP1477*AN$8)^2), (AP1477^2*AN$8*$X$2+1/($X$2*AN$8*(AM$1017+1+AP1477/AO1477           )))/(1+($X$2*AP1477*AN$8)^2))),           V_rtHz(AO1477)/($X$2*AN$8*(AO1477*AM$1017+AO1477+AP1477)),V_rtHz(AP1477)*SQRT(Sum_Sq(AO1477*AN$8*$X$2*AM$1017,1))/($X$2*AN$8*(AO1477*AM$1017+AO1477+AP1477))))/SQRT(Sum_Sq(1/(1+$A1477)+$AC$2/$I$2-1/(1+(1+AP1477/AO1477)/AM$1017),$X$2/$I$2)),IF(AP1478&lt;0,"A",AM1478))</f>
        <v>1.6884116252095444E-5</v>
      </c>
      <c r="AO1477" s="13">
        <f t="shared" si="511"/>
        <v>11794.814986083076</v>
      </c>
      <c r="AP1477" s="12">
        <f t="shared" si="535"/>
        <v>2638312.5779913766</v>
      </c>
      <c r="AR1477" s="13">
        <f t="shared" si="512"/>
        <v>69887291.180198371</v>
      </c>
      <c r="AS1477" s="13">
        <f t="shared" si="513"/>
        <v>-1.3300090353542053E-5</v>
      </c>
      <c r="AV1477" s="13"/>
      <c r="AW1477" s="13">
        <f t="shared" si="514"/>
        <v>39300511.936236553</v>
      </c>
      <c r="AX1477" s="13">
        <f t="shared" si="515"/>
        <v>-4.2777284205897586E-5</v>
      </c>
      <c r="AZ1477" s="13"/>
      <c r="BA1477" s="13"/>
      <c r="BB1477" s="13">
        <f t="shared" si="516"/>
        <v>22100301.962882396</v>
      </c>
      <c r="BC1477" s="13">
        <f t="shared" si="517"/>
        <v>-1.4300109295057559E-4</v>
      </c>
      <c r="BD1477" s="13"/>
      <c r="BE1477" s="13"/>
      <c r="BG1477" s="13">
        <f t="shared" si="518"/>
        <v>12427913.092914158</v>
      </c>
      <c r="BH1477" s="13">
        <f t="shared" si="519"/>
        <v>-5.5190776962048098E-4</v>
      </c>
      <c r="BI1477" s="13"/>
      <c r="BL1477" s="13">
        <f t="shared" si="520"/>
        <v>315.06815879885437</v>
      </c>
      <c r="BM1477" s="13">
        <f t="shared" si="521"/>
        <v>34.465664218175128</v>
      </c>
      <c r="BP1477" s="13"/>
      <c r="BQ1477" s="13">
        <f t="shared" si="522"/>
        <v>99.633300000000006</v>
      </c>
      <c r="BR1477" s="13">
        <f t="shared" si="523"/>
        <v>108.98999999999997</v>
      </c>
      <c r="BT1477" s="13"/>
      <c r="BU1477" s="13"/>
      <c r="BV1477" s="13">
        <f t="shared" si="524"/>
        <v>31.50681587988543</v>
      </c>
      <c r="BW1477" s="13">
        <f t="shared" si="525"/>
        <v>344.65664218175141</v>
      </c>
      <c r="CA1477" s="13">
        <f t="shared" si="526"/>
        <v>9.9633299999999991</v>
      </c>
      <c r="CB1477" s="13">
        <f t="shared" si="527"/>
        <v>1089.8999999999999</v>
      </c>
    </row>
    <row r="1478" spans="1:80" x14ac:dyDescent="0.3">
      <c r="A1478" s="13">
        <f t="shared" si="503"/>
        <v>6.0813500127871751E-3</v>
      </c>
      <c r="C1478" s="13" t="str">
        <f>IF(F1478&gt;0,SQRT(Sum_Sq($AI$2,V_rtHz($AH$2)/(1+1/$A1478),V_rtHz($AH$2*$A1478)/(1+$A1478),$AN$2*$AH$2/(1+1/$A1478),$AM$2*SQRT(Sum_Sq(F1478,1/($X$2*D$8*(1+C$1017+F1478/E1478))))/SQRT(Sum_Sq($X$2*F1478*D$8,1)),                   $AQ$2*SQRT(Sum_Sq($AH$2/(1+1/$A1478)+F1478*( 1/(C$1017+1+F1478/E1478)-1)/(1+($X$2*F1478*D$8)^2), (F1478^2*D$8*$X$2+1/($X$2*D$8*(C$1017+1+F1478/E1478           )))/(1+($X$2*F1478*D$8)^2))),           V_rtHz(E1478)/($X$2*D$8*(E1478*C$1017+E1478+F1478)),V_rtHz(F1478)*SQRT(Sum_Sq(E1478*D$8*$X$2*C$1017,1))/($X$2*D$8*(E1478*C$1017+E1478+F1478))))/SQRT(Sum_Sq(1/(1+$A1478)+$AC$2/$I$2-1/(1+(1+F1478/E1478)/C$1017),$X$2/$I$2)),IF(F1479&lt;0,"A",C1479))</f>
        <v>A</v>
      </c>
      <c r="E1478" s="13">
        <f t="shared" si="504"/>
        <v>-1</v>
      </c>
      <c r="F1478" s="12">
        <f t="shared" si="528"/>
        <v>-2</v>
      </c>
      <c r="H1478" s="13" t="str">
        <f>IF(K1478&gt;0,SQRT(Sum_Sq($AI$2,V_rtHz($AH$2)/(1+1/$A1478),V_rtHz($AH$2*$A1478)/(1+$A1478),$AN$2*$AH$2/(1+1/$A1478),$AM$2*SQRT(Sum_Sq(K1478,1/($X$2*I$8*(1+H$1017+K1478/J1478))))/SQRT(Sum_Sq($X$2*K1478*I$8,1)),                   $AQ$2*SQRT(Sum_Sq($AH$2/(1+1/$A1478)+K1478*( 1/(H$1017+1+K1478/J1478)-1)/(1+($X$2*K1478*I$8)^2), (K1478^2*I$8*$X$2+1/($X$2*I$8*(H$1017+1+K1478/J1478           )))/(1+($X$2*K1478*I$8)^2))),           V_rtHz(J1478)/($X$2*I$8*(J1478*H$1017+J1478+K1478)),V_rtHz(K1478)*SQRT(Sum_Sq(J1478*I$8*$X$2*H$1017,1))/($X$2*I$8*(J1478*H$1017+J1478+K1478))))/SQRT(Sum_Sq(1/(1+$A1478)+$AC$2/$I$2-1/(1+(1+K1478/J1478)/H$1017),$X$2/$I$2)),IF(K1479&lt;0,"A",H1479))</f>
        <v>A</v>
      </c>
      <c r="J1478" s="13">
        <f t="shared" si="505"/>
        <v>-1</v>
      </c>
      <c r="K1478" s="12">
        <f t="shared" si="529"/>
        <v>-2</v>
      </c>
      <c r="M1478" s="13" t="str">
        <f>IF(P1478&gt;0,SQRT(Sum_Sq($AI$2,V_rtHz($AH$2)/(1+1/$A1478),V_rtHz($AH$2*$A1478)/(1+$A1478),$AN$2*$AH$2/(1+1/$A1478),$AM$2*SQRT(Sum_Sq(P1478,1/($X$2*N$8*(1+M$1017+P1478/O1478))))/SQRT(Sum_Sq($X$2*P1478*N$8,1)),                   $AQ$2*SQRT(Sum_Sq($AH$2/(1+1/$A1478)+P1478*( 1/(M$1017+1+P1478/O1478)-1)/(1+($X$2*P1478*N$8)^2), (P1478^2*N$8*$X$2+1/($X$2*N$8*(M$1017+1+P1478/O1478           )))/(1+($X$2*P1478*N$8)^2))),           V_rtHz(O1478)/($X$2*N$8*(O1478*M$1017+O1478+P1478)),V_rtHz(P1478)*SQRT(Sum_Sq(O1478*N$8*$X$2*M$1017,1))/($X$2*N$8*(O1478*M$1017+O1478+P1478))))/SQRT(Sum_Sq(1/(1+$A1478)+$AC$2/$I$2-1/(1+(1+P1478/O1478)/M$1017),$X$2/$I$2)),IF(P1479&lt;0,"A",M1479))</f>
        <v>A</v>
      </c>
      <c r="O1478" s="13">
        <f t="shared" si="506"/>
        <v>-1</v>
      </c>
      <c r="P1478" s="12">
        <f t="shared" si="530"/>
        <v>-2</v>
      </c>
      <c r="R1478" s="13">
        <f>IF(U1478&gt;0,SQRT(Sum_Sq($AI$2,V_rtHz($AH$2)/(1+1/$A1478),V_rtHz($AH$2*$A1478)/(1+$A1478),$AN$2*$AH$2/(1+1/$A1478),$AM$2*SQRT(Sum_Sq(U1478,1/($X$2*S$8*(1+R$1017+U1478/T1478))))/SQRT(Sum_Sq($X$2*U1478*S$8,1)),                   $AQ$2*SQRT(Sum_Sq($AH$2/(1+1/$A1478)+U1478*( 1/(R$1017+1+U1478/T1478)-1)/(1+($X$2*U1478*S$8)^2), (U1478^2*S$8*$X$2+1/($X$2*S$8*(R$1017+1+U1478/T1478           )))/(1+($X$2*U1478*S$8)^2))),           V_rtHz(T1478)/($X$2*S$8*(T1478*R$1017+T1478+U1478)),V_rtHz(U1478)*SQRT(Sum_Sq(T1478*S$8*$X$2*R$1017,1))/($X$2*S$8*(T1478*R$1017+T1478+U1478))))/SQRT(Sum_Sq(1/(1+$A1478)+$AC$2/$I$2-1/(1+(1+U1478/T1478)/R$1017),$X$2/$I$2)),IF(U1479&lt;0,"A",R1479))</f>
        <v>3.3444000083842795E-6</v>
      </c>
      <c r="T1478" s="13">
        <f t="shared" si="507"/>
        <v>-1</v>
      </c>
      <c r="U1478" s="12">
        <f t="shared" si="531"/>
        <v>-2</v>
      </c>
      <c r="X1478" s="13">
        <f>IF(AA1478&gt;0,SQRT(Sum_Sq($AI$2,V_rtHz($AH$2)/(1+1/$A1478),V_rtHz($AH$2*$A1478)/(1+$A1478),$AN$2*$AH$2/(1+1/$A1478),$AM$2*SQRT(Sum_Sq(AA1478,1/($X$2*Y$8*(1+X$1017+AA1478/Z1478))))/SQRT(Sum_Sq($X$2*AA1478*Y$8,1)),                   $AQ$2*SQRT(Sum_Sq($AH$2/(1+1/$A1478)+AA1478*( 1/(X$1017+1+AA1478/Z1478)-1)/(1+($X$2*AA1478*Y$8)^2), (AA1478^2*Y$8*$X$2+1/($X$2*Y$8*(X$1017+1+AA1478/Z1478           )))/(1+($X$2*AA1478*Y$8)^2))),           V_rtHz(Z1478)/($X$2*Y$8*(Z1478*X$1017+Z1478+AA1478)),V_rtHz(AA1478)*SQRT(Sum_Sq(Z1478*Y$8*$X$2*X$1017,1))/($X$2*Y$8*(Z1478*X$1017+Z1478+AA1478))))/SQRT(Sum_Sq(1/(1+$A1478)+$AC$2/$I$2-1/(1+(1+AA1478/Z1478)/X$1017),$X$2/$I$2)),IF(AA1479&lt;0,"A",X1479))</f>
        <v>3.306957284346433E-6</v>
      </c>
      <c r="Z1478" s="13">
        <f t="shared" si="508"/>
        <v>13238.774708230199</v>
      </c>
      <c r="AA1478" s="12">
        <f t="shared" si="532"/>
        <v>74330.93388525529</v>
      </c>
      <c r="AC1478" s="13">
        <f>IF(AF1478&gt;0,SQRT(Sum_Sq($AI$2,V_rtHz($AH$2)/(1+1/$A1478),V_rtHz($AH$2*$A1478)/(1+$A1478),$AN$2*$AH$2/(1+1/$A1478),$AM$2*SQRT(Sum_Sq(AF1478,1/($X$2*AD$8*(1+AC$1017+AF1478/AE1478))))/SQRT(Sum_Sq($X$2*AF1478*AD$8,1)),                   $AQ$2*SQRT(Sum_Sq($AH$2/(1+1/$A1478)+AF1478*( 1/(AC$1017+1+AF1478/AE1478)-1)/(1+($X$2*AF1478*AD$8)^2), (AF1478^2*AD$8*$X$2+1/($X$2*AD$8*(AC$1017+1+AF1478/AE1478           )))/(1+($X$2*AF1478*AD$8)^2))),           V_rtHz(AE1478)/($X$2*AD$8*(AE1478*AC$1017+AE1478+AF1478)),V_rtHz(AF1478)*SQRT(Sum_Sq(AE1478*AD$8*$X$2*AC$1017,1))/($X$2*AD$8*(AE1478*AC$1017+AE1478+AF1478))))/SQRT(Sum_Sq(1/(1+$A1478)+$AC$2/$I$2-1/(1+(1+AF1478/AE1478)/AC$1017),$X$2/$I$2)),IF(AF1479&lt;0,"A",AC1479))</f>
        <v>5.473066093861086E-6</v>
      </c>
      <c r="AE1478" s="13">
        <f t="shared" si="509"/>
        <v>12129.061601201005</v>
      </c>
      <c r="AF1478" s="12">
        <f t="shared" si="533"/>
        <v>256560.72791140625</v>
      </c>
      <c r="AG1478" s="13"/>
      <c r="AH1478" s="13">
        <f>IF(AK1478&gt;0,SQRT(Sum_Sq($AI$2,V_rtHz($AH$2)/(1+1/$A1478),V_rtHz($AH$2*$A1478)/(1+$A1478),$AN$2*$AH$2/(1+1/$A1478),$AM$2*SQRT(Sum_Sq(AK1478,1/($X$2*AI$8*(1+AH$1017+AK1478/AJ1478))))/SQRT(Sum_Sq($X$2*AK1478*AI$8,1)),                   $AQ$2*SQRT(Sum_Sq($AH$2/(1+1/$A1478)+AK1478*( 1/(AH$1017+1+AK1478/AJ1478)-1)/(1+($X$2*AK1478*AI$8)^2), (AK1478^2*AI$8*$X$2+1/($X$2*AI$8*(AH$1017+1+AK1478/AJ1478           )))/(1+($X$2*AK1478*AI$8)^2))),           V_rtHz(AJ1478)/($X$2*AI$8*(AJ1478*AH$1017+AJ1478+AK1478)),V_rtHz(AK1478)*SQRT(Sum_Sq(AJ1478*AI$8*$X$2*AH$1017,1))/($X$2*AI$8*(AJ1478*AH$1017+AJ1478+AK1478))))/SQRT(Sum_Sq(1/(1+$A1478)+$AC$2/$I$2-1/(1+(1+AK1478/AJ1478)/AH$1017),$X$2/$I$2)),IF(AK1479&lt;0,"A",AH1479))</f>
        <v>9.5377578101071586E-6</v>
      </c>
      <c r="AI1478" s="13"/>
      <c r="AJ1478" s="13">
        <f t="shared" si="510"/>
        <v>11840.76825369721</v>
      </c>
      <c r="AK1478" s="12">
        <f t="shared" si="534"/>
        <v>831069.79756316508</v>
      </c>
      <c r="AM1478" s="13">
        <f>IF(AP1478&gt;0,SQRT(Sum_Sq($AI$2,V_rtHz($AH$2)/(1+1/$A1478),V_rtHz($AH$2*$A1478)/(1+$A1478),$AN$2*$AH$2/(1+1/$A1478),$AM$2*SQRT(Sum_Sq(AP1478,1/($X$2*AN$8*(1+AM$1017+AP1478/AO1478))))/SQRT(Sum_Sq($X$2*AP1478*AN$8,1)),                   $AQ$2*SQRT(Sum_Sq($AH$2/(1+1/$A1478)+AP1478*( 1/(AM$1017+1+AP1478/AO1478)-1)/(1+($X$2*AP1478*AN$8)^2), (AP1478^2*AN$8*$X$2+1/($X$2*AN$8*(AM$1017+1+AP1478/AO1478           )))/(1+($X$2*AP1478*AN$8)^2))),           V_rtHz(AO1478)/($X$2*AN$8*(AO1478*AM$1017+AO1478+AP1478)),V_rtHz(AP1478)*SQRT(Sum_Sq(AO1478*AN$8*$X$2*AM$1017,1))/($X$2*AN$8*(AO1478*AM$1017+AO1478+AP1478))))/SQRT(Sum_Sq(1/(1+$A1478)+$AC$2/$I$2-1/(1+(1+AP1478/AO1478)/AM$1017),$X$2/$I$2)),IF(AP1479&lt;0,"A",AM1479))</f>
        <v>1.6857702892793054E-5</v>
      </c>
      <c r="AO1478" s="13">
        <f t="shared" si="511"/>
        <v>11754.488176725918</v>
      </c>
      <c r="AP1478" s="12">
        <f t="shared" si="535"/>
        <v>2647363.991099088</v>
      </c>
      <c r="AR1478" s="13">
        <f t="shared" si="512"/>
        <v>69887291.180198371</v>
      </c>
      <c r="AS1478" s="13">
        <f t="shared" si="513"/>
        <v>-1.3301528152918217E-5</v>
      </c>
      <c r="AV1478" s="13"/>
      <c r="AW1478" s="13">
        <f t="shared" si="514"/>
        <v>39300511.936236553</v>
      </c>
      <c r="AX1478" s="13">
        <f t="shared" si="515"/>
        <v>-4.2792161350801894E-5</v>
      </c>
      <c r="AZ1478" s="13"/>
      <c r="BA1478" s="13"/>
      <c r="BB1478" s="13">
        <f t="shared" si="516"/>
        <v>22100301.962882396</v>
      </c>
      <c r="BC1478" s="13">
        <f t="shared" si="517"/>
        <v>-1.4316748244663191E-4</v>
      </c>
      <c r="BD1478" s="13"/>
      <c r="BE1478" s="13"/>
      <c r="BG1478" s="13">
        <f t="shared" si="518"/>
        <v>12427913.092914158</v>
      </c>
      <c r="BH1478" s="13">
        <f t="shared" si="519"/>
        <v>-5.5439449357315527E-4</v>
      </c>
      <c r="BI1478" s="13"/>
      <c r="BL1478" s="13">
        <f t="shared" si="520"/>
        <v>315.06815879885437</v>
      </c>
      <c r="BM1478" s="13">
        <f t="shared" si="521"/>
        <v>34.465664218175128</v>
      </c>
      <c r="BP1478" s="13"/>
      <c r="BQ1478" s="13">
        <f t="shared" si="522"/>
        <v>99.633300000000006</v>
      </c>
      <c r="BR1478" s="13">
        <f t="shared" si="523"/>
        <v>108.99</v>
      </c>
      <c r="BT1478" s="13"/>
      <c r="BU1478" s="13"/>
      <c r="BV1478" s="13">
        <f t="shared" si="524"/>
        <v>31.50681587988543</v>
      </c>
      <c r="BW1478" s="13">
        <f t="shared" si="525"/>
        <v>344.65664218175147</v>
      </c>
      <c r="CA1478" s="13">
        <f t="shared" si="526"/>
        <v>9.9633299999999991</v>
      </c>
      <c r="CB1478" s="13">
        <f t="shared" si="527"/>
        <v>1089.9000000000001</v>
      </c>
    </row>
    <row r="1479" spans="1:80" x14ac:dyDescent="0.3">
      <c r="A1479" s="13">
        <f t="shared" si="503"/>
        <v>6.1659500186148223E-3</v>
      </c>
      <c r="C1479" s="13" t="str">
        <f>IF(F1479&gt;0,SQRT(Sum_Sq($AI$2,V_rtHz($AH$2)/(1+1/$A1479),V_rtHz($AH$2*$A1479)/(1+$A1479),$AN$2*$AH$2/(1+1/$A1479),$AM$2*SQRT(Sum_Sq(F1479,1/($X$2*D$8*(1+C$1017+F1479/E1479))))/SQRT(Sum_Sq($X$2*F1479*D$8,1)),                   $AQ$2*SQRT(Sum_Sq($AH$2/(1+1/$A1479)+F1479*( 1/(C$1017+1+F1479/E1479)-1)/(1+($X$2*F1479*D$8)^2), (F1479^2*D$8*$X$2+1/($X$2*D$8*(C$1017+1+F1479/E1479           )))/(1+($X$2*F1479*D$8)^2))),           V_rtHz(E1479)/($X$2*D$8*(E1479*C$1017+E1479+F1479)),V_rtHz(F1479)*SQRT(Sum_Sq(E1479*D$8*$X$2*C$1017,1))/($X$2*D$8*(E1479*C$1017+E1479+F1479))))/SQRT(Sum_Sq(1/(1+$A1479)+$AC$2/$I$2-1/(1+(1+F1479/E1479)/C$1017),$X$2/$I$2)),IF(F1480&lt;0,"A",C1480))</f>
        <v>A</v>
      </c>
      <c r="E1479" s="13">
        <f t="shared" si="504"/>
        <v>-1</v>
      </c>
      <c r="F1479" s="12">
        <f t="shared" si="528"/>
        <v>-2</v>
      </c>
      <c r="H1479" s="13" t="str">
        <f>IF(K1479&gt;0,SQRT(Sum_Sq($AI$2,V_rtHz($AH$2)/(1+1/$A1479),V_rtHz($AH$2*$A1479)/(1+$A1479),$AN$2*$AH$2/(1+1/$A1479),$AM$2*SQRT(Sum_Sq(K1479,1/($X$2*I$8*(1+H$1017+K1479/J1479))))/SQRT(Sum_Sq($X$2*K1479*I$8,1)),                   $AQ$2*SQRT(Sum_Sq($AH$2/(1+1/$A1479)+K1479*( 1/(H$1017+1+K1479/J1479)-1)/(1+($X$2*K1479*I$8)^2), (K1479^2*I$8*$X$2+1/($X$2*I$8*(H$1017+1+K1479/J1479           )))/(1+($X$2*K1479*I$8)^2))),           V_rtHz(J1479)/($X$2*I$8*(J1479*H$1017+J1479+K1479)),V_rtHz(K1479)*SQRT(Sum_Sq(J1479*I$8*$X$2*H$1017,1))/($X$2*I$8*(J1479*H$1017+J1479+K1479))))/SQRT(Sum_Sq(1/(1+$A1479)+$AC$2/$I$2-1/(1+(1+K1479/J1479)/H$1017),$X$2/$I$2)),IF(K1480&lt;0,"A",H1480))</f>
        <v>A</v>
      </c>
      <c r="J1479" s="13">
        <f t="shared" si="505"/>
        <v>-1</v>
      </c>
      <c r="K1479" s="12">
        <f t="shared" si="529"/>
        <v>-2</v>
      </c>
      <c r="M1479" s="13" t="str">
        <f>IF(P1479&gt;0,SQRT(Sum_Sq($AI$2,V_rtHz($AH$2)/(1+1/$A1479),V_rtHz($AH$2*$A1479)/(1+$A1479),$AN$2*$AH$2/(1+1/$A1479),$AM$2*SQRT(Sum_Sq(P1479,1/($X$2*N$8*(1+M$1017+P1479/O1479))))/SQRT(Sum_Sq($X$2*P1479*N$8,1)),                   $AQ$2*SQRT(Sum_Sq($AH$2/(1+1/$A1479)+P1479*( 1/(M$1017+1+P1479/O1479)-1)/(1+($X$2*P1479*N$8)^2), (P1479^2*N$8*$X$2+1/($X$2*N$8*(M$1017+1+P1479/O1479           )))/(1+($X$2*P1479*N$8)^2))),           V_rtHz(O1479)/($X$2*N$8*(O1479*M$1017+O1479+P1479)),V_rtHz(P1479)*SQRT(Sum_Sq(O1479*N$8*$X$2*M$1017,1))/($X$2*N$8*(O1479*M$1017+O1479+P1479))))/SQRT(Sum_Sq(1/(1+$A1479)+$AC$2/$I$2-1/(1+(1+P1479/O1479)/M$1017),$X$2/$I$2)),IF(P1480&lt;0,"A",M1480))</f>
        <v>A</v>
      </c>
      <c r="O1479" s="13">
        <f t="shared" si="506"/>
        <v>-1</v>
      </c>
      <c r="P1479" s="12">
        <f t="shared" si="530"/>
        <v>-2</v>
      </c>
      <c r="R1479" s="13">
        <f>IF(U1479&gt;0,SQRT(Sum_Sq($AI$2,V_rtHz($AH$2)/(1+1/$A1479),V_rtHz($AH$2*$A1479)/(1+$A1479),$AN$2*$AH$2/(1+1/$A1479),$AM$2*SQRT(Sum_Sq(U1479,1/($X$2*S$8*(1+R$1017+U1479/T1479))))/SQRT(Sum_Sq($X$2*U1479*S$8,1)),                   $AQ$2*SQRT(Sum_Sq($AH$2/(1+1/$A1479)+U1479*( 1/(R$1017+1+U1479/T1479)-1)/(1+($X$2*U1479*S$8)^2), (U1479^2*S$8*$X$2+1/($X$2*S$8*(R$1017+1+U1479/T1479           )))/(1+($X$2*U1479*S$8)^2))),           V_rtHz(T1479)/($X$2*S$8*(T1479*R$1017+T1479+U1479)),V_rtHz(U1479)*SQRT(Sum_Sq(T1479*S$8*$X$2*R$1017,1))/($X$2*S$8*(T1479*R$1017+T1479+U1479))))/SQRT(Sum_Sq(1/(1+$A1479)+$AC$2/$I$2-1/(1+(1+U1479/T1479)/R$1017),$X$2/$I$2)),IF(U1480&lt;0,"A",R1480))</f>
        <v>3.3444000083842795E-6</v>
      </c>
      <c r="T1479" s="13">
        <f t="shared" si="507"/>
        <v>29432.082894403586</v>
      </c>
      <c r="U1479" s="12">
        <f t="shared" si="531"/>
        <v>10572.95497723038</v>
      </c>
      <c r="X1479" s="13">
        <f>IF(AA1479&gt;0,SQRT(Sum_Sq($AI$2,V_rtHz($AH$2)/(1+1/$A1479),V_rtHz($AH$2*$A1479)/(1+$A1479),$AN$2*$AH$2/(1+1/$A1479),$AM$2*SQRT(Sum_Sq(AA1479,1/($X$2*Y$8*(1+X$1017+AA1479/Z1479))))/SQRT(Sum_Sq($X$2*AA1479*Y$8,1)),                   $AQ$2*SQRT(Sum_Sq($AH$2/(1+1/$A1479)+AA1479*( 1/(X$1017+1+AA1479/Z1479)-1)/(1+($X$2*AA1479*Y$8)^2), (AA1479^2*Y$8*$X$2+1/($X$2*Y$8*(X$1017+1+AA1479/Z1479           )))/(1+($X$2*AA1479*Y$8)^2))),           V_rtHz(Z1479)/($X$2*Y$8*(Z1479*X$1017+Z1479+AA1479)),V_rtHz(AA1479)*SQRT(Sum_Sq(Z1479*Y$8*$X$2*X$1017,1))/($X$2*Y$8*(Z1479*X$1017+Z1479+AA1479))))/SQRT(Sum_Sq(1/(1+$A1479)+$AC$2/$I$2-1/(1+(1+AA1479/Z1479)/X$1017),$X$2/$I$2)),IF(AA1480&lt;0,"A",X1480))</f>
        <v>3.2992199542430831E-6</v>
      </c>
      <c r="Z1479" s="13">
        <f t="shared" si="508"/>
        <v>13177.236264059557</v>
      </c>
      <c r="AA1479" s="12">
        <f t="shared" si="532"/>
        <v>74678.063581755123</v>
      </c>
      <c r="AC1479" s="13">
        <f>IF(AF1479&gt;0,SQRT(Sum_Sq($AI$2,V_rtHz($AH$2)/(1+1/$A1479),V_rtHz($AH$2*$A1479)/(1+$A1479),$AN$2*$AH$2/(1+1/$A1479),$AM$2*SQRT(Sum_Sq(AF1479,1/($X$2*AD$8*(1+AC$1017+AF1479/AE1479))))/SQRT(Sum_Sq($X$2*AF1479*AD$8,1)),                   $AQ$2*SQRT(Sum_Sq($AH$2/(1+1/$A1479)+AF1479*( 1/(AC$1017+1+AF1479/AE1479)-1)/(1+($X$2*AF1479*AD$8)^2), (AF1479^2*AD$8*$X$2+1/($X$2*AD$8*(AC$1017+1+AF1479/AE1479           )))/(1+($X$2*AF1479*AD$8)^2))),           V_rtHz(AE1479)/($X$2*AD$8*(AE1479*AC$1017+AE1479+AF1479)),V_rtHz(AF1479)*SQRT(Sum_Sq(AE1479*AD$8*$X$2*AC$1017,1))/($X$2*AD$8*(AE1479*AC$1017+AE1479+AF1479))))/SQRT(Sum_Sq(1/(1+$A1479)+$AC$2/$I$2-1/(1+(1+AF1479/AE1479)/AC$1017),$X$2/$I$2)),IF(AF1480&lt;0,"A",AC1480))</f>
        <v>5.4634947451957258E-6</v>
      </c>
      <c r="AE1479" s="13">
        <f t="shared" si="509"/>
        <v>12083.968931988438</v>
      </c>
      <c r="AF1479" s="12">
        <f t="shared" si="533"/>
        <v>257518.1126996126</v>
      </c>
      <c r="AG1479" s="13"/>
      <c r="AH1479" s="13">
        <f>IF(AK1479&gt;0,SQRT(Sum_Sq($AI$2,V_rtHz($AH$2)/(1+1/$A1479),V_rtHz($AH$2*$A1479)/(1+$A1479),$AN$2*$AH$2/(1+1/$A1479),$AM$2*SQRT(Sum_Sq(AK1479,1/($X$2*AI$8*(1+AH$1017+AK1479/AJ1479))))/SQRT(Sum_Sq($X$2*AK1479*AI$8,1)),                   $AQ$2*SQRT(Sum_Sq($AH$2/(1+1/$A1479)+AK1479*( 1/(AH$1017+1+AK1479/AJ1479)-1)/(1+($X$2*AK1479*AI$8)^2), (AK1479^2*AI$8*$X$2+1/($X$2*AI$8*(AH$1017+1+AK1479/AJ1479           )))/(1+($X$2*AK1479*AI$8)^2))),           V_rtHz(AJ1479)/($X$2*AI$8*(AJ1479*AH$1017+AJ1479+AK1479)),V_rtHz(AK1479)*SQRT(Sum_Sq(AJ1479*AI$8*$X$2*AH$1017,1))/($X$2*AI$8*(AJ1479*AH$1017+AJ1479+AK1479))))/SQRT(Sum_Sq(1/(1+$A1479)+$AC$2/$I$2-1/(1+(1+AK1479/AJ1479)/AH$1017),$X$2/$I$2)),IF(AK1480&lt;0,"A",AH1480))</f>
        <v>9.5223868154008819E-6</v>
      </c>
      <c r="AI1479" s="13"/>
      <c r="AJ1479" s="13">
        <f t="shared" si="510"/>
        <v>11799.324094553895</v>
      </c>
      <c r="AK1479" s="12">
        <f t="shared" si="534"/>
        <v>833988.86213613558</v>
      </c>
      <c r="AM1479" s="13">
        <f>IF(AP1479&gt;0,SQRT(Sum_Sq($AI$2,V_rtHz($AH$2)/(1+1/$A1479),V_rtHz($AH$2*$A1479)/(1+$A1479),$AN$2*$AH$2/(1+1/$A1479),$AM$2*SQRT(Sum_Sq(AP1479,1/($X$2*AN$8*(1+AM$1017+AP1479/AO1479))))/SQRT(Sum_Sq($X$2*AP1479*AN$8,1)),                   $AQ$2*SQRT(Sum_Sq($AH$2/(1+1/$A1479)+AP1479*( 1/(AM$1017+1+AP1479/AO1479)-1)/(1+($X$2*AP1479*AN$8)^2), (AP1479^2*AN$8*$X$2+1/($X$2*AN$8*(AM$1017+1+AP1479/AO1479           )))/(1+($X$2*AP1479*AN$8)^2))),           V_rtHz(AO1479)/($X$2*AN$8*(AO1479*AM$1017+AO1479+AP1479)),V_rtHz(AP1479)*SQRT(Sum_Sq(AO1479*AN$8*$X$2*AM$1017,1))/($X$2*AN$8*(AO1479*AM$1017+AO1479+AP1479))))/SQRT(Sum_Sq(1/(1+$A1479)+$AC$2/$I$2-1/(1+(1+AP1479/AO1479)/AM$1017),$X$2/$I$2)),IF(AP1480&lt;0,"A",AM1480))</f>
        <v>1.6831212510025075E-5</v>
      </c>
      <c r="AO1479" s="13">
        <f t="shared" si="511"/>
        <v>11714.090161118971</v>
      </c>
      <c r="AP1479" s="12">
        <f t="shared" si="535"/>
        <v>2656493.8723240648</v>
      </c>
      <c r="AR1479" s="13">
        <f t="shared" si="512"/>
        <v>69887291.180198371</v>
      </c>
      <c r="AS1479" s="13">
        <f t="shared" si="513"/>
        <v>-1.3302986271492946E-5</v>
      </c>
      <c r="AV1479" s="13"/>
      <c r="AW1479" s="13">
        <f t="shared" si="514"/>
        <v>39300511.936236553</v>
      </c>
      <c r="AX1479" s="13">
        <f t="shared" si="515"/>
        <v>-4.2807256026057287E-5</v>
      </c>
      <c r="AZ1479" s="13"/>
      <c r="BA1479" s="13"/>
      <c r="BB1479" s="13">
        <f t="shared" si="516"/>
        <v>22100301.962882396</v>
      </c>
      <c r="BC1479" s="13">
        <f t="shared" si="517"/>
        <v>-1.4333658244174591E-4</v>
      </c>
      <c r="BD1479" s="13"/>
      <c r="BE1479" s="13"/>
      <c r="BG1479" s="13">
        <f t="shared" si="518"/>
        <v>996.3330000000002</v>
      </c>
      <c r="BH1479" s="13">
        <f t="shared" si="519"/>
        <v>10.898999999999992</v>
      </c>
      <c r="BI1479" s="13"/>
      <c r="BL1479" s="13">
        <f t="shared" si="520"/>
        <v>315.06815879885437</v>
      </c>
      <c r="BM1479" s="13">
        <f t="shared" si="521"/>
        <v>34.465664218175135</v>
      </c>
      <c r="BP1479" s="13"/>
      <c r="BQ1479" s="13">
        <f t="shared" si="522"/>
        <v>99.633300000000006</v>
      </c>
      <c r="BR1479" s="13">
        <f t="shared" si="523"/>
        <v>108.99</v>
      </c>
      <c r="BT1479" s="13"/>
      <c r="BU1479" s="13"/>
      <c r="BV1479" s="13">
        <f t="shared" si="524"/>
        <v>31.50681587988543</v>
      </c>
      <c r="BW1479" s="13">
        <f t="shared" si="525"/>
        <v>344.65664218175152</v>
      </c>
      <c r="CA1479" s="13">
        <f t="shared" si="526"/>
        <v>9.9633299999999991</v>
      </c>
      <c r="CB1479" s="13">
        <f t="shared" si="527"/>
        <v>1089.9000000000005</v>
      </c>
    </row>
    <row r="1480" spans="1:80" x14ac:dyDescent="0.3">
      <c r="A1480" s="13">
        <f t="shared" si="503"/>
        <v>6.2517269277568514E-3</v>
      </c>
      <c r="C1480" s="13" t="str">
        <f>IF(F1480&gt;0,SQRT(Sum_Sq($AI$2,V_rtHz($AH$2)/(1+1/$A1480),V_rtHz($AH$2*$A1480)/(1+$A1480),$AN$2*$AH$2/(1+1/$A1480),$AM$2*SQRT(Sum_Sq(F1480,1/($X$2*D$8*(1+C$1017+F1480/E1480))))/SQRT(Sum_Sq($X$2*F1480*D$8,1)),                   $AQ$2*SQRT(Sum_Sq($AH$2/(1+1/$A1480)+F1480*( 1/(C$1017+1+F1480/E1480)-1)/(1+($X$2*F1480*D$8)^2), (F1480^2*D$8*$X$2+1/($X$2*D$8*(C$1017+1+F1480/E1480           )))/(1+($X$2*F1480*D$8)^2))),           V_rtHz(E1480)/($X$2*D$8*(E1480*C$1017+E1480+F1480)),V_rtHz(F1480)*SQRT(Sum_Sq(E1480*D$8*$X$2*C$1017,1))/($X$2*D$8*(E1480*C$1017+E1480+F1480))))/SQRT(Sum_Sq(1/(1+$A1480)+$AC$2/$I$2-1/(1+(1+F1480/E1480)/C$1017),$X$2/$I$2)),IF(F1481&lt;0,"A",C1481))</f>
        <v>A</v>
      </c>
      <c r="E1480" s="13">
        <f t="shared" si="504"/>
        <v>-1</v>
      </c>
      <c r="F1480" s="12">
        <f t="shared" si="528"/>
        <v>-2</v>
      </c>
      <c r="H1480" s="13" t="str">
        <f>IF(K1480&gt;0,SQRT(Sum_Sq($AI$2,V_rtHz($AH$2)/(1+1/$A1480),V_rtHz($AH$2*$A1480)/(1+$A1480),$AN$2*$AH$2/(1+1/$A1480),$AM$2*SQRT(Sum_Sq(K1480,1/($X$2*I$8*(1+H$1017+K1480/J1480))))/SQRT(Sum_Sq($X$2*K1480*I$8,1)),                   $AQ$2*SQRT(Sum_Sq($AH$2/(1+1/$A1480)+K1480*( 1/(H$1017+1+K1480/J1480)-1)/(1+($X$2*K1480*I$8)^2), (K1480^2*I$8*$X$2+1/($X$2*I$8*(H$1017+1+K1480/J1480           )))/(1+($X$2*K1480*I$8)^2))),           V_rtHz(J1480)/($X$2*I$8*(J1480*H$1017+J1480+K1480)),V_rtHz(K1480)*SQRT(Sum_Sq(J1480*I$8*$X$2*H$1017,1))/($X$2*I$8*(J1480*H$1017+J1480+K1480))))/SQRT(Sum_Sq(1/(1+$A1480)+$AC$2/$I$2-1/(1+(1+K1480/J1480)/H$1017),$X$2/$I$2)),IF(K1481&lt;0,"A",H1481))</f>
        <v>A</v>
      </c>
      <c r="J1480" s="13">
        <f t="shared" si="505"/>
        <v>-1</v>
      </c>
      <c r="K1480" s="12">
        <f t="shared" si="529"/>
        <v>-2</v>
      </c>
      <c r="M1480" s="13" t="str">
        <f>IF(P1480&gt;0,SQRT(Sum_Sq($AI$2,V_rtHz($AH$2)/(1+1/$A1480),V_rtHz($AH$2*$A1480)/(1+$A1480),$AN$2*$AH$2/(1+1/$A1480),$AM$2*SQRT(Sum_Sq(P1480,1/($X$2*N$8*(1+M$1017+P1480/O1480))))/SQRT(Sum_Sq($X$2*P1480*N$8,1)),                   $AQ$2*SQRT(Sum_Sq($AH$2/(1+1/$A1480)+P1480*( 1/(M$1017+1+P1480/O1480)-1)/(1+($X$2*P1480*N$8)^2), (P1480^2*N$8*$X$2+1/($X$2*N$8*(M$1017+1+P1480/O1480           )))/(1+($X$2*P1480*N$8)^2))),           V_rtHz(O1480)/($X$2*N$8*(O1480*M$1017+O1480+P1480)),V_rtHz(P1480)*SQRT(Sum_Sq(O1480*N$8*$X$2*M$1017,1))/($X$2*N$8*(O1480*M$1017+O1480+P1480))))/SQRT(Sum_Sq(1/(1+$A1480)+$AC$2/$I$2-1/(1+(1+P1480/O1480)/M$1017),$X$2/$I$2)),IF(P1481&lt;0,"A",M1481))</f>
        <v>A</v>
      </c>
      <c r="O1480" s="13">
        <f t="shared" si="506"/>
        <v>-1</v>
      </c>
      <c r="P1480" s="12">
        <f t="shared" si="530"/>
        <v>-2</v>
      </c>
      <c r="R1480" s="13">
        <f>IF(U1480&gt;0,SQRT(Sum_Sq($AI$2,V_rtHz($AH$2)/(1+1/$A1480),V_rtHz($AH$2*$A1480)/(1+$A1480),$AN$2*$AH$2/(1+1/$A1480),$AM$2*SQRT(Sum_Sq(U1480,1/($X$2*S$8*(1+R$1017+U1480/T1480))))/SQRT(Sum_Sq($X$2*U1480*S$8,1)),                   $AQ$2*SQRT(Sum_Sq($AH$2/(1+1/$A1480)+U1480*( 1/(R$1017+1+U1480/T1480)-1)/(1+($X$2*U1480*S$8)^2), (U1480^2*S$8*$X$2+1/($X$2*S$8*(R$1017+1+U1480/T1480           )))/(1+($X$2*U1480*S$8)^2))),           V_rtHz(T1480)/($X$2*S$8*(T1480*R$1017+T1480+U1480)),V_rtHz(U1480)*SQRT(Sum_Sq(T1480*S$8*$X$2*R$1017,1))/($X$2*S$8*(T1480*R$1017+T1480+U1480))))/SQRT(Sum_Sq(1/(1+$A1480)+$AC$2/$I$2-1/(1+(1+U1480/T1480)/R$1017),$X$2/$I$2)),IF(U1481&lt;0,"A",R1481))</f>
        <v>3.1846191051721714E-6</v>
      </c>
      <c r="T1480" s="13">
        <f t="shared" si="507"/>
        <v>27363.033620571816</v>
      </c>
      <c r="U1480" s="12">
        <f t="shared" si="531"/>
        <v>11372.426451089475</v>
      </c>
      <c r="X1480" s="13">
        <f>IF(AA1480&gt;0,SQRT(Sum_Sq($AI$2,V_rtHz($AH$2)/(1+1/$A1480),V_rtHz($AH$2*$A1480)/(1+$A1480),$AN$2*$AH$2/(1+1/$A1480),$AM$2*SQRT(Sum_Sq(AA1480,1/($X$2*Y$8*(1+X$1017+AA1480/Z1480))))/SQRT(Sum_Sq($X$2*AA1480*Y$8,1)),                   $AQ$2*SQRT(Sum_Sq($AH$2/(1+1/$A1480)+AA1480*( 1/(X$1017+1+AA1480/Z1480)-1)/(1+($X$2*AA1480*Y$8)^2), (AA1480^2*Y$8*$X$2+1/($X$2*Y$8*(X$1017+1+AA1480/Z1480           )))/(1+($X$2*AA1480*Y$8)^2))),           V_rtHz(Z1480)/($X$2*Y$8*(Z1480*X$1017+Z1480+AA1480)),V_rtHz(AA1480)*SQRT(Sum_Sq(Z1480*Y$8*$X$2*X$1017,1))/($X$2*Y$8*(Z1480*X$1017+Z1480+AA1480))))/SQRT(Sum_Sq(1/(1+$A1480)+$AC$2/$I$2-1/(1+(1+AA1480/Z1480)/X$1017),$X$2/$I$2)),IF(AA1481&lt;0,"A",X1481))</f>
        <v>3.2914958928261308E-6</v>
      </c>
      <c r="Z1480" s="13">
        <f t="shared" si="508"/>
        <v>13115.882934929621</v>
      </c>
      <c r="AA1480" s="12">
        <f t="shared" si="532"/>
        <v>75027.391784549298</v>
      </c>
      <c r="AC1480" s="13">
        <f>IF(AF1480&gt;0,SQRT(Sum_Sq($AI$2,V_rtHz($AH$2)/(1+1/$A1480),V_rtHz($AH$2*$A1480)/(1+$A1480),$AN$2*$AH$2/(1+1/$A1480),$AM$2*SQRT(Sum_Sq(AF1480,1/($X$2*AD$8*(1+AC$1017+AF1480/AE1480))))/SQRT(Sum_Sq($X$2*AF1480*AD$8,1)),                   $AQ$2*SQRT(Sum_Sq($AH$2/(1+1/$A1480)+AF1480*( 1/(AC$1017+1+AF1480/AE1480)-1)/(1+($X$2*AF1480*AD$8)^2), (AF1480^2*AD$8*$X$2+1/($X$2*AD$8*(AC$1017+1+AF1480/AE1480           )))/(1+($X$2*AF1480*AD$8)^2))),           V_rtHz(AE1480)/($X$2*AD$8*(AE1480*AC$1017+AE1480+AF1480)),V_rtHz(AF1480)*SQRT(Sum_Sq(AE1480*AD$8*$X$2*AC$1017,1))/($X$2*AD$8*(AE1480*AC$1017+AE1480+AF1480))))/SQRT(Sum_Sq(1/(1+$A1480)+$AC$2/$I$2-1/(1+(1+AF1480/AE1480)/AC$1017),$X$2/$I$2)),IF(AF1481&lt;0,"A",AC1481))</f>
        <v>5.4539060263224155E-6</v>
      </c>
      <c r="AE1480" s="13">
        <f t="shared" si="509"/>
        <v>12038.847704200851</v>
      </c>
      <c r="AF1480" s="12">
        <f t="shared" si="533"/>
        <v>258483.28259859676</v>
      </c>
      <c r="AG1480" s="13"/>
      <c r="AH1480" s="13">
        <f>IF(AK1480&gt;0,SQRT(Sum_Sq($AI$2,V_rtHz($AH$2)/(1+1/$A1480),V_rtHz($AH$2*$A1480)/(1+$A1480),$AN$2*$AH$2/(1+1/$A1480),$AM$2*SQRT(Sum_Sq(AK1480,1/($X$2*AI$8*(1+AH$1017+AK1480/AJ1480))))/SQRT(Sum_Sq($X$2*AK1480*AI$8,1)),                   $AQ$2*SQRT(Sum_Sq($AH$2/(1+1/$A1480)+AK1480*( 1/(AH$1017+1+AK1480/AJ1480)-1)/(1+($X$2*AK1480*AI$8)^2), (AK1480^2*AI$8*$X$2+1/($X$2*AI$8*(AH$1017+1+AK1480/AJ1480           )))/(1+($X$2*AK1480*AI$8)^2))),           V_rtHz(AJ1480)/($X$2*AI$8*(AJ1480*AH$1017+AJ1480+AK1480)),V_rtHz(AK1480)*SQRT(Sum_Sq(AJ1480*AI$8*$X$2*AH$1017,1))/($X$2*AI$8*(AJ1480*AH$1017+AJ1480+AK1480))))/SQRT(Sum_Sq(1/(1+$A1480)+$AC$2/$I$2-1/(1+(1+AK1480/AJ1480)/AH$1017),$X$2/$I$2)),IF(AK1481&lt;0,"A",AH1481))</f>
        <v>9.5069754194093775E-6</v>
      </c>
      <c r="AI1480" s="13"/>
      <c r="AJ1480" s="13">
        <f t="shared" si="510"/>
        <v>11757.81901681513</v>
      </c>
      <c r="AK1480" s="12">
        <f t="shared" si="534"/>
        <v>836932.84116036794</v>
      </c>
      <c r="AM1480" s="13">
        <f>IF(AP1480&gt;0,SQRT(Sum_Sq($AI$2,V_rtHz($AH$2)/(1+1/$A1480),V_rtHz($AH$2*$A1480)/(1+$A1480),$AN$2*$AH$2/(1+1/$A1480),$AM$2*SQRT(Sum_Sq(AP1480,1/($X$2*AN$8*(1+AM$1017+AP1480/AO1480))))/SQRT(Sum_Sq($X$2*AP1480*AN$8,1)),                   $AQ$2*SQRT(Sum_Sq($AH$2/(1+1/$A1480)+AP1480*( 1/(AM$1017+1+AP1480/AO1480)-1)/(1+($X$2*AP1480*AN$8)^2), (AP1480^2*AN$8*$X$2+1/($X$2*AN$8*(AM$1017+1+AP1480/AO1480           )))/(1+($X$2*AP1480*AN$8)^2))),           V_rtHz(AO1480)/($X$2*AN$8*(AO1480*AM$1017+AO1480+AP1480)),V_rtHz(AP1480)*SQRT(Sum_Sq(AO1480*AN$8*$X$2*AM$1017,1))/($X$2*AN$8*(AO1480*AM$1017+AO1480+AP1480))))/SQRT(Sum_Sq(1/(1+$A1480)+$AC$2/$I$2-1/(1+(1+AP1480/AO1480)/AM$1017),$X$2/$I$2)),IF(AP1481&lt;0,"A",AM1481))</f>
        <v>1.6804646264226745E-5</v>
      </c>
      <c r="AO1480" s="13">
        <f t="shared" si="511"/>
        <v>11673.622977740317</v>
      </c>
      <c r="AP1480" s="12">
        <f t="shared" si="535"/>
        <v>2665702.7378905299</v>
      </c>
      <c r="AR1480" s="13">
        <f t="shared" si="512"/>
        <v>69887291.180198371</v>
      </c>
      <c r="AS1480" s="13">
        <f t="shared" si="513"/>
        <v>-1.3304465000934622E-5</v>
      </c>
      <c r="AV1480" s="13"/>
      <c r="AW1480" s="13">
        <f t="shared" si="514"/>
        <v>39300511.936236553</v>
      </c>
      <c r="AX1480" s="13">
        <f t="shared" si="515"/>
        <v>-4.2822571565409102E-5</v>
      </c>
      <c r="AZ1480" s="13"/>
      <c r="BA1480" s="13"/>
      <c r="BB1480" s="13">
        <f t="shared" si="516"/>
        <v>22100301.962882396</v>
      </c>
      <c r="BC1480" s="13">
        <f t="shared" si="517"/>
        <v>-1.4350844317485988E-4</v>
      </c>
      <c r="BD1480" s="13"/>
      <c r="BE1480" s="13"/>
      <c r="BG1480" s="13">
        <f t="shared" si="518"/>
        <v>996.3330000000002</v>
      </c>
      <c r="BH1480" s="13">
        <f t="shared" si="519"/>
        <v>10.898999999999997</v>
      </c>
      <c r="BI1480" s="13"/>
      <c r="BL1480" s="13">
        <f t="shared" si="520"/>
        <v>315.06815879885437</v>
      </c>
      <c r="BM1480" s="13">
        <f t="shared" si="521"/>
        <v>34.465664218175128</v>
      </c>
      <c r="BP1480" s="13"/>
      <c r="BQ1480" s="13">
        <f t="shared" si="522"/>
        <v>99.633300000000006</v>
      </c>
      <c r="BR1480" s="13">
        <f t="shared" si="523"/>
        <v>108.98999999999997</v>
      </c>
      <c r="BT1480" s="13"/>
      <c r="BU1480" s="13"/>
      <c r="BV1480" s="13">
        <f t="shared" si="524"/>
        <v>31.50681587988543</v>
      </c>
      <c r="BW1480" s="13">
        <f t="shared" si="525"/>
        <v>344.65664218175152</v>
      </c>
      <c r="CA1480" s="13">
        <f t="shared" si="526"/>
        <v>9.9633299999999991</v>
      </c>
      <c r="CB1480" s="13">
        <f t="shared" si="527"/>
        <v>1089.8999999999999</v>
      </c>
    </row>
    <row r="1481" spans="1:80" x14ac:dyDescent="0.3">
      <c r="A1481" s="13">
        <f t="shared" si="503"/>
        <v>6.3386971125692663E-3</v>
      </c>
      <c r="C1481" s="13" t="str">
        <f>IF(F1481&gt;0,SQRT(Sum_Sq($AI$2,V_rtHz($AH$2)/(1+1/$A1481),V_rtHz($AH$2*$A1481)/(1+$A1481),$AN$2*$AH$2/(1+1/$A1481),$AM$2*SQRT(Sum_Sq(F1481,1/($X$2*D$8*(1+C$1017+F1481/E1481))))/SQRT(Sum_Sq($X$2*F1481*D$8,1)),                   $AQ$2*SQRT(Sum_Sq($AH$2/(1+1/$A1481)+F1481*( 1/(C$1017+1+F1481/E1481)-1)/(1+($X$2*F1481*D$8)^2), (F1481^2*D$8*$X$2+1/($X$2*D$8*(C$1017+1+F1481/E1481           )))/(1+($X$2*F1481*D$8)^2))),           V_rtHz(E1481)/($X$2*D$8*(E1481*C$1017+E1481+F1481)),V_rtHz(F1481)*SQRT(Sum_Sq(E1481*D$8*$X$2*C$1017,1))/($X$2*D$8*(E1481*C$1017+E1481+F1481))))/SQRT(Sum_Sq(1/(1+$A1481)+$AC$2/$I$2-1/(1+(1+F1481/E1481)/C$1017),$X$2/$I$2)),IF(F1482&lt;0,"A",C1482))</f>
        <v>A</v>
      </c>
      <c r="E1481" s="13">
        <f t="shared" si="504"/>
        <v>-1</v>
      </c>
      <c r="F1481" s="12">
        <f t="shared" si="528"/>
        <v>-2</v>
      </c>
      <c r="H1481" s="13" t="str">
        <f>IF(K1481&gt;0,SQRT(Sum_Sq($AI$2,V_rtHz($AH$2)/(1+1/$A1481),V_rtHz($AH$2*$A1481)/(1+$A1481),$AN$2*$AH$2/(1+1/$A1481),$AM$2*SQRT(Sum_Sq(K1481,1/($X$2*I$8*(1+H$1017+K1481/J1481))))/SQRT(Sum_Sq($X$2*K1481*I$8,1)),                   $AQ$2*SQRT(Sum_Sq($AH$2/(1+1/$A1481)+K1481*( 1/(H$1017+1+K1481/J1481)-1)/(1+($X$2*K1481*I$8)^2), (K1481^2*I$8*$X$2+1/($X$2*I$8*(H$1017+1+K1481/J1481           )))/(1+($X$2*K1481*I$8)^2))),           V_rtHz(J1481)/($X$2*I$8*(J1481*H$1017+J1481+K1481)),V_rtHz(K1481)*SQRT(Sum_Sq(J1481*I$8*$X$2*H$1017,1))/($X$2*I$8*(J1481*H$1017+J1481+K1481))))/SQRT(Sum_Sq(1/(1+$A1481)+$AC$2/$I$2-1/(1+(1+K1481/J1481)/H$1017),$X$2/$I$2)),IF(K1482&lt;0,"A",H1482))</f>
        <v>A</v>
      </c>
      <c r="J1481" s="13">
        <f t="shared" si="505"/>
        <v>-1</v>
      </c>
      <c r="K1481" s="12">
        <f t="shared" si="529"/>
        <v>-2</v>
      </c>
      <c r="M1481" s="13" t="str">
        <f>IF(P1481&gt;0,SQRT(Sum_Sq($AI$2,V_rtHz($AH$2)/(1+1/$A1481),V_rtHz($AH$2*$A1481)/(1+$A1481),$AN$2*$AH$2/(1+1/$A1481),$AM$2*SQRT(Sum_Sq(P1481,1/($X$2*N$8*(1+M$1017+P1481/O1481))))/SQRT(Sum_Sq($X$2*P1481*N$8,1)),                   $AQ$2*SQRT(Sum_Sq($AH$2/(1+1/$A1481)+P1481*( 1/(M$1017+1+P1481/O1481)-1)/(1+($X$2*P1481*N$8)^2), (P1481^2*N$8*$X$2+1/($X$2*N$8*(M$1017+1+P1481/O1481           )))/(1+($X$2*P1481*N$8)^2))),           V_rtHz(O1481)/($X$2*N$8*(O1481*M$1017+O1481+P1481)),V_rtHz(P1481)*SQRT(Sum_Sq(O1481*N$8*$X$2*M$1017,1))/($X$2*N$8*(O1481*M$1017+O1481+P1481))))/SQRT(Sum_Sq(1/(1+$A1481)+$AC$2/$I$2-1/(1+(1+P1481/O1481)/M$1017),$X$2/$I$2)),IF(P1482&lt;0,"A",M1482))</f>
        <v>A</v>
      </c>
      <c r="O1481" s="13">
        <f t="shared" si="506"/>
        <v>-1</v>
      </c>
      <c r="P1481" s="12">
        <f t="shared" si="530"/>
        <v>-2</v>
      </c>
      <c r="R1481" s="13">
        <f>IF(U1481&gt;0,SQRT(Sum_Sq($AI$2,V_rtHz($AH$2)/(1+1/$A1481),V_rtHz($AH$2*$A1481)/(1+$A1481),$AN$2*$AH$2/(1+1/$A1481),$AM$2*SQRT(Sum_Sq(U1481,1/($X$2*S$8*(1+R$1017+U1481/T1481))))/SQRT(Sum_Sq($X$2*U1481*S$8,1)),                   $AQ$2*SQRT(Sum_Sq($AH$2/(1+1/$A1481)+U1481*( 1/(R$1017+1+U1481/T1481)-1)/(1+($X$2*U1481*S$8)^2), (U1481^2*S$8*$X$2+1/($X$2*S$8*(R$1017+1+U1481/T1481           )))/(1+($X$2*U1481*S$8)^2))),           V_rtHz(T1481)/($X$2*S$8*(T1481*R$1017+T1481+U1481)),V_rtHz(U1481)*SQRT(Sum_Sq(T1481*S$8*$X$2*R$1017,1))/($X$2*S$8*(T1481*R$1017+T1481+U1481))))/SQRT(Sum_Sq(1/(1+$A1481)+$AC$2/$I$2-1/(1+(1+U1481/T1481)/R$1017),$X$2/$I$2)),IF(U1482&lt;0,"A",R1482))</f>
        <v>3.0772638132580796E-6</v>
      </c>
      <c r="T1481" s="13">
        <f t="shared" si="507"/>
        <v>25985.377639686845</v>
      </c>
      <c r="U1481" s="12">
        <f t="shared" si="531"/>
        <v>11975.353664030556</v>
      </c>
      <c r="X1481" s="13">
        <f>IF(AA1481&gt;0,SQRT(Sum_Sq($AI$2,V_rtHz($AH$2)/(1+1/$A1481),V_rtHz($AH$2*$A1481)/(1+$A1481),$AN$2*$AH$2/(1+1/$A1481),$AM$2*SQRT(Sum_Sq(AA1481,1/($X$2*Y$8*(1+X$1017+AA1481/Z1481))))/SQRT(Sum_Sq($X$2*AA1481*Y$8,1)),                   $AQ$2*SQRT(Sum_Sq($AH$2/(1+1/$A1481)+AA1481*( 1/(X$1017+1+AA1481/Z1481)-1)/(1+($X$2*AA1481*Y$8)^2), (AA1481^2*Y$8*$X$2+1/($X$2*Y$8*(X$1017+1+AA1481/Z1481           )))/(1+($X$2*AA1481*Y$8)^2))),           V_rtHz(Z1481)/($X$2*Y$8*(Z1481*X$1017+Z1481+AA1481)),V_rtHz(AA1481)*SQRT(Sum_Sq(Z1481*Y$8*$X$2*X$1017,1))/($X$2*Y$8*(Z1481*X$1017+Z1481+AA1481))))/SQRT(Sum_Sq(1/(1+$A1481)+$AC$2/$I$2-1/(1+(1+AA1481/Z1481)/X$1017),$X$2/$I$2)),IF(AA1482&lt;0,"A",X1482))</f>
        <v>3.2837851458947612E-6</v>
      </c>
      <c r="Z1481" s="13">
        <f t="shared" si="508"/>
        <v>13054.714565483755</v>
      </c>
      <c r="AA1481" s="12">
        <f t="shared" si="532"/>
        <v>75378.935527326408</v>
      </c>
      <c r="AC1481" s="13">
        <f>IF(AF1481&gt;0,SQRT(Sum_Sq($AI$2,V_rtHz($AH$2)/(1+1/$A1481),V_rtHz($AH$2*$A1481)/(1+$A1481),$AN$2*$AH$2/(1+1/$A1481),$AM$2*SQRT(Sum_Sq(AF1481,1/($X$2*AD$8*(1+AC$1017+AF1481/AE1481))))/SQRT(Sum_Sq($X$2*AF1481*AD$8,1)),                   $AQ$2*SQRT(Sum_Sq($AH$2/(1+1/$A1481)+AF1481*( 1/(AC$1017+1+AF1481/AE1481)-1)/(1+($X$2*AF1481*AD$8)^2), (AF1481^2*AD$8*$X$2+1/($X$2*AD$8*(AC$1017+1+AF1481/AE1481           )))/(1+($X$2*AF1481*AD$8)^2))),           V_rtHz(AE1481)/($X$2*AD$8*(AE1481*AC$1017+AE1481+AF1481)),V_rtHz(AF1481)*SQRT(Sum_Sq(AE1481*AD$8*$X$2*AC$1017,1))/($X$2*AD$8*(AE1481*AC$1017+AE1481+AF1481))))/SQRT(Sum_Sq(1/(1+$A1481)+$AC$2/$I$2-1/(1+(1+AF1481/AE1481)/AC$1017),$X$2/$I$2)),IF(AF1482&lt;0,"A",AC1482))</f>
        <v>5.4443003438691674E-6</v>
      </c>
      <c r="AE1481" s="13">
        <f t="shared" si="509"/>
        <v>11993.699981531363</v>
      </c>
      <c r="AF1481" s="12">
        <f t="shared" si="533"/>
        <v>259456.28772424025</v>
      </c>
      <c r="AG1481" s="13"/>
      <c r="AH1481" s="13">
        <f>IF(AK1481&gt;0,SQRT(Sum_Sq($AI$2,V_rtHz($AH$2)/(1+1/$A1481),V_rtHz($AH$2*$A1481)/(1+$A1481),$AN$2*$AH$2/(1+1/$A1481),$AM$2*SQRT(Sum_Sq(AK1481,1/($X$2*AI$8*(1+AH$1017+AK1481/AJ1481))))/SQRT(Sum_Sq($X$2*AK1481*AI$8,1)),                   $AQ$2*SQRT(Sum_Sq($AH$2/(1+1/$A1481)+AK1481*( 1/(AH$1017+1+AK1481/AJ1481)-1)/(1+($X$2*AK1481*AI$8)^2), (AK1481^2*AI$8*$X$2+1/($X$2*AI$8*(AH$1017+1+AK1481/AJ1481           )))/(1+($X$2*AK1481*AI$8)^2))),           V_rtHz(AJ1481)/($X$2*AI$8*(AJ1481*AH$1017+AJ1481+AK1481)),V_rtHz(AK1481)*SQRT(Sum_Sq(AJ1481*AI$8*$X$2*AH$1017,1))/($X$2*AI$8*(AJ1481*AH$1017+AJ1481+AK1481))))/SQRT(Sum_Sq(1/(1+$A1481)+$AC$2/$I$2-1/(1+(1+AK1481/AJ1481)/AH$1017),$X$2/$I$2)),IF(AK1482&lt;0,"A",AH1482))</f>
        <v>9.4915243006958623E-6</v>
      </c>
      <c r="AI1481" s="13"/>
      <c r="AJ1481" s="13">
        <f t="shared" si="510"/>
        <v>11716.255086411144</v>
      </c>
      <c r="AK1481" s="12">
        <f t="shared" si="534"/>
        <v>839901.8972372663</v>
      </c>
      <c r="AM1481" s="13">
        <f>IF(AP1481&gt;0,SQRT(Sum_Sq($AI$2,V_rtHz($AH$2)/(1+1/$A1481),V_rtHz($AH$2*$A1481)/(1+$A1481),$AN$2*$AH$2/(1+1/$A1481),$AM$2*SQRT(Sum_Sq(AP1481,1/($X$2*AN$8*(1+AM$1017+AP1481/AO1481))))/SQRT(Sum_Sq($X$2*AP1481*AN$8,1)),                   $AQ$2*SQRT(Sum_Sq($AH$2/(1+1/$A1481)+AP1481*( 1/(AM$1017+1+AP1481/AO1481)-1)/(1+($X$2*AP1481*AN$8)^2), (AP1481^2*AN$8*$X$2+1/($X$2*AN$8*(AM$1017+1+AP1481/AO1481           )))/(1+($X$2*AP1481*AN$8)^2))),           V_rtHz(AO1481)/($X$2*AN$8*(AO1481*AM$1017+AO1481+AP1481)),V_rtHz(AP1481)*SQRT(Sum_Sq(AO1481*AN$8*$X$2*AM$1017,1))/($X$2*AN$8*(AO1481*AM$1017+AO1481+AP1481))))/SQRT(Sum_Sq(1/(1+$A1481)+$AC$2/$I$2-1/(1+(1+AP1481/AO1481)/AM$1017),$X$2/$I$2)),IF(AP1482&lt;0,"A",AM1482))</f>
        <v>1.6778005325348911E-5</v>
      </c>
      <c r="AO1481" s="13">
        <f t="shared" si="511"/>
        <v>11633.088668437566</v>
      </c>
      <c r="AP1481" s="12">
        <f t="shared" si="535"/>
        <v>2674991.106815286</v>
      </c>
      <c r="AR1481" s="13">
        <f t="shared" si="512"/>
        <v>69887291.180198371</v>
      </c>
      <c r="AS1481" s="13">
        <f t="shared" si="513"/>
        <v>-1.3305964637225886E-5</v>
      </c>
      <c r="AV1481" s="13"/>
      <c r="AW1481" s="13">
        <f t="shared" si="514"/>
        <v>39300511.936236553</v>
      </c>
      <c r="AX1481" s="13">
        <f t="shared" si="515"/>
        <v>-4.2838111358101185E-5</v>
      </c>
      <c r="AZ1481" s="13"/>
      <c r="BA1481" s="13"/>
      <c r="BB1481" s="13">
        <f t="shared" si="516"/>
        <v>22100301.962882396</v>
      </c>
      <c r="BC1481" s="13">
        <f t="shared" si="517"/>
        <v>-1.4368311600317763E-4</v>
      </c>
      <c r="BD1481" s="13"/>
      <c r="BE1481" s="13"/>
      <c r="BG1481" s="13">
        <f t="shared" si="518"/>
        <v>996.3330000000002</v>
      </c>
      <c r="BH1481" s="13">
        <f t="shared" si="519"/>
        <v>10.898999999999997</v>
      </c>
      <c r="BI1481" s="13"/>
      <c r="BL1481" s="13">
        <f t="shared" si="520"/>
        <v>315.06815879885437</v>
      </c>
      <c r="BM1481" s="13">
        <f t="shared" si="521"/>
        <v>34.465664218175128</v>
      </c>
      <c r="BP1481" s="13"/>
      <c r="BQ1481" s="13">
        <f t="shared" si="522"/>
        <v>99.633300000000006</v>
      </c>
      <c r="BR1481" s="13">
        <f t="shared" si="523"/>
        <v>108.99000000000002</v>
      </c>
      <c r="BT1481" s="13"/>
      <c r="BU1481" s="13"/>
      <c r="BV1481" s="13">
        <f t="shared" si="524"/>
        <v>31.50681587988543</v>
      </c>
      <c r="BW1481" s="13">
        <f t="shared" si="525"/>
        <v>344.65664218175152</v>
      </c>
      <c r="CA1481" s="13">
        <f t="shared" si="526"/>
        <v>9.9633299999999991</v>
      </c>
      <c r="CB1481" s="13">
        <f t="shared" si="527"/>
        <v>1089.9000000000001</v>
      </c>
    </row>
    <row r="1482" spans="1:80" x14ac:dyDescent="0.3">
      <c r="A1482" s="13">
        <f t="shared" si="503"/>
        <v>6.4268771731701927E-3</v>
      </c>
      <c r="C1482" s="13" t="str">
        <f>IF(F1482&gt;0,SQRT(Sum_Sq($AI$2,V_rtHz($AH$2)/(1+1/$A1482),V_rtHz($AH$2*$A1482)/(1+$A1482),$AN$2*$AH$2/(1+1/$A1482),$AM$2*SQRT(Sum_Sq(F1482,1/($X$2*D$8*(1+C$1017+F1482/E1482))))/SQRT(Sum_Sq($X$2*F1482*D$8,1)),                   $AQ$2*SQRT(Sum_Sq($AH$2/(1+1/$A1482)+F1482*( 1/(C$1017+1+F1482/E1482)-1)/(1+($X$2*F1482*D$8)^2), (F1482^2*D$8*$X$2+1/($X$2*D$8*(C$1017+1+F1482/E1482           )))/(1+($X$2*F1482*D$8)^2))),           V_rtHz(E1482)/($X$2*D$8*(E1482*C$1017+E1482+F1482)),V_rtHz(F1482)*SQRT(Sum_Sq(E1482*D$8*$X$2*C$1017,1))/($X$2*D$8*(E1482*C$1017+E1482+F1482))))/SQRT(Sum_Sq(1/(1+$A1482)+$AC$2/$I$2-1/(1+(1+F1482/E1482)/C$1017),$X$2/$I$2)),IF(F1483&lt;0,"A",C1483))</f>
        <v>A</v>
      </c>
      <c r="E1482" s="13">
        <f t="shared" si="504"/>
        <v>-1</v>
      </c>
      <c r="F1482" s="12">
        <f t="shared" si="528"/>
        <v>-2</v>
      </c>
      <c r="H1482" s="13" t="str">
        <f>IF(K1482&gt;0,SQRT(Sum_Sq($AI$2,V_rtHz($AH$2)/(1+1/$A1482),V_rtHz($AH$2*$A1482)/(1+$A1482),$AN$2*$AH$2/(1+1/$A1482),$AM$2*SQRT(Sum_Sq(K1482,1/($X$2*I$8*(1+H$1017+K1482/J1482))))/SQRT(Sum_Sq($X$2*K1482*I$8,1)),                   $AQ$2*SQRT(Sum_Sq($AH$2/(1+1/$A1482)+K1482*( 1/(H$1017+1+K1482/J1482)-1)/(1+($X$2*K1482*I$8)^2), (K1482^2*I$8*$X$2+1/($X$2*I$8*(H$1017+1+K1482/J1482           )))/(1+($X$2*K1482*I$8)^2))),           V_rtHz(J1482)/($X$2*I$8*(J1482*H$1017+J1482+K1482)),V_rtHz(K1482)*SQRT(Sum_Sq(J1482*I$8*$X$2*H$1017,1))/($X$2*I$8*(J1482*H$1017+J1482+K1482))))/SQRT(Sum_Sq(1/(1+$A1482)+$AC$2/$I$2-1/(1+(1+K1482/J1482)/H$1017),$X$2/$I$2)),IF(K1483&lt;0,"A",H1483))</f>
        <v>A</v>
      </c>
      <c r="J1482" s="13">
        <f t="shared" si="505"/>
        <v>-1</v>
      </c>
      <c r="K1482" s="12">
        <f t="shared" si="529"/>
        <v>-2</v>
      </c>
      <c r="M1482" s="13" t="str">
        <f>IF(P1482&gt;0,SQRT(Sum_Sq($AI$2,V_rtHz($AH$2)/(1+1/$A1482),V_rtHz($AH$2*$A1482)/(1+$A1482),$AN$2*$AH$2/(1+1/$A1482),$AM$2*SQRT(Sum_Sq(P1482,1/($X$2*N$8*(1+M$1017+P1482/O1482))))/SQRT(Sum_Sq($X$2*P1482*N$8,1)),                   $AQ$2*SQRT(Sum_Sq($AH$2/(1+1/$A1482)+P1482*( 1/(M$1017+1+P1482/O1482)-1)/(1+($X$2*P1482*N$8)^2), (P1482^2*N$8*$X$2+1/($X$2*N$8*(M$1017+1+P1482/O1482           )))/(1+($X$2*P1482*N$8)^2))),           V_rtHz(O1482)/($X$2*N$8*(O1482*M$1017+O1482+P1482)),V_rtHz(P1482)*SQRT(Sum_Sq(O1482*N$8*$X$2*M$1017,1))/($X$2*N$8*(O1482*M$1017+O1482+P1482))))/SQRT(Sum_Sq(1/(1+$A1482)+$AC$2/$I$2-1/(1+(1+P1482/O1482)/M$1017),$X$2/$I$2)),IF(P1483&lt;0,"A",M1483))</f>
        <v>A</v>
      </c>
      <c r="O1482" s="13">
        <f t="shared" si="506"/>
        <v>-1</v>
      </c>
      <c r="P1482" s="12">
        <f t="shared" si="530"/>
        <v>-2</v>
      </c>
      <c r="R1482" s="13">
        <f>IF(U1482&gt;0,SQRT(Sum_Sq($AI$2,V_rtHz($AH$2)/(1+1/$A1482),V_rtHz($AH$2*$A1482)/(1+$A1482),$AN$2*$AH$2/(1+1/$A1482),$AM$2*SQRT(Sum_Sq(U1482,1/($X$2*S$8*(1+R$1017+U1482/T1482))))/SQRT(Sum_Sq($X$2*U1482*S$8,1)),                   $AQ$2*SQRT(Sum_Sq($AH$2/(1+1/$A1482)+U1482*( 1/(R$1017+1+U1482/T1482)-1)/(1+($X$2*U1482*S$8)^2), (U1482^2*S$8*$X$2+1/($X$2*S$8*(R$1017+1+U1482/T1482           )))/(1+($X$2*U1482*S$8)^2))),           V_rtHz(T1482)/($X$2*S$8*(T1482*R$1017+T1482+U1482)),V_rtHz(U1482)*SQRT(Sum_Sq(T1482*S$8*$X$2*R$1017,1))/($X$2*S$8*(T1482*R$1017+T1482+U1482))))/SQRT(Sum_Sq(1/(1+$A1482)+$AC$2/$I$2-1/(1+(1+U1482/T1482)/R$1017),$X$2/$I$2)),IF(U1483&lt;0,"A",R1483))</f>
        <v>2.9942613945988711E-6</v>
      </c>
      <c r="T1482" s="13">
        <f t="shared" si="507"/>
        <v>24927.585981803772</v>
      </c>
      <c r="U1482" s="12">
        <f t="shared" si="531"/>
        <v>12483.522774960822</v>
      </c>
      <c r="X1482" s="13">
        <f>IF(AA1482&gt;0,SQRT(Sum_Sq($AI$2,V_rtHz($AH$2)/(1+1/$A1482),V_rtHz($AH$2*$A1482)/(1+$A1482),$AN$2*$AH$2/(1+1/$A1482),$AM$2*SQRT(Sum_Sq(AA1482,1/($X$2*Y$8*(1+X$1017+AA1482/Z1482))))/SQRT(Sum_Sq($X$2*AA1482*Y$8,1)),                   $AQ$2*SQRT(Sum_Sq($AH$2/(1+1/$A1482)+AA1482*( 1/(X$1017+1+AA1482/Z1482)-1)/(1+($X$2*AA1482*Y$8)^2), (AA1482^2*Y$8*$X$2+1/($X$2*Y$8*(X$1017+1+AA1482/Z1482           )))/(1+($X$2*AA1482*Y$8)^2))),           V_rtHz(Z1482)/($X$2*Y$8*(Z1482*X$1017+Z1482+AA1482)),V_rtHz(AA1482)*SQRT(Sum_Sq(Z1482*Y$8*$X$2*X$1017,1))/($X$2*Y$8*(Z1482*X$1017+Z1482+AA1482))))/SQRT(Sum_Sq(1/(1+$A1482)+$AC$2/$I$2-1/(1+(1+AA1482/Z1482)/X$1017),$X$2/$I$2)),IF(AA1483&lt;0,"A",X1483))</f>
        <v>3.2760877610003751E-6</v>
      </c>
      <c r="Z1482" s="13">
        <f t="shared" si="508"/>
        <v>12993.731009213923</v>
      </c>
      <c r="AA1482" s="12">
        <f t="shared" si="532"/>
        <v>75732.711940970112</v>
      </c>
      <c r="AC1482" s="13">
        <f>IF(AF1482&gt;0,SQRT(Sum_Sq($AI$2,V_rtHz($AH$2)/(1+1/$A1482),V_rtHz($AH$2*$A1482)/(1+$A1482),$AN$2*$AH$2/(1+1/$A1482),$AM$2*SQRT(Sum_Sq(AF1482,1/($X$2*AD$8*(1+AC$1017+AF1482/AE1482))))/SQRT(Sum_Sq($X$2*AF1482*AD$8,1)),                   $AQ$2*SQRT(Sum_Sq($AH$2/(1+1/$A1482)+AF1482*( 1/(AC$1017+1+AF1482/AE1482)-1)/(1+($X$2*AF1482*AD$8)^2), (AF1482^2*AD$8*$X$2+1/($X$2*AD$8*(AC$1017+1+AF1482/AE1482           )))/(1+($X$2*AF1482*AD$8)^2))),           V_rtHz(AE1482)/($X$2*AD$8*(AE1482*AC$1017+AE1482+AF1482)),V_rtHz(AF1482)*SQRT(Sum_Sq(AE1482*AD$8*$X$2*AC$1017,1))/($X$2*AD$8*(AE1482*AC$1017+AE1482+AF1482))))/SQRT(Sum_Sq(1/(1+$A1482)+$AC$2/$I$2-1/(1+(1+AF1482/AE1482)/AC$1017),$X$2/$I$2)),IF(AF1483&lt;0,"A",AC1483))</f>
        <v>5.4346781059206379E-6</v>
      </c>
      <c r="AE1482" s="13">
        <f t="shared" si="509"/>
        <v>11948.527822070218</v>
      </c>
      <c r="AF1482" s="12">
        <f t="shared" si="533"/>
        <v>260437.17850650279</v>
      </c>
      <c r="AG1482" s="13"/>
      <c r="AH1482" s="13">
        <f>IF(AK1482&gt;0,SQRT(Sum_Sq($AI$2,V_rtHz($AH$2)/(1+1/$A1482),V_rtHz($AH$2*$A1482)/(1+$A1482),$AN$2*$AH$2/(1+1/$A1482),$AM$2*SQRT(Sum_Sq(AK1482,1/($X$2*AI$8*(1+AH$1017+AK1482/AJ1482))))/SQRT(Sum_Sq($X$2*AK1482*AI$8,1)),                   $AQ$2*SQRT(Sum_Sq($AH$2/(1+1/$A1482)+AK1482*( 1/(AH$1017+1+AK1482/AJ1482)-1)/(1+($X$2*AK1482*AI$8)^2), (AK1482^2*AI$8*$X$2+1/($X$2*AI$8*(AH$1017+1+AK1482/AJ1482           )))/(1+($X$2*AK1482*AI$8)^2))),           V_rtHz(AJ1482)/($X$2*AI$8*(AJ1482*AH$1017+AJ1482+AK1482)),V_rtHz(AK1482)*SQRT(Sum_Sq(AJ1482*AI$8*$X$2*AH$1017,1))/($X$2*AI$8*(AJ1482*AH$1017+AJ1482+AK1482))))/SQRT(Sum_Sq(1/(1+$A1482)+$AC$2/$I$2-1/(1+(1+AK1482/AJ1482)/AH$1017),$X$2/$I$2)),IF(AK1483&lt;0,"A",AH1483))</f>
        <v>9.4760341424838421E-6</v>
      </c>
      <c r="AI1482" s="13"/>
      <c r="AJ1482" s="13">
        <f t="shared" si="510"/>
        <v>11674.634370179676</v>
      </c>
      <c r="AK1482" s="12">
        <f t="shared" si="534"/>
        <v>842896.1938823479</v>
      </c>
      <c r="AM1482" s="13">
        <f>IF(AP1482&gt;0,SQRT(Sum_Sq($AI$2,V_rtHz($AH$2)/(1+1/$A1482),V_rtHz($AH$2*$A1482)/(1+$A1482),$AN$2*$AH$2/(1+1/$A1482),$AM$2*SQRT(Sum_Sq(AP1482,1/($X$2*AN$8*(1+AM$1017+AP1482/AO1482))))/SQRT(Sum_Sq($X$2*AP1482*AN$8,1)),                   $AQ$2*SQRT(Sum_Sq($AH$2/(1+1/$A1482)+AP1482*( 1/(AM$1017+1+AP1482/AO1482)-1)/(1+($X$2*AP1482*AN$8)^2), (AP1482^2*AN$8*$X$2+1/($X$2*AN$8*(AM$1017+1+AP1482/AO1482           )))/(1+($X$2*AP1482*AN$8)^2))),           V_rtHz(AO1482)/($X$2*AN$8*(AO1482*AM$1017+AO1482+AP1482)),V_rtHz(AP1482)*SQRT(Sum_Sq(AO1482*AN$8*$X$2*AM$1017,1))/($X$2*AN$8*(AO1482*AM$1017+AO1482+AP1482))))/SQRT(Sum_Sq(1/(1+$A1482)+$AC$2/$I$2-1/(1+(1+AP1482/AO1482)/AM$1017),$X$2/$I$2)),IF(AP1483&lt;0,"A",AM1483))</f>
        <v>1.6751290872685116E-5</v>
      </c>
      <c r="AO1482" s="13">
        <f t="shared" si="511"/>
        <v>11592.48927798154</v>
      </c>
      <c r="AP1482" s="12">
        <f t="shared" si="535"/>
        <v>2684359.5009373552</v>
      </c>
      <c r="AR1482" s="13">
        <f t="shared" si="512"/>
        <v>69887291.180198371</v>
      </c>
      <c r="AS1482" s="13">
        <f t="shared" si="513"/>
        <v>-1.3307485480731033E-5</v>
      </c>
      <c r="AV1482" s="13"/>
      <c r="AW1482" s="13">
        <f t="shared" si="514"/>
        <v>39300511.936236553</v>
      </c>
      <c r="AX1482" s="13">
        <f t="shared" si="515"/>
        <v>-4.2853878849925876E-5</v>
      </c>
      <c r="AZ1482" s="13"/>
      <c r="BA1482" s="13"/>
      <c r="BB1482" s="13">
        <f t="shared" si="516"/>
        <v>22100301.962882396</v>
      </c>
      <c r="BC1482" s="13">
        <f t="shared" si="517"/>
        <v>-1.4386065343281214E-4</v>
      </c>
      <c r="BD1482" s="13"/>
      <c r="BE1482" s="13"/>
      <c r="BG1482" s="13">
        <f t="shared" si="518"/>
        <v>996.3330000000002</v>
      </c>
      <c r="BH1482" s="13">
        <f t="shared" si="519"/>
        <v>10.898999999999996</v>
      </c>
      <c r="BI1482" s="13"/>
      <c r="BL1482" s="13">
        <f t="shared" si="520"/>
        <v>315.06815879885437</v>
      </c>
      <c r="BM1482" s="13">
        <f t="shared" si="521"/>
        <v>34.465664218175135</v>
      </c>
      <c r="BP1482" s="13"/>
      <c r="BQ1482" s="13">
        <f t="shared" si="522"/>
        <v>99.633300000000006</v>
      </c>
      <c r="BR1482" s="13">
        <f t="shared" si="523"/>
        <v>108.99</v>
      </c>
      <c r="BT1482" s="13"/>
      <c r="BU1482" s="13"/>
      <c r="BV1482" s="13">
        <f t="shared" si="524"/>
        <v>31.50681587988543</v>
      </c>
      <c r="BW1482" s="13">
        <f t="shared" si="525"/>
        <v>344.65664218175152</v>
      </c>
      <c r="CA1482" s="13">
        <f t="shared" si="526"/>
        <v>9.9633299999999991</v>
      </c>
      <c r="CB1482" s="13">
        <f t="shared" si="527"/>
        <v>1089.9000000000001</v>
      </c>
    </row>
    <row r="1483" spans="1:80" x14ac:dyDescent="0.3">
      <c r="A1483" s="13">
        <f t="shared" si="503"/>
        <v>6.5162839406084274E-3</v>
      </c>
      <c r="C1483" s="13" t="str">
        <f>IF(F1483&gt;0,SQRT(Sum_Sq($AI$2,V_rtHz($AH$2)/(1+1/$A1483),V_rtHz($AH$2*$A1483)/(1+$A1483),$AN$2*$AH$2/(1+1/$A1483),$AM$2*SQRT(Sum_Sq(F1483,1/($X$2*D$8*(1+C$1017+F1483/E1483))))/SQRT(Sum_Sq($X$2*F1483*D$8,1)),                   $AQ$2*SQRT(Sum_Sq($AH$2/(1+1/$A1483)+F1483*( 1/(C$1017+1+F1483/E1483)-1)/(1+($X$2*F1483*D$8)^2), (F1483^2*D$8*$X$2+1/($X$2*D$8*(C$1017+1+F1483/E1483           )))/(1+($X$2*F1483*D$8)^2))),           V_rtHz(E1483)/($X$2*D$8*(E1483*C$1017+E1483+F1483)),V_rtHz(F1483)*SQRT(Sum_Sq(E1483*D$8*$X$2*C$1017,1))/($X$2*D$8*(E1483*C$1017+E1483+F1483))))/SQRT(Sum_Sq(1/(1+$A1483)+$AC$2/$I$2-1/(1+(1+F1483/E1483)/C$1017),$X$2/$I$2)),IF(F1484&lt;0,"A",C1484))</f>
        <v>A</v>
      </c>
      <c r="E1483" s="13">
        <f t="shared" si="504"/>
        <v>-1</v>
      </c>
      <c r="F1483" s="12">
        <f t="shared" si="528"/>
        <v>-2</v>
      </c>
      <c r="H1483" s="13" t="str">
        <f>IF(K1483&gt;0,SQRT(Sum_Sq($AI$2,V_rtHz($AH$2)/(1+1/$A1483),V_rtHz($AH$2*$A1483)/(1+$A1483),$AN$2*$AH$2/(1+1/$A1483),$AM$2*SQRT(Sum_Sq(K1483,1/($X$2*I$8*(1+H$1017+K1483/J1483))))/SQRT(Sum_Sq($X$2*K1483*I$8,1)),                   $AQ$2*SQRT(Sum_Sq($AH$2/(1+1/$A1483)+K1483*( 1/(H$1017+1+K1483/J1483)-1)/(1+($X$2*K1483*I$8)^2), (K1483^2*I$8*$X$2+1/($X$2*I$8*(H$1017+1+K1483/J1483           )))/(1+($X$2*K1483*I$8)^2))),           V_rtHz(J1483)/($X$2*I$8*(J1483*H$1017+J1483+K1483)),V_rtHz(K1483)*SQRT(Sum_Sq(J1483*I$8*$X$2*H$1017,1))/($X$2*I$8*(J1483*H$1017+J1483+K1483))))/SQRT(Sum_Sq(1/(1+$A1483)+$AC$2/$I$2-1/(1+(1+K1483/J1483)/H$1017),$X$2/$I$2)),IF(K1484&lt;0,"A",H1484))</f>
        <v>A</v>
      </c>
      <c r="J1483" s="13">
        <f t="shared" si="505"/>
        <v>-1</v>
      </c>
      <c r="K1483" s="12">
        <f t="shared" si="529"/>
        <v>-2</v>
      </c>
      <c r="M1483" s="13" t="str">
        <f>IF(P1483&gt;0,SQRT(Sum_Sq($AI$2,V_rtHz($AH$2)/(1+1/$A1483),V_rtHz($AH$2*$A1483)/(1+$A1483),$AN$2*$AH$2/(1+1/$A1483),$AM$2*SQRT(Sum_Sq(P1483,1/($X$2*N$8*(1+M$1017+P1483/O1483))))/SQRT(Sum_Sq($X$2*P1483*N$8,1)),                   $AQ$2*SQRT(Sum_Sq($AH$2/(1+1/$A1483)+P1483*( 1/(M$1017+1+P1483/O1483)-1)/(1+($X$2*P1483*N$8)^2), (P1483^2*N$8*$X$2+1/($X$2*N$8*(M$1017+1+P1483/O1483           )))/(1+($X$2*P1483*N$8)^2))),           V_rtHz(O1483)/($X$2*N$8*(O1483*M$1017+O1483+P1483)),V_rtHz(P1483)*SQRT(Sum_Sq(O1483*N$8*$X$2*M$1017,1))/($X$2*N$8*(O1483*M$1017+O1483+P1483))))/SQRT(Sum_Sq(1/(1+$A1483)+$AC$2/$I$2-1/(1+(1+P1483/O1483)/M$1017),$X$2/$I$2)),IF(P1484&lt;0,"A",M1484))</f>
        <v>A</v>
      </c>
      <c r="O1483" s="13">
        <f t="shared" si="506"/>
        <v>-1</v>
      </c>
      <c r="P1483" s="12">
        <f t="shared" si="530"/>
        <v>-2</v>
      </c>
      <c r="R1483" s="13">
        <f>IF(U1483&gt;0,SQRT(Sum_Sq($AI$2,V_rtHz($AH$2)/(1+1/$A1483),V_rtHz($AH$2*$A1483)/(1+$A1483),$AN$2*$AH$2/(1+1/$A1483),$AM$2*SQRT(Sum_Sq(U1483,1/($X$2*S$8*(1+R$1017+U1483/T1483))))/SQRT(Sum_Sq($X$2*U1483*S$8,1)),                   $AQ$2*SQRT(Sum_Sq($AH$2/(1+1/$A1483)+U1483*( 1/(R$1017+1+U1483/T1483)-1)/(1+($X$2*U1483*S$8)^2), (U1483^2*S$8*$X$2+1/($X$2*S$8*(R$1017+1+U1483/T1483           )))/(1+($X$2*U1483*S$8)^2))),           V_rtHz(T1483)/($X$2*S$8*(T1483*R$1017+T1483+U1483)),V_rtHz(U1483)*SQRT(Sum_Sq(T1483*S$8*$X$2*R$1017,1))/($X$2*S$8*(T1483*R$1017+T1483+U1483))))/SQRT(Sum_Sq(1/(1+$A1483)+$AC$2/$I$2-1/(1+(1+U1483/T1483)/R$1017),$X$2/$I$2)),IF(U1484&lt;0,"A",R1484))</f>
        <v>2.9258371940416961E-6</v>
      </c>
      <c r="T1483" s="13">
        <f t="shared" si="507"/>
        <v>24060.638556970229</v>
      </c>
      <c r="U1483" s="12">
        <f t="shared" si="531"/>
        <v>12933.326212096448</v>
      </c>
      <c r="X1483" s="13">
        <f>IF(AA1483&gt;0,SQRT(Sum_Sq($AI$2,V_rtHz($AH$2)/(1+1/$A1483),V_rtHz($AH$2*$A1483)/(1+$A1483),$AN$2*$AH$2/(1+1/$A1483),$AM$2*SQRT(Sum_Sq(AA1483,1/($X$2*Y$8*(1+X$1017+AA1483/Z1483))))/SQRT(Sum_Sq($X$2*AA1483*Y$8,1)),                   $AQ$2*SQRT(Sum_Sq($AH$2/(1+1/$A1483)+AA1483*( 1/(X$1017+1+AA1483/Z1483)-1)/(1+($X$2*AA1483*Y$8)^2), (AA1483^2*Y$8*$X$2+1/($X$2*Y$8*(X$1017+1+AA1483/Z1483           )))/(1+($X$2*AA1483*Y$8)^2))),           V_rtHz(Z1483)/($X$2*Y$8*(Z1483*X$1017+Z1483+AA1483)),V_rtHz(AA1483)*SQRT(Sum_Sq(Z1483*Y$8*$X$2*X$1017,1))/($X$2*Y$8*(Z1483*X$1017+Z1483+AA1483))))/SQRT(Sum_Sq(1/(1+$A1483)+$AC$2/$I$2-1/(1+(1+AA1483/Z1483)/X$1017),$X$2/$I$2)),IF(AA1484&lt;0,"A",X1484))</f>
        <v>3.2684037874155613E-6</v>
      </c>
      <c r="Z1483" s="13">
        <f t="shared" si="508"/>
        <v>12932.932128098095</v>
      </c>
      <c r="AA1483" s="12">
        <f t="shared" si="532"/>
        <v>76088.738254591182</v>
      </c>
      <c r="AC1483" s="13">
        <f>IF(AF1483&gt;0,SQRT(Sum_Sq($AI$2,V_rtHz($AH$2)/(1+1/$A1483),V_rtHz($AH$2*$A1483)/(1+$A1483),$AN$2*$AH$2/(1+1/$A1483),$AM$2*SQRT(Sum_Sq(AF1483,1/($X$2*AD$8*(1+AC$1017+AF1483/AE1483))))/SQRT(Sum_Sq($X$2*AF1483*AD$8,1)),                   $AQ$2*SQRT(Sum_Sq($AH$2/(1+1/$A1483)+AF1483*( 1/(AC$1017+1+AF1483/AE1483)-1)/(1+($X$2*AF1483*AD$8)^2), (AF1483^2*AD$8*$X$2+1/($X$2*AD$8*(AC$1017+1+AF1483/AE1483           )))/(1+($X$2*AF1483*AD$8)^2))),           V_rtHz(AE1483)/($X$2*AD$8*(AE1483*AC$1017+AE1483+AF1483)),V_rtHz(AF1483)*SQRT(Sum_Sq(AE1483*AD$8*$X$2*AC$1017,1))/($X$2*AD$8*(AE1483*AC$1017+AE1483+AF1483))))/SQRT(Sum_Sq(1/(1+$A1483)+$AC$2/$I$2-1/(1+(1+AF1483/AE1483)/AC$1017),$X$2/$I$2)),IF(AF1484&lt;0,"A",AC1484))</f>
        <v>5.4250397219720619E-6</v>
      </c>
      <c r="AE1483" s="13">
        <f t="shared" si="509"/>
        <v>11903.333277972919</v>
      </c>
      <c r="AF1483" s="12">
        <f t="shared" si="533"/>
        <v>261426.00569244486</v>
      </c>
      <c r="AG1483" s="13"/>
      <c r="AH1483" s="13">
        <f>IF(AK1483&gt;0,SQRT(Sum_Sq($AI$2,V_rtHz($AH$2)/(1+1/$A1483),V_rtHz($AH$2*$A1483)/(1+$A1483),$AN$2*$AH$2/(1+1/$A1483),$AM$2*SQRT(Sum_Sq(AK1483,1/($X$2*AI$8*(1+AH$1017+AK1483/AJ1483))))/SQRT(Sum_Sq($X$2*AK1483*AI$8,1)),                   $AQ$2*SQRT(Sum_Sq($AH$2/(1+1/$A1483)+AK1483*( 1/(AH$1017+1+AK1483/AJ1483)-1)/(1+($X$2*AK1483*AI$8)^2), (AK1483^2*AI$8*$X$2+1/($X$2*AI$8*(AH$1017+1+AK1483/AJ1483           )))/(1+($X$2*AK1483*AI$8)^2))),           V_rtHz(AJ1483)/($X$2*AI$8*(AJ1483*AH$1017+AJ1483+AK1483)),V_rtHz(AK1483)*SQRT(Sum_Sq(AJ1483*AI$8*$X$2*AH$1017,1))/($X$2*AI$8*(AJ1483*AH$1017+AJ1483+AK1483))))/SQRT(Sum_Sq(1/(1+$A1483)+$AC$2/$I$2-1/(1+(1+AK1483/AJ1483)/AH$1017),$X$2/$I$2)),IF(AK1484&lt;0,"A",AH1484))</f>
        <v>9.4605056325605634E-6</v>
      </c>
      <c r="AI1483" s="13"/>
      <c r="AJ1483" s="13">
        <f t="shared" si="510"/>
        <v>11632.958935439538</v>
      </c>
      <c r="AK1483" s="12">
        <f t="shared" si="534"/>
        <v>845915.8955348517</v>
      </c>
      <c r="AM1483" s="13">
        <f>IF(AP1483&gt;0,SQRT(Sum_Sq($AI$2,V_rtHz($AH$2)/(1+1/$A1483),V_rtHz($AH$2*$A1483)/(1+$A1483),$AN$2*$AH$2/(1+1/$A1483),$AM$2*SQRT(Sum_Sq(AP1483,1/($X$2*AN$8*(1+AM$1017+AP1483/AO1483))))/SQRT(Sum_Sq($X$2*AP1483*AN$8,1)),                   $AQ$2*SQRT(Sum_Sq($AH$2/(1+1/$A1483)+AP1483*( 1/(AM$1017+1+AP1483/AO1483)-1)/(1+($X$2*AP1483*AN$8)^2), (AP1483^2*AN$8*$X$2+1/($X$2*AN$8*(AM$1017+1+AP1483/AO1483           )))/(1+($X$2*AP1483*AN$8)^2))),           V_rtHz(AO1483)/($X$2*AN$8*(AO1483*AM$1017+AO1483+AP1483)),V_rtHz(AP1483)*SQRT(Sum_Sq(AO1483*AN$8*$X$2*AM$1017,1))/($X$2*AN$8*(AO1483*AM$1017+AO1483+AP1483))))/SQRT(Sum_Sq(1/(1+$A1483)+$AC$2/$I$2-1/(1+(1+AP1483/AO1483)/AM$1017),$X$2/$I$2)),IF(AP1484&lt;0,"A",AM1484))</f>
        <v>1.6724504094699212E-5</v>
      </c>
      <c r="AO1483" s="13">
        <f t="shared" si="511"/>
        <v>11551.82685362239</v>
      </c>
      <c r="AP1483" s="12">
        <f t="shared" si="535"/>
        <v>2693808.4449479212</v>
      </c>
      <c r="AR1483" s="13">
        <f t="shared" si="512"/>
        <v>69887291.180198371</v>
      </c>
      <c r="AS1483" s="13">
        <f t="shared" si="513"/>
        <v>-1.3309027836264588E-5</v>
      </c>
      <c r="AV1483" s="13"/>
      <c r="AW1483" s="13">
        <f t="shared" si="514"/>
        <v>39300511.936236553</v>
      </c>
      <c r="AX1483" s="13">
        <f t="shared" si="515"/>
        <v>-4.2869877544297271E-5</v>
      </c>
      <c r="AZ1483" s="13"/>
      <c r="BA1483" s="13"/>
      <c r="BB1483" s="13">
        <f t="shared" si="516"/>
        <v>22100301.962882396</v>
      </c>
      <c r="BC1483" s="13">
        <f t="shared" si="517"/>
        <v>-1.4404110915045327E-4</v>
      </c>
      <c r="BD1483" s="13"/>
      <c r="BE1483" s="13"/>
      <c r="BG1483" s="13">
        <f t="shared" si="518"/>
        <v>996.3330000000002</v>
      </c>
      <c r="BH1483" s="13">
        <f t="shared" si="519"/>
        <v>10.898999999999996</v>
      </c>
      <c r="BI1483" s="13"/>
      <c r="BL1483" s="13">
        <f t="shared" si="520"/>
        <v>315.06815879885437</v>
      </c>
      <c r="BM1483" s="13">
        <f t="shared" si="521"/>
        <v>34.465664218175128</v>
      </c>
      <c r="BP1483" s="13"/>
      <c r="BQ1483" s="13">
        <f t="shared" si="522"/>
        <v>99.633300000000006</v>
      </c>
      <c r="BR1483" s="13">
        <f t="shared" si="523"/>
        <v>108.99000000000005</v>
      </c>
      <c r="BT1483" s="13"/>
      <c r="BU1483" s="13"/>
      <c r="BV1483" s="13">
        <f t="shared" si="524"/>
        <v>31.50681587988543</v>
      </c>
      <c r="BW1483" s="13">
        <f t="shared" si="525"/>
        <v>344.65664218175152</v>
      </c>
      <c r="CA1483" s="13">
        <f t="shared" si="526"/>
        <v>9.9633299999999991</v>
      </c>
      <c r="CB1483" s="13">
        <f t="shared" si="527"/>
        <v>1089.9000000000005</v>
      </c>
    </row>
    <row r="1484" spans="1:80" x14ac:dyDescent="0.3">
      <c r="A1484" s="13">
        <f t="shared" si="503"/>
        <v>6.6069344800759522E-3</v>
      </c>
      <c r="C1484" s="13" t="str">
        <f>IF(F1484&gt;0,SQRT(Sum_Sq($AI$2,V_rtHz($AH$2)/(1+1/$A1484),V_rtHz($AH$2*$A1484)/(1+$A1484),$AN$2*$AH$2/(1+1/$A1484),$AM$2*SQRT(Sum_Sq(F1484,1/($X$2*D$8*(1+C$1017+F1484/E1484))))/SQRT(Sum_Sq($X$2*F1484*D$8,1)),                   $AQ$2*SQRT(Sum_Sq($AH$2/(1+1/$A1484)+F1484*( 1/(C$1017+1+F1484/E1484)-1)/(1+($X$2*F1484*D$8)^2), (F1484^2*D$8*$X$2+1/($X$2*D$8*(C$1017+1+F1484/E1484           )))/(1+($X$2*F1484*D$8)^2))),           V_rtHz(E1484)/($X$2*D$8*(E1484*C$1017+E1484+F1484)),V_rtHz(F1484)*SQRT(Sum_Sq(E1484*D$8*$X$2*C$1017,1))/($X$2*D$8*(E1484*C$1017+E1484+F1484))))/SQRT(Sum_Sq(1/(1+$A1484)+$AC$2/$I$2-1/(1+(1+F1484/E1484)/C$1017),$X$2/$I$2)),IF(F1485&lt;0,"A",C1485))</f>
        <v>A</v>
      </c>
      <c r="E1484" s="13">
        <f t="shared" si="504"/>
        <v>-1</v>
      </c>
      <c r="F1484" s="12">
        <f t="shared" si="528"/>
        <v>-2</v>
      </c>
      <c r="H1484" s="13" t="str">
        <f>IF(K1484&gt;0,SQRT(Sum_Sq($AI$2,V_rtHz($AH$2)/(1+1/$A1484),V_rtHz($AH$2*$A1484)/(1+$A1484),$AN$2*$AH$2/(1+1/$A1484),$AM$2*SQRT(Sum_Sq(K1484,1/($X$2*I$8*(1+H$1017+K1484/J1484))))/SQRT(Sum_Sq($X$2*K1484*I$8,1)),                   $AQ$2*SQRT(Sum_Sq($AH$2/(1+1/$A1484)+K1484*( 1/(H$1017+1+K1484/J1484)-1)/(1+($X$2*K1484*I$8)^2), (K1484^2*I$8*$X$2+1/($X$2*I$8*(H$1017+1+K1484/J1484           )))/(1+($X$2*K1484*I$8)^2))),           V_rtHz(J1484)/($X$2*I$8*(J1484*H$1017+J1484+K1484)),V_rtHz(K1484)*SQRT(Sum_Sq(J1484*I$8*$X$2*H$1017,1))/($X$2*I$8*(J1484*H$1017+J1484+K1484))))/SQRT(Sum_Sq(1/(1+$A1484)+$AC$2/$I$2-1/(1+(1+K1484/J1484)/H$1017),$X$2/$I$2)),IF(K1485&lt;0,"A",H1485))</f>
        <v>A</v>
      </c>
      <c r="J1484" s="13">
        <f t="shared" si="505"/>
        <v>-1</v>
      </c>
      <c r="K1484" s="12">
        <f t="shared" si="529"/>
        <v>-2</v>
      </c>
      <c r="M1484" s="13" t="str">
        <f>IF(P1484&gt;0,SQRT(Sum_Sq($AI$2,V_rtHz($AH$2)/(1+1/$A1484),V_rtHz($AH$2*$A1484)/(1+$A1484),$AN$2*$AH$2/(1+1/$A1484),$AM$2*SQRT(Sum_Sq(P1484,1/($X$2*N$8*(1+M$1017+P1484/O1484))))/SQRT(Sum_Sq($X$2*P1484*N$8,1)),                   $AQ$2*SQRT(Sum_Sq($AH$2/(1+1/$A1484)+P1484*( 1/(M$1017+1+P1484/O1484)-1)/(1+($X$2*P1484*N$8)^2), (P1484^2*N$8*$X$2+1/($X$2*N$8*(M$1017+1+P1484/O1484           )))/(1+($X$2*P1484*N$8)^2))),           V_rtHz(O1484)/($X$2*N$8*(O1484*M$1017+O1484+P1484)),V_rtHz(P1484)*SQRT(Sum_Sq(O1484*N$8*$X$2*M$1017,1))/($X$2*N$8*(O1484*M$1017+O1484+P1484))))/SQRT(Sum_Sq(1/(1+$A1484)+$AC$2/$I$2-1/(1+(1+P1484/O1484)/M$1017),$X$2/$I$2)),IF(P1485&lt;0,"A",M1485))</f>
        <v>A</v>
      </c>
      <c r="O1484" s="13">
        <f t="shared" si="506"/>
        <v>-1</v>
      </c>
      <c r="P1484" s="12">
        <f t="shared" si="530"/>
        <v>-2</v>
      </c>
      <c r="R1484" s="13">
        <f>IF(U1484&gt;0,SQRT(Sum_Sq($AI$2,V_rtHz($AH$2)/(1+1/$A1484),V_rtHz($AH$2*$A1484)/(1+$A1484),$AN$2*$AH$2/(1+1/$A1484),$AM$2*SQRT(Sum_Sq(U1484,1/($X$2*S$8*(1+R$1017+U1484/T1484))))/SQRT(Sum_Sq($X$2*U1484*S$8,1)),                   $AQ$2*SQRT(Sum_Sq($AH$2/(1+1/$A1484)+U1484*( 1/(R$1017+1+U1484/T1484)-1)/(1+($X$2*U1484*S$8)^2), (U1484^2*S$8*$X$2+1/($X$2*S$8*(R$1017+1+U1484/T1484           )))/(1+($X$2*U1484*S$8)^2))),           V_rtHz(T1484)/($X$2*S$8*(T1484*R$1017+T1484+U1484)),V_rtHz(U1484)*SQRT(Sum_Sq(T1484*S$8*$X$2*R$1017,1))/($X$2*S$8*(T1484*R$1017+T1484+U1484))))/SQRT(Sum_Sq(1/(1+$A1484)+$AC$2/$I$2-1/(1+(1+U1484/T1484)/R$1017),$X$2/$I$2)),IF(U1485&lt;0,"A",R1485))</f>
        <v>2.8672682374668468E-6</v>
      </c>
      <c r="T1484" s="13">
        <f t="shared" si="507"/>
        <v>23322.334987614471</v>
      </c>
      <c r="U1484" s="12">
        <f t="shared" si="531"/>
        <v>13342.75009315742</v>
      </c>
      <c r="X1484" s="13">
        <f>IF(AA1484&gt;0,SQRT(Sum_Sq($AI$2,V_rtHz($AH$2)/(1+1/$A1484),V_rtHz($AH$2*$A1484)/(1+$A1484),$AN$2*$AH$2/(1+1/$A1484),$AM$2*SQRT(Sum_Sq(AA1484,1/($X$2*Y$8*(1+X$1017+AA1484/Z1484))))/SQRT(Sum_Sq($X$2*AA1484*Y$8,1)),                   $AQ$2*SQRT(Sum_Sq($AH$2/(1+1/$A1484)+AA1484*( 1/(X$1017+1+AA1484/Z1484)-1)/(1+($X$2*AA1484*Y$8)^2), (AA1484^2*Y$8*$X$2+1/($X$2*Y$8*(X$1017+1+AA1484/Z1484           )))/(1+($X$2*AA1484*Y$8)^2))),           V_rtHz(Z1484)/($X$2*Y$8*(Z1484*X$1017+Z1484+AA1484)),V_rtHz(AA1484)*SQRT(Sum_Sq(Z1484*Y$8*$X$2*X$1017,1))/($X$2*Y$8*(Z1484*X$1017+Z1484+AA1484))))/SQRT(Sum_Sq(1/(1+$A1484)+$AC$2/$I$2-1/(1+(1+AA1484/Z1484)/X$1017),$X$2/$I$2)),IF(AA1485&lt;0,"A",X1485))</f>
        <v>3.2607332761041194E-6</v>
      </c>
      <c r="Z1484" s="13">
        <f t="shared" si="508"/>
        <v>12872.317792246289</v>
      </c>
      <c r="AA1484" s="12">
        <f t="shared" si="532"/>
        <v>76447.031796557814</v>
      </c>
      <c r="AC1484" s="13">
        <f>IF(AF1484&gt;0,SQRT(Sum_Sq($AI$2,V_rtHz($AH$2)/(1+1/$A1484),V_rtHz($AH$2*$A1484)/(1+$A1484),$AN$2*$AH$2/(1+1/$A1484),$AM$2*SQRT(Sum_Sq(AF1484,1/($X$2*AD$8*(1+AC$1017+AF1484/AE1484))))/SQRT(Sum_Sq($X$2*AF1484*AD$8,1)),                   $AQ$2*SQRT(Sum_Sq($AH$2/(1+1/$A1484)+AF1484*( 1/(AC$1017+1+AF1484/AE1484)-1)/(1+($X$2*AF1484*AD$8)^2), (AF1484^2*AD$8*$X$2+1/($X$2*AD$8*(AC$1017+1+AF1484/AE1484           )))/(1+($X$2*AF1484*AD$8)^2))),           V_rtHz(AE1484)/($X$2*AD$8*(AE1484*AC$1017+AE1484+AF1484)),V_rtHz(AF1484)*SQRT(Sum_Sq(AE1484*AD$8*$X$2*AC$1017,1))/($X$2*AD$8*(AE1484*AC$1017+AE1484+AF1484))))/SQRT(Sum_Sq(1/(1+$A1484)+$AC$2/$I$2-1/(1+(1+AF1484/AE1484)/AC$1017),$X$2/$I$2)),IF(AF1485&lt;0,"A",AC1485))</f>
        <v>5.4153856028850155E-6</v>
      </c>
      <c r="AE1484" s="13">
        <f t="shared" si="509"/>
        <v>11858.118395133388</v>
      </c>
      <c r="AF1484" s="12">
        <f t="shared" si="533"/>
        <v>262422.82034926605</v>
      </c>
      <c r="AG1484" s="13"/>
      <c r="AH1484" s="13">
        <f>IF(AK1484&gt;0,SQRT(Sum_Sq($AI$2,V_rtHz($AH$2)/(1+1/$A1484),V_rtHz($AH$2*$A1484)/(1+$A1484),$AN$2*$AH$2/(1+1/$A1484),$AM$2*SQRT(Sum_Sq(AK1484,1/($X$2*AI$8*(1+AH$1017+AK1484/AJ1484))))/SQRT(Sum_Sq($X$2*AK1484*AI$8,1)),                   $AQ$2*SQRT(Sum_Sq($AH$2/(1+1/$A1484)+AK1484*( 1/(AH$1017+1+AK1484/AJ1484)-1)/(1+($X$2*AK1484*AI$8)^2), (AK1484^2*AI$8*$X$2+1/($X$2*AI$8*(AH$1017+1+AK1484/AJ1484           )))/(1+($X$2*AK1484*AI$8)^2))),           V_rtHz(AJ1484)/($X$2*AI$8*(AJ1484*AH$1017+AJ1484+AK1484)),V_rtHz(AK1484)*SQRT(Sum_Sq(AJ1484*AI$8*$X$2*AH$1017,1))/($X$2*AI$8*(AJ1484*AH$1017+AJ1484+AK1484))))/SQRT(Sum_Sq(1/(1+$A1484)+$AC$2/$I$2-1/(1+(1+AK1484/AJ1484)/AH$1017),$X$2/$I$2)),IF(AK1485&lt;0,"A",AH1485))</f>
        <v>9.4449394631819779E-6</v>
      </c>
      <c r="AI1484" s="13"/>
      <c r="AJ1484" s="13">
        <f t="shared" si="510"/>
        <v>11591.23084956765</v>
      </c>
      <c r="AK1484" s="12">
        <f t="shared" si="534"/>
        <v>848961.16756742354</v>
      </c>
      <c r="AM1484" s="13">
        <f>IF(AP1484&gt;0,SQRT(Sum_Sq($AI$2,V_rtHz($AH$2)/(1+1/$A1484),V_rtHz($AH$2*$A1484)/(1+$A1484),$AN$2*$AH$2/(1+1/$A1484),$AM$2*SQRT(Sum_Sq(AP1484,1/($X$2*AN$8*(1+AM$1017+AP1484/AO1484))))/SQRT(Sum_Sq($X$2*AP1484*AN$8,1)),                   $AQ$2*SQRT(Sum_Sq($AH$2/(1+1/$A1484)+AP1484*( 1/(AM$1017+1+AP1484/AO1484)-1)/(1+($X$2*AP1484*AN$8)^2), (AP1484^2*AN$8*$X$2+1/($X$2*AN$8*(AM$1017+1+AP1484/AO1484           )))/(1+($X$2*AP1484*AN$8)^2))),           V_rtHz(AO1484)/($X$2*AN$8*(AO1484*AM$1017+AO1484+AP1484)),V_rtHz(AP1484)*SQRT(Sum_Sq(AO1484*AN$8*$X$2*AM$1017,1))/($X$2*AN$8*(AO1484*AM$1017+AO1484+AP1484))))/SQRT(Sum_Sq(1/(1+$A1484)+$AC$2/$I$2-1/(1+(1+AP1484/AO1484)/AM$1017),$X$2/$I$2)),IF(AP1485&lt;0,"A",AM1485))</f>
        <v>1.669764618885369E-5</v>
      </c>
      <c r="AO1484" s="13">
        <f t="shared" si="511"/>
        <v>11511.10344464841</v>
      </c>
      <c r="AP1484" s="12">
        <f t="shared" si="535"/>
        <v>2703338.4664205522</v>
      </c>
      <c r="AR1484" s="13">
        <f t="shared" si="512"/>
        <v>69887291.180198371</v>
      </c>
      <c r="AS1484" s="13">
        <f t="shared" si="513"/>
        <v>-1.3310592013161026E-5</v>
      </c>
      <c r="AV1484" s="13"/>
      <c r="AW1484" s="13">
        <f t="shared" si="514"/>
        <v>39300511.936236553</v>
      </c>
      <c r="AX1484" s="13">
        <f t="shared" si="515"/>
        <v>-4.2886111003348639E-5</v>
      </c>
      <c r="AZ1484" s="13"/>
      <c r="BA1484" s="13"/>
      <c r="BB1484" s="13">
        <f t="shared" si="516"/>
        <v>22100301.962882396</v>
      </c>
      <c r="BC1484" s="13">
        <f t="shared" si="517"/>
        <v>-1.4422453805609545E-4</v>
      </c>
      <c r="BD1484" s="13"/>
      <c r="BE1484" s="13"/>
      <c r="BG1484" s="13">
        <f t="shared" si="518"/>
        <v>996.3330000000002</v>
      </c>
      <c r="BH1484" s="13">
        <f t="shared" si="519"/>
        <v>10.898999999999997</v>
      </c>
      <c r="BI1484" s="13"/>
      <c r="BL1484" s="13">
        <f t="shared" si="520"/>
        <v>315.06815879885437</v>
      </c>
      <c r="BM1484" s="13">
        <f t="shared" si="521"/>
        <v>34.465664218175142</v>
      </c>
      <c r="BP1484" s="13"/>
      <c r="BQ1484" s="13">
        <f t="shared" si="522"/>
        <v>99.633300000000006</v>
      </c>
      <c r="BR1484" s="13">
        <f t="shared" si="523"/>
        <v>108.98999999999997</v>
      </c>
      <c r="BT1484" s="13"/>
      <c r="BU1484" s="13"/>
      <c r="BV1484" s="13">
        <f t="shared" si="524"/>
        <v>31.50681587988543</v>
      </c>
      <c r="BW1484" s="13">
        <f t="shared" si="525"/>
        <v>344.65664218175152</v>
      </c>
      <c r="CA1484" s="13">
        <f t="shared" si="526"/>
        <v>9.9633299999999974</v>
      </c>
      <c r="CB1484" s="13">
        <f t="shared" si="527"/>
        <v>1089.9000000000005</v>
      </c>
    </row>
    <row r="1485" spans="1:80" x14ac:dyDescent="0.3">
      <c r="A1485" s="13">
        <f t="shared" si="503"/>
        <v>6.6988460941652611E-3</v>
      </c>
      <c r="C1485" s="13" t="str">
        <f>IF(F1485&gt;0,SQRT(Sum_Sq($AI$2,V_rtHz($AH$2)/(1+1/$A1485),V_rtHz($AH$2*$A1485)/(1+$A1485),$AN$2*$AH$2/(1+1/$A1485),$AM$2*SQRT(Sum_Sq(F1485,1/($X$2*D$8*(1+C$1017+F1485/E1485))))/SQRT(Sum_Sq($X$2*F1485*D$8,1)),                   $AQ$2*SQRT(Sum_Sq($AH$2/(1+1/$A1485)+F1485*( 1/(C$1017+1+F1485/E1485)-1)/(1+($X$2*F1485*D$8)^2), (F1485^2*D$8*$X$2+1/($X$2*D$8*(C$1017+1+F1485/E1485           )))/(1+($X$2*F1485*D$8)^2))),           V_rtHz(E1485)/($X$2*D$8*(E1485*C$1017+E1485+F1485)),V_rtHz(F1485)*SQRT(Sum_Sq(E1485*D$8*$X$2*C$1017,1))/($X$2*D$8*(E1485*C$1017+E1485+F1485))))/SQRT(Sum_Sq(1/(1+$A1485)+$AC$2/$I$2-1/(1+(1+F1485/E1485)/C$1017),$X$2/$I$2)),IF(F1486&lt;0,"A",C1486))</f>
        <v>A</v>
      </c>
      <c r="E1485" s="13">
        <f t="shared" si="504"/>
        <v>-1</v>
      </c>
      <c r="F1485" s="12">
        <f t="shared" si="528"/>
        <v>-2</v>
      </c>
      <c r="H1485" s="13" t="str">
        <f>IF(K1485&gt;0,SQRT(Sum_Sq($AI$2,V_rtHz($AH$2)/(1+1/$A1485),V_rtHz($AH$2*$A1485)/(1+$A1485),$AN$2*$AH$2/(1+1/$A1485),$AM$2*SQRT(Sum_Sq(K1485,1/($X$2*I$8*(1+H$1017+K1485/J1485))))/SQRT(Sum_Sq($X$2*K1485*I$8,1)),                   $AQ$2*SQRT(Sum_Sq($AH$2/(1+1/$A1485)+K1485*( 1/(H$1017+1+K1485/J1485)-1)/(1+($X$2*K1485*I$8)^2), (K1485^2*I$8*$X$2+1/($X$2*I$8*(H$1017+1+K1485/J1485           )))/(1+($X$2*K1485*I$8)^2))),           V_rtHz(J1485)/($X$2*I$8*(J1485*H$1017+J1485+K1485)),V_rtHz(K1485)*SQRT(Sum_Sq(J1485*I$8*$X$2*H$1017,1))/($X$2*I$8*(J1485*H$1017+J1485+K1485))))/SQRT(Sum_Sq(1/(1+$A1485)+$AC$2/$I$2-1/(1+(1+K1485/J1485)/H$1017),$X$2/$I$2)),IF(K1486&lt;0,"A",H1486))</f>
        <v>A</v>
      </c>
      <c r="J1485" s="13">
        <f t="shared" si="505"/>
        <v>-1</v>
      </c>
      <c r="K1485" s="12">
        <f t="shared" si="529"/>
        <v>-2</v>
      </c>
      <c r="M1485" s="13" t="str">
        <f>IF(P1485&gt;0,SQRT(Sum_Sq($AI$2,V_rtHz($AH$2)/(1+1/$A1485),V_rtHz($AH$2*$A1485)/(1+$A1485),$AN$2*$AH$2/(1+1/$A1485),$AM$2*SQRT(Sum_Sq(P1485,1/($X$2*N$8*(1+M$1017+P1485/O1485))))/SQRT(Sum_Sq($X$2*P1485*N$8,1)),                   $AQ$2*SQRT(Sum_Sq($AH$2/(1+1/$A1485)+P1485*( 1/(M$1017+1+P1485/O1485)-1)/(1+($X$2*P1485*N$8)^2), (P1485^2*N$8*$X$2+1/($X$2*N$8*(M$1017+1+P1485/O1485           )))/(1+($X$2*P1485*N$8)^2))),           V_rtHz(O1485)/($X$2*N$8*(O1485*M$1017+O1485+P1485)),V_rtHz(P1485)*SQRT(Sum_Sq(O1485*N$8*$X$2*M$1017,1))/($X$2*N$8*(O1485*M$1017+O1485+P1485))))/SQRT(Sum_Sq(1/(1+$A1485)+$AC$2/$I$2-1/(1+(1+P1485/O1485)/M$1017),$X$2/$I$2)),IF(P1486&lt;0,"A",M1486))</f>
        <v>A</v>
      </c>
      <c r="O1485" s="13">
        <f t="shared" si="506"/>
        <v>-1</v>
      </c>
      <c r="P1485" s="12">
        <f t="shared" si="530"/>
        <v>-2</v>
      </c>
      <c r="R1485" s="13">
        <f>IF(U1485&gt;0,SQRT(Sum_Sq($AI$2,V_rtHz($AH$2)/(1+1/$A1485),V_rtHz($AH$2*$A1485)/(1+$A1485),$AN$2*$AH$2/(1+1/$A1485),$AM$2*SQRT(Sum_Sq(U1485,1/($X$2*S$8*(1+R$1017+U1485/T1485))))/SQRT(Sum_Sq($X$2*U1485*S$8,1)),                   $AQ$2*SQRT(Sum_Sq($AH$2/(1+1/$A1485)+U1485*( 1/(R$1017+1+U1485/T1485)-1)/(1+($X$2*U1485*S$8)^2), (U1485^2*S$8*$X$2+1/($X$2*S$8*(R$1017+1+U1485/T1485           )))/(1+($X$2*U1485*S$8)^2))),           V_rtHz(T1485)/($X$2*S$8*(T1485*R$1017+T1485+U1485)),V_rtHz(U1485)*SQRT(Sum_Sq(T1485*S$8*$X$2*R$1017,1))/($X$2*S$8*(T1485*R$1017+T1485+U1485))))/SQRT(Sum_Sq(1/(1+$A1485)+$AC$2/$I$2-1/(1+(1+U1485/T1485)/R$1017),$X$2/$I$2)),IF(U1486&lt;0,"A",R1486))</f>
        <v>2.8158672135970875E-6</v>
      </c>
      <c r="T1485" s="13">
        <f t="shared" si="507"/>
        <v>22677.355614309145</v>
      </c>
      <c r="U1485" s="12">
        <f t="shared" si="531"/>
        <v>13722.23872223832</v>
      </c>
      <c r="X1485" s="13">
        <f>IF(AA1485&gt;0,SQRT(Sum_Sq($AI$2,V_rtHz($AH$2)/(1+1/$A1485),V_rtHz($AH$2*$A1485)/(1+$A1485),$AN$2*$AH$2/(1+1/$A1485),$AM$2*SQRT(Sum_Sq(AA1485,1/($X$2*Y$8*(1+X$1017+AA1485/Z1485))))/SQRT(Sum_Sq($X$2*AA1485*Y$8,1)),                   $AQ$2*SQRT(Sum_Sq($AH$2/(1+1/$A1485)+AA1485*( 1/(X$1017+1+AA1485/Z1485)-1)/(1+($X$2*AA1485*Y$8)^2), (AA1485^2*Y$8*$X$2+1/($X$2*Y$8*(X$1017+1+AA1485/Z1485           )))/(1+($X$2*AA1485*Y$8)^2))),           V_rtHz(Z1485)/($X$2*Y$8*(Z1485*X$1017+Z1485+AA1485)),V_rtHz(AA1485)*SQRT(Sum_Sq(Z1485*Y$8*$X$2*X$1017,1))/($X$2*Y$8*(Z1485*X$1017+Z1485+AA1485))))/SQRT(Sum_Sq(1/(1+$A1485)+$AC$2/$I$2-1/(1+(1+AA1485/Z1485)/X$1017),$X$2/$I$2)),IF(AA1486&lt;0,"A",X1486))</f>
        <v>3.2530762796918373E-6</v>
      </c>
      <c r="Z1485" s="13">
        <f t="shared" si="508"/>
        <v>12811.887879554839</v>
      </c>
      <c r="AA1485" s="12">
        <f t="shared" si="532"/>
        <v>76807.609995525549</v>
      </c>
      <c r="AC1485" s="13">
        <f>IF(AF1485&gt;0,SQRT(Sum_Sq($AI$2,V_rtHz($AH$2)/(1+1/$A1485),V_rtHz($AH$2*$A1485)/(1+$A1485),$AN$2*$AH$2/(1+1/$A1485),$AM$2*SQRT(Sum_Sq(AF1485,1/($X$2*AD$8*(1+AC$1017+AF1485/AE1485))))/SQRT(Sum_Sq($X$2*AF1485*AD$8,1)),                   $AQ$2*SQRT(Sum_Sq($AH$2/(1+1/$A1485)+AF1485*( 1/(AC$1017+1+AF1485/AE1485)-1)/(1+($X$2*AF1485*AD$8)^2), (AF1485^2*AD$8*$X$2+1/($X$2*AD$8*(AC$1017+1+AF1485/AE1485           )))/(1+($X$2*AF1485*AD$8)^2))),           V_rtHz(AE1485)/($X$2*AD$8*(AE1485*AC$1017+AE1485+AF1485)),V_rtHz(AF1485)*SQRT(Sum_Sq(AE1485*AD$8*$X$2*AC$1017,1))/($X$2*AD$8*(AE1485*AC$1017+AE1485+AF1485))))/SQRT(Sum_Sq(1/(1+$A1485)+$AC$2/$I$2-1/(1+(1+AF1485/AE1485)/AC$1017),$X$2/$I$2)),IF(AF1486&lt;0,"A",AC1486))</f>
        <v>5.4057161608431704E-6</v>
      </c>
      <c r="AE1485" s="13">
        <f t="shared" si="509"/>
        <v>11812.885212862175</v>
      </c>
      <c r="AF1485" s="12">
        <f t="shared" si="533"/>
        <v>263427.67386735999</v>
      </c>
      <c r="AG1485" s="13"/>
      <c r="AH1485" s="13">
        <f>IF(AK1485&gt;0,SQRT(Sum_Sq($AI$2,V_rtHz($AH$2)/(1+1/$A1485),V_rtHz($AH$2*$A1485)/(1+$A1485),$AN$2*$AH$2/(1+1/$A1485),$AM$2*SQRT(Sum_Sq(AK1485,1/($X$2*AI$8*(1+AH$1017+AK1485/AJ1485))))/SQRT(Sum_Sq($X$2*AK1485*AI$8,1)),                   $AQ$2*SQRT(Sum_Sq($AH$2/(1+1/$A1485)+AK1485*( 1/(AH$1017+1+AK1485/AJ1485)-1)/(1+($X$2*AK1485*AI$8)^2), (AK1485^2*AI$8*$X$2+1/($X$2*AI$8*(AH$1017+1+AK1485/AJ1485           )))/(1+($X$2*AK1485*AI$8)^2))),           V_rtHz(AJ1485)/($X$2*AI$8*(AJ1485*AH$1017+AJ1485+AK1485)),V_rtHz(AK1485)*SQRT(Sum_Sq(AJ1485*AI$8*$X$2*AH$1017,1))/($X$2*AI$8*(AJ1485*AH$1017+AJ1485+AK1485))))/SQRT(Sum_Sq(1/(1+$A1485)+$AC$2/$I$2-1/(1+(1+AK1485/AJ1485)/AH$1017),$X$2/$I$2)),IF(AK1486&lt;0,"A",AH1486))</f>
        <v>9.4293363309766366E-6</v>
      </c>
      <c r="AI1485" s="13"/>
      <c r="AJ1485" s="13">
        <f t="shared" si="510"/>
        <v>11549.452179579621</v>
      </c>
      <c r="AK1485" s="12">
        <f t="shared" si="534"/>
        <v>852032.17629588617</v>
      </c>
      <c r="AM1485" s="13">
        <f>IF(AP1485&gt;0,SQRT(Sum_Sq($AI$2,V_rtHz($AH$2)/(1+1/$A1485),V_rtHz($AH$2*$A1485)/(1+$A1485),$AN$2*$AH$2/(1+1/$A1485),$AM$2*SQRT(Sum_Sq(AP1485,1/($X$2*AN$8*(1+AM$1017+AP1485/AO1485))))/SQRT(Sum_Sq($X$2*AP1485*AN$8,1)),                   $AQ$2*SQRT(Sum_Sq($AH$2/(1+1/$A1485)+AP1485*( 1/(AM$1017+1+AP1485/AO1485)-1)/(1+($X$2*AP1485*AN$8)^2), (AP1485^2*AN$8*$X$2+1/($X$2*AN$8*(AM$1017+1+AP1485/AO1485           )))/(1+($X$2*AP1485*AN$8)^2))),           V_rtHz(AO1485)/($X$2*AN$8*(AO1485*AM$1017+AO1485+AP1485)),V_rtHz(AP1485)*SQRT(Sum_Sq(AO1485*AN$8*$X$2*AM$1017,1))/($X$2*AN$8*(AO1485*AM$1017+AO1485+AP1485))))/SQRT(Sum_Sq(1/(1+$A1485)+$AC$2/$I$2-1/(1+(1+AP1485/AO1485)/AM$1017),$X$2/$I$2)),IF(AP1486&lt;0,"A",AM1486))</f>
        <v>1.6670718361437621E-5</v>
      </c>
      <c r="AO1485" s="13">
        <f t="shared" si="511"/>
        <v>11470.321101947626</v>
      </c>
      <c r="AP1485" s="12">
        <f t="shared" si="535"/>
        <v>2712950.0958417249</v>
      </c>
      <c r="AR1485" s="13">
        <f t="shared" si="512"/>
        <v>69887291.180198371</v>
      </c>
      <c r="AS1485" s="13">
        <f t="shared" si="513"/>
        <v>-1.3312178325345725E-5</v>
      </c>
      <c r="AV1485" s="13"/>
      <c r="AW1485" s="13">
        <f t="shared" si="514"/>
        <v>39300511.936236553</v>
      </c>
      <c r="AX1485" s="13">
        <f t="shared" si="515"/>
        <v>-4.2902582849054323E-5</v>
      </c>
      <c r="AZ1485" s="13"/>
      <c r="BA1485" s="13"/>
      <c r="BB1485" s="13">
        <f t="shared" si="516"/>
        <v>22100301.962882396</v>
      </c>
      <c r="BC1485" s="13">
        <f t="shared" si="517"/>
        <v>-1.4441099629686731E-4</v>
      </c>
      <c r="BD1485" s="13"/>
      <c r="BE1485" s="13"/>
      <c r="BG1485" s="13">
        <f t="shared" si="518"/>
        <v>996.3330000000002</v>
      </c>
      <c r="BH1485" s="13">
        <f t="shared" si="519"/>
        <v>10.898999999999997</v>
      </c>
      <c r="BI1485" s="13"/>
      <c r="BL1485" s="13">
        <f t="shared" si="520"/>
        <v>315.06815879885437</v>
      </c>
      <c r="BM1485" s="13">
        <f t="shared" si="521"/>
        <v>34.465664218175135</v>
      </c>
      <c r="BP1485" s="13"/>
      <c r="BQ1485" s="13">
        <f t="shared" si="522"/>
        <v>99.633300000000006</v>
      </c>
      <c r="BR1485" s="13">
        <f t="shared" si="523"/>
        <v>108.98999999999997</v>
      </c>
      <c r="BT1485" s="13"/>
      <c r="BU1485" s="13"/>
      <c r="BV1485" s="13">
        <f t="shared" si="524"/>
        <v>31.50681587988543</v>
      </c>
      <c r="BW1485" s="13">
        <f t="shared" si="525"/>
        <v>344.65664218175147</v>
      </c>
      <c r="CA1485" s="13">
        <f t="shared" si="526"/>
        <v>9.9633299999999974</v>
      </c>
      <c r="CB1485" s="13">
        <f t="shared" si="527"/>
        <v>1089.8999999999999</v>
      </c>
    </row>
    <row r="1486" spans="1:80" x14ac:dyDescent="0.3">
      <c r="A1486" s="13">
        <f t="shared" si="503"/>
        <v>6.7920363261718408E-3</v>
      </c>
      <c r="C1486" s="13" t="str">
        <f>IF(F1486&gt;0,SQRT(Sum_Sq($AI$2,V_rtHz($AH$2)/(1+1/$A1486),V_rtHz($AH$2*$A1486)/(1+$A1486),$AN$2*$AH$2/(1+1/$A1486),$AM$2*SQRT(Sum_Sq(F1486,1/($X$2*D$8*(1+C$1017+F1486/E1486))))/SQRT(Sum_Sq($X$2*F1486*D$8,1)),                   $AQ$2*SQRT(Sum_Sq($AH$2/(1+1/$A1486)+F1486*( 1/(C$1017+1+F1486/E1486)-1)/(1+($X$2*F1486*D$8)^2), (F1486^2*D$8*$X$2+1/($X$2*D$8*(C$1017+1+F1486/E1486           )))/(1+($X$2*F1486*D$8)^2))),           V_rtHz(E1486)/($X$2*D$8*(E1486*C$1017+E1486+F1486)),V_rtHz(F1486)*SQRT(Sum_Sq(E1486*D$8*$X$2*C$1017,1))/($X$2*D$8*(E1486*C$1017+E1486+F1486))))/SQRT(Sum_Sq(1/(1+$A1486)+$AC$2/$I$2-1/(1+(1+F1486/E1486)/C$1017),$X$2/$I$2)),IF(F1487&lt;0,"A",C1487))</f>
        <v>A</v>
      </c>
      <c r="E1486" s="13">
        <f t="shared" si="504"/>
        <v>-1</v>
      </c>
      <c r="F1486" s="12">
        <f t="shared" si="528"/>
        <v>-2</v>
      </c>
      <c r="H1486" s="13" t="str">
        <f>IF(K1486&gt;0,SQRT(Sum_Sq($AI$2,V_rtHz($AH$2)/(1+1/$A1486),V_rtHz($AH$2*$A1486)/(1+$A1486),$AN$2*$AH$2/(1+1/$A1486),$AM$2*SQRT(Sum_Sq(K1486,1/($X$2*I$8*(1+H$1017+K1486/J1486))))/SQRT(Sum_Sq($X$2*K1486*I$8,1)),                   $AQ$2*SQRT(Sum_Sq($AH$2/(1+1/$A1486)+K1486*( 1/(H$1017+1+K1486/J1486)-1)/(1+($X$2*K1486*I$8)^2), (K1486^2*I$8*$X$2+1/($X$2*I$8*(H$1017+1+K1486/J1486           )))/(1+($X$2*K1486*I$8)^2))),           V_rtHz(J1486)/($X$2*I$8*(J1486*H$1017+J1486+K1486)),V_rtHz(K1486)*SQRT(Sum_Sq(J1486*I$8*$X$2*H$1017,1))/($X$2*I$8*(J1486*H$1017+J1486+K1486))))/SQRT(Sum_Sq(1/(1+$A1486)+$AC$2/$I$2-1/(1+(1+K1486/J1486)/H$1017),$X$2/$I$2)),IF(K1487&lt;0,"A",H1487))</f>
        <v>A</v>
      </c>
      <c r="J1486" s="13">
        <f t="shared" si="505"/>
        <v>-1</v>
      </c>
      <c r="K1486" s="12">
        <f t="shared" si="529"/>
        <v>-2</v>
      </c>
      <c r="M1486" s="13" t="str">
        <f>IF(P1486&gt;0,SQRT(Sum_Sq($AI$2,V_rtHz($AH$2)/(1+1/$A1486),V_rtHz($AH$2*$A1486)/(1+$A1486),$AN$2*$AH$2/(1+1/$A1486),$AM$2*SQRT(Sum_Sq(P1486,1/($X$2*N$8*(1+M$1017+P1486/O1486))))/SQRT(Sum_Sq($X$2*P1486*N$8,1)),                   $AQ$2*SQRT(Sum_Sq($AH$2/(1+1/$A1486)+P1486*( 1/(M$1017+1+P1486/O1486)-1)/(1+($X$2*P1486*N$8)^2), (P1486^2*N$8*$X$2+1/($X$2*N$8*(M$1017+1+P1486/O1486           )))/(1+($X$2*P1486*N$8)^2))),           V_rtHz(O1486)/($X$2*N$8*(O1486*M$1017+O1486+P1486)),V_rtHz(P1486)*SQRT(Sum_Sq(O1486*N$8*$X$2*M$1017,1))/($X$2*N$8*(O1486*M$1017+O1486+P1486))))/SQRT(Sum_Sq(1/(1+$A1486)+$AC$2/$I$2-1/(1+(1+P1486/O1486)/M$1017),$X$2/$I$2)),IF(P1487&lt;0,"A",M1487))</f>
        <v>A</v>
      </c>
      <c r="O1486" s="13">
        <f t="shared" si="506"/>
        <v>-1</v>
      </c>
      <c r="P1486" s="12">
        <f t="shared" si="530"/>
        <v>-2</v>
      </c>
      <c r="R1486" s="13">
        <f>IF(U1486&gt;0,SQRT(Sum_Sq($AI$2,V_rtHz($AH$2)/(1+1/$A1486),V_rtHz($AH$2*$A1486)/(1+$A1486),$AN$2*$AH$2/(1+1/$A1486),$AM$2*SQRT(Sum_Sq(U1486,1/($X$2*S$8*(1+R$1017+U1486/T1486))))/SQRT(Sum_Sq($X$2*U1486*S$8,1)),                   $AQ$2*SQRT(Sum_Sq($AH$2/(1+1/$A1486)+U1486*( 1/(R$1017+1+U1486/T1486)-1)/(1+($X$2*U1486*S$8)^2), (U1486^2*S$8*$X$2+1/($X$2*S$8*(R$1017+1+U1486/T1486           )))/(1+($X$2*U1486*S$8)^2))),           V_rtHz(T1486)/($X$2*S$8*(T1486*R$1017+T1486+U1486)),V_rtHz(U1486)*SQRT(Sum_Sq(T1486*S$8*$X$2*R$1017,1))/($X$2*S$8*(T1486*R$1017+T1486+U1486))))/SQRT(Sum_Sq(1/(1+$A1486)+$AC$2/$I$2-1/(1+(1+U1486/T1486)/R$1017),$X$2/$I$2)),IF(U1487&lt;0,"A",R1487))</f>
        <v>2.7699429023784432E-6</v>
      </c>
      <c r="T1486" s="13">
        <f t="shared" si="507"/>
        <v>22103.513815566443</v>
      </c>
      <c r="U1486" s="12">
        <f t="shared" si="531"/>
        <v>14078.489507378212</v>
      </c>
      <c r="X1486" s="13">
        <f>IF(AA1486&gt;0,SQRT(Sum_Sq($AI$2,V_rtHz($AH$2)/(1+1/$A1486),V_rtHz($AH$2*$A1486)/(1+$A1486),$AN$2*$AH$2/(1+1/$A1486),$AM$2*SQRT(Sum_Sq(AA1486,1/($X$2*Y$8*(1+X$1017+AA1486/Z1486))))/SQRT(Sum_Sq($X$2*AA1486*Y$8,1)),                   $AQ$2*SQRT(Sum_Sq($AH$2/(1+1/$A1486)+AA1486*( 1/(X$1017+1+AA1486/Z1486)-1)/(1+($X$2*AA1486*Y$8)^2), (AA1486^2*Y$8*$X$2+1/($X$2*Y$8*(X$1017+1+AA1486/Z1486           )))/(1+($X$2*AA1486*Y$8)^2))),           V_rtHz(Z1486)/($X$2*Y$8*(Z1486*X$1017+Z1486+AA1486)),V_rtHz(AA1486)*SQRT(Sum_Sq(Z1486*Y$8*$X$2*X$1017,1))/($X$2*Y$8*(Z1486*X$1017+Z1486+AA1486))))/SQRT(Sum_Sq(1/(1+$A1486)+$AC$2/$I$2-1/(1+(1+AA1486/Z1486)/X$1017),$X$2/$I$2)),IF(AA1487&lt;0,"A",X1487))</f>
        <v>3.2454328524377213E-6</v>
      </c>
      <c r="Z1486" s="13">
        <f t="shared" si="508"/>
        <v>12751.642275368955</v>
      </c>
      <c r="AA1486" s="12">
        <f t="shared" si="532"/>
        <v>77170.490381465512</v>
      </c>
      <c r="AC1486" s="13">
        <f>IF(AF1486&gt;0,SQRT(Sum_Sq($AI$2,V_rtHz($AH$2)/(1+1/$A1486),V_rtHz($AH$2*$A1486)/(1+$A1486),$AN$2*$AH$2/(1+1/$A1486),$AM$2*SQRT(Sum_Sq(AF1486,1/($X$2*AD$8*(1+AC$1017+AF1486/AE1486))))/SQRT(Sum_Sq($X$2*AF1486*AD$8,1)),                   $AQ$2*SQRT(Sum_Sq($AH$2/(1+1/$A1486)+AF1486*( 1/(AC$1017+1+AF1486/AE1486)-1)/(1+($X$2*AF1486*AD$8)^2), (AF1486^2*AD$8*$X$2+1/($X$2*AD$8*(AC$1017+1+AF1486/AE1486           )))/(1+($X$2*AF1486*AD$8)^2))),           V_rtHz(AE1486)/($X$2*AD$8*(AE1486*AC$1017+AE1486+AF1486)),V_rtHz(AF1486)*SQRT(Sum_Sq(AE1486*AD$8*$X$2*AC$1017,1))/($X$2*AD$8*(AE1486*AC$1017+AE1486+AF1486))))/SQRT(Sum_Sq(1/(1+$A1486)+$AC$2/$I$2-1/(1+(1+AF1486/AE1486)/AC$1017),$X$2/$I$2)),IF(AF1487&lt;0,"A",AC1487))</f>
        <v>5.3960318093087793E-6</v>
      </c>
      <c r="AE1486" s="13">
        <f t="shared" si="509"/>
        <v>11767.635763569773</v>
      </c>
      <c r="AF1486" s="12">
        <f t="shared" si="533"/>
        <v>264440.6179633846</v>
      </c>
      <c r="AG1486" s="13"/>
      <c r="AH1486" s="13">
        <f>IF(AK1486&gt;0,SQRT(Sum_Sq($AI$2,V_rtHz($AH$2)/(1+1/$A1486),V_rtHz($AH$2*$A1486)/(1+$A1486),$AN$2*$AH$2/(1+1/$A1486),$AM$2*SQRT(Sum_Sq(AK1486,1/($X$2*AI$8*(1+AH$1017+AK1486/AJ1486))))/SQRT(Sum_Sq($X$2*AK1486*AI$8,1)),                   $AQ$2*SQRT(Sum_Sq($AH$2/(1+1/$A1486)+AK1486*( 1/(AH$1017+1+AK1486/AJ1486)-1)/(1+($X$2*AK1486*AI$8)^2), (AK1486^2*AI$8*$X$2+1/($X$2*AI$8*(AH$1017+1+AK1486/AJ1486           )))/(1+($X$2*AK1486*AI$8)^2))),           V_rtHz(AJ1486)/($X$2*AI$8*(AJ1486*AH$1017+AJ1486+AK1486)),V_rtHz(AK1486)*SQRT(Sum_Sq(AJ1486*AI$8*$X$2*AH$1017,1))/($X$2*AI$8*(AJ1486*AH$1017+AJ1486+AK1486))))/SQRT(Sum_Sq(1/(1+$A1486)+$AC$2/$I$2-1/(1+(1+AK1486/AJ1486)/AH$1017),$X$2/$I$2)),IF(AK1487&lt;0,"A",AH1487))</f>
        <v>9.4136969368511742E-6</v>
      </c>
      <c r="AI1486" s="13"/>
      <c r="AJ1486" s="13">
        <f t="shared" si="510"/>
        <v>11507.624991714116</v>
      </c>
      <c r="AK1486" s="12">
        <f t="shared" si="534"/>
        <v>855129.08898908261</v>
      </c>
      <c r="AM1486" s="13">
        <f>IF(AP1486&gt;0,SQRT(Sum_Sq($AI$2,V_rtHz($AH$2)/(1+1/$A1486),V_rtHz($AH$2*$A1486)/(1+$A1486),$AN$2*$AH$2/(1+1/$A1486),$AM$2*SQRT(Sum_Sq(AP1486,1/($X$2*AN$8*(1+AM$1017+AP1486/AO1486))))/SQRT(Sum_Sq($X$2*AP1486*AN$8,1)),                   $AQ$2*SQRT(Sum_Sq($AH$2/(1+1/$A1486)+AP1486*( 1/(AM$1017+1+AP1486/AO1486)-1)/(1+($X$2*AP1486*AN$8)^2), (AP1486^2*AN$8*$X$2+1/($X$2*AN$8*(AM$1017+1+AP1486/AO1486           )))/(1+($X$2*AP1486*AN$8)^2))),           V_rtHz(AO1486)/($X$2*AN$8*(AO1486*AM$1017+AO1486+AP1486)),V_rtHz(AP1486)*SQRT(Sum_Sq(AO1486*AN$8*$X$2*AM$1017,1))/($X$2*AN$8*(AO1486*AM$1017+AO1486+AP1486))))/SQRT(Sum_Sq(1/(1+$A1486)+$AC$2/$I$2-1/(1+(1+AP1486/AO1486)/AM$1017),$X$2/$I$2)),IF(AP1487&lt;0,"A",AM1487))</f>
        <v>1.6643721827393623E-5</v>
      </c>
      <c r="AO1486" s="13">
        <f t="shared" si="511"/>
        <v>11429.481877572487</v>
      </c>
      <c r="AP1486" s="12">
        <f t="shared" si="535"/>
        <v>2722643.8666416099</v>
      </c>
      <c r="AR1486" s="13">
        <f t="shared" si="512"/>
        <v>69887291.180198371</v>
      </c>
      <c r="AS1486" s="13">
        <f t="shared" si="513"/>
        <v>-1.3313787091407107E-5</v>
      </c>
      <c r="AV1486" s="13"/>
      <c r="AW1486" s="13">
        <f t="shared" si="514"/>
        <v>39300511.936236553</v>
      </c>
      <c r="AX1486" s="13">
        <f t="shared" si="515"/>
        <v>-4.2919296764377131E-5</v>
      </c>
      <c r="AZ1486" s="13"/>
      <c r="BA1486" s="13"/>
      <c r="BB1486" s="13">
        <f t="shared" si="516"/>
        <v>22100301.962882396</v>
      </c>
      <c r="BC1486" s="13">
        <f t="shared" si="517"/>
        <v>-1.4460054130200641E-4</v>
      </c>
      <c r="BD1486" s="13"/>
      <c r="BE1486" s="13"/>
      <c r="BG1486" s="13">
        <f t="shared" si="518"/>
        <v>996.3330000000002</v>
      </c>
      <c r="BH1486" s="13">
        <f t="shared" si="519"/>
        <v>10.898999999999994</v>
      </c>
      <c r="BI1486" s="13"/>
      <c r="BL1486" s="13">
        <f t="shared" si="520"/>
        <v>315.06815879885437</v>
      </c>
      <c r="BM1486" s="13">
        <f t="shared" si="521"/>
        <v>34.465664218175142</v>
      </c>
      <c r="BP1486" s="13"/>
      <c r="BQ1486" s="13">
        <f t="shared" si="522"/>
        <v>99.633300000000006</v>
      </c>
      <c r="BR1486" s="13">
        <f t="shared" si="523"/>
        <v>108.99000000000002</v>
      </c>
      <c r="BT1486" s="13"/>
      <c r="BU1486" s="13"/>
      <c r="BV1486" s="13">
        <f t="shared" si="524"/>
        <v>31.50681587988543</v>
      </c>
      <c r="BW1486" s="13">
        <f t="shared" si="525"/>
        <v>344.65664218175147</v>
      </c>
      <c r="CA1486" s="13">
        <f t="shared" si="526"/>
        <v>9.9633299999999991</v>
      </c>
      <c r="CB1486" s="13">
        <f t="shared" si="527"/>
        <v>1089.9000000000001</v>
      </c>
    </row>
    <row r="1487" spans="1:80" x14ac:dyDescent="0.3">
      <c r="A1487" s="13">
        <f t="shared" si="503"/>
        <v>6.8865229634427604E-3</v>
      </c>
      <c r="C1487" s="13" t="str">
        <f>IF(F1487&gt;0,SQRT(Sum_Sq($AI$2,V_rtHz($AH$2)/(1+1/$A1487),V_rtHz($AH$2*$A1487)/(1+$A1487),$AN$2*$AH$2/(1+1/$A1487),$AM$2*SQRT(Sum_Sq(F1487,1/($X$2*D$8*(1+C$1017+F1487/E1487))))/SQRT(Sum_Sq($X$2*F1487*D$8,1)),                   $AQ$2*SQRT(Sum_Sq($AH$2/(1+1/$A1487)+F1487*( 1/(C$1017+1+F1487/E1487)-1)/(1+($X$2*F1487*D$8)^2), (F1487^2*D$8*$X$2+1/($X$2*D$8*(C$1017+1+F1487/E1487           )))/(1+($X$2*F1487*D$8)^2))),           V_rtHz(E1487)/($X$2*D$8*(E1487*C$1017+E1487+F1487)),V_rtHz(F1487)*SQRT(Sum_Sq(E1487*D$8*$X$2*C$1017,1))/($X$2*D$8*(E1487*C$1017+E1487+F1487))))/SQRT(Sum_Sq(1/(1+$A1487)+$AC$2/$I$2-1/(1+(1+F1487/E1487)/C$1017),$X$2/$I$2)),IF(F1488&lt;0,"A",C1488))</f>
        <v>A</v>
      </c>
      <c r="E1487" s="13">
        <f t="shared" si="504"/>
        <v>-1</v>
      </c>
      <c r="F1487" s="12">
        <f t="shared" si="528"/>
        <v>-2</v>
      </c>
      <c r="H1487" s="13" t="str">
        <f>IF(K1487&gt;0,SQRT(Sum_Sq($AI$2,V_rtHz($AH$2)/(1+1/$A1487),V_rtHz($AH$2*$A1487)/(1+$A1487),$AN$2*$AH$2/(1+1/$A1487),$AM$2*SQRT(Sum_Sq(K1487,1/($X$2*I$8*(1+H$1017+K1487/J1487))))/SQRT(Sum_Sq($X$2*K1487*I$8,1)),                   $AQ$2*SQRT(Sum_Sq($AH$2/(1+1/$A1487)+K1487*( 1/(H$1017+1+K1487/J1487)-1)/(1+($X$2*K1487*I$8)^2), (K1487^2*I$8*$X$2+1/($X$2*I$8*(H$1017+1+K1487/J1487           )))/(1+($X$2*K1487*I$8)^2))),           V_rtHz(J1487)/($X$2*I$8*(J1487*H$1017+J1487+K1487)),V_rtHz(K1487)*SQRT(Sum_Sq(J1487*I$8*$X$2*H$1017,1))/($X$2*I$8*(J1487*H$1017+J1487+K1487))))/SQRT(Sum_Sq(1/(1+$A1487)+$AC$2/$I$2-1/(1+(1+K1487/J1487)/H$1017),$X$2/$I$2)),IF(K1488&lt;0,"A",H1488))</f>
        <v>A</v>
      </c>
      <c r="J1487" s="13">
        <f t="shared" si="505"/>
        <v>-1</v>
      </c>
      <c r="K1487" s="12">
        <f t="shared" si="529"/>
        <v>-2</v>
      </c>
      <c r="M1487" s="13" t="str">
        <f>IF(P1487&gt;0,SQRT(Sum_Sq($AI$2,V_rtHz($AH$2)/(1+1/$A1487),V_rtHz($AH$2*$A1487)/(1+$A1487),$AN$2*$AH$2/(1+1/$A1487),$AM$2*SQRT(Sum_Sq(P1487,1/($X$2*N$8*(1+M$1017+P1487/O1487))))/SQRT(Sum_Sq($X$2*P1487*N$8,1)),                   $AQ$2*SQRT(Sum_Sq($AH$2/(1+1/$A1487)+P1487*( 1/(M$1017+1+P1487/O1487)-1)/(1+($X$2*P1487*N$8)^2), (P1487^2*N$8*$X$2+1/($X$2*N$8*(M$1017+1+P1487/O1487           )))/(1+($X$2*P1487*N$8)^2))),           V_rtHz(O1487)/($X$2*N$8*(O1487*M$1017+O1487+P1487)),V_rtHz(P1487)*SQRT(Sum_Sq(O1487*N$8*$X$2*M$1017,1))/($X$2*N$8*(O1487*M$1017+O1487+P1487))))/SQRT(Sum_Sq(1/(1+$A1487)+$AC$2/$I$2-1/(1+(1+P1487/O1487)/M$1017),$X$2/$I$2)),IF(P1488&lt;0,"A",M1488))</f>
        <v>A</v>
      </c>
      <c r="O1487" s="13">
        <f t="shared" si="506"/>
        <v>-1</v>
      </c>
      <c r="P1487" s="12">
        <f t="shared" si="530"/>
        <v>-2</v>
      </c>
      <c r="R1487" s="13">
        <f>IF(U1487&gt;0,SQRT(Sum_Sq($AI$2,V_rtHz($AH$2)/(1+1/$A1487),V_rtHz($AH$2*$A1487)/(1+$A1487),$AN$2*$AH$2/(1+1/$A1487),$AM$2*SQRT(Sum_Sq(U1487,1/($X$2*S$8*(1+R$1017+U1487/T1487))))/SQRT(Sum_Sq($X$2*U1487*S$8,1)),                   $AQ$2*SQRT(Sum_Sq($AH$2/(1+1/$A1487)+U1487*( 1/(R$1017+1+U1487/T1487)-1)/(1+($X$2*U1487*S$8)^2), (U1487^2*S$8*$X$2+1/($X$2*S$8*(R$1017+1+U1487/T1487           )))/(1+($X$2*U1487*S$8)^2))),           V_rtHz(T1487)/($X$2*S$8*(T1487*R$1017+T1487+U1487)),V_rtHz(U1487)*SQRT(Sum_Sq(T1487*S$8*$X$2*R$1017,1))/($X$2*S$8*(T1487*R$1017+T1487+U1487))))/SQRT(Sum_Sq(1/(1+$A1487)+$AC$2/$I$2-1/(1+(1+U1487/T1487)/R$1017),$X$2/$I$2)),IF(U1488&lt;0,"A",R1488))</f>
        <v>2.728354830076572E-6</v>
      </c>
      <c r="T1487" s="13">
        <f t="shared" si="507"/>
        <v>21585.873908657741</v>
      </c>
      <c r="U1487" s="12">
        <f t="shared" si="531"/>
        <v>14416.098632162892</v>
      </c>
      <c r="X1487" s="13">
        <f>IF(AA1487&gt;0,SQRT(Sum_Sq($AI$2,V_rtHz($AH$2)/(1+1/$A1487),V_rtHz($AH$2*$A1487)/(1+$A1487),$AN$2*$AH$2/(1+1/$A1487),$AM$2*SQRT(Sum_Sq(AA1487,1/($X$2*Y$8*(1+X$1017+AA1487/Z1487))))/SQRT(Sum_Sq($X$2*AA1487*Y$8,1)),                   $AQ$2*SQRT(Sum_Sq($AH$2/(1+1/$A1487)+AA1487*( 1/(X$1017+1+AA1487/Z1487)-1)/(1+($X$2*AA1487*Y$8)^2), (AA1487^2*Y$8*$X$2+1/($X$2*Y$8*(X$1017+1+AA1487/Z1487           )))/(1+($X$2*AA1487*Y$8)^2))),           V_rtHz(Z1487)/($X$2*Y$8*(Z1487*X$1017+Z1487+AA1487)),V_rtHz(AA1487)*SQRT(Sum_Sq(Z1487*Y$8*$X$2*X$1017,1))/($X$2*Y$8*(Z1487*X$1017+Z1487+AA1487))))/SQRT(Sum_Sq(1/(1+$A1487)+$AC$2/$I$2-1/(1+(1+AA1487/Z1487)/X$1017),$X$2/$I$2)),IF(AA1488&lt;0,"A",X1488))</f>
        <v>3.237803050206776E-6</v>
      </c>
      <c r="Z1487" s="13">
        <f t="shared" si="508"/>
        <v>12691.580872153043</v>
      </c>
      <c r="AA1487" s="12">
        <f t="shared" si="532"/>
        <v>77535.690586692945</v>
      </c>
      <c r="AC1487" s="13">
        <f>IF(AF1487&gt;0,SQRT(Sum_Sq($AI$2,V_rtHz($AH$2)/(1+1/$A1487),V_rtHz($AH$2*$A1487)/(1+$A1487),$AN$2*$AH$2/(1+1/$A1487),$AM$2*SQRT(Sum_Sq(AF1487,1/($X$2*AD$8*(1+AC$1017+AF1487/AE1487))))/SQRT(Sum_Sq($X$2*AF1487*AD$8,1)),                   $AQ$2*SQRT(Sum_Sq($AH$2/(1+1/$A1487)+AF1487*( 1/(AC$1017+1+AF1487/AE1487)-1)/(1+($X$2*AF1487*AD$8)^2), (AF1487^2*AD$8*$X$2+1/($X$2*AD$8*(AC$1017+1+AF1487/AE1487           )))/(1+($X$2*AF1487*AD$8)^2))),           V_rtHz(AE1487)/($X$2*AD$8*(AE1487*AC$1017+AE1487+AF1487)),V_rtHz(AF1487)*SQRT(Sum_Sq(AE1487*AD$8*$X$2*AC$1017,1))/($X$2*AD$8*(AE1487*AC$1017+AE1487+AF1487))))/SQRT(Sum_Sq(1/(1+$A1487)+$AC$2/$I$2-1/(1+(1+AF1487/AE1487)/AC$1017),$X$2/$I$2)),IF(AF1488&lt;0,"A",AC1488))</f>
        <v>5.3863329629800827E-6</v>
      </c>
      <c r="AE1487" s="13">
        <f t="shared" si="509"/>
        <v>11722.372072455084</v>
      </c>
      <c r="AF1487" s="12">
        <f t="shared" si="533"/>
        <v>265461.70468334958</v>
      </c>
      <c r="AG1487" s="13"/>
      <c r="AH1487" s="13">
        <f>IF(AK1487&gt;0,SQRT(Sum_Sq($AI$2,V_rtHz($AH$2)/(1+1/$A1487),V_rtHz($AH$2*$A1487)/(1+$A1487),$AN$2*$AH$2/(1+1/$A1487),$AM$2*SQRT(Sum_Sq(AK1487,1/($X$2*AI$8*(1+AH$1017+AK1487/AJ1487))))/SQRT(Sum_Sq($X$2*AK1487*AI$8,1)),                   $AQ$2*SQRT(Sum_Sq($AH$2/(1+1/$A1487)+AK1487*( 1/(AH$1017+1+AK1487/AJ1487)-1)/(1+($X$2*AK1487*AI$8)^2), (AK1487^2*AI$8*$X$2+1/($X$2*AI$8*(AH$1017+1+AK1487/AJ1487           )))/(1+($X$2*AK1487*AI$8)^2))),           V_rtHz(AJ1487)/($X$2*AI$8*(AJ1487*AH$1017+AJ1487+AK1487)),V_rtHz(AK1487)*SQRT(Sum_Sq(AJ1487*AI$8*$X$2*AH$1017,1))/($X$2*AI$8*(AJ1487*AH$1017+AJ1487+AK1487))))/SQRT(Sum_Sq(1/(1+$A1487)+$AC$2/$I$2-1/(1+(1+AK1487/AJ1487)/AH$1017),$X$2/$I$2)),IF(AK1488&lt;0,"A",AH1488))</f>
        <v>9.3980219858968038E-6</v>
      </c>
      <c r="AI1487" s="13"/>
      <c r="AJ1487" s="13">
        <f t="shared" si="510"/>
        <v>11465.751351021036</v>
      </c>
      <c r="AK1487" s="12">
        <f t="shared" si="534"/>
        <v>858252.07387880306</v>
      </c>
      <c r="AM1487" s="13">
        <f>IF(AP1487&gt;0,SQRT(Sum_Sq($AI$2,V_rtHz($AH$2)/(1+1/$A1487),V_rtHz($AH$2*$A1487)/(1+$A1487),$AN$2*$AH$2/(1+1/$A1487),$AM$2*SQRT(Sum_Sq(AP1487,1/($X$2*AN$8*(1+AM$1017+AP1487/AO1487))))/SQRT(Sum_Sq($X$2*AP1487*AN$8,1)),                   $AQ$2*SQRT(Sum_Sq($AH$2/(1+1/$A1487)+AP1487*( 1/(AM$1017+1+AP1487/AO1487)-1)/(1+($X$2*AP1487*AN$8)^2), (AP1487^2*AN$8*$X$2+1/($X$2*AN$8*(AM$1017+1+AP1487/AO1487           )))/(1+($X$2*AP1487*AN$8)^2))),           V_rtHz(AO1487)/($X$2*AN$8*(AO1487*AM$1017+AO1487+AP1487)),V_rtHz(AP1487)*SQRT(Sum_Sq(AO1487*AN$8*$X$2*AM$1017,1))/($X$2*AN$8*(AO1487*AM$1017+AO1487+AP1487))))/SQRT(Sum_Sq(1/(1+$A1487)+$AC$2/$I$2-1/(1+(1+AP1487/AO1487)/AM$1017),$X$2/$I$2)),IF(AP1488&lt;0,"A",AM1488))</f>
        <v>1.6616657810149794E-5</v>
      </c>
      <c r="AO1487" s="13">
        <f t="shared" si="511"/>
        <v>11388.587824307633</v>
      </c>
      <c r="AP1487" s="12">
        <f t="shared" si="535"/>
        <v>2732420.3152251677</v>
      </c>
      <c r="AR1487" s="13">
        <f t="shared" si="512"/>
        <v>69887291.180198371</v>
      </c>
      <c r="AS1487" s="13">
        <f t="shared" si="513"/>
        <v>-1.3315418634670051E-5</v>
      </c>
      <c r="AV1487" s="13"/>
      <c r="AW1487" s="13">
        <f t="shared" si="514"/>
        <v>39300511.936236553</v>
      </c>
      <c r="AX1487" s="13">
        <f t="shared" si="515"/>
        <v>-4.2936256494441528E-5</v>
      </c>
      <c r="AZ1487" s="13"/>
      <c r="BA1487" s="13"/>
      <c r="BB1487" s="13">
        <f t="shared" si="516"/>
        <v>22100301.962882396</v>
      </c>
      <c r="BC1487" s="13">
        <f t="shared" si="517"/>
        <v>-1.4479323181902542E-4</v>
      </c>
      <c r="BD1487" s="13"/>
      <c r="BE1487" s="13"/>
      <c r="BG1487" s="13">
        <f t="shared" si="518"/>
        <v>996.3330000000002</v>
      </c>
      <c r="BH1487" s="13">
        <f t="shared" si="519"/>
        <v>10.898999999999997</v>
      </c>
      <c r="BI1487" s="13"/>
      <c r="BL1487" s="13">
        <f t="shared" si="520"/>
        <v>315.06815879885437</v>
      </c>
      <c r="BM1487" s="13">
        <f t="shared" si="521"/>
        <v>34.465664218175149</v>
      </c>
      <c r="BP1487" s="13"/>
      <c r="BQ1487" s="13">
        <f t="shared" si="522"/>
        <v>99.633300000000006</v>
      </c>
      <c r="BR1487" s="13">
        <f t="shared" si="523"/>
        <v>108.99000000000002</v>
      </c>
      <c r="BT1487" s="13"/>
      <c r="BU1487" s="13"/>
      <c r="BV1487" s="13">
        <f t="shared" si="524"/>
        <v>31.50681587988543</v>
      </c>
      <c r="BW1487" s="13">
        <f t="shared" si="525"/>
        <v>344.65664218175147</v>
      </c>
      <c r="CA1487" s="13">
        <f t="shared" si="526"/>
        <v>9.9633299999999974</v>
      </c>
      <c r="CB1487" s="13">
        <f t="shared" si="527"/>
        <v>1089.9000000000005</v>
      </c>
    </row>
    <row r="1488" spans="1:80" x14ac:dyDescent="0.3">
      <c r="A1488" s="13">
        <f t="shared" si="503"/>
        <v>6.9823240407717122E-3</v>
      </c>
      <c r="C1488" s="13" t="str">
        <f>IF(F1488&gt;0,SQRT(Sum_Sq($AI$2,V_rtHz($AH$2)/(1+1/$A1488),V_rtHz($AH$2*$A1488)/(1+$A1488),$AN$2*$AH$2/(1+1/$A1488),$AM$2*SQRT(Sum_Sq(F1488,1/($X$2*D$8*(1+C$1017+F1488/E1488))))/SQRT(Sum_Sq($X$2*F1488*D$8,1)),                   $AQ$2*SQRT(Sum_Sq($AH$2/(1+1/$A1488)+F1488*( 1/(C$1017+1+F1488/E1488)-1)/(1+($X$2*F1488*D$8)^2), (F1488^2*D$8*$X$2+1/($X$2*D$8*(C$1017+1+F1488/E1488           )))/(1+($X$2*F1488*D$8)^2))),           V_rtHz(E1488)/($X$2*D$8*(E1488*C$1017+E1488+F1488)),V_rtHz(F1488)*SQRT(Sum_Sq(E1488*D$8*$X$2*C$1017,1))/($X$2*D$8*(E1488*C$1017+E1488+F1488))))/SQRT(Sum_Sq(1/(1+$A1488)+$AC$2/$I$2-1/(1+(1+F1488/E1488)/C$1017),$X$2/$I$2)),IF(F1489&lt;0,"A",C1489))</f>
        <v>A</v>
      </c>
      <c r="E1488" s="13">
        <f t="shared" si="504"/>
        <v>-1</v>
      </c>
      <c r="F1488" s="12">
        <f t="shared" si="528"/>
        <v>-2</v>
      </c>
      <c r="H1488" s="13" t="str">
        <f>IF(K1488&gt;0,SQRT(Sum_Sq($AI$2,V_rtHz($AH$2)/(1+1/$A1488),V_rtHz($AH$2*$A1488)/(1+$A1488),$AN$2*$AH$2/(1+1/$A1488),$AM$2*SQRT(Sum_Sq(K1488,1/($X$2*I$8*(1+H$1017+K1488/J1488))))/SQRT(Sum_Sq($X$2*K1488*I$8,1)),                   $AQ$2*SQRT(Sum_Sq($AH$2/(1+1/$A1488)+K1488*( 1/(H$1017+1+K1488/J1488)-1)/(1+($X$2*K1488*I$8)^2), (K1488^2*I$8*$X$2+1/($X$2*I$8*(H$1017+1+K1488/J1488           )))/(1+($X$2*K1488*I$8)^2))),           V_rtHz(J1488)/($X$2*I$8*(J1488*H$1017+J1488+K1488)),V_rtHz(K1488)*SQRT(Sum_Sq(J1488*I$8*$X$2*H$1017,1))/($X$2*I$8*(J1488*H$1017+J1488+K1488))))/SQRT(Sum_Sq(1/(1+$A1488)+$AC$2/$I$2-1/(1+(1+K1488/J1488)/H$1017),$X$2/$I$2)),IF(K1489&lt;0,"A",H1489))</f>
        <v>A</v>
      </c>
      <c r="J1488" s="13">
        <f t="shared" si="505"/>
        <v>-1</v>
      </c>
      <c r="K1488" s="12">
        <f t="shared" si="529"/>
        <v>-2</v>
      </c>
      <c r="M1488" s="13" t="str">
        <f>IF(P1488&gt;0,SQRT(Sum_Sq($AI$2,V_rtHz($AH$2)/(1+1/$A1488),V_rtHz($AH$2*$A1488)/(1+$A1488),$AN$2*$AH$2/(1+1/$A1488),$AM$2*SQRT(Sum_Sq(P1488,1/($X$2*N$8*(1+M$1017+P1488/O1488))))/SQRT(Sum_Sq($X$2*P1488*N$8,1)),                   $AQ$2*SQRT(Sum_Sq($AH$2/(1+1/$A1488)+P1488*( 1/(M$1017+1+P1488/O1488)-1)/(1+($X$2*P1488*N$8)^2), (P1488^2*N$8*$X$2+1/($X$2*N$8*(M$1017+1+P1488/O1488           )))/(1+($X$2*P1488*N$8)^2))),           V_rtHz(O1488)/($X$2*N$8*(O1488*M$1017+O1488+P1488)),V_rtHz(P1488)*SQRT(Sum_Sq(O1488*N$8*$X$2*M$1017,1))/($X$2*N$8*(O1488*M$1017+O1488+P1488))))/SQRT(Sum_Sq(1/(1+$A1488)+$AC$2/$I$2-1/(1+(1+P1488/O1488)/M$1017),$X$2/$I$2)),IF(P1489&lt;0,"A",M1489))</f>
        <v>A</v>
      </c>
      <c r="O1488" s="13">
        <f t="shared" si="506"/>
        <v>-1</v>
      </c>
      <c r="P1488" s="12">
        <f t="shared" si="530"/>
        <v>-2</v>
      </c>
      <c r="R1488" s="13">
        <f>IF(U1488&gt;0,SQRT(Sum_Sq($AI$2,V_rtHz($AH$2)/(1+1/$A1488),V_rtHz($AH$2*$A1488)/(1+$A1488),$AN$2*$AH$2/(1+1/$A1488),$AM$2*SQRT(Sum_Sq(U1488,1/($X$2*S$8*(1+R$1017+U1488/T1488))))/SQRT(Sum_Sq($X$2*U1488*S$8,1)),                   $AQ$2*SQRT(Sum_Sq($AH$2/(1+1/$A1488)+U1488*( 1/(R$1017+1+U1488/T1488)-1)/(1+($X$2*U1488*S$8)^2), (U1488^2*S$8*$X$2+1/($X$2*S$8*(R$1017+1+U1488/T1488           )))/(1+($X$2*U1488*S$8)^2))),           V_rtHz(T1488)/($X$2*S$8*(T1488*R$1017+T1488+U1488)),V_rtHz(U1488)*SQRT(Sum_Sq(T1488*S$8*$X$2*R$1017,1))/($X$2*S$8*(T1488*R$1017+T1488+U1488))))/SQRT(Sum_Sq(1/(1+$A1488)+$AC$2/$I$2-1/(1+(1+U1488/T1488)/R$1017),$X$2/$I$2)),IF(U1489&lt;0,"A",R1489))</f>
        <v>2.6902940433991109E-6</v>
      </c>
      <c r="T1488" s="13">
        <f t="shared" si="507"/>
        <v>21113.8589921118</v>
      </c>
      <c r="U1488" s="12">
        <f t="shared" si="531"/>
        <v>14738.380484822828</v>
      </c>
      <c r="X1488" s="13">
        <f>IF(AA1488&gt;0,SQRT(Sum_Sq($AI$2,V_rtHz($AH$2)/(1+1/$A1488),V_rtHz($AH$2*$A1488)/(1+$A1488),$AN$2*$AH$2/(1+1/$A1488),$AM$2*SQRT(Sum_Sq(AA1488,1/($X$2*Y$8*(1+X$1017+AA1488/Z1488))))/SQRT(Sum_Sq($X$2*AA1488*Y$8,1)),                   $AQ$2*SQRT(Sum_Sq($AH$2/(1+1/$A1488)+AA1488*( 1/(X$1017+1+AA1488/Z1488)-1)/(1+($X$2*AA1488*Y$8)^2), (AA1488^2*Y$8*$X$2+1/($X$2*Y$8*(X$1017+1+AA1488/Z1488           )))/(1+($X$2*AA1488*Y$8)^2))),           V_rtHz(Z1488)/($X$2*Y$8*(Z1488*X$1017+Z1488+AA1488)),V_rtHz(AA1488)*SQRT(Sum_Sq(Z1488*Y$8*$X$2*X$1017,1))/($X$2*Y$8*(Z1488*X$1017+Z1488+AA1488))))/SQRT(Sum_Sq(1/(1+$A1488)+$AC$2/$I$2-1/(1+(1+AA1488/Z1488)/X$1017),$X$2/$I$2)),IF(AA1489&lt;0,"A",X1489))</f>
        <v>3.2301869304425428E-6</v>
      </c>
      <c r="Z1488" s="13">
        <f t="shared" si="508"/>
        <v>12631.703569168874</v>
      </c>
      <c r="AA1488" s="12">
        <f t="shared" si="532"/>
        <v>77903.228346894801</v>
      </c>
      <c r="AC1488" s="13">
        <f>IF(AF1488&gt;0,SQRT(Sum_Sq($AI$2,V_rtHz($AH$2)/(1+1/$A1488),V_rtHz($AH$2*$A1488)/(1+$A1488),$AN$2*$AH$2/(1+1/$A1488),$AM$2*SQRT(Sum_Sq(AF1488,1/($X$2*AD$8*(1+AC$1017+AF1488/AE1488))))/SQRT(Sum_Sq($X$2*AF1488*AD$8,1)),                   $AQ$2*SQRT(Sum_Sq($AH$2/(1+1/$A1488)+AF1488*( 1/(AC$1017+1+AF1488/AE1488)-1)/(1+($X$2*AF1488*AD$8)^2), (AF1488^2*AD$8*$X$2+1/($X$2*AD$8*(AC$1017+1+AF1488/AE1488           )))/(1+($X$2*AF1488*AD$8)^2))),           V_rtHz(AE1488)/($X$2*AD$8*(AE1488*AC$1017+AE1488+AF1488)),V_rtHz(AF1488)*SQRT(Sum_Sq(AE1488*AD$8*$X$2*AC$1017,1))/($X$2*AD$8*(AE1488*AC$1017+AE1488+AF1488))))/SQRT(Sum_Sq(1/(1+$A1488)+$AC$2/$I$2-1/(1+(1+AF1488/AE1488)/AC$1017),$X$2/$I$2)),IF(AF1489&lt;0,"A",AC1489))</f>
        <v>5.3766200377486315E-6</v>
      </c>
      <c r="AE1488" s="13">
        <f t="shared" si="509"/>
        <v>11677.096157199123</v>
      </c>
      <c r="AF1488" s="12">
        <f t="shared" si="533"/>
        <v>266490.98640571826</v>
      </c>
      <c r="AG1488" s="13"/>
      <c r="AH1488" s="13">
        <f>IF(AK1488&gt;0,SQRT(Sum_Sq($AI$2,V_rtHz($AH$2)/(1+1/$A1488),V_rtHz($AH$2*$A1488)/(1+$A1488),$AN$2*$AH$2/(1+1/$A1488),$AM$2*SQRT(Sum_Sq(AK1488,1/($X$2*AI$8*(1+AH$1017+AK1488/AJ1488))))/SQRT(Sum_Sq($X$2*AK1488*AI$8,1)),                   $AQ$2*SQRT(Sum_Sq($AH$2/(1+1/$A1488)+AK1488*( 1/(AH$1017+1+AK1488/AJ1488)-1)/(1+($X$2*AK1488*AI$8)^2), (AK1488^2*AI$8*$X$2+1/($X$2*AI$8*(AH$1017+1+AK1488/AJ1488           )))/(1+($X$2*AK1488*AI$8)^2))),           V_rtHz(AJ1488)/($X$2*AI$8*(AJ1488*AH$1017+AJ1488+AK1488)),V_rtHz(AK1488)*SQRT(Sum_Sq(AJ1488*AI$8*$X$2*AH$1017,1))/($X$2*AI$8*(AJ1488*AH$1017+AJ1488+AK1488))))/SQRT(Sum_Sq(1/(1+$A1488)+$AC$2/$I$2-1/(1+(1+AK1488/AJ1488)/AH$1017),$X$2/$I$2)),IF(AK1489&lt;0,"A",AH1489))</f>
        <v>9.3823121872938715E-6</v>
      </c>
      <c r="AI1488" s="13"/>
      <c r="AJ1488" s="13">
        <f t="shared" si="510"/>
        <v>11423.83332095377</v>
      </c>
      <c r="AK1488" s="12">
        <f t="shared" si="534"/>
        <v>861401.30016978504</v>
      </c>
      <c r="AM1488" s="13">
        <f>IF(AP1488&gt;0,SQRT(Sum_Sq($AI$2,V_rtHz($AH$2)/(1+1/$A1488),V_rtHz($AH$2*$A1488)/(1+$A1488),$AN$2*$AH$2/(1+1/$A1488),$AM$2*SQRT(Sum_Sq(AP1488,1/($X$2*AN$8*(1+AM$1017+AP1488/AO1488))))/SQRT(Sum_Sq($X$2*AP1488*AN$8,1)),                   $AQ$2*SQRT(Sum_Sq($AH$2/(1+1/$A1488)+AP1488*( 1/(AM$1017+1+AP1488/AO1488)-1)/(1+($X$2*AP1488*AN$8)^2), (AP1488^2*AN$8*$X$2+1/($X$2*AN$8*(AM$1017+1+AP1488/AO1488           )))/(1+($X$2*AP1488*AN$8)^2))),           V_rtHz(AO1488)/($X$2*AN$8*(AO1488*AM$1017+AO1488+AP1488)),V_rtHz(AP1488)*SQRT(Sum_Sq(AO1488*AN$8*$X$2*AM$1017,1))/($X$2*AN$8*(AO1488*AM$1017+AO1488+AP1488))))/SQRT(Sum_Sq(1/(1+$A1488)+$AC$2/$I$2-1/(1+(1+AP1488/AO1488)/AM$1017),$X$2/$I$2)),IF(AP1489&lt;0,"A",AM1489))</f>
        <v>1.6589527541445433E-5</v>
      </c>
      <c r="AO1488" s="13">
        <f t="shared" si="511"/>
        <v>11347.640995241076</v>
      </c>
      <c r="AP1488" s="12">
        <f t="shared" si="535"/>
        <v>2742279.981003494</v>
      </c>
      <c r="AR1488" s="13">
        <f t="shared" si="512"/>
        <v>69887291.180198371</v>
      </c>
      <c r="AS1488" s="13">
        <f t="shared" si="513"/>
        <v>-1.3317073283270567E-5</v>
      </c>
      <c r="AV1488" s="13"/>
      <c r="AW1488" s="13">
        <f t="shared" si="514"/>
        <v>39300511.936236553</v>
      </c>
      <c r="AX1488" s="13">
        <f t="shared" si="515"/>
        <v>-4.2953465847733625E-5</v>
      </c>
      <c r="AZ1488" s="13"/>
      <c r="BA1488" s="13"/>
      <c r="BB1488" s="13">
        <f t="shared" si="516"/>
        <v>22100301.962882396</v>
      </c>
      <c r="BC1488" s="13">
        <f t="shared" si="517"/>
        <v>-1.4498912795111736E-4</v>
      </c>
      <c r="BD1488" s="13"/>
      <c r="BE1488" s="13"/>
      <c r="BG1488" s="13">
        <f t="shared" si="518"/>
        <v>996.3330000000002</v>
      </c>
      <c r="BH1488" s="13">
        <f t="shared" si="519"/>
        <v>10.898999999999999</v>
      </c>
      <c r="BI1488" s="13"/>
      <c r="BL1488" s="13">
        <f t="shared" si="520"/>
        <v>315.06815879885437</v>
      </c>
      <c r="BM1488" s="13">
        <f t="shared" si="521"/>
        <v>34.465664218175128</v>
      </c>
      <c r="BP1488" s="13"/>
      <c r="BQ1488" s="13">
        <f t="shared" si="522"/>
        <v>99.633300000000006</v>
      </c>
      <c r="BR1488" s="13">
        <f t="shared" si="523"/>
        <v>108.98999999999994</v>
      </c>
      <c r="BT1488" s="13"/>
      <c r="BU1488" s="13"/>
      <c r="BV1488" s="13">
        <f t="shared" si="524"/>
        <v>31.50681587988543</v>
      </c>
      <c r="BW1488" s="13">
        <f t="shared" si="525"/>
        <v>344.65664218175141</v>
      </c>
      <c r="CA1488" s="13">
        <f t="shared" si="526"/>
        <v>9.9633299999999991</v>
      </c>
      <c r="CB1488" s="13">
        <f t="shared" si="527"/>
        <v>1089.9000000000003</v>
      </c>
    </row>
    <row r="1489" spans="1:80" x14ac:dyDescent="0.3">
      <c r="A1489" s="13">
        <f t="shared" si="503"/>
        <v>7.0794578438413752E-3</v>
      </c>
      <c r="C1489" s="13" t="str">
        <f>IF(F1489&gt;0,SQRT(Sum_Sq($AI$2,V_rtHz($AH$2)/(1+1/$A1489),V_rtHz($AH$2*$A1489)/(1+$A1489),$AN$2*$AH$2/(1+1/$A1489),$AM$2*SQRT(Sum_Sq(F1489,1/($X$2*D$8*(1+C$1017+F1489/E1489))))/SQRT(Sum_Sq($X$2*F1489*D$8,1)),                   $AQ$2*SQRT(Sum_Sq($AH$2/(1+1/$A1489)+F1489*( 1/(C$1017+1+F1489/E1489)-1)/(1+($X$2*F1489*D$8)^2), (F1489^2*D$8*$X$2+1/($X$2*D$8*(C$1017+1+F1489/E1489           )))/(1+($X$2*F1489*D$8)^2))),           V_rtHz(E1489)/($X$2*D$8*(E1489*C$1017+E1489+F1489)),V_rtHz(F1489)*SQRT(Sum_Sq(E1489*D$8*$X$2*C$1017,1))/($X$2*D$8*(E1489*C$1017+E1489+F1489))))/SQRT(Sum_Sq(1/(1+$A1489)+$AC$2/$I$2-1/(1+(1+F1489/E1489)/C$1017),$X$2/$I$2)),IF(F1490&lt;0,"A",C1490))</f>
        <v>A</v>
      </c>
      <c r="E1489" s="13">
        <f t="shared" si="504"/>
        <v>-1</v>
      </c>
      <c r="F1489" s="12">
        <f t="shared" si="528"/>
        <v>-2</v>
      </c>
      <c r="H1489" s="13" t="str">
        <f>IF(K1489&gt;0,SQRT(Sum_Sq($AI$2,V_rtHz($AH$2)/(1+1/$A1489),V_rtHz($AH$2*$A1489)/(1+$A1489),$AN$2*$AH$2/(1+1/$A1489),$AM$2*SQRT(Sum_Sq(K1489,1/($X$2*I$8*(1+H$1017+K1489/J1489))))/SQRT(Sum_Sq($X$2*K1489*I$8,1)),                   $AQ$2*SQRT(Sum_Sq($AH$2/(1+1/$A1489)+K1489*( 1/(H$1017+1+K1489/J1489)-1)/(1+($X$2*K1489*I$8)^2), (K1489^2*I$8*$X$2+1/($X$2*I$8*(H$1017+1+K1489/J1489           )))/(1+($X$2*K1489*I$8)^2))),           V_rtHz(J1489)/($X$2*I$8*(J1489*H$1017+J1489+K1489)),V_rtHz(K1489)*SQRT(Sum_Sq(J1489*I$8*$X$2*H$1017,1))/($X$2*I$8*(J1489*H$1017+J1489+K1489))))/SQRT(Sum_Sq(1/(1+$A1489)+$AC$2/$I$2-1/(1+(1+K1489/J1489)/H$1017),$X$2/$I$2)),IF(K1490&lt;0,"A",H1490))</f>
        <v>A</v>
      </c>
      <c r="J1489" s="13">
        <f t="shared" si="505"/>
        <v>-1</v>
      </c>
      <c r="K1489" s="12">
        <f t="shared" si="529"/>
        <v>-2</v>
      </c>
      <c r="M1489" s="13" t="str">
        <f>IF(P1489&gt;0,SQRT(Sum_Sq($AI$2,V_rtHz($AH$2)/(1+1/$A1489),V_rtHz($AH$2*$A1489)/(1+$A1489),$AN$2*$AH$2/(1+1/$A1489),$AM$2*SQRT(Sum_Sq(P1489,1/($X$2*N$8*(1+M$1017+P1489/O1489))))/SQRT(Sum_Sq($X$2*P1489*N$8,1)),                   $AQ$2*SQRT(Sum_Sq($AH$2/(1+1/$A1489)+P1489*( 1/(M$1017+1+P1489/O1489)-1)/(1+($X$2*P1489*N$8)^2), (P1489^2*N$8*$X$2+1/($X$2*N$8*(M$1017+1+P1489/O1489           )))/(1+($X$2*P1489*N$8)^2))),           V_rtHz(O1489)/($X$2*N$8*(O1489*M$1017+O1489+P1489)),V_rtHz(P1489)*SQRT(Sum_Sq(O1489*N$8*$X$2*M$1017,1))/($X$2*N$8*(O1489*M$1017+O1489+P1489))))/SQRT(Sum_Sq(1/(1+$A1489)+$AC$2/$I$2-1/(1+(1+P1489/O1489)/M$1017),$X$2/$I$2)),IF(P1490&lt;0,"A",M1490))</f>
        <v>A</v>
      </c>
      <c r="O1489" s="13">
        <f t="shared" si="506"/>
        <v>-1</v>
      </c>
      <c r="P1489" s="12">
        <f t="shared" si="530"/>
        <v>-2</v>
      </c>
      <c r="R1489" s="13">
        <f>IF(U1489&gt;0,SQRT(Sum_Sq($AI$2,V_rtHz($AH$2)/(1+1/$A1489),V_rtHz($AH$2*$A1489)/(1+$A1489),$AN$2*$AH$2/(1+1/$A1489),$AM$2*SQRT(Sum_Sq(U1489,1/($X$2*S$8*(1+R$1017+U1489/T1489))))/SQRT(Sum_Sq($X$2*U1489*S$8,1)),                   $AQ$2*SQRT(Sum_Sq($AH$2/(1+1/$A1489)+U1489*( 1/(R$1017+1+U1489/T1489)-1)/(1+($X$2*U1489*S$8)^2), (U1489^2*S$8*$X$2+1/($X$2*S$8*(R$1017+1+U1489/T1489           )))/(1+($X$2*U1489*S$8)^2))),           V_rtHz(T1489)/($X$2*S$8*(T1489*R$1017+T1489+U1489)),V_rtHz(U1489)*SQRT(Sum_Sq(T1489*S$8*$X$2*R$1017,1))/($X$2*S$8*(T1489*R$1017+T1489+U1489))))/SQRT(Sum_Sq(1/(1+$A1489)+$AC$2/$I$2-1/(1+(1+U1489/T1489)/R$1017),$X$2/$I$2)),IF(U1490&lt;0,"A",R1490))</f>
        <v>2.6551641004384977E-6</v>
      </c>
      <c r="T1489" s="13">
        <f t="shared" si="507"/>
        <v>20679.682641926836</v>
      </c>
      <c r="U1489" s="12">
        <f t="shared" si="531"/>
        <v>15047.817353721575</v>
      </c>
      <c r="X1489" s="13">
        <f>IF(AA1489&gt;0,SQRT(Sum_Sq($AI$2,V_rtHz($AH$2)/(1+1/$A1489),V_rtHz($AH$2*$A1489)/(1+$A1489),$AN$2*$AH$2/(1+1/$A1489),$AM$2*SQRT(Sum_Sq(AA1489,1/($X$2*Y$8*(1+X$1017+AA1489/Z1489))))/SQRT(Sum_Sq($X$2*AA1489*Y$8,1)),                   $AQ$2*SQRT(Sum_Sq($AH$2/(1+1/$A1489)+AA1489*( 1/(X$1017+1+AA1489/Z1489)-1)/(1+($X$2*AA1489*Y$8)^2), (AA1489^2*Y$8*$X$2+1/($X$2*Y$8*(X$1017+1+AA1489/Z1489           )))/(1+($X$2*AA1489*Y$8)^2))),           V_rtHz(Z1489)/($X$2*Y$8*(Z1489*X$1017+Z1489+AA1489)),V_rtHz(AA1489)*SQRT(Sum_Sq(Z1489*Y$8*$X$2*X$1017,1))/($X$2*Y$8*(Z1489*X$1017+Z1489+AA1489))))/SQRT(Sum_Sq(1/(1+$A1489)+$AC$2/$I$2-1/(1+(1+AA1489/Z1489)/X$1017),$X$2/$I$2)),IF(AA1490&lt;0,"A",X1490))</f>
        <v>3.2225845521407719E-6</v>
      </c>
      <c r="Z1489" s="13">
        <f t="shared" si="508"/>
        <v>12572.010272161257</v>
      </c>
      <c r="AA1489" s="12">
        <f t="shared" si="532"/>
        <v>78273.121502157403</v>
      </c>
      <c r="AC1489" s="13">
        <f>IF(AF1489&gt;0,SQRT(Sum_Sq($AI$2,V_rtHz($AH$2)/(1+1/$A1489),V_rtHz($AH$2*$A1489)/(1+$A1489),$AN$2*$AH$2/(1+1/$A1489),$AM$2*SQRT(Sum_Sq(AF1489,1/($X$2*AD$8*(1+AC$1017+AF1489/AE1489))))/SQRT(Sum_Sq($X$2*AF1489*AD$8,1)),                   $AQ$2*SQRT(Sum_Sq($AH$2/(1+1/$A1489)+AF1489*( 1/(AC$1017+1+AF1489/AE1489)-1)/(1+($X$2*AF1489*AD$8)^2), (AF1489^2*AD$8*$X$2+1/($X$2*AD$8*(AC$1017+1+AF1489/AE1489           )))/(1+($X$2*AF1489*AD$8)^2))),           V_rtHz(AE1489)/($X$2*AD$8*(AE1489*AC$1017+AE1489+AF1489)),V_rtHz(AF1489)*SQRT(Sum_Sq(AE1489*AD$8*$X$2*AC$1017,1))/($X$2*AD$8*(AE1489*AC$1017+AE1489+AF1489))))/SQRT(Sum_Sq(1/(1+$A1489)+$AC$2/$I$2-1/(1+(1+AF1489/AE1489)/AC$1017),$X$2/$I$2)),IF(AF1490&lt;0,"A",AC1490))</f>
        <v>5.3668934506575195E-6</v>
      </c>
      <c r="AE1489" s="13">
        <f t="shared" si="509"/>
        <v>11631.810027663951</v>
      </c>
      <c r="AF1489" s="12">
        <f t="shared" si="533"/>
        <v>267528.51584452641</v>
      </c>
      <c r="AG1489" s="13"/>
      <c r="AH1489" s="13">
        <f>IF(AK1489&gt;0,SQRT(Sum_Sq($AI$2,V_rtHz($AH$2)/(1+1/$A1489),V_rtHz($AH$2*$A1489)/(1+$A1489),$AN$2*$AH$2/(1+1/$A1489),$AM$2*SQRT(Sum_Sq(AK1489,1/($X$2*AI$8*(1+AH$1017+AK1489/AJ1489))))/SQRT(Sum_Sq($X$2*AK1489*AI$8,1)),                   $AQ$2*SQRT(Sum_Sq($AH$2/(1+1/$A1489)+AK1489*( 1/(AH$1017+1+AK1489/AJ1489)-1)/(1+($X$2*AK1489*AI$8)^2), (AK1489^2*AI$8*$X$2+1/($X$2*AI$8*(AH$1017+1+AK1489/AJ1489           )))/(1+($X$2*AK1489*AI$8)^2))),           V_rtHz(AJ1489)/($X$2*AI$8*(AJ1489*AH$1017+AJ1489+AK1489)),V_rtHz(AK1489)*SQRT(Sum_Sq(AJ1489*AI$8*$X$2*AH$1017,1))/($X$2*AI$8*(AJ1489*AH$1017+AJ1489+AK1489))))/SQRT(Sum_Sq(1/(1+$A1489)+$AC$2/$I$2-1/(1+(1+AK1489/AJ1489)/AH$1017),$X$2/$I$2)),IF(AK1490&lt;0,"A",AH1490))</f>
        <v>9.3665682542195531E-6</v>
      </c>
      <c r="AI1489" s="13"/>
      <c r="AJ1489" s="13">
        <f t="shared" si="510"/>
        <v>11381.872962965577</v>
      </c>
      <c r="AK1489" s="12">
        <f t="shared" si="534"/>
        <v>864576.93804979185</v>
      </c>
      <c r="AM1489" s="13">
        <f>IF(AP1489&gt;0,SQRT(Sum_Sq($AI$2,V_rtHz($AH$2)/(1+1/$A1489),V_rtHz($AH$2*$A1489)/(1+$A1489),$AN$2*$AH$2/(1+1/$A1489),$AM$2*SQRT(Sum_Sq(AP1489,1/($X$2*AN$8*(1+AM$1017+AP1489/AO1489))))/SQRT(Sum_Sq($X$2*AP1489*AN$8,1)),                   $AQ$2*SQRT(Sum_Sq($AH$2/(1+1/$A1489)+AP1489*( 1/(AM$1017+1+AP1489/AO1489)-1)/(1+($X$2*AP1489*AN$8)^2), (AP1489^2*AN$8*$X$2+1/($X$2*AN$8*(AM$1017+1+AP1489/AO1489           )))/(1+($X$2*AP1489*AN$8)^2))),           V_rtHz(AO1489)/($X$2*AN$8*(AO1489*AM$1017+AO1489+AP1489)),V_rtHz(AP1489)*SQRT(Sum_Sq(AO1489*AN$8*$X$2*AM$1017,1))/($X$2*AN$8*(AO1489*AM$1017+AO1489+AP1489))))/SQRT(Sum_Sq(1/(1+$A1489)+$AC$2/$I$2-1/(1+(1+AP1489/AO1489)/AM$1017),$X$2/$I$2)),IF(AP1490&lt;0,"A",AM1490))</f>
        <v>1.6562332261162673E-5</v>
      </c>
      <c r="AO1489" s="13">
        <f t="shared" si="511"/>
        <v>11306.643443338884</v>
      </c>
      <c r="AP1489" s="12">
        <f t="shared" si="535"/>
        <v>2752223.4064254537</v>
      </c>
      <c r="AR1489" s="13">
        <f t="shared" si="512"/>
        <v>69887291.180198371</v>
      </c>
      <c r="AS1489" s="13">
        <f t="shared" si="513"/>
        <v>-1.3318751370231758E-5</v>
      </c>
      <c r="AV1489" s="13"/>
      <c r="AW1489" s="13">
        <f t="shared" si="514"/>
        <v>39300511.936236553</v>
      </c>
      <c r="AX1489" s="13">
        <f t="shared" si="515"/>
        <v>-4.2970928697328556E-5</v>
      </c>
      <c r="AZ1489" s="13"/>
      <c r="BA1489" s="13"/>
      <c r="BB1489" s="13">
        <f t="shared" si="516"/>
        <v>22100301.962882396</v>
      </c>
      <c r="BC1489" s="13">
        <f t="shared" si="517"/>
        <v>-1.4518829119584964E-4</v>
      </c>
      <c r="BD1489" s="13"/>
      <c r="BE1489" s="13"/>
      <c r="BG1489" s="13">
        <f t="shared" si="518"/>
        <v>996.3330000000002</v>
      </c>
      <c r="BH1489" s="13">
        <f t="shared" si="519"/>
        <v>10.898999999999999</v>
      </c>
      <c r="BI1489" s="13"/>
      <c r="BL1489" s="13">
        <f t="shared" si="520"/>
        <v>315.06815879885437</v>
      </c>
      <c r="BM1489" s="13">
        <f t="shared" si="521"/>
        <v>34.465664218175149</v>
      </c>
      <c r="BP1489" s="13"/>
      <c r="BQ1489" s="13">
        <f t="shared" si="522"/>
        <v>99.633300000000006</v>
      </c>
      <c r="BR1489" s="13">
        <f t="shared" si="523"/>
        <v>108.99000000000002</v>
      </c>
      <c r="BT1489" s="13"/>
      <c r="BU1489" s="13"/>
      <c r="BV1489" s="13">
        <f t="shared" si="524"/>
        <v>31.506815879885437</v>
      </c>
      <c r="BW1489" s="13">
        <f t="shared" si="525"/>
        <v>344.65664218175152</v>
      </c>
      <c r="CA1489" s="13">
        <f t="shared" si="526"/>
        <v>9.9633299999999991</v>
      </c>
      <c r="CB1489" s="13">
        <f t="shared" si="527"/>
        <v>1089.9000000000001</v>
      </c>
    </row>
    <row r="1490" spans="1:80" x14ac:dyDescent="0.3">
      <c r="A1490" s="13">
        <f t="shared" si="503"/>
        <v>7.1779429127136118E-3</v>
      </c>
      <c r="C1490" s="13" t="str">
        <f>IF(F1490&gt;0,SQRT(Sum_Sq($AI$2,V_rtHz($AH$2)/(1+1/$A1490),V_rtHz($AH$2*$A1490)/(1+$A1490),$AN$2*$AH$2/(1+1/$A1490),$AM$2*SQRT(Sum_Sq(F1490,1/($X$2*D$8*(1+C$1017+F1490/E1490))))/SQRT(Sum_Sq($X$2*F1490*D$8,1)),                   $AQ$2*SQRT(Sum_Sq($AH$2/(1+1/$A1490)+F1490*( 1/(C$1017+1+F1490/E1490)-1)/(1+($X$2*F1490*D$8)^2), (F1490^2*D$8*$X$2+1/($X$2*D$8*(C$1017+1+F1490/E1490           )))/(1+($X$2*F1490*D$8)^2))),           V_rtHz(E1490)/($X$2*D$8*(E1490*C$1017+E1490+F1490)),V_rtHz(F1490)*SQRT(Sum_Sq(E1490*D$8*$X$2*C$1017,1))/($X$2*D$8*(E1490*C$1017+E1490+F1490))))/SQRT(Sum_Sq(1/(1+$A1490)+$AC$2/$I$2-1/(1+(1+F1490/E1490)/C$1017),$X$2/$I$2)),IF(F1491&lt;0,"A",C1491))</f>
        <v>A</v>
      </c>
      <c r="E1490" s="13">
        <f t="shared" si="504"/>
        <v>-1</v>
      </c>
      <c r="F1490" s="12">
        <f t="shared" si="528"/>
        <v>-2</v>
      </c>
      <c r="H1490" s="13" t="str">
        <f>IF(K1490&gt;0,SQRT(Sum_Sq($AI$2,V_rtHz($AH$2)/(1+1/$A1490),V_rtHz($AH$2*$A1490)/(1+$A1490),$AN$2*$AH$2/(1+1/$A1490),$AM$2*SQRT(Sum_Sq(K1490,1/($X$2*I$8*(1+H$1017+K1490/J1490))))/SQRT(Sum_Sq($X$2*K1490*I$8,1)),                   $AQ$2*SQRT(Sum_Sq($AH$2/(1+1/$A1490)+K1490*( 1/(H$1017+1+K1490/J1490)-1)/(1+($X$2*K1490*I$8)^2), (K1490^2*I$8*$X$2+1/($X$2*I$8*(H$1017+1+K1490/J1490           )))/(1+($X$2*K1490*I$8)^2))),           V_rtHz(J1490)/($X$2*I$8*(J1490*H$1017+J1490+K1490)),V_rtHz(K1490)*SQRT(Sum_Sq(J1490*I$8*$X$2*H$1017,1))/($X$2*I$8*(J1490*H$1017+J1490+K1490))))/SQRT(Sum_Sq(1/(1+$A1490)+$AC$2/$I$2-1/(1+(1+K1490/J1490)/H$1017),$X$2/$I$2)),IF(K1491&lt;0,"A",H1491))</f>
        <v>A</v>
      </c>
      <c r="J1490" s="13">
        <f t="shared" si="505"/>
        <v>-1</v>
      </c>
      <c r="K1490" s="12">
        <f t="shared" si="529"/>
        <v>-2</v>
      </c>
      <c r="M1490" s="13" t="str">
        <f>IF(P1490&gt;0,SQRT(Sum_Sq($AI$2,V_rtHz($AH$2)/(1+1/$A1490),V_rtHz($AH$2*$A1490)/(1+$A1490),$AN$2*$AH$2/(1+1/$A1490),$AM$2*SQRT(Sum_Sq(P1490,1/($X$2*N$8*(1+M$1017+P1490/O1490))))/SQRT(Sum_Sq($X$2*P1490*N$8,1)),                   $AQ$2*SQRT(Sum_Sq($AH$2/(1+1/$A1490)+P1490*( 1/(M$1017+1+P1490/O1490)-1)/(1+($X$2*P1490*N$8)^2), (P1490^2*N$8*$X$2+1/($X$2*N$8*(M$1017+1+P1490/O1490           )))/(1+($X$2*P1490*N$8)^2))),           V_rtHz(O1490)/($X$2*N$8*(O1490*M$1017+O1490+P1490)),V_rtHz(P1490)*SQRT(Sum_Sq(O1490*N$8*$X$2*M$1017,1))/($X$2*N$8*(O1490*M$1017+O1490+P1490))))/SQRT(Sum_Sq(1/(1+$A1490)+$AC$2/$I$2-1/(1+(1+P1490/O1490)/M$1017),$X$2/$I$2)),IF(P1491&lt;0,"A",M1491))</f>
        <v>A</v>
      </c>
      <c r="O1490" s="13">
        <f t="shared" si="506"/>
        <v>-1</v>
      </c>
      <c r="P1490" s="12">
        <f t="shared" si="530"/>
        <v>-2</v>
      </c>
      <c r="R1490" s="13">
        <f>IF(U1490&gt;0,SQRT(Sum_Sq($AI$2,V_rtHz($AH$2)/(1+1/$A1490),V_rtHz($AH$2*$A1490)/(1+$A1490),$AN$2*$AH$2/(1+1/$A1490),$AM$2*SQRT(Sum_Sq(U1490,1/($X$2*S$8*(1+R$1017+U1490/T1490))))/SQRT(Sum_Sq($X$2*U1490*S$8,1)),                   $AQ$2*SQRT(Sum_Sq($AH$2/(1+1/$A1490)+U1490*( 1/(R$1017+1+U1490/T1490)-1)/(1+($X$2*U1490*S$8)^2), (U1490^2*S$8*$X$2+1/($X$2*S$8*(R$1017+1+U1490/T1490           )))/(1+($X$2*U1490*S$8)^2))),           V_rtHz(T1490)/($X$2*S$8*(T1490*R$1017+T1490+U1490)),V_rtHz(U1490)*SQRT(Sum_Sq(T1490*S$8*$X$2*R$1017,1))/($X$2*S$8*(T1490*R$1017+T1490+U1490))))/SQRT(Sum_Sq(1/(1+$A1490)+$AC$2/$I$2-1/(1+(1+U1490/T1490)/R$1017),$X$2/$I$2)),IF(U1491&lt;0,"A",R1491))</f>
        <v>2.6225115648275596E-6</v>
      </c>
      <c r="T1490" s="13">
        <f t="shared" si="507"/>
        <v>20277.433929084091</v>
      </c>
      <c r="U1490" s="12">
        <f t="shared" si="531"/>
        <v>15346.324807021445</v>
      </c>
      <c r="X1490" s="13">
        <f>IF(AA1490&gt;0,SQRT(Sum_Sq($AI$2,V_rtHz($AH$2)/(1+1/$A1490),V_rtHz($AH$2*$A1490)/(1+$A1490),$AN$2*$AH$2/(1+1/$A1490),$AM$2*SQRT(Sum_Sq(AA1490,1/($X$2*Y$8*(1+X$1017+AA1490/Z1490))))/SQRT(Sum_Sq($X$2*AA1490*Y$8,1)),                   $AQ$2*SQRT(Sum_Sq($AH$2/(1+1/$A1490)+AA1490*( 1/(X$1017+1+AA1490/Z1490)-1)/(1+($X$2*AA1490*Y$8)^2), (AA1490^2*Y$8*$X$2+1/($X$2*Y$8*(X$1017+1+AA1490/Z1490           )))/(1+($X$2*AA1490*Y$8)^2))),           V_rtHz(Z1490)/($X$2*Y$8*(Z1490*X$1017+Z1490+AA1490)),V_rtHz(AA1490)*SQRT(Sum_Sq(Z1490*Y$8*$X$2*X$1017,1))/($X$2*Y$8*(Z1490*X$1017+Z1490+AA1490))))/SQRT(Sum_Sq(1/(1+$A1490)+$AC$2/$I$2-1/(1+(1+AA1490/Z1490)/X$1017),$X$2/$I$2)),IF(AA1491&lt;0,"A",X1491))</f>
        <v>3.2149959758244977E-6</v>
      </c>
      <c r="Z1490" s="13">
        <f t="shared" si="508"/>
        <v>12512.50089305105</v>
      </c>
      <c r="AA1490" s="12">
        <f t="shared" si="532"/>
        <v>78645.387997994214</v>
      </c>
      <c r="AC1490" s="13">
        <f>IF(AF1490&gt;0,SQRT(Sum_Sq($AI$2,V_rtHz($AH$2)/(1+1/$A1490),V_rtHz($AH$2*$A1490)/(1+$A1490),$AN$2*$AH$2/(1+1/$A1490),$AM$2*SQRT(Sum_Sq(AF1490,1/($X$2*AD$8*(1+AC$1017+AF1490/AE1490))))/SQRT(Sum_Sq($X$2*AF1490*AD$8,1)),                   $AQ$2*SQRT(Sum_Sq($AH$2/(1+1/$A1490)+AF1490*( 1/(AC$1017+1+AF1490/AE1490)-1)/(1+($X$2*AF1490*AD$8)^2), (AF1490^2*AD$8*$X$2+1/($X$2*AD$8*(AC$1017+1+AF1490/AE1490           )))/(1+($X$2*AF1490*AD$8)^2))),           V_rtHz(AE1490)/($X$2*AD$8*(AE1490*AC$1017+AE1490+AF1490)),V_rtHz(AF1490)*SQRT(Sum_Sq(AE1490*AD$8*$X$2*AC$1017,1))/($X$2*AD$8*(AE1490*AC$1017+AE1490+AF1490))))/SQRT(Sum_Sq(1/(1+$A1490)+$AC$2/$I$2-1/(1+(1+AF1490/AE1490)/AC$1017),$X$2/$I$2)),IF(AF1491&lt;0,"A",AC1491))</f>
        <v>5.3571536198609316E-6</v>
      </c>
      <c r="AE1490" s="13">
        <f t="shared" si="509"/>
        <v>11586.515685596905</v>
      </c>
      <c r="AF1490" s="12">
        <f t="shared" si="533"/>
        <v>268574.34605251672</v>
      </c>
      <c r="AG1490" s="13"/>
      <c r="AH1490" s="13">
        <f>IF(AK1490&gt;0,SQRT(Sum_Sq($AI$2,V_rtHz($AH$2)/(1+1/$A1490),V_rtHz($AH$2*$A1490)/(1+$A1490),$AN$2*$AH$2/(1+1/$A1490),$AM$2*SQRT(Sum_Sq(AK1490,1/($X$2*AI$8*(1+AH$1017+AK1490/AJ1490))))/SQRT(Sum_Sq($X$2*AK1490*AI$8,1)),                   $AQ$2*SQRT(Sum_Sq($AH$2/(1+1/$A1490)+AK1490*( 1/(AH$1017+1+AK1490/AJ1490)-1)/(1+($X$2*AK1490*AI$8)^2), (AK1490^2*AI$8*$X$2+1/($X$2*AI$8*(AH$1017+1+AK1490/AJ1490           )))/(1+($X$2*AK1490*AI$8)^2))),           V_rtHz(AJ1490)/($X$2*AI$8*(AJ1490*AH$1017+AJ1490+AK1490)),V_rtHz(AK1490)*SQRT(Sum_Sq(AJ1490*AI$8*$X$2*AH$1017,1))/($X$2*AI$8*(AJ1490*AH$1017+AJ1490+AK1490))))/SQRT(Sum_Sq(1/(1+$A1490)+$AC$2/$I$2-1/(1+(1+AK1490/AJ1490)/AH$1017),$X$2/$I$2)),IF(AK1491&lt;0,"A",AH1491))</f>
        <v>9.350790903755545E-6</v>
      </c>
      <c r="AI1490" s="13"/>
      <c r="AJ1490" s="13">
        <f t="shared" si="510"/>
        <v>11339.872336110231</v>
      </c>
      <c r="AK1490" s="12">
        <f t="shared" si="534"/>
        <v>867779.1586997665</v>
      </c>
      <c r="AM1490" s="13">
        <f>IF(AP1490&gt;0,SQRT(Sum_Sq($AI$2,V_rtHz($AH$2)/(1+1/$A1490),V_rtHz($AH$2*$A1490)/(1+$A1490),$AN$2*$AH$2/(1+1/$A1490),$AM$2*SQRT(Sum_Sq(AP1490,1/($X$2*AN$8*(1+AM$1017+AP1490/AO1490))))/SQRT(Sum_Sq($X$2*AP1490*AN$8,1)),                   $AQ$2*SQRT(Sum_Sq($AH$2/(1+1/$A1490)+AP1490*( 1/(AM$1017+1+AP1490/AO1490)-1)/(1+($X$2*AP1490*AN$8)^2), (AP1490^2*AN$8*$X$2+1/($X$2*AN$8*(AM$1017+1+AP1490/AO1490           )))/(1+($X$2*AP1490*AN$8)^2))),           V_rtHz(AO1490)/($X$2*AN$8*(AO1490*AM$1017+AO1490+AP1490)),V_rtHz(AP1490)*SQRT(Sum_Sq(AO1490*AN$8*$X$2*AM$1017,1))/($X$2*AN$8*(AO1490*AM$1017+AO1490+AP1490))))/SQRT(Sum_Sq(1/(1+$A1490)+$AC$2/$I$2-1/(1+(1+AP1490/AO1490)/AM$1017),$X$2/$I$2)),IF(AP1491&lt;0,"A",AM1491))</f>
        <v>1.6535073217158075E-5</v>
      </c>
      <c r="AO1490" s="13">
        <f t="shared" si="511"/>
        <v>11265.597221023507</v>
      </c>
      <c r="AP1490" s="12">
        <f t="shared" si="535"/>
        <v>2762251.137009582</v>
      </c>
      <c r="AR1490" s="13">
        <f t="shared" si="512"/>
        <v>69887291.180198371</v>
      </c>
      <c r="AS1490" s="13">
        <f t="shared" si="513"/>
        <v>-1.3320453233541121E-5</v>
      </c>
      <c r="AV1490" s="13"/>
      <c r="AW1490" s="13">
        <f t="shared" si="514"/>
        <v>39300511.936236553</v>
      </c>
      <c r="AX1490" s="13">
        <f t="shared" si="515"/>
        <v>-4.2988648982145946E-5</v>
      </c>
      <c r="AZ1490" s="13"/>
      <c r="BA1490" s="13"/>
      <c r="BB1490" s="13">
        <f t="shared" si="516"/>
        <v>22100301.962882396</v>
      </c>
      <c r="BC1490" s="13">
        <f t="shared" si="517"/>
        <v>-1.4539078448519947E-4</v>
      </c>
      <c r="BD1490" s="13"/>
      <c r="BE1490" s="13"/>
      <c r="BG1490" s="13">
        <f t="shared" si="518"/>
        <v>996.3330000000002</v>
      </c>
      <c r="BH1490" s="13">
        <f t="shared" si="519"/>
        <v>10.898999999999996</v>
      </c>
      <c r="BI1490" s="13"/>
      <c r="BL1490" s="13">
        <f t="shared" si="520"/>
        <v>315.06815879885437</v>
      </c>
      <c r="BM1490" s="13">
        <f t="shared" si="521"/>
        <v>34.465664218175121</v>
      </c>
      <c r="BP1490" s="13"/>
      <c r="BQ1490" s="13">
        <f t="shared" si="522"/>
        <v>99.633300000000006</v>
      </c>
      <c r="BR1490" s="13">
        <f t="shared" si="523"/>
        <v>108.99000000000002</v>
      </c>
      <c r="BT1490" s="13"/>
      <c r="BU1490" s="13"/>
      <c r="BV1490" s="13">
        <f t="shared" si="524"/>
        <v>31.50681587988543</v>
      </c>
      <c r="BW1490" s="13">
        <f t="shared" si="525"/>
        <v>344.65664218175181</v>
      </c>
      <c r="CA1490" s="13">
        <f t="shared" si="526"/>
        <v>9.9633299999999974</v>
      </c>
      <c r="CB1490" s="13">
        <f t="shared" si="527"/>
        <v>1089.9000000000008</v>
      </c>
    </row>
    <row r="1491" spans="1:80" x14ac:dyDescent="0.3">
      <c r="A1491" s="13">
        <f t="shared" si="503"/>
        <v>7.2777980453682398E-3</v>
      </c>
      <c r="C1491" s="13" t="str">
        <f>IF(F1491&gt;0,SQRT(Sum_Sq($AI$2,V_rtHz($AH$2)/(1+1/$A1491),V_rtHz($AH$2*$A1491)/(1+$A1491),$AN$2*$AH$2/(1+1/$A1491),$AM$2*SQRT(Sum_Sq(F1491,1/($X$2*D$8*(1+C$1017+F1491/E1491))))/SQRT(Sum_Sq($X$2*F1491*D$8,1)),                   $AQ$2*SQRT(Sum_Sq($AH$2/(1+1/$A1491)+F1491*( 1/(C$1017+1+F1491/E1491)-1)/(1+($X$2*F1491*D$8)^2), (F1491^2*D$8*$X$2+1/($X$2*D$8*(C$1017+1+F1491/E1491           )))/(1+($X$2*F1491*D$8)^2))),           V_rtHz(E1491)/($X$2*D$8*(E1491*C$1017+E1491+F1491)),V_rtHz(F1491)*SQRT(Sum_Sq(E1491*D$8*$X$2*C$1017,1))/($X$2*D$8*(E1491*C$1017+E1491+F1491))))/SQRT(Sum_Sq(1/(1+$A1491)+$AC$2/$I$2-1/(1+(1+F1491/E1491)/C$1017),$X$2/$I$2)),IF(F1492&lt;0,"A",C1492))</f>
        <v>A</v>
      </c>
      <c r="E1491" s="13">
        <f t="shared" si="504"/>
        <v>-1</v>
      </c>
      <c r="F1491" s="12">
        <f t="shared" si="528"/>
        <v>-2</v>
      </c>
      <c r="H1491" s="13" t="str">
        <f>IF(K1491&gt;0,SQRT(Sum_Sq($AI$2,V_rtHz($AH$2)/(1+1/$A1491),V_rtHz($AH$2*$A1491)/(1+$A1491),$AN$2*$AH$2/(1+1/$A1491),$AM$2*SQRT(Sum_Sq(K1491,1/($X$2*I$8*(1+H$1017+K1491/J1491))))/SQRT(Sum_Sq($X$2*K1491*I$8,1)),                   $AQ$2*SQRT(Sum_Sq($AH$2/(1+1/$A1491)+K1491*( 1/(H$1017+1+K1491/J1491)-1)/(1+($X$2*K1491*I$8)^2), (K1491^2*I$8*$X$2+1/($X$2*I$8*(H$1017+1+K1491/J1491           )))/(1+($X$2*K1491*I$8)^2))),           V_rtHz(J1491)/($X$2*I$8*(J1491*H$1017+J1491+K1491)),V_rtHz(K1491)*SQRT(Sum_Sq(J1491*I$8*$X$2*H$1017,1))/($X$2*I$8*(J1491*H$1017+J1491+K1491))))/SQRT(Sum_Sq(1/(1+$A1491)+$AC$2/$I$2-1/(1+(1+K1491/J1491)/H$1017),$X$2/$I$2)),IF(K1492&lt;0,"A",H1492))</f>
        <v>A</v>
      </c>
      <c r="J1491" s="13">
        <f t="shared" si="505"/>
        <v>-1</v>
      </c>
      <c r="K1491" s="12">
        <f t="shared" si="529"/>
        <v>-2</v>
      </c>
      <c r="M1491" s="13" t="str">
        <f>IF(P1491&gt;0,SQRT(Sum_Sq($AI$2,V_rtHz($AH$2)/(1+1/$A1491),V_rtHz($AH$2*$A1491)/(1+$A1491),$AN$2*$AH$2/(1+1/$A1491),$AM$2*SQRT(Sum_Sq(P1491,1/($X$2*N$8*(1+M$1017+P1491/O1491))))/SQRT(Sum_Sq($X$2*P1491*N$8,1)),                   $AQ$2*SQRT(Sum_Sq($AH$2/(1+1/$A1491)+P1491*( 1/(M$1017+1+P1491/O1491)-1)/(1+($X$2*P1491*N$8)^2), (P1491^2*N$8*$X$2+1/($X$2*N$8*(M$1017+1+P1491/O1491           )))/(1+($X$2*P1491*N$8)^2))),           V_rtHz(O1491)/($X$2*N$8*(O1491*M$1017+O1491+P1491)),V_rtHz(P1491)*SQRT(Sum_Sq(O1491*N$8*$X$2*M$1017,1))/($X$2*N$8*(O1491*M$1017+O1491+P1491))))/SQRT(Sum_Sq(1/(1+$A1491)+$AC$2/$I$2-1/(1+(1+P1491/O1491)/M$1017),$X$2/$I$2)),IF(P1492&lt;0,"A",M1492))</f>
        <v>A</v>
      </c>
      <c r="O1491" s="13">
        <f t="shared" si="506"/>
        <v>-1</v>
      </c>
      <c r="P1491" s="12">
        <f t="shared" si="530"/>
        <v>-2</v>
      </c>
      <c r="R1491" s="13">
        <f>IF(U1491&gt;0,SQRT(Sum_Sq($AI$2,V_rtHz($AH$2)/(1+1/$A1491),V_rtHz($AH$2*$A1491)/(1+$A1491),$AN$2*$AH$2/(1+1/$A1491),$AM$2*SQRT(Sum_Sq(U1491,1/($X$2*S$8*(1+R$1017+U1491/T1491))))/SQRT(Sum_Sq($X$2*U1491*S$8,1)),                   $AQ$2*SQRT(Sum_Sq($AH$2/(1+1/$A1491)+U1491*( 1/(R$1017+1+U1491/T1491)-1)/(1+($X$2*U1491*S$8)^2), (U1491^2*S$8*$X$2+1/($X$2*S$8*(R$1017+1+U1491/T1491           )))/(1+($X$2*U1491*S$8)^2))),           V_rtHz(T1491)/($X$2*S$8*(T1491*R$1017+T1491+U1491)),V_rtHz(U1491)*SQRT(Sum_Sq(T1491*S$8*$X$2*R$1017,1))/($X$2*S$8*(T1491*R$1017+T1491+U1491))))/SQRT(Sum_Sq(1/(1+$A1491)+$AC$2/$I$2-1/(1+(1+U1491/T1491)/R$1017),$X$2/$I$2)),IF(U1492&lt;0,"A",R1492))</f>
        <v>2.5919830338359445E-6</v>
      </c>
      <c r="T1491" s="13">
        <f t="shared" si="507"/>
        <v>19902.512306283603</v>
      </c>
      <c r="U1491" s="12">
        <f t="shared" si="531"/>
        <v>15635.417405590288</v>
      </c>
      <c r="X1491" s="13">
        <f>IF(AA1491&gt;0,SQRT(Sum_Sq($AI$2,V_rtHz($AH$2)/(1+1/$A1491),V_rtHz($AH$2*$A1491)/(1+$A1491),$AN$2*$AH$2/(1+1/$A1491),$AM$2*SQRT(Sum_Sq(AA1491,1/($X$2*Y$8*(1+X$1017+AA1491/Z1491))))/SQRT(Sum_Sq($X$2*AA1491*Y$8,1)),                   $AQ$2*SQRT(Sum_Sq($AH$2/(1+1/$A1491)+AA1491*( 1/(X$1017+1+AA1491/Z1491)-1)/(1+($X$2*AA1491*Y$8)^2), (AA1491^2*Y$8*$X$2+1/($X$2*Y$8*(X$1017+1+AA1491/Z1491           )))/(1+($X$2*AA1491*Y$8)^2))),           V_rtHz(Z1491)/($X$2*Y$8*(Z1491*X$1017+Z1491+AA1491)),V_rtHz(AA1491)*SQRT(Sum_Sq(Z1491*Y$8*$X$2*X$1017,1))/($X$2*Y$8*(Z1491*X$1017+Z1491+AA1491))))/SQRT(Sum_Sq(1/(1+$A1491)+$AC$2/$I$2-1/(1+(1+AA1491/Z1491)/X$1017),$X$2/$I$2)),IF(AA1492&lt;0,"A",X1492))</f>
        <v>3.2074212635181582E-6</v>
      </c>
      <c r="Z1491" s="13">
        <f t="shared" si="508"/>
        <v>12453.175349635434</v>
      </c>
      <c r="AA1491" s="12">
        <f t="shared" si="532"/>
        <v>79020.045886373628</v>
      </c>
      <c r="AC1491" s="13">
        <f>IF(AF1491&gt;0,SQRT(Sum_Sq($AI$2,V_rtHz($AH$2)/(1+1/$A1491),V_rtHz($AH$2*$A1491)/(1+$A1491),$AN$2*$AH$2/(1+1/$A1491),$AM$2*SQRT(Sum_Sq(AF1491,1/($X$2*AD$8*(1+AC$1017+AF1491/AE1491))))/SQRT(Sum_Sq($X$2*AF1491*AD$8,1)),                   $AQ$2*SQRT(Sum_Sq($AH$2/(1+1/$A1491)+AF1491*( 1/(AC$1017+1+AF1491/AE1491)-1)/(1+($X$2*AF1491*AD$8)^2), (AF1491^2*AD$8*$X$2+1/($X$2*AD$8*(AC$1017+1+AF1491/AE1491           )))/(1+($X$2*AF1491*AD$8)^2))),           V_rtHz(AE1491)/($X$2*AD$8*(AE1491*AC$1017+AE1491+AF1491)),V_rtHz(AF1491)*SQRT(Sum_Sq(AE1491*AD$8*$X$2*AC$1017,1))/($X$2*AD$8*(AE1491*AC$1017+AE1491+AF1491))))/SQRT(Sum_Sq(1/(1+$A1491)+$AC$2/$I$2-1/(1+(1+AF1491/AE1491)/AC$1017),$X$2/$I$2)),IF(AF1492&lt;0,"A",AC1492))</f>
        <v>5.347400964582848E-6</v>
      </c>
      <c r="AE1491" s="13">
        <f t="shared" si="509"/>
        <v>11541.215124340199</v>
      </c>
      <c r="AF1491" s="12">
        <f t="shared" si="533"/>
        <v>269628.53042428818</v>
      </c>
      <c r="AG1491" s="13"/>
      <c r="AH1491" s="13">
        <f>IF(AK1491&gt;0,SQRT(Sum_Sq($AI$2,V_rtHz($AH$2)/(1+1/$A1491),V_rtHz($AH$2*$A1491)/(1+$A1491),$AN$2*$AH$2/(1+1/$A1491),$AM$2*SQRT(Sum_Sq(AK1491,1/($X$2*AI$8*(1+AH$1017+AK1491/AJ1491))))/SQRT(Sum_Sq($X$2*AK1491*AI$8,1)),                   $AQ$2*SQRT(Sum_Sq($AH$2/(1+1/$A1491)+AK1491*( 1/(AH$1017+1+AK1491/AJ1491)-1)/(1+($X$2*AK1491*AI$8)^2), (AK1491^2*AI$8*$X$2+1/($X$2*AI$8*(AH$1017+1+AK1491/AJ1491           )))/(1+($X$2*AK1491*AI$8)^2))),           V_rtHz(AJ1491)/($X$2*AI$8*(AJ1491*AH$1017+AJ1491+AK1491)),V_rtHz(AK1491)*SQRT(Sum_Sq(AJ1491*AI$8*$X$2*AH$1017,1))/($X$2*AI$8*(AJ1491*AH$1017+AJ1491+AK1491))))/SQRT(Sum_Sq(1/(1+$A1491)+$AC$2/$I$2-1/(1+(1+AK1491/AJ1491)/AH$1017),$X$2/$I$2)),IF(AK1492&lt;0,"A",AH1492))</f>
        <v>9.3349808567940159E-6</v>
      </c>
      <c r="AI1491" s="13"/>
      <c r="AJ1491" s="13">
        <f t="shared" si="510"/>
        <v>11297.833496647103</v>
      </c>
      <c r="AK1491" s="12">
        <f t="shared" si="534"/>
        <v>871008.13430405862</v>
      </c>
      <c r="AM1491" s="13">
        <f>IF(AP1491&gt;0,SQRT(Sum_Sq($AI$2,V_rtHz($AH$2)/(1+1/$A1491),V_rtHz($AH$2*$A1491)/(1+$A1491),$AN$2*$AH$2/(1+1/$A1491),$AM$2*SQRT(Sum_Sq(AP1491,1/($X$2*AN$8*(1+AM$1017+AP1491/AO1491))))/SQRT(Sum_Sq($X$2*AP1491*AN$8,1)),                   $AQ$2*SQRT(Sum_Sq($AH$2/(1+1/$A1491)+AP1491*( 1/(AM$1017+1+AP1491/AO1491)-1)/(1+($X$2*AP1491*AN$8)^2), (AP1491^2*AN$8*$X$2+1/($X$2*AN$8*(AM$1017+1+AP1491/AO1491           )))/(1+($X$2*AP1491*AN$8)^2))),           V_rtHz(AO1491)/($X$2*AN$8*(AO1491*AM$1017+AO1491+AP1491)),V_rtHz(AP1491)*SQRT(Sum_Sq(AO1491*AN$8*$X$2*AM$1017,1))/($X$2*AN$8*(AO1491*AM$1017+AO1491+AP1491))))/SQRT(Sum_Sq(1/(1+$A1491)+$AC$2/$I$2-1/(1+(1+AP1491/AO1491)/AM$1017),$X$2/$I$2)),IF(AP1492&lt;0,"A",AM1492))</f>
        <v>1.6507751665091328E-5</v>
      </c>
      <c r="AO1491" s="13">
        <f t="shared" si="511"/>
        <v>11224.504379755916</v>
      </c>
      <c r="AP1491" s="12">
        <f t="shared" si="535"/>
        <v>2772363.7213762533</v>
      </c>
      <c r="AR1491" s="13">
        <f t="shared" si="512"/>
        <v>69887291.180198371</v>
      </c>
      <c r="AS1491" s="13">
        <f t="shared" si="513"/>
        <v>-1.3322179216229184E-5</v>
      </c>
      <c r="AV1491" s="13"/>
      <c r="AW1491" s="13">
        <f t="shared" si="514"/>
        <v>39300511.936236553</v>
      </c>
      <c r="AX1491" s="13">
        <f t="shared" si="515"/>
        <v>-4.3006630708234298E-5</v>
      </c>
      <c r="AZ1491" s="13"/>
      <c r="BA1491" s="13"/>
      <c r="BB1491" s="13">
        <f t="shared" si="516"/>
        <v>22100301.962882396</v>
      </c>
      <c r="BC1491" s="13">
        <f t="shared" si="517"/>
        <v>-1.4559667222698543E-4</v>
      </c>
      <c r="BD1491" s="13"/>
      <c r="BE1491" s="13"/>
      <c r="BG1491" s="13">
        <f t="shared" si="518"/>
        <v>996.3330000000002</v>
      </c>
      <c r="BH1491" s="13">
        <f t="shared" si="519"/>
        <v>10.898999999999999</v>
      </c>
      <c r="BI1491" s="13"/>
      <c r="BL1491" s="13">
        <f t="shared" si="520"/>
        <v>315.06815879885437</v>
      </c>
      <c r="BM1491" s="13">
        <f t="shared" si="521"/>
        <v>34.465664218175142</v>
      </c>
      <c r="BP1491" s="13"/>
      <c r="BQ1491" s="13">
        <f t="shared" si="522"/>
        <v>99.633300000000006</v>
      </c>
      <c r="BR1491" s="13">
        <f t="shared" si="523"/>
        <v>108.99</v>
      </c>
      <c r="BT1491" s="13"/>
      <c r="BU1491" s="13"/>
      <c r="BV1491" s="13">
        <f t="shared" si="524"/>
        <v>31.50681587988543</v>
      </c>
      <c r="BW1491" s="13">
        <f t="shared" si="525"/>
        <v>344.65664218175147</v>
      </c>
      <c r="CA1491" s="13">
        <f t="shared" si="526"/>
        <v>9.9633299999999991</v>
      </c>
      <c r="CB1491" s="13">
        <f t="shared" si="527"/>
        <v>1089.8999999999999</v>
      </c>
    </row>
    <row r="1492" spans="1:80" x14ac:dyDescent="0.3">
      <c r="A1492" s="13">
        <f t="shared" si="503"/>
        <v>7.3790423012910075E-3</v>
      </c>
      <c r="C1492" s="13" t="str">
        <f>IF(F1492&gt;0,SQRT(Sum_Sq($AI$2,V_rtHz($AH$2)/(1+1/$A1492),V_rtHz($AH$2*$A1492)/(1+$A1492),$AN$2*$AH$2/(1+1/$A1492),$AM$2*SQRT(Sum_Sq(F1492,1/($X$2*D$8*(1+C$1017+F1492/E1492))))/SQRT(Sum_Sq($X$2*F1492*D$8,1)),                   $AQ$2*SQRT(Sum_Sq($AH$2/(1+1/$A1492)+F1492*( 1/(C$1017+1+F1492/E1492)-1)/(1+($X$2*F1492*D$8)^2), (F1492^2*D$8*$X$2+1/($X$2*D$8*(C$1017+1+F1492/E1492           )))/(1+($X$2*F1492*D$8)^2))),           V_rtHz(E1492)/($X$2*D$8*(E1492*C$1017+E1492+F1492)),V_rtHz(F1492)*SQRT(Sum_Sq(E1492*D$8*$X$2*C$1017,1))/($X$2*D$8*(E1492*C$1017+E1492+F1492))))/SQRT(Sum_Sq(1/(1+$A1492)+$AC$2/$I$2-1/(1+(1+F1492/E1492)/C$1017),$X$2/$I$2)),IF(F1493&lt;0,"A",C1493))</f>
        <v>A</v>
      </c>
      <c r="E1492" s="13">
        <f t="shared" si="504"/>
        <v>-1</v>
      </c>
      <c r="F1492" s="12">
        <f t="shared" si="528"/>
        <v>-2</v>
      </c>
      <c r="H1492" s="13" t="str">
        <f>IF(K1492&gt;0,SQRT(Sum_Sq($AI$2,V_rtHz($AH$2)/(1+1/$A1492),V_rtHz($AH$2*$A1492)/(1+$A1492),$AN$2*$AH$2/(1+1/$A1492),$AM$2*SQRT(Sum_Sq(K1492,1/($X$2*I$8*(1+H$1017+K1492/J1492))))/SQRT(Sum_Sq($X$2*K1492*I$8,1)),                   $AQ$2*SQRT(Sum_Sq($AH$2/(1+1/$A1492)+K1492*( 1/(H$1017+1+K1492/J1492)-1)/(1+($X$2*K1492*I$8)^2), (K1492^2*I$8*$X$2+1/($X$2*I$8*(H$1017+1+K1492/J1492           )))/(1+($X$2*K1492*I$8)^2))),           V_rtHz(J1492)/($X$2*I$8*(J1492*H$1017+J1492+K1492)),V_rtHz(K1492)*SQRT(Sum_Sq(J1492*I$8*$X$2*H$1017,1))/($X$2*I$8*(J1492*H$1017+J1492+K1492))))/SQRT(Sum_Sq(1/(1+$A1492)+$AC$2/$I$2-1/(1+(1+K1492/J1492)/H$1017),$X$2/$I$2)),IF(K1493&lt;0,"A",H1493))</f>
        <v>A</v>
      </c>
      <c r="J1492" s="13">
        <f t="shared" si="505"/>
        <v>-1</v>
      </c>
      <c r="K1492" s="12">
        <f t="shared" si="529"/>
        <v>-2</v>
      </c>
      <c r="M1492" s="13" t="str">
        <f>IF(P1492&gt;0,SQRT(Sum_Sq($AI$2,V_rtHz($AH$2)/(1+1/$A1492),V_rtHz($AH$2*$A1492)/(1+$A1492),$AN$2*$AH$2/(1+1/$A1492),$AM$2*SQRT(Sum_Sq(P1492,1/($X$2*N$8*(1+M$1017+P1492/O1492))))/SQRT(Sum_Sq($X$2*P1492*N$8,1)),                   $AQ$2*SQRT(Sum_Sq($AH$2/(1+1/$A1492)+P1492*( 1/(M$1017+1+P1492/O1492)-1)/(1+($X$2*P1492*N$8)^2), (P1492^2*N$8*$X$2+1/($X$2*N$8*(M$1017+1+P1492/O1492           )))/(1+($X$2*P1492*N$8)^2))),           V_rtHz(O1492)/($X$2*N$8*(O1492*M$1017+O1492+P1492)),V_rtHz(P1492)*SQRT(Sum_Sq(O1492*N$8*$X$2*M$1017,1))/($X$2*N$8*(O1492*M$1017+O1492+P1492))))/SQRT(Sum_Sq(1/(1+$A1492)+$AC$2/$I$2-1/(1+(1+P1492/O1492)/M$1017),$X$2/$I$2)),IF(P1493&lt;0,"A",M1493))</f>
        <v>A</v>
      </c>
      <c r="O1492" s="13">
        <f t="shared" si="506"/>
        <v>-1</v>
      </c>
      <c r="P1492" s="12">
        <f t="shared" si="530"/>
        <v>-2</v>
      </c>
      <c r="R1492" s="13">
        <f>IF(U1492&gt;0,SQRT(Sum_Sq($AI$2,V_rtHz($AH$2)/(1+1/$A1492),V_rtHz($AH$2*$A1492)/(1+$A1492),$AN$2*$AH$2/(1+1/$A1492),$AM$2*SQRT(Sum_Sq(U1492,1/($X$2*S$8*(1+R$1017+U1492/T1492))))/SQRT(Sum_Sq($X$2*U1492*S$8,1)),                   $AQ$2*SQRT(Sum_Sq($AH$2/(1+1/$A1492)+U1492*( 1/(R$1017+1+U1492/T1492)-1)/(1+($X$2*U1492*S$8)^2), (U1492^2*S$8*$X$2+1/($X$2*S$8*(R$1017+1+U1492/T1492           )))/(1+($X$2*U1492*S$8)^2))),           V_rtHz(T1492)/($X$2*S$8*(T1492*R$1017+T1492+U1492)),V_rtHz(U1492)*SQRT(Sum_Sq(T1492*S$8*$X$2*R$1017,1))/($X$2*S$8*(T1492*R$1017+T1492+U1492))))/SQRT(Sum_Sq(1/(1+$A1492)+$AC$2/$I$2-1/(1+(1+U1492/T1492)/R$1017),$X$2/$I$2)),IF(U1493&lt;0,"A",R1493))</f>
        <v>2.5632973292210159E-6</v>
      </c>
      <c r="T1492" s="13">
        <f t="shared" si="507"/>
        <v>19551.262253795918</v>
      </c>
      <c r="U1492" s="12">
        <f t="shared" si="531"/>
        <v>15916.316976834809</v>
      </c>
      <c r="X1492" s="13">
        <f>IF(AA1492&gt;0,SQRT(Sum_Sq($AI$2,V_rtHz($AH$2)/(1+1/$A1492),V_rtHz($AH$2*$A1492)/(1+$A1492),$AN$2*$AH$2/(1+1/$A1492),$AM$2*SQRT(Sum_Sq(AA1492,1/($X$2*Y$8*(1+X$1017+AA1492/Z1492))))/SQRT(Sum_Sq($X$2*AA1492*Y$8,1)),                   $AQ$2*SQRT(Sum_Sq($AH$2/(1+1/$A1492)+AA1492*( 1/(X$1017+1+AA1492/Z1492)-1)/(1+($X$2*AA1492*Y$8)^2), (AA1492^2*Y$8*$X$2+1/($X$2*Y$8*(X$1017+1+AA1492/Z1492           )))/(1+($X$2*AA1492*Y$8)^2))),           V_rtHz(Z1492)/($X$2*Y$8*(Z1492*X$1017+Z1492+AA1492)),V_rtHz(AA1492)*SQRT(Sum_Sq(Z1492*Y$8*$X$2*X$1017,1))/($X$2*Y$8*(Z1492*X$1017+Z1492+AA1492))))/SQRT(Sum_Sq(1/(1+$A1492)+$AC$2/$I$2-1/(1+(1+AA1492/Z1492)/X$1017),$X$2/$I$2)),IF(AA1493&lt;0,"A",X1493))</f>
        <v>3.1998604787245423E-6</v>
      </c>
      <c r="Z1492" s="13">
        <f t="shared" si="508"/>
        <v>12394.033565295131</v>
      </c>
      <c r="AA1492" s="12">
        <f t="shared" si="532"/>
        <v>79397.113326747422</v>
      </c>
      <c r="AC1492" s="13">
        <f>IF(AF1492&gt;0,SQRT(Sum_Sq($AI$2,V_rtHz($AH$2)/(1+1/$A1492),V_rtHz($AH$2*$A1492)/(1+$A1492),$AN$2*$AH$2/(1+1/$A1492),$AM$2*SQRT(Sum_Sq(AF1492,1/($X$2*AD$8*(1+AC$1017+AF1492/AE1492))))/SQRT(Sum_Sq($X$2*AF1492*AD$8,1)),                   $AQ$2*SQRT(Sum_Sq($AH$2/(1+1/$A1492)+AF1492*( 1/(AC$1017+1+AF1492/AE1492)-1)/(1+($X$2*AF1492*AD$8)^2), (AF1492^2*AD$8*$X$2+1/($X$2*AD$8*(AC$1017+1+AF1492/AE1492           )))/(1+($X$2*AF1492*AD$8)^2))),           V_rtHz(AE1492)/($X$2*AD$8*(AE1492*AC$1017+AE1492+AF1492)),V_rtHz(AF1492)*SQRT(Sum_Sq(AE1492*AD$8*$X$2*AC$1017,1))/($X$2*AD$8*(AE1492*AC$1017+AE1492+AF1492))))/SQRT(Sum_Sq(1/(1+$A1492)+$AC$2/$I$2-1/(1+(1+AF1492/AE1492)/AC$1017),$X$2/$I$2)),IF(AF1493&lt;0,"A",AC1493))</f>
        <v>5.3376359050781782E-6</v>
      </c>
      <c r="AE1492" s="13">
        <f t="shared" si="509"/>
        <v>11495.910328545873</v>
      </c>
      <c r="AF1492" s="12">
        <f t="shared" si="533"/>
        <v>270691.12269946141</v>
      </c>
      <c r="AG1492" s="13"/>
      <c r="AH1492" s="13">
        <f>IF(AK1492&gt;0,SQRT(Sum_Sq($AI$2,V_rtHz($AH$2)/(1+1/$A1492),V_rtHz($AH$2*$A1492)/(1+$A1492),$AN$2*$AH$2/(1+1/$A1492),$AM$2*SQRT(Sum_Sq(AK1492,1/($X$2*AI$8*(1+AH$1017+AK1492/AJ1492))))/SQRT(Sum_Sq($X$2*AK1492*AI$8,1)),                   $AQ$2*SQRT(Sum_Sq($AH$2/(1+1/$A1492)+AK1492*( 1/(AH$1017+1+AK1492/AJ1492)-1)/(1+($X$2*AK1492*AI$8)^2), (AK1492^2*AI$8*$X$2+1/($X$2*AI$8*(AH$1017+1+AK1492/AJ1492           )))/(1+($X$2*AK1492*AI$8)^2))),           V_rtHz(AJ1492)/($X$2*AI$8*(AJ1492*AH$1017+AJ1492+AK1492)),V_rtHz(AK1492)*SQRT(Sum_Sq(AJ1492*AI$8*$X$2*AH$1017,1))/($X$2*AI$8*(AJ1492*AH$1017+AJ1492+AK1492))))/SQRT(Sum_Sq(1/(1+$A1492)+$AC$2/$I$2-1/(1+(1+AK1492/AJ1492)/AH$1017),$X$2/$I$2)),IF(AK1493&lt;0,"A",AH1493))</f>
        <v>9.3191388379495921E-6</v>
      </c>
      <c r="AI1492" s="13"/>
      <c r="AJ1492" s="13">
        <f t="shared" si="510"/>
        <v>11255.75849765079</v>
      </c>
      <c r="AK1492" s="12">
        <f t="shared" si="534"/>
        <v>874264.03806072427</v>
      </c>
      <c r="AM1492" s="13">
        <f>IF(AP1492&gt;0,SQRT(Sum_Sq($AI$2,V_rtHz($AH$2)/(1+1/$A1492),V_rtHz($AH$2*$A1492)/(1+$A1492),$AN$2*$AH$2/(1+1/$A1492),$AM$2*SQRT(Sum_Sq(AP1492,1/($X$2*AN$8*(1+AM$1017+AP1492/AO1492))))/SQRT(Sum_Sq($X$2*AP1492*AN$8,1)),                   $AQ$2*SQRT(Sum_Sq($AH$2/(1+1/$A1492)+AP1492*( 1/(AM$1017+1+AP1492/AO1492)-1)/(1+($X$2*AP1492*AN$8)^2), (AP1492^2*AN$8*$X$2+1/($X$2*AN$8*(AM$1017+1+AP1492/AO1492           )))/(1+($X$2*AP1492*AN$8)^2))),           V_rtHz(AO1492)/($X$2*AN$8*(AO1492*AM$1017+AO1492+AP1492)),V_rtHz(AP1492)*SQRT(Sum_Sq(AO1492*AN$8*$X$2*AM$1017,1))/($X$2*AN$8*(AO1492*AM$1017+AO1492+AP1492))))/SQRT(Sum_Sq(1/(1+$A1492)+$AC$2/$I$2-1/(1+(1+AP1492/AO1492)/AM$1017),$X$2/$I$2)),IF(AP1493&lt;0,"A",AM1493))</f>
        <v>1.6480368868260136E-5</v>
      </c>
      <c r="AO1492" s="13">
        <f t="shared" si="511"/>
        <v>11183.366969621777</v>
      </c>
      <c r="AP1492" s="12">
        <f t="shared" si="535"/>
        <v>2782561.7112801047</v>
      </c>
      <c r="AR1492" s="13">
        <f t="shared" si="512"/>
        <v>69887291.180198371</v>
      </c>
      <c r="AS1492" s="13">
        <f t="shared" si="513"/>
        <v>-1.3323929666449513E-5</v>
      </c>
      <c r="AV1492" s="13"/>
      <c r="AW1492" s="13">
        <f t="shared" si="514"/>
        <v>39300511.936236553</v>
      </c>
      <c r="AX1492" s="13">
        <f t="shared" si="515"/>
        <v>-4.3024877950085102E-5</v>
      </c>
      <c r="AZ1492" s="13"/>
      <c r="BA1492" s="13"/>
      <c r="BB1492" s="13">
        <f t="shared" si="516"/>
        <v>22100301.962882396</v>
      </c>
      <c r="BC1492" s="13">
        <f t="shared" si="517"/>
        <v>-1.4580602034775235E-4</v>
      </c>
      <c r="BD1492" s="13"/>
      <c r="BE1492" s="13"/>
      <c r="BG1492" s="13">
        <f t="shared" si="518"/>
        <v>996.3330000000002</v>
      </c>
      <c r="BH1492" s="13">
        <f t="shared" si="519"/>
        <v>10.898999999999997</v>
      </c>
      <c r="BI1492" s="13"/>
      <c r="BL1492" s="13">
        <f t="shared" si="520"/>
        <v>315.06815879885437</v>
      </c>
      <c r="BM1492" s="13">
        <f t="shared" si="521"/>
        <v>34.465664218175142</v>
      </c>
      <c r="BP1492" s="13"/>
      <c r="BQ1492" s="13">
        <f t="shared" si="522"/>
        <v>99.633300000000006</v>
      </c>
      <c r="BR1492" s="13">
        <f t="shared" si="523"/>
        <v>108.99000000000004</v>
      </c>
      <c r="BT1492" s="13"/>
      <c r="BU1492" s="13"/>
      <c r="BV1492" s="13">
        <f t="shared" si="524"/>
        <v>31.50681587988543</v>
      </c>
      <c r="BW1492" s="13">
        <f t="shared" si="525"/>
        <v>344.65664218175164</v>
      </c>
      <c r="CA1492" s="13">
        <f t="shared" si="526"/>
        <v>9.9633299999999974</v>
      </c>
      <c r="CB1492" s="13">
        <f t="shared" si="527"/>
        <v>1089.9000000000003</v>
      </c>
    </row>
    <row r="1493" spans="1:80" x14ac:dyDescent="0.3">
      <c r="A1493" s="13">
        <f t="shared" si="503"/>
        <v>7.4816950051115457E-3</v>
      </c>
      <c r="C1493" s="13" t="str">
        <f>IF(F1493&gt;0,SQRT(Sum_Sq($AI$2,V_rtHz($AH$2)/(1+1/$A1493),V_rtHz($AH$2*$A1493)/(1+$A1493),$AN$2*$AH$2/(1+1/$A1493),$AM$2*SQRT(Sum_Sq(F1493,1/($X$2*D$8*(1+C$1017+F1493/E1493))))/SQRT(Sum_Sq($X$2*F1493*D$8,1)),                   $AQ$2*SQRT(Sum_Sq($AH$2/(1+1/$A1493)+F1493*( 1/(C$1017+1+F1493/E1493)-1)/(1+($X$2*F1493*D$8)^2), (F1493^2*D$8*$X$2+1/($X$2*D$8*(C$1017+1+F1493/E1493           )))/(1+($X$2*F1493*D$8)^2))),           V_rtHz(E1493)/($X$2*D$8*(E1493*C$1017+E1493+F1493)),V_rtHz(F1493)*SQRT(Sum_Sq(E1493*D$8*$X$2*C$1017,1))/($X$2*D$8*(E1493*C$1017+E1493+F1493))))/SQRT(Sum_Sq(1/(1+$A1493)+$AC$2/$I$2-1/(1+(1+F1493/E1493)/C$1017),$X$2/$I$2)),IF(F1494&lt;0,"A",C1494))</f>
        <v>A</v>
      </c>
      <c r="E1493" s="13">
        <f t="shared" si="504"/>
        <v>-1</v>
      </c>
      <c r="F1493" s="12">
        <f t="shared" si="528"/>
        <v>-2</v>
      </c>
      <c r="H1493" s="13" t="str">
        <f>IF(K1493&gt;0,SQRT(Sum_Sq($AI$2,V_rtHz($AH$2)/(1+1/$A1493),V_rtHz($AH$2*$A1493)/(1+$A1493),$AN$2*$AH$2/(1+1/$A1493),$AM$2*SQRT(Sum_Sq(K1493,1/($X$2*I$8*(1+H$1017+K1493/J1493))))/SQRT(Sum_Sq($X$2*K1493*I$8,1)),                   $AQ$2*SQRT(Sum_Sq($AH$2/(1+1/$A1493)+K1493*( 1/(H$1017+1+K1493/J1493)-1)/(1+($X$2*K1493*I$8)^2), (K1493^2*I$8*$X$2+1/($X$2*I$8*(H$1017+1+K1493/J1493           )))/(1+($X$2*K1493*I$8)^2))),           V_rtHz(J1493)/($X$2*I$8*(J1493*H$1017+J1493+K1493)),V_rtHz(K1493)*SQRT(Sum_Sq(J1493*I$8*$X$2*H$1017,1))/($X$2*I$8*(J1493*H$1017+J1493+K1493))))/SQRT(Sum_Sq(1/(1+$A1493)+$AC$2/$I$2-1/(1+(1+K1493/J1493)/H$1017),$X$2/$I$2)),IF(K1494&lt;0,"A",H1494))</f>
        <v>A</v>
      </c>
      <c r="J1493" s="13">
        <f t="shared" si="505"/>
        <v>-1</v>
      </c>
      <c r="K1493" s="12">
        <f t="shared" si="529"/>
        <v>-2</v>
      </c>
      <c r="M1493" s="13" t="str">
        <f>IF(P1493&gt;0,SQRT(Sum_Sq($AI$2,V_rtHz($AH$2)/(1+1/$A1493),V_rtHz($AH$2*$A1493)/(1+$A1493),$AN$2*$AH$2/(1+1/$A1493),$AM$2*SQRT(Sum_Sq(P1493,1/($X$2*N$8*(1+M$1017+P1493/O1493))))/SQRT(Sum_Sq($X$2*P1493*N$8,1)),                   $AQ$2*SQRT(Sum_Sq($AH$2/(1+1/$A1493)+P1493*( 1/(M$1017+1+P1493/O1493)-1)/(1+($X$2*P1493*N$8)^2), (P1493^2*N$8*$X$2+1/($X$2*N$8*(M$1017+1+P1493/O1493           )))/(1+($X$2*P1493*N$8)^2))),           V_rtHz(O1493)/($X$2*N$8*(O1493*M$1017+O1493+P1493)),V_rtHz(P1493)*SQRT(Sum_Sq(O1493*N$8*$X$2*M$1017,1))/($X$2*N$8*(O1493*M$1017+O1493+P1493))))/SQRT(Sum_Sq(1/(1+$A1493)+$AC$2/$I$2-1/(1+(1+P1493/O1493)/M$1017),$X$2/$I$2)),IF(P1494&lt;0,"A",M1494))</f>
        <v>A</v>
      </c>
      <c r="O1493" s="13">
        <f t="shared" si="506"/>
        <v>-1</v>
      </c>
      <c r="P1493" s="12">
        <f t="shared" si="530"/>
        <v>-2</v>
      </c>
      <c r="R1493" s="13">
        <f>IF(U1493&gt;0,SQRT(Sum_Sq($AI$2,V_rtHz($AH$2)/(1+1/$A1493),V_rtHz($AH$2*$A1493)/(1+$A1493),$AN$2*$AH$2/(1+1/$A1493),$AM$2*SQRT(Sum_Sq(U1493,1/($X$2*S$8*(1+R$1017+U1493/T1493))))/SQRT(Sum_Sq($X$2*U1493*S$8,1)),                   $AQ$2*SQRT(Sum_Sq($AH$2/(1+1/$A1493)+U1493*( 1/(R$1017+1+U1493/T1493)-1)/(1+($X$2*U1493*S$8)^2), (U1493^2*S$8*$X$2+1/($X$2*S$8*(R$1017+1+U1493/T1493           )))/(1+($X$2*U1493*S$8)^2))),           V_rtHz(T1493)/($X$2*S$8*(T1493*R$1017+T1493+U1493)),V_rtHz(U1493)*SQRT(Sum_Sq(T1493*S$8*$X$2*R$1017,1))/($X$2*S$8*(T1493*R$1017+T1493+U1493))))/SQRT(Sum_Sq(1/(1+$A1493)+$AC$2/$I$2-1/(1+(1+U1493/T1493)/R$1017),$X$2/$I$2)),IF(U1494&lt;0,"A",R1494))</f>
        <v>2.5362268123592451E-6</v>
      </c>
      <c r="T1493" s="13">
        <f t="shared" si="507"/>
        <v>19220.728031137791</v>
      </c>
      <c r="U1493" s="12">
        <f t="shared" si="531"/>
        <v>16190.026039831575</v>
      </c>
      <c r="X1493" s="13">
        <f>IF(AA1493&gt;0,SQRT(Sum_Sq($AI$2,V_rtHz($AH$2)/(1+1/$A1493),V_rtHz($AH$2*$A1493)/(1+$A1493),$AN$2*$AH$2/(1+1/$A1493),$AM$2*SQRT(Sum_Sq(AA1493,1/($X$2*Y$8*(1+X$1017+AA1493/Z1493))))/SQRT(Sum_Sq($X$2*AA1493*Y$8,1)),                   $AQ$2*SQRT(Sum_Sq($AH$2/(1+1/$A1493)+AA1493*( 1/(X$1017+1+AA1493/Z1493)-1)/(1+($X$2*AA1493*Y$8)^2), (AA1493^2*Y$8*$X$2+1/($X$2*Y$8*(X$1017+1+AA1493/Z1493           )))/(1+($X$2*AA1493*Y$8)^2))),           V_rtHz(Z1493)/($X$2*Y$8*(Z1493*X$1017+Z1493+AA1493)),V_rtHz(AA1493)*SQRT(Sum_Sq(Z1493*Y$8*$X$2*X$1017,1))/($X$2*Y$8*(Z1493*X$1017+Z1493+AA1493))))/SQRT(Sum_Sq(1/(1+$A1493)+$AC$2/$I$2-1/(1+(1+AA1493/Z1493)/X$1017),$X$2/$I$2)),IF(AA1494&lt;0,"A",X1494))</f>
        <v>3.1923136864002919E-6</v>
      </c>
      <c r="Z1493" s="13">
        <f t="shared" si="508"/>
        <v>12335.075468708505</v>
      </c>
      <c r="AA1493" s="12">
        <f t="shared" si="532"/>
        <v>79776.608587079842</v>
      </c>
      <c r="AC1493" s="13">
        <f>IF(AF1493&gt;0,SQRT(Sum_Sq($AI$2,V_rtHz($AH$2)/(1+1/$A1493),V_rtHz($AH$2*$A1493)/(1+$A1493),$AN$2*$AH$2/(1+1/$A1493),$AM$2*SQRT(Sum_Sq(AF1493,1/($X$2*AD$8*(1+AC$1017+AF1493/AE1493))))/SQRT(Sum_Sq($X$2*AF1493*AD$8,1)),                   $AQ$2*SQRT(Sum_Sq($AH$2/(1+1/$A1493)+AF1493*( 1/(AC$1017+1+AF1493/AE1493)-1)/(1+($X$2*AF1493*AD$8)^2), (AF1493^2*AD$8*$X$2+1/($X$2*AD$8*(AC$1017+1+AF1493/AE1493           )))/(1+($X$2*AF1493*AD$8)^2))),           V_rtHz(AE1493)/($X$2*AD$8*(AE1493*AC$1017+AE1493+AF1493)),V_rtHz(AF1493)*SQRT(Sum_Sq(AE1493*AD$8*$X$2*AC$1017,1))/($X$2*AD$8*(AE1493*AC$1017+AE1493+AF1493))))/SQRT(Sum_Sq(1/(1+$A1493)+$AC$2/$I$2-1/(1+(1+AF1493/AE1493)/AC$1017),$X$2/$I$2)),IF(AF1494&lt;0,"A",AC1494))</f>
        <v>5.3278588625929107E-6</v>
      </c>
      <c r="AE1493" s="13">
        <f t="shared" si="509"/>
        <v>11450.603273896117</v>
      </c>
      <c r="AF1493" s="12">
        <f t="shared" si="533"/>
        <v>271762.17696586036</v>
      </c>
      <c r="AG1493" s="13"/>
      <c r="AH1493" s="13">
        <f>IF(AK1493&gt;0,SQRT(Sum_Sq($AI$2,V_rtHz($AH$2)/(1+1/$A1493),V_rtHz($AH$2*$A1493)/(1+$A1493),$AN$2*$AH$2/(1+1/$A1493),$AM$2*SQRT(Sum_Sq(AK1493,1/($X$2*AI$8*(1+AH$1017+AK1493/AJ1493))))/SQRT(Sum_Sq($X$2*AK1493*AI$8,1)),                   $AQ$2*SQRT(Sum_Sq($AH$2/(1+1/$A1493)+AK1493*( 1/(AH$1017+1+AK1493/AJ1493)-1)/(1+($X$2*AK1493*AI$8)^2), (AK1493^2*AI$8*$X$2+1/($X$2*AI$8*(AH$1017+1+AK1493/AJ1493           )))/(1+($X$2*AK1493*AI$8)^2))),           V_rtHz(AJ1493)/($X$2*AI$8*(AJ1493*AH$1017+AJ1493+AK1493)),V_rtHz(AK1493)*SQRT(Sum_Sq(AJ1493*AI$8*$X$2*AH$1017,1))/($X$2*AI$8*(AJ1493*AH$1017+AJ1493+AK1493))))/SQRT(Sum_Sq(1/(1+$A1493)+$AC$2/$I$2-1/(1+(1+AK1493/AJ1493)/AH$1017),$X$2/$I$2)),IF(AK1494&lt;0,"A",AH1494))</f>
        <v>9.3032655754653316E-6</v>
      </c>
      <c r="AI1493" s="13"/>
      <c r="AJ1493" s="13">
        <f t="shared" si="510"/>
        <v>11213.649388625312</v>
      </c>
      <c r="AK1493" s="12">
        <f t="shared" si="534"/>
        <v>877547.04419190378</v>
      </c>
      <c r="AM1493" s="13">
        <f>IF(AP1493&gt;0,SQRT(Sum_Sq($AI$2,V_rtHz($AH$2)/(1+1/$A1493),V_rtHz($AH$2*$A1493)/(1+$A1493),$AN$2*$AH$2/(1+1/$A1493),$AM$2*SQRT(Sum_Sq(AP1493,1/($X$2*AN$8*(1+AM$1017+AP1493/AO1493))))/SQRT(Sum_Sq($X$2*AP1493*AN$8,1)),                   $AQ$2*SQRT(Sum_Sq($AH$2/(1+1/$A1493)+AP1493*( 1/(AM$1017+1+AP1493/AO1493)-1)/(1+($X$2*AP1493*AN$8)^2), (AP1493^2*AN$8*$X$2+1/($X$2*AN$8*(AM$1017+1+AP1493/AO1493           )))/(1+($X$2*AP1493*AN$8)^2))),           V_rtHz(AO1493)/($X$2*AN$8*(AO1493*AM$1017+AO1493+AP1493)),V_rtHz(AP1493)*SQRT(Sum_Sq(AO1493*AN$8*$X$2*AM$1017,1))/($X$2*AN$8*(AO1493*AM$1017+AO1493+AP1493))))/SQRT(Sum_Sq(1/(1+$A1493)+$AC$2/$I$2-1/(1+(1+AP1493/AO1493)/AM$1017),$X$2/$I$2)),IF(AP1494&lt;0,"A",AM1494))</f>
        <v>1.6452926097430985E-5</v>
      </c>
      <c r="AO1493" s="13">
        <f t="shared" si="511"/>
        <v>11142.187038921604</v>
      </c>
      <c r="AP1493" s="12">
        <f t="shared" si="535"/>
        <v>2792845.6616427395</v>
      </c>
      <c r="AR1493" s="13">
        <f t="shared" si="512"/>
        <v>69887291.180198371</v>
      </c>
      <c r="AS1493" s="13">
        <f t="shared" si="513"/>
        <v>-1.3325704937560145E-5</v>
      </c>
      <c r="AV1493" s="13"/>
      <c r="AW1493" s="13">
        <f t="shared" si="514"/>
        <v>39300511.936236553</v>
      </c>
      <c r="AX1493" s="13">
        <f t="shared" si="515"/>
        <v>-4.3043394851977477E-5</v>
      </c>
      <c r="AZ1493" s="13"/>
      <c r="BA1493" s="13"/>
      <c r="BB1493" s="13">
        <f t="shared" si="516"/>
        <v>22100301.962882396</v>
      </c>
      <c r="BC1493" s="13">
        <f t="shared" si="517"/>
        <v>-1.4601889633716986E-4</v>
      </c>
      <c r="BD1493" s="13"/>
      <c r="BE1493" s="13"/>
      <c r="BG1493" s="13">
        <f t="shared" si="518"/>
        <v>996.3330000000002</v>
      </c>
      <c r="BH1493" s="13">
        <f t="shared" si="519"/>
        <v>10.898999999999996</v>
      </c>
      <c r="BI1493" s="13"/>
      <c r="BL1493" s="13">
        <f t="shared" si="520"/>
        <v>315.06815879885437</v>
      </c>
      <c r="BM1493" s="13">
        <f t="shared" si="521"/>
        <v>34.465664218175135</v>
      </c>
      <c r="BP1493" s="13"/>
      <c r="BQ1493" s="13">
        <f t="shared" si="522"/>
        <v>99.633300000000006</v>
      </c>
      <c r="BR1493" s="13">
        <f t="shared" si="523"/>
        <v>108.99</v>
      </c>
      <c r="BT1493" s="13"/>
      <c r="BU1493" s="13"/>
      <c r="BV1493" s="13">
        <f t="shared" si="524"/>
        <v>31.50681587988543</v>
      </c>
      <c r="BW1493" s="13">
        <f t="shared" si="525"/>
        <v>344.65664218175158</v>
      </c>
      <c r="CA1493" s="13">
        <f t="shared" si="526"/>
        <v>9.9633299999999991</v>
      </c>
      <c r="CB1493" s="13">
        <f t="shared" si="527"/>
        <v>1089.9000000000003</v>
      </c>
    </row>
    <row r="1494" spans="1:80" x14ac:dyDescent="0.3">
      <c r="A1494" s="13">
        <f t="shared" si="503"/>
        <v>7.5857757502918316E-3</v>
      </c>
      <c r="C1494" s="13" t="str">
        <f>IF(F1494&gt;0,SQRT(Sum_Sq($AI$2,V_rtHz($AH$2)/(1+1/$A1494),V_rtHz($AH$2*$A1494)/(1+$A1494),$AN$2*$AH$2/(1+1/$A1494),$AM$2*SQRT(Sum_Sq(F1494,1/($X$2*D$8*(1+C$1017+F1494/E1494))))/SQRT(Sum_Sq($X$2*F1494*D$8,1)),                   $AQ$2*SQRT(Sum_Sq($AH$2/(1+1/$A1494)+F1494*( 1/(C$1017+1+F1494/E1494)-1)/(1+($X$2*F1494*D$8)^2), (F1494^2*D$8*$X$2+1/($X$2*D$8*(C$1017+1+F1494/E1494           )))/(1+($X$2*F1494*D$8)^2))),           V_rtHz(E1494)/($X$2*D$8*(E1494*C$1017+E1494+F1494)),V_rtHz(F1494)*SQRT(Sum_Sq(E1494*D$8*$X$2*C$1017,1))/($X$2*D$8*(E1494*C$1017+E1494+F1494))))/SQRT(Sum_Sq(1/(1+$A1494)+$AC$2/$I$2-1/(1+(1+F1494/E1494)/C$1017),$X$2/$I$2)),IF(F1495&lt;0,"A",C1495))</f>
        <v>A</v>
      </c>
      <c r="E1494" s="13">
        <f t="shared" si="504"/>
        <v>-1</v>
      </c>
      <c r="F1494" s="12">
        <f t="shared" si="528"/>
        <v>-2</v>
      </c>
      <c r="H1494" s="13" t="str">
        <f>IF(K1494&gt;0,SQRT(Sum_Sq($AI$2,V_rtHz($AH$2)/(1+1/$A1494),V_rtHz($AH$2*$A1494)/(1+$A1494),$AN$2*$AH$2/(1+1/$A1494),$AM$2*SQRT(Sum_Sq(K1494,1/($X$2*I$8*(1+H$1017+K1494/J1494))))/SQRT(Sum_Sq($X$2*K1494*I$8,1)),                   $AQ$2*SQRT(Sum_Sq($AH$2/(1+1/$A1494)+K1494*( 1/(H$1017+1+K1494/J1494)-1)/(1+($X$2*K1494*I$8)^2), (K1494^2*I$8*$X$2+1/($X$2*I$8*(H$1017+1+K1494/J1494           )))/(1+($X$2*K1494*I$8)^2))),           V_rtHz(J1494)/($X$2*I$8*(J1494*H$1017+J1494+K1494)),V_rtHz(K1494)*SQRT(Sum_Sq(J1494*I$8*$X$2*H$1017,1))/($X$2*I$8*(J1494*H$1017+J1494+K1494))))/SQRT(Sum_Sq(1/(1+$A1494)+$AC$2/$I$2-1/(1+(1+K1494/J1494)/H$1017),$X$2/$I$2)),IF(K1495&lt;0,"A",H1495))</f>
        <v>A</v>
      </c>
      <c r="J1494" s="13">
        <f t="shared" si="505"/>
        <v>-1</v>
      </c>
      <c r="K1494" s="12">
        <f t="shared" si="529"/>
        <v>-2</v>
      </c>
      <c r="M1494" s="13" t="str">
        <f>IF(P1494&gt;0,SQRT(Sum_Sq($AI$2,V_rtHz($AH$2)/(1+1/$A1494),V_rtHz($AH$2*$A1494)/(1+$A1494),$AN$2*$AH$2/(1+1/$A1494),$AM$2*SQRT(Sum_Sq(P1494,1/($X$2*N$8*(1+M$1017+P1494/O1494))))/SQRT(Sum_Sq($X$2*P1494*N$8,1)),                   $AQ$2*SQRT(Sum_Sq($AH$2/(1+1/$A1494)+P1494*( 1/(M$1017+1+P1494/O1494)-1)/(1+($X$2*P1494*N$8)^2), (P1494^2*N$8*$X$2+1/($X$2*N$8*(M$1017+1+P1494/O1494           )))/(1+($X$2*P1494*N$8)^2))),           V_rtHz(O1494)/($X$2*N$8*(O1494*M$1017+O1494+P1494)),V_rtHz(P1494)*SQRT(Sum_Sq(O1494*N$8*$X$2*M$1017,1))/($X$2*N$8*(O1494*M$1017+O1494+P1494))))/SQRT(Sum_Sq(1/(1+$A1494)+$AC$2/$I$2-1/(1+(1+P1494/O1494)/M$1017),$X$2/$I$2)),IF(P1495&lt;0,"A",M1495))</f>
        <v>A</v>
      </c>
      <c r="O1494" s="13">
        <f t="shared" si="506"/>
        <v>-1</v>
      </c>
      <c r="P1494" s="12">
        <f t="shared" si="530"/>
        <v>-2</v>
      </c>
      <c r="R1494" s="13">
        <f>IF(U1494&gt;0,SQRT(Sum_Sq($AI$2,V_rtHz($AH$2)/(1+1/$A1494),V_rtHz($AH$2*$A1494)/(1+$A1494),$AN$2*$AH$2/(1+1/$A1494),$AM$2*SQRT(Sum_Sq(U1494,1/($X$2*S$8*(1+R$1017+U1494/T1494))))/SQRT(Sum_Sq($X$2*U1494*S$8,1)),                   $AQ$2*SQRT(Sum_Sq($AH$2/(1+1/$A1494)+U1494*( 1/(R$1017+1+U1494/T1494)-1)/(1+($X$2*U1494*S$8)^2), (U1494^2*S$8*$X$2+1/($X$2*S$8*(R$1017+1+U1494/T1494           )))/(1+($X$2*U1494*S$8)^2))),           V_rtHz(T1494)/($X$2*S$8*(T1494*R$1017+T1494+U1494)),V_rtHz(U1494)*SQRT(Sum_Sq(T1494*S$8*$X$2*R$1017,1))/($X$2*S$8*(T1494*R$1017+T1494+U1494))))/SQRT(Sum_Sq(1/(1+$A1494)+$AC$2/$I$2-1/(1+(1+U1494/T1494)/R$1017),$X$2/$I$2)),IF(U1495&lt;0,"A",R1495))</f>
        <v>2.5105844292949584E-6</v>
      </c>
      <c r="T1494" s="13">
        <f t="shared" si="507"/>
        <v>18908.483792334679</v>
      </c>
      <c r="U1494" s="12">
        <f t="shared" si="531"/>
        <v>16457.379171501452</v>
      </c>
      <c r="X1494" s="13">
        <f>IF(AA1494&gt;0,SQRT(Sum_Sq($AI$2,V_rtHz($AH$2)/(1+1/$A1494),V_rtHz($AH$2*$A1494)/(1+$A1494),$AN$2*$AH$2/(1+1/$A1494),$AM$2*SQRT(Sum_Sq(AA1494,1/($X$2*Y$8*(1+X$1017+AA1494/Z1494))))/SQRT(Sum_Sq($X$2*AA1494*Y$8,1)),                   $AQ$2*SQRT(Sum_Sq($AH$2/(1+1/$A1494)+AA1494*( 1/(X$1017+1+AA1494/Z1494)-1)/(1+($X$2*AA1494*Y$8)^2), (AA1494^2*Y$8*$X$2+1/($X$2*Y$8*(X$1017+1+AA1494/Z1494           )))/(1+($X$2*AA1494*Y$8)^2))),           V_rtHz(Z1494)/($X$2*Y$8*(Z1494*X$1017+Z1494+AA1494)),V_rtHz(AA1494)*SQRT(Sum_Sq(Z1494*Y$8*$X$2*X$1017,1))/($X$2*Y$8*(Z1494*X$1017+Z1494+AA1494))))/SQRT(Sum_Sq(1/(1+$A1494)+$AC$2/$I$2-1/(1+(1+AA1494/Z1494)/X$1017),$X$2/$I$2)),IF(AA1495&lt;0,"A",X1495))</f>
        <v>3.1847809529333142E-6</v>
      </c>
      <c r="Z1494" s="13">
        <f t="shared" si="508"/>
        <v>12276.300993572391</v>
      </c>
      <c r="AA1494" s="12">
        <f t="shared" si="532"/>
        <v>80158.550044877265</v>
      </c>
      <c r="AC1494" s="13">
        <f>IF(AF1494&gt;0,SQRT(Sum_Sq($AI$2,V_rtHz($AH$2)/(1+1/$A1494),V_rtHz($AH$2*$A1494)/(1+$A1494),$AN$2*$AH$2/(1+1/$A1494),$AM$2*SQRT(Sum_Sq(AF1494,1/($X$2*AD$8*(1+AC$1017+AF1494/AE1494))))/SQRT(Sum_Sq($X$2*AF1494*AD$8,1)),                   $AQ$2*SQRT(Sum_Sq($AH$2/(1+1/$A1494)+AF1494*( 1/(AC$1017+1+AF1494/AE1494)-1)/(1+($X$2*AF1494*AD$8)^2), (AF1494^2*AD$8*$X$2+1/($X$2*AD$8*(AC$1017+1+AF1494/AE1494           )))/(1+($X$2*AF1494*AD$8)^2))),           V_rtHz(AE1494)/($X$2*AD$8*(AE1494*AC$1017+AE1494+AF1494)),V_rtHz(AF1494)*SQRT(Sum_Sq(AE1494*AD$8*$X$2*AC$1017,1))/($X$2*AD$8*(AE1494*AC$1017+AE1494+AF1494))))/SQRT(Sum_Sq(1/(1+$A1494)+$AC$2/$I$2-1/(1+(1+AF1494/AE1494)/AC$1017),$X$2/$I$2)),IF(AF1495&lt;0,"A",AC1495))</f>
        <v>5.3180702593258465E-6</v>
      </c>
      <c r="AE1494" s="13">
        <f t="shared" si="509"/>
        <v>11405.295926829107</v>
      </c>
      <c r="AF1494" s="12">
        <f t="shared" si="533"/>
        <v>272841.74766270781</v>
      </c>
      <c r="AG1494" s="13"/>
      <c r="AH1494" s="13">
        <f>IF(AK1494&gt;0,SQRT(Sum_Sq($AI$2,V_rtHz($AH$2)/(1+1/$A1494),V_rtHz($AH$2*$A1494)/(1+$A1494),$AN$2*$AH$2/(1+1/$A1494),$AM$2*SQRT(Sum_Sq(AK1494,1/($X$2*AI$8*(1+AH$1017+AK1494/AJ1494))))/SQRT(Sum_Sq($X$2*AK1494*AI$8,1)),                   $AQ$2*SQRT(Sum_Sq($AH$2/(1+1/$A1494)+AK1494*( 1/(AH$1017+1+AK1494/AJ1494)-1)/(1+($X$2*AK1494*AI$8)^2), (AK1494^2*AI$8*$X$2+1/($X$2*AI$8*(AH$1017+1+AK1494/AJ1494           )))/(1+($X$2*AK1494*AI$8)^2))),           V_rtHz(AJ1494)/($X$2*AI$8*(AJ1494*AH$1017+AJ1494+AK1494)),V_rtHz(AK1494)*SQRT(Sum_Sq(AJ1494*AI$8*$X$2*AH$1017,1))/($X$2*AI$8*(AJ1494*AH$1017+AJ1494+AK1494))))/SQRT(Sum_Sq(1/(1+$A1494)+$AC$2/$I$2-1/(1+(1+AK1494/AJ1494)/AH$1017),$X$2/$I$2)),IF(AK1495&lt;0,"A",AH1495))</f>
        <v>9.2873618011249086E-6</v>
      </c>
      <c r="AI1494" s="13"/>
      <c r="AJ1494" s="13">
        <f t="shared" si="510"/>
        <v>11171.50821512316</v>
      </c>
      <c r="AK1494" s="12">
        <f t="shared" si="534"/>
        <v>880857.32795426366</v>
      </c>
      <c r="AM1494" s="13">
        <f>IF(AP1494&gt;0,SQRT(Sum_Sq($AI$2,V_rtHz($AH$2)/(1+1/$A1494),V_rtHz($AH$2*$A1494)/(1+$A1494),$AN$2*$AH$2/(1+1/$A1494),$AM$2*SQRT(Sum_Sq(AP1494,1/($X$2*AN$8*(1+AM$1017+AP1494/AO1494))))/SQRT(Sum_Sq($X$2*AP1494*AN$8,1)),                   $AQ$2*SQRT(Sum_Sq($AH$2/(1+1/$A1494)+AP1494*( 1/(AM$1017+1+AP1494/AO1494)-1)/(1+($X$2*AP1494*AN$8)^2), (AP1494^2*AN$8*$X$2+1/($X$2*AN$8*(AM$1017+1+AP1494/AO1494           )))/(1+($X$2*AP1494*AN$8)^2))),           V_rtHz(AO1494)/($X$2*AN$8*(AO1494*AM$1017+AO1494+AP1494)),V_rtHz(AP1494)*SQRT(Sum_Sq(AO1494*AN$8*$X$2*AM$1017,1))/($X$2*AN$8*(AO1494*AM$1017+AO1494+AP1494))))/SQRT(Sum_Sq(1/(1+$A1494)+$AC$2/$I$2-1/(1+(1+AP1494/AO1494)/AM$1017),$X$2/$I$2)),IF(AP1495&lt;0,"A",AM1495))</f>
        <v>1.6425424630674664E-5</v>
      </c>
      <c r="AO1494" s="13">
        <f t="shared" si="511"/>
        <v>11100.966633765302</v>
      </c>
      <c r="AP1494" s="12">
        <f t="shared" si="535"/>
        <v>2803216.1305856667</v>
      </c>
      <c r="AR1494" s="13">
        <f t="shared" si="512"/>
        <v>69887291.180198371</v>
      </c>
      <c r="AS1494" s="13">
        <f t="shared" si="513"/>
        <v>-1.3327505388206414E-5</v>
      </c>
      <c r="AV1494" s="13"/>
      <c r="AW1494" s="13">
        <f t="shared" si="514"/>
        <v>39300511.936236553</v>
      </c>
      <c r="AX1494" s="13">
        <f t="shared" si="515"/>
        <v>-4.306218562935404E-5</v>
      </c>
      <c r="AZ1494" s="13"/>
      <c r="BA1494" s="13"/>
      <c r="BB1494" s="13">
        <f t="shared" si="516"/>
        <v>22100301.962882396</v>
      </c>
      <c r="BC1494" s="13">
        <f t="shared" si="517"/>
        <v>-1.4623536929400703E-4</v>
      </c>
      <c r="BD1494" s="13"/>
      <c r="BE1494" s="13"/>
      <c r="BG1494" s="13">
        <f t="shared" si="518"/>
        <v>996.3330000000002</v>
      </c>
      <c r="BH1494" s="13">
        <f t="shared" si="519"/>
        <v>10.898999999999997</v>
      </c>
      <c r="BI1494" s="13"/>
      <c r="BL1494" s="13">
        <f t="shared" si="520"/>
        <v>315.06815879885437</v>
      </c>
      <c r="BM1494" s="13">
        <f t="shared" si="521"/>
        <v>34.465664218175142</v>
      </c>
      <c r="BP1494" s="13"/>
      <c r="BQ1494" s="13">
        <f t="shared" si="522"/>
        <v>99.633299999999991</v>
      </c>
      <c r="BR1494" s="13">
        <f t="shared" si="523"/>
        <v>108.98999999999997</v>
      </c>
      <c r="BT1494" s="13"/>
      <c r="BU1494" s="13"/>
      <c r="BV1494" s="13">
        <f t="shared" si="524"/>
        <v>31.50681587988543</v>
      </c>
      <c r="BW1494" s="13">
        <f t="shared" si="525"/>
        <v>344.65664218175152</v>
      </c>
      <c r="CA1494" s="13">
        <f t="shared" si="526"/>
        <v>9.9633299999999991</v>
      </c>
      <c r="CB1494" s="13">
        <f t="shared" si="527"/>
        <v>1089.9000000000005</v>
      </c>
    </row>
    <row r="1495" spans="1:80" x14ac:dyDescent="0.3">
      <c r="A1495" s="13">
        <f t="shared" si="503"/>
        <v>7.691304402866095E-3</v>
      </c>
      <c r="C1495" s="13" t="str">
        <f>IF(F1495&gt;0,SQRT(Sum_Sq($AI$2,V_rtHz($AH$2)/(1+1/$A1495),V_rtHz($AH$2*$A1495)/(1+$A1495),$AN$2*$AH$2/(1+1/$A1495),$AM$2*SQRT(Sum_Sq(F1495,1/($X$2*D$8*(1+C$1017+F1495/E1495))))/SQRT(Sum_Sq($X$2*F1495*D$8,1)),                   $AQ$2*SQRT(Sum_Sq($AH$2/(1+1/$A1495)+F1495*( 1/(C$1017+1+F1495/E1495)-1)/(1+($X$2*F1495*D$8)^2), (F1495^2*D$8*$X$2+1/($X$2*D$8*(C$1017+1+F1495/E1495           )))/(1+($X$2*F1495*D$8)^2))),           V_rtHz(E1495)/($X$2*D$8*(E1495*C$1017+E1495+F1495)),V_rtHz(F1495)*SQRT(Sum_Sq(E1495*D$8*$X$2*C$1017,1))/($X$2*D$8*(E1495*C$1017+E1495+F1495))))/SQRT(Sum_Sq(1/(1+$A1495)+$AC$2/$I$2-1/(1+(1+F1495/E1495)/C$1017),$X$2/$I$2)),IF(F1496&lt;0,"A",C1496))</f>
        <v>A</v>
      </c>
      <c r="E1495" s="13">
        <f t="shared" si="504"/>
        <v>-1</v>
      </c>
      <c r="F1495" s="12">
        <f t="shared" si="528"/>
        <v>-2</v>
      </c>
      <c r="H1495" s="13" t="str">
        <f>IF(K1495&gt;0,SQRT(Sum_Sq($AI$2,V_rtHz($AH$2)/(1+1/$A1495),V_rtHz($AH$2*$A1495)/(1+$A1495),$AN$2*$AH$2/(1+1/$A1495),$AM$2*SQRT(Sum_Sq(K1495,1/($X$2*I$8*(1+H$1017+K1495/J1495))))/SQRT(Sum_Sq($X$2*K1495*I$8,1)),                   $AQ$2*SQRT(Sum_Sq($AH$2/(1+1/$A1495)+K1495*( 1/(H$1017+1+K1495/J1495)-1)/(1+($X$2*K1495*I$8)^2), (K1495^2*I$8*$X$2+1/($X$2*I$8*(H$1017+1+K1495/J1495           )))/(1+($X$2*K1495*I$8)^2))),           V_rtHz(J1495)/($X$2*I$8*(J1495*H$1017+J1495+K1495)),V_rtHz(K1495)*SQRT(Sum_Sq(J1495*I$8*$X$2*H$1017,1))/($X$2*I$8*(J1495*H$1017+J1495+K1495))))/SQRT(Sum_Sq(1/(1+$A1495)+$AC$2/$I$2-1/(1+(1+K1495/J1495)/H$1017),$X$2/$I$2)),IF(K1496&lt;0,"A",H1496))</f>
        <v>A</v>
      </c>
      <c r="J1495" s="13">
        <f t="shared" si="505"/>
        <v>-1</v>
      </c>
      <c r="K1495" s="12">
        <f t="shared" si="529"/>
        <v>-2</v>
      </c>
      <c r="M1495" s="13" t="str">
        <f>IF(P1495&gt;0,SQRT(Sum_Sq($AI$2,V_rtHz($AH$2)/(1+1/$A1495),V_rtHz($AH$2*$A1495)/(1+$A1495),$AN$2*$AH$2/(1+1/$A1495),$AM$2*SQRT(Sum_Sq(P1495,1/($X$2*N$8*(1+M$1017+P1495/O1495))))/SQRT(Sum_Sq($X$2*P1495*N$8,1)),                   $AQ$2*SQRT(Sum_Sq($AH$2/(1+1/$A1495)+P1495*( 1/(M$1017+1+P1495/O1495)-1)/(1+($X$2*P1495*N$8)^2), (P1495^2*N$8*$X$2+1/($X$2*N$8*(M$1017+1+P1495/O1495           )))/(1+($X$2*P1495*N$8)^2))),           V_rtHz(O1495)/($X$2*N$8*(O1495*M$1017+O1495+P1495)),V_rtHz(P1495)*SQRT(Sum_Sq(O1495*N$8*$X$2*M$1017,1))/($X$2*N$8*(O1495*M$1017+O1495+P1495))))/SQRT(Sum_Sq(1/(1+$A1495)+$AC$2/$I$2-1/(1+(1+P1495/O1495)/M$1017),$X$2/$I$2)),IF(P1496&lt;0,"A",M1496))</f>
        <v>A</v>
      </c>
      <c r="O1495" s="13">
        <f t="shared" si="506"/>
        <v>-1</v>
      </c>
      <c r="P1495" s="12">
        <f t="shared" si="530"/>
        <v>-2</v>
      </c>
      <c r="R1495" s="13">
        <f>IF(U1495&gt;0,SQRT(Sum_Sq($AI$2,V_rtHz($AH$2)/(1+1/$A1495),V_rtHz($AH$2*$A1495)/(1+$A1495),$AN$2*$AH$2/(1+1/$A1495),$AM$2*SQRT(Sum_Sq(U1495,1/($X$2*S$8*(1+R$1017+U1495/T1495))))/SQRT(Sum_Sq($X$2*U1495*S$8,1)),                   $AQ$2*SQRT(Sum_Sq($AH$2/(1+1/$A1495)+U1495*( 1/(R$1017+1+U1495/T1495)-1)/(1+($X$2*U1495*S$8)^2), (U1495^2*S$8*$X$2+1/($X$2*S$8*(R$1017+1+U1495/T1495           )))/(1+($X$2*U1495*S$8)^2))),           V_rtHz(T1495)/($X$2*S$8*(T1495*R$1017+T1495+U1495)),V_rtHz(U1495)*SQRT(Sum_Sq(T1495*S$8*$X$2*R$1017,1))/($X$2*S$8*(T1495*R$1017+T1495+U1495))))/SQRT(Sum_Sq(1/(1+$A1495)+$AC$2/$I$2-1/(1+(1+U1495/T1495)/R$1017),$X$2/$I$2)),IF(U1496&lt;0,"A",R1496))</f>
        <v>2.4862144854858004E-6</v>
      </c>
      <c r="T1495" s="13">
        <f t="shared" si="507"/>
        <v>18612.512717915168</v>
      </c>
      <c r="U1495" s="12">
        <f t="shared" si="531"/>
        <v>16719.07990311896</v>
      </c>
      <c r="X1495" s="13">
        <f>IF(AA1495&gt;0,SQRT(Sum_Sq($AI$2,V_rtHz($AH$2)/(1+1/$A1495),V_rtHz($AH$2*$A1495)/(1+$A1495),$AN$2*$AH$2/(1+1/$A1495),$AM$2*SQRT(Sum_Sq(AA1495,1/($X$2*Y$8*(1+X$1017+AA1495/Z1495))))/SQRT(Sum_Sq($X$2*AA1495*Y$8,1)),                   $AQ$2*SQRT(Sum_Sq($AH$2/(1+1/$A1495)+AA1495*( 1/(X$1017+1+AA1495/Z1495)-1)/(1+($X$2*AA1495*Y$8)^2), (AA1495^2*Y$8*$X$2+1/($X$2*Y$8*(X$1017+1+AA1495/Z1495           )))/(1+($X$2*AA1495*Y$8)^2))),           V_rtHz(Z1495)/($X$2*Y$8*(Z1495*X$1017+Z1495+AA1495)),V_rtHz(AA1495)*SQRT(Sum_Sq(Z1495*Y$8*$X$2*X$1017,1))/($X$2*Y$8*(Z1495*X$1017+Z1495+AA1495))))/SQRT(Sum_Sq(1/(1+$A1495)+$AC$2/$I$2-1/(1+(1+AA1495/Z1495)/X$1017),$X$2/$I$2)),IF(AA1496&lt;0,"A",X1496))</f>
        <v>3.1772623461208306E-6</v>
      </c>
      <c r="Z1495" s="13">
        <f t="shared" si="508"/>
        <v>12217.710078329386</v>
      </c>
      <c r="AA1495" s="12">
        <f t="shared" si="532"/>
        <v>80542.956188219279</v>
      </c>
      <c r="AC1495" s="13">
        <f>IF(AF1495&gt;0,SQRT(Sum_Sq($AI$2,V_rtHz($AH$2)/(1+1/$A1495),V_rtHz($AH$2*$A1495)/(1+$A1495),$AN$2*$AH$2/(1+1/$A1495),$AM$2*SQRT(Sum_Sq(AF1495,1/($X$2*AD$8*(1+AC$1017+AF1495/AE1495))))/SQRT(Sum_Sq($X$2*AF1495*AD$8,1)),                   $AQ$2*SQRT(Sum_Sq($AH$2/(1+1/$A1495)+AF1495*( 1/(AC$1017+1+AF1495/AE1495)-1)/(1+($X$2*AF1495*AD$8)^2), (AF1495^2*AD$8*$X$2+1/($X$2*AD$8*(AC$1017+1+AF1495/AE1495           )))/(1+($X$2*AF1495*AD$8)^2))),           V_rtHz(AE1495)/($X$2*AD$8*(AE1495*AC$1017+AE1495+AF1495)),V_rtHz(AF1495)*SQRT(Sum_Sq(AE1495*AD$8*$X$2*AC$1017,1))/($X$2*AD$8*(AE1495*AC$1017+AE1495+AF1495))))/SQRT(Sum_Sq(1/(1+$A1495)+$AC$2/$I$2-1/(1+(1+AF1495/AE1495)/AC$1017),$X$2/$I$2)),IF(AF1496&lt;0,"A",AC1496))</f>
        <v>5.3082705183914949E-6</v>
      </c>
      <c r="AE1495" s="13">
        <f t="shared" si="509"/>
        <v>11359.990244270193</v>
      </c>
      <c r="AF1495" s="12">
        <f t="shared" si="533"/>
        <v>273929.88958383846</v>
      </c>
      <c r="AG1495" s="13"/>
      <c r="AH1495" s="13">
        <f>IF(AK1495&gt;0,SQRT(Sum_Sq($AI$2,V_rtHz($AH$2)/(1+1/$A1495),V_rtHz($AH$2*$A1495)/(1+$A1495),$AN$2*$AH$2/(1+1/$A1495),$AM$2*SQRT(Sum_Sq(AK1495,1/($X$2*AI$8*(1+AH$1017+AK1495/AJ1495))))/SQRT(Sum_Sq($X$2*AK1495*AI$8,1)),                   $AQ$2*SQRT(Sum_Sq($AH$2/(1+1/$A1495)+AK1495*( 1/(AH$1017+1+AK1495/AJ1495)-1)/(1+($X$2*AK1495*AI$8)^2), (AK1495^2*AI$8*$X$2+1/($X$2*AI$8*(AH$1017+1+AK1495/AJ1495           )))/(1+($X$2*AK1495*AI$8)^2))),           V_rtHz(AJ1495)/($X$2*AI$8*(AJ1495*AH$1017+AJ1495+AK1495)),V_rtHz(AK1495)*SQRT(Sum_Sq(AJ1495*AI$8*$X$2*AH$1017,1))/($X$2*AI$8*(AJ1495*AH$1017+AJ1495+AK1495))))/SQRT(Sum_Sq(1/(1+$A1495)+$AC$2/$I$2-1/(1+(1+AK1495/AJ1495)/AH$1017),$X$2/$I$2)),IF(AK1496&lt;0,"A",AH1496))</f>
        <v>9.2714282501632331E-6</v>
      </c>
      <c r="AI1495" s="13"/>
      <c r="AJ1495" s="13">
        <f t="shared" si="510"/>
        <v>11129.337018369131</v>
      </c>
      <c r="AK1495" s="12">
        <f t="shared" si="534"/>
        <v>884195.06564951676</v>
      </c>
      <c r="AM1495" s="13">
        <f>IF(AP1495&gt;0,SQRT(Sum_Sq($AI$2,V_rtHz($AH$2)/(1+1/$A1495),V_rtHz($AH$2*$A1495)/(1+$A1495),$AN$2*$AH$2/(1+1/$A1495),$AM$2*SQRT(Sum_Sq(AP1495,1/($X$2*AN$8*(1+AM$1017+AP1495/AO1495))))/SQRT(Sum_Sq($X$2*AP1495*AN$8,1)),                   $AQ$2*SQRT(Sum_Sq($AH$2/(1+1/$A1495)+AP1495*( 1/(AM$1017+1+AP1495/AO1495)-1)/(1+($X$2*AP1495*AN$8)^2), (AP1495^2*AN$8*$X$2+1/($X$2*AN$8*(AM$1017+1+AP1495/AO1495           )))/(1+($X$2*AP1495*AN$8)^2))),           V_rtHz(AO1495)/($X$2*AN$8*(AO1495*AM$1017+AO1495+AP1495)),V_rtHz(AP1495)*SQRT(Sum_Sq(AO1495*AN$8*$X$2*AM$1017,1))/($X$2*AN$8*(AO1495*AM$1017+AO1495+AP1495))))/SQRT(Sum_Sq(1/(1+$A1495)+$AC$2/$I$2-1/(1+(1+AP1495/AO1495)/AM$1017),$X$2/$I$2)),IF(AP1496&lt;0,"A",AM1496))</f>
        <v>1.6397865753201323E-5</v>
      </c>
      <c r="AO1495" s="13">
        <f t="shared" si="511"/>
        <v>11059.707797670966</v>
      </c>
      <c r="AP1495" s="12">
        <f t="shared" si="535"/>
        <v>2813673.6794635127</v>
      </c>
      <c r="AR1495" s="13">
        <f t="shared" si="512"/>
        <v>69887291.180198371</v>
      </c>
      <c r="AS1495" s="13">
        <f t="shared" si="513"/>
        <v>-1.3329331382405277E-5</v>
      </c>
      <c r="AV1495" s="13"/>
      <c r="AW1495" s="13">
        <f t="shared" si="514"/>
        <v>39300511.936236553</v>
      </c>
      <c r="AX1495" s="13">
        <f t="shared" si="515"/>
        <v>-4.3081254570229164E-5</v>
      </c>
      <c r="AZ1495" s="13"/>
      <c r="BA1495" s="13"/>
      <c r="BB1495" s="13">
        <f t="shared" si="516"/>
        <v>22100301.962882396</v>
      </c>
      <c r="BC1495" s="13">
        <f t="shared" si="517"/>
        <v>-1.4645550997374962E-4</v>
      </c>
      <c r="BD1495" s="13"/>
      <c r="BE1495" s="13"/>
      <c r="BG1495" s="13">
        <f t="shared" si="518"/>
        <v>996.3330000000002</v>
      </c>
      <c r="BH1495" s="13">
        <f t="shared" si="519"/>
        <v>10.898999999999997</v>
      </c>
      <c r="BI1495" s="13"/>
      <c r="BL1495" s="13">
        <f t="shared" si="520"/>
        <v>315.06815879885437</v>
      </c>
      <c r="BM1495" s="13">
        <f t="shared" si="521"/>
        <v>34.465664218175142</v>
      </c>
      <c r="BP1495" s="13"/>
      <c r="BQ1495" s="13">
        <f t="shared" si="522"/>
        <v>99.633300000000006</v>
      </c>
      <c r="BR1495" s="13">
        <f t="shared" si="523"/>
        <v>108.98999999999994</v>
      </c>
      <c r="BT1495" s="13"/>
      <c r="BU1495" s="13"/>
      <c r="BV1495" s="13">
        <f t="shared" si="524"/>
        <v>31.50681587988543</v>
      </c>
      <c r="BW1495" s="13">
        <f t="shared" si="525"/>
        <v>344.65664218175152</v>
      </c>
      <c r="CA1495" s="13">
        <f t="shared" si="526"/>
        <v>9.9633299999999974</v>
      </c>
      <c r="CB1495" s="13">
        <f t="shared" si="527"/>
        <v>1089.9000000000001</v>
      </c>
    </row>
    <row r="1496" spans="1:80" x14ac:dyDescent="0.3">
      <c r="A1496" s="13">
        <f t="shared" si="503"/>
        <v>7.7983011052325836E-3</v>
      </c>
      <c r="C1496" s="13" t="str">
        <f>IF(F1496&gt;0,SQRT(Sum_Sq($AI$2,V_rtHz($AH$2)/(1+1/$A1496),V_rtHz($AH$2*$A1496)/(1+$A1496),$AN$2*$AH$2/(1+1/$A1496),$AM$2*SQRT(Sum_Sq(F1496,1/($X$2*D$8*(1+C$1017+F1496/E1496))))/SQRT(Sum_Sq($X$2*F1496*D$8,1)),                   $AQ$2*SQRT(Sum_Sq($AH$2/(1+1/$A1496)+F1496*( 1/(C$1017+1+F1496/E1496)-1)/(1+($X$2*F1496*D$8)^2), (F1496^2*D$8*$X$2+1/($X$2*D$8*(C$1017+1+F1496/E1496           )))/(1+($X$2*F1496*D$8)^2))),           V_rtHz(E1496)/($X$2*D$8*(E1496*C$1017+E1496+F1496)),V_rtHz(F1496)*SQRT(Sum_Sq(E1496*D$8*$X$2*C$1017,1))/($X$2*D$8*(E1496*C$1017+E1496+F1496))))/SQRT(Sum_Sq(1/(1+$A1496)+$AC$2/$I$2-1/(1+(1+F1496/E1496)/C$1017),$X$2/$I$2)),IF(F1497&lt;0,"A",C1497))</f>
        <v>A</v>
      </c>
      <c r="E1496" s="13">
        <f t="shared" si="504"/>
        <v>-1</v>
      </c>
      <c r="F1496" s="12">
        <f t="shared" si="528"/>
        <v>-2</v>
      </c>
      <c r="H1496" s="13" t="str">
        <f>IF(K1496&gt;0,SQRT(Sum_Sq($AI$2,V_rtHz($AH$2)/(1+1/$A1496),V_rtHz($AH$2*$A1496)/(1+$A1496),$AN$2*$AH$2/(1+1/$A1496),$AM$2*SQRT(Sum_Sq(K1496,1/($X$2*I$8*(1+H$1017+K1496/J1496))))/SQRT(Sum_Sq($X$2*K1496*I$8,1)),                   $AQ$2*SQRT(Sum_Sq($AH$2/(1+1/$A1496)+K1496*( 1/(H$1017+1+K1496/J1496)-1)/(1+($X$2*K1496*I$8)^2), (K1496^2*I$8*$X$2+1/($X$2*I$8*(H$1017+1+K1496/J1496           )))/(1+($X$2*K1496*I$8)^2))),           V_rtHz(J1496)/($X$2*I$8*(J1496*H$1017+J1496+K1496)),V_rtHz(K1496)*SQRT(Sum_Sq(J1496*I$8*$X$2*H$1017,1))/($X$2*I$8*(J1496*H$1017+J1496+K1496))))/SQRT(Sum_Sq(1/(1+$A1496)+$AC$2/$I$2-1/(1+(1+K1496/J1496)/H$1017),$X$2/$I$2)),IF(K1497&lt;0,"A",H1497))</f>
        <v>A</v>
      </c>
      <c r="J1496" s="13">
        <f t="shared" si="505"/>
        <v>-1</v>
      </c>
      <c r="K1496" s="12">
        <f t="shared" si="529"/>
        <v>-2</v>
      </c>
      <c r="M1496" s="13" t="str">
        <f>IF(P1496&gt;0,SQRT(Sum_Sq($AI$2,V_rtHz($AH$2)/(1+1/$A1496),V_rtHz($AH$2*$A1496)/(1+$A1496),$AN$2*$AH$2/(1+1/$A1496),$AM$2*SQRT(Sum_Sq(P1496,1/($X$2*N$8*(1+M$1017+P1496/O1496))))/SQRT(Sum_Sq($X$2*P1496*N$8,1)),                   $AQ$2*SQRT(Sum_Sq($AH$2/(1+1/$A1496)+P1496*( 1/(M$1017+1+P1496/O1496)-1)/(1+($X$2*P1496*N$8)^2), (P1496^2*N$8*$X$2+1/($X$2*N$8*(M$1017+1+P1496/O1496           )))/(1+($X$2*P1496*N$8)^2))),           V_rtHz(O1496)/($X$2*N$8*(O1496*M$1017+O1496+P1496)),V_rtHz(P1496)*SQRT(Sum_Sq(O1496*N$8*$X$2*M$1017,1))/($X$2*N$8*(O1496*M$1017+O1496+P1496))))/SQRT(Sum_Sq(1/(1+$A1496)+$AC$2/$I$2-1/(1+(1+P1496/O1496)/M$1017),$X$2/$I$2)),IF(P1497&lt;0,"A",M1497))</f>
        <v>A</v>
      </c>
      <c r="O1496" s="13">
        <f t="shared" si="506"/>
        <v>-1</v>
      </c>
      <c r="P1496" s="12">
        <f t="shared" si="530"/>
        <v>-2</v>
      </c>
      <c r="R1496" s="13">
        <f>IF(U1496&gt;0,SQRT(Sum_Sq($AI$2,V_rtHz($AH$2)/(1+1/$A1496),V_rtHz($AH$2*$A1496)/(1+$A1496),$AN$2*$AH$2/(1+1/$A1496),$AM$2*SQRT(Sum_Sq(U1496,1/($X$2*S$8*(1+R$1017+U1496/T1496))))/SQRT(Sum_Sq($X$2*U1496*S$8,1)),                   $AQ$2*SQRT(Sum_Sq($AH$2/(1+1/$A1496)+U1496*( 1/(R$1017+1+U1496/T1496)-1)/(1+($X$2*U1496*S$8)^2), (U1496^2*S$8*$X$2+1/($X$2*S$8*(R$1017+1+U1496/T1496           )))/(1+($X$2*U1496*S$8)^2))),           V_rtHz(T1496)/($X$2*S$8*(T1496*R$1017+T1496+U1496)),V_rtHz(U1496)*SQRT(Sum_Sq(T1496*S$8*$X$2*R$1017,1))/($X$2*S$8*(T1496*R$1017+T1496+U1496))))/SQRT(Sum_Sq(1/(1+$A1496)+$AC$2/$I$2-1/(1+(1+U1496/T1496)/R$1017),$X$2/$I$2)),IF(U1497&lt;0,"A",R1497))</f>
        <v>2.4629859236919787E-6</v>
      </c>
      <c r="T1496" s="13">
        <f t="shared" si="507"/>
        <v>18331.119018740355</v>
      </c>
      <c r="U1496" s="12">
        <f t="shared" si="531"/>
        <v>16975.727832573142</v>
      </c>
      <c r="X1496" s="13">
        <f>IF(AA1496&gt;0,SQRT(Sum_Sq($AI$2,V_rtHz($AH$2)/(1+1/$A1496),V_rtHz($AH$2*$A1496)/(1+$A1496),$AN$2*$AH$2/(1+1/$A1496),$AM$2*SQRT(Sum_Sq(AA1496,1/($X$2*Y$8*(1+X$1017+AA1496/Z1496))))/SQRT(Sum_Sq($X$2*AA1496*Y$8,1)),                   $AQ$2*SQRT(Sum_Sq($AH$2/(1+1/$A1496)+AA1496*( 1/(X$1017+1+AA1496/Z1496)-1)/(1+($X$2*AA1496*Y$8)^2), (AA1496^2*Y$8*$X$2+1/($X$2*Y$8*(X$1017+1+AA1496/Z1496           )))/(1+($X$2*AA1496*Y$8)^2))),           V_rtHz(Z1496)/($X$2*Y$8*(Z1496*X$1017+Z1496+AA1496)),V_rtHz(AA1496)*SQRT(Sum_Sq(Z1496*Y$8*$X$2*X$1017,1))/($X$2*Y$8*(Z1496*X$1017+Z1496+AA1496))))/SQRT(Sum_Sq(1/(1+$A1496)+$AC$2/$I$2-1/(1+(1+AA1496/Z1496)/X$1017),$X$2/$I$2)),IF(AA1497&lt;0,"A",X1497))</f>
        <v>3.1697579351473373E-6</v>
      </c>
      <c r="Z1496" s="13">
        <f t="shared" si="508"/>
        <v>12159.30266590166</v>
      </c>
      <c r="AA1496" s="12">
        <f t="shared" si="532"/>
        <v>80929.845616790379</v>
      </c>
      <c r="AC1496" s="13">
        <f>IF(AF1496&gt;0,SQRT(Sum_Sq($AI$2,V_rtHz($AH$2)/(1+1/$A1496),V_rtHz($AH$2*$A1496)/(1+$A1496),$AN$2*$AH$2/(1+1/$A1496),$AM$2*SQRT(Sum_Sq(AF1496,1/($X$2*AD$8*(1+AC$1017+AF1496/AE1496))))/SQRT(Sum_Sq($X$2*AF1496*AD$8,1)),                   $AQ$2*SQRT(Sum_Sq($AH$2/(1+1/$A1496)+AF1496*( 1/(AC$1017+1+AF1496/AE1496)-1)/(1+($X$2*AF1496*AD$8)^2), (AF1496^2*AD$8*$X$2+1/($X$2*AD$8*(AC$1017+1+AF1496/AE1496           )))/(1+($X$2*AF1496*AD$8)^2))),           V_rtHz(AE1496)/($X$2*AD$8*(AE1496*AC$1017+AE1496+AF1496)),V_rtHz(AF1496)*SQRT(Sum_Sq(AE1496*AD$8*$X$2*AC$1017,1))/($X$2*AD$8*(AE1496*AC$1017+AE1496+AF1496))))/SQRT(Sum_Sq(1/(1+$A1496)+$AC$2/$I$2-1/(1+(1+AF1496/AE1496)/AC$1017),$X$2/$I$2)),IF(AF1497&lt;0,"A",AC1497))</f>
        <v>5.2984600637818028E-6</v>
      </c>
      <c r="AE1496" s="13">
        <f t="shared" si="509"/>
        <v>11314.688173368681</v>
      </c>
      <c r="AF1496" s="12">
        <f t="shared" si="533"/>
        <v>275026.65788092499</v>
      </c>
      <c r="AG1496" s="13"/>
      <c r="AH1496" s="13">
        <f>IF(AK1496&gt;0,SQRT(Sum_Sq($AI$2,V_rtHz($AH$2)/(1+1/$A1496),V_rtHz($AH$2*$A1496)/(1+$A1496),$AN$2*$AH$2/(1+1/$A1496),$AM$2*SQRT(Sum_Sq(AK1496,1/($X$2*AI$8*(1+AH$1017+AK1496/AJ1496))))/SQRT(Sum_Sq($X$2*AK1496*AI$8,1)),                   $AQ$2*SQRT(Sum_Sq($AH$2/(1+1/$A1496)+AK1496*( 1/(AH$1017+1+AK1496/AJ1496)-1)/(1+($X$2*AK1496*AI$8)^2), (AK1496^2*AI$8*$X$2+1/($X$2*AI$8*(AH$1017+1+AK1496/AJ1496           )))/(1+($X$2*AK1496*AI$8)^2))),           V_rtHz(AJ1496)/($X$2*AI$8*(AJ1496*AH$1017+AJ1496+AK1496)),V_rtHz(AK1496)*SQRT(Sum_Sq(AJ1496*AI$8*$X$2*AH$1017,1))/($X$2*AI$8*(AJ1496*AH$1017+AJ1496+AK1496))))/SQRT(Sum_Sq(1/(1+$A1496)+$AC$2/$I$2-1/(1+(1+AK1496/AJ1496)/AH$1017),$X$2/$I$2)),IF(AK1497&lt;0,"A",AH1497))</f>
        <v>9.2554656611777325E-6</v>
      </c>
      <c r="AI1496" s="13"/>
      <c r="AJ1496" s="13">
        <f t="shared" si="510"/>
        <v>11087.137834889194</v>
      </c>
      <c r="AK1496" s="12">
        <f t="shared" si="534"/>
        <v>887560.43463500764</v>
      </c>
      <c r="AM1496" s="13">
        <f>IF(AP1496&gt;0,SQRT(Sum_Sq($AI$2,V_rtHz($AH$2)/(1+1/$A1496),V_rtHz($AH$2*$A1496)/(1+$A1496),$AN$2*$AH$2/(1+1/$A1496),$AM$2*SQRT(Sum_Sq(AP1496,1/($X$2*AN$8*(1+AM$1017+AP1496/AO1496))))/SQRT(Sum_Sq($X$2*AP1496*AN$8,1)),                   $AQ$2*SQRT(Sum_Sq($AH$2/(1+1/$A1496)+AP1496*( 1/(AM$1017+1+AP1496/AO1496)-1)/(1+($X$2*AP1496*AN$8)^2), (AP1496^2*AN$8*$X$2+1/($X$2*AN$8*(AM$1017+1+AP1496/AO1496           )))/(1+($X$2*AP1496*AN$8)^2))),           V_rtHz(AO1496)/($X$2*AN$8*(AO1496*AM$1017+AO1496+AP1496)),V_rtHz(AP1496)*SQRT(Sum_Sq(AO1496*AN$8*$X$2*AM$1017,1))/($X$2*AN$8*(AO1496*AM$1017+AO1496+AP1496))))/SQRT(Sum_Sq(1/(1+$A1496)+$AC$2/$I$2-1/(1+(1+AP1496/AO1496)/AM$1017),$X$2/$I$2)),IF(AP1497&lt;0,"A",AM1497))</f>
        <v>1.6370250757196038E-5</v>
      </c>
      <c r="AO1496" s="13">
        <f t="shared" si="511"/>
        <v>11018.412571168281</v>
      </c>
      <c r="AP1496" s="12">
        <f t="shared" si="535"/>
        <v>2824218.8728974671</v>
      </c>
      <c r="AR1496" s="13">
        <f t="shared" si="512"/>
        <v>69887291.180198371</v>
      </c>
      <c r="AS1496" s="13">
        <f t="shared" si="513"/>
        <v>-1.3331183289631097E-5</v>
      </c>
      <c r="AV1496" s="13"/>
      <c r="AW1496" s="13">
        <f t="shared" si="514"/>
        <v>39300511.936236553</v>
      </c>
      <c r="AX1496" s="13">
        <f t="shared" si="515"/>
        <v>-4.3100606036630172E-5</v>
      </c>
      <c r="AZ1496" s="13"/>
      <c r="BA1496" s="13"/>
      <c r="BB1496" s="13">
        <f t="shared" si="516"/>
        <v>22100301.962882396</v>
      </c>
      <c r="BC1496" s="13">
        <f t="shared" si="517"/>
        <v>-1.4667939083792841E-4</v>
      </c>
      <c r="BD1496" s="13"/>
      <c r="BE1496" s="13"/>
      <c r="BG1496" s="13">
        <f t="shared" si="518"/>
        <v>996.3330000000002</v>
      </c>
      <c r="BH1496" s="13">
        <f t="shared" si="519"/>
        <v>10.898999999999999</v>
      </c>
      <c r="BI1496" s="13"/>
      <c r="BL1496" s="13">
        <f t="shared" si="520"/>
        <v>315.06815879885437</v>
      </c>
      <c r="BM1496" s="13">
        <f t="shared" si="521"/>
        <v>34.465664218175135</v>
      </c>
      <c r="BP1496" s="13"/>
      <c r="BQ1496" s="13">
        <f t="shared" si="522"/>
        <v>99.633300000000006</v>
      </c>
      <c r="BR1496" s="13">
        <f t="shared" si="523"/>
        <v>108.99</v>
      </c>
      <c r="BT1496" s="13"/>
      <c r="BU1496" s="13"/>
      <c r="BV1496" s="13">
        <f t="shared" si="524"/>
        <v>31.50681587988543</v>
      </c>
      <c r="BW1496" s="13">
        <f t="shared" si="525"/>
        <v>344.65664218175147</v>
      </c>
      <c r="CA1496" s="13">
        <f t="shared" si="526"/>
        <v>9.9633299999999991</v>
      </c>
      <c r="CB1496" s="13">
        <f t="shared" si="527"/>
        <v>1089.9000000000001</v>
      </c>
    </row>
    <row r="1497" spans="1:80" x14ac:dyDescent="0.3">
      <c r="A1497" s="13">
        <f t="shared" si="503"/>
        <v>7.9067862799982527E-3</v>
      </c>
      <c r="C1497" s="13" t="str">
        <f>IF(F1497&gt;0,SQRT(Sum_Sq($AI$2,V_rtHz($AH$2)/(1+1/$A1497),V_rtHz($AH$2*$A1497)/(1+$A1497),$AN$2*$AH$2/(1+1/$A1497),$AM$2*SQRT(Sum_Sq(F1497,1/($X$2*D$8*(1+C$1017+F1497/E1497))))/SQRT(Sum_Sq($X$2*F1497*D$8,1)),                   $AQ$2*SQRT(Sum_Sq($AH$2/(1+1/$A1497)+F1497*( 1/(C$1017+1+F1497/E1497)-1)/(1+($X$2*F1497*D$8)^2), (F1497^2*D$8*$X$2+1/($X$2*D$8*(C$1017+1+F1497/E1497           )))/(1+($X$2*F1497*D$8)^2))),           V_rtHz(E1497)/($X$2*D$8*(E1497*C$1017+E1497+F1497)),V_rtHz(F1497)*SQRT(Sum_Sq(E1497*D$8*$X$2*C$1017,1))/($X$2*D$8*(E1497*C$1017+E1497+F1497))))/SQRT(Sum_Sq(1/(1+$A1497)+$AC$2/$I$2-1/(1+(1+F1497/E1497)/C$1017),$X$2/$I$2)),IF(F1498&lt;0,"A",C1498))</f>
        <v>A</v>
      </c>
      <c r="E1497" s="13">
        <f t="shared" si="504"/>
        <v>-1</v>
      </c>
      <c r="F1497" s="12">
        <f t="shared" si="528"/>
        <v>-2</v>
      </c>
      <c r="H1497" s="13" t="str">
        <f>IF(K1497&gt;0,SQRT(Sum_Sq($AI$2,V_rtHz($AH$2)/(1+1/$A1497),V_rtHz($AH$2*$A1497)/(1+$A1497),$AN$2*$AH$2/(1+1/$A1497),$AM$2*SQRT(Sum_Sq(K1497,1/($X$2*I$8*(1+H$1017+K1497/J1497))))/SQRT(Sum_Sq($X$2*K1497*I$8,1)),                   $AQ$2*SQRT(Sum_Sq($AH$2/(1+1/$A1497)+K1497*( 1/(H$1017+1+K1497/J1497)-1)/(1+($X$2*K1497*I$8)^2), (K1497^2*I$8*$X$2+1/($X$2*I$8*(H$1017+1+K1497/J1497           )))/(1+($X$2*K1497*I$8)^2))),           V_rtHz(J1497)/($X$2*I$8*(J1497*H$1017+J1497+K1497)),V_rtHz(K1497)*SQRT(Sum_Sq(J1497*I$8*$X$2*H$1017,1))/($X$2*I$8*(J1497*H$1017+J1497+K1497))))/SQRT(Sum_Sq(1/(1+$A1497)+$AC$2/$I$2-1/(1+(1+K1497/J1497)/H$1017),$X$2/$I$2)),IF(K1498&lt;0,"A",H1498))</f>
        <v>A</v>
      </c>
      <c r="J1497" s="13">
        <f t="shared" si="505"/>
        <v>-1</v>
      </c>
      <c r="K1497" s="12">
        <f t="shared" si="529"/>
        <v>-2</v>
      </c>
      <c r="M1497" s="13" t="str">
        <f>IF(P1497&gt;0,SQRT(Sum_Sq($AI$2,V_rtHz($AH$2)/(1+1/$A1497),V_rtHz($AH$2*$A1497)/(1+$A1497),$AN$2*$AH$2/(1+1/$A1497),$AM$2*SQRT(Sum_Sq(P1497,1/($X$2*N$8*(1+M$1017+P1497/O1497))))/SQRT(Sum_Sq($X$2*P1497*N$8,1)),                   $AQ$2*SQRT(Sum_Sq($AH$2/(1+1/$A1497)+P1497*( 1/(M$1017+1+P1497/O1497)-1)/(1+($X$2*P1497*N$8)^2), (P1497^2*N$8*$X$2+1/($X$2*N$8*(M$1017+1+P1497/O1497           )))/(1+($X$2*P1497*N$8)^2))),           V_rtHz(O1497)/($X$2*N$8*(O1497*M$1017+O1497+P1497)),V_rtHz(P1497)*SQRT(Sum_Sq(O1497*N$8*$X$2*M$1017,1))/($X$2*N$8*(O1497*M$1017+O1497+P1497))))/SQRT(Sum_Sq(1/(1+$A1497)+$AC$2/$I$2-1/(1+(1+P1497/O1497)/M$1017),$X$2/$I$2)),IF(P1498&lt;0,"A",M1498))</f>
        <v>A</v>
      </c>
      <c r="O1497" s="13">
        <f t="shared" si="506"/>
        <v>-1</v>
      </c>
      <c r="P1497" s="12">
        <f t="shared" si="530"/>
        <v>-2</v>
      </c>
      <c r="R1497" s="13">
        <f>IF(U1497&gt;0,SQRT(Sum_Sq($AI$2,V_rtHz($AH$2)/(1+1/$A1497),V_rtHz($AH$2*$A1497)/(1+$A1497),$AN$2*$AH$2/(1+1/$A1497),$AM$2*SQRT(Sum_Sq(U1497,1/($X$2*S$8*(1+R$1017+U1497/T1497))))/SQRT(Sum_Sq($X$2*U1497*S$8,1)),                   $AQ$2*SQRT(Sum_Sq($AH$2/(1+1/$A1497)+U1497*( 1/(R$1017+1+U1497/T1497)-1)/(1+($X$2*U1497*S$8)^2), (U1497^2*S$8*$X$2+1/($X$2*S$8*(R$1017+1+U1497/T1497           )))/(1+($X$2*U1497*S$8)^2))),           V_rtHz(T1497)/($X$2*S$8*(T1497*R$1017+T1497+U1497)),V_rtHz(U1497)*SQRT(Sum_Sq(T1497*S$8*$X$2*R$1017,1))/($X$2*S$8*(T1497*R$1017+T1497+U1497))))/SQRT(Sum_Sq(1/(1+$A1497)+$AC$2/$I$2-1/(1+(1+U1497/T1497)/R$1017),$X$2/$I$2)),IF(U1498&lt;0,"A",R1498))</f>
        <v>2.44078732681594E-6</v>
      </c>
      <c r="T1497" s="13">
        <f t="shared" si="507"/>
        <v>18062.862575280953</v>
      </c>
      <c r="U1497" s="12">
        <f t="shared" si="531"/>
        <v>17227.838944780397</v>
      </c>
      <c r="X1497" s="13">
        <f>IF(AA1497&gt;0,SQRT(Sum_Sq($AI$2,V_rtHz($AH$2)/(1+1/$A1497),V_rtHz($AH$2*$A1497)/(1+$A1497),$AN$2*$AH$2/(1+1/$A1497),$AM$2*SQRT(Sum_Sq(AA1497,1/($X$2*Y$8*(1+X$1017+AA1497/Z1497))))/SQRT(Sum_Sq($X$2*AA1497*Y$8,1)),                   $AQ$2*SQRT(Sum_Sq($AH$2/(1+1/$A1497)+AA1497*( 1/(X$1017+1+AA1497/Z1497)-1)/(1+($X$2*AA1497*Y$8)^2), (AA1497^2*Y$8*$X$2+1/($X$2*Y$8*(X$1017+1+AA1497/Z1497           )))/(1+($X$2*AA1497*Y$8)^2))),           V_rtHz(Z1497)/($X$2*Y$8*(Z1497*X$1017+Z1497+AA1497)),V_rtHz(AA1497)*SQRT(Sum_Sq(Z1497*Y$8*$X$2*X$1017,1))/($X$2*Y$8*(Z1497*X$1017+Z1497+AA1497))))/SQRT(Sum_Sq(1/(1+$A1497)+$AC$2/$I$2-1/(1+(1+AA1497/Z1497)/X$1017),$X$2/$I$2)),IF(AA1498&lt;0,"A",X1498))</f>
        <v>3.1622677905638478E-6</v>
      </c>
      <c r="Z1497" s="13">
        <f t="shared" si="508"/>
        <v>12101.078703430874</v>
      </c>
      <c r="AA1497" s="12">
        <f t="shared" si="532"/>
        <v>81319.237042913606</v>
      </c>
      <c r="AC1497" s="13">
        <f>IF(AF1497&gt;0,SQRT(Sum_Sq($AI$2,V_rtHz($AH$2)/(1+1/$A1497),V_rtHz($AH$2*$A1497)/(1+$A1497),$AN$2*$AH$2/(1+1/$A1497),$AM$2*SQRT(Sum_Sq(AF1497,1/($X$2*AD$8*(1+AC$1017+AF1497/AE1497))))/SQRT(Sum_Sq($X$2*AF1497*AD$8,1)),                   $AQ$2*SQRT(Sum_Sq($AH$2/(1+1/$A1497)+AF1497*( 1/(AC$1017+1+AF1497/AE1497)-1)/(1+($X$2*AF1497*AD$8)^2), (AF1497^2*AD$8*$X$2+1/($X$2*AD$8*(AC$1017+1+AF1497/AE1497           )))/(1+($X$2*AF1497*AD$8)^2))),           V_rtHz(AE1497)/($X$2*AD$8*(AE1497*AC$1017+AE1497+AF1497)),V_rtHz(AF1497)*SQRT(Sum_Sq(AE1497*AD$8*$X$2*AC$1017,1))/($X$2*AD$8*(AE1497*AC$1017+AE1497+AF1497))))/SQRT(Sum_Sq(1/(1+$A1497)+$AC$2/$I$2-1/(1+(1+AF1497/AE1497)/AC$1017),$X$2/$I$2)),IF(AF1498&lt;0,"A",AC1498))</f>
        <v>5.2886393203308976E-6</v>
      </c>
      <c r="AE1497" s="13">
        <f t="shared" si="509"/>
        <v>11269.391651239983</v>
      </c>
      <c r="AF1497" s="12">
        <f t="shared" si="533"/>
        <v>276132.10806672223</v>
      </c>
      <c r="AG1497" s="13"/>
      <c r="AH1497" s="13">
        <f>IF(AK1497&gt;0,SQRT(Sum_Sq($AI$2,V_rtHz($AH$2)/(1+1/$A1497),V_rtHz($AH$2*$A1497)/(1+$A1497),$AN$2*$AH$2/(1+1/$A1497),$AM$2*SQRT(Sum_Sq(AK1497,1/($X$2*AI$8*(1+AH$1017+AK1497/AJ1497))))/SQRT(Sum_Sq($X$2*AK1497*AI$8,1)),                   $AQ$2*SQRT(Sum_Sq($AH$2/(1+1/$A1497)+AK1497*( 1/(AH$1017+1+AK1497/AJ1497)-1)/(1+($X$2*AK1497*AI$8)^2), (AK1497^2*AI$8*$X$2+1/($X$2*AI$8*(AH$1017+1+AK1497/AJ1497           )))/(1+($X$2*AK1497*AI$8)^2))),           V_rtHz(AJ1497)/($X$2*AI$8*(AJ1497*AH$1017+AJ1497+AK1497)),V_rtHz(AK1497)*SQRT(Sum_Sq(AJ1497*AI$8*$X$2*AH$1017,1))/($X$2*AI$8*(AJ1497*AH$1017+AJ1497+AK1497))))/SQRT(Sum_Sq(1/(1+$A1497)+$AC$2/$I$2-1/(1+(1+AK1497/AJ1497)/AH$1017),$X$2/$I$2)),IF(AK1498&lt;0,"A",AH1498))</f>
        <v>9.239474776041653E-6</v>
      </c>
      <c r="AI1497" s="13"/>
      <c r="AJ1497" s="13">
        <f t="shared" si="510"/>
        <v>11044.912696144369</v>
      </c>
      <c r="AK1497" s="12">
        <f t="shared" si="534"/>
        <v>890953.61333437066</v>
      </c>
      <c r="AM1497" s="13">
        <f>IF(AP1497&gt;0,SQRT(Sum_Sq($AI$2,V_rtHz($AH$2)/(1+1/$A1497),V_rtHz($AH$2*$A1497)/(1+$A1497),$AN$2*$AH$2/(1+1/$A1497),$AM$2*SQRT(Sum_Sq(AP1497,1/($X$2*AN$8*(1+AM$1017+AP1497/AO1497))))/SQRT(Sum_Sq($X$2*AP1497*AN$8,1)),                   $AQ$2*SQRT(Sum_Sq($AH$2/(1+1/$A1497)+AP1497*( 1/(AM$1017+1+AP1497/AO1497)-1)/(1+($X$2*AP1497*AN$8)^2), (AP1497^2*AN$8*$X$2+1/($X$2*AN$8*(AM$1017+1+AP1497/AO1497           )))/(1+($X$2*AP1497*AN$8)^2))),           V_rtHz(AO1497)/($X$2*AN$8*(AO1497*AM$1017+AO1497+AP1497)),V_rtHz(AP1497)*SQRT(Sum_Sq(AO1497*AN$8*$X$2*AM$1017,1))/($X$2*AN$8*(AO1497*AM$1017+AO1497+AP1497))))/SQRT(Sum_Sq(1/(1+$A1497)+$AC$2/$I$2-1/(1+(1+AP1497/AO1497)/AM$1017),$X$2/$I$2)),IF(AP1498&lt;0,"A",AM1498))</f>
        <v>1.6342580941657722E-5</v>
      </c>
      <c r="AO1497" s="13">
        <f t="shared" si="511"/>
        <v>10977.082991406498</v>
      </c>
      <c r="AP1497" s="12">
        <f t="shared" si="535"/>
        <v>2834852.2788089947</v>
      </c>
      <c r="AR1497" s="13">
        <f t="shared" si="512"/>
        <v>69887291.180198371</v>
      </c>
      <c r="AS1497" s="13">
        <f t="shared" si="513"/>
        <v>-1.3333061484902963E-5</v>
      </c>
      <c r="AV1497" s="13"/>
      <c r="AW1497" s="13">
        <f t="shared" si="514"/>
        <v>39300511.936236553</v>
      </c>
      <c r="AX1497" s="13">
        <f t="shared" si="515"/>
        <v>-4.3120244466072725E-5</v>
      </c>
      <c r="AZ1497" s="13"/>
      <c r="BA1497" s="13"/>
      <c r="BB1497" s="13">
        <f t="shared" si="516"/>
        <v>22100301.962882396</v>
      </c>
      <c r="BC1497" s="13">
        <f t="shared" si="517"/>
        <v>-1.4690708610523134E-4</v>
      </c>
      <c r="BD1497" s="13"/>
      <c r="BE1497" s="13"/>
      <c r="BG1497" s="13">
        <f t="shared" si="518"/>
        <v>996.3330000000002</v>
      </c>
      <c r="BH1497" s="13">
        <f t="shared" si="519"/>
        <v>10.898999999999999</v>
      </c>
      <c r="BI1497" s="13"/>
      <c r="BL1497" s="13">
        <f t="shared" si="520"/>
        <v>315.06815879885437</v>
      </c>
      <c r="BM1497" s="13">
        <f t="shared" si="521"/>
        <v>34.465664218175135</v>
      </c>
      <c r="BP1497" s="13"/>
      <c r="BQ1497" s="13">
        <f t="shared" si="522"/>
        <v>99.633300000000006</v>
      </c>
      <c r="BR1497" s="13">
        <f t="shared" si="523"/>
        <v>108.98999999999997</v>
      </c>
      <c r="BT1497" s="13"/>
      <c r="BU1497" s="13"/>
      <c r="BV1497" s="13">
        <f t="shared" si="524"/>
        <v>31.50681587988543</v>
      </c>
      <c r="BW1497" s="13">
        <f t="shared" si="525"/>
        <v>344.65664218175152</v>
      </c>
      <c r="CA1497" s="13">
        <f t="shared" si="526"/>
        <v>9.9633299999999991</v>
      </c>
      <c r="CB1497" s="13">
        <f t="shared" si="527"/>
        <v>1089.9000000000008</v>
      </c>
    </row>
    <row r="1498" spans="1:80" x14ac:dyDescent="0.3">
      <c r="A1498" s="13">
        <f t="shared" si="503"/>
        <v>8.0167806338767838E-3</v>
      </c>
      <c r="C1498" s="13" t="str">
        <f>IF(F1498&gt;0,SQRT(Sum_Sq($AI$2,V_rtHz($AH$2)/(1+1/$A1498),V_rtHz($AH$2*$A1498)/(1+$A1498),$AN$2*$AH$2/(1+1/$A1498),$AM$2*SQRT(Sum_Sq(F1498,1/($X$2*D$8*(1+C$1017+F1498/E1498))))/SQRT(Sum_Sq($X$2*F1498*D$8,1)),                   $AQ$2*SQRT(Sum_Sq($AH$2/(1+1/$A1498)+F1498*( 1/(C$1017+1+F1498/E1498)-1)/(1+($X$2*F1498*D$8)^2), (F1498^2*D$8*$X$2+1/($X$2*D$8*(C$1017+1+F1498/E1498           )))/(1+($X$2*F1498*D$8)^2))),           V_rtHz(E1498)/($X$2*D$8*(E1498*C$1017+E1498+F1498)),V_rtHz(F1498)*SQRT(Sum_Sq(E1498*D$8*$X$2*C$1017,1))/($X$2*D$8*(E1498*C$1017+E1498+F1498))))/SQRT(Sum_Sq(1/(1+$A1498)+$AC$2/$I$2-1/(1+(1+F1498/E1498)/C$1017),$X$2/$I$2)),IF(F1499&lt;0,"A",C1499))</f>
        <v>A</v>
      </c>
      <c r="E1498" s="13">
        <f t="shared" si="504"/>
        <v>-1</v>
      </c>
      <c r="F1498" s="12">
        <f t="shared" si="528"/>
        <v>-2</v>
      </c>
      <c r="H1498" s="13" t="str">
        <f>IF(K1498&gt;0,SQRT(Sum_Sq($AI$2,V_rtHz($AH$2)/(1+1/$A1498),V_rtHz($AH$2*$A1498)/(1+$A1498),$AN$2*$AH$2/(1+1/$A1498),$AM$2*SQRT(Sum_Sq(K1498,1/($X$2*I$8*(1+H$1017+K1498/J1498))))/SQRT(Sum_Sq($X$2*K1498*I$8,1)),                   $AQ$2*SQRT(Sum_Sq($AH$2/(1+1/$A1498)+K1498*( 1/(H$1017+1+K1498/J1498)-1)/(1+($X$2*K1498*I$8)^2), (K1498^2*I$8*$X$2+1/($X$2*I$8*(H$1017+1+K1498/J1498           )))/(1+($X$2*K1498*I$8)^2))),           V_rtHz(J1498)/($X$2*I$8*(J1498*H$1017+J1498+K1498)),V_rtHz(K1498)*SQRT(Sum_Sq(J1498*I$8*$X$2*H$1017,1))/($X$2*I$8*(J1498*H$1017+J1498+K1498))))/SQRT(Sum_Sq(1/(1+$A1498)+$AC$2/$I$2-1/(1+(1+K1498/J1498)/H$1017),$X$2/$I$2)),IF(K1499&lt;0,"A",H1499))</f>
        <v>A</v>
      </c>
      <c r="J1498" s="13">
        <f t="shared" si="505"/>
        <v>-1</v>
      </c>
      <c r="K1498" s="12">
        <f t="shared" si="529"/>
        <v>-2</v>
      </c>
      <c r="M1498" s="13" t="str">
        <f>IF(P1498&gt;0,SQRT(Sum_Sq($AI$2,V_rtHz($AH$2)/(1+1/$A1498),V_rtHz($AH$2*$A1498)/(1+$A1498),$AN$2*$AH$2/(1+1/$A1498),$AM$2*SQRT(Sum_Sq(P1498,1/($X$2*N$8*(1+M$1017+P1498/O1498))))/SQRT(Sum_Sq($X$2*P1498*N$8,1)),                   $AQ$2*SQRT(Sum_Sq($AH$2/(1+1/$A1498)+P1498*( 1/(M$1017+1+P1498/O1498)-1)/(1+($X$2*P1498*N$8)^2), (P1498^2*N$8*$X$2+1/($X$2*N$8*(M$1017+1+P1498/O1498           )))/(1+($X$2*P1498*N$8)^2))),           V_rtHz(O1498)/($X$2*N$8*(O1498*M$1017+O1498+P1498)),V_rtHz(P1498)*SQRT(Sum_Sq(O1498*N$8*$X$2*M$1017,1))/($X$2*N$8*(O1498*M$1017+O1498+P1498))))/SQRT(Sum_Sq(1/(1+$A1498)+$AC$2/$I$2-1/(1+(1+P1498/O1498)/M$1017),$X$2/$I$2)),IF(P1499&lt;0,"A",M1499))</f>
        <v>A</v>
      </c>
      <c r="O1498" s="13">
        <f t="shared" si="506"/>
        <v>-1</v>
      </c>
      <c r="P1498" s="12">
        <f t="shared" si="530"/>
        <v>-2</v>
      </c>
      <c r="R1498" s="13">
        <f>IF(U1498&gt;0,SQRT(Sum_Sq($AI$2,V_rtHz($AH$2)/(1+1/$A1498),V_rtHz($AH$2*$A1498)/(1+$A1498),$AN$2*$AH$2/(1+1/$A1498),$AM$2*SQRT(Sum_Sq(U1498,1/($X$2*S$8*(1+R$1017+U1498/T1498))))/SQRT(Sum_Sq($X$2*U1498*S$8,1)),                   $AQ$2*SQRT(Sum_Sq($AH$2/(1+1/$A1498)+U1498*( 1/(R$1017+1+U1498/T1498)-1)/(1+($X$2*U1498*S$8)^2), (U1498^2*S$8*$X$2+1/($X$2*S$8*(R$1017+1+U1498/T1498           )))/(1+($X$2*U1498*S$8)^2))),           V_rtHz(T1498)/($X$2*S$8*(T1498*R$1017+T1498+U1498)),V_rtHz(U1498)*SQRT(Sum_Sq(T1498*S$8*$X$2*R$1017,1))/($X$2*S$8*(T1498*R$1017+T1498+U1498))))/SQRT(Sum_Sq(1/(1+$A1498)+$AC$2/$I$2-1/(1+(1+U1498/T1498)/R$1017),$X$2/$I$2)),IF(U1499&lt;0,"A",R1499))</f>
        <v>2.4195231371621558E-6</v>
      </c>
      <c r="T1498" s="13">
        <f t="shared" si="507"/>
        <v>17806.509527614093</v>
      </c>
      <c r="U1498" s="12">
        <f t="shared" si="531"/>
        <v>17475.861108324541</v>
      </c>
      <c r="X1498" s="13">
        <f>IF(AA1498&gt;0,SQRT(Sum_Sq($AI$2,V_rtHz($AH$2)/(1+1/$A1498),V_rtHz($AH$2*$A1498)/(1+$A1498),$AN$2*$AH$2/(1+1/$A1498),$AM$2*SQRT(Sum_Sq(AA1498,1/($X$2*Y$8*(1+X$1017+AA1498/Z1498))))/SQRT(Sum_Sq($X$2*AA1498*Y$8,1)),                   $AQ$2*SQRT(Sum_Sq($AH$2/(1+1/$A1498)+AA1498*( 1/(X$1017+1+AA1498/Z1498)-1)/(1+($X$2*AA1498*Y$8)^2), (AA1498^2*Y$8*$X$2+1/($X$2*Y$8*(X$1017+1+AA1498/Z1498           )))/(1+($X$2*AA1498*Y$8)^2))),           V_rtHz(Z1498)/($X$2*Y$8*(Z1498*X$1017+Z1498+AA1498)),V_rtHz(AA1498)*SQRT(Sum_Sq(Z1498*Y$8*$X$2*X$1017,1))/($X$2*Y$8*(Z1498*X$1017+Z1498+AA1498))))/SQRT(Sum_Sq(1/(1+$A1498)+$AC$2/$I$2-1/(1+(1+AA1498/Z1498)/X$1017),$X$2/$I$2)),IF(AA1499&lt;0,"A",X1499))</f>
        <v>3.1547919842671402E-6</v>
      </c>
      <c r="Z1498" s="13">
        <f t="shared" si="508"/>
        <v>12043.038142024341</v>
      </c>
      <c r="AA1498" s="12">
        <f t="shared" si="532"/>
        <v>81711.149292585207</v>
      </c>
      <c r="AC1498" s="13">
        <f>IF(AF1498&gt;0,SQRT(Sum_Sq($AI$2,V_rtHz($AH$2)/(1+1/$A1498),V_rtHz($AH$2*$A1498)/(1+$A1498),$AN$2*$AH$2/(1+1/$A1498),$AM$2*SQRT(Sum_Sq(AF1498,1/($X$2*AD$8*(1+AC$1017+AF1498/AE1498))))/SQRT(Sum_Sq($X$2*AF1498*AD$8,1)),                   $AQ$2*SQRT(Sum_Sq($AH$2/(1+1/$A1498)+AF1498*( 1/(AC$1017+1+AF1498/AE1498)-1)/(1+($X$2*AF1498*AD$8)^2), (AF1498^2*AD$8*$X$2+1/($X$2*AD$8*(AC$1017+1+AF1498/AE1498           )))/(1+($X$2*AF1498*AD$8)^2))),           V_rtHz(AE1498)/($X$2*AD$8*(AE1498*AC$1017+AE1498+AF1498)),V_rtHz(AF1498)*SQRT(Sum_Sq(AE1498*AD$8*$X$2*AC$1017,1))/($X$2*AD$8*(AE1498*AC$1017+AE1498+AF1498))))/SQRT(Sum_Sq(1/(1+$A1498)+$AC$2/$I$2-1/(1+(1+AF1498/AE1498)/AC$1017),$X$2/$I$2)),IF(AF1499&lt;0,"A",AC1499))</f>
        <v>5.2788087136785597E-6</v>
      </c>
      <c r="AE1498" s="13">
        <f t="shared" si="509"/>
        <v>11224.102604713427</v>
      </c>
      <c r="AF1498" s="12">
        <f t="shared" si="533"/>
        <v>277246.29601832363</v>
      </c>
      <c r="AG1498" s="13"/>
      <c r="AH1498" s="13">
        <f>IF(AK1498&gt;0,SQRT(Sum_Sq($AI$2,V_rtHz($AH$2)/(1+1/$A1498),V_rtHz($AH$2*$A1498)/(1+$A1498),$AN$2*$AH$2/(1+1/$A1498),$AM$2*SQRT(Sum_Sq(AK1498,1/($X$2*AI$8*(1+AH$1017+AK1498/AJ1498))))/SQRT(Sum_Sq($X$2*AK1498*AI$8,1)),                   $AQ$2*SQRT(Sum_Sq($AH$2/(1+1/$A1498)+AK1498*( 1/(AH$1017+1+AK1498/AJ1498)-1)/(1+($X$2*AK1498*AI$8)^2), (AK1498^2*AI$8*$X$2+1/($X$2*AI$8*(AH$1017+1+AK1498/AJ1498           )))/(1+($X$2*AK1498*AI$8)^2))),           V_rtHz(AJ1498)/($X$2*AI$8*(AJ1498*AH$1017+AJ1498+AK1498)),V_rtHz(AK1498)*SQRT(Sum_Sq(AJ1498*AI$8*$X$2*AH$1017,1))/($X$2*AI$8*(AJ1498*AH$1017+AJ1498+AK1498))))/SQRT(Sum_Sq(1/(1+$A1498)+$AC$2/$I$2-1/(1+(1+AK1498/AJ1498)/AH$1017),$X$2/$I$2)),IF(AK1499&lt;0,"A",AH1499))</f>
        <v>9.2234563398171691E-6</v>
      </c>
      <c r="AI1498" s="13"/>
      <c r="AJ1498" s="13">
        <f t="shared" si="510"/>
        <v>11002.663628169796</v>
      </c>
      <c r="AK1498" s="12">
        <f t="shared" si="534"/>
        <v>894374.78124825493</v>
      </c>
      <c r="AM1498" s="13">
        <f>IF(AP1498&gt;0,SQRT(Sum_Sq($AI$2,V_rtHz($AH$2)/(1+1/$A1498),V_rtHz($AH$2*$A1498)/(1+$A1498),$AN$2*$AH$2/(1+1/$A1498),$AM$2*SQRT(Sum_Sq(AP1498,1/($X$2*AN$8*(1+AM$1017+AP1498/AO1498))))/SQRT(Sum_Sq($X$2*AP1498*AN$8,1)),                   $AQ$2*SQRT(Sum_Sq($AH$2/(1+1/$A1498)+AP1498*( 1/(AM$1017+1+AP1498/AO1498)-1)/(1+($X$2*AP1498*AN$8)^2), (AP1498^2*AN$8*$X$2+1/($X$2*AN$8*(AM$1017+1+AP1498/AO1498           )))/(1+($X$2*AP1498*AN$8)^2))),           V_rtHz(AO1498)/($X$2*AN$8*(AO1498*AM$1017+AO1498+AP1498)),V_rtHz(AP1498)*SQRT(Sum_Sq(AO1498*AN$8*$X$2*AM$1017,1))/($X$2*AN$8*(AO1498*AM$1017+AO1498+AP1498))))/SQRT(Sum_Sq(1/(1+$A1498)+$AC$2/$I$2-1/(1+(1+AP1498/AO1498)/AM$1017),$X$2/$I$2)),IF(AP1499&lt;0,"A",AM1499))</f>
        <v>1.6314857612235917E-5</v>
      </c>
      <c r="AO1498" s="13">
        <f t="shared" si="511"/>
        <v>10935.721091767176</v>
      </c>
      <c r="AP1498" s="12">
        <f t="shared" si="535"/>
        <v>2845574.4684537794</v>
      </c>
      <c r="AR1498" s="13">
        <f t="shared" si="512"/>
        <v>69887291.180198371</v>
      </c>
      <c r="AS1498" s="13">
        <f t="shared" si="513"/>
        <v>-1.3334966348873552E-5</v>
      </c>
      <c r="AV1498" s="13"/>
      <c r="AW1498" s="13">
        <f t="shared" si="514"/>
        <v>39300511.936236553</v>
      </c>
      <c r="AX1498" s="13">
        <f t="shared" si="515"/>
        <v>-4.3140174373071053E-5</v>
      </c>
      <c r="AZ1498" s="13"/>
      <c r="BA1498" s="13"/>
      <c r="BB1498" s="13">
        <f t="shared" si="516"/>
        <v>22100301.962882396</v>
      </c>
      <c r="BC1498" s="13">
        <f t="shared" si="517"/>
        <v>-1.4713867180447552E-4</v>
      </c>
      <c r="BD1498" s="13"/>
      <c r="BE1498" s="13"/>
      <c r="BG1498" s="13">
        <f t="shared" si="518"/>
        <v>996.3330000000002</v>
      </c>
      <c r="BH1498" s="13">
        <f t="shared" si="519"/>
        <v>10.898999999999997</v>
      </c>
      <c r="BI1498" s="13"/>
      <c r="BL1498" s="13">
        <f t="shared" si="520"/>
        <v>315.06815879885437</v>
      </c>
      <c r="BM1498" s="13">
        <f t="shared" si="521"/>
        <v>34.465664218175128</v>
      </c>
      <c r="BP1498" s="13"/>
      <c r="BQ1498" s="13">
        <f t="shared" si="522"/>
        <v>99.633300000000006</v>
      </c>
      <c r="BR1498" s="13">
        <f t="shared" si="523"/>
        <v>108.98999999999998</v>
      </c>
      <c r="BT1498" s="13"/>
      <c r="BU1498" s="13"/>
      <c r="BV1498" s="13">
        <f t="shared" si="524"/>
        <v>31.50681587988543</v>
      </c>
      <c r="BW1498" s="13">
        <f t="shared" si="525"/>
        <v>344.65664218175164</v>
      </c>
      <c r="CA1498" s="13">
        <f t="shared" si="526"/>
        <v>9.9633299999999991</v>
      </c>
      <c r="CB1498" s="13">
        <f t="shared" si="527"/>
        <v>1089.9000000000003</v>
      </c>
    </row>
    <row r="1499" spans="1:80" x14ac:dyDescent="0.3">
      <c r="A1499" s="13">
        <f t="shared" si="503"/>
        <v>8.1283051616409911E-3</v>
      </c>
      <c r="C1499" s="13" t="str">
        <f>IF(F1499&gt;0,SQRT(Sum_Sq($AI$2,V_rtHz($AH$2)/(1+1/$A1499),V_rtHz($AH$2*$A1499)/(1+$A1499),$AN$2*$AH$2/(1+1/$A1499),$AM$2*SQRT(Sum_Sq(F1499,1/($X$2*D$8*(1+C$1017+F1499/E1499))))/SQRT(Sum_Sq($X$2*F1499*D$8,1)),                   $AQ$2*SQRT(Sum_Sq($AH$2/(1+1/$A1499)+F1499*( 1/(C$1017+1+F1499/E1499)-1)/(1+($X$2*F1499*D$8)^2), (F1499^2*D$8*$X$2+1/($X$2*D$8*(C$1017+1+F1499/E1499           )))/(1+($X$2*F1499*D$8)^2))),           V_rtHz(E1499)/($X$2*D$8*(E1499*C$1017+E1499+F1499)),V_rtHz(F1499)*SQRT(Sum_Sq(E1499*D$8*$X$2*C$1017,1))/($X$2*D$8*(E1499*C$1017+E1499+F1499))))/SQRT(Sum_Sq(1/(1+$A1499)+$AC$2/$I$2-1/(1+(1+F1499/E1499)/C$1017),$X$2/$I$2)),IF(F1500&lt;0,"A",C1500))</f>
        <v>A</v>
      </c>
      <c r="E1499" s="13">
        <f t="shared" si="504"/>
        <v>-1</v>
      </c>
      <c r="F1499" s="12">
        <f t="shared" si="528"/>
        <v>-2</v>
      </c>
      <c r="H1499" s="13" t="str">
        <f>IF(K1499&gt;0,SQRT(Sum_Sq($AI$2,V_rtHz($AH$2)/(1+1/$A1499),V_rtHz($AH$2*$A1499)/(1+$A1499),$AN$2*$AH$2/(1+1/$A1499),$AM$2*SQRT(Sum_Sq(K1499,1/($X$2*I$8*(1+H$1017+K1499/J1499))))/SQRT(Sum_Sq($X$2*K1499*I$8,1)),                   $AQ$2*SQRT(Sum_Sq($AH$2/(1+1/$A1499)+K1499*( 1/(H$1017+1+K1499/J1499)-1)/(1+($X$2*K1499*I$8)^2), (K1499^2*I$8*$X$2+1/($X$2*I$8*(H$1017+1+K1499/J1499           )))/(1+($X$2*K1499*I$8)^2))),           V_rtHz(J1499)/($X$2*I$8*(J1499*H$1017+J1499+K1499)),V_rtHz(K1499)*SQRT(Sum_Sq(J1499*I$8*$X$2*H$1017,1))/($X$2*I$8*(J1499*H$1017+J1499+K1499))))/SQRT(Sum_Sq(1/(1+$A1499)+$AC$2/$I$2-1/(1+(1+K1499/J1499)/H$1017),$X$2/$I$2)),IF(K1500&lt;0,"A",H1500))</f>
        <v>A</v>
      </c>
      <c r="J1499" s="13">
        <f t="shared" si="505"/>
        <v>-1</v>
      </c>
      <c r="K1499" s="12">
        <f t="shared" si="529"/>
        <v>-2</v>
      </c>
      <c r="M1499" s="13" t="str">
        <f>IF(P1499&gt;0,SQRT(Sum_Sq($AI$2,V_rtHz($AH$2)/(1+1/$A1499),V_rtHz($AH$2*$A1499)/(1+$A1499),$AN$2*$AH$2/(1+1/$A1499),$AM$2*SQRT(Sum_Sq(P1499,1/($X$2*N$8*(1+M$1017+P1499/O1499))))/SQRT(Sum_Sq($X$2*P1499*N$8,1)),                   $AQ$2*SQRT(Sum_Sq($AH$2/(1+1/$A1499)+P1499*( 1/(M$1017+1+P1499/O1499)-1)/(1+($X$2*P1499*N$8)^2), (P1499^2*N$8*$X$2+1/($X$2*N$8*(M$1017+1+P1499/O1499           )))/(1+($X$2*P1499*N$8)^2))),           V_rtHz(O1499)/($X$2*N$8*(O1499*M$1017+O1499+P1499)),V_rtHz(P1499)*SQRT(Sum_Sq(O1499*N$8*$X$2*M$1017,1))/($X$2*N$8*(O1499*M$1017+O1499+P1499))))/SQRT(Sum_Sq(1/(1+$A1499)+$AC$2/$I$2-1/(1+(1+P1499/O1499)/M$1017),$X$2/$I$2)),IF(P1500&lt;0,"A",M1500))</f>
        <v>A</v>
      </c>
      <c r="O1499" s="13">
        <f t="shared" si="506"/>
        <v>-1</v>
      </c>
      <c r="P1499" s="12">
        <f t="shared" si="530"/>
        <v>-2</v>
      </c>
      <c r="R1499" s="13">
        <f>IF(U1499&gt;0,SQRT(Sum_Sq($AI$2,V_rtHz($AH$2)/(1+1/$A1499),V_rtHz($AH$2*$A1499)/(1+$A1499),$AN$2*$AH$2/(1+1/$A1499),$AM$2*SQRT(Sum_Sq(U1499,1/($X$2*S$8*(1+R$1017+U1499/T1499))))/SQRT(Sum_Sq($X$2*U1499*S$8,1)),                   $AQ$2*SQRT(Sum_Sq($AH$2/(1+1/$A1499)+U1499*( 1/(R$1017+1+U1499/T1499)-1)/(1+($X$2*U1499*S$8)^2), (U1499^2*S$8*$X$2+1/($X$2*S$8*(R$1017+1+U1499/T1499           )))/(1+($X$2*U1499*S$8)^2))),           V_rtHz(T1499)/($X$2*S$8*(T1499*R$1017+T1499+U1499)),V_rtHz(U1499)*SQRT(Sum_Sq(T1499*S$8*$X$2*R$1017,1))/($X$2*S$8*(T1499*R$1017+T1499+U1499))))/SQRT(Sum_Sq(1/(1+$A1499)+$AC$2/$I$2-1/(1+(1+U1499/T1499)/R$1017),$X$2/$I$2)),IF(U1500&lt;0,"A",R1500))</f>
        <v>2.3991107511183692E-6</v>
      </c>
      <c r="T1499" s="13">
        <f t="shared" si="507"/>
        <v>17560.994336467476</v>
      </c>
      <c r="U1499" s="12">
        <f t="shared" si="531"/>
        <v>17720.186076390393</v>
      </c>
      <c r="X1499" s="13">
        <f>IF(AA1499&gt;0,SQRT(Sum_Sq($AI$2,V_rtHz($AH$2)/(1+1/$A1499),V_rtHz($AH$2*$A1499)/(1+$A1499),$AN$2*$AH$2/(1+1/$A1499),$AM$2*SQRT(Sum_Sq(AA1499,1/($X$2*Y$8*(1+X$1017+AA1499/Z1499))))/SQRT(Sum_Sq($X$2*AA1499*Y$8,1)),                   $AQ$2*SQRT(Sum_Sq($AH$2/(1+1/$A1499)+AA1499*( 1/(X$1017+1+AA1499/Z1499)-1)/(1+($X$2*AA1499*Y$8)^2), (AA1499^2*Y$8*$X$2+1/($X$2*Y$8*(X$1017+1+AA1499/Z1499           )))/(1+($X$2*AA1499*Y$8)^2))),           V_rtHz(Z1499)/($X$2*Y$8*(Z1499*X$1017+Z1499+AA1499)),V_rtHz(AA1499)*SQRT(Sum_Sq(Z1499*Y$8*$X$2*X$1017,1))/($X$2*Y$8*(Z1499*X$1017+Z1499+AA1499))))/SQRT(Sum_Sq(1/(1+$A1499)+$AC$2/$I$2-1/(1+(1+AA1499/Z1499)/X$1017),$X$2/$I$2)),IF(AA1500&lt;0,"A",X1500))</f>
        <v>3.1473305894803276E-6</v>
      </c>
      <c r="Z1499" s="13">
        <f t="shared" si="508"/>
        <v>11985.180936507053</v>
      </c>
      <c r="AA1499" s="12">
        <f t="shared" si="532"/>
        <v>82105.601306511395</v>
      </c>
      <c r="AC1499" s="13">
        <f>IF(AF1499&gt;0,SQRT(Sum_Sq($AI$2,V_rtHz($AH$2)/(1+1/$A1499),V_rtHz($AH$2*$A1499)/(1+$A1499),$AN$2*$AH$2/(1+1/$A1499),$AM$2*SQRT(Sum_Sq(AF1499,1/($X$2*AD$8*(1+AC$1017+AF1499/AE1499))))/SQRT(Sum_Sq($X$2*AF1499*AD$8,1)),                   $AQ$2*SQRT(Sum_Sq($AH$2/(1+1/$A1499)+AF1499*( 1/(AC$1017+1+AF1499/AE1499)-1)/(1+($X$2*AF1499*AD$8)^2), (AF1499^2*AD$8*$X$2+1/($X$2*AD$8*(AC$1017+1+AF1499/AE1499           )))/(1+($X$2*AF1499*AD$8)^2))),           V_rtHz(AE1499)/($X$2*AD$8*(AE1499*AC$1017+AE1499+AF1499)),V_rtHz(AF1499)*SQRT(Sum_Sq(AE1499*AD$8*$X$2*AC$1017,1))/($X$2*AD$8*(AE1499*AC$1017+AE1499+AF1499))))/SQRT(Sum_Sq(1/(1+$A1499)+$AC$2/$I$2-1/(1+(1+AF1499/AE1499)/AC$1017),$X$2/$I$2)),IF(AF1500&lt;0,"A",AC1500))</f>
        <v>5.2689686702360358E-6</v>
      </c>
      <c r="AE1499" s="13">
        <f t="shared" si="509"/>
        <v>11178.822950085434</v>
      </c>
      <c r="AF1499" s="12">
        <f t="shared" si="533"/>
        <v>278369.27798043657</v>
      </c>
      <c r="AG1499" s="13"/>
      <c r="AH1499" s="13">
        <f>IF(AK1499&gt;0,SQRT(Sum_Sq($AI$2,V_rtHz($AH$2)/(1+1/$A1499),V_rtHz($AH$2*$A1499)/(1+$A1499),$AN$2*$AH$2/(1+1/$A1499),$AM$2*SQRT(Sum_Sq(AK1499,1/($X$2*AI$8*(1+AH$1017+AK1499/AJ1499))))/SQRT(Sum_Sq($X$2*AK1499*AI$8,1)),                   $AQ$2*SQRT(Sum_Sq($AH$2/(1+1/$A1499)+AK1499*( 1/(AH$1017+1+AK1499/AJ1499)-1)/(1+($X$2*AK1499*AI$8)^2), (AK1499^2*AI$8*$X$2+1/($X$2*AI$8*(AH$1017+1+AK1499/AJ1499           )))/(1+($X$2*AK1499*AI$8)^2))),           V_rtHz(AJ1499)/($X$2*AI$8*(AJ1499*AH$1017+AJ1499+AK1499)),V_rtHz(AK1499)*SQRT(Sum_Sq(AJ1499*AI$8*$X$2*AH$1017,1))/($X$2*AI$8*(AJ1499*AH$1017+AJ1499+AK1499))))/SQRT(Sum_Sq(1/(1+$A1499)+$AC$2/$I$2-1/(1+(1+AK1499/AJ1499)/AH$1017),$X$2/$I$2)),IF(AK1500&lt;0,"A",AH1500))</f>
        <v>9.2074111006705784E-6</v>
      </c>
      <c r="AI1499" s="13"/>
      <c r="AJ1499" s="13">
        <f t="shared" si="510"/>
        <v>10960.392651219016</v>
      </c>
      <c r="AK1499" s="12">
        <f t="shared" si="534"/>
        <v>897824.11896512029</v>
      </c>
      <c r="AM1499" s="13">
        <f>IF(AP1499&gt;0,SQRT(Sum_Sq($AI$2,V_rtHz($AH$2)/(1+1/$A1499),V_rtHz($AH$2*$A1499)/(1+$A1499),$AN$2*$AH$2/(1+1/$A1499),$AM$2*SQRT(Sum_Sq(AP1499,1/($X$2*AN$8*(1+AM$1017+AP1499/AO1499))))/SQRT(Sum_Sq($X$2*AP1499*AN$8,1)),                   $AQ$2*SQRT(Sum_Sq($AH$2/(1+1/$A1499)+AP1499*( 1/(AM$1017+1+AP1499/AO1499)-1)/(1+($X$2*AP1499*AN$8)^2), (AP1499^2*AN$8*$X$2+1/($X$2*AN$8*(AM$1017+1+AP1499/AO1499           )))/(1+($X$2*AP1499*AN$8)^2))),           V_rtHz(AO1499)/($X$2*AN$8*(AO1499*AM$1017+AO1499+AP1499)),V_rtHz(AP1499)*SQRT(Sum_Sq(AO1499*AN$8*$X$2*AM$1017,1))/($X$2*AN$8*(AO1499*AM$1017+AO1499+AP1499))))/SQRT(Sum_Sq(1/(1+$A1499)+$AC$2/$I$2-1/(1+(1+AP1499/AO1499)/AM$1017),$X$2/$I$2)),IF(AP1500&lt;0,"A",AM1500))</f>
        <v>1.6287082081073982E-5</v>
      </c>
      <c r="AO1499" s="13">
        <f t="shared" si="511"/>
        <v>10894.328901481791</v>
      </c>
      <c r="AP1499" s="12">
        <f t="shared" si="535"/>
        <v>2856386.0164559195</v>
      </c>
      <c r="AR1499" s="13">
        <f t="shared" si="512"/>
        <v>69887291.180198371</v>
      </c>
      <c r="AS1499" s="13">
        <f t="shared" si="513"/>
        <v>-1.3336898267919578E-5</v>
      </c>
      <c r="AV1499" s="13"/>
      <c r="AW1499" s="13">
        <f t="shared" si="514"/>
        <v>39300511.936236553</v>
      </c>
      <c r="AX1499" s="13">
        <f t="shared" si="515"/>
        <v>-4.3160400350684286E-5</v>
      </c>
      <c r="AZ1499" s="13"/>
      <c r="BA1499" s="13"/>
      <c r="BB1499" s="13">
        <f t="shared" si="516"/>
        <v>22100301.962882396</v>
      </c>
      <c r="BC1499" s="13">
        <f t="shared" si="517"/>
        <v>-1.4737422582951861E-4</v>
      </c>
      <c r="BD1499" s="13"/>
      <c r="BE1499" s="13"/>
      <c r="BG1499" s="13">
        <f t="shared" si="518"/>
        <v>996.3330000000002</v>
      </c>
      <c r="BH1499" s="13">
        <f t="shared" si="519"/>
        <v>10.898999999999996</v>
      </c>
      <c r="BI1499" s="13"/>
      <c r="BL1499" s="13">
        <f t="shared" si="520"/>
        <v>315.06815879885437</v>
      </c>
      <c r="BM1499" s="13">
        <f t="shared" si="521"/>
        <v>34.465664218175142</v>
      </c>
      <c r="BP1499" s="13"/>
      <c r="BQ1499" s="13">
        <f t="shared" si="522"/>
        <v>99.633300000000006</v>
      </c>
      <c r="BR1499" s="13">
        <f t="shared" si="523"/>
        <v>108.98999999999998</v>
      </c>
      <c r="BT1499" s="13"/>
      <c r="BU1499" s="13"/>
      <c r="BV1499" s="13">
        <f t="shared" si="524"/>
        <v>31.50681587988543</v>
      </c>
      <c r="BW1499" s="13">
        <f t="shared" si="525"/>
        <v>344.65664218175164</v>
      </c>
      <c r="CA1499" s="13">
        <f t="shared" si="526"/>
        <v>9.9633299999999991</v>
      </c>
      <c r="CB1499" s="13">
        <f t="shared" si="527"/>
        <v>1089.9000000000005</v>
      </c>
    </row>
    <row r="1500" spans="1:80" x14ac:dyDescent="0.3">
      <c r="A1500" s="13">
        <f t="shared" si="503"/>
        <v>8.2413811501300203E-3</v>
      </c>
      <c r="C1500" s="13" t="str">
        <f>IF(F1500&gt;0,SQRT(Sum_Sq($AI$2,V_rtHz($AH$2)/(1+1/$A1500),V_rtHz($AH$2*$A1500)/(1+$A1500),$AN$2*$AH$2/(1+1/$A1500),$AM$2*SQRT(Sum_Sq(F1500,1/($X$2*D$8*(1+C$1017+F1500/E1500))))/SQRT(Sum_Sq($X$2*F1500*D$8,1)),                   $AQ$2*SQRT(Sum_Sq($AH$2/(1+1/$A1500)+F1500*( 1/(C$1017+1+F1500/E1500)-1)/(1+($X$2*F1500*D$8)^2), (F1500^2*D$8*$X$2+1/($X$2*D$8*(C$1017+1+F1500/E1500           )))/(1+($X$2*F1500*D$8)^2))),           V_rtHz(E1500)/($X$2*D$8*(E1500*C$1017+E1500+F1500)),V_rtHz(F1500)*SQRT(Sum_Sq(E1500*D$8*$X$2*C$1017,1))/($X$2*D$8*(E1500*C$1017+E1500+F1500))))/SQRT(Sum_Sq(1/(1+$A1500)+$AC$2/$I$2-1/(1+(1+F1500/E1500)/C$1017),$X$2/$I$2)),IF(F1501&lt;0,"A",C1501))</f>
        <v>A</v>
      </c>
      <c r="E1500" s="13">
        <f t="shared" si="504"/>
        <v>-1</v>
      </c>
      <c r="F1500" s="12">
        <f t="shared" si="528"/>
        <v>-2</v>
      </c>
      <c r="H1500" s="13" t="str">
        <f>IF(K1500&gt;0,SQRT(Sum_Sq($AI$2,V_rtHz($AH$2)/(1+1/$A1500),V_rtHz($AH$2*$A1500)/(1+$A1500),$AN$2*$AH$2/(1+1/$A1500),$AM$2*SQRT(Sum_Sq(K1500,1/($X$2*I$8*(1+H$1017+K1500/J1500))))/SQRT(Sum_Sq($X$2*K1500*I$8,1)),                   $AQ$2*SQRT(Sum_Sq($AH$2/(1+1/$A1500)+K1500*( 1/(H$1017+1+K1500/J1500)-1)/(1+($X$2*K1500*I$8)^2), (K1500^2*I$8*$X$2+1/($X$2*I$8*(H$1017+1+K1500/J1500           )))/(1+($X$2*K1500*I$8)^2))),           V_rtHz(J1500)/($X$2*I$8*(J1500*H$1017+J1500+K1500)),V_rtHz(K1500)*SQRT(Sum_Sq(J1500*I$8*$X$2*H$1017,1))/($X$2*I$8*(J1500*H$1017+J1500+K1500))))/SQRT(Sum_Sq(1/(1+$A1500)+$AC$2/$I$2-1/(1+(1+K1500/J1500)/H$1017),$X$2/$I$2)),IF(K1501&lt;0,"A",H1501))</f>
        <v>A</v>
      </c>
      <c r="J1500" s="13">
        <f t="shared" si="505"/>
        <v>-1</v>
      </c>
      <c r="K1500" s="12">
        <f t="shared" si="529"/>
        <v>-2</v>
      </c>
      <c r="M1500" s="13" t="str">
        <f>IF(P1500&gt;0,SQRT(Sum_Sq($AI$2,V_rtHz($AH$2)/(1+1/$A1500),V_rtHz($AH$2*$A1500)/(1+$A1500),$AN$2*$AH$2/(1+1/$A1500),$AM$2*SQRT(Sum_Sq(P1500,1/($X$2*N$8*(1+M$1017+P1500/O1500))))/SQRT(Sum_Sq($X$2*P1500*N$8,1)),                   $AQ$2*SQRT(Sum_Sq($AH$2/(1+1/$A1500)+P1500*( 1/(M$1017+1+P1500/O1500)-1)/(1+($X$2*P1500*N$8)^2), (P1500^2*N$8*$X$2+1/($X$2*N$8*(M$1017+1+P1500/O1500           )))/(1+($X$2*P1500*N$8)^2))),           V_rtHz(O1500)/($X$2*N$8*(O1500*M$1017+O1500+P1500)),V_rtHz(P1500)*SQRT(Sum_Sq(O1500*N$8*$X$2*M$1017,1))/($X$2*N$8*(O1500*M$1017+O1500+P1500))))/SQRT(Sum_Sq(1/(1+$A1500)+$AC$2/$I$2-1/(1+(1+P1500/O1500)/M$1017),$X$2/$I$2)),IF(P1501&lt;0,"A",M1501))</f>
        <v>A</v>
      </c>
      <c r="O1500" s="13">
        <f t="shared" si="506"/>
        <v>-1</v>
      </c>
      <c r="P1500" s="12">
        <f t="shared" si="530"/>
        <v>-2</v>
      </c>
      <c r="R1500" s="13">
        <f>IF(U1500&gt;0,SQRT(Sum_Sq($AI$2,V_rtHz($AH$2)/(1+1/$A1500),V_rtHz($AH$2*$A1500)/(1+$A1500),$AN$2*$AH$2/(1+1/$A1500),$AM$2*SQRT(Sum_Sq(U1500,1/($X$2*S$8*(1+R$1017+U1500/T1500))))/SQRT(Sum_Sq($X$2*U1500*S$8,1)),                   $AQ$2*SQRT(Sum_Sq($AH$2/(1+1/$A1500)+U1500*( 1/(R$1017+1+U1500/T1500)-1)/(1+($X$2*U1500*S$8)^2), (U1500^2*S$8*$X$2+1/($X$2*S$8*(R$1017+1+U1500/T1500           )))/(1+($X$2*U1500*S$8)^2))),           V_rtHz(T1500)/($X$2*S$8*(T1500*R$1017+T1500+U1500)),V_rtHz(U1500)*SQRT(Sum_Sq(T1500*S$8*$X$2*R$1017,1))/($X$2*S$8*(T1500*R$1017+T1500+U1500))))/SQRT(Sum_Sq(1/(1+$A1500)+$AC$2/$I$2-1/(1+(1+U1500/T1500)/R$1017),$X$2/$I$2)),IF(U1501&lt;0,"A",R1501))</f>
        <v>2.3794782553174542E-6</v>
      </c>
      <c r="T1500" s="13">
        <f t="shared" si="507"/>
        <v>17325.390244029037</v>
      </c>
      <c r="U1500" s="12">
        <f t="shared" si="531"/>
        <v>17961.158908722817</v>
      </c>
      <c r="X1500" s="13">
        <f>IF(AA1500&gt;0,SQRT(Sum_Sq($AI$2,V_rtHz($AH$2)/(1+1/$A1500),V_rtHz($AH$2*$A1500)/(1+$A1500),$AN$2*$AH$2/(1+1/$A1500),$AM$2*SQRT(Sum_Sq(AA1500,1/($X$2*Y$8*(1+X$1017+AA1500/Z1500))))/SQRT(Sum_Sq($X$2*AA1500*Y$8,1)),                   $AQ$2*SQRT(Sum_Sq($AH$2/(1+1/$A1500)+AA1500*( 1/(X$1017+1+AA1500/Z1500)-1)/(1+($X$2*AA1500*Y$8)^2), (AA1500^2*Y$8*$X$2+1/($X$2*Y$8*(X$1017+1+AA1500/Z1500           )))/(1+($X$2*AA1500*Y$8)^2))),           V_rtHz(Z1500)/($X$2*Y$8*(Z1500*X$1017+Z1500+AA1500)),V_rtHz(AA1500)*SQRT(Sum_Sq(Z1500*Y$8*$X$2*X$1017,1))/($X$2*Y$8*(Z1500*X$1017+Z1500+AA1500))))/SQRT(Sum_Sq(1/(1+$A1500)+$AC$2/$I$2-1/(1+(1+AA1500/Z1500)/X$1017),$X$2/$I$2)),IF(AA1501&lt;0,"A",X1501))</f>
        <v>3.1398836807333373E-6</v>
      </c>
      <c r="Z1500" s="13">
        <f t="shared" si="508"/>
        <v>11927.507045179655</v>
      </c>
      <c r="AA1500" s="12">
        <f t="shared" si="532"/>
        <v>82502.612141146456</v>
      </c>
      <c r="AC1500" s="13">
        <f>IF(AF1500&gt;0,SQRT(Sum_Sq($AI$2,V_rtHz($AH$2)/(1+1/$A1500),V_rtHz($AH$2*$A1500)/(1+$A1500),$AN$2*$AH$2/(1+1/$A1500),$AM$2*SQRT(Sum_Sq(AF1500,1/($X$2*AD$8*(1+AC$1017+AF1500/AE1500))))/SQRT(Sum_Sq($X$2*AF1500*AD$8,1)),                   $AQ$2*SQRT(Sum_Sq($AH$2/(1+1/$A1500)+AF1500*( 1/(AC$1017+1+AF1500/AE1500)-1)/(1+($X$2*AF1500*AD$8)^2), (AF1500^2*AD$8*$X$2+1/($X$2*AD$8*(AC$1017+1+AF1500/AE1500           )))/(1+($X$2*AF1500*AD$8)^2))),           V_rtHz(AE1500)/($X$2*AD$8*(AE1500*AC$1017+AE1500+AF1500)),V_rtHz(AF1500)*SQRT(Sum_Sq(AE1500*AD$8*$X$2*AC$1017,1))/($X$2*AD$8*(AE1500*AC$1017+AE1500+AF1500))))/SQRT(Sum_Sq(1/(1+$A1500)+$AC$2/$I$2-1/(1+(1+AF1500/AE1500)/AC$1017),$X$2/$I$2)),IF(AF1501&lt;0,"A",AC1501))</f>
        <v>5.2591196171511883E-6</v>
      </c>
      <c r="AE1500" s="13">
        <f t="shared" si="509"/>
        <v>11133.554592878378</v>
      </c>
      <c r="AF1500" s="12">
        <f t="shared" si="533"/>
        <v>279501.11056866939</v>
      </c>
      <c r="AG1500" s="13"/>
      <c r="AH1500" s="13">
        <f>IF(AK1500&gt;0,SQRT(Sum_Sq($AI$2,V_rtHz($AH$2)/(1+1/$A1500),V_rtHz($AH$2*$A1500)/(1+$A1500),$AN$2*$AH$2/(1+1/$A1500),$AM$2*SQRT(Sum_Sq(AK1500,1/($X$2*AI$8*(1+AH$1017+AK1500/AJ1500))))/SQRT(Sum_Sq($X$2*AK1500*AI$8,1)),                   $AQ$2*SQRT(Sum_Sq($AH$2/(1+1/$A1500)+AK1500*( 1/(AH$1017+1+AK1500/AJ1500)-1)/(1+($X$2*AK1500*AI$8)^2), (AK1500^2*AI$8*$X$2+1/($X$2*AI$8*(AH$1017+1+AK1500/AJ1500           )))/(1+($X$2*AK1500*AI$8)^2))),           V_rtHz(AJ1500)/($X$2*AI$8*(AJ1500*AH$1017+AJ1500+AK1500)),V_rtHz(AK1500)*SQRT(Sum_Sq(AJ1500*AI$8*$X$2*AH$1017,1))/($X$2*AI$8*(AJ1500*AH$1017+AJ1500+AK1500))))/SQRT(Sum_Sq(1/(1+$A1500)+$AC$2/$I$2-1/(1+(1+AK1500/AJ1500)/AH$1017),$X$2/$I$2)),IF(AK1501&lt;0,"A",AH1501))</f>
        <v>9.1913398097866618E-6</v>
      </c>
      <c r="AI1500" s="13"/>
      <c r="AJ1500" s="13">
        <f t="shared" si="510"/>
        <v>10918.101779413642</v>
      </c>
      <c r="AK1500" s="12">
        <f t="shared" si="534"/>
        <v>901301.80817209557</v>
      </c>
      <c r="AM1500" s="13">
        <f>IF(AP1500&gt;0,SQRT(Sum_Sq($AI$2,V_rtHz($AH$2)/(1+1/$A1500),V_rtHz($AH$2*$A1500)/(1+$A1500),$AN$2*$AH$2/(1+1/$A1500),$AM$2*SQRT(Sum_Sq(AP1500,1/($X$2*AN$8*(1+AM$1017+AP1500/AO1500))))/SQRT(Sum_Sq($X$2*AP1500*AN$8,1)),                   $AQ$2*SQRT(Sum_Sq($AH$2/(1+1/$A1500)+AP1500*( 1/(AM$1017+1+AP1500/AO1500)-1)/(1+($X$2*AP1500*AN$8)^2), (AP1500^2*AN$8*$X$2+1/($X$2*AN$8*(AM$1017+1+AP1500/AO1500           )))/(1+($X$2*AP1500*AN$8)^2))),           V_rtHz(AO1500)/($X$2*AN$8*(AO1500*AM$1017+AO1500+AP1500)),V_rtHz(AP1500)*SQRT(Sum_Sq(AO1500*AN$8*$X$2*AM$1017,1))/($X$2*AN$8*(AO1500*AM$1017+AO1500+AP1500))))/SQRT(Sum_Sq(1/(1+$A1500)+$AC$2/$I$2-1/(1+(1+AP1500/AO1500)/AM$1017),$X$2/$I$2)),IF(AP1501&lt;0,"A",AM1501))</f>
        <v>1.6259255666648091E-5</v>
      </c>
      <c r="AO1500" s="13">
        <f t="shared" si="511"/>
        <v>10852.908445254332</v>
      </c>
      <c r="AP1500" s="12">
        <f t="shared" si="535"/>
        <v>2867287.5008423533</v>
      </c>
      <c r="AR1500" s="13">
        <f t="shared" si="512"/>
        <v>69887291.180198371</v>
      </c>
      <c r="AS1500" s="13">
        <f t="shared" si="513"/>
        <v>-1.333885763423385E-5</v>
      </c>
      <c r="AV1500" s="13"/>
      <c r="AW1500" s="13">
        <f t="shared" si="514"/>
        <v>39300511.936236553</v>
      </c>
      <c r="AX1500" s="13">
        <f t="shared" si="515"/>
        <v>-4.318092707209966E-5</v>
      </c>
      <c r="AZ1500" s="13"/>
      <c r="BA1500" s="13"/>
      <c r="BB1500" s="13">
        <f t="shared" si="516"/>
        <v>22100301.962882396</v>
      </c>
      <c r="BC1500" s="13">
        <f t="shared" si="517"/>
        <v>-1.4761382799619271E-4</v>
      </c>
      <c r="BD1500" s="13"/>
      <c r="BE1500" s="13"/>
      <c r="BG1500" s="13">
        <f t="shared" si="518"/>
        <v>996.3330000000002</v>
      </c>
      <c r="BH1500" s="13">
        <f t="shared" si="519"/>
        <v>10.898999999999999</v>
      </c>
      <c r="BI1500" s="13"/>
      <c r="BL1500" s="13">
        <f t="shared" si="520"/>
        <v>315.06815879885437</v>
      </c>
      <c r="BM1500" s="13">
        <f t="shared" si="521"/>
        <v>34.465664218175128</v>
      </c>
      <c r="BP1500" s="13"/>
      <c r="BQ1500" s="13">
        <f t="shared" si="522"/>
        <v>99.633299999999991</v>
      </c>
      <c r="BR1500" s="13">
        <f t="shared" si="523"/>
        <v>108.99000000000001</v>
      </c>
      <c r="BT1500" s="13"/>
      <c r="BU1500" s="13"/>
      <c r="BV1500" s="13">
        <f t="shared" si="524"/>
        <v>31.506815879885437</v>
      </c>
      <c r="BW1500" s="13">
        <f t="shared" si="525"/>
        <v>344.65664218175141</v>
      </c>
      <c r="CA1500" s="13">
        <f t="shared" si="526"/>
        <v>9.9633299999999991</v>
      </c>
      <c r="CB1500" s="13">
        <f t="shared" si="527"/>
        <v>1089.9000000000001</v>
      </c>
    </row>
    <row r="1501" spans="1:80" x14ac:dyDescent="0.3">
      <c r="A1501" s="13">
        <f t="shared" si="503"/>
        <v>8.3560301823124815E-3</v>
      </c>
      <c r="C1501" s="13" t="str">
        <f>IF(F1501&gt;0,SQRT(Sum_Sq($AI$2,V_rtHz($AH$2)/(1+1/$A1501),V_rtHz($AH$2*$A1501)/(1+$A1501),$AN$2*$AH$2/(1+1/$A1501),$AM$2*SQRT(Sum_Sq(F1501,1/($X$2*D$8*(1+C$1017+F1501/E1501))))/SQRT(Sum_Sq($X$2*F1501*D$8,1)),                   $AQ$2*SQRT(Sum_Sq($AH$2/(1+1/$A1501)+F1501*( 1/(C$1017+1+F1501/E1501)-1)/(1+($X$2*F1501*D$8)^2), (F1501^2*D$8*$X$2+1/($X$2*D$8*(C$1017+1+F1501/E1501           )))/(1+($X$2*F1501*D$8)^2))),           V_rtHz(E1501)/($X$2*D$8*(E1501*C$1017+E1501+F1501)),V_rtHz(F1501)*SQRT(Sum_Sq(E1501*D$8*$X$2*C$1017,1))/($X$2*D$8*(E1501*C$1017+E1501+F1501))))/SQRT(Sum_Sq(1/(1+$A1501)+$AC$2/$I$2-1/(1+(1+F1501/E1501)/C$1017),$X$2/$I$2)),IF(F1502&lt;0,"A",C1502))</f>
        <v>A</v>
      </c>
      <c r="E1501" s="13">
        <f t="shared" si="504"/>
        <v>-1</v>
      </c>
      <c r="F1501" s="12">
        <f t="shared" si="528"/>
        <v>-2</v>
      </c>
      <c r="H1501" s="13" t="str">
        <f>IF(K1501&gt;0,SQRT(Sum_Sq($AI$2,V_rtHz($AH$2)/(1+1/$A1501),V_rtHz($AH$2*$A1501)/(1+$A1501),$AN$2*$AH$2/(1+1/$A1501),$AM$2*SQRT(Sum_Sq(K1501,1/($X$2*I$8*(1+H$1017+K1501/J1501))))/SQRT(Sum_Sq($X$2*K1501*I$8,1)),                   $AQ$2*SQRT(Sum_Sq($AH$2/(1+1/$A1501)+K1501*( 1/(H$1017+1+K1501/J1501)-1)/(1+($X$2*K1501*I$8)^2), (K1501^2*I$8*$X$2+1/($X$2*I$8*(H$1017+1+K1501/J1501           )))/(1+($X$2*K1501*I$8)^2))),           V_rtHz(J1501)/($X$2*I$8*(J1501*H$1017+J1501+K1501)),V_rtHz(K1501)*SQRT(Sum_Sq(J1501*I$8*$X$2*H$1017,1))/($X$2*I$8*(J1501*H$1017+J1501+K1501))))/SQRT(Sum_Sq(1/(1+$A1501)+$AC$2/$I$2-1/(1+(1+K1501/J1501)/H$1017),$X$2/$I$2)),IF(K1502&lt;0,"A",H1502))</f>
        <v>A</v>
      </c>
      <c r="J1501" s="13">
        <f t="shared" si="505"/>
        <v>-1</v>
      </c>
      <c r="K1501" s="12">
        <f t="shared" si="529"/>
        <v>-2</v>
      </c>
      <c r="M1501" s="13" t="str">
        <f>IF(P1501&gt;0,SQRT(Sum_Sq($AI$2,V_rtHz($AH$2)/(1+1/$A1501),V_rtHz($AH$2*$A1501)/(1+$A1501),$AN$2*$AH$2/(1+1/$A1501),$AM$2*SQRT(Sum_Sq(P1501,1/($X$2*N$8*(1+M$1017+P1501/O1501))))/SQRT(Sum_Sq($X$2*P1501*N$8,1)),                   $AQ$2*SQRT(Sum_Sq($AH$2/(1+1/$A1501)+P1501*( 1/(M$1017+1+P1501/O1501)-1)/(1+($X$2*P1501*N$8)^2), (P1501^2*N$8*$X$2+1/($X$2*N$8*(M$1017+1+P1501/O1501           )))/(1+($X$2*P1501*N$8)^2))),           V_rtHz(O1501)/($X$2*N$8*(O1501*M$1017+O1501+P1501)),V_rtHz(P1501)*SQRT(Sum_Sq(O1501*N$8*$X$2*M$1017,1))/($X$2*N$8*(O1501*M$1017+O1501+P1501))))/SQRT(Sum_Sq(1/(1+$A1501)+$AC$2/$I$2-1/(1+(1+P1501/O1501)/M$1017),$X$2/$I$2)),IF(P1502&lt;0,"A",M1502))</f>
        <v>A</v>
      </c>
      <c r="O1501" s="13">
        <f t="shared" si="506"/>
        <v>-1</v>
      </c>
      <c r="P1501" s="12">
        <f t="shared" si="530"/>
        <v>-2</v>
      </c>
      <c r="R1501" s="13">
        <f>IF(U1501&gt;0,SQRT(Sum_Sq($AI$2,V_rtHz($AH$2)/(1+1/$A1501),V_rtHz($AH$2*$A1501)/(1+$A1501),$AN$2*$AH$2/(1+1/$A1501),$AM$2*SQRT(Sum_Sq(U1501,1/($X$2*S$8*(1+R$1017+U1501/T1501))))/SQRT(Sum_Sq($X$2*U1501*S$8,1)),                   $AQ$2*SQRT(Sum_Sq($AH$2/(1+1/$A1501)+U1501*( 1/(R$1017+1+U1501/T1501)-1)/(1+($X$2*U1501*S$8)^2), (U1501^2*S$8*$X$2+1/($X$2*S$8*(R$1017+1+U1501/T1501           )))/(1+($X$2*U1501*S$8)^2))),           V_rtHz(T1501)/($X$2*S$8*(T1501*R$1017+T1501+U1501)),V_rtHz(U1501)*SQRT(Sum_Sq(T1501*S$8*$X$2*R$1017,1))/($X$2*S$8*(T1501*R$1017+T1501+U1501))))/SQRT(Sum_Sq(1/(1+$A1501)+$AC$2/$I$2-1/(1+(1+U1501/T1501)/R$1017),$X$2/$I$2)),IF(U1502&lt;0,"A",R1502))</f>
        <v>2.3605626404981065E-6</v>
      </c>
      <c r="T1501" s="13">
        <f t="shared" si="507"/>
        <v>17098.885985643155</v>
      </c>
      <c r="U1501" s="12">
        <f t="shared" si="531"/>
        <v>18199.08546029975</v>
      </c>
      <c r="X1501" s="13">
        <f>IF(AA1501&gt;0,SQRT(Sum_Sq($AI$2,V_rtHz($AH$2)/(1+1/$A1501),V_rtHz($AH$2*$A1501)/(1+$A1501),$AN$2*$AH$2/(1+1/$A1501),$AM$2*SQRT(Sum_Sq(AA1501,1/($X$2*Y$8*(1+X$1017+AA1501/Z1501))))/SQRT(Sum_Sq($X$2*AA1501*Y$8,1)),                   $AQ$2*SQRT(Sum_Sq($AH$2/(1+1/$A1501)+AA1501*( 1/(X$1017+1+AA1501/Z1501)-1)/(1+($X$2*AA1501*Y$8)^2), (AA1501^2*Y$8*$X$2+1/($X$2*Y$8*(X$1017+1+AA1501/Z1501           )))/(1+($X$2*AA1501*Y$8)^2))),           V_rtHz(Z1501)/($X$2*Y$8*(Z1501*X$1017+Z1501+AA1501)),V_rtHz(AA1501)*SQRT(Sum_Sq(Z1501*Y$8*$X$2*X$1017,1))/($X$2*Y$8*(Z1501*X$1017+Z1501+AA1501))))/SQRT(Sum_Sq(1/(1+$A1501)+$AC$2/$I$2-1/(1+(1+AA1501/Z1501)/X$1017),$X$2/$I$2)),IF(AA1502&lt;0,"A",X1502))</f>
        <v>3.1324513338440866E-6</v>
      </c>
      <c r="Z1501" s="13">
        <f t="shared" si="508"/>
        <v>11870.01642958206</v>
      </c>
      <c r="AA1501" s="12">
        <f t="shared" si="532"/>
        <v>82902.200969733371</v>
      </c>
      <c r="AC1501" s="13">
        <f>IF(AF1501&gt;0,SQRT(Sum_Sq($AI$2,V_rtHz($AH$2)/(1+1/$A1501),V_rtHz($AH$2*$A1501)/(1+$A1501),$AN$2*$AH$2/(1+1/$A1501),$AM$2*SQRT(Sum_Sq(AF1501,1/($X$2*AD$8*(1+AC$1017+AF1501/AE1501))))/SQRT(Sum_Sq($X$2*AF1501*AD$8,1)),                   $AQ$2*SQRT(Sum_Sq($AH$2/(1+1/$A1501)+AF1501*( 1/(AC$1017+1+AF1501/AE1501)-1)/(1+($X$2*AF1501*AD$8)^2), (AF1501^2*AD$8*$X$2+1/($X$2*AD$8*(AC$1017+1+AF1501/AE1501           )))/(1+($X$2*AF1501*AD$8)^2))),           V_rtHz(AE1501)/($X$2*AD$8*(AE1501*AC$1017+AE1501+AF1501)),V_rtHz(AF1501)*SQRT(Sum_Sq(AE1501*AD$8*$X$2*AC$1017,1))/($X$2*AD$8*(AE1501*AC$1017+AE1501+AF1501))))/SQRT(Sum_Sq(1/(1+$A1501)+$AC$2/$I$2-1/(1+(1+AF1501/AE1501)/AC$1017),$X$2/$I$2)),IF(AF1502&lt;0,"A",AC1502))</f>
        <v>5.2492619822752809E-6</v>
      </c>
      <c r="AE1501" s="13">
        <f t="shared" si="509"/>
        <v>11088.299427604859</v>
      </c>
      <c r="AF1501" s="12">
        <f t="shared" si="533"/>
        <v>280641.85077283694</v>
      </c>
      <c r="AG1501" s="13"/>
      <c r="AH1501" s="13">
        <f>IF(AK1501&gt;0,SQRT(Sum_Sq($AI$2,V_rtHz($AH$2)/(1+1/$A1501),V_rtHz($AH$2*$A1501)/(1+$A1501),$AN$2*$AH$2/(1+1/$A1501),$AM$2*SQRT(Sum_Sq(AK1501,1/($X$2*AI$8*(1+AH$1017+AK1501/AJ1501))))/SQRT(Sum_Sq($X$2*AK1501*AI$8,1)),                   $AQ$2*SQRT(Sum_Sq($AH$2/(1+1/$A1501)+AK1501*( 1/(AH$1017+1+AK1501/AJ1501)-1)/(1+($X$2*AK1501*AI$8)^2), (AK1501^2*AI$8*$X$2+1/($X$2*AI$8*(AH$1017+1+AK1501/AJ1501           )))/(1+($X$2*AK1501*AI$8)^2))),           V_rtHz(AJ1501)/($X$2*AI$8*(AJ1501*AH$1017+AJ1501+AK1501)),V_rtHz(AK1501)*SQRT(Sum_Sq(AJ1501*AI$8*$X$2*AH$1017,1))/($X$2*AI$8*(AJ1501*AH$1017+AJ1501+AK1501))))/SQRT(Sum_Sq(1/(1+$A1501)+$AC$2/$I$2-1/(1+(1+AK1501/AJ1501)/AH$1017),$X$2/$I$2)),IF(AK1502&lt;0,"A",AH1502))</f>
        <v>9.1752432212866976E-6</v>
      </c>
      <c r="AI1501" s="13"/>
      <c r="AJ1501" s="13">
        <f t="shared" si="510"/>
        <v>10875.793020398378</v>
      </c>
      <c r="AK1501" s="12">
        <f t="shared" si="534"/>
        <v>904808.03166590922</v>
      </c>
      <c r="AM1501" s="13">
        <f>IF(AP1501&gt;0,SQRT(Sum_Sq($AI$2,V_rtHz($AH$2)/(1+1/$A1501),V_rtHz($AH$2*$A1501)/(1+$A1501),$AN$2*$AH$2/(1+1/$A1501),$AM$2*SQRT(Sum_Sq(AP1501,1/($X$2*AN$8*(1+AM$1017+AP1501/AO1501))))/SQRT(Sum_Sq($X$2*AP1501*AN$8,1)),                   $AQ$2*SQRT(Sum_Sq($AH$2/(1+1/$A1501)+AP1501*( 1/(AM$1017+1+AP1501/AO1501)-1)/(1+($X$2*AP1501*AN$8)^2), (AP1501^2*AN$8*$X$2+1/($X$2*AN$8*(AM$1017+1+AP1501/AO1501           )))/(1+($X$2*AP1501*AN$8)^2))),           V_rtHz(AO1501)/($X$2*AN$8*(AO1501*AM$1017+AO1501+AP1501)),V_rtHz(AP1501)*SQRT(Sum_Sq(AO1501*AN$8*$X$2*AM$1017,1))/($X$2*AN$8*(AO1501*AM$1017+AO1501+AP1501))))/SQRT(Sum_Sq(1/(1+$A1501)+$AC$2/$I$2-1/(1+(1+AP1501/AO1501)/AM$1017),$X$2/$I$2)),IF(AP1502&lt;0,"A",AM1502))</f>
        <v>1.6231379693611304E-5</v>
      </c>
      <c r="AO1501" s="13">
        <f t="shared" si="511"/>
        <v>10811.461742888949</v>
      </c>
      <c r="AP1501" s="12">
        <f t="shared" si="535"/>
        <v>2878279.5030775336</v>
      </c>
      <c r="AR1501" s="13">
        <f t="shared" si="512"/>
        <v>69887291.180198371</v>
      </c>
      <c r="AS1501" s="13">
        <f t="shared" si="513"/>
        <v>-1.3340844845918977E-5</v>
      </c>
      <c r="AV1501" s="13"/>
      <c r="AW1501" s="13">
        <f t="shared" si="514"/>
        <v>39300511.936236553</v>
      </c>
      <c r="AX1501" s="13">
        <f t="shared" si="515"/>
        <v>-4.3201759292253849E-5</v>
      </c>
      <c r="AZ1501" s="13"/>
      <c r="BA1501" s="13"/>
      <c r="BB1501" s="13">
        <f t="shared" si="516"/>
        <v>22100301.962882396</v>
      </c>
      <c r="BC1501" s="13">
        <f t="shared" si="517"/>
        <v>-1.4785756010134957E-4</v>
      </c>
      <c r="BD1501" s="13"/>
      <c r="BE1501" s="13"/>
      <c r="BG1501" s="13">
        <f t="shared" si="518"/>
        <v>996.3330000000002</v>
      </c>
      <c r="BH1501" s="13">
        <f t="shared" si="519"/>
        <v>10.898999999999997</v>
      </c>
      <c r="BI1501" s="13"/>
      <c r="BL1501" s="13">
        <f t="shared" si="520"/>
        <v>315.06815879885437</v>
      </c>
      <c r="BM1501" s="13">
        <f t="shared" si="521"/>
        <v>34.465664218175128</v>
      </c>
      <c r="BP1501" s="13"/>
      <c r="BQ1501" s="13">
        <f t="shared" si="522"/>
        <v>99.633300000000006</v>
      </c>
      <c r="BR1501" s="13">
        <f t="shared" si="523"/>
        <v>108.98999999999997</v>
      </c>
      <c r="BT1501" s="13"/>
      <c r="BU1501" s="13"/>
      <c r="BV1501" s="13">
        <f t="shared" si="524"/>
        <v>31.506815879885437</v>
      </c>
      <c r="BW1501" s="13">
        <f t="shared" si="525"/>
        <v>344.65664218175141</v>
      </c>
      <c r="CA1501" s="13">
        <f t="shared" si="526"/>
        <v>9.9633299999999991</v>
      </c>
      <c r="CB1501" s="13">
        <f t="shared" si="527"/>
        <v>1089.9000000000001</v>
      </c>
    </row>
    <row r="1502" spans="1:80" x14ac:dyDescent="0.3">
      <c r="A1502" s="13">
        <f t="shared" si="503"/>
        <v>8.4722741414059582E-3</v>
      </c>
      <c r="C1502" s="13" t="str">
        <f>IF(F1502&gt;0,SQRT(Sum_Sq($AI$2,V_rtHz($AH$2)/(1+1/$A1502),V_rtHz($AH$2*$A1502)/(1+$A1502),$AN$2*$AH$2/(1+1/$A1502),$AM$2*SQRT(Sum_Sq(F1502,1/($X$2*D$8*(1+C$1017+F1502/E1502))))/SQRT(Sum_Sq($X$2*F1502*D$8,1)),                   $AQ$2*SQRT(Sum_Sq($AH$2/(1+1/$A1502)+F1502*( 1/(C$1017+1+F1502/E1502)-1)/(1+($X$2*F1502*D$8)^2), (F1502^2*D$8*$X$2+1/($X$2*D$8*(C$1017+1+F1502/E1502           )))/(1+($X$2*F1502*D$8)^2))),           V_rtHz(E1502)/($X$2*D$8*(E1502*C$1017+E1502+F1502)),V_rtHz(F1502)*SQRT(Sum_Sq(E1502*D$8*$X$2*C$1017,1))/($X$2*D$8*(E1502*C$1017+E1502+F1502))))/SQRT(Sum_Sq(1/(1+$A1502)+$AC$2/$I$2-1/(1+(1+F1502/E1502)/C$1017),$X$2/$I$2)),IF(F1503&lt;0,"A",C1503))</f>
        <v>A</v>
      </c>
      <c r="E1502" s="13">
        <f t="shared" si="504"/>
        <v>-1</v>
      </c>
      <c r="F1502" s="12">
        <f t="shared" si="528"/>
        <v>-2</v>
      </c>
      <c r="H1502" s="13" t="str">
        <f>IF(K1502&gt;0,SQRT(Sum_Sq($AI$2,V_rtHz($AH$2)/(1+1/$A1502),V_rtHz($AH$2*$A1502)/(1+$A1502),$AN$2*$AH$2/(1+1/$A1502),$AM$2*SQRT(Sum_Sq(K1502,1/($X$2*I$8*(1+H$1017+K1502/J1502))))/SQRT(Sum_Sq($X$2*K1502*I$8,1)),                   $AQ$2*SQRT(Sum_Sq($AH$2/(1+1/$A1502)+K1502*( 1/(H$1017+1+K1502/J1502)-1)/(1+($X$2*K1502*I$8)^2), (K1502^2*I$8*$X$2+1/($X$2*I$8*(H$1017+1+K1502/J1502           )))/(1+($X$2*K1502*I$8)^2))),           V_rtHz(J1502)/($X$2*I$8*(J1502*H$1017+J1502+K1502)),V_rtHz(K1502)*SQRT(Sum_Sq(J1502*I$8*$X$2*H$1017,1))/($X$2*I$8*(J1502*H$1017+J1502+K1502))))/SQRT(Sum_Sq(1/(1+$A1502)+$AC$2/$I$2-1/(1+(1+K1502/J1502)/H$1017),$X$2/$I$2)),IF(K1503&lt;0,"A",H1503))</f>
        <v>A</v>
      </c>
      <c r="J1502" s="13">
        <f t="shared" si="505"/>
        <v>-1</v>
      </c>
      <c r="K1502" s="12">
        <f t="shared" si="529"/>
        <v>-2</v>
      </c>
      <c r="M1502" s="13" t="str">
        <f>IF(P1502&gt;0,SQRT(Sum_Sq($AI$2,V_rtHz($AH$2)/(1+1/$A1502),V_rtHz($AH$2*$A1502)/(1+$A1502),$AN$2*$AH$2/(1+1/$A1502),$AM$2*SQRT(Sum_Sq(P1502,1/($X$2*N$8*(1+M$1017+P1502/O1502))))/SQRT(Sum_Sq($X$2*P1502*N$8,1)),                   $AQ$2*SQRT(Sum_Sq($AH$2/(1+1/$A1502)+P1502*( 1/(M$1017+1+P1502/O1502)-1)/(1+($X$2*P1502*N$8)^2), (P1502^2*N$8*$X$2+1/($X$2*N$8*(M$1017+1+P1502/O1502           )))/(1+($X$2*P1502*N$8)^2))),           V_rtHz(O1502)/($X$2*N$8*(O1502*M$1017+O1502+P1502)),V_rtHz(P1502)*SQRT(Sum_Sq(O1502*N$8*$X$2*M$1017,1))/($X$2*N$8*(O1502*M$1017+O1502+P1502))))/SQRT(Sum_Sq(1/(1+$A1502)+$AC$2/$I$2-1/(1+(1+P1502/O1502)/M$1017),$X$2/$I$2)),IF(P1503&lt;0,"A",M1503))</f>
        <v>A</v>
      </c>
      <c r="O1502" s="13">
        <f t="shared" si="506"/>
        <v>-1</v>
      </c>
      <c r="P1502" s="12">
        <f t="shared" si="530"/>
        <v>-2</v>
      </c>
      <c r="R1502" s="13">
        <f>IF(U1502&gt;0,SQRT(Sum_Sq($AI$2,V_rtHz($AH$2)/(1+1/$A1502),V_rtHz($AH$2*$A1502)/(1+$A1502),$AN$2*$AH$2/(1+1/$A1502),$AM$2*SQRT(Sum_Sq(U1502,1/($X$2*S$8*(1+R$1017+U1502/T1502))))/SQRT(Sum_Sq($X$2*U1502*S$8,1)),                   $AQ$2*SQRT(Sum_Sq($AH$2/(1+1/$A1502)+U1502*( 1/(R$1017+1+U1502/T1502)-1)/(1+($X$2*U1502*S$8)^2), (U1502^2*S$8*$X$2+1/($X$2*S$8*(R$1017+1+U1502/T1502           )))/(1+($X$2*U1502*S$8)^2))),           V_rtHz(T1502)/($X$2*S$8*(T1502*R$1017+T1502+U1502)),V_rtHz(U1502)*SQRT(Sum_Sq(T1502*S$8*$X$2*R$1017,1))/($X$2*S$8*(T1502*R$1017+T1502+U1502))))/SQRT(Sum_Sq(1/(1+$A1502)+$AC$2/$I$2-1/(1+(1+U1502/T1502)/R$1017),$X$2/$I$2)),IF(U1503&lt;0,"A",R1503))</f>
        <v>2.3423083762985972E-6</v>
      </c>
      <c r="T1502" s="13">
        <f t="shared" si="507"/>
        <v>16880.767221296494</v>
      </c>
      <c r="U1502" s="12">
        <f t="shared" si="531"/>
        <v>18434.238399784157</v>
      </c>
      <c r="X1502" s="13">
        <f>IF(AA1502&gt;0,SQRT(Sum_Sq($AI$2,V_rtHz($AH$2)/(1+1/$A1502),V_rtHz($AH$2*$A1502)/(1+$A1502),$AN$2*$AH$2/(1+1/$A1502),$AM$2*SQRT(Sum_Sq(AA1502,1/($X$2*Y$8*(1+X$1017+AA1502/Z1502))))/SQRT(Sum_Sq($X$2*AA1502*Y$8,1)),                   $AQ$2*SQRT(Sum_Sq($AH$2/(1+1/$A1502)+AA1502*( 1/(X$1017+1+AA1502/Z1502)-1)/(1+($X$2*AA1502*Y$8)^2), (AA1502^2*Y$8*$X$2+1/($X$2*Y$8*(X$1017+1+AA1502/Z1502           )))/(1+($X$2*AA1502*Y$8)^2))),           V_rtHz(Z1502)/($X$2*Y$8*(Z1502*X$1017+Z1502+AA1502)),V_rtHz(AA1502)*SQRT(Sum_Sq(Z1502*Y$8*$X$2*X$1017,1))/($X$2*Y$8*(Z1502*X$1017+Z1502+AA1502))))/SQRT(Sum_Sq(1/(1+$A1502)+$AC$2/$I$2-1/(1+(1+AA1502/Z1502)/X$1017),$X$2/$I$2)),IF(AA1503&lt;0,"A",X1503))</f>
        <v>3.1250336259008281E-6</v>
      </c>
      <c r="Z1502" s="13">
        <f t="shared" si="508"/>
        <v>11812.709054262717</v>
      </c>
      <c r="AA1502" s="12">
        <f t="shared" si="532"/>
        <v>83304.387083346126</v>
      </c>
      <c r="AC1502" s="13">
        <f>IF(AF1502&gt;0,SQRT(Sum_Sq($AI$2,V_rtHz($AH$2)/(1+1/$A1502),V_rtHz($AH$2*$A1502)/(1+$A1502),$AN$2*$AH$2/(1+1/$A1502),$AM$2*SQRT(Sum_Sq(AF1502,1/($X$2*AD$8*(1+AC$1017+AF1502/AE1502))))/SQRT(Sum_Sq($X$2*AF1502*AD$8,1)),                   $AQ$2*SQRT(Sum_Sq($AH$2/(1+1/$A1502)+AF1502*( 1/(AC$1017+1+AF1502/AE1502)-1)/(1+($X$2*AF1502*AD$8)^2), (AF1502^2*AD$8*$X$2+1/($X$2*AD$8*(AC$1017+1+AF1502/AE1502           )))/(1+($X$2*AF1502*AD$8)^2))),           V_rtHz(AE1502)/($X$2*AD$8*(AE1502*AC$1017+AE1502+AF1502)),V_rtHz(AF1502)*SQRT(Sum_Sq(AE1502*AD$8*$X$2*AC$1017,1))/($X$2*AD$8*(AE1502*AC$1017+AE1502+AF1502))))/SQRT(Sum_Sq(1/(1+$A1502)+$AC$2/$I$2-1/(1+(1+AF1502/AE1502)/AC$1017),$X$2/$I$2)),IF(AF1503&lt;0,"A",AC1503))</f>
        <v>5.2393961941299278E-6</v>
      </c>
      <c r="AE1502" s="13">
        <f t="shared" si="509"/>
        <v>11043.059337537636</v>
      </c>
      <c r="AF1502" s="12">
        <f t="shared" si="533"/>
        <v>281791.55596027884</v>
      </c>
      <c r="AG1502" s="13"/>
      <c r="AH1502" s="13">
        <f>IF(AK1502&gt;0,SQRT(Sum_Sq($AI$2,V_rtHz($AH$2)/(1+1/$A1502),V_rtHz($AH$2*$A1502)/(1+$A1502),$AN$2*$AH$2/(1+1/$A1502),$AM$2*SQRT(Sum_Sq(AK1502,1/($X$2*AI$8*(1+AH$1017+AK1502/AJ1502))))/SQRT(Sum_Sq($X$2*AK1502*AI$8,1)),                   $AQ$2*SQRT(Sum_Sq($AH$2/(1+1/$A1502)+AK1502*( 1/(AH$1017+1+AK1502/AJ1502)-1)/(1+($X$2*AK1502*AI$8)^2), (AK1502^2*AI$8*$X$2+1/($X$2*AI$8*(AH$1017+1+AK1502/AJ1502           )))/(1+($X$2*AK1502*AI$8)^2))),           V_rtHz(AJ1502)/($X$2*AI$8*(AJ1502*AH$1017+AJ1502+AK1502)),V_rtHz(AK1502)*SQRT(Sum_Sq(AJ1502*AI$8*$X$2*AH$1017,1))/($X$2*AI$8*(AJ1502*AH$1017+AJ1502+AK1502))))/SQRT(Sum_Sq(1/(1+$A1502)+$AC$2/$I$2-1/(1+(1+AK1502/AJ1502)/AH$1017),$X$2/$I$2)),IF(AK1503&lt;0,"A",AH1503))</f>
        <v>9.1591220921450029E-6</v>
      </c>
      <c r="AI1502" s="13"/>
      <c r="AJ1502" s="13">
        <f t="shared" si="510"/>
        <v>10833.468375001547</v>
      </c>
      <c r="AK1502" s="12">
        <f t="shared" si="534"/>
        <v>908342.97336388228</v>
      </c>
      <c r="AM1502" s="13">
        <f>IF(AP1502&gt;0,SQRT(Sum_Sq($AI$2,V_rtHz($AH$2)/(1+1/$A1502),V_rtHz($AH$2*$A1502)/(1+$A1502),$AN$2*$AH$2/(1+1/$A1502),$AM$2*SQRT(Sum_Sq(AP1502,1/($X$2*AN$8*(1+AM$1017+AP1502/AO1502))))/SQRT(Sum_Sq($X$2*AP1502*AN$8,1)),                   $AQ$2*SQRT(Sum_Sq($AH$2/(1+1/$A1502)+AP1502*( 1/(AM$1017+1+AP1502/AO1502)-1)/(1+($X$2*AP1502*AN$8)^2), (AP1502^2*AN$8*$X$2+1/($X$2*AN$8*(AM$1017+1+AP1502/AO1502           )))/(1+($X$2*AP1502*AN$8)^2))),           V_rtHz(AO1502)/($X$2*AN$8*(AO1502*AM$1017+AO1502+AP1502)),V_rtHz(AP1502)*SQRT(Sum_Sq(AO1502*AN$8*$X$2*AM$1017,1))/($X$2*AN$8*(AO1502*AM$1017+AO1502+AP1502))))/SQRT(Sum_Sq(1/(1+$A1502)+$AC$2/$I$2-1/(1+(1+AP1502/AO1502)/AM$1017),$X$2/$I$2)),IF(AP1503&lt;0,"A",AM1503))</f>
        <v>1.620345549263989E-5</v>
      </c>
      <c r="AO1502" s="13">
        <f t="shared" si="511"/>
        <v>10769.990808922797</v>
      </c>
      <c r="AP1502" s="12">
        <f t="shared" si="535"/>
        <v>2889362.6080983253</v>
      </c>
      <c r="AR1502" s="13">
        <f t="shared" si="512"/>
        <v>69887291.180198371</v>
      </c>
      <c r="AS1502" s="13">
        <f t="shared" si="513"/>
        <v>-1.3342860307082763E-5</v>
      </c>
      <c r="AV1502" s="13"/>
      <c r="AW1502" s="13">
        <f t="shared" si="514"/>
        <v>39300511.936236553</v>
      </c>
      <c r="AX1502" s="13">
        <f t="shared" si="515"/>
        <v>-4.3222901849493353E-5</v>
      </c>
      <c r="AZ1502" s="13"/>
      <c r="BA1502" s="13"/>
      <c r="BB1502" s="13">
        <f t="shared" si="516"/>
        <v>22100301.962882396</v>
      </c>
      <c r="BC1502" s="13">
        <f t="shared" si="517"/>
        <v>-1.4810550598410788E-4</v>
      </c>
      <c r="BD1502" s="13"/>
      <c r="BE1502" s="13"/>
      <c r="BG1502" s="13">
        <f t="shared" si="518"/>
        <v>996.3330000000002</v>
      </c>
      <c r="BH1502" s="13">
        <f t="shared" si="519"/>
        <v>10.898999999999997</v>
      </c>
      <c r="BI1502" s="13"/>
      <c r="BL1502" s="13">
        <f t="shared" si="520"/>
        <v>315.06815879885437</v>
      </c>
      <c r="BM1502" s="13">
        <f t="shared" si="521"/>
        <v>34.465664218175128</v>
      </c>
      <c r="BP1502" s="13"/>
      <c r="BQ1502" s="13">
        <f t="shared" si="522"/>
        <v>99.633300000000006</v>
      </c>
      <c r="BR1502" s="13">
        <f t="shared" si="523"/>
        <v>108.99000000000002</v>
      </c>
      <c r="BT1502" s="13"/>
      <c r="BU1502" s="13"/>
      <c r="BV1502" s="13">
        <f t="shared" si="524"/>
        <v>31.50681587988543</v>
      </c>
      <c r="BW1502" s="13">
        <f t="shared" si="525"/>
        <v>344.65664218175141</v>
      </c>
      <c r="CA1502" s="13">
        <f t="shared" si="526"/>
        <v>9.9633299999999991</v>
      </c>
      <c r="CB1502" s="13">
        <f t="shared" si="527"/>
        <v>1089.9000000000001</v>
      </c>
    </row>
    <row r="1503" spans="1:80" x14ac:dyDescent="0.3">
      <c r="A1503" s="13">
        <f t="shared" si="503"/>
        <v>8.590135215053956E-3</v>
      </c>
      <c r="C1503" s="13" t="str">
        <f>IF(F1503&gt;0,SQRT(Sum_Sq($AI$2,V_rtHz($AH$2)/(1+1/$A1503),V_rtHz($AH$2*$A1503)/(1+$A1503),$AN$2*$AH$2/(1+1/$A1503),$AM$2*SQRT(Sum_Sq(F1503,1/($X$2*D$8*(1+C$1017+F1503/E1503))))/SQRT(Sum_Sq($X$2*F1503*D$8,1)),                   $AQ$2*SQRT(Sum_Sq($AH$2/(1+1/$A1503)+F1503*( 1/(C$1017+1+F1503/E1503)-1)/(1+($X$2*F1503*D$8)^2), (F1503^2*D$8*$X$2+1/($X$2*D$8*(C$1017+1+F1503/E1503           )))/(1+($X$2*F1503*D$8)^2))),           V_rtHz(E1503)/($X$2*D$8*(E1503*C$1017+E1503+F1503)),V_rtHz(F1503)*SQRT(Sum_Sq(E1503*D$8*$X$2*C$1017,1))/($X$2*D$8*(E1503*C$1017+E1503+F1503))))/SQRT(Sum_Sq(1/(1+$A1503)+$AC$2/$I$2-1/(1+(1+F1503/E1503)/C$1017),$X$2/$I$2)),IF(F1504&lt;0,"A",C1504))</f>
        <v>A</v>
      </c>
      <c r="E1503" s="13">
        <f t="shared" si="504"/>
        <v>-1</v>
      </c>
      <c r="F1503" s="12">
        <f t="shared" si="528"/>
        <v>-2</v>
      </c>
      <c r="H1503" s="13" t="str">
        <f>IF(K1503&gt;0,SQRT(Sum_Sq($AI$2,V_rtHz($AH$2)/(1+1/$A1503),V_rtHz($AH$2*$A1503)/(1+$A1503),$AN$2*$AH$2/(1+1/$A1503),$AM$2*SQRT(Sum_Sq(K1503,1/($X$2*I$8*(1+H$1017+K1503/J1503))))/SQRT(Sum_Sq($X$2*K1503*I$8,1)),                   $AQ$2*SQRT(Sum_Sq($AH$2/(1+1/$A1503)+K1503*( 1/(H$1017+1+K1503/J1503)-1)/(1+($X$2*K1503*I$8)^2), (K1503^2*I$8*$X$2+1/($X$2*I$8*(H$1017+1+K1503/J1503           )))/(1+($X$2*K1503*I$8)^2))),           V_rtHz(J1503)/($X$2*I$8*(J1503*H$1017+J1503+K1503)),V_rtHz(K1503)*SQRT(Sum_Sq(J1503*I$8*$X$2*H$1017,1))/($X$2*I$8*(J1503*H$1017+J1503+K1503))))/SQRT(Sum_Sq(1/(1+$A1503)+$AC$2/$I$2-1/(1+(1+K1503/J1503)/H$1017),$X$2/$I$2)),IF(K1504&lt;0,"A",H1504))</f>
        <v>A</v>
      </c>
      <c r="J1503" s="13">
        <f t="shared" si="505"/>
        <v>-1</v>
      </c>
      <c r="K1503" s="12">
        <f t="shared" si="529"/>
        <v>-2</v>
      </c>
      <c r="M1503" s="13" t="str">
        <f>IF(P1503&gt;0,SQRT(Sum_Sq($AI$2,V_rtHz($AH$2)/(1+1/$A1503),V_rtHz($AH$2*$A1503)/(1+$A1503),$AN$2*$AH$2/(1+1/$A1503),$AM$2*SQRT(Sum_Sq(P1503,1/($X$2*N$8*(1+M$1017+P1503/O1503))))/SQRT(Sum_Sq($X$2*P1503*N$8,1)),                   $AQ$2*SQRT(Sum_Sq($AH$2/(1+1/$A1503)+P1503*( 1/(M$1017+1+P1503/O1503)-1)/(1+($X$2*P1503*N$8)^2), (P1503^2*N$8*$X$2+1/($X$2*N$8*(M$1017+1+P1503/O1503           )))/(1+($X$2*P1503*N$8)^2))),           V_rtHz(O1503)/($X$2*N$8*(O1503*M$1017+O1503+P1503)),V_rtHz(P1503)*SQRT(Sum_Sq(O1503*N$8*$X$2*M$1017,1))/($X$2*N$8*(O1503*M$1017+O1503+P1503))))/SQRT(Sum_Sq(1/(1+$A1503)+$AC$2/$I$2-1/(1+(1+P1503/O1503)/M$1017),$X$2/$I$2)),IF(P1504&lt;0,"A",M1504))</f>
        <v>A</v>
      </c>
      <c r="O1503" s="13">
        <f t="shared" si="506"/>
        <v>-1</v>
      </c>
      <c r="P1503" s="12">
        <f t="shared" si="530"/>
        <v>-2</v>
      </c>
      <c r="R1503" s="13">
        <f>IF(U1503&gt;0,SQRT(Sum_Sq($AI$2,V_rtHz($AH$2)/(1+1/$A1503),V_rtHz($AH$2*$A1503)/(1+$A1503),$AN$2*$AH$2/(1+1/$A1503),$AM$2*SQRT(Sum_Sq(U1503,1/($X$2*S$8*(1+R$1017+U1503/T1503))))/SQRT(Sum_Sq($X$2*U1503*S$8,1)),                   $AQ$2*SQRT(Sum_Sq($AH$2/(1+1/$A1503)+U1503*( 1/(R$1017+1+U1503/T1503)-1)/(1+($X$2*U1503*S$8)^2), (U1503^2*S$8*$X$2+1/($X$2*S$8*(R$1017+1+U1503/T1503           )))/(1+($X$2*U1503*S$8)^2))),           V_rtHz(T1503)/($X$2*S$8*(T1503*R$1017+T1503+U1503)),V_rtHz(U1503)*SQRT(Sum_Sq(T1503*S$8*$X$2*R$1017,1))/($X$2*S$8*(T1503*R$1017+T1503+U1503))))/SQRT(Sum_Sq(1/(1+$A1503)+$AC$2/$I$2-1/(1+(1+U1503/T1503)/R$1017),$X$2/$I$2)),IF(U1504&lt;0,"A",R1504))</f>
        <v>2.3246662623598096E-6</v>
      </c>
      <c r="T1503" s="13">
        <f t="shared" si="507"/>
        <v>16670.401577942001</v>
      </c>
      <c r="U1503" s="12">
        <f t="shared" si="531"/>
        <v>18666.862095295601</v>
      </c>
      <c r="X1503" s="13">
        <f>IF(AA1503&gt;0,SQRT(Sum_Sq($AI$2,V_rtHz($AH$2)/(1+1/$A1503),V_rtHz($AH$2*$A1503)/(1+$A1503),$AN$2*$AH$2/(1+1/$A1503),$AM$2*SQRT(Sum_Sq(AA1503,1/($X$2*Y$8*(1+X$1017+AA1503/Z1503))))/SQRT(Sum_Sq($X$2*AA1503*Y$8,1)),                   $AQ$2*SQRT(Sum_Sq($AH$2/(1+1/$A1503)+AA1503*( 1/(X$1017+1+AA1503/Z1503)-1)/(1+($X$2*AA1503*Y$8)^2), (AA1503^2*Y$8*$X$2+1/($X$2*Y$8*(X$1017+1+AA1503/Z1503           )))/(1+($X$2*AA1503*Y$8)^2))),           V_rtHz(Z1503)/($X$2*Y$8*(Z1503*X$1017+Z1503+AA1503)),V_rtHz(AA1503)*SQRT(Sum_Sq(Z1503*Y$8*$X$2*X$1017,1))/($X$2*Y$8*(Z1503*X$1017+Z1503+AA1503))))/SQRT(Sum_Sq(1/(1+$A1503)+$AC$2/$I$2-1/(1+(1+AA1503/Z1503)/X$1017),$X$2/$I$2)),IF(AA1504&lt;0,"A",X1504))</f>
        <v>3.1176306352438272E-6</v>
      </c>
      <c r="Z1503" s="13">
        <f t="shared" si="508"/>
        <v>11755.584886553301</v>
      </c>
      <c r="AA1503" s="12">
        <f t="shared" si="532"/>
        <v>83709.189891934788</v>
      </c>
      <c r="AC1503" s="13">
        <f>IF(AF1503&gt;0,SQRT(Sum_Sq($AI$2,V_rtHz($AH$2)/(1+1/$A1503),V_rtHz($AH$2*$A1503)/(1+$A1503),$AN$2*$AH$2/(1+1/$A1503),$AM$2*SQRT(Sum_Sq(AF1503,1/($X$2*AD$8*(1+AC$1017+AF1503/AE1503))))/SQRT(Sum_Sq($X$2*AF1503*AD$8,1)),                   $AQ$2*SQRT(Sum_Sq($AH$2/(1+1/$A1503)+AF1503*( 1/(AC$1017+1+AF1503/AE1503)-1)/(1+($X$2*AF1503*AD$8)^2), (AF1503^2*AD$8*$X$2+1/($X$2*AD$8*(AC$1017+1+AF1503/AE1503           )))/(1+($X$2*AF1503*AD$8)^2))),           V_rtHz(AE1503)/($X$2*AD$8*(AE1503*AC$1017+AE1503+AF1503)),V_rtHz(AF1503)*SQRT(Sum_Sq(AE1503*AD$8*$X$2*AC$1017,1))/($X$2*AD$8*(AE1503*AC$1017+AE1503+AF1503))))/SQRT(Sum_Sq(1/(1+$A1503)+$AC$2/$I$2-1/(1+(1+AF1503/AE1503)/AC$1017),$X$2/$I$2)),IF(AF1504&lt;0,"A",AC1504))</f>
        <v>5.2295226818754451E-6</v>
      </c>
      <c r="AE1503" s="13">
        <f t="shared" si="509"/>
        <v>10997.836194484971</v>
      </c>
      <c r="AF1503" s="12">
        <f t="shared" si="533"/>
        <v>282950.28387919575</v>
      </c>
      <c r="AG1503" s="13"/>
      <c r="AH1503" s="13">
        <f>IF(AK1503&gt;0,SQRT(Sum_Sq($AI$2,V_rtHz($AH$2)/(1+1/$A1503),V_rtHz($AH$2*$A1503)/(1+$A1503),$AN$2*$AH$2/(1+1/$A1503),$AM$2*SQRT(Sum_Sq(AK1503,1/($X$2*AI$8*(1+AH$1017+AK1503/AJ1503))))/SQRT(Sum_Sq($X$2*AK1503*AI$8,1)),                   $AQ$2*SQRT(Sum_Sq($AH$2/(1+1/$A1503)+AK1503*( 1/(AH$1017+1+AK1503/AJ1503)-1)/(1+($X$2*AK1503*AI$8)^2), (AK1503^2*AI$8*$X$2+1/($X$2*AI$8*(AH$1017+1+AK1503/AJ1503           )))/(1+($X$2*AK1503*AI$8)^2))),           V_rtHz(AJ1503)/($X$2*AI$8*(AJ1503*AH$1017+AJ1503+AK1503)),V_rtHz(AK1503)*SQRT(Sum_Sq(AJ1503*AI$8*$X$2*AH$1017,1))/($X$2*AI$8*(AJ1503*AH$1017+AJ1503+AK1503))))/SQRT(Sum_Sq(1/(1+$A1503)+$AC$2/$I$2-1/(1+(1+AK1503/AJ1503)/AH$1017),$X$2/$I$2)),IF(AK1504&lt;0,"A",AH1504))</f>
        <v>9.1429771821078425E-6</v>
      </c>
      <c r="AI1503" s="13"/>
      <c r="AJ1503" s="13">
        <f t="shared" si="510"/>
        <v>10791.129836901166</v>
      </c>
      <c r="AK1503" s="12">
        <f t="shared" si="534"/>
        <v>911906.81831498933</v>
      </c>
      <c r="AM1503" s="13">
        <f>IF(AP1503&gt;0,SQRT(Sum_Sq($AI$2,V_rtHz($AH$2)/(1+1/$A1503),V_rtHz($AH$2*$A1503)/(1+$A1503),$AN$2*$AH$2/(1+1/$A1503),$AM$2*SQRT(Sum_Sq(AP1503,1/($X$2*AN$8*(1+AM$1017+AP1503/AO1503))))/SQRT(Sum_Sq($X$2*AP1503*AN$8,1)),                   $AQ$2*SQRT(Sum_Sq($AH$2/(1+1/$A1503)+AP1503*( 1/(AM$1017+1+AP1503/AO1503)-1)/(1+($X$2*AP1503*AN$8)^2), (AP1503^2*AN$8*$X$2+1/($X$2*AN$8*(AM$1017+1+AP1503/AO1503           )))/(1+($X$2*AP1503*AN$8)^2))),           V_rtHz(AO1503)/($X$2*AN$8*(AO1503*AM$1017+AO1503+AP1503)),V_rtHz(AP1503)*SQRT(Sum_Sq(AO1503*AN$8*$X$2*AM$1017,1))/($X$2*AN$8*(AO1503*AM$1017+AO1503+AP1503))))/SQRT(Sum_Sq(1/(1+$A1503)+$AC$2/$I$2-1/(1+(1+AP1503/AO1503)/AM$1017),$X$2/$I$2)),IF(AP1504&lt;0,"A",AM1504))</f>
        <v>1.6175484400276933E-5</v>
      </c>
      <c r="AO1503" s="13">
        <f t="shared" si="511"/>
        <v>10728.497652264145</v>
      </c>
      <c r="AP1503" s="12">
        <f t="shared" si="535"/>
        <v>2900537.4043491478</v>
      </c>
      <c r="AR1503" s="13">
        <f t="shared" si="512"/>
        <v>69887291.180198371</v>
      </c>
      <c r="AS1503" s="13">
        <f t="shared" si="513"/>
        <v>-1.3344904427935312E-5</v>
      </c>
      <c r="AV1503" s="13"/>
      <c r="AW1503" s="13">
        <f t="shared" si="514"/>
        <v>39300511.936236553</v>
      </c>
      <c r="AX1503" s="13">
        <f t="shared" si="515"/>
        <v>-4.3244359667275178E-5</v>
      </c>
      <c r="AZ1503" s="13"/>
      <c r="BA1503" s="13"/>
      <c r="BB1503" s="13">
        <f t="shared" si="516"/>
        <v>22100301.962882396</v>
      </c>
      <c r="BC1503" s="13">
        <f t="shared" si="517"/>
        <v>-1.483577515894008E-4</v>
      </c>
      <c r="BD1503" s="13"/>
      <c r="BE1503" s="13"/>
      <c r="BG1503" s="13">
        <f t="shared" si="518"/>
        <v>996.3330000000002</v>
      </c>
      <c r="BH1503" s="13">
        <f t="shared" si="519"/>
        <v>10.898999999999997</v>
      </c>
      <c r="BI1503" s="13"/>
      <c r="BL1503" s="13">
        <f t="shared" si="520"/>
        <v>315.06815879885437</v>
      </c>
      <c r="BM1503" s="13">
        <f t="shared" si="521"/>
        <v>34.465664218175128</v>
      </c>
      <c r="BP1503" s="13"/>
      <c r="BQ1503" s="13">
        <f t="shared" si="522"/>
        <v>99.633299999999991</v>
      </c>
      <c r="BR1503" s="13">
        <f t="shared" si="523"/>
        <v>108.98999999999997</v>
      </c>
      <c r="BT1503" s="13"/>
      <c r="BU1503" s="13"/>
      <c r="BV1503" s="13">
        <f t="shared" si="524"/>
        <v>31.50681587988543</v>
      </c>
      <c r="BW1503" s="13">
        <f t="shared" si="525"/>
        <v>344.65664218175164</v>
      </c>
      <c r="CA1503" s="13">
        <f t="shared" si="526"/>
        <v>9.9633299999999991</v>
      </c>
      <c r="CB1503" s="13">
        <f t="shared" si="527"/>
        <v>1089.9000000000005</v>
      </c>
    </row>
    <row r="1504" spans="1:80" x14ac:dyDescent="0.3">
      <c r="A1504" s="13">
        <f t="shared" si="503"/>
        <v>8.7096358995608011E-3</v>
      </c>
      <c r="C1504" s="13" t="str">
        <f>IF(F1504&gt;0,SQRT(Sum_Sq($AI$2,V_rtHz($AH$2)/(1+1/$A1504),V_rtHz($AH$2*$A1504)/(1+$A1504),$AN$2*$AH$2/(1+1/$A1504),$AM$2*SQRT(Sum_Sq(F1504,1/($X$2*D$8*(1+C$1017+F1504/E1504))))/SQRT(Sum_Sq($X$2*F1504*D$8,1)),                   $AQ$2*SQRT(Sum_Sq($AH$2/(1+1/$A1504)+F1504*( 1/(C$1017+1+F1504/E1504)-1)/(1+($X$2*F1504*D$8)^2), (F1504^2*D$8*$X$2+1/($X$2*D$8*(C$1017+1+F1504/E1504           )))/(1+($X$2*F1504*D$8)^2))),           V_rtHz(E1504)/($X$2*D$8*(E1504*C$1017+E1504+F1504)),V_rtHz(F1504)*SQRT(Sum_Sq(E1504*D$8*$X$2*C$1017,1))/($X$2*D$8*(E1504*C$1017+E1504+F1504))))/SQRT(Sum_Sq(1/(1+$A1504)+$AC$2/$I$2-1/(1+(1+F1504/E1504)/C$1017),$X$2/$I$2)),IF(F1505&lt;0,"A",C1505))</f>
        <v>A</v>
      </c>
      <c r="E1504" s="13">
        <f t="shared" si="504"/>
        <v>-1</v>
      </c>
      <c r="F1504" s="12">
        <f t="shared" si="528"/>
        <v>-2</v>
      </c>
      <c r="H1504" s="13" t="str">
        <f>IF(K1504&gt;0,SQRT(Sum_Sq($AI$2,V_rtHz($AH$2)/(1+1/$A1504),V_rtHz($AH$2*$A1504)/(1+$A1504),$AN$2*$AH$2/(1+1/$A1504),$AM$2*SQRT(Sum_Sq(K1504,1/($X$2*I$8*(1+H$1017+K1504/J1504))))/SQRT(Sum_Sq($X$2*K1504*I$8,1)),                   $AQ$2*SQRT(Sum_Sq($AH$2/(1+1/$A1504)+K1504*( 1/(H$1017+1+K1504/J1504)-1)/(1+($X$2*K1504*I$8)^2), (K1504^2*I$8*$X$2+1/($X$2*I$8*(H$1017+1+K1504/J1504           )))/(1+($X$2*K1504*I$8)^2))),           V_rtHz(J1504)/($X$2*I$8*(J1504*H$1017+J1504+K1504)),V_rtHz(K1504)*SQRT(Sum_Sq(J1504*I$8*$X$2*H$1017,1))/($X$2*I$8*(J1504*H$1017+J1504+K1504))))/SQRT(Sum_Sq(1/(1+$A1504)+$AC$2/$I$2-1/(1+(1+K1504/J1504)/H$1017),$X$2/$I$2)),IF(K1505&lt;0,"A",H1505))</f>
        <v>A</v>
      </c>
      <c r="J1504" s="13">
        <f t="shared" si="505"/>
        <v>-1</v>
      </c>
      <c r="K1504" s="12">
        <f t="shared" si="529"/>
        <v>-2</v>
      </c>
      <c r="M1504" s="13" t="str">
        <f>IF(P1504&gt;0,SQRT(Sum_Sq($AI$2,V_rtHz($AH$2)/(1+1/$A1504),V_rtHz($AH$2*$A1504)/(1+$A1504),$AN$2*$AH$2/(1+1/$A1504),$AM$2*SQRT(Sum_Sq(P1504,1/($X$2*N$8*(1+M$1017+P1504/O1504))))/SQRT(Sum_Sq($X$2*P1504*N$8,1)),                   $AQ$2*SQRT(Sum_Sq($AH$2/(1+1/$A1504)+P1504*( 1/(M$1017+1+P1504/O1504)-1)/(1+($X$2*P1504*N$8)^2), (P1504^2*N$8*$X$2+1/($X$2*N$8*(M$1017+1+P1504/O1504           )))/(1+($X$2*P1504*N$8)^2))),           V_rtHz(O1504)/($X$2*N$8*(O1504*M$1017+O1504+P1504)),V_rtHz(P1504)*SQRT(Sum_Sq(O1504*N$8*$X$2*M$1017,1))/($X$2*N$8*(O1504*M$1017+O1504+P1504))))/SQRT(Sum_Sq(1/(1+$A1504)+$AC$2/$I$2-1/(1+(1+P1504/O1504)/M$1017),$X$2/$I$2)),IF(P1505&lt;0,"A",M1505))</f>
        <v>A</v>
      </c>
      <c r="O1504" s="13">
        <f t="shared" si="506"/>
        <v>-1</v>
      </c>
      <c r="P1504" s="12">
        <f t="shared" si="530"/>
        <v>-2</v>
      </c>
      <c r="R1504" s="13">
        <f>IF(U1504&gt;0,SQRT(Sum_Sq($AI$2,V_rtHz($AH$2)/(1+1/$A1504),V_rtHz($AH$2*$A1504)/(1+$A1504),$AN$2*$AH$2/(1+1/$A1504),$AM$2*SQRT(Sum_Sq(U1504,1/($X$2*S$8*(1+R$1017+U1504/T1504))))/SQRT(Sum_Sq($X$2*U1504*S$8,1)),                   $AQ$2*SQRT(Sum_Sq($AH$2/(1+1/$A1504)+U1504*( 1/(R$1017+1+U1504/T1504)-1)/(1+($X$2*U1504*S$8)^2), (U1504^2*S$8*$X$2+1/($X$2*S$8*(R$1017+1+U1504/T1504           )))/(1+($X$2*U1504*S$8)^2))),           V_rtHz(T1504)/($X$2*S$8*(T1504*R$1017+T1504+U1504)),V_rtHz(U1504)*SQRT(Sum_Sq(T1504*S$8*$X$2*R$1017,1))/($X$2*S$8*(T1504*R$1017+T1504+U1504))))/SQRT(Sum_Sq(1/(1+$A1504)+$AC$2/$I$2-1/(1+(1+U1504/T1504)/R$1017),$X$2/$I$2)),IF(U1505&lt;0,"A",R1505))</f>
        <v>2.3075924934935584E-6</v>
      </c>
      <c r="T1504" s="13">
        <f t="shared" si="507"/>
        <v>16467.226487449188</v>
      </c>
      <c r="U1504" s="12">
        <f t="shared" si="531"/>
        <v>18897.176617192727</v>
      </c>
      <c r="X1504" s="13">
        <f>IF(AA1504&gt;0,SQRT(Sum_Sq($AI$2,V_rtHz($AH$2)/(1+1/$A1504),V_rtHz($AH$2*$A1504)/(1+$A1504),$AN$2*$AH$2/(1+1/$A1504),$AM$2*SQRT(Sum_Sq(AA1504,1/($X$2*Y$8*(1+X$1017+AA1504/Z1504))))/SQRT(Sum_Sq($X$2*AA1504*Y$8,1)),                   $AQ$2*SQRT(Sum_Sq($AH$2/(1+1/$A1504)+AA1504*( 1/(X$1017+1+AA1504/Z1504)-1)/(1+($X$2*AA1504*Y$8)^2), (AA1504^2*Y$8*$X$2+1/($X$2*Y$8*(X$1017+1+AA1504/Z1504           )))/(1+($X$2*AA1504*Y$8)^2))),           V_rtHz(Z1504)/($X$2*Y$8*(Z1504*X$1017+Z1504+AA1504)),V_rtHz(AA1504)*SQRT(Sum_Sq(Z1504*Y$8*$X$2*X$1017,1))/($X$2*Y$8*(Z1504*X$1017+Z1504+AA1504))))/SQRT(Sum_Sq(1/(1+$A1504)+$AC$2/$I$2-1/(1+(1+AA1504/Z1504)/X$1017),$X$2/$I$2)),IF(AA1505&lt;0,"A",X1505))</f>
        <v>3.1102424414491523E-6</v>
      </c>
      <c r="Z1504" s="13">
        <f t="shared" si="508"/>
        <v>11698.643896348845</v>
      </c>
      <c r="AA1504" s="12">
        <f t="shared" si="532"/>
        <v>84116.628925372424</v>
      </c>
      <c r="AC1504" s="13">
        <f>IF(AF1504&gt;0,SQRT(Sum_Sq($AI$2,V_rtHz($AH$2)/(1+1/$A1504),V_rtHz($AH$2*$A1504)/(1+$A1504),$AN$2*$AH$2/(1+1/$A1504),$AM$2*SQRT(Sum_Sq(AF1504,1/($X$2*AD$8*(1+AC$1017+AF1504/AE1504))))/SQRT(Sum_Sq($X$2*AF1504*AD$8,1)),                   $AQ$2*SQRT(Sum_Sq($AH$2/(1+1/$A1504)+AF1504*( 1/(AC$1017+1+AF1504/AE1504)-1)/(1+($X$2*AF1504*AD$8)^2), (AF1504^2*AD$8*$X$2+1/($X$2*AD$8*(AC$1017+1+AF1504/AE1504           )))/(1+($X$2*AF1504*AD$8)^2))),           V_rtHz(AE1504)/($X$2*AD$8*(AE1504*AC$1017+AE1504+AF1504)),V_rtHz(AF1504)*SQRT(Sum_Sq(AE1504*AD$8*$X$2*AC$1017,1))/($X$2*AD$8*(AE1504*AC$1017+AE1504+AF1504))))/SQRT(Sum_Sq(1/(1+$A1504)+$AC$2/$I$2-1/(1+(1+AF1504/AE1504)/AC$1017),$X$2/$I$2)),IF(AF1505&lt;0,"A",AC1505))</f>
        <v>5.2196418752796254E-6</v>
      </c>
      <c r="AE1504" s="13">
        <f t="shared" si="509"/>
        <v>10952.631858571674</v>
      </c>
      <c r="AF1504" s="12">
        <f t="shared" si="533"/>
        <v>284118.09266199783</v>
      </c>
      <c r="AG1504" s="13"/>
      <c r="AH1504" s="13">
        <f>IF(AK1504&gt;0,SQRT(Sum_Sq($AI$2,V_rtHz($AH$2)/(1+1/$A1504),V_rtHz($AH$2*$A1504)/(1+$A1504),$AN$2*$AH$2/(1+1/$A1504),$AM$2*SQRT(Sum_Sq(AK1504,1/($X$2*AI$8*(1+AH$1017+AK1504/AJ1504))))/SQRT(Sum_Sq($X$2*AK1504*AI$8,1)),                   $AQ$2*SQRT(Sum_Sq($AH$2/(1+1/$A1504)+AK1504*( 1/(AH$1017+1+AK1504/AJ1504)-1)/(1+($X$2*AK1504*AI$8)^2), (AK1504^2*AI$8*$X$2+1/($X$2*AI$8*(AH$1017+1+AK1504/AJ1504           )))/(1+($X$2*AK1504*AI$8)^2))),           V_rtHz(AJ1504)/($X$2*AI$8*(AJ1504*AH$1017+AJ1504+AK1504)),V_rtHz(AK1504)*SQRT(Sum_Sq(AJ1504*AI$8*$X$2*AH$1017,1))/($X$2*AI$8*(AJ1504*AH$1017+AJ1504+AK1504))))/SQRT(Sum_Sq(1/(1+$A1504)+$AC$2/$I$2-1/(1+(1+AK1504/AJ1504)/AH$1017),$X$2/$I$2)),IF(AK1505&lt;0,"A",AH1505))</f>
        <v>9.1268092536138228E-6</v>
      </c>
      <c r="AI1504" s="13"/>
      <c r="AJ1504" s="13">
        <f t="shared" si="510"/>
        <v>10748.779392296659</v>
      </c>
      <c r="AK1504" s="12">
        <f t="shared" si="534"/>
        <v>915499.75271098211</v>
      </c>
      <c r="AM1504" s="13">
        <f>IF(AP1504&gt;0,SQRT(Sum_Sq($AI$2,V_rtHz($AH$2)/(1+1/$A1504),V_rtHz($AH$2*$A1504)/(1+$A1504),$AN$2*$AH$2/(1+1/$A1504),$AM$2*SQRT(Sum_Sq(AP1504,1/($X$2*AN$8*(1+AM$1017+AP1504/AO1504))))/SQRT(Sum_Sq($X$2*AP1504*AN$8,1)),                   $AQ$2*SQRT(Sum_Sq($AH$2/(1+1/$A1504)+AP1504*( 1/(AM$1017+1+AP1504/AO1504)-1)/(1+($X$2*AP1504*AN$8)^2), (AP1504^2*AN$8*$X$2+1/($X$2*AN$8*(AM$1017+1+AP1504/AO1504           )))/(1+($X$2*AP1504*AN$8)^2))),           V_rtHz(AO1504)/($X$2*AN$8*(AO1504*AM$1017+AO1504+AP1504)),V_rtHz(AP1504)*SQRT(Sum_Sq(AO1504*AN$8*$X$2*AM$1017,1))/($X$2*AN$8*(AO1504*AM$1017+AO1504+AP1504))))/SQRT(Sum_Sq(1/(1+$A1504)+$AC$2/$I$2-1/(1+(1+AP1504/AO1504)/AM$1017),$X$2/$I$2)),IF(AP1505&lt;0,"A",AM1505))</f>
        <v>1.6147467758783939E-5</v>
      </c>
      <c r="AO1504" s="13">
        <f t="shared" si="511"/>
        <v>10686.984275835861</v>
      </c>
      <c r="AP1504" s="12">
        <f t="shared" si="535"/>
        <v>2911804.4838173306</v>
      </c>
      <c r="AR1504" s="13">
        <f t="shared" si="512"/>
        <v>69887291.180198371</v>
      </c>
      <c r="AS1504" s="13">
        <f t="shared" si="513"/>
        <v>-1.3346977624887876E-5</v>
      </c>
      <c r="AV1504" s="13"/>
      <c r="AW1504" s="13">
        <f t="shared" si="514"/>
        <v>39300511.936236553</v>
      </c>
      <c r="AX1504" s="13">
        <f t="shared" si="515"/>
        <v>-4.3266137755908869E-5</v>
      </c>
      <c r="AZ1504" s="13"/>
      <c r="BA1504" s="13"/>
      <c r="BB1504" s="13">
        <f t="shared" si="516"/>
        <v>22100301.962882396</v>
      </c>
      <c r="BC1504" s="13">
        <f t="shared" si="517"/>
        <v>-1.4861438503392354E-4</v>
      </c>
      <c r="BD1504" s="13"/>
      <c r="BE1504" s="13"/>
      <c r="BG1504" s="13">
        <f t="shared" si="518"/>
        <v>996.3330000000002</v>
      </c>
      <c r="BH1504" s="13">
        <f t="shared" si="519"/>
        <v>10.898999999999996</v>
      </c>
      <c r="BI1504" s="13"/>
      <c r="BL1504" s="13">
        <f t="shared" si="520"/>
        <v>315.06815879885437</v>
      </c>
      <c r="BM1504" s="13">
        <f t="shared" si="521"/>
        <v>34.465664218175128</v>
      </c>
      <c r="BP1504" s="13"/>
      <c r="BQ1504" s="13">
        <f t="shared" si="522"/>
        <v>99.633299999999991</v>
      </c>
      <c r="BR1504" s="13">
        <f t="shared" si="523"/>
        <v>108.99</v>
      </c>
      <c r="BT1504" s="13"/>
      <c r="BU1504" s="13"/>
      <c r="BV1504" s="13">
        <f t="shared" si="524"/>
        <v>31.50681587988543</v>
      </c>
      <c r="BW1504" s="13">
        <f t="shared" si="525"/>
        <v>344.65664218175147</v>
      </c>
      <c r="CA1504" s="13">
        <f t="shared" si="526"/>
        <v>9.9633299999999991</v>
      </c>
      <c r="CB1504" s="13">
        <f t="shared" si="527"/>
        <v>1089.9000000000001</v>
      </c>
    </row>
    <row r="1505" spans="1:80" x14ac:dyDescent="0.3">
      <c r="A1505" s="13">
        <f t="shared" si="503"/>
        <v>8.8307990041856296E-3</v>
      </c>
      <c r="C1505" s="13" t="str">
        <f>IF(F1505&gt;0,SQRT(Sum_Sq($AI$2,V_rtHz($AH$2)/(1+1/$A1505),V_rtHz($AH$2*$A1505)/(1+$A1505),$AN$2*$AH$2/(1+1/$A1505),$AM$2*SQRT(Sum_Sq(F1505,1/($X$2*D$8*(1+C$1017+F1505/E1505))))/SQRT(Sum_Sq($X$2*F1505*D$8,1)),                   $AQ$2*SQRT(Sum_Sq($AH$2/(1+1/$A1505)+F1505*( 1/(C$1017+1+F1505/E1505)-1)/(1+($X$2*F1505*D$8)^2), (F1505^2*D$8*$X$2+1/($X$2*D$8*(C$1017+1+F1505/E1505           )))/(1+($X$2*F1505*D$8)^2))),           V_rtHz(E1505)/($X$2*D$8*(E1505*C$1017+E1505+F1505)),V_rtHz(F1505)*SQRT(Sum_Sq(E1505*D$8*$X$2*C$1017,1))/($X$2*D$8*(E1505*C$1017+E1505+F1505))))/SQRT(Sum_Sq(1/(1+$A1505)+$AC$2/$I$2-1/(1+(1+F1505/E1505)/C$1017),$X$2/$I$2)),IF(F1506&lt;0,"A",C1506))</f>
        <v>A</v>
      </c>
      <c r="E1505" s="13">
        <f t="shared" si="504"/>
        <v>-1</v>
      </c>
      <c r="F1505" s="12">
        <f t="shared" si="528"/>
        <v>-2</v>
      </c>
      <c r="H1505" s="13" t="str">
        <f>IF(K1505&gt;0,SQRT(Sum_Sq($AI$2,V_rtHz($AH$2)/(1+1/$A1505),V_rtHz($AH$2*$A1505)/(1+$A1505),$AN$2*$AH$2/(1+1/$A1505),$AM$2*SQRT(Sum_Sq(K1505,1/($X$2*I$8*(1+H$1017+K1505/J1505))))/SQRT(Sum_Sq($X$2*K1505*I$8,1)),                   $AQ$2*SQRT(Sum_Sq($AH$2/(1+1/$A1505)+K1505*( 1/(H$1017+1+K1505/J1505)-1)/(1+($X$2*K1505*I$8)^2), (K1505^2*I$8*$X$2+1/($X$2*I$8*(H$1017+1+K1505/J1505           )))/(1+($X$2*K1505*I$8)^2))),           V_rtHz(J1505)/($X$2*I$8*(J1505*H$1017+J1505+K1505)),V_rtHz(K1505)*SQRT(Sum_Sq(J1505*I$8*$X$2*H$1017,1))/($X$2*I$8*(J1505*H$1017+J1505+K1505))))/SQRT(Sum_Sq(1/(1+$A1505)+$AC$2/$I$2-1/(1+(1+K1505/J1505)/H$1017),$X$2/$I$2)),IF(K1506&lt;0,"A",H1506))</f>
        <v>A</v>
      </c>
      <c r="J1505" s="13">
        <f t="shared" si="505"/>
        <v>-1</v>
      </c>
      <c r="K1505" s="12">
        <f t="shared" si="529"/>
        <v>-2</v>
      </c>
      <c r="M1505" s="13" t="str">
        <f>IF(P1505&gt;0,SQRT(Sum_Sq($AI$2,V_rtHz($AH$2)/(1+1/$A1505),V_rtHz($AH$2*$A1505)/(1+$A1505),$AN$2*$AH$2/(1+1/$A1505),$AM$2*SQRT(Sum_Sq(P1505,1/($X$2*N$8*(1+M$1017+P1505/O1505))))/SQRT(Sum_Sq($X$2*P1505*N$8,1)),                   $AQ$2*SQRT(Sum_Sq($AH$2/(1+1/$A1505)+P1505*( 1/(M$1017+1+P1505/O1505)-1)/(1+($X$2*P1505*N$8)^2), (P1505^2*N$8*$X$2+1/($X$2*N$8*(M$1017+1+P1505/O1505           )))/(1+($X$2*P1505*N$8)^2))),           V_rtHz(O1505)/($X$2*N$8*(O1505*M$1017+O1505+P1505)),V_rtHz(P1505)*SQRT(Sum_Sq(O1505*N$8*$X$2*M$1017,1))/($X$2*N$8*(O1505*M$1017+O1505+P1505))))/SQRT(Sum_Sq(1/(1+$A1505)+$AC$2/$I$2-1/(1+(1+P1505/O1505)/M$1017),$X$2/$I$2)),IF(P1506&lt;0,"A",M1506))</f>
        <v>A</v>
      </c>
      <c r="O1505" s="13">
        <f t="shared" si="506"/>
        <v>-1</v>
      </c>
      <c r="P1505" s="12">
        <f t="shared" si="530"/>
        <v>-2</v>
      </c>
      <c r="R1505" s="13">
        <f>IF(U1505&gt;0,SQRT(Sum_Sq($AI$2,V_rtHz($AH$2)/(1+1/$A1505),V_rtHz($AH$2*$A1505)/(1+$A1505),$AN$2*$AH$2/(1+1/$A1505),$AM$2*SQRT(Sum_Sq(U1505,1/($X$2*S$8*(1+R$1017+U1505/T1505))))/SQRT(Sum_Sq($X$2*U1505*S$8,1)),                   $AQ$2*SQRT(Sum_Sq($AH$2/(1+1/$A1505)+U1505*( 1/(R$1017+1+U1505/T1505)-1)/(1+($X$2*U1505*S$8)^2), (U1505^2*S$8*$X$2+1/($X$2*S$8*(R$1017+1+U1505/T1505           )))/(1+($X$2*U1505*S$8)^2))),           V_rtHz(T1505)/($X$2*S$8*(T1505*R$1017+T1505+U1505)),V_rtHz(U1505)*SQRT(Sum_Sq(T1505*S$8*$X$2*R$1017,1))/($X$2*S$8*(T1505*R$1017+T1505+U1505))))/SQRT(Sum_Sq(1/(1+$A1505)+$AC$2/$I$2-1/(1+(1+U1505/T1505)/R$1017),$X$2/$I$2)),IF(U1506&lt;0,"A",R1506))</f>
        <v>2.2910478925093631E-6</v>
      </c>
      <c r="T1505" s="13">
        <f t="shared" si="507"/>
        <v>16270.739212744798</v>
      </c>
      <c r="U1505" s="12">
        <f t="shared" si="531"/>
        <v>19125.381045066002</v>
      </c>
      <c r="X1505" s="13">
        <f>IF(AA1505&gt;0,SQRT(Sum_Sq($AI$2,V_rtHz($AH$2)/(1+1/$A1505),V_rtHz($AH$2*$A1505)/(1+$A1505),$AN$2*$AH$2/(1+1/$A1505),$AM$2*SQRT(Sum_Sq(AA1505,1/($X$2*Y$8*(1+X$1017+AA1505/Z1505))))/SQRT(Sum_Sq($X$2*AA1505*Y$8,1)),                   $AQ$2*SQRT(Sum_Sq($AH$2/(1+1/$A1505)+AA1505*( 1/(X$1017+1+AA1505/Z1505)-1)/(1+($X$2*AA1505*Y$8)^2), (AA1505^2*Y$8*$X$2+1/($X$2*Y$8*(X$1017+1+AA1505/Z1505           )))/(1+($X$2*AA1505*Y$8)^2))),           V_rtHz(Z1505)/($X$2*Y$8*(Z1505*X$1017+Z1505+AA1505)),V_rtHz(AA1505)*SQRT(Sum_Sq(Z1505*Y$8*$X$2*X$1017,1))/($X$2*Y$8*(Z1505*X$1017+Z1505+AA1505))))/SQRT(Sum_Sq(1/(1+$A1505)+$AC$2/$I$2-1/(1+(1+AA1505/Z1505)/X$1017),$X$2/$I$2)),IF(AA1506&lt;0,"A",X1506))</f>
        <v>3.1028691253112161E-6</v>
      </c>
      <c r="Z1505" s="13">
        <f t="shared" si="508"/>
        <v>11641.886055893045</v>
      </c>
      <c r="AA1505" s="12">
        <f t="shared" si="532"/>
        <v>84526.723834505246</v>
      </c>
      <c r="AC1505" s="13">
        <f>IF(AF1505&gt;0,SQRT(Sum_Sq($AI$2,V_rtHz($AH$2)/(1+1/$A1505),V_rtHz($AH$2*$A1505)/(1+$A1505),$AN$2*$AH$2/(1+1/$A1505),$AM$2*SQRT(Sum_Sq(AF1505,1/($X$2*AD$8*(1+AC$1017+AF1505/AE1505))))/SQRT(Sum_Sq($X$2*AF1505*AD$8,1)),                   $AQ$2*SQRT(Sum_Sq($AH$2/(1+1/$A1505)+AF1505*( 1/(AC$1017+1+AF1505/AE1505)-1)/(1+($X$2*AF1505*AD$8)^2), (AF1505^2*AD$8*$X$2+1/($X$2*AD$8*(AC$1017+1+AF1505/AE1505           )))/(1+($X$2*AF1505*AD$8)^2))),           V_rtHz(AE1505)/($X$2*AD$8*(AE1505*AC$1017+AE1505+AF1505)),V_rtHz(AF1505)*SQRT(Sum_Sq(AE1505*AD$8*$X$2*AC$1017,1))/($X$2*AD$8*(AE1505*AC$1017+AE1505+AF1505))))/SQRT(Sum_Sq(1/(1+$A1505)+$AC$2/$I$2-1/(1+(1+AF1505/AE1505)/AC$1017),$X$2/$I$2)),IF(AF1506&lt;0,"A",AC1506))</f>
        <v>5.2097542046862584E-6</v>
      </c>
      <c r="AE1505" s="13">
        <f t="shared" si="509"/>
        <v>10907.448178025528</v>
      </c>
      <c r="AF1505" s="12">
        <f t="shared" si="533"/>
        <v>285295.04082867195</v>
      </c>
      <c r="AG1505" s="13"/>
      <c r="AH1505" s="13">
        <f>IF(AK1505&gt;0,SQRT(Sum_Sq($AI$2,V_rtHz($AH$2)/(1+1/$A1505),V_rtHz($AH$2*$A1505)/(1+$A1505),$AN$2*$AH$2/(1+1/$A1505),$AM$2*SQRT(Sum_Sq(AK1505,1/($X$2*AI$8*(1+AH$1017+AK1505/AJ1505))))/SQRT(Sum_Sq($X$2*AK1505*AI$8,1)),                   $AQ$2*SQRT(Sum_Sq($AH$2/(1+1/$A1505)+AK1505*( 1/(AH$1017+1+AK1505/AJ1505)-1)/(1+($X$2*AK1505*AI$8)^2), (AK1505^2*AI$8*$X$2+1/($X$2*AI$8*(AH$1017+1+AK1505/AJ1505           )))/(1+($X$2*AK1505*AI$8)^2))),           V_rtHz(AJ1505)/($X$2*AI$8*(AJ1505*AH$1017+AJ1505+AK1505)),V_rtHz(AK1505)*SQRT(Sum_Sq(AJ1505*AI$8*$X$2*AH$1017,1))/($X$2*AI$8*(AJ1505*AH$1017+AJ1505+AK1505))))/SQRT(Sum_Sq(1/(1+$A1505)+$AC$2/$I$2-1/(1+(1+AK1505/AJ1505)/AH$1017),$X$2/$I$2)),IF(AK1506&lt;0,"A",AH1506))</f>
        <v>9.1106190717138437E-6</v>
      </c>
      <c r="AI1505" s="13"/>
      <c r="AJ1505" s="13">
        <f t="shared" si="510"/>
        <v>10706.419019586241</v>
      </c>
      <c r="AK1505" s="12">
        <f t="shared" si="534"/>
        <v>919121.96389757842</v>
      </c>
      <c r="AM1505" s="13">
        <f>IF(AP1505&gt;0,SQRT(Sum_Sq($AI$2,V_rtHz($AH$2)/(1+1/$A1505),V_rtHz($AH$2*$A1505)/(1+$A1505),$AN$2*$AH$2/(1+1/$A1505),$AM$2*SQRT(Sum_Sq(AP1505,1/($X$2*AN$8*(1+AM$1017+AP1505/AO1505))))/SQRT(Sum_Sq($X$2*AP1505*AN$8,1)),                   $AQ$2*SQRT(Sum_Sq($AH$2/(1+1/$A1505)+AP1505*( 1/(AM$1017+1+AP1505/AO1505)-1)/(1+($X$2*AP1505*AN$8)^2), (AP1505^2*AN$8*$X$2+1/($X$2*AN$8*(AM$1017+1+AP1505/AO1505           )))/(1+($X$2*AP1505*AN$8)^2))),           V_rtHz(AO1505)/($X$2*AN$8*(AO1505*AM$1017+AO1505+AP1505)),V_rtHz(AP1505)*SQRT(Sum_Sq(AO1505*AN$8*$X$2*AM$1017,1))/($X$2*AN$8*(AO1505*AM$1017+AO1505+AP1505))))/SQRT(Sum_Sq(1/(1+$A1505)+$AC$2/$I$2-1/(1+(1+AP1505/AO1505)/AM$1017),$X$2/$I$2)),IF(AP1506&lt;0,"A",AM1506))</f>
        <v>1.6119406915986959E-5</v>
      </c>
      <c r="AO1505" s="13">
        <f t="shared" si="511"/>
        <v>10645.452676224326</v>
      </c>
      <c r="AP1505" s="12">
        <f t="shared" si="535"/>
        <v>2923164.4420687128</v>
      </c>
      <c r="AR1505" s="13">
        <f t="shared" si="512"/>
        <v>69887291.180198371</v>
      </c>
      <c r="AS1505" s="13">
        <f t="shared" si="513"/>
        <v>-1.3349080320653505E-5</v>
      </c>
      <c r="AV1505" s="13"/>
      <c r="AW1505" s="13">
        <f t="shared" si="514"/>
        <v>39300511.936236553</v>
      </c>
      <c r="AX1505" s="13">
        <f t="shared" si="515"/>
        <v>-4.3288241214341161E-5</v>
      </c>
      <c r="AZ1505" s="13"/>
      <c r="BA1505" s="13"/>
      <c r="BB1505" s="13">
        <f t="shared" si="516"/>
        <v>22100301.962882396</v>
      </c>
      <c r="BC1505" s="13">
        <f t="shared" si="517"/>
        <v>-1.4887549667458997E-4</v>
      </c>
      <c r="BD1505" s="13"/>
      <c r="BE1505" s="13"/>
      <c r="BG1505" s="13">
        <f t="shared" si="518"/>
        <v>996.3330000000002</v>
      </c>
      <c r="BH1505" s="13">
        <f t="shared" si="519"/>
        <v>10.898999999999997</v>
      </c>
      <c r="BI1505" s="13"/>
      <c r="BL1505" s="13">
        <f t="shared" si="520"/>
        <v>315.06815879885437</v>
      </c>
      <c r="BM1505" s="13">
        <f t="shared" si="521"/>
        <v>34.465664218175128</v>
      </c>
      <c r="BP1505" s="13"/>
      <c r="BQ1505" s="13">
        <f t="shared" si="522"/>
        <v>99.633300000000006</v>
      </c>
      <c r="BR1505" s="13">
        <f t="shared" si="523"/>
        <v>108.99000000000008</v>
      </c>
      <c r="BT1505" s="13"/>
      <c r="BU1505" s="13"/>
      <c r="BV1505" s="13">
        <f t="shared" si="524"/>
        <v>31.50681587988543</v>
      </c>
      <c r="BW1505" s="13">
        <f t="shared" si="525"/>
        <v>344.65664218175152</v>
      </c>
      <c r="CA1505" s="13">
        <f t="shared" si="526"/>
        <v>9.9633299999999991</v>
      </c>
      <c r="CB1505" s="13">
        <f t="shared" si="527"/>
        <v>1089.9000000000005</v>
      </c>
    </row>
    <row r="1506" spans="1:80" x14ac:dyDescent="0.3">
      <c r="A1506" s="13">
        <f t="shared" si="503"/>
        <v>8.9536476554959374E-3</v>
      </c>
      <c r="C1506" s="13" t="str">
        <f>IF(F1506&gt;0,SQRT(Sum_Sq($AI$2,V_rtHz($AH$2)/(1+1/$A1506),V_rtHz($AH$2*$A1506)/(1+$A1506),$AN$2*$AH$2/(1+1/$A1506),$AM$2*SQRT(Sum_Sq(F1506,1/($X$2*D$8*(1+C$1017+F1506/E1506))))/SQRT(Sum_Sq($X$2*F1506*D$8,1)),                   $AQ$2*SQRT(Sum_Sq($AH$2/(1+1/$A1506)+F1506*( 1/(C$1017+1+F1506/E1506)-1)/(1+($X$2*F1506*D$8)^2), (F1506^2*D$8*$X$2+1/($X$2*D$8*(C$1017+1+F1506/E1506           )))/(1+($X$2*F1506*D$8)^2))),           V_rtHz(E1506)/($X$2*D$8*(E1506*C$1017+E1506+F1506)),V_rtHz(F1506)*SQRT(Sum_Sq(E1506*D$8*$X$2*C$1017,1))/($X$2*D$8*(E1506*C$1017+E1506+F1506))))/SQRT(Sum_Sq(1/(1+$A1506)+$AC$2/$I$2-1/(1+(1+F1506/E1506)/C$1017),$X$2/$I$2)),IF(F1507&lt;0,"A",C1507))</f>
        <v>A</v>
      </c>
      <c r="E1506" s="13">
        <f t="shared" si="504"/>
        <v>-1</v>
      </c>
      <c r="F1506" s="12">
        <f t="shared" si="528"/>
        <v>-2</v>
      </c>
      <c r="H1506" s="13" t="str">
        <f>IF(K1506&gt;0,SQRT(Sum_Sq($AI$2,V_rtHz($AH$2)/(1+1/$A1506),V_rtHz($AH$2*$A1506)/(1+$A1506),$AN$2*$AH$2/(1+1/$A1506),$AM$2*SQRT(Sum_Sq(K1506,1/($X$2*I$8*(1+H$1017+K1506/J1506))))/SQRT(Sum_Sq($X$2*K1506*I$8,1)),                   $AQ$2*SQRT(Sum_Sq($AH$2/(1+1/$A1506)+K1506*( 1/(H$1017+1+K1506/J1506)-1)/(1+($X$2*K1506*I$8)^2), (K1506^2*I$8*$X$2+1/($X$2*I$8*(H$1017+1+K1506/J1506           )))/(1+($X$2*K1506*I$8)^2))),           V_rtHz(J1506)/($X$2*I$8*(J1506*H$1017+J1506+K1506)),V_rtHz(K1506)*SQRT(Sum_Sq(J1506*I$8*$X$2*H$1017,1))/($X$2*I$8*(J1506*H$1017+J1506+K1506))))/SQRT(Sum_Sq(1/(1+$A1506)+$AC$2/$I$2-1/(1+(1+K1506/J1506)/H$1017),$X$2/$I$2)),IF(K1507&lt;0,"A",H1507))</f>
        <v>A</v>
      </c>
      <c r="J1506" s="13">
        <f t="shared" si="505"/>
        <v>-1</v>
      </c>
      <c r="K1506" s="12">
        <f t="shared" si="529"/>
        <v>-2</v>
      </c>
      <c r="M1506" s="13" t="str">
        <f>IF(P1506&gt;0,SQRT(Sum_Sq($AI$2,V_rtHz($AH$2)/(1+1/$A1506),V_rtHz($AH$2*$A1506)/(1+$A1506),$AN$2*$AH$2/(1+1/$A1506),$AM$2*SQRT(Sum_Sq(P1506,1/($X$2*N$8*(1+M$1017+P1506/O1506))))/SQRT(Sum_Sq($X$2*P1506*N$8,1)),                   $AQ$2*SQRT(Sum_Sq($AH$2/(1+1/$A1506)+P1506*( 1/(M$1017+1+P1506/O1506)-1)/(1+($X$2*P1506*N$8)^2), (P1506^2*N$8*$X$2+1/($X$2*N$8*(M$1017+1+P1506/O1506           )))/(1+($X$2*P1506*N$8)^2))),           V_rtHz(O1506)/($X$2*N$8*(O1506*M$1017+O1506+P1506)),V_rtHz(P1506)*SQRT(Sum_Sq(O1506*N$8*$X$2*M$1017,1))/($X$2*N$8*(O1506*M$1017+O1506+P1506))))/SQRT(Sum_Sq(1/(1+$A1506)+$AC$2/$I$2-1/(1+(1+P1506/O1506)/M$1017),$X$2/$I$2)),IF(P1507&lt;0,"A",M1507))</f>
        <v>A</v>
      </c>
      <c r="O1506" s="13">
        <f t="shared" si="506"/>
        <v>-1</v>
      </c>
      <c r="P1506" s="12">
        <f t="shared" si="530"/>
        <v>-2</v>
      </c>
      <c r="R1506" s="13">
        <f>IF(U1506&gt;0,SQRT(Sum_Sq($AI$2,V_rtHz($AH$2)/(1+1/$A1506),V_rtHz($AH$2*$A1506)/(1+$A1506),$AN$2*$AH$2/(1+1/$A1506),$AM$2*SQRT(Sum_Sq(U1506,1/($X$2*S$8*(1+R$1017+U1506/T1506))))/SQRT(Sum_Sq($X$2*U1506*S$8,1)),                   $AQ$2*SQRT(Sum_Sq($AH$2/(1+1/$A1506)+U1506*( 1/(R$1017+1+U1506/T1506)-1)/(1+($X$2*U1506*S$8)^2), (U1506^2*S$8*$X$2+1/($X$2*S$8*(R$1017+1+U1506/T1506           )))/(1+($X$2*U1506*S$8)^2))),           V_rtHz(T1506)/($X$2*S$8*(T1506*R$1017+T1506+U1506)),V_rtHz(U1506)*SQRT(Sum_Sq(T1506*S$8*$X$2*R$1017,1))/($X$2*S$8*(T1506*R$1017+T1506+U1506))))/SQRT(Sum_Sq(1/(1+$A1506)+$AC$2/$I$2-1/(1+(1+U1506/T1506)/R$1017),$X$2/$I$2)),IF(U1507&lt;0,"A",R1507))</f>
        <v>2.2749972756720175E-6</v>
      </c>
      <c r="T1506" s="13">
        <f t="shared" si="507"/>
        <v>16080.488603899692</v>
      </c>
      <c r="U1506" s="12">
        <f t="shared" si="531"/>
        <v>19351.656221016568</v>
      </c>
      <c r="X1506" s="13">
        <f>IF(AA1506&gt;0,SQRT(Sum_Sq($AI$2,V_rtHz($AH$2)/(1+1/$A1506),V_rtHz($AH$2*$A1506)/(1+$A1506),$AN$2*$AH$2/(1+1/$A1506),$AM$2*SQRT(Sum_Sq(AA1506,1/($X$2*Y$8*(1+X$1017+AA1506/Z1506))))/SQRT(Sum_Sq($X$2*AA1506*Y$8,1)),                   $AQ$2*SQRT(Sum_Sq($AH$2/(1+1/$A1506)+AA1506*( 1/(X$1017+1+AA1506/Z1506)-1)/(1+($X$2*AA1506*Y$8)^2), (AA1506^2*Y$8*$X$2+1/($X$2*Y$8*(X$1017+1+AA1506/Z1506           )))/(1+($X$2*AA1506*Y$8)^2))),           V_rtHz(Z1506)/($X$2*Y$8*(Z1506*X$1017+Z1506+AA1506)),V_rtHz(AA1506)*SQRT(Sum_Sq(Z1506*Y$8*$X$2*X$1017,1))/($X$2*Y$8*(Z1506*X$1017+Z1506+AA1506))))/SQRT(Sum_Sq(1/(1+$A1506)+$AC$2/$I$2-1/(1+(1+AA1506/Z1506)/X$1017),$X$2/$I$2)),IF(AA1507&lt;0,"A",X1507))</f>
        <v>3.0955107688275875E-6</v>
      </c>
      <c r="Z1506" s="13">
        <f t="shared" si="508"/>
        <v>11585.311339568765</v>
      </c>
      <c r="AA1506" s="12">
        <f t="shared" si="532"/>
        <v>84939.494392204899</v>
      </c>
      <c r="AC1506" s="13">
        <f>IF(AF1506&gt;0,SQRT(Sum_Sq($AI$2,V_rtHz($AH$2)/(1+1/$A1506),V_rtHz($AH$2*$A1506)/(1+$A1506),$AN$2*$AH$2/(1+1/$A1506),$AM$2*SQRT(Sum_Sq(AF1506,1/($X$2*AD$8*(1+AC$1017+AF1506/AE1506))))/SQRT(Sum_Sq($X$2*AF1506*AD$8,1)),                   $AQ$2*SQRT(Sum_Sq($AH$2/(1+1/$A1506)+AF1506*( 1/(AC$1017+1+AF1506/AE1506)-1)/(1+($X$2*AF1506*AD$8)^2), (AF1506^2*AD$8*$X$2+1/($X$2*AD$8*(AC$1017+1+AF1506/AE1506           )))/(1+($X$2*AF1506*AD$8)^2))),           V_rtHz(AE1506)/($X$2*AD$8*(AE1506*AC$1017+AE1506+AF1506)),V_rtHz(AF1506)*SQRT(Sum_Sq(AE1506*AD$8*$X$2*AC$1017,1))/($X$2*AD$8*(AE1506*AC$1017+AE1506+AF1506))))/SQRT(Sum_Sq(1/(1+$A1506)+$AC$2/$I$2-1/(1+(1+AF1506/AE1506)/AC$1017),$X$2/$I$2)),IF(AF1507&lt;0,"A",AC1507))</f>
        <v>5.1998601009867913E-6</v>
      </c>
      <c r="AE1506" s="13">
        <f t="shared" si="509"/>
        <v>10862.286988969359</v>
      </c>
      <c r="AF1506" s="12">
        <f t="shared" si="533"/>
        <v>286481.18729016156</v>
      </c>
      <c r="AG1506" s="13"/>
      <c r="AH1506" s="13">
        <f>IF(AK1506&gt;0,SQRT(Sum_Sq($AI$2,V_rtHz($AH$2)/(1+1/$A1506),V_rtHz($AH$2*$A1506)/(1+$A1506),$AN$2*$AH$2/(1+1/$A1506),$AM$2*SQRT(Sum_Sq(AK1506,1/($X$2*AI$8*(1+AH$1017+AK1506/AJ1506))))/SQRT(Sum_Sq($X$2*AK1506*AI$8,1)),                   $AQ$2*SQRT(Sum_Sq($AH$2/(1+1/$A1506)+AK1506*( 1/(AH$1017+1+AK1506/AJ1506)-1)/(1+($X$2*AK1506*AI$8)^2), (AK1506^2*AI$8*$X$2+1/($X$2*AI$8*(AH$1017+1+AK1506/AJ1506           )))/(1+($X$2*AK1506*AI$8)^2))),           V_rtHz(AJ1506)/($X$2*AI$8*(AJ1506*AH$1017+AJ1506+AK1506)),V_rtHz(AK1506)*SQRT(Sum_Sq(AJ1506*AI$8*$X$2*AH$1017,1))/($X$2*AI$8*(AJ1506*AH$1017+AJ1506+AK1506))))/SQRT(Sum_Sq(1/(1+$A1506)+$AC$2/$I$2-1/(1+(1+AK1506/AJ1506)/AH$1017),$X$2/$I$2)),IF(AK1507&lt;0,"A",AH1507))</f>
        <v>9.0944074039938716E-6</v>
      </c>
      <c r="AI1506" s="13"/>
      <c r="AJ1506" s="13">
        <f t="shared" si="510"/>
        <v>10664.050689050031</v>
      </c>
      <c r="AK1506" s="12">
        <f t="shared" si="534"/>
        <v>922773.64038571517</v>
      </c>
      <c r="AM1506" s="13">
        <f>IF(AP1506&gt;0,SQRT(Sum_Sq($AI$2,V_rtHz($AH$2)/(1+1/$A1506),V_rtHz($AH$2*$A1506)/(1+$A1506),$AN$2*$AH$2/(1+1/$A1506),$AM$2*SQRT(Sum_Sq(AP1506,1/($X$2*AN$8*(1+AM$1017+AP1506/AO1506))))/SQRT(Sum_Sq($X$2*AP1506*AN$8,1)),                   $AQ$2*SQRT(Sum_Sq($AH$2/(1+1/$A1506)+AP1506*( 1/(AM$1017+1+AP1506/AO1506)-1)/(1+($X$2*AP1506*AN$8)^2), (AP1506^2*AN$8*$X$2+1/($X$2*AN$8*(AM$1017+1+AP1506/AO1506           )))/(1+($X$2*AP1506*AN$8)^2))),           V_rtHz(AO1506)/($X$2*AN$8*(AO1506*AM$1017+AO1506+AP1506)),V_rtHz(AP1506)*SQRT(Sum_Sq(AO1506*AN$8*$X$2*AM$1017,1))/($X$2*AN$8*(AO1506*AM$1017+AO1506+AP1506))))/SQRT(Sum_Sq(1/(1+$A1506)+$AC$2/$I$2-1/(1+(1+AP1506/AO1506)/AM$1017),$X$2/$I$2)),IF(AP1507&lt;0,"A",AM1507))</f>
        <v>1.6091303225132404E-5</v>
      </c>
      <c r="AO1506" s="13">
        <f t="shared" si="511"/>
        <v>10603.904843333901</v>
      </c>
      <c r="AP1506" s="12">
        <f t="shared" si="535"/>
        <v>2934617.8782834532</v>
      </c>
      <c r="AR1506" s="13">
        <f t="shared" si="512"/>
        <v>69887291.180198371</v>
      </c>
      <c r="AS1506" s="13">
        <f t="shared" si="513"/>
        <v>-1.3351212944349523E-5</v>
      </c>
      <c r="AV1506" s="13"/>
      <c r="AW1506" s="13">
        <f t="shared" si="514"/>
        <v>39300511.936236553</v>
      </c>
      <c r="AX1506" s="13">
        <f t="shared" si="515"/>
        <v>-4.3310675231984466E-5</v>
      </c>
      <c r="AZ1506" s="13"/>
      <c r="BA1506" s="13"/>
      <c r="BB1506" s="13">
        <f t="shared" si="516"/>
        <v>22100301.962882396</v>
      </c>
      <c r="BC1506" s="13">
        <f t="shared" si="517"/>
        <v>-1.4914117917960815E-4</v>
      </c>
      <c r="BD1506" s="13"/>
      <c r="BE1506" s="13"/>
      <c r="BG1506" s="13">
        <f t="shared" si="518"/>
        <v>996.3330000000002</v>
      </c>
      <c r="BH1506" s="13">
        <f t="shared" si="519"/>
        <v>10.898999999999996</v>
      </c>
      <c r="BI1506" s="13"/>
      <c r="BL1506" s="13">
        <f t="shared" si="520"/>
        <v>315.06815879885437</v>
      </c>
      <c r="BM1506" s="13">
        <f t="shared" si="521"/>
        <v>34.465664218175128</v>
      </c>
      <c r="BP1506" s="13"/>
      <c r="BQ1506" s="13">
        <f t="shared" si="522"/>
        <v>99.633300000000006</v>
      </c>
      <c r="BR1506" s="13">
        <f t="shared" si="523"/>
        <v>108.98999999999995</v>
      </c>
      <c r="BT1506" s="13"/>
      <c r="BU1506" s="13"/>
      <c r="BV1506" s="13">
        <f t="shared" si="524"/>
        <v>31.50681587988543</v>
      </c>
      <c r="BW1506" s="13">
        <f t="shared" si="525"/>
        <v>344.65664218175147</v>
      </c>
      <c r="CA1506" s="13">
        <f t="shared" si="526"/>
        <v>9.9633299999999991</v>
      </c>
      <c r="CB1506" s="13">
        <f t="shared" si="527"/>
        <v>1089.8999999999996</v>
      </c>
    </row>
    <row r="1507" spans="1:80" x14ac:dyDescent="0.3">
      <c r="A1507" s="13">
        <f t="shared" si="503"/>
        <v>9.0782053017818554E-3</v>
      </c>
      <c r="C1507" s="13" t="str">
        <f>IF(F1507&gt;0,SQRT(Sum_Sq($AI$2,V_rtHz($AH$2)/(1+1/$A1507),V_rtHz($AH$2*$A1507)/(1+$A1507),$AN$2*$AH$2/(1+1/$A1507),$AM$2*SQRT(Sum_Sq(F1507,1/($X$2*D$8*(1+C$1017+F1507/E1507))))/SQRT(Sum_Sq($X$2*F1507*D$8,1)),                   $AQ$2*SQRT(Sum_Sq($AH$2/(1+1/$A1507)+F1507*( 1/(C$1017+1+F1507/E1507)-1)/(1+($X$2*F1507*D$8)^2), (F1507^2*D$8*$X$2+1/($X$2*D$8*(C$1017+1+F1507/E1507           )))/(1+($X$2*F1507*D$8)^2))),           V_rtHz(E1507)/($X$2*D$8*(E1507*C$1017+E1507+F1507)),V_rtHz(F1507)*SQRT(Sum_Sq(E1507*D$8*$X$2*C$1017,1))/($X$2*D$8*(E1507*C$1017+E1507+F1507))))/SQRT(Sum_Sq(1/(1+$A1507)+$AC$2/$I$2-1/(1+(1+F1507/E1507)/C$1017),$X$2/$I$2)),IF(F1508&lt;0,"A",C1508))</f>
        <v>A</v>
      </c>
      <c r="E1507" s="13">
        <f t="shared" si="504"/>
        <v>-1</v>
      </c>
      <c r="F1507" s="12">
        <f t="shared" si="528"/>
        <v>-2</v>
      </c>
      <c r="H1507" s="13" t="str">
        <f>IF(K1507&gt;0,SQRT(Sum_Sq($AI$2,V_rtHz($AH$2)/(1+1/$A1507),V_rtHz($AH$2*$A1507)/(1+$A1507),$AN$2*$AH$2/(1+1/$A1507),$AM$2*SQRT(Sum_Sq(K1507,1/($X$2*I$8*(1+H$1017+K1507/J1507))))/SQRT(Sum_Sq($X$2*K1507*I$8,1)),                   $AQ$2*SQRT(Sum_Sq($AH$2/(1+1/$A1507)+K1507*( 1/(H$1017+1+K1507/J1507)-1)/(1+($X$2*K1507*I$8)^2), (K1507^2*I$8*$X$2+1/($X$2*I$8*(H$1017+1+K1507/J1507           )))/(1+($X$2*K1507*I$8)^2))),           V_rtHz(J1507)/($X$2*I$8*(J1507*H$1017+J1507+K1507)),V_rtHz(K1507)*SQRT(Sum_Sq(J1507*I$8*$X$2*H$1017,1))/($X$2*I$8*(J1507*H$1017+J1507+K1507))))/SQRT(Sum_Sq(1/(1+$A1507)+$AC$2/$I$2-1/(1+(1+K1507/J1507)/H$1017),$X$2/$I$2)),IF(K1508&lt;0,"A",H1508))</f>
        <v>A</v>
      </c>
      <c r="J1507" s="13">
        <f t="shared" si="505"/>
        <v>-1</v>
      </c>
      <c r="K1507" s="12">
        <f t="shared" si="529"/>
        <v>-2</v>
      </c>
      <c r="M1507" s="13" t="str">
        <f>IF(P1507&gt;0,SQRT(Sum_Sq($AI$2,V_rtHz($AH$2)/(1+1/$A1507),V_rtHz($AH$2*$A1507)/(1+$A1507),$AN$2*$AH$2/(1+1/$A1507),$AM$2*SQRT(Sum_Sq(P1507,1/($X$2*N$8*(1+M$1017+P1507/O1507))))/SQRT(Sum_Sq($X$2*P1507*N$8,1)),                   $AQ$2*SQRT(Sum_Sq($AH$2/(1+1/$A1507)+P1507*( 1/(M$1017+1+P1507/O1507)-1)/(1+($X$2*P1507*N$8)^2), (P1507^2*N$8*$X$2+1/($X$2*N$8*(M$1017+1+P1507/O1507           )))/(1+($X$2*P1507*N$8)^2))),           V_rtHz(O1507)/($X$2*N$8*(O1507*M$1017+O1507+P1507)),V_rtHz(P1507)*SQRT(Sum_Sq(O1507*N$8*$X$2*M$1017,1))/($X$2*N$8*(O1507*M$1017+O1507+P1507))))/SQRT(Sum_Sq(1/(1+$A1507)+$AC$2/$I$2-1/(1+(1+P1507/O1507)/M$1017),$X$2/$I$2)),IF(P1508&lt;0,"A",M1508))</f>
        <v>A</v>
      </c>
      <c r="O1507" s="13">
        <f t="shared" si="506"/>
        <v>-1</v>
      </c>
      <c r="P1507" s="12">
        <f t="shared" si="530"/>
        <v>-2</v>
      </c>
      <c r="R1507" s="13">
        <f>IF(U1507&gt;0,SQRT(Sum_Sq($AI$2,V_rtHz($AH$2)/(1+1/$A1507),V_rtHz($AH$2*$A1507)/(1+$A1507),$AN$2*$AH$2/(1+1/$A1507),$AM$2*SQRT(Sum_Sq(U1507,1/($X$2*S$8*(1+R$1017+U1507/T1507))))/SQRT(Sum_Sq($X$2*U1507*S$8,1)),                   $AQ$2*SQRT(Sum_Sq($AH$2/(1+1/$A1507)+U1507*( 1/(R$1017+1+U1507/T1507)-1)/(1+($X$2*U1507*S$8)^2), (U1507^2*S$8*$X$2+1/($X$2*S$8*(R$1017+1+U1507/T1507           )))/(1+($X$2*U1507*S$8)^2))),           V_rtHz(T1507)/($X$2*S$8*(T1507*R$1017+T1507+U1507)),V_rtHz(U1507)*SQRT(Sum_Sq(T1507*S$8*$X$2*R$1017,1))/($X$2*S$8*(T1507*R$1017+T1507+U1507))))/SQRT(Sum_Sq(1/(1+$A1507)+$AC$2/$I$2-1/(1+(1+U1507/T1507)/R$1017),$X$2/$I$2)),IF(U1508&lt;0,"A",R1508))</f>
        <v>2.2594089240474475E-6</v>
      </c>
      <c r="T1507" s="13">
        <f t="shared" si="507"/>
        <v>15896.068234520404</v>
      </c>
      <c r="U1507" s="12">
        <f t="shared" si="531"/>
        <v>19576.167058270694</v>
      </c>
      <c r="X1507" s="13">
        <f>IF(AA1507&gt;0,SQRT(Sum_Sq($AI$2,V_rtHz($AH$2)/(1+1/$A1507),V_rtHz($AH$2*$A1507)/(1+$A1507),$AN$2*$AH$2/(1+1/$A1507),$AM$2*SQRT(Sum_Sq(AA1507,1/($X$2*Y$8*(1+X$1017+AA1507/Z1507))))/SQRT(Sum_Sq($X$2*AA1507*Y$8,1)),                   $AQ$2*SQRT(Sum_Sq($AH$2/(1+1/$A1507)+AA1507*( 1/(X$1017+1+AA1507/Z1507)-1)/(1+($X$2*AA1507*Y$8)^2), (AA1507^2*Y$8*$X$2+1/($X$2*Y$8*(X$1017+1+AA1507/Z1507           )))/(1+($X$2*AA1507*Y$8)^2))),           V_rtHz(Z1507)/($X$2*Y$8*(Z1507*X$1017+Z1507+AA1507)),V_rtHz(AA1507)*SQRT(Sum_Sq(Z1507*Y$8*$X$2*X$1017,1))/($X$2*Y$8*(Z1507*X$1017+Z1507+AA1507))))/SQRT(Sum_Sq(1/(1+$A1507)+$AC$2/$I$2-1/(1+(1+AA1507/Z1507)/X$1017),$X$2/$I$2)),IF(AA1508&lt;0,"A",X1508))</f>
        <v>3.0881674551829504E-6</v>
      </c>
      <c r="Z1507" s="13">
        <f t="shared" si="508"/>
        <v>11528.919723693536</v>
      </c>
      <c r="AA1507" s="12">
        <f t="shared" si="532"/>
        <v>85354.960494424129</v>
      </c>
      <c r="AC1507" s="13">
        <f>IF(AF1507&gt;0,SQRT(Sum_Sq($AI$2,V_rtHz($AH$2)/(1+1/$A1507),V_rtHz($AH$2*$A1507)/(1+$A1507),$AN$2*$AH$2/(1+1/$A1507),$AM$2*SQRT(Sum_Sq(AF1507,1/($X$2*AD$8*(1+AC$1017+AF1507/AE1507))))/SQRT(Sum_Sq($X$2*AF1507*AD$8,1)),                   $AQ$2*SQRT(Sum_Sq($AH$2/(1+1/$A1507)+AF1507*( 1/(AC$1017+1+AF1507/AE1507)-1)/(1+($X$2*AF1507*AD$8)^2), (AF1507^2*AD$8*$X$2+1/($X$2*AD$8*(AC$1017+1+AF1507/AE1507           )))/(1+($X$2*AF1507*AD$8)^2))),           V_rtHz(AE1507)/($X$2*AD$8*(AE1507*AC$1017+AE1507+AF1507)),V_rtHz(AF1507)*SQRT(Sum_Sq(AE1507*AD$8*$X$2*AC$1017,1))/($X$2*AD$8*(AE1507*AC$1017+AE1507+AF1507))))/SQRT(Sum_Sq(1/(1+$A1507)+$AC$2/$I$2-1/(1+(1+AF1507/AE1507)/AC$1017),$X$2/$I$2)),IF(AF1508&lt;0,"A",AC1508))</f>
        <v>5.1899599955900899E-6</v>
      </c>
      <c r="AE1507" s="13">
        <f t="shared" si="509"/>
        <v>10817.150115218577</v>
      </c>
      <c r="AF1507" s="12">
        <f t="shared" si="533"/>
        <v>287676.59135176352</v>
      </c>
      <c r="AG1507" s="13"/>
      <c r="AH1507" s="13">
        <f>IF(AK1507&gt;0,SQRT(Sum_Sq($AI$2,V_rtHz($AH$2)/(1+1/$A1507),V_rtHz($AH$2*$A1507)/(1+$A1507),$AN$2*$AH$2/(1+1/$A1507),$AM$2*SQRT(Sum_Sq(AK1507,1/($X$2*AI$8*(1+AH$1017+AK1507/AJ1507))))/SQRT(Sum_Sq($X$2*AK1507*AI$8,1)),                   $AQ$2*SQRT(Sum_Sq($AH$2/(1+1/$A1507)+AK1507*( 1/(AH$1017+1+AK1507/AJ1507)-1)/(1+($X$2*AK1507*AI$8)^2), (AK1507^2*AI$8*$X$2+1/($X$2*AI$8*(AH$1017+1+AK1507/AJ1507           )))/(1+($X$2*AK1507*AI$8)^2))),           V_rtHz(AJ1507)/($X$2*AI$8*(AJ1507*AH$1017+AJ1507+AK1507)),V_rtHz(AK1507)*SQRT(Sum_Sq(AJ1507*AI$8*$X$2*AH$1017,1))/($X$2*AI$8*(AJ1507*AH$1017+AJ1507+AK1507))))/SQRT(Sum_Sq(1/(1+$A1507)+$AC$2/$I$2-1/(1+(1+AK1507/AJ1507)/AH$1017),$X$2/$I$2)),IF(AK1508&lt;0,"A",AH1508))</f>
        <v>9.0781750204978303E-6</v>
      </c>
      <c r="AI1507" s="13"/>
      <c r="AJ1507" s="13">
        <f t="shared" si="510"/>
        <v>10621.676362538961</v>
      </c>
      <c r="AK1507" s="12">
        <f t="shared" si="534"/>
        <v>926454.97186286491</v>
      </c>
      <c r="AM1507" s="13">
        <f>IF(AP1507&gt;0,SQRT(Sum_Sq($AI$2,V_rtHz($AH$2)/(1+1/$A1507),V_rtHz($AH$2*$A1507)/(1+$A1507),$AN$2*$AH$2/(1+1/$A1507),$AM$2*SQRT(Sum_Sq(AP1507,1/($X$2*AN$8*(1+AM$1017+AP1507/AO1507))))/SQRT(Sum_Sq($X$2*AP1507*AN$8,1)),                   $AQ$2*SQRT(Sum_Sq($AH$2/(1+1/$A1507)+AP1507*( 1/(AM$1017+1+AP1507/AO1507)-1)/(1+($X$2*AP1507*AN$8)^2), (AP1507^2*AN$8*$X$2+1/($X$2*AN$8*(AM$1017+1+AP1507/AO1507           )))/(1+($X$2*AP1507*AN$8)^2))),           V_rtHz(AO1507)/($X$2*AN$8*(AO1507*AM$1017+AO1507+AP1507)),V_rtHz(AP1507)*SQRT(Sum_Sq(AO1507*AN$8*$X$2*AM$1017,1))/($X$2*AN$8*(AO1507*AM$1017+AO1507+AP1507))))/SQRT(Sum_Sq(1/(1+$A1507)+$AC$2/$I$2-1/(1+(1+AP1507/AO1507)/AM$1017),$X$2/$I$2)),IF(AP1508&lt;0,"A",AM1508))</f>
        <v>1.606315804473734E-5</v>
      </c>
      <c r="AO1507" s="13">
        <f t="shared" si="511"/>
        <v>10562.342760046986</v>
      </c>
      <c r="AP1507" s="12">
        <f t="shared" si="535"/>
        <v>2946165.3952920702</v>
      </c>
      <c r="AR1507" s="13">
        <f t="shared" si="512"/>
        <v>69887291.180198371</v>
      </c>
      <c r="AS1507" s="13">
        <f t="shared" si="513"/>
        <v>-1.3353375931601858E-5</v>
      </c>
      <c r="AV1507" s="13"/>
      <c r="AW1507" s="13">
        <f t="shared" si="514"/>
        <v>39300511.936236553</v>
      </c>
      <c r="AX1507" s="13">
        <f t="shared" si="515"/>
        <v>-4.3333445090590435E-5</v>
      </c>
      <c r="AZ1507" s="13"/>
      <c r="BA1507" s="13"/>
      <c r="BB1507" s="13">
        <f t="shared" si="516"/>
        <v>22100301.962882396</v>
      </c>
      <c r="BC1507" s="13">
        <f t="shared" si="517"/>
        <v>-1.4941152760229476E-4</v>
      </c>
      <c r="BD1507" s="13"/>
      <c r="BE1507" s="13"/>
      <c r="BG1507" s="13">
        <f t="shared" si="518"/>
        <v>996.3330000000002</v>
      </c>
      <c r="BH1507" s="13">
        <f t="shared" si="519"/>
        <v>10.898999999999996</v>
      </c>
      <c r="BI1507" s="13"/>
      <c r="BL1507" s="13">
        <f t="shared" si="520"/>
        <v>315.06815879885437</v>
      </c>
      <c r="BM1507" s="13">
        <f t="shared" si="521"/>
        <v>34.465664218175128</v>
      </c>
      <c r="BP1507" s="13"/>
      <c r="BQ1507" s="13">
        <f t="shared" si="522"/>
        <v>99.633300000000006</v>
      </c>
      <c r="BR1507" s="13">
        <f t="shared" si="523"/>
        <v>108.99000000000001</v>
      </c>
      <c r="BT1507" s="13"/>
      <c r="BU1507" s="13"/>
      <c r="BV1507" s="13">
        <f t="shared" si="524"/>
        <v>31.50681587988543</v>
      </c>
      <c r="BW1507" s="13">
        <f t="shared" si="525"/>
        <v>344.65664218175152</v>
      </c>
      <c r="CA1507" s="13">
        <f t="shared" si="526"/>
        <v>9.9633299999999991</v>
      </c>
      <c r="CB1507" s="13">
        <f t="shared" si="527"/>
        <v>1089.9000000000001</v>
      </c>
    </row>
    <row r="1508" spans="1:80" x14ac:dyDescent="0.3">
      <c r="A1508" s="13">
        <f t="shared" si="503"/>
        <v>9.2044957175317077E-3</v>
      </c>
      <c r="C1508" s="13" t="str">
        <f>IF(F1508&gt;0,SQRT(Sum_Sq($AI$2,V_rtHz($AH$2)/(1+1/$A1508),V_rtHz($AH$2*$A1508)/(1+$A1508),$AN$2*$AH$2/(1+1/$A1508),$AM$2*SQRT(Sum_Sq(F1508,1/($X$2*D$8*(1+C$1017+F1508/E1508))))/SQRT(Sum_Sq($X$2*F1508*D$8,1)),                   $AQ$2*SQRT(Sum_Sq($AH$2/(1+1/$A1508)+F1508*( 1/(C$1017+1+F1508/E1508)-1)/(1+($X$2*F1508*D$8)^2), (F1508^2*D$8*$X$2+1/($X$2*D$8*(C$1017+1+F1508/E1508           )))/(1+($X$2*F1508*D$8)^2))),           V_rtHz(E1508)/($X$2*D$8*(E1508*C$1017+E1508+F1508)),V_rtHz(F1508)*SQRT(Sum_Sq(E1508*D$8*$X$2*C$1017,1))/($X$2*D$8*(E1508*C$1017+E1508+F1508))))/SQRT(Sum_Sq(1/(1+$A1508)+$AC$2/$I$2-1/(1+(1+F1508/E1508)/C$1017),$X$2/$I$2)),IF(F1509&lt;0,"A",C1509))</f>
        <v>A</v>
      </c>
      <c r="E1508" s="13">
        <f t="shared" si="504"/>
        <v>-1</v>
      </c>
      <c r="F1508" s="12">
        <f t="shared" si="528"/>
        <v>-2</v>
      </c>
      <c r="H1508" s="13" t="str">
        <f>IF(K1508&gt;0,SQRT(Sum_Sq($AI$2,V_rtHz($AH$2)/(1+1/$A1508),V_rtHz($AH$2*$A1508)/(1+$A1508),$AN$2*$AH$2/(1+1/$A1508),$AM$2*SQRT(Sum_Sq(K1508,1/($X$2*I$8*(1+H$1017+K1508/J1508))))/SQRT(Sum_Sq($X$2*K1508*I$8,1)),                   $AQ$2*SQRT(Sum_Sq($AH$2/(1+1/$A1508)+K1508*( 1/(H$1017+1+K1508/J1508)-1)/(1+($X$2*K1508*I$8)^2), (K1508^2*I$8*$X$2+1/($X$2*I$8*(H$1017+1+K1508/J1508           )))/(1+($X$2*K1508*I$8)^2))),           V_rtHz(J1508)/($X$2*I$8*(J1508*H$1017+J1508+K1508)),V_rtHz(K1508)*SQRT(Sum_Sq(J1508*I$8*$X$2*H$1017,1))/($X$2*I$8*(J1508*H$1017+J1508+K1508))))/SQRT(Sum_Sq(1/(1+$A1508)+$AC$2/$I$2-1/(1+(1+K1508/J1508)/H$1017),$X$2/$I$2)),IF(K1509&lt;0,"A",H1509))</f>
        <v>A</v>
      </c>
      <c r="J1508" s="13">
        <f t="shared" si="505"/>
        <v>-1</v>
      </c>
      <c r="K1508" s="12">
        <f t="shared" si="529"/>
        <v>-2</v>
      </c>
      <c r="M1508" s="13" t="str">
        <f>IF(P1508&gt;0,SQRT(Sum_Sq($AI$2,V_rtHz($AH$2)/(1+1/$A1508),V_rtHz($AH$2*$A1508)/(1+$A1508),$AN$2*$AH$2/(1+1/$A1508),$AM$2*SQRT(Sum_Sq(P1508,1/($X$2*N$8*(1+M$1017+P1508/O1508))))/SQRT(Sum_Sq($X$2*P1508*N$8,1)),                   $AQ$2*SQRT(Sum_Sq($AH$2/(1+1/$A1508)+P1508*( 1/(M$1017+1+P1508/O1508)-1)/(1+($X$2*P1508*N$8)^2), (P1508^2*N$8*$X$2+1/($X$2*N$8*(M$1017+1+P1508/O1508           )))/(1+($X$2*P1508*N$8)^2))),           V_rtHz(O1508)/($X$2*N$8*(O1508*M$1017+O1508+P1508)),V_rtHz(P1508)*SQRT(Sum_Sq(O1508*N$8*$X$2*M$1017,1))/($X$2*N$8*(O1508*M$1017+O1508+P1508))))/SQRT(Sum_Sq(1/(1+$A1508)+$AC$2/$I$2-1/(1+(1+P1508/O1508)/M$1017),$X$2/$I$2)),IF(P1509&lt;0,"A",M1509))</f>
        <v>A</v>
      </c>
      <c r="O1508" s="13">
        <f t="shared" si="506"/>
        <v>-1</v>
      </c>
      <c r="P1508" s="12">
        <f t="shared" si="530"/>
        <v>-2</v>
      </c>
      <c r="R1508" s="13">
        <f>IF(U1508&gt;0,SQRT(Sum_Sq($AI$2,V_rtHz($AH$2)/(1+1/$A1508),V_rtHz($AH$2*$A1508)/(1+$A1508),$AN$2*$AH$2/(1+1/$A1508),$AM$2*SQRT(Sum_Sq(U1508,1/($X$2*S$8*(1+R$1017+U1508/T1508))))/SQRT(Sum_Sq($X$2*U1508*S$8,1)),                   $AQ$2*SQRT(Sum_Sq($AH$2/(1+1/$A1508)+U1508*( 1/(R$1017+1+U1508/T1508)-1)/(1+($X$2*U1508*S$8)^2), (U1508^2*S$8*$X$2+1/($X$2*S$8*(R$1017+1+U1508/T1508           )))/(1+($X$2*U1508*S$8)^2))),           V_rtHz(T1508)/($X$2*S$8*(T1508*R$1017+T1508+U1508)),V_rtHz(U1508)*SQRT(Sum_Sq(T1508*S$8*$X$2*R$1017,1))/($X$2*S$8*(T1508*R$1017+T1508+U1508))))/SQRT(Sum_Sq(1/(1+$A1508)+$AC$2/$I$2-1/(1+(1+U1508/T1508)/R$1017),$X$2/$I$2)),IF(U1509&lt;0,"A",R1509))</f>
        <v>2.2442541401072432E-6</v>
      </c>
      <c r="T1508" s="13">
        <f t="shared" si="507"/>
        <v>15717.110648866061</v>
      </c>
      <c r="U1508" s="12">
        <f t="shared" si="531"/>
        <v>19799.064489699475</v>
      </c>
      <c r="X1508" s="13">
        <f>IF(AA1508&gt;0,SQRT(Sum_Sq($AI$2,V_rtHz($AH$2)/(1+1/$A1508),V_rtHz($AH$2*$A1508)/(1+$A1508),$AN$2*$AH$2/(1+1/$A1508),$AM$2*SQRT(Sum_Sq(AA1508,1/($X$2*Y$8*(1+X$1017+AA1508/Z1508))))/SQRT(Sum_Sq($X$2*AA1508*Y$8,1)),                   $AQ$2*SQRT(Sum_Sq($AH$2/(1+1/$A1508)+AA1508*( 1/(X$1017+1+AA1508/Z1508)-1)/(1+($X$2*AA1508*Y$8)^2), (AA1508^2*Y$8*$X$2+1/($X$2*Y$8*(X$1017+1+AA1508/Z1508           )))/(1+($X$2*AA1508*Y$8)^2))),           V_rtHz(Z1508)/($X$2*Y$8*(Z1508*X$1017+Z1508+AA1508)),V_rtHz(AA1508)*SQRT(Sum_Sq(Z1508*Y$8*$X$2*X$1017,1))/($X$2*Y$8*(Z1508*X$1017+Z1508+AA1508))))/SQRT(Sum_Sq(1/(1+$A1508)+$AC$2/$I$2-1/(1+(1+AA1508/Z1508)/X$1017),$X$2/$I$2)),IF(AA1509&lt;0,"A",X1509))</f>
        <v>3.0808392687342068E-6</v>
      </c>
      <c r="Z1508" s="13">
        <f t="shared" si="508"/>
        <v>11472.711186320032</v>
      </c>
      <c r="AA1508" s="12">
        <f t="shared" si="532"/>
        <v>85773.142161255033</v>
      </c>
      <c r="AC1508" s="13">
        <f>IF(AF1508&gt;0,SQRT(Sum_Sq($AI$2,V_rtHz($AH$2)/(1+1/$A1508),V_rtHz($AH$2*$A1508)/(1+$A1508),$AN$2*$AH$2/(1+1/$A1508),$AM$2*SQRT(Sum_Sq(AF1508,1/($X$2*AD$8*(1+AC$1017+AF1508/AE1508))))/SQRT(Sum_Sq($X$2*AF1508*AD$8,1)),                   $AQ$2*SQRT(Sum_Sq($AH$2/(1+1/$A1508)+AF1508*( 1/(AC$1017+1+AF1508/AE1508)-1)/(1+($X$2*AF1508*AD$8)^2), (AF1508^2*AD$8*$X$2+1/($X$2*AD$8*(AC$1017+1+AF1508/AE1508           )))/(1+($X$2*AF1508*AD$8)^2))),           V_rtHz(AE1508)/($X$2*AD$8*(AE1508*AC$1017+AE1508+AF1508)),V_rtHz(AF1508)*SQRT(Sum_Sq(AE1508*AD$8*$X$2*AC$1017,1))/($X$2*AD$8*(AE1508*AC$1017+AE1508+AF1508))))/SQRT(Sum_Sq(1/(1+$A1508)+$AC$2/$I$2-1/(1+(1+AF1508/AE1508)/AC$1017),$X$2/$I$2)),IF(AF1509&lt;0,"A",AC1509))</f>
        <v>5.1800543203946835E-6</v>
      </c>
      <c r="AE1508" s="13">
        <f t="shared" si="509"/>
        <v>10772.039368084213</v>
      </c>
      <c r="AF1508" s="12">
        <f t="shared" si="533"/>
        <v>288881.31271654007</v>
      </c>
      <c r="AG1508" s="13"/>
      <c r="AH1508" s="13">
        <f>IF(AK1508&gt;0,SQRT(Sum_Sq($AI$2,V_rtHz($AH$2)/(1+1/$A1508),V_rtHz($AH$2*$A1508)/(1+$A1508),$AN$2*$AH$2/(1+1/$A1508),$AM$2*SQRT(Sum_Sq(AK1508,1/($X$2*AI$8*(1+AH$1017+AK1508/AJ1508))))/SQRT(Sum_Sq($X$2*AK1508*AI$8,1)),                   $AQ$2*SQRT(Sum_Sq($AH$2/(1+1/$A1508)+AK1508*( 1/(AH$1017+1+AK1508/AJ1508)-1)/(1+($X$2*AK1508*AI$8)^2), (AK1508^2*AI$8*$X$2+1/($X$2*AI$8*(AH$1017+1+AK1508/AJ1508           )))/(1+($X$2*AK1508*AI$8)^2))),           V_rtHz(AJ1508)/($X$2*AI$8*(AJ1508*AH$1017+AJ1508+AK1508)),V_rtHz(AK1508)*SQRT(Sum_Sq(AJ1508*AI$8*$X$2*AH$1017,1))/($X$2*AI$8*(AJ1508*AH$1017+AJ1508+AK1508))))/SQRT(Sum_Sq(1/(1+$A1508)+$AC$2/$I$2-1/(1+(1+AK1508/AJ1508)/AH$1017),$X$2/$I$2)),IF(AK1509&lt;0,"A",AH1509))</f>
        <v>9.0619226936524234E-6</v>
      </c>
      <c r="AI1508" s="13"/>
      <c r="AJ1508" s="13">
        <f t="shared" si="510"/>
        <v>10579.297993169534</v>
      </c>
      <c r="AK1508" s="12">
        <f t="shared" si="534"/>
        <v>930166.14920441411</v>
      </c>
      <c r="AM1508" s="13">
        <f>IF(AP1508&gt;0,SQRT(Sum_Sq($AI$2,V_rtHz($AH$2)/(1+1/$A1508),V_rtHz($AH$2*$A1508)/(1+$A1508),$AN$2*$AH$2/(1+1/$A1508),$AM$2*SQRT(Sum_Sq(AP1508,1/($X$2*AN$8*(1+AM$1017+AP1508/AO1508))))/SQRT(Sum_Sq($X$2*AP1508*AN$8,1)),                   $AQ$2*SQRT(Sum_Sq($AH$2/(1+1/$A1508)+AP1508*( 1/(AM$1017+1+AP1508/AO1508)-1)/(1+($X$2*AP1508*AN$8)^2), (AP1508^2*AN$8*$X$2+1/($X$2*AN$8*(AM$1017+1+AP1508/AO1508           )))/(1+($X$2*AP1508*AN$8)^2))),           V_rtHz(AO1508)/($X$2*AN$8*(AO1508*AM$1017+AO1508+AP1508)),V_rtHz(AP1508)*SQRT(Sum_Sq(AO1508*AN$8*$X$2*AM$1017,1))/($X$2*AN$8*(AO1508*AM$1017+AO1508+AP1508))))/SQRT(Sum_Sq(1/(1+$A1508)+$AC$2/$I$2-1/(1+(1+AP1508/AO1508)/AM$1017),$X$2/$I$2)),IF(AP1509&lt;0,"A",AM1509))</f>
        <v>1.6034972738446988E-5</v>
      </c>
      <c r="AO1508" s="13">
        <f t="shared" si="511"/>
        <v>10520.768401889736</v>
      </c>
      <c r="AP1508" s="12">
        <f t="shared" si="535"/>
        <v>2957807.5996117061</v>
      </c>
      <c r="AR1508" s="13">
        <f t="shared" si="512"/>
        <v>69887291.180198371</v>
      </c>
      <c r="AS1508" s="13">
        <f t="shared" si="513"/>
        <v>-1.3355569724651274E-5</v>
      </c>
      <c r="AV1508" s="13"/>
      <c r="AW1508" s="13">
        <f t="shared" si="514"/>
        <v>39300511.936236553</v>
      </c>
      <c r="AX1508" s="13">
        <f t="shared" si="515"/>
        <v>-4.3356556166169959E-5</v>
      </c>
      <c r="AZ1508" s="13"/>
      <c r="BA1508" s="13"/>
      <c r="BB1508" s="13">
        <f t="shared" si="516"/>
        <v>22100301.962882396</v>
      </c>
      <c r="BC1508" s="13">
        <f t="shared" si="517"/>
        <v>-1.496866394577511E-4</v>
      </c>
      <c r="BD1508" s="13"/>
      <c r="BE1508" s="13"/>
      <c r="BG1508" s="13">
        <f t="shared" si="518"/>
        <v>996.3330000000002</v>
      </c>
      <c r="BH1508" s="13">
        <f t="shared" si="519"/>
        <v>10.898999999999997</v>
      </c>
      <c r="BI1508" s="13"/>
      <c r="BL1508" s="13">
        <f t="shared" si="520"/>
        <v>315.06815879885437</v>
      </c>
      <c r="BM1508" s="13">
        <f t="shared" si="521"/>
        <v>34.465664218175135</v>
      </c>
      <c r="BP1508" s="13"/>
      <c r="BQ1508" s="13">
        <f t="shared" si="522"/>
        <v>99.633300000000006</v>
      </c>
      <c r="BR1508" s="13">
        <f t="shared" si="523"/>
        <v>108.99000000000001</v>
      </c>
      <c r="BT1508" s="13"/>
      <c r="BU1508" s="13"/>
      <c r="BV1508" s="13">
        <f t="shared" si="524"/>
        <v>31.50681587988543</v>
      </c>
      <c r="BW1508" s="13">
        <f t="shared" si="525"/>
        <v>344.65664218175152</v>
      </c>
      <c r="CA1508" s="13">
        <f t="shared" si="526"/>
        <v>9.9633299999999991</v>
      </c>
      <c r="CB1508" s="13">
        <f t="shared" si="527"/>
        <v>1089.9000000000005</v>
      </c>
    </row>
    <row r="1509" spans="1:80" x14ac:dyDescent="0.3">
      <c r="A1509" s="13">
        <f t="shared" si="503"/>
        <v>9.3325430079699116E-3</v>
      </c>
      <c r="C1509" s="13" t="str">
        <f>IF(F1509&gt;0,SQRT(Sum_Sq($AI$2,V_rtHz($AH$2)/(1+1/$A1509),V_rtHz($AH$2*$A1509)/(1+$A1509),$AN$2*$AH$2/(1+1/$A1509),$AM$2*SQRT(Sum_Sq(F1509,1/($X$2*D$8*(1+C$1017+F1509/E1509))))/SQRT(Sum_Sq($X$2*F1509*D$8,1)),                   $AQ$2*SQRT(Sum_Sq($AH$2/(1+1/$A1509)+F1509*( 1/(C$1017+1+F1509/E1509)-1)/(1+($X$2*F1509*D$8)^2), (F1509^2*D$8*$X$2+1/($X$2*D$8*(C$1017+1+F1509/E1509           )))/(1+($X$2*F1509*D$8)^2))),           V_rtHz(E1509)/($X$2*D$8*(E1509*C$1017+E1509+F1509)),V_rtHz(F1509)*SQRT(Sum_Sq(E1509*D$8*$X$2*C$1017,1))/($X$2*D$8*(E1509*C$1017+E1509+F1509))))/SQRT(Sum_Sq(1/(1+$A1509)+$AC$2/$I$2-1/(1+(1+F1509/E1509)/C$1017),$X$2/$I$2)),IF(F1510&lt;0,"A",C1510))</f>
        <v>A</v>
      </c>
      <c r="E1509" s="13">
        <f t="shared" si="504"/>
        <v>-1</v>
      </c>
      <c r="F1509" s="12">
        <f t="shared" si="528"/>
        <v>-2</v>
      </c>
      <c r="H1509" s="13" t="str">
        <f>IF(K1509&gt;0,SQRT(Sum_Sq($AI$2,V_rtHz($AH$2)/(1+1/$A1509),V_rtHz($AH$2*$A1509)/(1+$A1509),$AN$2*$AH$2/(1+1/$A1509),$AM$2*SQRT(Sum_Sq(K1509,1/($X$2*I$8*(1+H$1017+K1509/J1509))))/SQRT(Sum_Sq($X$2*K1509*I$8,1)),                   $AQ$2*SQRT(Sum_Sq($AH$2/(1+1/$A1509)+K1509*( 1/(H$1017+1+K1509/J1509)-1)/(1+($X$2*K1509*I$8)^2), (K1509^2*I$8*$X$2+1/($X$2*I$8*(H$1017+1+K1509/J1509           )))/(1+($X$2*K1509*I$8)^2))),           V_rtHz(J1509)/($X$2*I$8*(J1509*H$1017+J1509+K1509)),V_rtHz(K1509)*SQRT(Sum_Sq(J1509*I$8*$X$2*H$1017,1))/($X$2*I$8*(J1509*H$1017+J1509+K1509))))/SQRT(Sum_Sq(1/(1+$A1509)+$AC$2/$I$2-1/(1+(1+K1509/J1509)/H$1017),$X$2/$I$2)),IF(K1510&lt;0,"A",H1510))</f>
        <v>A</v>
      </c>
      <c r="J1509" s="13">
        <f t="shared" si="505"/>
        <v>-1</v>
      </c>
      <c r="K1509" s="12">
        <f t="shared" si="529"/>
        <v>-2</v>
      </c>
      <c r="M1509" s="13" t="str">
        <f>IF(P1509&gt;0,SQRT(Sum_Sq($AI$2,V_rtHz($AH$2)/(1+1/$A1509),V_rtHz($AH$2*$A1509)/(1+$A1509),$AN$2*$AH$2/(1+1/$A1509),$AM$2*SQRT(Sum_Sq(P1509,1/($X$2*N$8*(1+M$1017+P1509/O1509))))/SQRT(Sum_Sq($X$2*P1509*N$8,1)),                   $AQ$2*SQRT(Sum_Sq($AH$2/(1+1/$A1509)+P1509*( 1/(M$1017+1+P1509/O1509)-1)/(1+($X$2*P1509*N$8)^2), (P1509^2*N$8*$X$2+1/($X$2*N$8*(M$1017+1+P1509/O1509           )))/(1+($X$2*P1509*N$8)^2))),           V_rtHz(O1509)/($X$2*N$8*(O1509*M$1017+O1509+P1509)),V_rtHz(P1509)*SQRT(Sum_Sq(O1509*N$8*$X$2*M$1017,1))/($X$2*N$8*(O1509*M$1017+O1509+P1509))))/SQRT(Sum_Sq(1/(1+$A1509)+$AC$2/$I$2-1/(1+(1+P1509/O1509)/M$1017),$X$2/$I$2)),IF(P1510&lt;0,"A",M1510))</f>
        <v>A</v>
      </c>
      <c r="O1509" s="13">
        <f t="shared" si="506"/>
        <v>-1</v>
      </c>
      <c r="P1509" s="12">
        <f t="shared" si="530"/>
        <v>-2</v>
      </c>
      <c r="R1509" s="13">
        <f>IF(U1509&gt;0,SQRT(Sum_Sq($AI$2,V_rtHz($AH$2)/(1+1/$A1509),V_rtHz($AH$2*$A1509)/(1+$A1509),$AN$2*$AH$2/(1+1/$A1509),$AM$2*SQRT(Sum_Sq(U1509,1/($X$2*S$8*(1+R$1017+U1509/T1509))))/SQRT(Sum_Sq($X$2*U1509*S$8,1)),                   $AQ$2*SQRT(Sum_Sq($AH$2/(1+1/$A1509)+U1509*( 1/(R$1017+1+U1509/T1509)-1)/(1+($X$2*U1509*S$8)^2), (U1509^2*S$8*$X$2+1/($X$2*S$8*(R$1017+1+U1509/T1509           )))/(1+($X$2*U1509*S$8)^2))),           V_rtHz(T1509)/($X$2*S$8*(T1509*R$1017+T1509+U1509)),V_rtHz(U1509)*SQRT(Sum_Sq(T1509*S$8*$X$2*R$1017,1))/($X$2*S$8*(T1509*R$1017+T1509+U1509))))/SQRT(Sum_Sq(1/(1+$A1509)+$AC$2/$I$2-1/(1+(1+U1509/T1509)/R$1017),$X$2/$I$2)),IF(U1510&lt;0,"A",R1510))</f>
        <v>2.2295068735243539E-6</v>
      </c>
      <c r="T1509" s="13">
        <f t="shared" si="507"/>
        <v>15543.282509821176</v>
      </c>
      <c r="U1509" s="12">
        <f t="shared" si="531"/>
        <v>20020.487122460574</v>
      </c>
      <c r="X1509" s="13">
        <f>IF(AA1509&gt;0,SQRT(Sum_Sq($AI$2,V_rtHz($AH$2)/(1+1/$A1509),V_rtHz($AH$2*$A1509)/(1+$A1509),$AN$2*$AH$2/(1+1/$A1509),$AM$2*SQRT(Sum_Sq(AA1509,1/($X$2*Y$8*(1+X$1017+AA1509/Z1509))))/SQRT(Sum_Sq($X$2*AA1509*Y$8,1)),                   $AQ$2*SQRT(Sum_Sq($AH$2/(1+1/$A1509)+AA1509*( 1/(X$1017+1+AA1509/Z1509)-1)/(1+($X$2*AA1509*Y$8)^2), (AA1509^2*Y$8*$X$2+1/($X$2*Y$8*(X$1017+1+AA1509/Z1509           )))/(1+($X$2*AA1509*Y$8)^2))),           V_rtHz(Z1509)/($X$2*Y$8*(Z1509*X$1017+Z1509+AA1509)),V_rtHz(AA1509)*SQRT(Sum_Sq(Z1509*Y$8*$X$2*X$1017,1))/($X$2*Y$8*(Z1509*X$1017+Z1509+AA1509))))/SQRT(Sum_Sq(1/(1+$A1509)+$AC$2/$I$2-1/(1+(1+AA1509/Z1509)/X$1017),$X$2/$I$2)),IF(AA1510&lt;0,"A",X1510))</f>
        <v>3.0735262949961867E-6</v>
      </c>
      <c r="Z1509" s="13">
        <f t="shared" si="508"/>
        <v>11416.685707041341</v>
      </c>
      <c r="AA1509" s="12">
        <f t="shared" si="532"/>
        <v>86194.059537990717</v>
      </c>
      <c r="AC1509" s="13">
        <f>IF(AF1509&gt;0,SQRT(Sum_Sq($AI$2,V_rtHz($AH$2)/(1+1/$A1509),V_rtHz($AH$2*$A1509)/(1+$A1509),$AN$2*$AH$2/(1+1/$A1509),$AM$2*SQRT(Sum_Sq(AF1509,1/($X$2*AD$8*(1+AC$1017+AF1509/AE1509))))/SQRT(Sum_Sq($X$2*AF1509*AD$8,1)),                   $AQ$2*SQRT(Sum_Sq($AH$2/(1+1/$A1509)+AF1509*( 1/(AC$1017+1+AF1509/AE1509)-1)/(1+($X$2*AF1509*AD$8)^2), (AF1509^2*AD$8*$X$2+1/($X$2*AD$8*(AC$1017+1+AF1509/AE1509           )))/(1+($X$2*AF1509*AD$8)^2))),           V_rtHz(AE1509)/($X$2*AD$8*(AE1509*AC$1017+AE1509+AF1509)),V_rtHz(AF1509)*SQRT(Sum_Sq(AE1509*AD$8*$X$2*AC$1017,1))/($X$2*AD$8*(AE1509*AC$1017+AE1509+AF1509))))/SQRT(Sum_Sq(1/(1+$A1509)+$AC$2/$I$2-1/(1+(1+AF1509/AE1509)/AC$1017),$X$2/$I$2)),IF(AF1510&lt;0,"A",AC1510))</f>
        <v>5.1701435077615786E-6</v>
      </c>
      <c r="AE1509" s="13">
        <f t="shared" si="509"/>
        <v>10726.956546181475</v>
      </c>
      <c r="AF1509" s="12">
        <f t="shared" si="533"/>
        <v>290095.41148874635</v>
      </c>
      <c r="AG1509" s="13"/>
      <c r="AH1509" s="13">
        <f>IF(AK1509&gt;0,SQRT(Sum_Sq($AI$2,V_rtHz($AH$2)/(1+1/$A1509),V_rtHz($AH$2*$A1509)/(1+$A1509),$AN$2*$AH$2/(1+1/$A1509),$AM$2*SQRT(Sum_Sq(AK1509,1/($X$2*AI$8*(1+AH$1017+AK1509/AJ1509))))/SQRT(Sum_Sq($X$2*AK1509*AI$8,1)),                   $AQ$2*SQRT(Sum_Sq($AH$2/(1+1/$A1509)+AK1509*( 1/(AH$1017+1+AK1509/AJ1509)-1)/(1+($X$2*AK1509*AI$8)^2), (AK1509^2*AI$8*$X$2+1/($X$2*AI$8*(AH$1017+1+AK1509/AJ1509           )))/(1+($X$2*AK1509*AI$8)^2))),           V_rtHz(AJ1509)/($X$2*AI$8*(AJ1509*AH$1017+AJ1509+AK1509)),V_rtHz(AK1509)*SQRT(Sum_Sq(AJ1509*AI$8*$X$2*AH$1017,1))/($X$2*AI$8*(AJ1509*AH$1017+AJ1509+AK1509))))/SQRT(Sum_Sq(1/(1+$A1509)+$AC$2/$I$2-1/(1+(1+AK1509/AJ1509)/AH$1017),$X$2/$I$2)),IF(AK1510&lt;0,"A",AH1510))</f>
        <v>9.0456511981926685E-6</v>
      </c>
      <c r="AI1509" s="13"/>
      <c r="AJ1509" s="13">
        <f t="shared" si="510"/>
        <v>10536.917525024453</v>
      </c>
      <c r="AK1509" s="12">
        <f t="shared" si="534"/>
        <v>933907.36448510399</v>
      </c>
      <c r="AM1509" s="13">
        <f>IF(AP1509&gt;0,SQRT(Sum_Sq($AI$2,V_rtHz($AH$2)/(1+1/$A1509),V_rtHz($AH$2*$A1509)/(1+$A1509),$AN$2*$AH$2/(1+1/$A1509),$AM$2*SQRT(Sum_Sq(AP1509,1/($X$2*AN$8*(1+AM$1017+AP1509/AO1509))))/SQRT(Sum_Sq($X$2*AP1509*AN$8,1)),                   $AQ$2*SQRT(Sum_Sq($AH$2/(1+1/$A1509)+AP1509*( 1/(AM$1017+1+AP1509/AO1509)-1)/(1+($X$2*AP1509*AN$8)^2), (AP1509^2*AN$8*$X$2+1/($X$2*AN$8*(AM$1017+1+AP1509/AO1509           )))/(1+($X$2*AP1509*AN$8)^2))),           V_rtHz(AO1509)/($X$2*AN$8*(AO1509*AM$1017+AO1509+AP1509)),V_rtHz(AP1509)*SQRT(Sum_Sq(AO1509*AN$8*$X$2*AM$1017,1))/($X$2*AN$8*(AO1509*AM$1017+AO1509+AP1509))))/SQRT(Sum_Sq(1/(1+$A1509)+$AC$2/$I$2-1/(1+(1+AP1509/AO1509)/AM$1017),$X$2/$I$2)),IF(AP1510&lt;0,"A",AM1510))</f>
        <v>1.6006748674892188E-5</v>
      </c>
      <c r="AO1509" s="13">
        <f t="shared" si="511"/>
        <v>10479.18373670356</v>
      </c>
      <c r="AP1509" s="12">
        <f t="shared" si="535"/>
        <v>2969545.1014825981</v>
      </c>
      <c r="AR1509" s="13">
        <f t="shared" si="512"/>
        <v>69887291.180198371</v>
      </c>
      <c r="AS1509" s="13">
        <f t="shared" si="513"/>
        <v>-1.3357794772461557E-5</v>
      </c>
      <c r="AV1509" s="13"/>
      <c r="AW1509" s="13">
        <f t="shared" si="514"/>
        <v>39300511.936236553</v>
      </c>
      <c r="AX1509" s="13">
        <f t="shared" si="515"/>
        <v>-4.3380013930960987E-5</v>
      </c>
      <c r="AZ1509" s="13"/>
      <c r="BA1509" s="13"/>
      <c r="BB1509" s="13">
        <f t="shared" si="516"/>
        <v>22100301.962882396</v>
      </c>
      <c r="BC1509" s="13">
        <f t="shared" si="517"/>
        <v>-1.4996661480253228E-4</v>
      </c>
      <c r="BD1509" s="13"/>
      <c r="BE1509" s="13"/>
      <c r="BG1509" s="13">
        <f t="shared" si="518"/>
        <v>996.3330000000002</v>
      </c>
      <c r="BH1509" s="13">
        <f t="shared" si="519"/>
        <v>10.898999999999997</v>
      </c>
      <c r="BI1509" s="13"/>
      <c r="BL1509" s="13">
        <f t="shared" si="520"/>
        <v>315.06815879885437</v>
      </c>
      <c r="BM1509" s="13">
        <f t="shared" si="521"/>
        <v>34.465664218175128</v>
      </c>
      <c r="BP1509" s="13"/>
      <c r="BQ1509" s="13">
        <f t="shared" si="522"/>
        <v>99.633300000000006</v>
      </c>
      <c r="BR1509" s="13">
        <f t="shared" si="523"/>
        <v>108.98999999999997</v>
      </c>
      <c r="BT1509" s="13"/>
      <c r="BU1509" s="13"/>
      <c r="BV1509" s="13">
        <f t="shared" si="524"/>
        <v>31.50681587988543</v>
      </c>
      <c r="BW1509" s="13">
        <f t="shared" si="525"/>
        <v>344.65664218175164</v>
      </c>
      <c r="CA1509" s="13">
        <f t="shared" si="526"/>
        <v>9.9633299999999991</v>
      </c>
      <c r="CB1509" s="13">
        <f t="shared" si="527"/>
        <v>1089.8999999999999</v>
      </c>
    </row>
    <row r="1510" spans="1:80" x14ac:dyDescent="0.3">
      <c r="A1510" s="13">
        <f t="shared" si="503"/>
        <v>9.462371613657929E-3</v>
      </c>
      <c r="C1510" s="13" t="str">
        <f>IF(F1510&gt;0,SQRT(Sum_Sq($AI$2,V_rtHz($AH$2)/(1+1/$A1510),V_rtHz($AH$2*$A1510)/(1+$A1510),$AN$2*$AH$2/(1+1/$A1510),$AM$2*SQRT(Sum_Sq(F1510,1/($X$2*D$8*(1+C$1017+F1510/E1510))))/SQRT(Sum_Sq($X$2*F1510*D$8,1)),                   $AQ$2*SQRT(Sum_Sq($AH$2/(1+1/$A1510)+F1510*( 1/(C$1017+1+F1510/E1510)-1)/(1+($X$2*F1510*D$8)^2), (F1510^2*D$8*$X$2+1/($X$2*D$8*(C$1017+1+F1510/E1510           )))/(1+($X$2*F1510*D$8)^2))),           V_rtHz(E1510)/($X$2*D$8*(E1510*C$1017+E1510+F1510)),V_rtHz(F1510)*SQRT(Sum_Sq(E1510*D$8*$X$2*C$1017,1))/($X$2*D$8*(E1510*C$1017+E1510+F1510))))/SQRT(Sum_Sq(1/(1+$A1510)+$AC$2/$I$2-1/(1+(1+F1510/E1510)/C$1017),$X$2/$I$2)),IF(F1511&lt;0,"A",C1511))</f>
        <v>A</v>
      </c>
      <c r="E1510" s="13">
        <f t="shared" si="504"/>
        <v>-1</v>
      </c>
      <c r="F1510" s="12">
        <f t="shared" si="528"/>
        <v>-2</v>
      </c>
      <c r="H1510" s="13" t="str">
        <f>IF(K1510&gt;0,SQRT(Sum_Sq($AI$2,V_rtHz($AH$2)/(1+1/$A1510),V_rtHz($AH$2*$A1510)/(1+$A1510),$AN$2*$AH$2/(1+1/$A1510),$AM$2*SQRT(Sum_Sq(K1510,1/($X$2*I$8*(1+H$1017+K1510/J1510))))/SQRT(Sum_Sq($X$2*K1510*I$8,1)),                   $AQ$2*SQRT(Sum_Sq($AH$2/(1+1/$A1510)+K1510*( 1/(H$1017+1+K1510/J1510)-1)/(1+($X$2*K1510*I$8)^2), (K1510^2*I$8*$X$2+1/($X$2*I$8*(H$1017+1+K1510/J1510           )))/(1+($X$2*K1510*I$8)^2))),           V_rtHz(J1510)/($X$2*I$8*(J1510*H$1017+J1510+K1510)),V_rtHz(K1510)*SQRT(Sum_Sq(J1510*I$8*$X$2*H$1017,1))/($X$2*I$8*(J1510*H$1017+J1510+K1510))))/SQRT(Sum_Sq(1/(1+$A1510)+$AC$2/$I$2-1/(1+(1+K1510/J1510)/H$1017),$X$2/$I$2)),IF(K1511&lt;0,"A",H1511))</f>
        <v>A</v>
      </c>
      <c r="J1510" s="13">
        <f t="shared" si="505"/>
        <v>-1</v>
      </c>
      <c r="K1510" s="12">
        <f t="shared" si="529"/>
        <v>-2</v>
      </c>
      <c r="M1510" s="13" t="str">
        <f>IF(P1510&gt;0,SQRT(Sum_Sq($AI$2,V_rtHz($AH$2)/(1+1/$A1510),V_rtHz($AH$2*$A1510)/(1+$A1510),$AN$2*$AH$2/(1+1/$A1510),$AM$2*SQRT(Sum_Sq(P1510,1/($X$2*N$8*(1+M$1017+P1510/O1510))))/SQRT(Sum_Sq($X$2*P1510*N$8,1)),                   $AQ$2*SQRT(Sum_Sq($AH$2/(1+1/$A1510)+P1510*( 1/(M$1017+1+P1510/O1510)-1)/(1+($X$2*P1510*N$8)^2), (P1510^2*N$8*$X$2+1/($X$2*N$8*(M$1017+1+P1510/O1510           )))/(1+($X$2*P1510*N$8)^2))),           V_rtHz(O1510)/($X$2*N$8*(O1510*M$1017+O1510+P1510)),V_rtHz(P1510)*SQRT(Sum_Sq(O1510*N$8*$X$2*M$1017,1))/($X$2*N$8*(O1510*M$1017+O1510+P1510))))/SQRT(Sum_Sq(1/(1+$A1510)+$AC$2/$I$2-1/(1+(1+P1510/O1510)/M$1017),$X$2/$I$2)),IF(P1511&lt;0,"A",M1511))</f>
        <v>A</v>
      </c>
      <c r="O1510" s="13">
        <f t="shared" si="506"/>
        <v>-1</v>
      </c>
      <c r="P1510" s="12">
        <f t="shared" si="530"/>
        <v>-2</v>
      </c>
      <c r="R1510" s="13">
        <f>IF(U1510&gt;0,SQRT(Sum_Sq($AI$2,V_rtHz($AH$2)/(1+1/$A1510),V_rtHz($AH$2*$A1510)/(1+$A1510),$AN$2*$AH$2/(1+1/$A1510),$AM$2*SQRT(Sum_Sq(U1510,1/($X$2*S$8*(1+R$1017+U1510/T1510))))/SQRT(Sum_Sq($X$2*U1510*S$8,1)),                   $AQ$2*SQRT(Sum_Sq($AH$2/(1+1/$A1510)+U1510*( 1/(R$1017+1+U1510/T1510)-1)/(1+($X$2*U1510*S$8)^2), (U1510^2*S$8*$X$2+1/($X$2*S$8*(R$1017+1+U1510/T1510           )))/(1+($X$2*U1510*S$8)^2))),           V_rtHz(T1510)/($X$2*S$8*(T1510*R$1017+T1510+U1510)),V_rtHz(U1510)*SQRT(Sum_Sq(T1510*S$8*$X$2*R$1017,1))/($X$2*S$8*(T1510*R$1017+T1510+U1510))))/SQRT(Sum_Sq(1/(1+$A1510)+$AC$2/$I$2-1/(1+(1+U1510/T1510)/R$1017),$X$2/$I$2)),IF(U1511&lt;0,"A",R1511))</f>
        <v>2.2151434035294153E-6</v>
      </c>
      <c r="T1510" s="13">
        <f t="shared" si="507"/>
        <v>15374.280482869997</v>
      </c>
      <c r="U1510" s="12">
        <f t="shared" si="531"/>
        <v>20240.56265106926</v>
      </c>
      <c r="X1510" s="13">
        <f>IF(AA1510&gt;0,SQRT(Sum_Sq($AI$2,V_rtHz($AH$2)/(1+1/$A1510),V_rtHz($AH$2*$A1510)/(1+$A1510),$AN$2*$AH$2/(1+1/$A1510),$AM$2*SQRT(Sum_Sq(AA1510,1/($X$2*Y$8*(1+X$1017+AA1510/Z1510))))/SQRT(Sum_Sq($X$2*AA1510*Y$8,1)),                   $AQ$2*SQRT(Sum_Sq($AH$2/(1+1/$A1510)+AA1510*( 1/(X$1017+1+AA1510/Z1510)-1)/(1+($X$2*AA1510*Y$8)^2), (AA1510^2*Y$8*$X$2+1/($X$2*Y$8*(X$1017+1+AA1510/Z1510           )))/(1+($X$2*AA1510*Y$8)^2))),           V_rtHz(Z1510)/($X$2*Y$8*(Z1510*X$1017+Z1510+AA1510)),V_rtHz(AA1510)*SQRT(Sum_Sq(Z1510*Y$8*$X$2*X$1017,1))/($X$2*Y$8*(Z1510*X$1017+Z1510+AA1510))))/SQRT(Sum_Sq(1/(1+$A1510)+$AC$2/$I$2-1/(1+(1+AA1510/Z1510)/X$1017),$X$2/$I$2)),IF(AA1511&lt;0,"A",X1511))</f>
        <v>3.0662286206272648E-6</v>
      </c>
      <c r="Z1510" s="13">
        <f t="shared" si="508"/>
        <v>11360.843266801025</v>
      </c>
      <c r="AA1510" s="12">
        <f t="shared" si="532"/>
        <v>86617.732896189918</v>
      </c>
      <c r="AC1510" s="13">
        <f>IF(AF1510&gt;0,SQRT(Sum_Sq($AI$2,V_rtHz($AH$2)/(1+1/$A1510),V_rtHz($AH$2*$A1510)/(1+$A1510),$AN$2*$AH$2/(1+1/$A1510),$AM$2*SQRT(Sum_Sq(AF1510,1/($X$2*AD$8*(1+AC$1017+AF1510/AE1510))))/SQRT(Sum_Sq($X$2*AF1510*AD$8,1)),                   $AQ$2*SQRT(Sum_Sq($AH$2/(1+1/$A1510)+AF1510*( 1/(AC$1017+1+AF1510/AE1510)-1)/(1+($X$2*AF1510*AD$8)^2), (AF1510^2*AD$8*$X$2+1/($X$2*AD$8*(AC$1017+1+AF1510/AE1510           )))/(1+($X$2*AF1510*AD$8)^2))),           V_rtHz(AE1510)/($X$2*AD$8*(AE1510*AC$1017+AE1510+AF1510)),V_rtHz(AF1510)*SQRT(Sum_Sq(AE1510*AD$8*$X$2*AC$1017,1))/($X$2*AD$8*(AE1510*AC$1017+AE1510+AF1510))))/SQRT(Sum_Sq(1/(1+$A1510)+$AC$2/$I$2-1/(1+(1+AF1510/AE1510)/AC$1017),$X$2/$I$2)),IF(AF1511&lt;0,"A",AC1511))</f>
        <v>5.1602279904869595E-6</v>
      </c>
      <c r="AE1510" s="13">
        <f t="shared" si="509"/>
        <v>10681.903435243781</v>
      </c>
      <c r="AF1510" s="12">
        <f t="shared" si="533"/>
        <v>291318.94817727292</v>
      </c>
      <c r="AG1510" s="13"/>
      <c r="AH1510" s="13">
        <f>IF(AK1510&gt;0,SQRT(Sum_Sq($AI$2,V_rtHz($AH$2)/(1+1/$A1510),V_rtHz($AH$2*$A1510)/(1+$A1510),$AN$2*$AH$2/(1+1/$A1510),$AM$2*SQRT(Sum_Sq(AK1510,1/($X$2*AI$8*(1+AH$1017+AK1510/AJ1510))))/SQRT(Sum_Sq($X$2*AK1510*AI$8,1)),                   $AQ$2*SQRT(Sum_Sq($AH$2/(1+1/$A1510)+AK1510*( 1/(AH$1017+1+AK1510/AJ1510)-1)/(1+($X$2*AK1510*AI$8)^2), (AK1510^2*AI$8*$X$2+1/($X$2*AI$8*(AH$1017+1+AK1510/AJ1510           )))/(1+($X$2*AK1510*AI$8)^2))),           V_rtHz(AJ1510)/($X$2*AI$8*(AJ1510*AH$1017+AJ1510+AK1510)),V_rtHz(AK1510)*SQRT(Sum_Sq(AJ1510*AI$8*$X$2*AH$1017,1))/($X$2*AI$8*(AJ1510*AH$1017+AJ1510+AK1510))))/SQRT(Sum_Sq(1/(1+$A1510)+$AC$2/$I$2-1/(1+(1+AK1510/AJ1510)/AH$1017),$X$2/$I$2)),IF(AK1511&lt;0,"A",AH1511))</f>
        <v>9.0293613110887896E-6</v>
      </c>
      <c r="AI1510" s="13"/>
      <c r="AJ1510" s="13">
        <f t="shared" si="510"/>
        <v>10494.536892859192</v>
      </c>
      <c r="AK1510" s="12">
        <f t="shared" si="534"/>
        <v>937678.81099053309</v>
      </c>
      <c r="AM1510" s="13">
        <f>IF(AP1510&gt;0,SQRT(Sum_Sq($AI$2,V_rtHz($AH$2)/(1+1/$A1510),V_rtHz($AH$2*$A1510)/(1+$A1510),$AN$2*$AH$2/(1+1/$A1510),$AM$2*SQRT(Sum_Sq(AP1510,1/($X$2*AN$8*(1+AM$1017+AP1510/AO1510))))/SQRT(Sum_Sq($X$2*AP1510*AN$8,1)),                   $AQ$2*SQRT(Sum_Sq($AH$2/(1+1/$A1510)+AP1510*( 1/(AM$1017+1+AP1510/AO1510)-1)/(1+($X$2*AP1510*AN$8)^2), (AP1510^2*AN$8*$X$2+1/($X$2*AN$8*(AM$1017+1+AP1510/AO1510           )))/(1+($X$2*AP1510*AN$8)^2))),           V_rtHz(AO1510)/($X$2*AN$8*(AO1510*AM$1017+AO1510+AP1510)),V_rtHz(AP1510)*SQRT(Sum_Sq(AO1510*AN$8*$X$2*AM$1017,1))/($X$2*AN$8*(AO1510*AM$1017+AO1510+AP1510))))/SQRT(Sum_Sq(1/(1+$A1510)+$AC$2/$I$2-1/(1+(1+AP1510/AO1510)/AM$1017),$X$2/$I$2)),IF(AP1511&lt;0,"A",AM1511))</f>
        <v>1.597848722754847E-5</v>
      </c>
      <c r="AO1510" s="13">
        <f t="shared" si="511"/>
        <v>10437.590724322416</v>
      </c>
      <c r="AP1510" s="12">
        <f t="shared" si="535"/>
        <v>2981378.5149047701</v>
      </c>
      <c r="AR1510" s="13">
        <f t="shared" si="512"/>
        <v>69887291.180198371</v>
      </c>
      <c r="AS1510" s="13">
        <f t="shared" si="513"/>
        <v>-1.3360051530829689E-5</v>
      </c>
      <c r="AV1510" s="13"/>
      <c r="AW1510" s="13">
        <f t="shared" si="514"/>
        <v>39300511.936236553</v>
      </c>
      <c r="AX1510" s="13">
        <f t="shared" si="515"/>
        <v>-4.3403823955445476E-5</v>
      </c>
      <c r="AZ1510" s="13"/>
      <c r="BA1510" s="13"/>
      <c r="BB1510" s="13">
        <f t="shared" si="516"/>
        <v>22100301.962882396</v>
      </c>
      <c r="BC1510" s="13">
        <f t="shared" si="517"/>
        <v>-1.5025155631744614E-4</v>
      </c>
      <c r="BD1510" s="13"/>
      <c r="BE1510" s="13"/>
      <c r="BG1510" s="13">
        <f t="shared" si="518"/>
        <v>996.3330000000002</v>
      </c>
      <c r="BH1510" s="13">
        <f t="shared" si="519"/>
        <v>10.898999999999996</v>
      </c>
      <c r="BI1510" s="13"/>
      <c r="BL1510" s="13">
        <f t="shared" si="520"/>
        <v>315.06815879885437</v>
      </c>
      <c r="BM1510" s="13">
        <f t="shared" si="521"/>
        <v>34.465664218175142</v>
      </c>
      <c r="BP1510" s="13"/>
      <c r="BQ1510" s="13">
        <f t="shared" si="522"/>
        <v>99.633299999999991</v>
      </c>
      <c r="BR1510" s="13">
        <f t="shared" si="523"/>
        <v>108.99</v>
      </c>
      <c r="BT1510" s="13"/>
      <c r="BU1510" s="13"/>
      <c r="BV1510" s="13">
        <f t="shared" si="524"/>
        <v>31.50681587988543</v>
      </c>
      <c r="BW1510" s="13">
        <f t="shared" si="525"/>
        <v>344.65664218175152</v>
      </c>
      <c r="CA1510" s="13">
        <f t="shared" si="526"/>
        <v>9.9633299999999991</v>
      </c>
      <c r="CB1510" s="13">
        <f t="shared" si="527"/>
        <v>1089.9000000000005</v>
      </c>
    </row>
    <row r="1511" spans="1:80" x14ac:dyDescent="0.3">
      <c r="A1511" s="13">
        <f t="shared" si="503"/>
        <v>9.5940063151593365E-3</v>
      </c>
      <c r="C1511" s="13" t="str">
        <f>IF(F1511&gt;0,SQRT(Sum_Sq($AI$2,V_rtHz($AH$2)/(1+1/$A1511),V_rtHz($AH$2*$A1511)/(1+$A1511),$AN$2*$AH$2/(1+1/$A1511),$AM$2*SQRT(Sum_Sq(F1511,1/($X$2*D$8*(1+C$1017+F1511/E1511))))/SQRT(Sum_Sq($X$2*F1511*D$8,1)),                   $AQ$2*SQRT(Sum_Sq($AH$2/(1+1/$A1511)+F1511*( 1/(C$1017+1+F1511/E1511)-1)/(1+($X$2*F1511*D$8)^2), (F1511^2*D$8*$X$2+1/($X$2*D$8*(C$1017+1+F1511/E1511           )))/(1+($X$2*F1511*D$8)^2))),           V_rtHz(E1511)/($X$2*D$8*(E1511*C$1017+E1511+F1511)),V_rtHz(F1511)*SQRT(Sum_Sq(E1511*D$8*$X$2*C$1017,1))/($X$2*D$8*(E1511*C$1017+E1511+F1511))))/SQRT(Sum_Sq(1/(1+$A1511)+$AC$2/$I$2-1/(1+(1+F1511/E1511)/C$1017),$X$2/$I$2)),IF(F1512&lt;0,"A",C1512))</f>
        <v>A</v>
      </c>
      <c r="E1511" s="13">
        <f t="shared" si="504"/>
        <v>-1</v>
      </c>
      <c r="F1511" s="12">
        <f t="shared" si="528"/>
        <v>-2</v>
      </c>
      <c r="H1511" s="13" t="str">
        <f>IF(K1511&gt;0,SQRT(Sum_Sq($AI$2,V_rtHz($AH$2)/(1+1/$A1511),V_rtHz($AH$2*$A1511)/(1+$A1511),$AN$2*$AH$2/(1+1/$A1511),$AM$2*SQRT(Sum_Sq(K1511,1/($X$2*I$8*(1+H$1017+K1511/J1511))))/SQRT(Sum_Sq($X$2*K1511*I$8,1)),                   $AQ$2*SQRT(Sum_Sq($AH$2/(1+1/$A1511)+K1511*( 1/(H$1017+1+K1511/J1511)-1)/(1+($X$2*K1511*I$8)^2), (K1511^2*I$8*$X$2+1/($X$2*I$8*(H$1017+1+K1511/J1511           )))/(1+($X$2*K1511*I$8)^2))),           V_rtHz(J1511)/($X$2*I$8*(J1511*H$1017+J1511+K1511)),V_rtHz(K1511)*SQRT(Sum_Sq(J1511*I$8*$X$2*H$1017,1))/($X$2*I$8*(J1511*H$1017+J1511+K1511))))/SQRT(Sum_Sq(1/(1+$A1511)+$AC$2/$I$2-1/(1+(1+K1511/J1511)/H$1017),$X$2/$I$2)),IF(K1512&lt;0,"A",H1512))</f>
        <v>A</v>
      </c>
      <c r="J1511" s="13">
        <f t="shared" si="505"/>
        <v>-1</v>
      </c>
      <c r="K1511" s="12">
        <f t="shared" si="529"/>
        <v>-2</v>
      </c>
      <c r="M1511" s="13" t="str">
        <f>IF(P1511&gt;0,SQRT(Sum_Sq($AI$2,V_rtHz($AH$2)/(1+1/$A1511),V_rtHz($AH$2*$A1511)/(1+$A1511),$AN$2*$AH$2/(1+1/$A1511),$AM$2*SQRT(Sum_Sq(P1511,1/($X$2*N$8*(1+M$1017+P1511/O1511))))/SQRT(Sum_Sq($X$2*P1511*N$8,1)),                   $AQ$2*SQRT(Sum_Sq($AH$2/(1+1/$A1511)+P1511*( 1/(M$1017+1+P1511/O1511)-1)/(1+($X$2*P1511*N$8)^2), (P1511^2*N$8*$X$2+1/($X$2*N$8*(M$1017+1+P1511/O1511           )))/(1+($X$2*P1511*N$8)^2))),           V_rtHz(O1511)/($X$2*N$8*(O1511*M$1017+O1511+P1511)),V_rtHz(P1511)*SQRT(Sum_Sq(O1511*N$8*$X$2*M$1017,1))/($X$2*N$8*(O1511*M$1017+O1511+P1511))))/SQRT(Sum_Sq(1/(1+$A1511)+$AC$2/$I$2-1/(1+(1+P1511/O1511)/M$1017),$X$2/$I$2)),IF(P1512&lt;0,"A",M1512))</f>
        <v>A</v>
      </c>
      <c r="O1511" s="13">
        <f t="shared" si="506"/>
        <v>-1</v>
      </c>
      <c r="P1511" s="12">
        <f t="shared" si="530"/>
        <v>-2</v>
      </c>
      <c r="R1511" s="13">
        <f>IF(U1511&gt;0,SQRT(Sum_Sq($AI$2,V_rtHz($AH$2)/(1+1/$A1511),V_rtHz($AH$2*$A1511)/(1+$A1511),$AN$2*$AH$2/(1+1/$A1511),$AM$2*SQRT(Sum_Sq(U1511,1/($X$2*S$8*(1+R$1017+U1511/T1511))))/SQRT(Sum_Sq($X$2*U1511*S$8,1)),                   $AQ$2*SQRT(Sum_Sq($AH$2/(1+1/$A1511)+U1511*( 1/(R$1017+1+U1511/T1511)-1)/(1+($X$2*U1511*S$8)^2), (U1511^2*S$8*$X$2+1/($X$2*S$8*(R$1017+1+U1511/T1511           )))/(1+($X$2*U1511*S$8)^2))),           V_rtHz(T1511)/($X$2*S$8*(T1511*R$1017+T1511+U1511)),V_rtHz(U1511)*SQRT(Sum_Sq(T1511*S$8*$X$2*R$1017,1))/($X$2*S$8*(T1511*R$1017+T1511+U1511))))/SQRT(Sum_Sq(1/(1+$A1511)+$AC$2/$I$2-1/(1+(1+U1511/T1511)/R$1017),$X$2/$I$2)),IF(U1512&lt;0,"A",R1512))</f>
        <v>2.2011420678196981E-6</v>
      </c>
      <c r="T1511" s="13">
        <f t="shared" si="507"/>
        <v>15209.827725493833</v>
      </c>
      <c r="U1511" s="12">
        <f t="shared" si="531"/>
        <v>20459.409070561185</v>
      </c>
      <c r="X1511" s="13">
        <f>IF(AA1511&gt;0,SQRT(Sum_Sq($AI$2,V_rtHz($AH$2)/(1+1/$A1511),V_rtHz($AH$2*$A1511)/(1+$A1511),$AN$2*$AH$2/(1+1/$A1511),$AM$2*SQRT(Sum_Sq(AA1511,1/($X$2*Y$8*(1+X$1017+AA1511/Z1511))))/SQRT(Sum_Sq($X$2*AA1511*Y$8,1)),                   $AQ$2*SQRT(Sum_Sq($AH$2/(1+1/$A1511)+AA1511*( 1/(X$1017+1+AA1511/Z1511)-1)/(1+($X$2*AA1511*Y$8)^2), (AA1511^2*Y$8*$X$2+1/($X$2*Y$8*(X$1017+1+AA1511/Z1511           )))/(1+($X$2*AA1511*Y$8)^2))),           V_rtHz(Z1511)/($X$2*Y$8*(Z1511*X$1017+Z1511+AA1511)),V_rtHz(AA1511)*SQRT(Sum_Sq(Z1511*Y$8*$X$2*X$1017,1))/($X$2*Y$8*(Z1511*X$1017+Z1511+AA1511))))/SQRT(Sum_Sq(1/(1+$A1511)+$AC$2/$I$2-1/(1+(1+AA1511/Z1511)/X$1017),$X$2/$I$2)),IF(AA1512&lt;0,"A",X1512))</f>
        <v>3.0589463334160214E-6</v>
      </c>
      <c r="Z1511" s="13">
        <f t="shared" si="508"/>
        <v>11305.183847707758</v>
      </c>
      <c r="AA1511" s="12">
        <f t="shared" si="532"/>
        <v>87044.182634745492</v>
      </c>
      <c r="AC1511" s="13">
        <f>IF(AF1511&gt;0,SQRT(Sum_Sq($AI$2,V_rtHz($AH$2)/(1+1/$A1511),V_rtHz($AH$2*$A1511)/(1+$A1511),$AN$2*$AH$2/(1+1/$A1511),$AM$2*SQRT(Sum_Sq(AF1511,1/($X$2*AD$8*(1+AC$1017+AF1511/AE1511))))/SQRT(Sum_Sq($X$2*AF1511*AD$8,1)),                   $AQ$2*SQRT(Sum_Sq($AH$2/(1+1/$A1511)+AF1511*( 1/(AC$1017+1+AF1511/AE1511)-1)/(1+($X$2*AF1511*AD$8)^2), (AF1511^2*AD$8*$X$2+1/($X$2*AD$8*(AC$1017+1+AF1511/AE1511           )))/(1+($X$2*AF1511*AD$8)^2))),           V_rtHz(AE1511)/($X$2*AD$8*(AE1511*AC$1017+AE1511+AF1511)),V_rtHz(AF1511)*SQRT(Sum_Sq(AE1511*AD$8*$X$2*AC$1017,1))/($X$2*AD$8*(AE1511*AC$1017+AE1511+AF1511))))/SQRT(Sum_Sq(1/(1+$A1511)+$AC$2/$I$2-1/(1+(1+AF1511/AE1511)/AC$1017),$X$2/$I$2)),IF(AF1512&lt;0,"A",AC1512))</f>
        <v>5.1503082017766175E-6</v>
      </c>
      <c r="AE1511" s="13">
        <f t="shared" si="509"/>
        <v>10636.881807942205</v>
      </c>
      <c r="AF1511" s="12">
        <f t="shared" si="533"/>
        <v>292551.98369910516</v>
      </c>
      <c r="AG1511" s="13"/>
      <c r="AH1511" s="13">
        <f>IF(AK1511&gt;0,SQRT(Sum_Sq($AI$2,V_rtHz($AH$2)/(1+1/$A1511),V_rtHz($AH$2*$A1511)/(1+$A1511),$AN$2*$AH$2/(1+1/$A1511),$AM$2*SQRT(Sum_Sq(AK1511,1/($X$2*AI$8*(1+AH$1017+AK1511/AJ1511))))/SQRT(Sum_Sq($X$2*AK1511*AI$8,1)),                   $AQ$2*SQRT(Sum_Sq($AH$2/(1+1/$A1511)+AK1511*( 1/(AH$1017+1+AK1511/AJ1511)-1)/(1+($X$2*AK1511*AI$8)^2), (AK1511^2*AI$8*$X$2+1/($X$2*AI$8*(AH$1017+1+AK1511/AJ1511           )))/(1+($X$2*AK1511*AI$8)^2))),           V_rtHz(AJ1511)/($X$2*AI$8*(AJ1511*AH$1017+AJ1511+AK1511)),V_rtHz(AK1511)*SQRT(Sum_Sq(AJ1511*AI$8*$X$2*AH$1017,1))/($X$2*AI$8*(AJ1511*AH$1017+AJ1511+AK1511))))/SQRT(Sum_Sq(1/(1+$A1511)+$AC$2/$I$2-1/(1+(1+AK1511/AJ1511)/AH$1017),$X$2/$I$2)),IF(AK1512&lt;0,"A",AH1512))</f>
        <v>9.0130538114747548E-6</v>
      </c>
      <c r="AI1511" s="13"/>
      <c r="AJ1511" s="13">
        <f t="shared" si="510"/>
        <v>10452.158021814497</v>
      </c>
      <c r="AK1511" s="12">
        <f t="shared" si="534"/>
        <v>941480.68322872301</v>
      </c>
      <c r="AM1511" s="13">
        <f>IF(AP1511&gt;0,SQRT(Sum_Sq($AI$2,V_rtHz($AH$2)/(1+1/$A1511),V_rtHz($AH$2*$A1511)/(1+$A1511),$AN$2*$AH$2/(1+1/$A1511),$AM$2*SQRT(Sum_Sq(AP1511,1/($X$2*AN$8*(1+AM$1017+AP1511/AO1511))))/SQRT(Sum_Sq($X$2*AP1511*AN$8,1)),                   $AQ$2*SQRT(Sum_Sq($AH$2/(1+1/$A1511)+AP1511*( 1/(AM$1017+1+AP1511/AO1511)-1)/(1+($X$2*AP1511*AN$8)^2), (AP1511^2*AN$8*$X$2+1/($X$2*AN$8*(AM$1017+1+AP1511/AO1511           )))/(1+($X$2*AP1511*AN$8)^2))),           V_rtHz(AO1511)/($X$2*AN$8*(AO1511*AM$1017+AO1511+AP1511)),V_rtHz(AP1511)*SQRT(Sum_Sq(AO1511*AN$8*$X$2*AM$1017,1))/($X$2*AN$8*(AO1511*AM$1017+AO1511+AP1511))))/SQRT(Sum_Sq(1/(1+$A1511)+$AC$2/$I$2-1/(1+(1+AP1511/AO1511)/AM$1017),$X$2/$I$2)),IF(AP1512&lt;0,"A",AM1512))</f>
        <v>1.5950189774598174E-5</v>
      </c>
      <c r="AO1511" s="13">
        <f t="shared" si="511"/>
        <v>10395.991316255919</v>
      </c>
      <c r="AP1511" s="12">
        <f t="shared" si="535"/>
        <v>2993308.457674949</v>
      </c>
      <c r="AR1511" s="13">
        <f t="shared" si="512"/>
        <v>69887291.180198371</v>
      </c>
      <c r="AS1511" s="13">
        <f t="shared" si="513"/>
        <v>-1.3362340462498024E-5</v>
      </c>
      <c r="AV1511" s="13"/>
      <c r="AW1511" s="13">
        <f t="shared" si="514"/>
        <v>39300511.936236553</v>
      </c>
      <c r="AX1511" s="13">
        <f t="shared" si="515"/>
        <v>-4.3427991910417094E-5</v>
      </c>
      <c r="AZ1511" s="13"/>
      <c r="BA1511" s="13"/>
      <c r="BB1511" s="13">
        <f t="shared" si="516"/>
        <v>22100301.962882396</v>
      </c>
      <c r="BC1511" s="13">
        <f t="shared" si="517"/>
        <v>-1.5054156939362738E-4</v>
      </c>
      <c r="BD1511" s="13"/>
      <c r="BE1511" s="13"/>
      <c r="BG1511" s="13">
        <f t="shared" si="518"/>
        <v>996.3330000000002</v>
      </c>
      <c r="BH1511" s="13">
        <f t="shared" si="519"/>
        <v>10.898999999999999</v>
      </c>
      <c r="BI1511" s="13"/>
      <c r="BL1511" s="13">
        <f t="shared" si="520"/>
        <v>315.06815879885437</v>
      </c>
      <c r="BM1511" s="13">
        <f t="shared" si="521"/>
        <v>34.465664218175128</v>
      </c>
      <c r="BP1511" s="13"/>
      <c r="BQ1511" s="13">
        <f t="shared" si="522"/>
        <v>99.633300000000006</v>
      </c>
      <c r="BR1511" s="13">
        <f t="shared" si="523"/>
        <v>108.98999999999998</v>
      </c>
      <c r="BT1511" s="13"/>
      <c r="BU1511" s="13"/>
      <c r="BV1511" s="13">
        <f t="shared" si="524"/>
        <v>31.50681587988543</v>
      </c>
      <c r="BW1511" s="13">
        <f t="shared" si="525"/>
        <v>344.65664218175152</v>
      </c>
      <c r="CA1511" s="13">
        <f t="shared" si="526"/>
        <v>9.9633299999999991</v>
      </c>
      <c r="CB1511" s="13">
        <f t="shared" si="527"/>
        <v>1089.9000000000001</v>
      </c>
    </row>
    <row r="1512" spans="1:80" x14ac:dyDescent="0.3">
      <c r="A1512" s="13">
        <f t="shared" si="503"/>
        <v>9.7274722377696451E-3</v>
      </c>
      <c r="C1512" s="13" t="str">
        <f>IF(F1512&gt;0,SQRT(Sum_Sq($AI$2,V_rtHz($AH$2)/(1+1/$A1512),V_rtHz($AH$2*$A1512)/(1+$A1512),$AN$2*$AH$2/(1+1/$A1512),$AM$2*SQRT(Sum_Sq(F1512,1/($X$2*D$8*(1+C$1017+F1512/E1512))))/SQRT(Sum_Sq($X$2*F1512*D$8,1)),                   $AQ$2*SQRT(Sum_Sq($AH$2/(1+1/$A1512)+F1512*( 1/(C$1017+1+F1512/E1512)-1)/(1+($X$2*F1512*D$8)^2), (F1512^2*D$8*$X$2+1/($X$2*D$8*(C$1017+1+F1512/E1512           )))/(1+($X$2*F1512*D$8)^2))),           V_rtHz(E1512)/($X$2*D$8*(E1512*C$1017+E1512+F1512)),V_rtHz(F1512)*SQRT(Sum_Sq(E1512*D$8*$X$2*C$1017,1))/($X$2*D$8*(E1512*C$1017+E1512+F1512))))/SQRT(Sum_Sq(1/(1+$A1512)+$AC$2/$I$2-1/(1+(1+F1512/E1512)/C$1017),$X$2/$I$2)),IF(F1513&lt;0,"A",C1513))</f>
        <v>A</v>
      </c>
      <c r="E1512" s="13">
        <f t="shared" si="504"/>
        <v>-1</v>
      </c>
      <c r="F1512" s="12">
        <f t="shared" si="528"/>
        <v>-2</v>
      </c>
      <c r="H1512" s="13" t="str">
        <f>IF(K1512&gt;0,SQRT(Sum_Sq($AI$2,V_rtHz($AH$2)/(1+1/$A1512),V_rtHz($AH$2*$A1512)/(1+$A1512),$AN$2*$AH$2/(1+1/$A1512),$AM$2*SQRT(Sum_Sq(K1512,1/($X$2*I$8*(1+H$1017+K1512/J1512))))/SQRT(Sum_Sq($X$2*K1512*I$8,1)),                   $AQ$2*SQRT(Sum_Sq($AH$2/(1+1/$A1512)+K1512*( 1/(H$1017+1+K1512/J1512)-1)/(1+($X$2*K1512*I$8)^2), (K1512^2*I$8*$X$2+1/($X$2*I$8*(H$1017+1+K1512/J1512           )))/(1+($X$2*K1512*I$8)^2))),           V_rtHz(J1512)/($X$2*I$8*(J1512*H$1017+J1512+K1512)),V_rtHz(K1512)*SQRT(Sum_Sq(J1512*I$8*$X$2*H$1017,1))/($X$2*I$8*(J1512*H$1017+J1512+K1512))))/SQRT(Sum_Sq(1/(1+$A1512)+$AC$2/$I$2-1/(1+(1+K1512/J1512)/H$1017),$X$2/$I$2)),IF(K1513&lt;0,"A",H1513))</f>
        <v>A</v>
      </c>
      <c r="J1512" s="13">
        <f t="shared" si="505"/>
        <v>-1</v>
      </c>
      <c r="K1512" s="12">
        <f t="shared" si="529"/>
        <v>-2</v>
      </c>
      <c r="M1512" s="13" t="str">
        <f>IF(P1512&gt;0,SQRT(Sum_Sq($AI$2,V_rtHz($AH$2)/(1+1/$A1512),V_rtHz($AH$2*$A1512)/(1+$A1512),$AN$2*$AH$2/(1+1/$A1512),$AM$2*SQRT(Sum_Sq(P1512,1/($X$2*N$8*(1+M$1017+P1512/O1512))))/SQRT(Sum_Sq($X$2*P1512*N$8,1)),                   $AQ$2*SQRT(Sum_Sq($AH$2/(1+1/$A1512)+P1512*( 1/(M$1017+1+P1512/O1512)-1)/(1+($X$2*P1512*N$8)^2), (P1512^2*N$8*$X$2+1/($X$2*N$8*(M$1017+1+P1512/O1512           )))/(1+($X$2*P1512*N$8)^2))),           V_rtHz(O1512)/($X$2*N$8*(O1512*M$1017+O1512+P1512)),V_rtHz(P1512)*SQRT(Sum_Sq(O1512*N$8*$X$2*M$1017,1))/($X$2*N$8*(O1512*M$1017+O1512+P1512))))/SQRT(Sum_Sq(1/(1+$A1512)+$AC$2/$I$2-1/(1+(1+P1512/O1512)/M$1017),$X$2/$I$2)),IF(P1513&lt;0,"A",M1513))</f>
        <v>A</v>
      </c>
      <c r="O1512" s="13">
        <f t="shared" si="506"/>
        <v>-1</v>
      </c>
      <c r="P1512" s="12">
        <f t="shared" si="530"/>
        <v>-2</v>
      </c>
      <c r="R1512" s="13">
        <f>IF(U1512&gt;0,SQRT(Sum_Sq($AI$2,V_rtHz($AH$2)/(1+1/$A1512),V_rtHz($AH$2*$A1512)/(1+$A1512),$AN$2*$AH$2/(1+1/$A1512),$AM$2*SQRT(Sum_Sq(U1512,1/($X$2*S$8*(1+R$1017+U1512/T1512))))/SQRT(Sum_Sq($X$2*U1512*S$8,1)),                   $AQ$2*SQRT(Sum_Sq($AH$2/(1+1/$A1512)+U1512*( 1/(R$1017+1+U1512/T1512)-1)/(1+($X$2*U1512*S$8)^2), (U1512^2*S$8*$X$2+1/($X$2*S$8*(R$1017+1+U1512/T1512           )))/(1+($X$2*U1512*S$8)^2))),           V_rtHz(T1512)/($X$2*S$8*(T1512*R$1017+T1512+U1512)),V_rtHz(U1512)*SQRT(Sum_Sq(T1512*S$8*$X$2*R$1017,1))/($X$2*S$8*(T1512*R$1017+T1512+U1512))))/SQRT(Sum_Sq(1/(1+$A1512)+$AC$2/$I$2-1/(1+(1+U1512/T1512)/R$1017),$X$2/$I$2)),IF(U1513&lt;0,"A",R1513))</f>
        <v>2.1874830300285E-6</v>
      </c>
      <c r="T1512" s="13">
        <f t="shared" si="507"/>
        <v>15049.670877756416</v>
      </c>
      <c r="U1512" s="12">
        <f t="shared" si="531"/>
        <v>20677.135723185489</v>
      </c>
      <c r="X1512" s="13">
        <f>IF(AA1512&gt;0,SQRT(Sum_Sq($AI$2,V_rtHz($AH$2)/(1+1/$A1512),V_rtHz($AH$2*$A1512)/(1+$A1512),$AN$2*$AH$2/(1+1/$A1512),$AM$2*SQRT(Sum_Sq(AA1512,1/($X$2*Y$8*(1+X$1017+AA1512/Z1512))))/SQRT(Sum_Sq($X$2*AA1512*Y$8,1)),                   $AQ$2*SQRT(Sum_Sq($AH$2/(1+1/$A1512)+AA1512*( 1/(X$1017+1+AA1512/Z1512)-1)/(1+($X$2*AA1512*Y$8)^2), (AA1512^2*Y$8*$X$2+1/($X$2*Y$8*(X$1017+1+AA1512/Z1512           )))/(1+($X$2*AA1512*Y$8)^2))),           V_rtHz(Z1512)/($X$2*Y$8*(Z1512*X$1017+Z1512+AA1512)),V_rtHz(AA1512)*SQRT(Sum_Sq(Z1512*Y$8*$X$2*X$1017,1))/($X$2*Y$8*(Z1512*X$1017+Z1512+AA1512))))/SQRT(Sum_Sq(1/(1+$A1512)+$AC$2/$I$2-1/(1+(1+AA1512/Z1512)/X$1017),$X$2/$I$2)),IF(AA1513&lt;0,"A",X1513))</f>
        <v>3.0516795222682468E-6</v>
      </c>
      <c r="Z1512" s="13">
        <f t="shared" si="508"/>
        <v>11249.707432854597</v>
      </c>
      <c r="AA1512" s="12">
        <f t="shared" si="532"/>
        <v>87473.429280955766</v>
      </c>
      <c r="AC1512" s="13">
        <f>IF(AF1512&gt;0,SQRT(Sum_Sq($AI$2,V_rtHz($AH$2)/(1+1/$A1512),V_rtHz($AH$2*$A1512)/(1+$A1512),$AN$2*$AH$2/(1+1/$A1512),$AM$2*SQRT(Sum_Sq(AF1512,1/($X$2*AD$8*(1+AC$1017+AF1512/AE1512))))/SQRT(Sum_Sq($X$2*AF1512*AD$8,1)),                   $AQ$2*SQRT(Sum_Sq($AH$2/(1+1/$A1512)+AF1512*( 1/(AC$1017+1+AF1512/AE1512)-1)/(1+($X$2*AF1512*AD$8)^2), (AF1512^2*AD$8*$X$2+1/($X$2*AD$8*(AC$1017+1+AF1512/AE1512           )))/(1+($X$2*AF1512*AD$8)^2))),           V_rtHz(AE1512)/($X$2*AD$8*(AE1512*AC$1017+AE1512+AF1512)),V_rtHz(AF1512)*SQRT(Sum_Sq(AE1512*AD$8*$X$2*AC$1017,1))/($X$2*AD$8*(AE1512*AC$1017+AE1512+AF1512))))/SQRT(Sum_Sq(1/(1+$A1512)+$AC$2/$I$2-1/(1+(1+AF1512/AE1512)/AC$1017),$X$2/$I$2)),IF(AF1513&lt;0,"A",AC1513))</f>
        <v>5.140384575220722E-6</v>
      </c>
      <c r="AE1512" s="13">
        <f t="shared" si="509"/>
        <v>10591.893423710429</v>
      </c>
      <c r="AF1512" s="12">
        <f t="shared" si="533"/>
        <v>293794.57938279671</v>
      </c>
      <c r="AG1512" s="13"/>
      <c r="AH1512" s="13">
        <f>IF(AK1512&gt;0,SQRT(Sum_Sq($AI$2,V_rtHz($AH$2)/(1+1/$A1512),V_rtHz($AH$2*$A1512)/(1+$A1512),$AN$2*$AH$2/(1+1/$A1512),$AM$2*SQRT(Sum_Sq(AK1512,1/($X$2*AI$8*(1+AH$1017+AK1512/AJ1512))))/SQRT(Sum_Sq($X$2*AK1512*AI$8,1)),                   $AQ$2*SQRT(Sum_Sq($AH$2/(1+1/$A1512)+AK1512*( 1/(AH$1017+1+AK1512/AJ1512)-1)/(1+($X$2*AK1512*AI$8)^2), (AK1512^2*AI$8*$X$2+1/($X$2*AI$8*(AH$1017+1+AK1512/AJ1512           )))/(1+($X$2*AK1512*AI$8)^2))),           V_rtHz(AJ1512)/($X$2*AI$8*(AJ1512*AH$1017+AJ1512+AK1512)),V_rtHz(AK1512)*SQRT(Sum_Sq(AJ1512*AI$8*$X$2*AH$1017,1))/($X$2*AI$8*(AJ1512*AH$1017+AJ1512+AK1512))))/SQRT(Sum_Sq(1/(1+$A1512)+$AC$2/$I$2-1/(1+(1+AK1512/AJ1512)/AH$1017),$X$2/$I$2)),IF(AK1513&lt;0,"A",AH1513))</f>
        <v>8.9967294805775892E-6</v>
      </c>
      <c r="AI1512" s="13"/>
      <c r="AJ1512" s="13">
        <f t="shared" si="510"/>
        <v>10409.782827134915</v>
      </c>
      <c r="AK1512" s="12">
        <f t="shared" si="534"/>
        <v>945313.17694174149</v>
      </c>
      <c r="AM1512" s="13">
        <f>IF(AP1512&gt;0,SQRT(Sum_Sq($AI$2,V_rtHz($AH$2)/(1+1/$A1512),V_rtHz($AH$2*$A1512)/(1+$A1512),$AN$2*$AH$2/(1+1/$A1512),$AM$2*SQRT(Sum_Sq(AP1512,1/($X$2*AN$8*(1+AM$1017+AP1512/AO1512))))/SQRT(Sum_Sq($X$2*AP1512*AN$8,1)),                   $AQ$2*SQRT(Sum_Sq($AH$2/(1+1/$A1512)+AP1512*( 1/(AM$1017+1+AP1512/AO1512)-1)/(1+($X$2*AP1512*AN$8)^2), (AP1512^2*AN$8*$X$2+1/($X$2*AN$8*(AM$1017+1+AP1512/AO1512           )))/(1+($X$2*AP1512*AN$8)^2))),           V_rtHz(AO1512)/($X$2*AN$8*(AO1512*AM$1017+AO1512+AP1512)),V_rtHz(AP1512)*SQRT(Sum_Sq(AO1512*AN$8*$X$2*AM$1017,1))/($X$2*AN$8*(AO1512*AM$1017+AO1512+AP1512))))/SQRT(Sum_Sq(1/(1+$A1512)+$AC$2/$I$2-1/(1+(1+AP1512/AO1512)/AM$1017),$X$2/$I$2)),IF(AP1513&lt;0,"A",AM1513))</f>
        <v>1.5921857698794358E-5</v>
      </c>
      <c r="AO1512" s="13">
        <f t="shared" si="511"/>
        <v>10354.387455378459</v>
      </c>
      <c r="AP1512" s="12">
        <f t="shared" si="535"/>
        <v>3005335.5514236717</v>
      </c>
      <c r="AR1512" s="13">
        <f t="shared" si="512"/>
        <v>69887291.180198371</v>
      </c>
      <c r="AS1512" s="13">
        <f t="shared" si="513"/>
        <v>-1.3364662037268564E-5</v>
      </c>
      <c r="AV1512" s="13"/>
      <c r="AW1512" s="13">
        <f t="shared" si="514"/>
        <v>39300511.936236553</v>
      </c>
      <c r="AX1512" s="13">
        <f t="shared" si="515"/>
        <v>-4.3452523569100953E-5</v>
      </c>
      <c r="AZ1512" s="13"/>
      <c r="BA1512" s="13"/>
      <c r="BB1512" s="13">
        <f t="shared" si="516"/>
        <v>22100301.962882396</v>
      </c>
      <c r="BC1512" s="13">
        <f t="shared" si="517"/>
        <v>-1.5083676222203866E-4</v>
      </c>
      <c r="BD1512" s="13"/>
      <c r="BE1512" s="13"/>
      <c r="BG1512" s="13">
        <f t="shared" si="518"/>
        <v>996.3330000000002</v>
      </c>
      <c r="BH1512" s="13">
        <f t="shared" si="519"/>
        <v>10.898999999999996</v>
      </c>
      <c r="BI1512" s="13"/>
      <c r="BL1512" s="13">
        <f t="shared" si="520"/>
        <v>315.06815879885437</v>
      </c>
      <c r="BM1512" s="13">
        <f t="shared" si="521"/>
        <v>34.465664218175128</v>
      </c>
      <c r="BP1512" s="13"/>
      <c r="BQ1512" s="13">
        <f t="shared" si="522"/>
        <v>99.633300000000006</v>
      </c>
      <c r="BR1512" s="13">
        <f t="shared" si="523"/>
        <v>108.99000000000002</v>
      </c>
      <c r="BT1512" s="13"/>
      <c r="BU1512" s="13"/>
      <c r="BV1512" s="13">
        <f t="shared" si="524"/>
        <v>31.506815879885437</v>
      </c>
      <c r="BW1512" s="13">
        <f t="shared" si="525"/>
        <v>344.65664218175141</v>
      </c>
      <c r="CA1512" s="13">
        <f t="shared" si="526"/>
        <v>9.9633299999999991</v>
      </c>
      <c r="CB1512" s="13">
        <f t="shared" si="527"/>
        <v>1089.9000000000001</v>
      </c>
    </row>
    <row r="1513" spans="1:80" x14ac:dyDescent="0.3">
      <c r="A1513" s="13">
        <f t="shared" si="503"/>
        <v>9.862794856312097E-3</v>
      </c>
      <c r="C1513" s="13" t="str">
        <f>IF(F1513&gt;0,SQRT(Sum_Sq($AI$2,V_rtHz($AH$2)/(1+1/$A1513),V_rtHz($AH$2*$A1513)/(1+$A1513),$AN$2*$AH$2/(1+1/$A1513),$AM$2*SQRT(Sum_Sq(F1513,1/($X$2*D$8*(1+C$1017+F1513/E1513))))/SQRT(Sum_Sq($X$2*F1513*D$8,1)),                   $AQ$2*SQRT(Sum_Sq($AH$2/(1+1/$A1513)+F1513*( 1/(C$1017+1+F1513/E1513)-1)/(1+($X$2*F1513*D$8)^2), (F1513^2*D$8*$X$2+1/($X$2*D$8*(C$1017+1+F1513/E1513           )))/(1+($X$2*F1513*D$8)^2))),           V_rtHz(E1513)/($X$2*D$8*(E1513*C$1017+E1513+F1513)),V_rtHz(F1513)*SQRT(Sum_Sq(E1513*D$8*$X$2*C$1017,1))/($X$2*D$8*(E1513*C$1017+E1513+F1513))))/SQRT(Sum_Sq(1/(1+$A1513)+$AC$2/$I$2-1/(1+(1+F1513/E1513)/C$1017),$X$2/$I$2)),IF(F1514&lt;0,"A",C1514))</f>
        <v>A</v>
      </c>
      <c r="E1513" s="13">
        <f t="shared" si="504"/>
        <v>-1</v>
      </c>
      <c r="F1513" s="12">
        <f t="shared" si="528"/>
        <v>-2</v>
      </c>
      <c r="H1513" s="13" t="str">
        <f>IF(K1513&gt;0,SQRT(Sum_Sq($AI$2,V_rtHz($AH$2)/(1+1/$A1513),V_rtHz($AH$2*$A1513)/(1+$A1513),$AN$2*$AH$2/(1+1/$A1513),$AM$2*SQRT(Sum_Sq(K1513,1/($X$2*I$8*(1+H$1017+K1513/J1513))))/SQRT(Sum_Sq($X$2*K1513*I$8,1)),                   $AQ$2*SQRT(Sum_Sq($AH$2/(1+1/$A1513)+K1513*( 1/(H$1017+1+K1513/J1513)-1)/(1+($X$2*K1513*I$8)^2), (K1513^2*I$8*$X$2+1/($X$2*I$8*(H$1017+1+K1513/J1513           )))/(1+($X$2*K1513*I$8)^2))),           V_rtHz(J1513)/($X$2*I$8*(J1513*H$1017+J1513+K1513)),V_rtHz(K1513)*SQRT(Sum_Sq(J1513*I$8*$X$2*H$1017,1))/($X$2*I$8*(J1513*H$1017+J1513+K1513))))/SQRT(Sum_Sq(1/(1+$A1513)+$AC$2/$I$2-1/(1+(1+K1513/J1513)/H$1017),$X$2/$I$2)),IF(K1514&lt;0,"A",H1514))</f>
        <v>A</v>
      </c>
      <c r="J1513" s="13">
        <f t="shared" si="505"/>
        <v>-1</v>
      </c>
      <c r="K1513" s="12">
        <f t="shared" si="529"/>
        <v>-2</v>
      </c>
      <c r="M1513" s="13" t="str">
        <f>IF(P1513&gt;0,SQRT(Sum_Sq($AI$2,V_rtHz($AH$2)/(1+1/$A1513),V_rtHz($AH$2*$A1513)/(1+$A1513),$AN$2*$AH$2/(1+1/$A1513),$AM$2*SQRT(Sum_Sq(P1513,1/($X$2*N$8*(1+M$1017+P1513/O1513))))/SQRT(Sum_Sq($X$2*P1513*N$8,1)),                   $AQ$2*SQRT(Sum_Sq($AH$2/(1+1/$A1513)+P1513*( 1/(M$1017+1+P1513/O1513)-1)/(1+($X$2*P1513*N$8)^2), (P1513^2*N$8*$X$2+1/($X$2*N$8*(M$1017+1+P1513/O1513           )))/(1+($X$2*P1513*N$8)^2))),           V_rtHz(O1513)/($X$2*N$8*(O1513*M$1017+O1513+P1513)),V_rtHz(P1513)*SQRT(Sum_Sq(O1513*N$8*$X$2*M$1017,1))/($X$2*N$8*(O1513*M$1017+O1513+P1513))))/SQRT(Sum_Sq(1/(1+$A1513)+$AC$2/$I$2-1/(1+(1+P1513/O1513)/M$1017),$X$2/$I$2)),IF(P1514&lt;0,"A",M1514))</f>
        <v>A</v>
      </c>
      <c r="O1513" s="13">
        <f t="shared" si="506"/>
        <v>-1</v>
      </c>
      <c r="P1513" s="12">
        <f t="shared" si="530"/>
        <v>-2</v>
      </c>
      <c r="R1513" s="13">
        <f>IF(U1513&gt;0,SQRT(Sum_Sq($AI$2,V_rtHz($AH$2)/(1+1/$A1513),V_rtHz($AH$2*$A1513)/(1+$A1513),$AN$2*$AH$2/(1+1/$A1513),$AM$2*SQRT(Sum_Sq(U1513,1/($X$2*S$8*(1+R$1017+U1513/T1513))))/SQRT(Sum_Sq($X$2*U1513*S$8,1)),                   $AQ$2*SQRT(Sum_Sq($AH$2/(1+1/$A1513)+U1513*( 1/(R$1017+1+U1513/T1513)-1)/(1+($X$2*U1513*S$8)^2), (U1513^2*S$8*$X$2+1/($X$2*S$8*(R$1017+1+U1513/T1513           )))/(1+($X$2*U1513*S$8)^2))),           V_rtHz(T1513)/($X$2*S$8*(T1513*R$1017+T1513+U1513)),V_rtHz(U1513)*SQRT(Sum_Sq(T1513*S$8*$X$2*R$1017,1))/($X$2*S$8*(T1513*R$1017+T1513+U1513))))/SQRT(Sum_Sq(1/(1+$A1513)+$AC$2/$I$2-1/(1+(1+U1513/T1513)/R$1017),$X$2/$I$2)),IF(U1514&lt;0,"A",R1514))</f>
        <v>2.1741480793229284E-6</v>
      </c>
      <c r="T1513" s="13">
        <f t="shared" si="507"/>
        <v>14893.577470264252</v>
      </c>
      <c r="U1513" s="12">
        <f t="shared" si="531"/>
        <v>20893.844205660836</v>
      </c>
      <c r="X1513" s="13">
        <f>IF(AA1513&gt;0,SQRT(Sum_Sq($AI$2,V_rtHz($AH$2)/(1+1/$A1513),V_rtHz($AH$2*$A1513)/(1+$A1513),$AN$2*$AH$2/(1+1/$A1513),$AM$2*SQRT(Sum_Sq(AA1513,1/($X$2*Y$8*(1+X$1017+AA1513/Z1513))))/SQRT(Sum_Sq($X$2*AA1513*Y$8,1)),                   $AQ$2*SQRT(Sum_Sq($AH$2/(1+1/$A1513)+AA1513*( 1/(X$1017+1+AA1513/Z1513)-1)/(1+($X$2*AA1513*Y$8)^2), (AA1513^2*Y$8*$X$2+1/($X$2*Y$8*(X$1017+1+AA1513/Z1513           )))/(1+($X$2*AA1513*Y$8)^2))),           V_rtHz(Z1513)/($X$2*Y$8*(Z1513*X$1017+Z1513+AA1513)),V_rtHz(AA1513)*SQRT(Sum_Sq(Z1513*Y$8*$X$2*X$1017,1))/($X$2*Y$8*(Z1513*X$1017+Z1513+AA1513))))/SQRT(Sum_Sq(1/(1+$A1513)+$AC$2/$I$2-1/(1+(1+AA1513/Z1513)/X$1017),$X$2/$I$2)),IF(AA1514&lt;0,"A",X1514))</f>
        <v>3.0444282771941302E-6</v>
      </c>
      <c r="Z1513" s="13">
        <f t="shared" si="508"/>
        <v>11194.414006142628</v>
      </c>
      <c r="AA1513" s="12">
        <f t="shared" si="532"/>
        <v>87905.493491600195</v>
      </c>
      <c r="AC1513" s="13">
        <f>IF(AF1513&gt;0,SQRT(Sum_Sq($AI$2,V_rtHz($AH$2)/(1+1/$A1513),V_rtHz($AH$2*$A1513)/(1+$A1513),$AN$2*$AH$2/(1+1/$A1513),$AM$2*SQRT(Sum_Sq(AF1513,1/($X$2*AD$8*(1+AC$1017+AF1513/AE1513))))/SQRT(Sum_Sq($X$2*AF1513*AD$8,1)),                   $AQ$2*SQRT(Sum_Sq($AH$2/(1+1/$A1513)+AF1513*( 1/(AC$1017+1+AF1513/AE1513)-1)/(1+($X$2*AF1513*AD$8)^2), (AF1513^2*AD$8*$X$2+1/($X$2*AD$8*(AC$1017+1+AF1513/AE1513           )))/(1+($X$2*AF1513*AD$8)^2))),           V_rtHz(AE1513)/($X$2*AD$8*(AE1513*AC$1017+AE1513+AF1513)),V_rtHz(AF1513)*SQRT(Sum_Sq(AE1513*AD$8*$X$2*AC$1017,1))/($X$2*AD$8*(AE1513*AC$1017+AE1513+AF1513))))/SQRT(Sum_Sq(1/(1+$A1513)+$AC$2/$I$2-1/(1+(1+AF1513/AE1513)/AC$1017),$X$2/$I$2)),IF(AF1514&lt;0,"A",AC1514))</f>
        <v>5.1304575447695002E-6</v>
      </c>
      <c r="AE1513" s="13">
        <f t="shared" si="509"/>
        <v>10546.940028575</v>
      </c>
      <c r="AF1513" s="12">
        <f t="shared" si="533"/>
        <v>295046.79697196098</v>
      </c>
      <c r="AG1513" s="13"/>
      <c r="AH1513" s="13">
        <f>IF(AK1513&gt;0,SQRT(Sum_Sq($AI$2,V_rtHz($AH$2)/(1+1/$A1513),V_rtHz($AH$2*$A1513)/(1+$A1513),$AN$2*$AH$2/(1+1/$A1513),$AM$2*SQRT(Sum_Sq(AK1513,1/($X$2*AI$8*(1+AH$1017+AK1513/AJ1513))))/SQRT(Sum_Sq($X$2*AK1513*AI$8,1)),                   $AQ$2*SQRT(Sum_Sq($AH$2/(1+1/$A1513)+AK1513*( 1/(AH$1017+1+AK1513/AJ1513)-1)/(1+($X$2*AK1513*AI$8)^2), (AK1513^2*AI$8*$X$2+1/($X$2*AI$8*(AH$1017+1+AK1513/AJ1513           )))/(1+($X$2*AK1513*AI$8)^2))),           V_rtHz(AJ1513)/($X$2*AI$8*(AJ1513*AH$1017+AJ1513+AK1513)),V_rtHz(AK1513)*SQRT(Sum_Sq(AJ1513*AI$8*$X$2*AH$1017,1))/($X$2*AI$8*(AJ1513*AH$1017+AJ1513+AK1513))))/SQRT(Sum_Sq(1/(1+$A1513)+$AC$2/$I$2-1/(1+(1+AK1513/AJ1513)/AH$1017),$X$2/$I$2)),IF(AK1514&lt;0,"A",AH1514))</f>
        <v>8.980389101648705E-6</v>
      </c>
      <c r="AI1513" s="13"/>
      <c r="AJ1513" s="13">
        <f t="shared" si="510"/>
        <v>10367.413213893307</v>
      </c>
      <c r="AK1513" s="12">
        <f t="shared" si="534"/>
        <v>949176.48911739059</v>
      </c>
      <c r="AM1513" s="13">
        <f>IF(AP1513&gt;0,SQRT(Sum_Sq($AI$2,V_rtHz($AH$2)/(1+1/$A1513),V_rtHz($AH$2*$A1513)/(1+$A1513),$AN$2*$AH$2/(1+1/$A1513),$AM$2*SQRT(Sum_Sq(AP1513,1/($X$2*AN$8*(1+AM$1017+AP1513/AO1513))))/SQRT(Sum_Sq($X$2*AP1513*AN$8,1)),                   $AQ$2*SQRT(Sum_Sq($AH$2/(1+1/$A1513)+AP1513*( 1/(AM$1017+1+AP1513/AO1513)-1)/(1+($X$2*AP1513*AN$8)^2), (AP1513^2*AN$8*$X$2+1/($X$2*AN$8*(AM$1017+1+AP1513/AO1513           )))/(1+($X$2*AP1513*AN$8)^2))),           V_rtHz(AO1513)/($X$2*AN$8*(AO1513*AM$1017+AO1513+AP1513)),V_rtHz(AP1513)*SQRT(Sum_Sq(AO1513*AN$8*$X$2*AM$1017,1))/($X$2*AN$8*(AO1513*AM$1017+AO1513+AP1513))))/SQRT(Sum_Sq(1/(1+$A1513)+$AC$2/$I$2-1/(1+(1+AP1513/AO1513)/AM$1017),$X$2/$I$2)),IF(AP1514&lt;0,"A",AM1514))</f>
        <v>1.5893492387327717E-5</v>
      </c>
      <c r="AO1513" s="13">
        <f t="shared" si="511"/>
        <v>10312.781075624174</v>
      </c>
      <c r="AP1513" s="12">
        <f t="shared" si="535"/>
        <v>3017460.4216526281</v>
      </c>
      <c r="AR1513" s="13">
        <f t="shared" si="512"/>
        <v>69887291.180198371</v>
      </c>
      <c r="AS1513" s="13">
        <f t="shared" si="513"/>
        <v>-1.3367016732119329E-5</v>
      </c>
      <c r="AV1513" s="13"/>
      <c r="AW1513" s="13">
        <f t="shared" si="514"/>
        <v>39300511.936236553</v>
      </c>
      <c r="AX1513" s="13">
        <f t="shared" si="515"/>
        <v>-4.3477424809327252E-5</v>
      </c>
      <c r="AZ1513" s="13"/>
      <c r="BA1513" s="13"/>
      <c r="BB1513" s="13">
        <f t="shared" si="516"/>
        <v>22100301.962882396</v>
      </c>
      <c r="BC1513" s="13">
        <f t="shared" si="517"/>
        <v>-1.5113724588655987E-4</v>
      </c>
      <c r="BD1513" s="13"/>
      <c r="BE1513" s="13"/>
      <c r="BG1513" s="13">
        <f t="shared" si="518"/>
        <v>996.3330000000002</v>
      </c>
      <c r="BH1513" s="13">
        <f t="shared" si="519"/>
        <v>10.898999999999996</v>
      </c>
      <c r="BI1513" s="13"/>
      <c r="BL1513" s="13">
        <f t="shared" si="520"/>
        <v>315.06815879885437</v>
      </c>
      <c r="BM1513" s="13">
        <f t="shared" si="521"/>
        <v>34.465664218175128</v>
      </c>
      <c r="BP1513" s="13"/>
      <c r="BQ1513" s="13">
        <f t="shared" si="522"/>
        <v>99.633299999999991</v>
      </c>
      <c r="BR1513" s="13">
        <f t="shared" si="523"/>
        <v>108.98999999999998</v>
      </c>
      <c r="BT1513" s="13"/>
      <c r="BU1513" s="13"/>
      <c r="BV1513" s="13">
        <f t="shared" si="524"/>
        <v>31.50681587988543</v>
      </c>
      <c r="BW1513" s="13">
        <f t="shared" si="525"/>
        <v>344.65664218175152</v>
      </c>
      <c r="CA1513" s="13">
        <f t="shared" si="526"/>
        <v>9.9633299999999991</v>
      </c>
      <c r="CB1513" s="13">
        <f t="shared" si="527"/>
        <v>1089.9000000000005</v>
      </c>
    </row>
    <row r="1514" spans="1:80" x14ac:dyDescent="0.3">
      <c r="A1514" s="13">
        <f t="shared" si="503"/>
        <v>9.9999999999999985E-3</v>
      </c>
      <c r="C1514" s="13" t="str">
        <f>IF(F1514&gt;0,SQRT(Sum_Sq($AI$2,V_rtHz($AH$2)/(1+1/$A1514),V_rtHz($AH$2*$A1514)/(1+$A1514),$AN$2*$AH$2/(1+1/$A1514),$AM$2*SQRT(Sum_Sq(F1514,1/($X$2*D$8*(1+C$1017+F1514/E1514))))/SQRT(Sum_Sq($X$2*F1514*D$8,1)),                   $AQ$2*SQRT(Sum_Sq($AH$2/(1+1/$A1514)+F1514*( 1/(C$1017+1+F1514/E1514)-1)/(1+($X$2*F1514*D$8)^2), (F1514^2*D$8*$X$2+1/($X$2*D$8*(C$1017+1+F1514/E1514           )))/(1+($X$2*F1514*D$8)^2))),           V_rtHz(E1514)/($X$2*D$8*(E1514*C$1017+E1514+F1514)),V_rtHz(F1514)*SQRT(Sum_Sq(E1514*D$8*$X$2*C$1017,1))/($X$2*D$8*(E1514*C$1017+E1514+F1514))))/SQRT(Sum_Sq(1/(1+$A1514)+$AC$2/$I$2-1/(1+(1+F1514/E1514)/C$1017),$X$2/$I$2)),IF(F1515&lt;0,"A",C1515))</f>
        <v>A</v>
      </c>
      <c r="E1514" s="13">
        <f t="shared" si="504"/>
        <v>-1</v>
      </c>
      <c r="F1514" s="12">
        <f t="shared" si="528"/>
        <v>-2</v>
      </c>
      <c r="H1514" s="13" t="str">
        <f>IF(K1514&gt;0,SQRT(Sum_Sq($AI$2,V_rtHz($AH$2)/(1+1/$A1514),V_rtHz($AH$2*$A1514)/(1+$A1514),$AN$2*$AH$2/(1+1/$A1514),$AM$2*SQRT(Sum_Sq(K1514,1/($X$2*I$8*(1+H$1017+K1514/J1514))))/SQRT(Sum_Sq($X$2*K1514*I$8,1)),                   $AQ$2*SQRT(Sum_Sq($AH$2/(1+1/$A1514)+K1514*( 1/(H$1017+1+K1514/J1514)-1)/(1+($X$2*K1514*I$8)^2), (K1514^2*I$8*$X$2+1/($X$2*I$8*(H$1017+1+K1514/J1514           )))/(1+($X$2*K1514*I$8)^2))),           V_rtHz(J1514)/($X$2*I$8*(J1514*H$1017+J1514+K1514)),V_rtHz(K1514)*SQRT(Sum_Sq(J1514*I$8*$X$2*H$1017,1))/($X$2*I$8*(J1514*H$1017+J1514+K1514))))/SQRT(Sum_Sq(1/(1+$A1514)+$AC$2/$I$2-1/(1+(1+K1514/J1514)/H$1017),$X$2/$I$2)),IF(K1515&lt;0,"A",H1515))</f>
        <v>A</v>
      </c>
      <c r="J1514" s="13">
        <f t="shared" si="505"/>
        <v>-1</v>
      </c>
      <c r="K1514" s="12">
        <f t="shared" si="529"/>
        <v>-2</v>
      </c>
      <c r="M1514" s="13" t="str">
        <f>IF(P1514&gt;0,SQRT(Sum_Sq($AI$2,V_rtHz($AH$2)/(1+1/$A1514),V_rtHz($AH$2*$A1514)/(1+$A1514),$AN$2*$AH$2/(1+1/$A1514),$AM$2*SQRT(Sum_Sq(P1514,1/($X$2*N$8*(1+M$1017+P1514/O1514))))/SQRT(Sum_Sq($X$2*P1514*N$8,1)),                   $AQ$2*SQRT(Sum_Sq($AH$2/(1+1/$A1514)+P1514*( 1/(M$1017+1+P1514/O1514)-1)/(1+($X$2*P1514*N$8)^2), (P1514^2*N$8*$X$2+1/($X$2*N$8*(M$1017+1+P1514/O1514           )))/(1+($X$2*P1514*N$8)^2))),           V_rtHz(O1514)/($X$2*N$8*(O1514*M$1017+O1514+P1514)),V_rtHz(P1514)*SQRT(Sum_Sq(O1514*N$8*$X$2*M$1017,1))/($X$2*N$8*(O1514*M$1017+O1514+P1514))))/SQRT(Sum_Sq(1/(1+$A1514)+$AC$2/$I$2-1/(1+(1+P1514/O1514)/M$1017),$X$2/$I$2)),IF(P1515&lt;0,"A",M1515))</f>
        <v>A</v>
      </c>
      <c r="O1514" s="13">
        <f t="shared" si="506"/>
        <v>-1</v>
      </c>
      <c r="P1514" s="12">
        <f t="shared" si="530"/>
        <v>-2</v>
      </c>
      <c r="R1514" s="13">
        <f>IF(U1514&gt;0,SQRT(Sum_Sq($AI$2,V_rtHz($AH$2)/(1+1/$A1514),V_rtHz($AH$2*$A1514)/(1+$A1514),$AN$2*$AH$2/(1+1/$A1514),$AM$2*SQRT(Sum_Sq(U1514,1/($X$2*S$8*(1+R$1017+U1514/T1514))))/SQRT(Sum_Sq($X$2*U1514*S$8,1)),                   $AQ$2*SQRT(Sum_Sq($AH$2/(1+1/$A1514)+U1514*( 1/(R$1017+1+U1514/T1514)-1)/(1+($X$2*U1514*S$8)^2), (U1514^2*S$8*$X$2+1/($X$2*S$8*(R$1017+1+U1514/T1514           )))/(1+($X$2*U1514*S$8)^2))),           V_rtHz(T1514)/($X$2*S$8*(T1514*R$1017+T1514+U1514)),V_rtHz(U1514)*SQRT(Sum_Sq(T1514*S$8*$X$2*R$1017,1))/($X$2*S$8*(T1514*R$1017+T1514+U1514))))/SQRT(Sum_Sq(1/(1+$A1514)+$AC$2/$I$2-1/(1+(1+U1514/T1514)/R$1017),$X$2/$I$2)),IF(U1515&lt;0,"A",R1515))</f>
        <v>2.1611204569221508E-6</v>
      </c>
      <c r="T1514" s="13">
        <f t="shared" si="507"/>
        <v>14741.333681651146</v>
      </c>
      <c r="U1514" s="12">
        <f t="shared" si="531"/>
        <v>21109.629158993874</v>
      </c>
      <c r="X1514" s="13">
        <f>IF(AA1514&gt;0,SQRT(Sum_Sq($AI$2,V_rtHz($AH$2)/(1+1/$A1514),V_rtHz($AH$2*$A1514)/(1+$A1514),$AN$2*$AH$2/(1+1/$A1514),$AM$2*SQRT(Sum_Sq(AA1514,1/($X$2*Y$8*(1+X$1017+AA1514/Z1514))))/SQRT(Sum_Sq($X$2*AA1514*Y$8,1)),                   $AQ$2*SQRT(Sum_Sq($AH$2/(1+1/$A1514)+AA1514*( 1/(X$1017+1+AA1514/Z1514)-1)/(1+($X$2*AA1514*Y$8)^2), (AA1514^2*Y$8*$X$2+1/($X$2*Y$8*(X$1017+1+AA1514/Z1514           )))/(1+($X$2*AA1514*Y$8)^2))),           V_rtHz(Z1514)/($X$2*Y$8*(Z1514*X$1017+Z1514+AA1514)),V_rtHz(AA1514)*SQRT(Sum_Sq(Z1514*Y$8*$X$2*X$1017,1))/($X$2*Y$8*(Z1514*X$1017+Z1514+AA1514))))/SQRT(Sum_Sq(1/(1+$A1514)+$AC$2/$I$2-1/(1+(1+AA1514/Z1514)/X$1017),$X$2/$I$2)),IF(AA1515&lt;0,"A",X1515))</f>
        <v>3.0371926892961841E-6</v>
      </c>
      <c r="Z1514" s="13">
        <f t="shared" si="508"/>
        <v>11139.303552109082</v>
      </c>
      <c r="AA1514" s="12">
        <f t="shared" si="532"/>
        <v>88340.396054018274</v>
      </c>
      <c r="AC1514" s="13">
        <f>IF(AF1514&gt;0,SQRT(Sum_Sq($AI$2,V_rtHz($AH$2)/(1+1/$A1514),V_rtHz($AH$2*$A1514)/(1+$A1514),$AN$2*$AH$2/(1+1/$A1514),$AM$2*SQRT(Sum_Sq(AF1514,1/($X$2*AD$8*(1+AC$1017+AF1514/AE1514))))/SQRT(Sum_Sq($X$2*AF1514*AD$8,1)),                   $AQ$2*SQRT(Sum_Sq($AH$2/(1+1/$A1514)+AF1514*( 1/(AC$1017+1+AF1514/AE1514)-1)/(1+($X$2*AF1514*AD$8)^2), (AF1514^2*AD$8*$X$2+1/($X$2*AD$8*(AC$1017+1+AF1514/AE1514           )))/(1+($X$2*AF1514*AD$8)^2))),           V_rtHz(AE1514)/($X$2*AD$8*(AE1514*AC$1017+AE1514+AF1514)),V_rtHz(AF1514)*SQRT(Sum_Sq(AE1514*AD$8*$X$2*AC$1017,1))/($X$2*AD$8*(AE1514*AC$1017+AE1514+AF1514))))/SQRT(Sum_Sq(1/(1+$A1514)+$AC$2/$I$2-1/(1+(1+AF1514/AE1514)/AC$1017),$X$2/$I$2)),IF(AF1515&lt;=0,"A",AC1515))</f>
        <v>5.1205275447097335E-6</v>
      </c>
      <c r="AE1514" s="13">
        <f t="shared" si="509"/>
        <v>10502.023354991088</v>
      </c>
      <c r="AF1514" s="12">
        <f t="shared" si="533"/>
        <v>296308.69862877554</v>
      </c>
      <c r="AG1514" s="13"/>
      <c r="AH1514" s="13">
        <f>IF(AK1514&gt;0,SQRT(Sum_Sq($AI$2,V_rtHz($AH$2)/(1+1/$A1514),V_rtHz($AH$2*$A1514)/(1+$A1514),$AN$2*$AH$2/(1+1/$A1514),$AM$2*SQRT(Sum_Sq(AK1514,1/($X$2*AI$8*(1+AH$1017+AK1514/AJ1514))))/SQRT(Sum_Sq($X$2*AK1514*AI$8,1)),                   $AQ$2*SQRT(Sum_Sq($AH$2/(1+1/$A1514)+AK1514*( 1/(AH$1017+1+AK1514/AJ1514)-1)/(1+($X$2*AK1514*AI$8)^2), (AK1514^2*AI$8*$X$2+1/($X$2*AI$8*(AH$1017+1+AK1514/AJ1514           )))/(1+($X$2*AK1514*AI$8)^2))),           V_rtHz(AJ1514)/($X$2*AI$8*(AJ1514*AH$1017+AJ1514+AK1514)),V_rtHz(AK1514)*SQRT(Sum_Sq(AJ1514*AI$8*$X$2*AH$1017,1))/($X$2*AI$8*(AJ1514*AH$1017+AJ1514+AK1514))))/SQRT(Sum_Sq(1/(1+$A1514)+$AC$2/$I$2-1/(1+(1+AK1514/AJ1514)/AH$1017),$X$2/$I$2)),IF(AK1515&lt;0,"A",AH1515))</f>
        <v>8.9640334598957572E-6</v>
      </c>
      <c r="AI1514" s="13"/>
      <c r="AJ1514" s="13">
        <f t="shared" si="510"/>
        <v>10325.051076721416</v>
      </c>
      <c r="AK1514" s="12">
        <f t="shared" si="534"/>
        <v>953070.81800095213</v>
      </c>
      <c r="AM1514" s="13">
        <f>IF(AP1514&gt;0,SQRT(Sum_Sq($AI$2,V_rtHz($AH$2)/(1+1/$A1514),V_rtHz($AH$2*$A1514)/(1+$A1514),$AN$2*$AH$2/(1+1/$A1514),$AM$2*SQRT(Sum_Sq(AP1514,1/($X$2*AN$8*(1+AM$1017+AP1514/AO1514))))/SQRT(Sum_Sq($X$2*AP1514*AN$8,1)),                   $AQ$2*SQRT(Sum_Sq($AH$2/(1+1/$A1514)+AP1514*( 1/(AM$1017+1+AP1514/AO1514)-1)/(1+($X$2*AP1514*AN$8)^2), (AP1514^2*AN$8*$X$2+1/($X$2*AN$8*(AM$1017+1+AP1514/AO1514           )))/(1+($X$2*AP1514*AN$8)^2))),           V_rtHz(AO1514)/($X$2*AN$8*(AO1514*AM$1017+AO1514+AP1514)),V_rtHz(AP1514)*SQRT(Sum_Sq(AO1514*AN$8*$X$2*AM$1017,1))/($X$2*AN$8*(AO1514*AM$1017+AO1514+AP1514))))/SQRT(Sum_Sq(1/(1+$A1514)+$AC$2/$I$2-1/(1+(1+AP1514/AO1514)/AM$1017),$X$2/$I$2)),IF(AP1515&lt;0,"A",AM1515))</f>
        <v>1.5865095231693558E-5</v>
      </c>
      <c r="AO1514" s="13">
        <f t="shared" si="511"/>
        <v>10271.17410168803</v>
      </c>
      <c r="AP1514" s="12">
        <f t="shared" si="535"/>
        <v>3029683.6977721923</v>
      </c>
      <c r="AR1514" s="13">
        <f t="shared" si="512"/>
        <v>69887291.180198371</v>
      </c>
      <c r="AS1514" s="13">
        <f t="shared" si="513"/>
        <v>-1.3369405031322902E-5</v>
      </c>
      <c r="AV1514" s="13"/>
      <c r="AW1514" s="13">
        <f t="shared" si="514"/>
        <v>39300511.936236553</v>
      </c>
      <c r="AX1514" s="13">
        <f t="shared" si="515"/>
        <v>-4.3502701615760063E-5</v>
      </c>
      <c r="AZ1514" s="13"/>
      <c r="BA1514" s="13"/>
      <c r="BB1514" s="13">
        <f t="shared" si="516"/>
        <v>22100301.962882396</v>
      </c>
      <c r="BC1514" s="13">
        <f t="shared" si="517"/>
        <v>-1.5144313446083363E-4</v>
      </c>
      <c r="BD1514" s="13"/>
      <c r="BE1514" s="13"/>
      <c r="BG1514" s="13">
        <f t="shared" si="518"/>
        <v>996.3330000000002</v>
      </c>
      <c r="BH1514" s="13">
        <f t="shared" si="519"/>
        <v>10.898999999999997</v>
      </c>
      <c r="BI1514" s="13"/>
      <c r="BL1514" s="13">
        <f t="shared" si="520"/>
        <v>315.06815879885437</v>
      </c>
      <c r="BM1514" s="13">
        <f t="shared" si="521"/>
        <v>34.465664218175142</v>
      </c>
      <c r="BP1514" s="13"/>
      <c r="BQ1514" s="13">
        <f t="shared" si="522"/>
        <v>99.633299999999991</v>
      </c>
      <c r="BR1514" s="13">
        <f t="shared" si="523"/>
        <v>108.99000000000004</v>
      </c>
      <c r="BT1514" s="13"/>
      <c r="BU1514" s="13"/>
      <c r="BV1514" s="13">
        <f t="shared" si="524"/>
        <v>31.50681587988543</v>
      </c>
      <c r="BW1514" s="13">
        <f t="shared" si="525"/>
        <v>344.65664218175152</v>
      </c>
      <c r="CA1514" s="13">
        <f t="shared" si="526"/>
        <v>9.9633299999999991</v>
      </c>
      <c r="CB1514" s="13">
        <f t="shared" si="527"/>
        <v>1089.8999999999999</v>
      </c>
    </row>
    <row r="1515" spans="1:80" x14ac:dyDescent="0.3">
      <c r="A1515" s="13">
        <f t="shared" si="503"/>
        <v>1.013911385736679E-2</v>
      </c>
      <c r="C1515" s="13" t="str">
        <f>IF(F1515&gt;0,SQRT(Sum_Sq($AI$2,V_rtHz($AH$2)/(1+1/$A1515),V_rtHz($AH$2*$A1515)/(1+$A1515),$AN$2*$AH$2/(1+1/$A1515),$AM$2*SQRT(Sum_Sq(F1515,1/($X$2*D$8*(1+C$1017+F1515/E1515))))/SQRT(Sum_Sq($X$2*F1515*D$8,1)),                   $AQ$2*SQRT(Sum_Sq($AH$2/(1+1/$A1515)+F1515*( 1/(C$1017+1+F1515/E1515)-1)/(1+($X$2*F1515*D$8)^2), (F1515^2*D$8*$X$2+1/($X$2*D$8*(C$1017+1+F1515/E1515           )))/(1+($X$2*F1515*D$8)^2))),           V_rtHz(E1515)/($X$2*D$8*(E1515*C$1017+E1515+F1515)),V_rtHz(F1515)*SQRT(Sum_Sq(E1515*D$8*$X$2*C$1017,1))/($X$2*D$8*(E1515*C$1017+E1515+F1515))))/SQRT(Sum_Sq(1/(1+$A1515)+$AC$2/$I$2-1/(1+(1+F1515/E1515)/C$1017),$X$2/$I$2)),IF(F1516&lt;0,"A",C1516))</f>
        <v>A</v>
      </c>
      <c r="E1515" s="13">
        <f t="shared" si="504"/>
        <v>-1</v>
      </c>
      <c r="F1515" s="12">
        <f t="shared" si="528"/>
        <v>-2</v>
      </c>
      <c r="H1515" s="13" t="str">
        <f>IF(K1515&gt;0,SQRT(Sum_Sq($AI$2,V_rtHz($AH$2)/(1+1/$A1515),V_rtHz($AH$2*$A1515)/(1+$A1515),$AN$2*$AH$2/(1+1/$A1515),$AM$2*SQRT(Sum_Sq(K1515,1/($X$2*I$8*(1+H$1017+K1515/J1515))))/SQRT(Sum_Sq($X$2*K1515*I$8,1)),                   $AQ$2*SQRT(Sum_Sq($AH$2/(1+1/$A1515)+K1515*( 1/(H$1017+1+K1515/J1515)-1)/(1+($X$2*K1515*I$8)^2), (K1515^2*I$8*$X$2+1/($X$2*I$8*(H$1017+1+K1515/J1515           )))/(1+($X$2*K1515*I$8)^2))),           V_rtHz(J1515)/($X$2*I$8*(J1515*H$1017+J1515+K1515)),V_rtHz(K1515)*SQRT(Sum_Sq(J1515*I$8*$X$2*H$1017,1))/($X$2*I$8*(J1515*H$1017+J1515+K1515))))/SQRT(Sum_Sq(1/(1+$A1515)+$AC$2/$I$2-1/(1+(1+K1515/J1515)/H$1017),$X$2/$I$2)),IF(K1516&lt;0,"A",H1516))</f>
        <v>A</v>
      </c>
      <c r="J1515" s="13">
        <f t="shared" si="505"/>
        <v>-1</v>
      </c>
      <c r="K1515" s="12">
        <f t="shared" si="529"/>
        <v>-2</v>
      </c>
      <c r="M1515" s="13" t="str">
        <f>IF(P1515&gt;0,SQRT(Sum_Sq($AI$2,V_rtHz($AH$2)/(1+1/$A1515),V_rtHz($AH$2*$A1515)/(1+$A1515),$AN$2*$AH$2/(1+1/$A1515),$AM$2*SQRT(Sum_Sq(P1515,1/($X$2*N$8*(1+M$1017+P1515/O1515))))/SQRT(Sum_Sq($X$2*P1515*N$8,1)),                   $AQ$2*SQRT(Sum_Sq($AH$2/(1+1/$A1515)+P1515*( 1/(M$1017+1+P1515/O1515)-1)/(1+($X$2*P1515*N$8)^2), (P1515^2*N$8*$X$2+1/($X$2*N$8*(M$1017+1+P1515/O1515           )))/(1+($X$2*P1515*N$8)^2))),           V_rtHz(O1515)/($X$2*N$8*(O1515*M$1017+O1515+P1515)),V_rtHz(P1515)*SQRT(Sum_Sq(O1515*N$8*$X$2*M$1017,1))/($X$2*N$8*(O1515*M$1017+O1515+P1515))))/SQRT(Sum_Sq(1/(1+$A1515)+$AC$2/$I$2-1/(1+(1+P1515/O1515)/M$1017),$X$2/$I$2)),IF(P1516&lt;0,"A",M1516))</f>
        <v>A</v>
      </c>
      <c r="O1515" s="13">
        <f t="shared" si="506"/>
        <v>-1</v>
      </c>
      <c r="P1515" s="12">
        <f t="shared" si="530"/>
        <v>-2</v>
      </c>
      <c r="R1515" s="13">
        <f>IF(U1515&gt;0,SQRT(Sum_Sq($AI$2,V_rtHz($AH$2)/(1+1/$A1515),V_rtHz($AH$2*$A1515)/(1+$A1515),$AN$2*$AH$2/(1+1/$A1515),$AM$2*SQRT(Sum_Sq(U1515,1/($X$2*S$8*(1+R$1017+U1515/T1515))))/SQRT(Sum_Sq($X$2*U1515*S$8,1)),                   $AQ$2*SQRT(Sum_Sq($AH$2/(1+1/$A1515)+U1515*( 1/(R$1017+1+U1515/T1515)-1)/(1+($X$2*U1515*S$8)^2), (U1515^2*S$8*$X$2+1/($X$2*S$8*(R$1017+1+U1515/T1515           )))/(1+($X$2*U1515*S$8)^2))),           V_rtHz(T1515)/($X$2*S$8*(T1515*R$1017+T1515+U1515)),V_rtHz(U1515)*SQRT(Sum_Sq(T1515*S$8*$X$2*R$1017,1))/($X$2*S$8*(T1515*R$1017+T1515+U1515))))/SQRT(Sum_Sq(1/(1+$A1515)+$AC$2/$I$2-1/(1+(1+U1515/T1515)/R$1017),$X$2/$I$2)),IF(U1516&lt;0,"A",R1516))</f>
        <v>2.1483847052908418E-6</v>
      </c>
      <c r="T1515" s="13">
        <f t="shared" si="507"/>
        <v>14592.742390305499</v>
      </c>
      <c r="U1515" s="12">
        <f t="shared" si="531"/>
        <v>21324.578958878399</v>
      </c>
      <c r="X1515" s="13">
        <f>IF(AA1515&gt;0,SQRT(Sum_Sq($AI$2,V_rtHz($AH$2)/(1+1/$A1515),V_rtHz($AH$2*$A1515)/(1+$A1515),$AN$2*$AH$2/(1+1/$A1515),$AM$2*SQRT(Sum_Sq(AA1515,1/($X$2*Y$8*(1+X$1017+AA1515/Z1515))))/SQRT(Sum_Sq($X$2*AA1515*Y$8,1)),                   $AQ$2*SQRT(Sum_Sq($AH$2/(1+1/$A1515)+AA1515*( 1/(X$1017+1+AA1515/Z1515)-1)/(1+($X$2*AA1515*Y$8)^2), (AA1515^2*Y$8*$X$2+1/($X$2*Y$8*(X$1017+1+AA1515/Z1515           )))/(1+($X$2*AA1515*Y$8)^2))),           V_rtHz(Z1515)/($X$2*Y$8*(Z1515*X$1017+Z1515+AA1515)),V_rtHz(AA1515)*SQRT(Sum_Sq(Z1515*Y$8*$X$2*X$1017,1))/($X$2*Y$8*(Z1515*X$1017+Z1515+AA1515))))/SQRT(Sum_Sq(1/(1+$A1515)+$AC$2/$I$2-1/(1+(1+AA1515/Z1515)/X$1017),$X$2/$I$2)),IF(AA1516&lt;0,"A",X1516))</f>
        <v>3.0299728507576589E-6</v>
      </c>
      <c r="Z1515" s="13">
        <f t="shared" si="508"/>
        <v>11084.376055759683</v>
      </c>
      <c r="AA1515" s="12">
        <f t="shared" si="532"/>
        <v>88778.157887192472</v>
      </c>
      <c r="AC1515" s="13">
        <f>IF(AF1515&gt;0,SQRT(Sum_Sq($AI$2,V_rtHz($AH$2)/(1+1/$A1515),V_rtHz($AH$2*$A1515)/(1+$A1515),$AN$2*$AH$2/(1+1/$A1515),$AM$2*SQRT(Sum_Sq(AF1515,1/($X$2*AD$8*(1+AC$1017+AF1515/AE1515))))/SQRT(Sum_Sq($X$2*AF1515*AD$8,1)),                   $AQ$2*SQRT(Sum_Sq($AH$2/(1+1/$A1515)+AF1515*( 1/(AC$1017+1+AF1515/AE1515)-1)/(1+($X$2*AF1515*AD$8)^2), (AF1515^2*AD$8*$X$2+1/($X$2*AD$8*(AC$1017+1+AF1515/AE1515           )))/(1+($X$2*AF1515*AD$8)^2))),           V_rtHz(AE1515)/($X$2*AD$8*(AE1515*AC$1017+AE1515+AF1515)),V_rtHz(AF1515)*SQRT(Sum_Sq(AE1515*AD$8*$X$2*AC$1017,1))/($X$2*AD$8*(AE1515*AC$1017+AE1515+AF1515))))/SQRT(Sum_Sq(1/(1+$A1515)+$AC$2/$I$2-1/(1+(1+AF1515/AE1515)/AC$1017),$X$2/$I$2)),IF(AF1516&lt;0,"A",AC1516))</f>
        <v>5.1105950096417171E-6</v>
      </c>
      <c r="AE1515" s="13">
        <f t="shared" si="509"/>
        <v>10457.145121683508</v>
      </c>
      <c r="AF1515" s="12">
        <f t="shared" si="533"/>
        <v>297580.346937505</v>
      </c>
      <c r="AG1515" s="13"/>
      <c r="AH1515" s="13">
        <f>IF(AK1515&gt;0,SQRT(Sum_Sq($AI$2,V_rtHz($AH$2)/(1+1/$A1515),V_rtHz($AH$2*$A1515)/(1+$A1515),$AN$2*$AH$2/(1+1/$A1515),$AM$2*SQRT(Sum_Sq(AK1515,1/($X$2*AI$8*(1+AH$1017+AK1515/AJ1515))))/SQRT(Sum_Sq($X$2*AK1515*AI$8,1)),                   $AQ$2*SQRT(Sum_Sq($AH$2/(1+1/$A1515)+AK1515*( 1/(AH$1017+1+AK1515/AJ1515)-1)/(1+($X$2*AK1515*AI$8)^2), (AK1515^2*AI$8*$X$2+1/($X$2*AI$8*(AH$1017+1+AK1515/AJ1515           )))/(1+($X$2*AK1515*AI$8)^2))),           V_rtHz(AJ1515)/($X$2*AI$8*(AJ1515*AH$1017+AJ1515+AK1515)),V_rtHz(AK1515)*SQRT(Sum_Sq(AJ1515*AI$8*$X$2*AH$1017,1))/($X$2*AI$8*(AJ1515*AH$1017+AJ1515+AK1515))))/SQRT(Sum_Sq(1/(1+$A1515)+$AC$2/$I$2-1/(1+(1+AK1515/AJ1515)/AH$1017),$X$2/$I$2)),IF(AK1516&lt;0,"A",AH1516))</f>
        <v>8.9476633424165531E-6</v>
      </c>
      <c r="AI1515" s="13"/>
      <c r="AJ1515" s="13">
        <f t="shared" si="510"/>
        <v>10282.698299546537</v>
      </c>
      <c r="AK1515" s="12">
        <f t="shared" si="534"/>
        <v>956996.36310699244</v>
      </c>
      <c r="AM1515" s="13">
        <f>IF(AP1515&gt;0,SQRT(Sum_Sq($AI$2,V_rtHz($AH$2)/(1+1/$A1515),V_rtHz($AH$2*$A1515)/(1+$A1515),$AN$2*$AH$2/(1+1/$A1515),$AM$2*SQRT(Sum_Sq(AP1515,1/($X$2*AN$8*(1+AM$1017+AP1515/AO1515))))/SQRT(Sum_Sq($X$2*AP1515*AN$8,1)),                   $AQ$2*SQRT(Sum_Sq($AH$2/(1+1/$A1515)+AP1515*( 1/(AM$1017+1+AP1515/AO1515)-1)/(1+($X$2*AP1515*AN$8)^2), (AP1515^2*AN$8*$X$2+1/($X$2*AN$8*(AM$1017+1+AP1515/AO1515           )))/(1+($X$2*AP1515*AN$8)^2))),           V_rtHz(AO1515)/($X$2*AN$8*(AO1515*AM$1017+AO1515+AP1515)),V_rtHz(AP1515)*SQRT(Sum_Sq(AO1515*AN$8*$X$2*AM$1017,1))/($X$2*AN$8*(AO1515*AM$1017+AO1515+AP1515))))/SQRT(Sum_Sq(1/(1+$A1515)+$AC$2/$I$2-1/(1+(1+AP1515/AO1515)/AM$1017),$X$2/$I$2)),IF(AP1516&lt;0,"A",AM1516))</f>
        <v>1.5836667627564014E-5</v>
      </c>
      <c r="AO1515" s="13">
        <f t="shared" si="511"/>
        <v>10229.5684487329</v>
      </c>
      <c r="AP1515" s="12">
        <f t="shared" si="535"/>
        <v>3042006.0131391655</v>
      </c>
      <c r="AR1515" s="13">
        <f t="shared" si="512"/>
        <v>69887291.180198371</v>
      </c>
      <c r="AS1515" s="13">
        <f t="shared" si="513"/>
        <v>-1.3371827426567161E-5</v>
      </c>
      <c r="AV1515" s="13"/>
      <c r="AW1515" s="13">
        <f t="shared" si="514"/>
        <v>39300511.936236553</v>
      </c>
      <c r="AX1515" s="13">
        <f t="shared" si="515"/>
        <v>-4.3528360082183296E-5</v>
      </c>
      <c r="AZ1515" s="13"/>
      <c r="BA1515" s="13"/>
      <c r="BB1515" s="13">
        <f t="shared" si="516"/>
        <v>22100301.962882396</v>
      </c>
      <c r="BC1515" s="13">
        <f t="shared" si="517"/>
        <v>-1.5175454510904697E-4</v>
      </c>
      <c r="BD1515" s="13"/>
      <c r="BE1515" s="13"/>
      <c r="BG1515" s="13">
        <f t="shared" si="518"/>
        <v>996.3330000000002</v>
      </c>
      <c r="BH1515" s="13">
        <f t="shared" si="519"/>
        <v>10.899000000000003</v>
      </c>
      <c r="BI1515" s="13"/>
      <c r="BL1515" s="13">
        <f t="shared" si="520"/>
        <v>315.06815879885437</v>
      </c>
      <c r="BM1515" s="13">
        <f t="shared" si="521"/>
        <v>34.465664218175128</v>
      </c>
      <c r="BP1515" s="13"/>
      <c r="BQ1515" s="13">
        <f t="shared" si="522"/>
        <v>99.633300000000006</v>
      </c>
      <c r="BR1515" s="13">
        <f t="shared" si="523"/>
        <v>108.99000000000002</v>
      </c>
      <c r="BT1515" s="13"/>
      <c r="BU1515" s="13"/>
      <c r="BV1515" s="13">
        <f t="shared" si="524"/>
        <v>31.50681587988543</v>
      </c>
      <c r="BW1515" s="13">
        <f t="shared" si="525"/>
        <v>344.65664218175152</v>
      </c>
      <c r="CA1515" s="13">
        <f t="shared" si="526"/>
        <v>9.9633299999999991</v>
      </c>
      <c r="CB1515" s="13">
        <f t="shared" si="527"/>
        <v>1089.9000000000003</v>
      </c>
    </row>
    <row r="1516" spans="1:80" x14ac:dyDescent="0.3">
      <c r="A1516" s="13">
        <f t="shared" si="503"/>
        <v>1.0280162981264728E-2</v>
      </c>
      <c r="C1516" s="13" t="str">
        <f>IF(F1516&gt;0,SQRT(Sum_Sq($AI$2,V_rtHz($AH$2)/(1+1/$A1516),V_rtHz($AH$2*$A1516)/(1+$A1516),$AN$2*$AH$2/(1+1/$A1516),$AM$2*SQRT(Sum_Sq(F1516,1/($X$2*D$8*(1+C$1017+F1516/E1516))))/SQRT(Sum_Sq($X$2*F1516*D$8,1)),                   $AQ$2*SQRT(Sum_Sq($AH$2/(1+1/$A1516)+F1516*( 1/(C$1017+1+F1516/E1516)-1)/(1+($X$2*F1516*D$8)^2), (F1516^2*D$8*$X$2+1/($X$2*D$8*(C$1017+1+F1516/E1516           )))/(1+($X$2*F1516*D$8)^2))),           V_rtHz(E1516)/($X$2*D$8*(E1516*C$1017+E1516+F1516)),V_rtHz(F1516)*SQRT(Sum_Sq(E1516*D$8*$X$2*C$1017,1))/($X$2*D$8*(E1516*C$1017+E1516+F1516))))/SQRT(Sum_Sq(1/(1+$A1516)+$AC$2/$I$2-1/(1+(1+F1516/E1516)/C$1017),$X$2/$I$2)),IF(F1517&lt;0,"A",C1517))</f>
        <v>A</v>
      </c>
      <c r="E1516" s="13">
        <f t="shared" si="504"/>
        <v>-1</v>
      </c>
      <c r="F1516" s="12">
        <f t="shared" si="528"/>
        <v>-2</v>
      </c>
      <c r="H1516" s="13" t="str">
        <f>IF(K1516&gt;0,SQRT(Sum_Sq($AI$2,V_rtHz($AH$2)/(1+1/$A1516),V_rtHz($AH$2*$A1516)/(1+$A1516),$AN$2*$AH$2/(1+1/$A1516),$AM$2*SQRT(Sum_Sq(K1516,1/($X$2*I$8*(1+H$1017+K1516/J1516))))/SQRT(Sum_Sq($X$2*K1516*I$8,1)),                   $AQ$2*SQRT(Sum_Sq($AH$2/(1+1/$A1516)+K1516*( 1/(H$1017+1+K1516/J1516)-1)/(1+($X$2*K1516*I$8)^2), (K1516^2*I$8*$X$2+1/($X$2*I$8*(H$1017+1+K1516/J1516           )))/(1+($X$2*K1516*I$8)^2))),           V_rtHz(J1516)/($X$2*I$8*(J1516*H$1017+J1516+K1516)),V_rtHz(K1516)*SQRT(Sum_Sq(J1516*I$8*$X$2*H$1017,1))/($X$2*I$8*(J1516*H$1017+J1516+K1516))))/SQRT(Sum_Sq(1/(1+$A1516)+$AC$2/$I$2-1/(1+(1+K1516/J1516)/H$1017),$X$2/$I$2)),IF(K1517&lt;0,"A",H1517))</f>
        <v>A</v>
      </c>
      <c r="J1516" s="13">
        <f t="shared" si="505"/>
        <v>-1</v>
      </c>
      <c r="K1516" s="12">
        <f t="shared" si="529"/>
        <v>-2</v>
      </c>
      <c r="M1516" s="13" t="str">
        <f>IF(P1516&gt;0,SQRT(Sum_Sq($AI$2,V_rtHz($AH$2)/(1+1/$A1516),V_rtHz($AH$2*$A1516)/(1+$A1516),$AN$2*$AH$2/(1+1/$A1516),$AM$2*SQRT(Sum_Sq(P1516,1/($X$2*N$8*(1+M$1017+P1516/O1516))))/SQRT(Sum_Sq($X$2*P1516*N$8,1)),                   $AQ$2*SQRT(Sum_Sq($AH$2/(1+1/$A1516)+P1516*( 1/(M$1017+1+P1516/O1516)-1)/(1+($X$2*P1516*N$8)^2), (P1516^2*N$8*$X$2+1/($X$2*N$8*(M$1017+1+P1516/O1516           )))/(1+($X$2*P1516*N$8)^2))),           V_rtHz(O1516)/($X$2*N$8*(O1516*M$1017+O1516+P1516)),V_rtHz(P1516)*SQRT(Sum_Sq(O1516*N$8*$X$2*M$1017,1))/($X$2*N$8*(O1516*M$1017+O1516+P1516))))/SQRT(Sum_Sq(1/(1+$A1516)+$AC$2/$I$2-1/(1+(1+P1516/O1516)/M$1017),$X$2/$I$2)),IF(P1517&lt;0,"A",M1517))</f>
        <v>A</v>
      </c>
      <c r="O1516" s="13">
        <f t="shared" si="506"/>
        <v>-1</v>
      </c>
      <c r="P1516" s="12">
        <f t="shared" si="530"/>
        <v>-2</v>
      </c>
      <c r="R1516" s="13">
        <f>IF(U1516&gt;0,SQRT(Sum_Sq($AI$2,V_rtHz($AH$2)/(1+1/$A1516),V_rtHz($AH$2*$A1516)/(1+$A1516),$AN$2*$AH$2/(1+1/$A1516),$AM$2*SQRT(Sum_Sq(U1516,1/($X$2*S$8*(1+R$1017+U1516/T1516))))/SQRT(Sum_Sq($X$2*U1516*S$8,1)),                   $AQ$2*SQRT(Sum_Sq($AH$2/(1+1/$A1516)+U1516*( 1/(R$1017+1+U1516/T1516)-1)/(1+($X$2*U1516*S$8)^2), (U1516^2*S$8*$X$2+1/($X$2*S$8*(R$1017+1+U1516/T1516           )))/(1+($X$2*U1516*S$8)^2))),           V_rtHz(T1516)/($X$2*S$8*(T1516*R$1017+T1516+U1516)),V_rtHz(U1516)*SQRT(Sum_Sq(T1516*S$8*$X$2*R$1017,1))/($X$2*S$8*(T1516*R$1017+T1516+U1516))))/SQRT(Sum_Sq(1/(1+$A1516)+$AC$2/$I$2-1/(1+(1+U1516/T1516)/R$1017),$X$2/$I$2)),IF(U1517&lt;0,"A",R1517))</f>
        <v>2.1359265365260653E-6</v>
      </c>
      <c r="T1516" s="13">
        <f t="shared" si="507"/>
        <v>14447.621475029515</v>
      </c>
      <c r="U1516" s="12">
        <f t="shared" si="531"/>
        <v>21538.776321519443</v>
      </c>
      <c r="X1516" s="13">
        <f>IF(AA1516&gt;0,SQRT(Sum_Sq($AI$2,V_rtHz($AH$2)/(1+1/$A1516),V_rtHz($AH$2*$A1516)/(1+$A1516),$AN$2*$AH$2/(1+1/$A1516),$AM$2*SQRT(Sum_Sq(AA1516,1/($X$2*Y$8*(1+X$1017+AA1516/Z1516))))/SQRT(Sum_Sq($X$2*AA1516*Y$8,1)),                   $AQ$2*SQRT(Sum_Sq($AH$2/(1+1/$A1516)+AA1516*( 1/(X$1017+1+AA1516/Z1516)-1)/(1+($X$2*AA1516*Y$8)^2), (AA1516^2*Y$8*$X$2+1/($X$2*Y$8*(X$1017+1+AA1516/Z1516           )))/(1+($X$2*AA1516*Y$8)^2))),           V_rtHz(Z1516)/($X$2*Y$8*(Z1516*X$1017+Z1516+AA1516)),V_rtHz(AA1516)*SQRT(Sum_Sq(Z1516*Y$8*$X$2*X$1017,1))/($X$2*Y$8*(Z1516*X$1017+Z1516+AA1516))))/SQRT(Sum_Sq(1/(1+$A1516)+$AC$2/$I$2-1/(1+(1+AA1516/Z1516)/X$1017),$X$2/$I$2)),IF(AA1517&lt;0,"A",X1517))</f>
        <v>3.022768854831118E-6</v>
      </c>
      <c r="Z1516" s="13">
        <f t="shared" si="508"/>
        <v>11029.631502405227</v>
      </c>
      <c r="AA1516" s="12">
        <f t="shared" si="532"/>
        <v>89218.800042835283</v>
      </c>
      <c r="AC1516" s="13">
        <f>IF(AF1516&gt;0,SQRT(Sum_Sq($AI$2,V_rtHz($AH$2)/(1+1/$A1516),V_rtHz($AH$2*$A1516)/(1+$A1516),$AN$2*$AH$2/(1+1/$A1516),$AM$2*SQRT(Sum_Sq(AF1516,1/($X$2*AD$8*(1+AC$1017+AF1516/AE1516))))/SQRT(Sum_Sq($X$2*AF1516*AD$8,1)),                   $AQ$2*SQRT(Sum_Sq($AH$2/(1+1/$A1516)+AF1516*( 1/(AC$1017+1+AF1516/AE1516)-1)/(1+($X$2*AF1516*AD$8)^2), (AF1516^2*AD$8*$X$2+1/($X$2*AD$8*(AC$1017+1+AF1516/AE1516           )))/(1+($X$2*AF1516*AD$8)^2))),           V_rtHz(AE1516)/($X$2*AD$8*(AE1516*AC$1017+AE1516+AF1516)),V_rtHz(AF1516)*SQRT(Sum_Sq(AE1516*AD$8*$X$2*AC$1017,1))/($X$2*AD$8*(AE1516*AC$1017+AE1516+AF1516))))/SQRT(Sum_Sq(1/(1+$A1516)+$AC$2/$I$2-1/(1+(1+AF1516/AE1516)/AC$1017),$X$2/$I$2)),IF(AF1517&lt;0,"A",AC1517))</f>
        <v>5.1006603744577872E-6</v>
      </c>
      <c r="AE1516" s="13">
        <f t="shared" si="509"/>
        <v>10412.307033493109</v>
      </c>
      <c r="AF1516" s="12">
        <f t="shared" si="533"/>
        <v>298861.80490803864</v>
      </c>
      <c r="AG1516" s="13"/>
      <c r="AH1516" s="13">
        <f>IF(AK1516&gt;0,SQRT(Sum_Sq($AI$2,V_rtHz($AH$2)/(1+1/$A1516),V_rtHz($AH$2*$A1516)/(1+$A1516),$AN$2*$AH$2/(1+1/$A1516),$AM$2*SQRT(Sum_Sq(AK1516,1/($X$2*AI$8*(1+AH$1017+AK1516/AJ1516))))/SQRT(Sum_Sq($X$2*AK1516*AI$8,1)),                   $AQ$2*SQRT(Sum_Sq($AH$2/(1+1/$A1516)+AK1516*( 1/(AH$1017+1+AK1516/AJ1516)-1)/(1+($X$2*AK1516*AI$8)^2), (AK1516^2*AI$8*$X$2+1/($X$2*AI$8*(AH$1017+1+AK1516/AJ1516           )))/(1+($X$2*AK1516*AI$8)^2))),           V_rtHz(AJ1516)/($X$2*AI$8*(AJ1516*AH$1017+AJ1516+AK1516)),V_rtHz(AK1516)*SQRT(Sum_Sq(AJ1516*AI$8*$X$2*AH$1017,1))/($X$2*AI$8*(AJ1516*AH$1017+AJ1516+AK1516))))/SQRT(Sum_Sq(1/(1+$A1516)+$AC$2/$I$2-1/(1+(1+AK1516/AJ1516)/AH$1017),$X$2/$I$2)),IF(AK1517&lt;0,"A",AH1517))</f>
        <v>8.9312795381341171E-6</v>
      </c>
      <c r="AI1516" s="13"/>
      <c r="AJ1516" s="13">
        <f t="shared" si="510"/>
        <v>10240.356755334196</v>
      </c>
      <c r="AK1516" s="12">
        <f t="shared" si="534"/>
        <v>960953.32523123058</v>
      </c>
      <c r="AM1516" s="13">
        <f>IF(AP1516&gt;0,SQRT(Sum_Sq($AI$2,V_rtHz($AH$2)/(1+1/$A1516),V_rtHz($AH$2*$A1516)/(1+$A1516),$AN$2*$AH$2/(1+1/$A1516),$AM$2*SQRT(Sum_Sq(AP1516,1/($X$2*AN$8*(1+AM$1017+AP1516/AO1516))))/SQRT(Sum_Sq($X$2*AP1516*AN$8,1)),                   $AQ$2*SQRT(Sum_Sq($AH$2/(1+1/$A1516)+AP1516*( 1/(AM$1017+1+AP1516/AO1516)-1)/(1+($X$2*AP1516*AN$8)^2), (AP1516^2*AN$8*$X$2+1/($X$2*AN$8*(AM$1017+1+AP1516/AO1516           )))/(1+($X$2*AP1516*AN$8)^2))),           V_rtHz(AO1516)/($X$2*AN$8*(AO1516*AM$1017+AO1516+AP1516)),V_rtHz(AP1516)*SQRT(Sum_Sq(AO1516*AN$8*$X$2*AM$1017,1))/($X$2*AN$8*(AO1516*AM$1017+AO1516+AP1516))))/SQRT(Sum_Sq(1/(1+$A1516)+$AC$2/$I$2-1/(1+(1+AP1516/AO1516)/AM$1017),$X$2/$I$2)),IF(AP1517&lt;0,"A",AM1517))</f>
        <v>1.5808210974660568E-5</v>
      </c>
      <c r="AO1516" s="13">
        <f t="shared" si="511"/>
        <v>10187.96602210271</v>
      </c>
      <c r="AP1516" s="12">
        <f t="shared" si="535"/>
        <v>3054428.0050947391</v>
      </c>
      <c r="AR1516" s="13">
        <f t="shared" si="512"/>
        <v>69887291.180198371</v>
      </c>
      <c r="AS1516" s="13">
        <f t="shared" si="513"/>
        <v>-1.3374284417078291E-5</v>
      </c>
      <c r="AV1516" s="13"/>
      <c r="AW1516" s="13">
        <f t="shared" si="514"/>
        <v>39300511.936236553</v>
      </c>
      <c r="AX1516" s="13">
        <f t="shared" si="515"/>
        <v>-4.355440641384531E-5</v>
      </c>
      <c r="AZ1516" s="13"/>
      <c r="BA1516" s="13"/>
      <c r="BB1516" s="13">
        <f t="shared" si="516"/>
        <v>22100301.962882396</v>
      </c>
      <c r="BC1516" s="13">
        <f t="shared" si="517"/>
        <v>-1.5207159819083586E-4</v>
      </c>
      <c r="BD1516" s="13"/>
      <c r="BE1516" s="13"/>
      <c r="BG1516" s="13">
        <f t="shared" si="518"/>
        <v>996.3330000000002</v>
      </c>
      <c r="BH1516" s="13">
        <f t="shared" si="519"/>
        <v>10.898999999999997</v>
      </c>
      <c r="BI1516" s="13"/>
      <c r="BL1516" s="13">
        <f t="shared" si="520"/>
        <v>315.06815879885437</v>
      </c>
      <c r="BM1516" s="13">
        <f t="shared" si="521"/>
        <v>34.465664218175135</v>
      </c>
      <c r="BP1516" s="13"/>
      <c r="BQ1516" s="13">
        <f t="shared" si="522"/>
        <v>99.633300000000006</v>
      </c>
      <c r="BR1516" s="13">
        <f t="shared" si="523"/>
        <v>108.99000000000001</v>
      </c>
      <c r="BT1516" s="13"/>
      <c r="BU1516" s="13"/>
      <c r="BV1516" s="13">
        <f t="shared" si="524"/>
        <v>31.50681587988543</v>
      </c>
      <c r="BW1516" s="13">
        <f t="shared" si="525"/>
        <v>344.65664218175141</v>
      </c>
      <c r="CA1516" s="13">
        <f t="shared" si="526"/>
        <v>9.9633299999999991</v>
      </c>
      <c r="CB1516" s="13">
        <f t="shared" si="527"/>
        <v>1089.9000000000003</v>
      </c>
    </row>
    <row r="1517" spans="1:80" x14ac:dyDescent="0.3">
      <c r="A1517" s="13">
        <f t="shared" si="503"/>
        <v>1.0423174293933033E-2</v>
      </c>
      <c r="C1517" s="13" t="str">
        <f>IF(F1517&gt;0,SQRT(Sum_Sq($AI$2,V_rtHz($AH$2)/(1+1/$A1517),V_rtHz($AH$2*$A1517)/(1+$A1517),$AN$2*$AH$2/(1+1/$A1517),$AM$2*SQRT(Sum_Sq(F1517,1/($X$2*D$8*(1+C$1017+F1517/E1517))))/SQRT(Sum_Sq($X$2*F1517*D$8,1)),                   $AQ$2*SQRT(Sum_Sq($AH$2/(1+1/$A1517)+F1517*( 1/(C$1017+1+F1517/E1517)-1)/(1+($X$2*F1517*D$8)^2), (F1517^2*D$8*$X$2+1/($X$2*D$8*(C$1017+1+F1517/E1517           )))/(1+($X$2*F1517*D$8)^2))),           V_rtHz(E1517)/($X$2*D$8*(E1517*C$1017+E1517+F1517)),V_rtHz(F1517)*SQRT(Sum_Sq(E1517*D$8*$X$2*C$1017,1))/($X$2*D$8*(E1517*C$1017+E1517+F1517))))/SQRT(Sum_Sq(1/(1+$A1517)+$AC$2/$I$2-1/(1+(1+F1517/E1517)/C$1017),$X$2/$I$2)),IF(F1518&lt;0,"A",C1518))</f>
        <v>A</v>
      </c>
      <c r="E1517" s="13">
        <f t="shared" si="504"/>
        <v>-1</v>
      </c>
      <c r="F1517" s="12">
        <f t="shared" si="528"/>
        <v>-2</v>
      </c>
      <c r="H1517" s="13" t="str">
        <f>IF(K1517&gt;0,SQRT(Sum_Sq($AI$2,V_rtHz($AH$2)/(1+1/$A1517),V_rtHz($AH$2*$A1517)/(1+$A1517),$AN$2*$AH$2/(1+1/$A1517),$AM$2*SQRT(Sum_Sq(K1517,1/($X$2*I$8*(1+H$1017+K1517/J1517))))/SQRT(Sum_Sq($X$2*K1517*I$8,1)),                   $AQ$2*SQRT(Sum_Sq($AH$2/(1+1/$A1517)+K1517*( 1/(H$1017+1+K1517/J1517)-1)/(1+($X$2*K1517*I$8)^2), (K1517^2*I$8*$X$2+1/($X$2*I$8*(H$1017+1+K1517/J1517           )))/(1+($X$2*K1517*I$8)^2))),           V_rtHz(J1517)/($X$2*I$8*(J1517*H$1017+J1517+K1517)),V_rtHz(K1517)*SQRT(Sum_Sq(J1517*I$8*$X$2*H$1017,1))/($X$2*I$8*(J1517*H$1017+J1517+K1517))))/SQRT(Sum_Sq(1/(1+$A1517)+$AC$2/$I$2-1/(1+(1+K1517/J1517)/H$1017),$X$2/$I$2)),IF(K1518&lt;0,"A",H1518))</f>
        <v>A</v>
      </c>
      <c r="J1517" s="13">
        <f t="shared" si="505"/>
        <v>-1</v>
      </c>
      <c r="K1517" s="12">
        <f t="shared" si="529"/>
        <v>-2</v>
      </c>
      <c r="M1517" s="13" t="str">
        <f>IF(P1517&gt;0,SQRT(Sum_Sq($AI$2,V_rtHz($AH$2)/(1+1/$A1517),V_rtHz($AH$2*$A1517)/(1+$A1517),$AN$2*$AH$2/(1+1/$A1517),$AM$2*SQRT(Sum_Sq(P1517,1/($X$2*N$8*(1+M$1017+P1517/O1517))))/SQRT(Sum_Sq($X$2*P1517*N$8,1)),                   $AQ$2*SQRT(Sum_Sq($AH$2/(1+1/$A1517)+P1517*( 1/(M$1017+1+P1517/O1517)-1)/(1+($X$2*P1517*N$8)^2), (P1517^2*N$8*$X$2+1/($X$2*N$8*(M$1017+1+P1517/O1517           )))/(1+($X$2*P1517*N$8)^2))),           V_rtHz(O1517)/($X$2*N$8*(O1517*M$1017+O1517+P1517)),V_rtHz(P1517)*SQRT(Sum_Sq(O1517*N$8*$X$2*M$1017,1))/($X$2*N$8*(O1517*M$1017+O1517+P1517))))/SQRT(Sum_Sq(1/(1+$A1517)+$AC$2/$I$2-1/(1+(1+P1517/O1517)/M$1017),$X$2/$I$2)),IF(P1518&lt;0,"A",M1518))</f>
        <v>A</v>
      </c>
      <c r="O1517" s="13">
        <f t="shared" si="506"/>
        <v>-1</v>
      </c>
      <c r="P1517" s="12">
        <f t="shared" si="530"/>
        <v>-2</v>
      </c>
      <c r="R1517" s="13">
        <f>IF(U1517&gt;0,SQRT(Sum_Sq($AI$2,V_rtHz($AH$2)/(1+1/$A1517),V_rtHz($AH$2*$A1517)/(1+$A1517),$AN$2*$AH$2/(1+1/$A1517),$AM$2*SQRT(Sum_Sq(U1517,1/($X$2*S$8*(1+R$1017+U1517/T1517))))/SQRT(Sum_Sq($X$2*U1517*S$8,1)),                   $AQ$2*SQRT(Sum_Sq($AH$2/(1+1/$A1517)+U1517*( 1/(R$1017+1+U1517/T1517)-1)/(1+($X$2*U1517*S$8)^2), (U1517^2*S$8*$X$2+1/($X$2*S$8*(R$1017+1+U1517/T1517           )))/(1+($X$2*U1517*S$8)^2))),           V_rtHz(T1517)/($X$2*S$8*(T1517*R$1017+T1517+U1517)),V_rtHz(U1517)*SQRT(Sum_Sq(T1517*S$8*$X$2*R$1017,1))/($X$2*S$8*(T1517*R$1017+T1517+U1517))))/SQRT(Sum_Sq(1/(1+$A1517)+$AC$2/$I$2-1/(1+(1+U1517/T1517)/R$1017),$X$2/$I$2)),IF(U1518&lt;0,"A",R1518))</f>
        <v>2.1237327170655215E-6</v>
      </c>
      <c r="T1517" s="13">
        <f t="shared" si="507"/>
        <v>14305.802327280988</v>
      </c>
      <c r="U1517" s="12">
        <f t="shared" si="531"/>
        <v>21752.298837180024</v>
      </c>
      <c r="X1517" s="13">
        <f>IF(AA1517&gt;0,SQRT(Sum_Sq($AI$2,V_rtHz($AH$2)/(1+1/$A1517),V_rtHz($AH$2*$A1517)/(1+$A1517),$AN$2*$AH$2/(1+1/$A1517),$AM$2*SQRT(Sum_Sq(AA1517,1/($X$2*Y$8*(1+X$1017+AA1517/Z1517))))/SQRT(Sum_Sq($X$2*AA1517*Y$8,1)),                   $AQ$2*SQRT(Sum_Sq($AH$2/(1+1/$A1517)+AA1517*( 1/(X$1017+1+AA1517/Z1517)-1)/(1+($X$2*AA1517*Y$8)^2), (AA1517^2*Y$8*$X$2+1/($X$2*Y$8*(X$1017+1+AA1517/Z1517           )))/(1+($X$2*AA1517*Y$8)^2))),           V_rtHz(Z1517)/($X$2*Y$8*(Z1517*X$1017+Z1517+AA1517)),V_rtHz(AA1517)*SQRT(Sum_Sq(Z1517*Y$8*$X$2*X$1017,1))/($X$2*Y$8*(Z1517*X$1017+Z1517+AA1517))))/SQRT(Sum_Sq(1/(1+$A1517)+$AC$2/$I$2-1/(1+(1+AA1517/Z1517)/X$1017),$X$2/$I$2)),IF(AA1518&lt;0,"A",X1518))</f>
        <v>3.0155807958277116E-6</v>
      </c>
      <c r="Z1517" s="13">
        <f t="shared" si="508"/>
        <v>10975.069877502287</v>
      </c>
      <c r="AA1517" s="12">
        <f t="shared" si="532"/>
        <v>89662.343706480329</v>
      </c>
      <c r="AC1517" s="13">
        <f>IF(AF1517&gt;0,SQRT(Sum_Sq($AI$2,V_rtHz($AH$2)/(1+1/$A1517),V_rtHz($AH$2*$A1517)/(1+$A1517),$AN$2*$AH$2/(1+1/$A1517),$AM$2*SQRT(Sum_Sq(AF1517,1/($X$2*AD$8*(1+AC$1017+AF1517/AE1517))))/SQRT(Sum_Sq($X$2*AF1517*AD$8,1)),                   $AQ$2*SQRT(Sum_Sq($AH$2/(1+1/$A1517)+AF1517*( 1/(AC$1017+1+AF1517/AE1517)-1)/(1+($X$2*AF1517*AD$8)^2), (AF1517^2*AD$8*$X$2+1/($X$2*AD$8*(AC$1017+1+AF1517/AE1517           )))/(1+($X$2*AF1517*AD$8)^2))),           V_rtHz(AE1517)/($X$2*AD$8*(AE1517*AC$1017+AE1517+AF1517)),V_rtHz(AF1517)*SQRT(Sum_Sq(AE1517*AD$8*$X$2*AC$1017,1))/($X$2*AD$8*(AE1517*AC$1017+AE1517+AF1517))))/SQRT(Sum_Sq(1/(1+$A1517)+$AC$2/$I$2-1/(1+(1+AF1517/AE1517)/AC$1017),$X$2/$I$2)),IF(AF1518&lt;0,"A",AC1518))</f>
        <v>5.0907240743203531E-6</v>
      </c>
      <c r="AE1517" s="13">
        <f t="shared" si="509"/>
        <v>10367.510781228442</v>
      </c>
      <c r="AF1517" s="12">
        <f t="shared" si="533"/>
        <v>300153.13597944437</v>
      </c>
      <c r="AG1517" s="13"/>
      <c r="AH1517" s="13">
        <f>IF(AK1517&gt;0,SQRT(Sum_Sq($AI$2,V_rtHz($AH$2)/(1+1/$A1517),V_rtHz($AH$2*$A1517)/(1+$A1517),$AN$2*$AH$2/(1+1/$A1517),$AM$2*SQRT(Sum_Sq(AK1517,1/($X$2*AI$8*(1+AH$1017+AK1517/AJ1517))))/SQRT(Sum_Sq($X$2*AK1517*AI$8,1)),                   $AQ$2*SQRT(Sum_Sq($AH$2/(1+1/$A1517)+AK1517*( 1/(AH$1017+1+AK1517/AJ1517)-1)/(1+($X$2*AK1517*AI$8)^2), (AK1517^2*AI$8*$X$2+1/($X$2*AI$8*(AH$1017+1+AK1517/AJ1517           )))/(1+($X$2*AK1517*AI$8)^2))),           V_rtHz(AJ1517)/($X$2*AI$8*(AJ1517*AH$1017+AJ1517+AK1517)),V_rtHz(AK1517)*SQRT(Sum_Sq(AJ1517*AI$8*$X$2*AH$1017,1))/($X$2*AI$8*(AJ1517*AH$1017+AJ1517+AK1517))))/SQRT(Sum_Sq(1/(1+$A1517)+$AC$2/$I$2-1/(1+(1+AK1517/AJ1517)/AH$1017),$X$2/$I$2)),IF(AK1518&lt;0,"A",AH1518))</f>
        <v>8.9148828377329294E-6</v>
      </c>
      <c r="AI1517" s="13"/>
      <c r="AJ1517" s="13">
        <f t="shared" si="510"/>
        <v>10198.028305836982</v>
      </c>
      <c r="AK1517" s="12">
        <f t="shared" si="534"/>
        <v>964941.90646246227</v>
      </c>
      <c r="AM1517" s="13">
        <f>IF(AP1517&gt;0,SQRT(Sum_Sq($AI$2,V_rtHz($AH$2)/(1+1/$A1517),V_rtHz($AH$2*$A1517)/(1+$A1517),$AN$2*$AH$2/(1+1/$A1517),$AM$2*SQRT(Sum_Sq(AP1517,1/($X$2*AN$8*(1+AM$1017+AP1517/AO1517))))/SQRT(Sum_Sq($X$2*AP1517*AN$8,1)),                   $AQ$2*SQRT(Sum_Sq($AH$2/(1+1/$A1517)+AP1517*( 1/(AM$1017+1+AP1517/AO1517)-1)/(1+($X$2*AP1517*AN$8)^2), (AP1517^2*AN$8*$X$2+1/($X$2*AN$8*(AM$1017+1+AP1517/AO1517           )))/(1+($X$2*AP1517*AN$8)^2))),           V_rtHz(AO1517)/($X$2*AN$8*(AO1517*AM$1017+AO1517+AP1517)),V_rtHz(AP1517)*SQRT(Sum_Sq(AO1517*AN$8*$X$2*AM$1017,1))/($X$2*AN$8*(AO1517*AM$1017+AO1517+AP1517))))/SQRT(Sum_Sq(1/(1+$A1517)+$AC$2/$I$2-1/(1+(1+AP1517/AO1517)/AM$1017),$X$2/$I$2)),IF(AP1518&lt;0,"A",AM1518))</f>
        <v>1.5779726676628453E-5</v>
      </c>
      <c r="AO1517" s="13">
        <f t="shared" si="511"/>
        <v>10146.368717041765</v>
      </c>
      <c r="AP1517" s="12">
        <f t="shared" si="535"/>
        <v>3066950.3150026393</v>
      </c>
      <c r="AR1517" s="13">
        <f t="shared" si="512"/>
        <v>69887291.180198371</v>
      </c>
      <c r="AS1517" s="13">
        <f t="shared" si="513"/>
        <v>-1.3376776509746074E-5</v>
      </c>
      <c r="AV1517" s="13"/>
      <c r="AW1517" s="13">
        <f t="shared" si="514"/>
        <v>39300511.936236553</v>
      </c>
      <c r="AX1517" s="13">
        <f t="shared" si="515"/>
        <v>-4.3580846929864083E-5</v>
      </c>
      <c r="AZ1517" s="13"/>
      <c r="BA1517" s="13"/>
      <c r="BB1517" s="13">
        <f t="shared" si="516"/>
        <v>22100301.962882396</v>
      </c>
      <c r="BC1517" s="13">
        <f t="shared" si="517"/>
        <v>-1.5239441737051199E-4</v>
      </c>
      <c r="BD1517" s="13"/>
      <c r="BE1517" s="13"/>
      <c r="BG1517" s="13">
        <f t="shared" si="518"/>
        <v>996.3330000000002</v>
      </c>
      <c r="BH1517" s="13">
        <f t="shared" si="519"/>
        <v>10.898999999999997</v>
      </c>
      <c r="BI1517" s="13"/>
      <c r="BL1517" s="13">
        <f t="shared" si="520"/>
        <v>315.06815879885437</v>
      </c>
      <c r="BM1517" s="13">
        <f t="shared" si="521"/>
        <v>34.465664218175128</v>
      </c>
      <c r="BP1517" s="13"/>
      <c r="BQ1517" s="13">
        <f t="shared" si="522"/>
        <v>99.633300000000006</v>
      </c>
      <c r="BR1517" s="13">
        <f t="shared" si="523"/>
        <v>108.98999999999994</v>
      </c>
      <c r="BT1517" s="13"/>
      <c r="BU1517" s="13"/>
      <c r="BV1517" s="13">
        <f t="shared" si="524"/>
        <v>31.50681587988543</v>
      </c>
      <c r="BW1517" s="13">
        <f t="shared" si="525"/>
        <v>344.65664218175164</v>
      </c>
      <c r="CA1517" s="13">
        <f t="shared" si="526"/>
        <v>9.9633299999999991</v>
      </c>
      <c r="CB1517" s="13">
        <f t="shared" si="527"/>
        <v>1089.9000000000008</v>
      </c>
    </row>
    <row r="1518" spans="1:80" x14ac:dyDescent="0.3">
      <c r="A1518" s="13">
        <f t="shared" si="503"/>
        <v>1.0568175092136584E-2</v>
      </c>
      <c r="C1518" s="13" t="str">
        <f>IF(F1518&gt;0,SQRT(Sum_Sq($AI$2,V_rtHz($AH$2)/(1+1/$A1518),V_rtHz($AH$2*$A1518)/(1+$A1518),$AN$2*$AH$2/(1+1/$A1518),$AM$2*SQRT(Sum_Sq(F1518,1/($X$2*D$8*(1+C$1017+F1518/E1518))))/SQRT(Sum_Sq($X$2*F1518*D$8,1)),                   $AQ$2*SQRT(Sum_Sq($AH$2/(1+1/$A1518)+F1518*( 1/(C$1017+1+F1518/E1518)-1)/(1+($X$2*F1518*D$8)^2), (F1518^2*D$8*$X$2+1/($X$2*D$8*(C$1017+1+F1518/E1518           )))/(1+($X$2*F1518*D$8)^2))),           V_rtHz(E1518)/($X$2*D$8*(E1518*C$1017+E1518+F1518)),V_rtHz(F1518)*SQRT(Sum_Sq(E1518*D$8*$X$2*C$1017,1))/($X$2*D$8*(E1518*C$1017+E1518+F1518))))/SQRT(Sum_Sq(1/(1+$A1518)+$AC$2/$I$2-1/(1+(1+F1518/E1518)/C$1017),$X$2/$I$2)),IF(F1519&lt;0,"A",C1519))</f>
        <v>A</v>
      </c>
      <c r="E1518" s="13">
        <f t="shared" si="504"/>
        <v>-1</v>
      </c>
      <c r="F1518" s="12">
        <f t="shared" si="528"/>
        <v>-2</v>
      </c>
      <c r="H1518" s="13" t="str">
        <f>IF(K1518&gt;0,SQRT(Sum_Sq($AI$2,V_rtHz($AH$2)/(1+1/$A1518),V_rtHz($AH$2*$A1518)/(1+$A1518),$AN$2*$AH$2/(1+1/$A1518),$AM$2*SQRT(Sum_Sq(K1518,1/($X$2*I$8*(1+H$1017+K1518/J1518))))/SQRT(Sum_Sq($X$2*K1518*I$8,1)),                   $AQ$2*SQRT(Sum_Sq($AH$2/(1+1/$A1518)+K1518*( 1/(H$1017+1+K1518/J1518)-1)/(1+($X$2*K1518*I$8)^2), (K1518^2*I$8*$X$2+1/($X$2*I$8*(H$1017+1+K1518/J1518           )))/(1+($X$2*K1518*I$8)^2))),           V_rtHz(J1518)/($X$2*I$8*(J1518*H$1017+J1518+K1518)),V_rtHz(K1518)*SQRT(Sum_Sq(J1518*I$8*$X$2*H$1017,1))/($X$2*I$8*(J1518*H$1017+J1518+K1518))))/SQRT(Sum_Sq(1/(1+$A1518)+$AC$2/$I$2-1/(1+(1+K1518/J1518)/H$1017),$X$2/$I$2)),IF(K1519&lt;0,"A",H1519))</f>
        <v>A</v>
      </c>
      <c r="J1518" s="13">
        <f t="shared" si="505"/>
        <v>-1</v>
      </c>
      <c r="K1518" s="12">
        <f t="shared" si="529"/>
        <v>-2</v>
      </c>
      <c r="M1518" s="13" t="str">
        <f>IF(P1518&gt;0,SQRT(Sum_Sq($AI$2,V_rtHz($AH$2)/(1+1/$A1518),V_rtHz($AH$2*$A1518)/(1+$A1518),$AN$2*$AH$2/(1+1/$A1518),$AM$2*SQRT(Sum_Sq(P1518,1/($X$2*N$8*(1+M$1017+P1518/O1518))))/SQRT(Sum_Sq($X$2*P1518*N$8,1)),                   $AQ$2*SQRT(Sum_Sq($AH$2/(1+1/$A1518)+P1518*( 1/(M$1017+1+P1518/O1518)-1)/(1+($X$2*P1518*N$8)^2), (P1518^2*N$8*$X$2+1/($X$2*N$8*(M$1017+1+P1518/O1518           )))/(1+($X$2*P1518*N$8)^2))),           V_rtHz(O1518)/($X$2*N$8*(O1518*M$1017+O1518+P1518)),V_rtHz(P1518)*SQRT(Sum_Sq(O1518*N$8*$X$2*M$1017,1))/($X$2*N$8*(O1518*M$1017+O1518+P1518))))/SQRT(Sum_Sq(1/(1+$A1518)+$AC$2/$I$2-1/(1+(1+P1518/O1518)/M$1017),$X$2/$I$2)),IF(P1519&lt;0,"A",M1519))</f>
        <v>A</v>
      </c>
      <c r="O1518" s="13">
        <f t="shared" si="506"/>
        <v>-1</v>
      </c>
      <c r="P1518" s="12">
        <f t="shared" si="530"/>
        <v>-2</v>
      </c>
      <c r="R1518" s="13">
        <f>IF(U1518&gt;0,SQRT(Sum_Sq($AI$2,V_rtHz($AH$2)/(1+1/$A1518),V_rtHz($AH$2*$A1518)/(1+$A1518),$AN$2*$AH$2/(1+1/$A1518),$AM$2*SQRT(Sum_Sq(U1518,1/($X$2*S$8*(1+R$1017+U1518/T1518))))/SQRT(Sum_Sq($X$2*U1518*S$8,1)),                   $AQ$2*SQRT(Sum_Sq($AH$2/(1+1/$A1518)+U1518*( 1/(R$1017+1+U1518/T1518)-1)/(1+($X$2*U1518*S$8)^2), (U1518^2*S$8*$X$2+1/($X$2*S$8*(R$1017+1+U1518/T1518           )))/(1+($X$2*U1518*S$8)^2))),           V_rtHz(T1518)/($X$2*S$8*(T1518*R$1017+T1518+U1518)),V_rtHz(U1518)*SQRT(Sum_Sq(T1518*S$8*$X$2*R$1017,1))/($X$2*S$8*(T1518*R$1017+T1518+U1518))))/SQRT(Sum_Sq(1/(1+$A1518)+$AC$2/$I$2-1/(1+(1+U1518/T1518)/R$1017),$X$2/$I$2)),IF(U1519&lt;0,"A",R1519))</f>
        <v>2.1117909663382794E-6</v>
      </c>
      <c r="T1518" s="13">
        <f t="shared" si="507"/>
        <v>14167.128544045803</v>
      </c>
      <c r="U1518" s="12">
        <f t="shared" si="531"/>
        <v>21965.219441693196</v>
      </c>
      <c r="X1518" s="13">
        <f>IF(AA1518&gt;0,SQRT(Sum_Sq($AI$2,V_rtHz($AH$2)/(1+1/$A1518),V_rtHz($AH$2*$A1518)/(1+$A1518),$AN$2*$AH$2/(1+1/$A1518),$AM$2*SQRT(Sum_Sq(AA1518,1/($X$2*Y$8*(1+X$1017+AA1518/Z1518))))/SQRT(Sum_Sq($X$2*AA1518*Y$8,1)),                   $AQ$2*SQRT(Sum_Sq($AH$2/(1+1/$A1518)+AA1518*( 1/(X$1017+1+AA1518/Z1518)-1)/(1+($X$2*AA1518*Y$8)^2), (AA1518^2*Y$8*$X$2+1/($X$2*Y$8*(X$1017+1+AA1518/Z1518           )))/(1+($X$2*AA1518*Y$8)^2))),           V_rtHz(Z1518)/($X$2*Y$8*(Z1518*X$1017+Z1518+AA1518)),V_rtHz(AA1518)*SQRT(Sum_Sq(Z1518*Y$8*$X$2*X$1017,1))/($X$2*Y$8*(Z1518*X$1017+Z1518+AA1518))))/SQRT(Sum_Sq(1/(1+$A1518)+$AC$2/$I$2-1/(1+(1+AA1518/Z1518)/X$1017),$X$2/$I$2)),IF(AA1519&lt;0,"A",X1519))</f>
        <v>3.0084087691067213E-6</v>
      </c>
      <c r="Z1518" s="13">
        <f t="shared" si="508"/>
        <v>10920.691166497989</v>
      </c>
      <c r="AA1518" s="12">
        <f t="shared" si="532"/>
        <v>90108.81019857747</v>
      </c>
      <c r="AC1518" s="13">
        <f>IF(AF1518&gt;0,SQRT(Sum_Sq($AI$2,V_rtHz($AH$2)/(1+1/$A1518),V_rtHz($AH$2*$A1518)/(1+$A1518),$AN$2*$AH$2/(1+1/$A1518),$AM$2*SQRT(Sum_Sq(AF1518,1/($X$2*AD$8*(1+AC$1017+AF1518/AE1518))))/SQRT(Sum_Sq($X$2*AF1518*AD$8,1)),                   $AQ$2*SQRT(Sum_Sq($AH$2/(1+1/$A1518)+AF1518*( 1/(AC$1017+1+AF1518/AE1518)-1)/(1+($X$2*AF1518*AD$8)^2), (AF1518^2*AD$8*$X$2+1/($X$2*AD$8*(AC$1017+1+AF1518/AE1518           )))/(1+($X$2*AF1518*AD$8)^2))),           V_rtHz(AE1518)/($X$2*AD$8*(AE1518*AC$1017+AE1518+AF1518)),V_rtHz(AF1518)*SQRT(Sum_Sq(AE1518*AD$8*$X$2*AC$1017,1))/($X$2*AD$8*(AE1518*AC$1017+AE1518+AF1518))))/SQRT(Sum_Sq(1/(1+$A1518)+$AC$2/$I$2-1/(1+(1+AF1518/AE1518)/AC$1017),$X$2/$I$2)),IF(AF1519&lt;0,"A",AC1519))</f>
        <v>5.0807865446423966E-6</v>
      </c>
      <c r="AE1518" s="13">
        <f t="shared" si="509"/>
        <v>10322.758041522689</v>
      </c>
      <c r="AF1518" s="12">
        <f t="shared" si="533"/>
        <v>301454.40402353893</v>
      </c>
      <c r="AG1518" s="13"/>
      <c r="AH1518" s="13">
        <f>IF(AK1518&gt;0,SQRT(Sum_Sq($AI$2,V_rtHz($AH$2)/(1+1/$A1518),V_rtHz($AH$2*$A1518)/(1+$A1518),$AN$2*$AH$2/(1+1/$A1518),$AM$2*SQRT(Sum_Sq(AK1518,1/($X$2*AI$8*(1+AH$1017+AK1518/AJ1518))))/SQRT(Sum_Sq($X$2*AK1518*AI$8,1)),                   $AQ$2*SQRT(Sum_Sq($AH$2/(1+1/$A1518)+AK1518*( 1/(AH$1017+1+AK1518/AJ1518)-1)/(1+($X$2*AK1518*AI$8)^2), (AK1518^2*AI$8*$X$2+1/($X$2*AI$8*(AH$1017+1+AK1518/AJ1518           )))/(1+($X$2*AK1518*AI$8)^2))),           V_rtHz(AJ1518)/($X$2*AI$8*(AJ1518*AH$1017+AJ1518+AK1518)),V_rtHz(AK1518)*SQRT(Sum_Sq(AJ1518*AI$8*$X$2*AH$1017,1))/($X$2*AI$8*(AJ1518*AH$1017+AJ1518+AK1518))))/SQRT(Sum_Sq(1/(1+$A1518)+$AC$2/$I$2-1/(1+(1+AK1518/AJ1518)/AH$1017),$X$2/$I$2)),IF(AK1519&lt;0,"A",AH1519))</f>
        <v>8.8984740335969911E-6</v>
      </c>
      <c r="AI1518" s="13"/>
      <c r="AJ1518" s="13">
        <f t="shared" si="510"/>
        <v>10155.714801349437</v>
      </c>
      <c r="AK1518" s="12">
        <f t="shared" si="534"/>
        <v>968962.31019454554</v>
      </c>
      <c r="AM1518" s="13">
        <f>IF(AP1518&gt;0,SQRT(Sum_Sq($AI$2,V_rtHz($AH$2)/(1+1/$A1518),V_rtHz($AH$2*$A1518)/(1+$A1518),$AN$2*$AH$2/(1+1/$A1518),$AM$2*SQRT(Sum_Sq(AP1518,1/($X$2*AN$8*(1+AM$1017+AP1518/AO1518))))/SQRT(Sum_Sq($X$2*AP1518*AN$8,1)),                   $AQ$2*SQRT(Sum_Sq($AH$2/(1+1/$A1518)+AP1518*( 1/(AM$1017+1+AP1518/AO1518)-1)/(1+($X$2*AP1518*AN$8)^2), (AP1518^2*AN$8*$X$2+1/($X$2*AN$8*(AM$1017+1+AP1518/AO1518           )))/(1+($X$2*AP1518*AN$8)^2))),           V_rtHz(AO1518)/($X$2*AN$8*(AO1518*AM$1017+AO1518+AP1518)),V_rtHz(AP1518)*SQRT(Sum_Sq(AO1518*AN$8*$X$2*AM$1017,1))/($X$2*AN$8*(AO1518*AM$1017+AO1518+AP1518))))/SQRT(Sum_Sq(1/(1+$A1518)+$AC$2/$I$2-1/(1+(1+AP1518/AO1518)/AM$1017),$X$2/$I$2)),IF(AP1519&lt;0,"A",AM1519))</f>
        <v>1.5751216140916538E-5</v>
      </c>
      <c r="AO1518" s="13">
        <f t="shared" si="511"/>
        <v>10104.778418420148</v>
      </c>
      <c r="AP1518" s="12">
        <f t="shared" si="535"/>
        <v>3079573.5882874946</v>
      </c>
      <c r="AR1518" s="13">
        <f t="shared" si="512"/>
        <v>69887291.180198371</v>
      </c>
      <c r="AS1518" s="13">
        <f t="shared" si="513"/>
        <v>-1.3379304219251553E-5</v>
      </c>
      <c r="AV1518" s="13"/>
      <c r="AW1518" s="13">
        <f t="shared" si="514"/>
        <v>39300511.936236553</v>
      </c>
      <c r="AX1518" s="13">
        <f t="shared" si="515"/>
        <v>-4.3607688065694764E-5</v>
      </c>
      <c r="AZ1518" s="13"/>
      <c r="BA1518" s="13"/>
      <c r="BB1518" s="13">
        <f t="shared" si="516"/>
        <v>22100301.962882396</v>
      </c>
      <c r="BC1518" s="13">
        <f t="shared" si="517"/>
        <v>-1.5272312973082063E-4</v>
      </c>
      <c r="BD1518" s="13"/>
      <c r="BE1518" s="13"/>
      <c r="BG1518" s="13">
        <f t="shared" si="518"/>
        <v>996.3330000000002</v>
      </c>
      <c r="BH1518" s="13">
        <f t="shared" si="519"/>
        <v>10.899000000000003</v>
      </c>
      <c r="BI1518" s="13"/>
      <c r="BL1518" s="13">
        <f t="shared" si="520"/>
        <v>315.06815879885437</v>
      </c>
      <c r="BM1518" s="13">
        <f t="shared" si="521"/>
        <v>34.465664218175142</v>
      </c>
      <c r="BP1518" s="13"/>
      <c r="BQ1518" s="13">
        <f t="shared" si="522"/>
        <v>99.633300000000006</v>
      </c>
      <c r="BR1518" s="13">
        <f t="shared" si="523"/>
        <v>108.99000000000002</v>
      </c>
      <c r="BT1518" s="13"/>
      <c r="BU1518" s="13"/>
      <c r="BV1518" s="13">
        <f t="shared" si="524"/>
        <v>31.50681587988543</v>
      </c>
      <c r="BW1518" s="13">
        <f t="shared" si="525"/>
        <v>344.65664218175152</v>
      </c>
      <c r="CA1518" s="13">
        <f t="shared" si="526"/>
        <v>9.9633299999999974</v>
      </c>
      <c r="CB1518" s="13">
        <f t="shared" si="527"/>
        <v>1089.8999999999999</v>
      </c>
    </row>
    <row r="1519" spans="1:80" x14ac:dyDescent="0.3">
      <c r="A1519" s="13">
        <f t="shared" si="503"/>
        <v>1.0715193052376058E-2</v>
      </c>
      <c r="C1519" s="13" t="str">
        <f>IF(F1519&gt;0,SQRT(Sum_Sq($AI$2,V_rtHz($AH$2)/(1+1/$A1519),V_rtHz($AH$2*$A1519)/(1+$A1519),$AN$2*$AH$2/(1+1/$A1519),$AM$2*SQRT(Sum_Sq(F1519,1/($X$2*D$8*(1+C$1017+F1519/E1519))))/SQRT(Sum_Sq($X$2*F1519*D$8,1)),                   $AQ$2*SQRT(Sum_Sq($AH$2/(1+1/$A1519)+F1519*( 1/(C$1017+1+F1519/E1519)-1)/(1+($X$2*F1519*D$8)^2), (F1519^2*D$8*$X$2+1/($X$2*D$8*(C$1017+1+F1519/E1519           )))/(1+($X$2*F1519*D$8)^2))),           V_rtHz(E1519)/($X$2*D$8*(E1519*C$1017+E1519+F1519)),V_rtHz(F1519)*SQRT(Sum_Sq(E1519*D$8*$X$2*C$1017,1))/($X$2*D$8*(E1519*C$1017+E1519+F1519))))/SQRT(Sum_Sq(1/(1+$A1519)+$AC$2/$I$2-1/(1+(1+F1519/E1519)/C$1017),$X$2/$I$2)),IF(F1520&lt;0,"A",C1520))</f>
        <v>A</v>
      </c>
      <c r="E1519" s="13">
        <f t="shared" si="504"/>
        <v>-1</v>
      </c>
      <c r="F1519" s="12">
        <f t="shared" si="528"/>
        <v>-2</v>
      </c>
      <c r="H1519" s="13" t="str">
        <f>IF(K1519&gt;0,SQRT(Sum_Sq($AI$2,V_rtHz($AH$2)/(1+1/$A1519),V_rtHz($AH$2*$A1519)/(1+$A1519),$AN$2*$AH$2/(1+1/$A1519),$AM$2*SQRT(Sum_Sq(K1519,1/($X$2*I$8*(1+H$1017+K1519/J1519))))/SQRT(Sum_Sq($X$2*K1519*I$8,1)),                   $AQ$2*SQRT(Sum_Sq($AH$2/(1+1/$A1519)+K1519*( 1/(H$1017+1+K1519/J1519)-1)/(1+($X$2*K1519*I$8)^2), (K1519^2*I$8*$X$2+1/($X$2*I$8*(H$1017+1+K1519/J1519           )))/(1+($X$2*K1519*I$8)^2))),           V_rtHz(J1519)/($X$2*I$8*(J1519*H$1017+J1519+K1519)),V_rtHz(K1519)*SQRT(Sum_Sq(J1519*I$8*$X$2*H$1017,1))/($X$2*I$8*(J1519*H$1017+J1519+K1519))))/SQRT(Sum_Sq(1/(1+$A1519)+$AC$2/$I$2-1/(1+(1+K1519/J1519)/H$1017),$X$2/$I$2)),IF(K1520&lt;0,"A",H1520))</f>
        <v>A</v>
      </c>
      <c r="J1519" s="13">
        <f t="shared" si="505"/>
        <v>-1</v>
      </c>
      <c r="K1519" s="12">
        <f t="shared" si="529"/>
        <v>-2</v>
      </c>
      <c r="M1519" s="13" t="str">
        <f>IF(P1519&gt;0,SQRT(Sum_Sq($AI$2,V_rtHz($AH$2)/(1+1/$A1519),V_rtHz($AH$2*$A1519)/(1+$A1519),$AN$2*$AH$2/(1+1/$A1519),$AM$2*SQRT(Sum_Sq(P1519,1/($X$2*N$8*(1+M$1017+P1519/O1519))))/SQRT(Sum_Sq($X$2*P1519*N$8,1)),                   $AQ$2*SQRT(Sum_Sq($AH$2/(1+1/$A1519)+P1519*( 1/(M$1017+1+P1519/O1519)-1)/(1+($X$2*P1519*N$8)^2), (P1519^2*N$8*$X$2+1/($X$2*N$8*(M$1017+1+P1519/O1519           )))/(1+($X$2*P1519*N$8)^2))),           V_rtHz(O1519)/($X$2*N$8*(O1519*M$1017+O1519+P1519)),V_rtHz(P1519)*SQRT(Sum_Sq(O1519*N$8*$X$2*M$1017,1))/($X$2*N$8*(O1519*M$1017+O1519+P1519))))/SQRT(Sum_Sq(1/(1+$A1519)+$AC$2/$I$2-1/(1+(1+P1519/O1519)/M$1017),$X$2/$I$2)),IF(P1520&lt;0,"A",M1520))</f>
        <v>A</v>
      </c>
      <c r="O1519" s="13">
        <f t="shared" si="506"/>
        <v>-1</v>
      </c>
      <c r="P1519" s="12">
        <f t="shared" si="530"/>
        <v>-2</v>
      </c>
      <c r="R1519" s="13">
        <f>IF(U1519&gt;0,SQRT(Sum_Sq($AI$2,V_rtHz($AH$2)/(1+1/$A1519),V_rtHz($AH$2*$A1519)/(1+$A1519),$AN$2*$AH$2/(1+1/$A1519),$AM$2*SQRT(Sum_Sq(U1519,1/($X$2*S$8*(1+R$1017+U1519/T1519))))/SQRT(Sum_Sq($X$2*U1519*S$8,1)),                   $AQ$2*SQRT(Sum_Sq($AH$2/(1+1/$A1519)+U1519*( 1/(R$1017+1+U1519/T1519)-1)/(1+($X$2*U1519*S$8)^2), (U1519^2*S$8*$X$2+1/($X$2*S$8*(R$1017+1+U1519/T1519           )))/(1+($X$2*U1519*S$8)^2))),           V_rtHz(T1519)/($X$2*S$8*(T1519*R$1017+T1519+U1519)),V_rtHz(U1519)*SQRT(Sum_Sq(T1519*S$8*$X$2*R$1017,1))/($X$2*S$8*(T1519*R$1017+T1519+U1519))))/SQRT(Sum_Sq(1/(1+$A1519)+$AC$2/$I$2-1/(1+(1+U1519/T1519)/R$1017),$X$2/$I$2)),IF(U1520&lt;0,"A",R1520))</f>
        <v>2.1000898673724927E-6</v>
      </c>
      <c r="T1519" s="13">
        <f t="shared" si="507"/>
        <v>14031.454775561573</v>
      </c>
      <c r="U1519" s="12">
        <f t="shared" si="531"/>
        <v>22177.60683451208</v>
      </c>
      <c r="X1519" s="13">
        <f>IF(AA1519&gt;0,SQRT(Sum_Sq($AI$2,V_rtHz($AH$2)/(1+1/$A1519),V_rtHz($AH$2*$A1519)/(1+$A1519),$AN$2*$AH$2/(1+1/$A1519),$AM$2*SQRT(Sum_Sq(AA1519,1/($X$2*Y$8*(1+X$1017+AA1519/Z1519))))/SQRT(Sum_Sq($X$2*AA1519*Y$8,1)),                   $AQ$2*SQRT(Sum_Sq($AH$2/(1+1/$A1519)+AA1519*( 1/(X$1017+1+AA1519/Z1519)-1)/(1+($X$2*AA1519*Y$8)^2), (AA1519^2*Y$8*$X$2+1/($X$2*Y$8*(X$1017+1+AA1519/Z1519           )))/(1+($X$2*AA1519*Y$8)^2))),           V_rtHz(Z1519)/($X$2*Y$8*(Z1519*X$1017+Z1519+AA1519)),V_rtHz(AA1519)*SQRT(Sum_Sq(Z1519*Y$8*$X$2*X$1017,1))/($X$2*Y$8*(Z1519*X$1017+Z1519+AA1519))))/SQRT(Sum_Sq(1/(1+$A1519)+$AC$2/$I$2-1/(1+(1+AA1519/Z1519)/X$1017),$X$2/$I$2)),IF(AA1520&lt;0,"A",X1520))</f>
        <v>3.0012528710659659E-6</v>
      </c>
      <c r="Z1519" s="13">
        <f t="shared" si="508"/>
        <v>10866.495354678758</v>
      </c>
      <c r="AA1519" s="12">
        <f t="shared" si="532"/>
        <v>90558.220975592558</v>
      </c>
      <c r="AC1519" s="13">
        <f>IF(AF1519&gt;0,SQRT(Sum_Sq($AI$2,V_rtHz($AH$2)/(1+1/$A1519),V_rtHz($AH$2*$A1519)/(1+$A1519),$AN$2*$AH$2/(1+1/$A1519),$AM$2*SQRT(Sum_Sq(AF1519,1/($X$2*AD$8*(1+AC$1017+AF1519/AE1519))))/SQRT(Sum_Sq($X$2*AF1519*AD$8,1)),                   $AQ$2*SQRT(Sum_Sq($AH$2/(1+1/$A1519)+AF1519*( 1/(AC$1017+1+AF1519/AE1519)-1)/(1+($X$2*AF1519*AD$8)^2), (AF1519^2*AD$8*$X$2+1/($X$2*AD$8*(AC$1017+1+AF1519/AE1519           )))/(1+($X$2*AF1519*AD$8)^2))),           V_rtHz(AE1519)/($X$2*AD$8*(AE1519*AC$1017+AE1519+AF1519)),V_rtHz(AF1519)*SQRT(Sum_Sq(AE1519*AD$8*$X$2*AC$1017,1))/($X$2*AD$8*(AE1519*AC$1017+AE1519+AF1519))))/SQRT(Sum_Sq(1/(1+$A1519)+$AC$2/$I$2-1/(1+(1+AF1519/AE1519)/AC$1017),$X$2/$I$2)),IF(AF1520&lt;0,"A",AC1520))</f>
        <v>5.0708482210673706E-6</v>
      </c>
      <c r="AE1519" s="13">
        <f t="shared" si="509"/>
        <v>10278.050476695824</v>
      </c>
      <c r="AF1519" s="12">
        <f t="shared" si="533"/>
        <v>302765.67334847408</v>
      </c>
      <c r="AG1519" s="13"/>
      <c r="AH1519" s="13">
        <f>IF(AK1519&gt;0,SQRT(Sum_Sq($AI$2,V_rtHz($AH$2)/(1+1/$A1519),V_rtHz($AH$2*$A1519)/(1+$A1519),$AN$2*$AH$2/(1+1/$A1519),$AM$2*SQRT(Sum_Sq(AK1519,1/($X$2*AI$8*(1+AH$1017+AK1519/AJ1519))))/SQRT(Sum_Sq($X$2*AK1519*AI$8,1)),                   $AQ$2*SQRT(Sum_Sq($AH$2/(1+1/$A1519)+AK1519*( 1/(AH$1017+1+AK1519/AJ1519)-1)/(1+($X$2*AK1519*AI$8)^2), (AK1519^2*AI$8*$X$2+1/($X$2*AI$8*(AH$1017+1+AK1519/AJ1519           )))/(1+($X$2*AK1519*AI$8)^2))),           V_rtHz(AJ1519)/($X$2*AI$8*(AJ1519*AH$1017+AJ1519+AK1519)),V_rtHz(AK1519)*SQRT(Sum_Sq(AJ1519*AI$8*$X$2*AH$1017,1))/($X$2*AI$8*(AJ1519*AH$1017+AJ1519+AK1519))))/SQRT(Sum_Sq(1/(1+$A1519)+$AC$2/$I$2-1/(1+(1+AK1519/AJ1519)/AH$1017),$X$2/$I$2)),IF(AK1520&lt;0,"A",AH1520))</f>
        <v>8.8820539197494339E-6</v>
      </c>
      <c r="AI1519" s="13"/>
      <c r="AJ1519" s="13">
        <f t="shared" si="510"/>
        <v>10113.418080469113</v>
      </c>
      <c r="AK1519" s="12">
        <f t="shared" si="534"/>
        <v>973014.74113844184</v>
      </c>
      <c r="AM1519" s="13">
        <f>IF(AP1519&gt;0,SQRT(Sum_Sq($AI$2,V_rtHz($AH$2)/(1+1/$A1519),V_rtHz($AH$2*$A1519)/(1+$A1519),$AN$2*$AH$2/(1+1/$A1519),$AM$2*SQRT(Sum_Sq(AP1519,1/($X$2*AN$8*(1+AM$1017+AP1519/AO1519))))/SQRT(Sum_Sq($X$2*AP1519*AN$8,1)),                   $AQ$2*SQRT(Sum_Sq($AH$2/(1+1/$A1519)+AP1519*( 1/(AM$1017+1+AP1519/AO1519)-1)/(1+($X$2*AP1519*AN$8)^2), (AP1519^2*AN$8*$X$2+1/($X$2*AN$8*(AM$1017+1+AP1519/AO1519           )))/(1+($X$2*AP1519*AN$8)^2))),           V_rtHz(AO1519)/($X$2*AN$8*(AO1519*AM$1017+AO1519+AP1519)),V_rtHz(AP1519)*SQRT(Sum_Sq(AO1519*AN$8*$X$2*AM$1017,1))/($X$2*AN$8*(AO1519*AM$1017+AO1519+AP1519))))/SQRT(Sum_Sq(1/(1+$A1519)+$AC$2/$I$2-1/(1+(1+AP1519/AO1519)/AM$1017),$X$2/$I$2)),IF(AP1520&lt;0,"A",AM1520))</f>
        <v>1.5722680778656558E-5</v>
      </c>
      <c r="AO1519" s="13">
        <f t="shared" si="511"/>
        <v>10063.19700046535</v>
      </c>
      <c r="AP1519" s="12">
        <f t="shared" si="535"/>
        <v>3092298.4744733865</v>
      </c>
      <c r="AR1519" s="13">
        <f t="shared" si="512"/>
        <v>69887291.180198371</v>
      </c>
      <c r="AS1519" s="13">
        <f t="shared" si="513"/>
        <v>-1.3381868068197083E-5</v>
      </c>
      <c r="AV1519" s="13"/>
      <c r="AW1519" s="13">
        <f t="shared" si="514"/>
        <v>39300511.936236553</v>
      </c>
      <c r="AX1519" s="13">
        <f t="shared" si="515"/>
        <v>-4.3634936375661528E-5</v>
      </c>
      <c r="AZ1519" s="13"/>
      <c r="BA1519" s="13"/>
      <c r="BB1519" s="13">
        <f t="shared" si="516"/>
        <v>22100301.962882396</v>
      </c>
      <c r="BC1519" s="13">
        <f t="shared" si="517"/>
        <v>-1.5305786589145108E-4</v>
      </c>
      <c r="BD1519" s="13"/>
      <c r="BE1519" s="13"/>
      <c r="BG1519" s="13">
        <f t="shared" si="518"/>
        <v>996.3330000000002</v>
      </c>
      <c r="BH1519" s="13">
        <f t="shared" si="519"/>
        <v>10.898999999999994</v>
      </c>
      <c r="BI1519" s="13"/>
      <c r="BL1519" s="13">
        <f t="shared" si="520"/>
        <v>315.06815879885437</v>
      </c>
      <c r="BM1519" s="13">
        <f t="shared" si="521"/>
        <v>34.465664218175135</v>
      </c>
      <c r="BP1519" s="13"/>
      <c r="BQ1519" s="13">
        <f t="shared" si="522"/>
        <v>99.633300000000006</v>
      </c>
      <c r="BR1519" s="13">
        <f t="shared" si="523"/>
        <v>108.99</v>
      </c>
      <c r="BT1519" s="13"/>
      <c r="BU1519" s="13"/>
      <c r="BV1519" s="13">
        <f t="shared" si="524"/>
        <v>31.50681587988543</v>
      </c>
      <c r="BW1519" s="13">
        <f t="shared" si="525"/>
        <v>344.65664218175152</v>
      </c>
      <c r="CA1519" s="13">
        <f t="shared" si="526"/>
        <v>9.9633299999999991</v>
      </c>
      <c r="CB1519" s="13">
        <f t="shared" si="527"/>
        <v>1089.8999999999994</v>
      </c>
    </row>
    <row r="1520" spans="1:80" x14ac:dyDescent="0.3">
      <c r="A1520" s="13">
        <f t="shared" si="503"/>
        <v>1.0864256236170657E-2</v>
      </c>
      <c r="C1520" s="13" t="str">
        <f>IF(F1520&gt;0,SQRT(Sum_Sq($AI$2,V_rtHz($AH$2)/(1+1/$A1520),V_rtHz($AH$2*$A1520)/(1+$A1520),$AN$2*$AH$2/(1+1/$A1520),$AM$2*SQRT(Sum_Sq(F1520,1/($X$2*D$8*(1+C$1017+F1520/E1520))))/SQRT(Sum_Sq($X$2*F1520*D$8,1)),                   $AQ$2*SQRT(Sum_Sq($AH$2/(1+1/$A1520)+F1520*( 1/(C$1017+1+F1520/E1520)-1)/(1+($X$2*F1520*D$8)^2), (F1520^2*D$8*$X$2+1/($X$2*D$8*(C$1017+1+F1520/E1520           )))/(1+($X$2*F1520*D$8)^2))),           V_rtHz(E1520)/($X$2*D$8*(E1520*C$1017+E1520+F1520)),V_rtHz(F1520)*SQRT(Sum_Sq(E1520*D$8*$X$2*C$1017,1))/($X$2*D$8*(E1520*C$1017+E1520+F1520))))/SQRT(Sum_Sq(1/(1+$A1520)+$AC$2/$I$2-1/(1+(1+F1520/E1520)/C$1017),$X$2/$I$2)),IF(F1521&lt;0,"A",C1521))</f>
        <v>A</v>
      </c>
      <c r="E1520" s="13">
        <f t="shared" si="504"/>
        <v>-1</v>
      </c>
      <c r="F1520" s="12">
        <f t="shared" si="528"/>
        <v>-2</v>
      </c>
      <c r="H1520" s="13" t="str">
        <f>IF(K1520&gt;0,SQRT(Sum_Sq($AI$2,V_rtHz($AH$2)/(1+1/$A1520),V_rtHz($AH$2*$A1520)/(1+$A1520),$AN$2*$AH$2/(1+1/$A1520),$AM$2*SQRT(Sum_Sq(K1520,1/($X$2*I$8*(1+H$1017+K1520/J1520))))/SQRT(Sum_Sq($X$2*K1520*I$8,1)),                   $AQ$2*SQRT(Sum_Sq($AH$2/(1+1/$A1520)+K1520*( 1/(H$1017+1+K1520/J1520)-1)/(1+($X$2*K1520*I$8)^2), (K1520^2*I$8*$X$2+1/($X$2*I$8*(H$1017+1+K1520/J1520           )))/(1+($X$2*K1520*I$8)^2))),           V_rtHz(J1520)/($X$2*I$8*(J1520*H$1017+J1520+K1520)),V_rtHz(K1520)*SQRT(Sum_Sq(J1520*I$8*$X$2*H$1017,1))/($X$2*I$8*(J1520*H$1017+J1520+K1520))))/SQRT(Sum_Sq(1/(1+$A1520)+$AC$2/$I$2-1/(1+(1+K1520/J1520)/H$1017),$X$2/$I$2)),IF(K1521&lt;0,"A",H1521))</f>
        <v>A</v>
      </c>
      <c r="J1520" s="13">
        <f t="shared" si="505"/>
        <v>-1</v>
      </c>
      <c r="K1520" s="12">
        <f t="shared" si="529"/>
        <v>-2</v>
      </c>
      <c r="M1520" s="13" t="str">
        <f>IF(P1520&gt;0,SQRT(Sum_Sq($AI$2,V_rtHz($AH$2)/(1+1/$A1520),V_rtHz($AH$2*$A1520)/(1+$A1520),$AN$2*$AH$2/(1+1/$A1520),$AM$2*SQRT(Sum_Sq(P1520,1/($X$2*N$8*(1+M$1017+P1520/O1520))))/SQRT(Sum_Sq($X$2*P1520*N$8,1)),                   $AQ$2*SQRT(Sum_Sq($AH$2/(1+1/$A1520)+P1520*( 1/(M$1017+1+P1520/O1520)-1)/(1+($X$2*P1520*N$8)^2), (P1520^2*N$8*$X$2+1/($X$2*N$8*(M$1017+1+P1520/O1520           )))/(1+($X$2*P1520*N$8)^2))),           V_rtHz(O1520)/($X$2*N$8*(O1520*M$1017+O1520+P1520)),V_rtHz(P1520)*SQRT(Sum_Sq(O1520*N$8*$X$2*M$1017,1))/($X$2*N$8*(O1520*M$1017+O1520+P1520))))/SQRT(Sum_Sq(1/(1+$A1520)+$AC$2/$I$2-1/(1+(1+P1520/O1520)/M$1017),$X$2/$I$2)),IF(P1521&lt;0,"A",M1521))</f>
        <v>A</v>
      </c>
      <c r="O1520" s="13">
        <f t="shared" si="506"/>
        <v>-1</v>
      </c>
      <c r="P1520" s="12">
        <f t="shared" si="530"/>
        <v>-2</v>
      </c>
      <c r="R1520" s="13">
        <f>IF(U1520&gt;0,SQRT(Sum_Sq($AI$2,V_rtHz($AH$2)/(1+1/$A1520),V_rtHz($AH$2*$A1520)/(1+$A1520),$AN$2*$AH$2/(1+1/$A1520),$AM$2*SQRT(Sum_Sq(U1520,1/($X$2*S$8*(1+R$1017+U1520/T1520))))/SQRT(Sum_Sq($X$2*U1520*S$8,1)),                   $AQ$2*SQRT(Sum_Sq($AH$2/(1+1/$A1520)+U1520*( 1/(R$1017+1+U1520/T1520)-1)/(1+($X$2*U1520*S$8)^2), (U1520^2*S$8*$X$2+1/($X$2*S$8*(R$1017+1+U1520/T1520           )))/(1+($X$2*U1520*S$8)^2))),           V_rtHz(T1520)/($X$2*S$8*(T1520*R$1017+T1520+U1520)),V_rtHz(U1520)*SQRT(Sum_Sq(T1520*S$8*$X$2*R$1017,1))/($X$2*S$8*(T1520*R$1017+T1520+U1520))))/SQRT(Sum_Sq(1/(1+$A1520)+$AC$2/$I$2-1/(1+(1+U1520/T1520)/R$1017),$X$2/$I$2)),IF(U1521&lt;0,"A",R1521))</f>
        <v>2.0886187877004449E-6</v>
      </c>
      <c r="T1520" s="13">
        <f t="shared" si="507"/>
        <v>13898.645706317586</v>
      </c>
      <c r="U1520" s="12">
        <f t="shared" si="531"/>
        <v>22389.52585050742</v>
      </c>
      <c r="X1520" s="13">
        <f>IF(AA1520&gt;0,SQRT(Sum_Sq($AI$2,V_rtHz($AH$2)/(1+1/$A1520),V_rtHz($AH$2*$A1520)/(1+$A1520),$AN$2*$AH$2/(1+1/$A1520),$AM$2*SQRT(Sum_Sq(AA1520,1/($X$2*Y$8*(1+X$1017+AA1520/Z1520))))/SQRT(Sum_Sq($X$2*AA1520*Y$8,1)),                   $AQ$2*SQRT(Sum_Sq($AH$2/(1+1/$A1520)+AA1520*( 1/(X$1017+1+AA1520/Z1520)-1)/(1+($X$2*AA1520*Y$8)^2), (AA1520^2*Y$8*$X$2+1/($X$2*Y$8*(X$1017+1+AA1520/Z1520           )))/(1+($X$2*AA1520*Y$8)^2))),           V_rtHz(Z1520)/($X$2*Y$8*(Z1520*X$1017+Z1520+AA1520)),V_rtHz(AA1520)*SQRT(Sum_Sq(Z1520*Y$8*$X$2*X$1017,1))/($X$2*Y$8*(Z1520*X$1017+Z1520+AA1520))))/SQRT(Sum_Sq(1/(1+$A1520)+$AC$2/$I$2-1/(1+(1+AA1520/Z1520)/X$1017),$X$2/$I$2)),IF(AA1521&lt;0,"A",X1521))</f>
        <v>2.9941131991317513E-6</v>
      </c>
      <c r="Z1520" s="13">
        <f t="shared" si="508"/>
        <v>10812.482427022947</v>
      </c>
      <c r="AA1520" s="12">
        <f t="shared" si="532"/>
        <v>91010.597631111465</v>
      </c>
      <c r="AC1520" s="13">
        <f>IF(AF1520&gt;0,SQRT(Sum_Sq($AI$2,V_rtHz($AH$2)/(1+1/$A1520),V_rtHz($AH$2*$A1520)/(1+$A1520),$AN$2*$AH$2/(1+1/$A1520),$AM$2*SQRT(Sum_Sq(AF1520,1/($X$2*AD$8*(1+AC$1017+AF1520/AE1520))))/SQRT(Sum_Sq($X$2*AF1520*AD$8,1)),                   $AQ$2*SQRT(Sum_Sq($AH$2/(1+1/$A1520)+AF1520*( 1/(AC$1017+1+AF1520/AE1520)-1)/(1+($X$2*AF1520*AD$8)^2), (AF1520^2*AD$8*$X$2+1/($X$2*AD$8*(AC$1017+1+AF1520/AE1520           )))/(1+($X$2*AF1520*AD$8)^2))),           V_rtHz(AE1520)/($X$2*AD$8*(AE1520*AC$1017+AE1520+AF1520)),V_rtHz(AF1520)*SQRT(Sum_Sq(AE1520*AD$8*$X$2*AC$1017,1))/($X$2*AD$8*(AE1520*AC$1017+AE1520+AF1520))))/SQRT(Sum_Sq(1/(1+$A1520)+$AC$2/$I$2-1/(1+(1+AF1520/AE1520)/AC$1017),$X$2/$I$2)),IF(AF1521&lt;0,"A",AC1521))</f>
        <v>5.0609095394504056E-6</v>
      </c>
      <c r="AE1520" s="13">
        <f t="shared" si="509"/>
        <v>10233.389734621927</v>
      </c>
      <c r="AF1520" s="12">
        <f t="shared" si="533"/>
        <v>304087.00870234013</v>
      </c>
      <c r="AG1520" s="13"/>
      <c r="AH1520" s="13">
        <f>IF(AK1520&gt;0,SQRT(Sum_Sq($AI$2,V_rtHz($AH$2)/(1+1/$A1520),V_rtHz($AH$2*$A1520)/(1+$A1520),$AN$2*$AH$2/(1+1/$A1520),$AM$2*SQRT(Sum_Sq(AK1520,1/($X$2*AI$8*(1+AH$1017+AK1520/AJ1520))))/SQRT(Sum_Sq($X$2*AK1520*AI$8,1)),                   $AQ$2*SQRT(Sum_Sq($AH$2/(1+1/$A1520)+AK1520*( 1/(AH$1017+1+AK1520/AJ1520)-1)/(1+($X$2*AK1520*AI$8)^2), (AK1520^2*AI$8*$X$2+1/($X$2*AI$8*(AH$1017+1+AK1520/AJ1520           )))/(1+($X$2*AK1520*AI$8)^2))),           V_rtHz(AJ1520)/($X$2*AI$8*(AJ1520*AH$1017+AJ1520+AK1520)),V_rtHz(AK1520)*SQRT(Sum_Sq(AJ1520*AI$8*$X$2*AH$1017,1))/($X$2*AI$8*(AJ1520*AH$1017+AJ1520+AK1520))))/SQRT(Sum_Sq(1/(1+$A1520)+$AC$2/$I$2-1/(1+(1+AK1520/AJ1520)/AH$1017),$X$2/$I$2)),IF(AK1521&lt;0,"A",AH1521))</f>
        <v>8.8656232917924283E-6</v>
      </c>
      <c r="AI1520" s="13"/>
      <c r="AJ1520" s="13">
        <f t="shared" si="510"/>
        <v>10071.139969863645</v>
      </c>
      <c r="AK1520" s="12">
        <f t="shared" si="534"/>
        <v>977099.40533432213</v>
      </c>
      <c r="AM1520" s="13">
        <f>IF(AP1520&gt;0,SQRT(Sum_Sq($AI$2,V_rtHz($AH$2)/(1+1/$A1520),V_rtHz($AH$2*$A1520)/(1+$A1520),$AN$2*$AH$2/(1+1/$A1520),$AM$2*SQRT(Sum_Sq(AP1520,1/($X$2*AN$8*(1+AM$1017+AP1520/AO1520))))/SQRT(Sum_Sq($X$2*AP1520*AN$8,1)),                   $AQ$2*SQRT(Sum_Sq($AH$2/(1+1/$A1520)+AP1520*( 1/(AM$1017+1+AP1520/AO1520)-1)/(1+($X$2*AP1520*AN$8)^2), (AP1520^2*AN$8*$X$2+1/($X$2*AN$8*(AM$1017+1+AP1520/AO1520           )))/(1+($X$2*AP1520*AN$8)^2))),           V_rtHz(AO1520)/($X$2*AN$8*(AO1520*AM$1017+AO1520+AP1520)),V_rtHz(AP1520)*SQRT(Sum_Sq(AO1520*AN$8*$X$2*AM$1017,1))/($X$2*AN$8*(AO1520*AM$1017+AO1520+AP1520))))/SQRT(Sum_Sq(1/(1+$A1520)+$AC$2/$I$2-1/(1+(1+AP1520/AO1520)/AM$1017),$X$2/$I$2)),IF(AP1521&lt;0,"A",AM1521))</f>
        <v>1.5694122004545348E-5</v>
      </c>
      <c r="AO1520" s="13">
        <f t="shared" si="511"/>
        <v>10021.626326500038</v>
      </c>
      <c r="AP1520" s="12">
        <f t="shared" si="535"/>
        <v>3105125.6272226213</v>
      </c>
      <c r="AR1520" s="13">
        <f t="shared" si="512"/>
        <v>69887291.180198371</v>
      </c>
      <c r="AS1520" s="13">
        <f t="shared" si="513"/>
        <v>-1.3384468587238862E-5</v>
      </c>
      <c r="AV1520" s="13"/>
      <c r="AW1520" s="13">
        <f t="shared" si="514"/>
        <v>39300511.936236553</v>
      </c>
      <c r="AX1520" s="13">
        <f t="shared" si="515"/>
        <v>-4.3662598535555696E-5</v>
      </c>
      <c r="AZ1520" s="13"/>
      <c r="BA1520" s="13"/>
      <c r="BB1520" s="13">
        <f t="shared" si="516"/>
        <v>22100301.962882396</v>
      </c>
      <c r="BC1520" s="13">
        <f t="shared" si="517"/>
        <v>-1.5339876013253332E-4</v>
      </c>
      <c r="BD1520" s="13"/>
      <c r="BE1520" s="13"/>
      <c r="BG1520" s="13">
        <f t="shared" si="518"/>
        <v>996.3330000000002</v>
      </c>
      <c r="BH1520" s="13">
        <f t="shared" si="519"/>
        <v>10.898999999999997</v>
      </c>
      <c r="BI1520" s="13"/>
      <c r="BL1520" s="13">
        <f t="shared" si="520"/>
        <v>315.06815879885437</v>
      </c>
      <c r="BM1520" s="13">
        <f t="shared" si="521"/>
        <v>34.465664218175128</v>
      </c>
      <c r="BP1520" s="13"/>
      <c r="BQ1520" s="13">
        <f t="shared" si="522"/>
        <v>99.633300000000006</v>
      </c>
      <c r="BR1520" s="13">
        <f t="shared" si="523"/>
        <v>108.99</v>
      </c>
      <c r="BT1520" s="13"/>
      <c r="BU1520" s="13"/>
      <c r="BV1520" s="13">
        <f t="shared" si="524"/>
        <v>31.50681587988543</v>
      </c>
      <c r="BW1520" s="13">
        <f t="shared" si="525"/>
        <v>344.65664218175141</v>
      </c>
      <c r="CA1520" s="13">
        <f t="shared" si="526"/>
        <v>9.9633299999999991</v>
      </c>
      <c r="CB1520" s="13">
        <f t="shared" si="527"/>
        <v>1089.9000000000001</v>
      </c>
    </row>
    <row r="1521" spans="1:80" x14ac:dyDescent="0.3">
      <c r="A1521" s="13">
        <f t="shared" si="503"/>
        <v>1.1015393095414138E-2</v>
      </c>
      <c r="C1521" s="13" t="str">
        <f>IF(F1521&gt;0,SQRT(Sum_Sq($AI$2,V_rtHz($AH$2)/(1+1/$A1521),V_rtHz($AH$2*$A1521)/(1+$A1521),$AN$2*$AH$2/(1+1/$A1521),$AM$2*SQRT(Sum_Sq(F1521,1/($X$2*D$8*(1+C$1017+F1521/E1521))))/SQRT(Sum_Sq($X$2*F1521*D$8,1)),                   $AQ$2*SQRT(Sum_Sq($AH$2/(1+1/$A1521)+F1521*( 1/(C$1017+1+F1521/E1521)-1)/(1+($X$2*F1521*D$8)^2), (F1521^2*D$8*$X$2+1/($X$2*D$8*(C$1017+1+F1521/E1521           )))/(1+($X$2*F1521*D$8)^2))),           V_rtHz(E1521)/($X$2*D$8*(E1521*C$1017+E1521+F1521)),V_rtHz(F1521)*SQRT(Sum_Sq(E1521*D$8*$X$2*C$1017,1))/($X$2*D$8*(E1521*C$1017+E1521+F1521))))/SQRT(Sum_Sq(1/(1+$A1521)+$AC$2/$I$2-1/(1+(1+F1521/E1521)/C$1017),$X$2/$I$2)),IF(F1522&lt;0,"A",C1522))</f>
        <v>A</v>
      </c>
      <c r="E1521" s="13">
        <f t="shared" si="504"/>
        <v>-1</v>
      </c>
      <c r="F1521" s="12">
        <f t="shared" si="528"/>
        <v>-2</v>
      </c>
      <c r="H1521" s="13" t="str">
        <f>IF(K1521&gt;0,SQRT(Sum_Sq($AI$2,V_rtHz($AH$2)/(1+1/$A1521),V_rtHz($AH$2*$A1521)/(1+$A1521),$AN$2*$AH$2/(1+1/$A1521),$AM$2*SQRT(Sum_Sq(K1521,1/($X$2*I$8*(1+H$1017+K1521/J1521))))/SQRT(Sum_Sq($X$2*K1521*I$8,1)),                   $AQ$2*SQRT(Sum_Sq($AH$2/(1+1/$A1521)+K1521*( 1/(H$1017+1+K1521/J1521)-1)/(1+($X$2*K1521*I$8)^2), (K1521^2*I$8*$X$2+1/($X$2*I$8*(H$1017+1+K1521/J1521           )))/(1+($X$2*K1521*I$8)^2))),           V_rtHz(J1521)/($X$2*I$8*(J1521*H$1017+J1521+K1521)),V_rtHz(K1521)*SQRT(Sum_Sq(J1521*I$8*$X$2*H$1017,1))/($X$2*I$8*(J1521*H$1017+J1521+K1521))))/SQRT(Sum_Sq(1/(1+$A1521)+$AC$2/$I$2-1/(1+(1+K1521/J1521)/H$1017),$X$2/$I$2)),IF(K1522&lt;0,"A",H1522))</f>
        <v>A</v>
      </c>
      <c r="J1521" s="13">
        <f t="shared" si="505"/>
        <v>-1</v>
      </c>
      <c r="K1521" s="12">
        <f t="shared" si="529"/>
        <v>-2</v>
      </c>
      <c r="M1521" s="13" t="str">
        <f>IF(P1521&gt;0,SQRT(Sum_Sq($AI$2,V_rtHz($AH$2)/(1+1/$A1521),V_rtHz($AH$2*$A1521)/(1+$A1521),$AN$2*$AH$2/(1+1/$A1521),$AM$2*SQRT(Sum_Sq(P1521,1/($X$2*N$8*(1+M$1017+P1521/O1521))))/SQRT(Sum_Sq($X$2*P1521*N$8,1)),                   $AQ$2*SQRT(Sum_Sq($AH$2/(1+1/$A1521)+P1521*( 1/(M$1017+1+P1521/O1521)-1)/(1+($X$2*P1521*N$8)^2), (P1521^2*N$8*$X$2+1/($X$2*N$8*(M$1017+1+P1521/O1521           )))/(1+($X$2*P1521*N$8)^2))),           V_rtHz(O1521)/($X$2*N$8*(O1521*M$1017+O1521+P1521)),V_rtHz(P1521)*SQRT(Sum_Sq(O1521*N$8*$X$2*M$1017,1))/($X$2*N$8*(O1521*M$1017+O1521+P1521))))/SQRT(Sum_Sq(1/(1+$A1521)+$AC$2/$I$2-1/(1+(1+P1521/O1521)/M$1017),$X$2/$I$2)),IF(P1522&lt;0,"A",M1522))</f>
        <v>A</v>
      </c>
      <c r="O1521" s="13">
        <f t="shared" si="506"/>
        <v>-1</v>
      </c>
      <c r="P1521" s="12">
        <f t="shared" si="530"/>
        <v>-2</v>
      </c>
      <c r="R1521" s="13">
        <f>IF(U1521&gt;0,SQRT(Sum_Sq($AI$2,V_rtHz($AH$2)/(1+1/$A1521),V_rtHz($AH$2*$A1521)/(1+$A1521),$AN$2*$AH$2/(1+1/$A1521),$AM$2*SQRT(Sum_Sq(U1521,1/($X$2*S$8*(1+R$1017+U1521/T1521))))/SQRT(Sum_Sq($X$2*U1521*S$8,1)),                   $AQ$2*SQRT(Sum_Sq($AH$2/(1+1/$A1521)+U1521*( 1/(R$1017+1+U1521/T1521)-1)/(1+($X$2*U1521*S$8)^2), (U1521^2*S$8*$X$2+1/($X$2*S$8*(R$1017+1+U1521/T1521           )))/(1+($X$2*U1521*S$8)^2))),           V_rtHz(T1521)/($X$2*S$8*(T1521*R$1017+T1521+U1521)),V_rtHz(U1521)*SQRT(Sum_Sq(T1521*S$8*$X$2*R$1017,1))/($X$2*S$8*(T1521*R$1017+T1521+U1521))))/SQRT(Sum_Sq(1/(1+$A1521)+$AC$2/$I$2-1/(1+(1+U1521/T1521)/R$1017),$X$2/$I$2)),IF(U1522&lt;0,"A",R1522))</f>
        <v>2.0773678091636068E-6</v>
      </c>
      <c r="T1521" s="13">
        <f t="shared" si="507"/>
        <v>13768.575151193547</v>
      </c>
      <c r="U1521" s="12">
        <f t="shared" si="531"/>
        <v>22601.037791602284</v>
      </c>
      <c r="X1521" s="13">
        <f>IF(AA1521&gt;0,SQRT(Sum_Sq($AI$2,V_rtHz($AH$2)/(1+1/$A1521),V_rtHz($AH$2*$A1521)/(1+$A1521),$AN$2*$AH$2/(1+1/$A1521),$AM$2*SQRT(Sum_Sq(AA1521,1/($X$2*Y$8*(1+X$1017+AA1521/Z1521))))/SQRT(Sum_Sq($X$2*AA1521*Y$8,1)),                   $AQ$2*SQRT(Sum_Sq($AH$2/(1+1/$A1521)+AA1521*( 1/(X$1017+1+AA1521/Z1521)-1)/(1+($X$2*AA1521*Y$8)^2), (AA1521^2*Y$8*$X$2+1/($X$2*Y$8*(X$1017+1+AA1521/Z1521           )))/(1+($X$2*AA1521*Y$8)^2))),           V_rtHz(Z1521)/($X$2*Y$8*(Z1521*X$1017+Z1521+AA1521)),V_rtHz(AA1521)*SQRT(Sum_Sq(Z1521*Y$8*$X$2*X$1017,1))/($X$2*Y$8*(Z1521*X$1017+Z1521+AA1521))))/SQRT(Sum_Sq(1/(1+$A1521)+$AC$2/$I$2-1/(1+(1+AA1521/Z1521)/X$1017),$X$2/$I$2)),IF(AA1522&lt;0,"A",X1522))</f>
        <v>2.9869898517501528E-6</v>
      </c>
      <c r="Z1521" s="13">
        <f t="shared" si="508"/>
        <v>10758.652368057352</v>
      </c>
      <c r="AA1521" s="12">
        <f t="shared" si="532"/>
        <v>91465.961896948545</v>
      </c>
      <c r="AC1521" s="13">
        <f>IF(AF1521&gt;0,SQRT(Sum_Sq($AI$2,V_rtHz($AH$2)/(1+1/$A1521),V_rtHz($AH$2*$A1521)/(1+$A1521),$AN$2*$AH$2/(1+1/$A1521),$AM$2*SQRT(Sum_Sq(AF1521,1/($X$2*AD$8*(1+AC$1017+AF1521/AE1521))))/SQRT(Sum_Sq($X$2*AF1521*AD$8,1)),                   $AQ$2*SQRT(Sum_Sq($AH$2/(1+1/$A1521)+AF1521*( 1/(AC$1017+1+AF1521/AE1521)-1)/(1+($X$2*AF1521*AD$8)^2), (AF1521^2*AD$8*$X$2+1/($X$2*AD$8*(AC$1017+1+AF1521/AE1521           )))/(1+($X$2*AF1521*AD$8)^2))),           V_rtHz(AE1521)/($X$2*AD$8*(AE1521*AC$1017+AE1521+AF1521)),V_rtHz(AF1521)*SQRT(Sum_Sq(AE1521*AD$8*$X$2*AC$1017,1))/($X$2*AD$8*(AE1521*AC$1017+AE1521+AF1521))))/SQRT(Sum_Sq(1/(1+$A1521)+$AC$2/$I$2-1/(1+(1+AF1521/AE1521)/AC$1017),$X$2/$I$2)),IF(AF1522&lt;0,"A",AC1522))</f>
        <v>5.050970935840447E-6</v>
      </c>
      <c r="AE1521" s="13">
        <f t="shared" si="509"/>
        <v>10188.77744860171</v>
      </c>
      <c r="AF1521" s="12">
        <f t="shared" si="533"/>
        <v>305418.47527678404</v>
      </c>
      <c r="AG1521" s="13"/>
      <c r="AH1521" s="13">
        <f>IF(AK1521&gt;0,SQRT(Sum_Sq($AI$2,V_rtHz($AH$2)/(1+1/$A1521),V_rtHz($AH$2*$A1521)/(1+$A1521),$AN$2*$AH$2/(1+1/$A1521),$AM$2*SQRT(Sum_Sq(AK1521,1/($X$2*AI$8*(1+AH$1017+AK1521/AJ1521))))/SQRT(Sum_Sq($X$2*AK1521*AI$8,1)),                   $AQ$2*SQRT(Sum_Sq($AH$2/(1+1/$A1521)+AK1521*( 1/(AH$1017+1+AK1521/AJ1521)-1)/(1+($X$2*AK1521*AI$8)^2), (AK1521^2*AI$8*$X$2+1/($X$2*AI$8*(AH$1017+1+AK1521/AJ1521           )))/(1+($X$2*AK1521*AI$8)^2))),           V_rtHz(AJ1521)/($X$2*AI$8*(AJ1521*AH$1017+AJ1521+AK1521)),V_rtHz(AK1521)*SQRT(Sum_Sq(AJ1521*AI$8*$X$2*AH$1017,1))/($X$2*AI$8*(AJ1521*AH$1017+AJ1521+AK1521))))/SQRT(Sum_Sq(1/(1+$A1521)+$AC$2/$I$2-1/(1+(1+AK1521/AJ1521)/AH$1017),$X$2/$I$2)),IF(AK1522&lt;0,"A",AH1522))</f>
        <v>8.849182946850746E-6</v>
      </c>
      <c r="AI1521" s="13"/>
      <c r="AJ1521" s="13">
        <f t="shared" si="510"/>
        <v>10028.88228404405</v>
      </c>
      <c r="AK1521" s="12">
        <f t="shared" si="534"/>
        <v>981216.51016372303</v>
      </c>
      <c r="AM1521" s="13">
        <f>IF(AP1521&gt;0,SQRT(Sum_Sq($AI$2,V_rtHz($AH$2)/(1+1/$A1521),V_rtHz($AH$2*$A1521)/(1+$A1521),$AN$2*$AH$2/(1+1/$A1521),$AM$2*SQRT(Sum_Sq(AP1521,1/($X$2*AN$8*(1+AM$1017+AP1521/AO1521))))/SQRT(Sum_Sq($X$2*AP1521*AN$8,1)),                   $AQ$2*SQRT(Sum_Sq($AH$2/(1+1/$A1521)+AP1521*( 1/(AM$1017+1+AP1521/AO1521)-1)/(1+($X$2*AP1521*AN$8)^2), (AP1521^2*AN$8*$X$2+1/($X$2*AN$8*(AM$1017+1+AP1521/AO1521           )))/(1+($X$2*AP1521*AN$8)^2))),           V_rtHz(AO1521)/($X$2*AN$8*(AO1521*AM$1017+AO1521+AP1521)),V_rtHz(AP1521)*SQRT(Sum_Sq(AO1521*AN$8*$X$2*AM$1017,1))/($X$2*AN$8*(AO1521*AM$1017+AO1521+AP1521))))/SQRT(Sum_Sq(1/(1+$A1521)+$AC$2/$I$2-1/(1+(1+AP1521/AO1521)/AM$1017),$X$2/$I$2)),IF(AP1522&lt;0,"A",AM1522))</f>
        <v>1.5665541236731648E-5</v>
      </c>
      <c r="AO1521" s="13">
        <f t="shared" si="511"/>
        <v>9980.0682486860514</v>
      </c>
      <c r="AP1521" s="12">
        <f t="shared" si="535"/>
        <v>3118055.7043746803</v>
      </c>
      <c r="AR1521" s="13">
        <f t="shared" si="512"/>
        <v>69887291.180198371</v>
      </c>
      <c r="AS1521" s="13">
        <f t="shared" si="513"/>
        <v>-1.3387106315221947E-5</v>
      </c>
      <c r="AV1521" s="13"/>
      <c r="AW1521" s="13">
        <f t="shared" si="514"/>
        <v>39300511.936236553</v>
      </c>
      <c r="AX1521" s="13">
        <f t="shared" si="515"/>
        <v>-4.3690681345302264E-5</v>
      </c>
      <c r="AZ1521" s="13"/>
      <c r="BA1521" s="13"/>
      <c r="BB1521" s="13">
        <f t="shared" si="516"/>
        <v>22100301.962882396</v>
      </c>
      <c r="BC1521" s="13">
        <f t="shared" si="517"/>
        <v>-1.5374595052336702E-4</v>
      </c>
      <c r="BD1521" s="13"/>
      <c r="BE1521" s="13"/>
      <c r="BG1521" s="13">
        <f t="shared" si="518"/>
        <v>996.3330000000002</v>
      </c>
      <c r="BH1521" s="13">
        <f t="shared" si="519"/>
        <v>10.898999999999997</v>
      </c>
      <c r="BI1521" s="13"/>
      <c r="BL1521" s="13">
        <f t="shared" si="520"/>
        <v>315.06815879885437</v>
      </c>
      <c r="BM1521" s="13">
        <f t="shared" si="521"/>
        <v>34.465664218175149</v>
      </c>
      <c r="BP1521" s="13"/>
      <c r="BQ1521" s="13">
        <f t="shared" si="522"/>
        <v>99.633300000000006</v>
      </c>
      <c r="BR1521" s="13">
        <f t="shared" si="523"/>
        <v>108.99000000000002</v>
      </c>
      <c r="BT1521" s="13"/>
      <c r="BU1521" s="13"/>
      <c r="BV1521" s="13">
        <f t="shared" si="524"/>
        <v>31.50681587988543</v>
      </c>
      <c r="BW1521" s="13">
        <f t="shared" si="525"/>
        <v>344.65664218175141</v>
      </c>
      <c r="CA1521" s="13">
        <f t="shared" si="526"/>
        <v>9.9633299999999991</v>
      </c>
      <c r="CB1521" s="13">
        <f t="shared" si="527"/>
        <v>1089.9000000000008</v>
      </c>
    </row>
    <row r="1522" spans="1:80" x14ac:dyDescent="0.3">
      <c r="A1522" s="13">
        <f t="shared" si="503"/>
        <v>1.1168632477805607E-2</v>
      </c>
      <c r="C1522" s="13" t="str">
        <f>IF(F1522&gt;0,SQRT(Sum_Sq($AI$2,V_rtHz($AH$2)/(1+1/$A1522),V_rtHz($AH$2*$A1522)/(1+$A1522),$AN$2*$AH$2/(1+1/$A1522),$AM$2*SQRT(Sum_Sq(F1522,1/($X$2*D$8*(1+C$1017+F1522/E1522))))/SQRT(Sum_Sq($X$2*F1522*D$8,1)),                   $AQ$2*SQRT(Sum_Sq($AH$2/(1+1/$A1522)+F1522*( 1/(C$1017+1+F1522/E1522)-1)/(1+($X$2*F1522*D$8)^2), (F1522^2*D$8*$X$2+1/($X$2*D$8*(C$1017+1+F1522/E1522           )))/(1+($X$2*F1522*D$8)^2))),           V_rtHz(E1522)/($X$2*D$8*(E1522*C$1017+E1522+F1522)),V_rtHz(F1522)*SQRT(Sum_Sq(E1522*D$8*$X$2*C$1017,1))/($X$2*D$8*(E1522*C$1017+E1522+F1522))))/SQRT(Sum_Sq(1/(1+$A1522)+$AC$2/$I$2-1/(1+(1+F1522/E1522)/C$1017),$X$2/$I$2)),IF(F1523&lt;0,"A",C1523))</f>
        <v>A</v>
      </c>
      <c r="E1522" s="13">
        <f t="shared" si="504"/>
        <v>-1</v>
      </c>
      <c r="F1522" s="12">
        <f t="shared" si="528"/>
        <v>-2</v>
      </c>
      <c r="H1522" s="13" t="str">
        <f>IF(K1522&gt;0,SQRT(Sum_Sq($AI$2,V_rtHz($AH$2)/(1+1/$A1522),V_rtHz($AH$2*$A1522)/(1+$A1522),$AN$2*$AH$2/(1+1/$A1522),$AM$2*SQRT(Sum_Sq(K1522,1/($X$2*I$8*(1+H$1017+K1522/J1522))))/SQRT(Sum_Sq($X$2*K1522*I$8,1)),                   $AQ$2*SQRT(Sum_Sq($AH$2/(1+1/$A1522)+K1522*( 1/(H$1017+1+K1522/J1522)-1)/(1+($X$2*K1522*I$8)^2), (K1522^2*I$8*$X$2+1/($X$2*I$8*(H$1017+1+K1522/J1522           )))/(1+($X$2*K1522*I$8)^2))),           V_rtHz(J1522)/($X$2*I$8*(J1522*H$1017+J1522+K1522)),V_rtHz(K1522)*SQRT(Sum_Sq(J1522*I$8*$X$2*H$1017,1))/($X$2*I$8*(J1522*H$1017+J1522+K1522))))/SQRT(Sum_Sq(1/(1+$A1522)+$AC$2/$I$2-1/(1+(1+K1522/J1522)/H$1017),$X$2/$I$2)),IF(K1523&lt;0,"A",H1523))</f>
        <v>A</v>
      </c>
      <c r="J1522" s="13">
        <f t="shared" si="505"/>
        <v>-1</v>
      </c>
      <c r="K1522" s="12">
        <f t="shared" si="529"/>
        <v>-2</v>
      </c>
      <c r="M1522" s="13" t="str">
        <f>IF(P1522&gt;0,SQRT(Sum_Sq($AI$2,V_rtHz($AH$2)/(1+1/$A1522),V_rtHz($AH$2*$A1522)/(1+$A1522),$AN$2*$AH$2/(1+1/$A1522),$AM$2*SQRT(Sum_Sq(P1522,1/($X$2*N$8*(1+M$1017+P1522/O1522))))/SQRT(Sum_Sq($X$2*P1522*N$8,1)),                   $AQ$2*SQRT(Sum_Sq($AH$2/(1+1/$A1522)+P1522*( 1/(M$1017+1+P1522/O1522)-1)/(1+($X$2*P1522*N$8)^2), (P1522^2*N$8*$X$2+1/($X$2*N$8*(M$1017+1+P1522/O1522           )))/(1+($X$2*P1522*N$8)^2))),           V_rtHz(O1522)/($X$2*N$8*(O1522*M$1017+O1522+P1522)),V_rtHz(P1522)*SQRT(Sum_Sq(O1522*N$8*$X$2*M$1017,1))/($X$2*N$8*(O1522*M$1017+O1522+P1522))))/SQRT(Sum_Sq(1/(1+$A1522)+$AC$2/$I$2-1/(1+(1+P1522/O1522)/M$1017),$X$2/$I$2)),IF(P1523&lt;0,"A",M1523))</f>
        <v>A</v>
      </c>
      <c r="O1522" s="13">
        <f t="shared" si="506"/>
        <v>-1</v>
      </c>
      <c r="P1522" s="12">
        <f t="shared" si="530"/>
        <v>-2</v>
      </c>
      <c r="R1522" s="13">
        <f>IF(U1522&gt;0,SQRT(Sum_Sq($AI$2,V_rtHz($AH$2)/(1+1/$A1522),V_rtHz($AH$2*$A1522)/(1+$A1522),$AN$2*$AH$2/(1+1/$A1522),$AM$2*SQRT(Sum_Sq(U1522,1/($X$2*S$8*(1+R$1017+U1522/T1522))))/SQRT(Sum_Sq($X$2*U1522*S$8,1)),                   $AQ$2*SQRT(Sum_Sq($AH$2/(1+1/$A1522)+U1522*( 1/(R$1017+1+U1522/T1522)-1)/(1+($X$2*U1522*S$8)^2), (U1522^2*S$8*$X$2+1/($X$2*S$8*(R$1017+1+U1522/T1522           )))/(1+($X$2*U1522*S$8)^2))),           V_rtHz(T1522)/($X$2*S$8*(T1522*R$1017+T1522+U1522)),V_rtHz(U1522)*SQRT(Sum_Sq(T1522*S$8*$X$2*R$1017,1))/($X$2*S$8*(T1522*R$1017+T1522+U1522))))/SQRT(Sum_Sq(1/(1+$A1522)+$AC$2/$I$2-1/(1+(1+U1522/T1522)/R$1017),$X$2/$I$2)),IF(U1523&lt;0,"A",R1523))</f>
        <v>2.0663276654376195E-6</v>
      </c>
      <c r="T1522" s="13">
        <f t="shared" si="507"/>
        <v>13641.125251422865</v>
      </c>
      <c r="U1522" s="12">
        <f t="shared" si="531"/>
        <v>22812.200723410468</v>
      </c>
      <c r="X1522" s="13">
        <f>IF(AA1522&gt;0,SQRT(Sum_Sq($AI$2,V_rtHz($AH$2)/(1+1/$A1522),V_rtHz($AH$2*$A1522)/(1+$A1522),$AN$2*$AH$2/(1+1/$A1522),$AM$2*SQRT(Sum_Sq(AA1522,1/($X$2*Y$8*(1+X$1017+AA1522/Z1522))))/SQRT(Sum_Sq($X$2*AA1522*Y$8,1)),                   $AQ$2*SQRT(Sum_Sq($AH$2/(1+1/$A1522)+AA1522*( 1/(X$1017+1+AA1522/Z1522)-1)/(1+($X$2*AA1522*Y$8)^2), (AA1522^2*Y$8*$X$2+1/($X$2*Y$8*(X$1017+1+AA1522/Z1522           )))/(1+($X$2*AA1522*Y$8)^2))),           V_rtHz(Z1522)/($X$2*Y$8*(Z1522*X$1017+Z1522+AA1522)),V_rtHz(AA1522)*SQRT(Sum_Sq(Z1522*Y$8*$X$2*X$1017,1))/($X$2*Y$8*(Z1522*X$1017+Z1522+AA1522))))/SQRT(Sum_Sq(1/(1+$A1522)+$AC$2/$I$2-1/(1+(1+AA1522/Z1522)/X$1017),$X$2/$I$2)),IF(AA1523&lt;0,"A",X1523))</f>
        <v>2.9798829283782091E-6</v>
      </c>
      <c r="Z1522" s="13">
        <f t="shared" si="508"/>
        <v>10705.005161717398</v>
      </c>
      <c r="AA1522" s="12">
        <f t="shared" si="532"/>
        <v>91924.335644260296</v>
      </c>
      <c r="AC1522" s="13">
        <f>IF(AF1522&gt;0,SQRT(Sum_Sq($AI$2,V_rtHz($AH$2)/(1+1/$A1522),V_rtHz($AH$2*$A1522)/(1+$A1522),$AN$2*$AH$2/(1+1/$A1522),$AM$2*SQRT(Sum_Sq(AF1522,1/($X$2*AD$8*(1+AC$1017+AF1522/AE1522))))/SQRT(Sum_Sq($X$2*AF1522*AD$8,1)),                   $AQ$2*SQRT(Sum_Sq($AH$2/(1+1/$A1522)+AF1522*( 1/(AC$1017+1+AF1522/AE1522)-1)/(1+($X$2*AF1522*AD$8)^2), (AF1522^2*AD$8*$X$2+1/($X$2*AD$8*(AC$1017+1+AF1522/AE1522           )))/(1+($X$2*AF1522*AD$8)^2))),           V_rtHz(AE1522)/($X$2*AD$8*(AE1522*AC$1017+AE1522+AF1522)),V_rtHz(AF1522)*SQRT(Sum_Sq(AE1522*AD$8*$X$2*AC$1017,1))/($X$2*AD$8*(AE1522*AC$1017+AE1522+AF1522))))/SQRT(Sum_Sq(1/(1+$A1522)+$AC$2/$I$2-1/(1+(1+AF1522/AE1522)/AC$1017),$X$2/$I$2)),IF(AF1523&lt;0,"A",AC1523))</f>
        <v>5.041032846463136E-6</v>
      </c>
      <c r="AE1522" s="13">
        <f t="shared" si="509"/>
        <v>10144.215237240043</v>
      </c>
      <c r="AF1522" s="12">
        <f t="shared" si="533"/>
        <v>306760.13871064718</v>
      </c>
      <c r="AG1522" s="13"/>
      <c r="AH1522" s="13">
        <f>IF(AK1522&gt;0,SQRT(Sum_Sq($AI$2,V_rtHz($AH$2)/(1+1/$A1522),V_rtHz($AH$2*$A1522)/(1+$A1522),$AN$2*$AH$2/(1+1/$A1522),$AM$2*SQRT(Sum_Sq(AK1522,1/($X$2*AI$8*(1+AH$1017+AK1522/AJ1522))))/SQRT(Sum_Sq($X$2*AK1522*AI$8,1)),                   $AQ$2*SQRT(Sum_Sq($AH$2/(1+1/$A1522)+AK1522*( 1/(AH$1017+1+AK1522/AJ1522)-1)/(1+($X$2*AK1522*AI$8)^2), (AK1522^2*AI$8*$X$2+1/($X$2*AI$8*(AH$1017+1+AK1522/AJ1522           )))/(1+($X$2*AK1522*AI$8)^2))),           V_rtHz(AJ1522)/($X$2*AI$8*(AJ1522*AH$1017+AJ1522+AK1522)),V_rtHz(AK1522)*SQRT(Sum_Sq(AJ1522*AI$8*$X$2*AH$1017,1))/($X$2*AI$8*(AJ1522*AH$1017+AJ1522+AK1522))))/SQRT(Sum_Sq(1/(1+$A1522)+$AC$2/$I$2-1/(1+(1+AK1522/AJ1522)/AH$1017),$X$2/$I$2)),IF(AK1523&lt;0,"A",AH1523))</f>
        <v>8.8327336835139242E-6</v>
      </c>
      <c r="AI1522" s="13"/>
      <c r="AJ1522" s="13">
        <f t="shared" si="510"/>
        <v>9986.6468251440056</v>
      </c>
      <c r="AK1522" s="12">
        <f t="shared" si="534"/>
        <v>985366.26436177117</v>
      </c>
      <c r="AM1522" s="13">
        <f>IF(AP1522&gt;0,SQRT(Sum_Sq($AI$2,V_rtHz($AH$2)/(1+1/$A1522),V_rtHz($AH$2*$A1522)/(1+$A1522),$AN$2*$AH$2/(1+1/$A1522),$AM$2*SQRT(Sum_Sq(AP1522,1/($X$2*AN$8*(1+AM$1017+AP1522/AO1522))))/SQRT(Sum_Sq($X$2*AP1522*AN$8,1)),                   $AQ$2*SQRT(Sum_Sq($AH$2/(1+1/$A1522)+AP1522*( 1/(AM$1017+1+AP1522/AO1522)-1)/(1+($X$2*AP1522*AN$8)^2), (AP1522^2*AN$8*$X$2+1/($X$2*AN$8*(AM$1017+1+AP1522/AO1522           )))/(1+($X$2*AP1522*AN$8)^2))),           V_rtHz(AO1522)/($X$2*AN$8*(AO1522*AM$1017+AO1522+AP1522)),V_rtHz(AP1522)*SQRT(Sum_Sq(AO1522*AN$8*$X$2*AM$1017,1))/($X$2*AN$8*(AO1522*AM$1017+AO1522+AP1522))))/SQRT(Sum_Sq(1/(1+$A1522)+$AC$2/$I$2-1/(1+(1+AP1522/AO1522)/AM$1017),$X$2/$I$2)),IF(AP1523&lt;0,"A",AM1523))</f>
        <v>1.5636939896702999E-5</v>
      </c>
      <c r="AO1522" s="13">
        <f t="shared" si="511"/>
        <v>9938.5246077745887</v>
      </c>
      <c r="AP1522" s="12">
        <f t="shared" si="535"/>
        <v>3131089.3679853883</v>
      </c>
      <c r="AR1522" s="13">
        <f t="shared" si="512"/>
        <v>69887291.180198371</v>
      </c>
      <c r="AS1522" s="13">
        <f t="shared" si="513"/>
        <v>-1.3389781799317868E-5</v>
      </c>
      <c r="AV1522" s="13"/>
      <c r="AW1522" s="13">
        <f t="shared" si="514"/>
        <v>39300511.936236553</v>
      </c>
      <c r="AX1522" s="13">
        <f t="shared" si="515"/>
        <v>-4.3719191731696809E-5</v>
      </c>
      <c r="AZ1522" s="13"/>
      <c r="BA1522" s="13"/>
      <c r="BB1522" s="13">
        <f t="shared" si="516"/>
        <v>22100301.962882396</v>
      </c>
      <c r="BC1522" s="13">
        <f t="shared" si="517"/>
        <v>-1.5409957905664461E-4</v>
      </c>
      <c r="BD1522" s="13"/>
      <c r="BE1522" s="13"/>
      <c r="BG1522" s="13">
        <f t="shared" si="518"/>
        <v>996.3330000000002</v>
      </c>
      <c r="BH1522" s="13">
        <f t="shared" si="519"/>
        <v>10.898999999999999</v>
      </c>
      <c r="BI1522" s="13"/>
      <c r="BL1522" s="13">
        <f t="shared" si="520"/>
        <v>315.06815879885437</v>
      </c>
      <c r="BM1522" s="13">
        <f t="shared" si="521"/>
        <v>34.465664218175128</v>
      </c>
      <c r="BP1522" s="13"/>
      <c r="BQ1522" s="13">
        <f t="shared" si="522"/>
        <v>99.633299999999991</v>
      </c>
      <c r="BR1522" s="13">
        <f t="shared" si="523"/>
        <v>108.98999999999994</v>
      </c>
      <c r="BT1522" s="13"/>
      <c r="BU1522" s="13"/>
      <c r="BV1522" s="13">
        <f t="shared" si="524"/>
        <v>31.50681587988543</v>
      </c>
      <c r="BW1522" s="13">
        <f t="shared" si="525"/>
        <v>344.65664218175147</v>
      </c>
      <c r="CA1522" s="13">
        <f t="shared" si="526"/>
        <v>9.9633299999999991</v>
      </c>
      <c r="CB1522" s="13">
        <f t="shared" si="527"/>
        <v>1089.9000000000003</v>
      </c>
    </row>
    <row r="1523" spans="1:80" x14ac:dyDescent="0.3">
      <c r="A1523" s="13">
        <f t="shared" si="503"/>
        <v>1.1324003632355565E-2</v>
      </c>
      <c r="C1523" s="13" t="str">
        <f>IF(F1523&gt;0,SQRT(Sum_Sq($AI$2,V_rtHz($AH$2)/(1+1/$A1523),V_rtHz($AH$2*$A1523)/(1+$A1523),$AN$2*$AH$2/(1+1/$A1523),$AM$2*SQRT(Sum_Sq(F1523,1/($X$2*D$8*(1+C$1017+F1523/E1523))))/SQRT(Sum_Sq($X$2*F1523*D$8,1)),                   $AQ$2*SQRT(Sum_Sq($AH$2/(1+1/$A1523)+F1523*( 1/(C$1017+1+F1523/E1523)-1)/(1+($X$2*F1523*D$8)^2), (F1523^2*D$8*$X$2+1/($X$2*D$8*(C$1017+1+F1523/E1523           )))/(1+($X$2*F1523*D$8)^2))),           V_rtHz(E1523)/($X$2*D$8*(E1523*C$1017+E1523+F1523)),V_rtHz(F1523)*SQRT(Sum_Sq(E1523*D$8*$X$2*C$1017,1))/($X$2*D$8*(E1523*C$1017+E1523+F1523))))/SQRT(Sum_Sq(1/(1+$A1523)+$AC$2/$I$2-1/(1+(1+F1523/E1523)/C$1017),$X$2/$I$2)),IF(F1524&lt;0,"A",C1524))</f>
        <v>A</v>
      </c>
      <c r="E1523" s="13">
        <f t="shared" si="504"/>
        <v>-1</v>
      </c>
      <c r="F1523" s="12">
        <f t="shared" si="528"/>
        <v>-2</v>
      </c>
      <c r="H1523" s="13" t="str">
        <f>IF(K1523&gt;0,SQRT(Sum_Sq($AI$2,V_rtHz($AH$2)/(1+1/$A1523),V_rtHz($AH$2*$A1523)/(1+$A1523),$AN$2*$AH$2/(1+1/$A1523),$AM$2*SQRT(Sum_Sq(K1523,1/($X$2*I$8*(1+H$1017+K1523/J1523))))/SQRT(Sum_Sq($X$2*K1523*I$8,1)),                   $AQ$2*SQRT(Sum_Sq($AH$2/(1+1/$A1523)+K1523*( 1/(H$1017+1+K1523/J1523)-1)/(1+($X$2*K1523*I$8)^2), (K1523^2*I$8*$X$2+1/($X$2*I$8*(H$1017+1+K1523/J1523           )))/(1+($X$2*K1523*I$8)^2))),           V_rtHz(J1523)/($X$2*I$8*(J1523*H$1017+J1523+K1523)),V_rtHz(K1523)*SQRT(Sum_Sq(J1523*I$8*$X$2*H$1017,1))/($X$2*I$8*(J1523*H$1017+J1523+K1523))))/SQRT(Sum_Sq(1/(1+$A1523)+$AC$2/$I$2-1/(1+(1+K1523/J1523)/H$1017),$X$2/$I$2)),IF(K1524&lt;0,"A",H1524))</f>
        <v>A</v>
      </c>
      <c r="J1523" s="13">
        <f t="shared" si="505"/>
        <v>-1</v>
      </c>
      <c r="K1523" s="12">
        <f t="shared" si="529"/>
        <v>-2</v>
      </c>
      <c r="M1523" s="13" t="str">
        <f>IF(P1523&gt;0,SQRT(Sum_Sq($AI$2,V_rtHz($AH$2)/(1+1/$A1523),V_rtHz($AH$2*$A1523)/(1+$A1523),$AN$2*$AH$2/(1+1/$A1523),$AM$2*SQRT(Sum_Sq(P1523,1/($X$2*N$8*(1+M$1017+P1523/O1523))))/SQRT(Sum_Sq($X$2*P1523*N$8,1)),                   $AQ$2*SQRT(Sum_Sq($AH$2/(1+1/$A1523)+P1523*( 1/(M$1017+1+P1523/O1523)-1)/(1+($X$2*P1523*N$8)^2), (P1523^2*N$8*$X$2+1/($X$2*N$8*(M$1017+1+P1523/O1523           )))/(1+($X$2*P1523*N$8)^2))),           V_rtHz(O1523)/($X$2*N$8*(O1523*M$1017+O1523+P1523)),V_rtHz(P1523)*SQRT(Sum_Sq(O1523*N$8*$X$2*M$1017,1))/($X$2*N$8*(O1523*M$1017+O1523+P1523))))/SQRT(Sum_Sq(1/(1+$A1523)+$AC$2/$I$2-1/(1+(1+P1523/O1523)/M$1017),$X$2/$I$2)),IF(P1524&lt;0,"A",M1524))</f>
        <v>A</v>
      </c>
      <c r="O1523" s="13">
        <f t="shared" si="506"/>
        <v>-1</v>
      </c>
      <c r="P1523" s="12">
        <f t="shared" si="530"/>
        <v>-2</v>
      </c>
      <c r="R1523" s="13">
        <f>IF(U1523&gt;0,SQRT(Sum_Sq($AI$2,V_rtHz($AH$2)/(1+1/$A1523),V_rtHz($AH$2*$A1523)/(1+$A1523),$AN$2*$AH$2/(1+1/$A1523),$AM$2*SQRT(Sum_Sq(U1523,1/($X$2*S$8*(1+R$1017+U1523/T1523))))/SQRT(Sum_Sq($X$2*U1523*S$8,1)),                   $AQ$2*SQRT(Sum_Sq($AH$2/(1+1/$A1523)+U1523*( 1/(R$1017+1+U1523/T1523)-1)/(1+($X$2*U1523*S$8)^2), (U1523^2*S$8*$X$2+1/($X$2*S$8*(R$1017+1+U1523/T1523           )))/(1+($X$2*U1523*S$8)^2))),           V_rtHz(T1523)/($X$2*S$8*(T1523*R$1017+T1523+U1523)),V_rtHz(U1523)*SQRT(Sum_Sq(T1523*S$8*$X$2*R$1017,1))/($X$2*S$8*(T1523*R$1017+T1523+U1523))))/SQRT(Sum_Sq(1/(1+$A1523)+$AC$2/$I$2-1/(1+(1+U1523/T1523)/R$1017),$X$2/$I$2)),IF(U1524&lt;0,"A",R1524))</f>
        <v>2.0554896862768465E-6</v>
      </c>
      <c r="T1523" s="13">
        <f t="shared" si="507"/>
        <v>13516.185757397845</v>
      </c>
      <c r="U1523" s="12">
        <f t="shared" si="531"/>
        <v>23023.069741278188</v>
      </c>
      <c r="X1523" s="13">
        <f>IF(AA1523&gt;0,SQRT(Sum_Sq($AI$2,V_rtHz($AH$2)/(1+1/$A1523),V_rtHz($AH$2*$A1523)/(1+$A1523),$AN$2*$AH$2/(1+1/$A1523),$AM$2*SQRT(Sum_Sq(AA1523,1/($X$2*Y$8*(1+X$1017+AA1523/Z1523))))/SQRT(Sum_Sq($X$2*AA1523*Y$8,1)),                   $AQ$2*SQRT(Sum_Sq($AH$2/(1+1/$A1523)+AA1523*( 1/(X$1017+1+AA1523/Z1523)-1)/(1+($X$2*AA1523*Y$8)^2), (AA1523^2*Y$8*$X$2+1/($X$2*Y$8*(X$1017+1+AA1523/Z1523           )))/(1+($X$2*AA1523*Y$8)^2))),           V_rtHz(Z1523)/($X$2*Y$8*(Z1523*X$1017+Z1523+AA1523)),V_rtHz(AA1523)*SQRT(Sum_Sq(Z1523*Y$8*$X$2*X$1017,1))/($X$2*Y$8*(Z1523*X$1017+Z1523+AA1523))))/SQRT(Sum_Sq(1/(1+$A1523)+$AC$2/$I$2-1/(1+(1+AA1523/Z1523)/X$1017),$X$2/$I$2)),IF(AA1524&lt;0,"A",X1524))</f>
        <v>2.9727925294757785E-6</v>
      </c>
      <c r="Z1523" s="13">
        <f t="shared" si="508"/>
        <v>10651.540791211146</v>
      </c>
      <c r="AA1523" s="12">
        <f t="shared" si="532"/>
        <v>92385.74088466278</v>
      </c>
      <c r="AC1523" s="13">
        <f>IF(AF1523&gt;0,SQRT(Sum_Sq($AI$2,V_rtHz($AH$2)/(1+1/$A1523),V_rtHz($AH$2*$A1523)/(1+$A1523),$AN$2*$AH$2/(1+1/$A1523),$AM$2*SQRT(Sum_Sq(AF1523,1/($X$2*AD$8*(1+AC$1017+AF1523/AE1523))))/SQRT(Sum_Sq($X$2*AF1523*AD$8,1)),                   $AQ$2*SQRT(Sum_Sq($AH$2/(1+1/$A1523)+AF1523*( 1/(AC$1017+1+AF1523/AE1523)-1)/(1+($X$2*AF1523*AD$8)^2), (AF1523^2*AD$8*$X$2+1/($X$2*AD$8*(AC$1017+1+AF1523/AE1523           )))/(1+($X$2*AF1523*AD$8)^2))),           V_rtHz(AE1523)/($X$2*AD$8*(AE1523*AC$1017+AE1523+AF1523)),V_rtHz(AF1523)*SQRT(Sum_Sq(AE1523*AD$8*$X$2*AC$1017,1))/($X$2*AD$8*(AE1523*AC$1017+AE1523+AF1523))))/SQRT(Sum_Sq(1/(1+$A1523)+$AC$2/$I$2-1/(1+(1+AF1523/AE1523)/AC$1017),$X$2/$I$2)),IF(AF1524&lt;0,"A",AC1524))</f>
        <v>5.0310957077044508E-6</v>
      </c>
      <c r="AE1523" s="13">
        <f t="shared" si="509"/>
        <v>10099.704704328684</v>
      </c>
      <c r="AF1523" s="12">
        <f t="shared" si="533"/>
        <v>308112.06509361573</v>
      </c>
      <c r="AG1523" s="13"/>
      <c r="AH1523" s="13">
        <f>IF(AK1523&gt;0,SQRT(Sum_Sq($AI$2,V_rtHz($AH$2)/(1+1/$A1523),V_rtHz($AH$2*$A1523)/(1+$A1523),$AN$2*$AH$2/(1+1/$A1523),$AM$2*SQRT(Sum_Sq(AK1523,1/($X$2*AI$8*(1+AH$1017+AK1523/AJ1523))))/SQRT(Sum_Sq($X$2*AK1523*AI$8,1)),                   $AQ$2*SQRT(Sum_Sq($AH$2/(1+1/$A1523)+AK1523*( 1/(AH$1017+1+AK1523/AJ1523)-1)/(1+($X$2*AK1523*AI$8)^2), (AK1523^2*AI$8*$X$2+1/($X$2*AI$8*(AH$1017+1+AK1523/AJ1523           )))/(1+($X$2*AK1523*AI$8)^2))),           V_rtHz(AJ1523)/($X$2*AI$8*(AJ1523*AH$1017+AJ1523+AK1523)),V_rtHz(AK1523)*SQRT(Sum_Sq(AJ1523*AI$8*$X$2*AH$1017,1))/($X$2*AI$8*(AJ1523*AH$1017+AJ1523+AK1523))))/SQRT(Sum_Sq(1/(1+$A1523)+$AC$2/$I$2-1/(1+(1+AK1523/AJ1523)/AH$1017),$X$2/$I$2)),IF(AK1524&lt;0,"A",AH1524))</f>
        <v>8.816276301783553E-6</v>
      </c>
      <c r="AI1523" s="13"/>
      <c r="AJ1523" s="13">
        <f t="shared" si="510"/>
        <v>9944.435382705331</v>
      </c>
      <c r="AK1523" s="12">
        <f t="shared" si="534"/>
        <v>989548.87802945671</v>
      </c>
      <c r="AM1523" s="13">
        <f>IF(AP1523&gt;0,SQRT(Sum_Sq($AI$2,V_rtHz($AH$2)/(1+1/$A1523),V_rtHz($AH$2*$A1523)/(1+$A1523),$AN$2*$AH$2/(1+1/$A1523),$AM$2*SQRT(Sum_Sq(AP1523,1/($X$2*AN$8*(1+AM$1017+AP1523/AO1523))))/SQRT(Sum_Sq($X$2*AP1523*AN$8,1)),                   $AQ$2*SQRT(Sum_Sq($AH$2/(1+1/$A1523)+AP1523*( 1/(AM$1017+1+AP1523/AO1523)-1)/(1+($X$2*AP1523*AN$8)^2), (AP1523^2*AN$8*$X$2+1/($X$2*AN$8*(AM$1017+1+AP1523/AO1523           )))/(1+($X$2*AP1523*AN$8)^2))),           V_rtHz(AO1523)/($X$2*AN$8*(AO1523*AM$1017+AO1523+AP1523)),V_rtHz(AP1523)*SQRT(Sum_Sq(AO1523*AN$8*$X$2*AM$1017,1))/($X$2*AN$8*(AO1523*AM$1017+AO1523+AP1523))))/SQRT(Sum_Sq(1/(1+$A1523)+$AC$2/$I$2-1/(1+(1+AP1523/AO1523)/AM$1017),$X$2/$I$2)),IF(AP1524&lt;0,"A",AM1524))</f>
        <v>1.5608319409177778E-5</v>
      </c>
      <c r="AO1523" s="13">
        <f t="shared" si="511"/>
        <v>9896.9972328626754</v>
      </c>
      <c r="AP1523" s="12">
        <f t="shared" si="535"/>
        <v>3144227.2843662566</v>
      </c>
      <c r="AR1523" s="13">
        <f t="shared" si="512"/>
        <v>69887291.180198371</v>
      </c>
      <c r="AS1523" s="13">
        <f t="shared" si="513"/>
        <v>-1.3392495595164843E-5</v>
      </c>
      <c r="AV1523" s="13"/>
      <c r="AW1523" s="13">
        <f t="shared" si="514"/>
        <v>39300511.936236553</v>
      </c>
      <c r="AX1523" s="13">
        <f t="shared" si="515"/>
        <v>-4.3748136751215131E-5</v>
      </c>
      <c r="AZ1523" s="13"/>
      <c r="BA1523" s="13"/>
      <c r="BB1523" s="13">
        <f t="shared" si="516"/>
        <v>22100301.962882396</v>
      </c>
      <c r="BC1523" s="13">
        <f t="shared" si="517"/>
        <v>-1.5445979178844315E-4</v>
      </c>
      <c r="BD1523" s="13"/>
      <c r="BE1523" s="13"/>
      <c r="BG1523" s="13">
        <f t="shared" si="518"/>
        <v>996.3330000000002</v>
      </c>
      <c r="BH1523" s="13">
        <f t="shared" si="519"/>
        <v>10.898999999999997</v>
      </c>
      <c r="BI1523" s="13"/>
      <c r="BL1523" s="13">
        <f t="shared" si="520"/>
        <v>315.06815879885437</v>
      </c>
      <c r="BM1523" s="13">
        <f t="shared" si="521"/>
        <v>34.465664218175149</v>
      </c>
      <c r="BP1523" s="13"/>
      <c r="BQ1523" s="13">
        <f t="shared" si="522"/>
        <v>99.633300000000006</v>
      </c>
      <c r="BR1523" s="13">
        <f t="shared" si="523"/>
        <v>108.98999999999998</v>
      </c>
      <c r="BT1523" s="13"/>
      <c r="BU1523" s="13"/>
      <c r="BV1523" s="13">
        <f t="shared" si="524"/>
        <v>31.50681587988543</v>
      </c>
      <c r="BW1523" s="13">
        <f t="shared" si="525"/>
        <v>344.65664218175152</v>
      </c>
      <c r="CA1523" s="13">
        <f t="shared" si="526"/>
        <v>9.9633299999999991</v>
      </c>
      <c r="CB1523" s="13">
        <f t="shared" si="527"/>
        <v>1089.9000000000005</v>
      </c>
    </row>
    <row r="1524" spans="1:80" x14ac:dyDescent="0.3">
      <c r="A1524" s="13">
        <f t="shared" si="503"/>
        <v>1.148153621496883E-2</v>
      </c>
      <c r="C1524" s="13" t="str">
        <f>IF(F1524&gt;0,SQRT(Sum_Sq($AI$2,V_rtHz($AH$2)/(1+1/$A1524),V_rtHz($AH$2*$A1524)/(1+$A1524),$AN$2*$AH$2/(1+1/$A1524),$AM$2*SQRT(Sum_Sq(F1524,1/($X$2*D$8*(1+C$1017+F1524/E1524))))/SQRT(Sum_Sq($X$2*F1524*D$8,1)),                   $AQ$2*SQRT(Sum_Sq($AH$2/(1+1/$A1524)+F1524*( 1/(C$1017+1+F1524/E1524)-1)/(1+($X$2*F1524*D$8)^2), (F1524^2*D$8*$X$2+1/($X$2*D$8*(C$1017+1+F1524/E1524           )))/(1+($X$2*F1524*D$8)^2))),           V_rtHz(E1524)/($X$2*D$8*(E1524*C$1017+E1524+F1524)),V_rtHz(F1524)*SQRT(Sum_Sq(E1524*D$8*$X$2*C$1017,1))/($X$2*D$8*(E1524*C$1017+E1524+F1524))))/SQRT(Sum_Sq(1/(1+$A1524)+$AC$2/$I$2-1/(1+(1+F1524/E1524)/C$1017),$X$2/$I$2)),IF(F1525&lt;0,"A",C1525))</f>
        <v>A</v>
      </c>
      <c r="E1524" s="13">
        <f t="shared" si="504"/>
        <v>-1</v>
      </c>
      <c r="F1524" s="12">
        <f t="shared" si="528"/>
        <v>-2</v>
      </c>
      <c r="H1524" s="13" t="str">
        <f>IF(K1524&gt;0,SQRT(Sum_Sq($AI$2,V_rtHz($AH$2)/(1+1/$A1524),V_rtHz($AH$2*$A1524)/(1+$A1524),$AN$2*$AH$2/(1+1/$A1524),$AM$2*SQRT(Sum_Sq(K1524,1/($X$2*I$8*(1+H$1017+K1524/J1524))))/SQRT(Sum_Sq($X$2*K1524*I$8,1)),                   $AQ$2*SQRT(Sum_Sq($AH$2/(1+1/$A1524)+K1524*( 1/(H$1017+1+K1524/J1524)-1)/(1+($X$2*K1524*I$8)^2), (K1524^2*I$8*$X$2+1/($X$2*I$8*(H$1017+1+K1524/J1524           )))/(1+($X$2*K1524*I$8)^2))),           V_rtHz(J1524)/($X$2*I$8*(J1524*H$1017+J1524+K1524)),V_rtHz(K1524)*SQRT(Sum_Sq(J1524*I$8*$X$2*H$1017,1))/($X$2*I$8*(J1524*H$1017+J1524+K1524))))/SQRT(Sum_Sq(1/(1+$A1524)+$AC$2/$I$2-1/(1+(1+K1524/J1524)/H$1017),$X$2/$I$2)),IF(K1525&lt;0,"A",H1525))</f>
        <v>A</v>
      </c>
      <c r="J1524" s="13">
        <f t="shared" si="505"/>
        <v>-1</v>
      </c>
      <c r="K1524" s="12">
        <f t="shared" si="529"/>
        <v>-2</v>
      </c>
      <c r="M1524" s="13" t="str">
        <f>IF(P1524&gt;0,SQRT(Sum_Sq($AI$2,V_rtHz($AH$2)/(1+1/$A1524),V_rtHz($AH$2*$A1524)/(1+$A1524),$AN$2*$AH$2/(1+1/$A1524),$AM$2*SQRT(Sum_Sq(P1524,1/($X$2*N$8*(1+M$1017+P1524/O1524))))/SQRT(Sum_Sq($X$2*P1524*N$8,1)),                   $AQ$2*SQRT(Sum_Sq($AH$2/(1+1/$A1524)+P1524*( 1/(M$1017+1+P1524/O1524)-1)/(1+($X$2*P1524*N$8)^2), (P1524^2*N$8*$X$2+1/($X$2*N$8*(M$1017+1+P1524/O1524           )))/(1+($X$2*P1524*N$8)^2))),           V_rtHz(O1524)/($X$2*N$8*(O1524*M$1017+O1524+P1524)),V_rtHz(P1524)*SQRT(Sum_Sq(O1524*N$8*$X$2*M$1017,1))/($X$2*N$8*(O1524*M$1017+O1524+P1524))))/SQRT(Sum_Sq(1/(1+$A1524)+$AC$2/$I$2-1/(1+(1+P1524/O1524)/M$1017),$X$2/$I$2)),IF(P1525&lt;0,"A",M1525))</f>
        <v>A</v>
      </c>
      <c r="O1524" s="13">
        <f t="shared" si="506"/>
        <v>-1</v>
      </c>
      <c r="P1524" s="12">
        <f t="shared" si="530"/>
        <v>-2</v>
      </c>
      <c r="R1524" s="13">
        <f>IF(U1524&gt;0,SQRT(Sum_Sq($AI$2,V_rtHz($AH$2)/(1+1/$A1524),V_rtHz($AH$2*$A1524)/(1+$A1524),$AN$2*$AH$2/(1+1/$A1524),$AM$2*SQRT(Sum_Sq(U1524,1/($X$2*S$8*(1+R$1017+U1524/T1524))))/SQRT(Sum_Sq($X$2*U1524*S$8,1)),                   $AQ$2*SQRT(Sum_Sq($AH$2/(1+1/$A1524)+U1524*( 1/(R$1017+1+U1524/T1524)-1)/(1+($X$2*U1524*S$8)^2), (U1524^2*S$8*$X$2+1/($X$2*S$8*(R$1017+1+U1524/T1524           )))/(1+($X$2*U1524*S$8)^2))),           V_rtHz(T1524)/($X$2*S$8*(T1524*R$1017+T1524+U1524)),V_rtHz(U1524)*SQRT(Sum_Sq(T1524*S$8*$X$2*R$1017,1))/($X$2*S$8*(T1524*R$1017+T1524+U1524))))/SQRT(Sum_Sq(1/(1+$A1524)+$AC$2/$I$2-1/(1+(1+U1524/T1524)/R$1017),$X$2/$I$2)),IF(U1525&lt;0,"A",R1525))</f>
        <v>2.0448457476252009E-6</v>
      </c>
      <c r="T1524" s="13">
        <f t="shared" si="507"/>
        <v>13393.653387266764</v>
      </c>
      <c r="U1524" s="12">
        <f t="shared" si="531"/>
        <v>23233.697209491897</v>
      </c>
      <c r="X1524" s="13">
        <f>IF(AA1524&gt;0,SQRT(Sum_Sq($AI$2,V_rtHz($AH$2)/(1+1/$A1524),V_rtHz($AH$2*$A1524)/(1+$A1524),$AN$2*$AH$2/(1+1/$A1524),$AM$2*SQRT(Sum_Sq(AA1524,1/($X$2*Y$8*(1+X$1017+AA1524/Z1524))))/SQRT(Sum_Sq($X$2*AA1524*Y$8,1)),                   $AQ$2*SQRT(Sum_Sq($AH$2/(1+1/$A1524)+AA1524*( 1/(X$1017+1+AA1524/Z1524)-1)/(1+($X$2*AA1524*Y$8)^2), (AA1524^2*Y$8*$X$2+1/($X$2*Y$8*(X$1017+1+AA1524/Z1524           )))/(1+($X$2*AA1524*Y$8)^2))),           V_rtHz(Z1524)/($X$2*Y$8*(Z1524*X$1017+Z1524+AA1524)),V_rtHz(AA1524)*SQRT(Sum_Sq(Z1524*Y$8*$X$2*X$1017,1))/($X$2*Y$8*(Z1524*X$1017+Z1524+AA1524))))/SQRT(Sum_Sq(1/(1+$A1524)+$AC$2/$I$2-1/(1+(1+AA1524/Z1524)/X$1017),$X$2/$I$2)),IF(AA1525&lt;0,"A",X1525))</f>
        <v>2.9657187564974829E-6</v>
      </c>
      <c r="Z1524" s="13">
        <f t="shared" si="508"/>
        <v>10598.259238886796</v>
      </c>
      <c r="AA1524" s="12">
        <f t="shared" si="532"/>
        <v>92850.199771355095</v>
      </c>
      <c r="AC1524" s="13">
        <f>IF(AF1524&gt;0,SQRT(Sum_Sq($AI$2,V_rtHz($AH$2)/(1+1/$A1524),V_rtHz($AH$2*$A1524)/(1+$A1524),$AN$2*$AH$2/(1+1/$A1524),$AM$2*SQRT(Sum_Sq(AF1524,1/($X$2*AD$8*(1+AC$1017+AF1524/AE1524))))/SQRT(Sum_Sq($X$2*AF1524*AD$8,1)),                   $AQ$2*SQRT(Sum_Sq($AH$2/(1+1/$A1524)+AF1524*( 1/(AC$1017+1+AF1524/AE1524)-1)/(1+($X$2*AF1524*AD$8)^2), (AF1524^2*AD$8*$X$2+1/($X$2*AD$8*(AC$1017+1+AF1524/AE1524           )))/(1+($X$2*AF1524*AD$8)^2))),           V_rtHz(AE1524)/($X$2*AD$8*(AE1524*AC$1017+AE1524+AF1524)),V_rtHz(AF1524)*SQRT(Sum_Sq(AE1524*AD$8*$X$2*AC$1017,1))/($X$2*AD$8*(AE1524*AC$1017+AE1524+AF1524))))/SQRT(Sum_Sq(1/(1+$A1524)+$AC$2/$I$2-1/(1+(1+AF1524/AE1524)/AC$1017),$X$2/$I$2)),IF(AF1525&lt;0,"A",AC1525))</f>
        <v>5.021159956094752E-6</v>
      </c>
      <c r="AE1524" s="13">
        <f t="shared" si="509"/>
        <v>10055.247438733883</v>
      </c>
      <c r="AF1524" s="12">
        <f t="shared" si="533"/>
        <v>309474.32096989226</v>
      </c>
      <c r="AG1524" s="13"/>
      <c r="AH1524" s="13">
        <f>IF(AK1524&gt;0,SQRT(Sum_Sq($AI$2,V_rtHz($AH$2)/(1+1/$A1524),V_rtHz($AH$2*$A1524)/(1+$A1524),$AN$2*$AH$2/(1+1/$A1524),$AM$2*SQRT(Sum_Sq(AK1524,1/($X$2*AI$8*(1+AH$1017+AK1524/AJ1524))))/SQRT(Sum_Sq($X$2*AK1524*AI$8,1)),                   $AQ$2*SQRT(Sum_Sq($AH$2/(1+1/$A1524)+AK1524*( 1/(AH$1017+1+AK1524/AJ1524)-1)/(1+($X$2*AK1524*AI$8)^2), (AK1524^2*AI$8*$X$2+1/($X$2*AI$8*(AH$1017+1+AK1524/AJ1524           )))/(1+($X$2*AK1524*AI$8)^2))),           V_rtHz(AJ1524)/($X$2*AI$8*(AJ1524*AH$1017+AJ1524+AK1524)),V_rtHz(AK1524)*SQRT(Sum_Sq(AJ1524*AI$8*$X$2*AH$1017,1))/($X$2*AI$8*(AJ1524*AH$1017+AJ1524+AK1524))))/SQRT(Sum_Sq(1/(1+$A1524)+$AC$2/$I$2-1/(1+(1+AK1524/AJ1524)/AH$1017),$X$2/$I$2)),IF(AK1525&lt;0,"A",AH1525))</f>
        <v>8.7998116030178172E-6</v>
      </c>
      <c r="AI1524" s="13"/>
      <c r="AJ1524" s="13">
        <f t="shared" si="510"/>
        <v>9902.2497334694835</v>
      </c>
      <c r="AK1524" s="12">
        <f t="shared" si="534"/>
        <v>993764.56264597166</v>
      </c>
      <c r="AM1524" s="13">
        <f>IF(AP1524&gt;0,SQRT(Sum_Sq($AI$2,V_rtHz($AH$2)/(1+1/$A1524),V_rtHz($AH$2*$A1524)/(1+$A1524),$AN$2*$AH$2/(1+1/$A1524),$AM$2*SQRT(Sum_Sq(AP1524,1/($X$2*AN$8*(1+AM$1017+AP1524/AO1524))))/SQRT(Sum_Sq($X$2*AP1524*AN$8,1)),                   $AQ$2*SQRT(Sum_Sq($AH$2/(1+1/$A1524)+AP1524*( 1/(AM$1017+1+AP1524/AO1524)-1)/(1+($X$2*AP1524*AN$8)^2), (AP1524^2*AN$8*$X$2+1/($X$2*AN$8*(AM$1017+1+AP1524/AO1524           )))/(1+($X$2*AP1524*AN$8)^2))),           V_rtHz(AO1524)/($X$2*AN$8*(AO1524*AM$1017+AO1524+AP1524)),V_rtHz(AP1524)*SQRT(Sum_Sq(AO1524*AN$8*$X$2*AM$1017,1))/($X$2*AN$8*(AO1524*AM$1017+AO1524+AP1524))))/SQRT(Sum_Sq(1/(1+$A1524)+$AC$2/$I$2-1/(1+(1+AP1524/AO1524)/AM$1017),$X$2/$I$2)),IF(AP1525&lt;0,"A",AM1525))</f>
        <v>1.5579681201995525E-5</v>
      </c>
      <c r="AO1524" s="13">
        <f t="shared" si="511"/>
        <v>9855.4879411557777</v>
      </c>
      <c r="AP1524" s="12">
        <f t="shared" si="535"/>
        <v>3157470.1241240455</v>
      </c>
      <c r="AR1524" s="13">
        <f t="shared" si="512"/>
        <v>69887291.180198371</v>
      </c>
      <c r="AS1524" s="13">
        <f t="shared" si="513"/>
        <v>-1.3395248267010678E-5</v>
      </c>
      <c r="AV1524" s="13"/>
      <c r="AW1524" s="13">
        <f t="shared" si="514"/>
        <v>39300511.936236553</v>
      </c>
      <c r="AX1524" s="13">
        <f t="shared" si="515"/>
        <v>-4.3777523592897905E-5</v>
      </c>
      <c r="AZ1524" s="13"/>
      <c r="BA1524" s="13"/>
      <c r="BB1524" s="13">
        <f t="shared" si="516"/>
        <v>22100301.962882396</v>
      </c>
      <c r="BC1524" s="13">
        <f t="shared" si="517"/>
        <v>-1.5482673898427788E-4</v>
      </c>
      <c r="BD1524" s="13"/>
      <c r="BE1524" s="13"/>
      <c r="BG1524" s="13">
        <f t="shared" si="518"/>
        <v>996.3330000000002</v>
      </c>
      <c r="BH1524" s="13">
        <f t="shared" si="519"/>
        <v>10.898999999999997</v>
      </c>
      <c r="BI1524" s="13"/>
      <c r="BL1524" s="13">
        <f t="shared" si="520"/>
        <v>315.06815879885437</v>
      </c>
      <c r="BM1524" s="13">
        <f t="shared" si="521"/>
        <v>34.465664218175128</v>
      </c>
      <c r="BP1524" s="13"/>
      <c r="BQ1524" s="13">
        <f t="shared" si="522"/>
        <v>99.633299999999991</v>
      </c>
      <c r="BR1524" s="13">
        <f t="shared" si="523"/>
        <v>108.98999999999998</v>
      </c>
      <c r="BT1524" s="13"/>
      <c r="BU1524" s="13"/>
      <c r="BV1524" s="13">
        <f t="shared" si="524"/>
        <v>31.50681587988543</v>
      </c>
      <c r="BW1524" s="13">
        <f t="shared" si="525"/>
        <v>344.65664218175152</v>
      </c>
      <c r="CA1524" s="13">
        <f t="shared" si="526"/>
        <v>9.9633299999999991</v>
      </c>
      <c r="CB1524" s="13">
        <f t="shared" si="527"/>
        <v>1089.9000000000005</v>
      </c>
    </row>
    <row r="1525" spans="1:80" x14ac:dyDescent="0.3">
      <c r="A1525" s="13">
        <f t="shared" si="503"/>
        <v>1.1641260294104901E-2</v>
      </c>
      <c r="C1525" s="13" t="str">
        <f>IF(F1525&gt;0,SQRT(Sum_Sq($AI$2,V_rtHz($AH$2)/(1+1/$A1525),V_rtHz($AH$2*$A1525)/(1+$A1525),$AN$2*$AH$2/(1+1/$A1525),$AM$2*SQRT(Sum_Sq(F1525,1/($X$2*D$8*(1+C$1017+F1525/E1525))))/SQRT(Sum_Sq($X$2*F1525*D$8,1)),                   $AQ$2*SQRT(Sum_Sq($AH$2/(1+1/$A1525)+F1525*( 1/(C$1017+1+F1525/E1525)-1)/(1+($X$2*F1525*D$8)^2), (F1525^2*D$8*$X$2+1/($X$2*D$8*(C$1017+1+F1525/E1525           )))/(1+($X$2*F1525*D$8)^2))),           V_rtHz(E1525)/($X$2*D$8*(E1525*C$1017+E1525+F1525)),V_rtHz(F1525)*SQRT(Sum_Sq(E1525*D$8*$X$2*C$1017,1))/($X$2*D$8*(E1525*C$1017+E1525+F1525))))/SQRT(Sum_Sq(1/(1+$A1525)+$AC$2/$I$2-1/(1+(1+F1525/E1525)/C$1017),$X$2/$I$2)),IF(F1526&lt;0,"A",C1526))</f>
        <v>A</v>
      </c>
      <c r="E1525" s="13">
        <f t="shared" si="504"/>
        <v>-1</v>
      </c>
      <c r="F1525" s="12">
        <f t="shared" si="528"/>
        <v>-2</v>
      </c>
      <c r="H1525" s="13" t="str">
        <f>IF(K1525&gt;0,SQRT(Sum_Sq($AI$2,V_rtHz($AH$2)/(1+1/$A1525),V_rtHz($AH$2*$A1525)/(1+$A1525),$AN$2*$AH$2/(1+1/$A1525),$AM$2*SQRT(Sum_Sq(K1525,1/($X$2*I$8*(1+H$1017+K1525/J1525))))/SQRT(Sum_Sq($X$2*K1525*I$8,1)),                   $AQ$2*SQRT(Sum_Sq($AH$2/(1+1/$A1525)+K1525*( 1/(H$1017+1+K1525/J1525)-1)/(1+($X$2*K1525*I$8)^2), (K1525^2*I$8*$X$2+1/($X$2*I$8*(H$1017+1+K1525/J1525           )))/(1+($X$2*K1525*I$8)^2))),           V_rtHz(J1525)/($X$2*I$8*(J1525*H$1017+J1525+K1525)),V_rtHz(K1525)*SQRT(Sum_Sq(J1525*I$8*$X$2*H$1017,1))/($X$2*I$8*(J1525*H$1017+J1525+K1525))))/SQRT(Sum_Sq(1/(1+$A1525)+$AC$2/$I$2-1/(1+(1+K1525/J1525)/H$1017),$X$2/$I$2)),IF(K1526&lt;0,"A",H1526))</f>
        <v>A</v>
      </c>
      <c r="J1525" s="13">
        <f t="shared" si="505"/>
        <v>-1</v>
      </c>
      <c r="K1525" s="12">
        <f t="shared" si="529"/>
        <v>-2</v>
      </c>
      <c r="M1525" s="13" t="str">
        <f>IF(P1525&gt;0,SQRT(Sum_Sq($AI$2,V_rtHz($AH$2)/(1+1/$A1525),V_rtHz($AH$2*$A1525)/(1+$A1525),$AN$2*$AH$2/(1+1/$A1525),$AM$2*SQRT(Sum_Sq(P1525,1/($X$2*N$8*(1+M$1017+P1525/O1525))))/SQRT(Sum_Sq($X$2*P1525*N$8,1)),                   $AQ$2*SQRT(Sum_Sq($AH$2/(1+1/$A1525)+P1525*( 1/(M$1017+1+P1525/O1525)-1)/(1+($X$2*P1525*N$8)^2), (P1525^2*N$8*$X$2+1/($X$2*N$8*(M$1017+1+P1525/O1525           )))/(1+($X$2*P1525*N$8)^2))),           V_rtHz(O1525)/($X$2*N$8*(O1525*M$1017+O1525+P1525)),V_rtHz(P1525)*SQRT(Sum_Sq(O1525*N$8*$X$2*M$1017,1))/($X$2*N$8*(O1525*M$1017+O1525+P1525))))/SQRT(Sum_Sq(1/(1+$A1525)+$AC$2/$I$2-1/(1+(1+P1525/O1525)/M$1017),$X$2/$I$2)),IF(P1526&lt;0,"A",M1526))</f>
        <v>A</v>
      </c>
      <c r="O1525" s="13">
        <f t="shared" si="506"/>
        <v>-1</v>
      </c>
      <c r="P1525" s="12">
        <f t="shared" si="530"/>
        <v>-2</v>
      </c>
      <c r="R1525" s="13">
        <f>IF(U1525&gt;0,SQRT(Sum_Sq($AI$2,V_rtHz($AH$2)/(1+1/$A1525),V_rtHz($AH$2*$A1525)/(1+$A1525),$AN$2*$AH$2/(1+1/$A1525),$AM$2*SQRT(Sum_Sq(U1525,1/($X$2*S$8*(1+R$1017+U1525/T1525))))/SQRT(Sum_Sq($X$2*U1525*S$8,1)),                   $AQ$2*SQRT(Sum_Sq($AH$2/(1+1/$A1525)+U1525*( 1/(R$1017+1+U1525/T1525)-1)/(1+($X$2*U1525*S$8)^2), (U1525^2*S$8*$X$2+1/($X$2*S$8*(R$1017+1+U1525/T1525           )))/(1+($X$2*U1525*S$8)^2))),           V_rtHz(T1525)/($X$2*S$8*(T1525*R$1017+T1525+U1525)),V_rtHz(U1525)*SQRT(Sum_Sq(T1525*S$8*$X$2*R$1017,1))/($X$2*S$8*(T1525*R$1017+T1525+U1525))))/SQRT(Sum_Sq(1/(1+$A1525)+$AC$2/$I$2-1/(1+(1+U1525/T1525)/R$1017),$X$2/$I$2)),IF(U1526&lt;0,"A",R1526))</f>
        <v>2.0343882268666793E-6</v>
      </c>
      <c r="T1525" s="13">
        <f t="shared" si="507"/>
        <v>13273.431251883871</v>
      </c>
      <c r="U1525" s="12">
        <f t="shared" si="531"/>
        <v>23444.132976880097</v>
      </c>
      <c r="X1525" s="13">
        <f>IF(AA1525&gt;0,SQRT(Sum_Sq($AI$2,V_rtHz($AH$2)/(1+1/$A1525),V_rtHz($AH$2*$A1525)/(1+$A1525),$AN$2*$AH$2/(1+1/$A1525),$AM$2*SQRT(Sum_Sq(AA1525,1/($X$2*Y$8*(1+X$1017+AA1525/Z1525))))/SQRT(Sum_Sq($X$2*AA1525*Y$8,1)),                   $AQ$2*SQRT(Sum_Sq($AH$2/(1+1/$A1525)+AA1525*( 1/(X$1017+1+AA1525/Z1525)-1)/(1+($X$2*AA1525*Y$8)^2), (AA1525^2*Y$8*$X$2+1/($X$2*Y$8*(X$1017+1+AA1525/Z1525           )))/(1+($X$2*AA1525*Y$8)^2))),           V_rtHz(Z1525)/($X$2*Y$8*(Z1525*X$1017+Z1525+AA1525)),V_rtHz(AA1525)*SQRT(Sum_Sq(Z1525*Y$8*$X$2*X$1017,1))/($X$2*Y$8*(Z1525*X$1017+Z1525+AA1525))))/SQRT(Sum_Sq(1/(1+$A1525)+$AC$2/$I$2-1/(1+(1+AA1525/Z1525)/X$1017),$X$2/$I$2)),IF(AA1526&lt;0,"A",X1526))</f>
        <v>2.9586617118855059E-6</v>
      </c>
      <c r="Z1525" s="13">
        <f t="shared" si="508"/>
        <v>10545.16048610386</v>
      </c>
      <c r="AA1525" s="12">
        <f t="shared" si="532"/>
        <v>93317.734600246738</v>
      </c>
      <c r="AC1525" s="13">
        <f>IF(AF1525&gt;0,SQRT(Sum_Sq($AI$2,V_rtHz($AH$2)/(1+1/$A1525),V_rtHz($AH$2*$A1525)/(1+$A1525),$AN$2*$AH$2/(1+1/$A1525),$AM$2*SQRT(Sum_Sq(AF1525,1/($X$2*AD$8*(1+AC$1017+AF1525/AE1525))))/SQRT(Sum_Sq($X$2*AF1525*AD$8,1)),                   $AQ$2*SQRT(Sum_Sq($AH$2/(1+1/$A1525)+AF1525*( 1/(AC$1017+1+AF1525/AE1525)-1)/(1+($X$2*AF1525*AD$8)^2), (AF1525^2*AD$8*$X$2+1/($X$2*AD$8*(AC$1017+1+AF1525/AE1525           )))/(1+($X$2*AF1525*AD$8)^2))),           V_rtHz(AE1525)/($X$2*AD$8*(AE1525*AC$1017+AE1525+AF1525)),V_rtHz(AF1525)*SQRT(Sum_Sq(AE1525*AD$8*$X$2*AC$1017,1))/($X$2*AD$8*(AE1525*AC$1017+AE1525+AF1525))))/SQRT(Sum_Sq(1/(1+$A1525)+$AC$2/$I$2-1/(1+(1+AF1525/AE1525)/AC$1017),$X$2/$I$2)),IF(AF1526&lt;0,"A",AC1526))</f>
        <v>5.0112260282947509E-6</v>
      </c>
      <c r="AE1525" s="13">
        <f t="shared" si="509"/>
        <v>10010.845014289078</v>
      </c>
      <c r="AF1525" s="12">
        <f t="shared" si="533"/>
        <v>310846.97334188072</v>
      </c>
      <c r="AG1525" s="13"/>
      <c r="AH1525" s="13">
        <f>IF(AK1525&gt;0,SQRT(Sum_Sq($AI$2,V_rtHz($AH$2)/(1+1/$A1525),V_rtHz($AH$2*$A1525)/(1+$A1525),$AN$2*$AH$2/(1+1/$A1525),$AM$2*SQRT(Sum_Sq(AK1525,1/($X$2*AI$8*(1+AH$1017+AK1525/AJ1525))))/SQRT(Sum_Sq($X$2*AK1525*AI$8,1)),                   $AQ$2*SQRT(Sum_Sq($AH$2/(1+1/$A1525)+AK1525*( 1/(AH$1017+1+AK1525/AJ1525)-1)/(1+($X$2*AK1525*AI$8)^2), (AK1525^2*AI$8*$X$2+1/($X$2*AI$8*(AH$1017+1+AK1525/AJ1525           )))/(1+($X$2*AK1525*AI$8)^2))),           V_rtHz(AJ1525)/($X$2*AI$8*(AJ1525*AH$1017+AJ1525+AK1525)),V_rtHz(AK1525)*SQRT(Sum_Sq(AJ1525*AI$8*$X$2*AH$1017,1))/($X$2*AI$8*(AJ1525*AH$1017+AJ1525+AK1525))))/SQRT(Sum_Sq(1/(1+$A1525)+$AC$2/$I$2-1/(1+(1+AK1525/AJ1525)/AH$1017),$X$2/$I$2)),IF(AK1526&lt;0,"A",AH1526))</f>
        <v>8.7833403898817936E-6</v>
      </c>
      <c r="AI1525" s="13"/>
      <c r="AJ1525" s="13">
        <f t="shared" si="510"/>
        <v>9860.0916411751696</v>
      </c>
      <c r="AK1525" s="12">
        <f t="shared" si="534"/>
        <v>998013.53108110232</v>
      </c>
      <c r="AM1525" s="13">
        <f>IF(AP1525&gt;0,SQRT(Sum_Sq($AI$2,V_rtHz($AH$2)/(1+1/$A1525),V_rtHz($AH$2*$A1525)/(1+$A1525),$AN$2*$AH$2/(1+1/$A1525),$AM$2*SQRT(Sum_Sq(AP1525,1/($X$2*AN$8*(1+AM$1017+AP1525/AO1525))))/SQRT(Sum_Sq($X$2*AP1525*AN$8,1)),                   $AQ$2*SQRT(Sum_Sq($AH$2/(1+1/$A1525)+AP1525*( 1/(AM$1017+1+AP1525/AO1525)-1)/(1+($X$2*AP1525*AN$8)^2), (AP1525^2*AN$8*$X$2+1/($X$2*AN$8*(AM$1017+1+AP1525/AO1525           )))/(1+($X$2*AP1525*AN$8)^2))),           V_rtHz(AO1525)/($X$2*AN$8*(AO1525*AM$1017+AO1525+AP1525)),V_rtHz(AP1525)*SQRT(Sum_Sq(AO1525*AN$8*$X$2*AM$1017,1))/($X$2*AN$8*(AO1525*AM$1017+AO1525+AP1525))))/SQRT(Sum_Sq(1/(1+$A1525)+$AC$2/$I$2-1/(1+(1+AP1525/AO1525)/AM$1017),$X$2/$I$2)),IF(AP1526&lt;0,"A",AM1526))</f>
        <v>1.5551026706016919E-5</v>
      </c>
      <c r="AO1525" s="13">
        <f t="shared" si="511"/>
        <v>9813.9985377367102</v>
      </c>
      <c r="AP1525" s="12">
        <f t="shared" si="535"/>
        <v>3170818.5622005044</v>
      </c>
      <c r="AR1525" s="13">
        <f t="shared" si="512"/>
        <v>69887291.180198371</v>
      </c>
      <c r="AS1525" s="13">
        <f t="shared" si="513"/>
        <v>-1.3398040387858428E-5</v>
      </c>
      <c r="AV1525" s="13"/>
      <c r="AW1525" s="13">
        <f t="shared" si="514"/>
        <v>39300511.936236553</v>
      </c>
      <c r="AX1525" s="13">
        <f t="shared" si="515"/>
        <v>-4.3807359581312543E-5</v>
      </c>
      <c r="AZ1525" s="13"/>
      <c r="BA1525" s="13"/>
      <c r="BB1525" s="13">
        <f t="shared" si="516"/>
        <v>22100301.962882396</v>
      </c>
      <c r="BC1525" s="13">
        <f t="shared" si="517"/>
        <v>-1.5520057527152454E-4</v>
      </c>
      <c r="BD1525" s="13"/>
      <c r="BE1525" s="13"/>
      <c r="BG1525" s="13">
        <f t="shared" si="518"/>
        <v>996.3330000000002</v>
      </c>
      <c r="BH1525" s="13">
        <f t="shared" si="519"/>
        <v>10.898999999999997</v>
      </c>
      <c r="BI1525" s="13"/>
      <c r="BL1525" s="13">
        <f t="shared" si="520"/>
        <v>315.06815879885437</v>
      </c>
      <c r="BM1525" s="13">
        <f t="shared" si="521"/>
        <v>34.465664218175128</v>
      </c>
      <c r="BP1525" s="13"/>
      <c r="BQ1525" s="13">
        <f t="shared" si="522"/>
        <v>99.633300000000006</v>
      </c>
      <c r="BR1525" s="13">
        <f t="shared" si="523"/>
        <v>108.99000000000002</v>
      </c>
      <c r="BT1525" s="13"/>
      <c r="BU1525" s="13"/>
      <c r="BV1525" s="13">
        <f t="shared" si="524"/>
        <v>31.50681587988543</v>
      </c>
      <c r="BW1525" s="13">
        <f t="shared" si="525"/>
        <v>344.65664218175164</v>
      </c>
      <c r="CA1525" s="13">
        <f t="shared" si="526"/>
        <v>9.9633299999999991</v>
      </c>
      <c r="CB1525" s="13">
        <f t="shared" si="527"/>
        <v>1089.9000000000005</v>
      </c>
    </row>
    <row r="1526" spans="1:80" x14ac:dyDescent="0.3">
      <c r="A1526" s="13">
        <f t="shared" si="503"/>
        <v>1.1803206356517293E-2</v>
      </c>
      <c r="C1526" s="13" t="str">
        <f>IF(F1526&gt;0,SQRT(Sum_Sq($AI$2,V_rtHz($AH$2)/(1+1/$A1526),V_rtHz($AH$2*$A1526)/(1+$A1526),$AN$2*$AH$2/(1+1/$A1526),$AM$2*SQRT(Sum_Sq(F1526,1/($X$2*D$8*(1+C$1017+F1526/E1526))))/SQRT(Sum_Sq($X$2*F1526*D$8,1)),                   $AQ$2*SQRT(Sum_Sq($AH$2/(1+1/$A1526)+F1526*( 1/(C$1017+1+F1526/E1526)-1)/(1+($X$2*F1526*D$8)^2), (F1526^2*D$8*$X$2+1/($X$2*D$8*(C$1017+1+F1526/E1526           )))/(1+($X$2*F1526*D$8)^2))),           V_rtHz(E1526)/($X$2*D$8*(E1526*C$1017+E1526+F1526)),V_rtHz(F1526)*SQRT(Sum_Sq(E1526*D$8*$X$2*C$1017,1))/($X$2*D$8*(E1526*C$1017+E1526+F1526))))/SQRT(Sum_Sq(1/(1+$A1526)+$AC$2/$I$2-1/(1+(1+F1526/E1526)/C$1017),$X$2/$I$2)),IF(F1527&lt;0,"A",C1527))</f>
        <v>A</v>
      </c>
      <c r="E1526" s="13">
        <f t="shared" si="504"/>
        <v>-1</v>
      </c>
      <c r="F1526" s="12">
        <f t="shared" si="528"/>
        <v>-2</v>
      </c>
      <c r="H1526" s="13" t="str">
        <f>IF(K1526&gt;0,SQRT(Sum_Sq($AI$2,V_rtHz($AH$2)/(1+1/$A1526),V_rtHz($AH$2*$A1526)/(1+$A1526),$AN$2*$AH$2/(1+1/$A1526),$AM$2*SQRT(Sum_Sq(K1526,1/($X$2*I$8*(1+H$1017+K1526/J1526))))/SQRT(Sum_Sq($X$2*K1526*I$8,1)),                   $AQ$2*SQRT(Sum_Sq($AH$2/(1+1/$A1526)+K1526*( 1/(H$1017+1+K1526/J1526)-1)/(1+($X$2*K1526*I$8)^2), (K1526^2*I$8*$X$2+1/($X$2*I$8*(H$1017+1+K1526/J1526           )))/(1+($X$2*K1526*I$8)^2))),           V_rtHz(J1526)/($X$2*I$8*(J1526*H$1017+J1526+K1526)),V_rtHz(K1526)*SQRT(Sum_Sq(J1526*I$8*$X$2*H$1017,1))/($X$2*I$8*(J1526*H$1017+J1526+K1526))))/SQRT(Sum_Sq(1/(1+$A1526)+$AC$2/$I$2-1/(1+(1+K1526/J1526)/H$1017),$X$2/$I$2)),IF(K1527&lt;0,"A",H1527))</f>
        <v>A</v>
      </c>
      <c r="J1526" s="13">
        <f t="shared" si="505"/>
        <v>-1</v>
      </c>
      <c r="K1526" s="12">
        <f t="shared" si="529"/>
        <v>-2</v>
      </c>
      <c r="M1526" s="13" t="str">
        <f>IF(P1526&gt;0,SQRT(Sum_Sq($AI$2,V_rtHz($AH$2)/(1+1/$A1526),V_rtHz($AH$2*$A1526)/(1+$A1526),$AN$2*$AH$2/(1+1/$A1526),$AM$2*SQRT(Sum_Sq(P1526,1/($X$2*N$8*(1+M$1017+P1526/O1526))))/SQRT(Sum_Sq($X$2*P1526*N$8,1)),                   $AQ$2*SQRT(Sum_Sq($AH$2/(1+1/$A1526)+P1526*( 1/(M$1017+1+P1526/O1526)-1)/(1+($X$2*P1526*N$8)^2), (P1526^2*N$8*$X$2+1/($X$2*N$8*(M$1017+1+P1526/O1526           )))/(1+($X$2*P1526*N$8)^2))),           V_rtHz(O1526)/($X$2*N$8*(O1526*M$1017+O1526+P1526)),V_rtHz(P1526)*SQRT(Sum_Sq(O1526*N$8*$X$2*M$1017,1))/($X$2*N$8*(O1526*M$1017+O1526+P1526))))/SQRT(Sum_Sq(1/(1+$A1526)+$AC$2/$I$2-1/(1+(1+P1526/O1526)/M$1017),$X$2/$I$2)),IF(P1527&lt;0,"A",M1527))</f>
        <v>A</v>
      </c>
      <c r="O1526" s="13">
        <f t="shared" si="506"/>
        <v>-1</v>
      </c>
      <c r="P1526" s="12">
        <f t="shared" si="530"/>
        <v>-2</v>
      </c>
      <c r="R1526" s="13">
        <f>IF(U1526&gt;0,SQRT(Sum_Sq($AI$2,V_rtHz($AH$2)/(1+1/$A1526),V_rtHz($AH$2*$A1526)/(1+$A1526),$AN$2*$AH$2/(1+1/$A1526),$AM$2*SQRT(Sum_Sq(U1526,1/($X$2*S$8*(1+R$1017+U1526/T1526))))/SQRT(Sum_Sq($X$2*U1526*S$8,1)),                   $AQ$2*SQRT(Sum_Sq($AH$2/(1+1/$A1526)+U1526*( 1/(R$1017+1+U1526/T1526)-1)/(1+($X$2*U1526*S$8)^2), (U1526^2*S$8*$X$2+1/($X$2*S$8*(R$1017+1+U1526/T1526           )))/(1+($X$2*U1526*S$8)^2))),           V_rtHz(T1526)/($X$2*S$8*(T1526*R$1017+T1526+U1526)),V_rtHz(U1526)*SQRT(Sum_Sq(T1526*S$8*$X$2*R$1017,1))/($X$2*S$8*(T1526*R$1017+T1526+U1526))))/SQRT(Sum_Sq(1/(1+$A1526)+$AC$2/$I$2-1/(1+(1+U1526/T1526)/R$1017),$X$2/$I$2)),IF(U1527&lt;0,"A",R1527))</f>
        <v>2.0241099625893043E-6</v>
      </c>
      <c r="T1526" s="13">
        <f t="shared" si="507"/>
        <v>13155.428338019596</v>
      </c>
      <c r="U1526" s="12">
        <f t="shared" si="531"/>
        <v>23654.424571589956</v>
      </c>
      <c r="X1526" s="13">
        <f>IF(AA1526&gt;0,SQRT(Sum_Sq($AI$2,V_rtHz($AH$2)/(1+1/$A1526),V_rtHz($AH$2*$A1526)/(1+$A1526),$AN$2*$AH$2/(1+1/$A1526),$AM$2*SQRT(Sum_Sq(AA1526,1/($X$2*Y$8*(1+X$1017+AA1526/Z1526))))/SQRT(Sum_Sq($X$2*AA1526*Y$8,1)),                   $AQ$2*SQRT(Sum_Sq($AH$2/(1+1/$A1526)+AA1526*( 1/(X$1017+1+AA1526/Z1526)-1)/(1+($X$2*AA1526*Y$8)^2), (AA1526^2*Y$8*$X$2+1/($X$2*Y$8*(X$1017+1+AA1526/Z1526           )))/(1+($X$2*AA1526*Y$8)^2))),           V_rtHz(Z1526)/($X$2*Y$8*(Z1526*X$1017+Z1526+AA1526)),V_rtHz(AA1526)*SQRT(Sum_Sq(Z1526*Y$8*$X$2*X$1017,1))/($X$2*Y$8*(Z1526*X$1017+Z1526+AA1526))))/SQRT(Sum_Sq(1/(1+$A1526)+$AC$2/$I$2-1/(1+(1+AA1526/Z1526)/X$1017),$X$2/$I$2)),IF(AA1527&lt;0,"A",X1527))</f>
        <v>2.9516214990622383E-6</v>
      </c>
      <c r="Z1526" s="13">
        <f t="shared" si="508"/>
        <v>10492.24451310772</v>
      </c>
      <c r="AA1526" s="12">
        <f t="shared" si="532"/>
        <v>93788.367811091055</v>
      </c>
      <c r="AC1526" s="13">
        <f>IF(AF1526&gt;0,SQRT(Sum_Sq($AI$2,V_rtHz($AH$2)/(1+1/$A1526),V_rtHz($AH$2*$A1526)/(1+$A1526),$AN$2*$AH$2/(1+1/$A1526),$AM$2*SQRT(Sum_Sq(AF1526,1/($X$2*AD$8*(1+AC$1017+AF1526/AE1526))))/SQRT(Sum_Sq($X$2*AF1526*AD$8,1)),                   $AQ$2*SQRT(Sum_Sq($AH$2/(1+1/$A1526)+AF1526*( 1/(AC$1017+1+AF1526/AE1526)-1)/(1+($X$2*AF1526*AD$8)^2), (AF1526^2*AD$8*$X$2+1/($X$2*AD$8*(AC$1017+1+AF1526/AE1526           )))/(1+($X$2*AF1526*AD$8)^2))),           V_rtHz(AE1526)/($X$2*AD$8*(AE1526*AC$1017+AE1526+AF1526)),V_rtHz(AF1526)*SQRT(Sum_Sq(AE1526*AD$8*$X$2*AC$1017,1))/($X$2*AD$8*(AE1526*AC$1017+AE1526+AF1526))))/SQRT(Sum_Sq(1/(1+$A1526)+$AC$2/$I$2-1/(1+(1+AF1526/AE1526)/AC$1017),$X$2/$I$2)),IF(AF1527&lt;0,"A",AC1527))</f>
        <v>5.001294361080619E-6</v>
      </c>
      <c r="AE1526" s="13">
        <f t="shared" si="509"/>
        <v>9966.4989896924344</v>
      </c>
      <c r="AF1526" s="12">
        <f t="shared" si="533"/>
        <v>312230.08967389137</v>
      </c>
      <c r="AG1526" s="13"/>
      <c r="AH1526" s="13">
        <f>IF(AK1526&gt;0,SQRT(Sum_Sq($AI$2,V_rtHz($AH$2)/(1+1/$A1526),V_rtHz($AH$2*$A1526)/(1+$A1526),$AN$2*$AH$2/(1+1/$A1526),$AM$2*SQRT(Sum_Sq(AK1526,1/($X$2*AI$8*(1+AH$1017+AK1526/AJ1526))))/SQRT(Sum_Sq($X$2*AK1526*AI$8,1)),                   $AQ$2*SQRT(Sum_Sq($AH$2/(1+1/$A1526)+AK1526*( 1/(AH$1017+1+AK1526/AJ1526)-1)/(1+($X$2*AK1526*AI$8)^2), (AK1526^2*AI$8*$X$2+1/($X$2*AI$8*(AH$1017+1+AK1526/AJ1526           )))/(1+($X$2*AK1526*AI$8)^2))),           V_rtHz(AJ1526)/($X$2*AI$8*(AJ1526*AH$1017+AJ1526+AK1526)),V_rtHz(AK1526)*SQRT(Sum_Sq(AJ1526*AI$8*$X$2*AH$1017,1))/($X$2*AI$8*(AJ1526*AH$1017+AJ1526+AK1526))))/SQRT(Sum_Sq(1/(1+$A1526)+$AC$2/$I$2-1/(1+(1+AK1526/AJ1526)/AH$1017),$X$2/$I$2)),IF(AK1527&lt;0,"A",AH1527))</f>
        <v>8.7668634662959212E-6</v>
      </c>
      <c r="AI1526" s="13"/>
      <c r="AJ1526" s="13">
        <f t="shared" si="510"/>
        <v>9817.9628563619481</v>
      </c>
      <c r="AK1526" s="12">
        <f t="shared" si="534"/>
        <v>1002295.9976076846</v>
      </c>
      <c r="AM1526" s="13">
        <f>IF(AP1526&gt;0,SQRT(Sum_Sq($AI$2,V_rtHz($AH$2)/(1+1/$A1526),V_rtHz($AH$2*$A1526)/(1+$A1526),$AN$2*$AH$2/(1+1/$A1526),$AM$2*SQRT(Sum_Sq(AP1526,1/($X$2*AN$8*(1+AM$1017+AP1526/AO1526))))/SQRT(Sum_Sq($X$2*AP1526*AN$8,1)),                   $AQ$2*SQRT(Sum_Sq($AH$2/(1+1/$A1526)+AP1526*( 1/(AM$1017+1+AP1526/AO1526)-1)/(1+($X$2*AP1526*AN$8)^2), (AP1526^2*AN$8*$X$2+1/($X$2*AN$8*(AM$1017+1+AP1526/AO1526           )))/(1+($X$2*AP1526*AN$8)^2))),           V_rtHz(AO1526)/($X$2*AN$8*(AO1526*AM$1017+AO1526+AP1526)),V_rtHz(AP1526)*SQRT(Sum_Sq(AO1526*AN$8*$X$2*AM$1017,1))/($X$2*AN$8*(AO1526*AM$1017+AO1526+AP1526))))/SQRT(Sum_Sq(1/(1+$A1526)+$AC$2/$I$2-1/(1+(1+AP1526/AO1526)/AM$1017),$X$2/$I$2)),IF(AP1527&lt;0,"A",AM1527))</f>
        <v>1.5522357355017785E-5</v>
      </c>
      <c r="AO1526" s="13">
        <f t="shared" si="511"/>
        <v>9772.5308153407132</v>
      </c>
      <c r="AP1526" s="12">
        <f t="shared" si="535"/>
        <v>3184273.2779123238</v>
      </c>
      <c r="AR1526" s="13">
        <f t="shared" si="512"/>
        <v>69887291.180198371</v>
      </c>
      <c r="AS1526" s="13">
        <f t="shared" si="513"/>
        <v>-1.3400872539614856E-5</v>
      </c>
      <c r="AV1526" s="13"/>
      <c r="AW1526" s="13">
        <f t="shared" si="514"/>
        <v>39300511.936236553</v>
      </c>
      <c r="AX1526" s="13">
        <f t="shared" si="515"/>
        <v>-4.3837652179594977E-5</v>
      </c>
      <c r="AZ1526" s="13"/>
      <c r="BA1526" s="13"/>
      <c r="BB1526" s="13">
        <f t="shared" si="516"/>
        <v>22100301.962882396</v>
      </c>
      <c r="BC1526" s="13">
        <f t="shared" si="517"/>
        <v>-1.5558145979853945E-4</v>
      </c>
      <c r="BD1526" s="13"/>
      <c r="BE1526" s="13"/>
      <c r="BG1526" s="13">
        <f t="shared" si="518"/>
        <v>996.3330000000002</v>
      </c>
      <c r="BH1526" s="13">
        <f t="shared" si="519"/>
        <v>10.898999999999999</v>
      </c>
      <c r="BI1526" s="13"/>
      <c r="BL1526" s="13">
        <f t="shared" si="520"/>
        <v>315.06815879885437</v>
      </c>
      <c r="BM1526" s="13">
        <f t="shared" si="521"/>
        <v>34.465664218175149</v>
      </c>
      <c r="BP1526" s="13"/>
      <c r="BQ1526" s="13">
        <f t="shared" si="522"/>
        <v>99.633300000000006</v>
      </c>
      <c r="BR1526" s="13">
        <f t="shared" si="523"/>
        <v>108.99000000000001</v>
      </c>
      <c r="BT1526" s="13"/>
      <c r="BU1526" s="13"/>
      <c r="BV1526" s="13">
        <f t="shared" si="524"/>
        <v>31.50681587988543</v>
      </c>
      <c r="BW1526" s="13">
        <f t="shared" si="525"/>
        <v>344.65664218175152</v>
      </c>
      <c r="CA1526" s="13">
        <f t="shared" si="526"/>
        <v>9.9633299999999991</v>
      </c>
      <c r="CB1526" s="13">
        <f t="shared" si="527"/>
        <v>1089.9000000000001</v>
      </c>
    </row>
    <row r="1527" spans="1:80" x14ac:dyDescent="0.3">
      <c r="A1527" s="13">
        <f t="shared" si="503"/>
        <v>1.1967405313072428E-2</v>
      </c>
      <c r="C1527" s="13" t="str">
        <f>IF(F1527&gt;0,SQRT(Sum_Sq($AI$2,V_rtHz($AH$2)/(1+1/$A1527),V_rtHz($AH$2*$A1527)/(1+$A1527),$AN$2*$AH$2/(1+1/$A1527),$AM$2*SQRT(Sum_Sq(F1527,1/($X$2*D$8*(1+C$1017+F1527/E1527))))/SQRT(Sum_Sq($X$2*F1527*D$8,1)),                   $AQ$2*SQRT(Sum_Sq($AH$2/(1+1/$A1527)+F1527*( 1/(C$1017+1+F1527/E1527)-1)/(1+($X$2*F1527*D$8)^2), (F1527^2*D$8*$X$2+1/($X$2*D$8*(C$1017+1+F1527/E1527           )))/(1+($X$2*F1527*D$8)^2))),           V_rtHz(E1527)/($X$2*D$8*(E1527*C$1017+E1527+F1527)),V_rtHz(F1527)*SQRT(Sum_Sq(E1527*D$8*$X$2*C$1017,1))/($X$2*D$8*(E1527*C$1017+E1527+F1527))))/SQRT(Sum_Sq(1/(1+$A1527)+$AC$2/$I$2-1/(1+(1+F1527/E1527)/C$1017),$X$2/$I$2)),IF(F1528&lt;0,"A",C1528))</f>
        <v>A</v>
      </c>
      <c r="E1527" s="13">
        <f t="shared" si="504"/>
        <v>-1</v>
      </c>
      <c r="F1527" s="12">
        <f t="shared" si="528"/>
        <v>-2</v>
      </c>
      <c r="H1527" s="13" t="str">
        <f>IF(K1527&gt;0,SQRT(Sum_Sq($AI$2,V_rtHz($AH$2)/(1+1/$A1527),V_rtHz($AH$2*$A1527)/(1+$A1527),$AN$2*$AH$2/(1+1/$A1527),$AM$2*SQRT(Sum_Sq(K1527,1/($X$2*I$8*(1+H$1017+K1527/J1527))))/SQRT(Sum_Sq($X$2*K1527*I$8,1)),                   $AQ$2*SQRT(Sum_Sq($AH$2/(1+1/$A1527)+K1527*( 1/(H$1017+1+K1527/J1527)-1)/(1+($X$2*K1527*I$8)^2), (K1527^2*I$8*$X$2+1/($X$2*I$8*(H$1017+1+K1527/J1527           )))/(1+($X$2*K1527*I$8)^2))),           V_rtHz(J1527)/($X$2*I$8*(J1527*H$1017+J1527+K1527)),V_rtHz(K1527)*SQRT(Sum_Sq(J1527*I$8*$X$2*H$1017,1))/($X$2*I$8*(J1527*H$1017+J1527+K1527))))/SQRT(Sum_Sq(1/(1+$A1527)+$AC$2/$I$2-1/(1+(1+K1527/J1527)/H$1017),$X$2/$I$2)),IF(K1528&lt;0,"A",H1528))</f>
        <v>A</v>
      </c>
      <c r="J1527" s="13">
        <f t="shared" si="505"/>
        <v>-1</v>
      </c>
      <c r="K1527" s="12">
        <f t="shared" si="529"/>
        <v>-2</v>
      </c>
      <c r="M1527" s="13" t="str">
        <f>IF(P1527&gt;0,SQRT(Sum_Sq($AI$2,V_rtHz($AH$2)/(1+1/$A1527),V_rtHz($AH$2*$A1527)/(1+$A1527),$AN$2*$AH$2/(1+1/$A1527),$AM$2*SQRT(Sum_Sq(P1527,1/($X$2*N$8*(1+M$1017+P1527/O1527))))/SQRT(Sum_Sq($X$2*P1527*N$8,1)),                   $AQ$2*SQRT(Sum_Sq($AH$2/(1+1/$A1527)+P1527*( 1/(M$1017+1+P1527/O1527)-1)/(1+($X$2*P1527*N$8)^2), (P1527^2*N$8*$X$2+1/($X$2*N$8*(M$1017+1+P1527/O1527           )))/(1+($X$2*P1527*N$8)^2))),           V_rtHz(O1527)/($X$2*N$8*(O1527*M$1017+O1527+P1527)),V_rtHz(P1527)*SQRT(Sum_Sq(O1527*N$8*$X$2*M$1017,1))/($X$2*N$8*(O1527*M$1017+O1527+P1527))))/SQRT(Sum_Sq(1/(1+$A1527)+$AC$2/$I$2-1/(1+(1+P1527/O1527)/M$1017),$X$2/$I$2)),IF(P1528&lt;0,"A",M1528))</f>
        <v>A</v>
      </c>
      <c r="O1527" s="13">
        <f t="shared" si="506"/>
        <v>-1</v>
      </c>
      <c r="P1527" s="12">
        <f t="shared" si="530"/>
        <v>-2</v>
      </c>
      <c r="R1527" s="13">
        <f>IF(U1527&gt;0,SQRT(Sum_Sq($AI$2,V_rtHz($AH$2)/(1+1/$A1527),V_rtHz($AH$2*$A1527)/(1+$A1527),$AN$2*$AH$2/(1+1/$A1527),$AM$2*SQRT(Sum_Sq(U1527,1/($X$2*S$8*(1+R$1017+U1527/T1527))))/SQRT(Sum_Sq($X$2*U1527*S$8,1)),                   $AQ$2*SQRT(Sum_Sq($AH$2/(1+1/$A1527)+U1527*( 1/(R$1017+1+U1527/T1527)-1)/(1+($X$2*U1527*S$8)^2), (U1527^2*S$8*$X$2+1/($X$2*S$8*(R$1017+1+U1527/T1527           )))/(1+($X$2*U1527*S$8)^2))),           V_rtHz(T1527)/($X$2*S$8*(T1527*R$1017+T1527+U1527)),V_rtHz(U1527)*SQRT(Sum_Sq(T1527*S$8*$X$2*R$1017,1))/($X$2*S$8*(T1527*R$1017+T1527+U1527))))/SQRT(Sum_Sq(1/(1+$A1527)+$AC$2/$I$2-1/(1+(1+U1527/T1527)/R$1017),$X$2/$I$2)),IF(U1528&lt;0,"A",R1528))</f>
        <v>2.0140042183262563E-6</v>
      </c>
      <c r="T1527" s="13">
        <f t="shared" si="507"/>
        <v>13039.559042870387</v>
      </c>
      <c r="U1527" s="12">
        <f t="shared" si="531"/>
        <v>23864.61737744015</v>
      </c>
      <c r="X1527" s="13">
        <f>IF(AA1527&gt;0,SQRT(Sum_Sq($AI$2,V_rtHz($AH$2)/(1+1/$A1527),V_rtHz($AH$2*$A1527)/(1+$A1527),$AN$2*$AH$2/(1+1/$A1527),$AM$2*SQRT(Sum_Sq(AA1527,1/($X$2*Y$8*(1+X$1017+AA1527/Z1527))))/SQRT(Sum_Sq($X$2*AA1527*Y$8,1)),                   $AQ$2*SQRT(Sum_Sq($AH$2/(1+1/$A1527)+AA1527*( 1/(X$1017+1+AA1527/Z1527)-1)/(1+($X$2*AA1527*Y$8)^2), (AA1527^2*Y$8*$X$2+1/($X$2*Y$8*(X$1017+1+AA1527/Z1527           )))/(1+($X$2*AA1527*Y$8)^2))),           V_rtHz(Z1527)/($X$2*Y$8*(Z1527*X$1017+Z1527+AA1527)),V_rtHz(AA1527)*SQRT(Sum_Sq(Z1527*Y$8*$X$2*X$1017,1))/($X$2*Y$8*(Z1527*X$1017+Z1527+AA1527))))/SQRT(Sum_Sq(1/(1+$A1527)+$AC$2/$I$2-1/(1+(1+AA1527/Z1527)/X$1017),$X$2/$I$2)),IF(AA1528&lt;0,"A",X1528))</f>
        <v>2.9445982224240491E-6</v>
      </c>
      <c r="Z1527" s="13">
        <f t="shared" si="508"/>
        <v>10439.511298907752</v>
      </c>
      <c r="AA1527" s="12">
        <f t="shared" si="532"/>
        <v>94262.121988622835</v>
      </c>
      <c r="AC1527" s="13">
        <f>IF(AF1527&gt;0,SQRT(Sum_Sq($AI$2,V_rtHz($AH$2)/(1+1/$A1527),V_rtHz($AH$2*$A1527)/(1+$A1527),$AN$2*$AH$2/(1+1/$A1527),$AM$2*SQRT(Sum_Sq(AF1527,1/($X$2*AD$8*(1+AC$1017+AF1527/AE1527))))/SQRT(Sum_Sq($X$2*AF1527*AD$8,1)),                   $AQ$2*SQRT(Sum_Sq($AH$2/(1+1/$A1527)+AF1527*( 1/(AC$1017+1+AF1527/AE1527)-1)/(1+($X$2*AF1527*AD$8)^2), (AF1527^2*AD$8*$X$2+1/($X$2*AD$8*(AC$1017+1+AF1527/AE1527           )))/(1+($X$2*AF1527*AD$8)^2))),           V_rtHz(AE1527)/($X$2*AD$8*(AE1527*AC$1017+AE1527+AF1527)),V_rtHz(AF1527)*SQRT(Sum_Sq(AE1527*AD$8*$X$2*AC$1017,1))/($X$2*AD$8*(AE1527*AC$1017+AE1527+AF1527))))/SQRT(Sum_Sq(1/(1+$A1527)+$AC$2/$I$2-1/(1+(1+AF1527/AE1527)/AC$1017),$X$2/$I$2)),IF(AF1528&lt;0,"A",AC1528))</f>
        <v>4.9913653913320137E-6</v>
      </c>
      <c r="AE1527" s="13">
        <f t="shared" si="509"/>
        <v>9922.2109084093427</v>
      </c>
      <c r="AF1527" s="12">
        <f t="shared" si="533"/>
        <v>313623.73789586016</v>
      </c>
      <c r="AG1527" s="13"/>
      <c r="AH1527" s="13">
        <f>IF(AK1527&gt;0,SQRT(Sum_Sq($AI$2,V_rtHz($AH$2)/(1+1/$A1527),V_rtHz($AH$2*$A1527)/(1+$A1527),$AN$2*$AH$2/(1+1/$A1527),$AM$2*SQRT(Sum_Sq(AK1527,1/($X$2*AI$8*(1+AH$1017+AK1527/AJ1527))))/SQRT(Sum_Sq($X$2*AK1527*AI$8,1)),                   $AQ$2*SQRT(Sum_Sq($AH$2/(1+1/$A1527)+AK1527*( 1/(AH$1017+1+AK1527/AJ1527)-1)/(1+($X$2*AK1527*AI$8)^2), (AK1527^2*AI$8*$X$2+1/($X$2*AI$8*(AH$1017+1+AK1527/AJ1527           )))/(1+($X$2*AK1527*AI$8)^2))),           V_rtHz(AJ1527)/($X$2*AI$8*(AJ1527*AH$1017+AJ1527+AK1527)),V_rtHz(AK1527)*SQRT(Sum_Sq(AJ1527*AI$8*$X$2*AH$1017,1))/($X$2*AI$8*(AJ1527*AH$1017+AJ1527+AK1527))))/SQRT(Sum_Sq(1/(1+$A1527)+$AC$2/$I$2-1/(1+(1+AK1527/AJ1527)/AH$1017),$X$2/$I$2)),IF(AK1528&lt;0,"A",AH1528))</f>
        <v>8.7503816373880507E-6</v>
      </c>
      <c r="AI1527" s="13"/>
      <c r="AJ1527" s="13">
        <f t="shared" si="510"/>
        <v>9775.8651161799717</v>
      </c>
      <c r="AK1527" s="12">
        <f t="shared" si="534"/>
        <v>1006612.1779141097</v>
      </c>
      <c r="AM1527" s="13">
        <f>IF(AP1527&gt;0,SQRT(Sum_Sq($AI$2,V_rtHz($AH$2)/(1+1/$A1527),V_rtHz($AH$2*$A1527)/(1+$A1527),$AN$2*$AH$2/(1+1/$A1527),$AM$2*SQRT(Sum_Sq(AP1527,1/($X$2*AN$8*(1+AM$1017+AP1527/AO1527))))/SQRT(Sum_Sq($X$2*AP1527*AN$8,1)),                   $AQ$2*SQRT(Sum_Sq($AH$2/(1+1/$A1527)+AP1527*( 1/(AM$1017+1+AP1527/AO1527)-1)/(1+($X$2*AP1527*AN$8)^2), (AP1527^2*AN$8*$X$2+1/($X$2*AN$8*(AM$1017+1+AP1527/AO1527           )))/(1+($X$2*AP1527*AN$8)^2))),           V_rtHz(AO1527)/($X$2*AN$8*(AO1527*AM$1017+AO1527+AP1527)),V_rtHz(AP1527)*SQRT(Sum_Sq(AO1527*AN$8*$X$2*AM$1017,1))/($X$2*AN$8*(AO1527*AM$1017+AO1527+AP1527))))/SQRT(Sum_Sq(1/(1+$A1527)+$AC$2/$I$2-1/(1+(1+AP1527/AO1527)/AM$1017),$X$2/$I$2)),IF(AP1528&lt;0,"A",AM1528))</f>
        <v>1.5493674585594679E-5</v>
      </c>
      <c r="AO1527" s="13">
        <f t="shared" si="511"/>
        <v>9731.0865541368184</v>
      </c>
      <c r="AP1527" s="12">
        <f t="shared" si="535"/>
        <v>3197834.9549912596</v>
      </c>
      <c r="AR1527" s="13">
        <f t="shared" si="512"/>
        <v>69887291.180198371</v>
      </c>
      <c r="AS1527" s="13">
        <f t="shared" si="513"/>
        <v>-1.3403745313241735E-5</v>
      </c>
      <c r="AV1527" s="13"/>
      <c r="AW1527" s="13">
        <f t="shared" si="514"/>
        <v>39300511.936236553</v>
      </c>
      <c r="AX1527" s="13">
        <f t="shared" si="515"/>
        <v>-4.3868408992573723E-5</v>
      </c>
      <c r="AZ1527" s="13"/>
      <c r="BA1527" s="13"/>
      <c r="BB1527" s="13">
        <f t="shared" si="516"/>
        <v>22100301.962882396</v>
      </c>
      <c r="BC1527" s="13">
        <f t="shared" si="517"/>
        <v>-1.559695564008206E-4</v>
      </c>
      <c r="BD1527" s="13"/>
      <c r="BE1527" s="13"/>
      <c r="BG1527" s="13">
        <f t="shared" si="518"/>
        <v>996.3330000000002</v>
      </c>
      <c r="BH1527" s="13">
        <f t="shared" si="519"/>
        <v>10.898999999999997</v>
      </c>
      <c r="BI1527" s="13"/>
      <c r="BL1527" s="13">
        <f t="shared" si="520"/>
        <v>315.06815879885437</v>
      </c>
      <c r="BM1527" s="13">
        <f t="shared" si="521"/>
        <v>34.465664218175142</v>
      </c>
      <c r="BP1527" s="13"/>
      <c r="BQ1527" s="13">
        <f t="shared" si="522"/>
        <v>99.633300000000006</v>
      </c>
      <c r="BR1527" s="13">
        <f t="shared" si="523"/>
        <v>108.98999999999997</v>
      </c>
      <c r="BT1527" s="13"/>
      <c r="BU1527" s="13"/>
      <c r="BV1527" s="13">
        <f t="shared" si="524"/>
        <v>31.50681587988543</v>
      </c>
      <c r="BW1527" s="13">
        <f t="shared" si="525"/>
        <v>344.65664218175175</v>
      </c>
      <c r="CA1527" s="13">
        <f t="shared" si="526"/>
        <v>9.9633299999999991</v>
      </c>
      <c r="CB1527" s="13">
        <f t="shared" si="527"/>
        <v>1089.9000000000001</v>
      </c>
    </row>
    <row r="1528" spans="1:80" x14ac:dyDescent="0.3">
      <c r="A1528" s="13">
        <f t="shared" si="503"/>
        <v>1.2133888504649772E-2</v>
      </c>
      <c r="C1528" s="13" t="str">
        <f>IF(F1528&gt;0,SQRT(Sum_Sq($AI$2,V_rtHz($AH$2)/(1+1/$A1528),V_rtHz($AH$2*$A1528)/(1+$A1528),$AN$2*$AH$2/(1+1/$A1528),$AM$2*SQRT(Sum_Sq(F1528,1/($X$2*D$8*(1+C$1017+F1528/E1528))))/SQRT(Sum_Sq($X$2*F1528*D$8,1)),                   $AQ$2*SQRT(Sum_Sq($AH$2/(1+1/$A1528)+F1528*( 1/(C$1017+1+F1528/E1528)-1)/(1+($X$2*F1528*D$8)^2), (F1528^2*D$8*$X$2+1/($X$2*D$8*(C$1017+1+F1528/E1528           )))/(1+($X$2*F1528*D$8)^2))),           V_rtHz(E1528)/($X$2*D$8*(E1528*C$1017+E1528+F1528)),V_rtHz(F1528)*SQRT(Sum_Sq(E1528*D$8*$X$2*C$1017,1))/($X$2*D$8*(E1528*C$1017+E1528+F1528))))/SQRT(Sum_Sq(1/(1+$A1528)+$AC$2/$I$2-1/(1+(1+F1528/E1528)/C$1017),$X$2/$I$2)),IF(F1529&lt;0,"A",C1529))</f>
        <v>A</v>
      </c>
      <c r="E1528" s="13">
        <f t="shared" si="504"/>
        <v>-1</v>
      </c>
      <c r="F1528" s="12">
        <f t="shared" si="528"/>
        <v>-2</v>
      </c>
      <c r="H1528" s="13" t="str">
        <f>IF(K1528&gt;0,SQRT(Sum_Sq($AI$2,V_rtHz($AH$2)/(1+1/$A1528),V_rtHz($AH$2*$A1528)/(1+$A1528),$AN$2*$AH$2/(1+1/$A1528),$AM$2*SQRT(Sum_Sq(K1528,1/($X$2*I$8*(1+H$1017+K1528/J1528))))/SQRT(Sum_Sq($X$2*K1528*I$8,1)),                   $AQ$2*SQRT(Sum_Sq($AH$2/(1+1/$A1528)+K1528*( 1/(H$1017+1+K1528/J1528)-1)/(1+($X$2*K1528*I$8)^2), (K1528^2*I$8*$X$2+1/($X$2*I$8*(H$1017+1+K1528/J1528           )))/(1+($X$2*K1528*I$8)^2))),           V_rtHz(J1528)/($X$2*I$8*(J1528*H$1017+J1528+K1528)),V_rtHz(K1528)*SQRT(Sum_Sq(J1528*I$8*$X$2*H$1017,1))/($X$2*I$8*(J1528*H$1017+J1528+K1528))))/SQRT(Sum_Sq(1/(1+$A1528)+$AC$2/$I$2-1/(1+(1+K1528/J1528)/H$1017),$X$2/$I$2)),IF(K1529&lt;0,"A",H1529))</f>
        <v>A</v>
      </c>
      <c r="J1528" s="13">
        <f t="shared" si="505"/>
        <v>-1</v>
      </c>
      <c r="K1528" s="12">
        <f t="shared" si="529"/>
        <v>-2</v>
      </c>
      <c r="M1528" s="13" t="str">
        <f>IF(P1528&gt;0,SQRT(Sum_Sq($AI$2,V_rtHz($AH$2)/(1+1/$A1528),V_rtHz($AH$2*$A1528)/(1+$A1528),$AN$2*$AH$2/(1+1/$A1528),$AM$2*SQRT(Sum_Sq(P1528,1/($X$2*N$8*(1+M$1017+P1528/O1528))))/SQRT(Sum_Sq($X$2*P1528*N$8,1)),                   $AQ$2*SQRT(Sum_Sq($AH$2/(1+1/$A1528)+P1528*( 1/(M$1017+1+P1528/O1528)-1)/(1+($X$2*P1528*N$8)^2), (P1528^2*N$8*$X$2+1/($X$2*N$8*(M$1017+1+P1528/O1528           )))/(1+($X$2*P1528*N$8)^2))),           V_rtHz(O1528)/($X$2*N$8*(O1528*M$1017+O1528+P1528)),V_rtHz(P1528)*SQRT(Sum_Sq(O1528*N$8*$X$2*M$1017,1))/($X$2*N$8*(O1528*M$1017+O1528+P1528))))/SQRT(Sum_Sq(1/(1+$A1528)+$AC$2/$I$2-1/(1+(1+P1528/O1528)/M$1017),$X$2/$I$2)),IF(P1529&lt;0,"A",M1529))</f>
        <v>A</v>
      </c>
      <c r="O1528" s="13">
        <f t="shared" si="506"/>
        <v>-1</v>
      </c>
      <c r="P1528" s="12">
        <f t="shared" si="530"/>
        <v>-2</v>
      </c>
      <c r="R1528" s="13">
        <f>IF(U1528&gt;0,SQRT(Sum_Sq($AI$2,V_rtHz($AH$2)/(1+1/$A1528),V_rtHz($AH$2*$A1528)/(1+$A1528),$AN$2*$AH$2/(1+1/$A1528),$AM$2*SQRT(Sum_Sq(U1528,1/($X$2*S$8*(1+R$1017+U1528/T1528))))/SQRT(Sum_Sq($X$2*U1528*S$8,1)),                   $AQ$2*SQRT(Sum_Sq($AH$2/(1+1/$A1528)+U1528*( 1/(R$1017+1+U1528/T1528)-1)/(1+($X$2*U1528*S$8)^2), (U1528^2*S$8*$X$2+1/($X$2*S$8*(R$1017+1+U1528/T1528           )))/(1+($X$2*U1528*S$8)^2))),           V_rtHz(T1528)/($X$2*S$8*(T1528*R$1017+T1528+U1528)),V_rtHz(U1528)*SQRT(Sum_Sq(T1528*S$8*$X$2*R$1017,1))/($X$2*S$8*(T1528*R$1017+T1528+U1528))))/SQRT(Sum_Sq(1/(1+$A1528)+$AC$2/$I$2-1/(1+(1+U1528/T1528)/R$1017),$X$2/$I$2)),IF(U1529&lt;0,"A",R1529))</f>
        <v>2.0040646498089148E-6</v>
      </c>
      <c r="T1528" s="13">
        <f t="shared" si="507"/>
        <v>12925.742753860344</v>
      </c>
      <c r="U1528" s="12">
        <f t="shared" si="531"/>
        <v>24074.754793932803</v>
      </c>
      <c r="X1528" s="13">
        <f>IF(AA1528&gt;0,SQRT(Sum_Sq($AI$2,V_rtHz($AH$2)/(1+1/$A1528),V_rtHz($AH$2*$A1528)/(1+$A1528),$AN$2*$AH$2/(1+1/$A1528),$AM$2*SQRT(Sum_Sq(AA1528,1/($X$2*Y$8*(1+X$1017+AA1528/Z1528))))/SQRT(Sum_Sq($X$2*AA1528*Y$8,1)),                   $AQ$2*SQRT(Sum_Sq($AH$2/(1+1/$A1528)+AA1528*( 1/(X$1017+1+AA1528/Z1528)-1)/(1+($X$2*AA1528*Y$8)^2), (AA1528^2*Y$8*$X$2+1/($X$2*Y$8*(X$1017+1+AA1528/Z1528           )))/(1+($X$2*AA1528*Y$8)^2))),           V_rtHz(Z1528)/($X$2*Y$8*(Z1528*X$1017+Z1528+AA1528)),V_rtHz(AA1528)*SQRT(Sum_Sq(Z1528*Y$8*$X$2*X$1017,1))/($X$2*Y$8*(Z1528*X$1017+Z1528+AA1528))))/SQRT(Sum_Sq(1/(1+$A1528)+$AC$2/$I$2-1/(1+(1+AA1528/Z1528)/X$1017),$X$2/$I$2)),IF(AA1529&lt;0,"A",X1529))</f>
        <v>2.9375919873344729E-6</v>
      </c>
      <c r="Z1528" s="13">
        <f t="shared" si="508"/>
        <v>10386.960821158695</v>
      </c>
      <c r="AA1528" s="12">
        <f t="shared" si="532"/>
        <v>94739.01986370208</v>
      </c>
      <c r="AC1528" s="13">
        <f>IF(AF1528&gt;0,SQRT(Sum_Sq($AI$2,V_rtHz($AH$2)/(1+1/$A1528),V_rtHz($AH$2*$A1528)/(1+$A1528),$AN$2*$AH$2/(1+1/$A1528),$AM$2*SQRT(Sum_Sq(AF1528,1/($X$2*AD$8*(1+AC$1017+AF1528/AE1528))))/SQRT(Sum_Sq($X$2*AF1528*AD$8,1)),                   $AQ$2*SQRT(Sum_Sq($AH$2/(1+1/$A1528)+AF1528*( 1/(AC$1017+1+AF1528/AE1528)-1)/(1+($X$2*AF1528*AD$8)^2), (AF1528^2*AD$8*$X$2+1/($X$2*AD$8*(AC$1017+1+AF1528/AE1528           )))/(1+($X$2*AF1528*AD$8)^2))),           V_rtHz(AE1528)/($X$2*AD$8*(AE1528*AC$1017+AE1528+AF1528)),V_rtHz(AF1528)*SQRT(Sum_Sq(AE1528*AD$8*$X$2*AC$1017,1))/($X$2*AD$8*(AE1528*AC$1017+AE1528+AF1528))))/SQRT(Sum_Sq(1/(1+$A1528)+$AC$2/$I$2-1/(1+(1+AF1528/AE1528)/AC$1017),$X$2/$I$2)),IF(AF1529&lt;0,"A",AC1529))</f>
        <v>4.9814395560182394E-6</v>
      </c>
      <c r="AE1528" s="13">
        <f t="shared" si="509"/>
        <v>9877.9822985796764</v>
      </c>
      <c r="AF1528" s="12">
        <f t="shared" si="533"/>
        <v>315027.98640708823</v>
      </c>
      <c r="AG1528" s="13"/>
      <c r="AH1528" s="13">
        <f>IF(AK1528&gt;0,SQRT(Sum_Sq($AI$2,V_rtHz($AH$2)/(1+1/$A1528),V_rtHz($AH$2*$A1528)/(1+$A1528),$AN$2*$AH$2/(1+1/$A1528),$AM$2*SQRT(Sum_Sq(AK1528,1/($X$2*AI$8*(1+AH$1017+AK1528/AJ1528))))/SQRT(Sum_Sq($X$2*AK1528*AI$8,1)),                   $AQ$2*SQRT(Sum_Sq($AH$2/(1+1/$A1528)+AK1528*( 1/(AH$1017+1+AK1528/AJ1528)-1)/(1+($X$2*AK1528*AI$8)^2), (AK1528^2*AI$8*$X$2+1/($X$2*AI$8*(AH$1017+1+AK1528/AJ1528           )))/(1+($X$2*AK1528*AI$8)^2))),           V_rtHz(AJ1528)/($X$2*AI$8*(AJ1528*AH$1017+AJ1528+AK1528)),V_rtHz(AK1528)*SQRT(Sum_Sq(AJ1528*AI$8*$X$2*AH$1017,1))/($X$2*AI$8*(AJ1528*AH$1017+AJ1528+AK1528))))/SQRT(Sum_Sq(1/(1+$A1528)+$AC$2/$I$2-1/(1+(1+AK1528/AJ1528)/AH$1017),$X$2/$I$2)),IF(AK1529&lt;0,"A",AH1529))</f>
        <v>8.7338957094465117E-6</v>
      </c>
      <c r="AI1528" s="13"/>
      <c r="AJ1528" s="13">
        <f t="shared" si="510"/>
        <v>9733.800144205612</v>
      </c>
      <c r="AK1528" s="12">
        <f t="shared" si="534"/>
        <v>1010962.2891168973</v>
      </c>
      <c r="AM1528" s="13">
        <f>IF(AP1528&gt;0,SQRT(Sum_Sq($AI$2,V_rtHz($AH$2)/(1+1/$A1528),V_rtHz($AH$2*$A1528)/(1+$A1528),$AN$2*$AH$2/(1+1/$A1528),$AM$2*SQRT(Sum_Sq(AP1528,1/($X$2*AN$8*(1+AM$1017+AP1528/AO1528))))/SQRT(Sum_Sq($X$2*AP1528*AN$8,1)),                   $AQ$2*SQRT(Sum_Sq($AH$2/(1+1/$A1528)+AP1528*( 1/(AM$1017+1+AP1528/AO1528)-1)/(1+($X$2*AP1528*AN$8)^2), (AP1528^2*AN$8*$X$2+1/($X$2*AN$8*(AM$1017+1+AP1528/AO1528           )))/(1+($X$2*AP1528*AN$8)^2))),           V_rtHz(AO1528)/($X$2*AN$8*(AO1528*AM$1017+AO1528+AP1528)),V_rtHz(AP1528)*SQRT(Sum_Sq(AO1528*AN$8*$X$2*AM$1017,1))/($X$2*AN$8*(AO1528*AM$1017+AO1528+AP1528))))/SQRT(Sum_Sq(1/(1+$A1528)+$AC$2/$I$2-1/(1+(1+AP1528/AO1528)/AM$1017),$X$2/$I$2)),IF(AP1529&lt;0,"A",AM1529))</f>
        <v>1.5464979837065746E-5</v>
      </c>
      <c r="AO1528" s="13">
        <f t="shared" si="511"/>
        <v>9689.6675215153518</v>
      </c>
      <c r="AP1528" s="12">
        <f t="shared" si="535"/>
        <v>3211504.281624475</v>
      </c>
      <c r="AR1528" s="13">
        <f t="shared" si="512"/>
        <v>69887291.180198371</v>
      </c>
      <c r="AS1528" s="13">
        <f t="shared" si="513"/>
        <v>-1.3406659308910129E-5</v>
      </c>
      <c r="AV1528" s="13"/>
      <c r="AW1528" s="13">
        <f t="shared" si="514"/>
        <v>39300511.936236553</v>
      </c>
      <c r="AX1528" s="13">
        <f t="shared" si="515"/>
        <v>-4.3899637769978906E-5</v>
      </c>
      <c r="AZ1528" s="13"/>
      <c r="BA1528" s="13"/>
      <c r="BB1528" s="13">
        <f t="shared" si="516"/>
        <v>22100301.962882396</v>
      </c>
      <c r="BC1528" s="13">
        <f t="shared" si="517"/>
        <v>-1.5636503377457911E-4</v>
      </c>
      <c r="BD1528" s="13"/>
      <c r="BE1528" s="13"/>
      <c r="BG1528" s="13">
        <f t="shared" si="518"/>
        <v>996.3330000000002</v>
      </c>
      <c r="BH1528" s="13">
        <f t="shared" si="519"/>
        <v>10.898999999999996</v>
      </c>
      <c r="BI1528" s="13"/>
      <c r="BL1528" s="13">
        <f t="shared" si="520"/>
        <v>315.06815879885437</v>
      </c>
      <c r="BM1528" s="13">
        <f t="shared" si="521"/>
        <v>34.465664218175121</v>
      </c>
      <c r="BP1528" s="13"/>
      <c r="BQ1528" s="13">
        <f t="shared" si="522"/>
        <v>99.633300000000006</v>
      </c>
      <c r="BR1528" s="13">
        <f t="shared" si="523"/>
        <v>108.99</v>
      </c>
      <c r="BT1528" s="13"/>
      <c r="BU1528" s="13"/>
      <c r="BV1528" s="13">
        <f t="shared" si="524"/>
        <v>31.50681587988543</v>
      </c>
      <c r="BW1528" s="13">
        <f t="shared" si="525"/>
        <v>344.65664218175152</v>
      </c>
      <c r="CA1528" s="13">
        <f t="shared" si="526"/>
        <v>9.9633299999999991</v>
      </c>
      <c r="CB1528" s="13">
        <f t="shared" si="527"/>
        <v>1089.9000000000005</v>
      </c>
    </row>
    <row r="1529" spans="1:80" x14ac:dyDescent="0.3">
      <c r="A1529" s="13">
        <f t="shared" si="503"/>
        <v>1.2302687708123802E-2</v>
      </c>
      <c r="C1529" s="13" t="str">
        <f>IF(F1529&gt;0,SQRT(Sum_Sq($AI$2,V_rtHz($AH$2)/(1+1/$A1529),V_rtHz($AH$2*$A1529)/(1+$A1529),$AN$2*$AH$2/(1+1/$A1529),$AM$2*SQRT(Sum_Sq(F1529,1/($X$2*D$8*(1+C$1017+F1529/E1529))))/SQRT(Sum_Sq($X$2*F1529*D$8,1)),                   $AQ$2*SQRT(Sum_Sq($AH$2/(1+1/$A1529)+F1529*( 1/(C$1017+1+F1529/E1529)-1)/(1+($X$2*F1529*D$8)^2), (F1529^2*D$8*$X$2+1/($X$2*D$8*(C$1017+1+F1529/E1529           )))/(1+($X$2*F1529*D$8)^2))),           V_rtHz(E1529)/($X$2*D$8*(E1529*C$1017+E1529+F1529)),V_rtHz(F1529)*SQRT(Sum_Sq(E1529*D$8*$X$2*C$1017,1))/($X$2*D$8*(E1529*C$1017+E1529+F1529))))/SQRT(Sum_Sq(1/(1+$A1529)+$AC$2/$I$2-1/(1+(1+F1529/E1529)/C$1017),$X$2/$I$2)),IF(F1530&lt;0,"A",C1530))</f>
        <v>A</v>
      </c>
      <c r="E1529" s="13">
        <f t="shared" si="504"/>
        <v>-1</v>
      </c>
      <c r="F1529" s="12">
        <f t="shared" si="528"/>
        <v>-2</v>
      </c>
      <c r="H1529" s="13" t="str">
        <f>IF(K1529&gt;0,SQRT(Sum_Sq($AI$2,V_rtHz($AH$2)/(1+1/$A1529),V_rtHz($AH$2*$A1529)/(1+$A1529),$AN$2*$AH$2/(1+1/$A1529),$AM$2*SQRT(Sum_Sq(K1529,1/($X$2*I$8*(1+H$1017+K1529/J1529))))/SQRT(Sum_Sq($X$2*K1529*I$8,1)),                   $AQ$2*SQRT(Sum_Sq($AH$2/(1+1/$A1529)+K1529*( 1/(H$1017+1+K1529/J1529)-1)/(1+($X$2*K1529*I$8)^2), (K1529^2*I$8*$X$2+1/($X$2*I$8*(H$1017+1+K1529/J1529           )))/(1+($X$2*K1529*I$8)^2))),           V_rtHz(J1529)/($X$2*I$8*(J1529*H$1017+J1529+K1529)),V_rtHz(K1529)*SQRT(Sum_Sq(J1529*I$8*$X$2*H$1017,1))/($X$2*I$8*(J1529*H$1017+J1529+K1529))))/SQRT(Sum_Sq(1/(1+$A1529)+$AC$2/$I$2-1/(1+(1+K1529/J1529)/H$1017),$X$2/$I$2)),IF(K1530&lt;0,"A",H1530))</f>
        <v>A</v>
      </c>
      <c r="J1529" s="13">
        <f t="shared" si="505"/>
        <v>-1</v>
      </c>
      <c r="K1529" s="12">
        <f t="shared" si="529"/>
        <v>-2</v>
      </c>
      <c r="M1529" s="13" t="str">
        <f>IF(P1529&gt;0,SQRT(Sum_Sq($AI$2,V_rtHz($AH$2)/(1+1/$A1529),V_rtHz($AH$2*$A1529)/(1+$A1529),$AN$2*$AH$2/(1+1/$A1529),$AM$2*SQRT(Sum_Sq(P1529,1/($X$2*N$8*(1+M$1017+P1529/O1529))))/SQRT(Sum_Sq($X$2*P1529*N$8,1)),                   $AQ$2*SQRT(Sum_Sq($AH$2/(1+1/$A1529)+P1529*( 1/(M$1017+1+P1529/O1529)-1)/(1+($X$2*P1529*N$8)^2), (P1529^2*N$8*$X$2+1/($X$2*N$8*(M$1017+1+P1529/O1529           )))/(1+($X$2*P1529*N$8)^2))),           V_rtHz(O1529)/($X$2*N$8*(O1529*M$1017+O1529+P1529)),V_rtHz(P1529)*SQRT(Sum_Sq(O1529*N$8*$X$2*M$1017,1))/($X$2*N$8*(O1529*M$1017+O1529+P1529))))/SQRT(Sum_Sq(1/(1+$A1529)+$AC$2/$I$2-1/(1+(1+P1529/O1529)/M$1017),$X$2/$I$2)),IF(P1530&lt;0,"A",M1530))</f>
        <v>A</v>
      </c>
      <c r="O1529" s="13">
        <f t="shared" si="506"/>
        <v>-1</v>
      </c>
      <c r="P1529" s="12">
        <f t="shared" si="530"/>
        <v>-2</v>
      </c>
      <c r="R1529" s="13">
        <f>IF(U1529&gt;0,SQRT(Sum_Sq($AI$2,V_rtHz($AH$2)/(1+1/$A1529),V_rtHz($AH$2*$A1529)/(1+$A1529),$AN$2*$AH$2/(1+1/$A1529),$AM$2*SQRT(Sum_Sq(U1529,1/($X$2*S$8*(1+R$1017+U1529/T1529))))/SQRT(Sum_Sq($X$2*U1529*S$8,1)),                   $AQ$2*SQRT(Sum_Sq($AH$2/(1+1/$A1529)+U1529*( 1/(R$1017+1+U1529/T1529)-1)/(1+($X$2*U1529*S$8)^2), (U1529^2*S$8*$X$2+1/($X$2*S$8*(R$1017+1+U1529/T1529           )))/(1+($X$2*U1529*S$8)^2))),           V_rtHz(T1529)/($X$2*S$8*(T1529*R$1017+T1529+U1529)),V_rtHz(U1529)*SQRT(Sum_Sq(T1529*S$8*$X$2*R$1017,1))/($X$2*S$8*(T1529*R$1017+T1529+U1529))))/SQRT(Sum_Sq(1/(1+$A1529)+$AC$2/$I$2-1/(1+(1+U1529/T1529)/R$1017),$X$2/$I$2)),IF(U1530&lt;0,"A",R1530))</f>
        <v>1.9942852753312587E-6</v>
      </c>
      <c r="T1529" s="13">
        <f t="shared" si="507"/>
        <v>12813.903468534538</v>
      </c>
      <c r="U1529" s="12">
        <f t="shared" si="531"/>
        <v>24284.878381734063</v>
      </c>
      <c r="X1529" s="13">
        <f>IF(AA1529&gt;0,SQRT(Sum_Sq($AI$2,V_rtHz($AH$2)/(1+1/$A1529),V_rtHz($AH$2*$A1529)/(1+$A1529),$AN$2*$AH$2/(1+1/$A1529),$AM$2*SQRT(Sum_Sq(AA1529,1/($X$2*Y$8*(1+X$1017+AA1529/Z1529))))/SQRT(Sum_Sq($X$2*AA1529*Y$8,1)),                   $AQ$2*SQRT(Sum_Sq($AH$2/(1+1/$A1529)+AA1529*( 1/(X$1017+1+AA1529/Z1529)-1)/(1+($X$2*AA1529*Y$8)^2), (AA1529^2*Y$8*$X$2+1/($X$2*Y$8*(X$1017+1+AA1529/Z1529           )))/(1+($X$2*AA1529*Y$8)^2))),           V_rtHz(Z1529)/($X$2*Y$8*(Z1529*X$1017+Z1529+AA1529)),V_rtHz(AA1529)*SQRT(Sum_Sq(Z1529*Y$8*$X$2*X$1017,1))/($X$2*Y$8*(Z1529*X$1017+Z1529+AA1529))))/SQRT(Sum_Sq(1/(1+$A1529)+$AC$2/$I$2-1/(1+(1+AA1529/Z1529)/X$1017),$X$2/$I$2)),IF(AA1530&lt;0,"A",X1530))</f>
        <v>2.9306029001188488E-6</v>
      </c>
      <c r="Z1529" s="13">
        <f t="shared" si="508"/>
        <v>10334.593056045445</v>
      </c>
      <c r="AA1529" s="12">
        <f t="shared" si="532"/>
        <v>95219.084314462394</v>
      </c>
      <c r="AC1529" s="13">
        <f>IF(AF1529&gt;0,SQRT(Sum_Sq($AI$2,V_rtHz($AH$2)/(1+1/$A1529),V_rtHz($AH$2*$A1529)/(1+$A1529),$AN$2*$AH$2/(1+1/$A1529),$AM$2*SQRT(Sum_Sq(AF1529,1/($X$2*AD$8*(1+AC$1017+AF1529/AE1529))))/SQRT(Sum_Sq($X$2*AF1529*AD$8,1)),                   $AQ$2*SQRT(Sum_Sq($AH$2/(1+1/$A1529)+AF1529*( 1/(AC$1017+1+AF1529/AE1529)-1)/(1+($X$2*AF1529*AD$8)^2), (AF1529^2*AD$8*$X$2+1/($X$2*AD$8*(AC$1017+1+AF1529/AE1529           )))/(1+($X$2*AF1529*AD$8)^2))),           V_rtHz(AE1529)/($X$2*AD$8*(AE1529*AC$1017+AE1529+AF1529)),V_rtHz(AF1529)*SQRT(Sum_Sq(AE1529*AD$8*$X$2*AC$1017,1))/($X$2*AD$8*(AE1529*AC$1017+AE1529+AF1529))))/SQRT(Sum_Sq(1/(1+$A1529)+$AC$2/$I$2-1/(1+(1+AF1529/AE1529)/AC$1017),$X$2/$I$2)),IF(AF1530&lt;0,"A",AC1530))</f>
        <v>4.9715172921883211E-6</v>
      </c>
      <c r="AE1529" s="13">
        <f t="shared" si="509"/>
        <v>9833.8146729298878</v>
      </c>
      <c r="AF1529" s="12">
        <f t="shared" si="533"/>
        <v>316442.90407999669</v>
      </c>
      <c r="AG1529" s="13"/>
      <c r="AH1529" s="13">
        <f>IF(AK1529&gt;0,SQRT(Sum_Sq($AI$2,V_rtHz($AH$2)/(1+1/$A1529),V_rtHz($AH$2*$A1529)/(1+$A1529),$AN$2*$AH$2/(1+1/$A1529),$AM$2*SQRT(Sum_Sq(AK1529,1/($X$2*AI$8*(1+AH$1017+AK1529/AJ1529))))/SQRT(Sum_Sq($X$2*AK1529*AI$8,1)),                   $AQ$2*SQRT(Sum_Sq($AH$2/(1+1/$A1529)+AK1529*( 1/(AH$1017+1+AK1529/AJ1529)-1)/(1+($X$2*AK1529*AI$8)^2), (AK1529^2*AI$8*$X$2+1/($X$2*AI$8*(AH$1017+1+AK1529/AJ1529           )))/(1+($X$2*AK1529*AI$8)^2))),           V_rtHz(AJ1529)/($X$2*AI$8*(AJ1529*AH$1017+AJ1529+AK1529)),V_rtHz(AK1529)*SQRT(Sum_Sq(AJ1529*AI$8*$X$2*AH$1017,1))/($X$2*AI$8*(AJ1529*AH$1017+AJ1529+AK1529))))/SQRT(Sum_Sq(1/(1+$A1529)+$AC$2/$I$2-1/(1+(1+AK1529/AJ1529)/AH$1017),$X$2/$I$2)),IF(AK1530&lt;0,"A",AH1530))</f>
        <v>8.7174064898739295E-6</v>
      </c>
      <c r="AI1529" s="13"/>
      <c r="AJ1529" s="13">
        <f t="shared" si="510"/>
        <v>9691.7696502631898</v>
      </c>
      <c r="AK1529" s="12">
        <f t="shared" si="534"/>
        <v>1015346.5497733185</v>
      </c>
      <c r="AM1529" s="13">
        <f>IF(AP1529&gt;0,SQRT(Sum_Sq($AI$2,V_rtHz($AH$2)/(1+1/$A1529),V_rtHz($AH$2*$A1529)/(1+$A1529),$AN$2*$AH$2/(1+1/$A1529),$AM$2*SQRT(Sum_Sq(AP1529,1/($X$2*AN$8*(1+AM$1017+AP1529/AO1529))))/SQRT(Sum_Sq($X$2*AP1529*AN$8,1)),                   $AQ$2*SQRT(Sum_Sq($AH$2/(1+1/$A1529)+AP1529*( 1/(AM$1017+1+AP1529/AO1529)-1)/(1+($X$2*AP1529*AN$8)^2), (AP1529^2*AN$8*$X$2+1/($X$2*AN$8*(AM$1017+1+AP1529/AO1529           )))/(1+($X$2*AP1529*AN$8)^2))),           V_rtHz(AO1529)/($X$2*AN$8*(AO1529*AM$1017+AO1529+AP1529)),V_rtHz(AP1529)*SQRT(Sum_Sq(AO1529*AN$8*$X$2*AM$1017,1))/($X$2*AN$8*(AO1529*AM$1017+AO1529+AP1529))))/SQRT(Sum_Sq(1/(1+$A1529)+$AC$2/$I$2-1/(1+(1+AP1529/AO1529)/AM$1017),$X$2/$I$2)),IF(AP1530&lt;0,"A",AM1530))</f>
        <v>1.5436274551379389E-5</v>
      </c>
      <c r="AO1529" s="13">
        <f t="shared" si="511"/>
        <v>9648.2754718816796</v>
      </c>
      <c r="AP1529" s="12">
        <f t="shared" si="535"/>
        <v>3225281.9504950577</v>
      </c>
      <c r="AR1529" s="13">
        <f t="shared" si="512"/>
        <v>69887291.180198371</v>
      </c>
      <c r="AS1529" s="13">
        <f t="shared" si="513"/>
        <v>-1.3409615136157635E-5</v>
      </c>
      <c r="AV1529" s="13"/>
      <c r="AW1529" s="13">
        <f t="shared" si="514"/>
        <v>39300511.936236553</v>
      </c>
      <c r="AX1529" s="13">
        <f t="shared" si="515"/>
        <v>-4.3931346409739025E-5</v>
      </c>
      <c r="AZ1529" s="13"/>
      <c r="BA1529" s="13"/>
      <c r="BB1529" s="13">
        <f t="shared" si="516"/>
        <v>22100301.962882396</v>
      </c>
      <c r="BC1529" s="13">
        <f t="shared" si="517"/>
        <v>-1.5676806565810775E-4</v>
      </c>
      <c r="BD1529" s="13"/>
      <c r="BE1529" s="13"/>
      <c r="BG1529" s="13">
        <f t="shared" si="518"/>
        <v>996.3330000000002</v>
      </c>
      <c r="BH1529" s="13">
        <f t="shared" si="519"/>
        <v>10.899000000000003</v>
      </c>
      <c r="BI1529" s="13"/>
      <c r="BL1529" s="13">
        <f t="shared" si="520"/>
        <v>315.06815879885437</v>
      </c>
      <c r="BM1529" s="13">
        <f t="shared" si="521"/>
        <v>34.465664218175128</v>
      </c>
      <c r="BP1529" s="13"/>
      <c r="BQ1529" s="13">
        <f t="shared" si="522"/>
        <v>99.633300000000006</v>
      </c>
      <c r="BR1529" s="13">
        <f t="shared" si="523"/>
        <v>108.99000000000002</v>
      </c>
      <c r="BT1529" s="13"/>
      <c r="BU1529" s="13"/>
      <c r="BV1529" s="13">
        <f t="shared" si="524"/>
        <v>31.50681587988543</v>
      </c>
      <c r="BW1529" s="13">
        <f t="shared" si="525"/>
        <v>344.65664218175147</v>
      </c>
      <c r="CA1529" s="13">
        <f t="shared" si="526"/>
        <v>9.9633299999999991</v>
      </c>
      <c r="CB1529" s="13">
        <f t="shared" si="527"/>
        <v>1089.8999999999999</v>
      </c>
    </row>
    <row r="1530" spans="1:80" x14ac:dyDescent="0.3">
      <c r="A1530" s="13">
        <f t="shared" si="503"/>
        <v>1.2473835142429427E-2</v>
      </c>
      <c r="C1530" s="13" t="str">
        <f>IF(F1530&gt;0,SQRT(Sum_Sq($AI$2,V_rtHz($AH$2)/(1+1/$A1530),V_rtHz($AH$2*$A1530)/(1+$A1530),$AN$2*$AH$2/(1+1/$A1530),$AM$2*SQRT(Sum_Sq(F1530,1/($X$2*D$8*(1+C$1017+F1530/E1530))))/SQRT(Sum_Sq($X$2*F1530*D$8,1)),                   $AQ$2*SQRT(Sum_Sq($AH$2/(1+1/$A1530)+F1530*( 1/(C$1017+1+F1530/E1530)-1)/(1+($X$2*F1530*D$8)^2), (F1530^2*D$8*$X$2+1/($X$2*D$8*(C$1017+1+F1530/E1530           )))/(1+($X$2*F1530*D$8)^2))),           V_rtHz(E1530)/($X$2*D$8*(E1530*C$1017+E1530+F1530)),V_rtHz(F1530)*SQRT(Sum_Sq(E1530*D$8*$X$2*C$1017,1))/($X$2*D$8*(E1530*C$1017+E1530+F1530))))/SQRT(Sum_Sq(1/(1+$A1530)+$AC$2/$I$2-1/(1+(1+F1530/E1530)/C$1017),$X$2/$I$2)),IF(F1531&lt;0,"A",C1531))</f>
        <v>A</v>
      </c>
      <c r="E1530" s="13">
        <f t="shared" si="504"/>
        <v>-1</v>
      </c>
      <c r="F1530" s="12">
        <f t="shared" si="528"/>
        <v>-2</v>
      </c>
      <c r="H1530" s="13" t="str">
        <f>IF(K1530&gt;0,SQRT(Sum_Sq($AI$2,V_rtHz($AH$2)/(1+1/$A1530),V_rtHz($AH$2*$A1530)/(1+$A1530),$AN$2*$AH$2/(1+1/$A1530),$AM$2*SQRT(Sum_Sq(K1530,1/($X$2*I$8*(1+H$1017+K1530/J1530))))/SQRT(Sum_Sq($X$2*K1530*I$8,1)),                   $AQ$2*SQRT(Sum_Sq($AH$2/(1+1/$A1530)+K1530*( 1/(H$1017+1+K1530/J1530)-1)/(1+($X$2*K1530*I$8)^2), (K1530^2*I$8*$X$2+1/($X$2*I$8*(H$1017+1+K1530/J1530           )))/(1+($X$2*K1530*I$8)^2))),           V_rtHz(J1530)/($X$2*I$8*(J1530*H$1017+J1530+K1530)),V_rtHz(K1530)*SQRT(Sum_Sq(J1530*I$8*$X$2*H$1017,1))/($X$2*I$8*(J1530*H$1017+J1530+K1530))))/SQRT(Sum_Sq(1/(1+$A1530)+$AC$2/$I$2-1/(1+(1+K1530/J1530)/H$1017),$X$2/$I$2)),IF(K1531&lt;0,"A",H1531))</f>
        <v>A</v>
      </c>
      <c r="J1530" s="13">
        <f t="shared" si="505"/>
        <v>-1</v>
      </c>
      <c r="K1530" s="12">
        <f t="shared" si="529"/>
        <v>-2</v>
      </c>
      <c r="M1530" s="13" t="str">
        <f>IF(P1530&gt;0,SQRT(Sum_Sq($AI$2,V_rtHz($AH$2)/(1+1/$A1530),V_rtHz($AH$2*$A1530)/(1+$A1530),$AN$2*$AH$2/(1+1/$A1530),$AM$2*SQRT(Sum_Sq(P1530,1/($X$2*N$8*(1+M$1017+P1530/O1530))))/SQRT(Sum_Sq($X$2*P1530*N$8,1)),                   $AQ$2*SQRT(Sum_Sq($AH$2/(1+1/$A1530)+P1530*( 1/(M$1017+1+P1530/O1530)-1)/(1+($X$2*P1530*N$8)^2), (P1530^2*N$8*$X$2+1/($X$2*N$8*(M$1017+1+P1530/O1530           )))/(1+($X$2*P1530*N$8)^2))),           V_rtHz(O1530)/($X$2*N$8*(O1530*M$1017+O1530+P1530)),V_rtHz(P1530)*SQRT(Sum_Sq(O1530*N$8*$X$2*M$1017,1))/($X$2*N$8*(O1530*M$1017+O1530+P1530))))/SQRT(Sum_Sq(1/(1+$A1530)+$AC$2/$I$2-1/(1+(1+P1530/O1530)/M$1017),$X$2/$I$2)),IF(P1531&lt;0,"A",M1531))</f>
        <v>A</v>
      </c>
      <c r="O1530" s="13">
        <f t="shared" si="506"/>
        <v>-1</v>
      </c>
      <c r="P1530" s="12">
        <f t="shared" si="530"/>
        <v>-2</v>
      </c>
      <c r="R1530" s="13">
        <f>IF(U1530&gt;0,SQRT(Sum_Sq($AI$2,V_rtHz($AH$2)/(1+1/$A1530),V_rtHz($AH$2*$A1530)/(1+$A1530),$AN$2*$AH$2/(1+1/$A1530),$AM$2*SQRT(Sum_Sq(U1530,1/($X$2*S$8*(1+R$1017+U1530/T1530))))/SQRT(Sum_Sq($X$2*U1530*S$8,1)),                   $AQ$2*SQRT(Sum_Sq($AH$2/(1+1/$A1530)+U1530*( 1/(R$1017+1+U1530/T1530)-1)/(1+($X$2*U1530*S$8)^2), (U1530^2*S$8*$X$2+1/($X$2*S$8*(R$1017+1+U1530/T1530           )))/(1+($X$2*U1530*S$8)^2))),           V_rtHz(T1530)/($X$2*S$8*(T1530*R$1017+T1530+U1530)),V_rtHz(U1530)*SQRT(Sum_Sq(T1530*S$8*$X$2*R$1017,1))/($X$2*S$8*(T1530*R$1017+T1530+U1530))))/SQRT(Sum_Sq(1/(1+$A1530)+$AC$2/$I$2-1/(1+(1+U1530/T1530)/R$1017),$X$2/$I$2)),IF(U1531&lt;0,"A",R1531))</f>
        <v>1.9846604488752098E-6</v>
      </c>
      <c r="T1530" s="13">
        <f t="shared" si="507"/>
        <v>12703.969450028431</v>
      </c>
      <c r="U1530" s="12">
        <f t="shared" si="531"/>
        <v>24495.027995202327</v>
      </c>
      <c r="X1530" s="13">
        <f>IF(AA1530&gt;0,SQRT(Sum_Sq($AI$2,V_rtHz($AH$2)/(1+1/$A1530),V_rtHz($AH$2*$A1530)/(1+$A1530),$AN$2*$AH$2/(1+1/$A1530),$AM$2*SQRT(Sum_Sq(AA1530,1/($X$2*Y$8*(1+X$1017+AA1530/Z1530))))/SQRT(Sum_Sq($X$2*AA1530*Y$8,1)),                   $AQ$2*SQRT(Sum_Sq($AH$2/(1+1/$A1530)+AA1530*( 1/(X$1017+1+AA1530/Z1530)-1)/(1+($X$2*AA1530*Y$8)^2), (AA1530^2*Y$8*$X$2+1/($X$2*Y$8*(X$1017+1+AA1530/Z1530           )))/(1+($X$2*AA1530*Y$8)^2))),           V_rtHz(Z1530)/($X$2*Y$8*(Z1530*X$1017+Z1530+AA1530)),V_rtHz(AA1530)*SQRT(Sum_Sq(Z1530*Y$8*$X$2*X$1017,1))/($X$2*Y$8*(Z1530*X$1017+Z1530+AA1530))))/SQRT(Sum_Sq(1/(1+$A1530)+$AC$2/$I$2-1/(1+(1+AA1530/Z1530)/X$1017),$X$2/$I$2)),IF(AA1531&lt;0,"A",X1531))</f>
        <v>2.9236310680586688E-6</v>
      </c>
      <c r="Z1530" s="13">
        <f t="shared" si="508"/>
        <v>10282.407978170992</v>
      </c>
      <c r="AA1530" s="12">
        <f t="shared" si="532"/>
        <v>95702.33836746568</v>
      </c>
      <c r="AC1530" s="13">
        <f>IF(AF1530&gt;0,SQRT(Sum_Sq($AI$2,V_rtHz($AH$2)/(1+1/$A1530),V_rtHz($AH$2*$A1530)/(1+$A1530),$AN$2*$AH$2/(1+1/$A1530),$AM$2*SQRT(Sum_Sq(AF1530,1/($X$2*AD$8*(1+AC$1017+AF1530/AE1530))))/SQRT(Sum_Sq($X$2*AF1530*AD$8,1)),                   $AQ$2*SQRT(Sum_Sq($AH$2/(1+1/$A1530)+AF1530*( 1/(AC$1017+1+AF1530/AE1530)-1)/(1+($X$2*AF1530*AD$8)^2), (AF1530^2*AD$8*$X$2+1/($X$2*AD$8*(AC$1017+1+AF1530/AE1530           )))/(1+($X$2*AF1530*AD$8)^2))),           V_rtHz(AE1530)/($X$2*AD$8*(AE1530*AC$1017+AE1530+AF1530)),V_rtHz(AF1530)*SQRT(Sum_Sq(AE1530*AD$8*$X$2*AC$1017,1))/($X$2*AD$8*(AE1530*AC$1017+AE1530+AF1530))))/SQRT(Sum_Sq(1/(1+$A1530)+$AC$2/$I$2-1/(1+(1+AF1530/AE1530)/AC$1017),$X$2/$I$2)),IF(AF1531&lt;0,"A",AC1531))</f>
        <v>4.9615990369589298E-6</v>
      </c>
      <c r="AE1530" s="13">
        <f t="shared" si="509"/>
        <v>9789.709528689782</v>
      </c>
      <c r="AF1530" s="12">
        <f t="shared" si="533"/>
        <v>317868.56026390125</v>
      </c>
      <c r="AG1530" s="13"/>
      <c r="AH1530" s="13">
        <f>IF(AK1530&gt;0,SQRT(Sum_Sq($AI$2,V_rtHz($AH$2)/(1+1/$A1530),V_rtHz($AH$2*$A1530)/(1+$A1530),$AN$2*$AH$2/(1+1/$A1530),$AM$2*SQRT(Sum_Sq(AK1530,1/($X$2*AI$8*(1+AH$1017+AK1530/AJ1530))))/SQRT(Sum_Sq($X$2*AK1530*AI$8,1)),                   $AQ$2*SQRT(Sum_Sq($AH$2/(1+1/$A1530)+AK1530*( 1/(AH$1017+1+AK1530/AJ1530)-1)/(1+($X$2*AK1530*AI$8)^2), (AK1530^2*AI$8*$X$2+1/($X$2*AI$8*(AH$1017+1+AK1530/AJ1530           )))/(1+($X$2*AK1530*AI$8)^2))),           V_rtHz(AJ1530)/($X$2*AI$8*(AJ1530*AH$1017+AJ1530+AK1530)),V_rtHz(AK1530)*SQRT(Sum_Sq(AJ1530*AI$8*$X$2*AH$1017,1))/($X$2*AI$8*(AJ1530*AH$1017+AJ1530+AK1530))))/SQRT(Sum_Sq(1/(1+$A1530)+$AC$2/$I$2-1/(1+(1+AK1530/AJ1530)/AH$1017),$X$2/$I$2)),IF(AK1531&lt;0,"A",AH1531))</f>
        <v>8.7009147871445635E-6</v>
      </c>
      <c r="AI1530" s="13"/>
      <c r="AJ1530" s="13">
        <f t="shared" si="510"/>
        <v>9649.7753302525543</v>
      </c>
      <c r="AK1530" s="12">
        <f t="shared" si="534"/>
        <v>1019765.1798940842</v>
      </c>
      <c r="AM1530" s="13">
        <f>IF(AP1530&gt;0,SQRT(Sum_Sq($AI$2,V_rtHz($AH$2)/(1+1/$A1530),V_rtHz($AH$2*$A1530)/(1+$A1530),$AN$2*$AH$2/(1+1/$A1530),$AM$2*SQRT(Sum_Sq(AP1530,1/($X$2*AN$8*(1+AM$1017+AP1530/AO1530))))/SQRT(Sum_Sq($X$2*AP1530*AN$8,1)),                   $AQ$2*SQRT(Sum_Sq($AH$2/(1+1/$A1530)+AP1530*( 1/(AM$1017+1+AP1530/AO1530)-1)/(1+($X$2*AP1530*AN$8)^2), (AP1530^2*AN$8*$X$2+1/($X$2*AN$8*(AM$1017+1+AP1530/AO1530           )))/(1+($X$2*AP1530*AN$8)^2))),           V_rtHz(AO1530)/($X$2*AN$8*(AO1530*AM$1017+AO1530+AP1530)),V_rtHz(AP1530)*SQRT(Sum_Sq(AO1530*AN$8*$X$2*AM$1017,1))/($X$2*AN$8*(AO1530*AM$1017+AO1530+AP1530))))/SQRT(Sum_Sq(1/(1+$A1530)+$AC$2/$I$2-1/(1+(1+AP1530/AO1530)/AM$1017),$X$2/$I$2)),IF(AP1531&lt;0,"A",AM1531))</f>
        <v>1.5407560173022934E-5</v>
      </c>
      <c r="AO1530" s="13">
        <f t="shared" si="511"/>
        <v>9606.912146456114</v>
      </c>
      <c r="AP1530" s="12">
        <f t="shared" si="535"/>
        <v>3239168.6588227423</v>
      </c>
      <c r="AR1530" s="13">
        <f t="shared" si="512"/>
        <v>69887291.180198371</v>
      </c>
      <c r="AS1530" s="13">
        <f t="shared" si="513"/>
        <v>-1.3412613414048709E-5</v>
      </c>
      <c r="AV1530" s="13"/>
      <c r="AW1530" s="13">
        <f t="shared" si="514"/>
        <v>39300511.936236553</v>
      </c>
      <c r="AX1530" s="13">
        <f t="shared" si="515"/>
        <v>-4.3963542961368275E-5</v>
      </c>
      <c r="AZ1530" s="13"/>
      <c r="BA1530" s="13"/>
      <c r="BB1530" s="13">
        <f t="shared" si="516"/>
        <v>22100301.962882396</v>
      </c>
      <c r="BC1530" s="13">
        <f t="shared" si="517"/>
        <v>-1.5717883102135991E-4</v>
      </c>
      <c r="BD1530" s="13"/>
      <c r="BE1530" s="13"/>
      <c r="BG1530" s="13">
        <f t="shared" si="518"/>
        <v>996.3330000000002</v>
      </c>
      <c r="BH1530" s="13">
        <f t="shared" si="519"/>
        <v>10.898999999999999</v>
      </c>
      <c r="BI1530" s="13"/>
      <c r="BL1530" s="13">
        <f t="shared" si="520"/>
        <v>315.06815879885437</v>
      </c>
      <c r="BM1530" s="13">
        <f t="shared" si="521"/>
        <v>34.465664218175135</v>
      </c>
      <c r="BP1530" s="13"/>
      <c r="BQ1530" s="13">
        <f t="shared" si="522"/>
        <v>99.633300000000006</v>
      </c>
      <c r="BR1530" s="13">
        <f t="shared" si="523"/>
        <v>108.98999999999997</v>
      </c>
      <c r="BT1530" s="13"/>
      <c r="BU1530" s="13"/>
      <c r="BV1530" s="13">
        <f t="shared" si="524"/>
        <v>31.50681587988543</v>
      </c>
      <c r="BW1530" s="13">
        <f t="shared" si="525"/>
        <v>344.65664218175175</v>
      </c>
      <c r="CA1530" s="13">
        <f t="shared" si="526"/>
        <v>9.9633299999999991</v>
      </c>
      <c r="CB1530" s="13">
        <f t="shared" si="527"/>
        <v>1089.8999999999999</v>
      </c>
    </row>
    <row r="1531" spans="1:80" x14ac:dyDescent="0.3">
      <c r="A1531" s="13">
        <f t="shared" ref="A1531:A1594" si="536">A524</f>
        <v>1.2647363474711506E-2</v>
      </c>
      <c r="C1531" s="13" t="str">
        <f>IF(F1531&gt;0,SQRT(Sum_Sq($AI$2,V_rtHz($AH$2)/(1+1/$A1531),V_rtHz($AH$2*$A1531)/(1+$A1531),$AN$2*$AH$2/(1+1/$A1531),$AM$2*SQRT(Sum_Sq(F1531,1/($X$2*D$8*(1+C$1017+F1531/E1531))))/SQRT(Sum_Sq($X$2*F1531*D$8,1)),                   $AQ$2*SQRT(Sum_Sq($AH$2/(1+1/$A1531)+F1531*( 1/(C$1017+1+F1531/E1531)-1)/(1+($X$2*F1531*D$8)^2), (F1531^2*D$8*$X$2+1/($X$2*D$8*(C$1017+1+F1531/E1531           )))/(1+($X$2*F1531*D$8)^2))),           V_rtHz(E1531)/($X$2*D$8*(E1531*C$1017+E1531+F1531)),V_rtHz(F1531)*SQRT(Sum_Sq(E1531*D$8*$X$2*C$1017,1))/($X$2*D$8*(E1531*C$1017+E1531+F1531))))/SQRT(Sum_Sq(1/(1+$A1531)+$AC$2/$I$2-1/(1+(1+F1531/E1531)/C$1017),$X$2/$I$2)),IF(F1532&lt;0,"A",C1532))</f>
        <v>A</v>
      </c>
      <c r="E1531" s="13">
        <f t="shared" ref="E1531:E1594" si="537">IF(F1531&gt;0,($X$2^2*$AF$2*D$8*F1531)^-1,-1)</f>
        <v>-1</v>
      </c>
      <c r="F1531" s="12">
        <f t="shared" si="528"/>
        <v>-2</v>
      </c>
      <c r="H1531" s="13" t="str">
        <f>IF(K1531&gt;0,SQRT(Sum_Sq($AI$2,V_rtHz($AH$2)/(1+1/$A1531),V_rtHz($AH$2*$A1531)/(1+$A1531),$AN$2*$AH$2/(1+1/$A1531),$AM$2*SQRT(Sum_Sq(K1531,1/($X$2*I$8*(1+H$1017+K1531/J1531))))/SQRT(Sum_Sq($X$2*K1531*I$8,1)),                   $AQ$2*SQRT(Sum_Sq($AH$2/(1+1/$A1531)+K1531*( 1/(H$1017+1+K1531/J1531)-1)/(1+($X$2*K1531*I$8)^2), (K1531^2*I$8*$X$2+1/($X$2*I$8*(H$1017+1+K1531/J1531           )))/(1+($X$2*K1531*I$8)^2))),           V_rtHz(J1531)/($X$2*I$8*(J1531*H$1017+J1531+K1531)),V_rtHz(K1531)*SQRT(Sum_Sq(J1531*I$8*$X$2*H$1017,1))/($X$2*I$8*(J1531*H$1017+J1531+K1531))))/SQRT(Sum_Sq(1/(1+$A1531)+$AC$2/$I$2-1/(1+(1+K1531/J1531)/H$1017),$X$2/$I$2)),IF(K1532&lt;0,"A",H1532))</f>
        <v>A</v>
      </c>
      <c r="J1531" s="13">
        <f t="shared" ref="J1531:J1594" si="538">IF(K1531&gt;0,($X$2^2*$AF$2*I$8*K1531)^-1,-1)</f>
        <v>-1</v>
      </c>
      <c r="K1531" s="12">
        <f t="shared" si="529"/>
        <v>-2</v>
      </c>
      <c r="M1531" s="13" t="str">
        <f>IF(P1531&gt;0,SQRT(Sum_Sq($AI$2,V_rtHz($AH$2)/(1+1/$A1531),V_rtHz($AH$2*$A1531)/(1+$A1531),$AN$2*$AH$2/(1+1/$A1531),$AM$2*SQRT(Sum_Sq(P1531,1/($X$2*N$8*(1+M$1017+P1531/O1531))))/SQRT(Sum_Sq($X$2*P1531*N$8,1)),                   $AQ$2*SQRT(Sum_Sq($AH$2/(1+1/$A1531)+P1531*( 1/(M$1017+1+P1531/O1531)-1)/(1+($X$2*P1531*N$8)^2), (P1531^2*N$8*$X$2+1/($X$2*N$8*(M$1017+1+P1531/O1531           )))/(1+($X$2*P1531*N$8)^2))),           V_rtHz(O1531)/($X$2*N$8*(O1531*M$1017+O1531+P1531)),V_rtHz(P1531)*SQRT(Sum_Sq(O1531*N$8*$X$2*M$1017,1))/($X$2*N$8*(O1531*M$1017+O1531+P1531))))/SQRT(Sum_Sq(1/(1+$A1531)+$AC$2/$I$2-1/(1+(1+P1531/O1531)/M$1017),$X$2/$I$2)),IF(P1532&lt;0,"A",M1532))</f>
        <v>A</v>
      </c>
      <c r="O1531" s="13">
        <f t="shared" ref="O1531:O1594" si="539">IF(P1531&gt;0,($X$2^2*$AF$2*N$8*P1531)^-1,-1)</f>
        <v>-1</v>
      </c>
      <c r="P1531" s="12">
        <f t="shared" si="530"/>
        <v>-2</v>
      </c>
      <c r="R1531" s="13">
        <f>IF(U1531&gt;0,SQRT(Sum_Sq($AI$2,V_rtHz($AH$2)/(1+1/$A1531),V_rtHz($AH$2*$A1531)/(1+$A1531),$AN$2*$AH$2/(1+1/$A1531),$AM$2*SQRT(Sum_Sq(U1531,1/($X$2*S$8*(1+R$1017+U1531/T1531))))/SQRT(Sum_Sq($X$2*U1531*S$8,1)),                   $AQ$2*SQRT(Sum_Sq($AH$2/(1+1/$A1531)+U1531*( 1/(R$1017+1+U1531/T1531)-1)/(1+($X$2*U1531*S$8)^2), (U1531^2*S$8*$X$2+1/($X$2*S$8*(R$1017+1+U1531/T1531           )))/(1+($X$2*U1531*S$8)^2))),           V_rtHz(T1531)/($X$2*S$8*(T1531*R$1017+T1531+U1531)),V_rtHz(U1531)*SQRT(Sum_Sq(T1531*S$8*$X$2*R$1017,1))/($X$2*S$8*(T1531*R$1017+T1531+U1531))))/SQRT(Sum_Sq(1/(1+$A1531)+$AC$2/$I$2-1/(1+(1+U1531/T1531)/R$1017),$X$2/$I$2)),IF(U1532&lt;0,"A",R1532))</f>
        <v>1.9751848356933281E-6</v>
      </c>
      <c r="T1531" s="13">
        <f t="shared" ref="T1531:T1594" si="540">IF(U1531&gt;0,($X$2^2*$AF$2*S$8*U1531)^-1,-1)</f>
        <v>12595.872914181995</v>
      </c>
      <c r="U1531" s="12">
        <f t="shared" si="531"/>
        <v>24705.241903343744</v>
      </c>
      <c r="X1531" s="13">
        <f>IF(AA1531&gt;0,SQRT(Sum_Sq($AI$2,V_rtHz($AH$2)/(1+1/$A1531),V_rtHz($AH$2*$A1531)/(1+$A1531),$AN$2*$AH$2/(1+1/$A1531),$AM$2*SQRT(Sum_Sq(AA1531,1/($X$2*Y$8*(1+X$1017+AA1531/Z1531))))/SQRT(Sum_Sq($X$2*AA1531*Y$8,1)),                   $AQ$2*SQRT(Sum_Sq($AH$2/(1+1/$A1531)+AA1531*( 1/(X$1017+1+AA1531/Z1531)-1)/(1+($X$2*AA1531*Y$8)^2), (AA1531^2*Y$8*$X$2+1/($X$2*Y$8*(X$1017+1+AA1531/Z1531           )))/(1+($X$2*AA1531*Y$8)^2))),           V_rtHz(Z1531)/($X$2*Y$8*(Z1531*X$1017+Z1531+AA1531)),V_rtHz(AA1531)*SQRT(Sum_Sq(Z1531*Y$8*$X$2*X$1017,1))/($X$2*Y$8*(Z1531*X$1017+Z1531+AA1531))))/SQRT(Sum_Sq(1/(1+$A1531)+$AC$2/$I$2-1/(1+(1+AA1531/Z1531)/X$1017),$X$2/$I$2)),IF(AA1532&lt;0,"A",X1532))</f>
        <v>2.9166765993863731E-6</v>
      </c>
      <c r="Z1531" s="13">
        <f t="shared" ref="Z1531:Z1594" si="541">IF(AA1531&gt;0,($X$2^2*$AF$2*Y$8*AA1531)^-1,-1)</f>
        <v>10230.405560447667</v>
      </c>
      <c r="AA1531" s="12">
        <f t="shared" si="532"/>
        <v>96188.805198861373</v>
      </c>
      <c r="AC1531" s="13">
        <f>IF(AF1531&gt;0,SQRT(Sum_Sq($AI$2,V_rtHz($AH$2)/(1+1/$A1531),V_rtHz($AH$2*$A1531)/(1+$A1531),$AN$2*$AH$2/(1+1/$A1531),$AM$2*SQRT(Sum_Sq(AF1531,1/($X$2*AD$8*(1+AC$1017+AF1531/AE1531))))/SQRT(Sum_Sq($X$2*AF1531*AD$8,1)),                   $AQ$2*SQRT(Sum_Sq($AH$2/(1+1/$A1531)+AF1531*( 1/(AC$1017+1+AF1531/AE1531)-1)/(1+($X$2*AF1531*AD$8)^2), (AF1531^2*AD$8*$X$2+1/($X$2*AD$8*(AC$1017+1+AF1531/AE1531           )))/(1+($X$2*AF1531*AD$8)^2))),           V_rtHz(AE1531)/($X$2*AD$8*(AE1531*AC$1017+AE1531+AF1531)),V_rtHz(AF1531)*SQRT(Sum_Sq(AE1531*AD$8*$X$2*AC$1017,1))/($X$2*AD$8*(AE1531*AC$1017+AE1531+AF1531))))/SQRT(Sum_Sq(1/(1+$A1531)+$AC$2/$I$2-1/(1+(1+AF1531/AE1531)/AC$1017),$X$2/$I$2)),IF(AF1532&lt;0,"A",AC1532))</f>
        <v>4.9516852275052537E-6</v>
      </c>
      <c r="AE1531" s="13">
        <f t="shared" ref="AE1531:AE1594" si="542">IF(AF1531&gt;0,($X$2^2*$AF$2*AD$8*AF1531)^-1,-1)</f>
        <v>9745.6683475140508</v>
      </c>
      <c r="AF1531" s="12">
        <f t="shared" si="533"/>
        <v>319305.02478880191</v>
      </c>
      <c r="AG1531" s="13"/>
      <c r="AH1531" s="13">
        <f>IF(AK1531&gt;0,SQRT(Sum_Sq($AI$2,V_rtHz($AH$2)/(1+1/$A1531),V_rtHz($AH$2*$A1531)/(1+$A1531),$AN$2*$AH$2/(1+1/$A1531),$AM$2*SQRT(Sum_Sq(AK1531,1/($X$2*AI$8*(1+AH$1017+AK1531/AJ1531))))/SQRT(Sum_Sq($X$2*AK1531*AI$8,1)),                   $AQ$2*SQRT(Sum_Sq($AH$2/(1+1/$A1531)+AK1531*( 1/(AH$1017+1+AK1531/AJ1531)-1)/(1+($X$2*AK1531*AI$8)^2), (AK1531^2*AI$8*$X$2+1/($X$2*AI$8*(AH$1017+1+AK1531/AJ1531           )))/(1+($X$2*AK1531*AI$8)^2))),           V_rtHz(AJ1531)/($X$2*AI$8*(AJ1531*AH$1017+AJ1531+AK1531)),V_rtHz(AK1531)*SQRT(Sum_Sq(AJ1531*AI$8*$X$2*AH$1017,1))/($X$2*AI$8*(AJ1531*AH$1017+AJ1531+AK1531))))/SQRT(Sum_Sq(1/(1+$A1531)+$AC$2/$I$2-1/(1+(1+AK1531/AJ1531)/AH$1017),$X$2/$I$2)),IF(AK1532&lt;0,"A",AH1532))</f>
        <v>8.6844214107605422E-6</v>
      </c>
      <c r="AI1531" s="13"/>
      <c r="AJ1531" s="13">
        <f t="shared" ref="AJ1531:AJ1594" si="543">IF(AK1531&gt;0,($X$2^2*$AF$2*AI$8*AK1531)^-1,-1)</f>
        <v>9607.8188659826828</v>
      </c>
      <c r="AK1531" s="12">
        <f t="shared" si="534"/>
        <v>1024218.4009560851</v>
      </c>
      <c r="AM1531" s="13">
        <f>IF(AP1531&gt;0,SQRT(Sum_Sq($AI$2,V_rtHz($AH$2)/(1+1/$A1531),V_rtHz($AH$2*$A1531)/(1+$A1531),$AN$2*$AH$2/(1+1/$A1531),$AM$2*SQRT(Sum_Sq(AP1531,1/($X$2*AN$8*(1+AM$1017+AP1531/AO1531))))/SQRT(Sum_Sq($X$2*AP1531*AN$8,1)),                   $AQ$2*SQRT(Sum_Sq($AH$2/(1+1/$A1531)+AP1531*( 1/(AM$1017+1+AP1531/AO1531)-1)/(1+($X$2*AP1531*AN$8)^2), (AP1531^2*AN$8*$X$2+1/($X$2*AN$8*(AM$1017+1+AP1531/AO1531           )))/(1+($X$2*AP1531*AN$8)^2))),           V_rtHz(AO1531)/($X$2*AN$8*(AO1531*AM$1017+AO1531+AP1531)),V_rtHz(AP1531)*SQRT(Sum_Sq(AO1531*AN$8*$X$2*AM$1017,1))/($X$2*AN$8*(AO1531*AM$1017+AO1531+AP1531))))/SQRT(Sum_Sq(1/(1+$A1531)+$AC$2/$I$2-1/(1+(1+AP1531/AO1531)/AM$1017),$X$2/$I$2)),IF(AP1532&lt;0,"A",AM1532))</f>
        <v>1.5378838148935541E-5</v>
      </c>
      <c r="AO1531" s="13">
        <f t="shared" ref="AO1531:AO1594" si="544">IF(AP1531&gt;0,($X$2^2*$AF$2*AN$8*AP1531)^-1,-1)</f>
        <v>9565.5792730800058</v>
      </c>
      <c r="AP1531" s="12">
        <f t="shared" si="535"/>
        <v>3253165.1084048147</v>
      </c>
      <c r="AR1531" s="13">
        <f t="shared" ref="AR1531:AR1594" si="545">1/(2*PI()*SQRT(C$1017*$AD$2^2*E1531*F1531))</f>
        <v>69887291.180198371</v>
      </c>
      <c r="AS1531" s="13">
        <f t="shared" ref="AS1531:AS1594" si="546">$X$2/((1/E1531+1/F1531)/(C$1017*$AD$2)-$A1531/(F1531*$AD$2))</f>
        <v>-1.3415654771338129E-5</v>
      </c>
      <c r="AV1531" s="13"/>
      <c r="AW1531" s="13">
        <f t="shared" ref="AW1531:AW1594" si="547">1/(2*PI()*SQRT(H$1017*$AD$2^2*J1531*K1531))</f>
        <v>39300511.936236553</v>
      </c>
      <c r="AX1531" s="13">
        <f t="shared" ref="AX1531:AX1594" si="548">$X$2/((1/J1531+1/K1531)/(H$1017*$AD$2)-$A1531/(K1531*$AD$2))</f>
        <v>-4.3996235629447347E-5</v>
      </c>
      <c r="AZ1531" s="13"/>
      <c r="BA1531" s="13"/>
      <c r="BB1531" s="13">
        <f t="shared" ref="BB1531:BB1594" si="549">1/(2*PI()*SQRT(M$1017*$AD$2^2*O1531*P1531))</f>
        <v>22100301.962882396</v>
      </c>
      <c r="BC1531" s="13">
        <f t="shared" ref="BC1531:BC1594" si="550">$X$2/((1/O1531+1/P1531)/(M$1017*$AD$2)-$A1531/(P1531*$AD$2))</f>
        <v>-1.575975142641748E-4</v>
      </c>
      <c r="BD1531" s="13"/>
      <c r="BE1531" s="13"/>
      <c r="BG1531" s="13">
        <f t="shared" ref="BG1531:BG1594" si="551">1/(2*PI()*SQRT(R$1017*$AD$2^2*T1531*U1531))</f>
        <v>996.3330000000002</v>
      </c>
      <c r="BH1531" s="13">
        <f t="shared" ref="BH1531:BH1594" si="552">$X$2/((1/T1531+1/U1531)/(R$1017*$AD$2)-$A1531/(U1531*$AD$2))</f>
        <v>10.898999999999996</v>
      </c>
      <c r="BI1531" s="13"/>
      <c r="BL1531" s="13">
        <f t="shared" ref="BL1531:BL1594" si="553">1/(2*PI()*SQRT(X$1017*$AD$2^2*Z1531*AA1531))</f>
        <v>315.06815879885437</v>
      </c>
      <c r="BM1531" s="13">
        <f t="shared" ref="BM1531:BM1594" si="554">$X$2/((1/Z1531+1/AA1531)/(X$1017*$AD$2)-$A1531/(AA1531*$AD$2))</f>
        <v>34.465664218175128</v>
      </c>
      <c r="BP1531" s="13"/>
      <c r="BQ1531" s="13">
        <f t="shared" ref="BQ1531:BQ1594" si="555">1/(2*PI()*SQRT(AC$1017*$AD$2^2*AE1531*AF1531))</f>
        <v>99.633300000000006</v>
      </c>
      <c r="BR1531" s="13">
        <f t="shared" ref="BR1531:BR1594" si="556">$X$2/((1/AE1531+1/AF1531)/(AC$1017*$AD$2)-$A1531/(AF1531*$AD$2))</f>
        <v>108.99</v>
      </c>
      <c r="BT1531" s="13"/>
      <c r="BU1531" s="13"/>
      <c r="BV1531" s="13">
        <f t="shared" ref="BV1531:BV1594" si="557">1/(2*PI()*SQRT(AH$1017*$AD$2^2*AJ1531*AK1531))</f>
        <v>31.506815879885437</v>
      </c>
      <c r="BW1531" s="13">
        <f t="shared" ref="BW1531:BW1594" si="558">$X$2/((1/AJ1531+1/AK1531)/(AH$1017*$AD$2)-$A1531/(AK1531*$AD$2))</f>
        <v>344.65664218175147</v>
      </c>
      <c r="CA1531" s="13">
        <f t="shared" ref="CA1531:CA1594" si="559">1/(2*PI()*SQRT(AM$1017*$AD$2^2*AO1531*AP1531))</f>
        <v>9.9633299999999991</v>
      </c>
      <c r="CB1531" s="13">
        <f t="shared" ref="CB1531:CB1594" si="560">$X$2/((1/AO1531+1/AP1531)/(AM$1017*$AD$2)-$A1531/(AP1531*$AD$2))</f>
        <v>1089.9000000000005</v>
      </c>
    </row>
    <row r="1532" spans="1:80" x14ac:dyDescent="0.3">
      <c r="A1532" s="13">
        <f t="shared" si="536"/>
        <v>1.2823305826560216E-2</v>
      </c>
      <c r="C1532" s="13" t="str">
        <f>IF(F1532&gt;0,SQRT(Sum_Sq($AI$2,V_rtHz($AH$2)/(1+1/$A1532),V_rtHz($AH$2*$A1532)/(1+$A1532),$AN$2*$AH$2/(1+1/$A1532),$AM$2*SQRT(Sum_Sq(F1532,1/($X$2*D$8*(1+C$1017+F1532/E1532))))/SQRT(Sum_Sq($X$2*F1532*D$8,1)),                   $AQ$2*SQRT(Sum_Sq($AH$2/(1+1/$A1532)+F1532*( 1/(C$1017+1+F1532/E1532)-1)/(1+($X$2*F1532*D$8)^2), (F1532^2*D$8*$X$2+1/($X$2*D$8*(C$1017+1+F1532/E1532           )))/(1+($X$2*F1532*D$8)^2))),           V_rtHz(E1532)/($X$2*D$8*(E1532*C$1017+E1532+F1532)),V_rtHz(F1532)*SQRT(Sum_Sq(E1532*D$8*$X$2*C$1017,1))/($X$2*D$8*(E1532*C$1017+E1532+F1532))))/SQRT(Sum_Sq(1/(1+$A1532)+$AC$2/$I$2-1/(1+(1+F1532/E1532)/C$1017),$X$2/$I$2)),IF(F1533&lt;0,"A",C1533))</f>
        <v>A</v>
      </c>
      <c r="E1532" s="13">
        <f t="shared" si="537"/>
        <v>-1</v>
      </c>
      <c r="F1532" s="12">
        <f t="shared" ref="F1532:F1595" si="561">IF($A1532+(2*$R$2)^-2-1/C$1017&gt;0,       IF( (1+$AC$2*    (1+$A1532)*((1+$A1532)*2*$R$2^2/(1+SQRT(4*$A1532*$R$2^2+1 -4*$R$2^2/C$1017))+1)/$I$2    )^2 + ($X$2* (1+$A1532)*((1+$A1532)*2*$R$2^2/(1+SQRT(4*$A1532*$R$2^2+1 -4*$R$2^2/C$1017))+1)/$I$2   )^2 &lt;$AT$12,                  (1/(2*$R$2)+SQRT($A1532+(2*$R$2)^-2-1/C$1017))/($X$2*D$8), -1),                        IF(F1531&gt;0,F1531,-2))</f>
        <v>-2</v>
      </c>
      <c r="H1532" s="13" t="str">
        <f>IF(K1532&gt;0,SQRT(Sum_Sq($AI$2,V_rtHz($AH$2)/(1+1/$A1532),V_rtHz($AH$2*$A1532)/(1+$A1532),$AN$2*$AH$2/(1+1/$A1532),$AM$2*SQRT(Sum_Sq(K1532,1/($X$2*I$8*(1+H$1017+K1532/J1532))))/SQRT(Sum_Sq($X$2*K1532*I$8,1)),                   $AQ$2*SQRT(Sum_Sq($AH$2/(1+1/$A1532)+K1532*( 1/(H$1017+1+K1532/J1532)-1)/(1+($X$2*K1532*I$8)^2), (K1532^2*I$8*$X$2+1/($X$2*I$8*(H$1017+1+K1532/J1532           )))/(1+($X$2*K1532*I$8)^2))),           V_rtHz(J1532)/($X$2*I$8*(J1532*H$1017+J1532+K1532)),V_rtHz(K1532)*SQRT(Sum_Sq(J1532*I$8*$X$2*H$1017,1))/($X$2*I$8*(J1532*H$1017+J1532+K1532))))/SQRT(Sum_Sq(1/(1+$A1532)+$AC$2/$I$2-1/(1+(1+K1532/J1532)/H$1017),$X$2/$I$2)),IF(K1533&lt;0,"A",H1533))</f>
        <v>A</v>
      </c>
      <c r="J1532" s="13">
        <f t="shared" si="538"/>
        <v>-1</v>
      </c>
      <c r="K1532" s="12">
        <f t="shared" ref="K1532:K1595" si="562">IF($A1532+(2*$R$2)^-2-1/H$1017&gt;0,       IF( (1+$AC$2*    (1+$A1532)*((1+$A1532)*2*$R$2^2/(1+SQRT(4*$A1532*$R$2^2+1 -4*$R$2^2/H$1017))+1)/$I$2    )^2 + ($X$2* (1+$A1532)*((1+$A1532)*2*$R$2^2/(1+SQRT(4*$A1532*$R$2^2+1 -4*$R$2^2/H$1017))+1)/$I$2   )^2 &lt;$AT$12,                  (1/(2*$R$2)+SQRT($A1532+(2*$R$2)^-2-1/H$1017))/($X$2*I$8), -1),                        IF(K1531&gt;0,K1531,-2))</f>
        <v>-2</v>
      </c>
      <c r="M1532" s="13" t="str">
        <f>IF(P1532&gt;0,SQRT(Sum_Sq($AI$2,V_rtHz($AH$2)/(1+1/$A1532),V_rtHz($AH$2*$A1532)/(1+$A1532),$AN$2*$AH$2/(1+1/$A1532),$AM$2*SQRT(Sum_Sq(P1532,1/($X$2*N$8*(1+M$1017+P1532/O1532))))/SQRT(Sum_Sq($X$2*P1532*N$8,1)),                   $AQ$2*SQRT(Sum_Sq($AH$2/(1+1/$A1532)+P1532*( 1/(M$1017+1+P1532/O1532)-1)/(1+($X$2*P1532*N$8)^2), (P1532^2*N$8*$X$2+1/($X$2*N$8*(M$1017+1+P1532/O1532           )))/(1+($X$2*P1532*N$8)^2))),           V_rtHz(O1532)/($X$2*N$8*(O1532*M$1017+O1532+P1532)),V_rtHz(P1532)*SQRT(Sum_Sq(O1532*N$8*$X$2*M$1017,1))/($X$2*N$8*(O1532*M$1017+O1532+P1532))))/SQRT(Sum_Sq(1/(1+$A1532)+$AC$2/$I$2-1/(1+(1+P1532/O1532)/M$1017),$X$2/$I$2)),IF(P1533&lt;0,"A",M1533))</f>
        <v>A</v>
      </c>
      <c r="O1532" s="13">
        <f t="shared" si="539"/>
        <v>-1</v>
      </c>
      <c r="P1532" s="12">
        <f t="shared" ref="P1532:P1595" si="563">IF($A1532+(2*$R$2)^-2-1/M$1017&gt;0,       IF( (1+$AC$2*    (1+$A1532)*((1+$A1532)*2*$R$2^2/(1+SQRT(4*$A1532*$R$2^2+1 -4*$R$2^2/M$1017))+1)/$I$2    )^2 + ($X$2* (1+$A1532)*((1+$A1532)*2*$R$2^2/(1+SQRT(4*$A1532*$R$2^2+1 -4*$R$2^2/M$1017))+1)/$I$2   )^2 &lt;$AT$12,                  (1/(2*$R$2)+SQRT($A1532+(2*$R$2)^-2-1/M$1017))/($X$2*N$8), -1),                        IF(P1531&gt;0,P1531,-2))</f>
        <v>-2</v>
      </c>
      <c r="R1532" s="13">
        <f>IF(U1532&gt;0,SQRT(Sum_Sq($AI$2,V_rtHz($AH$2)/(1+1/$A1532),V_rtHz($AH$2*$A1532)/(1+$A1532),$AN$2*$AH$2/(1+1/$A1532),$AM$2*SQRT(Sum_Sq(U1532,1/($X$2*S$8*(1+R$1017+U1532/T1532))))/SQRT(Sum_Sq($X$2*U1532*S$8,1)),                   $AQ$2*SQRT(Sum_Sq($AH$2/(1+1/$A1532)+U1532*( 1/(R$1017+1+U1532/T1532)-1)/(1+($X$2*U1532*S$8)^2), (U1532^2*S$8*$X$2+1/($X$2*S$8*(R$1017+1+U1532/T1532           )))/(1+($X$2*U1532*S$8)^2))),           V_rtHz(T1532)/($X$2*S$8*(T1532*R$1017+T1532+U1532)),V_rtHz(U1532)*SQRT(Sum_Sq(T1532*S$8*$X$2*R$1017,1))/($X$2*S$8*(T1532*R$1017+T1532+U1532))))/SQRT(Sum_Sq(1/(1+$A1532)+$AC$2/$I$2-1/(1+(1+U1532/T1532)/R$1017),$X$2/$I$2)),IF(U1533&lt;0,"A",R1533))</f>
        <v>1.9658533900839107E-6</v>
      </c>
      <c r="T1532" s="13">
        <f t="shared" si="540"/>
        <v>12489.549744865366</v>
      </c>
      <c r="U1532" s="12">
        <f t="shared" ref="U1532:U1595" si="564">IF($A1532+(2*$R$2)^-2-1/R$1017&gt;0,       IF( (1+$AC$2*    (1+$A1532)*((1+$A1532)*2*$R$2^2/(1+SQRT(4*$A1532*$R$2^2+1 -4*$R$2^2/R$1017))+1)/$I$2    )^2 + ($X$2* (1+$A1532)*((1+$A1532)*2*$R$2^2/(1+SQRT(4*$A1532*$R$2^2+1 -4*$R$2^2/R$1017))+1)/$I$2   )^2 &lt;$AT$12,                  (1/(2*$R$2)+SQRT($A1532+(2*$R$2)^-2-1/R$1017))/($X$2*S$8), -1),                        IF(U1531&gt;0,U1531,-2))</f>
        <v>24915.55690040578</v>
      </c>
      <c r="X1532" s="13">
        <f>IF(AA1532&gt;0,SQRT(Sum_Sq($AI$2,V_rtHz($AH$2)/(1+1/$A1532),V_rtHz($AH$2*$A1532)/(1+$A1532),$AN$2*$AH$2/(1+1/$A1532),$AM$2*SQRT(Sum_Sq(AA1532,1/($X$2*Y$8*(1+X$1017+AA1532/Z1532))))/SQRT(Sum_Sq($X$2*AA1532*Y$8,1)),                   $AQ$2*SQRT(Sum_Sq($AH$2/(1+1/$A1532)+AA1532*( 1/(X$1017+1+AA1532/Z1532)-1)/(1+($X$2*AA1532*Y$8)^2), (AA1532^2*Y$8*$X$2+1/($X$2*Y$8*(X$1017+1+AA1532/Z1532           )))/(1+($X$2*AA1532*Y$8)^2))),           V_rtHz(Z1532)/($X$2*Y$8*(Z1532*X$1017+Z1532+AA1532)),V_rtHz(AA1532)*SQRT(Sum_Sq(Z1532*Y$8*$X$2*X$1017,1))/($X$2*Y$8*(Z1532*X$1017+Z1532+AA1532))))/SQRT(Sum_Sq(1/(1+$A1532)+$AC$2/$I$2-1/(1+(1+AA1532/Z1532)/X$1017),$X$2/$I$2)),IF(AA1533&lt;0,"A",X1533))</f>
        <v>2.9097396032806627E-6</v>
      </c>
      <c r="Z1532" s="13">
        <f t="shared" si="541"/>
        <v>10178.585773991446</v>
      </c>
      <c r="AA1532" s="12">
        <f t="shared" ref="AA1532:AA1595" si="565">IF($A1532+(2*$R$2)^-2-1/X$1017&gt;0,       IF( (1+$AC$2*    (1+$A1532)*((1+$A1532)*2*$R$2^2/(1+SQRT(4*$A1532*$R$2^2+1 -4*$R$2^2/X$1017))+1)/$I$2    )^2 + ($X$2* (1+$A1532)*((1+$A1532)*2*$R$2^2/(1+SQRT(4*$A1532*$R$2^2+1 -4*$R$2^2/X$1017))+1)/$I$2   )^2 &lt;$AT$12,                  (1/(2*$R$2)+SQRT($A1532+(2*$R$2)^-2-1/X$1017))/($X$2*Y$8), -1),                        IF(AA1531&gt;0,AA1531,-2))</f>
        <v>96678.5081355523</v>
      </c>
      <c r="AC1532" s="13">
        <f>IF(AF1532&gt;0,SQRT(Sum_Sq($AI$2,V_rtHz($AH$2)/(1+1/$A1532),V_rtHz($AH$2*$A1532)/(1+$A1532),$AN$2*$AH$2/(1+1/$A1532),$AM$2*SQRT(Sum_Sq(AF1532,1/($X$2*AD$8*(1+AC$1017+AF1532/AE1532))))/SQRT(Sum_Sq($X$2*AF1532*AD$8,1)),                   $AQ$2*SQRT(Sum_Sq($AH$2/(1+1/$A1532)+AF1532*( 1/(AC$1017+1+AF1532/AE1532)-1)/(1+($X$2*AF1532*AD$8)^2), (AF1532^2*AD$8*$X$2+1/($X$2*AD$8*(AC$1017+1+AF1532/AE1532           )))/(1+($X$2*AF1532*AD$8)^2))),           V_rtHz(AE1532)/($X$2*AD$8*(AE1532*AC$1017+AE1532+AF1532)),V_rtHz(AF1532)*SQRT(Sum_Sq(AE1532*AD$8*$X$2*AC$1017,1))/($X$2*AD$8*(AE1532*AC$1017+AE1532+AF1532))))/SQRT(Sum_Sq(1/(1+$A1532)+$AC$2/$I$2-1/(1+(1+AF1532/AE1532)/AC$1017),$X$2/$I$2)),IF(AF1533&lt;0,"A",AC1533))</f>
        <v>4.9417763010516446E-6</v>
      </c>
      <c r="AE1532" s="13">
        <f t="shared" si="542"/>
        <v>9701.6925954083363</v>
      </c>
      <c r="AF1532" s="12">
        <f t="shared" ref="AF1532:AF1595" si="566">IF($A1532+(2*$R$2)^-2-1/AC$1017&gt;0,       IF( (1+$AC$2*    (1+$A1532)*((1+$A1532)*2*$R$2^2/(1+SQRT(4*$A1532*$R$2^2+1 -4*$R$2^2/AC$1017))+1)/$I$2    )^2 + ($X$2* (1+$A1532)*((1+$A1532)*2*$R$2^2/(1+SQRT(4*$A1532*$R$2^2+1 -4*$R$2^2/AC$1017))+1)/$I$2   )^2 &lt;$AT$12,                  (1/(2*$R$2)+SQRT($A1532+(2*$R$2)^-2-1/AC$1017))/($X$2*AD$8), -1),                        IF(AF1531&gt;0,AF1531,-2))</f>
        <v>320752.36796919367</v>
      </c>
      <c r="AG1532" s="13"/>
      <c r="AH1532" s="13">
        <f>IF(AK1532&gt;0,SQRT(Sum_Sq($AI$2,V_rtHz($AH$2)/(1+1/$A1532),V_rtHz($AH$2*$A1532)/(1+$A1532),$AN$2*$AH$2/(1+1/$A1532),$AM$2*SQRT(Sum_Sq(AK1532,1/($X$2*AI$8*(1+AH$1017+AK1532/AJ1532))))/SQRT(Sum_Sq($X$2*AK1532*AI$8,1)),                   $AQ$2*SQRT(Sum_Sq($AH$2/(1+1/$A1532)+AK1532*( 1/(AH$1017+1+AK1532/AJ1532)-1)/(1+($X$2*AK1532*AI$8)^2), (AK1532^2*AI$8*$X$2+1/($X$2*AI$8*(AH$1017+1+AK1532/AJ1532           )))/(1+($X$2*AK1532*AI$8)^2))),           V_rtHz(AJ1532)/($X$2*AI$8*(AJ1532*AH$1017+AJ1532+AK1532)),V_rtHz(AK1532)*SQRT(Sum_Sq(AJ1532*AI$8*$X$2*AH$1017,1))/($X$2*AI$8*(AJ1532*AH$1017+AJ1532+AK1532))))/SQRT(Sum_Sq(1/(1+$A1532)+$AC$2/$I$2-1/(1+(1+AK1532/AJ1532)/AH$1017),$X$2/$I$2)),IF(AK1533&lt;0,"A",AH1533))</f>
        <v>8.6679271712122851E-6</v>
      </c>
      <c r="AI1532" s="13"/>
      <c r="AJ1532" s="13">
        <f t="shared" si="543"/>
        <v>9565.9019250111123</v>
      </c>
      <c r="AK1532" s="12">
        <f t="shared" ref="AK1532:AK1595" si="567">IF($A1532+(2*$R$2)^-2-1/AH$1017&gt;0,       IF( (1+$AC$2*    (1+$A1532)*((1+$A1532)*2*$R$2^2/(1+SQRT(4*$A1532*$R$2^2+1 -4*$R$2^2/AH$1017))+1)/$I$2    )^2 + ($X$2* (1+$A1532)*((1+$A1532)*2*$R$2^2/(1+SQRT(4*$A1532*$R$2^2+1 -4*$R$2^2/AH$1017))+1)/$I$2   )^2 &lt;$AT$12,                  (1/(2*$R$2)+SQRT($A1532+(2*$R$2)^-2-1/AH$1017))/($X$2*AI$8), -1),                        IF(AK1531&gt;0,AK1531,-2))</f>
        <v>1028706.4359151956</v>
      </c>
      <c r="AM1532" s="13">
        <f>IF(AP1532&gt;0,SQRT(Sum_Sq($AI$2,V_rtHz($AH$2)/(1+1/$A1532),V_rtHz($AH$2*$A1532)/(1+$A1532),$AN$2*$AH$2/(1+1/$A1532),$AM$2*SQRT(Sum_Sq(AP1532,1/($X$2*AN$8*(1+AM$1017+AP1532/AO1532))))/SQRT(Sum_Sq($X$2*AP1532*AN$8,1)),                   $AQ$2*SQRT(Sum_Sq($AH$2/(1+1/$A1532)+AP1532*( 1/(AM$1017+1+AP1532/AO1532)-1)/(1+($X$2*AP1532*AN$8)^2), (AP1532^2*AN$8*$X$2+1/($X$2*AN$8*(AM$1017+1+AP1532/AO1532           )))/(1+($X$2*AP1532*AN$8)^2))),           V_rtHz(AO1532)/($X$2*AN$8*(AO1532*AM$1017+AO1532+AP1532)),V_rtHz(AP1532)*SQRT(Sum_Sq(AO1532*AN$8*$X$2*AM$1017,1))/($X$2*AN$8*(AO1532*AM$1017+AO1532+AP1532))))/SQRT(Sum_Sq(1/(1+$A1532)+$AC$2/$I$2-1/(1+(1+AP1532/AO1532)/AM$1017),$X$2/$I$2)),IF(AP1533&lt;0,"A",AM1533))</f>
        <v>1.5350109928423447E-5</v>
      </c>
      <c r="AO1532" s="13">
        <f t="shared" si="544"/>
        <v>9524.2785660279314</v>
      </c>
      <c r="AP1532" s="12">
        <f t="shared" ref="AP1532:AP1595" si="568">IF($A1532+(2*$R$2)^-2-1/AM$1017&gt;0,       IF( (1+$AC$2*    (1+$A1532)*((1+$A1532)*2*$R$2^2/(1+SQRT(4*$A1532*$R$2^2+1 -4*$R$2^2/AM$1017))+1)/$I$2    )^2 + ($X$2* (1+$A1532)*((1+$A1532)*2*$R$2^2/(1+SQRT(4*$A1532*$R$2^2+1 -4*$R$2^2/AM$1017))+1)/$I$2   )^2 &lt;$AT$12,                  (1/(2*$R$2)+SQRT($A1532+(2*$R$2)^-2-1/AM$1017))/($X$2*AN$8), -1),                        IF(AP1531&gt;0,AP1531,-2))</f>
        <v>3267272.0056572217</v>
      </c>
      <c r="AR1532" s="13">
        <f t="shared" si="545"/>
        <v>69887291.180198371</v>
      </c>
      <c r="AS1532" s="13">
        <f t="shared" si="546"/>
        <v>-1.3418739846637675E-5</v>
      </c>
      <c r="AV1532" s="13"/>
      <c r="AW1532" s="13">
        <f t="shared" si="547"/>
        <v>39300511.936236553</v>
      </c>
      <c r="AX1532" s="13">
        <f t="shared" si="548"/>
        <v>-4.402943277720079E-5</v>
      </c>
      <c r="AZ1532" s="13"/>
      <c r="BA1532" s="13"/>
      <c r="BB1532" s="13">
        <f t="shared" si="549"/>
        <v>22100301.962882396</v>
      </c>
      <c r="BC1532" s="13">
        <f t="shared" si="550"/>
        <v>-1.5802430542361453E-4</v>
      </c>
      <c r="BD1532" s="13"/>
      <c r="BE1532" s="13"/>
      <c r="BG1532" s="13">
        <f t="shared" si="551"/>
        <v>996.3330000000002</v>
      </c>
      <c r="BH1532" s="13">
        <f t="shared" si="552"/>
        <v>10.898999999999999</v>
      </c>
      <c r="BI1532" s="13"/>
      <c r="BL1532" s="13">
        <f t="shared" si="553"/>
        <v>315.06815879885437</v>
      </c>
      <c r="BM1532" s="13">
        <f t="shared" si="554"/>
        <v>34.465664218175128</v>
      </c>
      <c r="BP1532" s="13"/>
      <c r="BQ1532" s="13">
        <f t="shared" si="555"/>
        <v>99.633300000000006</v>
      </c>
      <c r="BR1532" s="13">
        <f t="shared" si="556"/>
        <v>108.99</v>
      </c>
      <c r="BT1532" s="13"/>
      <c r="BU1532" s="13"/>
      <c r="BV1532" s="13">
        <f t="shared" si="557"/>
        <v>31.506815879885437</v>
      </c>
      <c r="BW1532" s="13">
        <f t="shared" si="558"/>
        <v>344.65664218175147</v>
      </c>
      <c r="CA1532" s="13">
        <f t="shared" si="559"/>
        <v>9.9633299999999991</v>
      </c>
      <c r="CB1532" s="13">
        <f t="shared" si="560"/>
        <v>1089.8999999999999</v>
      </c>
    </row>
    <row r="1533" spans="1:80" x14ac:dyDescent="0.3">
      <c r="A1533" s="13">
        <f t="shared" si="536"/>
        <v>1.3001695780332901E-2</v>
      </c>
      <c r="C1533" s="13" t="str">
        <f>IF(F1533&gt;0,SQRT(Sum_Sq($AI$2,V_rtHz($AH$2)/(1+1/$A1533),V_rtHz($AH$2*$A1533)/(1+$A1533),$AN$2*$AH$2/(1+1/$A1533),$AM$2*SQRT(Sum_Sq(F1533,1/($X$2*D$8*(1+C$1017+F1533/E1533))))/SQRT(Sum_Sq($X$2*F1533*D$8,1)),                   $AQ$2*SQRT(Sum_Sq($AH$2/(1+1/$A1533)+F1533*( 1/(C$1017+1+F1533/E1533)-1)/(1+($X$2*F1533*D$8)^2), (F1533^2*D$8*$X$2+1/($X$2*D$8*(C$1017+1+F1533/E1533           )))/(1+($X$2*F1533*D$8)^2))),           V_rtHz(E1533)/($X$2*D$8*(E1533*C$1017+E1533+F1533)),V_rtHz(F1533)*SQRT(Sum_Sq(E1533*D$8*$X$2*C$1017,1))/($X$2*D$8*(E1533*C$1017+E1533+F1533))))/SQRT(Sum_Sq(1/(1+$A1533)+$AC$2/$I$2-1/(1+(1+F1533/E1533)/C$1017),$X$2/$I$2)),IF(F1534&lt;0,"A",C1534))</f>
        <v>A</v>
      </c>
      <c r="E1533" s="13">
        <f t="shared" si="537"/>
        <v>-1</v>
      </c>
      <c r="F1533" s="12">
        <f t="shared" si="561"/>
        <v>-2</v>
      </c>
      <c r="H1533" s="13" t="str">
        <f>IF(K1533&gt;0,SQRT(Sum_Sq($AI$2,V_rtHz($AH$2)/(1+1/$A1533),V_rtHz($AH$2*$A1533)/(1+$A1533),$AN$2*$AH$2/(1+1/$A1533),$AM$2*SQRT(Sum_Sq(K1533,1/($X$2*I$8*(1+H$1017+K1533/J1533))))/SQRT(Sum_Sq($X$2*K1533*I$8,1)),                   $AQ$2*SQRT(Sum_Sq($AH$2/(1+1/$A1533)+K1533*( 1/(H$1017+1+K1533/J1533)-1)/(1+($X$2*K1533*I$8)^2), (K1533^2*I$8*$X$2+1/($X$2*I$8*(H$1017+1+K1533/J1533           )))/(1+($X$2*K1533*I$8)^2))),           V_rtHz(J1533)/($X$2*I$8*(J1533*H$1017+J1533+K1533)),V_rtHz(K1533)*SQRT(Sum_Sq(J1533*I$8*$X$2*H$1017,1))/($X$2*I$8*(J1533*H$1017+J1533+K1533))))/SQRT(Sum_Sq(1/(1+$A1533)+$AC$2/$I$2-1/(1+(1+K1533/J1533)/H$1017),$X$2/$I$2)),IF(K1534&lt;0,"A",H1534))</f>
        <v>A</v>
      </c>
      <c r="J1533" s="13">
        <f t="shared" si="538"/>
        <v>-1</v>
      </c>
      <c r="K1533" s="12">
        <f t="shared" si="562"/>
        <v>-2</v>
      </c>
      <c r="M1533" s="13" t="str">
        <f>IF(P1533&gt;0,SQRT(Sum_Sq($AI$2,V_rtHz($AH$2)/(1+1/$A1533),V_rtHz($AH$2*$A1533)/(1+$A1533),$AN$2*$AH$2/(1+1/$A1533),$AM$2*SQRT(Sum_Sq(P1533,1/($X$2*N$8*(1+M$1017+P1533/O1533))))/SQRT(Sum_Sq($X$2*P1533*N$8,1)),                   $AQ$2*SQRT(Sum_Sq($AH$2/(1+1/$A1533)+P1533*( 1/(M$1017+1+P1533/O1533)-1)/(1+($X$2*P1533*N$8)^2), (P1533^2*N$8*$X$2+1/($X$2*N$8*(M$1017+1+P1533/O1533           )))/(1+($X$2*P1533*N$8)^2))),           V_rtHz(O1533)/($X$2*N$8*(O1533*M$1017+O1533+P1533)),V_rtHz(P1533)*SQRT(Sum_Sq(O1533*N$8*$X$2*M$1017,1))/($X$2*N$8*(O1533*M$1017+O1533+P1533))))/SQRT(Sum_Sq(1/(1+$A1533)+$AC$2/$I$2-1/(1+(1+P1533/O1533)/M$1017),$X$2/$I$2)),IF(P1534&lt;0,"A",M1534))</f>
        <v>A</v>
      </c>
      <c r="O1533" s="13">
        <f t="shared" si="539"/>
        <v>-1</v>
      </c>
      <c r="P1533" s="12">
        <f t="shared" si="563"/>
        <v>-2</v>
      </c>
      <c r="R1533" s="13">
        <f>IF(U1533&gt;0,SQRT(Sum_Sq($AI$2,V_rtHz($AH$2)/(1+1/$A1533),V_rtHz($AH$2*$A1533)/(1+$A1533),$AN$2*$AH$2/(1+1/$A1533),$AM$2*SQRT(Sum_Sq(U1533,1/($X$2*S$8*(1+R$1017+U1533/T1533))))/SQRT(Sum_Sq($X$2*U1533*S$8,1)),                   $AQ$2*SQRT(Sum_Sq($AH$2/(1+1/$A1533)+U1533*( 1/(R$1017+1+U1533/T1533)-1)/(1+($X$2*U1533*S$8)^2), (U1533^2*S$8*$X$2+1/($X$2*S$8*(R$1017+1+U1533/T1533           )))/(1+($X$2*U1533*S$8)^2))),           V_rtHz(T1533)/($X$2*S$8*(T1533*R$1017+T1533+U1533)),V_rtHz(U1533)*SQRT(Sum_Sq(T1533*S$8*$X$2*R$1017,1))/($X$2*S$8*(T1533*R$1017+T1533+U1533))))/SQRT(Sum_Sq(1/(1+$A1533)+$AC$2/$I$2-1/(1+(1+U1533/T1533)/R$1017),$X$2/$I$2)),IF(U1534&lt;0,"A",R1534))</f>
        <v>1.9566613351246111E-6</v>
      </c>
      <c r="T1533" s="13">
        <f t="shared" si="540"/>
        <v>12384.939234511199</v>
      </c>
      <c r="U1533" s="12">
        <f t="shared" si="564"/>
        <v>25126.008407171899</v>
      </c>
      <c r="X1533" s="13">
        <f>IF(AA1533&gt;0,SQRT(Sum_Sq($AI$2,V_rtHz($AH$2)/(1+1/$A1533),V_rtHz($AH$2*$A1533)/(1+$A1533),$AN$2*$AH$2/(1+1/$A1533),$AM$2*SQRT(Sum_Sq(AA1533,1/($X$2*Y$8*(1+X$1017+AA1533/Z1533))))/SQRT(Sum_Sq($X$2*AA1533*Y$8,1)),                   $AQ$2*SQRT(Sum_Sq($AH$2/(1+1/$A1533)+AA1533*( 1/(X$1017+1+AA1533/Z1533)-1)/(1+($X$2*AA1533*Y$8)^2), (AA1533^2*Y$8*$X$2+1/($X$2*Y$8*(X$1017+1+AA1533/Z1533           )))/(1+($X$2*AA1533*Y$8)^2))),           V_rtHz(Z1533)/($X$2*Y$8*(Z1533*X$1017+Z1533+AA1533)),V_rtHz(AA1533)*SQRT(Sum_Sq(Z1533*Y$8*$X$2*X$1017,1))/($X$2*Y$8*(Z1533*X$1017+Z1533+AA1533))))/SQRT(Sum_Sq(1/(1+$A1533)+$AC$2/$I$2-1/(1+(1+AA1533/Z1533)/X$1017),$X$2/$I$2)),IF(AA1534&lt;0,"A",X1534))</f>
        <v>2.902820189862406E-6</v>
      </c>
      <c r="Z1533" s="13">
        <f t="shared" si="541"/>
        <v>10126.948588019388</v>
      </c>
      <c r="AA1533" s="12">
        <f t="shared" si="565"/>
        <v>97171.470656365593</v>
      </c>
      <c r="AC1533" s="13">
        <f>IF(AF1533&gt;0,SQRT(Sum_Sq($AI$2,V_rtHz($AH$2)/(1+1/$A1533),V_rtHz($AH$2*$A1533)/(1+$A1533),$AN$2*$AH$2/(1+1/$A1533),$AM$2*SQRT(Sum_Sq(AF1533,1/($X$2*AD$8*(1+AC$1017+AF1533/AE1533))))/SQRT(Sum_Sq($X$2*AF1533*AD$8,1)),                   $AQ$2*SQRT(Sum_Sq($AH$2/(1+1/$A1533)+AF1533*( 1/(AC$1017+1+AF1533/AE1533)-1)/(1+($X$2*AF1533*AD$8)^2), (AF1533^2*AD$8*$X$2+1/($X$2*AD$8*(AC$1017+1+AF1533/AE1533           )))/(1+($X$2*AF1533*AD$8)^2))),           V_rtHz(AE1533)/($X$2*AD$8*(AE1533*AC$1017+AE1533+AF1533)),V_rtHz(AF1533)*SQRT(Sum_Sq(AE1533*AD$8*$X$2*AC$1017,1))/($X$2*AD$8*(AE1533*AC$1017+AE1533+AF1533))))/SQRT(Sum_Sq(1/(1+$A1533)+$AC$2/$I$2-1/(1+(1+AF1533/AE1533)/AC$1017),$X$2/$I$2)),IF(AF1534&lt;0,"A",AC1534))</f>
        <v>4.9318726948633193E-6</v>
      </c>
      <c r="AE1533" s="13">
        <f t="shared" si="542"/>
        <v>9657.783722659944</v>
      </c>
      <c r="AF1533" s="12">
        <f t="shared" si="566"/>
        <v>322210.66060789296</v>
      </c>
      <c r="AG1533" s="13"/>
      <c r="AH1533" s="13">
        <f>IF(AK1533&gt;0,SQRT(Sum_Sq($AI$2,V_rtHz($AH$2)/(1+1/$A1533),V_rtHz($AH$2*$A1533)/(1+$A1533),$AN$2*$AH$2/(1+1/$A1533),$AM$2*SQRT(Sum_Sq(AK1533,1/($X$2*AI$8*(1+AH$1017+AK1533/AJ1533))))/SQRT(Sum_Sq($X$2*AK1533*AI$8,1)),                   $AQ$2*SQRT(Sum_Sq($AH$2/(1+1/$A1533)+AK1533*( 1/(AH$1017+1+AK1533/AJ1533)-1)/(1+($X$2*AK1533*AI$8)^2), (AK1533^2*AI$8*$X$2+1/($X$2*AI$8*(AH$1017+1+AK1533/AJ1533           )))/(1+($X$2*AK1533*AI$8)^2))),           V_rtHz(AJ1533)/($X$2*AI$8*(AJ1533*AH$1017+AJ1533+AK1533)),V_rtHz(AK1533)*SQRT(Sum_Sq(AJ1533*AI$8*$X$2*AH$1017,1))/($X$2*AI$8*(AJ1533*AH$1017+AJ1533+AK1533))))/SQRT(Sum_Sq(1/(1+$A1533)+$AC$2/$I$2-1/(1+(1+AK1533/AJ1533)/AH$1017),$X$2/$I$2)),IF(AK1534&lt;0,"A",AH1534))</f>
        <v>8.6514328799392802E-6</v>
      </c>
      <c r="AI1533" s="13"/>
      <c r="AJ1533" s="13">
        <f t="shared" si="543"/>
        <v>9524.0261604892567</v>
      </c>
      <c r="AK1533" s="12">
        <f t="shared" si="567"/>
        <v>1033229.5092191321</v>
      </c>
      <c r="AM1533" s="13">
        <f>IF(AP1533&gt;0,SQRT(Sum_Sq($AI$2,V_rtHz($AH$2)/(1+1/$A1533),V_rtHz($AH$2*$A1533)/(1+$A1533),$AN$2*$AH$2/(1+1/$A1533),$AM$2*SQRT(Sum_Sq(AP1533,1/($X$2*AN$8*(1+AM$1017+AP1533/AO1533))))/SQRT(Sum_Sq($X$2*AP1533*AN$8,1)),                   $AQ$2*SQRT(Sum_Sq($AH$2/(1+1/$A1533)+AP1533*( 1/(AM$1017+1+AP1533/AO1533)-1)/(1+($X$2*AP1533*AN$8)^2), (AP1533^2*AN$8*$X$2+1/($X$2*AN$8*(AM$1017+1+AP1533/AO1533           )))/(1+($X$2*AP1533*AN$8)^2))),           V_rtHz(AO1533)/($X$2*AN$8*(AO1533*AM$1017+AO1533+AP1533)),V_rtHz(AP1533)*SQRT(Sum_Sq(AO1533*AN$8*$X$2*AM$1017,1))/($X$2*AN$8*(AO1533*AM$1017+AO1533+AP1533))))/SQRT(Sum_Sq(1/(1+$A1533)+$AC$2/$I$2-1/(1+(1+AP1533/AO1533)/AM$1017),$X$2/$I$2)),IF(AP1534&lt;0,"A",AM1534))</f>
        <v>1.5321376963078023E-5</v>
      </c>
      <c r="AO1533" s="13">
        <f t="shared" si="544"/>
        <v>9483.0117258260598</v>
      </c>
      <c r="AP1533" s="12">
        <f t="shared" si="568"/>
        <v>3281490.0616558567</v>
      </c>
      <c r="AR1533" s="13">
        <f t="shared" si="545"/>
        <v>69887291.180198371</v>
      </c>
      <c r="AS1533" s="13">
        <f t="shared" si="546"/>
        <v>-1.3421869288586073E-5</v>
      </c>
      <c r="AV1533" s="13"/>
      <c r="AW1533" s="13">
        <f t="shared" si="547"/>
        <v>39300511.936236553</v>
      </c>
      <c r="AX1533" s="13">
        <f t="shared" si="548"/>
        <v>-4.4063142930174086E-5</v>
      </c>
      <c r="AZ1533" s="13"/>
      <c r="BA1533" s="13"/>
      <c r="BB1533" s="13">
        <f t="shared" si="549"/>
        <v>22100301.962882396</v>
      </c>
      <c r="BC1533" s="13">
        <f t="shared" si="550"/>
        <v>-1.5845940039090393E-4</v>
      </c>
      <c r="BD1533" s="13"/>
      <c r="BE1533" s="13"/>
      <c r="BG1533" s="13">
        <f t="shared" si="551"/>
        <v>996.3330000000002</v>
      </c>
      <c r="BH1533" s="13">
        <f t="shared" si="552"/>
        <v>10.898999999999994</v>
      </c>
      <c r="BI1533" s="13"/>
      <c r="BL1533" s="13">
        <f t="shared" si="553"/>
        <v>315.06815879885437</v>
      </c>
      <c r="BM1533" s="13">
        <f t="shared" si="554"/>
        <v>34.465664218175128</v>
      </c>
      <c r="BP1533" s="13"/>
      <c r="BQ1533" s="13">
        <f t="shared" si="555"/>
        <v>99.633300000000006</v>
      </c>
      <c r="BR1533" s="13">
        <f t="shared" si="556"/>
        <v>108.98999999999998</v>
      </c>
      <c r="BT1533" s="13"/>
      <c r="BU1533" s="13"/>
      <c r="BV1533" s="13">
        <f t="shared" si="557"/>
        <v>31.50681587988543</v>
      </c>
      <c r="BW1533" s="13">
        <f t="shared" si="558"/>
        <v>344.65664218175129</v>
      </c>
      <c r="CA1533" s="13">
        <f t="shared" si="559"/>
        <v>9.9633299999999991</v>
      </c>
      <c r="CB1533" s="13">
        <f t="shared" si="560"/>
        <v>1089.9000000000001</v>
      </c>
    </row>
    <row r="1534" spans="1:80" x14ac:dyDescent="0.3">
      <c r="A1534" s="13">
        <f t="shared" si="536"/>
        <v>1.3182567385564064E-2</v>
      </c>
      <c r="C1534" s="13" t="str">
        <f>IF(F1534&gt;0,SQRT(Sum_Sq($AI$2,V_rtHz($AH$2)/(1+1/$A1534),V_rtHz($AH$2*$A1534)/(1+$A1534),$AN$2*$AH$2/(1+1/$A1534),$AM$2*SQRT(Sum_Sq(F1534,1/($X$2*D$8*(1+C$1017+F1534/E1534))))/SQRT(Sum_Sq($X$2*F1534*D$8,1)),                   $AQ$2*SQRT(Sum_Sq($AH$2/(1+1/$A1534)+F1534*( 1/(C$1017+1+F1534/E1534)-1)/(1+($X$2*F1534*D$8)^2), (F1534^2*D$8*$X$2+1/($X$2*D$8*(C$1017+1+F1534/E1534           )))/(1+($X$2*F1534*D$8)^2))),           V_rtHz(E1534)/($X$2*D$8*(E1534*C$1017+E1534+F1534)),V_rtHz(F1534)*SQRT(Sum_Sq(E1534*D$8*$X$2*C$1017,1))/($X$2*D$8*(E1534*C$1017+E1534+F1534))))/SQRT(Sum_Sq(1/(1+$A1534)+$AC$2/$I$2-1/(1+(1+F1534/E1534)/C$1017),$X$2/$I$2)),IF(F1535&lt;0,"A",C1535))</f>
        <v>A</v>
      </c>
      <c r="E1534" s="13">
        <f t="shared" si="537"/>
        <v>-1</v>
      </c>
      <c r="F1534" s="12">
        <f t="shared" si="561"/>
        <v>-2</v>
      </c>
      <c r="H1534" s="13" t="str">
        <f>IF(K1534&gt;0,SQRT(Sum_Sq($AI$2,V_rtHz($AH$2)/(1+1/$A1534),V_rtHz($AH$2*$A1534)/(1+$A1534),$AN$2*$AH$2/(1+1/$A1534),$AM$2*SQRT(Sum_Sq(K1534,1/($X$2*I$8*(1+H$1017+K1534/J1534))))/SQRT(Sum_Sq($X$2*K1534*I$8,1)),                   $AQ$2*SQRT(Sum_Sq($AH$2/(1+1/$A1534)+K1534*( 1/(H$1017+1+K1534/J1534)-1)/(1+($X$2*K1534*I$8)^2), (K1534^2*I$8*$X$2+1/($X$2*I$8*(H$1017+1+K1534/J1534           )))/(1+($X$2*K1534*I$8)^2))),           V_rtHz(J1534)/($X$2*I$8*(J1534*H$1017+J1534+K1534)),V_rtHz(K1534)*SQRT(Sum_Sq(J1534*I$8*$X$2*H$1017,1))/($X$2*I$8*(J1534*H$1017+J1534+K1534))))/SQRT(Sum_Sq(1/(1+$A1534)+$AC$2/$I$2-1/(1+(1+K1534/J1534)/H$1017),$X$2/$I$2)),IF(K1535&lt;0,"A",H1535))</f>
        <v>A</v>
      </c>
      <c r="J1534" s="13">
        <f t="shared" si="538"/>
        <v>-1</v>
      </c>
      <c r="K1534" s="12">
        <f t="shared" si="562"/>
        <v>-2</v>
      </c>
      <c r="M1534" s="13" t="str">
        <f>IF(P1534&gt;0,SQRT(Sum_Sq($AI$2,V_rtHz($AH$2)/(1+1/$A1534),V_rtHz($AH$2*$A1534)/(1+$A1534),$AN$2*$AH$2/(1+1/$A1534),$AM$2*SQRT(Sum_Sq(P1534,1/($X$2*N$8*(1+M$1017+P1534/O1534))))/SQRT(Sum_Sq($X$2*P1534*N$8,1)),                   $AQ$2*SQRT(Sum_Sq($AH$2/(1+1/$A1534)+P1534*( 1/(M$1017+1+P1534/O1534)-1)/(1+($X$2*P1534*N$8)^2), (P1534^2*N$8*$X$2+1/($X$2*N$8*(M$1017+1+P1534/O1534           )))/(1+($X$2*P1534*N$8)^2))),           V_rtHz(O1534)/($X$2*N$8*(O1534*M$1017+O1534+P1534)),V_rtHz(P1534)*SQRT(Sum_Sq(O1534*N$8*$X$2*M$1017,1))/($X$2*N$8*(O1534*M$1017+O1534+P1534))))/SQRT(Sum_Sq(1/(1+$A1534)+$AC$2/$I$2-1/(1+(1+P1534/O1534)/M$1017),$X$2/$I$2)),IF(P1535&lt;0,"A",M1535))</f>
        <v>A</v>
      </c>
      <c r="O1534" s="13">
        <f t="shared" si="539"/>
        <v>-1</v>
      </c>
      <c r="P1534" s="12">
        <f t="shared" si="563"/>
        <v>-2</v>
      </c>
      <c r="R1534" s="13">
        <f>IF(U1534&gt;0,SQRT(Sum_Sq($AI$2,V_rtHz($AH$2)/(1+1/$A1534),V_rtHz($AH$2*$A1534)/(1+$A1534),$AN$2*$AH$2/(1+1/$A1534),$AM$2*SQRT(Sum_Sq(U1534,1/($X$2*S$8*(1+R$1017+U1534/T1534))))/SQRT(Sum_Sq($X$2*U1534*S$8,1)),                   $AQ$2*SQRT(Sum_Sq($AH$2/(1+1/$A1534)+U1534*( 1/(R$1017+1+U1534/T1534)-1)/(1+($X$2*U1534*S$8)^2), (U1534^2*S$8*$X$2+1/($X$2*S$8*(R$1017+1+U1534/T1534           )))/(1+($X$2*U1534*S$8)^2))),           V_rtHz(T1534)/($X$2*S$8*(T1534*R$1017+T1534+U1534)),V_rtHz(U1534)*SQRT(Sum_Sq(T1534*S$8*$X$2*R$1017,1))/($X$2*S$8*(T1534*R$1017+T1534+U1534))))/SQRT(Sum_Sq(1/(1+$A1534)+$AC$2/$I$2-1/(1+(1+U1534/T1534)/R$1017),$X$2/$I$2)),IF(U1535&lt;0,"A",R1535))</f>
        <v>1.9476041441609511E-6</v>
      </c>
      <c r="T1534" s="13">
        <f t="shared" si="540"/>
        <v>12281.983847216037</v>
      </c>
      <c r="U1534" s="12">
        <f t="shared" si="564"/>
        <v>25336.63056389524</v>
      </c>
      <c r="X1534" s="13">
        <f>IF(AA1534&gt;0,SQRT(Sum_Sq($AI$2,V_rtHz($AH$2)/(1+1/$A1534),V_rtHz($AH$2*$A1534)/(1+$A1534),$AN$2*$AH$2/(1+1/$A1534),$AM$2*SQRT(Sum_Sq(AA1534,1/($X$2*Y$8*(1+X$1017+AA1534/Z1534))))/SQRT(Sum_Sq($X$2*AA1534*Y$8,1)),                   $AQ$2*SQRT(Sum_Sq($AH$2/(1+1/$A1534)+AA1534*( 1/(X$1017+1+AA1534/Z1534)-1)/(1+($X$2*AA1534*Y$8)^2), (AA1534^2*Y$8*$X$2+1/($X$2*Y$8*(X$1017+1+AA1534/Z1534           )))/(1+($X$2*AA1534*Y$8)^2))),           V_rtHz(Z1534)/($X$2*Y$8*(Z1534*X$1017+Z1534+AA1534)),V_rtHz(AA1534)*SQRT(Sum_Sq(Z1534*Y$8*$X$2*X$1017,1))/($X$2*Y$8*(Z1534*X$1017+Z1534+AA1534))))/SQRT(Sum_Sq(1/(1+$A1534)+$AC$2/$I$2-1/(1+(1+AA1534/Z1534)/X$1017),$X$2/$I$2)),IF(AA1535&lt;0,"A",X1535))</f>
        <v>2.8959184701902965E-6</v>
      </c>
      <c r="Z1534" s="13">
        <f t="shared" si="541"/>
        <v>10075.493969750081</v>
      </c>
      <c r="AA1534" s="12">
        <f t="shared" si="565"/>
        <v>97667.716393229886</v>
      </c>
      <c r="AC1534" s="13">
        <f>IF(AF1534&gt;0,SQRT(Sum_Sq($AI$2,V_rtHz($AH$2)/(1+1/$A1534),V_rtHz($AH$2*$A1534)/(1+$A1534),$AN$2*$AH$2/(1+1/$A1534),$AM$2*SQRT(Sum_Sq(AF1534,1/($X$2*AD$8*(1+AC$1017+AF1534/AE1534))))/SQRT(Sum_Sq($X$2*AF1534*AD$8,1)),                   $AQ$2*SQRT(Sum_Sq($AH$2/(1+1/$A1534)+AF1534*( 1/(AC$1017+1+AF1534/AE1534)-1)/(1+($X$2*AF1534*AD$8)^2), (AF1534^2*AD$8*$X$2+1/($X$2*AD$8*(AC$1017+1+AF1534/AE1534           )))/(1+($X$2*AF1534*AD$8)^2))),           V_rtHz(AE1534)/($X$2*AD$8*(AE1534*AC$1017+AE1534+AF1534)),V_rtHz(AF1534)*SQRT(Sum_Sq(AE1534*AD$8*$X$2*AC$1017,1))/($X$2*AD$8*(AE1534*AC$1017+AE1534+AF1534))))/SQRT(Sum_Sq(1/(1+$A1534)+$AC$2/$I$2-1/(1+(1+AF1534/AE1534)/AC$1017),$X$2/$I$2)),IF(AF1535&lt;0,"A",AC1535))</f>
        <v>4.9219748462385051E-6</v>
      </c>
      <c r="AE1534" s="13">
        <f t="shared" si="542"/>
        <v>9613.9431637730286</v>
      </c>
      <c r="AF1534" s="12">
        <f t="shared" si="566"/>
        <v>323679.97399988398</v>
      </c>
      <c r="AG1534" s="13"/>
      <c r="AH1534" s="13">
        <f>IF(AK1534&gt;0,SQRT(Sum_Sq($AI$2,V_rtHz($AH$2)/(1+1/$A1534),V_rtHz($AH$2*$A1534)/(1+$A1534),$AN$2*$AH$2/(1+1/$A1534),$AM$2*SQRT(Sum_Sq(AK1534,1/($X$2*AI$8*(1+AH$1017+AK1534/AJ1534))))/SQRT(Sum_Sq($X$2*AK1534*AI$8,1)),                   $AQ$2*SQRT(Sum_Sq($AH$2/(1+1/$A1534)+AK1534*( 1/(AH$1017+1+AK1534/AJ1534)-1)/(1+($X$2*AK1534*AI$8)^2), (AK1534^2*AI$8*$X$2+1/($X$2*AI$8*(AH$1017+1+AK1534/AJ1534           )))/(1+($X$2*AK1534*AI$8)^2))),           V_rtHz(AJ1534)/($X$2*AI$8*(AJ1534*AH$1017+AJ1534+AK1534)),V_rtHz(AK1534)*SQRT(Sum_Sq(AJ1534*AI$8*$X$2*AH$1017,1))/($X$2*AI$8*(AJ1534*AH$1017+AJ1534+AK1534))))/SQRT(Sum_Sq(1/(1+$A1534)+$AC$2/$I$2-1/(1+(1+AK1534/AJ1534)/AH$1017),$X$2/$I$2)),IF(AK1535&lt;0,"A",AH1535))</f>
        <v>8.6349393492920532E-6</v>
      </c>
      <c r="AI1534" s="13"/>
      <c r="AJ1534" s="13">
        <f t="shared" si="543"/>
        <v>9482.1932110135294</v>
      </c>
      <c r="AK1534" s="12">
        <f t="shared" si="567"/>
        <v>1037787.8468203731</v>
      </c>
      <c r="AM1534" s="13">
        <f>IF(AP1534&gt;0,SQRT(Sum_Sq($AI$2,V_rtHz($AH$2)/(1+1/$A1534),V_rtHz($AH$2*$A1534)/(1+$A1534),$AN$2*$AH$2/(1+1/$A1534),$AM$2*SQRT(Sum_Sq(AP1534,1/($X$2*AN$8*(1+AM$1017+AP1534/AO1534))))/SQRT(Sum_Sq($X$2*AP1534*AN$8,1)),                   $AQ$2*SQRT(Sum_Sq($AH$2/(1+1/$A1534)+AP1534*( 1/(AM$1017+1+AP1534/AO1534)-1)/(1+($X$2*AP1534*AN$8)^2), (AP1534^2*AN$8*$X$2+1/($X$2*AN$8*(AM$1017+1+AP1534/AO1534           )))/(1+($X$2*AP1534*AN$8)^2))),           V_rtHz(AO1534)/($X$2*AN$8*(AO1534*AM$1017+AO1534+AP1534)),V_rtHz(AP1534)*SQRT(Sum_Sq(AO1534*AN$8*$X$2*AM$1017,1))/($X$2*AN$8*(AO1534*AM$1017+AO1534+AP1534))))/SQRT(Sum_Sq(1/(1+$A1534)+$AC$2/$I$2-1/(1+(1+AP1534/AO1534)/AM$1017),$X$2/$I$2)),IF(AP1535&lt;0,"A",AM1535))</f>
        <v>1.5292640706696379E-5</v>
      </c>
      <c r="AO1534" s="13">
        <f t="shared" si="544"/>
        <v>9441.7804390765377</v>
      </c>
      <c r="AP1534" s="12">
        <f t="shared" si="568"/>
        <v>3295819.9921780569</v>
      </c>
      <c r="AR1534" s="13">
        <f t="shared" si="545"/>
        <v>69887291.180198371</v>
      </c>
      <c r="AS1534" s="13">
        <f t="shared" si="546"/>
        <v>-1.3425043756022324E-5</v>
      </c>
      <c r="AV1534" s="13"/>
      <c r="AW1534" s="13">
        <f t="shared" si="547"/>
        <v>39300511.936236553</v>
      </c>
      <c r="AX1534" s="13">
        <f t="shared" si="548"/>
        <v>-4.409737478001374E-5</v>
      </c>
      <c r="AZ1534" s="13"/>
      <c r="BA1534" s="13"/>
      <c r="BB1534" s="13">
        <f t="shared" si="549"/>
        <v>22100301.962882396</v>
      </c>
      <c r="BC1534" s="13">
        <f t="shared" si="550"/>
        <v>-1.589030011384981E-4</v>
      </c>
      <c r="BD1534" s="13"/>
      <c r="BE1534" s="13"/>
      <c r="BG1534" s="13">
        <f t="shared" si="551"/>
        <v>996.3330000000002</v>
      </c>
      <c r="BH1534" s="13">
        <f t="shared" si="552"/>
        <v>10.898999999999999</v>
      </c>
      <c r="BI1534" s="13"/>
      <c r="BL1534" s="13">
        <f t="shared" si="553"/>
        <v>315.06815879885437</v>
      </c>
      <c r="BM1534" s="13">
        <f t="shared" si="554"/>
        <v>34.465664218175142</v>
      </c>
      <c r="BP1534" s="13"/>
      <c r="BQ1534" s="13">
        <f t="shared" si="555"/>
        <v>99.633300000000006</v>
      </c>
      <c r="BR1534" s="13">
        <f t="shared" si="556"/>
        <v>108.99</v>
      </c>
      <c r="BT1534" s="13"/>
      <c r="BU1534" s="13"/>
      <c r="BV1534" s="13">
        <f t="shared" si="557"/>
        <v>31.50681587988543</v>
      </c>
      <c r="BW1534" s="13">
        <f t="shared" si="558"/>
        <v>344.65664218175152</v>
      </c>
      <c r="CA1534" s="13">
        <f t="shared" si="559"/>
        <v>9.9633299999999991</v>
      </c>
      <c r="CB1534" s="13">
        <f t="shared" si="560"/>
        <v>1089.9000000000003</v>
      </c>
    </row>
    <row r="1535" spans="1:80" x14ac:dyDescent="0.3">
      <c r="A1535" s="13">
        <f t="shared" si="536"/>
        <v>1.3365955165464414E-2</v>
      </c>
      <c r="C1535" s="13" t="str">
        <f>IF(F1535&gt;0,SQRT(Sum_Sq($AI$2,V_rtHz($AH$2)/(1+1/$A1535),V_rtHz($AH$2*$A1535)/(1+$A1535),$AN$2*$AH$2/(1+1/$A1535),$AM$2*SQRT(Sum_Sq(F1535,1/($X$2*D$8*(1+C$1017+F1535/E1535))))/SQRT(Sum_Sq($X$2*F1535*D$8,1)),                   $AQ$2*SQRT(Sum_Sq($AH$2/(1+1/$A1535)+F1535*( 1/(C$1017+1+F1535/E1535)-1)/(1+($X$2*F1535*D$8)^2), (F1535^2*D$8*$X$2+1/($X$2*D$8*(C$1017+1+F1535/E1535           )))/(1+($X$2*F1535*D$8)^2))),           V_rtHz(E1535)/($X$2*D$8*(E1535*C$1017+E1535+F1535)),V_rtHz(F1535)*SQRT(Sum_Sq(E1535*D$8*$X$2*C$1017,1))/($X$2*D$8*(E1535*C$1017+E1535+F1535))))/SQRT(Sum_Sq(1/(1+$A1535)+$AC$2/$I$2-1/(1+(1+F1535/E1535)/C$1017),$X$2/$I$2)),IF(F1536&lt;0,"A",C1536))</f>
        <v>A</v>
      </c>
      <c r="E1535" s="13">
        <f t="shared" si="537"/>
        <v>-1</v>
      </c>
      <c r="F1535" s="12">
        <f t="shared" si="561"/>
        <v>-2</v>
      </c>
      <c r="H1535" s="13" t="str">
        <f>IF(K1535&gt;0,SQRT(Sum_Sq($AI$2,V_rtHz($AH$2)/(1+1/$A1535),V_rtHz($AH$2*$A1535)/(1+$A1535),$AN$2*$AH$2/(1+1/$A1535),$AM$2*SQRT(Sum_Sq(K1535,1/($X$2*I$8*(1+H$1017+K1535/J1535))))/SQRT(Sum_Sq($X$2*K1535*I$8,1)),                   $AQ$2*SQRT(Sum_Sq($AH$2/(1+1/$A1535)+K1535*( 1/(H$1017+1+K1535/J1535)-1)/(1+($X$2*K1535*I$8)^2), (K1535^2*I$8*$X$2+1/($X$2*I$8*(H$1017+1+K1535/J1535           )))/(1+($X$2*K1535*I$8)^2))),           V_rtHz(J1535)/($X$2*I$8*(J1535*H$1017+J1535+K1535)),V_rtHz(K1535)*SQRT(Sum_Sq(J1535*I$8*$X$2*H$1017,1))/($X$2*I$8*(J1535*H$1017+J1535+K1535))))/SQRT(Sum_Sq(1/(1+$A1535)+$AC$2/$I$2-1/(1+(1+K1535/J1535)/H$1017),$X$2/$I$2)),IF(K1536&lt;0,"A",H1536))</f>
        <v>A</v>
      </c>
      <c r="J1535" s="13">
        <f t="shared" si="538"/>
        <v>-1</v>
      </c>
      <c r="K1535" s="12">
        <f t="shared" si="562"/>
        <v>-2</v>
      </c>
      <c r="M1535" s="13" t="str">
        <f>IF(P1535&gt;0,SQRT(Sum_Sq($AI$2,V_rtHz($AH$2)/(1+1/$A1535),V_rtHz($AH$2*$A1535)/(1+$A1535),$AN$2*$AH$2/(1+1/$A1535),$AM$2*SQRT(Sum_Sq(P1535,1/($X$2*N$8*(1+M$1017+P1535/O1535))))/SQRT(Sum_Sq($X$2*P1535*N$8,1)),                   $AQ$2*SQRT(Sum_Sq($AH$2/(1+1/$A1535)+P1535*( 1/(M$1017+1+P1535/O1535)-1)/(1+($X$2*P1535*N$8)^2), (P1535^2*N$8*$X$2+1/($X$2*N$8*(M$1017+1+P1535/O1535           )))/(1+($X$2*P1535*N$8)^2))),           V_rtHz(O1535)/($X$2*N$8*(O1535*M$1017+O1535+P1535)),V_rtHz(P1535)*SQRT(Sum_Sq(O1535*N$8*$X$2*M$1017,1))/($X$2*N$8*(O1535*M$1017+O1535+P1535))))/SQRT(Sum_Sq(1/(1+$A1535)+$AC$2/$I$2-1/(1+(1+P1535/O1535)/M$1017),$X$2/$I$2)),IF(P1536&lt;0,"A",M1536))</f>
        <v>A</v>
      </c>
      <c r="O1535" s="13">
        <f t="shared" si="539"/>
        <v>-1</v>
      </c>
      <c r="P1535" s="12">
        <f t="shared" si="563"/>
        <v>-2</v>
      </c>
      <c r="R1535" s="13">
        <f>IF(U1535&gt;0,SQRT(Sum_Sq($AI$2,V_rtHz($AH$2)/(1+1/$A1535),V_rtHz($AH$2*$A1535)/(1+$A1535),$AN$2*$AH$2/(1+1/$A1535),$AM$2*SQRT(Sum_Sq(U1535,1/($X$2*S$8*(1+R$1017+U1535/T1535))))/SQRT(Sum_Sq($X$2*U1535*S$8,1)),                   $AQ$2*SQRT(Sum_Sq($AH$2/(1+1/$A1535)+U1535*( 1/(R$1017+1+U1535/T1535)-1)/(1+($X$2*U1535*S$8)^2), (U1535^2*S$8*$X$2+1/($X$2*S$8*(R$1017+1+U1535/T1535           )))/(1+($X$2*U1535*S$8)^2))),           V_rtHz(T1535)/($X$2*S$8*(T1535*R$1017+T1535+U1535)),V_rtHz(U1535)*SQRT(Sum_Sq(T1535*S$8*$X$2*R$1017,1))/($X$2*S$8*(T1535*R$1017+T1535+U1535))))/SQRT(Sum_Sq(1/(1+$A1535)+$AC$2/$I$2-1/(1+(1+U1535/T1535)/R$1017),$X$2/$I$2)),IF(U1536&lt;0,"A",R1536))</f>
        <v>1.938677523870517E-6</v>
      </c>
      <c r="T1535" s="13">
        <f t="shared" si="540"/>
        <v>12180.629002090403</v>
      </c>
      <c r="U1535" s="12">
        <f t="shared" si="564"/>
        <v>25547.456315699055</v>
      </c>
      <c r="X1535" s="13">
        <f>IF(AA1535&gt;0,SQRT(Sum_Sq($AI$2,V_rtHz($AH$2)/(1+1/$A1535),V_rtHz($AH$2*$A1535)/(1+$A1535),$AN$2*$AH$2/(1+1/$A1535),$AM$2*SQRT(Sum_Sq(AA1535,1/($X$2*Y$8*(1+X$1017+AA1535/Z1535))))/SQRT(Sum_Sq($X$2*AA1535*Y$8,1)),                   $AQ$2*SQRT(Sum_Sq($AH$2/(1+1/$A1535)+AA1535*( 1/(X$1017+1+AA1535/Z1535)-1)/(1+($X$2*AA1535*Y$8)^2), (AA1535^2*Y$8*$X$2+1/($X$2*Y$8*(X$1017+1+AA1535/Z1535           )))/(1+($X$2*AA1535*Y$8)^2))),           V_rtHz(Z1535)/($X$2*Y$8*(Z1535*X$1017+Z1535+AA1535)),V_rtHz(AA1535)*SQRT(Sum_Sq(Z1535*Y$8*$X$2*X$1017,1))/($X$2*Y$8*(Z1535*X$1017+Z1535+AA1535))))/SQRT(Sum_Sq(1/(1+$A1535)+$AC$2/$I$2-1/(1+(1+AA1535/Z1535)/X$1017),$X$2/$I$2)),IF(AA1536&lt;0,"A",X1536))</f>
        <v>2.8890345562575575E-6</v>
      </c>
      <c r="Z1535" s="13">
        <f t="shared" si="541"/>
        <v>10024.221884307079</v>
      </c>
      <c r="AA1535" s="12">
        <f t="shared" si="565"/>
        <v>98167.269132358313</v>
      </c>
      <c r="AC1535" s="13">
        <f>IF(AF1535&gt;0,SQRT(Sum_Sq($AI$2,V_rtHz($AH$2)/(1+1/$A1535),V_rtHz($AH$2*$A1535)/(1+$A1535),$AN$2*$AH$2/(1+1/$A1535),$AM$2*SQRT(Sum_Sq(AF1535,1/($X$2*AD$8*(1+AC$1017+AF1535/AE1535))))/SQRT(Sum_Sq($X$2*AF1535*AD$8,1)),                   $AQ$2*SQRT(Sum_Sq($AH$2/(1+1/$A1535)+AF1535*( 1/(AC$1017+1+AF1535/AE1535)-1)/(1+($X$2*AF1535*AD$8)^2), (AF1535^2*AD$8*$X$2+1/($X$2*AD$8*(AC$1017+1+AF1535/AE1535           )))/(1+($X$2*AF1535*AD$8)^2))),           V_rtHz(AE1535)/($X$2*AD$8*(AE1535*AC$1017+AE1535+AF1535)),V_rtHz(AF1535)*SQRT(Sum_Sq(AE1535*AD$8*$X$2*AC$1017,1))/($X$2*AD$8*(AE1535*AC$1017+AE1535+AF1535))))/SQRT(Sum_Sq(1/(1+$A1535)+$AC$2/$I$2-1/(1+(1+AF1535/AE1535)/AC$1017),$X$2/$I$2)),IF(AF1536&lt;0,"A",AC1536))</f>
        <v>4.9120831925023617E-6</v>
      </c>
      <c r="AE1535" s="13">
        <f t="shared" si="542"/>
        <v>9570.1723374082667</v>
      </c>
      <c r="AF1535" s="12">
        <f t="shared" si="566"/>
        <v>325160.37993618258</v>
      </c>
      <c r="AG1535" s="13"/>
      <c r="AH1535" s="13">
        <f>IF(AK1535&gt;0,SQRT(Sum_Sq($AI$2,V_rtHz($AH$2)/(1+1/$A1535),V_rtHz($AH$2*$A1535)/(1+$A1535),$AN$2*$AH$2/(1+1/$A1535),$AM$2*SQRT(Sum_Sq(AK1535,1/($X$2*AI$8*(1+AH$1017+AK1535/AJ1535))))/SQRT(Sum_Sq($X$2*AK1535*AI$8,1)),                   $AQ$2*SQRT(Sum_Sq($AH$2/(1+1/$A1535)+AK1535*( 1/(AH$1017+1+AK1535/AJ1535)-1)/(1+($X$2*AK1535*AI$8)^2), (AK1535^2*AI$8*$X$2+1/($X$2*AI$8*(AH$1017+1+AK1535/AJ1535           )))/(1+($X$2*AK1535*AI$8)^2))),           V_rtHz(AJ1535)/($X$2*AI$8*(AJ1535*AH$1017+AJ1535+AK1535)),V_rtHz(AK1535)*SQRT(Sum_Sq(AJ1535*AI$8*$X$2*AH$1017,1))/($X$2*AI$8*(AJ1535*AH$1017+AJ1535+AK1535))))/SQRT(Sum_Sq(1/(1+$A1535)+$AC$2/$I$2-1/(1+(1+AK1535/AJ1535)/AH$1017),$X$2/$I$2)),IF(AK1536&lt;0,"A",AH1536))</f>
        <v>8.6184473924963388E-6</v>
      </c>
      <c r="AI1535" s="13"/>
      <c r="AJ1535" s="13">
        <f t="shared" si="543"/>
        <v>9440.4047004822478</v>
      </c>
      <c r="AK1535" s="12">
        <f t="shared" si="567"/>
        <v>1042381.6761891368</v>
      </c>
      <c r="AM1535" s="13">
        <f>IF(AP1535&gt;0,SQRT(Sum_Sq($AI$2,V_rtHz($AH$2)/(1+1/$A1535),V_rtHz($AH$2*$A1535)/(1+$A1535),$AN$2*$AH$2/(1+1/$A1535),$AM$2*SQRT(Sum_Sq(AP1535,1/($X$2*AN$8*(1+AM$1017+AP1535/AO1535))))/SQRT(Sum_Sq($X$2*AP1535*AN$8,1)),                   $AQ$2*SQRT(Sum_Sq($AH$2/(1+1/$A1535)+AP1535*( 1/(AM$1017+1+AP1535/AO1535)-1)/(1+($X$2*AP1535*AN$8)^2), (AP1535^2*AN$8*$X$2+1/($X$2*AN$8*(AM$1017+1+AP1535/AO1535           )))/(1+($X$2*AP1535*AN$8)^2))),           V_rtHz(AO1535)/($X$2*AN$8*(AO1535*AM$1017+AO1535+AP1535)),V_rtHz(AP1535)*SQRT(Sum_Sq(AO1535*AN$8*$X$2*AM$1017,1))/($X$2*AN$8*(AO1535*AM$1017+AO1535+AP1535))))/SQRT(Sum_Sq(1/(1+$A1535)+$AC$2/$I$2-1/(1+(1+AP1535/AO1535)/AM$1017),$X$2/$I$2)),IF(AP1536&lt;0,"A",AM1536))</f>
        <v>1.5263902615205742E-5</v>
      </c>
      <c r="AO1535" s="13">
        <f t="shared" si="544"/>
        <v>9400.5863782879842</v>
      </c>
      <c r="AP1535" s="12">
        <f t="shared" si="568"/>
        <v>3310262.5177442799</v>
      </c>
      <c r="AR1535" s="13">
        <f t="shared" si="545"/>
        <v>69887291.180198371</v>
      </c>
      <c r="AS1535" s="13">
        <f t="shared" si="546"/>
        <v>-1.3428263918162455E-5</v>
      </c>
      <c r="AV1535" s="13"/>
      <c r="AW1535" s="13">
        <f t="shared" si="547"/>
        <v>39300511.936236553</v>
      </c>
      <c r="AX1535" s="13">
        <f t="shared" si="548"/>
        <v>-4.4132137188353807E-5</v>
      </c>
      <c r="AZ1535" s="13"/>
      <c r="BA1535" s="13"/>
      <c r="BB1535" s="13">
        <f t="shared" si="549"/>
        <v>22100301.962882396</v>
      </c>
      <c r="BC1535" s="13">
        <f t="shared" si="550"/>
        <v>-1.5935531595783254E-4</v>
      </c>
      <c r="BD1535" s="13"/>
      <c r="BE1535" s="13"/>
      <c r="BG1535" s="13">
        <f t="shared" si="551"/>
        <v>996.3330000000002</v>
      </c>
      <c r="BH1535" s="13">
        <f t="shared" si="552"/>
        <v>10.899000000000003</v>
      </c>
      <c r="BI1535" s="13"/>
      <c r="BL1535" s="13">
        <f t="shared" si="553"/>
        <v>315.06815879885437</v>
      </c>
      <c r="BM1535" s="13">
        <f t="shared" si="554"/>
        <v>34.465664218175142</v>
      </c>
      <c r="BP1535" s="13"/>
      <c r="BQ1535" s="13">
        <f t="shared" si="555"/>
        <v>99.633300000000006</v>
      </c>
      <c r="BR1535" s="13">
        <f t="shared" si="556"/>
        <v>108.99000000000001</v>
      </c>
      <c r="BT1535" s="13"/>
      <c r="BU1535" s="13"/>
      <c r="BV1535" s="13">
        <f t="shared" si="557"/>
        <v>31.50681587988543</v>
      </c>
      <c r="BW1535" s="13">
        <f t="shared" si="558"/>
        <v>344.65664218175152</v>
      </c>
      <c r="CA1535" s="13">
        <f t="shared" si="559"/>
        <v>9.9633299999999991</v>
      </c>
      <c r="CB1535" s="13">
        <f t="shared" si="560"/>
        <v>1089.9000000000001</v>
      </c>
    </row>
    <row r="1536" spans="1:80" x14ac:dyDescent="0.3">
      <c r="A1536" s="13">
        <f t="shared" si="536"/>
        <v>1.3551894123510362E-2</v>
      </c>
      <c r="C1536" s="13" t="str">
        <f>IF(F1536&gt;0,SQRT(Sum_Sq($AI$2,V_rtHz($AH$2)/(1+1/$A1536),V_rtHz($AH$2*$A1536)/(1+$A1536),$AN$2*$AH$2/(1+1/$A1536),$AM$2*SQRT(Sum_Sq(F1536,1/($X$2*D$8*(1+C$1017+F1536/E1536))))/SQRT(Sum_Sq($X$2*F1536*D$8,1)),                   $AQ$2*SQRT(Sum_Sq($AH$2/(1+1/$A1536)+F1536*( 1/(C$1017+1+F1536/E1536)-1)/(1+($X$2*F1536*D$8)^2), (F1536^2*D$8*$X$2+1/($X$2*D$8*(C$1017+1+F1536/E1536           )))/(1+($X$2*F1536*D$8)^2))),           V_rtHz(E1536)/($X$2*D$8*(E1536*C$1017+E1536+F1536)),V_rtHz(F1536)*SQRT(Sum_Sq(E1536*D$8*$X$2*C$1017,1))/($X$2*D$8*(E1536*C$1017+E1536+F1536))))/SQRT(Sum_Sq(1/(1+$A1536)+$AC$2/$I$2-1/(1+(1+F1536/E1536)/C$1017),$X$2/$I$2)),IF(F1537&lt;0,"A",C1537))</f>
        <v>A</v>
      </c>
      <c r="E1536" s="13">
        <f t="shared" si="537"/>
        <v>-1</v>
      </c>
      <c r="F1536" s="12">
        <f t="shared" si="561"/>
        <v>-2</v>
      </c>
      <c r="H1536" s="13" t="str">
        <f>IF(K1536&gt;0,SQRT(Sum_Sq($AI$2,V_rtHz($AH$2)/(1+1/$A1536),V_rtHz($AH$2*$A1536)/(1+$A1536),$AN$2*$AH$2/(1+1/$A1536),$AM$2*SQRT(Sum_Sq(K1536,1/($X$2*I$8*(1+H$1017+K1536/J1536))))/SQRT(Sum_Sq($X$2*K1536*I$8,1)),                   $AQ$2*SQRT(Sum_Sq($AH$2/(1+1/$A1536)+K1536*( 1/(H$1017+1+K1536/J1536)-1)/(1+($X$2*K1536*I$8)^2), (K1536^2*I$8*$X$2+1/($X$2*I$8*(H$1017+1+K1536/J1536           )))/(1+($X$2*K1536*I$8)^2))),           V_rtHz(J1536)/($X$2*I$8*(J1536*H$1017+J1536+K1536)),V_rtHz(K1536)*SQRT(Sum_Sq(J1536*I$8*$X$2*H$1017,1))/($X$2*I$8*(J1536*H$1017+J1536+K1536))))/SQRT(Sum_Sq(1/(1+$A1536)+$AC$2/$I$2-1/(1+(1+K1536/J1536)/H$1017),$X$2/$I$2)),IF(K1537&lt;0,"A",H1537))</f>
        <v>A</v>
      </c>
      <c r="J1536" s="13">
        <f t="shared" si="538"/>
        <v>-1</v>
      </c>
      <c r="K1536" s="12">
        <f t="shared" si="562"/>
        <v>-2</v>
      </c>
      <c r="M1536" s="13" t="str">
        <f>IF(P1536&gt;0,SQRT(Sum_Sq($AI$2,V_rtHz($AH$2)/(1+1/$A1536),V_rtHz($AH$2*$A1536)/(1+$A1536),$AN$2*$AH$2/(1+1/$A1536),$AM$2*SQRT(Sum_Sq(P1536,1/($X$2*N$8*(1+M$1017+P1536/O1536))))/SQRT(Sum_Sq($X$2*P1536*N$8,1)),                   $AQ$2*SQRT(Sum_Sq($AH$2/(1+1/$A1536)+P1536*( 1/(M$1017+1+P1536/O1536)-1)/(1+($X$2*P1536*N$8)^2), (P1536^2*N$8*$X$2+1/($X$2*N$8*(M$1017+1+P1536/O1536           )))/(1+($X$2*P1536*N$8)^2))),           V_rtHz(O1536)/($X$2*N$8*(O1536*M$1017+O1536+P1536)),V_rtHz(P1536)*SQRT(Sum_Sq(O1536*N$8*$X$2*M$1017,1))/($X$2*N$8*(O1536*M$1017+O1536+P1536))))/SQRT(Sum_Sq(1/(1+$A1536)+$AC$2/$I$2-1/(1+(1+P1536/O1536)/M$1017),$X$2/$I$2)),IF(P1537&lt;0,"A",M1537))</f>
        <v>A</v>
      </c>
      <c r="O1536" s="13">
        <f t="shared" si="539"/>
        <v>-1</v>
      </c>
      <c r="P1536" s="12">
        <f t="shared" si="563"/>
        <v>-2</v>
      </c>
      <c r="R1536" s="13">
        <f>IF(U1536&gt;0,SQRT(Sum_Sq($AI$2,V_rtHz($AH$2)/(1+1/$A1536),V_rtHz($AH$2*$A1536)/(1+$A1536),$AN$2*$AH$2/(1+1/$A1536),$AM$2*SQRT(Sum_Sq(U1536,1/($X$2*S$8*(1+R$1017+U1536/T1536))))/SQRT(Sum_Sq($X$2*U1536*S$8,1)),                   $AQ$2*SQRT(Sum_Sq($AH$2/(1+1/$A1536)+U1536*( 1/(R$1017+1+U1536/T1536)-1)/(1+($X$2*U1536*S$8)^2), (U1536^2*S$8*$X$2+1/($X$2*S$8*(R$1017+1+U1536/T1536           )))/(1+($X$2*U1536*S$8)^2))),           V_rtHz(T1536)/($X$2*S$8*(T1536*R$1017+T1536+U1536)),V_rtHz(U1536)*SQRT(Sum_Sq(T1536*S$8*$X$2*R$1017,1))/($X$2*S$8*(T1536*R$1017+T1536+U1536))))/SQRT(Sum_Sq(1/(1+$A1536)+$AC$2/$I$2-1/(1+(1+U1536/T1536)/R$1017),$X$2/$I$2)),IF(U1537&lt;0,"A",R1537))</f>
        <v>1.9298773987434051E-6</v>
      </c>
      <c r="T1536" s="13">
        <f t="shared" si="540"/>
        <v>12080.822874811467</v>
      </c>
      <c r="U1536" s="12">
        <f t="shared" si="564"/>
        <v>25758.517491176928</v>
      </c>
      <c r="X1536" s="13">
        <f>IF(AA1536&gt;0,SQRT(Sum_Sq($AI$2,V_rtHz($AH$2)/(1+1/$A1536),V_rtHz($AH$2*$A1536)/(1+$A1536),$AN$2*$AH$2/(1+1/$A1536),$AM$2*SQRT(Sum_Sq(AA1536,1/($X$2*Y$8*(1+X$1017+AA1536/Z1536))))/SQRT(Sum_Sq($X$2*AA1536*Y$8,1)),                   $AQ$2*SQRT(Sum_Sq($AH$2/(1+1/$A1536)+AA1536*( 1/(X$1017+1+AA1536/Z1536)-1)/(1+($X$2*AA1536*Y$8)^2), (AA1536^2*Y$8*$X$2+1/($X$2*Y$8*(X$1017+1+AA1536/Z1536           )))/(1+($X$2*AA1536*Y$8)^2))),           V_rtHz(Z1536)/($X$2*Y$8*(Z1536*X$1017+Z1536+AA1536)),V_rtHz(AA1536)*SQRT(Sum_Sq(Z1536*Y$8*$X$2*X$1017,1))/($X$2*Y$8*(Z1536*X$1017+Z1536+AA1536))))/SQRT(Sum_Sq(1/(1+$A1536)+$AC$2/$I$2-1/(1+(1+AA1536/Z1536)/X$1017),$X$2/$I$2)),IF(AA1537&lt;0,"A",X1537))</f>
        <v>2.8821685609886386E-6</v>
      </c>
      <c r="Z1536" s="13">
        <f t="shared" si="541"/>
        <v>9973.132294625264</v>
      </c>
      <c r="AA1536" s="12">
        <f t="shared" si="565"/>
        <v>98670.152815437425</v>
      </c>
      <c r="AC1536" s="13">
        <f>IF(AF1536&gt;0,SQRT(Sum_Sq($AI$2,V_rtHz($AH$2)/(1+1/$A1536),V_rtHz($AH$2*$A1536)/(1+$A1536),$AN$2*$AH$2/(1+1/$A1536),$AM$2*SQRT(Sum_Sq(AF1536,1/($X$2*AD$8*(1+AC$1017+AF1536/AE1536))))/SQRT(Sum_Sq($X$2*AF1536*AD$8,1)),                   $AQ$2*SQRT(Sum_Sq($AH$2/(1+1/$A1536)+AF1536*( 1/(AC$1017+1+AF1536/AE1536)-1)/(1+($X$2*AF1536*AD$8)^2), (AF1536^2*AD$8*$X$2+1/($X$2*AD$8*(AC$1017+1+AF1536/AE1536           )))/(1+($X$2*AF1536*AD$8)^2))),           V_rtHz(AE1536)/($X$2*AD$8*(AE1536*AC$1017+AE1536+AF1536)),V_rtHz(AF1536)*SQRT(Sum_Sq(AE1536*AD$8*$X$2*AC$1017,1))/($X$2*AD$8*(AE1536*AC$1017+AE1536+AF1536))))/SQRT(Sum_Sq(1/(1+$A1536)+$AC$2/$I$2-1/(1+(1+AF1536/AE1536)/AC$1017),$X$2/$I$2)),IF(AF1537&lt;0,"A",AC1537))</f>
        <v>4.9021981710007781E-6</v>
      </c>
      <c r="AE1536" s="13">
        <f t="shared" si="542"/>
        <v>9526.4726463269199</v>
      </c>
      <c r="AF1536" s="12">
        <f t="shared" si="566"/>
        <v>326651.9507077192</v>
      </c>
      <c r="AG1536" s="13"/>
      <c r="AH1536" s="13">
        <f>IF(AK1536&gt;0,SQRT(Sum_Sq($AI$2,V_rtHz($AH$2)/(1+1/$A1536),V_rtHz($AH$2*$A1536)/(1+$A1536),$AN$2*$AH$2/(1+1/$A1536),$AM$2*SQRT(Sum_Sq(AK1536,1/($X$2*AI$8*(1+AH$1017+AK1536/AJ1536))))/SQRT(Sum_Sq($X$2*AK1536*AI$8,1)),                   $AQ$2*SQRT(Sum_Sq($AH$2/(1+1/$A1536)+AK1536*( 1/(AH$1017+1+AK1536/AJ1536)-1)/(1+($X$2*AK1536*AI$8)^2), (AK1536^2*AI$8*$X$2+1/($X$2*AI$8*(AH$1017+1+AK1536/AJ1536           )))/(1+($X$2*AK1536*AI$8)^2))),           V_rtHz(AJ1536)/($X$2*AI$8*(AJ1536*AH$1017+AJ1536+AK1536)),V_rtHz(AK1536)*SQRT(Sum_Sq(AJ1536*AI$8*$X$2*AH$1017,1))/($X$2*AI$8*(AJ1536*AH$1017+AJ1536+AK1536))))/SQRT(Sum_Sq(1/(1+$A1536)+$AC$2/$I$2-1/(1+(1+AK1536/AJ1536)/AH$1017),$X$2/$I$2)),IF(AK1537&lt;0,"A",AH1537))</f>
        <v>8.6019578236198968E-6</v>
      </c>
      <c r="AI1536" s="13"/>
      <c r="AJ1536" s="13">
        <f t="shared" si="543"/>
        <v>9398.6622379582877</v>
      </c>
      <c r="AK1536" s="12">
        <f t="shared" si="567"/>
        <v>1047011.2263264167</v>
      </c>
      <c r="AM1536" s="13">
        <f>IF(AP1536&gt;0,SQRT(Sum_Sq($AI$2,V_rtHz($AH$2)/(1+1/$A1536),V_rtHz($AH$2*$A1536)/(1+$A1536),$AN$2*$AH$2/(1+1/$A1536),$AM$2*SQRT(Sum_Sq(AP1536,1/($X$2*AN$8*(1+AM$1017+AP1536/AO1536))))/SQRT(Sum_Sq($X$2*AP1536*AN$8,1)),                   $AQ$2*SQRT(Sum_Sq($AH$2/(1+1/$A1536)+AP1536*( 1/(AM$1017+1+AP1536/AO1536)-1)/(1+($X$2*AP1536*AN$8)^2), (AP1536^2*AN$8*$X$2+1/($X$2*AN$8*(AM$1017+1+AP1536/AO1536           )))/(1+($X$2*AP1536*AN$8)^2))),           V_rtHz(AO1536)/($X$2*AN$8*(AO1536*AM$1017+AO1536+AP1536)),V_rtHz(AP1536)*SQRT(Sum_Sq(AO1536*AN$8*$X$2*AM$1017,1))/($X$2*AN$8*(AO1536*AM$1017+AO1536+AP1536))))/SQRT(Sum_Sq(1/(1+$A1536)+$AC$2/$I$2-1/(1+(1+AP1536/AO1536)/AM$1017),$X$2/$I$2)),IF(AP1537&lt;0,"A",AM1537))</f>
        <v>1.5235164146591196E-5</v>
      </c>
      <c r="AO1536" s="13">
        <f t="shared" si="544"/>
        <v>9359.4312017119937</v>
      </c>
      <c r="AP1536" s="12">
        <f t="shared" si="568"/>
        <v>3324818.3636599733</v>
      </c>
      <c r="AR1536" s="13">
        <f t="shared" si="545"/>
        <v>69887291.180198371</v>
      </c>
      <c r="AS1536" s="13">
        <f t="shared" si="546"/>
        <v>-1.3431530454779793E-5</v>
      </c>
      <c r="AV1536" s="13"/>
      <c r="AW1536" s="13">
        <f t="shared" si="547"/>
        <v>39300511.936236553</v>
      </c>
      <c r="AX1536" s="13">
        <f t="shared" si="548"/>
        <v>-4.4167439190812379E-5</v>
      </c>
      <c r="AZ1536" s="13"/>
      <c r="BA1536" s="13"/>
      <c r="BB1536" s="13">
        <f t="shared" si="549"/>
        <v>22100301.962882396</v>
      </c>
      <c r="BC1536" s="13">
        <f t="shared" si="550"/>
        <v>-1.5981655970834761E-4</v>
      </c>
      <c r="BD1536" s="13"/>
      <c r="BE1536" s="13"/>
      <c r="BG1536" s="13">
        <f t="shared" si="551"/>
        <v>996.3330000000002</v>
      </c>
      <c r="BH1536" s="13">
        <f t="shared" si="552"/>
        <v>10.898999999999992</v>
      </c>
      <c r="BI1536" s="13"/>
      <c r="BL1536" s="13">
        <f t="shared" si="553"/>
        <v>315.06815879885437</v>
      </c>
      <c r="BM1536" s="13">
        <f t="shared" si="554"/>
        <v>34.465664218175128</v>
      </c>
      <c r="BP1536" s="13"/>
      <c r="BQ1536" s="13">
        <f t="shared" si="555"/>
        <v>99.633300000000006</v>
      </c>
      <c r="BR1536" s="13">
        <f t="shared" si="556"/>
        <v>108.99</v>
      </c>
      <c r="BT1536" s="13"/>
      <c r="BU1536" s="13"/>
      <c r="BV1536" s="13">
        <f t="shared" si="557"/>
        <v>31.50681587988543</v>
      </c>
      <c r="BW1536" s="13">
        <f t="shared" si="558"/>
        <v>344.65664218175152</v>
      </c>
      <c r="CA1536" s="13">
        <f t="shared" si="559"/>
        <v>9.9633299999999991</v>
      </c>
      <c r="CB1536" s="13">
        <f t="shared" si="560"/>
        <v>1089.9000000000001</v>
      </c>
    </row>
    <row r="1537" spans="1:80" x14ac:dyDescent="0.3">
      <c r="A1537" s="13">
        <f t="shared" si="536"/>
        <v>1.3740419750125148E-2</v>
      </c>
      <c r="C1537" s="13" t="str">
        <f>IF(F1537&gt;0,SQRT(Sum_Sq($AI$2,V_rtHz($AH$2)/(1+1/$A1537),V_rtHz($AH$2*$A1537)/(1+$A1537),$AN$2*$AH$2/(1+1/$A1537),$AM$2*SQRT(Sum_Sq(F1537,1/($X$2*D$8*(1+C$1017+F1537/E1537))))/SQRT(Sum_Sq($X$2*F1537*D$8,1)),                   $AQ$2*SQRT(Sum_Sq($AH$2/(1+1/$A1537)+F1537*( 1/(C$1017+1+F1537/E1537)-1)/(1+($X$2*F1537*D$8)^2), (F1537^2*D$8*$X$2+1/($X$2*D$8*(C$1017+1+F1537/E1537           )))/(1+($X$2*F1537*D$8)^2))),           V_rtHz(E1537)/($X$2*D$8*(E1537*C$1017+E1537+F1537)),V_rtHz(F1537)*SQRT(Sum_Sq(E1537*D$8*$X$2*C$1017,1))/($X$2*D$8*(E1537*C$1017+E1537+F1537))))/SQRT(Sum_Sq(1/(1+$A1537)+$AC$2/$I$2-1/(1+(1+F1537/E1537)/C$1017),$X$2/$I$2)),IF(F1538&lt;0,"A",C1538))</f>
        <v>A</v>
      </c>
      <c r="E1537" s="13">
        <f t="shared" si="537"/>
        <v>-1</v>
      </c>
      <c r="F1537" s="12">
        <f t="shared" si="561"/>
        <v>-2</v>
      </c>
      <c r="H1537" s="13" t="str">
        <f>IF(K1537&gt;0,SQRT(Sum_Sq($AI$2,V_rtHz($AH$2)/(1+1/$A1537),V_rtHz($AH$2*$A1537)/(1+$A1537),$AN$2*$AH$2/(1+1/$A1537),$AM$2*SQRT(Sum_Sq(K1537,1/($X$2*I$8*(1+H$1017+K1537/J1537))))/SQRT(Sum_Sq($X$2*K1537*I$8,1)),                   $AQ$2*SQRT(Sum_Sq($AH$2/(1+1/$A1537)+K1537*( 1/(H$1017+1+K1537/J1537)-1)/(1+($X$2*K1537*I$8)^2), (K1537^2*I$8*$X$2+1/($X$2*I$8*(H$1017+1+K1537/J1537           )))/(1+($X$2*K1537*I$8)^2))),           V_rtHz(J1537)/($X$2*I$8*(J1537*H$1017+J1537+K1537)),V_rtHz(K1537)*SQRT(Sum_Sq(J1537*I$8*$X$2*H$1017,1))/($X$2*I$8*(J1537*H$1017+J1537+K1537))))/SQRT(Sum_Sq(1/(1+$A1537)+$AC$2/$I$2-1/(1+(1+K1537/J1537)/H$1017),$X$2/$I$2)),IF(K1538&lt;0,"A",H1538))</f>
        <v>A</v>
      </c>
      <c r="J1537" s="13">
        <f t="shared" si="538"/>
        <v>-1</v>
      </c>
      <c r="K1537" s="12">
        <f t="shared" si="562"/>
        <v>-2</v>
      </c>
      <c r="M1537" s="13" t="str">
        <f>IF(P1537&gt;0,SQRT(Sum_Sq($AI$2,V_rtHz($AH$2)/(1+1/$A1537),V_rtHz($AH$2*$A1537)/(1+$A1537),$AN$2*$AH$2/(1+1/$A1537),$AM$2*SQRT(Sum_Sq(P1537,1/($X$2*N$8*(1+M$1017+P1537/O1537))))/SQRT(Sum_Sq($X$2*P1537*N$8,1)),                   $AQ$2*SQRT(Sum_Sq($AH$2/(1+1/$A1537)+P1537*( 1/(M$1017+1+P1537/O1537)-1)/(1+($X$2*P1537*N$8)^2), (P1537^2*N$8*$X$2+1/($X$2*N$8*(M$1017+1+P1537/O1537           )))/(1+($X$2*P1537*N$8)^2))),           V_rtHz(O1537)/($X$2*N$8*(O1537*M$1017+O1537+P1537)),V_rtHz(P1537)*SQRT(Sum_Sq(O1537*N$8*$X$2*M$1017,1))/($X$2*N$8*(O1537*M$1017+O1537+P1537))))/SQRT(Sum_Sq(1/(1+$A1537)+$AC$2/$I$2-1/(1+(1+P1537/O1537)/M$1017),$X$2/$I$2)),IF(P1538&lt;0,"A",M1538))</f>
        <v>A</v>
      </c>
      <c r="O1537" s="13">
        <f t="shared" si="539"/>
        <v>-1</v>
      </c>
      <c r="P1537" s="12">
        <f t="shared" si="563"/>
        <v>-2</v>
      </c>
      <c r="R1537" s="13">
        <f>IF(U1537&gt;0,SQRT(Sum_Sq($AI$2,V_rtHz($AH$2)/(1+1/$A1537),V_rtHz($AH$2*$A1537)/(1+$A1537),$AN$2*$AH$2/(1+1/$A1537),$AM$2*SQRT(Sum_Sq(U1537,1/($X$2*S$8*(1+R$1017+U1537/T1537))))/SQRT(Sum_Sq($X$2*U1537*S$8,1)),                   $AQ$2*SQRT(Sum_Sq($AH$2/(1+1/$A1537)+U1537*( 1/(R$1017+1+U1537/T1537)-1)/(1+($X$2*U1537*S$8)^2), (U1537^2*S$8*$X$2+1/($X$2*S$8*(R$1017+1+U1537/T1537           )))/(1+($X$2*U1537*S$8)^2))),           V_rtHz(T1537)/($X$2*S$8*(T1537*R$1017+T1537+U1537)),V_rtHz(U1537)*SQRT(Sum_Sq(T1537*S$8*$X$2*R$1017,1))/($X$2*S$8*(T1537*R$1017+T1537+U1537))))/SQRT(Sum_Sq(1/(1+$A1537)+$AC$2/$I$2-1/(1+(1+U1537/T1537)/R$1017),$X$2/$I$2)),IF(U1538&lt;0,"A",R1538))</f>
        <v>1.9211998968385766E-6</v>
      </c>
      <c r="T1537" s="13">
        <f t="shared" si="540"/>
        <v>11982.516215569764</v>
      </c>
      <c r="U1537" s="12">
        <f t="shared" si="564"/>
        <v>25969.844874843329</v>
      </c>
      <c r="X1537" s="13">
        <f>IF(AA1537&gt;0,SQRT(Sum_Sq($AI$2,V_rtHz($AH$2)/(1+1/$A1537),V_rtHz($AH$2*$A1537)/(1+$A1537),$AN$2*$AH$2/(1+1/$A1537),$AM$2*SQRT(Sum_Sq(AA1537,1/($X$2*Y$8*(1+X$1017+AA1537/Z1537))))/SQRT(Sum_Sq($X$2*AA1537*Y$8,1)),                   $AQ$2*SQRT(Sum_Sq($AH$2/(1+1/$A1537)+AA1537*( 1/(X$1017+1+AA1537/Z1537)-1)/(1+($X$2*AA1537*Y$8)^2), (AA1537^2*Y$8*$X$2+1/($X$2*Y$8*(X$1017+1+AA1537/Z1537           )))/(1+($X$2*AA1537*Y$8)^2))),           V_rtHz(Z1537)/($X$2*Y$8*(Z1537*X$1017+Z1537+AA1537)),V_rtHz(AA1537)*SQRT(Sum_Sq(Z1537*Y$8*$X$2*X$1017,1))/($X$2*Y$8*(Z1537*X$1017+Z1537+AA1537))))/SQRT(Sum_Sq(1/(1+$A1537)+$AC$2/$I$2-1/(1+(1+AA1537/Z1537)/X$1017),$X$2/$I$2)),IF(AA1538&lt;0,"A",X1538))</f>
        <v>2.8753205982362216E-6</v>
      </c>
      <c r="Z1537" s="13">
        <f t="shared" si="541"/>
        <v>9922.2251613601165</v>
      </c>
      <c r="AA1537" s="12">
        <f t="shared" si="565"/>
        <v>99176.391540822224</v>
      </c>
      <c r="AC1537" s="13">
        <f>IF(AF1537&gt;0,SQRT(Sum_Sq($AI$2,V_rtHz($AH$2)/(1+1/$A1537),V_rtHz($AH$2*$A1537)/(1+$A1537),$AN$2*$AH$2/(1+1/$A1537),$AM$2*SQRT(Sum_Sq(AF1537,1/($X$2*AD$8*(1+AC$1017+AF1537/AE1537))))/SQRT(Sum_Sq($X$2*AF1537*AD$8,1)),                   $AQ$2*SQRT(Sum_Sq($AH$2/(1+1/$A1537)+AF1537*( 1/(AC$1017+1+AF1537/AE1537)-1)/(1+($X$2*AF1537*AD$8)^2), (AF1537^2*AD$8*$X$2+1/($X$2*AD$8*(AC$1017+1+AF1537/AE1537           )))/(1+($X$2*AF1537*AD$8)^2))),           V_rtHz(AE1537)/($X$2*AD$8*(AE1537*AC$1017+AE1537+AF1537)),V_rtHz(AF1537)*SQRT(Sum_Sq(AE1537*AD$8*$X$2*AC$1017,1))/($X$2*AD$8*(AE1537*AC$1017+AE1537+AF1537))))/SQRT(Sum_Sq(1/(1+$A1537)+$AC$2/$I$2-1/(1+(1+AF1537/AE1537)/AC$1017),$X$2/$I$2)),IF(AF1538&lt;0,"A",AC1538))</f>
        <v>4.8923202190948612E-6</v>
      </c>
      <c r="AE1537" s="13">
        <f t="shared" si="542"/>
        <v>9482.8454773392677</v>
      </c>
      <c r="AF1537" s="12">
        <f t="shared" si="566"/>
        <v>328154.75910924032</v>
      </c>
      <c r="AG1537" s="13"/>
      <c r="AH1537" s="13">
        <f>IF(AK1537&gt;0,SQRT(Sum_Sq($AI$2,V_rtHz($AH$2)/(1+1/$A1537),V_rtHz($AH$2*$A1537)/(1+$A1537),$AN$2*$AH$2/(1+1/$A1537),$AM$2*SQRT(Sum_Sq(AK1537,1/($X$2*AI$8*(1+AH$1017+AK1537/AJ1537))))/SQRT(Sum_Sq($X$2*AK1537*AI$8,1)),                   $AQ$2*SQRT(Sum_Sq($AH$2/(1+1/$A1537)+AK1537*( 1/(AH$1017+1+AK1537/AJ1537)-1)/(1+($X$2*AK1537*AI$8)^2), (AK1537^2*AI$8*$X$2+1/($X$2*AI$8*(AH$1017+1+AK1537/AJ1537           )))/(1+($X$2*AK1537*AI$8)^2))),           V_rtHz(AJ1537)/($X$2*AI$8*(AJ1537*AH$1017+AJ1537+AK1537)),V_rtHz(AK1537)*SQRT(Sum_Sq(AJ1537*AI$8*$X$2*AH$1017,1))/($X$2*AI$8*(AJ1537*AH$1017+AJ1537+AK1537))))/SQRT(Sum_Sq(1/(1+$A1537)+$AC$2/$I$2-1/(1+(1+AK1537/AJ1537)/AH$1017),$X$2/$I$2)),IF(AK1538&lt;0,"A",AH1538))</f>
        <v>8.5854714575384075E-6</v>
      </c>
      <c r="AI1537" s="13"/>
      <c r="AJ1537" s="13">
        <f t="shared" si="543"/>
        <v>9356.9674175374294</v>
      </c>
      <c r="AK1537" s="12">
        <f t="shared" si="567"/>
        <v>1051676.7277770771</v>
      </c>
      <c r="AM1537" s="13">
        <f>IF(AP1537&gt;0,SQRT(Sum_Sq($AI$2,V_rtHz($AH$2)/(1+1/$A1537),V_rtHz($AH$2*$A1537)/(1+$A1537),$AN$2*$AH$2/(1+1/$A1537),$AM$2*SQRT(Sum_Sq(AP1537,1/($X$2*AN$8*(1+AM$1017+AP1537/AO1537))))/SQRT(Sum_Sq($X$2*AP1537*AN$8,1)),                   $AQ$2*SQRT(Sum_Sq($AH$2/(1+1/$A1537)+AP1537*( 1/(AM$1017+1+AP1537/AO1537)-1)/(1+($X$2*AP1537*AN$8)^2), (AP1537^2*AN$8*$X$2+1/($X$2*AN$8*(AM$1017+1+AP1537/AO1537           )))/(1+($X$2*AP1537*AN$8)^2))),           V_rtHz(AO1537)/($X$2*AN$8*(AO1537*AM$1017+AO1537+AP1537)),V_rtHz(AP1537)*SQRT(Sum_Sq(AO1537*AN$8*$X$2*AM$1017,1))/($X$2*AN$8*(AO1537*AM$1017+AO1537+AP1537))))/SQRT(Sum_Sq(1/(1+$A1537)+$AC$2/$I$2-1/(1+(1+AP1537/AO1537)/AM$1017),$X$2/$I$2)),IF(AP1538&lt;0,"A",AM1538))</f>
        <v>1.5206426760822452E-5</v>
      </c>
      <c r="AO1537" s="13">
        <f t="shared" si="544"/>
        <v>9318.316553185623</v>
      </c>
      <c r="AP1537" s="12">
        <f t="shared" si="568"/>
        <v>3339488.2600576403</v>
      </c>
      <c r="AR1537" s="13">
        <f t="shared" si="545"/>
        <v>69887291.180198371</v>
      </c>
      <c r="AS1537" s="13">
        <f t="shared" si="546"/>
        <v>-1.3434844056388841E-5</v>
      </c>
      <c r="AV1537" s="13"/>
      <c r="AW1537" s="13">
        <f t="shared" si="547"/>
        <v>39300511.936236553</v>
      </c>
      <c r="AX1537" s="13">
        <f t="shared" si="548"/>
        <v>-4.4203290001101722E-5</v>
      </c>
      <c r="AZ1537" s="13"/>
      <c r="BA1537" s="13"/>
      <c r="BB1537" s="13">
        <f t="shared" si="549"/>
        <v>22100301.962882396</v>
      </c>
      <c r="BC1537" s="13">
        <f t="shared" si="550"/>
        <v>-1.602869540784166E-4</v>
      </c>
      <c r="BD1537" s="13"/>
      <c r="BE1537" s="13"/>
      <c r="BG1537" s="13">
        <f t="shared" si="551"/>
        <v>996.3330000000002</v>
      </c>
      <c r="BH1537" s="13">
        <f t="shared" si="552"/>
        <v>10.898999999999996</v>
      </c>
      <c r="BI1537" s="13"/>
      <c r="BL1537" s="13">
        <f t="shared" si="553"/>
        <v>315.06815879885437</v>
      </c>
      <c r="BM1537" s="13">
        <f t="shared" si="554"/>
        <v>34.465664218175135</v>
      </c>
      <c r="BP1537" s="13"/>
      <c r="BQ1537" s="13">
        <f t="shared" si="555"/>
        <v>99.633300000000006</v>
      </c>
      <c r="BR1537" s="13">
        <f t="shared" si="556"/>
        <v>108.98999999999997</v>
      </c>
      <c r="BT1537" s="13"/>
      <c r="BU1537" s="13"/>
      <c r="BV1537" s="13">
        <f t="shared" si="557"/>
        <v>31.50681587988543</v>
      </c>
      <c r="BW1537" s="13">
        <f t="shared" si="558"/>
        <v>344.65664218175164</v>
      </c>
      <c r="CA1537" s="13">
        <f t="shared" si="559"/>
        <v>9.9633299999999991</v>
      </c>
      <c r="CB1537" s="13">
        <f t="shared" si="560"/>
        <v>1089.8999999999999</v>
      </c>
    </row>
    <row r="1538" spans="1:80" x14ac:dyDescent="0.3">
      <c r="A1538" s="13">
        <f t="shared" si="536"/>
        <v>1.3931568029453036E-2</v>
      </c>
      <c r="C1538" s="13" t="str">
        <f>IF(F1538&gt;0,SQRT(Sum_Sq($AI$2,V_rtHz($AH$2)/(1+1/$A1538),V_rtHz($AH$2*$A1538)/(1+$A1538),$AN$2*$AH$2/(1+1/$A1538),$AM$2*SQRT(Sum_Sq(F1538,1/($X$2*D$8*(1+C$1017+F1538/E1538))))/SQRT(Sum_Sq($X$2*F1538*D$8,1)),                   $AQ$2*SQRT(Sum_Sq($AH$2/(1+1/$A1538)+F1538*( 1/(C$1017+1+F1538/E1538)-1)/(1+($X$2*F1538*D$8)^2), (F1538^2*D$8*$X$2+1/($X$2*D$8*(C$1017+1+F1538/E1538           )))/(1+($X$2*F1538*D$8)^2))),           V_rtHz(E1538)/($X$2*D$8*(E1538*C$1017+E1538+F1538)),V_rtHz(F1538)*SQRT(Sum_Sq(E1538*D$8*$X$2*C$1017,1))/($X$2*D$8*(E1538*C$1017+E1538+F1538))))/SQRT(Sum_Sq(1/(1+$A1538)+$AC$2/$I$2-1/(1+(1+F1538/E1538)/C$1017),$X$2/$I$2)),IF(F1539&lt;0,"A",C1539))</f>
        <v>A</v>
      </c>
      <c r="E1538" s="13">
        <f t="shared" si="537"/>
        <v>-1</v>
      </c>
      <c r="F1538" s="12">
        <f t="shared" si="561"/>
        <v>-2</v>
      </c>
      <c r="H1538" s="13" t="str">
        <f>IF(K1538&gt;0,SQRT(Sum_Sq($AI$2,V_rtHz($AH$2)/(1+1/$A1538),V_rtHz($AH$2*$A1538)/(1+$A1538),$AN$2*$AH$2/(1+1/$A1538),$AM$2*SQRT(Sum_Sq(K1538,1/($X$2*I$8*(1+H$1017+K1538/J1538))))/SQRT(Sum_Sq($X$2*K1538*I$8,1)),                   $AQ$2*SQRT(Sum_Sq($AH$2/(1+1/$A1538)+K1538*( 1/(H$1017+1+K1538/J1538)-1)/(1+($X$2*K1538*I$8)^2), (K1538^2*I$8*$X$2+1/($X$2*I$8*(H$1017+1+K1538/J1538           )))/(1+($X$2*K1538*I$8)^2))),           V_rtHz(J1538)/($X$2*I$8*(J1538*H$1017+J1538+K1538)),V_rtHz(K1538)*SQRT(Sum_Sq(J1538*I$8*$X$2*H$1017,1))/($X$2*I$8*(J1538*H$1017+J1538+K1538))))/SQRT(Sum_Sq(1/(1+$A1538)+$AC$2/$I$2-1/(1+(1+K1538/J1538)/H$1017),$X$2/$I$2)),IF(K1539&lt;0,"A",H1539))</f>
        <v>A</v>
      </c>
      <c r="J1538" s="13">
        <f t="shared" si="538"/>
        <v>-1</v>
      </c>
      <c r="K1538" s="12">
        <f t="shared" si="562"/>
        <v>-2</v>
      </c>
      <c r="M1538" s="13" t="str">
        <f>IF(P1538&gt;0,SQRT(Sum_Sq($AI$2,V_rtHz($AH$2)/(1+1/$A1538),V_rtHz($AH$2*$A1538)/(1+$A1538),$AN$2*$AH$2/(1+1/$A1538),$AM$2*SQRT(Sum_Sq(P1538,1/($X$2*N$8*(1+M$1017+P1538/O1538))))/SQRT(Sum_Sq($X$2*P1538*N$8,1)),                   $AQ$2*SQRT(Sum_Sq($AH$2/(1+1/$A1538)+P1538*( 1/(M$1017+1+P1538/O1538)-1)/(1+($X$2*P1538*N$8)^2), (P1538^2*N$8*$X$2+1/($X$2*N$8*(M$1017+1+P1538/O1538           )))/(1+($X$2*P1538*N$8)^2))),           V_rtHz(O1538)/($X$2*N$8*(O1538*M$1017+O1538+P1538)),V_rtHz(P1538)*SQRT(Sum_Sq(O1538*N$8*$X$2*M$1017,1))/($X$2*N$8*(O1538*M$1017+O1538+P1538))))/SQRT(Sum_Sq(1/(1+$A1538)+$AC$2/$I$2-1/(1+(1+P1538/O1538)/M$1017),$X$2/$I$2)),IF(P1539&lt;0,"A",M1539))</f>
        <v>A</v>
      </c>
      <c r="O1538" s="13">
        <f t="shared" si="539"/>
        <v>-1</v>
      </c>
      <c r="P1538" s="12">
        <f t="shared" si="563"/>
        <v>-2</v>
      </c>
      <c r="R1538" s="13">
        <f>IF(U1538&gt;0,SQRT(Sum_Sq($AI$2,V_rtHz($AH$2)/(1+1/$A1538),V_rtHz($AH$2*$A1538)/(1+$A1538),$AN$2*$AH$2/(1+1/$A1538),$AM$2*SQRT(Sum_Sq(U1538,1/($X$2*S$8*(1+R$1017+U1538/T1538))))/SQRT(Sum_Sq($X$2*U1538*S$8,1)),                   $AQ$2*SQRT(Sum_Sq($AH$2/(1+1/$A1538)+U1538*( 1/(R$1017+1+U1538/T1538)-1)/(1+($X$2*U1538*S$8)^2), (U1538^2*S$8*$X$2+1/($X$2*S$8*(R$1017+1+U1538/T1538           )))/(1+($X$2*U1538*S$8)^2))),           V_rtHz(T1538)/($X$2*S$8*(T1538*R$1017+T1538+U1538)),V_rtHz(U1538)*SQRT(Sum_Sq(T1538*S$8*$X$2*R$1017,1))/($X$2*S$8*(T1538*R$1017+T1538+U1538))))/SQRT(Sum_Sq(1/(1+$A1538)+$AC$2/$I$2-1/(1+(1+U1538/T1538)/R$1017),$X$2/$I$2)),IF(U1539&lt;0,"A",R1539))</f>
        <v>1.9126413366931348E-6</v>
      </c>
      <c r="T1538" s="13">
        <f t="shared" si="540"/>
        <v>11885.66218180794</v>
      </c>
      <c r="U1538" s="12">
        <f t="shared" si="564"/>
        <v>26181.46827401307</v>
      </c>
      <c r="X1538" s="13">
        <f>IF(AA1538&gt;0,SQRT(Sum_Sq($AI$2,V_rtHz($AH$2)/(1+1/$A1538),V_rtHz($AH$2*$A1538)/(1+$A1538),$AN$2*$AH$2/(1+1/$A1538),$AM$2*SQRT(Sum_Sq(AA1538,1/($X$2*Y$8*(1+X$1017+AA1538/Z1538))))/SQRT(Sum_Sq($X$2*AA1538*Y$8,1)),                   $AQ$2*SQRT(Sum_Sq($AH$2/(1+1/$A1538)+AA1538*( 1/(X$1017+1+AA1538/Z1538)-1)/(1+($X$2*AA1538*Y$8)^2), (AA1538^2*Y$8*$X$2+1/($X$2*Y$8*(X$1017+1+AA1538/Z1538           )))/(1+($X$2*AA1538*Y$8)^2))),           V_rtHz(Z1538)/($X$2*Y$8*(Z1538*X$1017+Z1538+AA1538)),V_rtHz(AA1538)*SQRT(Sum_Sq(Z1538*Y$8*$X$2*X$1017,1))/($X$2*Y$8*(Z1538*X$1017+Z1538+AA1538))))/SQRT(Sum_Sq(1/(1+$A1538)+$AC$2/$I$2-1/(1+(1+AA1538/Z1538)/X$1017),$X$2/$I$2)),IF(AA1539&lt;0,"A",X1539))</f>
        <v>2.8684907827790403E-6</v>
      </c>
      <c r="Z1538" s="13">
        <f t="shared" si="541"/>
        <v>9871.500442799741</v>
      </c>
      <c r="AA1538" s="12">
        <f t="shared" si="565"/>
        <v>99686.009564737848</v>
      </c>
      <c r="AC1538" s="13">
        <f>IF(AF1538&gt;0,SQRT(Sum_Sq($AI$2,V_rtHz($AH$2)/(1+1/$A1538),V_rtHz($AH$2*$A1538)/(1+$A1538),$AN$2*$AH$2/(1+1/$A1538),$AM$2*SQRT(Sum_Sq(AF1538,1/($X$2*AD$8*(1+AC$1017+AF1538/AE1538))))/SQRT(Sum_Sq($X$2*AF1538*AD$8,1)),                   $AQ$2*SQRT(Sum_Sq($AH$2/(1+1/$A1538)+AF1538*( 1/(AC$1017+1+AF1538/AE1538)-1)/(1+($X$2*AF1538*AD$8)^2), (AF1538^2*AD$8*$X$2+1/($X$2*AD$8*(AC$1017+1+AF1538/AE1538           )))/(1+($X$2*AF1538*AD$8)^2))),           V_rtHz(AE1538)/($X$2*AD$8*(AE1538*AC$1017+AE1538+AF1538)),V_rtHz(AF1538)*SQRT(Sum_Sq(AE1538*AD$8*$X$2*AC$1017,1))/($X$2*AD$8*(AE1538*AC$1017+AE1538+AF1538))))/SQRT(Sum_Sq(1/(1+$A1538)+$AC$2/$I$2-1/(1+(1+AF1538/AE1538)/AC$1017),$X$2/$I$2)),IF(AF1539&lt;0,"A",AC1539))</f>
        <v>4.8824497741572622E-6</v>
      </c>
      <c r="AE1538" s="13">
        <f t="shared" si="542"/>
        <v>9439.2922012572944</v>
      </c>
      <c r="AF1538" s="12">
        <f t="shared" si="566"/>
        <v>329668.87844322965</v>
      </c>
      <c r="AG1538" s="13"/>
      <c r="AH1538" s="13">
        <f>IF(AK1538&gt;0,SQRT(Sum_Sq($AI$2,V_rtHz($AH$2)/(1+1/$A1538),V_rtHz($AH$2*$A1538)/(1+$A1538),$AN$2*$AH$2/(1+1/$A1538),$AM$2*SQRT(Sum_Sq(AK1538,1/($X$2*AI$8*(1+AH$1017+AK1538/AJ1538))))/SQRT(Sum_Sq($X$2*AK1538*AI$8,1)),                   $AQ$2*SQRT(Sum_Sq($AH$2/(1+1/$A1538)+AK1538*( 1/(AH$1017+1+AK1538/AJ1538)-1)/(1+($X$2*AK1538*AI$8)^2), (AK1538^2*AI$8*$X$2+1/($X$2*AI$8*(AH$1017+1+AK1538/AJ1538           )))/(1+($X$2*AK1538*AI$8)^2))),           V_rtHz(AJ1538)/($X$2*AI$8*(AJ1538*AH$1017+AJ1538+AK1538)),V_rtHz(AK1538)*SQRT(Sum_Sq(AJ1538*AI$8*$X$2*AH$1017,1))/($X$2*AI$8*(AJ1538*AH$1017+AJ1538+AK1538))))/SQRT(Sum_Sq(1/(1+$A1538)+$AC$2/$I$2-1/(1+(1+AK1538/AJ1538)/AH$1017),$X$2/$I$2)),IF(AK1539&lt;0,"A",AH1539))</f>
        <v>8.5689891099055221E-6</v>
      </c>
      <c r="AI1538" s="13"/>
      <c r="AJ1538" s="13">
        <f t="shared" si="543"/>
        <v>9315.32181822231</v>
      </c>
      <c r="AK1538" s="12">
        <f t="shared" si="567"/>
        <v>1056378.412643011</v>
      </c>
      <c r="AM1538" s="13">
        <f>IF(AP1538&gt;0,SQRT(Sum_Sq($AI$2,V_rtHz($AH$2)/(1+1/$A1538),V_rtHz($AH$2*$A1538)/(1+$A1538),$AN$2*$AH$2/(1+1/$A1538),$AM$2*SQRT(Sum_Sq(AP1538,1/($X$2*AN$8*(1+AM$1017+AP1538/AO1538))))/SQRT(Sum_Sq($X$2*AP1538*AN$8,1)),                   $AQ$2*SQRT(Sum_Sq($AH$2/(1+1/$A1538)+AP1538*( 1/(AM$1017+1+AP1538/AO1538)-1)/(1+($X$2*AP1538*AN$8)^2), (AP1538^2*AN$8*$X$2+1/($X$2*AN$8*(AM$1017+1+AP1538/AO1538           )))/(1+($X$2*AP1538*AN$8)^2))),           V_rtHz(AO1538)/($X$2*AN$8*(AO1538*AM$1017+AO1538+AP1538)),V_rtHz(AP1538)*SQRT(Sum_Sq(AO1538*AN$8*$X$2*AM$1017,1))/($X$2*AN$8*(AO1538*AM$1017+AO1538+AP1538))))/SQRT(Sum_Sq(1/(1+$A1538)+$AC$2/$I$2-1/(1+(1+AP1538/AO1538)/AM$1017),$X$2/$I$2)),IF(AP1539&lt;0,"A",AM1539))</f>
        <v>1.517769191979008E-5</v>
      </c>
      <c r="AO1538" s="13">
        <f t="shared" si="544"/>
        <v>9277.2440619798235</v>
      </c>
      <c r="AP1538" s="12">
        <f t="shared" si="568"/>
        <v>3354272.9419391062</v>
      </c>
      <c r="AR1538" s="13">
        <f t="shared" si="545"/>
        <v>69887291.180198371</v>
      </c>
      <c r="AS1538" s="13">
        <f t="shared" si="546"/>
        <v>-1.3438205424432841E-5</v>
      </c>
      <c r="AV1538" s="13"/>
      <c r="AW1538" s="13">
        <f t="shared" si="547"/>
        <v>39300511.936236553</v>
      </c>
      <c r="AX1538" s="13">
        <f t="shared" si="548"/>
        <v>-4.4239699015255849E-5</v>
      </c>
      <c r="AZ1538" s="13"/>
      <c r="BA1538" s="13"/>
      <c r="BB1538" s="13">
        <f t="shared" si="549"/>
        <v>22100301.962882396</v>
      </c>
      <c r="BC1538" s="13">
        <f t="shared" si="550"/>
        <v>-1.6076672785884683E-4</v>
      </c>
      <c r="BD1538" s="13"/>
      <c r="BE1538" s="13"/>
      <c r="BG1538" s="13">
        <f t="shared" si="551"/>
        <v>996.3330000000002</v>
      </c>
      <c r="BH1538" s="13">
        <f t="shared" si="552"/>
        <v>10.898999999999992</v>
      </c>
      <c r="BI1538" s="13"/>
      <c r="BL1538" s="13">
        <f t="shared" si="553"/>
        <v>315.06815879885437</v>
      </c>
      <c r="BM1538" s="13">
        <f t="shared" si="554"/>
        <v>34.465664218175142</v>
      </c>
      <c r="BP1538" s="13"/>
      <c r="BQ1538" s="13">
        <f t="shared" si="555"/>
        <v>99.633299999999991</v>
      </c>
      <c r="BR1538" s="13">
        <f t="shared" si="556"/>
        <v>108.99</v>
      </c>
      <c r="BT1538" s="13"/>
      <c r="BU1538" s="13"/>
      <c r="BV1538" s="13">
        <f t="shared" si="557"/>
        <v>31.50681587988543</v>
      </c>
      <c r="BW1538" s="13">
        <f t="shared" si="558"/>
        <v>344.65664218175147</v>
      </c>
      <c r="CA1538" s="13">
        <f t="shared" si="559"/>
        <v>9.9633299999999991</v>
      </c>
      <c r="CB1538" s="13">
        <f t="shared" si="560"/>
        <v>1089.8999999999999</v>
      </c>
    </row>
    <row r="1539" spans="1:80" x14ac:dyDescent="0.3">
      <c r="A1539" s="13">
        <f t="shared" si="536"/>
        <v>1.4125375446227531E-2</v>
      </c>
      <c r="C1539" s="13" t="str">
        <f>IF(F1539&gt;0,SQRT(Sum_Sq($AI$2,V_rtHz($AH$2)/(1+1/$A1539),V_rtHz($AH$2*$A1539)/(1+$A1539),$AN$2*$AH$2/(1+1/$A1539),$AM$2*SQRT(Sum_Sq(F1539,1/($X$2*D$8*(1+C$1017+F1539/E1539))))/SQRT(Sum_Sq($X$2*F1539*D$8,1)),                   $AQ$2*SQRT(Sum_Sq($AH$2/(1+1/$A1539)+F1539*( 1/(C$1017+1+F1539/E1539)-1)/(1+($X$2*F1539*D$8)^2), (F1539^2*D$8*$X$2+1/($X$2*D$8*(C$1017+1+F1539/E1539           )))/(1+($X$2*F1539*D$8)^2))),           V_rtHz(E1539)/($X$2*D$8*(E1539*C$1017+E1539+F1539)),V_rtHz(F1539)*SQRT(Sum_Sq(E1539*D$8*$X$2*C$1017,1))/($X$2*D$8*(E1539*C$1017+E1539+F1539))))/SQRT(Sum_Sq(1/(1+$A1539)+$AC$2/$I$2-1/(1+(1+F1539/E1539)/C$1017),$X$2/$I$2)),IF(F1540&lt;0,"A",C1540))</f>
        <v>A</v>
      </c>
      <c r="E1539" s="13">
        <f t="shared" si="537"/>
        <v>-1</v>
      </c>
      <c r="F1539" s="12">
        <f t="shared" si="561"/>
        <v>-2</v>
      </c>
      <c r="H1539" s="13" t="str">
        <f>IF(K1539&gt;0,SQRT(Sum_Sq($AI$2,V_rtHz($AH$2)/(1+1/$A1539),V_rtHz($AH$2*$A1539)/(1+$A1539),$AN$2*$AH$2/(1+1/$A1539),$AM$2*SQRT(Sum_Sq(K1539,1/($X$2*I$8*(1+H$1017+K1539/J1539))))/SQRT(Sum_Sq($X$2*K1539*I$8,1)),                   $AQ$2*SQRT(Sum_Sq($AH$2/(1+1/$A1539)+K1539*( 1/(H$1017+1+K1539/J1539)-1)/(1+($X$2*K1539*I$8)^2), (K1539^2*I$8*$X$2+1/($X$2*I$8*(H$1017+1+K1539/J1539           )))/(1+($X$2*K1539*I$8)^2))),           V_rtHz(J1539)/($X$2*I$8*(J1539*H$1017+J1539+K1539)),V_rtHz(K1539)*SQRT(Sum_Sq(J1539*I$8*$X$2*H$1017,1))/($X$2*I$8*(J1539*H$1017+J1539+K1539))))/SQRT(Sum_Sq(1/(1+$A1539)+$AC$2/$I$2-1/(1+(1+K1539/J1539)/H$1017),$X$2/$I$2)),IF(K1540&lt;0,"A",H1540))</f>
        <v>A</v>
      </c>
      <c r="J1539" s="13">
        <f t="shared" si="538"/>
        <v>-1</v>
      </c>
      <c r="K1539" s="12">
        <f t="shared" si="562"/>
        <v>-2</v>
      </c>
      <c r="M1539" s="13" t="str">
        <f>IF(P1539&gt;0,SQRT(Sum_Sq($AI$2,V_rtHz($AH$2)/(1+1/$A1539),V_rtHz($AH$2*$A1539)/(1+$A1539),$AN$2*$AH$2/(1+1/$A1539),$AM$2*SQRT(Sum_Sq(P1539,1/($X$2*N$8*(1+M$1017+P1539/O1539))))/SQRT(Sum_Sq($X$2*P1539*N$8,1)),                   $AQ$2*SQRT(Sum_Sq($AH$2/(1+1/$A1539)+P1539*( 1/(M$1017+1+P1539/O1539)-1)/(1+($X$2*P1539*N$8)^2), (P1539^2*N$8*$X$2+1/($X$2*N$8*(M$1017+1+P1539/O1539           )))/(1+($X$2*P1539*N$8)^2))),           V_rtHz(O1539)/($X$2*N$8*(O1539*M$1017+O1539+P1539)),V_rtHz(P1539)*SQRT(Sum_Sq(O1539*N$8*$X$2*M$1017,1))/($X$2*N$8*(O1539*M$1017+O1539+P1539))))/SQRT(Sum_Sq(1/(1+$A1539)+$AC$2/$I$2-1/(1+(1+P1539/O1539)/M$1017),$X$2/$I$2)),IF(P1540&lt;0,"A",M1540))</f>
        <v>A</v>
      </c>
      <c r="O1539" s="13">
        <f t="shared" si="539"/>
        <v>-1</v>
      </c>
      <c r="P1539" s="12">
        <f t="shared" si="563"/>
        <v>-2</v>
      </c>
      <c r="R1539" s="13">
        <f>IF(U1539&gt;0,SQRT(Sum_Sq($AI$2,V_rtHz($AH$2)/(1+1/$A1539),V_rtHz($AH$2*$A1539)/(1+$A1539),$AN$2*$AH$2/(1+1/$A1539),$AM$2*SQRT(Sum_Sq(U1539,1/($X$2*S$8*(1+R$1017+U1539/T1539))))/SQRT(Sum_Sq($X$2*U1539*S$8,1)),                   $AQ$2*SQRT(Sum_Sq($AH$2/(1+1/$A1539)+U1539*( 1/(R$1017+1+U1539/T1539)-1)/(1+($X$2*U1539*S$8)^2), (U1539^2*S$8*$X$2+1/($X$2*S$8*(R$1017+1+U1539/T1539           )))/(1+($X$2*U1539*S$8)^2))),           V_rtHz(T1539)/($X$2*S$8*(T1539*R$1017+T1539+U1539)),V_rtHz(U1539)*SQRT(Sum_Sq(T1539*S$8*$X$2*R$1017,1))/($X$2*S$8*(T1539*R$1017+T1539+U1539))))/SQRT(Sum_Sq(1/(1+$A1539)+$AC$2/$I$2-1/(1+(1+U1539/T1539)/R$1017),$X$2/$I$2)),IF(U1540&lt;0,"A",R1540))</f>
        <v>1.9041982152728669E-6</v>
      </c>
      <c r="T1539" s="13">
        <f t="shared" si="540"/>
        <v>11790.216184329955</v>
      </c>
      <c r="U1539" s="12">
        <f t="shared" si="564"/>
        <v>26393.4165806245</v>
      </c>
      <c r="X1539" s="13">
        <f>IF(AA1539&gt;0,SQRT(Sum_Sq($AI$2,V_rtHz($AH$2)/(1+1/$A1539),V_rtHz($AH$2*$A1539)/(1+$A1539),$AN$2*$AH$2/(1+1/$A1539),$AM$2*SQRT(Sum_Sq(AA1539,1/($X$2*Y$8*(1+X$1017+AA1539/Z1539))))/SQRT(Sum_Sq($X$2*AA1539*Y$8,1)),                   $AQ$2*SQRT(Sum_Sq($AH$2/(1+1/$A1539)+AA1539*( 1/(X$1017+1+AA1539/Z1539)-1)/(1+($X$2*AA1539*Y$8)^2), (AA1539^2*Y$8*$X$2+1/($X$2*Y$8*(X$1017+1+AA1539/Z1539           )))/(1+($X$2*AA1539*Y$8)^2))),           V_rtHz(Z1539)/($X$2*Y$8*(Z1539*X$1017+Z1539+AA1539)),V_rtHz(AA1539)*SQRT(Sum_Sq(Z1539*Y$8*$X$2*X$1017,1))/($X$2*Y$8*(Z1539*X$1017+Z1539+AA1539))))/SQRT(Sum_Sq(1/(1+$A1539)+$AC$2/$I$2-1/(1+(1+AA1539/Z1539)/X$1017),$X$2/$I$2)),IF(AA1540&lt;0,"A",X1540))</f>
        <v>2.8616792303195778E-6</v>
      </c>
      <c r="Z1539" s="13">
        <f t="shared" si="541"/>
        <v>9820.958094779764</v>
      </c>
      <c r="AA1539" s="12">
        <f t="shared" si="565"/>
        <v>100199.03130248682</v>
      </c>
      <c r="AC1539" s="13">
        <f>IF(AF1539&gt;0,SQRT(Sum_Sq($AI$2,V_rtHz($AH$2)/(1+1/$A1539),V_rtHz($AH$2*$A1539)/(1+$A1539),$AN$2*$AH$2/(1+1/$A1539),$AM$2*SQRT(Sum_Sq(AF1539,1/($X$2*AD$8*(1+AC$1017+AF1539/AE1539))))/SQRT(Sum_Sq($X$2*AF1539*AD$8,1)),                   $AQ$2*SQRT(Sum_Sq($AH$2/(1+1/$A1539)+AF1539*( 1/(AC$1017+1+AF1539/AE1539)-1)/(1+($X$2*AF1539*AD$8)^2), (AF1539^2*AD$8*$X$2+1/($X$2*AD$8*(AC$1017+1+AF1539/AE1539           )))/(1+($X$2*AF1539*AD$8)^2))),           V_rtHz(AE1539)/($X$2*AD$8*(AE1539*AC$1017+AE1539+AF1539)),V_rtHz(AF1539)*SQRT(Sum_Sq(AE1539*AD$8*$X$2*AC$1017,1))/($X$2*AD$8*(AE1539*AC$1017+AE1539+AF1539))))/SQRT(Sum_Sq(1/(1+$A1539)+$AC$2/$I$2-1/(1+(1+AF1539/AE1539)/AC$1017),$X$2/$I$2)),IF(AF1540&lt;0,"A",AC1540))</f>
        <v>4.8725872735684341E-6</v>
      </c>
      <c r="AE1539" s="13">
        <f t="shared" si="542"/>
        <v>9395.8141728516512</v>
      </c>
      <c r="AF1539" s="12">
        <f t="shared" si="566"/>
        <v>331194.38252384734</v>
      </c>
      <c r="AG1539" s="13"/>
      <c r="AH1539" s="13">
        <f>IF(AK1539&gt;0,SQRT(Sum_Sq($AI$2,V_rtHz($AH$2)/(1+1/$A1539),V_rtHz($AH$2*$A1539)/(1+$A1539),$AN$2*$AH$2/(1+1/$A1539),$AM$2*SQRT(Sum_Sq(AK1539,1/($X$2*AI$8*(1+AH$1017+AK1539/AJ1539))))/SQRT(Sum_Sq($X$2*AK1539*AI$8,1)),                   $AQ$2*SQRT(Sum_Sq($AH$2/(1+1/$A1539)+AK1539*( 1/(AH$1017+1+AK1539/AJ1539)-1)/(1+($X$2*AK1539*AI$8)^2), (AK1539^2*AI$8*$X$2+1/($X$2*AI$8*(AH$1017+1+AK1539/AJ1539           )))/(1+($X$2*AK1539*AI$8)^2))),           V_rtHz(AJ1539)/($X$2*AI$8*(AJ1539*AH$1017+AJ1539+AK1539)),V_rtHz(AK1539)*SQRT(Sum_Sq(AJ1539*AI$8*$X$2*AH$1017,1))/($X$2*AI$8*(AJ1539*AH$1017+AJ1539+AK1539))))/SQRT(Sum_Sq(1/(1+$A1539)+$AC$2/$I$2-1/(1+(1+AK1539/AJ1539)/AH$1017),$X$2/$I$2)),IF(AK1540&lt;0,"A",AH1540))</f>
        <v>8.5525115971233452E-6</v>
      </c>
      <c r="AI1539" s="13"/>
      <c r="AJ1539" s="13">
        <f t="shared" si="543"/>
        <v>9273.7270038020542</v>
      </c>
      <c r="AK1539" s="12">
        <f t="shared" si="567"/>
        <v>1061116.5145963503</v>
      </c>
      <c r="AM1539" s="13">
        <f>IF(AP1539&gt;0,SQRT(Sum_Sq($AI$2,V_rtHz($AH$2)/(1+1/$A1539),V_rtHz($AH$2*$A1539)/(1+$A1539),$AN$2*$AH$2/(1+1/$A1539),$AM$2*SQRT(Sum_Sq(AP1539,1/($X$2*AN$8*(1+AM$1017+AP1539/AO1539))))/SQRT(Sum_Sq($X$2*AP1539*AN$8,1)),                   $AQ$2*SQRT(Sum_Sq($AH$2/(1+1/$A1539)+AP1539*( 1/(AM$1017+1+AP1539/AO1539)-1)/(1+($X$2*AP1539*AN$8)^2), (AP1539^2*AN$8*$X$2+1/($X$2*AN$8*(AM$1017+1+AP1539/AO1539           )))/(1+($X$2*AP1539*AN$8)^2))),           V_rtHz(AO1539)/($X$2*AN$8*(AO1539*AM$1017+AO1539+AP1539)),V_rtHz(AP1539)*SQRT(Sum_Sq(AO1539*AN$8*$X$2*AM$1017,1))/($X$2*AN$8*(AO1539*AM$1017+AO1539+AP1539))))/SQRT(Sum_Sq(1/(1+$A1539)+$AC$2/$I$2-1/(1+(1+AP1539/AO1539)/AM$1017),$X$2/$I$2)),IF(AP1540&lt;0,"A",AM1540))</f>
        <v>1.514896108723941E-5</v>
      </c>
      <c r="AO1539" s="13">
        <f t="shared" si="544"/>
        <v>9236.2153426538134</v>
      </c>
      <c r="AP1539" s="12">
        <f t="shared" si="568"/>
        <v>3369173.1492179572</v>
      </c>
      <c r="AR1539" s="13">
        <f t="shared" si="545"/>
        <v>69887291.180198371</v>
      </c>
      <c r="AS1539" s="13">
        <f t="shared" si="546"/>
        <v>-1.3441615271475106E-5</v>
      </c>
      <c r="AV1539" s="13"/>
      <c r="AW1539" s="13">
        <f t="shared" si="547"/>
        <v>39300511.936236553</v>
      </c>
      <c r="AX1539" s="13">
        <f t="shared" si="548"/>
        <v>-4.4276675815979636E-5</v>
      </c>
      <c r="AZ1539" s="13"/>
      <c r="BA1539" s="13"/>
      <c r="BB1539" s="13">
        <f t="shared" si="549"/>
        <v>22100301.962882396</v>
      </c>
      <c r="BC1539" s="13">
        <f t="shared" si="550"/>
        <v>-1.6125611722966565E-4</v>
      </c>
      <c r="BD1539" s="13"/>
      <c r="BE1539" s="13"/>
      <c r="BG1539" s="13">
        <f t="shared" si="551"/>
        <v>996.3330000000002</v>
      </c>
      <c r="BH1539" s="13">
        <f t="shared" si="552"/>
        <v>10.898999999999997</v>
      </c>
      <c r="BI1539" s="13"/>
      <c r="BL1539" s="13">
        <f t="shared" si="553"/>
        <v>315.06815879885437</v>
      </c>
      <c r="BM1539" s="13">
        <f t="shared" si="554"/>
        <v>34.465664218175142</v>
      </c>
      <c r="BP1539" s="13"/>
      <c r="BQ1539" s="13">
        <f t="shared" si="555"/>
        <v>99.633300000000006</v>
      </c>
      <c r="BR1539" s="13">
        <f t="shared" si="556"/>
        <v>108.99</v>
      </c>
      <c r="BT1539" s="13"/>
      <c r="BU1539" s="13"/>
      <c r="BV1539" s="13">
        <f t="shared" si="557"/>
        <v>31.50681587988543</v>
      </c>
      <c r="BW1539" s="13">
        <f t="shared" si="558"/>
        <v>344.65664218175141</v>
      </c>
      <c r="CA1539" s="13">
        <f t="shared" si="559"/>
        <v>9.9633299999999991</v>
      </c>
      <c r="CB1539" s="13">
        <f t="shared" si="560"/>
        <v>1089.8999999999999</v>
      </c>
    </row>
    <row r="1540" spans="1:80" x14ac:dyDescent="0.3">
      <c r="A1540" s="13">
        <f t="shared" si="536"/>
        <v>1.4321878992735433E-2</v>
      </c>
      <c r="C1540" s="13" t="str">
        <f>IF(F1540&gt;0,SQRT(Sum_Sq($AI$2,V_rtHz($AH$2)/(1+1/$A1540),V_rtHz($AH$2*$A1540)/(1+$A1540),$AN$2*$AH$2/(1+1/$A1540),$AM$2*SQRT(Sum_Sq(F1540,1/($X$2*D$8*(1+C$1017+F1540/E1540))))/SQRT(Sum_Sq($X$2*F1540*D$8,1)),                   $AQ$2*SQRT(Sum_Sq($AH$2/(1+1/$A1540)+F1540*( 1/(C$1017+1+F1540/E1540)-1)/(1+($X$2*F1540*D$8)^2), (F1540^2*D$8*$X$2+1/($X$2*D$8*(C$1017+1+F1540/E1540           )))/(1+($X$2*F1540*D$8)^2))),           V_rtHz(E1540)/($X$2*D$8*(E1540*C$1017+E1540+F1540)),V_rtHz(F1540)*SQRT(Sum_Sq(E1540*D$8*$X$2*C$1017,1))/($X$2*D$8*(E1540*C$1017+E1540+F1540))))/SQRT(Sum_Sq(1/(1+$A1540)+$AC$2/$I$2-1/(1+(1+F1540/E1540)/C$1017),$X$2/$I$2)),IF(F1541&lt;0,"A",C1541))</f>
        <v>A</v>
      </c>
      <c r="E1540" s="13">
        <f t="shared" si="537"/>
        <v>-1</v>
      </c>
      <c r="F1540" s="12">
        <f t="shared" si="561"/>
        <v>-2</v>
      </c>
      <c r="H1540" s="13" t="str">
        <f>IF(K1540&gt;0,SQRT(Sum_Sq($AI$2,V_rtHz($AH$2)/(1+1/$A1540),V_rtHz($AH$2*$A1540)/(1+$A1540),$AN$2*$AH$2/(1+1/$A1540),$AM$2*SQRT(Sum_Sq(K1540,1/($X$2*I$8*(1+H$1017+K1540/J1540))))/SQRT(Sum_Sq($X$2*K1540*I$8,1)),                   $AQ$2*SQRT(Sum_Sq($AH$2/(1+1/$A1540)+K1540*( 1/(H$1017+1+K1540/J1540)-1)/(1+($X$2*K1540*I$8)^2), (K1540^2*I$8*$X$2+1/($X$2*I$8*(H$1017+1+K1540/J1540           )))/(1+($X$2*K1540*I$8)^2))),           V_rtHz(J1540)/($X$2*I$8*(J1540*H$1017+J1540+K1540)),V_rtHz(K1540)*SQRT(Sum_Sq(J1540*I$8*$X$2*H$1017,1))/($X$2*I$8*(J1540*H$1017+J1540+K1540))))/SQRT(Sum_Sq(1/(1+$A1540)+$AC$2/$I$2-1/(1+(1+K1540/J1540)/H$1017),$X$2/$I$2)),IF(K1541&lt;0,"A",H1541))</f>
        <v>A</v>
      </c>
      <c r="J1540" s="13">
        <f t="shared" si="538"/>
        <v>-1</v>
      </c>
      <c r="K1540" s="12">
        <f t="shared" si="562"/>
        <v>-2</v>
      </c>
      <c r="M1540" s="13" t="str">
        <f>IF(P1540&gt;0,SQRT(Sum_Sq($AI$2,V_rtHz($AH$2)/(1+1/$A1540),V_rtHz($AH$2*$A1540)/(1+$A1540),$AN$2*$AH$2/(1+1/$A1540),$AM$2*SQRT(Sum_Sq(P1540,1/($X$2*N$8*(1+M$1017+P1540/O1540))))/SQRT(Sum_Sq($X$2*P1540*N$8,1)),                   $AQ$2*SQRT(Sum_Sq($AH$2/(1+1/$A1540)+P1540*( 1/(M$1017+1+P1540/O1540)-1)/(1+($X$2*P1540*N$8)^2), (P1540^2*N$8*$X$2+1/($X$2*N$8*(M$1017+1+P1540/O1540           )))/(1+($X$2*P1540*N$8)^2))),           V_rtHz(O1540)/($X$2*N$8*(O1540*M$1017+O1540+P1540)),V_rtHz(P1540)*SQRT(Sum_Sq(O1540*N$8*$X$2*M$1017,1))/($X$2*N$8*(O1540*M$1017+O1540+P1540))))/SQRT(Sum_Sq(1/(1+$A1540)+$AC$2/$I$2-1/(1+(1+P1540/O1540)/M$1017),$X$2/$I$2)),IF(P1541&lt;0,"A",M1541))</f>
        <v>A</v>
      </c>
      <c r="O1540" s="13">
        <f t="shared" si="539"/>
        <v>-1</v>
      </c>
      <c r="P1540" s="12">
        <f t="shared" si="563"/>
        <v>-2</v>
      </c>
      <c r="R1540" s="13">
        <f>IF(U1540&gt;0,SQRT(Sum_Sq($AI$2,V_rtHz($AH$2)/(1+1/$A1540),V_rtHz($AH$2*$A1540)/(1+$A1540),$AN$2*$AH$2/(1+1/$A1540),$AM$2*SQRT(Sum_Sq(U1540,1/($X$2*S$8*(1+R$1017+U1540/T1540))))/SQRT(Sum_Sq($X$2*U1540*S$8,1)),                   $AQ$2*SQRT(Sum_Sq($AH$2/(1+1/$A1540)+U1540*( 1/(R$1017+1+U1540/T1540)-1)/(1+($X$2*U1540*S$8)^2), (U1540^2*S$8*$X$2+1/($X$2*S$8*(R$1017+1+U1540/T1540           )))/(1+($X$2*U1540*S$8)^2))),           V_rtHz(T1540)/($X$2*S$8*(T1540*R$1017+T1540+U1540)),V_rtHz(U1540)*SQRT(Sum_Sq(T1540*S$8*$X$2*R$1017,1))/($X$2*S$8*(T1540*R$1017+T1540+U1540))))/SQRT(Sum_Sq(1/(1+$A1540)+$AC$2/$I$2-1/(1+(1+U1540/T1540)/R$1017),$X$2/$I$2)),IF(U1541&lt;0,"A",R1541))</f>
        <v>1.8958671968663753E-6</v>
      </c>
      <c r="T1540" s="13">
        <f t="shared" si="540"/>
        <v>11696.135745515707</v>
      </c>
      <c r="U1540" s="12">
        <f t="shared" si="564"/>
        <v>26605.71782846735</v>
      </c>
      <c r="X1540" s="13">
        <f>IF(AA1540&gt;0,SQRT(Sum_Sq($AI$2,V_rtHz($AH$2)/(1+1/$A1540),V_rtHz($AH$2*$A1540)/(1+$A1540),$AN$2*$AH$2/(1+1/$A1540),$AM$2*SQRT(Sum_Sq(AA1540,1/($X$2*Y$8*(1+X$1017+AA1540/Z1540))))/SQRT(Sum_Sq($X$2*AA1540*Y$8,1)),                   $AQ$2*SQRT(Sum_Sq($AH$2/(1+1/$A1540)+AA1540*( 1/(X$1017+1+AA1540/Z1540)-1)/(1+($X$2*AA1540*Y$8)^2), (AA1540^2*Y$8*$X$2+1/($X$2*Y$8*(X$1017+1+AA1540/Z1540           )))/(1+($X$2*AA1540*Y$8)^2))),           V_rtHz(Z1540)/($X$2*Y$8*(Z1540*X$1017+Z1540+AA1540)),V_rtHz(AA1540)*SQRT(Sum_Sq(Z1540*Y$8*$X$2*X$1017,1))/($X$2*Y$8*(Z1540*X$1017+Z1540+AA1540))))/SQRT(Sum_Sq(1/(1+$A1540)+$AC$2/$I$2-1/(1+(1+AA1540/Z1540)/X$1017),$X$2/$I$2)),IF(AA1541&lt;0,"A",X1541))</f>
        <v>2.8548860574822304E-6</v>
      </c>
      <c r="Z1540" s="13">
        <f t="shared" si="541"/>
        <v>9770.5980706008741</v>
      </c>
      <c r="AA1540" s="12">
        <f t="shared" si="565"/>
        <v>100715.48132966354</v>
      </c>
      <c r="AC1540" s="13">
        <f>IF(AF1540&gt;0,SQRT(Sum_Sq($AI$2,V_rtHz($AH$2)/(1+1/$A1540),V_rtHz($AH$2*$A1540)/(1+$A1540),$AN$2*$AH$2/(1+1/$A1540),$AM$2*SQRT(Sum_Sq(AF1540,1/($X$2*AD$8*(1+AC$1017+AF1540/AE1540))))/SQRT(Sum_Sq($X$2*AF1540*AD$8,1)),                   $AQ$2*SQRT(Sum_Sq($AH$2/(1+1/$A1540)+AF1540*( 1/(AC$1017+1+AF1540/AE1540)-1)/(1+($X$2*AF1540*AD$8)^2), (AF1540^2*AD$8*$X$2+1/($X$2*AD$8*(AC$1017+1+AF1540/AE1540           )))/(1+($X$2*AF1540*AD$8)^2))),           V_rtHz(AE1540)/($X$2*AD$8*(AE1540*AC$1017+AE1540+AF1540)),V_rtHz(AF1540)*SQRT(Sum_Sq(AE1540*AD$8*$X$2*AC$1017,1))/($X$2*AD$8*(AE1540*AC$1017+AE1540+AF1540))))/SQRT(Sum_Sq(1/(1+$A1540)+$AC$2/$I$2-1/(1+(1+AF1540/AE1540)/AC$1017),$X$2/$I$2)),IF(AF1541&lt;0,"A",AC1541))</f>
        <v>4.8627331547136869E-6</v>
      </c>
      <c r="AE1540" s="13">
        <f t="shared" si="542"/>
        <v>9352.4127308127518</v>
      </c>
      <c r="AF1540" s="12">
        <f t="shared" si="566"/>
        <v>332731.3456808902</v>
      </c>
      <c r="AG1540" s="13"/>
      <c r="AH1540" s="13">
        <f>IF(AK1540&gt;0,SQRT(Sum_Sq($AI$2,V_rtHz($AH$2)/(1+1/$A1540),V_rtHz($AH$2*$A1540)/(1+$A1540),$AN$2*$AH$2/(1+1/$A1540),$AM$2*SQRT(Sum_Sq(AK1540,1/($X$2*AI$8*(1+AH$1017+AK1540/AJ1540))))/SQRT(Sum_Sq($X$2*AK1540*AI$8,1)),                   $AQ$2*SQRT(Sum_Sq($AH$2/(1+1/$A1540)+AK1540*( 1/(AH$1017+1+AK1540/AJ1540)-1)/(1+($X$2*AK1540*AI$8)^2), (AK1540^2*AI$8*$X$2+1/($X$2*AI$8*(AH$1017+1+AK1540/AJ1540           )))/(1+($X$2*AK1540*AI$8)^2))),           V_rtHz(AJ1540)/($X$2*AI$8*(AJ1540*AH$1017+AJ1540+AK1540)),V_rtHz(AK1540)*SQRT(Sum_Sq(AJ1540*AI$8*$X$2*AH$1017,1))/($X$2*AI$8*(AJ1540*AH$1017+AJ1540+AK1540))))/SQRT(Sum_Sq(1/(1+$A1540)+$AC$2/$I$2-1/(1+(1+AK1540/AJ1540)/AH$1017),$X$2/$I$2)),IF(AK1541&lt;0,"A",AH1541))</f>
        <v>8.5360397363140834E-6</v>
      </c>
      <c r="AI1540" s="13"/>
      <c r="AJ1540" s="13">
        <f t="shared" si="543"/>
        <v>9232.1845227373487</v>
      </c>
      <c r="AK1540" s="12">
        <f t="shared" si="567"/>
        <v>1065891.2688927469</v>
      </c>
      <c r="AM1540" s="13">
        <f>IF(AP1540&gt;0,SQRT(Sum_Sq($AI$2,V_rtHz($AH$2)/(1+1/$A1540),V_rtHz($AH$2*$A1540)/(1+$A1540),$AN$2*$AH$2/(1+1/$A1540),$AM$2*SQRT(Sum_Sq(AP1540,1/($X$2*AN$8*(1+AM$1017+AP1540/AO1540))))/SQRT(Sum_Sq($X$2*AP1540*AN$8,1)),                   $AQ$2*SQRT(Sum_Sq($AH$2/(1+1/$A1540)+AP1540*( 1/(AM$1017+1+AP1540/AO1540)-1)/(1+($X$2*AP1540*AN$8)^2), (AP1540^2*AN$8*$X$2+1/($X$2*AN$8*(AM$1017+1+AP1540/AO1540           )))/(1+($X$2*AP1540*AN$8)^2))),           V_rtHz(AO1540)/($X$2*AN$8*(AO1540*AM$1017+AO1540+AP1540)),V_rtHz(AP1540)*SQRT(Sum_Sq(AO1540*AN$8*$X$2*AM$1017,1))/($X$2*AN$8*(AO1540*AM$1017+AO1540+AP1540))))/SQRT(Sum_Sq(1/(1+$A1540)+$AC$2/$I$2-1/(1+(1+AP1540/AO1540)/AM$1017),$X$2/$I$2)),IF(AP1541&lt;0,"A",AM1541))</f>
        <v>1.512023572870852E-5</v>
      </c>
      <c r="AO1540" s="13">
        <f t="shared" si="544"/>
        <v>9195.2319949152698</v>
      </c>
      <c r="AP1540" s="12">
        <f t="shared" si="568"/>
        <v>3384189.6267622025</v>
      </c>
      <c r="AR1540" s="13">
        <f t="shared" si="545"/>
        <v>69887291.180198371</v>
      </c>
      <c r="AS1540" s="13">
        <f t="shared" si="546"/>
        <v>-1.3445074321394212E-5</v>
      </c>
      <c r="AV1540" s="13"/>
      <c r="AW1540" s="13">
        <f t="shared" si="547"/>
        <v>39300511.936236553</v>
      </c>
      <c r="AX1540" s="13">
        <f t="shared" si="548"/>
        <v>-4.4314230177123417E-5</v>
      </c>
      <c r="AZ1540" s="13"/>
      <c r="BA1540" s="13"/>
      <c r="BB1540" s="13">
        <f t="shared" si="549"/>
        <v>22100301.962882396</v>
      </c>
      <c r="BC1540" s="13">
        <f t="shared" si="550"/>
        <v>-1.617553660609526E-4</v>
      </c>
      <c r="BD1540" s="13"/>
      <c r="BE1540" s="13"/>
      <c r="BG1540" s="13">
        <f t="shared" si="551"/>
        <v>996.3330000000002</v>
      </c>
      <c r="BH1540" s="13">
        <f t="shared" si="552"/>
        <v>10.899000000000003</v>
      </c>
      <c r="BI1540" s="13"/>
      <c r="BL1540" s="13">
        <f t="shared" si="553"/>
        <v>315.06815879885437</v>
      </c>
      <c r="BM1540" s="13">
        <f t="shared" si="554"/>
        <v>34.465664218175142</v>
      </c>
      <c r="BP1540" s="13"/>
      <c r="BQ1540" s="13">
        <f t="shared" si="555"/>
        <v>99.633300000000006</v>
      </c>
      <c r="BR1540" s="13">
        <f t="shared" si="556"/>
        <v>108.98999999999998</v>
      </c>
      <c r="BT1540" s="13"/>
      <c r="BU1540" s="13"/>
      <c r="BV1540" s="13">
        <f t="shared" si="557"/>
        <v>31.50681587988543</v>
      </c>
      <c r="BW1540" s="13">
        <f t="shared" si="558"/>
        <v>344.65664218175158</v>
      </c>
      <c r="CA1540" s="13">
        <f t="shared" si="559"/>
        <v>9.9633299999999974</v>
      </c>
      <c r="CB1540" s="13">
        <f t="shared" si="560"/>
        <v>1089.9000000000001</v>
      </c>
    </row>
    <row r="1541" spans="1:80" x14ac:dyDescent="0.3">
      <c r="A1541" s="13">
        <f t="shared" si="536"/>
        <v>1.4521116175877417E-2</v>
      </c>
      <c r="C1541" s="13" t="str">
        <f>IF(F1541&gt;0,SQRT(Sum_Sq($AI$2,V_rtHz($AH$2)/(1+1/$A1541),V_rtHz($AH$2*$A1541)/(1+$A1541),$AN$2*$AH$2/(1+1/$A1541),$AM$2*SQRT(Sum_Sq(F1541,1/($X$2*D$8*(1+C$1017+F1541/E1541))))/SQRT(Sum_Sq($X$2*F1541*D$8,1)),                   $AQ$2*SQRT(Sum_Sq($AH$2/(1+1/$A1541)+F1541*( 1/(C$1017+1+F1541/E1541)-1)/(1+($X$2*F1541*D$8)^2), (F1541^2*D$8*$X$2+1/($X$2*D$8*(C$1017+1+F1541/E1541           )))/(1+($X$2*F1541*D$8)^2))),           V_rtHz(E1541)/($X$2*D$8*(E1541*C$1017+E1541+F1541)),V_rtHz(F1541)*SQRT(Sum_Sq(E1541*D$8*$X$2*C$1017,1))/($X$2*D$8*(E1541*C$1017+E1541+F1541))))/SQRT(Sum_Sq(1/(1+$A1541)+$AC$2/$I$2-1/(1+(1+F1541/E1541)/C$1017),$X$2/$I$2)),IF(F1542&lt;0,"A",C1542))</f>
        <v>A</v>
      </c>
      <c r="E1541" s="13">
        <f t="shared" si="537"/>
        <v>-1</v>
      </c>
      <c r="F1541" s="12">
        <f t="shared" si="561"/>
        <v>-2</v>
      </c>
      <c r="H1541" s="13" t="str">
        <f>IF(K1541&gt;0,SQRT(Sum_Sq($AI$2,V_rtHz($AH$2)/(1+1/$A1541),V_rtHz($AH$2*$A1541)/(1+$A1541),$AN$2*$AH$2/(1+1/$A1541),$AM$2*SQRT(Sum_Sq(K1541,1/($X$2*I$8*(1+H$1017+K1541/J1541))))/SQRT(Sum_Sq($X$2*K1541*I$8,1)),                   $AQ$2*SQRT(Sum_Sq($AH$2/(1+1/$A1541)+K1541*( 1/(H$1017+1+K1541/J1541)-1)/(1+($X$2*K1541*I$8)^2), (K1541^2*I$8*$X$2+1/($X$2*I$8*(H$1017+1+K1541/J1541           )))/(1+($X$2*K1541*I$8)^2))),           V_rtHz(J1541)/($X$2*I$8*(J1541*H$1017+J1541+K1541)),V_rtHz(K1541)*SQRT(Sum_Sq(J1541*I$8*$X$2*H$1017,1))/($X$2*I$8*(J1541*H$1017+J1541+K1541))))/SQRT(Sum_Sq(1/(1+$A1541)+$AC$2/$I$2-1/(1+(1+K1541/J1541)/H$1017),$X$2/$I$2)),IF(K1542&lt;0,"A",H1542))</f>
        <v>A</v>
      </c>
      <c r="J1541" s="13">
        <f t="shared" si="538"/>
        <v>-1</v>
      </c>
      <c r="K1541" s="12">
        <f t="shared" si="562"/>
        <v>-2</v>
      </c>
      <c r="M1541" s="13" t="str">
        <f>IF(P1541&gt;0,SQRT(Sum_Sq($AI$2,V_rtHz($AH$2)/(1+1/$A1541),V_rtHz($AH$2*$A1541)/(1+$A1541),$AN$2*$AH$2/(1+1/$A1541),$AM$2*SQRT(Sum_Sq(P1541,1/($X$2*N$8*(1+M$1017+P1541/O1541))))/SQRT(Sum_Sq($X$2*P1541*N$8,1)),                   $AQ$2*SQRT(Sum_Sq($AH$2/(1+1/$A1541)+P1541*( 1/(M$1017+1+P1541/O1541)-1)/(1+($X$2*P1541*N$8)^2), (P1541^2*N$8*$X$2+1/($X$2*N$8*(M$1017+1+P1541/O1541           )))/(1+($X$2*P1541*N$8)^2))),           V_rtHz(O1541)/($X$2*N$8*(O1541*M$1017+O1541+P1541)),V_rtHz(P1541)*SQRT(Sum_Sq(O1541*N$8*$X$2*M$1017,1))/($X$2*N$8*(O1541*M$1017+O1541+P1541))))/SQRT(Sum_Sq(1/(1+$A1541)+$AC$2/$I$2-1/(1+(1+P1541/O1541)/M$1017),$X$2/$I$2)),IF(P1542&lt;0,"A",M1542))</f>
        <v>A</v>
      </c>
      <c r="O1541" s="13">
        <f t="shared" si="539"/>
        <v>-1</v>
      </c>
      <c r="P1541" s="12">
        <f t="shared" si="563"/>
        <v>-2</v>
      </c>
      <c r="R1541" s="13">
        <f>IF(U1541&gt;0,SQRT(Sum_Sq($AI$2,V_rtHz($AH$2)/(1+1/$A1541),V_rtHz($AH$2*$A1541)/(1+$A1541),$AN$2*$AH$2/(1+1/$A1541),$AM$2*SQRT(Sum_Sq(U1541,1/($X$2*S$8*(1+R$1017+U1541/T1541))))/SQRT(Sum_Sq($X$2*U1541*S$8,1)),                   $AQ$2*SQRT(Sum_Sq($AH$2/(1+1/$A1541)+U1541*( 1/(R$1017+1+U1541/T1541)-1)/(1+($X$2*U1541*S$8)^2), (U1541^2*S$8*$X$2+1/($X$2*S$8*(R$1017+1+U1541/T1541           )))/(1+($X$2*U1541*S$8)^2))),           V_rtHz(T1541)/($X$2*S$8*(T1541*R$1017+T1541+U1541)),V_rtHz(U1541)*SQRT(Sum_Sq(T1541*S$8*$X$2*R$1017,1))/($X$2*S$8*(T1541*R$1017+T1541+U1541))))/SQRT(Sum_Sq(1/(1+$A1541)+$AC$2/$I$2-1/(1+(1+U1541/T1541)/R$1017),$X$2/$I$2)),IF(U1542&lt;0,"A",R1542))</f>
        <v>1.8876451028357016E-6</v>
      </c>
      <c r="T1541" s="13">
        <f t="shared" si="540"/>
        <v>11603.380368514463</v>
      </c>
      <c r="U1541" s="12">
        <f t="shared" si="564"/>
        <v>26818.399246225974</v>
      </c>
      <c r="X1541" s="13">
        <f>IF(AA1541&gt;0,SQRT(Sum_Sq($AI$2,V_rtHz($AH$2)/(1+1/$A1541),V_rtHz($AH$2*$A1541)/(1+$A1541),$AN$2*$AH$2/(1+1/$A1541),$AM$2*SQRT(Sum_Sq(AA1541,1/($X$2*Y$8*(1+X$1017+AA1541/Z1541))))/SQRT(Sum_Sq($X$2*AA1541*Y$8,1)),                   $AQ$2*SQRT(Sum_Sq($AH$2/(1+1/$A1541)+AA1541*( 1/(X$1017+1+AA1541/Z1541)-1)/(1+($X$2*AA1541*Y$8)^2), (AA1541^2*Y$8*$X$2+1/($X$2*Y$8*(X$1017+1+AA1541/Z1541           )))/(1+($X$2*AA1541*Y$8)^2))),           V_rtHz(Z1541)/($X$2*Y$8*(Z1541*X$1017+Z1541+AA1541)),V_rtHz(AA1541)*SQRT(Sum_Sq(Z1541*Y$8*$X$2*X$1017,1))/($X$2*Y$8*(Z1541*X$1017+Z1541+AA1541))))/SQRT(Sum_Sq(1/(1+$A1541)+$AC$2/$I$2-1/(1+(1+AA1541/Z1541)/X$1017),$X$2/$I$2)),IF(AA1542&lt;0,"A",X1542))</f>
        <v>2.8481113818119649E-6</v>
      </c>
      <c r="Z1541" s="13">
        <f t="shared" si="541"/>
        <v>9720.4203209491407</v>
      </c>
      <c r="AA1541" s="12">
        <f t="shared" si="565"/>
        <v>101235.3843833743</v>
      </c>
      <c r="AC1541" s="13">
        <f>IF(AF1541&gt;0,SQRT(Sum_Sq($AI$2,V_rtHz($AH$2)/(1+1/$A1541),V_rtHz($AH$2*$A1541)/(1+$A1541),$AN$2*$AH$2/(1+1/$A1541),$AM$2*SQRT(Sum_Sq(AF1541,1/($X$2*AD$8*(1+AC$1017+AF1541/AE1541))))/SQRT(Sum_Sq($X$2*AF1541*AD$8,1)),                   $AQ$2*SQRT(Sum_Sq($AH$2/(1+1/$A1541)+AF1541*( 1/(AC$1017+1+AF1541/AE1541)-1)/(1+($X$2*AF1541*AD$8)^2), (AF1541^2*AD$8*$X$2+1/($X$2*AD$8*(AC$1017+1+AF1541/AE1541           )))/(1+($X$2*AF1541*AD$8)^2))),           V_rtHz(AE1541)/($X$2*AD$8*(AE1541*AC$1017+AE1541+AF1541)),V_rtHz(AF1541)*SQRT(Sum_Sq(AE1541*AD$8*$X$2*AC$1017,1))/($X$2*AD$8*(AE1541*AC$1017+AE1541+AF1541))))/SQRT(Sum_Sq(1/(1+$A1541)+$AC$2/$I$2-1/(1+(1+AF1541/AE1541)/AC$1017),$X$2/$I$2)),IF(AF1542&lt;0,"A",AC1542))</f>
        <v>4.8528878549814316E-6</v>
      </c>
      <c r="AE1541" s="13">
        <f t="shared" si="542"/>
        <v>9309.08919771603</v>
      </c>
      <c r="AF1541" s="12">
        <f t="shared" si="566"/>
        <v>334279.84276376909</v>
      </c>
      <c r="AG1541" s="13"/>
      <c r="AH1541" s="13">
        <f>IF(AK1541&gt;0,SQRT(Sum_Sq($AI$2,V_rtHz($AH$2)/(1+1/$A1541),V_rtHz($AH$2*$A1541)/(1+$A1541),$AN$2*$AH$2/(1+1/$A1541),$AM$2*SQRT(Sum_Sq(AK1541,1/($X$2*AI$8*(1+AH$1017+AK1541/AJ1541))))/SQRT(Sum_Sq($X$2*AK1541*AI$8,1)),                   $AQ$2*SQRT(Sum_Sq($AH$2/(1+1/$A1541)+AK1541*( 1/(AH$1017+1+AK1541/AJ1541)-1)/(1+($X$2*AK1541*AI$8)^2), (AK1541^2*AI$8*$X$2+1/($X$2*AI$8*(AH$1017+1+AK1541/AJ1541           )))/(1+($X$2*AK1541*AI$8)^2))),           V_rtHz(AJ1541)/($X$2*AI$8*(AJ1541*AH$1017+AJ1541+AK1541)),V_rtHz(AK1541)*SQRT(Sum_Sq(AJ1541*AI$8*$X$2*AH$1017,1))/($X$2*AI$8*(AJ1541*AH$1017+AJ1541+AK1541))))/SQRT(Sum_Sq(1/(1+$A1541)+$AC$2/$I$2-1/(1+(1+AK1541/AJ1541)/AH$1017),$X$2/$I$2)),IF(AK1542&lt;0,"A",AH1542))</f>
        <v>8.5195743452949438E-6</v>
      </c>
      <c r="AI1541" s="13"/>
      <c r="AJ1541" s="13">
        <f t="shared" si="543"/>
        <v>9190.6959080511169</v>
      </c>
      <c r="AK1541" s="12">
        <f t="shared" si="567"/>
        <v>1070702.9123847017</v>
      </c>
      <c r="AM1541" s="13">
        <f>IF(AP1541&gt;0,SQRT(Sum_Sq($AI$2,V_rtHz($AH$2)/(1+1/$A1541),V_rtHz($AH$2*$A1541)/(1+$A1541),$AN$2*$AH$2/(1+1/$A1541),$AM$2*SQRT(Sum_Sq(AP1541,1/($X$2*AN$8*(1+AM$1017+AP1541/AO1541))))/SQRT(Sum_Sq($X$2*AP1541*AN$8,1)),                   $AQ$2*SQRT(Sum_Sq($AH$2/(1+1/$A1541)+AP1541*( 1/(AM$1017+1+AP1541/AO1541)-1)/(1+($X$2*AP1541*AN$8)^2), (AP1541^2*AN$8*$X$2+1/($X$2*AN$8*(AM$1017+1+AP1541/AO1541           )))/(1+($X$2*AP1541*AN$8)^2))),           V_rtHz(AO1541)/($X$2*AN$8*(AO1541*AM$1017+AO1541+AP1541)),V_rtHz(AP1541)*SQRT(Sum_Sq(AO1541*AN$8*$X$2*AM$1017,1))/($X$2*AN$8*(AO1541*AM$1017+AO1541+AP1541))))/SQRT(Sum_Sq(1/(1+$A1541)+$AC$2/$I$2-1/(1+(1+AP1541/AO1541)/AM$1017),$X$2/$I$2)),IF(AP1542&lt;0,"A",AM1542))</f>
        <v>1.5091517311470731E-5</v>
      </c>
      <c r="AO1541" s="13">
        <f t="shared" si="544"/>
        <v>9154.2956034864001</v>
      </c>
      <c r="AP1541" s="12">
        <f t="shared" si="568"/>
        <v>3399323.1244370965</v>
      </c>
      <c r="AR1541" s="13">
        <f t="shared" si="545"/>
        <v>69887291.180198371</v>
      </c>
      <c r="AS1541" s="13">
        <f t="shared" si="546"/>
        <v>-1.3448583309583151E-5</v>
      </c>
      <c r="AV1541" s="13"/>
      <c r="AW1541" s="13">
        <f t="shared" si="547"/>
        <v>39300511.936236553</v>
      </c>
      <c r="AX1541" s="13">
        <f t="shared" si="548"/>
        <v>-4.4352372068287473E-5</v>
      </c>
      <c r="AZ1541" s="13"/>
      <c r="BA1541" s="13"/>
      <c r="BB1541" s="13">
        <f t="shared" si="549"/>
        <v>22100301.962882396</v>
      </c>
      <c r="BC1541" s="13">
        <f t="shared" si="550"/>
        <v>-1.6226472622852468E-4</v>
      </c>
      <c r="BD1541" s="13"/>
      <c r="BE1541" s="13"/>
      <c r="BG1541" s="13">
        <f t="shared" si="551"/>
        <v>996.3330000000002</v>
      </c>
      <c r="BH1541" s="13">
        <f t="shared" si="552"/>
        <v>10.898999999999997</v>
      </c>
      <c r="BI1541" s="13"/>
      <c r="BL1541" s="13">
        <f t="shared" si="553"/>
        <v>315.06815879885437</v>
      </c>
      <c r="BM1541" s="13">
        <f t="shared" si="554"/>
        <v>34.465664218175128</v>
      </c>
      <c r="BP1541" s="13"/>
      <c r="BQ1541" s="13">
        <f t="shared" si="555"/>
        <v>99.633300000000006</v>
      </c>
      <c r="BR1541" s="13">
        <f t="shared" si="556"/>
        <v>108.98999999999997</v>
      </c>
      <c r="BT1541" s="13"/>
      <c r="BU1541" s="13"/>
      <c r="BV1541" s="13">
        <f t="shared" si="557"/>
        <v>31.50681587988543</v>
      </c>
      <c r="BW1541" s="13">
        <f t="shared" si="558"/>
        <v>344.65664218175152</v>
      </c>
      <c r="CA1541" s="13">
        <f t="shared" si="559"/>
        <v>9.9633299999999991</v>
      </c>
      <c r="CB1541" s="13">
        <f t="shared" si="560"/>
        <v>1089.8999999999999</v>
      </c>
    </row>
    <row r="1542" spans="1:80" x14ac:dyDescent="0.3">
      <c r="A1542" s="13">
        <f t="shared" si="536"/>
        <v>1.4723125024327195E-2</v>
      </c>
      <c r="C1542" s="13" t="str">
        <f>IF(F1542&gt;0,SQRT(Sum_Sq($AI$2,V_rtHz($AH$2)/(1+1/$A1542),V_rtHz($AH$2*$A1542)/(1+$A1542),$AN$2*$AH$2/(1+1/$A1542),$AM$2*SQRT(Sum_Sq(F1542,1/($X$2*D$8*(1+C$1017+F1542/E1542))))/SQRT(Sum_Sq($X$2*F1542*D$8,1)),                   $AQ$2*SQRT(Sum_Sq($AH$2/(1+1/$A1542)+F1542*( 1/(C$1017+1+F1542/E1542)-1)/(1+($X$2*F1542*D$8)^2), (F1542^2*D$8*$X$2+1/($X$2*D$8*(C$1017+1+F1542/E1542           )))/(1+($X$2*F1542*D$8)^2))),           V_rtHz(E1542)/($X$2*D$8*(E1542*C$1017+E1542+F1542)),V_rtHz(F1542)*SQRT(Sum_Sq(E1542*D$8*$X$2*C$1017,1))/($X$2*D$8*(E1542*C$1017+E1542+F1542))))/SQRT(Sum_Sq(1/(1+$A1542)+$AC$2/$I$2-1/(1+(1+F1542/E1542)/C$1017),$X$2/$I$2)),IF(F1543&lt;0,"A",C1543))</f>
        <v>A</v>
      </c>
      <c r="E1542" s="13">
        <f t="shared" si="537"/>
        <v>-1</v>
      </c>
      <c r="F1542" s="12">
        <f t="shared" si="561"/>
        <v>-2</v>
      </c>
      <c r="H1542" s="13" t="str">
        <f>IF(K1542&gt;0,SQRT(Sum_Sq($AI$2,V_rtHz($AH$2)/(1+1/$A1542),V_rtHz($AH$2*$A1542)/(1+$A1542),$AN$2*$AH$2/(1+1/$A1542),$AM$2*SQRT(Sum_Sq(K1542,1/($X$2*I$8*(1+H$1017+K1542/J1542))))/SQRT(Sum_Sq($X$2*K1542*I$8,1)),                   $AQ$2*SQRT(Sum_Sq($AH$2/(1+1/$A1542)+K1542*( 1/(H$1017+1+K1542/J1542)-1)/(1+($X$2*K1542*I$8)^2), (K1542^2*I$8*$X$2+1/($X$2*I$8*(H$1017+1+K1542/J1542           )))/(1+($X$2*K1542*I$8)^2))),           V_rtHz(J1542)/($X$2*I$8*(J1542*H$1017+J1542+K1542)),V_rtHz(K1542)*SQRT(Sum_Sq(J1542*I$8*$X$2*H$1017,1))/($X$2*I$8*(J1542*H$1017+J1542+K1542))))/SQRT(Sum_Sq(1/(1+$A1542)+$AC$2/$I$2-1/(1+(1+K1542/J1542)/H$1017),$X$2/$I$2)),IF(K1543&lt;0,"A",H1543))</f>
        <v>A</v>
      </c>
      <c r="J1542" s="13">
        <f t="shared" si="538"/>
        <v>-1</v>
      </c>
      <c r="K1542" s="12">
        <f t="shared" si="562"/>
        <v>-2</v>
      </c>
      <c r="M1542" s="13" t="str">
        <f>IF(P1542&gt;0,SQRT(Sum_Sq($AI$2,V_rtHz($AH$2)/(1+1/$A1542),V_rtHz($AH$2*$A1542)/(1+$A1542),$AN$2*$AH$2/(1+1/$A1542),$AM$2*SQRT(Sum_Sq(P1542,1/($X$2*N$8*(1+M$1017+P1542/O1542))))/SQRT(Sum_Sq($X$2*P1542*N$8,1)),                   $AQ$2*SQRT(Sum_Sq($AH$2/(1+1/$A1542)+P1542*( 1/(M$1017+1+P1542/O1542)-1)/(1+($X$2*P1542*N$8)^2), (P1542^2*N$8*$X$2+1/($X$2*N$8*(M$1017+1+P1542/O1542           )))/(1+($X$2*P1542*N$8)^2))),           V_rtHz(O1542)/($X$2*N$8*(O1542*M$1017+O1542+P1542)),V_rtHz(P1542)*SQRT(Sum_Sq(O1542*N$8*$X$2*M$1017,1))/($X$2*N$8*(O1542*M$1017+O1542+P1542))))/SQRT(Sum_Sq(1/(1+$A1542)+$AC$2/$I$2-1/(1+(1+P1542/O1542)/M$1017),$X$2/$I$2)),IF(P1543&lt;0,"A",M1543))</f>
        <v>A</v>
      </c>
      <c r="O1542" s="13">
        <f t="shared" si="539"/>
        <v>-1</v>
      </c>
      <c r="P1542" s="12">
        <f t="shared" si="563"/>
        <v>-2</v>
      </c>
      <c r="R1542" s="13">
        <f>IF(U1542&gt;0,SQRT(Sum_Sq($AI$2,V_rtHz($AH$2)/(1+1/$A1542),V_rtHz($AH$2*$A1542)/(1+$A1542),$AN$2*$AH$2/(1+1/$A1542),$AM$2*SQRT(Sum_Sq(U1542,1/($X$2*S$8*(1+R$1017+U1542/T1542))))/SQRT(Sum_Sq($X$2*U1542*S$8,1)),                   $AQ$2*SQRT(Sum_Sq($AH$2/(1+1/$A1542)+U1542*( 1/(R$1017+1+U1542/T1542)-1)/(1+($X$2*U1542*S$8)^2), (U1542^2*S$8*$X$2+1/($X$2*S$8*(R$1017+1+U1542/T1542           )))/(1+($X$2*U1542*S$8)^2))),           V_rtHz(T1542)/($X$2*S$8*(T1542*R$1017+T1542+U1542)),V_rtHz(U1542)*SQRT(Sum_Sq(T1542*S$8*$X$2*R$1017,1))/($X$2*S$8*(T1542*R$1017+T1542+U1542))))/SQRT(Sum_Sq(1/(1+$A1542)+$AC$2/$I$2-1/(1+(1+U1542/T1542)/R$1017),$X$2/$I$2)),IF(U1543&lt;0,"A",R1543))</f>
        <v>1.8795289021445724E-6</v>
      </c>
      <c r="T1542" s="13">
        <f t="shared" si="540"/>
        <v>11511.911416410441</v>
      </c>
      <c r="U1542" s="12">
        <f t="shared" si="564"/>
        <v>27031.48730670763</v>
      </c>
      <c r="X1542" s="13">
        <f>IF(AA1542&gt;0,SQRT(Sum_Sq($AI$2,V_rtHz($AH$2)/(1+1/$A1542),V_rtHz($AH$2*$A1542)/(1+$A1542),$AN$2*$AH$2/(1+1/$A1542),$AM$2*SQRT(Sum_Sq(AA1542,1/($X$2*Y$8*(1+X$1017+AA1542/Z1542))))/SQRT(Sum_Sq($X$2*AA1542*Y$8,1)),                   $AQ$2*SQRT(Sum_Sq($AH$2/(1+1/$A1542)+AA1542*( 1/(X$1017+1+AA1542/Z1542)-1)/(1+($X$2*AA1542*Y$8)^2), (AA1542^2*Y$8*$X$2+1/($X$2*Y$8*(X$1017+1+AA1542/Z1542           )))/(1+($X$2*AA1542*Y$8)^2))),           V_rtHz(Z1542)/($X$2*Y$8*(Z1542*X$1017+Z1542+AA1542)),V_rtHz(AA1542)*SQRT(Sum_Sq(Z1542*Y$8*$X$2*X$1017,1))/($X$2*Y$8*(Z1542*X$1017+Z1542+AA1542))))/SQRT(Sum_Sq(1/(1+$A1542)+$AC$2/$I$2-1/(1+(1+AA1542/Z1542)/X$1017),$X$2/$I$2)),IF(AA1543&lt;0,"A",X1543))</f>
        <v>2.8413553217735817E-6</v>
      </c>
      <c r="Z1542" s="13">
        <f t="shared" si="541"/>
        <v>9670.4247938188892</v>
      </c>
      <c r="AA1542" s="12">
        <f t="shared" si="565"/>
        <v>101758.76536346482</v>
      </c>
      <c r="AC1542" s="13">
        <f>IF(AF1542&gt;0,SQRT(Sum_Sq($AI$2,V_rtHz($AH$2)/(1+1/$A1542),V_rtHz($AH$2*$A1542)/(1+$A1542),$AN$2*$AH$2/(1+1/$A1542),$AM$2*SQRT(Sum_Sq(AF1542,1/($X$2*AD$8*(1+AC$1017+AF1542/AE1542))))/SQRT(Sum_Sq($X$2*AF1542*AD$8,1)),                   $AQ$2*SQRT(Sum_Sq($AH$2/(1+1/$A1542)+AF1542*( 1/(AC$1017+1+AF1542/AE1542)-1)/(1+($X$2*AF1542*AD$8)^2), (AF1542^2*AD$8*$X$2+1/($X$2*AD$8*(AC$1017+1+AF1542/AE1542           )))/(1+($X$2*AF1542*AD$8)^2))),           V_rtHz(AE1542)/($X$2*AD$8*(AE1542*AC$1017+AE1542+AF1542)),V_rtHz(AF1542)*SQRT(Sum_Sq(AE1542*AD$8*$X$2*AC$1017,1))/($X$2*AD$8*(AE1542*AC$1017+AE1542+AF1542))))/SQRT(Sum_Sq(1/(1+$A1542)+$AC$2/$I$2-1/(1+(1+AF1542/AE1542)/AC$1017),$X$2/$I$2)),IF(AF1543&lt;0,"A",AC1543))</f>
        <v>4.8430518117622509E-6</v>
      </c>
      <c r="AE1542" s="13">
        <f t="shared" si="542"/>
        <v>9265.8448799911912</v>
      </c>
      <c r="AF1542" s="12">
        <f t="shared" si="566"/>
        <v>335839.94914550893</v>
      </c>
      <c r="AG1542" s="13"/>
      <c r="AH1542" s="13">
        <f>IF(AK1542&gt;0,SQRT(Sum_Sq($AI$2,V_rtHz($AH$2)/(1+1/$A1542),V_rtHz($AH$2*$A1542)/(1+$A1542),$AN$2*$AH$2/(1+1/$A1542),$AM$2*SQRT(Sum_Sq(AK1542,1/($X$2*AI$8*(1+AH$1017+AK1542/AJ1542))))/SQRT(Sum_Sq($X$2*AK1542*AI$8,1)),                   $AQ$2*SQRT(Sum_Sq($AH$2/(1+1/$A1542)+AK1542*( 1/(AH$1017+1+AK1542/AJ1542)-1)/(1+($X$2*AK1542*AI$8)^2), (AK1542^2*AI$8*$X$2+1/($X$2*AI$8*(AH$1017+1+AK1542/AJ1542           )))/(1+($X$2*AK1542*AI$8)^2))),           V_rtHz(AJ1542)/($X$2*AI$8*(AJ1542*AH$1017+AJ1542+AK1542)),V_rtHz(AK1542)*SQRT(Sum_Sq(AJ1542*AI$8*$X$2*AH$1017,1))/($X$2*AI$8*(AJ1542*AH$1017+AJ1542+AK1542))))/SQRT(Sum_Sq(1/(1+$A1542)+$AC$2/$I$2-1/(1+(1+AK1542/AJ1542)/AH$1017),$X$2/$I$2)),IF(AK1543&lt;0,"A",AH1543))</f>
        <v>8.5031162425531076E-6</v>
      </c>
      <c r="AI1542" s="13"/>
      <c r="AJ1542" s="13">
        <f t="shared" si="543"/>
        <v>9149.2626772245567</v>
      </c>
      <c r="AK1542" s="12">
        <f t="shared" si="567"/>
        <v>1075551.6835349649</v>
      </c>
      <c r="AM1542" s="13">
        <f>IF(AP1542&gt;0,SQRT(Sum_Sq($AI$2,V_rtHz($AH$2)/(1+1/$A1542),V_rtHz($AH$2*$A1542)/(1+$A1542),$AN$2*$AH$2/(1+1/$A1542),$AM$2*SQRT(Sum_Sq(AP1542,1/($X$2*AN$8*(1+AM$1017+AP1542/AO1542))))/SQRT(Sum_Sq($X$2*AP1542*AN$8,1)),                   $AQ$2*SQRT(Sum_Sq($AH$2/(1+1/$A1542)+AP1542*( 1/(AM$1017+1+AP1542/AO1542)-1)/(1+($X$2*AP1542*AN$8)^2), (AP1542^2*AN$8*$X$2+1/($X$2*AN$8*(AM$1017+1+AP1542/AO1542           )))/(1+($X$2*AP1542*AN$8)^2))),           V_rtHz(AO1542)/($X$2*AN$8*(AO1542*AM$1017+AO1542+AP1542)),V_rtHz(AP1542)*SQRT(Sum_Sq(AO1542*AN$8*$X$2*AM$1017,1))/($X$2*AN$8*(AO1542*AM$1017+AO1542+AP1542))))/SQRT(Sum_Sq(1/(1+$A1542)+$AC$2/$I$2-1/(1+(1+AP1542/AO1542)/AM$1017),$X$2/$I$2)),IF(AP1543&lt;0,"A",AM1543))</f>
        <v>1.5062807304479722E-5</v>
      </c>
      <c r="AO1542" s="13">
        <f t="shared" si="544"/>
        <v>9113.4077379757418</v>
      </c>
      <c r="AP1542" s="12">
        <f t="shared" si="568"/>
        <v>3414574.3971481901</v>
      </c>
      <c r="AR1542" s="13">
        <f t="shared" si="545"/>
        <v>69887291.180198371</v>
      </c>
      <c r="AS1542" s="13">
        <f t="shared" si="546"/>
        <v>-1.3452142983152525E-5</v>
      </c>
      <c r="AV1542" s="13"/>
      <c r="AW1542" s="13">
        <f t="shared" si="547"/>
        <v>39300511.936236553</v>
      </c>
      <c r="AX1542" s="13">
        <f t="shared" si="548"/>
        <v>-4.4391111659560805E-5</v>
      </c>
      <c r="AZ1542" s="13"/>
      <c r="BA1542" s="13"/>
      <c r="BB1542" s="13">
        <f t="shared" si="549"/>
        <v>22100301.962882396</v>
      </c>
      <c r="BC1542" s="13">
        <f t="shared" si="550"/>
        <v>-1.627844579453403E-4</v>
      </c>
      <c r="BD1542" s="13"/>
      <c r="BE1542" s="13"/>
      <c r="BG1542" s="13">
        <f t="shared" si="551"/>
        <v>996.3330000000002</v>
      </c>
      <c r="BH1542" s="13">
        <f t="shared" si="552"/>
        <v>10.898999999999999</v>
      </c>
      <c r="BI1542" s="13"/>
      <c r="BL1542" s="13">
        <f t="shared" si="553"/>
        <v>315.06815879885437</v>
      </c>
      <c r="BM1542" s="13">
        <f t="shared" si="554"/>
        <v>34.465664218175149</v>
      </c>
      <c r="BP1542" s="13"/>
      <c r="BQ1542" s="13">
        <f t="shared" si="555"/>
        <v>99.633300000000006</v>
      </c>
      <c r="BR1542" s="13">
        <f t="shared" si="556"/>
        <v>108.98999999999997</v>
      </c>
      <c r="BT1542" s="13"/>
      <c r="BU1542" s="13"/>
      <c r="BV1542" s="13">
        <f t="shared" si="557"/>
        <v>31.50681587988543</v>
      </c>
      <c r="BW1542" s="13">
        <f t="shared" si="558"/>
        <v>344.65664218175164</v>
      </c>
      <c r="CA1542" s="13">
        <f t="shared" si="559"/>
        <v>9.9633299999999974</v>
      </c>
      <c r="CB1542" s="13">
        <f t="shared" si="560"/>
        <v>1089.9000000000003</v>
      </c>
    </row>
    <row r="1543" spans="1:80" x14ac:dyDescent="0.3">
      <c r="A1543" s="13">
        <f t="shared" si="536"/>
        <v>1.4927944095789949E-2</v>
      </c>
      <c r="C1543" s="13" t="str">
        <f>IF(F1543&gt;0,SQRT(Sum_Sq($AI$2,V_rtHz($AH$2)/(1+1/$A1543),V_rtHz($AH$2*$A1543)/(1+$A1543),$AN$2*$AH$2/(1+1/$A1543),$AM$2*SQRT(Sum_Sq(F1543,1/($X$2*D$8*(1+C$1017+F1543/E1543))))/SQRT(Sum_Sq($X$2*F1543*D$8,1)),                   $AQ$2*SQRT(Sum_Sq($AH$2/(1+1/$A1543)+F1543*( 1/(C$1017+1+F1543/E1543)-1)/(1+($X$2*F1543*D$8)^2), (F1543^2*D$8*$X$2+1/($X$2*D$8*(C$1017+1+F1543/E1543           )))/(1+($X$2*F1543*D$8)^2))),           V_rtHz(E1543)/($X$2*D$8*(E1543*C$1017+E1543+F1543)),V_rtHz(F1543)*SQRT(Sum_Sq(E1543*D$8*$X$2*C$1017,1))/($X$2*D$8*(E1543*C$1017+E1543+F1543))))/SQRT(Sum_Sq(1/(1+$A1543)+$AC$2/$I$2-1/(1+(1+F1543/E1543)/C$1017),$X$2/$I$2)),IF(F1544&lt;0,"A",C1544))</f>
        <v>A</v>
      </c>
      <c r="E1543" s="13">
        <f t="shared" si="537"/>
        <v>-1</v>
      </c>
      <c r="F1543" s="12">
        <f t="shared" si="561"/>
        <v>-2</v>
      </c>
      <c r="H1543" s="13" t="str">
        <f>IF(K1543&gt;0,SQRT(Sum_Sq($AI$2,V_rtHz($AH$2)/(1+1/$A1543),V_rtHz($AH$2*$A1543)/(1+$A1543),$AN$2*$AH$2/(1+1/$A1543),$AM$2*SQRT(Sum_Sq(K1543,1/($X$2*I$8*(1+H$1017+K1543/J1543))))/SQRT(Sum_Sq($X$2*K1543*I$8,1)),                   $AQ$2*SQRT(Sum_Sq($AH$2/(1+1/$A1543)+K1543*( 1/(H$1017+1+K1543/J1543)-1)/(1+($X$2*K1543*I$8)^2), (K1543^2*I$8*$X$2+1/($X$2*I$8*(H$1017+1+K1543/J1543           )))/(1+($X$2*K1543*I$8)^2))),           V_rtHz(J1543)/($X$2*I$8*(J1543*H$1017+J1543+K1543)),V_rtHz(K1543)*SQRT(Sum_Sq(J1543*I$8*$X$2*H$1017,1))/($X$2*I$8*(J1543*H$1017+J1543+K1543))))/SQRT(Sum_Sq(1/(1+$A1543)+$AC$2/$I$2-1/(1+(1+K1543/J1543)/H$1017),$X$2/$I$2)),IF(K1544&lt;0,"A",H1544))</f>
        <v>A</v>
      </c>
      <c r="J1543" s="13">
        <f t="shared" si="538"/>
        <v>-1</v>
      </c>
      <c r="K1543" s="12">
        <f t="shared" si="562"/>
        <v>-2</v>
      </c>
      <c r="M1543" s="13" t="str">
        <f>IF(P1543&gt;0,SQRT(Sum_Sq($AI$2,V_rtHz($AH$2)/(1+1/$A1543),V_rtHz($AH$2*$A1543)/(1+$A1543),$AN$2*$AH$2/(1+1/$A1543),$AM$2*SQRT(Sum_Sq(P1543,1/($X$2*N$8*(1+M$1017+P1543/O1543))))/SQRT(Sum_Sq($X$2*P1543*N$8,1)),                   $AQ$2*SQRT(Sum_Sq($AH$2/(1+1/$A1543)+P1543*( 1/(M$1017+1+P1543/O1543)-1)/(1+($X$2*P1543*N$8)^2), (P1543^2*N$8*$X$2+1/($X$2*N$8*(M$1017+1+P1543/O1543           )))/(1+($X$2*P1543*N$8)^2))),           V_rtHz(O1543)/($X$2*N$8*(O1543*M$1017+O1543+P1543)),V_rtHz(P1543)*SQRT(Sum_Sq(O1543*N$8*$X$2*M$1017,1))/($X$2*N$8*(O1543*M$1017+O1543+P1543))))/SQRT(Sum_Sq(1/(1+$A1543)+$AC$2/$I$2-1/(1+(1+P1543/O1543)/M$1017),$X$2/$I$2)),IF(P1544&lt;0,"A",M1544))</f>
        <v>A</v>
      </c>
      <c r="O1543" s="13">
        <f t="shared" si="539"/>
        <v>-1</v>
      </c>
      <c r="P1543" s="12">
        <f t="shared" si="563"/>
        <v>-2</v>
      </c>
      <c r="R1543" s="13">
        <f>IF(U1543&gt;0,SQRT(Sum_Sq($AI$2,V_rtHz($AH$2)/(1+1/$A1543),V_rtHz($AH$2*$A1543)/(1+$A1543),$AN$2*$AH$2/(1+1/$A1543),$AM$2*SQRT(Sum_Sq(U1543,1/($X$2*S$8*(1+R$1017+U1543/T1543))))/SQRT(Sum_Sq($X$2*U1543*S$8,1)),                   $AQ$2*SQRT(Sum_Sq($AH$2/(1+1/$A1543)+U1543*( 1/(R$1017+1+U1543/T1543)-1)/(1+($X$2*U1543*S$8)^2), (U1543^2*S$8*$X$2+1/($X$2*S$8*(R$1017+1+U1543/T1543           )))/(1+($X$2*U1543*S$8)^2))),           V_rtHz(T1543)/($X$2*S$8*(T1543*R$1017+T1543+U1543)),V_rtHz(U1543)*SQRT(Sum_Sq(T1543*S$8*$X$2*R$1017,1))/($X$2*S$8*(T1543*R$1017+T1543+U1543))))/SQRT(Sum_Sq(1/(1+$A1543)+$AC$2/$I$2-1/(1+(1+U1543/T1543)/R$1017),$X$2/$I$2)),IF(U1544&lt;0,"A",R1544))</f>
        <v>1.8715157025947438E-6</v>
      </c>
      <c r="T1543" s="13">
        <f t="shared" si="540"/>
        <v>11421.692000460747</v>
      </c>
      <c r="U1543" s="12">
        <f t="shared" si="564"/>
        <v>27245.007772586447</v>
      </c>
      <c r="X1543" s="13">
        <f>IF(AA1543&gt;0,SQRT(Sum_Sq($AI$2,V_rtHz($AH$2)/(1+1/$A1543),V_rtHz($AH$2*$A1543)/(1+$A1543),$AN$2*$AH$2/(1+1/$A1543),$AM$2*SQRT(Sum_Sq(AA1543,1/($X$2*Y$8*(1+X$1017+AA1543/Z1543))))/SQRT(Sum_Sq($X$2*AA1543*Y$8,1)),                   $AQ$2*SQRT(Sum_Sq($AH$2/(1+1/$A1543)+AA1543*( 1/(X$1017+1+AA1543/Z1543)-1)/(1+($X$2*AA1543*Y$8)^2), (AA1543^2*Y$8*$X$2+1/($X$2*Y$8*(X$1017+1+AA1543/Z1543           )))/(1+($X$2*AA1543*Y$8)^2))),           V_rtHz(Z1543)/($X$2*Y$8*(Z1543*X$1017+Z1543+AA1543)),V_rtHz(AA1543)*SQRT(Sum_Sq(Z1543*Y$8*$X$2*X$1017,1))/($X$2*Y$8*(Z1543*X$1017+Z1543+AA1543))))/SQRT(Sum_Sq(1/(1+$A1543)+$AC$2/$I$2-1/(1+(1+AA1543/Z1543)/X$1017),$X$2/$I$2)),IF(AA1544&lt;0,"A",X1544))</f>
        <v>2.8346179967506347E-6</v>
      </c>
      <c r="Z1543" s="13">
        <f t="shared" si="541"/>
        <v>9620.6114344382204</v>
      </c>
      <c r="AA1543" s="12">
        <f t="shared" si="565"/>
        <v>102285.6493337537</v>
      </c>
      <c r="AC1543" s="13">
        <f>IF(AF1543&gt;0,SQRT(Sum_Sq($AI$2,V_rtHz($AH$2)/(1+1/$A1543),V_rtHz($AH$2*$A1543)/(1+$A1543),$AN$2*$AH$2/(1+1/$A1543),$AM$2*SQRT(Sum_Sq(AF1543,1/($X$2*AD$8*(1+AC$1017+AF1543/AE1543))))/SQRT(Sum_Sq($X$2*AF1543*AD$8,1)),                   $AQ$2*SQRT(Sum_Sq($AH$2/(1+1/$A1543)+AF1543*( 1/(AC$1017+1+AF1543/AE1543)-1)/(1+($X$2*AF1543*AD$8)^2), (AF1543^2*AD$8*$X$2+1/($X$2*AD$8*(AC$1017+1+AF1543/AE1543           )))/(1+($X$2*AF1543*AD$8)^2))),           V_rtHz(AE1543)/($X$2*AD$8*(AE1543*AC$1017+AE1543+AF1543)),V_rtHz(AF1543)*SQRT(Sum_Sq(AE1543*AD$8*$X$2*AC$1017,1))/($X$2*AD$8*(AE1543*AC$1017+AE1543+AF1543))))/SQRT(Sum_Sq(1/(1+$A1543)+$AC$2/$I$2-1/(1+(1+AF1543/AE1543)/AC$1017),$X$2/$I$2)),IF(AF1544&lt;0,"A",AC1544))</f>
        <v>4.8332254624482769E-6</v>
      </c>
      <c r="AE1543" s="13">
        <f t="shared" si="542"/>
        <v>9222.6810678955189</v>
      </c>
      <c r="AF1543" s="12">
        <f t="shared" si="566"/>
        <v>337411.740726766</v>
      </c>
      <c r="AG1543" s="13"/>
      <c r="AH1543" s="13">
        <f>IF(AK1543&gt;0,SQRT(Sum_Sq($AI$2,V_rtHz($AH$2)/(1+1/$A1543),V_rtHz($AH$2*$A1543)/(1+$A1543),$AN$2*$AH$2/(1+1/$A1543),$AM$2*SQRT(Sum_Sq(AK1543,1/($X$2*AI$8*(1+AH$1017+AK1543/AJ1543))))/SQRT(Sum_Sq($X$2*AK1543*AI$8,1)),                   $AQ$2*SQRT(Sum_Sq($AH$2/(1+1/$A1543)+AK1543*( 1/(AH$1017+1+AK1543/AJ1543)-1)/(1+($X$2*AK1543*AI$8)^2), (AK1543^2*AI$8*$X$2+1/($X$2*AI$8*(AH$1017+1+AK1543/AJ1543           )))/(1+($X$2*AK1543*AI$8)^2))),           V_rtHz(AJ1543)/($X$2*AI$8*(AJ1543*AH$1017+AJ1543+AK1543)),V_rtHz(AK1543)*SQRT(Sum_Sq(AJ1543*AI$8*$X$2*AH$1017,1))/($X$2*AI$8*(AJ1543*AH$1017+AJ1543+AK1543))))/SQRT(Sum_Sq(1/(1+$A1543)+$AC$2/$I$2-1/(1+(1+AK1543/AJ1543)/AH$1017),$X$2/$I$2)),IF(AK1544&lt;0,"A",AH1544))</f>
        <v>8.486666247222959E-6</v>
      </c>
      <c r="AI1543" s="13"/>
      <c r="AJ1543" s="13">
        <f t="shared" si="543"/>
        <v>9107.8863320986165</v>
      </c>
      <c r="AK1543" s="12">
        <f t="shared" si="567"/>
        <v>1080437.8224299892</v>
      </c>
      <c r="AM1543" s="13">
        <f>IF(AP1543&gt;0,SQRT(Sum_Sq($AI$2,V_rtHz($AH$2)/(1+1/$A1543),V_rtHz($AH$2*$A1543)/(1+$A1543),$AN$2*$AH$2/(1+1/$A1543),$AM$2*SQRT(Sum_Sq(AP1543,1/($X$2*AN$8*(1+AM$1017+AP1543/AO1543))))/SQRT(Sum_Sq($X$2*AP1543*AN$8,1)),                   $AQ$2*SQRT(Sum_Sq($AH$2/(1+1/$A1543)+AP1543*( 1/(AM$1017+1+AP1543/AO1543)-1)/(1+($X$2*AP1543*AN$8)^2), (AP1543^2*AN$8*$X$2+1/($X$2*AN$8*(AM$1017+1+AP1543/AO1543           )))/(1+($X$2*AP1543*AN$8)^2))),           V_rtHz(AO1543)/($X$2*AN$8*(AO1543*AM$1017+AO1543+AP1543)),V_rtHz(AP1543)*SQRT(Sum_Sq(AO1543*AN$8*$X$2*AM$1017,1))/($X$2*AN$8*(AO1543*AM$1017+AO1543+AP1543))))/SQRT(Sum_Sq(1/(1+$A1543)+$AC$2/$I$2-1/(1+(1+AP1543/AO1543)/AM$1017),$X$2/$I$2)),IF(AP1544&lt;0,"A",AM1544))</f>
        <v>1.503410717831576E-5</v>
      </c>
      <c r="AO1543" s="13">
        <f t="shared" si="544"/>
        <v>9072.5699527557208</v>
      </c>
      <c r="AP1543" s="12">
        <f t="shared" si="568"/>
        <v>3429944.2048845487</v>
      </c>
      <c r="AR1543" s="13">
        <f t="shared" si="545"/>
        <v>69887291.180198371</v>
      </c>
      <c r="AS1543" s="13">
        <f t="shared" si="546"/>
        <v>-1.3455754101137887E-5</v>
      </c>
      <c r="AV1543" s="13"/>
      <c r="AW1543" s="13">
        <f t="shared" si="547"/>
        <v>39300511.936236553</v>
      </c>
      <c r="AX1543" s="13">
        <f t="shared" si="548"/>
        <v>-4.443045932639889E-5</v>
      </c>
      <c r="AZ1543" s="13"/>
      <c r="BA1543" s="13"/>
      <c r="BB1543" s="13">
        <f t="shared" si="549"/>
        <v>22100301.962882396</v>
      </c>
      <c r="BC1543" s="13">
        <f t="shared" si="550"/>
        <v>-1.6331483010954064E-4</v>
      </c>
      <c r="BD1543" s="13"/>
      <c r="BE1543" s="13"/>
      <c r="BG1543" s="13">
        <f t="shared" si="551"/>
        <v>996.3330000000002</v>
      </c>
      <c r="BH1543" s="13">
        <f t="shared" si="552"/>
        <v>10.899000000000003</v>
      </c>
      <c r="BI1543" s="13"/>
      <c r="BL1543" s="13">
        <f t="shared" si="553"/>
        <v>315.06815879885437</v>
      </c>
      <c r="BM1543" s="13">
        <f t="shared" si="554"/>
        <v>34.465664218175135</v>
      </c>
      <c r="BP1543" s="13"/>
      <c r="BQ1543" s="13">
        <f t="shared" si="555"/>
        <v>99.633300000000006</v>
      </c>
      <c r="BR1543" s="13">
        <f t="shared" si="556"/>
        <v>108.99000000000001</v>
      </c>
      <c r="BT1543" s="13"/>
      <c r="BU1543" s="13"/>
      <c r="BV1543" s="13">
        <f t="shared" si="557"/>
        <v>31.50681587988543</v>
      </c>
      <c r="BW1543" s="13">
        <f t="shared" si="558"/>
        <v>344.65664218175152</v>
      </c>
      <c r="CA1543" s="13">
        <f t="shared" si="559"/>
        <v>9.9633299999999974</v>
      </c>
      <c r="CB1543" s="13">
        <f t="shared" si="560"/>
        <v>1089.9000000000001</v>
      </c>
    </row>
    <row r="1544" spans="1:80" x14ac:dyDescent="0.3">
      <c r="A1544" s="13">
        <f t="shared" si="536"/>
        <v>1.5135612484362081E-2</v>
      </c>
      <c r="C1544" s="13" t="str">
        <f>IF(F1544&gt;0,SQRT(Sum_Sq($AI$2,V_rtHz($AH$2)/(1+1/$A1544),V_rtHz($AH$2*$A1544)/(1+$A1544),$AN$2*$AH$2/(1+1/$A1544),$AM$2*SQRT(Sum_Sq(F1544,1/($X$2*D$8*(1+C$1017+F1544/E1544))))/SQRT(Sum_Sq($X$2*F1544*D$8,1)),                   $AQ$2*SQRT(Sum_Sq($AH$2/(1+1/$A1544)+F1544*( 1/(C$1017+1+F1544/E1544)-1)/(1+($X$2*F1544*D$8)^2), (F1544^2*D$8*$X$2+1/($X$2*D$8*(C$1017+1+F1544/E1544           )))/(1+($X$2*F1544*D$8)^2))),           V_rtHz(E1544)/($X$2*D$8*(E1544*C$1017+E1544+F1544)),V_rtHz(F1544)*SQRT(Sum_Sq(E1544*D$8*$X$2*C$1017,1))/($X$2*D$8*(E1544*C$1017+E1544+F1544))))/SQRT(Sum_Sq(1/(1+$A1544)+$AC$2/$I$2-1/(1+(1+F1544/E1544)/C$1017),$X$2/$I$2)),IF(F1545&lt;0,"A",C1545))</f>
        <v>A</v>
      </c>
      <c r="E1544" s="13">
        <f t="shared" si="537"/>
        <v>-1</v>
      </c>
      <c r="F1544" s="12">
        <f t="shared" si="561"/>
        <v>-2</v>
      </c>
      <c r="H1544" s="13" t="str">
        <f>IF(K1544&gt;0,SQRT(Sum_Sq($AI$2,V_rtHz($AH$2)/(1+1/$A1544),V_rtHz($AH$2*$A1544)/(1+$A1544),$AN$2*$AH$2/(1+1/$A1544),$AM$2*SQRT(Sum_Sq(K1544,1/($X$2*I$8*(1+H$1017+K1544/J1544))))/SQRT(Sum_Sq($X$2*K1544*I$8,1)),                   $AQ$2*SQRT(Sum_Sq($AH$2/(1+1/$A1544)+K1544*( 1/(H$1017+1+K1544/J1544)-1)/(1+($X$2*K1544*I$8)^2), (K1544^2*I$8*$X$2+1/($X$2*I$8*(H$1017+1+K1544/J1544           )))/(1+($X$2*K1544*I$8)^2))),           V_rtHz(J1544)/($X$2*I$8*(J1544*H$1017+J1544+K1544)),V_rtHz(K1544)*SQRT(Sum_Sq(J1544*I$8*$X$2*H$1017,1))/($X$2*I$8*(J1544*H$1017+J1544+K1544))))/SQRT(Sum_Sq(1/(1+$A1544)+$AC$2/$I$2-1/(1+(1+K1544/J1544)/H$1017),$X$2/$I$2)),IF(K1545&lt;0,"A",H1545))</f>
        <v>A</v>
      </c>
      <c r="J1544" s="13">
        <f t="shared" si="538"/>
        <v>-1</v>
      </c>
      <c r="K1544" s="12">
        <f t="shared" si="562"/>
        <v>-2</v>
      </c>
      <c r="M1544" s="13" t="str">
        <f>IF(P1544&gt;0,SQRT(Sum_Sq($AI$2,V_rtHz($AH$2)/(1+1/$A1544),V_rtHz($AH$2*$A1544)/(1+$A1544),$AN$2*$AH$2/(1+1/$A1544),$AM$2*SQRT(Sum_Sq(P1544,1/($X$2*N$8*(1+M$1017+P1544/O1544))))/SQRT(Sum_Sq($X$2*P1544*N$8,1)),                   $AQ$2*SQRT(Sum_Sq($AH$2/(1+1/$A1544)+P1544*( 1/(M$1017+1+P1544/O1544)-1)/(1+($X$2*P1544*N$8)^2), (P1544^2*N$8*$X$2+1/($X$2*N$8*(M$1017+1+P1544/O1544           )))/(1+($X$2*P1544*N$8)^2))),           V_rtHz(O1544)/($X$2*N$8*(O1544*M$1017+O1544+P1544)),V_rtHz(P1544)*SQRT(Sum_Sq(O1544*N$8*$X$2*M$1017,1))/($X$2*N$8*(O1544*M$1017+O1544+P1544))))/SQRT(Sum_Sq(1/(1+$A1544)+$AC$2/$I$2-1/(1+(1+P1544/O1544)/M$1017),$X$2/$I$2)),IF(P1545&lt;0,"A",M1545))</f>
        <v>A</v>
      </c>
      <c r="O1544" s="13">
        <f t="shared" si="539"/>
        <v>-1</v>
      </c>
      <c r="P1544" s="12">
        <f t="shared" si="563"/>
        <v>-2</v>
      </c>
      <c r="R1544" s="13">
        <f>IF(U1544&gt;0,SQRT(Sum_Sq($AI$2,V_rtHz($AH$2)/(1+1/$A1544),V_rtHz($AH$2*$A1544)/(1+$A1544),$AN$2*$AH$2/(1+1/$A1544),$AM$2*SQRT(Sum_Sq(U1544,1/($X$2*S$8*(1+R$1017+U1544/T1544))))/SQRT(Sum_Sq($X$2*U1544*S$8,1)),                   $AQ$2*SQRT(Sum_Sq($AH$2/(1+1/$A1544)+U1544*( 1/(R$1017+1+U1544/T1544)-1)/(1+($X$2*U1544*S$8)^2), (U1544^2*S$8*$X$2+1/($X$2*S$8*(R$1017+1+U1544/T1544           )))/(1+($X$2*U1544*S$8)^2))),           V_rtHz(T1544)/($X$2*S$8*(T1544*R$1017+T1544+U1544)),V_rtHz(U1544)*SQRT(Sum_Sq(T1544*S$8*$X$2*R$1017,1))/($X$2*S$8*(T1544*R$1017+T1544+U1544))))/SQRT(Sum_Sq(1/(1+$A1544)+$AC$2/$I$2-1/(1+(1+U1544/T1544)/R$1017),$X$2/$I$2)),IF(U1545&lt;0,"A",R1545))</f>
        <v>1.8636027427078165E-6</v>
      </c>
      <c r="T1544" s="13">
        <f t="shared" si="540"/>
        <v>11332.686876598831</v>
      </c>
      <c r="U1544" s="12">
        <f t="shared" si="564"/>
        <v>27458.985738961328</v>
      </c>
      <c r="X1544" s="13">
        <f>IF(AA1544&gt;0,SQRT(Sum_Sq($AI$2,V_rtHz($AH$2)/(1+1/$A1544),V_rtHz($AH$2*$A1544)/(1+$A1544),$AN$2*$AH$2/(1+1/$A1544),$AM$2*SQRT(Sum_Sq(AA1544,1/($X$2*Y$8*(1+X$1017+AA1544/Z1544))))/SQRT(Sum_Sq($X$2*AA1544*Y$8,1)),                   $AQ$2*SQRT(Sum_Sq($AH$2/(1+1/$A1544)+AA1544*( 1/(X$1017+1+AA1544/Z1544)-1)/(1+($X$2*AA1544*Y$8)^2), (AA1544^2*Y$8*$X$2+1/($X$2*Y$8*(X$1017+1+AA1544/Z1544           )))/(1+($X$2*AA1544*Y$8)^2))),           V_rtHz(Z1544)/($X$2*Y$8*(Z1544*X$1017+Z1544+AA1544)),V_rtHz(AA1544)*SQRT(Sum_Sq(Z1544*Y$8*$X$2*X$1017,1))/($X$2*Y$8*(Z1544*X$1017+Z1544+AA1544))))/SQRT(Sum_Sq(1/(1+$A1544)+$AC$2/$I$2-1/(1+(1+AA1544/Z1544)/X$1017),$X$2/$I$2)),IF(AA1545&lt;0,"A",X1545))</f>
        <v>2.8278995270452177E-6</v>
      </c>
      <c r="Z1544" s="13">
        <f t="shared" si="541"/>
        <v>9570.9801851970478</v>
      </c>
      <c r="AA1544" s="12">
        <f t="shared" si="565"/>
        <v>102816.06152327325</v>
      </c>
      <c r="AC1544" s="13">
        <f>IF(AF1544&gt;0,SQRT(Sum_Sq($AI$2,V_rtHz($AH$2)/(1+1/$A1544),V_rtHz($AH$2*$A1544)/(1+$A1544),$AN$2*$AH$2/(1+1/$A1544),$AM$2*SQRT(Sum_Sq(AF1544,1/($X$2*AD$8*(1+AC$1017+AF1544/AE1544))))/SQRT(Sum_Sq($X$2*AF1544*AD$8,1)),                   $AQ$2*SQRT(Sum_Sq($AH$2/(1+1/$A1544)+AF1544*( 1/(AC$1017+1+AF1544/AE1544)-1)/(1+($X$2*AF1544*AD$8)^2), (AF1544^2*AD$8*$X$2+1/($X$2*AD$8*(AC$1017+1+AF1544/AE1544           )))/(1+($X$2*AF1544*AD$8)^2))),           V_rtHz(AE1544)/($X$2*AD$8*(AE1544*AC$1017+AE1544+AF1544)),V_rtHz(AF1544)*SQRT(Sum_Sq(AE1544*AD$8*$X$2*AC$1017,1))/($X$2*AD$8*(AE1544*AC$1017+AE1544+AF1544))))/SQRT(Sum_Sq(1/(1+$A1544)+$AC$2/$I$2-1/(1+(1+AF1544/AE1544)/AC$1017),$X$2/$I$2)),IF(AF1545&lt;0,"A",AC1545))</f>
        <v>4.8234092444336287E-6</v>
      </c>
      <c r="AE1544" s="13">
        <f t="shared" si="542"/>
        <v>9179.5990354910518</v>
      </c>
      <c r="AF1544" s="12">
        <f t="shared" si="566"/>
        <v>338995.29393986781</v>
      </c>
      <c r="AG1544" s="13"/>
      <c r="AH1544" s="13">
        <f>IF(AK1544&gt;0,SQRT(Sum_Sq($AI$2,V_rtHz($AH$2)/(1+1/$A1544),V_rtHz($AH$2*$A1544)/(1+$A1544),$AN$2*$AH$2/(1+1/$A1544),$AM$2*SQRT(Sum_Sq(AK1544,1/($X$2*AI$8*(1+AH$1017+AK1544/AJ1544))))/SQRT(Sum_Sq($X$2*AK1544*AI$8,1)),                   $AQ$2*SQRT(Sum_Sq($AH$2/(1+1/$A1544)+AK1544*( 1/(AH$1017+1+AK1544/AJ1544)-1)/(1+($X$2*AK1544*AI$8)^2), (AK1544^2*AI$8*$X$2+1/($X$2*AI$8*(AH$1017+1+AK1544/AJ1544           )))/(1+($X$2*AK1544*AI$8)^2))),           V_rtHz(AJ1544)/($X$2*AI$8*(AJ1544*AH$1017+AJ1544+AK1544)),V_rtHz(AK1544)*SQRT(Sum_Sq(AJ1544*AI$8*$X$2*AH$1017,1))/($X$2*AI$8*(AJ1544*AH$1017+AJ1544+AK1544))))/SQRT(Sum_Sq(1/(1+$A1544)+$AC$2/$I$2-1/(1+(1+AK1544/AJ1544)/AH$1017),$X$2/$I$2)),IF(AK1545&lt;0,"A",AH1545))</f>
        <v>8.4702251790653916E-6</v>
      </c>
      <c r="AI1544" s="13"/>
      <c r="AJ1544" s="13">
        <f t="shared" si="543"/>
        <v>9066.568358780758</v>
      </c>
      <c r="AK1544" s="12">
        <f t="shared" si="567"/>
        <v>1085361.5707934517</v>
      </c>
      <c r="AM1544" s="13">
        <f>IF(AP1544&gt;0,SQRT(Sum_Sq($AI$2,V_rtHz($AH$2)/(1+1/$A1544),V_rtHz($AH$2*$A1544)/(1+$A1544),$AN$2*$AH$2/(1+1/$A1544),$AM$2*SQRT(Sum_Sq(AP1544,1/($X$2*AN$8*(1+AM$1017+AP1544/AO1544))))/SQRT(Sum_Sq($X$2*AP1544*AN$8,1)),                   $AQ$2*SQRT(Sum_Sq($AH$2/(1+1/$A1544)+AP1544*( 1/(AM$1017+1+AP1544/AO1544)-1)/(1+($X$2*AP1544*AN$8)^2), (AP1544^2*AN$8*$X$2+1/($X$2*AN$8*(AM$1017+1+AP1544/AO1544           )))/(1+($X$2*AP1544*AN$8)^2))),           V_rtHz(AO1544)/($X$2*AN$8*(AO1544*AM$1017+AO1544+AP1544)),V_rtHz(AP1544)*SQRT(Sum_Sq(AO1544*AN$8*$X$2*AM$1017,1))/($X$2*AN$8*(AO1544*AM$1017+AO1544+AP1544))))/SQRT(Sum_Sq(1/(1+$A1544)+$AC$2/$I$2-1/(1+(1+AP1544/AO1544)/AM$1017),$X$2/$I$2)),IF(AP1545&lt;0,"A",AM1545))</f>
        <v>1.5005418405136653E-5</v>
      </c>
      <c r="AO1544" s="13">
        <f t="shared" si="544"/>
        <v>9031.7837868458555</v>
      </c>
      <c r="AP1544" s="12">
        <f t="shared" si="568"/>
        <v>3445433.3127621915</v>
      </c>
      <c r="AR1544" s="13">
        <f t="shared" si="545"/>
        <v>69887291.180198371</v>
      </c>
      <c r="AS1544" s="13">
        <f t="shared" si="546"/>
        <v>-1.3459417434711327E-5</v>
      </c>
      <c r="AV1544" s="13"/>
      <c r="AW1544" s="13">
        <f t="shared" si="547"/>
        <v>39300511.936236553</v>
      </c>
      <c r="AX1544" s="13">
        <f t="shared" si="548"/>
        <v>-4.4470425654645197E-5</v>
      </c>
      <c r="AZ1544" s="13"/>
      <c r="BA1544" s="13"/>
      <c r="BB1544" s="13">
        <f t="shared" si="549"/>
        <v>22100301.962882396</v>
      </c>
      <c r="BC1544" s="13">
        <f t="shared" si="550"/>
        <v>-1.6385612067011364E-4</v>
      </c>
      <c r="BD1544" s="13"/>
      <c r="BE1544" s="13"/>
      <c r="BG1544" s="13">
        <f t="shared" si="551"/>
        <v>996.3330000000002</v>
      </c>
      <c r="BH1544" s="13">
        <f t="shared" si="552"/>
        <v>10.899000000000003</v>
      </c>
      <c r="BI1544" s="13"/>
      <c r="BL1544" s="13">
        <f t="shared" si="553"/>
        <v>315.06815879885437</v>
      </c>
      <c r="BM1544" s="13">
        <f t="shared" si="554"/>
        <v>34.465664218175135</v>
      </c>
      <c r="BP1544" s="13"/>
      <c r="BQ1544" s="13">
        <f t="shared" si="555"/>
        <v>99.633300000000006</v>
      </c>
      <c r="BR1544" s="13">
        <f t="shared" si="556"/>
        <v>108.99000000000001</v>
      </c>
      <c r="BT1544" s="13"/>
      <c r="BU1544" s="13"/>
      <c r="BV1544" s="13">
        <f t="shared" si="557"/>
        <v>31.50681587988543</v>
      </c>
      <c r="BW1544" s="13">
        <f t="shared" si="558"/>
        <v>344.65664218175164</v>
      </c>
      <c r="CA1544" s="13">
        <f t="shared" si="559"/>
        <v>9.9633299999999991</v>
      </c>
      <c r="CB1544" s="13">
        <f t="shared" si="560"/>
        <v>1089.9000000000003</v>
      </c>
    </row>
    <row r="1545" spans="1:80" x14ac:dyDescent="0.3">
      <c r="A1545" s="13">
        <f t="shared" si="536"/>
        <v>1.5346169827992938E-2</v>
      </c>
      <c r="C1545" s="13" t="str">
        <f>IF(F1545&gt;0,SQRT(Sum_Sq($AI$2,V_rtHz($AH$2)/(1+1/$A1545),V_rtHz($AH$2*$A1545)/(1+$A1545),$AN$2*$AH$2/(1+1/$A1545),$AM$2*SQRT(Sum_Sq(F1545,1/($X$2*D$8*(1+C$1017+F1545/E1545))))/SQRT(Sum_Sq($X$2*F1545*D$8,1)),                   $AQ$2*SQRT(Sum_Sq($AH$2/(1+1/$A1545)+F1545*( 1/(C$1017+1+F1545/E1545)-1)/(1+($X$2*F1545*D$8)^2), (F1545^2*D$8*$X$2+1/($X$2*D$8*(C$1017+1+F1545/E1545           )))/(1+($X$2*F1545*D$8)^2))),           V_rtHz(E1545)/($X$2*D$8*(E1545*C$1017+E1545+F1545)),V_rtHz(F1545)*SQRT(Sum_Sq(E1545*D$8*$X$2*C$1017,1))/($X$2*D$8*(E1545*C$1017+E1545+F1545))))/SQRT(Sum_Sq(1/(1+$A1545)+$AC$2/$I$2-1/(1+(1+F1545/E1545)/C$1017),$X$2/$I$2)),IF(F1546&lt;0,"A",C1546))</f>
        <v>A</v>
      </c>
      <c r="E1545" s="13">
        <f t="shared" si="537"/>
        <v>-1</v>
      </c>
      <c r="F1545" s="12">
        <f t="shared" si="561"/>
        <v>-2</v>
      </c>
      <c r="H1545" s="13" t="str">
        <f>IF(K1545&gt;0,SQRT(Sum_Sq($AI$2,V_rtHz($AH$2)/(1+1/$A1545),V_rtHz($AH$2*$A1545)/(1+$A1545),$AN$2*$AH$2/(1+1/$A1545),$AM$2*SQRT(Sum_Sq(K1545,1/($X$2*I$8*(1+H$1017+K1545/J1545))))/SQRT(Sum_Sq($X$2*K1545*I$8,1)),                   $AQ$2*SQRT(Sum_Sq($AH$2/(1+1/$A1545)+K1545*( 1/(H$1017+1+K1545/J1545)-1)/(1+($X$2*K1545*I$8)^2), (K1545^2*I$8*$X$2+1/($X$2*I$8*(H$1017+1+K1545/J1545           )))/(1+($X$2*K1545*I$8)^2))),           V_rtHz(J1545)/($X$2*I$8*(J1545*H$1017+J1545+K1545)),V_rtHz(K1545)*SQRT(Sum_Sq(J1545*I$8*$X$2*H$1017,1))/($X$2*I$8*(J1545*H$1017+J1545+K1545))))/SQRT(Sum_Sq(1/(1+$A1545)+$AC$2/$I$2-1/(1+(1+K1545/J1545)/H$1017),$X$2/$I$2)),IF(K1546&lt;0,"A",H1546))</f>
        <v>A</v>
      </c>
      <c r="J1545" s="13">
        <f t="shared" si="538"/>
        <v>-1</v>
      </c>
      <c r="K1545" s="12">
        <f t="shared" si="562"/>
        <v>-2</v>
      </c>
      <c r="M1545" s="13" t="str">
        <f>IF(P1545&gt;0,SQRT(Sum_Sq($AI$2,V_rtHz($AH$2)/(1+1/$A1545),V_rtHz($AH$2*$A1545)/(1+$A1545),$AN$2*$AH$2/(1+1/$A1545),$AM$2*SQRT(Sum_Sq(P1545,1/($X$2*N$8*(1+M$1017+P1545/O1545))))/SQRT(Sum_Sq($X$2*P1545*N$8,1)),                   $AQ$2*SQRT(Sum_Sq($AH$2/(1+1/$A1545)+P1545*( 1/(M$1017+1+P1545/O1545)-1)/(1+($X$2*P1545*N$8)^2), (P1545^2*N$8*$X$2+1/($X$2*N$8*(M$1017+1+P1545/O1545           )))/(1+($X$2*P1545*N$8)^2))),           V_rtHz(O1545)/($X$2*N$8*(O1545*M$1017+O1545+P1545)),V_rtHz(P1545)*SQRT(Sum_Sq(O1545*N$8*$X$2*M$1017,1))/($X$2*N$8*(O1545*M$1017+O1545+P1545))))/SQRT(Sum_Sq(1/(1+$A1545)+$AC$2/$I$2-1/(1+(1+P1545/O1545)/M$1017),$X$2/$I$2)),IF(P1546&lt;0,"A",M1546))</f>
        <v>A</v>
      </c>
      <c r="O1545" s="13">
        <f t="shared" si="539"/>
        <v>-1</v>
      </c>
      <c r="P1545" s="12">
        <f t="shared" si="563"/>
        <v>-2</v>
      </c>
      <c r="R1545" s="13">
        <f>IF(U1545&gt;0,SQRT(Sum_Sq($AI$2,V_rtHz($AH$2)/(1+1/$A1545),V_rtHz($AH$2*$A1545)/(1+$A1545),$AN$2*$AH$2/(1+1/$A1545),$AM$2*SQRT(Sum_Sq(U1545,1/($X$2*S$8*(1+R$1017+U1545/T1545))))/SQRT(Sum_Sq($X$2*U1545*S$8,1)),                   $AQ$2*SQRT(Sum_Sq($AH$2/(1+1/$A1545)+U1545*( 1/(R$1017+1+U1545/T1545)-1)/(1+($X$2*U1545*S$8)^2), (U1545^2*S$8*$X$2+1/($X$2*S$8*(R$1017+1+U1545/T1545           )))/(1+($X$2*U1545*S$8)^2))),           V_rtHz(T1545)/($X$2*S$8*(T1545*R$1017+T1545+U1545)),V_rtHz(U1545)*SQRT(Sum_Sq(T1545*S$8*$X$2*R$1017,1))/($X$2*S$8*(T1545*R$1017+T1545+U1545))))/SQRT(Sum_Sq(1/(1+$A1545)+$AC$2/$I$2-1/(1+(1+U1545/T1545)/R$1017),$X$2/$I$2)),IF(U1546&lt;0,"A",R1546))</f>
        <v>1.8557873841957994E-6</v>
      </c>
      <c r="T1545" s="13">
        <f t="shared" si="540"/>
        <v>11244.862349479758</v>
      </c>
      <c r="U1545" s="12">
        <f t="shared" si="564"/>
        <v>27673.445672995578</v>
      </c>
      <c r="X1545" s="13">
        <f>IF(AA1545&gt;0,SQRT(Sum_Sq($AI$2,V_rtHz($AH$2)/(1+1/$A1545),V_rtHz($AH$2*$A1545)/(1+$A1545),$AN$2*$AH$2/(1+1/$A1545),$AM$2*SQRT(Sum_Sq(AA1545,1/($X$2*Y$8*(1+X$1017+AA1545/Z1545))))/SQRT(Sum_Sq($X$2*AA1545*Y$8,1)),                   $AQ$2*SQRT(Sum_Sq($AH$2/(1+1/$A1545)+AA1545*( 1/(X$1017+1+AA1545/Z1545)-1)/(1+($X$2*AA1545*Y$8)^2), (AA1545^2*Y$8*$X$2+1/($X$2*Y$8*(X$1017+1+AA1545/Z1545           )))/(1+($X$2*AA1545*Y$8)^2))),           V_rtHz(Z1545)/($X$2*Y$8*(Z1545*X$1017+Z1545+AA1545)),V_rtHz(AA1545)*SQRT(Sum_Sq(Z1545*Y$8*$X$2*X$1017,1))/($X$2*Y$8*(Z1545*X$1017+Z1545+AA1545))))/SQRT(Sum_Sq(1/(1+$A1545)+$AC$2/$I$2-1/(1+(1+AA1545/Z1545)/X$1017),$X$2/$I$2)),IF(AA1546&lt;0,"A",X1546))</f>
        <v>2.8212000338781637E-6</v>
      </c>
      <c r="Z1545" s="13">
        <f t="shared" si="541"/>
        <v>9521.5309855776904</v>
      </c>
      <c r="AA1545" s="12">
        <f t="shared" si="565"/>
        <v>103350.02732751645</v>
      </c>
      <c r="AC1545" s="13">
        <f>IF(AF1545&gt;0,SQRT(Sum_Sq($AI$2,V_rtHz($AH$2)/(1+1/$A1545),V_rtHz($AH$2*$A1545)/(1+$A1545),$AN$2*$AH$2/(1+1/$A1545),$AM$2*SQRT(Sum_Sq(AF1545,1/($X$2*AD$8*(1+AC$1017+AF1545/AE1545))))/SQRT(Sum_Sq($X$2*AF1545*AD$8,1)),                   $AQ$2*SQRT(Sum_Sq($AH$2/(1+1/$A1545)+AF1545*( 1/(AC$1017+1+AF1545/AE1545)-1)/(1+($X$2*AF1545*AD$8)^2), (AF1545^2*AD$8*$X$2+1/($X$2*AD$8*(AC$1017+1+AF1545/AE1545           )))/(1+($X$2*AF1545*AD$8)^2))),           V_rtHz(AE1545)/($X$2*AD$8*(AE1545*AC$1017+AE1545+AF1545)),V_rtHz(AF1545)*SQRT(Sum_Sq(AE1545*AD$8*$X$2*AC$1017,1))/($X$2*AD$8*(AE1545*AC$1017+AE1545+AF1545))))/SQRT(Sum_Sq(1/(1+$A1545)+$AC$2/$I$2-1/(1+(1+AF1545/AE1545)/AC$1017),$X$2/$I$2)),IF(AF1546&lt;0,"A",AC1546))</f>
        <v>4.8136035951159787E-6</v>
      </c>
      <c r="AE1545" s="13">
        <f t="shared" si="542"/>
        <v>9136.6000406257081</v>
      </c>
      <c r="AF1545" s="12">
        <f t="shared" si="566"/>
        <v>340590.68575287069</v>
      </c>
      <c r="AG1545" s="13"/>
      <c r="AH1545" s="13">
        <f>IF(AK1545&gt;0,SQRT(Sum_Sq($AI$2,V_rtHz($AH$2)/(1+1/$A1545),V_rtHz($AH$2*$A1545)/(1+$A1545),$AN$2*$AH$2/(1+1/$A1545),$AM$2*SQRT(Sum_Sq(AK1545,1/($X$2*AI$8*(1+AH$1017+AK1545/AJ1545))))/SQRT(Sum_Sq($X$2*AK1545*AI$8,1)),                   $AQ$2*SQRT(Sum_Sq($AH$2/(1+1/$A1545)+AK1545*( 1/(AH$1017+1+AK1545/AJ1545)-1)/(1+($X$2*AK1545*AI$8)^2), (AK1545^2*AI$8*$X$2+1/($X$2*AI$8*(AH$1017+1+AK1545/AJ1545           )))/(1+($X$2*AK1545*AI$8)^2))),           V_rtHz(AJ1545)/($X$2*AI$8*(AJ1545*AH$1017+AJ1545+AK1545)),V_rtHz(AK1545)*SQRT(Sum_Sq(AJ1545*AI$8*$X$2*AH$1017,1))/($X$2*AI$8*(AJ1545*AH$1017+AJ1545+AK1545))))/SQRT(Sum_Sq(1/(1+$A1545)+$AC$2/$I$2-1/(1+(1+AK1545/AJ1545)/AH$1017),$X$2/$I$2)),IF(AK1546&lt;0,"A",AH1546))</f>
        <v>8.4537938584477033E-6</v>
      </c>
      <c r="AI1545" s="13"/>
      <c r="AJ1545" s="13">
        <f t="shared" si="543"/>
        <v>9025.31022755704</v>
      </c>
      <c r="AK1545" s="12">
        <f t="shared" si="567"/>
        <v>1090323.1719998291</v>
      </c>
      <c r="AM1545" s="13">
        <f>IF(AP1545&gt;0,SQRT(Sum_Sq($AI$2,V_rtHz($AH$2)/(1+1/$A1545),V_rtHz($AH$2*$A1545)/(1+$A1545),$AN$2*$AH$2/(1+1/$A1545),$AM$2*SQRT(Sum_Sq(AP1545,1/($X$2*AN$8*(1+AM$1017+AP1545/AO1545))))/SQRT(Sum_Sq($X$2*AP1545*AN$8,1)),                   $AQ$2*SQRT(Sum_Sq($AH$2/(1+1/$A1545)+AP1545*( 1/(AM$1017+1+AP1545/AO1545)-1)/(1+($X$2*AP1545*AN$8)^2), (AP1545^2*AN$8*$X$2+1/($X$2*AN$8*(AM$1017+1+AP1545/AO1545           )))/(1+($X$2*AP1545*AN$8)^2))),           V_rtHz(AO1545)/($X$2*AN$8*(AO1545*AM$1017+AO1545+AP1545)),V_rtHz(AP1545)*SQRT(Sum_Sq(AO1545*AN$8*$X$2*AM$1017,1))/($X$2*AN$8*(AO1545*AM$1017+AO1545+AP1545))))/SQRT(Sum_Sq(1/(1+$A1545)+$AC$2/$I$2-1/(1+(1+AP1545/AO1545)/AM$1017),$X$2/$I$2)),IF(AP1546&lt;0,"A",AM1546))</f>
        <v>1.4976742458632146E-5</v>
      </c>
      <c r="AO1545" s="13">
        <f t="shared" si="544"/>
        <v>8991.0507638016315</v>
      </c>
      <c r="AP1545" s="12">
        <f t="shared" si="568"/>
        <v>3461042.4910677024</v>
      </c>
      <c r="AR1545" s="13">
        <f t="shared" si="545"/>
        <v>69887291.180198371</v>
      </c>
      <c r="AS1545" s="13">
        <f t="shared" si="546"/>
        <v>-1.3463133767397405E-5</v>
      </c>
      <c r="AV1545" s="13"/>
      <c r="AW1545" s="13">
        <f t="shared" si="547"/>
        <v>39300511.936236553</v>
      </c>
      <c r="AX1545" s="13">
        <f t="shared" si="548"/>
        <v>-4.4511021445701404E-5</v>
      </c>
      <c r="AZ1545" s="13"/>
      <c r="BA1545" s="13"/>
      <c r="BB1545" s="13">
        <f t="shared" si="549"/>
        <v>22100301.962882396</v>
      </c>
      <c r="BC1545" s="13">
        <f t="shared" si="550"/>
        <v>-1.6440861701122808E-4</v>
      </c>
      <c r="BD1545" s="13"/>
      <c r="BE1545" s="13"/>
      <c r="BG1545" s="13">
        <f t="shared" si="551"/>
        <v>996.3330000000002</v>
      </c>
      <c r="BH1545" s="13">
        <f t="shared" si="552"/>
        <v>10.898999999999999</v>
      </c>
      <c r="BI1545" s="13"/>
      <c r="BL1545" s="13">
        <f t="shared" si="553"/>
        <v>315.06815879885437</v>
      </c>
      <c r="BM1545" s="13">
        <f t="shared" si="554"/>
        <v>34.465664218175128</v>
      </c>
      <c r="BP1545" s="13"/>
      <c r="BQ1545" s="13">
        <f t="shared" si="555"/>
        <v>99.633300000000006</v>
      </c>
      <c r="BR1545" s="13">
        <f t="shared" si="556"/>
        <v>108.99000000000002</v>
      </c>
      <c r="BT1545" s="13"/>
      <c r="BU1545" s="13"/>
      <c r="BV1545" s="13">
        <f t="shared" si="557"/>
        <v>31.50681587988543</v>
      </c>
      <c r="BW1545" s="13">
        <f t="shared" si="558"/>
        <v>344.65664218175181</v>
      </c>
      <c r="CA1545" s="13">
        <f t="shared" si="559"/>
        <v>9.9633299999999974</v>
      </c>
      <c r="CB1545" s="13">
        <f t="shared" si="560"/>
        <v>1089.9000000000001</v>
      </c>
    </row>
    <row r="1546" spans="1:80" x14ac:dyDescent="0.3">
      <c r="A1546" s="13">
        <f t="shared" si="536"/>
        <v>1.555965631605075E-2</v>
      </c>
      <c r="C1546" s="13" t="str">
        <f>IF(F1546&gt;0,SQRT(Sum_Sq($AI$2,V_rtHz($AH$2)/(1+1/$A1546),V_rtHz($AH$2*$A1546)/(1+$A1546),$AN$2*$AH$2/(1+1/$A1546),$AM$2*SQRT(Sum_Sq(F1546,1/($X$2*D$8*(1+C$1017+F1546/E1546))))/SQRT(Sum_Sq($X$2*F1546*D$8,1)),                   $AQ$2*SQRT(Sum_Sq($AH$2/(1+1/$A1546)+F1546*( 1/(C$1017+1+F1546/E1546)-1)/(1+($X$2*F1546*D$8)^2), (F1546^2*D$8*$X$2+1/($X$2*D$8*(C$1017+1+F1546/E1546           )))/(1+($X$2*F1546*D$8)^2))),           V_rtHz(E1546)/($X$2*D$8*(E1546*C$1017+E1546+F1546)),V_rtHz(F1546)*SQRT(Sum_Sq(E1546*D$8*$X$2*C$1017,1))/($X$2*D$8*(E1546*C$1017+E1546+F1546))))/SQRT(Sum_Sq(1/(1+$A1546)+$AC$2/$I$2-1/(1+(1+F1546/E1546)/C$1017),$X$2/$I$2)),IF(F1547&lt;0,"A",C1547))</f>
        <v>A</v>
      </c>
      <c r="E1546" s="13">
        <f t="shared" si="537"/>
        <v>-1</v>
      </c>
      <c r="F1546" s="12">
        <f t="shared" si="561"/>
        <v>-2</v>
      </c>
      <c r="H1546" s="13" t="str">
        <f>IF(K1546&gt;0,SQRT(Sum_Sq($AI$2,V_rtHz($AH$2)/(1+1/$A1546),V_rtHz($AH$2*$A1546)/(1+$A1546),$AN$2*$AH$2/(1+1/$A1546),$AM$2*SQRT(Sum_Sq(K1546,1/($X$2*I$8*(1+H$1017+K1546/J1546))))/SQRT(Sum_Sq($X$2*K1546*I$8,1)),                   $AQ$2*SQRT(Sum_Sq($AH$2/(1+1/$A1546)+K1546*( 1/(H$1017+1+K1546/J1546)-1)/(1+($X$2*K1546*I$8)^2), (K1546^2*I$8*$X$2+1/($X$2*I$8*(H$1017+1+K1546/J1546           )))/(1+($X$2*K1546*I$8)^2))),           V_rtHz(J1546)/($X$2*I$8*(J1546*H$1017+J1546+K1546)),V_rtHz(K1546)*SQRT(Sum_Sq(J1546*I$8*$X$2*H$1017,1))/($X$2*I$8*(J1546*H$1017+J1546+K1546))))/SQRT(Sum_Sq(1/(1+$A1546)+$AC$2/$I$2-1/(1+(1+K1546/J1546)/H$1017),$X$2/$I$2)),IF(K1547&lt;0,"A",H1547))</f>
        <v>A</v>
      </c>
      <c r="J1546" s="13">
        <f t="shared" si="538"/>
        <v>-1</v>
      </c>
      <c r="K1546" s="12">
        <f t="shared" si="562"/>
        <v>-2</v>
      </c>
      <c r="M1546" s="13" t="str">
        <f>IF(P1546&gt;0,SQRT(Sum_Sq($AI$2,V_rtHz($AH$2)/(1+1/$A1546),V_rtHz($AH$2*$A1546)/(1+$A1546),$AN$2*$AH$2/(1+1/$A1546),$AM$2*SQRT(Sum_Sq(P1546,1/($X$2*N$8*(1+M$1017+P1546/O1546))))/SQRT(Sum_Sq($X$2*P1546*N$8,1)),                   $AQ$2*SQRT(Sum_Sq($AH$2/(1+1/$A1546)+P1546*( 1/(M$1017+1+P1546/O1546)-1)/(1+($X$2*P1546*N$8)^2), (P1546^2*N$8*$X$2+1/($X$2*N$8*(M$1017+1+P1546/O1546           )))/(1+($X$2*P1546*N$8)^2))),           V_rtHz(O1546)/($X$2*N$8*(O1546*M$1017+O1546+P1546)),V_rtHz(P1546)*SQRT(Sum_Sq(O1546*N$8*$X$2*M$1017,1))/($X$2*N$8*(O1546*M$1017+O1546+P1546))))/SQRT(Sum_Sq(1/(1+$A1546)+$AC$2/$I$2-1/(1+(1+P1546/O1546)/M$1017),$X$2/$I$2)),IF(P1547&lt;0,"A",M1547))</f>
        <v>A</v>
      </c>
      <c r="O1546" s="13">
        <f t="shared" si="539"/>
        <v>-1</v>
      </c>
      <c r="P1546" s="12">
        <f t="shared" si="563"/>
        <v>-2</v>
      </c>
      <c r="R1546" s="13">
        <f>IF(U1546&gt;0,SQRT(Sum_Sq($AI$2,V_rtHz($AH$2)/(1+1/$A1546),V_rtHz($AH$2*$A1546)/(1+$A1546),$AN$2*$AH$2/(1+1/$A1546),$AM$2*SQRT(Sum_Sq(U1546,1/($X$2*S$8*(1+R$1017+U1546/T1546))))/SQRT(Sum_Sq($X$2*U1546*S$8,1)),                   $AQ$2*SQRT(Sum_Sq($AH$2/(1+1/$A1546)+U1546*( 1/(R$1017+1+U1546/T1546)-1)/(1+($X$2*U1546*S$8)^2), (U1546^2*S$8*$X$2+1/($X$2*S$8*(R$1017+1+U1546/T1546           )))/(1+($X$2*U1546*S$8)^2))),           V_rtHz(T1546)/($X$2*S$8*(T1546*R$1017+T1546+U1546)),V_rtHz(U1546)*SQRT(Sum_Sq(T1546*S$8*$X$2*R$1017,1))/($X$2*S$8*(T1546*R$1017+T1546+U1546))))/SQRT(Sum_Sq(1/(1+$A1546)+$AC$2/$I$2-1/(1+(1+U1546/T1546)/R$1017),$X$2/$I$2)),IF(U1547&lt;0,"A",R1547))</f>
        <v>1.8480671049704656E-6</v>
      </c>
      <c r="T1546" s="13">
        <f t="shared" si="540"/>
        <v>11158.18618341597</v>
      </c>
      <c r="U1546" s="12">
        <f t="shared" si="564"/>
        <v>27888.411450881129</v>
      </c>
      <c r="X1546" s="13">
        <f>IF(AA1546&gt;0,SQRT(Sum_Sq($AI$2,V_rtHz($AH$2)/(1+1/$A1546),V_rtHz($AH$2*$A1546)/(1+$A1546),$AN$2*$AH$2/(1+1/$A1546),$AM$2*SQRT(Sum_Sq(AA1546,1/($X$2*Y$8*(1+X$1017+AA1546/Z1546))))/SQRT(Sum_Sq($X$2*AA1546*Y$8,1)),                   $AQ$2*SQRT(Sum_Sq($AH$2/(1+1/$A1546)+AA1546*( 1/(X$1017+1+AA1546/Z1546)-1)/(1+($X$2*AA1546*Y$8)^2), (AA1546^2*Y$8*$X$2+1/($X$2*Y$8*(X$1017+1+AA1546/Z1546           )))/(1+($X$2*AA1546*Y$8)^2))),           V_rtHz(Z1546)/($X$2*Y$8*(Z1546*X$1017+Z1546+AA1546)),V_rtHz(AA1546)*SQRT(Sum_Sq(Z1546*Y$8*$X$2*X$1017,1))/($X$2*Y$8*(Z1546*X$1017+Z1546+AA1546))))/SQRT(Sum_Sq(1/(1+$A1546)+$AC$2/$I$2-1/(1+(1+AA1546/Z1546)/X$1017),$X$2/$I$2)),IF(AA1547&lt;0,"A",X1547))</f>
        <v>2.8145196393893087E-6</v>
      </c>
      <c r="Z1546" s="13">
        <f t="shared" si="541"/>
        <v>9472.2637720878647</v>
      </c>
      <c r="AA1546" s="12">
        <f t="shared" si="565"/>
        <v>103887.57230969146</v>
      </c>
      <c r="AC1546" s="13">
        <f>IF(AF1546&gt;0,SQRT(Sum_Sq($AI$2,V_rtHz($AH$2)/(1+1/$A1546),V_rtHz($AH$2*$A1546)/(1+$A1546),$AN$2*$AH$2/(1+1/$A1546),$AM$2*SQRT(Sum_Sq(AF1546,1/($X$2*AD$8*(1+AC$1017+AF1546/AE1546))))/SQRT(Sum_Sq($X$2*AF1546*AD$8,1)),                   $AQ$2*SQRT(Sum_Sq($AH$2/(1+1/$A1546)+AF1546*( 1/(AC$1017+1+AF1546/AE1546)-1)/(1+($X$2*AF1546*AD$8)^2), (AF1546^2*AD$8*$X$2+1/($X$2*AD$8*(AC$1017+1+AF1546/AE1546           )))/(1+($X$2*AF1546*AD$8)^2))),           V_rtHz(AE1546)/($X$2*AD$8*(AE1546*AC$1017+AE1546+AF1546)),V_rtHz(AF1546)*SQRT(Sum_Sq(AE1546*AD$8*$X$2*AC$1017,1))/($X$2*AD$8*(AE1546*AC$1017+AE1546+AF1546))))/SQRT(Sum_Sq(1/(1+$A1546)+$AC$2/$I$2-1/(1+(1+AF1546/AE1546)/AC$1017),$X$2/$I$2)),IF(AF1547&lt;0,"A",AC1547))</f>
        <v>4.8038089518981654E-6</v>
      </c>
      <c r="AE1546" s="13">
        <f t="shared" si="542"/>
        <v>9093.6853249181386</v>
      </c>
      <c r="AF1546" s="12">
        <f t="shared" si="566"/>
        <v>342197.99367364071</v>
      </c>
      <c r="AG1546" s="13"/>
      <c r="AH1546" s="13">
        <f>IF(AK1546&gt;0,SQRT(Sum_Sq($AI$2,V_rtHz($AH$2)/(1+1/$A1546),V_rtHz($AH$2*$A1546)/(1+$A1546),$AN$2*$AH$2/(1+1/$A1546),$AM$2*SQRT(Sum_Sq(AK1546,1/($X$2*AI$8*(1+AH$1017+AK1546/AJ1546))))/SQRT(Sum_Sq($X$2*AK1546*AI$8,1)),                   $AQ$2*SQRT(Sum_Sq($AH$2/(1+1/$A1546)+AK1546*( 1/(AH$1017+1+AK1546/AJ1546)-1)/(1+($X$2*AK1546*AI$8)^2), (AK1546^2*AI$8*$X$2+1/($X$2*AI$8*(AH$1017+1+AK1546/AJ1546           )))/(1+($X$2*AK1546*AI$8)^2))),           V_rtHz(AJ1546)/($X$2*AI$8*(AJ1546*AH$1017+AJ1546+AK1546)),V_rtHz(AK1546)*SQRT(Sum_Sq(AJ1546*AI$8*$X$2*AH$1017,1))/($X$2*AI$8*(AJ1546*AH$1017+AJ1546+AK1546))))/SQRT(Sum_Sq(1/(1+$A1546)+$AC$2/$I$2-1/(1+(1+AK1546/AJ1546)/AH$1017),$X$2/$I$2)),IF(AK1547&lt;0,"A",AH1547))</f>
        <v>8.4373731063262969E-6</v>
      </c>
      <c r="AI1546" s="13"/>
      <c r="AJ1546" s="13">
        <f t="shared" si="543"/>
        <v>8984.1133928093641</v>
      </c>
      <c r="AK1546" s="12">
        <f t="shared" si="567"/>
        <v>1095322.8710880429</v>
      </c>
      <c r="AM1546" s="13">
        <f>IF(AP1546&gt;0,SQRT(Sum_Sq($AI$2,V_rtHz($AH$2)/(1+1/$A1546),V_rtHz($AH$2*$A1546)/(1+$A1546),$AN$2*$AH$2/(1+1/$A1546),$AM$2*SQRT(Sum_Sq(AP1546,1/($X$2*AN$8*(1+AM$1017+AP1546/AO1546))))/SQRT(Sum_Sq($X$2*AP1546*AN$8,1)),                   $AQ$2*SQRT(Sum_Sq($AH$2/(1+1/$A1546)+AP1546*( 1/(AM$1017+1+AP1546/AO1546)-1)/(1+($X$2*AP1546*AN$8)^2), (AP1546^2*AN$8*$X$2+1/($X$2*AN$8*(AM$1017+1+AP1546/AO1546           )))/(1+($X$2*AP1546*AN$8)^2))),           V_rtHz(AO1546)/($X$2*AN$8*(AO1546*AM$1017+AO1546+AP1546)),V_rtHz(AP1546)*SQRT(Sum_Sq(AO1546*AN$8*$X$2*AM$1017,1))/($X$2*AN$8*(AO1546*AM$1017+AO1546+AP1546))))/SQRT(Sum_Sq(1/(1+$A1546)+$AC$2/$I$2-1/(1+(1+AP1546/AO1546)/AM$1017),$X$2/$I$2)),IF(AP1547&lt;0,"A",AM1547))</f>
        <v>1.4948080813979503E-5</v>
      </c>
      <c r="AO1546" s="13">
        <f t="shared" si="544"/>
        <v>8950.372391608882</v>
      </c>
      <c r="AP1546" s="12">
        <f t="shared" si="568"/>
        <v>3476772.5153020648</v>
      </c>
      <c r="AR1546" s="13">
        <f t="shared" si="545"/>
        <v>69887291.180198371</v>
      </c>
      <c r="AS1546" s="13">
        <f t="shared" si="546"/>
        <v>-1.3466903895293528E-5</v>
      </c>
      <c r="AV1546" s="13"/>
      <c r="AW1546" s="13">
        <f t="shared" si="547"/>
        <v>39300511.936236553</v>
      </c>
      <c r="AX1546" s="13">
        <f t="shared" si="548"/>
        <v>-4.4552257721851641E-5</v>
      </c>
      <c r="AZ1546" s="13"/>
      <c r="BA1546" s="13"/>
      <c r="BB1546" s="13">
        <f t="shared" si="549"/>
        <v>22100301.962882396</v>
      </c>
      <c r="BC1546" s="13">
        <f t="shared" si="550"/>
        <v>-1.6497261635636286E-4</v>
      </c>
      <c r="BD1546" s="13"/>
      <c r="BE1546" s="13"/>
      <c r="BG1546" s="13">
        <f t="shared" si="551"/>
        <v>996.3330000000002</v>
      </c>
      <c r="BH1546" s="13">
        <f t="shared" si="552"/>
        <v>10.898999999999999</v>
      </c>
      <c r="BI1546" s="13"/>
      <c r="BL1546" s="13">
        <f t="shared" si="553"/>
        <v>315.06815879885437</v>
      </c>
      <c r="BM1546" s="13">
        <f t="shared" si="554"/>
        <v>34.465664218175128</v>
      </c>
      <c r="BP1546" s="13"/>
      <c r="BQ1546" s="13">
        <f t="shared" si="555"/>
        <v>99.633300000000006</v>
      </c>
      <c r="BR1546" s="13">
        <f t="shared" si="556"/>
        <v>108.99000000000007</v>
      </c>
      <c r="BT1546" s="13"/>
      <c r="BU1546" s="13"/>
      <c r="BV1546" s="13">
        <f t="shared" si="557"/>
        <v>31.50681587988543</v>
      </c>
      <c r="BW1546" s="13">
        <f t="shared" si="558"/>
        <v>344.65664218175147</v>
      </c>
      <c r="CA1546" s="13">
        <f t="shared" si="559"/>
        <v>9.9633299999999991</v>
      </c>
      <c r="CB1546" s="13">
        <f t="shared" si="560"/>
        <v>1089.9000000000008</v>
      </c>
    </row>
    <row r="1547" spans="1:80" x14ac:dyDescent="0.3">
      <c r="A1547" s="13">
        <f t="shared" si="536"/>
        <v>1.5776112696993489E-2</v>
      </c>
      <c r="C1547" s="13" t="str">
        <f>IF(F1547&gt;0,SQRT(Sum_Sq($AI$2,V_rtHz($AH$2)/(1+1/$A1547),V_rtHz($AH$2*$A1547)/(1+$A1547),$AN$2*$AH$2/(1+1/$A1547),$AM$2*SQRT(Sum_Sq(F1547,1/($X$2*D$8*(1+C$1017+F1547/E1547))))/SQRT(Sum_Sq($X$2*F1547*D$8,1)),                   $AQ$2*SQRT(Sum_Sq($AH$2/(1+1/$A1547)+F1547*( 1/(C$1017+1+F1547/E1547)-1)/(1+($X$2*F1547*D$8)^2), (F1547^2*D$8*$X$2+1/($X$2*D$8*(C$1017+1+F1547/E1547           )))/(1+($X$2*F1547*D$8)^2))),           V_rtHz(E1547)/($X$2*D$8*(E1547*C$1017+E1547+F1547)),V_rtHz(F1547)*SQRT(Sum_Sq(E1547*D$8*$X$2*C$1017,1))/($X$2*D$8*(E1547*C$1017+E1547+F1547))))/SQRT(Sum_Sq(1/(1+$A1547)+$AC$2/$I$2-1/(1+(1+F1547/E1547)/C$1017),$X$2/$I$2)),IF(F1548&lt;0,"A",C1548))</f>
        <v>A</v>
      </c>
      <c r="E1547" s="13">
        <f t="shared" si="537"/>
        <v>-1</v>
      </c>
      <c r="F1547" s="12">
        <f t="shared" si="561"/>
        <v>-2</v>
      </c>
      <c r="H1547" s="13" t="str">
        <f>IF(K1547&gt;0,SQRT(Sum_Sq($AI$2,V_rtHz($AH$2)/(1+1/$A1547),V_rtHz($AH$2*$A1547)/(1+$A1547),$AN$2*$AH$2/(1+1/$A1547),$AM$2*SQRT(Sum_Sq(K1547,1/($X$2*I$8*(1+H$1017+K1547/J1547))))/SQRT(Sum_Sq($X$2*K1547*I$8,1)),                   $AQ$2*SQRT(Sum_Sq($AH$2/(1+1/$A1547)+K1547*( 1/(H$1017+1+K1547/J1547)-1)/(1+($X$2*K1547*I$8)^2), (K1547^2*I$8*$X$2+1/($X$2*I$8*(H$1017+1+K1547/J1547           )))/(1+($X$2*K1547*I$8)^2))),           V_rtHz(J1547)/($X$2*I$8*(J1547*H$1017+J1547+K1547)),V_rtHz(K1547)*SQRT(Sum_Sq(J1547*I$8*$X$2*H$1017,1))/($X$2*I$8*(J1547*H$1017+J1547+K1547))))/SQRT(Sum_Sq(1/(1+$A1547)+$AC$2/$I$2-1/(1+(1+K1547/J1547)/H$1017),$X$2/$I$2)),IF(K1548&lt;0,"A",H1548))</f>
        <v>A</v>
      </c>
      <c r="J1547" s="13">
        <f t="shared" si="538"/>
        <v>-1</v>
      </c>
      <c r="K1547" s="12">
        <f t="shared" si="562"/>
        <v>-2</v>
      </c>
      <c r="M1547" s="13" t="str">
        <f>IF(P1547&gt;0,SQRT(Sum_Sq($AI$2,V_rtHz($AH$2)/(1+1/$A1547),V_rtHz($AH$2*$A1547)/(1+$A1547),$AN$2*$AH$2/(1+1/$A1547),$AM$2*SQRT(Sum_Sq(P1547,1/($X$2*N$8*(1+M$1017+P1547/O1547))))/SQRT(Sum_Sq($X$2*P1547*N$8,1)),                   $AQ$2*SQRT(Sum_Sq($AH$2/(1+1/$A1547)+P1547*( 1/(M$1017+1+P1547/O1547)-1)/(1+($X$2*P1547*N$8)^2), (P1547^2*N$8*$X$2+1/($X$2*N$8*(M$1017+1+P1547/O1547           )))/(1+($X$2*P1547*N$8)^2))),           V_rtHz(O1547)/($X$2*N$8*(O1547*M$1017+O1547+P1547)),V_rtHz(P1547)*SQRT(Sum_Sq(O1547*N$8*$X$2*M$1017,1))/($X$2*N$8*(O1547*M$1017+O1547+P1547))))/SQRT(Sum_Sq(1/(1+$A1547)+$AC$2/$I$2-1/(1+(1+P1547/O1547)/M$1017),$X$2/$I$2)),IF(P1548&lt;0,"A",M1548))</f>
        <v>A</v>
      </c>
      <c r="O1547" s="13">
        <f t="shared" si="539"/>
        <v>-1</v>
      </c>
      <c r="P1547" s="12">
        <f t="shared" si="563"/>
        <v>-2</v>
      </c>
      <c r="R1547" s="13">
        <f>IF(U1547&gt;0,SQRT(Sum_Sq($AI$2,V_rtHz($AH$2)/(1+1/$A1547),V_rtHz($AH$2*$A1547)/(1+$A1547),$AN$2*$AH$2/(1+1/$A1547),$AM$2*SQRT(Sum_Sq(U1547,1/($X$2*S$8*(1+R$1017+U1547/T1547))))/SQRT(Sum_Sq($X$2*U1547*S$8,1)),                   $AQ$2*SQRT(Sum_Sq($AH$2/(1+1/$A1547)+U1547*( 1/(R$1017+1+U1547/T1547)-1)/(1+($X$2*U1547*S$8)^2), (U1547^2*S$8*$X$2+1/($X$2*S$8*(R$1017+1+U1547/T1547           )))/(1+($X$2*U1547*S$8)^2))),           V_rtHz(T1547)/($X$2*S$8*(T1547*R$1017+T1547+U1547)),V_rtHz(U1547)*SQRT(Sum_Sq(T1547*S$8*$X$2*R$1017,1))/($X$2*S$8*(T1547*R$1017+T1547+U1547))))/SQRT(Sum_Sq(1/(1+$A1547)+$AC$2/$I$2-1/(1+(1+U1547/T1547)/R$1017),$X$2/$I$2)),IF(U1548&lt;0,"A",R1548))</f>
        <v>1.8404394926450383E-6</v>
      </c>
      <c r="T1547" s="13">
        <f t="shared" si="540"/>
        <v>11072.627519617628</v>
      </c>
      <c r="U1547" s="12">
        <f t="shared" si="564"/>
        <v>28103.906392345405</v>
      </c>
      <c r="X1547" s="13">
        <f>IF(AA1547&gt;0,SQRT(Sum_Sq($AI$2,V_rtHz($AH$2)/(1+1/$A1547),V_rtHz($AH$2*$A1547)/(1+$A1547),$AN$2*$AH$2/(1+1/$A1547),$AM$2*SQRT(Sum_Sq(AA1547,1/($X$2*Y$8*(1+X$1017+AA1547/Z1547))))/SQRT(Sum_Sq($X$2*AA1547*Y$8,1)),                   $AQ$2*SQRT(Sum_Sq($AH$2/(1+1/$A1547)+AA1547*( 1/(X$1017+1+AA1547/Z1547)-1)/(1+($X$2*AA1547*Y$8)^2), (AA1547^2*Y$8*$X$2+1/($X$2*Y$8*(X$1017+1+AA1547/Z1547           )))/(1+($X$2*AA1547*Y$8)^2))),           V_rtHz(Z1547)/($X$2*Y$8*(Z1547*X$1017+Z1547+AA1547)),V_rtHz(AA1547)*SQRT(Sum_Sq(Z1547*Y$8*$X$2*X$1017,1))/($X$2*Y$8*(Z1547*X$1017+Z1547+AA1547))))/SQRT(Sum_Sq(1/(1+$A1547)+$AC$2/$I$2-1/(1+(1+AA1547/Z1547)/X$1017),$X$2/$I$2)),IF(AA1548&lt;0,"A",X1548))</f>
        <v>2.8078584666382412E-6</v>
      </c>
      <c r="Z1547" s="13">
        <f t="shared" si="541"/>
        <v>9423.1784781961578</v>
      </c>
      <c r="AA1547" s="12">
        <f t="shared" si="565"/>
        <v>104428.72220198273</v>
      </c>
      <c r="AC1547" s="13">
        <f>IF(AF1547&gt;0,SQRT(Sum_Sq($AI$2,V_rtHz($AH$2)/(1+1/$A1547),V_rtHz($AH$2*$A1547)/(1+$A1547),$AN$2*$AH$2/(1+1/$A1547),$AM$2*SQRT(Sum_Sq(AF1547,1/($X$2*AD$8*(1+AC$1017+AF1547/AE1547))))/SQRT(Sum_Sq($X$2*AF1547*AD$8,1)),                   $AQ$2*SQRT(Sum_Sq($AH$2/(1+1/$A1547)+AF1547*( 1/(AC$1017+1+AF1547/AE1547)-1)/(1+($X$2*AF1547*AD$8)^2), (AF1547^2*AD$8*$X$2+1/($X$2*AD$8*(AC$1017+1+AF1547/AE1547           )))/(1+($X$2*AF1547*AD$8)^2))),           V_rtHz(AE1547)/($X$2*AD$8*(AE1547*AC$1017+AE1547+AF1547)),V_rtHz(AF1547)*SQRT(Sum_Sq(AE1547*AD$8*$X$2*AC$1017,1))/($X$2*AD$8*(AE1547*AC$1017+AE1547+AF1547))))/SQRT(Sum_Sq(1/(1+$A1547)+$AC$2/$I$2-1/(1+(1+AF1547/AE1547)/AC$1017),$X$2/$I$2)),IF(AF1548&lt;0,"A",AC1548))</f>
        <v>4.7940257521915002E-6</v>
      </c>
      <c r="AE1547" s="13">
        <f t="shared" si="542"/>
        <v>9050.8561137463948</v>
      </c>
      <c r="AF1547" s="12">
        <f t="shared" si="566"/>
        <v>343817.29575395287</v>
      </c>
      <c r="AG1547" s="13"/>
      <c r="AH1547" s="13">
        <f>IF(AK1547&gt;0,SQRT(Sum_Sq($AI$2,V_rtHz($AH$2)/(1+1/$A1547),V_rtHz($AH$2*$A1547)/(1+$A1547),$AN$2*$AH$2/(1+1/$A1547),$AM$2*SQRT(Sum_Sq(AK1547,1/($X$2*AI$8*(1+AH$1017+AK1547/AJ1547))))/SQRT(Sum_Sq($X$2*AK1547*AI$8,1)),                   $AQ$2*SQRT(Sum_Sq($AH$2/(1+1/$A1547)+AK1547*( 1/(AH$1017+1+AK1547/AJ1547)-1)/(1+($X$2*AK1547*AI$8)^2), (AK1547^2*AI$8*$X$2+1/($X$2*AI$8*(AH$1017+1+AK1547/AJ1547           )))/(1+($X$2*AK1547*AI$8)^2))),           V_rtHz(AJ1547)/($X$2*AI$8*(AJ1547*AH$1017+AJ1547+AK1547)),V_rtHz(AK1547)*SQRT(Sum_Sq(AJ1547*AI$8*$X$2*AH$1017,1))/($X$2*AI$8*(AJ1547*AH$1017+AJ1547+AK1547))))/SQRT(Sum_Sq(1/(1+$A1547)+$AC$2/$I$2-1/(1+(1+AK1547/AJ1547)/AH$1017),$X$2/$I$2)),IF(AK1548&lt;0,"A",AH1548))</f>
        <v>8.420963744230637E-6</v>
      </c>
      <c r="AI1547" s="13"/>
      <c r="AJ1547" s="13">
        <f t="shared" si="543"/>
        <v>8942.9792929379273</v>
      </c>
      <c r="AK1547" s="12">
        <f t="shared" si="567"/>
        <v>1100360.9147751601</v>
      </c>
      <c r="AM1547" s="13">
        <f>IF(AP1547&gt;0,SQRT(Sum_Sq($AI$2,V_rtHz($AH$2)/(1+1/$A1547),V_rtHz($AH$2*$A1547)/(1+$A1547),$AN$2*$AH$2/(1+1/$A1547),$AM$2*SQRT(Sum_Sq(AP1547,1/($X$2*AN$8*(1+AM$1017+AP1547/AO1547))))/SQRT(Sum_Sq($X$2*AP1547*AN$8,1)),                   $AQ$2*SQRT(Sum_Sq($AH$2/(1+1/$A1547)+AP1547*( 1/(AM$1017+1+AP1547/AO1547)-1)/(1+($X$2*AP1547*AN$8)^2), (AP1547^2*AN$8*$X$2+1/($X$2*AN$8*(AM$1017+1+AP1547/AO1547           )))/(1+($X$2*AP1547*AN$8)^2))),           V_rtHz(AO1547)/($X$2*AN$8*(AO1547*AM$1017+AO1547+AP1547)),V_rtHz(AP1547)*SQRT(Sum_Sq(AO1547*AN$8*$X$2*AM$1017,1))/($X$2*AN$8*(AO1547*AM$1017+AO1547+AP1547))))/SQRT(Sum_Sq(1/(1+$A1547)+$AC$2/$I$2-1/(1+(1+AP1547/AO1547)/AM$1017),$X$2/$I$2)),IF(AP1548&lt;0,"A",AM1548))</f>
        <v>1.4919434947803469E-5</v>
      </c>
      <c r="AO1547" s="13">
        <f t="shared" si="544"/>
        <v>8909.7501625837376</v>
      </c>
      <c r="AP1547" s="12">
        <f t="shared" si="568"/>
        <v>3492624.1662246725</v>
      </c>
      <c r="AR1547" s="13">
        <f t="shared" si="545"/>
        <v>69887291.180198371</v>
      </c>
      <c r="AS1547" s="13">
        <f t="shared" si="546"/>
        <v>-1.3470728627294911E-5</v>
      </c>
      <c r="AV1547" s="13"/>
      <c r="AW1547" s="13">
        <f t="shared" si="547"/>
        <v>39300511.936236553</v>
      </c>
      <c r="AX1547" s="13">
        <f t="shared" si="548"/>
        <v>-4.4594145731746156E-5</v>
      </c>
      <c r="AZ1547" s="13"/>
      <c r="BA1547" s="13"/>
      <c r="BB1547" s="13">
        <f t="shared" si="549"/>
        <v>22100301.962882396</v>
      </c>
      <c r="BC1547" s="13">
        <f t="shared" si="550"/>
        <v>-1.655484261934284E-4</v>
      </c>
      <c r="BD1547" s="13"/>
      <c r="BE1547" s="13"/>
      <c r="BG1547" s="13">
        <f t="shared" si="551"/>
        <v>996.3330000000002</v>
      </c>
      <c r="BH1547" s="13">
        <f t="shared" si="552"/>
        <v>10.898999999999997</v>
      </c>
      <c r="BI1547" s="13"/>
      <c r="BL1547" s="13">
        <f t="shared" si="553"/>
        <v>315.06815879885437</v>
      </c>
      <c r="BM1547" s="13">
        <f t="shared" si="554"/>
        <v>34.465664218175135</v>
      </c>
      <c r="BP1547" s="13"/>
      <c r="BQ1547" s="13">
        <f t="shared" si="555"/>
        <v>99.633299999999991</v>
      </c>
      <c r="BR1547" s="13">
        <f t="shared" si="556"/>
        <v>108.99000000000005</v>
      </c>
      <c r="BT1547" s="13"/>
      <c r="BU1547" s="13"/>
      <c r="BV1547" s="13">
        <f t="shared" si="557"/>
        <v>31.50681587988543</v>
      </c>
      <c r="BW1547" s="13">
        <f t="shared" si="558"/>
        <v>344.65664218175152</v>
      </c>
      <c r="CA1547" s="13">
        <f t="shared" si="559"/>
        <v>9.9633299999999991</v>
      </c>
      <c r="CB1547" s="13">
        <f t="shared" si="560"/>
        <v>1089.8999999999999</v>
      </c>
    </row>
    <row r="1548" spans="1:80" x14ac:dyDescent="0.3">
      <c r="A1548" s="13">
        <f t="shared" si="536"/>
        <v>1.5995580286146685E-2</v>
      </c>
      <c r="C1548" s="13" t="str">
        <f>IF(F1548&gt;0,SQRT(Sum_Sq($AI$2,V_rtHz($AH$2)/(1+1/$A1548),V_rtHz($AH$2*$A1548)/(1+$A1548),$AN$2*$AH$2/(1+1/$A1548),$AM$2*SQRT(Sum_Sq(F1548,1/($X$2*D$8*(1+C$1017+F1548/E1548))))/SQRT(Sum_Sq($X$2*F1548*D$8,1)),                   $AQ$2*SQRT(Sum_Sq($AH$2/(1+1/$A1548)+F1548*( 1/(C$1017+1+F1548/E1548)-1)/(1+($X$2*F1548*D$8)^2), (F1548^2*D$8*$X$2+1/($X$2*D$8*(C$1017+1+F1548/E1548           )))/(1+($X$2*F1548*D$8)^2))),           V_rtHz(E1548)/($X$2*D$8*(E1548*C$1017+E1548+F1548)),V_rtHz(F1548)*SQRT(Sum_Sq(E1548*D$8*$X$2*C$1017,1))/($X$2*D$8*(E1548*C$1017+E1548+F1548))))/SQRT(Sum_Sq(1/(1+$A1548)+$AC$2/$I$2-1/(1+(1+F1548/E1548)/C$1017),$X$2/$I$2)),IF(F1549&lt;0,"A",C1549))</f>
        <v>A</v>
      </c>
      <c r="E1548" s="13">
        <f t="shared" si="537"/>
        <v>-1</v>
      </c>
      <c r="F1548" s="12">
        <f t="shared" si="561"/>
        <v>-2</v>
      </c>
      <c r="H1548" s="13" t="str">
        <f>IF(K1548&gt;0,SQRT(Sum_Sq($AI$2,V_rtHz($AH$2)/(1+1/$A1548),V_rtHz($AH$2*$A1548)/(1+$A1548),$AN$2*$AH$2/(1+1/$A1548),$AM$2*SQRT(Sum_Sq(K1548,1/($X$2*I$8*(1+H$1017+K1548/J1548))))/SQRT(Sum_Sq($X$2*K1548*I$8,1)),                   $AQ$2*SQRT(Sum_Sq($AH$2/(1+1/$A1548)+K1548*( 1/(H$1017+1+K1548/J1548)-1)/(1+($X$2*K1548*I$8)^2), (K1548^2*I$8*$X$2+1/($X$2*I$8*(H$1017+1+K1548/J1548           )))/(1+($X$2*K1548*I$8)^2))),           V_rtHz(J1548)/($X$2*I$8*(J1548*H$1017+J1548+K1548)),V_rtHz(K1548)*SQRT(Sum_Sq(J1548*I$8*$X$2*H$1017,1))/($X$2*I$8*(J1548*H$1017+J1548+K1548))))/SQRT(Sum_Sq(1/(1+$A1548)+$AC$2/$I$2-1/(1+(1+K1548/J1548)/H$1017),$X$2/$I$2)),IF(K1549&lt;0,"A",H1549))</f>
        <v>A</v>
      </c>
      <c r="J1548" s="13">
        <f t="shared" si="538"/>
        <v>-1</v>
      </c>
      <c r="K1548" s="12">
        <f t="shared" si="562"/>
        <v>-2</v>
      </c>
      <c r="M1548" s="13" t="str">
        <f>IF(P1548&gt;0,SQRT(Sum_Sq($AI$2,V_rtHz($AH$2)/(1+1/$A1548),V_rtHz($AH$2*$A1548)/(1+$A1548),$AN$2*$AH$2/(1+1/$A1548),$AM$2*SQRT(Sum_Sq(P1548,1/($X$2*N$8*(1+M$1017+P1548/O1548))))/SQRT(Sum_Sq($X$2*P1548*N$8,1)),                   $AQ$2*SQRT(Sum_Sq($AH$2/(1+1/$A1548)+P1548*( 1/(M$1017+1+P1548/O1548)-1)/(1+($X$2*P1548*N$8)^2), (P1548^2*N$8*$X$2+1/($X$2*N$8*(M$1017+1+P1548/O1548           )))/(1+($X$2*P1548*N$8)^2))),           V_rtHz(O1548)/($X$2*N$8*(O1548*M$1017+O1548+P1548)),V_rtHz(P1548)*SQRT(Sum_Sq(O1548*N$8*$X$2*M$1017,1))/($X$2*N$8*(O1548*M$1017+O1548+P1548))))/SQRT(Sum_Sq(1/(1+$A1548)+$AC$2/$I$2-1/(1+(1+P1548/O1548)/M$1017),$X$2/$I$2)),IF(P1549&lt;0,"A",M1549))</f>
        <v>A</v>
      </c>
      <c r="O1548" s="13">
        <f t="shared" si="539"/>
        <v>-1</v>
      </c>
      <c r="P1548" s="12">
        <f t="shared" si="563"/>
        <v>-2</v>
      </c>
      <c r="R1548" s="13">
        <f>IF(U1548&gt;0,SQRT(Sum_Sq($AI$2,V_rtHz($AH$2)/(1+1/$A1548),V_rtHz($AH$2*$A1548)/(1+$A1548),$AN$2*$AH$2/(1+1/$A1548),$AM$2*SQRT(Sum_Sq(U1548,1/($X$2*S$8*(1+R$1017+U1548/T1548))))/SQRT(Sum_Sq($X$2*U1548*S$8,1)),                   $AQ$2*SQRT(Sum_Sq($AH$2/(1+1/$A1548)+U1548*( 1/(R$1017+1+U1548/T1548)-1)/(1+($X$2*U1548*S$8)^2), (U1548^2*S$8*$X$2+1/($X$2*S$8*(R$1017+1+U1548/T1548           )))/(1+($X$2*U1548*S$8)^2))),           V_rtHz(T1548)/($X$2*S$8*(T1548*R$1017+T1548+U1548)),V_rtHz(U1548)*SQRT(Sum_Sq(T1548*S$8*$X$2*R$1017,1))/($X$2*S$8*(T1548*R$1017+T1548+U1548))))/SQRT(Sum_Sq(1/(1+$A1548)+$AC$2/$I$2-1/(1+(1+U1548/T1548)/R$1017),$X$2/$I$2)),IF(U1549&lt;0,"A",R1549))</f>
        <v>1.8329022384878322E-6</v>
      </c>
      <c r="T1548" s="13">
        <f t="shared" si="540"/>
        <v>10988.156799208511</v>
      </c>
      <c r="U1548" s="12">
        <f t="shared" si="564"/>
        <v>28319.95329289954</v>
      </c>
      <c r="X1548" s="13">
        <f>IF(AA1548&gt;0,SQRT(Sum_Sq($AI$2,V_rtHz($AH$2)/(1+1/$A1548),V_rtHz($AH$2*$A1548)/(1+$A1548),$AN$2*$AH$2/(1+1/$A1548),$AM$2*SQRT(Sum_Sq(AA1548,1/($X$2*Y$8*(1+X$1017+AA1548/Z1548))))/SQRT(Sum_Sq($X$2*AA1548*Y$8,1)),                   $AQ$2*SQRT(Sum_Sq($AH$2/(1+1/$A1548)+AA1548*( 1/(X$1017+1+AA1548/Z1548)-1)/(1+($X$2*AA1548*Y$8)^2), (AA1548^2*Y$8*$X$2+1/($X$2*Y$8*(X$1017+1+AA1548/Z1548           )))/(1+($X$2*AA1548*Y$8)^2))),           V_rtHz(Z1548)/($X$2*Y$8*(Z1548*X$1017+Z1548+AA1548)),V_rtHz(AA1548)*SQRT(Sum_Sq(Z1548*Y$8*$X$2*X$1017,1))/($X$2*Y$8*(Z1548*X$1017+Z1548+AA1548))))/SQRT(Sum_Sq(1/(1+$A1548)+$AC$2/$I$2-1/(1+(1+AA1548/Z1548)/X$1017),$X$2/$I$2)),IF(AA1549&lt;0,"A",X1549))</f>
        <v>2.8012166396054785E-6</v>
      </c>
      <c r="Z1548" s="13">
        <f t="shared" si="541"/>
        <v>9374.2750342698237</v>
      </c>
      <c r="AA1548" s="12">
        <f t="shared" si="565"/>
        <v>104973.5029068195</v>
      </c>
      <c r="AC1548" s="13">
        <f>IF(AF1548&gt;0,SQRT(Sum_Sq($AI$2,V_rtHz($AH$2)/(1+1/$A1548),V_rtHz($AH$2*$A1548)/(1+$A1548),$AN$2*$AH$2/(1+1/$A1548),$AM$2*SQRT(Sum_Sq(AF1548,1/($X$2*AD$8*(1+AC$1017+AF1548/AE1548))))/SQRT(Sum_Sq($X$2*AF1548*AD$8,1)),                   $AQ$2*SQRT(Sum_Sq($AH$2/(1+1/$A1548)+AF1548*( 1/(AC$1017+1+AF1548/AE1548)-1)/(1+($X$2*AF1548*AD$8)^2), (AF1548^2*AD$8*$X$2+1/($X$2*AD$8*(AC$1017+1+AF1548/AE1548           )))/(1+($X$2*AF1548*AD$8)^2))),           V_rtHz(AE1548)/($X$2*AD$8*(AE1548*AC$1017+AE1548+AF1548)),V_rtHz(AF1548)*SQRT(Sum_Sq(AE1548*AD$8*$X$2*AC$1017,1))/($X$2*AD$8*(AE1548*AC$1017+AE1548+AF1548))))/SQRT(Sum_Sq(1/(1+$A1548)+$AC$2/$I$2-1/(1+(1+AF1548/AE1548)/AC$1017),$X$2/$I$2)),IF(AF1549&lt;0,"A",AC1549))</f>
        <v>4.7842544334187336E-6</v>
      </c>
      <c r="AE1548" s="13">
        <f t="shared" si="542"/>
        <v>9008.1136162402436</v>
      </c>
      <c r="AF1548" s="12">
        <f t="shared" si="566"/>
        <v>345448.67059361306</v>
      </c>
      <c r="AG1548" s="13"/>
      <c r="AH1548" s="13">
        <f>IF(AK1548&gt;0,SQRT(Sum_Sq($AI$2,V_rtHz($AH$2)/(1+1/$A1548),V_rtHz($AH$2*$A1548)/(1+$A1548),$AN$2*$AH$2/(1+1/$A1548),$AM$2*SQRT(Sum_Sq(AK1548,1/($X$2*AI$8*(1+AH$1017+AK1548/AJ1548))))/SQRT(Sum_Sq($X$2*AK1548*AI$8,1)),                   $AQ$2*SQRT(Sum_Sq($AH$2/(1+1/$A1548)+AK1548*( 1/(AH$1017+1+AK1548/AJ1548)-1)/(1+($X$2*AK1548*AI$8)^2), (AK1548^2*AI$8*$X$2+1/($X$2*AI$8*(AH$1017+1+AK1548/AJ1548           )))/(1+($X$2*AK1548*AI$8)^2))),           V_rtHz(AJ1548)/($X$2*AI$8*(AJ1548*AH$1017+AJ1548+AK1548)),V_rtHz(AK1548)*SQRT(Sum_Sq(AJ1548*AI$8*$X$2*AH$1017,1))/($X$2*AI$8*(AJ1548*AH$1017+AJ1548+AK1548))))/SQRT(Sum_Sq(1/(1+$A1548)+$AC$2/$I$2-1/(1+(1+AK1548/AJ1548)/AH$1017),$X$2/$I$2)),IF(AK1549&lt;0,"A",AH1549))</f>
        <v>8.4045665942478238E-6</v>
      </c>
      <c r="AI1548" s="13"/>
      <c r="AJ1548" s="13">
        <f t="shared" si="543"/>
        <v>8901.9093502887008</v>
      </c>
      <c r="AK1548" s="12">
        <f t="shared" si="567"/>
        <v>1105437.551470163</v>
      </c>
      <c r="AM1548" s="13">
        <f>IF(AP1548&gt;0,SQRT(Sum_Sq($AI$2,V_rtHz($AH$2)/(1+1/$A1548),V_rtHz($AH$2*$A1548)/(1+$A1548),$AN$2*$AH$2/(1+1/$A1548),$AM$2*SQRT(Sum_Sq(AP1548,1/($X$2*AN$8*(1+AM$1017+AP1548/AO1548))))/SQRT(Sum_Sq($X$2*AP1548*AN$8,1)),                   $AQ$2*SQRT(Sum_Sq($AH$2/(1+1/$A1548)+AP1548*( 1/(AM$1017+1+AP1548/AO1548)-1)/(1+($X$2*AP1548*AN$8)^2), (AP1548^2*AN$8*$X$2+1/($X$2*AN$8*(AM$1017+1+AP1548/AO1548           )))/(1+($X$2*AP1548*AN$8)^2))),           V_rtHz(AO1548)/($X$2*AN$8*(AO1548*AM$1017+AO1548+AP1548)),V_rtHz(AP1548)*SQRT(Sum_Sq(AO1548*AN$8*$X$2*AM$1017,1))/($X$2*AN$8*(AO1548*AM$1017+AO1548+AP1548))))/SQRT(Sum_Sq(1/(1+$A1548)+$AC$2/$I$2-1/(1+(1+AP1548/AO1548)/AM$1017),$X$2/$I$2)),IF(AP1549&lt;0,"A",AM1549))</f>
        <v>1.4890806338139259E-5</v>
      </c>
      <c r="AO1548" s="13">
        <f t="shared" si="544"/>
        <v>8869.1855532779991</v>
      </c>
      <c r="AP1548" s="12">
        <f t="shared" si="568"/>
        <v>3508598.2298975564</v>
      </c>
      <c r="AR1548" s="13">
        <f t="shared" si="545"/>
        <v>69887291.180198371</v>
      </c>
      <c r="AS1548" s="13">
        <f t="shared" si="546"/>
        <v>-1.3474608785324173E-5</v>
      </c>
      <c r="AV1548" s="13"/>
      <c r="AW1548" s="13">
        <f t="shared" si="547"/>
        <v>39300511.936236553</v>
      </c>
      <c r="AX1548" s="13">
        <f t="shared" si="548"/>
        <v>-4.4636696956049884E-5</v>
      </c>
      <c r="AZ1548" s="13"/>
      <c r="BA1548" s="13"/>
      <c r="BB1548" s="13">
        <f t="shared" si="549"/>
        <v>22100301.962882396</v>
      </c>
      <c r="BC1548" s="13">
        <f t="shared" si="550"/>
        <v>-1.661363647221665E-4</v>
      </c>
      <c r="BD1548" s="13"/>
      <c r="BE1548" s="13"/>
      <c r="BG1548" s="13">
        <f t="shared" si="551"/>
        <v>996.3330000000002</v>
      </c>
      <c r="BH1548" s="13">
        <f t="shared" si="552"/>
        <v>10.898999999999996</v>
      </c>
      <c r="BI1548" s="13"/>
      <c r="BL1548" s="13">
        <f t="shared" si="553"/>
        <v>315.06815879885437</v>
      </c>
      <c r="BM1548" s="13">
        <f t="shared" si="554"/>
        <v>34.465664218175114</v>
      </c>
      <c r="BP1548" s="13"/>
      <c r="BQ1548" s="13">
        <f t="shared" si="555"/>
        <v>99.633299999999991</v>
      </c>
      <c r="BR1548" s="13">
        <f t="shared" si="556"/>
        <v>108.99000000000004</v>
      </c>
      <c r="BT1548" s="13"/>
      <c r="BU1548" s="13"/>
      <c r="BV1548" s="13">
        <f t="shared" si="557"/>
        <v>31.50681587988543</v>
      </c>
      <c r="BW1548" s="13">
        <f t="shared" si="558"/>
        <v>344.65664218175158</v>
      </c>
      <c r="CA1548" s="13">
        <f t="shared" si="559"/>
        <v>9.9633299999999991</v>
      </c>
      <c r="CB1548" s="13">
        <f t="shared" si="560"/>
        <v>1089.9000000000003</v>
      </c>
    </row>
    <row r="1549" spans="1:80" x14ac:dyDescent="0.3">
      <c r="A1549" s="13">
        <f t="shared" si="536"/>
        <v>1.6218100973589292E-2</v>
      </c>
      <c r="C1549" s="13" t="str">
        <f>IF(F1549&gt;0,SQRT(Sum_Sq($AI$2,V_rtHz($AH$2)/(1+1/$A1549),V_rtHz($AH$2*$A1549)/(1+$A1549),$AN$2*$AH$2/(1+1/$A1549),$AM$2*SQRT(Sum_Sq(F1549,1/($X$2*D$8*(1+C$1017+F1549/E1549))))/SQRT(Sum_Sq($X$2*F1549*D$8,1)),                   $AQ$2*SQRT(Sum_Sq($AH$2/(1+1/$A1549)+F1549*( 1/(C$1017+1+F1549/E1549)-1)/(1+($X$2*F1549*D$8)^2), (F1549^2*D$8*$X$2+1/($X$2*D$8*(C$1017+1+F1549/E1549           )))/(1+($X$2*F1549*D$8)^2))),           V_rtHz(E1549)/($X$2*D$8*(E1549*C$1017+E1549+F1549)),V_rtHz(F1549)*SQRT(Sum_Sq(E1549*D$8*$X$2*C$1017,1))/($X$2*D$8*(E1549*C$1017+E1549+F1549))))/SQRT(Sum_Sq(1/(1+$A1549)+$AC$2/$I$2-1/(1+(1+F1549/E1549)/C$1017),$X$2/$I$2)),IF(F1550&lt;0,"A",C1550))</f>
        <v>A</v>
      </c>
      <c r="E1549" s="13">
        <f t="shared" si="537"/>
        <v>-1</v>
      </c>
      <c r="F1549" s="12">
        <f t="shared" si="561"/>
        <v>-2</v>
      </c>
      <c r="H1549" s="13" t="str">
        <f>IF(K1549&gt;0,SQRT(Sum_Sq($AI$2,V_rtHz($AH$2)/(1+1/$A1549),V_rtHz($AH$2*$A1549)/(1+$A1549),$AN$2*$AH$2/(1+1/$A1549),$AM$2*SQRT(Sum_Sq(K1549,1/($X$2*I$8*(1+H$1017+K1549/J1549))))/SQRT(Sum_Sq($X$2*K1549*I$8,1)),                   $AQ$2*SQRT(Sum_Sq($AH$2/(1+1/$A1549)+K1549*( 1/(H$1017+1+K1549/J1549)-1)/(1+($X$2*K1549*I$8)^2), (K1549^2*I$8*$X$2+1/($X$2*I$8*(H$1017+1+K1549/J1549           )))/(1+($X$2*K1549*I$8)^2))),           V_rtHz(J1549)/($X$2*I$8*(J1549*H$1017+J1549+K1549)),V_rtHz(K1549)*SQRT(Sum_Sq(J1549*I$8*$X$2*H$1017,1))/($X$2*I$8*(J1549*H$1017+J1549+K1549))))/SQRT(Sum_Sq(1/(1+$A1549)+$AC$2/$I$2-1/(1+(1+K1549/J1549)/H$1017),$X$2/$I$2)),IF(K1550&lt;0,"A",H1550))</f>
        <v>A</v>
      </c>
      <c r="J1549" s="13">
        <f t="shared" si="538"/>
        <v>-1</v>
      </c>
      <c r="K1549" s="12">
        <f t="shared" si="562"/>
        <v>-2</v>
      </c>
      <c r="M1549" s="13" t="str">
        <f>IF(P1549&gt;0,SQRT(Sum_Sq($AI$2,V_rtHz($AH$2)/(1+1/$A1549),V_rtHz($AH$2*$A1549)/(1+$A1549),$AN$2*$AH$2/(1+1/$A1549),$AM$2*SQRT(Sum_Sq(P1549,1/($X$2*N$8*(1+M$1017+P1549/O1549))))/SQRT(Sum_Sq($X$2*P1549*N$8,1)),                   $AQ$2*SQRT(Sum_Sq($AH$2/(1+1/$A1549)+P1549*( 1/(M$1017+1+P1549/O1549)-1)/(1+($X$2*P1549*N$8)^2), (P1549^2*N$8*$X$2+1/($X$2*N$8*(M$1017+1+P1549/O1549           )))/(1+($X$2*P1549*N$8)^2))),           V_rtHz(O1549)/($X$2*N$8*(O1549*M$1017+O1549+P1549)),V_rtHz(P1549)*SQRT(Sum_Sq(O1549*N$8*$X$2*M$1017,1))/($X$2*N$8*(O1549*M$1017+O1549+P1549))))/SQRT(Sum_Sq(1/(1+$A1549)+$AC$2/$I$2-1/(1+(1+P1549/O1549)/M$1017),$X$2/$I$2)),IF(P1550&lt;0,"A",M1550))</f>
        <v>A</v>
      </c>
      <c r="O1549" s="13">
        <f t="shared" si="539"/>
        <v>-1</v>
      </c>
      <c r="P1549" s="12">
        <f t="shared" si="563"/>
        <v>-2</v>
      </c>
      <c r="R1549" s="13">
        <f>IF(U1549&gt;0,SQRT(Sum_Sq($AI$2,V_rtHz($AH$2)/(1+1/$A1549),V_rtHz($AH$2*$A1549)/(1+$A1549),$AN$2*$AH$2/(1+1/$A1549),$AM$2*SQRT(Sum_Sq(U1549,1/($X$2*S$8*(1+R$1017+U1549/T1549))))/SQRT(Sum_Sq($X$2*U1549*S$8,1)),                   $AQ$2*SQRT(Sum_Sq($AH$2/(1+1/$A1549)+U1549*( 1/(R$1017+1+U1549/T1549)-1)/(1+($X$2*U1549*S$8)^2), (U1549^2*S$8*$X$2+1/($X$2*S$8*(R$1017+1+U1549/T1549           )))/(1+($X$2*U1549*S$8)^2))),           V_rtHz(T1549)/($X$2*S$8*(T1549*R$1017+T1549+U1549)),V_rtHz(U1549)*SQRT(Sum_Sq(T1549*S$8*$X$2*R$1017,1))/($X$2*S$8*(T1549*R$1017+T1549+U1549))))/SQRT(Sum_Sq(1/(1+$A1549)+$AC$2/$I$2-1/(1+(1+U1549/T1549)/R$1017),$X$2/$I$2)),IF(U1550&lt;0,"A",R1550))</f>
        <v>1.8254531317902479E-6</v>
      </c>
      <c r="T1549" s="13">
        <f t="shared" si="540"/>
        <v>10904.745691539927</v>
      </c>
      <c r="U1549" s="12">
        <f t="shared" si="564"/>
        <v>28536.57445400703</v>
      </c>
      <c r="X1549" s="13">
        <f>IF(AA1549&gt;0,SQRT(Sum_Sq($AI$2,V_rtHz($AH$2)/(1+1/$A1549),V_rtHz($AH$2*$A1549)/(1+$A1549),$AN$2*$AH$2/(1+1/$A1549),$AM$2*SQRT(Sum_Sq(AA1549,1/($X$2*Y$8*(1+X$1017+AA1549/Z1549))))/SQRT(Sum_Sq($X$2*AA1549*Y$8,1)),                   $AQ$2*SQRT(Sum_Sq($AH$2/(1+1/$A1549)+AA1549*( 1/(X$1017+1+AA1549/Z1549)-1)/(1+($X$2*AA1549*Y$8)^2), (AA1549^2*Y$8*$X$2+1/($X$2*Y$8*(X$1017+1+AA1549/Z1549           )))/(1+($X$2*AA1549*Y$8)^2))),           V_rtHz(Z1549)/($X$2*Y$8*(Z1549*X$1017+Z1549+AA1549)),V_rtHz(AA1549)*SQRT(Sum_Sq(Z1549*Y$8*$X$2*X$1017,1))/($X$2*Y$8*(Z1549*X$1017+Z1549+AA1549))))/SQRT(Sum_Sq(1/(1+$A1549)+$AC$2/$I$2-1/(1+(1+AA1549/Z1549)/X$1017),$X$2/$I$2)),IF(AA1550&lt;0,"A",X1550))</f>
        <v>2.7945942831937232E-6</v>
      </c>
      <c r="Z1549" s="13">
        <f t="shared" si="541"/>
        <v>9325.55336751498</v>
      </c>
      <c r="AA1549" s="12">
        <f t="shared" si="565"/>
        <v>105521.94049815116</v>
      </c>
      <c r="AC1549" s="13">
        <f>IF(AF1549&gt;0,SQRT(Sum_Sq($AI$2,V_rtHz($AH$2)/(1+1/$A1549),V_rtHz($AH$2*$A1549)/(1+$A1549),$AN$2*$AH$2/(1+1/$A1549),$AM$2*SQRT(Sum_Sq(AF1549,1/($X$2*AD$8*(1+AC$1017+AF1549/AE1549))))/SQRT(Sum_Sq($X$2*AF1549*AD$8,1)),                   $AQ$2*SQRT(Sum_Sq($AH$2/(1+1/$A1549)+AF1549*( 1/(AC$1017+1+AF1549/AE1549)-1)/(1+($X$2*AF1549*AD$8)^2), (AF1549^2*AD$8*$X$2+1/($X$2*AD$8*(AC$1017+1+AF1549/AE1549           )))/(1+($X$2*AF1549*AD$8)^2))),           V_rtHz(AE1549)/($X$2*AD$8*(AE1549*AC$1017+AE1549+AF1549)),V_rtHz(AF1549)*SQRT(Sum_Sq(AE1549*AD$8*$X$2*AC$1017,1))/($X$2*AD$8*(AE1549*AC$1017+AE1549+AF1549))))/SQRT(Sum_Sq(1/(1+$A1549)+$AC$2/$I$2-1/(1+(1+AF1549/AE1549)/AC$1017),$X$2/$I$2)),IF(AF1550&lt;0,"A",AC1550))</f>
        <v>4.7744954330190536E-6</v>
      </c>
      <c r="AE1549" s="13">
        <f t="shared" si="542"/>
        <v>8965.459025277125</v>
      </c>
      <c r="AF1549" s="12">
        <f t="shared" si="566"/>
        <v>347092.1973446004</v>
      </c>
      <c r="AG1549" s="13"/>
      <c r="AH1549" s="13">
        <f>IF(AK1549&gt;0,SQRT(Sum_Sq($AI$2,V_rtHz($AH$2)/(1+1/$A1549),V_rtHz($AH$2*$A1549)/(1+$A1549),$AN$2*$AH$2/(1+1/$A1549),$AM$2*SQRT(Sum_Sq(AK1549,1/($X$2*AI$8*(1+AH$1017+AK1549/AJ1549))))/SQRT(Sum_Sq($X$2*AK1549*AI$8,1)),                   $AQ$2*SQRT(Sum_Sq($AH$2/(1+1/$A1549)+AK1549*( 1/(AH$1017+1+AK1549/AJ1549)-1)/(1+($X$2*AK1549*AI$8)^2), (AK1549^2*AI$8*$X$2+1/($X$2*AI$8*(AH$1017+1+AK1549/AJ1549           )))/(1+($X$2*AK1549*AI$8)^2))),           V_rtHz(AJ1549)/($X$2*AI$8*(AJ1549*AH$1017+AJ1549+AK1549)),V_rtHz(AK1549)*SQRT(Sum_Sq(AJ1549*AI$8*$X$2*AH$1017,1))/($X$2*AI$8*(AJ1549*AH$1017+AJ1549+AK1549))))/SQRT(Sum_Sq(1/(1+$A1549)+$AC$2/$I$2-1/(1+(1+AK1549/AJ1549)/AH$1017),$X$2/$I$2)),IF(AK1550&lt;0,"A",AH1550))</f>
        <v>8.3881824790110784E-6</v>
      </c>
      <c r="AI1549" s="13"/>
      <c r="AJ1549" s="13">
        <f t="shared" si="543"/>
        <v>8860.9049710859927</v>
      </c>
      <c r="AK1549" s="12">
        <f t="shared" si="567"/>
        <v>1110553.0312877782</v>
      </c>
      <c r="AM1549" s="13">
        <f>IF(AP1549&gt;0,SQRT(Sum_Sq($AI$2,V_rtHz($AH$2)/(1+1/$A1549),V_rtHz($AH$2*$A1549)/(1+$A1549),$AN$2*$AH$2/(1+1/$A1549),$AM$2*SQRT(Sum_Sq(AP1549,1/($X$2*AN$8*(1+AM$1017+AP1549/AO1549))))/SQRT(Sum_Sq($X$2*AP1549*AN$8,1)),                   $AQ$2*SQRT(Sum_Sq($AH$2/(1+1/$A1549)+AP1549*( 1/(AM$1017+1+AP1549/AO1549)-1)/(1+($X$2*AP1549*AN$8)^2), (AP1549^2*AN$8*$X$2+1/($X$2*AN$8*(AM$1017+1+AP1549/AO1549           )))/(1+($X$2*AP1549*AN$8)^2))),           V_rtHz(AO1549)/($X$2*AN$8*(AO1549*AM$1017+AO1549+AP1549)),V_rtHz(AP1549)*SQRT(Sum_Sq(AO1549*AN$8*$X$2*AM$1017,1))/($X$2*AN$8*(AO1549*AM$1017+AO1549+AP1549))))/SQRT(Sum_Sq(1/(1+$A1549)+$AC$2/$I$2-1/(1+(1+AP1549/AO1549)/AM$1017),$X$2/$I$2)),IF(AP1550&lt;0,"A",AM1550))</f>
        <v>1.4862196464397659E-5</v>
      </c>
      <c r="AO1549" s="13">
        <f t="shared" si="544"/>
        <v>8828.6800243899033</v>
      </c>
      <c r="AP1549" s="12">
        <f t="shared" si="568"/>
        <v>3524695.4977298062</v>
      </c>
      <c r="AR1549" s="13">
        <f t="shared" si="545"/>
        <v>69887291.180198371</v>
      </c>
      <c r="AS1549" s="13">
        <f t="shared" si="546"/>
        <v>-1.3478545204565758E-5</v>
      </c>
      <c r="AV1549" s="13"/>
      <c r="AW1549" s="13">
        <f t="shared" si="547"/>
        <v>39300511.936236553</v>
      </c>
      <c r="AX1549" s="13">
        <f t="shared" si="548"/>
        <v>-4.4679923113262056E-5</v>
      </c>
      <c r="AZ1549" s="13"/>
      <c r="BA1549" s="13"/>
      <c r="BB1549" s="13">
        <f t="shared" si="549"/>
        <v>22100301.962882396</v>
      </c>
      <c r="BC1549" s="13">
        <f t="shared" si="550"/>
        <v>-1.6673676132520081E-4</v>
      </c>
      <c r="BD1549" s="13"/>
      <c r="BE1549" s="13"/>
      <c r="BG1549" s="13">
        <f t="shared" si="551"/>
        <v>996.3330000000002</v>
      </c>
      <c r="BH1549" s="13">
        <f t="shared" si="552"/>
        <v>10.898999999999997</v>
      </c>
      <c r="BI1549" s="13"/>
      <c r="BL1549" s="13">
        <f t="shared" si="553"/>
        <v>315.06815879885437</v>
      </c>
      <c r="BM1549" s="13">
        <f t="shared" si="554"/>
        <v>34.465664218175135</v>
      </c>
      <c r="BP1549" s="13"/>
      <c r="BQ1549" s="13">
        <f t="shared" si="555"/>
        <v>99.633299999999991</v>
      </c>
      <c r="BR1549" s="13">
        <f t="shared" si="556"/>
        <v>108.99000000000008</v>
      </c>
      <c r="BT1549" s="13"/>
      <c r="BU1549" s="13"/>
      <c r="BV1549" s="13">
        <f t="shared" si="557"/>
        <v>31.50681587988543</v>
      </c>
      <c r="BW1549" s="13">
        <f t="shared" si="558"/>
        <v>344.65664218175164</v>
      </c>
      <c r="CA1549" s="13">
        <f t="shared" si="559"/>
        <v>9.9633299999999991</v>
      </c>
      <c r="CB1549" s="13">
        <f t="shared" si="560"/>
        <v>1089.9000000000005</v>
      </c>
    </row>
    <row r="1550" spans="1:80" x14ac:dyDescent="0.3">
      <c r="A1550" s="13">
        <f t="shared" si="536"/>
        <v>1.6443717232149321E-2</v>
      </c>
      <c r="C1550" s="13" t="str">
        <f>IF(F1550&gt;0,SQRT(Sum_Sq($AI$2,V_rtHz($AH$2)/(1+1/$A1550),V_rtHz($AH$2*$A1550)/(1+$A1550),$AN$2*$AH$2/(1+1/$A1550),$AM$2*SQRT(Sum_Sq(F1550,1/($X$2*D$8*(1+C$1017+F1550/E1550))))/SQRT(Sum_Sq($X$2*F1550*D$8,1)),                   $AQ$2*SQRT(Sum_Sq($AH$2/(1+1/$A1550)+F1550*( 1/(C$1017+1+F1550/E1550)-1)/(1+($X$2*F1550*D$8)^2), (F1550^2*D$8*$X$2+1/($X$2*D$8*(C$1017+1+F1550/E1550           )))/(1+($X$2*F1550*D$8)^2))),           V_rtHz(E1550)/($X$2*D$8*(E1550*C$1017+E1550+F1550)),V_rtHz(F1550)*SQRT(Sum_Sq(E1550*D$8*$X$2*C$1017,1))/($X$2*D$8*(E1550*C$1017+E1550+F1550))))/SQRT(Sum_Sq(1/(1+$A1550)+$AC$2/$I$2-1/(1+(1+F1550/E1550)/C$1017),$X$2/$I$2)),IF(F1551&lt;0,"A",C1551))</f>
        <v>A</v>
      </c>
      <c r="E1550" s="13">
        <f t="shared" si="537"/>
        <v>-1</v>
      </c>
      <c r="F1550" s="12">
        <f t="shared" si="561"/>
        <v>-2</v>
      </c>
      <c r="H1550" s="13" t="str">
        <f>IF(K1550&gt;0,SQRT(Sum_Sq($AI$2,V_rtHz($AH$2)/(1+1/$A1550),V_rtHz($AH$2*$A1550)/(1+$A1550),$AN$2*$AH$2/(1+1/$A1550),$AM$2*SQRT(Sum_Sq(K1550,1/($X$2*I$8*(1+H$1017+K1550/J1550))))/SQRT(Sum_Sq($X$2*K1550*I$8,1)),                   $AQ$2*SQRT(Sum_Sq($AH$2/(1+1/$A1550)+K1550*( 1/(H$1017+1+K1550/J1550)-1)/(1+($X$2*K1550*I$8)^2), (K1550^2*I$8*$X$2+1/($X$2*I$8*(H$1017+1+K1550/J1550           )))/(1+($X$2*K1550*I$8)^2))),           V_rtHz(J1550)/($X$2*I$8*(J1550*H$1017+J1550+K1550)),V_rtHz(K1550)*SQRT(Sum_Sq(J1550*I$8*$X$2*H$1017,1))/($X$2*I$8*(J1550*H$1017+J1550+K1550))))/SQRT(Sum_Sq(1/(1+$A1550)+$AC$2/$I$2-1/(1+(1+K1550/J1550)/H$1017),$X$2/$I$2)),IF(K1551&lt;0,"A",H1551))</f>
        <v>A</v>
      </c>
      <c r="J1550" s="13">
        <f t="shared" si="538"/>
        <v>-1</v>
      </c>
      <c r="K1550" s="12">
        <f t="shared" si="562"/>
        <v>-2</v>
      </c>
      <c r="M1550" s="13" t="str">
        <f>IF(P1550&gt;0,SQRT(Sum_Sq($AI$2,V_rtHz($AH$2)/(1+1/$A1550),V_rtHz($AH$2*$A1550)/(1+$A1550),$AN$2*$AH$2/(1+1/$A1550),$AM$2*SQRT(Sum_Sq(P1550,1/($X$2*N$8*(1+M$1017+P1550/O1550))))/SQRT(Sum_Sq($X$2*P1550*N$8,1)),                   $AQ$2*SQRT(Sum_Sq($AH$2/(1+1/$A1550)+P1550*( 1/(M$1017+1+P1550/O1550)-1)/(1+($X$2*P1550*N$8)^2), (P1550^2*N$8*$X$2+1/($X$2*N$8*(M$1017+1+P1550/O1550           )))/(1+($X$2*P1550*N$8)^2))),           V_rtHz(O1550)/($X$2*N$8*(O1550*M$1017+O1550+P1550)),V_rtHz(P1550)*SQRT(Sum_Sq(O1550*N$8*$X$2*M$1017,1))/($X$2*N$8*(O1550*M$1017+O1550+P1550))))/SQRT(Sum_Sq(1/(1+$A1550)+$AC$2/$I$2-1/(1+(1+P1550/O1550)/M$1017),$X$2/$I$2)),IF(P1551&lt;0,"A",M1551))</f>
        <v>A</v>
      </c>
      <c r="O1550" s="13">
        <f t="shared" si="539"/>
        <v>-1</v>
      </c>
      <c r="P1550" s="12">
        <f t="shared" si="563"/>
        <v>-2</v>
      </c>
      <c r="R1550" s="13">
        <f>IF(U1550&gt;0,SQRT(Sum_Sq($AI$2,V_rtHz($AH$2)/(1+1/$A1550),V_rtHz($AH$2*$A1550)/(1+$A1550),$AN$2*$AH$2/(1+1/$A1550),$AM$2*SQRT(Sum_Sq(U1550,1/($X$2*S$8*(1+R$1017+U1550/T1550))))/SQRT(Sum_Sq($X$2*U1550*S$8,1)),                   $AQ$2*SQRT(Sum_Sq($AH$2/(1+1/$A1550)+U1550*( 1/(R$1017+1+U1550/T1550)-1)/(1+($X$2*U1550*S$8)^2), (U1550^2*S$8*$X$2+1/($X$2*S$8*(R$1017+1+U1550/T1550           )))/(1+($X$2*U1550*S$8)^2))),           V_rtHz(T1550)/($X$2*S$8*(T1550*R$1017+T1550+U1550)),V_rtHz(U1550)*SQRT(Sum_Sq(T1550*S$8*$X$2*R$1017,1))/($X$2*S$8*(T1550*R$1017+T1550+U1550))))/SQRT(Sum_Sq(1/(1+$A1550)+$AC$2/$I$2-1/(1+(1+U1550/T1550)/R$1017),$X$2/$I$2)),IF(U1551&lt;0,"A",R1551))</f>
        <v>1.8180900546153308E-6</v>
      </c>
      <c r="T1550" s="13">
        <f t="shared" si="540"/>
        <v>10822.367027370448</v>
      </c>
      <c r="U1550" s="12">
        <f t="shared" si="564"/>
        <v>28753.791711336104</v>
      </c>
      <c r="X1550" s="13">
        <f>IF(AA1550&gt;0,SQRT(Sum_Sq($AI$2,V_rtHz($AH$2)/(1+1/$A1550),V_rtHz($AH$2*$A1550)/(1+$A1550),$AN$2*$AH$2/(1+1/$A1550),$AM$2*SQRT(Sum_Sq(AA1550,1/($X$2*Y$8*(1+X$1017+AA1550/Z1550))))/SQRT(Sum_Sq($X$2*AA1550*Y$8,1)),                   $AQ$2*SQRT(Sum_Sq($AH$2/(1+1/$A1550)+AA1550*( 1/(X$1017+1+AA1550/Z1550)-1)/(1+($X$2*AA1550*Y$8)^2), (AA1550^2*Y$8*$X$2+1/($X$2*Y$8*(X$1017+1+AA1550/Z1550           )))/(1+($X$2*AA1550*Y$8)^2))),           V_rtHz(Z1550)/($X$2*Y$8*(Z1550*X$1017+Z1550+AA1550)),V_rtHz(AA1550)*SQRT(Sum_Sq(Z1550*Y$8*$X$2*X$1017,1))/($X$2*Y$8*(Z1550*X$1017+Z1550+AA1550))))/SQRT(Sum_Sq(1/(1+$A1550)+$AC$2/$I$2-1/(1+(1+AA1550/Z1550)/X$1017),$X$2/$I$2)),IF(AA1551&lt;0,"A",X1551))</f>
        <v>2.7879915232300174E-6</v>
      </c>
      <c r="Z1550" s="13">
        <f t="shared" si="541"/>
        <v>9277.0134019190427</v>
      </c>
      <c r="AA1550" s="12">
        <f t="shared" si="565"/>
        <v>106074.06122273018</v>
      </c>
      <c r="AC1550" s="13">
        <f>IF(AF1550&gt;0,SQRT(Sum_Sq($AI$2,V_rtHz($AH$2)/(1+1/$A1550),V_rtHz($AH$2*$A1550)/(1+$A1550),$AN$2*$AH$2/(1+1/$A1550),$AM$2*SQRT(Sum_Sq(AF1550,1/($X$2*AD$8*(1+AC$1017+AF1550/AE1550))))/SQRT(Sum_Sq($X$2*AF1550*AD$8,1)),                   $AQ$2*SQRT(Sum_Sq($AH$2/(1+1/$A1550)+AF1550*( 1/(AC$1017+1+AF1550/AE1550)-1)/(1+($X$2*AF1550*AD$8)^2), (AF1550^2*AD$8*$X$2+1/($X$2*AD$8*(AC$1017+1+AF1550/AE1550           )))/(1+($X$2*AF1550*AD$8)^2))),           V_rtHz(AE1550)/($X$2*AD$8*(AE1550*AC$1017+AE1550+AF1550)),V_rtHz(AF1550)*SQRT(Sum_Sq(AE1550*AD$8*$X$2*AC$1017,1))/($X$2*AD$8*(AE1550*AC$1017+AE1550+AF1550))))/SQRT(Sum_Sq(1/(1+$A1550)+$AC$2/$I$2-1/(1+(1+AF1550/AE1550)/AC$1017),$X$2/$I$2)),IF(AF1551&lt;0,"A",AC1551))</f>
        <v>4.7647491884529217E-6</v>
      </c>
      <c r="AE1550" s="13">
        <f t="shared" si="542"/>
        <v>8922.8935174816615</v>
      </c>
      <c r="AF1550" s="12">
        <f t="shared" si="566"/>
        <v>348747.95571523102</v>
      </c>
      <c r="AG1550" s="13"/>
      <c r="AH1550" s="13">
        <f>IF(AK1550&gt;0,SQRT(Sum_Sq($AI$2,V_rtHz($AH$2)/(1+1/$A1550),V_rtHz($AH$2*$A1550)/(1+$A1550),$AN$2*$AH$2/(1+1/$A1550),$AM$2*SQRT(Sum_Sq(AK1550,1/($X$2*AI$8*(1+AH$1017+AK1550/AJ1550))))/SQRT(Sum_Sq($X$2*AK1550*AI$8,1)),                   $AQ$2*SQRT(Sum_Sq($AH$2/(1+1/$A1550)+AK1550*( 1/(AH$1017+1+AK1550/AJ1550)-1)/(1+($X$2*AK1550*AI$8)^2), (AK1550^2*AI$8*$X$2+1/($X$2*AI$8*(AH$1017+1+AK1550/AJ1550           )))/(1+($X$2*AK1550*AI$8)^2))),           V_rtHz(AJ1550)/($X$2*AI$8*(AJ1550*AH$1017+AJ1550+AK1550)),V_rtHz(AK1550)*SQRT(Sum_Sq(AJ1550*AI$8*$X$2*AH$1017,1))/($X$2*AI$8*(AJ1550*AH$1017+AJ1550+AK1550))))/SQRT(Sum_Sq(1/(1+$A1550)+$AC$2/$I$2-1/(1+(1+AK1550/AJ1550)/AH$1017),$X$2/$I$2)),IF(AK1551&lt;0,"A",AH1551))</f>
        <v>8.3718122216872006E-6</v>
      </c>
      <c r="AI1550" s="13"/>
      <c r="AJ1550" s="13">
        <f t="shared" si="543"/>
        <v>8819.9675453699347</v>
      </c>
      <c r="AK1550" s="12">
        <f t="shared" si="567"/>
        <v>1115707.6060623704</v>
      </c>
      <c r="AM1550" s="13">
        <f>IF(AP1550&gt;0,SQRT(Sum_Sq($AI$2,V_rtHz($AH$2)/(1+1/$A1550),V_rtHz($AH$2*$A1550)/(1+$A1550),$AN$2*$AH$2/(1+1/$A1550),$AM$2*SQRT(Sum_Sq(AP1550,1/($X$2*AN$8*(1+AM$1017+AP1550/AO1550))))/SQRT(Sum_Sq($X$2*AP1550*AN$8,1)),                   $AQ$2*SQRT(Sum_Sq($AH$2/(1+1/$A1550)+AP1550*( 1/(AM$1017+1+AP1550/AO1550)-1)/(1+($X$2*AP1550*AN$8)^2), (AP1550^2*AN$8*$X$2+1/($X$2*AN$8*(AM$1017+1+AP1550/AO1550           )))/(1+($X$2*AP1550*AN$8)^2))),           V_rtHz(AO1550)/($X$2*AN$8*(AO1550*AM$1017+AO1550+AP1550)),V_rtHz(AP1550)*SQRT(Sum_Sq(AO1550*AN$8*$X$2*AM$1017,1))/($X$2*AN$8*(AO1550*AM$1017+AO1550+AP1550))))/SQRT(Sum_Sq(1/(1+$A1550)+$AC$2/$I$2-1/(1+(1+AP1550/AO1550)/AM$1017),$X$2/$I$2)),IF(AP1551&lt;0,"A",AM1551))</f>
        <v>1.4833606807333942E-5</v>
      </c>
      <c r="AO1550" s="13">
        <f t="shared" si="544"/>
        <v>8788.2350206802384</v>
      </c>
      <c r="AP1550" s="12">
        <f t="shared" si="568"/>
        <v>3540916.7665221929</v>
      </c>
      <c r="AR1550" s="13">
        <f t="shared" si="545"/>
        <v>69887291.180198371</v>
      </c>
      <c r="AS1550" s="13">
        <f t="shared" si="546"/>
        <v>-1.3482538733705228E-5</v>
      </c>
      <c r="AV1550" s="13"/>
      <c r="AW1550" s="13">
        <f t="shared" si="547"/>
        <v>39300511.936236553</v>
      </c>
      <c r="AX1550" s="13">
        <f t="shared" si="548"/>
        <v>-4.4723836165712711E-5</v>
      </c>
      <c r="AZ1550" s="13"/>
      <c r="BA1550" s="13"/>
      <c r="BB1550" s="13">
        <f t="shared" si="549"/>
        <v>22100301.962882396</v>
      </c>
      <c r="BC1550" s="13">
        <f t="shared" si="550"/>
        <v>-1.6734995706421107E-4</v>
      </c>
      <c r="BD1550" s="13"/>
      <c r="BE1550" s="13"/>
      <c r="BG1550" s="13">
        <f t="shared" si="551"/>
        <v>996.3330000000002</v>
      </c>
      <c r="BH1550" s="13">
        <f t="shared" si="552"/>
        <v>10.899000000000003</v>
      </c>
      <c r="BI1550" s="13"/>
      <c r="BL1550" s="13">
        <f t="shared" si="553"/>
        <v>315.06815879885437</v>
      </c>
      <c r="BM1550" s="13">
        <f t="shared" si="554"/>
        <v>34.465664218175149</v>
      </c>
      <c r="BP1550" s="13"/>
      <c r="BQ1550" s="13">
        <f t="shared" si="555"/>
        <v>99.633300000000006</v>
      </c>
      <c r="BR1550" s="13">
        <f t="shared" si="556"/>
        <v>108.99000000000005</v>
      </c>
      <c r="BT1550" s="13"/>
      <c r="BU1550" s="13"/>
      <c r="BV1550" s="13">
        <f t="shared" si="557"/>
        <v>31.50681587988543</v>
      </c>
      <c r="BW1550" s="13">
        <f t="shared" si="558"/>
        <v>344.65664218175164</v>
      </c>
      <c r="CA1550" s="13">
        <f t="shared" si="559"/>
        <v>9.9633299999999991</v>
      </c>
      <c r="CB1550" s="13">
        <f t="shared" si="560"/>
        <v>1089.9000000000008</v>
      </c>
    </row>
    <row r="1551" spans="1:80" x14ac:dyDescent="0.3">
      <c r="A1551" s="13">
        <f t="shared" si="536"/>
        <v>1.6672472125510627E-2</v>
      </c>
      <c r="C1551" s="13" t="str">
        <f>IF(F1551&gt;0,SQRT(Sum_Sq($AI$2,V_rtHz($AH$2)/(1+1/$A1551),V_rtHz($AH$2*$A1551)/(1+$A1551),$AN$2*$AH$2/(1+1/$A1551),$AM$2*SQRT(Sum_Sq(F1551,1/($X$2*D$8*(1+C$1017+F1551/E1551))))/SQRT(Sum_Sq($X$2*F1551*D$8,1)),                   $AQ$2*SQRT(Sum_Sq($AH$2/(1+1/$A1551)+F1551*( 1/(C$1017+1+F1551/E1551)-1)/(1+($X$2*F1551*D$8)^2), (F1551^2*D$8*$X$2+1/($X$2*D$8*(C$1017+1+F1551/E1551           )))/(1+($X$2*F1551*D$8)^2))),           V_rtHz(E1551)/($X$2*D$8*(E1551*C$1017+E1551+F1551)),V_rtHz(F1551)*SQRT(Sum_Sq(E1551*D$8*$X$2*C$1017,1))/($X$2*D$8*(E1551*C$1017+E1551+F1551))))/SQRT(Sum_Sq(1/(1+$A1551)+$AC$2/$I$2-1/(1+(1+F1551/E1551)/C$1017),$X$2/$I$2)),IF(F1552&lt;0,"A",C1552))</f>
        <v>A</v>
      </c>
      <c r="E1551" s="13">
        <f t="shared" si="537"/>
        <v>-1</v>
      </c>
      <c r="F1551" s="12">
        <f t="shared" si="561"/>
        <v>-2</v>
      </c>
      <c r="H1551" s="13" t="str">
        <f>IF(K1551&gt;0,SQRT(Sum_Sq($AI$2,V_rtHz($AH$2)/(1+1/$A1551),V_rtHz($AH$2*$A1551)/(1+$A1551),$AN$2*$AH$2/(1+1/$A1551),$AM$2*SQRT(Sum_Sq(K1551,1/($X$2*I$8*(1+H$1017+K1551/J1551))))/SQRT(Sum_Sq($X$2*K1551*I$8,1)),                   $AQ$2*SQRT(Sum_Sq($AH$2/(1+1/$A1551)+K1551*( 1/(H$1017+1+K1551/J1551)-1)/(1+($X$2*K1551*I$8)^2), (K1551^2*I$8*$X$2+1/($X$2*I$8*(H$1017+1+K1551/J1551           )))/(1+($X$2*K1551*I$8)^2))),           V_rtHz(J1551)/($X$2*I$8*(J1551*H$1017+J1551+K1551)),V_rtHz(K1551)*SQRT(Sum_Sq(J1551*I$8*$X$2*H$1017,1))/($X$2*I$8*(J1551*H$1017+J1551+K1551))))/SQRT(Sum_Sq(1/(1+$A1551)+$AC$2/$I$2-1/(1+(1+K1551/J1551)/H$1017),$X$2/$I$2)),IF(K1552&lt;0,"A",H1552))</f>
        <v>A</v>
      </c>
      <c r="J1551" s="13">
        <f t="shared" si="538"/>
        <v>-1</v>
      </c>
      <c r="K1551" s="12">
        <f t="shared" si="562"/>
        <v>-2</v>
      </c>
      <c r="M1551" s="13" t="str">
        <f>IF(P1551&gt;0,SQRT(Sum_Sq($AI$2,V_rtHz($AH$2)/(1+1/$A1551),V_rtHz($AH$2*$A1551)/(1+$A1551),$AN$2*$AH$2/(1+1/$A1551),$AM$2*SQRT(Sum_Sq(P1551,1/($X$2*N$8*(1+M$1017+P1551/O1551))))/SQRT(Sum_Sq($X$2*P1551*N$8,1)),                   $AQ$2*SQRT(Sum_Sq($AH$2/(1+1/$A1551)+P1551*( 1/(M$1017+1+P1551/O1551)-1)/(1+($X$2*P1551*N$8)^2), (P1551^2*N$8*$X$2+1/($X$2*N$8*(M$1017+1+P1551/O1551           )))/(1+($X$2*P1551*N$8)^2))),           V_rtHz(O1551)/($X$2*N$8*(O1551*M$1017+O1551+P1551)),V_rtHz(P1551)*SQRT(Sum_Sq(O1551*N$8*$X$2*M$1017,1))/($X$2*N$8*(O1551*M$1017+O1551+P1551))))/SQRT(Sum_Sq(1/(1+$A1551)+$AC$2/$I$2-1/(1+(1+P1551/O1551)/M$1017),$X$2/$I$2)),IF(P1552&lt;0,"A",M1552))</f>
        <v>A</v>
      </c>
      <c r="O1551" s="13">
        <f t="shared" si="539"/>
        <v>-1</v>
      </c>
      <c r="P1551" s="12">
        <f t="shared" si="563"/>
        <v>-2</v>
      </c>
      <c r="R1551" s="13">
        <f>IF(U1551&gt;0,SQRT(Sum_Sq($AI$2,V_rtHz($AH$2)/(1+1/$A1551),V_rtHz($AH$2*$A1551)/(1+$A1551),$AN$2*$AH$2/(1+1/$A1551),$AM$2*SQRT(Sum_Sq(U1551,1/($X$2*S$8*(1+R$1017+U1551/T1551))))/SQRT(Sum_Sq($X$2*U1551*S$8,1)),                   $AQ$2*SQRT(Sum_Sq($AH$2/(1+1/$A1551)+U1551*( 1/(R$1017+1+U1551/T1551)-1)/(1+($X$2*U1551*S$8)^2), (U1551^2*S$8*$X$2+1/($X$2*S$8*(R$1017+1+U1551/T1551           )))/(1+($X$2*U1551*S$8)^2))),           V_rtHz(T1551)/($X$2*S$8*(T1551*R$1017+T1551+U1551)),V_rtHz(U1551)*SQRT(Sum_Sq(T1551*S$8*$X$2*R$1017,1))/($X$2*S$8*(T1551*R$1017+T1551+U1551))))/SQRT(Sum_Sq(1/(1+$A1551)+$AC$2/$I$2-1/(1+(1+U1551/T1551)/R$1017),$X$2/$I$2)),IF(U1552&lt;0,"A",R1552))</f>
        <v>1.8108109768970002E-6</v>
      </c>
      <c r="T1551" s="13">
        <f t="shared" si="540"/>
        <v>10740.994736519939</v>
      </c>
      <c r="U1551" s="12">
        <f t="shared" si="564"/>
        <v>28971.626461243806</v>
      </c>
      <c r="X1551" s="13">
        <f>IF(AA1551&gt;0,SQRT(Sum_Sq($AI$2,V_rtHz($AH$2)/(1+1/$A1551),V_rtHz($AH$2*$A1551)/(1+$A1551),$AN$2*$AH$2/(1+1/$A1551),$AM$2*SQRT(Sum_Sq(AA1551,1/($X$2*Y$8*(1+X$1017+AA1551/Z1551))))/SQRT(Sum_Sq($X$2*AA1551*Y$8,1)),                   $AQ$2*SQRT(Sum_Sq($AH$2/(1+1/$A1551)+AA1551*( 1/(X$1017+1+AA1551/Z1551)-1)/(1+($X$2*AA1551*Y$8)^2), (AA1551^2*Y$8*$X$2+1/($X$2*Y$8*(X$1017+1+AA1551/Z1551           )))/(1+($X$2*AA1551*Y$8)^2))),           V_rtHz(Z1551)/($X$2*Y$8*(Z1551*X$1017+Z1551+AA1551)),V_rtHz(AA1551)*SQRT(Sum_Sq(Z1551*Y$8*$X$2*X$1017,1))/($X$2*Y$8*(Z1551*X$1017+Z1551+AA1551))))/SQRT(Sum_Sq(1/(1+$A1551)+$AC$2/$I$2-1/(1+(1+AA1551/Z1551)/X$1017),$X$2/$I$2)),IF(AA1552&lt;0,"A",X1552))</f>
        <v>2.7814084864674968E-6</v>
      </c>
      <c r="Z1551" s="13">
        <f t="shared" si="541"/>
        <v>9228.6550581954816</v>
      </c>
      <c r="AA1551" s="12">
        <f t="shared" si="565"/>
        <v>106629.891501402</v>
      </c>
      <c r="AC1551" s="13">
        <f>IF(AF1551&gt;0,SQRT(Sum_Sq($AI$2,V_rtHz($AH$2)/(1+1/$A1551),V_rtHz($AH$2*$A1551)/(1+$A1551),$AN$2*$AH$2/(1+1/$A1551),$AM$2*SQRT(Sum_Sq(AF1551,1/($X$2*AD$8*(1+AC$1017+AF1551/AE1551))))/SQRT(Sum_Sq($X$2*AF1551*AD$8,1)),                   $AQ$2*SQRT(Sum_Sq($AH$2/(1+1/$A1551)+AF1551*( 1/(AC$1017+1+AF1551/AE1551)-1)/(1+($X$2*AF1551*AD$8)^2), (AF1551^2*AD$8*$X$2+1/($X$2*AD$8*(AC$1017+1+AF1551/AE1551           )))/(1+($X$2*AF1551*AD$8)^2))),           V_rtHz(AE1551)/($X$2*AD$8*(AE1551*AC$1017+AE1551+AF1551)),V_rtHz(AF1551)*SQRT(Sum_Sq(AE1551*AD$8*$X$2*AC$1017,1))/($X$2*AD$8*(AE1551*AC$1017+AE1551+AF1551))))/SQRT(Sum_Sq(1/(1+$A1551)+$AC$2/$I$2-1/(1+(1+AF1551/AE1551)/AC$1017),$X$2/$I$2)),IF(AF1552&lt;0,"A",AC1552))</f>
        <v>4.7550161372082945E-6</v>
      </c>
      <c r="AE1551" s="13">
        <f t="shared" si="542"/>
        <v>8880.4182532286923</v>
      </c>
      <c r="AF1551" s="12">
        <f t="shared" si="566"/>
        <v>350416.02597434312</v>
      </c>
      <c r="AG1551" s="13"/>
      <c r="AH1551" s="13">
        <f>IF(AK1551&gt;0,SQRT(Sum_Sq($AI$2,V_rtHz($AH$2)/(1+1/$A1551),V_rtHz($AH$2*$A1551)/(1+$A1551),$AN$2*$AH$2/(1+1/$A1551),$AM$2*SQRT(Sum_Sq(AK1551,1/($X$2*AI$8*(1+AH$1017+AK1551/AJ1551))))/SQRT(Sum_Sq($X$2*AK1551*AI$8,1)),                   $AQ$2*SQRT(Sum_Sq($AH$2/(1+1/$A1551)+AK1551*( 1/(AH$1017+1+AK1551/AJ1551)-1)/(1+($X$2*AK1551*AI$8)^2), (AK1551^2*AI$8*$X$2+1/($X$2*AI$8*(AH$1017+1+AK1551/AJ1551           )))/(1+($X$2*AK1551*AI$8)^2))),           V_rtHz(AJ1551)/($X$2*AI$8*(AJ1551*AH$1017+AJ1551+AK1551)),V_rtHz(AK1551)*SQRT(Sum_Sq(AJ1551*AI$8*$X$2*AH$1017,1))/($X$2*AI$8*(AJ1551*AH$1017+AJ1551+AK1551))))/SQRT(Sum_Sq(1/(1+$A1551)+$AC$2/$I$2-1/(1+(1+AK1551/AJ1551)/AH$1017),$X$2/$I$2)),IF(AK1552&lt;0,"A",AH1552))</f>
        <v>8.3554566459685568E-6</v>
      </c>
      <c r="AI1551" s="13"/>
      <c r="AJ1551" s="13">
        <f t="shared" si="543"/>
        <v>8779.0984469389005</v>
      </c>
      <c r="AK1551" s="12">
        <f t="shared" si="567"/>
        <v>1120901.5293618997</v>
      </c>
      <c r="AM1551" s="13">
        <f>IF(AP1551&gt;0,SQRT(Sum_Sq($AI$2,V_rtHz($AH$2)/(1+1/$A1551),V_rtHz($AH$2*$A1551)/(1+$A1551),$AN$2*$AH$2/(1+1/$A1551),$AM$2*SQRT(Sum_Sq(AP1551,1/($X$2*AN$8*(1+AM$1017+AP1551/AO1551))))/SQRT(Sum_Sq($X$2*AP1551*AN$8,1)),                   $AQ$2*SQRT(Sum_Sq($AH$2/(1+1/$A1551)+AP1551*( 1/(AM$1017+1+AP1551/AO1551)-1)/(1+($X$2*AP1551*AN$8)^2), (AP1551^2*AN$8*$X$2+1/($X$2*AN$8*(AM$1017+1+AP1551/AO1551           )))/(1+($X$2*AP1551*AN$8)^2))),           V_rtHz(AO1551)/($X$2*AN$8*(AO1551*AM$1017+AO1551+AP1551)),V_rtHz(AP1551)*SQRT(Sum_Sq(AO1551*AN$8*$X$2*AM$1017,1))/($X$2*AN$8*(AO1551*AM$1017+AO1551+AP1551))))/SQRT(Sum_Sq(1/(1+$A1551)+$AC$2/$I$2-1/(1+(1+AP1551/AO1551)/AM$1017),$X$2/$I$2)),IF(AP1552&lt;0,"A",AM1552))</f>
        <v>1.480503884902036E-5</v>
      </c>
      <c r="AO1551" s="13">
        <f t="shared" si="544"/>
        <v>8747.8519708937292</v>
      </c>
      <c r="AP1551" s="12">
        <f t="shared" si="568"/>
        <v>3557262.8385119936</v>
      </c>
      <c r="AR1551" s="13">
        <f t="shared" si="545"/>
        <v>69887291.180198371</v>
      </c>
      <c r="AS1551" s="13">
        <f t="shared" si="546"/>
        <v>-1.348659023517361E-5</v>
      </c>
      <c r="AV1551" s="13"/>
      <c r="AW1551" s="13">
        <f t="shared" si="547"/>
        <v>39300511.936236553</v>
      </c>
      <c r="AX1551" s="13">
        <f t="shared" si="548"/>
        <v>-4.4768448325742608E-5</v>
      </c>
      <c r="AZ1551" s="13"/>
      <c r="BA1551" s="13"/>
      <c r="BB1551" s="13">
        <f t="shared" si="549"/>
        <v>22100301.962882396</v>
      </c>
      <c r="BC1551" s="13">
        <f t="shared" si="550"/>
        <v>-1.6797630520280811E-4</v>
      </c>
      <c r="BD1551" s="13"/>
      <c r="BE1551" s="13"/>
      <c r="BG1551" s="13">
        <f t="shared" si="551"/>
        <v>996.3330000000002</v>
      </c>
      <c r="BH1551" s="13">
        <f t="shared" si="552"/>
        <v>10.898999999999997</v>
      </c>
      <c r="BI1551" s="13"/>
      <c r="BL1551" s="13">
        <f t="shared" si="553"/>
        <v>315.06815879885437</v>
      </c>
      <c r="BM1551" s="13">
        <f t="shared" si="554"/>
        <v>34.465664218175149</v>
      </c>
      <c r="BP1551" s="13"/>
      <c r="BQ1551" s="13">
        <f t="shared" si="555"/>
        <v>99.633300000000006</v>
      </c>
      <c r="BR1551" s="13">
        <f t="shared" si="556"/>
        <v>108.99000000000005</v>
      </c>
      <c r="BT1551" s="13"/>
      <c r="BU1551" s="13"/>
      <c r="BV1551" s="13">
        <f t="shared" si="557"/>
        <v>31.50681587988543</v>
      </c>
      <c r="BW1551" s="13">
        <f t="shared" si="558"/>
        <v>344.65664218175158</v>
      </c>
      <c r="CA1551" s="13">
        <f t="shared" si="559"/>
        <v>9.9633299999999991</v>
      </c>
      <c r="CB1551" s="13">
        <f t="shared" si="560"/>
        <v>1089.9000000000003</v>
      </c>
    </row>
    <row r="1552" spans="1:80" x14ac:dyDescent="0.3">
      <c r="A1552" s="13">
        <f t="shared" si="536"/>
        <v>1.6904409316432639E-2</v>
      </c>
      <c r="C1552" s="13" t="str">
        <f>IF(F1552&gt;0,SQRT(Sum_Sq($AI$2,V_rtHz($AH$2)/(1+1/$A1552),V_rtHz($AH$2*$A1552)/(1+$A1552),$AN$2*$AH$2/(1+1/$A1552),$AM$2*SQRT(Sum_Sq(F1552,1/($X$2*D$8*(1+C$1017+F1552/E1552))))/SQRT(Sum_Sq($X$2*F1552*D$8,1)),                   $AQ$2*SQRT(Sum_Sq($AH$2/(1+1/$A1552)+F1552*( 1/(C$1017+1+F1552/E1552)-1)/(1+($X$2*F1552*D$8)^2), (F1552^2*D$8*$X$2+1/($X$2*D$8*(C$1017+1+F1552/E1552           )))/(1+($X$2*F1552*D$8)^2))),           V_rtHz(E1552)/($X$2*D$8*(E1552*C$1017+E1552+F1552)),V_rtHz(F1552)*SQRT(Sum_Sq(E1552*D$8*$X$2*C$1017,1))/($X$2*D$8*(E1552*C$1017+E1552+F1552))))/SQRT(Sum_Sq(1/(1+$A1552)+$AC$2/$I$2-1/(1+(1+F1552/E1552)/C$1017),$X$2/$I$2)),IF(F1553&lt;0,"A",C1553))</f>
        <v>A</v>
      </c>
      <c r="E1552" s="13">
        <f t="shared" si="537"/>
        <v>-1</v>
      </c>
      <c r="F1552" s="12">
        <f t="shared" si="561"/>
        <v>-2</v>
      </c>
      <c r="H1552" s="13" t="str">
        <f>IF(K1552&gt;0,SQRT(Sum_Sq($AI$2,V_rtHz($AH$2)/(1+1/$A1552),V_rtHz($AH$2*$A1552)/(1+$A1552),$AN$2*$AH$2/(1+1/$A1552),$AM$2*SQRT(Sum_Sq(K1552,1/($X$2*I$8*(1+H$1017+K1552/J1552))))/SQRT(Sum_Sq($X$2*K1552*I$8,1)),                   $AQ$2*SQRT(Sum_Sq($AH$2/(1+1/$A1552)+K1552*( 1/(H$1017+1+K1552/J1552)-1)/(1+($X$2*K1552*I$8)^2), (K1552^2*I$8*$X$2+1/($X$2*I$8*(H$1017+1+K1552/J1552           )))/(1+($X$2*K1552*I$8)^2))),           V_rtHz(J1552)/($X$2*I$8*(J1552*H$1017+J1552+K1552)),V_rtHz(K1552)*SQRT(Sum_Sq(J1552*I$8*$X$2*H$1017,1))/($X$2*I$8*(J1552*H$1017+J1552+K1552))))/SQRT(Sum_Sq(1/(1+$A1552)+$AC$2/$I$2-1/(1+(1+K1552/J1552)/H$1017),$X$2/$I$2)),IF(K1553&lt;0,"A",H1553))</f>
        <v>A</v>
      </c>
      <c r="J1552" s="13">
        <f t="shared" si="538"/>
        <v>-1</v>
      </c>
      <c r="K1552" s="12">
        <f t="shared" si="562"/>
        <v>-2</v>
      </c>
      <c r="M1552" s="13" t="str">
        <f>IF(P1552&gt;0,SQRT(Sum_Sq($AI$2,V_rtHz($AH$2)/(1+1/$A1552),V_rtHz($AH$2*$A1552)/(1+$A1552),$AN$2*$AH$2/(1+1/$A1552),$AM$2*SQRT(Sum_Sq(P1552,1/($X$2*N$8*(1+M$1017+P1552/O1552))))/SQRT(Sum_Sq($X$2*P1552*N$8,1)),                   $AQ$2*SQRT(Sum_Sq($AH$2/(1+1/$A1552)+P1552*( 1/(M$1017+1+P1552/O1552)-1)/(1+($X$2*P1552*N$8)^2), (P1552^2*N$8*$X$2+1/($X$2*N$8*(M$1017+1+P1552/O1552           )))/(1+($X$2*P1552*N$8)^2))),           V_rtHz(O1552)/($X$2*N$8*(O1552*M$1017+O1552+P1552)),V_rtHz(P1552)*SQRT(Sum_Sq(O1552*N$8*$X$2*M$1017,1))/($X$2*N$8*(O1552*M$1017+O1552+P1552))))/SQRT(Sum_Sq(1/(1+$A1552)+$AC$2/$I$2-1/(1+(1+P1552/O1552)/M$1017),$X$2/$I$2)),IF(P1553&lt;0,"A",M1553))</f>
        <v>A</v>
      </c>
      <c r="O1552" s="13">
        <f t="shared" si="539"/>
        <v>-1</v>
      </c>
      <c r="P1552" s="12">
        <f t="shared" si="563"/>
        <v>-2</v>
      </c>
      <c r="R1552" s="13">
        <f>IF(U1552&gt;0,SQRT(Sum_Sq($AI$2,V_rtHz($AH$2)/(1+1/$A1552),V_rtHz($AH$2*$A1552)/(1+$A1552),$AN$2*$AH$2/(1+1/$A1552),$AM$2*SQRT(Sum_Sq(U1552,1/($X$2*S$8*(1+R$1017+U1552/T1552))))/SQRT(Sum_Sq($X$2*U1552*S$8,1)),                   $AQ$2*SQRT(Sum_Sq($AH$2/(1+1/$A1552)+U1552*( 1/(R$1017+1+U1552/T1552)-1)/(1+($X$2*U1552*S$8)^2), (U1552^2*S$8*$X$2+1/($X$2*S$8*(R$1017+1+U1552/T1552           )))/(1+($X$2*U1552*S$8)^2))),           V_rtHz(T1552)/($X$2*S$8*(T1552*R$1017+T1552+U1552)),V_rtHz(U1552)*SQRT(Sum_Sq(T1552*S$8*$X$2*R$1017,1))/($X$2*S$8*(T1552*R$1017+T1552+U1552))))/SQRT(Sum_Sq(1/(1+$A1552)+$AC$2/$I$2-1/(1+(1+U1552/T1552)/R$1017),$X$2/$I$2)),IF(U1553&lt;0,"A",R1553))</f>
        <v>1.8036139518612935E-6</v>
      </c>
      <c r="T1552" s="13">
        <f t="shared" si="540"/>
        <v>10660.603789642675</v>
      </c>
      <c r="U1552" s="12">
        <f t="shared" si="564"/>
        <v>29190.099685626894</v>
      </c>
      <c r="X1552" s="13">
        <f>IF(AA1552&gt;0,SQRT(Sum_Sq($AI$2,V_rtHz($AH$2)/(1+1/$A1552),V_rtHz($AH$2*$A1552)/(1+$A1552),$AN$2*$AH$2/(1+1/$A1552),$AM$2*SQRT(Sum_Sq(AA1552,1/($X$2*Y$8*(1+X$1017+AA1552/Z1552))))/SQRT(Sum_Sq($X$2*AA1552*Y$8,1)),                   $AQ$2*SQRT(Sum_Sq($AH$2/(1+1/$A1552)+AA1552*( 1/(X$1017+1+AA1552/Z1552)-1)/(1+($X$2*AA1552*Y$8)^2), (AA1552^2*Y$8*$X$2+1/($X$2*Y$8*(X$1017+1+AA1552/Z1552           )))/(1+($X$2*AA1552*Y$8)^2))),           V_rtHz(Z1552)/($X$2*Y$8*(Z1552*X$1017+Z1552+AA1552)),V_rtHz(AA1552)*SQRT(Sum_Sq(Z1552*Y$8*$X$2*X$1017,1))/($X$2*Y$8*(Z1552*X$1017+Z1552+AA1552))))/SQRT(Sum_Sq(1/(1+$A1552)+$AC$2/$I$2-1/(1+(1+AA1552/Z1552)/X$1017),$X$2/$I$2)),IF(AA1553&lt;0,"A",X1553))</f>
        <v>2.774845300588062E-6</v>
      </c>
      <c r="Z1552" s="13">
        <f t="shared" si="541"/>
        <v>9180.4782537307328</v>
      </c>
      <c r="AA1552" s="12">
        <f t="shared" si="565"/>
        <v>107189.45793040289</v>
      </c>
      <c r="AC1552" s="13">
        <f>IF(AF1552&gt;0,SQRT(Sum_Sq($AI$2,V_rtHz($AH$2)/(1+1/$A1552),V_rtHz($AH$2*$A1552)/(1+$A1552),$AN$2*$AH$2/(1+1/$A1552),$AM$2*SQRT(Sum_Sq(AF1552,1/($X$2*AD$8*(1+AC$1017+AF1552/AE1552))))/SQRT(Sum_Sq($X$2*AF1552*AD$8,1)),                   $AQ$2*SQRT(Sum_Sq($AH$2/(1+1/$A1552)+AF1552*( 1/(AC$1017+1+AF1552/AE1552)-1)/(1+($X$2*AF1552*AD$8)^2), (AF1552^2*AD$8*$X$2+1/($X$2*AD$8*(AC$1017+1+AF1552/AE1552           )))/(1+($X$2*AF1552*AD$8)^2))),           V_rtHz(AE1552)/($X$2*AD$8*(AE1552*AC$1017+AE1552+AF1552)),V_rtHz(AF1552)*SQRT(Sum_Sq(AE1552*AD$8*$X$2*AC$1017,1))/($X$2*AD$8*(AE1552*AC$1017+AE1552+AF1552))))/SQRT(Sum_Sq(1/(1+$A1552)+$AC$2/$I$2-1/(1+(1+AF1552/AE1552)/AC$1017),$X$2/$I$2)),IF(AF1553&lt;0,"A",AC1553))</f>
        <v>4.7452967168067113E-6</v>
      </c>
      <c r="AE1552" s="13">
        <f t="shared" si="542"/>
        <v>8838.0343766497026</v>
      </c>
      <c r="AF1552" s="12">
        <f t="shared" si="566"/>
        <v>352096.48895550513</v>
      </c>
      <c r="AG1552" s="13"/>
      <c r="AH1552" s="13">
        <f>IF(AK1552&gt;0,SQRT(Sum_Sq($AI$2,V_rtHz($AH$2)/(1+1/$A1552),V_rtHz($AH$2*$A1552)/(1+$A1552),$AN$2*$AH$2/(1+1/$A1552),$AM$2*SQRT(Sum_Sq(AK1552,1/($X$2*AI$8*(1+AH$1017+AK1552/AJ1552))))/SQRT(Sum_Sq($X$2*AK1552*AI$8,1)),                   $AQ$2*SQRT(Sum_Sq($AH$2/(1+1/$A1552)+AK1552*( 1/(AH$1017+1+AK1552/AJ1552)-1)/(1+($X$2*AK1552*AI$8)^2), (AK1552^2*AI$8*$X$2+1/($X$2*AI$8*(AH$1017+1+AK1552/AJ1552           )))/(1+($X$2*AK1552*AI$8)^2))),           V_rtHz(AJ1552)/($X$2*AI$8*(AJ1552*AH$1017+AJ1552+AK1552)),V_rtHz(AK1552)*SQRT(Sum_Sq(AJ1552*AI$8*$X$2*AH$1017,1))/($X$2*AI$8*(AJ1552*AH$1017+AJ1552+AK1552))))/SQRT(Sum_Sq(1/(1+$A1552)+$AC$2/$I$2-1/(1+(1+AK1552/AJ1552)/AH$1017),$X$2/$I$2)),IF(AK1553&lt;0,"A",AH1553))</f>
        <v>8.3391165760633431E-6</v>
      </c>
      <c r="AI1552" s="13"/>
      <c r="AJ1552" s="13">
        <f t="shared" si="543"/>
        <v>8738.2990332967074</v>
      </c>
      <c r="AK1552" s="12">
        <f t="shared" si="567"/>
        <v>1126135.0565019464</v>
      </c>
      <c r="AM1552" s="13">
        <f>IF(AP1552&gt;0,SQRT(Sum_Sq($AI$2,V_rtHz($AH$2)/(1+1/$A1552),V_rtHz($AH$2*$A1552)/(1+$A1552),$AN$2*$AH$2/(1+1/$A1552),$AM$2*SQRT(Sum_Sq(AP1552,1/($X$2*AN$8*(1+AM$1017+AP1552/AO1552))))/SQRT(Sum_Sq($X$2*AP1552*AN$8,1)),                   $AQ$2*SQRT(Sum_Sq($AH$2/(1+1/$A1552)+AP1552*( 1/(AM$1017+1+AP1552/AO1552)-1)/(1+($X$2*AP1552*AN$8)^2), (AP1552^2*AN$8*$X$2+1/($X$2*AN$8*(AM$1017+1+AP1552/AO1552           )))/(1+($X$2*AP1552*AN$8)^2))),           V_rtHz(AO1552)/($X$2*AN$8*(AO1552*AM$1017+AO1552+AP1552)),V_rtHz(AP1552)*SQRT(Sum_Sq(AO1552*AN$8*$X$2*AM$1017,1))/($X$2*AN$8*(AO1552*AM$1017+AO1552+AP1552))))/SQRT(Sum_Sq(1/(1+$A1552)+$AC$2/$I$2-1/(1+(1+AP1552/AO1552)/AM$1017),$X$2/$I$2)),IF(AP1553&lt;0,"A",AM1553))</f>
        <v>1.4776494072819253E-5</v>
      </c>
      <c r="AO1552" s="13">
        <f t="shared" si="544"/>
        <v>8707.5322876856117</v>
      </c>
      <c r="AP1552" s="12">
        <f t="shared" si="568"/>
        <v>3573734.521418028</v>
      </c>
      <c r="AR1552" s="13">
        <f t="shared" si="545"/>
        <v>69887291.180198371</v>
      </c>
      <c r="AS1552" s="13">
        <f t="shared" si="546"/>
        <v>-1.3490700585396865E-5</v>
      </c>
      <c r="AV1552" s="13"/>
      <c r="AW1552" s="13">
        <f t="shared" si="547"/>
        <v>39300511.936236553</v>
      </c>
      <c r="AX1552" s="13">
        <f t="shared" si="548"/>
        <v>-4.4813772062073059E-5</v>
      </c>
      <c r="AZ1552" s="13"/>
      <c r="BA1552" s="13"/>
      <c r="BB1552" s="13">
        <f t="shared" si="549"/>
        <v>22100301.962882396</v>
      </c>
      <c r="BC1552" s="13">
        <f t="shared" si="550"/>
        <v>-1.6861617175780195E-4</v>
      </c>
      <c r="BD1552" s="13"/>
      <c r="BE1552" s="13"/>
      <c r="BG1552" s="13">
        <f t="shared" si="551"/>
        <v>996.3330000000002</v>
      </c>
      <c r="BH1552" s="13">
        <f t="shared" si="552"/>
        <v>10.898999999999999</v>
      </c>
      <c r="BI1552" s="13"/>
      <c r="BL1552" s="13">
        <f t="shared" si="553"/>
        <v>315.06815879885437</v>
      </c>
      <c r="BM1552" s="13">
        <f t="shared" si="554"/>
        <v>34.465664218175142</v>
      </c>
      <c r="BP1552" s="13"/>
      <c r="BQ1552" s="13">
        <f t="shared" si="555"/>
        <v>99.633299999999991</v>
      </c>
      <c r="BR1552" s="13">
        <f t="shared" si="556"/>
        <v>108.99</v>
      </c>
      <c r="BT1552" s="13"/>
      <c r="BU1552" s="13"/>
      <c r="BV1552" s="13">
        <f t="shared" si="557"/>
        <v>31.50681587988543</v>
      </c>
      <c r="BW1552" s="13">
        <f t="shared" si="558"/>
        <v>344.65664218175141</v>
      </c>
      <c r="CA1552" s="13">
        <f t="shared" si="559"/>
        <v>9.9633299999999991</v>
      </c>
      <c r="CB1552" s="13">
        <f t="shared" si="560"/>
        <v>1089.9000000000003</v>
      </c>
    </row>
    <row r="1553" spans="1:80" x14ac:dyDescent="0.3">
      <c r="A1553" s="13">
        <f t="shared" si="536"/>
        <v>1.7139573075084246E-2</v>
      </c>
      <c r="C1553" s="13" t="str">
        <f>IF(F1553&gt;0,SQRT(Sum_Sq($AI$2,V_rtHz($AH$2)/(1+1/$A1553),V_rtHz($AH$2*$A1553)/(1+$A1553),$AN$2*$AH$2/(1+1/$A1553),$AM$2*SQRT(Sum_Sq(F1553,1/($X$2*D$8*(1+C$1017+F1553/E1553))))/SQRT(Sum_Sq($X$2*F1553*D$8,1)),                   $AQ$2*SQRT(Sum_Sq($AH$2/(1+1/$A1553)+F1553*( 1/(C$1017+1+F1553/E1553)-1)/(1+($X$2*F1553*D$8)^2), (F1553^2*D$8*$X$2+1/($X$2*D$8*(C$1017+1+F1553/E1553           )))/(1+($X$2*F1553*D$8)^2))),           V_rtHz(E1553)/($X$2*D$8*(E1553*C$1017+E1553+F1553)),V_rtHz(F1553)*SQRT(Sum_Sq(E1553*D$8*$X$2*C$1017,1))/($X$2*D$8*(E1553*C$1017+E1553+F1553))))/SQRT(Sum_Sq(1/(1+$A1553)+$AC$2/$I$2-1/(1+(1+F1553/E1553)/C$1017),$X$2/$I$2)),IF(F1554&lt;0,"A",C1554))</f>
        <v>A</v>
      </c>
      <c r="E1553" s="13">
        <f t="shared" si="537"/>
        <v>-1</v>
      </c>
      <c r="F1553" s="12">
        <f t="shared" si="561"/>
        <v>-2</v>
      </c>
      <c r="H1553" s="13" t="str">
        <f>IF(K1553&gt;0,SQRT(Sum_Sq($AI$2,V_rtHz($AH$2)/(1+1/$A1553),V_rtHz($AH$2*$A1553)/(1+$A1553),$AN$2*$AH$2/(1+1/$A1553),$AM$2*SQRT(Sum_Sq(K1553,1/($X$2*I$8*(1+H$1017+K1553/J1553))))/SQRT(Sum_Sq($X$2*K1553*I$8,1)),                   $AQ$2*SQRT(Sum_Sq($AH$2/(1+1/$A1553)+K1553*( 1/(H$1017+1+K1553/J1553)-1)/(1+($X$2*K1553*I$8)^2), (K1553^2*I$8*$X$2+1/($X$2*I$8*(H$1017+1+K1553/J1553           )))/(1+($X$2*K1553*I$8)^2))),           V_rtHz(J1553)/($X$2*I$8*(J1553*H$1017+J1553+K1553)),V_rtHz(K1553)*SQRT(Sum_Sq(J1553*I$8*$X$2*H$1017,1))/($X$2*I$8*(J1553*H$1017+J1553+K1553))))/SQRT(Sum_Sq(1/(1+$A1553)+$AC$2/$I$2-1/(1+(1+K1553/J1553)/H$1017),$X$2/$I$2)),IF(K1554&lt;0,"A",H1554))</f>
        <v>A</v>
      </c>
      <c r="J1553" s="13">
        <f t="shared" si="538"/>
        <v>-1</v>
      </c>
      <c r="K1553" s="12">
        <f t="shared" si="562"/>
        <v>-2</v>
      </c>
      <c r="M1553" s="13" t="str">
        <f>IF(P1553&gt;0,SQRT(Sum_Sq($AI$2,V_rtHz($AH$2)/(1+1/$A1553),V_rtHz($AH$2*$A1553)/(1+$A1553),$AN$2*$AH$2/(1+1/$A1553),$AM$2*SQRT(Sum_Sq(P1553,1/($X$2*N$8*(1+M$1017+P1553/O1553))))/SQRT(Sum_Sq($X$2*P1553*N$8,1)),                   $AQ$2*SQRT(Sum_Sq($AH$2/(1+1/$A1553)+P1553*( 1/(M$1017+1+P1553/O1553)-1)/(1+($X$2*P1553*N$8)^2), (P1553^2*N$8*$X$2+1/($X$2*N$8*(M$1017+1+P1553/O1553           )))/(1+($X$2*P1553*N$8)^2))),           V_rtHz(O1553)/($X$2*N$8*(O1553*M$1017+O1553+P1553)),V_rtHz(P1553)*SQRT(Sum_Sq(O1553*N$8*$X$2*M$1017,1))/($X$2*N$8*(O1553*M$1017+O1553+P1553))))/SQRT(Sum_Sq(1/(1+$A1553)+$AC$2/$I$2-1/(1+(1+P1553/O1553)/M$1017),$X$2/$I$2)),IF(P1554&lt;0,"A",M1554))</f>
        <v>A</v>
      </c>
      <c r="O1553" s="13">
        <f t="shared" si="539"/>
        <v>-1</v>
      </c>
      <c r="P1553" s="12">
        <f t="shared" si="563"/>
        <v>-2</v>
      </c>
      <c r="R1553" s="13">
        <f>IF(U1553&gt;0,SQRT(Sum_Sq($AI$2,V_rtHz($AH$2)/(1+1/$A1553),V_rtHz($AH$2*$A1553)/(1+$A1553),$AN$2*$AH$2/(1+1/$A1553),$AM$2*SQRT(Sum_Sq(U1553,1/($X$2*S$8*(1+R$1017+U1553/T1553))))/SQRT(Sum_Sq($X$2*U1553*S$8,1)),                   $AQ$2*SQRT(Sum_Sq($AH$2/(1+1/$A1553)+U1553*( 1/(R$1017+1+U1553/T1553)-1)/(1+($X$2*U1553*S$8)^2), (U1553^2*S$8*$X$2+1/($X$2*S$8*(R$1017+1+U1553/T1553           )))/(1+($X$2*U1553*S$8)^2))),           V_rtHz(T1553)/($X$2*S$8*(T1553*R$1017+T1553+U1553)),V_rtHz(U1553)*SQRT(Sum_Sq(T1553*S$8*$X$2*R$1017,1))/($X$2*S$8*(T1553*R$1017+T1553+U1553))))/SQRT(Sum_Sq(1/(1+$A1553)+$AC$2/$I$2-1/(1+(1+U1553/T1553)/R$1017),$X$2/$I$2)),IF(U1554&lt;0,"A",R1554))</f>
        <v>1.7964971117456737E-6</v>
      </c>
      <c r="T1553" s="13">
        <f t="shared" si="540"/>
        <v>10581.17014379691</v>
      </c>
      <c r="U1553" s="12">
        <f t="shared" si="564"/>
        <v>29409.231975262177</v>
      </c>
      <c r="X1553" s="13">
        <f>IF(AA1553&gt;0,SQRT(Sum_Sq($AI$2,V_rtHz($AH$2)/(1+1/$A1553),V_rtHz($AH$2*$A1553)/(1+$A1553),$AN$2*$AH$2/(1+1/$A1553),$AM$2*SQRT(Sum_Sq(AA1553,1/($X$2*Y$8*(1+X$1017+AA1553/Z1553))))/SQRT(Sum_Sq($X$2*AA1553*Y$8,1)),                   $AQ$2*SQRT(Sum_Sq($AH$2/(1+1/$A1553)+AA1553*( 1/(X$1017+1+AA1553/Z1553)-1)/(1+($X$2*AA1553*Y$8)^2), (AA1553^2*Y$8*$X$2+1/($X$2*Y$8*(X$1017+1+AA1553/Z1553           )))/(1+($X$2*AA1553*Y$8)^2))),           V_rtHz(Z1553)/($X$2*Y$8*(Z1553*X$1017+Z1553+AA1553)),V_rtHz(AA1553)*SQRT(Sum_Sq(Z1553*Y$8*$X$2*X$1017,1))/($X$2*Y$8*(Z1553*X$1017+Z1553+AA1553))))/SQRT(Sum_Sq(1/(1+$A1553)+$AC$2/$I$2-1/(1+(1+AA1553/Z1553)/X$1017),$X$2/$I$2)),IF(AA1554&lt;0,"A",X1554))</f>
        <v>2.7683020942054944E-6</v>
      </c>
      <c r="Z1553" s="13">
        <f t="shared" si="541"/>
        <v>9132.4829025333547</v>
      </c>
      <c r="AA1553" s="12">
        <f t="shared" si="565"/>
        <v>107752.78728266471</v>
      </c>
      <c r="AC1553" s="13">
        <f>IF(AF1553&gt;0,SQRT(Sum_Sq($AI$2,V_rtHz($AH$2)/(1+1/$A1553),V_rtHz($AH$2*$A1553)/(1+$A1553),$AN$2*$AH$2/(1+1/$A1553),$AM$2*SQRT(Sum_Sq(AF1553,1/($X$2*AD$8*(1+AC$1017+AF1553/AE1553))))/SQRT(Sum_Sq($X$2*AF1553*AD$8,1)),                   $AQ$2*SQRT(Sum_Sq($AH$2/(1+1/$A1553)+AF1553*( 1/(AC$1017+1+AF1553/AE1553)-1)/(1+($X$2*AF1553*AD$8)^2), (AF1553^2*AD$8*$X$2+1/($X$2*AD$8*(AC$1017+1+AF1553/AE1553           )))/(1+($X$2*AF1553*AD$8)^2))),           V_rtHz(AE1553)/($X$2*AD$8*(AE1553*AC$1017+AE1553+AF1553)),V_rtHz(AF1553)*SQRT(Sum_Sq(AE1553*AD$8*$X$2*AC$1017,1))/($X$2*AD$8*(AE1553*AC$1017+AE1553+AF1553))))/SQRT(Sum_Sq(1/(1+$A1553)+$AC$2/$I$2-1/(1+(1+AF1553/AE1553)/AC$1017),$X$2/$I$2)),IF(AF1554&lt;0,"A",AC1554))</f>
        <v>4.7355913648116173E-6</v>
      </c>
      <c r="AE1553" s="13">
        <f t="shared" si="542"/>
        <v>8795.743015642669</v>
      </c>
      <c r="AF1553" s="12">
        <f t="shared" si="566"/>
        <v>353789.42606124416</v>
      </c>
      <c r="AG1553" s="13"/>
      <c r="AH1553" s="13">
        <f>IF(AK1553&gt;0,SQRT(Sum_Sq($AI$2,V_rtHz($AH$2)/(1+1/$A1553),V_rtHz($AH$2*$A1553)/(1+$A1553),$AN$2*$AH$2/(1+1/$A1553),$AM$2*SQRT(Sum_Sq(AK1553,1/($X$2*AI$8*(1+AH$1017+AK1553/AJ1553))))/SQRT(Sum_Sq($X$2*AK1553*AI$8,1)),                   $AQ$2*SQRT(Sum_Sq($AH$2/(1+1/$A1553)+AK1553*( 1/(AH$1017+1+AK1553/AJ1553)-1)/(1+($X$2*AK1553*AI$8)^2), (AK1553^2*AI$8*$X$2+1/($X$2*AI$8*(AH$1017+1+AK1553/AJ1553           )))/(1+($X$2*AK1553*AI$8)^2))),           V_rtHz(AJ1553)/($X$2*AI$8*(AJ1553*AH$1017+AJ1553+AK1553)),V_rtHz(AK1553)*SQRT(Sum_Sq(AJ1553*AI$8*$X$2*AH$1017,1))/($X$2*AI$8*(AJ1553*AH$1017+AJ1553+AK1553))))/SQRT(Sum_Sq(1/(1+$A1553)+$AC$2/$I$2-1/(1+(1+AK1553/AJ1553)/AH$1017),$X$2/$I$2)),IF(AK1554&lt;0,"A",AH1554))</f>
        <v>8.3227928366911094E-6</v>
      </c>
      <c r="AI1553" s="13"/>
      <c r="AJ1553" s="13">
        <f t="shared" si="543"/>
        <v>8697.5706456046337</v>
      </c>
      <c r="AK1553" s="12">
        <f t="shared" si="567"/>
        <v>1131408.4445597974</v>
      </c>
      <c r="AM1553" s="13">
        <f>IF(AP1553&gt;0,SQRT(Sum_Sq($AI$2,V_rtHz($AH$2)/(1+1/$A1553),V_rtHz($AH$2*$A1553)/(1+$A1553),$AN$2*$AH$2/(1+1/$A1553),$AM$2*SQRT(Sum_Sq(AP1553,1/($X$2*AN$8*(1+AM$1017+AP1553/AO1553))))/SQRT(Sum_Sq($X$2*AP1553*AN$8,1)),                   $AQ$2*SQRT(Sum_Sq($AH$2/(1+1/$A1553)+AP1553*( 1/(AM$1017+1+AP1553/AO1553)-1)/(1+($X$2*AP1553*AN$8)^2), (AP1553^2*AN$8*$X$2+1/($X$2*AN$8*(AM$1017+1+AP1553/AO1553           )))/(1+($X$2*AP1553*AN$8)^2))),           V_rtHz(AO1553)/($X$2*AN$8*(AO1553*AM$1017+AO1553+AP1553)),V_rtHz(AP1553)*SQRT(Sum_Sq(AO1553*AN$8*$X$2*AM$1017,1))/($X$2*AN$8*(AO1553*AM$1017+AO1553+AP1553))))/SQRT(Sum_Sq(1/(1+$A1553)+$AC$2/$I$2-1/(1+(1+AP1553/AO1553)/AM$1017),$X$2/$I$2)),IF(AP1554&lt;0,"A",AM1554))</f>
        <v>1.4747973963363313E-5</v>
      </c>
      <c r="AO1553" s="13">
        <f t="shared" si="544"/>
        <v>8667.2773675533645</v>
      </c>
      <c r="AP1553" s="12">
        <f t="shared" si="568"/>
        <v>3590332.6284858934</v>
      </c>
      <c r="AR1553" s="13">
        <f t="shared" si="545"/>
        <v>69887291.180198371</v>
      </c>
      <c r="AS1553" s="13">
        <f t="shared" si="546"/>
        <v>-1.3494870675050654E-5</v>
      </c>
      <c r="AV1553" s="13"/>
      <c r="AW1553" s="13">
        <f t="shared" si="547"/>
        <v>39300511.936236553</v>
      </c>
      <c r="AX1553" s="13">
        <f t="shared" si="548"/>
        <v>-4.4859820106372696E-5</v>
      </c>
      <c r="AZ1553" s="13"/>
      <c r="BA1553" s="13"/>
      <c r="BB1553" s="13">
        <f t="shared" si="549"/>
        <v>22100301.962882396</v>
      </c>
      <c r="BC1553" s="13">
        <f t="shared" si="550"/>
        <v>-1.6926993608067757E-4</v>
      </c>
      <c r="BD1553" s="13"/>
      <c r="BE1553" s="13"/>
      <c r="BG1553" s="13">
        <f t="shared" si="551"/>
        <v>996.3330000000002</v>
      </c>
      <c r="BH1553" s="13">
        <f t="shared" si="552"/>
        <v>10.898999999999996</v>
      </c>
      <c r="BI1553" s="13"/>
      <c r="BL1553" s="13">
        <f t="shared" si="553"/>
        <v>315.06815879885437</v>
      </c>
      <c r="BM1553" s="13">
        <f t="shared" si="554"/>
        <v>34.465664218175149</v>
      </c>
      <c r="BP1553" s="13"/>
      <c r="BQ1553" s="13">
        <f t="shared" si="555"/>
        <v>99.633299999999991</v>
      </c>
      <c r="BR1553" s="13">
        <f t="shared" si="556"/>
        <v>108.99000000000002</v>
      </c>
      <c r="BT1553" s="13"/>
      <c r="BU1553" s="13"/>
      <c r="BV1553" s="13">
        <f t="shared" si="557"/>
        <v>31.50681587988543</v>
      </c>
      <c r="BW1553" s="13">
        <f t="shared" si="558"/>
        <v>344.65664218175164</v>
      </c>
      <c r="CA1553" s="13">
        <f t="shared" si="559"/>
        <v>9.9633299999999991</v>
      </c>
      <c r="CB1553" s="13">
        <f t="shared" si="560"/>
        <v>1089.9000000000001</v>
      </c>
    </row>
    <row r="1554" spans="1:80" x14ac:dyDescent="0.3">
      <c r="A1554" s="13">
        <f t="shared" si="536"/>
        <v>1.7378008287493744E-2</v>
      </c>
      <c r="C1554" s="13" t="str">
        <f>IF(F1554&gt;0,SQRT(Sum_Sq($AI$2,V_rtHz($AH$2)/(1+1/$A1554),V_rtHz($AH$2*$A1554)/(1+$A1554),$AN$2*$AH$2/(1+1/$A1554),$AM$2*SQRT(Sum_Sq(F1554,1/($X$2*D$8*(1+C$1017+F1554/E1554))))/SQRT(Sum_Sq($X$2*F1554*D$8,1)),                   $AQ$2*SQRT(Sum_Sq($AH$2/(1+1/$A1554)+F1554*( 1/(C$1017+1+F1554/E1554)-1)/(1+($X$2*F1554*D$8)^2), (F1554^2*D$8*$X$2+1/($X$2*D$8*(C$1017+1+F1554/E1554           )))/(1+($X$2*F1554*D$8)^2))),           V_rtHz(E1554)/($X$2*D$8*(E1554*C$1017+E1554+F1554)),V_rtHz(F1554)*SQRT(Sum_Sq(E1554*D$8*$X$2*C$1017,1))/($X$2*D$8*(E1554*C$1017+E1554+F1554))))/SQRT(Sum_Sq(1/(1+$A1554)+$AC$2/$I$2-1/(1+(1+F1554/E1554)/C$1017),$X$2/$I$2)),IF(F1555&lt;0,"A",C1555))</f>
        <v>A</v>
      </c>
      <c r="E1554" s="13">
        <f t="shared" si="537"/>
        <v>-1</v>
      </c>
      <c r="F1554" s="12">
        <f t="shared" si="561"/>
        <v>-2</v>
      </c>
      <c r="H1554" s="13" t="str">
        <f>IF(K1554&gt;0,SQRT(Sum_Sq($AI$2,V_rtHz($AH$2)/(1+1/$A1554),V_rtHz($AH$2*$A1554)/(1+$A1554),$AN$2*$AH$2/(1+1/$A1554),$AM$2*SQRT(Sum_Sq(K1554,1/($X$2*I$8*(1+H$1017+K1554/J1554))))/SQRT(Sum_Sq($X$2*K1554*I$8,1)),                   $AQ$2*SQRT(Sum_Sq($AH$2/(1+1/$A1554)+K1554*( 1/(H$1017+1+K1554/J1554)-1)/(1+($X$2*K1554*I$8)^2), (K1554^2*I$8*$X$2+1/($X$2*I$8*(H$1017+1+K1554/J1554           )))/(1+($X$2*K1554*I$8)^2))),           V_rtHz(J1554)/($X$2*I$8*(J1554*H$1017+J1554+K1554)),V_rtHz(K1554)*SQRT(Sum_Sq(J1554*I$8*$X$2*H$1017,1))/($X$2*I$8*(J1554*H$1017+J1554+K1554))))/SQRT(Sum_Sq(1/(1+$A1554)+$AC$2/$I$2-1/(1+(1+K1554/J1554)/H$1017),$X$2/$I$2)),IF(K1555&lt;0,"A",H1555))</f>
        <v>A</v>
      </c>
      <c r="J1554" s="13">
        <f t="shared" si="538"/>
        <v>-1</v>
      </c>
      <c r="K1554" s="12">
        <f t="shared" si="562"/>
        <v>-2</v>
      </c>
      <c r="M1554" s="13" t="str">
        <f>IF(P1554&gt;0,SQRT(Sum_Sq($AI$2,V_rtHz($AH$2)/(1+1/$A1554),V_rtHz($AH$2*$A1554)/(1+$A1554),$AN$2*$AH$2/(1+1/$A1554),$AM$2*SQRT(Sum_Sq(P1554,1/($X$2*N$8*(1+M$1017+P1554/O1554))))/SQRT(Sum_Sq($X$2*P1554*N$8,1)),                   $AQ$2*SQRT(Sum_Sq($AH$2/(1+1/$A1554)+P1554*( 1/(M$1017+1+P1554/O1554)-1)/(1+($X$2*P1554*N$8)^2), (P1554^2*N$8*$X$2+1/($X$2*N$8*(M$1017+1+P1554/O1554           )))/(1+($X$2*P1554*N$8)^2))),           V_rtHz(O1554)/($X$2*N$8*(O1554*M$1017+O1554+P1554)),V_rtHz(P1554)*SQRT(Sum_Sq(O1554*N$8*$X$2*M$1017,1))/($X$2*N$8*(O1554*M$1017+O1554+P1554))))/SQRT(Sum_Sq(1/(1+$A1554)+$AC$2/$I$2-1/(1+(1+P1554/O1554)/M$1017),$X$2/$I$2)),IF(P1555&lt;0,"A",M1555))</f>
        <v>A</v>
      </c>
      <c r="O1554" s="13">
        <f t="shared" si="539"/>
        <v>-1</v>
      </c>
      <c r="P1554" s="12">
        <f t="shared" si="563"/>
        <v>-2</v>
      </c>
      <c r="R1554" s="13">
        <f>IF(U1554&gt;0,SQRT(Sum_Sq($AI$2,V_rtHz($AH$2)/(1+1/$A1554),V_rtHz($AH$2*$A1554)/(1+$A1554),$AN$2*$AH$2/(1+1/$A1554),$AM$2*SQRT(Sum_Sq(U1554,1/($X$2*S$8*(1+R$1017+U1554/T1554))))/SQRT(Sum_Sq($X$2*U1554*S$8,1)),                   $AQ$2*SQRT(Sum_Sq($AH$2/(1+1/$A1554)+U1554*( 1/(R$1017+1+U1554/T1554)-1)/(1+($X$2*U1554*S$8)^2), (U1554^2*S$8*$X$2+1/($X$2*S$8*(R$1017+1+U1554/T1554           )))/(1+($X$2*U1554*S$8)^2))),           V_rtHz(T1554)/($X$2*S$8*(T1554*R$1017+T1554+U1554)),V_rtHz(U1554)*SQRT(Sum_Sq(T1554*S$8*$X$2*R$1017,1))/($X$2*S$8*(T1554*R$1017+T1554+U1554))))/SQRT(Sum_Sq(1/(1+$A1554)+$AC$2/$I$2-1/(1+(1+U1554/T1554)/R$1017),$X$2/$I$2)),IF(U1555&lt;0,"A",R1555))</f>
        <v>1.789458663792209E-6</v>
      </c>
      <c r="T1554" s="13">
        <f t="shared" si="540"/>
        <v>10502.670691517264</v>
      </c>
      <c r="U1554" s="12">
        <f t="shared" si="564"/>
        <v>29629.04355174888</v>
      </c>
      <c r="X1554" s="13">
        <f>IF(AA1554&gt;0,SQRT(Sum_Sq($AI$2,V_rtHz($AH$2)/(1+1/$A1554),V_rtHz($AH$2*$A1554)/(1+$A1554),$AN$2*$AH$2/(1+1/$A1554),$AM$2*SQRT(Sum_Sq(AA1554,1/($X$2*Y$8*(1+X$1017+AA1554/Z1554))))/SQRT(Sum_Sq($X$2*AA1554*Y$8,1)),                   $AQ$2*SQRT(Sum_Sq($AH$2/(1+1/$A1554)+AA1554*( 1/(X$1017+1+AA1554/Z1554)-1)/(1+($X$2*AA1554*Y$8)^2), (AA1554^2*Y$8*$X$2+1/($X$2*Y$8*(X$1017+1+AA1554/Z1554           )))/(1+($X$2*AA1554*Y$8)^2))),           V_rtHz(Z1554)/($X$2*Y$8*(Z1554*X$1017+Z1554+AA1554)),V_rtHz(AA1554)*SQRT(Sum_Sq(Z1554*Y$8*$X$2*X$1017,1))/($X$2*Y$8*(Z1554*X$1017+Z1554+AA1554))))/SQRT(Sum_Sq(1/(1+$A1554)+$AC$2/$I$2-1/(1+(1+AA1554/Z1554)/X$1017),$X$2/$I$2)),IF(AA1555&lt;0,"A",X1555))</f>
        <v>2.7617789968680461E-6</v>
      </c>
      <c r="Z1554" s="13">
        <f t="shared" si="541"/>
        <v>9084.668915185277</v>
      </c>
      <c r="AA1554" s="12">
        <f t="shared" si="565"/>
        <v>108319.90650912782</v>
      </c>
      <c r="AC1554" s="13">
        <f>IF(AF1554&gt;0,SQRT(Sum_Sq($AI$2,V_rtHz($AH$2)/(1+1/$A1554),V_rtHz($AH$2*$A1554)/(1+$A1554),$AN$2*$AH$2/(1+1/$A1554),$AM$2*SQRT(Sum_Sq(AF1554,1/($X$2*AD$8*(1+AC$1017+AF1554/AE1554))))/SQRT(Sum_Sq($X$2*AF1554*AD$8,1)),                   $AQ$2*SQRT(Sum_Sq($AH$2/(1+1/$A1554)+AF1554*( 1/(AC$1017+1+AF1554/AE1554)-1)/(1+($X$2*AF1554*AD$8)^2), (AF1554^2*AD$8*$X$2+1/($X$2*AD$8*(AC$1017+1+AF1554/AE1554           )))/(1+($X$2*AF1554*AD$8)^2))),           V_rtHz(AE1554)/($X$2*AD$8*(AE1554*AC$1017+AE1554+AF1554)),V_rtHz(AF1554)*SQRT(Sum_Sq(AE1554*AD$8*$X$2*AC$1017,1))/($X$2*AD$8*(AE1554*AC$1017+AE1554+AF1554))))/SQRT(Sum_Sq(1/(1+$A1554)+$AC$2/$I$2-1/(1+(1+AF1554/AE1554)/AC$1017),$X$2/$I$2)),IF(AF1555&lt;0,"A",AC1555))</f>
        <v>4.7259005188361972E-6</v>
      </c>
      <c r="AE1554" s="13">
        <f t="shared" si="542"/>
        <v>8753.5452818851936</v>
      </c>
      <c r="AF1554" s="12">
        <f t="shared" si="566"/>
        <v>355494.91926729825</v>
      </c>
      <c r="AG1554" s="13"/>
      <c r="AH1554" s="13">
        <f>IF(AK1554&gt;0,SQRT(Sum_Sq($AI$2,V_rtHz($AH$2)/(1+1/$A1554),V_rtHz($AH$2*$A1554)/(1+$A1554),$AN$2*$AH$2/(1+1/$A1554),$AM$2*SQRT(Sum_Sq(AK1554,1/($X$2*AI$8*(1+AH$1017+AK1554/AJ1554))))/SQRT(Sum_Sq($X$2*AK1554*AI$8,1)),                   $AQ$2*SQRT(Sum_Sq($AH$2/(1+1/$A1554)+AK1554*( 1/(AH$1017+1+AK1554/AJ1554)-1)/(1+($X$2*AK1554*AI$8)^2), (AK1554^2*AI$8*$X$2+1/($X$2*AI$8*(AH$1017+1+AK1554/AJ1554           )))/(1+($X$2*AK1554*AI$8)^2))),           V_rtHz(AJ1554)/($X$2*AI$8*(AJ1554*AH$1017+AJ1554+AK1554)),V_rtHz(AK1554)*SQRT(Sum_Sq(AJ1554*AI$8*$X$2*AH$1017,1))/($X$2*AI$8*(AJ1554*AH$1017+AJ1554+AK1554))))/SQRT(Sum_Sq(1/(1+$A1554)+$AC$2/$I$2-1/(1+(1+AK1554/AJ1554)/AH$1017),$X$2/$I$2)),IF(AK1555&lt;0,"A",AH1555))</f>
        <v>8.3064862530771452E-6</v>
      </c>
      <c r="AI1554" s="13"/>
      <c r="AJ1554" s="13">
        <f t="shared" si="543"/>
        <v>8656.9146086380842</v>
      </c>
      <c r="AK1554" s="12">
        <f t="shared" si="567"/>
        <v>1136721.9523886018</v>
      </c>
      <c r="AM1554" s="13">
        <f>IF(AP1554&gt;0,SQRT(Sum_Sq($AI$2,V_rtHz($AH$2)/(1+1/$A1554),V_rtHz($AH$2*$A1554)/(1+$A1554),$AN$2*$AH$2/(1+1/$A1554),$AM$2*SQRT(Sum_Sq(AP1554,1/($X$2*AN$8*(1+AM$1017+AP1554/AO1554))))/SQRT(Sum_Sq($X$2*AP1554*AN$8,1)),                   $AQ$2*SQRT(Sum_Sq($AH$2/(1+1/$A1554)+AP1554*( 1/(AM$1017+1+AP1554/AO1554)-1)/(1+($X$2*AP1554*AN$8)^2), (AP1554^2*AN$8*$X$2+1/($X$2*AN$8*(AM$1017+1+AP1554/AO1554           )))/(1+($X$2*AP1554*AN$8)^2))),           V_rtHz(AO1554)/($X$2*AN$8*(AO1554*AM$1017+AO1554+AP1554)),V_rtHz(AP1554)*SQRT(Sum_Sq(AO1554*AN$8*$X$2*AM$1017,1))/($X$2*AN$8*(AO1554*AM$1017+AO1554+AP1554))))/SQRT(Sum_Sq(1/(1+$A1554)+$AC$2/$I$2-1/(1+(1+AP1554/AO1554)/AM$1017),$X$2/$I$2)),IF(AP1555&lt;0,"A",AM1555))</f>
        <v>1.4719480006533728E-5</v>
      </c>
      <c r="AO1554" s="13">
        <f t="shared" si="544"/>
        <v>8627.088590773521</v>
      </c>
      <c r="AP1554" s="12">
        <f t="shared" si="568"/>
        <v>3607057.9785334081</v>
      </c>
      <c r="AR1554" s="13">
        <f t="shared" si="545"/>
        <v>69887291.180198371</v>
      </c>
      <c r="AS1554" s="13">
        <f t="shared" si="546"/>
        <v>-1.349910140932051E-5</v>
      </c>
      <c r="AV1554" s="13"/>
      <c r="AW1554" s="13">
        <f t="shared" si="547"/>
        <v>39300511.936236553</v>
      </c>
      <c r="AX1554" s="13">
        <f t="shared" si="548"/>
        <v>-4.4906605460028291E-5</v>
      </c>
      <c r="AZ1554" s="13"/>
      <c r="BA1554" s="13"/>
      <c r="BB1554" s="13">
        <f t="shared" si="549"/>
        <v>22100301.962882396</v>
      </c>
      <c r="BC1554" s="13">
        <f t="shared" si="550"/>
        <v>-1.6993799147122846E-4</v>
      </c>
      <c r="BD1554" s="13"/>
      <c r="BE1554" s="13"/>
      <c r="BG1554" s="13">
        <f t="shared" si="551"/>
        <v>996.3330000000002</v>
      </c>
      <c r="BH1554" s="13">
        <f t="shared" si="552"/>
        <v>10.898999999999996</v>
      </c>
      <c r="BI1554" s="13"/>
      <c r="BL1554" s="13">
        <f t="shared" si="553"/>
        <v>315.06815879885437</v>
      </c>
      <c r="BM1554" s="13">
        <f t="shared" si="554"/>
        <v>34.465664218175128</v>
      </c>
      <c r="BP1554" s="13"/>
      <c r="BQ1554" s="13">
        <f t="shared" si="555"/>
        <v>99.633300000000006</v>
      </c>
      <c r="BR1554" s="13">
        <f t="shared" si="556"/>
        <v>108.99000000000005</v>
      </c>
      <c r="BT1554" s="13"/>
      <c r="BU1554" s="13"/>
      <c r="BV1554" s="13">
        <f t="shared" si="557"/>
        <v>31.50681587988543</v>
      </c>
      <c r="BW1554" s="13">
        <f t="shared" si="558"/>
        <v>344.65664218175158</v>
      </c>
      <c r="CA1554" s="13">
        <f t="shared" si="559"/>
        <v>9.9633299999999991</v>
      </c>
      <c r="CB1554" s="13">
        <f t="shared" si="560"/>
        <v>1089.8999999999999</v>
      </c>
    </row>
    <row r="1555" spans="1:80" x14ac:dyDescent="0.3">
      <c r="A1555" s="13">
        <f t="shared" si="536"/>
        <v>1.7619760464116292E-2</v>
      </c>
      <c r="C1555" s="13" t="str">
        <f>IF(F1555&gt;0,SQRT(Sum_Sq($AI$2,V_rtHz($AH$2)/(1+1/$A1555),V_rtHz($AH$2*$A1555)/(1+$A1555),$AN$2*$AH$2/(1+1/$A1555),$AM$2*SQRT(Sum_Sq(F1555,1/($X$2*D$8*(1+C$1017+F1555/E1555))))/SQRT(Sum_Sq($X$2*F1555*D$8,1)),                   $AQ$2*SQRT(Sum_Sq($AH$2/(1+1/$A1555)+F1555*( 1/(C$1017+1+F1555/E1555)-1)/(1+($X$2*F1555*D$8)^2), (F1555^2*D$8*$X$2+1/($X$2*D$8*(C$1017+1+F1555/E1555           )))/(1+($X$2*F1555*D$8)^2))),           V_rtHz(E1555)/($X$2*D$8*(E1555*C$1017+E1555+F1555)),V_rtHz(F1555)*SQRT(Sum_Sq(E1555*D$8*$X$2*C$1017,1))/($X$2*D$8*(E1555*C$1017+E1555+F1555))))/SQRT(Sum_Sq(1/(1+$A1555)+$AC$2/$I$2-1/(1+(1+F1555/E1555)/C$1017),$X$2/$I$2)),IF(F1556&lt;0,"A",C1556))</f>
        <v>A</v>
      </c>
      <c r="E1555" s="13">
        <f t="shared" si="537"/>
        <v>-1</v>
      </c>
      <c r="F1555" s="12">
        <f t="shared" si="561"/>
        <v>-2</v>
      </c>
      <c r="H1555" s="13" t="str">
        <f>IF(K1555&gt;0,SQRT(Sum_Sq($AI$2,V_rtHz($AH$2)/(1+1/$A1555),V_rtHz($AH$2*$A1555)/(1+$A1555),$AN$2*$AH$2/(1+1/$A1555),$AM$2*SQRT(Sum_Sq(K1555,1/($X$2*I$8*(1+H$1017+K1555/J1555))))/SQRT(Sum_Sq($X$2*K1555*I$8,1)),                   $AQ$2*SQRT(Sum_Sq($AH$2/(1+1/$A1555)+K1555*( 1/(H$1017+1+K1555/J1555)-1)/(1+($X$2*K1555*I$8)^2), (K1555^2*I$8*$X$2+1/($X$2*I$8*(H$1017+1+K1555/J1555           )))/(1+($X$2*K1555*I$8)^2))),           V_rtHz(J1555)/($X$2*I$8*(J1555*H$1017+J1555+K1555)),V_rtHz(K1555)*SQRT(Sum_Sq(J1555*I$8*$X$2*H$1017,1))/($X$2*I$8*(J1555*H$1017+J1555+K1555))))/SQRT(Sum_Sq(1/(1+$A1555)+$AC$2/$I$2-1/(1+(1+K1555/J1555)/H$1017),$X$2/$I$2)),IF(K1556&lt;0,"A",H1556))</f>
        <v>A</v>
      </c>
      <c r="J1555" s="13">
        <f t="shared" si="538"/>
        <v>-1</v>
      </c>
      <c r="K1555" s="12">
        <f t="shared" si="562"/>
        <v>-2</v>
      </c>
      <c r="M1555" s="13" t="str">
        <f>IF(P1555&gt;0,SQRT(Sum_Sq($AI$2,V_rtHz($AH$2)/(1+1/$A1555),V_rtHz($AH$2*$A1555)/(1+$A1555),$AN$2*$AH$2/(1+1/$A1555),$AM$2*SQRT(Sum_Sq(P1555,1/($X$2*N$8*(1+M$1017+P1555/O1555))))/SQRT(Sum_Sq($X$2*P1555*N$8,1)),                   $AQ$2*SQRT(Sum_Sq($AH$2/(1+1/$A1555)+P1555*( 1/(M$1017+1+P1555/O1555)-1)/(1+($X$2*P1555*N$8)^2), (P1555^2*N$8*$X$2+1/($X$2*N$8*(M$1017+1+P1555/O1555           )))/(1+($X$2*P1555*N$8)^2))),           V_rtHz(O1555)/($X$2*N$8*(O1555*M$1017+O1555+P1555)),V_rtHz(P1555)*SQRT(Sum_Sq(O1555*N$8*$X$2*M$1017,1))/($X$2*N$8*(O1555*M$1017+O1555+P1555))))/SQRT(Sum_Sq(1/(1+$A1555)+$AC$2/$I$2-1/(1+(1+P1555/O1555)/M$1017),$X$2/$I$2)),IF(P1556&lt;0,"A",M1556))</f>
        <v>A</v>
      </c>
      <c r="O1555" s="13">
        <f t="shared" si="539"/>
        <v>-1</v>
      </c>
      <c r="P1555" s="12">
        <f t="shared" si="563"/>
        <v>-2</v>
      </c>
      <c r="R1555" s="13">
        <f>IF(U1555&gt;0,SQRT(Sum_Sq($AI$2,V_rtHz($AH$2)/(1+1/$A1555),V_rtHz($AH$2*$A1555)/(1+$A1555),$AN$2*$AH$2/(1+1/$A1555),$AM$2*SQRT(Sum_Sq(U1555,1/($X$2*S$8*(1+R$1017+U1555/T1555))))/SQRT(Sum_Sq($X$2*U1555*S$8,1)),                   $AQ$2*SQRT(Sum_Sq($AH$2/(1+1/$A1555)+U1555*( 1/(R$1017+1+U1555/T1555)-1)/(1+($X$2*U1555*S$8)^2), (U1555^2*S$8*$X$2+1/($X$2*S$8*(R$1017+1+U1555/T1555           )))/(1+($X$2*U1555*S$8)^2))),           V_rtHz(T1555)/($X$2*S$8*(T1555*R$1017+T1555+U1555)),V_rtHz(U1555)*SQRT(Sum_Sq(T1555*S$8*$X$2*R$1017,1))/($X$2*S$8*(T1555*R$1017+T1555+U1555))))/SQRT(Sum_Sq(1/(1+$A1555)+$AC$2/$I$2-1/(1+(1+U1555/T1555)/R$1017),$X$2/$I$2)),IF(U1556&lt;0,"A",R1556))</f>
        <v>1.7824968864950906E-6</v>
      </c>
      <c r="T1555" s="13">
        <f t="shared" si="540"/>
        <v>10425.08321312268</v>
      </c>
      <c r="U1555" s="12">
        <f t="shared" si="564"/>
        <v>29849.554288155265</v>
      </c>
      <c r="X1555" s="13">
        <f>IF(AA1555&gt;0,SQRT(Sum_Sq($AI$2,V_rtHz($AH$2)/(1+1/$A1555),V_rtHz($AH$2*$A1555)/(1+$A1555),$AN$2*$AH$2/(1+1/$A1555),$AM$2*SQRT(Sum_Sq(AA1555,1/($X$2*Y$8*(1+X$1017+AA1555/Z1555))))/SQRT(Sum_Sq($X$2*AA1555*Y$8,1)),                   $AQ$2*SQRT(Sum_Sq($AH$2/(1+1/$A1555)+AA1555*( 1/(X$1017+1+AA1555/Z1555)-1)/(1+($X$2*AA1555*Y$8)^2), (AA1555^2*Y$8*$X$2+1/($X$2*Y$8*(X$1017+1+AA1555/Z1555           )))/(1+($X$2*AA1555*Y$8)^2))),           V_rtHz(Z1555)/($X$2*Y$8*(Z1555*X$1017+Z1555+AA1555)),V_rtHz(AA1555)*SQRT(Sum_Sq(Z1555*Y$8*$X$2*X$1017,1))/($X$2*Y$8*(Z1555*X$1017+Z1555+AA1555))))/SQRT(Sum_Sq(1/(1+$A1555)+$AC$2/$I$2-1/(1+(1+AA1555/Z1555)/X$1017),$X$2/$I$2)),IF(AA1556&lt;0,"A",X1556))</f>
        <v>2.7552761390626589E-6</v>
      </c>
      <c r="Z1555" s="13">
        <f t="shared" si="541"/>
        <v>9037.0361987952019</v>
      </c>
      <c r="AA1555" s="12">
        <f t="shared" si="565"/>
        <v>108890.84274006121</v>
      </c>
      <c r="AC1555" s="13">
        <f>IF(AF1555&gt;0,SQRT(Sum_Sq($AI$2,V_rtHz($AH$2)/(1+1/$A1555),V_rtHz($AH$2*$A1555)/(1+$A1555),$AN$2*$AH$2/(1+1/$A1555),$AM$2*SQRT(Sum_Sq(AF1555,1/($X$2*AD$8*(1+AC$1017+AF1555/AE1555))))/SQRT(Sum_Sq($X$2*AF1555*AD$8,1)),                   $AQ$2*SQRT(Sum_Sq($AH$2/(1+1/$A1555)+AF1555*( 1/(AC$1017+1+AF1555/AE1555)-1)/(1+($X$2*AF1555*AD$8)^2), (AF1555^2*AD$8*$X$2+1/($X$2*AD$8*(AC$1017+1+AF1555/AE1555           )))/(1+($X$2*AF1555*AD$8)^2))),           V_rtHz(AE1555)/($X$2*AD$8*(AE1555*AC$1017+AE1555+AF1555)),V_rtHz(AF1555)*SQRT(Sum_Sq(AE1555*AD$8*$X$2*AC$1017,1))/($X$2*AD$8*(AE1555*AC$1017+AE1555+AF1555))))/SQRT(Sum_Sq(1/(1+$A1555)+$AC$2/$I$2-1/(1+(1+AF1555/AE1555)/AC$1017),$X$2/$I$2)),IF(AF1556&lt;0,"A",AC1556))</f>
        <v>4.716224616552441E-6</v>
      </c>
      <c r="AE1555" s="13">
        <f t="shared" si="542"/>
        <v>8711.4422708508991</v>
      </c>
      <c r="AF1555" s="12">
        <f t="shared" si="566"/>
        <v>357213.05112689041</v>
      </c>
      <c r="AG1555" s="13"/>
      <c r="AH1555" s="13">
        <f>IF(AK1555&gt;0,SQRT(Sum_Sq($AI$2,V_rtHz($AH$2)/(1+1/$A1555),V_rtHz($AH$2*$A1555)/(1+$A1555),$AN$2*$AH$2/(1+1/$A1555),$AM$2*SQRT(Sum_Sq(AK1555,1/($X$2*AI$8*(1+AH$1017+AK1555/AJ1555))))/SQRT(Sum_Sq($X$2*AK1555*AI$8,1)),                   $AQ$2*SQRT(Sum_Sq($AH$2/(1+1/$A1555)+AK1555*( 1/(AH$1017+1+AK1555/AJ1555)-1)/(1+($X$2*AK1555*AI$8)^2), (AK1555^2*AI$8*$X$2+1/($X$2*AI$8*(AH$1017+1+AK1555/AJ1555           )))/(1+($X$2*AK1555*AI$8)^2))),           V_rtHz(AJ1555)/($X$2*AI$8*(AJ1555*AH$1017+AJ1555+AK1555)),V_rtHz(AK1555)*SQRT(Sum_Sq(AJ1555*AI$8*$X$2*AH$1017,1))/($X$2*AI$8*(AJ1555*AH$1017+AJ1555+AK1555))))/SQRT(Sum_Sq(1/(1+$A1555)+$AC$2/$I$2-1/(1+(1+AK1555/AJ1555)/AH$1017),$X$2/$I$2)),IF(AK1556&lt;0,"A",AH1556))</f>
        <v>8.2901976509499928E-6</v>
      </c>
      <c r="AI1555" s="13"/>
      <c r="AJ1555" s="13">
        <f t="shared" si="543"/>
        <v>8616.3322307479211</v>
      </c>
      <c r="AK1555" s="12">
        <f t="shared" si="567"/>
        <v>1142075.8406315895</v>
      </c>
      <c r="AM1555" s="13">
        <f>IF(AP1555&gt;0,SQRT(Sum_Sq($AI$2,V_rtHz($AH$2)/(1+1/$A1555),V_rtHz($AH$2*$A1555)/(1+$A1555),$AN$2*$AH$2/(1+1/$A1555),$AM$2*SQRT(Sum_Sq(AP1555,1/($X$2*AN$8*(1+AM$1017+AP1555/AO1555))))/SQRT(Sum_Sq($X$2*AP1555*AN$8,1)),                   $AQ$2*SQRT(Sum_Sq($AH$2/(1+1/$A1555)+AP1555*( 1/(AM$1017+1+AP1555/AO1555)-1)/(1+($X$2*AP1555*AN$8)^2), (AP1555^2*AN$8*$X$2+1/($X$2*AN$8*(AM$1017+1+AP1555/AO1555           )))/(1+($X$2*AP1555*AN$8)^2))),           V_rtHz(AO1555)/($X$2*AN$8*(AO1555*AM$1017+AO1555+AP1555)),V_rtHz(AP1555)*SQRT(Sum_Sq(AO1555*AN$8*$X$2*AM$1017,1))/($X$2*AN$8*(AO1555*AM$1017+AO1555+AP1555))))/SQRT(Sum_Sq(1/(1+$A1555)+$AC$2/$I$2-1/(1+(1+AP1555/AO1555)/AM$1017),$X$2/$I$2)),IF(AP1556&lt;0,"A",AM1556))</f>
        <v>1.4691013689446377E-5</v>
      </c>
      <c r="AO1555" s="13">
        <f t="shared" si="544"/>
        <v>8586.9673213434726</v>
      </c>
      <c r="AP1555" s="12">
        <f t="shared" si="568"/>
        <v>3623911.3959962688</v>
      </c>
      <c r="AR1555" s="13">
        <f t="shared" si="545"/>
        <v>69887291.180198371</v>
      </c>
      <c r="AS1555" s="13">
        <f t="shared" si="546"/>
        <v>-1.3503393708167558E-5</v>
      </c>
      <c r="AV1555" s="13"/>
      <c r="AW1555" s="13">
        <f t="shared" si="547"/>
        <v>39300511.936236553</v>
      </c>
      <c r="AX1555" s="13">
        <f t="shared" si="548"/>
        <v>-4.4954141401127024E-5</v>
      </c>
      <c r="AZ1555" s="13"/>
      <c r="BA1555" s="13"/>
      <c r="BB1555" s="13">
        <f t="shared" si="549"/>
        <v>22100301.962882396</v>
      </c>
      <c r="BC1555" s="13">
        <f t="shared" si="550"/>
        <v>-1.7062074582544184E-4</v>
      </c>
      <c r="BD1555" s="13"/>
      <c r="BE1555" s="13"/>
      <c r="BG1555" s="13">
        <f t="shared" si="551"/>
        <v>996.3330000000002</v>
      </c>
      <c r="BH1555" s="13">
        <f t="shared" si="552"/>
        <v>10.898999999999999</v>
      </c>
      <c r="BI1555" s="13"/>
      <c r="BL1555" s="13">
        <f t="shared" si="553"/>
        <v>315.06815879885437</v>
      </c>
      <c r="BM1555" s="13">
        <f t="shared" si="554"/>
        <v>34.465664218175128</v>
      </c>
      <c r="BP1555" s="13"/>
      <c r="BQ1555" s="13">
        <f t="shared" si="555"/>
        <v>99.633300000000006</v>
      </c>
      <c r="BR1555" s="13">
        <f t="shared" si="556"/>
        <v>108.99000000000004</v>
      </c>
      <c r="BT1555" s="13"/>
      <c r="BU1555" s="13"/>
      <c r="BV1555" s="13">
        <f t="shared" si="557"/>
        <v>31.50681587988543</v>
      </c>
      <c r="BW1555" s="13">
        <f t="shared" si="558"/>
        <v>344.65664218175158</v>
      </c>
      <c r="CA1555" s="13">
        <f t="shared" si="559"/>
        <v>9.9633299999999991</v>
      </c>
      <c r="CB1555" s="13">
        <f t="shared" si="560"/>
        <v>1089.9000000000001</v>
      </c>
    </row>
    <row r="1556" spans="1:80" x14ac:dyDescent="0.3">
      <c r="A1556" s="13">
        <f t="shared" si="536"/>
        <v>1.7864875748520487E-2</v>
      </c>
      <c r="C1556" s="13" t="str">
        <f>IF(F1556&gt;0,SQRT(Sum_Sq($AI$2,V_rtHz($AH$2)/(1+1/$A1556),V_rtHz($AH$2*$A1556)/(1+$A1556),$AN$2*$AH$2/(1+1/$A1556),$AM$2*SQRT(Sum_Sq(F1556,1/($X$2*D$8*(1+C$1017+F1556/E1556))))/SQRT(Sum_Sq($X$2*F1556*D$8,1)),                   $AQ$2*SQRT(Sum_Sq($AH$2/(1+1/$A1556)+F1556*( 1/(C$1017+1+F1556/E1556)-1)/(1+($X$2*F1556*D$8)^2), (F1556^2*D$8*$X$2+1/($X$2*D$8*(C$1017+1+F1556/E1556           )))/(1+($X$2*F1556*D$8)^2))),           V_rtHz(E1556)/($X$2*D$8*(E1556*C$1017+E1556+F1556)),V_rtHz(F1556)*SQRT(Sum_Sq(E1556*D$8*$X$2*C$1017,1))/($X$2*D$8*(E1556*C$1017+E1556+F1556))))/SQRT(Sum_Sq(1/(1+$A1556)+$AC$2/$I$2-1/(1+(1+F1556/E1556)/C$1017),$X$2/$I$2)),IF(F1557&lt;0,"A",C1557))</f>
        <v>A</v>
      </c>
      <c r="E1556" s="13">
        <f t="shared" si="537"/>
        <v>-1</v>
      </c>
      <c r="F1556" s="12">
        <f t="shared" si="561"/>
        <v>-2</v>
      </c>
      <c r="H1556" s="13" t="str">
        <f>IF(K1556&gt;0,SQRT(Sum_Sq($AI$2,V_rtHz($AH$2)/(1+1/$A1556),V_rtHz($AH$2*$A1556)/(1+$A1556),$AN$2*$AH$2/(1+1/$A1556),$AM$2*SQRT(Sum_Sq(K1556,1/($X$2*I$8*(1+H$1017+K1556/J1556))))/SQRT(Sum_Sq($X$2*K1556*I$8,1)),                   $AQ$2*SQRT(Sum_Sq($AH$2/(1+1/$A1556)+K1556*( 1/(H$1017+1+K1556/J1556)-1)/(1+($X$2*K1556*I$8)^2), (K1556^2*I$8*$X$2+1/($X$2*I$8*(H$1017+1+K1556/J1556           )))/(1+($X$2*K1556*I$8)^2))),           V_rtHz(J1556)/($X$2*I$8*(J1556*H$1017+J1556+K1556)),V_rtHz(K1556)*SQRT(Sum_Sq(J1556*I$8*$X$2*H$1017,1))/($X$2*I$8*(J1556*H$1017+J1556+K1556))))/SQRT(Sum_Sq(1/(1+$A1556)+$AC$2/$I$2-1/(1+(1+K1556/J1556)/H$1017),$X$2/$I$2)),IF(K1557&lt;0,"A",H1557))</f>
        <v>A</v>
      </c>
      <c r="J1556" s="13">
        <f t="shared" si="538"/>
        <v>-1</v>
      </c>
      <c r="K1556" s="12">
        <f t="shared" si="562"/>
        <v>-2</v>
      </c>
      <c r="M1556" s="13" t="str">
        <f>IF(P1556&gt;0,SQRT(Sum_Sq($AI$2,V_rtHz($AH$2)/(1+1/$A1556),V_rtHz($AH$2*$A1556)/(1+$A1556),$AN$2*$AH$2/(1+1/$A1556),$AM$2*SQRT(Sum_Sq(P1556,1/($X$2*N$8*(1+M$1017+P1556/O1556))))/SQRT(Sum_Sq($X$2*P1556*N$8,1)),                   $AQ$2*SQRT(Sum_Sq($AH$2/(1+1/$A1556)+P1556*( 1/(M$1017+1+P1556/O1556)-1)/(1+($X$2*P1556*N$8)^2), (P1556^2*N$8*$X$2+1/($X$2*N$8*(M$1017+1+P1556/O1556           )))/(1+($X$2*P1556*N$8)^2))),           V_rtHz(O1556)/($X$2*N$8*(O1556*M$1017+O1556+P1556)),V_rtHz(P1556)*SQRT(Sum_Sq(O1556*N$8*$X$2*M$1017,1))/($X$2*N$8*(O1556*M$1017+O1556+P1556))))/SQRT(Sum_Sq(1/(1+$A1556)+$AC$2/$I$2-1/(1+(1+P1556/O1556)/M$1017),$X$2/$I$2)),IF(P1557&lt;0,"A",M1557))</f>
        <v>A</v>
      </c>
      <c r="O1556" s="13">
        <f t="shared" si="539"/>
        <v>-1</v>
      </c>
      <c r="P1556" s="12">
        <f t="shared" si="563"/>
        <v>-2</v>
      </c>
      <c r="R1556" s="13">
        <f>IF(U1556&gt;0,SQRT(Sum_Sq($AI$2,V_rtHz($AH$2)/(1+1/$A1556),V_rtHz($AH$2*$A1556)/(1+$A1556),$AN$2*$AH$2/(1+1/$A1556),$AM$2*SQRT(Sum_Sq(U1556,1/($X$2*S$8*(1+R$1017+U1556/T1556))))/SQRT(Sum_Sq($X$2*U1556*S$8,1)),                   $AQ$2*SQRT(Sum_Sq($AH$2/(1+1/$A1556)+U1556*( 1/(R$1017+1+U1556/T1556)-1)/(1+($X$2*U1556*S$8)^2), (U1556^2*S$8*$X$2+1/($X$2*S$8*(R$1017+1+U1556/T1556           )))/(1+($X$2*U1556*S$8)^2))),           V_rtHz(T1556)/($X$2*S$8*(T1556*R$1017+T1556+U1556)),V_rtHz(U1556)*SQRT(Sum_Sq(T1556*S$8*$X$2*R$1017,1))/($X$2*S$8*(T1556*R$1017+T1556+U1556))))/SQRT(Sum_Sq(1/(1+$A1556)+$AC$2/$I$2-1/(1+(1+U1556/T1556)/R$1017),$X$2/$I$2)),IF(U1557&lt;0,"A",R1557))</f>
        <v>1.7756101260821362E-6</v>
      </c>
      <c r="T1556" s="13">
        <f t="shared" si="540"/>
        <v>10348.386332016038</v>
      </c>
      <c r="U1556" s="12">
        <f t="shared" si="564"/>
        <v>30070.783728463459</v>
      </c>
      <c r="X1556" s="13">
        <f>IF(AA1556&gt;0,SQRT(Sum_Sq($AI$2,V_rtHz($AH$2)/(1+1/$A1556),V_rtHz($AH$2*$A1556)/(1+$A1556),$AN$2*$AH$2/(1+1/$A1556),$AM$2*SQRT(Sum_Sq(AA1556,1/($X$2*Y$8*(1+X$1017+AA1556/Z1556))))/SQRT(Sum_Sq($X$2*AA1556*Y$8,1)),                   $AQ$2*SQRT(Sum_Sq($AH$2/(1+1/$A1556)+AA1556*( 1/(X$1017+1+AA1556/Z1556)-1)/(1+($X$2*AA1556*Y$8)^2), (AA1556^2*Y$8*$X$2+1/($X$2*Y$8*(X$1017+1+AA1556/Z1556           )))/(1+($X$2*AA1556*Y$8)^2))),           V_rtHz(Z1556)/($X$2*Y$8*(Z1556*X$1017+Z1556+AA1556)),V_rtHz(AA1556)*SQRT(Sum_Sq(Z1556*Y$8*$X$2*X$1017,1))/($X$2*Y$8*(Z1556*X$1017+Z1556+AA1556))))/SQRT(Sum_Sq(1/(1+$A1556)+$AC$2/$I$2-1/(1+(1+AA1556/Z1556)/X$1017),$X$2/$I$2)),IF(AA1557&lt;0,"A",X1557))</f>
        <v>2.7487936522183195E-6</v>
      </c>
      <c r="Z1556" s="13">
        <f t="shared" si="541"/>
        <v>8989.5846569540463</v>
      </c>
      <c r="AA1556" s="12">
        <f t="shared" si="565"/>
        <v>109465.62328639063</v>
      </c>
      <c r="AC1556" s="13">
        <f>IF(AF1556&gt;0,SQRT(Sum_Sq($AI$2,V_rtHz($AH$2)/(1+1/$A1556),V_rtHz($AH$2*$A1556)/(1+$A1556),$AN$2*$AH$2/(1+1/$A1556),$AM$2*SQRT(Sum_Sq(AF1556,1/($X$2*AD$8*(1+AC$1017+AF1556/AE1556))))/SQRT(Sum_Sq($X$2*AF1556*AD$8,1)),                   $AQ$2*SQRT(Sum_Sq($AH$2/(1+1/$A1556)+AF1556*( 1/(AC$1017+1+AF1556/AE1556)-1)/(1+($X$2*AF1556*AD$8)^2), (AF1556^2*AD$8*$X$2+1/($X$2*AD$8*(AC$1017+1+AF1556/AE1556           )))/(1+($X$2*AF1556*AD$8)^2))),           V_rtHz(AE1556)/($X$2*AD$8*(AE1556*AC$1017+AE1556+AF1556)),V_rtHz(AF1556)*SQRT(Sum_Sq(AE1556*AD$8*$X$2*AC$1017,1))/($X$2*AD$8*(AE1556*AC$1017+AE1556+AF1556))))/SQRT(Sum_Sq(1/(1+$A1556)+$AC$2/$I$2-1/(1+(1+AF1556/AE1556)/AC$1017),$X$2/$I$2)),IF(AF1557&lt;0,"A",AC1557))</f>
        <v>4.7065640957009831E-6</v>
      </c>
      <c r="AE1556" s="13">
        <f t="shared" si="542"/>
        <v>8669.4350618290173</v>
      </c>
      <c r="AF1556" s="12">
        <f t="shared" si="566"/>
        <v>358943.90477502486</v>
      </c>
      <c r="AG1556" s="13"/>
      <c r="AH1556" s="13">
        <f>IF(AK1556&gt;0,SQRT(Sum_Sq($AI$2,V_rtHz($AH$2)/(1+1/$A1556),V_rtHz($AH$2*$A1556)/(1+$A1556),$AN$2*$AH$2/(1+1/$A1556),$AM$2*SQRT(Sum_Sq(AK1556,1/($X$2*AI$8*(1+AH$1017+AK1556/AJ1556))))/SQRT(Sum_Sq($X$2*AK1556*AI$8,1)),                   $AQ$2*SQRT(Sum_Sq($AH$2/(1+1/$A1556)+AK1556*( 1/(AH$1017+1+AK1556/AJ1556)-1)/(1+($X$2*AK1556*AI$8)^2), (AK1556^2*AI$8*$X$2+1/($X$2*AI$8*(AH$1017+1+AK1556/AJ1556           )))/(1+($X$2*AK1556*AI$8)^2))),           V_rtHz(AJ1556)/($X$2*AI$8*(AJ1556*AH$1017+AJ1556+AK1556)),V_rtHz(AK1556)*SQRT(Sum_Sq(AJ1556*AI$8*$X$2*AH$1017,1))/($X$2*AI$8*(AJ1556*AH$1017+AJ1556+AK1556))))/SQRT(Sum_Sq(1/(1+$A1556)+$AC$2/$I$2-1/(1+(1+AK1556/AJ1556)/AH$1017),$X$2/$I$2)),IF(AK1557&lt;0,"A",AH1557))</f>
        <v>8.2739278565397581E-6</v>
      </c>
      <c r="AI1556" s="13"/>
      <c r="AJ1556" s="13">
        <f t="shared" si="543"/>
        <v>8575.8248038263391</v>
      </c>
      <c r="AK1556" s="12">
        <f t="shared" si="567"/>
        <v>1147470.3717363584</v>
      </c>
      <c r="AM1556" s="13">
        <f>IF(AP1556&gt;0,SQRT(Sum_Sq($AI$2,V_rtHz($AH$2)/(1+1/$A1556),V_rtHz($AH$2*$A1556)/(1+$A1556),$AN$2*$AH$2/(1+1/$A1556),$AM$2*SQRT(Sum_Sq(AP1556,1/($X$2*AN$8*(1+AM$1017+AP1556/AO1556))))/SQRT(Sum_Sq($X$2*AP1556*AN$8,1)),                   $AQ$2*SQRT(Sum_Sq($AH$2/(1+1/$A1556)+AP1556*( 1/(AM$1017+1+AP1556/AO1556)-1)/(1+($X$2*AP1556*AN$8)^2), (AP1556^2*AN$8*$X$2+1/($X$2*AN$8*(AM$1017+1+AP1556/AO1556           )))/(1+($X$2*AP1556*AN$8)^2))),           V_rtHz(AO1556)/($X$2*AN$8*(AO1556*AM$1017+AO1556+AP1556)),V_rtHz(AP1556)*SQRT(Sum_Sq(AO1556*AN$8*$X$2*AM$1017,1))/($X$2*AN$8*(AO1556*AM$1017+AO1556+AP1556))))/SQRT(Sum_Sq(1/(1+$A1556)+$AC$2/$I$2-1/(1+(1+AP1556/AO1556)/AM$1017),$X$2/$I$2)),IF(AP1557&lt;0,"A",AM1557))</f>
        <v>1.4662576500437701E-5</v>
      </c>
      <c r="AO1556" s="13">
        <f t="shared" si="544"/>
        <v>8546.9149069282412</v>
      </c>
      <c r="AP1556" s="12">
        <f t="shared" si="568"/>
        <v>3640893.7109739063</v>
      </c>
      <c r="AR1556" s="13">
        <f t="shared" si="545"/>
        <v>69887291.180198371</v>
      </c>
      <c r="AS1556" s="13">
        <f t="shared" si="546"/>
        <v>-1.350774850659991E-5</v>
      </c>
      <c r="AV1556" s="13"/>
      <c r="AW1556" s="13">
        <f t="shared" si="547"/>
        <v>39300511.936236553</v>
      </c>
      <c r="AX1556" s="13">
        <f t="shared" si="548"/>
        <v>-4.500244149165818E-5</v>
      </c>
      <c r="AZ1556" s="13"/>
      <c r="BA1556" s="13"/>
      <c r="BB1556" s="13">
        <f t="shared" si="549"/>
        <v>22100301.962882396</v>
      </c>
      <c r="BC1556" s="13">
        <f t="shared" si="550"/>
        <v>-1.7131862231988695E-4</v>
      </c>
      <c r="BD1556" s="13"/>
      <c r="BE1556" s="13"/>
      <c r="BG1556" s="13">
        <f t="shared" si="551"/>
        <v>996.3330000000002</v>
      </c>
      <c r="BH1556" s="13">
        <f t="shared" si="552"/>
        <v>10.898999999999996</v>
      </c>
      <c r="BI1556" s="13"/>
      <c r="BL1556" s="13">
        <f t="shared" si="553"/>
        <v>315.06815879885437</v>
      </c>
      <c r="BM1556" s="13">
        <f t="shared" si="554"/>
        <v>34.465664218175135</v>
      </c>
      <c r="BP1556" s="13"/>
      <c r="BQ1556" s="13">
        <f t="shared" si="555"/>
        <v>99.633299999999991</v>
      </c>
      <c r="BR1556" s="13">
        <f t="shared" si="556"/>
        <v>108.99000000000002</v>
      </c>
      <c r="BT1556" s="13"/>
      <c r="BU1556" s="13"/>
      <c r="BV1556" s="13">
        <f t="shared" si="557"/>
        <v>31.50681587988543</v>
      </c>
      <c r="BW1556" s="13">
        <f t="shared" si="558"/>
        <v>344.65664218175175</v>
      </c>
      <c r="CA1556" s="13">
        <f t="shared" si="559"/>
        <v>9.9633299999999991</v>
      </c>
      <c r="CB1556" s="13">
        <f t="shared" si="560"/>
        <v>1089.9000000000001</v>
      </c>
    </row>
    <row r="1557" spans="1:80" x14ac:dyDescent="0.3">
      <c r="A1557" s="13">
        <f t="shared" si="536"/>
        <v>1.8113400926196017E-2</v>
      </c>
      <c r="C1557" s="13" t="str">
        <f>IF(F1557&gt;0,SQRT(Sum_Sq($AI$2,V_rtHz($AH$2)/(1+1/$A1557),V_rtHz($AH$2*$A1557)/(1+$A1557),$AN$2*$AH$2/(1+1/$A1557),$AM$2*SQRT(Sum_Sq(F1557,1/($X$2*D$8*(1+C$1017+F1557/E1557))))/SQRT(Sum_Sq($X$2*F1557*D$8,1)),                   $AQ$2*SQRT(Sum_Sq($AH$2/(1+1/$A1557)+F1557*( 1/(C$1017+1+F1557/E1557)-1)/(1+($X$2*F1557*D$8)^2), (F1557^2*D$8*$X$2+1/($X$2*D$8*(C$1017+1+F1557/E1557           )))/(1+($X$2*F1557*D$8)^2))),           V_rtHz(E1557)/($X$2*D$8*(E1557*C$1017+E1557+F1557)),V_rtHz(F1557)*SQRT(Sum_Sq(E1557*D$8*$X$2*C$1017,1))/($X$2*D$8*(E1557*C$1017+E1557+F1557))))/SQRT(Sum_Sq(1/(1+$A1557)+$AC$2/$I$2-1/(1+(1+F1557/E1557)/C$1017),$X$2/$I$2)),IF(F1558&lt;0,"A",C1558))</f>
        <v>A</v>
      </c>
      <c r="E1557" s="13">
        <f t="shared" si="537"/>
        <v>-1</v>
      </c>
      <c r="F1557" s="12">
        <f t="shared" si="561"/>
        <v>-2</v>
      </c>
      <c r="H1557" s="13" t="str">
        <f>IF(K1557&gt;0,SQRT(Sum_Sq($AI$2,V_rtHz($AH$2)/(1+1/$A1557),V_rtHz($AH$2*$A1557)/(1+$A1557),$AN$2*$AH$2/(1+1/$A1557),$AM$2*SQRT(Sum_Sq(K1557,1/($X$2*I$8*(1+H$1017+K1557/J1557))))/SQRT(Sum_Sq($X$2*K1557*I$8,1)),                   $AQ$2*SQRT(Sum_Sq($AH$2/(1+1/$A1557)+K1557*( 1/(H$1017+1+K1557/J1557)-1)/(1+($X$2*K1557*I$8)^2), (K1557^2*I$8*$X$2+1/($X$2*I$8*(H$1017+1+K1557/J1557           )))/(1+($X$2*K1557*I$8)^2))),           V_rtHz(J1557)/($X$2*I$8*(J1557*H$1017+J1557+K1557)),V_rtHz(K1557)*SQRT(Sum_Sq(J1557*I$8*$X$2*H$1017,1))/($X$2*I$8*(J1557*H$1017+J1557+K1557))))/SQRT(Sum_Sq(1/(1+$A1557)+$AC$2/$I$2-1/(1+(1+K1557/J1557)/H$1017),$X$2/$I$2)),IF(K1558&lt;0,"A",H1558))</f>
        <v>A</v>
      </c>
      <c r="J1557" s="13">
        <f t="shared" si="538"/>
        <v>-1</v>
      </c>
      <c r="K1557" s="12">
        <f t="shared" si="562"/>
        <v>-2</v>
      </c>
      <c r="M1557" s="13" t="str">
        <f>IF(P1557&gt;0,SQRT(Sum_Sq($AI$2,V_rtHz($AH$2)/(1+1/$A1557),V_rtHz($AH$2*$A1557)/(1+$A1557),$AN$2*$AH$2/(1+1/$A1557),$AM$2*SQRT(Sum_Sq(P1557,1/($X$2*N$8*(1+M$1017+P1557/O1557))))/SQRT(Sum_Sq($X$2*P1557*N$8,1)),                   $AQ$2*SQRT(Sum_Sq($AH$2/(1+1/$A1557)+P1557*( 1/(M$1017+1+P1557/O1557)-1)/(1+($X$2*P1557*N$8)^2), (P1557^2*N$8*$X$2+1/($X$2*N$8*(M$1017+1+P1557/O1557           )))/(1+($X$2*P1557*N$8)^2))),           V_rtHz(O1557)/($X$2*N$8*(O1557*M$1017+O1557+P1557)),V_rtHz(P1557)*SQRT(Sum_Sq(O1557*N$8*$X$2*M$1017,1))/($X$2*N$8*(O1557*M$1017+O1557+P1557))))/SQRT(Sum_Sq(1/(1+$A1557)+$AC$2/$I$2-1/(1+(1+P1557/O1557)/M$1017),$X$2/$I$2)),IF(P1558&lt;0,"A",M1558))</f>
        <v>A</v>
      </c>
      <c r="O1557" s="13">
        <f t="shared" si="539"/>
        <v>-1</v>
      </c>
      <c r="P1557" s="12">
        <f t="shared" si="563"/>
        <v>-2</v>
      </c>
      <c r="R1557" s="13">
        <f>IF(U1557&gt;0,SQRT(Sum_Sq($AI$2,V_rtHz($AH$2)/(1+1/$A1557),V_rtHz($AH$2*$A1557)/(1+$A1557),$AN$2*$AH$2/(1+1/$A1557),$AM$2*SQRT(Sum_Sq(U1557,1/($X$2*S$8*(1+R$1017+U1557/T1557))))/SQRT(Sum_Sq($X$2*U1557*S$8,1)),                   $AQ$2*SQRT(Sum_Sq($AH$2/(1+1/$A1557)+U1557*( 1/(R$1017+1+U1557/T1557)-1)/(1+($X$2*U1557*S$8)^2), (U1557^2*S$8*$X$2+1/($X$2*S$8*(R$1017+1+U1557/T1557           )))/(1+($X$2*U1557*S$8)^2))),           V_rtHz(T1557)/($X$2*S$8*(T1557*R$1017+T1557+U1557)),V_rtHz(U1557)*SQRT(Sum_Sq(T1557*S$8*$X$2*R$1017,1))/($X$2*S$8*(T1557*R$1017+T1557+U1557))))/SQRT(Sum_Sq(1/(1+$A1557)+$AC$2/$I$2-1/(1+(1+U1557/T1557)/R$1017),$X$2/$I$2)),IF(U1558&lt;0,"A",R1558))</f>
        <v>1.7687967932140448E-6</v>
      </c>
      <c r="T1557" s="13">
        <f t="shared" si="540"/>
        <v>10272.559472752786</v>
      </c>
      <c r="U1557" s="12">
        <f t="shared" si="564"/>
        <v>30292.751105898642</v>
      </c>
      <c r="X1557" s="13">
        <f>IF(AA1557&gt;0,SQRT(Sum_Sq($AI$2,V_rtHz($AH$2)/(1+1/$A1557),V_rtHz($AH$2*$A1557)/(1+$A1557),$AN$2*$AH$2/(1+1/$A1557),$AM$2*SQRT(Sum_Sq(AA1557,1/($X$2*Y$8*(1+X$1017+AA1557/Z1557))))/SQRT(Sum_Sq($X$2*AA1557*Y$8,1)),                   $AQ$2*SQRT(Sum_Sq($AH$2/(1+1/$A1557)+AA1557*( 1/(X$1017+1+AA1557/Z1557)-1)/(1+($X$2*AA1557*Y$8)^2), (AA1557^2*Y$8*$X$2+1/($X$2*Y$8*(X$1017+1+AA1557/Z1557           )))/(1+($X$2*AA1557*Y$8)^2))),           V_rtHz(Z1557)/($X$2*Y$8*(Z1557*X$1017+Z1557+AA1557)),V_rtHz(AA1557)*SQRT(Sum_Sq(Z1557*Y$8*$X$2*X$1017,1))/($X$2*Y$8*(Z1557*X$1017+Z1557+AA1557))))/SQRT(Sum_Sq(1/(1+$A1557)+$AC$2/$I$2-1/(1+(1+AA1557/Z1557)/X$1017),$X$2/$I$2)),IF(AA1558&lt;0,"A",X1558))</f>
        <v>2.7423316687107662E-6</v>
      </c>
      <c r="Z1557" s="13">
        <f t="shared" si="541"/>
        <v>8942.3141896924135</v>
      </c>
      <c r="AA1557" s="12">
        <f t="shared" si="565"/>
        <v>110044.27564103482</v>
      </c>
      <c r="AC1557" s="13">
        <f>IF(AF1557&gt;0,SQRT(Sum_Sq($AI$2,V_rtHz($AH$2)/(1+1/$A1557),V_rtHz($AH$2*$A1557)/(1+$A1557),$AN$2*$AH$2/(1+1/$A1557),$AM$2*SQRT(Sum_Sq(AF1557,1/($X$2*AD$8*(1+AC$1017+AF1557/AE1557))))/SQRT(Sum_Sq($X$2*AF1557*AD$8,1)),                   $AQ$2*SQRT(Sum_Sq($AH$2/(1+1/$A1557)+AF1557*( 1/(AC$1017+1+AF1557/AE1557)-1)/(1+($X$2*AF1557*AD$8)^2), (AF1557^2*AD$8*$X$2+1/($X$2*AD$8*(AC$1017+1+AF1557/AE1557           )))/(1+($X$2*AF1557*AD$8)^2))),           V_rtHz(AE1557)/($X$2*AD$8*(AE1557*AC$1017+AE1557+AF1557)),V_rtHz(AF1557)*SQRT(Sum_Sq(AE1557*AD$8*$X$2*AC$1017,1))/($X$2*AD$8*(AE1557*AC$1017+AE1557+AF1557))))/SQRT(Sum_Sq(1/(1+$A1557)+$AC$2/$I$2-1/(1+(1+AF1557/AE1557)/AC$1017),$X$2/$I$2)),IF(AF1558&lt;0,"A",AC1558))</f>
        <v>4.6969193941019494E-6</v>
      </c>
      <c r="AE1557" s="13">
        <f t="shared" si="542"/>
        <v>8627.5247179470698</v>
      </c>
      <c r="AF1557" s="12">
        <f t="shared" si="566"/>
        <v>360687.56393280817</v>
      </c>
      <c r="AG1557" s="13"/>
      <c r="AH1557" s="13">
        <f>IF(AK1557&gt;0,SQRT(Sum_Sq($AI$2,V_rtHz($AH$2)/(1+1/$A1557),V_rtHz($AH$2*$A1557)/(1+$A1557),$AN$2*$AH$2/(1+1/$A1557),$AM$2*SQRT(Sum_Sq(AK1557,1/($X$2*AI$8*(1+AH$1017+AK1557/AJ1557))))/SQRT(Sum_Sq($X$2*AK1557*AI$8,1)),                   $AQ$2*SQRT(Sum_Sq($AH$2/(1+1/$A1557)+AK1557*( 1/(AH$1017+1+AK1557/AJ1557)-1)/(1+($X$2*AK1557*AI$8)^2), (AK1557^2*AI$8*$X$2+1/($X$2*AI$8*(AH$1017+1+AK1557/AJ1557           )))/(1+($X$2*AK1557*AI$8)^2))),           V_rtHz(AJ1557)/($X$2*AI$8*(AJ1557*AH$1017+AJ1557+AK1557)),V_rtHz(AK1557)*SQRT(Sum_Sq(AJ1557*AI$8*$X$2*AH$1017,1))/($X$2*AI$8*(AJ1557*AH$1017+AJ1557+AK1557))))/SQRT(Sum_Sq(1/(1+$A1557)+$AC$2/$I$2-1/(1+(1+AK1557/AJ1557)/AH$1017),$X$2/$I$2)),IF(AK1558&lt;0,"A",AH1558))</f>
        <v>8.2576776965792783E-6</v>
      </c>
      <c r="AI1557" s="13"/>
      <c r="AJ1557" s="13">
        <f t="shared" si="543"/>
        <v>8535.3936032771926</v>
      </c>
      <c r="AK1557" s="12">
        <f t="shared" si="567"/>
        <v>1152905.8099692317</v>
      </c>
      <c r="AM1557" s="13">
        <f>IF(AP1557&gt;0,SQRT(Sum_Sq($AI$2,V_rtHz($AH$2)/(1+1/$A1557),V_rtHz($AH$2*$A1557)/(1+$A1557),$AN$2*$AH$2/(1+1/$A1557),$AM$2*SQRT(Sum_Sq(AP1557,1/($X$2*AN$8*(1+AM$1017+AP1557/AO1557))))/SQRT(Sum_Sq($X$2*AP1557*AN$8,1)),                   $AQ$2*SQRT(Sum_Sq($AH$2/(1+1/$A1557)+AP1557*( 1/(AM$1017+1+AP1557/AO1557)-1)/(1+($X$2*AP1557*AN$8)^2), (AP1557^2*AN$8*$X$2+1/($X$2*AN$8*(AM$1017+1+AP1557/AO1557           )))/(1+($X$2*AP1557*AN$8)^2))),           V_rtHz(AO1557)/($X$2*AN$8*(AO1557*AM$1017+AO1557+AP1557)),V_rtHz(AP1557)*SQRT(Sum_Sq(AO1557*AN$8*$X$2*AM$1017,1))/($X$2*AN$8*(AO1557*AM$1017+AO1557+AP1557))))/SQRT(Sum_Sq(1/(1+$A1557)+$AC$2/$I$2-1/(1+(1+AP1557/AO1557)/AM$1017),$X$2/$I$2)),IF(AP1558&lt;0,"A",AM1558))</f>
        <v>1.4634169929055447E-5</v>
      </c>
      <c r="AO1557" s="13">
        <f t="shared" si="544"/>
        <v>8506.9326788120761</v>
      </c>
      <c r="AP1557" s="12">
        <f t="shared" si="568"/>
        <v>3658005.7592755747</v>
      </c>
      <c r="AR1557" s="13">
        <f t="shared" si="545"/>
        <v>69887291.180198371</v>
      </c>
      <c r="AS1557" s="13">
        <f t="shared" si="546"/>
        <v>-1.3512166754949913E-5</v>
      </c>
      <c r="AV1557" s="13"/>
      <c r="AW1557" s="13">
        <f t="shared" si="547"/>
        <v>39300511.936236553</v>
      </c>
      <c r="AX1557" s="13">
        <f t="shared" si="548"/>
        <v>-4.5051519584942311E-5</v>
      </c>
      <c r="AZ1557" s="13"/>
      <c r="BA1557" s="13"/>
      <c r="BB1557" s="13">
        <f t="shared" si="549"/>
        <v>22100301.962882396</v>
      </c>
      <c r="BC1557" s="13">
        <f t="shared" si="550"/>
        <v>-1.7203206013503028E-4</v>
      </c>
      <c r="BD1557" s="13"/>
      <c r="BE1557" s="13"/>
      <c r="BG1557" s="13">
        <f t="shared" si="551"/>
        <v>996.3330000000002</v>
      </c>
      <c r="BH1557" s="13">
        <f t="shared" si="552"/>
        <v>10.898999999999999</v>
      </c>
      <c r="BI1557" s="13"/>
      <c r="BL1557" s="13">
        <f t="shared" si="553"/>
        <v>315.06815879885437</v>
      </c>
      <c r="BM1557" s="13">
        <f t="shared" si="554"/>
        <v>34.465664218175128</v>
      </c>
      <c r="BP1557" s="13"/>
      <c r="BQ1557" s="13">
        <f t="shared" si="555"/>
        <v>99.633299999999991</v>
      </c>
      <c r="BR1557" s="13">
        <f t="shared" si="556"/>
        <v>108.99000000000001</v>
      </c>
      <c r="BT1557" s="13"/>
      <c r="BU1557" s="13"/>
      <c r="BV1557" s="13">
        <f t="shared" si="557"/>
        <v>31.50681587988543</v>
      </c>
      <c r="BW1557" s="13">
        <f t="shared" si="558"/>
        <v>344.65664218175141</v>
      </c>
      <c r="CA1557" s="13">
        <f t="shared" si="559"/>
        <v>9.9633299999999991</v>
      </c>
      <c r="CB1557" s="13">
        <f t="shared" si="560"/>
        <v>1089.9000000000003</v>
      </c>
    </row>
    <row r="1558" spans="1:80" x14ac:dyDescent="0.3">
      <c r="A1558" s="13">
        <f t="shared" si="536"/>
        <v>1.8365383433483453E-2</v>
      </c>
      <c r="C1558" s="13" t="str">
        <f>IF(F1558&gt;0,SQRT(Sum_Sq($AI$2,V_rtHz($AH$2)/(1+1/$A1558),V_rtHz($AH$2*$A1558)/(1+$A1558),$AN$2*$AH$2/(1+1/$A1558),$AM$2*SQRT(Sum_Sq(F1558,1/($X$2*D$8*(1+C$1017+F1558/E1558))))/SQRT(Sum_Sq($X$2*F1558*D$8,1)),                   $AQ$2*SQRT(Sum_Sq($AH$2/(1+1/$A1558)+F1558*( 1/(C$1017+1+F1558/E1558)-1)/(1+($X$2*F1558*D$8)^2), (F1558^2*D$8*$X$2+1/($X$2*D$8*(C$1017+1+F1558/E1558           )))/(1+($X$2*F1558*D$8)^2))),           V_rtHz(E1558)/($X$2*D$8*(E1558*C$1017+E1558+F1558)),V_rtHz(F1558)*SQRT(Sum_Sq(E1558*D$8*$X$2*C$1017,1))/($X$2*D$8*(E1558*C$1017+E1558+F1558))))/SQRT(Sum_Sq(1/(1+$A1558)+$AC$2/$I$2-1/(1+(1+F1558/E1558)/C$1017),$X$2/$I$2)),IF(F1559&lt;0,"A",C1559))</f>
        <v>A</v>
      </c>
      <c r="E1558" s="13">
        <f t="shared" si="537"/>
        <v>-1</v>
      </c>
      <c r="F1558" s="12">
        <f t="shared" si="561"/>
        <v>-2</v>
      </c>
      <c r="H1558" s="13" t="str">
        <f>IF(K1558&gt;0,SQRT(Sum_Sq($AI$2,V_rtHz($AH$2)/(1+1/$A1558),V_rtHz($AH$2*$A1558)/(1+$A1558),$AN$2*$AH$2/(1+1/$A1558),$AM$2*SQRT(Sum_Sq(K1558,1/($X$2*I$8*(1+H$1017+K1558/J1558))))/SQRT(Sum_Sq($X$2*K1558*I$8,1)),                   $AQ$2*SQRT(Sum_Sq($AH$2/(1+1/$A1558)+K1558*( 1/(H$1017+1+K1558/J1558)-1)/(1+($X$2*K1558*I$8)^2), (K1558^2*I$8*$X$2+1/($X$2*I$8*(H$1017+1+K1558/J1558           )))/(1+($X$2*K1558*I$8)^2))),           V_rtHz(J1558)/($X$2*I$8*(J1558*H$1017+J1558+K1558)),V_rtHz(K1558)*SQRT(Sum_Sq(J1558*I$8*$X$2*H$1017,1))/($X$2*I$8*(J1558*H$1017+J1558+K1558))))/SQRT(Sum_Sq(1/(1+$A1558)+$AC$2/$I$2-1/(1+(1+K1558/J1558)/H$1017),$X$2/$I$2)),IF(K1559&lt;0,"A",H1559))</f>
        <v>A</v>
      </c>
      <c r="J1558" s="13">
        <f t="shared" si="538"/>
        <v>-1</v>
      </c>
      <c r="K1558" s="12">
        <f t="shared" si="562"/>
        <v>-2</v>
      </c>
      <c r="M1558" s="13" t="str">
        <f>IF(P1558&gt;0,SQRT(Sum_Sq($AI$2,V_rtHz($AH$2)/(1+1/$A1558),V_rtHz($AH$2*$A1558)/(1+$A1558),$AN$2*$AH$2/(1+1/$A1558),$AM$2*SQRT(Sum_Sq(P1558,1/($X$2*N$8*(1+M$1017+P1558/O1558))))/SQRT(Sum_Sq($X$2*P1558*N$8,1)),                   $AQ$2*SQRT(Sum_Sq($AH$2/(1+1/$A1558)+P1558*( 1/(M$1017+1+P1558/O1558)-1)/(1+($X$2*P1558*N$8)^2), (P1558^2*N$8*$X$2+1/($X$2*N$8*(M$1017+1+P1558/O1558           )))/(1+($X$2*P1558*N$8)^2))),           V_rtHz(O1558)/($X$2*N$8*(O1558*M$1017+O1558+P1558)),V_rtHz(P1558)*SQRT(Sum_Sq(O1558*N$8*$X$2*M$1017,1))/($X$2*N$8*(O1558*M$1017+O1558+P1558))))/SQRT(Sum_Sq(1/(1+$A1558)+$AC$2/$I$2-1/(1+(1+P1558/O1558)/M$1017),$X$2/$I$2)),IF(P1559&lt;0,"A",M1559))</f>
        <v>A</v>
      </c>
      <c r="O1558" s="13">
        <f t="shared" si="539"/>
        <v>-1</v>
      </c>
      <c r="P1558" s="12">
        <f t="shared" si="563"/>
        <v>-2</v>
      </c>
      <c r="R1558" s="13">
        <f>IF(U1558&gt;0,SQRT(Sum_Sq($AI$2,V_rtHz($AH$2)/(1+1/$A1558),V_rtHz($AH$2*$A1558)/(1+$A1558),$AN$2*$AH$2/(1+1/$A1558),$AM$2*SQRT(Sum_Sq(U1558,1/($X$2*S$8*(1+R$1017+U1558/T1558))))/SQRT(Sum_Sq($X$2*U1558*S$8,1)),                   $AQ$2*SQRT(Sum_Sq($AH$2/(1+1/$A1558)+U1558*( 1/(R$1017+1+U1558/T1558)-1)/(1+($X$2*U1558*S$8)^2), (U1558^2*S$8*$X$2+1/($X$2*S$8*(R$1017+1+U1558/T1558           )))/(1+($X$2*U1558*S$8)^2))),           V_rtHz(T1558)/($X$2*S$8*(T1558*R$1017+T1558+U1558)),V_rtHz(U1558)*SQRT(Sum_Sq(T1558*S$8*$X$2*R$1017,1))/($X$2*S$8*(T1558*R$1017+T1558+U1558))))/SQRT(Sum_Sq(1/(1+$A1558)+$AC$2/$I$2-1/(1+(1+U1558/T1558)/R$1017),$X$2/$I$2)),IF(U1559&lt;0,"A",R1559))</f>
        <v>1.762055359884696E-6</v>
      </c>
      <c r="T1558" s="13">
        <f t="shared" si="540"/>
        <v>10197.582821675234</v>
      </c>
      <c r="U1558" s="12">
        <f t="shared" si="564"/>
        <v>30515.4753602208</v>
      </c>
      <c r="X1558" s="13">
        <f>IF(AA1558&gt;0,SQRT(Sum_Sq($AI$2,V_rtHz($AH$2)/(1+1/$A1558),V_rtHz($AH$2*$A1558)/(1+$A1558),$AN$2*$AH$2/(1+1/$A1558),$AM$2*SQRT(Sum_Sq(AA1558,1/($X$2*Y$8*(1+X$1017+AA1558/Z1558))))/SQRT(Sum_Sq($X$2*AA1558*Y$8,1)),                   $AQ$2*SQRT(Sum_Sq($AH$2/(1+1/$A1558)+AA1558*( 1/(X$1017+1+AA1558/Z1558)-1)/(1+($X$2*AA1558*Y$8)^2), (AA1558^2*Y$8*$X$2+1/($X$2*Y$8*(X$1017+1+AA1558/Z1558           )))/(1+($X$2*AA1558*Y$8)^2))),           V_rtHz(Z1558)/($X$2*Y$8*(Z1558*X$1017+Z1558+AA1558)),V_rtHz(AA1558)*SQRT(Sum_Sq(Z1558*Y$8*$X$2*X$1017,1))/($X$2*Y$8*(Z1558*X$1017+Z1558+AA1558))))/SQRT(Sum_Sq(1/(1+$A1558)+$AC$2/$I$2-1/(1+(1+AA1558/Z1558)/X$1017),$X$2/$I$2)),IF(AA1559&lt;0,"A",X1559))</f>
        <v>2.7358903218665806E-6</v>
      </c>
      <c r="Z1558" s="13">
        <f t="shared" si="541"/>
        <v>8895.2246934401137</v>
      </c>
      <c r="AA1558" s="12">
        <f t="shared" si="565"/>
        <v>110626.82748024886</v>
      </c>
      <c r="AC1558" s="13">
        <f>IF(AF1558&gt;0,SQRT(Sum_Sq($AI$2,V_rtHz($AH$2)/(1+1/$A1558),V_rtHz($AH$2*$A1558)/(1+$A1558),$AN$2*$AH$2/(1+1/$A1558),$AM$2*SQRT(Sum_Sq(AF1558,1/($X$2*AD$8*(1+AC$1017+AF1558/AE1558))))/SQRT(Sum_Sq($X$2*AF1558*AD$8,1)),                   $AQ$2*SQRT(Sum_Sq($AH$2/(1+1/$A1558)+AF1558*( 1/(AC$1017+1+AF1558/AE1558)-1)/(1+($X$2*AF1558*AD$8)^2), (AF1558^2*AD$8*$X$2+1/($X$2*AD$8*(AC$1017+1+AF1558/AE1558           )))/(1+($X$2*AF1558*AD$8)^2))),           V_rtHz(AE1558)/($X$2*AD$8*(AE1558*AC$1017+AE1558+AF1558)),V_rtHz(AF1558)*SQRT(Sum_Sq(AE1558*AD$8*$X$2*AC$1017,1))/($X$2*AD$8*(AE1558*AC$1017+AE1558+AF1558))))/SQRT(Sum_Sq(1/(1+$A1558)+$AC$2/$I$2-1/(1+(1+AF1558/AE1558)/AC$1017),$X$2/$I$2)),IF(AF1559&lt;0,"A",AC1559))</f>
        <v>4.6872909496658637E-6</v>
      </c>
      <c r="AE1558" s="13">
        <f t="shared" si="542"/>
        <v>8585.7122861966782</v>
      </c>
      <c r="AF1558" s="12">
        <f t="shared" si="566"/>
        <v>362444.11291179055</v>
      </c>
      <c r="AG1558" s="13"/>
      <c r="AH1558" s="13">
        <f>IF(AK1558&gt;0,SQRT(Sum_Sq($AI$2,V_rtHz($AH$2)/(1+1/$A1558),V_rtHz($AH$2*$A1558)/(1+$A1558),$AN$2*$AH$2/(1+1/$A1558),$AM$2*SQRT(Sum_Sq(AK1558,1/($X$2*AI$8*(1+AH$1017+AK1558/AJ1558))))/SQRT(Sum_Sq($X$2*AK1558*AI$8,1)),                   $AQ$2*SQRT(Sum_Sq($AH$2/(1+1/$A1558)+AK1558*( 1/(AH$1017+1+AK1558/AJ1558)-1)/(1+($X$2*AK1558*AI$8)^2), (AK1558^2*AI$8*$X$2+1/($X$2*AI$8*(AH$1017+1+AK1558/AJ1558           )))/(1+($X$2*AK1558*AI$8)^2))),           V_rtHz(AJ1558)/($X$2*AI$8*(AJ1558*AH$1017+AJ1558+AK1558)),V_rtHz(AK1558)*SQRT(Sum_Sq(AJ1558*AI$8*$X$2*AH$1017,1))/($X$2*AI$8*(AJ1558*AH$1017+AJ1558+AK1558))))/SQRT(Sum_Sq(1/(1+$A1558)+$AC$2/$I$2-1/(1+(1+AK1558/AJ1558)/AH$1017),$X$2/$I$2)),IF(AK1559&lt;0,"A",AH1559))</f>
        <v>8.2414479983051566E-6</v>
      </c>
      <c r="AI1558" s="13"/>
      <c r="AJ1558" s="13">
        <f t="shared" si="543"/>
        <v>8495.0398879908262</v>
      </c>
      <c r="AK1558" s="12">
        <f t="shared" si="567"/>
        <v>1158382.4214296753</v>
      </c>
      <c r="AM1558" s="13">
        <f>IF(AP1558&gt;0,SQRT(Sum_Sq($AI$2,V_rtHz($AH$2)/(1+1/$A1558),V_rtHz($AH$2*$A1558)/(1+$A1558),$AN$2*$AH$2/(1+1/$A1558),$AM$2*SQRT(Sum_Sq(AP1558,1/($X$2*AN$8*(1+AM$1017+AP1558/AO1558))))/SQRT(Sum_Sq($X$2*AP1558*AN$8,1)),                   $AQ$2*SQRT(Sum_Sq($AH$2/(1+1/$A1558)+AP1558*( 1/(AM$1017+1+AP1558/AO1558)-1)/(1+($X$2*AP1558*AN$8)^2), (AP1558^2*AN$8*$X$2+1/($X$2*AN$8*(AM$1017+1+AP1558/AO1558           )))/(1+($X$2*AP1558*AN$8)^2))),           V_rtHz(AO1558)/($X$2*AN$8*(AO1558*AM$1017+AO1558+AP1558)),V_rtHz(AP1558)*SQRT(Sum_Sq(AO1558*AN$8*$X$2*AM$1017,1))/($X$2*AN$8*(AO1558*AM$1017+AO1558+AP1558))))/SQRT(Sum_Sq(1/(1+$A1558)+$AC$2/$I$2-1/(1+(1+AP1558/AO1558)/AM$1017),$X$2/$I$2)),IF(AP1559&lt;0,"A",AM1559))</f>
        <v>1.4605795466050651E-5</v>
      </c>
      <c r="AO1558" s="13">
        <f t="shared" si="544"/>
        <v>8467.021951854922</v>
      </c>
      <c r="AP1558" s="12">
        <f t="shared" si="568"/>
        <v>3675248.3824666203</v>
      </c>
      <c r="AR1558" s="13">
        <f t="shared" si="545"/>
        <v>69887291.180198371</v>
      </c>
      <c r="AS1558" s="13">
        <f t="shared" si="546"/>
        <v>-1.3516649419157338E-5</v>
      </c>
      <c r="AV1558" s="13"/>
      <c r="AW1558" s="13">
        <f t="shared" si="547"/>
        <v>39300511.936236553</v>
      </c>
      <c r="AX1558" s="13">
        <f t="shared" si="548"/>
        <v>-4.5101389833296226E-5</v>
      </c>
      <c r="AZ1558" s="13"/>
      <c r="BA1558" s="13"/>
      <c r="BB1558" s="13">
        <f t="shared" si="549"/>
        <v>22100301.962882396</v>
      </c>
      <c r="BC1558" s="13">
        <f t="shared" si="550"/>
        <v>-1.7276151522008313E-4</v>
      </c>
      <c r="BD1558" s="13"/>
      <c r="BE1558" s="13"/>
      <c r="BG1558" s="13">
        <f t="shared" si="551"/>
        <v>996.3330000000002</v>
      </c>
      <c r="BH1558" s="13">
        <f t="shared" si="552"/>
        <v>10.898999999999999</v>
      </c>
      <c r="BI1558" s="13"/>
      <c r="BL1558" s="13">
        <f t="shared" si="553"/>
        <v>315.06815879885437</v>
      </c>
      <c r="BM1558" s="13">
        <f t="shared" si="554"/>
        <v>34.465664218175135</v>
      </c>
      <c r="BP1558" s="13"/>
      <c r="BQ1558" s="13">
        <f t="shared" si="555"/>
        <v>99.633300000000006</v>
      </c>
      <c r="BR1558" s="13">
        <f t="shared" si="556"/>
        <v>108.99000000000007</v>
      </c>
      <c r="BT1558" s="13"/>
      <c r="BU1558" s="13"/>
      <c r="BV1558" s="13">
        <f t="shared" si="557"/>
        <v>31.50681587988543</v>
      </c>
      <c r="BW1558" s="13">
        <f t="shared" si="558"/>
        <v>344.65664218175164</v>
      </c>
      <c r="CA1558" s="13">
        <f t="shared" si="559"/>
        <v>9.9633299999999991</v>
      </c>
      <c r="CB1558" s="13">
        <f t="shared" si="560"/>
        <v>1089.9000000000003</v>
      </c>
    </row>
    <row r="1559" spans="1:80" x14ac:dyDescent="0.3">
      <c r="A1559" s="13">
        <f t="shared" si="536"/>
        <v>1.8620871366628673E-2</v>
      </c>
      <c r="C1559" s="13" t="str">
        <f>IF(F1559&gt;0,SQRT(Sum_Sq($AI$2,V_rtHz($AH$2)/(1+1/$A1559),V_rtHz($AH$2*$A1559)/(1+$A1559),$AN$2*$AH$2/(1+1/$A1559),$AM$2*SQRT(Sum_Sq(F1559,1/($X$2*D$8*(1+C$1017+F1559/E1559))))/SQRT(Sum_Sq($X$2*F1559*D$8,1)),                   $AQ$2*SQRT(Sum_Sq($AH$2/(1+1/$A1559)+F1559*( 1/(C$1017+1+F1559/E1559)-1)/(1+($X$2*F1559*D$8)^2), (F1559^2*D$8*$X$2+1/($X$2*D$8*(C$1017+1+F1559/E1559           )))/(1+($X$2*F1559*D$8)^2))),           V_rtHz(E1559)/($X$2*D$8*(E1559*C$1017+E1559+F1559)),V_rtHz(F1559)*SQRT(Sum_Sq(E1559*D$8*$X$2*C$1017,1))/($X$2*D$8*(E1559*C$1017+E1559+F1559))))/SQRT(Sum_Sq(1/(1+$A1559)+$AC$2/$I$2-1/(1+(1+F1559/E1559)/C$1017),$X$2/$I$2)),IF(F1560&lt;0,"A",C1560))</f>
        <v>A</v>
      </c>
      <c r="E1559" s="13">
        <f t="shared" si="537"/>
        <v>-1</v>
      </c>
      <c r="F1559" s="12">
        <f t="shared" si="561"/>
        <v>-2</v>
      </c>
      <c r="H1559" s="13" t="str">
        <f>IF(K1559&gt;0,SQRT(Sum_Sq($AI$2,V_rtHz($AH$2)/(1+1/$A1559),V_rtHz($AH$2*$A1559)/(1+$A1559),$AN$2*$AH$2/(1+1/$A1559),$AM$2*SQRT(Sum_Sq(K1559,1/($X$2*I$8*(1+H$1017+K1559/J1559))))/SQRT(Sum_Sq($X$2*K1559*I$8,1)),                   $AQ$2*SQRT(Sum_Sq($AH$2/(1+1/$A1559)+K1559*( 1/(H$1017+1+K1559/J1559)-1)/(1+($X$2*K1559*I$8)^2), (K1559^2*I$8*$X$2+1/($X$2*I$8*(H$1017+1+K1559/J1559           )))/(1+($X$2*K1559*I$8)^2))),           V_rtHz(J1559)/($X$2*I$8*(J1559*H$1017+J1559+K1559)),V_rtHz(K1559)*SQRT(Sum_Sq(J1559*I$8*$X$2*H$1017,1))/($X$2*I$8*(J1559*H$1017+J1559+K1559))))/SQRT(Sum_Sq(1/(1+$A1559)+$AC$2/$I$2-1/(1+(1+K1559/J1559)/H$1017),$X$2/$I$2)),IF(K1560&lt;0,"A",H1560))</f>
        <v>A</v>
      </c>
      <c r="J1559" s="13">
        <f t="shared" si="538"/>
        <v>-1</v>
      </c>
      <c r="K1559" s="12">
        <f t="shared" si="562"/>
        <v>-2</v>
      </c>
      <c r="M1559" s="13" t="str">
        <f>IF(P1559&gt;0,SQRT(Sum_Sq($AI$2,V_rtHz($AH$2)/(1+1/$A1559),V_rtHz($AH$2*$A1559)/(1+$A1559),$AN$2*$AH$2/(1+1/$A1559),$AM$2*SQRT(Sum_Sq(P1559,1/($X$2*N$8*(1+M$1017+P1559/O1559))))/SQRT(Sum_Sq($X$2*P1559*N$8,1)),                   $AQ$2*SQRT(Sum_Sq($AH$2/(1+1/$A1559)+P1559*( 1/(M$1017+1+P1559/O1559)-1)/(1+($X$2*P1559*N$8)^2), (P1559^2*N$8*$X$2+1/($X$2*N$8*(M$1017+1+P1559/O1559           )))/(1+($X$2*P1559*N$8)^2))),           V_rtHz(O1559)/($X$2*N$8*(O1559*M$1017+O1559+P1559)),V_rtHz(P1559)*SQRT(Sum_Sq(O1559*N$8*$X$2*M$1017,1))/($X$2*N$8*(O1559*M$1017+O1559+P1559))))/SQRT(Sum_Sq(1/(1+$A1559)+$AC$2/$I$2-1/(1+(1+P1559/O1559)/M$1017),$X$2/$I$2)),IF(P1560&lt;0,"A",M1560))</f>
        <v>A</v>
      </c>
      <c r="O1559" s="13">
        <f t="shared" si="539"/>
        <v>-1</v>
      </c>
      <c r="P1559" s="12">
        <f t="shared" si="563"/>
        <v>-2</v>
      </c>
      <c r="R1559" s="13">
        <f>IF(U1559&gt;0,SQRT(Sum_Sq($AI$2,V_rtHz($AH$2)/(1+1/$A1559),V_rtHz($AH$2*$A1559)/(1+$A1559),$AN$2*$AH$2/(1+1/$A1559),$AM$2*SQRT(Sum_Sq(U1559,1/($X$2*S$8*(1+R$1017+U1559/T1559))))/SQRT(Sum_Sq($X$2*U1559*S$8,1)),                   $AQ$2*SQRT(Sum_Sq($AH$2/(1+1/$A1559)+U1559*( 1/(R$1017+1+U1559/T1559)-1)/(1+($X$2*U1559*S$8)^2), (U1559^2*S$8*$X$2+1/($X$2*S$8*(R$1017+1+U1559/T1559           )))/(1+($X$2*U1559*S$8)^2))),           V_rtHz(T1559)/($X$2*S$8*(T1559*R$1017+T1559+U1559)),V_rtHz(U1559)*SQRT(Sum_Sq(T1559*S$8*$X$2*R$1017,1))/($X$2*S$8*(T1559*R$1017+T1559+U1559))))/SQRT(Sum_Sq(1/(1+$A1559)+$AC$2/$I$2-1/(1+(1+U1559/T1559)/R$1017),$X$2/$I$2)),IF(U1560&lt;0,"A",R1560))</f>
        <v>1.7553843565086115E-6</v>
      </c>
      <c r="T1559" s="13">
        <f t="shared" si="540"/>
        <v>10123.437289926003</v>
      </c>
      <c r="U1559" s="12">
        <f t="shared" si="564"/>
        <v>30738.975154052256</v>
      </c>
      <c r="X1559" s="13">
        <f>IF(AA1559&gt;0,SQRT(Sum_Sq($AI$2,V_rtHz($AH$2)/(1+1/$A1559),V_rtHz($AH$2*$A1559)/(1+$A1559),$AN$2*$AH$2/(1+1/$A1559),$AM$2*SQRT(Sum_Sq(AA1559,1/($X$2*Y$8*(1+X$1017+AA1559/Z1559))))/SQRT(Sum_Sq($X$2*AA1559*Y$8,1)),                   $AQ$2*SQRT(Sum_Sq($AH$2/(1+1/$A1559)+AA1559*( 1/(X$1017+1+AA1559/Z1559)-1)/(1+($X$2*AA1559*Y$8)^2), (AA1559^2*Y$8*$X$2+1/($X$2*Y$8*(X$1017+1+AA1559/Z1559           )))/(1+($X$2*AA1559*Y$8)^2))),           V_rtHz(Z1559)/($X$2*Y$8*(Z1559*X$1017+Z1559+AA1559)),V_rtHz(AA1559)*SQRT(Sum_Sq(Z1559*Y$8*$X$2*X$1017,1))/($X$2*Y$8*(Z1559*X$1017+Z1559+AA1559))))/SQRT(Sum_Sq(1/(1+$A1559)+$AC$2/$I$2-1/(1+(1+AA1559/Z1559)/X$1017),$X$2/$I$2)),IF(AA1560&lt;0,"A",X1560))</f>
        <v>2.7294697459687271E-6</v>
      </c>
      <c r="Z1559" s="13">
        <f t="shared" si="541"/>
        <v>8848.3160609875831</v>
      </c>
      <c r="AA1559" s="12">
        <f t="shared" si="565"/>
        <v>111213.30666497648</v>
      </c>
      <c r="AC1559" s="13">
        <f>IF(AF1559&gt;0,SQRT(Sum_Sq($AI$2,V_rtHz($AH$2)/(1+1/$A1559),V_rtHz($AH$2*$A1559)/(1+$A1559),$AN$2*$AH$2/(1+1/$A1559),$AM$2*SQRT(Sum_Sq(AF1559,1/($X$2*AD$8*(1+AC$1017+AF1559/AE1559))))/SQRT(Sum_Sq($X$2*AF1559*AD$8,1)),                   $AQ$2*SQRT(Sum_Sq($AH$2/(1+1/$A1559)+AF1559*( 1/(AC$1017+1+AF1559/AE1559)-1)/(1+($X$2*AF1559*AD$8)^2), (AF1559^2*AD$8*$X$2+1/($X$2*AD$8*(AC$1017+1+AF1559/AE1559           )))/(1+($X$2*AF1559*AD$8)^2))),           V_rtHz(AE1559)/($X$2*AD$8*(AE1559*AC$1017+AE1559+AF1559)),V_rtHz(AF1559)*SQRT(Sum_Sq(AE1559*AD$8*$X$2*AC$1017,1))/($X$2*AD$8*(AE1559*AC$1017+AE1559+AF1559))))/SQRT(Sum_Sq(1/(1+$A1559)+$AC$2/$I$2-1/(1+(1+AF1559/AE1559)/AC$1017),$X$2/$I$2)),IF(AF1560&lt;0,"A",AC1560))</f>
        <v>4.6776792004062286E-6</v>
      </c>
      <c r="AE1559" s="13">
        <f t="shared" si="542"/>
        <v>8543.9987974622927</v>
      </c>
      <c r="AF1559" s="12">
        <f t="shared" si="566"/>
        <v>364213.63661833428</v>
      </c>
      <c r="AG1559" s="13"/>
      <c r="AH1559" s="13">
        <f>IF(AK1559&gt;0,SQRT(Sum_Sq($AI$2,V_rtHz($AH$2)/(1+1/$A1559),V_rtHz($AH$2*$A1559)/(1+$A1559),$AN$2*$AH$2/(1+1/$A1559),$AM$2*SQRT(Sum_Sq(AK1559,1/($X$2*AI$8*(1+AH$1017+AK1559/AJ1559))))/SQRT(Sum_Sq($X$2*AK1559*AI$8,1)),                   $AQ$2*SQRT(Sum_Sq($AH$2/(1+1/$A1559)+AK1559*( 1/(AH$1017+1+AK1559/AJ1559)-1)/(1+($X$2*AK1559*AI$8)^2), (AK1559^2*AI$8*$X$2+1/($X$2*AI$8*(AH$1017+1+AK1559/AJ1559           )))/(1+($X$2*AK1559*AI$8)^2))),           V_rtHz(AJ1559)/($X$2*AI$8*(AJ1559*AH$1017+AJ1559+AK1559)),V_rtHz(AK1559)*SQRT(Sum_Sq(AJ1559*AI$8*$X$2*AH$1017,1))/($X$2*AI$8*(AJ1559*AH$1017+AJ1559+AK1559))))/SQRT(Sum_Sq(1/(1+$A1559)+$AC$2/$I$2-1/(1+(1+AK1559/AJ1559)/AH$1017),$X$2/$I$2)),IF(AK1560&lt;0,"A",AH1560))</f>
        <v>8.2252395894626002E-6</v>
      </c>
      <c r="AI1559" s="13"/>
      <c r="AJ1559" s="13">
        <f t="shared" si="543"/>
        <v>8454.7649003231381</v>
      </c>
      <c r="AK1559" s="12">
        <f t="shared" si="567"/>
        <v>1163900.4740647951</v>
      </c>
      <c r="AM1559" s="13">
        <f>IF(AP1559&gt;0,SQRT(Sum_Sq($AI$2,V_rtHz($AH$2)/(1+1/$A1559),V_rtHz($AH$2*$A1559)/(1+$A1559),$AN$2*$AH$2/(1+1/$A1559),$AM$2*SQRT(Sum_Sq(AP1559,1/($X$2*AN$8*(1+AM$1017+AP1559/AO1559))))/SQRT(Sum_Sq($X$2*AP1559*AN$8,1)),                   $AQ$2*SQRT(Sum_Sq($AH$2/(1+1/$A1559)+AP1559*( 1/(AM$1017+1+AP1559/AO1559)-1)/(1+($X$2*AP1559*AN$8)^2), (AP1559^2*AN$8*$X$2+1/($X$2*AN$8*(AM$1017+1+AP1559/AO1559           )))/(1+($X$2*AP1559*AN$8)^2))),           V_rtHz(AO1559)/($X$2*AN$8*(AO1559*AM$1017+AO1559+AP1559)),V_rtHz(AP1559)*SQRT(Sum_Sq(AO1559*AN$8*$X$2*AM$1017,1))/($X$2*AN$8*(AO1559*AM$1017+AO1559+AP1559))))/SQRT(Sum_Sq(1/(1+$A1559)+$AC$2/$I$2-1/(1+(1+AP1559/AO1559)/AM$1017),$X$2/$I$2)),IF(AP1560&lt;0,"A",AM1560))</f>
        <v>1.4577454603375734E-5</v>
      </c>
      <c r="AO1559" s="13">
        <f t="shared" si="544"/>
        <v>8427.1840244535415</v>
      </c>
      <c r="AP1559" s="12">
        <f t="shared" si="568"/>
        <v>3692622.4279150032</v>
      </c>
      <c r="AR1559" s="13">
        <f t="shared" si="545"/>
        <v>69887291.180198371</v>
      </c>
      <c r="AS1559" s="13">
        <f t="shared" si="546"/>
        <v>-1.3521197481058751E-5</v>
      </c>
      <c r="AV1559" s="13"/>
      <c r="AW1559" s="13">
        <f t="shared" si="547"/>
        <v>39300511.936236553</v>
      </c>
      <c r="AX1559" s="13">
        <f t="shared" si="548"/>
        <v>-4.5152066695942955E-5</v>
      </c>
      <c r="AZ1559" s="13"/>
      <c r="BA1559" s="13"/>
      <c r="BB1559" s="13">
        <f t="shared" si="549"/>
        <v>22100301.962882396</v>
      </c>
      <c r="BC1559" s="13">
        <f t="shared" si="550"/>
        <v>-1.7350746110219399E-4</v>
      </c>
      <c r="BD1559" s="13"/>
      <c r="BE1559" s="13"/>
      <c r="BG1559" s="13">
        <f t="shared" si="551"/>
        <v>996.3330000000002</v>
      </c>
      <c r="BH1559" s="13">
        <f t="shared" si="552"/>
        <v>10.898999999999999</v>
      </c>
      <c r="BI1559" s="13"/>
      <c r="BL1559" s="13">
        <f t="shared" si="553"/>
        <v>315.06815879885437</v>
      </c>
      <c r="BM1559" s="13">
        <f t="shared" si="554"/>
        <v>34.465664218175142</v>
      </c>
      <c r="BP1559" s="13"/>
      <c r="BQ1559" s="13">
        <f t="shared" si="555"/>
        <v>99.633300000000006</v>
      </c>
      <c r="BR1559" s="13">
        <f t="shared" si="556"/>
        <v>108.99000000000004</v>
      </c>
      <c r="BT1559" s="13"/>
      <c r="BU1559" s="13"/>
      <c r="BV1559" s="13">
        <f t="shared" si="557"/>
        <v>31.50681587988543</v>
      </c>
      <c r="BW1559" s="13">
        <f t="shared" si="558"/>
        <v>344.65664218175158</v>
      </c>
      <c r="CA1559" s="13">
        <f t="shared" si="559"/>
        <v>9.9633299999999991</v>
      </c>
      <c r="CB1559" s="13">
        <f t="shared" si="560"/>
        <v>1089.8999999999994</v>
      </c>
    </row>
    <row r="1560" spans="1:80" x14ac:dyDescent="0.3">
      <c r="A1560" s="13">
        <f t="shared" si="536"/>
        <v>1.8879913490962928E-2</v>
      </c>
      <c r="C1560" s="13" t="str">
        <f>IF(F1560&gt;0,SQRT(Sum_Sq($AI$2,V_rtHz($AH$2)/(1+1/$A1560),V_rtHz($AH$2*$A1560)/(1+$A1560),$AN$2*$AH$2/(1+1/$A1560),$AM$2*SQRT(Sum_Sq(F1560,1/($X$2*D$8*(1+C$1017+F1560/E1560))))/SQRT(Sum_Sq($X$2*F1560*D$8,1)),                   $AQ$2*SQRT(Sum_Sq($AH$2/(1+1/$A1560)+F1560*( 1/(C$1017+1+F1560/E1560)-1)/(1+($X$2*F1560*D$8)^2), (F1560^2*D$8*$X$2+1/($X$2*D$8*(C$1017+1+F1560/E1560           )))/(1+($X$2*F1560*D$8)^2))),           V_rtHz(E1560)/($X$2*D$8*(E1560*C$1017+E1560+F1560)),V_rtHz(F1560)*SQRT(Sum_Sq(E1560*D$8*$X$2*C$1017,1))/($X$2*D$8*(E1560*C$1017+E1560+F1560))))/SQRT(Sum_Sq(1/(1+$A1560)+$AC$2/$I$2-1/(1+(1+F1560/E1560)/C$1017),$X$2/$I$2)),IF(F1561&lt;0,"A",C1561))</f>
        <v>A</v>
      </c>
      <c r="E1560" s="13">
        <f t="shared" si="537"/>
        <v>-1</v>
      </c>
      <c r="F1560" s="12">
        <f t="shared" si="561"/>
        <v>-2</v>
      </c>
      <c r="H1560" s="13" t="str">
        <f>IF(K1560&gt;0,SQRT(Sum_Sq($AI$2,V_rtHz($AH$2)/(1+1/$A1560),V_rtHz($AH$2*$A1560)/(1+$A1560),$AN$2*$AH$2/(1+1/$A1560),$AM$2*SQRT(Sum_Sq(K1560,1/($X$2*I$8*(1+H$1017+K1560/J1560))))/SQRT(Sum_Sq($X$2*K1560*I$8,1)),                   $AQ$2*SQRT(Sum_Sq($AH$2/(1+1/$A1560)+K1560*( 1/(H$1017+1+K1560/J1560)-1)/(1+($X$2*K1560*I$8)^2), (K1560^2*I$8*$X$2+1/($X$2*I$8*(H$1017+1+K1560/J1560           )))/(1+($X$2*K1560*I$8)^2))),           V_rtHz(J1560)/($X$2*I$8*(J1560*H$1017+J1560+K1560)),V_rtHz(K1560)*SQRT(Sum_Sq(J1560*I$8*$X$2*H$1017,1))/($X$2*I$8*(J1560*H$1017+J1560+K1560))))/SQRT(Sum_Sq(1/(1+$A1560)+$AC$2/$I$2-1/(1+(1+K1560/J1560)/H$1017),$X$2/$I$2)),IF(K1561&lt;0,"A",H1561))</f>
        <v>A</v>
      </c>
      <c r="J1560" s="13">
        <f t="shared" si="538"/>
        <v>-1</v>
      </c>
      <c r="K1560" s="12">
        <f t="shared" si="562"/>
        <v>-2</v>
      </c>
      <c r="M1560" s="13" t="str">
        <f>IF(P1560&gt;0,SQRT(Sum_Sq($AI$2,V_rtHz($AH$2)/(1+1/$A1560),V_rtHz($AH$2*$A1560)/(1+$A1560),$AN$2*$AH$2/(1+1/$A1560),$AM$2*SQRT(Sum_Sq(P1560,1/($X$2*N$8*(1+M$1017+P1560/O1560))))/SQRT(Sum_Sq($X$2*P1560*N$8,1)),                   $AQ$2*SQRT(Sum_Sq($AH$2/(1+1/$A1560)+P1560*( 1/(M$1017+1+P1560/O1560)-1)/(1+($X$2*P1560*N$8)^2), (P1560^2*N$8*$X$2+1/($X$2*N$8*(M$1017+1+P1560/O1560           )))/(1+($X$2*P1560*N$8)^2))),           V_rtHz(O1560)/($X$2*N$8*(O1560*M$1017+O1560+P1560)),V_rtHz(P1560)*SQRT(Sum_Sq(O1560*N$8*$X$2*M$1017,1))/($X$2*N$8*(O1560*M$1017+O1560+P1560))))/SQRT(Sum_Sq(1/(1+$A1560)+$AC$2/$I$2-1/(1+(1+P1560/O1560)/M$1017),$X$2/$I$2)),IF(P1561&lt;0,"A",M1561))</f>
        <v>A</v>
      </c>
      <c r="O1560" s="13">
        <f t="shared" si="539"/>
        <v>-1</v>
      </c>
      <c r="P1560" s="12">
        <f t="shared" si="563"/>
        <v>-2</v>
      </c>
      <c r="R1560" s="13">
        <f>IF(U1560&gt;0,SQRT(Sum_Sq($AI$2,V_rtHz($AH$2)/(1+1/$A1560),V_rtHz($AH$2*$A1560)/(1+$A1560),$AN$2*$AH$2/(1+1/$A1560),$AM$2*SQRT(Sum_Sq(U1560,1/($X$2*S$8*(1+R$1017+U1560/T1560))))/SQRT(Sum_Sq($X$2*U1560*S$8,1)),                   $AQ$2*SQRT(Sum_Sq($AH$2/(1+1/$A1560)+U1560*( 1/(R$1017+1+U1560/T1560)-1)/(1+($X$2*U1560*S$8)^2), (U1560^2*S$8*$X$2+1/($X$2*S$8*(R$1017+1+U1560/T1560           )))/(1+($X$2*U1560*S$8)^2))),           V_rtHz(T1560)/($X$2*S$8*(T1560*R$1017+T1560+U1560)),V_rtHz(U1560)*SQRT(Sum_Sq(T1560*S$8*$X$2*R$1017,1))/($X$2*S$8*(T1560*R$1017+T1560+U1560))))/SQRT(Sum_Sq(1/(1+$A1560)+$AC$2/$I$2-1/(1+(1+U1560/T1560)/R$1017),$X$2/$I$2)),IF(U1561&lt;0,"A",R1561))</f>
        <v>1.7487823691814368E-6</v>
      </c>
      <c r="T1560" s="13">
        <f t="shared" si="540"/>
        <v>10050.104478670228</v>
      </c>
      <c r="U1560" s="12">
        <f t="shared" si="564"/>
        <v>30963.268888306684</v>
      </c>
      <c r="X1560" s="13">
        <f>IF(AA1560&gt;0,SQRT(Sum_Sq($AI$2,V_rtHz($AH$2)/(1+1/$A1560),V_rtHz($AH$2*$A1560)/(1+$A1560),$AN$2*$AH$2/(1+1/$A1560),$AM$2*SQRT(Sum_Sq(AA1560,1/($X$2*Y$8*(1+X$1017+AA1560/Z1560))))/SQRT(Sum_Sq($X$2*AA1560*Y$8,1)),                   $AQ$2*SQRT(Sum_Sq($AH$2/(1+1/$A1560)+AA1560*( 1/(X$1017+1+AA1560/Z1560)-1)/(1+($X$2*AA1560*Y$8)^2), (AA1560^2*Y$8*$X$2+1/($X$2*Y$8*(X$1017+1+AA1560/Z1560           )))/(1+($X$2*AA1560*Y$8)^2))),           V_rtHz(Z1560)/($X$2*Y$8*(Z1560*X$1017+Z1560+AA1560)),V_rtHz(AA1560)*SQRT(Sum_Sq(Z1560*Y$8*$X$2*X$1017,1))/($X$2*Y$8*(Z1560*X$1017+Z1560+AA1560))))/SQRT(Sum_Sq(1/(1+$A1560)+$AC$2/$I$2-1/(1+(1+AA1560/Z1560)/X$1017),$X$2/$I$2)),IF(AA1561&lt;0,"A",X1561))</f>
        <v>2.7230700762613305E-6</v>
      </c>
      <c r="Z1560" s="13">
        <f t="shared" si="541"/>
        <v>8801.5881814492932</v>
      </c>
      <c r="AA1560" s="12">
        <f t="shared" si="565"/>
        <v>111803.74124220983</v>
      </c>
      <c r="AC1560" s="13">
        <f>IF(AF1560&gt;0,SQRT(Sum_Sq($AI$2,V_rtHz($AH$2)/(1+1/$A1560),V_rtHz($AH$2*$A1560)/(1+$A1560),$AN$2*$AH$2/(1+1/$A1560),$AM$2*SQRT(Sum_Sq(AF1560,1/($X$2*AD$8*(1+AC$1017+AF1560/AE1560))))/SQRT(Sum_Sq($X$2*AF1560*AD$8,1)),                   $AQ$2*SQRT(Sum_Sq($AH$2/(1+1/$A1560)+AF1560*( 1/(AC$1017+1+AF1560/AE1560)-1)/(1+($X$2*AF1560*AD$8)^2), (AF1560^2*AD$8*$X$2+1/($X$2*AD$8*(AC$1017+1+AF1560/AE1560           )))/(1+($X$2*AF1560*AD$8)^2))),           V_rtHz(AE1560)/($X$2*AD$8*(AE1560*AC$1017+AE1560+AF1560)),V_rtHz(AF1560)*SQRT(Sum_Sq(AE1560*AD$8*$X$2*AC$1017,1))/($X$2*AD$8*(AE1560*AC$1017+AE1560+AF1560))))/SQRT(Sum_Sq(1/(1+$A1560)+$AC$2/$I$2-1/(1+(1+AF1560/AE1560)/AC$1017),$X$2/$I$2)),IF(AF1561&lt;0,"A",AC1561))</f>
        <v>4.6680845844521354E-6</v>
      </c>
      <c r="AE1560" s="13">
        <f t="shared" si="542"/>
        <v>8502.3852665529394</v>
      </c>
      <c r="AF1560" s="12">
        <f t="shared" si="566"/>
        <v>365996.22055800201</v>
      </c>
      <c r="AG1560" s="13"/>
      <c r="AH1560" s="13">
        <f>IF(AK1560&gt;0,SQRT(Sum_Sq($AI$2,V_rtHz($AH$2)/(1+1/$A1560),V_rtHz($AH$2*$A1560)/(1+$A1560),$AN$2*$AH$2/(1+1/$A1560),$AM$2*SQRT(Sum_Sq(AK1560,1/($X$2*AI$8*(1+AH$1017+AK1560/AJ1560))))/SQRT(Sum_Sq($X$2*AK1560*AI$8,1)),                   $AQ$2*SQRT(Sum_Sq($AH$2/(1+1/$A1560)+AK1560*( 1/(AH$1017+1+AK1560/AJ1560)-1)/(1+($X$2*AK1560*AI$8)^2), (AK1560^2*AI$8*$X$2+1/($X$2*AI$8*(AH$1017+1+AK1560/AJ1560           )))/(1+($X$2*AK1560*AI$8)^2))),           V_rtHz(AJ1560)/($X$2*AI$8*(AJ1560*AH$1017+AJ1560+AK1560)),V_rtHz(AK1560)*SQRT(Sum_Sq(AJ1560*AI$8*$X$2*AH$1017,1))/($X$2*AI$8*(AJ1560*AH$1017+AJ1560+AK1560))))/SQRT(Sum_Sq(1/(1+$A1560)+$AC$2/$I$2-1/(1+(1+AK1560/AJ1560)/AH$1017),$X$2/$I$2)),IF(AK1561&lt;0,"A",AH1561))</f>
        <v>8.209053298309597E-6</v>
      </c>
      <c r="AI1560" s="13"/>
      <c r="AJ1560" s="13">
        <f t="shared" si="543"/>
        <v>8414.5698660790204</v>
      </c>
      <c r="AK1560" s="12">
        <f t="shared" si="567"/>
        <v>1169460.2376838925</v>
      </c>
      <c r="AM1560" s="13">
        <f>IF(AP1560&gt;0,SQRT(Sum_Sq($AI$2,V_rtHz($AH$2)/(1+1/$A1560),V_rtHz($AH$2*$A1560)/(1+$A1560),$AN$2*$AH$2/(1+1/$A1560),$AM$2*SQRT(Sum_Sq(AP1560,1/($X$2*AN$8*(1+AM$1017+AP1560/AO1560))))/SQRT(Sum_Sq($X$2*AP1560*AN$8,1)),                   $AQ$2*SQRT(Sum_Sq($AH$2/(1+1/$A1560)+AP1560*( 1/(AM$1017+1+AP1560/AO1560)-1)/(1+($X$2*AP1560*AN$8)^2), (AP1560^2*AN$8*$X$2+1/($X$2*AN$8*(AM$1017+1+AP1560/AO1560           )))/(1+($X$2*AP1560*AN$8)^2))),           V_rtHz(AO1560)/($X$2*AN$8*(AO1560*AM$1017+AO1560+AP1560)),V_rtHz(AP1560)*SQRT(Sum_Sq(AO1560*AN$8*$X$2*AM$1017,1))/($X$2*AN$8*(AO1560*AM$1017+AO1560+AP1560))))/SQRT(Sum_Sq(1/(1+$A1560)+$AC$2/$I$2-1/(1+(1+AP1560/AO1560)/AM$1017),$X$2/$I$2)),IF(AP1561&lt;0,"A",AM1561))</f>
        <v>1.4549148834181019E-5</v>
      </c>
      <c r="AO1560" s="13">
        <f t="shared" si="544"/>
        <v>8387.4201785073692</v>
      </c>
      <c r="AP1560" s="12">
        <f t="shared" si="568"/>
        <v>3710128.7488380028</v>
      </c>
      <c r="AR1560" s="13">
        <f t="shared" si="545"/>
        <v>69887291.180198371</v>
      </c>
      <c r="AS1560" s="13">
        <f t="shared" si="546"/>
        <v>-1.3525811938683115E-5</v>
      </c>
      <c r="AV1560" s="13"/>
      <c r="AW1560" s="13">
        <f t="shared" si="547"/>
        <v>39300511.936236553</v>
      </c>
      <c r="AX1560" s="13">
        <f t="shared" si="548"/>
        <v>-4.5203564947175495E-5</v>
      </c>
      <c r="AZ1560" s="13"/>
      <c r="BA1560" s="13"/>
      <c r="BB1560" s="13">
        <f t="shared" si="549"/>
        <v>22100301.962882396</v>
      </c>
      <c r="BC1560" s="13">
        <f t="shared" si="550"/>
        <v>-1.7427038974301214E-4</v>
      </c>
      <c r="BD1560" s="13"/>
      <c r="BE1560" s="13"/>
      <c r="BG1560" s="13">
        <f t="shared" si="551"/>
        <v>996.3330000000002</v>
      </c>
      <c r="BH1560" s="13">
        <f t="shared" si="552"/>
        <v>10.898999999999999</v>
      </c>
      <c r="BI1560" s="13"/>
      <c r="BL1560" s="13">
        <f t="shared" si="553"/>
        <v>315.06815879885437</v>
      </c>
      <c r="BM1560" s="13">
        <f t="shared" si="554"/>
        <v>34.465664218175142</v>
      </c>
      <c r="BP1560" s="13"/>
      <c r="BQ1560" s="13">
        <f t="shared" si="555"/>
        <v>99.633300000000006</v>
      </c>
      <c r="BR1560" s="13">
        <f t="shared" si="556"/>
        <v>108.99000000000004</v>
      </c>
      <c r="BT1560" s="13"/>
      <c r="BU1560" s="13"/>
      <c r="BV1560" s="13">
        <f t="shared" si="557"/>
        <v>31.50681587988543</v>
      </c>
      <c r="BW1560" s="13">
        <f t="shared" si="558"/>
        <v>344.65664218175141</v>
      </c>
      <c r="CA1560" s="13">
        <f t="shared" si="559"/>
        <v>9.9633299999999991</v>
      </c>
      <c r="CB1560" s="13">
        <f t="shared" si="560"/>
        <v>1089.9000000000003</v>
      </c>
    </row>
    <row r="1561" spans="1:80" x14ac:dyDescent="0.3">
      <c r="A1561" s="13">
        <f t="shared" si="536"/>
        <v>1.9142559250210845E-2</v>
      </c>
      <c r="C1561" s="13" t="str">
        <f>IF(F1561&gt;0,SQRT(Sum_Sq($AI$2,V_rtHz($AH$2)/(1+1/$A1561),V_rtHz($AH$2*$A1561)/(1+$A1561),$AN$2*$AH$2/(1+1/$A1561),$AM$2*SQRT(Sum_Sq(F1561,1/($X$2*D$8*(1+C$1017+F1561/E1561))))/SQRT(Sum_Sq($X$2*F1561*D$8,1)),                   $AQ$2*SQRT(Sum_Sq($AH$2/(1+1/$A1561)+F1561*( 1/(C$1017+1+F1561/E1561)-1)/(1+($X$2*F1561*D$8)^2), (F1561^2*D$8*$X$2+1/($X$2*D$8*(C$1017+1+F1561/E1561           )))/(1+($X$2*F1561*D$8)^2))),           V_rtHz(E1561)/($X$2*D$8*(E1561*C$1017+E1561+F1561)),V_rtHz(F1561)*SQRT(Sum_Sq(E1561*D$8*$X$2*C$1017,1))/($X$2*D$8*(E1561*C$1017+E1561+F1561))))/SQRT(Sum_Sq(1/(1+$A1561)+$AC$2/$I$2-1/(1+(1+F1561/E1561)/C$1017),$X$2/$I$2)),IF(F1562&lt;0,"A",C1562))</f>
        <v>A</v>
      </c>
      <c r="E1561" s="13">
        <f t="shared" si="537"/>
        <v>-1</v>
      </c>
      <c r="F1561" s="12">
        <f t="shared" si="561"/>
        <v>-2</v>
      </c>
      <c r="H1561" s="13" t="str">
        <f>IF(K1561&gt;0,SQRT(Sum_Sq($AI$2,V_rtHz($AH$2)/(1+1/$A1561),V_rtHz($AH$2*$A1561)/(1+$A1561),$AN$2*$AH$2/(1+1/$A1561),$AM$2*SQRT(Sum_Sq(K1561,1/($X$2*I$8*(1+H$1017+K1561/J1561))))/SQRT(Sum_Sq($X$2*K1561*I$8,1)),                   $AQ$2*SQRT(Sum_Sq($AH$2/(1+1/$A1561)+K1561*( 1/(H$1017+1+K1561/J1561)-1)/(1+($X$2*K1561*I$8)^2), (K1561^2*I$8*$X$2+1/($X$2*I$8*(H$1017+1+K1561/J1561           )))/(1+($X$2*K1561*I$8)^2))),           V_rtHz(J1561)/($X$2*I$8*(J1561*H$1017+J1561+K1561)),V_rtHz(K1561)*SQRT(Sum_Sq(J1561*I$8*$X$2*H$1017,1))/($X$2*I$8*(J1561*H$1017+J1561+K1561))))/SQRT(Sum_Sq(1/(1+$A1561)+$AC$2/$I$2-1/(1+(1+K1561/J1561)/H$1017),$X$2/$I$2)),IF(K1562&lt;0,"A",H1562))</f>
        <v>A</v>
      </c>
      <c r="J1561" s="13">
        <f t="shared" si="538"/>
        <v>-1</v>
      </c>
      <c r="K1561" s="12">
        <f t="shared" si="562"/>
        <v>-2</v>
      </c>
      <c r="M1561" s="13" t="str">
        <f>IF(P1561&gt;0,SQRT(Sum_Sq($AI$2,V_rtHz($AH$2)/(1+1/$A1561),V_rtHz($AH$2*$A1561)/(1+$A1561),$AN$2*$AH$2/(1+1/$A1561),$AM$2*SQRT(Sum_Sq(P1561,1/($X$2*N$8*(1+M$1017+P1561/O1561))))/SQRT(Sum_Sq($X$2*P1561*N$8,1)),                   $AQ$2*SQRT(Sum_Sq($AH$2/(1+1/$A1561)+P1561*( 1/(M$1017+1+P1561/O1561)-1)/(1+($X$2*P1561*N$8)^2), (P1561^2*N$8*$X$2+1/($X$2*N$8*(M$1017+1+P1561/O1561           )))/(1+($X$2*P1561*N$8)^2))),           V_rtHz(O1561)/($X$2*N$8*(O1561*M$1017+O1561+P1561)),V_rtHz(P1561)*SQRT(Sum_Sq(O1561*N$8*$X$2*M$1017,1))/($X$2*N$8*(O1561*M$1017+O1561+P1561))))/SQRT(Sum_Sq(1/(1+$A1561)+$AC$2/$I$2-1/(1+(1+P1561/O1561)/M$1017),$X$2/$I$2)),IF(P1562&lt;0,"A",M1562))</f>
        <v>A</v>
      </c>
      <c r="O1561" s="13">
        <f t="shared" si="539"/>
        <v>-1</v>
      </c>
      <c r="P1561" s="12">
        <f t="shared" si="563"/>
        <v>-2</v>
      </c>
      <c r="R1561" s="13">
        <f>IF(U1561&gt;0,SQRT(Sum_Sq($AI$2,V_rtHz($AH$2)/(1+1/$A1561),V_rtHz($AH$2*$A1561)/(1+$A1561),$AN$2*$AH$2/(1+1/$A1561),$AM$2*SQRT(Sum_Sq(U1561,1/($X$2*S$8*(1+R$1017+U1561/T1561))))/SQRT(Sum_Sq($X$2*U1561*S$8,1)),                   $AQ$2*SQRT(Sum_Sq($AH$2/(1+1/$A1561)+U1561*( 1/(R$1017+1+U1561/T1561)-1)/(1+($X$2*U1561*S$8)^2), (U1561^2*S$8*$X$2+1/($X$2*S$8*(R$1017+1+U1561/T1561           )))/(1+($X$2*U1561*S$8)^2))),           V_rtHz(T1561)/($X$2*S$8*(T1561*R$1017+T1561+U1561)),V_rtHz(U1561)*SQRT(Sum_Sq(T1561*S$8*$X$2*R$1017,1))/($X$2*S$8*(T1561*R$1017+T1561+U1561))))/SQRT(Sum_Sq(1/(1+$A1561)+$AC$2/$I$2-1/(1+(1+U1561/T1561)/R$1017),$X$2/$I$2)),IF(U1562&lt;0,"A",R1562))</f>
        <v>1.7422480371021097E-6</v>
      </c>
      <c r="T1561" s="13">
        <f t="shared" si="540"/>
        <v>9977.5666463698253</v>
      </c>
      <c r="U1561" s="12">
        <f t="shared" si="564"/>
        <v>31188.374716781345</v>
      </c>
      <c r="X1561" s="13">
        <f>IF(AA1561&gt;0,SQRT(Sum_Sq($AI$2,V_rtHz($AH$2)/(1+1/$A1561),V_rtHz($AH$2*$A1561)/(1+$A1561),$AN$2*$AH$2/(1+1/$A1561),$AM$2*SQRT(Sum_Sq(AA1561,1/($X$2*Y$8*(1+X$1017+AA1561/Z1561))))/SQRT(Sum_Sq($X$2*AA1561*Y$8,1)),                   $AQ$2*SQRT(Sum_Sq($AH$2/(1+1/$A1561)+AA1561*( 1/(X$1017+1+AA1561/Z1561)-1)/(1+($X$2*AA1561*Y$8)^2), (AA1561^2*Y$8*$X$2+1/($X$2*Y$8*(X$1017+1+AA1561/Z1561           )))/(1+($X$2*AA1561*Y$8)^2))),           V_rtHz(Z1561)/($X$2*Y$8*(Z1561*X$1017+Z1561+AA1561)),V_rtHz(AA1561)*SQRT(Sum_Sq(Z1561*Y$8*$X$2*X$1017,1))/($X$2*Y$8*(Z1561*X$1017+Z1561+AA1561))))/SQRT(Sum_Sq(1/(1+$A1561)+$AC$2/$I$2-1/(1+(1+AA1561/Z1561)/X$1017),$X$2/$I$2)),IF(AA1562&lt;0,"A",X1562))</f>
        <v>2.7166914489554926E-6</v>
      </c>
      <c r="Z1561" s="13">
        <f t="shared" si="541"/>
        <v>8755.0409402290043</v>
      </c>
      <c r="AA1561" s="12">
        <f t="shared" si="565"/>
        <v>112398.15944635768</v>
      </c>
      <c r="AC1561" s="13">
        <f>IF(AF1561&gt;0,SQRT(Sum_Sq($AI$2,V_rtHz($AH$2)/(1+1/$A1561),V_rtHz($AH$2*$A1561)/(1+$A1561),$AN$2*$AH$2/(1+1/$A1561),$AM$2*SQRT(Sum_Sq(AF1561,1/($X$2*AD$8*(1+AC$1017+AF1561/AE1561))))/SQRT(Sum_Sq($X$2*AF1561*AD$8,1)),                   $AQ$2*SQRT(Sum_Sq($AH$2/(1+1/$A1561)+AF1561*( 1/(AC$1017+1+AF1561/AE1561)-1)/(1+($X$2*AF1561*AD$8)^2), (AF1561^2*AD$8*$X$2+1/($X$2*AD$8*(AC$1017+1+AF1561/AE1561           )))/(1+($X$2*AF1561*AD$8)^2))),           V_rtHz(AE1561)/($X$2*AD$8*(AE1561*AC$1017+AE1561+AF1561)),V_rtHz(AF1561)*SQRT(Sum_Sq(AE1561*AD$8*$X$2*AC$1017,1))/($X$2*AD$8*(AE1561*AC$1017+AE1561+AF1561))))/SQRT(Sum_Sq(1/(1+$A1561)+$AC$2/$I$2-1/(1+(1+AF1561/AE1561)/AC$1017),$X$2/$I$2)),IF(AF1562&lt;0,"A",AC1562))</f>
        <v>4.6585075400620792E-6</v>
      </c>
      <c r="AE1561" s="13">
        <f t="shared" si="542"/>
        <v>8460.8726922367878</v>
      </c>
      <c r="AF1561" s="12">
        <f t="shared" si="566"/>
        <v>367791.95083997224</v>
      </c>
      <c r="AG1561" s="13"/>
      <c r="AH1561" s="13">
        <f>IF(AK1561&gt;0,SQRT(Sum_Sq($AI$2,V_rtHz($AH$2)/(1+1/$A1561),V_rtHz($AH$2*$A1561)/(1+$A1561),$AN$2*$AH$2/(1+1/$A1561),$AM$2*SQRT(Sum_Sq(AK1561,1/($X$2*AI$8*(1+AH$1017+AK1561/AJ1561))))/SQRT(Sum_Sq($X$2*AK1561*AI$8,1)),                   $AQ$2*SQRT(Sum_Sq($AH$2/(1+1/$A1561)+AK1561*( 1/(AH$1017+1+AK1561/AJ1561)-1)/(1+($X$2*AK1561*AI$8)^2), (AK1561^2*AI$8*$X$2+1/($X$2*AI$8*(AH$1017+1+AK1561/AJ1561           )))/(1+($X$2*AK1561*AI$8)^2))),           V_rtHz(AJ1561)/($X$2*AI$8*(AJ1561*AH$1017+AJ1561+AK1561)),V_rtHz(AK1561)*SQRT(Sum_Sq(AJ1561*AI$8*$X$2*AH$1017,1))/($X$2*AI$8*(AJ1561*AH$1017+AJ1561+AK1561))))/SQRT(Sum_Sq(1/(1+$A1561)+$AC$2/$I$2-1/(1+(1+AK1561/AJ1561)/AH$1017),$X$2/$I$2)),IF(AK1562&lt;0,"A",AH1562))</f>
        <v>8.1928899536247074E-6</v>
      </c>
      <c r="AI1561" s="13"/>
      <c r="AJ1561" s="13">
        <f t="shared" si="543"/>
        <v>8374.455994499931</v>
      </c>
      <c r="AK1561" s="12">
        <f t="shared" si="567"/>
        <v>1175061.9839730978</v>
      </c>
      <c r="AM1561" s="13">
        <f>IF(AP1561&gt;0,SQRT(Sum_Sq($AI$2,V_rtHz($AH$2)/(1+1/$A1561),V_rtHz($AH$2*$A1561)/(1+$A1561),$AN$2*$AH$2/(1+1/$A1561),$AM$2*SQRT(Sum_Sq(AP1561,1/($X$2*AN$8*(1+AM$1017+AP1561/AO1561))))/SQRT(Sum_Sq($X$2*AP1561*AN$8,1)),                   $AQ$2*SQRT(Sum_Sq($AH$2/(1+1/$A1561)+AP1561*( 1/(AM$1017+1+AP1561/AO1561)-1)/(1+($X$2*AP1561*AN$8)^2), (AP1561^2*AN$8*$X$2+1/($X$2*AN$8*(AM$1017+1+AP1561/AO1561           )))/(1+($X$2*AP1561*AN$8)^2))),           V_rtHz(AO1561)/($X$2*AN$8*(AO1561*AM$1017+AO1561+AP1561)),V_rtHz(AP1561)*SQRT(Sum_Sq(AO1561*AN$8*$X$2*AM$1017,1))/($X$2*AN$8*(AO1561*AM$1017+AO1561+AP1561))))/SQRT(Sum_Sq(1/(1+$A1561)+$AC$2/$I$2-1/(1+(1+AP1561/AO1561)/AM$1017),$X$2/$I$2)),IF(AP1562&lt;0,"A",AM1562))</f>
        <v>1.4520879652819774E-5</v>
      </c>
      <c r="AO1561" s="13">
        <f t="shared" si="544"/>
        <v>8347.731679388884</v>
      </c>
      <c r="AP1561" s="12">
        <f t="shared" si="568"/>
        <v>3727768.2043491681</v>
      </c>
      <c r="AR1561" s="13">
        <f t="shared" si="545"/>
        <v>69887291.180198371</v>
      </c>
      <c r="AS1561" s="13">
        <f t="shared" si="546"/>
        <v>-1.3530493806553886E-5</v>
      </c>
      <c r="AV1561" s="13"/>
      <c r="AW1561" s="13">
        <f t="shared" si="547"/>
        <v>39300511.936236553</v>
      </c>
      <c r="AX1561" s="13">
        <f t="shared" si="548"/>
        <v>-4.5255899684784381E-5</v>
      </c>
      <c r="AZ1561" s="13"/>
      <c r="BA1561" s="13"/>
      <c r="BB1561" s="13">
        <f t="shared" si="549"/>
        <v>22100301.962882396</v>
      </c>
      <c r="BC1561" s="13">
        <f t="shared" si="550"/>
        <v>-1.7505081244589132E-4</v>
      </c>
      <c r="BD1561" s="13"/>
      <c r="BE1561" s="13"/>
      <c r="BG1561" s="13">
        <f t="shared" si="551"/>
        <v>996.3330000000002</v>
      </c>
      <c r="BH1561" s="13">
        <f t="shared" si="552"/>
        <v>10.899000000000003</v>
      </c>
      <c r="BI1561" s="13"/>
      <c r="BL1561" s="13">
        <f t="shared" si="553"/>
        <v>315.06815879885437</v>
      </c>
      <c r="BM1561" s="13">
        <f t="shared" si="554"/>
        <v>34.465664218175121</v>
      </c>
      <c r="BP1561" s="13"/>
      <c r="BQ1561" s="13">
        <f t="shared" si="555"/>
        <v>99.633300000000006</v>
      </c>
      <c r="BR1561" s="13">
        <f t="shared" si="556"/>
        <v>108.99000000000004</v>
      </c>
      <c r="BT1561" s="13"/>
      <c r="BU1561" s="13"/>
      <c r="BV1561" s="13">
        <f t="shared" si="557"/>
        <v>31.50681587988543</v>
      </c>
      <c r="BW1561" s="13">
        <f t="shared" si="558"/>
        <v>344.65664218175152</v>
      </c>
      <c r="CA1561" s="13">
        <f t="shared" si="559"/>
        <v>9.9633299999999991</v>
      </c>
      <c r="CB1561" s="13">
        <f t="shared" si="560"/>
        <v>1089.9000000000003</v>
      </c>
    </row>
    <row r="1562" spans="1:80" x14ac:dyDescent="0.3">
      <c r="A1562" s="13">
        <f t="shared" si="536"/>
        <v>1.9408858775927768E-2</v>
      </c>
      <c r="C1562" s="13" t="str">
        <f>IF(F1562&gt;0,SQRT(Sum_Sq($AI$2,V_rtHz($AH$2)/(1+1/$A1562),V_rtHz($AH$2*$A1562)/(1+$A1562),$AN$2*$AH$2/(1+1/$A1562),$AM$2*SQRT(Sum_Sq(F1562,1/($X$2*D$8*(1+C$1017+F1562/E1562))))/SQRT(Sum_Sq($X$2*F1562*D$8,1)),                   $AQ$2*SQRT(Sum_Sq($AH$2/(1+1/$A1562)+F1562*( 1/(C$1017+1+F1562/E1562)-1)/(1+($X$2*F1562*D$8)^2), (F1562^2*D$8*$X$2+1/($X$2*D$8*(C$1017+1+F1562/E1562           )))/(1+($X$2*F1562*D$8)^2))),           V_rtHz(E1562)/($X$2*D$8*(E1562*C$1017+E1562+F1562)),V_rtHz(F1562)*SQRT(Sum_Sq(E1562*D$8*$X$2*C$1017,1))/($X$2*D$8*(E1562*C$1017+E1562+F1562))))/SQRT(Sum_Sq(1/(1+$A1562)+$AC$2/$I$2-1/(1+(1+F1562/E1562)/C$1017),$X$2/$I$2)),IF(F1563&lt;0,"A",C1563))</f>
        <v>A</v>
      </c>
      <c r="E1562" s="13">
        <f t="shared" si="537"/>
        <v>-1</v>
      </c>
      <c r="F1562" s="12">
        <f t="shared" si="561"/>
        <v>-2</v>
      </c>
      <c r="H1562" s="13" t="str">
        <f>IF(K1562&gt;0,SQRT(Sum_Sq($AI$2,V_rtHz($AH$2)/(1+1/$A1562),V_rtHz($AH$2*$A1562)/(1+$A1562),$AN$2*$AH$2/(1+1/$A1562),$AM$2*SQRT(Sum_Sq(K1562,1/($X$2*I$8*(1+H$1017+K1562/J1562))))/SQRT(Sum_Sq($X$2*K1562*I$8,1)),                   $AQ$2*SQRT(Sum_Sq($AH$2/(1+1/$A1562)+K1562*( 1/(H$1017+1+K1562/J1562)-1)/(1+($X$2*K1562*I$8)^2), (K1562^2*I$8*$X$2+1/($X$2*I$8*(H$1017+1+K1562/J1562           )))/(1+($X$2*K1562*I$8)^2))),           V_rtHz(J1562)/($X$2*I$8*(J1562*H$1017+J1562+K1562)),V_rtHz(K1562)*SQRT(Sum_Sq(J1562*I$8*$X$2*H$1017,1))/($X$2*I$8*(J1562*H$1017+J1562+K1562))))/SQRT(Sum_Sq(1/(1+$A1562)+$AC$2/$I$2-1/(1+(1+K1562/J1562)/H$1017),$X$2/$I$2)),IF(K1563&lt;0,"A",H1563))</f>
        <v>A</v>
      </c>
      <c r="J1562" s="13">
        <f t="shared" si="538"/>
        <v>-1</v>
      </c>
      <c r="K1562" s="12">
        <f t="shared" si="562"/>
        <v>-2</v>
      </c>
      <c r="M1562" s="13" t="str">
        <f>IF(P1562&gt;0,SQRT(Sum_Sq($AI$2,V_rtHz($AH$2)/(1+1/$A1562),V_rtHz($AH$2*$A1562)/(1+$A1562),$AN$2*$AH$2/(1+1/$A1562),$AM$2*SQRT(Sum_Sq(P1562,1/($X$2*N$8*(1+M$1017+P1562/O1562))))/SQRT(Sum_Sq($X$2*P1562*N$8,1)),                   $AQ$2*SQRT(Sum_Sq($AH$2/(1+1/$A1562)+P1562*( 1/(M$1017+1+P1562/O1562)-1)/(1+($X$2*P1562*N$8)^2), (P1562^2*N$8*$X$2+1/($X$2*N$8*(M$1017+1+P1562/O1562           )))/(1+($X$2*P1562*N$8)^2))),           V_rtHz(O1562)/($X$2*N$8*(O1562*M$1017+O1562+P1562)),V_rtHz(P1562)*SQRT(Sum_Sq(O1562*N$8*$X$2*M$1017,1))/($X$2*N$8*(O1562*M$1017+O1562+P1562))))/SQRT(Sum_Sq(1/(1+$A1562)+$AC$2/$I$2-1/(1+(1+P1562/O1562)/M$1017),$X$2/$I$2)),IF(P1563&lt;0,"A",M1563))</f>
        <v>A</v>
      </c>
      <c r="O1562" s="13">
        <f t="shared" si="539"/>
        <v>-1</v>
      </c>
      <c r="P1562" s="12">
        <f t="shared" si="563"/>
        <v>-2</v>
      </c>
      <c r="R1562" s="13">
        <f>IF(U1562&gt;0,SQRT(Sum_Sq($AI$2,V_rtHz($AH$2)/(1+1/$A1562),V_rtHz($AH$2*$A1562)/(1+$A1562),$AN$2*$AH$2/(1+1/$A1562),$AM$2*SQRT(Sum_Sq(U1562,1/($X$2*S$8*(1+R$1017+U1562/T1562))))/SQRT(Sum_Sq($X$2*U1562*S$8,1)),                   $AQ$2*SQRT(Sum_Sq($AH$2/(1+1/$A1562)+U1562*( 1/(R$1017+1+U1562/T1562)-1)/(1+($X$2*U1562*S$8)^2), (U1562^2*S$8*$X$2+1/($X$2*S$8*(R$1017+1+U1562/T1562           )))/(1+($X$2*U1562*S$8)^2))),           V_rtHz(T1562)/($X$2*S$8*(T1562*R$1017+T1562+U1562)),V_rtHz(U1562)*SQRT(Sum_Sq(T1562*S$8*$X$2*R$1017,1))/($X$2*S$8*(T1562*R$1017+T1562+U1562))))/SQRT(Sum_Sq(1/(1+$A1562)+$AC$2/$I$2-1/(1+(1+U1562/T1562)/R$1017),$X$2/$I$2)),IF(U1563&lt;0,"A",R1563))</f>
        <v>1.7357800501448329E-6</v>
      </c>
      <c r="T1562" s="13">
        <f t="shared" si="540"/>
        <v>9905.8066779661967</v>
      </c>
      <c r="U1562" s="12">
        <f t="shared" si="564"/>
        <v>31414.310559968657</v>
      </c>
      <c r="X1562" s="13">
        <f>IF(AA1562&gt;0,SQRT(Sum_Sq($AI$2,V_rtHz($AH$2)/(1+1/$A1562),V_rtHz($AH$2*$A1562)/(1+$A1562),$AN$2*$AH$2/(1+1/$A1562),$AM$2*SQRT(Sum_Sq(AA1562,1/($X$2*Y$8*(1+X$1017+AA1562/Z1562))))/SQRT(Sum_Sq($X$2*AA1562*Y$8,1)),                   $AQ$2*SQRT(Sum_Sq($AH$2/(1+1/$A1562)+AA1562*( 1/(X$1017+1+AA1562/Z1562)-1)/(1+($X$2*AA1562*Y$8)^2), (AA1562^2*Y$8*$X$2+1/($X$2*Y$8*(X$1017+1+AA1562/Z1562           )))/(1+($X$2*AA1562*Y$8)^2))),           V_rtHz(Z1562)/($X$2*Y$8*(Z1562*X$1017+Z1562+AA1562)),V_rtHz(AA1562)*SQRT(Sum_Sq(Z1562*Y$8*$X$2*X$1017,1))/($X$2*Y$8*(Z1562*X$1017+Z1562+AA1562))))/SQRT(Sum_Sq(1/(1+$A1562)+$AC$2/$I$2-1/(1+(1+AA1562/Z1562)/X$1017),$X$2/$I$2)),IF(AA1563&lt;0,"A",X1563))</f>
        <v>2.7103340012355087E-6</v>
      </c>
      <c r="Z1562" s="13">
        <f t="shared" si="541"/>
        <v>8708.6742189869256</v>
      </c>
      <c r="AA1562" s="12">
        <f t="shared" si="565"/>
        <v>112996.58970062184</v>
      </c>
      <c r="AC1562" s="13">
        <f>IF(AF1562&gt;0,SQRT(Sum_Sq($AI$2,V_rtHz($AH$2)/(1+1/$A1562),V_rtHz($AH$2*$A1562)/(1+$A1562),$AN$2*$AH$2/(1+1/$A1562),$AM$2*SQRT(Sum_Sq(AF1562,1/($X$2*AD$8*(1+AC$1017+AF1562/AE1562))))/SQRT(Sum_Sq($X$2*AF1562*AD$8,1)),                   $AQ$2*SQRT(Sum_Sq($AH$2/(1+1/$A1562)+AF1562*( 1/(AC$1017+1+AF1562/AE1562)-1)/(1+($X$2*AF1562*AD$8)^2), (AF1562^2*AD$8*$X$2+1/($X$2*AD$8*(AC$1017+1+AF1562/AE1562           )))/(1+($X$2*AF1562*AD$8)^2))),           V_rtHz(AE1562)/($X$2*AD$8*(AE1562*AC$1017+AE1562+AF1562)),V_rtHz(AF1562)*SQRT(Sum_Sq(AE1562*AD$8*$X$2*AC$1017,1))/($X$2*AD$8*(AE1562*AC$1017+AE1562+AF1562))))/SQRT(Sum_Sq(1/(1+$A1562)+$AC$2/$I$2-1/(1+(1+AF1562/AE1562)/AC$1017),$X$2/$I$2)),IF(AF1563&lt;0,"A",AC1563))</f>
        <v>4.6489485056384161E-6</v>
      </c>
      <c r="AE1562" s="13">
        <f t="shared" si="542"/>
        <v>8419.4620572785625</v>
      </c>
      <c r="AF1562" s="12">
        <f t="shared" si="566"/>
        <v>369600.9141814771</v>
      </c>
      <c r="AG1562" s="13"/>
      <c r="AH1562" s="13">
        <f>IF(AK1562&gt;0,SQRT(Sum_Sq($AI$2,V_rtHz($AH$2)/(1+1/$A1562),V_rtHz($AH$2*$A1562)/(1+$A1562),$AN$2*$AH$2/(1+1/$A1562),$AM$2*SQRT(Sum_Sq(AK1562,1/($X$2*AI$8*(1+AH$1017+AK1562/AJ1562))))/SQRT(Sum_Sq($X$2*AK1562*AI$8,1)),                   $AQ$2*SQRT(Sum_Sq($AH$2/(1+1/$A1562)+AK1562*( 1/(AH$1017+1+AK1562/AJ1562)-1)/(1+($X$2*AK1562*AI$8)^2), (AK1562^2*AI$8*$X$2+1/($X$2*AI$8*(AH$1017+1+AK1562/AJ1562           )))/(1+($X$2*AK1562*AI$8)^2))),           V_rtHz(AJ1562)/($X$2*AI$8*(AJ1562*AH$1017+AJ1562+AK1562)),V_rtHz(AK1562)*SQRT(Sum_Sq(AJ1562*AI$8*$X$2*AH$1017,1))/($X$2*AI$8*(AJ1562*AH$1017+AJ1562+AK1562))))/SQRT(Sum_Sq(1/(1+$A1562)+$AC$2/$I$2-1/(1+(1+AK1562/AJ1562)/AH$1017),$X$2/$I$2)),IF(AK1563&lt;0,"A",AH1563))</f>
        <v>8.1767503847156249E-6</v>
      </c>
      <c r="AI1562" s="13"/>
      <c r="AJ1562" s="13">
        <f t="shared" si="543"/>
        <v>8334.424478255627</v>
      </c>
      <c r="AK1562" s="12">
        <f t="shared" si="567"/>
        <v>1180705.9865100707</v>
      </c>
      <c r="AM1562" s="13">
        <f>IF(AP1562&gt;0,SQRT(Sum_Sq($AI$2,V_rtHz($AH$2)/(1+1/$A1562),V_rtHz($AH$2*$A1562)/(1+$A1562),$AN$2*$AH$2/(1+1/$A1562),$AM$2*SQRT(Sum_Sq(AP1562,1/($X$2*AN$8*(1+AM$1017+AP1562/AO1562))))/SQRT(Sum_Sq($X$2*AP1562*AN$8,1)),                   $AQ$2*SQRT(Sum_Sq($AH$2/(1+1/$A1562)+AP1562*( 1/(AM$1017+1+AP1562/AO1562)-1)/(1+($X$2*AP1562*AN$8)^2), (AP1562^2*AN$8*$X$2+1/($X$2*AN$8*(AM$1017+1+AP1562/AO1562           )))/(1+($X$2*AP1562*AN$8)^2))),           V_rtHz(AO1562)/($X$2*AN$8*(AO1562*AM$1017+AO1562+AP1562)),V_rtHz(AP1562)*SQRT(Sum_Sq(AO1562*AN$8*$X$2*AM$1017,1))/($X$2*AN$8*(AO1562*AM$1017+AO1562+AP1562))))/SQRT(Sum_Sq(1/(1+$A1562)+$AC$2/$I$2-1/(1+(1+AP1562/AO1562)/AM$1017),$X$2/$I$2)),IF(AP1563&lt;0,"A",AM1563))</f>
        <v>1.4492648554851873E-5</v>
      </c>
      <c r="AO1562" s="13">
        <f t="shared" si="544"/>
        <v>8308.1197759185507</v>
      </c>
      <c r="AP1562" s="12">
        <f t="shared" si="568"/>
        <v>3745541.6595054683</v>
      </c>
      <c r="AR1562" s="13">
        <f t="shared" si="545"/>
        <v>69887291.180198371</v>
      </c>
      <c r="AS1562" s="13">
        <f t="shared" si="546"/>
        <v>-1.3535244115997707E-5</v>
      </c>
      <c r="AV1562" s="13"/>
      <c r="AW1562" s="13">
        <f t="shared" si="547"/>
        <v>39300511.936236553</v>
      </c>
      <c r="AX1562" s="13">
        <f t="shared" si="548"/>
        <v>-4.5309086338758797E-5</v>
      </c>
      <c r="AZ1562" s="13"/>
      <c r="BA1562" s="13"/>
      <c r="BB1562" s="13">
        <f t="shared" si="549"/>
        <v>22100301.962882396</v>
      </c>
      <c r="BC1562" s="13">
        <f t="shared" si="550"/>
        <v>-1.7584926081726129E-4</v>
      </c>
      <c r="BD1562" s="13"/>
      <c r="BE1562" s="13"/>
      <c r="BG1562" s="13">
        <f t="shared" si="551"/>
        <v>996.3330000000002</v>
      </c>
      <c r="BH1562" s="13">
        <f t="shared" si="552"/>
        <v>10.898999999999999</v>
      </c>
      <c r="BI1562" s="13"/>
      <c r="BL1562" s="13">
        <f t="shared" si="553"/>
        <v>315.06815879885437</v>
      </c>
      <c r="BM1562" s="13">
        <f t="shared" si="554"/>
        <v>34.465664218175149</v>
      </c>
      <c r="BP1562" s="13"/>
      <c r="BQ1562" s="13">
        <f t="shared" si="555"/>
        <v>99.633299999999991</v>
      </c>
      <c r="BR1562" s="13">
        <f t="shared" si="556"/>
        <v>108.99000000000002</v>
      </c>
      <c r="BT1562" s="13"/>
      <c r="BU1562" s="13"/>
      <c r="BV1562" s="13">
        <f t="shared" si="557"/>
        <v>31.50681587988543</v>
      </c>
      <c r="BW1562" s="13">
        <f t="shared" si="558"/>
        <v>344.65664218175147</v>
      </c>
      <c r="CA1562" s="13">
        <f t="shared" si="559"/>
        <v>9.9633299999999991</v>
      </c>
      <c r="CB1562" s="13">
        <f t="shared" si="560"/>
        <v>1089.9000000000001</v>
      </c>
    </row>
    <row r="1563" spans="1:80" x14ac:dyDescent="0.3">
      <c r="A1563" s="13">
        <f t="shared" si="536"/>
        <v>1.9678862897068446E-2</v>
      </c>
      <c r="C1563" s="13" t="str">
        <f>IF(F1563&gt;0,SQRT(Sum_Sq($AI$2,V_rtHz($AH$2)/(1+1/$A1563),V_rtHz($AH$2*$A1563)/(1+$A1563),$AN$2*$AH$2/(1+1/$A1563),$AM$2*SQRT(Sum_Sq(F1563,1/($X$2*D$8*(1+C$1017+F1563/E1563))))/SQRT(Sum_Sq($X$2*F1563*D$8,1)),                   $AQ$2*SQRT(Sum_Sq($AH$2/(1+1/$A1563)+F1563*( 1/(C$1017+1+F1563/E1563)-1)/(1+($X$2*F1563*D$8)^2), (F1563^2*D$8*$X$2+1/($X$2*D$8*(C$1017+1+F1563/E1563           )))/(1+($X$2*F1563*D$8)^2))),           V_rtHz(E1563)/($X$2*D$8*(E1563*C$1017+E1563+F1563)),V_rtHz(F1563)*SQRT(Sum_Sq(E1563*D$8*$X$2*C$1017,1))/($X$2*D$8*(E1563*C$1017+E1563+F1563))))/SQRT(Sum_Sq(1/(1+$A1563)+$AC$2/$I$2-1/(1+(1+F1563/E1563)/C$1017),$X$2/$I$2)),IF(F1564&lt;0,"A",C1564))</f>
        <v>A</v>
      </c>
      <c r="E1563" s="13">
        <f t="shared" si="537"/>
        <v>-1</v>
      </c>
      <c r="F1563" s="12">
        <f t="shared" si="561"/>
        <v>-2</v>
      </c>
      <c r="H1563" s="13" t="str">
        <f>IF(K1563&gt;0,SQRT(Sum_Sq($AI$2,V_rtHz($AH$2)/(1+1/$A1563),V_rtHz($AH$2*$A1563)/(1+$A1563),$AN$2*$AH$2/(1+1/$A1563),$AM$2*SQRT(Sum_Sq(K1563,1/($X$2*I$8*(1+H$1017+K1563/J1563))))/SQRT(Sum_Sq($X$2*K1563*I$8,1)),                   $AQ$2*SQRT(Sum_Sq($AH$2/(1+1/$A1563)+K1563*( 1/(H$1017+1+K1563/J1563)-1)/(1+($X$2*K1563*I$8)^2), (K1563^2*I$8*$X$2+1/($X$2*I$8*(H$1017+1+K1563/J1563           )))/(1+($X$2*K1563*I$8)^2))),           V_rtHz(J1563)/($X$2*I$8*(J1563*H$1017+J1563+K1563)),V_rtHz(K1563)*SQRT(Sum_Sq(J1563*I$8*$X$2*H$1017,1))/($X$2*I$8*(J1563*H$1017+J1563+K1563))))/SQRT(Sum_Sq(1/(1+$A1563)+$AC$2/$I$2-1/(1+(1+K1563/J1563)/H$1017),$X$2/$I$2)),IF(K1564&lt;0,"A",H1564))</f>
        <v>A</v>
      </c>
      <c r="J1563" s="13">
        <f t="shared" si="538"/>
        <v>-1</v>
      </c>
      <c r="K1563" s="12">
        <f t="shared" si="562"/>
        <v>-2</v>
      </c>
      <c r="M1563" s="13" t="str">
        <f>IF(P1563&gt;0,SQRT(Sum_Sq($AI$2,V_rtHz($AH$2)/(1+1/$A1563),V_rtHz($AH$2*$A1563)/(1+$A1563),$AN$2*$AH$2/(1+1/$A1563),$AM$2*SQRT(Sum_Sq(P1563,1/($X$2*N$8*(1+M$1017+P1563/O1563))))/SQRT(Sum_Sq($X$2*P1563*N$8,1)),                   $AQ$2*SQRT(Sum_Sq($AH$2/(1+1/$A1563)+P1563*( 1/(M$1017+1+P1563/O1563)-1)/(1+($X$2*P1563*N$8)^2), (P1563^2*N$8*$X$2+1/($X$2*N$8*(M$1017+1+P1563/O1563           )))/(1+($X$2*P1563*N$8)^2))),           V_rtHz(O1563)/($X$2*N$8*(O1563*M$1017+O1563+P1563)),V_rtHz(P1563)*SQRT(Sum_Sq(O1563*N$8*$X$2*M$1017,1))/($X$2*N$8*(O1563*M$1017+O1563+P1563))))/SQRT(Sum_Sq(1/(1+$A1563)+$AC$2/$I$2-1/(1+(1+P1563/O1563)/M$1017),$X$2/$I$2)),IF(P1564&lt;0,"A",M1564))</f>
        <v>A</v>
      </c>
      <c r="O1563" s="13">
        <f t="shared" si="539"/>
        <v>-1</v>
      </c>
      <c r="P1563" s="12">
        <f t="shared" si="563"/>
        <v>-2</v>
      </c>
      <c r="R1563" s="13">
        <f>IF(U1563&gt;0,SQRT(Sum_Sq($AI$2,V_rtHz($AH$2)/(1+1/$A1563),V_rtHz($AH$2*$A1563)/(1+$A1563),$AN$2*$AH$2/(1+1/$A1563),$AM$2*SQRT(Sum_Sq(U1563,1/($X$2*S$8*(1+R$1017+U1563/T1563))))/SQRT(Sum_Sq($X$2*U1563*S$8,1)),                   $AQ$2*SQRT(Sum_Sq($AH$2/(1+1/$A1563)+U1563*( 1/(R$1017+1+U1563/T1563)-1)/(1+($X$2*U1563*S$8)^2), (U1563^2*S$8*$X$2+1/($X$2*S$8*(R$1017+1+U1563/T1563           )))/(1+($X$2*U1563*S$8)^2))),           V_rtHz(T1563)/($X$2*S$8*(T1563*R$1017+T1563+U1563)),V_rtHz(U1563)*SQRT(Sum_Sq(T1563*S$8*$X$2*R$1017,1))/($X$2*S$8*(T1563*R$1017+T1563+U1563))))/SQRT(Sum_Sq(1/(1+$A1563)+$AC$2/$I$2-1/(1+(1+U1563/T1563)/R$1017),$X$2/$I$2)),IF(U1564&lt;0,"A",R1564))</f>
        <v>1.7293771465707113E-6</v>
      </c>
      <c r="T1563" s="13">
        <f t="shared" si="540"/>
        <v>9834.8080558392285</v>
      </c>
      <c r="U1563" s="12">
        <f t="shared" si="564"/>
        <v>31641.094118139088</v>
      </c>
      <c r="X1563" s="13">
        <f>IF(AA1563&gt;0,SQRT(Sum_Sq($AI$2,V_rtHz($AH$2)/(1+1/$A1563),V_rtHz($AH$2*$A1563)/(1+$A1563),$AN$2*$AH$2/(1+1/$A1563),$AM$2*SQRT(Sum_Sq(AA1563,1/($X$2*Y$8*(1+X$1017+AA1563/Z1563))))/SQRT(Sum_Sq($X$2*AA1563*Y$8,1)),                   $AQ$2*SQRT(Sum_Sq($AH$2/(1+1/$A1563)+AA1563*( 1/(X$1017+1+AA1563/Z1563)-1)/(1+($X$2*AA1563*Y$8)^2), (AA1563^2*Y$8*$X$2+1/($X$2*Y$8*(X$1017+1+AA1563/Z1563           )))/(1+($X$2*AA1563*Y$8)^2))),           V_rtHz(Z1563)/($X$2*Y$8*(Z1563*X$1017+Z1563+AA1563)),V_rtHz(AA1563)*SQRT(Sum_Sq(Z1563*Y$8*$X$2*X$1017,1))/($X$2*Y$8*(Z1563*X$1017+Z1563+AA1563))))/SQRT(Sum_Sq(1/(1+$A1563)+$AC$2/$I$2-1/(1+(1+AA1563/Z1563)/X$1017),$X$2/$I$2)),IF(AA1564&lt;0,"A",X1564))</f>
        <v>2.7039978712648633E-6</v>
      </c>
      <c r="Z1563" s="13">
        <f t="shared" si="541"/>
        <v>8662.4878956086704</v>
      </c>
      <c r="AA1563" s="12">
        <f t="shared" si="565"/>
        <v>113599.0606183819</v>
      </c>
      <c r="AC1563" s="13">
        <f>IF(AF1563&gt;0,SQRT(Sum_Sq($AI$2,V_rtHz($AH$2)/(1+1/$A1563),V_rtHz($AH$2*$A1563)/(1+$A1563),$AN$2*$AH$2/(1+1/$A1563),$AM$2*SQRT(Sum_Sq(AF1563,1/($X$2*AD$8*(1+AC$1017+AF1563/AE1563))))/SQRT(Sum_Sq($X$2*AF1563*AD$8,1)),                   $AQ$2*SQRT(Sum_Sq($AH$2/(1+1/$A1563)+AF1563*( 1/(AC$1017+1+AF1563/AE1563)-1)/(1+($X$2*AF1563*AD$8)^2), (AF1563^2*AD$8*$X$2+1/($X$2*AD$8*(AC$1017+1+AF1563/AE1563           )))/(1+($X$2*AF1563*AD$8)^2))),           V_rtHz(AE1563)/($X$2*AD$8*(AE1563*AC$1017+AE1563+AF1563)),V_rtHz(AF1563)*SQRT(Sum_Sq(AE1563*AD$8*$X$2*AC$1017,1))/($X$2*AD$8*(AE1563*AC$1017+AE1563+AF1563))))/SQRT(Sum_Sq(1/(1+$A1563)+$AC$2/$I$2-1/(1+(1+AF1563/AE1563)/AC$1017),$X$2/$I$2)),IF(AF1564&lt;0,"A",AC1564))</f>
        <v>4.6394079197424121E-6</v>
      </c>
      <c r="AE1563" s="13">
        <f t="shared" si="542"/>
        <v>8378.1543284797081</v>
      </c>
      <c r="AF1563" s="12">
        <f t="shared" si="566"/>
        <v>371423.19791226479</v>
      </c>
      <c r="AG1563" s="13"/>
      <c r="AH1563" s="13">
        <f>IF(AK1563&gt;0,SQRT(Sum_Sq($AI$2,V_rtHz($AH$2)/(1+1/$A1563),V_rtHz($AH$2*$A1563)/(1+$A1563),$AN$2*$AH$2/(1+1/$A1563),$AM$2*SQRT(Sum_Sq(AK1563,1/($X$2*AI$8*(1+AH$1017+AK1563/AJ1563))))/SQRT(Sum_Sq($X$2*AK1563*AI$8,1)),                   $AQ$2*SQRT(Sum_Sq($AH$2/(1+1/$A1563)+AK1563*( 1/(AH$1017+1+AK1563/AJ1563)-1)/(1+($X$2*AK1563*AI$8)^2), (AK1563^2*AI$8*$X$2+1/($X$2*AI$8*(AH$1017+1+AK1563/AJ1563           )))/(1+($X$2*AK1563*AI$8)^2))),           V_rtHz(AJ1563)/($X$2*AI$8*(AJ1563*AH$1017+AJ1563+AK1563)),V_rtHz(AK1563)*SQRT(Sum_Sq(AJ1563*AI$8*$X$2*AH$1017,1))/($X$2*AI$8*(AJ1563*AH$1017+AJ1563+AK1563))))/SQRT(Sum_Sq(1/(1+$A1563)+$AC$2/$I$2-1/(1+(1+AK1563/AJ1563)/AH$1017),$X$2/$I$2)),IF(AK1564&lt;0,"A",AH1564))</f>
        <v>8.1606354214290068E-6</v>
      </c>
      <c r="AI1563" s="13"/>
      <c r="AJ1563" s="13">
        <f t="shared" si="543"/>
        <v>8294.4764934399536</v>
      </c>
      <c r="AK1563" s="12">
        <f t="shared" si="567"/>
        <v>1186392.5207787715</v>
      </c>
      <c r="AM1563" s="13">
        <f>IF(AP1563&gt;0,SQRT(Sum_Sq($AI$2,V_rtHz($AH$2)/(1+1/$A1563),V_rtHz($AH$2*$A1563)/(1+$A1563),$AN$2*$AH$2/(1+1/$A1563),$AM$2*SQRT(Sum_Sq(AP1563,1/($X$2*AN$8*(1+AM$1017+AP1563/AO1563))))/SQRT(Sum_Sq($X$2*AP1563*AN$8,1)),                   $AQ$2*SQRT(Sum_Sq($AH$2/(1+1/$A1563)+AP1563*( 1/(AM$1017+1+AP1563/AO1563)-1)/(1+($X$2*AP1563*AN$8)^2), (AP1563^2*AN$8*$X$2+1/($X$2*AN$8*(AM$1017+1+AP1563/AO1563           )))/(1+($X$2*AP1563*AN$8)^2))),           V_rtHz(AO1563)/($X$2*AN$8*(AO1563*AM$1017+AO1563+AP1563)),V_rtHz(AP1563)*SQRT(Sum_Sq(AO1563*AN$8*$X$2*AM$1017,1))/($X$2*AN$8*(AO1563*AM$1017+AO1563+AP1563))))/SQRT(Sum_Sq(1/(1+$A1563)+$AC$2/$I$2-1/(1+(1+AP1563/AO1563)/AM$1017),$X$2/$I$2)),IF(AP1564&lt;0,"A",AM1564))</f>
        <v>1.4464457037052553E-5</v>
      </c>
      <c r="AO1563" s="13">
        <f t="shared" si="544"/>
        <v>8268.5857003441761</v>
      </c>
      <c r="AP1563" s="12">
        <f t="shared" si="568"/>
        <v>3763449.985354675</v>
      </c>
      <c r="AR1563" s="13">
        <f t="shared" si="545"/>
        <v>69887291.180198371</v>
      </c>
      <c r="AS1563" s="13">
        <f t="shared" si="546"/>
        <v>-1.3540063915459887E-5</v>
      </c>
      <c r="AV1563" s="13"/>
      <c r="AW1563" s="13">
        <f t="shared" si="547"/>
        <v>39300511.936236553</v>
      </c>
      <c r="AX1563" s="13">
        <f t="shared" si="548"/>
        <v>-4.536314068027184E-5</v>
      </c>
      <c r="AZ1563" s="13"/>
      <c r="BA1563" s="13"/>
      <c r="BB1563" s="13">
        <f t="shared" si="549"/>
        <v>22100301.962882396</v>
      </c>
      <c r="BC1563" s="13">
        <f t="shared" si="550"/>
        <v>-1.7666628778597728E-4</v>
      </c>
      <c r="BD1563" s="13"/>
      <c r="BE1563" s="13"/>
      <c r="BG1563" s="13">
        <f t="shared" si="551"/>
        <v>996.3330000000002</v>
      </c>
      <c r="BH1563" s="13">
        <f t="shared" si="552"/>
        <v>10.898999999999994</v>
      </c>
      <c r="BI1563" s="13"/>
      <c r="BL1563" s="13">
        <f t="shared" si="553"/>
        <v>315.06815879885437</v>
      </c>
      <c r="BM1563" s="13">
        <f t="shared" si="554"/>
        <v>34.465664218175142</v>
      </c>
      <c r="BP1563" s="13"/>
      <c r="BQ1563" s="13">
        <f t="shared" si="555"/>
        <v>99.633299999999991</v>
      </c>
      <c r="BR1563" s="13">
        <f t="shared" si="556"/>
        <v>108.99000000000005</v>
      </c>
      <c r="BT1563" s="13"/>
      <c r="BU1563" s="13"/>
      <c r="BV1563" s="13">
        <f t="shared" si="557"/>
        <v>31.50681587988543</v>
      </c>
      <c r="BW1563" s="13">
        <f t="shared" si="558"/>
        <v>344.65664218175152</v>
      </c>
      <c r="CA1563" s="13">
        <f t="shared" si="559"/>
        <v>9.9633299999999991</v>
      </c>
      <c r="CB1563" s="13">
        <f t="shared" si="560"/>
        <v>1089.9000000000001</v>
      </c>
    </row>
    <row r="1564" spans="1:80" x14ac:dyDescent="0.3">
      <c r="A1564" s="13">
        <f t="shared" si="536"/>
        <v>1.9952623149688788E-2</v>
      </c>
      <c r="C1564" s="13" t="str">
        <f>IF(F1564&gt;0,SQRT(Sum_Sq($AI$2,V_rtHz($AH$2)/(1+1/$A1564),V_rtHz($AH$2*$A1564)/(1+$A1564),$AN$2*$AH$2/(1+1/$A1564),$AM$2*SQRT(Sum_Sq(F1564,1/($X$2*D$8*(1+C$1017+F1564/E1564))))/SQRT(Sum_Sq($X$2*F1564*D$8,1)),                   $AQ$2*SQRT(Sum_Sq($AH$2/(1+1/$A1564)+F1564*( 1/(C$1017+1+F1564/E1564)-1)/(1+($X$2*F1564*D$8)^2), (F1564^2*D$8*$X$2+1/($X$2*D$8*(C$1017+1+F1564/E1564           )))/(1+($X$2*F1564*D$8)^2))),           V_rtHz(E1564)/($X$2*D$8*(E1564*C$1017+E1564+F1564)),V_rtHz(F1564)*SQRT(Sum_Sq(E1564*D$8*$X$2*C$1017,1))/($X$2*D$8*(E1564*C$1017+E1564+F1564))))/SQRT(Sum_Sq(1/(1+$A1564)+$AC$2/$I$2-1/(1+(1+F1564/E1564)/C$1017),$X$2/$I$2)),IF(F1565&lt;0,"A",C1565))</f>
        <v>A</v>
      </c>
      <c r="E1564" s="13">
        <f t="shared" si="537"/>
        <v>-1</v>
      </c>
      <c r="F1564" s="12">
        <f t="shared" si="561"/>
        <v>-2</v>
      </c>
      <c r="H1564" s="13" t="str">
        <f>IF(K1564&gt;0,SQRT(Sum_Sq($AI$2,V_rtHz($AH$2)/(1+1/$A1564),V_rtHz($AH$2*$A1564)/(1+$A1564),$AN$2*$AH$2/(1+1/$A1564),$AM$2*SQRT(Sum_Sq(K1564,1/($X$2*I$8*(1+H$1017+K1564/J1564))))/SQRT(Sum_Sq($X$2*K1564*I$8,1)),                   $AQ$2*SQRT(Sum_Sq($AH$2/(1+1/$A1564)+K1564*( 1/(H$1017+1+K1564/J1564)-1)/(1+($X$2*K1564*I$8)^2), (K1564^2*I$8*$X$2+1/($X$2*I$8*(H$1017+1+K1564/J1564           )))/(1+($X$2*K1564*I$8)^2))),           V_rtHz(J1564)/($X$2*I$8*(J1564*H$1017+J1564+K1564)),V_rtHz(K1564)*SQRT(Sum_Sq(J1564*I$8*$X$2*H$1017,1))/($X$2*I$8*(J1564*H$1017+J1564+K1564))))/SQRT(Sum_Sq(1/(1+$A1564)+$AC$2/$I$2-1/(1+(1+K1564/J1564)/H$1017),$X$2/$I$2)),IF(K1565&lt;0,"A",H1565))</f>
        <v>A</v>
      </c>
      <c r="J1564" s="13">
        <f t="shared" si="538"/>
        <v>-1</v>
      </c>
      <c r="K1564" s="12">
        <f t="shared" si="562"/>
        <v>-2</v>
      </c>
      <c r="M1564" s="13" t="str">
        <f>IF(P1564&gt;0,SQRT(Sum_Sq($AI$2,V_rtHz($AH$2)/(1+1/$A1564),V_rtHz($AH$2*$A1564)/(1+$A1564),$AN$2*$AH$2/(1+1/$A1564),$AM$2*SQRT(Sum_Sq(P1564,1/($X$2*N$8*(1+M$1017+P1564/O1564))))/SQRT(Sum_Sq($X$2*P1564*N$8,1)),                   $AQ$2*SQRT(Sum_Sq($AH$2/(1+1/$A1564)+P1564*( 1/(M$1017+1+P1564/O1564)-1)/(1+($X$2*P1564*N$8)^2), (P1564^2*N$8*$X$2+1/($X$2*N$8*(M$1017+1+P1564/O1564           )))/(1+($X$2*P1564*N$8)^2))),           V_rtHz(O1564)/($X$2*N$8*(O1564*M$1017+O1564+P1564)),V_rtHz(P1564)*SQRT(Sum_Sq(O1564*N$8*$X$2*M$1017,1))/($X$2*N$8*(O1564*M$1017+O1564+P1564))))/SQRT(Sum_Sq(1/(1+$A1564)+$AC$2/$I$2-1/(1+(1+P1564/O1564)/M$1017),$X$2/$I$2)),IF(P1565&lt;0,"A",M1565))</f>
        <v>A</v>
      </c>
      <c r="O1564" s="13">
        <f t="shared" si="539"/>
        <v>-1</v>
      </c>
      <c r="P1564" s="12">
        <f t="shared" si="563"/>
        <v>-2</v>
      </c>
      <c r="R1564" s="13">
        <f>IF(U1564&gt;0,SQRT(Sum_Sq($AI$2,V_rtHz($AH$2)/(1+1/$A1564),V_rtHz($AH$2*$A1564)/(1+$A1564),$AN$2*$AH$2/(1+1/$A1564),$AM$2*SQRT(Sum_Sq(U1564,1/($X$2*S$8*(1+R$1017+U1564/T1564))))/SQRT(Sum_Sq($X$2*U1564*S$8,1)),                   $AQ$2*SQRT(Sum_Sq($AH$2/(1+1/$A1564)+U1564*( 1/(R$1017+1+U1564/T1564)-1)/(1+($X$2*U1564*S$8)^2), (U1564^2*S$8*$X$2+1/($X$2*S$8*(R$1017+1+U1564/T1564           )))/(1+($X$2*U1564*S$8)^2))),           V_rtHz(T1564)/($X$2*S$8*(T1564*R$1017+T1564+U1564)),V_rtHz(U1564)*SQRT(Sum_Sq(T1564*S$8*$X$2*R$1017,1))/($X$2*S$8*(T1564*R$1017+T1564+U1564))))/SQRT(Sum_Sq(1/(1+$A1564)+$AC$2/$I$2-1/(1+(1+U1564/T1564)/R$1017),$X$2/$I$2)),IF(U1565&lt;0,"A",R1565))</f>
        <v>1.7230381108696767E-6</v>
      </c>
      <c r="T1564" s="13">
        <f t="shared" si="540"/>
        <v>9764.5548324210977</v>
      </c>
      <c r="U1564" s="12">
        <f t="shared" si="564"/>
        <v>31868.742883743344</v>
      </c>
      <c r="X1564" s="13">
        <f>IF(AA1564&gt;0,SQRT(Sum_Sq($AI$2,V_rtHz($AH$2)/(1+1/$A1564),V_rtHz($AH$2*$A1564)/(1+$A1564),$AN$2*$AH$2/(1+1/$A1564),$AM$2*SQRT(Sum_Sq(AA1564,1/($X$2*Y$8*(1+X$1017+AA1564/Z1564))))/SQRT(Sum_Sq($X$2*AA1564*Y$8,1)),                   $AQ$2*SQRT(Sum_Sq($AH$2/(1+1/$A1564)+AA1564*( 1/(X$1017+1+AA1564/Z1564)-1)/(1+($X$2*AA1564*Y$8)^2), (AA1564^2*Y$8*$X$2+1/($X$2*Y$8*(X$1017+1+AA1564/Z1564           )))/(1+($X$2*AA1564*Y$8)^2))),           V_rtHz(Z1564)/($X$2*Y$8*(Z1564*X$1017+Z1564+AA1564)),V_rtHz(AA1564)*SQRT(Sum_Sq(Z1564*Y$8*$X$2*X$1017,1))/($X$2*Y$8*(Z1564*X$1017+Z1564+AA1564))))/SQRT(Sum_Sq(1/(1+$A1564)+$AC$2/$I$2-1/(1+(1+AA1564/Z1564)/X$1017),$X$2/$I$2)),IF(AA1565&lt;0,"A",X1565))</f>
        <v>2.6976831981931517E-6</v>
      </c>
      <c r="Z1564" s="13">
        <f t="shared" si="541"/>
        <v>8616.481844176049</v>
      </c>
      <c r="AA1564" s="12">
        <f t="shared" si="565"/>
        <v>114205.60100458829</v>
      </c>
      <c r="AC1564" s="13">
        <f>IF(AF1564&gt;0,SQRT(Sum_Sq($AI$2,V_rtHz($AH$2)/(1+1/$A1564),V_rtHz($AH$2*$A1564)/(1+$A1564),$AN$2*$AH$2/(1+1/$A1564),$AM$2*SQRT(Sum_Sq(AF1564,1/($X$2*AD$8*(1+AC$1017+AF1564/AE1564))))/SQRT(Sum_Sq($X$2*AF1564*AD$8,1)),                   $AQ$2*SQRT(Sum_Sq($AH$2/(1+1/$A1564)+AF1564*( 1/(AC$1017+1+AF1564/AE1564)-1)/(1+($X$2*AF1564*AD$8)^2), (AF1564^2*AD$8*$X$2+1/($X$2*AD$8*(AC$1017+1+AF1564/AE1564           )))/(1+($X$2*AF1564*AD$8)^2))),           V_rtHz(AE1564)/($X$2*AD$8*(AE1564*AC$1017+AE1564+AF1564)),V_rtHz(AF1564)*SQRT(Sum_Sq(AE1564*AD$8*$X$2*AC$1017,1))/($X$2*AD$8*(AE1564*AC$1017+AE1564+AF1564))))/SQRT(Sum_Sq(1/(1+$A1564)+$AC$2/$I$2-1/(1+(1+AF1564/AE1564)/AC$1017),$X$2/$I$2)),IF(AF1565&lt;0,"A",AC1565))</f>
        <v>4.6298862211102306E-6</v>
      </c>
      <c r="AE1564" s="13">
        <f t="shared" si="542"/>
        <v>8336.9504567212516</v>
      </c>
      <c r="AF1564" s="12">
        <f t="shared" si="566"/>
        <v>373258.88997908693</v>
      </c>
      <c r="AG1564" s="13"/>
      <c r="AH1564" s="13">
        <f>IF(AK1564&gt;0,SQRT(Sum_Sq($AI$2,V_rtHz($AH$2)/(1+1/$A1564),V_rtHz($AH$2*$A1564)/(1+$A1564),$AN$2*$AH$2/(1+1/$A1564),$AM$2*SQRT(Sum_Sq(AK1564,1/($X$2*AI$8*(1+AH$1017+AK1564/AJ1564))))/SQRT(Sum_Sq($X$2*AK1564*AI$8,1)),                   $AQ$2*SQRT(Sum_Sq($AH$2/(1+1/$A1564)+AK1564*( 1/(AH$1017+1+AK1564/AJ1564)-1)/(1+($X$2*AK1564*AI$8)^2), (AK1564^2*AI$8*$X$2+1/($X$2*AI$8*(AH$1017+1+AK1564/AJ1564           )))/(1+($X$2*AK1564*AI$8)^2))),           V_rtHz(AJ1564)/($X$2*AI$8*(AJ1564*AH$1017+AJ1564+AK1564)),V_rtHz(AK1564)*SQRT(Sum_Sq(AJ1564*AI$8*$X$2*AH$1017,1))/($X$2*AI$8*(AJ1564*AH$1017+AJ1564+AK1564))))/SQRT(Sum_Sq(1/(1+$A1564)+$AC$2/$I$2-1/(1+(1+AK1564/AJ1564)/AH$1017),$X$2/$I$2)),IF(AK1565&lt;0,"A",AH1565))</f>
        <v>8.1445458941625036E-6</v>
      </c>
      <c r="AI1564" s="13"/>
      <c r="AJ1564" s="13">
        <f t="shared" si="543"/>
        <v>8254.6131995706128</v>
      </c>
      <c r="AK1564" s="12">
        <f t="shared" si="567"/>
        <v>1192121.8641843053</v>
      </c>
      <c r="AM1564" s="13">
        <f>IF(AP1564&gt;0,SQRT(Sum_Sq($AI$2,V_rtHz($AH$2)/(1+1/$A1564),V_rtHz($AH$2*$A1564)/(1+$A1564),$AN$2*$AH$2/(1+1/$A1564),$AM$2*SQRT(Sum_Sq(AP1564,1/($X$2*AN$8*(1+AM$1017+AP1564/AO1564))))/SQRT(Sum_Sq($X$2*AP1564*AN$8,1)),                   $AQ$2*SQRT(Sum_Sq($AH$2/(1+1/$A1564)+AP1564*( 1/(AM$1017+1+AP1564/AO1564)-1)/(1+($X$2*AP1564*AN$8)^2), (AP1564^2*AN$8*$X$2+1/($X$2*AN$8*(AM$1017+1+AP1564/AO1564           )))/(1+($X$2*AP1564*AN$8)^2))),           V_rtHz(AO1564)/($X$2*AN$8*(AO1564*AM$1017+AO1564+AP1564)),V_rtHz(AP1564)*SQRT(Sum_Sq(AO1564*AN$8*$X$2*AM$1017,1))/($X$2*AN$8*(AO1564*AM$1017+AO1564+AP1564))))/SQRT(Sum_Sq(1/(1+$A1564)+$AC$2/$I$2-1/(1+(1+AP1564/AO1564)/AM$1017),$X$2/$I$2)),IF(AP1565&lt;0,"A",AM1565))</f>
        <v>1.4436306597423323E-5</v>
      </c>
      <c r="AO1564" s="13">
        <f t="shared" si="544"/>
        <v>8229.1306683246385</v>
      </c>
      <c r="AP1564" s="12">
        <f t="shared" si="568"/>
        <v>3781494.0589829688</v>
      </c>
      <c r="AR1564" s="13">
        <f t="shared" si="545"/>
        <v>69887291.180198371</v>
      </c>
      <c r="AS1564" s="13">
        <f t="shared" si="546"/>
        <v>-1.3544954270826846E-5</v>
      </c>
      <c r="AV1564" s="13"/>
      <c r="AW1564" s="13">
        <f t="shared" si="547"/>
        <v>39300511.936236553</v>
      </c>
      <c r="AX1564" s="13">
        <f t="shared" si="548"/>
        <v>-4.5418078830960969E-5</v>
      </c>
      <c r="AZ1564" s="13"/>
      <c r="BA1564" s="13"/>
      <c r="BB1564" s="13">
        <f t="shared" si="549"/>
        <v>22100301.962882396</v>
      </c>
      <c r="BC1564" s="13">
        <f t="shared" si="550"/>
        <v>-1.7750246868477031E-4</v>
      </c>
      <c r="BD1564" s="13"/>
      <c r="BE1564" s="13"/>
      <c r="BG1564" s="13">
        <f t="shared" si="551"/>
        <v>996.3330000000002</v>
      </c>
      <c r="BH1564" s="13">
        <f t="shared" si="552"/>
        <v>10.898999999999997</v>
      </c>
      <c r="BI1564" s="13"/>
      <c r="BL1564" s="13">
        <f t="shared" si="553"/>
        <v>315.06815879885437</v>
      </c>
      <c r="BM1564" s="13">
        <f t="shared" si="554"/>
        <v>34.465664218175128</v>
      </c>
      <c r="BP1564" s="13"/>
      <c r="BQ1564" s="13">
        <f t="shared" si="555"/>
        <v>99.633300000000006</v>
      </c>
      <c r="BR1564" s="13">
        <f t="shared" si="556"/>
        <v>108.99000000000002</v>
      </c>
      <c r="BT1564" s="13"/>
      <c r="BU1564" s="13"/>
      <c r="BV1564" s="13">
        <f t="shared" si="557"/>
        <v>31.50681587988543</v>
      </c>
      <c r="BW1564" s="13">
        <f t="shared" si="558"/>
        <v>344.65664218175175</v>
      </c>
      <c r="CA1564" s="13">
        <f t="shared" si="559"/>
        <v>9.9633299999999991</v>
      </c>
      <c r="CB1564" s="13">
        <f t="shared" si="560"/>
        <v>1089.9000000000001</v>
      </c>
    </row>
    <row r="1565" spans="1:80" x14ac:dyDescent="0.3">
      <c r="A1565" s="13">
        <f t="shared" si="536"/>
        <v>2.0230191786782724E-2</v>
      </c>
      <c r="C1565" s="13" t="str">
        <f>IF(F1565&gt;0,SQRT(Sum_Sq($AI$2,V_rtHz($AH$2)/(1+1/$A1565),V_rtHz($AH$2*$A1565)/(1+$A1565),$AN$2*$AH$2/(1+1/$A1565),$AM$2*SQRT(Sum_Sq(F1565,1/($X$2*D$8*(1+C$1017+F1565/E1565))))/SQRT(Sum_Sq($X$2*F1565*D$8,1)),                   $AQ$2*SQRT(Sum_Sq($AH$2/(1+1/$A1565)+F1565*( 1/(C$1017+1+F1565/E1565)-1)/(1+($X$2*F1565*D$8)^2), (F1565^2*D$8*$X$2+1/($X$2*D$8*(C$1017+1+F1565/E1565           )))/(1+($X$2*F1565*D$8)^2))),           V_rtHz(E1565)/($X$2*D$8*(E1565*C$1017+E1565+F1565)),V_rtHz(F1565)*SQRT(Sum_Sq(E1565*D$8*$X$2*C$1017,1))/($X$2*D$8*(E1565*C$1017+E1565+F1565))))/SQRT(Sum_Sq(1/(1+$A1565)+$AC$2/$I$2-1/(1+(1+F1565/E1565)/C$1017),$X$2/$I$2)),IF(F1566&lt;0,"A",C1566))</f>
        <v>A</v>
      </c>
      <c r="E1565" s="13">
        <f t="shared" si="537"/>
        <v>-1</v>
      </c>
      <c r="F1565" s="12">
        <f t="shared" si="561"/>
        <v>-2</v>
      </c>
      <c r="H1565" s="13" t="str">
        <f>IF(K1565&gt;0,SQRT(Sum_Sq($AI$2,V_rtHz($AH$2)/(1+1/$A1565),V_rtHz($AH$2*$A1565)/(1+$A1565),$AN$2*$AH$2/(1+1/$A1565),$AM$2*SQRT(Sum_Sq(K1565,1/($X$2*I$8*(1+H$1017+K1565/J1565))))/SQRT(Sum_Sq($X$2*K1565*I$8,1)),                   $AQ$2*SQRT(Sum_Sq($AH$2/(1+1/$A1565)+K1565*( 1/(H$1017+1+K1565/J1565)-1)/(1+($X$2*K1565*I$8)^2), (K1565^2*I$8*$X$2+1/($X$2*I$8*(H$1017+1+K1565/J1565           )))/(1+($X$2*K1565*I$8)^2))),           V_rtHz(J1565)/($X$2*I$8*(J1565*H$1017+J1565+K1565)),V_rtHz(K1565)*SQRT(Sum_Sq(J1565*I$8*$X$2*H$1017,1))/($X$2*I$8*(J1565*H$1017+J1565+K1565))))/SQRT(Sum_Sq(1/(1+$A1565)+$AC$2/$I$2-1/(1+(1+K1565/J1565)/H$1017),$X$2/$I$2)),IF(K1566&lt;0,"A",H1566))</f>
        <v>A</v>
      </c>
      <c r="J1565" s="13">
        <f t="shared" si="538"/>
        <v>-1</v>
      </c>
      <c r="K1565" s="12">
        <f t="shared" si="562"/>
        <v>-2</v>
      </c>
      <c r="M1565" s="13" t="str">
        <f>IF(P1565&gt;0,SQRT(Sum_Sq($AI$2,V_rtHz($AH$2)/(1+1/$A1565),V_rtHz($AH$2*$A1565)/(1+$A1565),$AN$2*$AH$2/(1+1/$A1565),$AM$2*SQRT(Sum_Sq(P1565,1/($X$2*N$8*(1+M$1017+P1565/O1565))))/SQRT(Sum_Sq($X$2*P1565*N$8,1)),                   $AQ$2*SQRT(Sum_Sq($AH$2/(1+1/$A1565)+P1565*( 1/(M$1017+1+P1565/O1565)-1)/(1+($X$2*P1565*N$8)^2), (P1565^2*N$8*$X$2+1/($X$2*N$8*(M$1017+1+P1565/O1565           )))/(1+($X$2*P1565*N$8)^2))),           V_rtHz(O1565)/($X$2*N$8*(O1565*M$1017+O1565+P1565)),V_rtHz(P1565)*SQRT(Sum_Sq(O1565*N$8*$X$2*M$1017,1))/($X$2*N$8*(O1565*M$1017+O1565+P1565))))/SQRT(Sum_Sq(1/(1+$A1565)+$AC$2/$I$2-1/(1+(1+P1565/O1565)/M$1017),$X$2/$I$2)),IF(P1566&lt;0,"A",M1566))</f>
        <v>A</v>
      </c>
      <c r="O1565" s="13">
        <f t="shared" si="539"/>
        <v>-1</v>
      </c>
      <c r="P1565" s="12">
        <f t="shared" si="563"/>
        <v>-2</v>
      </c>
      <c r="R1565" s="13">
        <f>IF(U1565&gt;0,SQRT(Sum_Sq($AI$2,V_rtHz($AH$2)/(1+1/$A1565),V_rtHz($AH$2*$A1565)/(1+$A1565),$AN$2*$AH$2/(1+1/$A1565),$AM$2*SQRT(Sum_Sq(U1565,1/($X$2*S$8*(1+R$1017+U1565/T1565))))/SQRT(Sum_Sq($X$2*U1565*S$8,1)),                   $AQ$2*SQRT(Sum_Sq($AH$2/(1+1/$A1565)+U1565*( 1/(R$1017+1+U1565/T1565)-1)/(1+($X$2*U1565*S$8)^2), (U1565^2*S$8*$X$2+1/($X$2*S$8*(R$1017+1+U1565/T1565           )))/(1+($X$2*U1565*S$8)^2))),           V_rtHz(T1565)/($X$2*S$8*(T1565*R$1017+T1565+U1565)),V_rtHz(U1565)*SQRT(Sum_Sq(T1565*S$8*$X$2*R$1017,1))/($X$2*S$8*(T1565*R$1017+T1565+U1565))))/SQRT(Sum_Sq(1/(1+$A1565)+$AC$2/$I$2-1/(1+(1+U1565/T1565)/R$1017),$X$2/$I$2)),IF(U1566&lt;0,"A",R1566))</f>
        <v>1.7167617717238271E-6</v>
      </c>
      <c r="T1565" s="13">
        <f t="shared" si="540"/>
        <v>9695.0316043528437</v>
      </c>
      <c r="U1565" s="12">
        <f t="shared" si="564"/>
        <v>32097.274153178325</v>
      </c>
      <c r="X1565" s="13">
        <f>IF(AA1565&gt;0,SQRT(Sum_Sq($AI$2,V_rtHz($AH$2)/(1+1/$A1565),V_rtHz($AH$2*$A1565)/(1+$A1565),$AN$2*$AH$2/(1+1/$A1565),$AM$2*SQRT(Sum_Sq(AA1565,1/($X$2*Y$8*(1+X$1017+AA1565/Z1565))))/SQRT(Sum_Sq($X$2*AA1565*Y$8,1)),                   $AQ$2*SQRT(Sum_Sq($AH$2/(1+1/$A1565)+AA1565*( 1/(X$1017+1+AA1565/Z1565)-1)/(1+($X$2*AA1565*Y$8)^2), (AA1565^2*Y$8*$X$2+1/($X$2*Y$8*(X$1017+1+AA1565/Z1565           )))/(1+($X$2*AA1565*Y$8)^2))),           V_rtHz(Z1565)/($X$2*Y$8*(Z1565*X$1017+Z1565+AA1565)),V_rtHz(AA1565)*SQRT(Sum_Sq(Z1565*Y$8*$X$2*X$1017,1))/($X$2*Y$8*(Z1565*X$1017+Z1565+AA1565))))/SQRT(Sum_Sq(1/(1+$A1565)+$AC$2/$I$2-1/(1+(1+AA1565/Z1565)/X$1017),$X$2/$I$2)),IF(AA1566&lt;0,"A",X1566))</f>
        <v>2.691390122163115E-6</v>
      </c>
      <c r="Z1565" s="13">
        <f t="shared" si="541"/>
        <v>8570.6559349395666</v>
      </c>
      <c r="AA1565" s="12">
        <f t="shared" si="565"/>
        <v>114816.23985716418</v>
      </c>
      <c r="AC1565" s="13">
        <f>IF(AF1565&gt;0,SQRT(Sum_Sq($AI$2,V_rtHz($AH$2)/(1+1/$A1565),V_rtHz($AH$2*$A1565)/(1+$A1565),$AN$2*$AH$2/(1+1/$A1565),$AM$2*SQRT(Sum_Sq(AF1565,1/($X$2*AD$8*(1+AC$1017+AF1565/AE1565))))/SQRT(Sum_Sq($X$2*AF1565*AD$8,1)),                   $AQ$2*SQRT(Sum_Sq($AH$2/(1+1/$A1565)+AF1565*( 1/(AC$1017+1+AF1565/AE1565)-1)/(1+($X$2*AF1565*AD$8)^2), (AF1565^2*AD$8*$X$2+1/($X$2*AD$8*(AC$1017+1+AF1565/AE1565           )))/(1+($X$2*AF1565*AD$8)^2))),           V_rtHz(AE1565)/($X$2*AD$8*(AE1565*AC$1017+AE1565+AF1565)),V_rtHz(AF1565)*SQRT(Sum_Sq(AE1565*AD$8*$X$2*AC$1017,1))/($X$2*AD$8*(AE1565*AC$1017+AE1565+AF1565))))/SQRT(Sum_Sq(1/(1+$A1565)+$AC$2/$I$2-1/(1+(1+AF1565/AE1565)/AC$1017),$X$2/$I$2)),IF(AF1566&lt;0,"A",AC1566))</f>
        <v>4.620383848669924E-6</v>
      </c>
      <c r="AE1565" s="13">
        <f t="shared" si="542"/>
        <v>8295.8513770092759</v>
      </c>
      <c r="AF1565" s="12">
        <f t="shared" si="566"/>
        <v>375108.07895021146</v>
      </c>
      <c r="AG1565" s="13"/>
      <c r="AH1565" s="13">
        <f>IF(AK1565&gt;0,SQRT(Sum_Sq($AI$2,V_rtHz($AH$2)/(1+1/$A1565),V_rtHz($AH$2*$A1565)/(1+$A1565),$AN$2*$AH$2/(1+1/$A1565),$AM$2*SQRT(Sum_Sq(AK1565,1/($X$2*AI$8*(1+AH$1017+AK1565/AJ1565))))/SQRT(Sum_Sq($X$2*AK1565*AI$8,1)),                   $AQ$2*SQRT(Sum_Sq($AH$2/(1+1/$A1565)+AK1565*( 1/(AH$1017+1+AK1565/AJ1565)-1)/(1+($X$2*AK1565*AI$8)^2), (AK1565^2*AI$8*$X$2+1/($X$2*AI$8*(AH$1017+1+AK1565/AJ1565           )))/(1+($X$2*AK1565*AI$8)^2))),           V_rtHz(AJ1565)/($X$2*AI$8*(AJ1565*AH$1017+AJ1565+AK1565)),V_rtHz(AK1565)*SQRT(Sum_Sq(AJ1565*AI$8*$X$2*AH$1017,1))/($X$2*AI$8*(AJ1565*AH$1017+AJ1565+AK1565))))/SQRT(Sum_Sq(1/(1+$A1565)+$AC$2/$I$2-1/(1+(1+AK1565/AJ1565)/AH$1017),$X$2/$I$2)),IF(AK1566&lt;0,"A",AH1566))</f>
        <v>8.1284826338789451E-6</v>
      </c>
      <c r="AI1565" s="13"/>
      <c r="AJ1565" s="13">
        <f t="shared" si="543"/>
        <v>8214.8357395928269</v>
      </c>
      <c r="AK1565" s="12">
        <f t="shared" si="567"/>
        <v>1197894.2960678411</v>
      </c>
      <c r="AM1565" s="13">
        <f>IF(AP1565&gt;0,SQRT(Sum_Sq($AI$2,V_rtHz($AH$2)/(1+1/$A1565),V_rtHz($AH$2*$A1565)/(1+$A1565),$AN$2*$AH$2/(1+1/$A1565),$AM$2*SQRT(Sum_Sq(AP1565,1/($X$2*AN$8*(1+AM$1017+AP1565/AO1565))))/SQRT(Sum_Sq($X$2*AP1565*AN$8,1)),                   $AQ$2*SQRT(Sum_Sq($AH$2/(1+1/$A1565)+AP1565*( 1/(AM$1017+1+AP1565/AO1565)-1)/(1+($X$2*AP1565*AN$8)^2), (AP1565^2*AN$8*$X$2+1/($X$2*AN$8*(AM$1017+1+AP1565/AO1565           )))/(1+($X$2*AP1565*AN$8)^2))),           V_rtHz(AO1565)/($X$2*AN$8*(AO1565*AM$1017+AO1565+AP1565)),V_rtHz(AP1565)*SQRT(Sum_Sq(AO1565*AN$8*$X$2*AM$1017,1))/($X$2*AN$8*(AO1565*AM$1017+AO1565+AP1565))))/SQRT(Sum_Sq(1/(1+$A1565)+$AC$2/$I$2-1/(1+(1+AP1565/AO1565)/AM$1017),$X$2/$I$2)),IF(AP1566&lt;0,"A",AM1566))</f>
        <v>1.4408198735208289E-5</v>
      </c>
      <c r="AO1565" s="13">
        <f t="shared" si="544"/>
        <v>8189.7558789178993</v>
      </c>
      <c r="AP1565" s="12">
        <f t="shared" si="568"/>
        <v>3799674.7635627687</v>
      </c>
      <c r="AR1565" s="13">
        <f t="shared" si="545"/>
        <v>69887291.180198371</v>
      </c>
      <c r="AS1565" s="13">
        <f t="shared" si="546"/>
        <v>-1.3549916265755722E-5</v>
      </c>
      <c r="AV1565" s="13"/>
      <c r="AW1565" s="13">
        <f t="shared" si="547"/>
        <v>39300511.936236553</v>
      </c>
      <c r="AX1565" s="13">
        <f t="shared" si="548"/>
        <v>-4.5473917272514804E-5</v>
      </c>
      <c r="AZ1565" s="13"/>
      <c r="BA1565" s="13"/>
      <c r="BB1565" s="13">
        <f t="shared" si="549"/>
        <v>22100301.962882396</v>
      </c>
      <c r="BC1565" s="13">
        <f t="shared" si="550"/>
        <v>-1.7835840239825612E-4</v>
      </c>
      <c r="BD1565" s="13"/>
      <c r="BE1565" s="13"/>
      <c r="BG1565" s="13">
        <f t="shared" si="551"/>
        <v>996.3330000000002</v>
      </c>
      <c r="BH1565" s="13">
        <f t="shared" si="552"/>
        <v>10.898999999999996</v>
      </c>
      <c r="BI1565" s="13"/>
      <c r="BL1565" s="13">
        <f t="shared" si="553"/>
        <v>315.06815879885437</v>
      </c>
      <c r="BM1565" s="13">
        <f t="shared" si="554"/>
        <v>34.465664218175149</v>
      </c>
      <c r="BP1565" s="13"/>
      <c r="BQ1565" s="13">
        <f t="shared" si="555"/>
        <v>99.633300000000006</v>
      </c>
      <c r="BR1565" s="13">
        <f t="shared" si="556"/>
        <v>108.98999999999997</v>
      </c>
      <c r="BT1565" s="13"/>
      <c r="BU1565" s="13"/>
      <c r="BV1565" s="13">
        <f t="shared" si="557"/>
        <v>31.50681587988543</v>
      </c>
      <c r="BW1565" s="13">
        <f t="shared" si="558"/>
        <v>344.65664218175164</v>
      </c>
      <c r="CA1565" s="13">
        <f t="shared" si="559"/>
        <v>9.9633299999999991</v>
      </c>
      <c r="CB1565" s="13">
        <f t="shared" si="560"/>
        <v>1089.9000000000001</v>
      </c>
    </row>
    <row r="1566" spans="1:80" x14ac:dyDescent="0.3">
      <c r="A1566" s="13">
        <f t="shared" si="536"/>
        <v>2.0511621788255635E-2</v>
      </c>
      <c r="C1566" s="13" t="str">
        <f>IF(F1566&gt;0,SQRT(Sum_Sq($AI$2,V_rtHz($AH$2)/(1+1/$A1566),V_rtHz($AH$2*$A1566)/(1+$A1566),$AN$2*$AH$2/(1+1/$A1566),$AM$2*SQRT(Sum_Sq(F1566,1/($X$2*D$8*(1+C$1017+F1566/E1566))))/SQRT(Sum_Sq($X$2*F1566*D$8,1)),                   $AQ$2*SQRT(Sum_Sq($AH$2/(1+1/$A1566)+F1566*( 1/(C$1017+1+F1566/E1566)-1)/(1+($X$2*F1566*D$8)^2), (F1566^2*D$8*$X$2+1/($X$2*D$8*(C$1017+1+F1566/E1566           )))/(1+($X$2*F1566*D$8)^2))),           V_rtHz(E1566)/($X$2*D$8*(E1566*C$1017+E1566+F1566)),V_rtHz(F1566)*SQRT(Sum_Sq(E1566*D$8*$X$2*C$1017,1))/($X$2*D$8*(E1566*C$1017+E1566+F1566))))/SQRT(Sum_Sq(1/(1+$A1566)+$AC$2/$I$2-1/(1+(1+F1566/E1566)/C$1017),$X$2/$I$2)),IF(F1567&lt;0,"A",C1567))</f>
        <v>A</v>
      </c>
      <c r="E1566" s="13">
        <f t="shared" si="537"/>
        <v>-1</v>
      </c>
      <c r="F1566" s="12">
        <f t="shared" si="561"/>
        <v>-2</v>
      </c>
      <c r="H1566" s="13" t="str">
        <f>IF(K1566&gt;0,SQRT(Sum_Sq($AI$2,V_rtHz($AH$2)/(1+1/$A1566),V_rtHz($AH$2*$A1566)/(1+$A1566),$AN$2*$AH$2/(1+1/$A1566),$AM$2*SQRT(Sum_Sq(K1566,1/($X$2*I$8*(1+H$1017+K1566/J1566))))/SQRT(Sum_Sq($X$2*K1566*I$8,1)),                   $AQ$2*SQRT(Sum_Sq($AH$2/(1+1/$A1566)+K1566*( 1/(H$1017+1+K1566/J1566)-1)/(1+($X$2*K1566*I$8)^2), (K1566^2*I$8*$X$2+1/($X$2*I$8*(H$1017+1+K1566/J1566           )))/(1+($X$2*K1566*I$8)^2))),           V_rtHz(J1566)/($X$2*I$8*(J1566*H$1017+J1566+K1566)),V_rtHz(K1566)*SQRT(Sum_Sq(J1566*I$8*$X$2*H$1017,1))/($X$2*I$8*(J1566*H$1017+J1566+K1566))))/SQRT(Sum_Sq(1/(1+$A1566)+$AC$2/$I$2-1/(1+(1+K1566/J1566)/H$1017),$X$2/$I$2)),IF(K1567&lt;0,"A",H1567))</f>
        <v>A</v>
      </c>
      <c r="J1566" s="13">
        <f t="shared" si="538"/>
        <v>-1</v>
      </c>
      <c r="K1566" s="12">
        <f t="shared" si="562"/>
        <v>-2</v>
      </c>
      <c r="M1566" s="13" t="str">
        <f>IF(P1566&gt;0,SQRT(Sum_Sq($AI$2,V_rtHz($AH$2)/(1+1/$A1566),V_rtHz($AH$2*$A1566)/(1+$A1566),$AN$2*$AH$2/(1+1/$A1566),$AM$2*SQRT(Sum_Sq(P1566,1/($X$2*N$8*(1+M$1017+P1566/O1566))))/SQRT(Sum_Sq($X$2*P1566*N$8,1)),                   $AQ$2*SQRT(Sum_Sq($AH$2/(1+1/$A1566)+P1566*( 1/(M$1017+1+P1566/O1566)-1)/(1+($X$2*P1566*N$8)^2), (P1566^2*N$8*$X$2+1/($X$2*N$8*(M$1017+1+P1566/O1566           )))/(1+($X$2*P1566*N$8)^2))),           V_rtHz(O1566)/($X$2*N$8*(O1566*M$1017+O1566+P1566)),V_rtHz(P1566)*SQRT(Sum_Sq(O1566*N$8*$X$2*M$1017,1))/($X$2*N$8*(O1566*M$1017+O1566+P1566))))/SQRT(Sum_Sq(1/(1+$A1566)+$AC$2/$I$2-1/(1+(1+P1566/O1566)/M$1017),$X$2/$I$2)),IF(P1567&lt;0,"A",M1567))</f>
        <v>A</v>
      </c>
      <c r="O1566" s="13">
        <f t="shared" si="539"/>
        <v>-1</v>
      </c>
      <c r="P1566" s="12">
        <f t="shared" si="563"/>
        <v>-2</v>
      </c>
      <c r="R1566" s="13">
        <f>IF(U1566&gt;0,SQRT(Sum_Sq($AI$2,V_rtHz($AH$2)/(1+1/$A1566),V_rtHz($AH$2*$A1566)/(1+$A1566),$AN$2*$AH$2/(1+1/$A1566),$AM$2*SQRT(Sum_Sq(U1566,1/($X$2*S$8*(1+R$1017+U1566/T1566))))/SQRT(Sum_Sq($X$2*U1566*S$8,1)),                   $AQ$2*SQRT(Sum_Sq($AH$2/(1+1/$A1566)+U1566*( 1/(R$1017+1+U1566/T1566)-1)/(1+($X$2*U1566*S$8)^2), (U1566^2*S$8*$X$2+1/($X$2*S$8*(R$1017+1+U1566/T1566           )))/(1+($X$2*U1566*S$8)^2))),           V_rtHz(T1566)/($X$2*S$8*(T1566*R$1017+T1566+U1566)),V_rtHz(U1566)*SQRT(Sum_Sq(T1566*S$8*$X$2*R$1017,1))/($X$2*S$8*(T1566*R$1017+T1566+U1566))))/SQRT(Sum_Sq(1/(1+$A1566)+$AC$2/$I$2-1/(1+(1+U1566/T1566)/R$1017),$X$2/$I$2)),IF(U1567&lt;0,"A",R1567))</f>
        <v>1.7105470000838505E-6</v>
      </c>
      <c r="T1566" s="13">
        <f t="shared" si="540"/>
        <v>9626.2234880806973</v>
      </c>
      <c r="U1566" s="12">
        <f t="shared" si="564"/>
        <v>32326.705037957337</v>
      </c>
      <c r="X1566" s="13">
        <f>IF(AA1566&gt;0,SQRT(Sum_Sq($AI$2,V_rtHz($AH$2)/(1+1/$A1566),V_rtHz($AH$2*$A1566)/(1+$A1566),$AN$2*$AH$2/(1+1/$A1566),$AM$2*SQRT(Sum_Sq(AA1566,1/($X$2*Y$8*(1+X$1017+AA1566/Z1566))))/SQRT(Sum_Sq($X$2*AA1566*Y$8,1)),                   $AQ$2*SQRT(Sum_Sq($AH$2/(1+1/$A1566)+AA1566*( 1/(X$1017+1+AA1566/Z1566)-1)/(1+($X$2*AA1566*Y$8)^2), (AA1566^2*Y$8*$X$2+1/($X$2*Y$8*(X$1017+1+AA1566/Z1566           )))/(1+($X$2*AA1566*Y$8)^2))),           V_rtHz(Z1566)/($X$2*Y$8*(Z1566*X$1017+Z1566+AA1566)),V_rtHz(AA1566)*SQRT(Sum_Sq(Z1566*Y$8*$X$2*X$1017,1))/($X$2*Y$8*(Z1566*X$1017+Z1566+AA1566))))/SQRT(Sum_Sq(1/(1+$A1566)+$AC$2/$I$2-1/(1+(1+AA1566/Z1566)/X$1017),$X$2/$I$2)),IF(AA1567&lt;0,"A",X1567))</f>
        <v>2.6851187843178613E-6</v>
      </c>
      <c r="Z1566" s="13">
        <f t="shared" si="541"/>
        <v>8525.0100342927271</v>
      </c>
      <c r="AA1566" s="12">
        <f t="shared" si="565"/>
        <v>115431.0063684154</v>
      </c>
      <c r="AC1566" s="13">
        <f>IF(AF1566&gt;0,SQRT(Sum_Sq($AI$2,V_rtHz($AH$2)/(1+1/$A1566),V_rtHz($AH$2*$A1566)/(1+$A1566),$AN$2*$AH$2/(1+1/$A1566),$AM$2*SQRT(Sum_Sq(AF1566,1/($X$2*AD$8*(1+AC$1017+AF1566/AE1566))))/SQRT(Sum_Sq($X$2*AF1566*AD$8,1)),                   $AQ$2*SQRT(Sum_Sq($AH$2/(1+1/$A1566)+AF1566*( 1/(AC$1017+1+AF1566/AE1566)-1)/(1+($X$2*AF1566*AD$8)^2), (AF1566^2*AD$8*$X$2+1/($X$2*AD$8*(AC$1017+1+AF1566/AE1566           )))/(1+($X$2*AF1566*AD$8)^2))),           V_rtHz(AE1566)/($X$2*AD$8*(AE1566*AC$1017+AE1566+AF1566)),V_rtHz(AF1566)*SQRT(Sum_Sq(AE1566*AD$8*$X$2*AC$1017,1))/($X$2*AD$8*(AE1566*AC$1017+AE1566+AF1566))))/SQRT(Sum_Sq(1/(1+$A1566)+$AC$2/$I$2-1/(1+(1+AF1566/AE1566)/AC$1017),$X$2/$I$2)),IF(AF1567&lt;0,"A",AC1567))</f>
        <v>4.6109012415586249E-6</v>
      </c>
      <c r="AE1566" s="13">
        <f t="shared" si="542"/>
        <v>8254.8580085230151</v>
      </c>
      <c r="AF1566" s="12">
        <f t="shared" si="566"/>
        <v>376970.8540199587</v>
      </c>
      <c r="AG1566" s="13"/>
      <c r="AH1566" s="13">
        <f>IF(AK1566&gt;0,SQRT(Sum_Sq($AI$2,V_rtHz($AH$2)/(1+1/$A1566),V_rtHz($AH$2*$A1566)/(1+$A1566),$AN$2*$AH$2/(1+1/$A1566),$AM$2*SQRT(Sum_Sq(AK1566,1/($X$2*AI$8*(1+AH$1017+AK1566/AJ1566))))/SQRT(Sum_Sq($X$2*AK1566*AI$8,1)),                   $AQ$2*SQRT(Sum_Sq($AH$2/(1+1/$A1566)+AK1566*( 1/(AH$1017+1+AK1566/AJ1566)-1)/(1+($X$2*AK1566*AI$8)^2), (AK1566^2*AI$8*$X$2+1/($X$2*AI$8*(AH$1017+1+AK1566/AJ1566           )))/(1+($X$2*AK1566*AI$8)^2))),           V_rtHz(AJ1566)/($X$2*AI$8*(AJ1566*AH$1017+AJ1566+AK1566)),V_rtHz(AK1566)*SQRT(Sum_Sq(AJ1566*AI$8*$X$2*AH$1017,1))/($X$2*AI$8*(AJ1566*AH$1017+AJ1566+AK1566))))/SQRT(Sum_Sq(1/(1+$A1566)+$AC$2/$I$2-1/(1+(1+AK1566/AJ1566)/AH$1017),$X$2/$I$2)),IF(AK1567&lt;0,"A",AH1567))</f>
        <v>8.1124464721209195E-6</v>
      </c>
      <c r="AI1566" s="13"/>
      <c r="AJ1566" s="13">
        <f t="shared" si="543"/>
        <v>8175.1452398868878</v>
      </c>
      <c r="AK1566" s="12">
        <f t="shared" si="567"/>
        <v>1203710.0977215967</v>
      </c>
      <c r="AM1566" s="13">
        <f>IF(AP1566&gt;0,SQRT(Sum_Sq($AI$2,V_rtHz($AH$2)/(1+1/$A1566),V_rtHz($AH$2*$A1566)/(1+$A1566),$AN$2*$AH$2/(1+1/$A1566),$AM$2*SQRT(Sum_Sq(AP1566,1/($X$2*AN$8*(1+AM$1017+AP1566/AO1566))))/SQRT(Sum_Sq($X$2*AP1566*AN$8,1)),                   $AQ$2*SQRT(Sum_Sq($AH$2/(1+1/$A1566)+AP1566*( 1/(AM$1017+1+AP1566/AO1566)-1)/(1+($X$2*AP1566*AN$8)^2), (AP1566^2*AN$8*$X$2+1/($X$2*AN$8*(AM$1017+1+AP1566/AO1566           )))/(1+($X$2*AP1566*AN$8)^2))),           V_rtHz(AO1566)/($X$2*AN$8*(AO1566*AM$1017+AO1566+AP1566)),V_rtHz(AP1566)*SQRT(Sum_Sq(AO1566*AN$8*$X$2*AM$1017,1))/($X$2*AN$8*(AO1566*AM$1017+AO1566+AP1566))))/SQRT(Sum_Sq(1/(1+$A1566)+$AC$2/$I$2-1/(1+(1+AP1566/AO1566)/AM$1017),$X$2/$I$2)),IF(AP1567&lt;0,"A",AM1567))</f>
        <v>1.4380134950908858E-5</v>
      </c>
      <c r="AO1566" s="13">
        <f t="shared" si="544"/>
        <v>8150.4625145732625</v>
      </c>
      <c r="AP1566" s="12">
        <f t="shared" si="568"/>
        <v>3817992.9884007876</v>
      </c>
      <c r="AR1566" s="13">
        <f t="shared" si="545"/>
        <v>69887291.180198371</v>
      </c>
      <c r="AS1566" s="13">
        <f t="shared" si="546"/>
        <v>-1.3554951002011282E-5</v>
      </c>
      <c r="AV1566" s="13"/>
      <c r="AW1566" s="13">
        <f t="shared" si="547"/>
        <v>39300511.936236553</v>
      </c>
      <c r="AX1566" s="13">
        <f t="shared" si="548"/>
        <v>-4.5530672856578498E-5</v>
      </c>
      <c r="AZ1566" s="13"/>
      <c r="BA1566" s="13"/>
      <c r="BB1566" s="13">
        <f t="shared" si="549"/>
        <v>22100301.962882396</v>
      </c>
      <c r="BC1566" s="13">
        <f t="shared" si="550"/>
        <v>-1.7923471258233151E-4</v>
      </c>
      <c r="BD1566" s="13"/>
      <c r="BE1566" s="13"/>
      <c r="BG1566" s="13">
        <f t="shared" si="551"/>
        <v>996.3330000000002</v>
      </c>
      <c r="BH1566" s="13">
        <f t="shared" si="552"/>
        <v>10.898999999999999</v>
      </c>
      <c r="BI1566" s="13"/>
      <c r="BL1566" s="13">
        <f t="shared" si="553"/>
        <v>315.06815879885437</v>
      </c>
      <c r="BM1566" s="13">
        <f t="shared" si="554"/>
        <v>34.465664218175135</v>
      </c>
      <c r="BP1566" s="13"/>
      <c r="BQ1566" s="13">
        <f t="shared" si="555"/>
        <v>99.633300000000006</v>
      </c>
      <c r="BR1566" s="13">
        <f t="shared" si="556"/>
        <v>108.99000000000002</v>
      </c>
      <c r="BT1566" s="13"/>
      <c r="BU1566" s="13"/>
      <c r="BV1566" s="13">
        <f t="shared" si="557"/>
        <v>31.50681587988543</v>
      </c>
      <c r="BW1566" s="13">
        <f t="shared" si="558"/>
        <v>344.65664218175147</v>
      </c>
      <c r="CA1566" s="13">
        <f t="shared" si="559"/>
        <v>9.9633299999999991</v>
      </c>
      <c r="CB1566" s="13">
        <f t="shared" si="560"/>
        <v>1089.9000000000001</v>
      </c>
    </row>
    <row r="1567" spans="1:80" x14ac:dyDescent="0.3">
      <c r="A1567" s="13">
        <f t="shared" si="536"/>
        <v>2.0796966871036954E-2</v>
      </c>
      <c r="C1567" s="13" t="str">
        <f>IF(F1567&gt;0,SQRT(Sum_Sq($AI$2,V_rtHz($AH$2)/(1+1/$A1567),V_rtHz($AH$2*$A1567)/(1+$A1567),$AN$2*$AH$2/(1+1/$A1567),$AM$2*SQRT(Sum_Sq(F1567,1/($X$2*D$8*(1+C$1017+F1567/E1567))))/SQRT(Sum_Sq($X$2*F1567*D$8,1)),                   $AQ$2*SQRT(Sum_Sq($AH$2/(1+1/$A1567)+F1567*( 1/(C$1017+1+F1567/E1567)-1)/(1+($X$2*F1567*D$8)^2), (F1567^2*D$8*$X$2+1/($X$2*D$8*(C$1017+1+F1567/E1567           )))/(1+($X$2*F1567*D$8)^2))),           V_rtHz(E1567)/($X$2*D$8*(E1567*C$1017+E1567+F1567)),V_rtHz(F1567)*SQRT(Sum_Sq(E1567*D$8*$X$2*C$1017,1))/($X$2*D$8*(E1567*C$1017+E1567+F1567))))/SQRT(Sum_Sq(1/(1+$A1567)+$AC$2/$I$2-1/(1+(1+F1567/E1567)/C$1017),$X$2/$I$2)),IF(F1568&lt;0,"A",C1568))</f>
        <v>A</v>
      </c>
      <c r="E1567" s="13">
        <f t="shared" si="537"/>
        <v>-1</v>
      </c>
      <c r="F1567" s="12">
        <f t="shared" si="561"/>
        <v>-2</v>
      </c>
      <c r="H1567" s="13" t="str">
        <f>IF(K1567&gt;0,SQRT(Sum_Sq($AI$2,V_rtHz($AH$2)/(1+1/$A1567),V_rtHz($AH$2*$A1567)/(1+$A1567),$AN$2*$AH$2/(1+1/$A1567),$AM$2*SQRT(Sum_Sq(K1567,1/($X$2*I$8*(1+H$1017+K1567/J1567))))/SQRT(Sum_Sq($X$2*K1567*I$8,1)),                   $AQ$2*SQRT(Sum_Sq($AH$2/(1+1/$A1567)+K1567*( 1/(H$1017+1+K1567/J1567)-1)/(1+($X$2*K1567*I$8)^2), (K1567^2*I$8*$X$2+1/($X$2*I$8*(H$1017+1+K1567/J1567           )))/(1+($X$2*K1567*I$8)^2))),           V_rtHz(J1567)/($X$2*I$8*(J1567*H$1017+J1567+K1567)),V_rtHz(K1567)*SQRT(Sum_Sq(J1567*I$8*$X$2*H$1017,1))/($X$2*I$8*(J1567*H$1017+J1567+K1567))))/SQRT(Sum_Sq(1/(1+$A1567)+$AC$2/$I$2-1/(1+(1+K1567/J1567)/H$1017),$X$2/$I$2)),IF(K1568&lt;0,"A",H1568))</f>
        <v>A</v>
      </c>
      <c r="J1567" s="13">
        <f t="shared" si="538"/>
        <v>-1</v>
      </c>
      <c r="K1567" s="12">
        <f t="shared" si="562"/>
        <v>-2</v>
      </c>
      <c r="M1567" s="13" t="str">
        <f>IF(P1567&gt;0,SQRT(Sum_Sq($AI$2,V_rtHz($AH$2)/(1+1/$A1567),V_rtHz($AH$2*$A1567)/(1+$A1567),$AN$2*$AH$2/(1+1/$A1567),$AM$2*SQRT(Sum_Sq(P1567,1/($X$2*N$8*(1+M$1017+P1567/O1567))))/SQRT(Sum_Sq($X$2*P1567*N$8,1)),                   $AQ$2*SQRT(Sum_Sq($AH$2/(1+1/$A1567)+P1567*( 1/(M$1017+1+P1567/O1567)-1)/(1+($X$2*P1567*N$8)^2), (P1567^2*N$8*$X$2+1/($X$2*N$8*(M$1017+1+P1567/O1567           )))/(1+($X$2*P1567*N$8)^2))),           V_rtHz(O1567)/($X$2*N$8*(O1567*M$1017+O1567+P1567)),V_rtHz(P1567)*SQRT(Sum_Sq(O1567*N$8*$X$2*M$1017,1))/($X$2*N$8*(O1567*M$1017+O1567+P1567))))/SQRT(Sum_Sq(1/(1+$A1567)+$AC$2/$I$2-1/(1+(1+P1567/O1567)/M$1017),$X$2/$I$2)),IF(P1568&lt;0,"A",M1568))</f>
        <v>A</v>
      </c>
      <c r="O1567" s="13">
        <f t="shared" si="539"/>
        <v>-1</v>
      </c>
      <c r="P1567" s="12">
        <f t="shared" si="563"/>
        <v>-2</v>
      </c>
      <c r="R1567" s="13">
        <f>IF(U1567&gt;0,SQRT(Sum_Sq($AI$2,V_rtHz($AH$2)/(1+1/$A1567),V_rtHz($AH$2*$A1567)/(1+$A1567),$AN$2*$AH$2/(1+1/$A1567),$AM$2*SQRT(Sum_Sq(U1567,1/($X$2*S$8*(1+R$1017+U1567/T1567))))/SQRT(Sum_Sq($X$2*U1567*S$8,1)),                   $AQ$2*SQRT(Sum_Sq($AH$2/(1+1/$A1567)+U1567*( 1/(R$1017+1+U1567/T1567)-1)/(1+($X$2*U1567*S$8)^2), (U1567^2*S$8*$X$2+1/($X$2*S$8*(R$1017+1+U1567/T1567           )))/(1+($X$2*U1567*S$8)^2))),           V_rtHz(T1567)/($X$2*S$8*(T1567*R$1017+T1567+U1567)),V_rtHz(U1567)*SQRT(Sum_Sq(T1567*S$8*$X$2*R$1017,1))/($X$2*S$8*(T1567*R$1017+T1567+U1567))))/SQRT(Sum_Sq(1/(1+$A1567)+$AC$2/$I$2-1/(1+(1+U1567/T1567)/R$1017),$X$2/$I$2)),IF(U1568&lt;0,"A",R1568))</f>
        <v>1.7043927073518362E-6</v>
      </c>
      <c r="T1567" s="13">
        <f t="shared" si="540"/>
        <v>9558.1160967966862</v>
      </c>
      <c r="U1567" s="12">
        <f t="shared" si="564"/>
        <v>32557.052475323246</v>
      </c>
      <c r="X1567" s="13">
        <f>IF(AA1567&gt;0,SQRT(Sum_Sq($AI$2,V_rtHz($AH$2)/(1+1/$A1567),V_rtHz($AH$2*$A1567)/(1+$A1567),$AN$2*$AH$2/(1+1/$A1567),$AM$2*SQRT(Sum_Sq(AA1567,1/($X$2*Y$8*(1+X$1017+AA1567/Z1567))))/SQRT(Sum_Sq($X$2*AA1567*Y$8,1)),                   $AQ$2*SQRT(Sum_Sq($AH$2/(1+1/$A1567)+AA1567*( 1/(X$1017+1+AA1567/Z1567)-1)/(1+($X$2*AA1567*Y$8)^2), (AA1567^2*Y$8*$X$2+1/($X$2*Y$8*(X$1017+1+AA1567/Z1567           )))/(1+($X$2*AA1567*Y$8)^2))),           V_rtHz(Z1567)/($X$2*Y$8*(Z1567*X$1017+Z1567+AA1567)),V_rtHz(AA1567)*SQRT(Sum_Sq(Z1567*Y$8*$X$2*X$1017,1))/($X$2*Y$8*(Z1567*X$1017+Z1567+AA1567))))/SQRT(Sum_Sq(1/(1+$A1567)+$AC$2/$I$2-1/(1+(1+AA1567/Z1567)/X$1017),$X$2/$I$2)),IF(AA1568&lt;0,"A",X1568))</f>
        <v>2.6788693268088951E-6</v>
      </c>
      <c r="Z1567" s="13">
        <f t="shared" si="541"/>
        <v>8479.5440047479606</v>
      </c>
      <c r="AA1567" s="12">
        <f t="shared" si="565"/>
        <v>116049.92992644988</v>
      </c>
      <c r="AC1567" s="13">
        <f>IF(AF1567&gt;0,SQRT(Sum_Sq($AI$2,V_rtHz($AH$2)/(1+1/$A1567),V_rtHz($AH$2*$A1567)/(1+$A1567),$AN$2*$AH$2/(1+1/$A1567),$AM$2*SQRT(Sum_Sq(AF1567,1/($X$2*AD$8*(1+AC$1017+AF1567/AE1567))))/SQRT(Sum_Sq($X$2*AF1567*AD$8,1)),                   $AQ$2*SQRT(Sum_Sq($AH$2/(1+1/$A1567)+AF1567*( 1/(AC$1017+1+AF1567/AE1567)-1)/(1+($X$2*AF1567*AD$8)^2), (AF1567^2*AD$8*$X$2+1/($X$2*AD$8*(AC$1017+1+AF1567/AE1567           )))/(1+($X$2*AF1567*AD$8)^2))),           V_rtHz(AE1567)/($X$2*AD$8*(AE1567*AC$1017+AE1567+AF1567)),V_rtHz(AF1567)*SQRT(Sum_Sq(AE1567*AD$8*$X$2*AC$1017,1))/($X$2*AD$8*(AE1567*AC$1017+AE1567+AF1567))))/SQRT(Sum_Sq(1/(1+$A1567)+$AC$2/$I$2-1/(1+(1+AF1567/AE1567)/AC$1017),$X$2/$I$2)),IF(AF1568&lt;0,"A",AC1568))</f>
        <v>4.601438839140752E-6</v>
      </c>
      <c r="AE1567" s="13">
        <f t="shared" si="542"/>
        <v>8213.9712546653864</v>
      </c>
      <c r="AF1567" s="12">
        <f t="shared" si="566"/>
        <v>378847.30501326593</v>
      </c>
      <c r="AG1567" s="13"/>
      <c r="AH1567" s="13">
        <f>IF(AK1567&gt;0,SQRT(Sum_Sq($AI$2,V_rtHz($AH$2)/(1+1/$A1567),V_rtHz($AH$2*$A1567)/(1+$A1567),$AN$2*$AH$2/(1+1/$A1567),$AM$2*SQRT(Sum_Sq(AK1567,1/($X$2*AI$8*(1+AH$1017+AK1567/AJ1567))))/SQRT(Sum_Sq($X$2*AK1567*AI$8,1)),                   $AQ$2*SQRT(Sum_Sq($AH$2/(1+1/$A1567)+AK1567*( 1/(AH$1017+1+AK1567/AJ1567)-1)/(1+($X$2*AK1567*AI$8)^2), (AK1567^2*AI$8*$X$2+1/($X$2*AI$8*(AH$1017+1+AK1567/AJ1567           )))/(1+($X$2*AK1567*AI$8)^2))),           V_rtHz(AJ1567)/($X$2*AI$8*(AJ1567*AH$1017+AJ1567+AK1567)),V_rtHz(AK1567)*SQRT(Sum_Sq(AJ1567*AI$8*$X$2*AH$1017,1))/($X$2*AI$8*(AJ1567*AH$1017+AJ1567+AK1567))))/SQRT(Sum_Sq(1/(1+$A1567)+$AC$2/$I$2-1/(1+(1+AK1567/AJ1567)/AH$1017),$X$2/$I$2)),IF(AK1568&lt;0,"A",AH1568))</f>
        <v>8.0964382410274399E-6</v>
      </c>
      <c r="AI1567" s="13"/>
      <c r="AJ1567" s="13">
        <f t="shared" si="543"/>
        <v>8135.5428102793958</v>
      </c>
      <c r="AK1567" s="12">
        <f t="shared" si="567"/>
        <v>1209569.5524039094</v>
      </c>
      <c r="AM1567" s="13">
        <f>IF(AP1567&gt;0,SQRT(Sum_Sq($AI$2,V_rtHz($AH$2)/(1+1/$A1567),V_rtHz($AH$2*$A1567)/(1+$A1567),$AN$2*$AH$2/(1+1/$A1567),$AM$2*SQRT(Sum_Sq(AP1567,1/($X$2*AN$8*(1+AM$1017+AP1567/AO1567))))/SQRT(Sum_Sq($X$2*AP1567*AN$8,1)),                   $AQ$2*SQRT(Sum_Sq($AH$2/(1+1/$A1567)+AP1567*( 1/(AM$1017+1+AP1567/AO1567)-1)/(1+($X$2*AP1567*AN$8)^2), (AP1567^2*AN$8*$X$2+1/($X$2*AN$8*(AM$1017+1+AP1567/AO1567           )))/(1+($X$2*AP1567*AN$8)^2))),           V_rtHz(AO1567)/($X$2*AN$8*(AO1567*AM$1017+AO1567+AP1567)),V_rtHz(AP1567)*SQRT(Sum_Sq(AO1567*AN$8*$X$2*AM$1017,1))/($X$2*AN$8*(AO1567*AM$1017+AO1567+AP1567))))/SQRT(Sum_Sq(1/(1+$A1567)+$AC$2/$I$2-1/(1+(1+AP1567/AO1567)/AM$1017),$X$2/$I$2)),IF(AP1568&lt;0,"A",AM1568))</f>
        <v>1.4352116746306826E-5</v>
      </c>
      <c r="AO1567" s="13">
        <f t="shared" si="544"/>
        <v>8111.251741127714</v>
      </c>
      <c r="AP1567" s="12">
        <f t="shared" si="568"/>
        <v>3836449.628986333</v>
      </c>
      <c r="AR1567" s="13">
        <f t="shared" si="545"/>
        <v>69887291.180198371</v>
      </c>
      <c r="AS1567" s="13">
        <f t="shared" si="546"/>
        <v>-1.3560059599810398E-5</v>
      </c>
      <c r="AV1567" s="13"/>
      <c r="AW1567" s="13">
        <f t="shared" si="547"/>
        <v>39300511.936236553</v>
      </c>
      <c r="AX1567" s="13">
        <f t="shared" si="548"/>
        <v>-4.5588362814989984E-5</v>
      </c>
      <c r="AZ1567" s="13"/>
      <c r="BA1567" s="13"/>
      <c r="BB1567" s="13">
        <f t="shared" si="549"/>
        <v>22100301.962882396</v>
      </c>
      <c r="BC1567" s="13">
        <f t="shared" si="550"/>
        <v>-1.8013204896019305E-4</v>
      </c>
      <c r="BD1567" s="13"/>
      <c r="BE1567" s="13"/>
      <c r="BG1567" s="13">
        <f t="shared" si="551"/>
        <v>996.3330000000002</v>
      </c>
      <c r="BH1567" s="13">
        <f t="shared" si="552"/>
        <v>10.898999999999997</v>
      </c>
      <c r="BI1567" s="13"/>
      <c r="BL1567" s="13">
        <f t="shared" si="553"/>
        <v>315.06815879885437</v>
      </c>
      <c r="BM1567" s="13">
        <f t="shared" si="554"/>
        <v>34.465664218175149</v>
      </c>
      <c r="BP1567" s="13"/>
      <c r="BQ1567" s="13">
        <f t="shared" si="555"/>
        <v>99.633300000000006</v>
      </c>
      <c r="BR1567" s="13">
        <f t="shared" si="556"/>
        <v>108.99</v>
      </c>
      <c r="BT1567" s="13"/>
      <c r="BU1567" s="13"/>
      <c r="BV1567" s="13">
        <f t="shared" si="557"/>
        <v>31.50681587988543</v>
      </c>
      <c r="BW1567" s="13">
        <f t="shared" si="558"/>
        <v>344.65664218175152</v>
      </c>
      <c r="CA1567" s="13">
        <f t="shared" si="559"/>
        <v>9.9633299999999991</v>
      </c>
      <c r="CB1567" s="13">
        <f t="shared" si="560"/>
        <v>1089.9000000000003</v>
      </c>
    </row>
    <row r="1568" spans="1:80" x14ac:dyDescent="0.3">
      <c r="A1568" s="13">
        <f t="shared" si="536"/>
        <v>2.1086281499332886E-2</v>
      </c>
      <c r="C1568" s="13" t="str">
        <f>IF(F1568&gt;0,SQRT(Sum_Sq($AI$2,V_rtHz($AH$2)/(1+1/$A1568),V_rtHz($AH$2*$A1568)/(1+$A1568),$AN$2*$AH$2/(1+1/$A1568),$AM$2*SQRT(Sum_Sq(F1568,1/($X$2*D$8*(1+C$1017+F1568/E1568))))/SQRT(Sum_Sq($X$2*F1568*D$8,1)),                   $AQ$2*SQRT(Sum_Sq($AH$2/(1+1/$A1568)+F1568*( 1/(C$1017+1+F1568/E1568)-1)/(1+($X$2*F1568*D$8)^2), (F1568^2*D$8*$X$2+1/($X$2*D$8*(C$1017+1+F1568/E1568           )))/(1+($X$2*F1568*D$8)^2))),           V_rtHz(E1568)/($X$2*D$8*(E1568*C$1017+E1568+F1568)),V_rtHz(F1568)*SQRT(Sum_Sq(E1568*D$8*$X$2*C$1017,1))/($X$2*D$8*(E1568*C$1017+E1568+F1568))))/SQRT(Sum_Sq(1/(1+$A1568)+$AC$2/$I$2-1/(1+(1+F1568/E1568)/C$1017),$X$2/$I$2)),IF(F1569&lt;0,"A",C1569))</f>
        <v>A</v>
      </c>
      <c r="E1568" s="13">
        <f t="shared" si="537"/>
        <v>-1</v>
      </c>
      <c r="F1568" s="12">
        <f t="shared" si="561"/>
        <v>-2</v>
      </c>
      <c r="H1568" s="13" t="str">
        <f>IF(K1568&gt;0,SQRT(Sum_Sq($AI$2,V_rtHz($AH$2)/(1+1/$A1568),V_rtHz($AH$2*$A1568)/(1+$A1568),$AN$2*$AH$2/(1+1/$A1568),$AM$2*SQRT(Sum_Sq(K1568,1/($X$2*I$8*(1+H$1017+K1568/J1568))))/SQRT(Sum_Sq($X$2*K1568*I$8,1)),                   $AQ$2*SQRT(Sum_Sq($AH$2/(1+1/$A1568)+K1568*( 1/(H$1017+1+K1568/J1568)-1)/(1+($X$2*K1568*I$8)^2), (K1568^2*I$8*$X$2+1/($X$2*I$8*(H$1017+1+K1568/J1568           )))/(1+($X$2*K1568*I$8)^2))),           V_rtHz(J1568)/($X$2*I$8*(J1568*H$1017+J1568+K1568)),V_rtHz(K1568)*SQRT(Sum_Sq(J1568*I$8*$X$2*H$1017,1))/($X$2*I$8*(J1568*H$1017+J1568+K1568))))/SQRT(Sum_Sq(1/(1+$A1568)+$AC$2/$I$2-1/(1+(1+K1568/J1568)/H$1017),$X$2/$I$2)),IF(K1569&lt;0,"A",H1569))</f>
        <v>A</v>
      </c>
      <c r="J1568" s="13">
        <f t="shared" si="538"/>
        <v>-1</v>
      </c>
      <c r="K1568" s="12">
        <f t="shared" si="562"/>
        <v>-2</v>
      </c>
      <c r="M1568" s="13" t="str">
        <f>IF(P1568&gt;0,SQRT(Sum_Sq($AI$2,V_rtHz($AH$2)/(1+1/$A1568),V_rtHz($AH$2*$A1568)/(1+$A1568),$AN$2*$AH$2/(1+1/$A1568),$AM$2*SQRT(Sum_Sq(P1568,1/($X$2*N$8*(1+M$1017+P1568/O1568))))/SQRT(Sum_Sq($X$2*P1568*N$8,1)),                   $AQ$2*SQRT(Sum_Sq($AH$2/(1+1/$A1568)+P1568*( 1/(M$1017+1+P1568/O1568)-1)/(1+($X$2*P1568*N$8)^2), (P1568^2*N$8*$X$2+1/($X$2*N$8*(M$1017+1+P1568/O1568           )))/(1+($X$2*P1568*N$8)^2))),           V_rtHz(O1568)/($X$2*N$8*(O1568*M$1017+O1568+P1568)),V_rtHz(P1568)*SQRT(Sum_Sq(O1568*N$8*$X$2*M$1017,1))/($X$2*N$8*(O1568*M$1017+O1568+P1568))))/SQRT(Sum_Sq(1/(1+$A1568)+$AC$2/$I$2-1/(1+(1+P1568/O1568)/M$1017),$X$2/$I$2)),IF(P1569&lt;0,"A",M1569))</f>
        <v>A</v>
      </c>
      <c r="O1568" s="13">
        <f t="shared" si="539"/>
        <v>-1</v>
      </c>
      <c r="P1568" s="12">
        <f t="shared" si="563"/>
        <v>-2</v>
      </c>
      <c r="R1568" s="13">
        <f>IF(U1568&gt;0,SQRT(Sum_Sq($AI$2,V_rtHz($AH$2)/(1+1/$A1568),V_rtHz($AH$2*$A1568)/(1+$A1568),$AN$2*$AH$2/(1+1/$A1568),$AM$2*SQRT(Sum_Sq(U1568,1/($X$2*S$8*(1+R$1017+U1568/T1568))))/SQRT(Sum_Sq($X$2*U1568*S$8,1)),                   $AQ$2*SQRT(Sum_Sq($AH$2/(1+1/$A1568)+U1568*( 1/(R$1017+1+U1568/T1568)-1)/(1+($X$2*U1568*S$8)^2), (U1568^2*S$8*$X$2+1/($X$2*S$8*(R$1017+1+U1568/T1568           )))/(1+($X$2*U1568*S$8)^2))),           V_rtHz(T1568)/($X$2*S$8*(T1568*R$1017+T1568+U1568)),V_rtHz(U1568)*SQRT(Sum_Sq(T1568*S$8*$X$2*R$1017,1))/($X$2*S$8*(T1568*R$1017+T1568+U1568))))/SQRT(Sum_Sq(1/(1+$A1568)+$AC$2/$I$2-1/(1+(1+U1568/T1568)/R$1017),$X$2/$I$2)),IF(U1569&lt;0,"A",R1569))</f>
        <v>1.6982978436625085E-6</v>
      </c>
      <c r="T1568" s="13">
        <f t="shared" si="540"/>
        <v>9490.6955186359064</v>
      </c>
      <c r="U1568" s="12">
        <f t="shared" si="564"/>
        <v>32788.333238338666</v>
      </c>
      <c r="X1568" s="13">
        <f>IF(AA1568&gt;0,SQRT(Sum_Sq($AI$2,V_rtHz($AH$2)/(1+1/$A1568),V_rtHz($AH$2*$A1568)/(1+$A1568),$AN$2*$AH$2/(1+1/$A1568),$AM$2*SQRT(Sum_Sq(AA1568,1/($X$2*Y$8*(1+X$1017+AA1568/Z1568))))/SQRT(Sum_Sq($X$2*AA1568*Y$8,1)),                   $AQ$2*SQRT(Sum_Sq($AH$2/(1+1/$A1568)+AA1568*( 1/(X$1017+1+AA1568/Z1568)-1)/(1+($X$2*AA1568*Y$8)^2), (AA1568^2*Y$8*$X$2+1/($X$2*Y$8*(X$1017+1+AA1568/Z1568           )))/(1+($X$2*AA1568*Y$8)^2))),           V_rtHz(Z1568)/($X$2*Y$8*(Z1568*X$1017+Z1568+AA1568)),V_rtHz(AA1568)*SQRT(Sum_Sq(Z1568*Y$8*$X$2*X$1017,1))/($X$2*Y$8*(Z1568*X$1017+Z1568+AA1568))))/SQRT(Sum_Sq(1/(1+$A1568)+$AC$2/$I$2-1/(1+(1+AA1568/Z1568)/X$1017),$X$2/$I$2)),IF(AA1569&lt;0,"A",X1569))</f>
        <v>2.6726418928040252E-6</v>
      </c>
      <c r="Z1568" s="13">
        <f t="shared" si="541"/>
        <v>8434.2577049143001</v>
      </c>
      <c r="AA1568" s="12">
        <f t="shared" si="565"/>
        <v>116673.04011660475</v>
      </c>
      <c r="AC1568" s="13">
        <f>IF(AF1568&gt;0,SQRT(Sum_Sq($AI$2,V_rtHz($AH$2)/(1+1/$A1568),V_rtHz($AH$2*$A1568)/(1+$A1568),$AN$2*$AH$2/(1+1/$A1568),$AM$2*SQRT(Sum_Sq(AF1568,1/($X$2*AD$8*(1+AC$1017+AF1568/AE1568))))/SQRT(Sum_Sq($X$2*AF1568*AD$8,1)),                   $AQ$2*SQRT(Sum_Sq($AH$2/(1+1/$A1568)+AF1568*( 1/(AC$1017+1+AF1568/AE1568)-1)/(1+($X$2*AF1568*AD$8)^2), (AF1568^2*AD$8*$X$2+1/($X$2*AD$8*(AC$1017+1+AF1568/AE1568           )))/(1+($X$2*AF1568*AD$8)^2))),           V_rtHz(AE1568)/($X$2*AD$8*(AE1568*AC$1017+AE1568+AF1568)),V_rtHz(AF1568)*SQRT(Sum_Sq(AE1568*AD$8*$X$2*AC$1017,1))/($X$2*AD$8*(AE1568*AC$1017+AE1568+AF1568))))/SQRT(Sum_Sq(1/(1+$A1568)+$AC$2/$I$2-1/(1+(1+AF1568/AE1568)/AC$1017),$X$2/$I$2)),IF(AF1569&lt;0,"A",AC1569))</f>
        <v>4.5919970810272509E-6</v>
      </c>
      <c r="AE1568" s="13">
        <f t="shared" si="542"/>
        <v>8173.1920031160798</v>
      </c>
      <c r="AF1568" s="12">
        <f t="shared" si="566"/>
        <v>380737.52239027392</v>
      </c>
      <c r="AG1568" s="13"/>
      <c r="AH1568" s="13">
        <f>IF(AK1568&gt;0,SQRT(Sum_Sq($AI$2,V_rtHz($AH$2)/(1+1/$A1568),V_rtHz($AH$2*$A1568)/(1+$A1568),$AN$2*$AH$2/(1+1/$A1568),$AM$2*SQRT(Sum_Sq(AK1568,1/($X$2*AI$8*(1+AH$1017+AK1568/AJ1568))))/SQRT(Sum_Sq($X$2*AK1568*AI$8,1)),                   $AQ$2*SQRT(Sum_Sq($AH$2/(1+1/$A1568)+AK1568*( 1/(AH$1017+1+AK1568/AJ1568)-1)/(1+($X$2*AK1568*AI$8)^2), (AK1568^2*AI$8*$X$2+1/($X$2*AI$8*(AH$1017+1+AK1568/AJ1568           )))/(1+($X$2*AK1568*AI$8)^2))),           V_rtHz(AJ1568)/($X$2*AI$8*(AJ1568*AH$1017+AJ1568+AK1568)),V_rtHz(AK1568)*SQRT(Sum_Sq(AJ1568*AI$8*$X$2*AH$1017,1))/($X$2*AI$8*(AJ1568*AH$1017+AJ1568+AK1568))))/SQRT(Sum_Sq(1/(1+$A1568)+$AC$2/$I$2-1/(1+(1+AK1568/AJ1568)/AH$1017),$X$2/$I$2)),IF(AK1569&lt;0,"A",AH1569))</f>
        <v>8.0804587733529462E-6</v>
      </c>
      <c r="AI1568" s="13"/>
      <c r="AJ1568" s="13">
        <f t="shared" si="543"/>
        <v>8096.0295440582759</v>
      </c>
      <c r="AK1568" s="12">
        <f t="shared" si="567"/>
        <v>1215472.9453543676</v>
      </c>
      <c r="AM1568" s="13">
        <f>IF(AP1568&gt;0,SQRT(Sum_Sq($AI$2,V_rtHz($AH$2)/(1+1/$A1568),V_rtHz($AH$2*$A1568)/(1+$A1568),$AN$2*$AH$2/(1+1/$A1568),$AM$2*SQRT(Sum_Sq(AP1568,1/($X$2*AN$8*(1+AM$1017+AP1568/AO1568))))/SQRT(Sum_Sq($X$2*AP1568*AN$8,1)),                   $AQ$2*SQRT(Sum_Sq($AH$2/(1+1/$A1568)+AP1568*( 1/(AM$1017+1+AP1568/AO1568)-1)/(1+($X$2*AP1568*AN$8)^2), (AP1568^2*AN$8*$X$2+1/($X$2*AN$8*(AM$1017+1+AP1568/AO1568           )))/(1+($X$2*AP1568*AN$8)^2))),           V_rtHz(AO1568)/($X$2*AN$8*(AO1568*AM$1017+AO1568+AP1568)),V_rtHz(AP1568)*SQRT(Sum_Sq(AO1568*AN$8*$X$2*AM$1017,1))/($X$2*AN$8*(AO1568*AM$1017+AO1568+AP1568))))/SQRT(Sum_Sq(1/(1+$A1568)+$AC$2/$I$2-1/(1+(1+AP1568/AO1568)/AM$1017),$X$2/$I$2)),IF(AP1569&lt;0,"A",AM1569))</f>
        <v>1.432414562448613E-5</v>
      </c>
      <c r="AO1568" s="13">
        <f t="shared" si="544"/>
        <v>8072.1247078064271</v>
      </c>
      <c r="AP1568" s="12">
        <f t="shared" si="568"/>
        <v>3855045.5870398083</v>
      </c>
      <c r="AR1568" s="13">
        <f t="shared" si="545"/>
        <v>69887291.180198371</v>
      </c>
      <c r="AS1568" s="13">
        <f t="shared" si="546"/>
        <v>-1.3565243198174206E-5</v>
      </c>
      <c r="AV1568" s="13"/>
      <c r="AW1568" s="13">
        <f t="shared" si="547"/>
        <v>39300511.936236553</v>
      </c>
      <c r="AX1568" s="13">
        <f t="shared" si="548"/>
        <v>-4.5647004770360077E-5</v>
      </c>
      <c r="AZ1568" s="13"/>
      <c r="BA1568" s="13"/>
      <c r="BB1568" s="13">
        <f t="shared" si="549"/>
        <v>22100301.962882396</v>
      </c>
      <c r="BC1568" s="13">
        <f t="shared" si="550"/>
        <v>-1.8105108870065224E-4</v>
      </c>
      <c r="BD1568" s="13"/>
      <c r="BE1568" s="13"/>
      <c r="BG1568" s="13">
        <f t="shared" si="551"/>
        <v>996.3330000000002</v>
      </c>
      <c r="BH1568" s="13">
        <f t="shared" si="552"/>
        <v>10.898999999999999</v>
      </c>
      <c r="BI1568" s="13"/>
      <c r="BL1568" s="13">
        <f t="shared" si="553"/>
        <v>315.06815879885437</v>
      </c>
      <c r="BM1568" s="13">
        <f t="shared" si="554"/>
        <v>34.465664218175114</v>
      </c>
      <c r="BP1568" s="13"/>
      <c r="BQ1568" s="13">
        <f t="shared" si="555"/>
        <v>99.633300000000006</v>
      </c>
      <c r="BR1568" s="13">
        <f t="shared" si="556"/>
        <v>108.99000000000008</v>
      </c>
      <c r="BT1568" s="13"/>
      <c r="BU1568" s="13"/>
      <c r="BV1568" s="13">
        <f t="shared" si="557"/>
        <v>31.50681587988543</v>
      </c>
      <c r="BW1568" s="13">
        <f t="shared" si="558"/>
        <v>344.65664218175152</v>
      </c>
      <c r="CA1568" s="13">
        <f t="shared" si="559"/>
        <v>9.9633299999999974</v>
      </c>
      <c r="CB1568" s="13">
        <f t="shared" si="560"/>
        <v>1089.9000000000003</v>
      </c>
    </row>
    <row r="1569" spans="1:80" x14ac:dyDescent="0.3">
      <c r="A1569" s="13">
        <f t="shared" si="536"/>
        <v>2.1379620895022329E-2</v>
      </c>
      <c r="C1569" s="13" t="str">
        <f>IF(F1569&gt;0,SQRT(Sum_Sq($AI$2,V_rtHz($AH$2)/(1+1/$A1569),V_rtHz($AH$2*$A1569)/(1+$A1569),$AN$2*$AH$2/(1+1/$A1569),$AM$2*SQRT(Sum_Sq(F1569,1/($X$2*D$8*(1+C$1017+F1569/E1569))))/SQRT(Sum_Sq($X$2*F1569*D$8,1)),                   $AQ$2*SQRT(Sum_Sq($AH$2/(1+1/$A1569)+F1569*( 1/(C$1017+1+F1569/E1569)-1)/(1+($X$2*F1569*D$8)^2), (F1569^2*D$8*$X$2+1/($X$2*D$8*(C$1017+1+F1569/E1569           )))/(1+($X$2*F1569*D$8)^2))),           V_rtHz(E1569)/($X$2*D$8*(E1569*C$1017+E1569+F1569)),V_rtHz(F1569)*SQRT(Sum_Sq(E1569*D$8*$X$2*C$1017,1))/($X$2*D$8*(E1569*C$1017+E1569+F1569))))/SQRT(Sum_Sq(1/(1+$A1569)+$AC$2/$I$2-1/(1+(1+F1569/E1569)/C$1017),$X$2/$I$2)),IF(F1570&lt;0,"A",C1570))</f>
        <v>A</v>
      </c>
      <c r="E1569" s="13">
        <f t="shared" si="537"/>
        <v>-1</v>
      </c>
      <c r="F1569" s="12">
        <f t="shared" si="561"/>
        <v>-2</v>
      </c>
      <c r="H1569" s="13" t="str">
        <f>IF(K1569&gt;0,SQRT(Sum_Sq($AI$2,V_rtHz($AH$2)/(1+1/$A1569),V_rtHz($AH$2*$A1569)/(1+$A1569),$AN$2*$AH$2/(1+1/$A1569),$AM$2*SQRT(Sum_Sq(K1569,1/($X$2*I$8*(1+H$1017+K1569/J1569))))/SQRT(Sum_Sq($X$2*K1569*I$8,1)),                   $AQ$2*SQRT(Sum_Sq($AH$2/(1+1/$A1569)+K1569*( 1/(H$1017+1+K1569/J1569)-1)/(1+($X$2*K1569*I$8)^2), (K1569^2*I$8*$X$2+1/($X$2*I$8*(H$1017+1+K1569/J1569           )))/(1+($X$2*K1569*I$8)^2))),           V_rtHz(J1569)/($X$2*I$8*(J1569*H$1017+J1569+K1569)),V_rtHz(K1569)*SQRT(Sum_Sq(J1569*I$8*$X$2*H$1017,1))/($X$2*I$8*(J1569*H$1017+J1569+K1569))))/SQRT(Sum_Sq(1/(1+$A1569)+$AC$2/$I$2-1/(1+(1+K1569/J1569)/H$1017),$X$2/$I$2)),IF(K1570&lt;0,"A",H1570))</f>
        <v>A</v>
      </c>
      <c r="J1569" s="13">
        <f t="shared" si="538"/>
        <v>-1</v>
      </c>
      <c r="K1569" s="12">
        <f t="shared" si="562"/>
        <v>-2</v>
      </c>
      <c r="M1569" s="13" t="str">
        <f>IF(P1569&gt;0,SQRT(Sum_Sq($AI$2,V_rtHz($AH$2)/(1+1/$A1569),V_rtHz($AH$2*$A1569)/(1+$A1569),$AN$2*$AH$2/(1+1/$A1569),$AM$2*SQRT(Sum_Sq(P1569,1/($X$2*N$8*(1+M$1017+P1569/O1569))))/SQRT(Sum_Sq($X$2*P1569*N$8,1)),                   $AQ$2*SQRT(Sum_Sq($AH$2/(1+1/$A1569)+P1569*( 1/(M$1017+1+P1569/O1569)-1)/(1+($X$2*P1569*N$8)^2), (P1569^2*N$8*$X$2+1/($X$2*N$8*(M$1017+1+P1569/O1569           )))/(1+($X$2*P1569*N$8)^2))),           V_rtHz(O1569)/($X$2*N$8*(O1569*M$1017+O1569+P1569)),V_rtHz(P1569)*SQRT(Sum_Sq(O1569*N$8*$X$2*M$1017,1))/($X$2*N$8*(O1569*M$1017+O1569+P1569))))/SQRT(Sum_Sq(1/(1+$A1569)+$AC$2/$I$2-1/(1+(1+P1569/O1569)/M$1017),$X$2/$I$2)),IF(P1570&lt;0,"A",M1570))</f>
        <v>A</v>
      </c>
      <c r="O1569" s="13">
        <f t="shared" si="539"/>
        <v>-1</v>
      </c>
      <c r="P1569" s="12">
        <f t="shared" si="563"/>
        <v>-2</v>
      </c>
      <c r="R1569" s="13">
        <f>IF(U1569&gt;0,SQRT(Sum_Sq($AI$2,V_rtHz($AH$2)/(1+1/$A1569),V_rtHz($AH$2*$A1569)/(1+$A1569),$AN$2*$AH$2/(1+1/$A1569),$AM$2*SQRT(Sum_Sq(U1569,1/($X$2*S$8*(1+R$1017+U1569/T1569))))/SQRT(Sum_Sq($X$2*U1569*S$8,1)),                   $AQ$2*SQRT(Sum_Sq($AH$2/(1+1/$A1569)+U1569*( 1/(R$1017+1+U1569/T1569)-1)/(1+($X$2*U1569*S$8)^2), (U1569^2*S$8*$X$2+1/($X$2*S$8*(R$1017+1+U1569/T1569           )))/(1+($X$2*U1569*S$8)^2))),           V_rtHz(T1569)/($X$2*S$8*(T1569*R$1017+T1569+U1569)),V_rtHz(U1569)*SQRT(Sum_Sq(T1569*S$8*$X$2*R$1017,1))/($X$2*S$8*(T1569*R$1017+T1569+U1569))))/SQRT(Sum_Sq(1/(1+$A1569)+$AC$2/$I$2-1/(1+(1+U1569/T1569)/R$1017),$X$2/$I$2)),IF(U1570&lt;0,"A",R1570))</f>
        <v>1.692261396257547E-6</v>
      </c>
      <c r="T1569" s="13">
        <f t="shared" si="540"/>
        <v>9423.9482960487985</v>
      </c>
      <c r="U1569" s="12">
        <f t="shared" si="564"/>
        <v>33020.563945486887</v>
      </c>
      <c r="X1569" s="13">
        <f>IF(AA1569&gt;0,SQRT(Sum_Sq($AI$2,V_rtHz($AH$2)/(1+1/$A1569),V_rtHz($AH$2*$A1569)/(1+$A1569),$AN$2*$AH$2/(1+1/$A1569),$AM$2*SQRT(Sum_Sq(AA1569,1/($X$2*Y$8*(1+X$1017+AA1569/Z1569))))/SQRT(Sum_Sq($X$2*AA1569*Y$8,1)),                   $AQ$2*SQRT(Sum_Sq($AH$2/(1+1/$A1569)+AA1569*( 1/(X$1017+1+AA1569/Z1569)-1)/(1+($X$2*AA1569*Y$8)^2), (AA1569^2*Y$8*$X$2+1/($X$2*Y$8*(X$1017+1+AA1569/Z1569           )))/(1+($X$2*AA1569*Y$8)^2))),           V_rtHz(Z1569)/($X$2*Y$8*(Z1569*X$1017+Z1569+AA1569)),V_rtHz(AA1569)*SQRT(Sum_Sq(Z1569*Y$8*$X$2*X$1017,1))/($X$2*Y$8*(Z1569*X$1017+Z1569+AA1569))))/SQRT(Sum_Sq(1/(1+$A1569)+$AC$2/$I$2-1/(1+(1+AA1569/Z1569)/X$1017),$X$2/$I$2)),IF(AA1570&lt;0,"A",X1570))</f>
        <v>2.6664366264959307E-6</v>
      </c>
      <c r="Z1569" s="13">
        <f t="shared" si="541"/>
        <v>8389.1509894766368</v>
      </c>
      <c r="AA1569" s="12">
        <f t="shared" si="565"/>
        <v>117300.36672288331</v>
      </c>
      <c r="AC1569" s="13">
        <f>IF(AF1569&gt;0,SQRT(Sum_Sq($AI$2,V_rtHz($AH$2)/(1+1/$A1569),V_rtHz($AH$2*$A1569)/(1+$A1569),$AN$2*$AH$2/(1+1/$A1569),$AM$2*SQRT(Sum_Sq(AF1569,1/($X$2*AD$8*(1+AC$1017+AF1569/AE1569))))/SQRT(Sum_Sq($X$2*AF1569*AD$8,1)),                   $AQ$2*SQRT(Sum_Sq($AH$2/(1+1/$A1569)+AF1569*( 1/(AC$1017+1+AF1569/AE1569)-1)/(1+($X$2*AF1569*AD$8)^2), (AF1569^2*AD$8*$X$2+1/($X$2*AD$8*(AC$1017+1+AF1569/AE1569           )))/(1+($X$2*AF1569*AD$8)^2))),           V_rtHz(AE1569)/($X$2*AD$8*(AE1569*AC$1017+AE1569+AF1569)),V_rtHz(AF1569)*SQRT(Sum_Sq(AE1569*AD$8*$X$2*AC$1017,1))/($X$2*AD$8*(AE1569*AC$1017+AE1569+AF1569))))/SQRT(Sum_Sq(1/(1+$A1569)+$AC$2/$I$2-1/(1+(1+AF1569/AE1569)/AC$1017),$X$2/$I$2)),IF(AF1570&lt;0,"A",AC1570))</f>
        <v>4.582576407095323E-6</v>
      </c>
      <c r="AE1569" s="13">
        <f t="shared" si="542"/>
        <v>8132.5211258869385</v>
      </c>
      <c r="AF1569" s="12">
        <f t="shared" si="566"/>
        <v>382641.59725094313</v>
      </c>
      <c r="AG1569" s="13"/>
      <c r="AH1569" s="13">
        <f>IF(AK1569&gt;0,SQRT(Sum_Sq($AI$2,V_rtHz($AH$2)/(1+1/$A1569),V_rtHz($AH$2*$A1569)/(1+$A1569),$AN$2*$AH$2/(1+1/$A1569),$AM$2*SQRT(Sum_Sq(AK1569,1/($X$2*AI$8*(1+AH$1017+AK1569/AJ1569))))/SQRT(Sum_Sq($X$2*AK1569*AI$8,1)),                   $AQ$2*SQRT(Sum_Sq($AH$2/(1+1/$A1569)+AK1569*( 1/(AH$1017+1+AK1569/AJ1569)-1)/(1+($X$2*AK1569*AI$8)^2), (AK1569^2*AI$8*$X$2+1/($X$2*AI$8*(AH$1017+1+AK1569/AJ1569           )))/(1+($X$2*AK1569*AI$8)^2))),           V_rtHz(AJ1569)/($X$2*AI$8*(AJ1569*AH$1017+AJ1569+AK1569)),V_rtHz(AK1569)*SQRT(Sum_Sq(AJ1569*AI$8*$X$2*AH$1017,1))/($X$2*AI$8*(AJ1569*AH$1017+AJ1569+AK1569))))/SQRT(Sum_Sq(1/(1+$A1569)+$AC$2/$I$2-1/(1+(1+AK1569/AJ1569)/AH$1017),$X$2/$I$2)),IF(AK1570&lt;0,"A",AH1570))</f>
        <v>8.0645089024872717E-6</v>
      </c>
      <c r="AI1569" s="13"/>
      <c r="AJ1569" s="13">
        <f t="shared" si="543"/>
        <v>8056.6065179913376</v>
      </c>
      <c r="AK1569" s="12">
        <f t="shared" si="567"/>
        <v>1221420.5638090307</v>
      </c>
      <c r="AM1569" s="13">
        <f>IF(AP1569&gt;0,SQRT(Sum_Sq($AI$2,V_rtHz($AH$2)/(1+1/$A1569),V_rtHz($AH$2*$A1569)/(1+$A1569),$AN$2*$AH$2/(1+1/$A1569),$AM$2*SQRT(Sum_Sq(AP1569,1/($X$2*AN$8*(1+AM$1017+AP1569/AO1569))))/SQRT(Sum_Sq($X$2*AP1569*AN$8,1)),                   $AQ$2*SQRT(Sum_Sq($AH$2/(1+1/$A1569)+AP1569*( 1/(AM$1017+1+AP1569/AO1569)-1)/(1+($X$2*AP1569*AN$8)^2), (AP1569^2*AN$8*$X$2+1/($X$2*AN$8*(AM$1017+1+AP1569/AO1569           )))/(1+($X$2*AP1569*AN$8)^2))),           V_rtHz(AO1569)/($X$2*AN$8*(AO1569*AM$1017+AO1569+AP1569)),V_rtHz(AP1569)*SQRT(Sum_Sq(AO1569*AN$8*$X$2*AM$1017,1))/($X$2*AN$8*(AO1569*AM$1017+AO1569+AP1569))))/SQRT(Sum_Sq(1/(1+$A1569)+$AC$2/$I$2-1/(1+(1+AP1569/AO1569)/AM$1017),$X$2/$I$2)),IF(AP1570&lt;0,"A",AM1570))</f>
        <v>1.4296223089860717E-5</v>
      </c>
      <c r="AO1569" s="13">
        <f t="shared" si="544"/>
        <v>8033.0825472271481</v>
      </c>
      <c r="AP1569" s="12">
        <f t="shared" si="568"/>
        <v>3873781.7705614879</v>
      </c>
      <c r="AR1569" s="13">
        <f t="shared" si="545"/>
        <v>69887291.180198371</v>
      </c>
      <c r="AS1569" s="13">
        <f t="shared" si="546"/>
        <v>-1.3570502955288246E-5</v>
      </c>
      <c r="AV1569" s="13"/>
      <c r="AW1569" s="13">
        <f t="shared" si="547"/>
        <v>39300511.936236553</v>
      </c>
      <c r="AX1569" s="13">
        <f t="shared" si="548"/>
        <v>-4.5706616747010293E-5</v>
      </c>
      <c r="AZ1569" s="13"/>
      <c r="BA1569" s="13"/>
      <c r="BB1569" s="13">
        <f t="shared" si="549"/>
        <v>22100301.962882396</v>
      </c>
      <c r="BC1569" s="13">
        <f t="shared" si="550"/>
        <v>-1.819925378849117E-4</v>
      </c>
      <c r="BD1569" s="13"/>
      <c r="BE1569" s="13"/>
      <c r="BG1569" s="13">
        <f t="shared" si="551"/>
        <v>996.3330000000002</v>
      </c>
      <c r="BH1569" s="13">
        <f t="shared" si="552"/>
        <v>10.899000000000003</v>
      </c>
      <c r="BI1569" s="13"/>
      <c r="BL1569" s="13">
        <f t="shared" si="553"/>
        <v>315.06815879885437</v>
      </c>
      <c r="BM1569" s="13">
        <f t="shared" si="554"/>
        <v>34.465664218175128</v>
      </c>
      <c r="BP1569" s="13"/>
      <c r="BQ1569" s="13">
        <f t="shared" si="555"/>
        <v>99.633299999999991</v>
      </c>
      <c r="BR1569" s="13">
        <f t="shared" si="556"/>
        <v>108.99000000000002</v>
      </c>
      <c r="BT1569" s="13"/>
      <c r="BU1569" s="13"/>
      <c r="BV1569" s="13">
        <f t="shared" si="557"/>
        <v>31.50681587988543</v>
      </c>
      <c r="BW1569" s="13">
        <f t="shared" si="558"/>
        <v>344.65664218175152</v>
      </c>
      <c r="CA1569" s="13">
        <f t="shared" si="559"/>
        <v>9.9633299999999991</v>
      </c>
      <c r="CB1569" s="13">
        <f t="shared" si="560"/>
        <v>1089.9000000000001</v>
      </c>
    </row>
    <row r="1570" spans="1:80" x14ac:dyDescent="0.3">
      <c r="A1570" s="13">
        <f t="shared" si="536"/>
        <v>2.1677041048196927E-2</v>
      </c>
      <c r="C1570" s="13" t="str">
        <f>IF(F1570&gt;0,SQRT(Sum_Sq($AI$2,V_rtHz($AH$2)/(1+1/$A1570),V_rtHz($AH$2*$A1570)/(1+$A1570),$AN$2*$AH$2/(1+1/$A1570),$AM$2*SQRT(Sum_Sq(F1570,1/($X$2*D$8*(1+C$1017+F1570/E1570))))/SQRT(Sum_Sq($X$2*F1570*D$8,1)),                   $AQ$2*SQRT(Sum_Sq($AH$2/(1+1/$A1570)+F1570*( 1/(C$1017+1+F1570/E1570)-1)/(1+($X$2*F1570*D$8)^2), (F1570^2*D$8*$X$2+1/($X$2*D$8*(C$1017+1+F1570/E1570           )))/(1+($X$2*F1570*D$8)^2))),           V_rtHz(E1570)/($X$2*D$8*(E1570*C$1017+E1570+F1570)),V_rtHz(F1570)*SQRT(Sum_Sq(E1570*D$8*$X$2*C$1017,1))/($X$2*D$8*(E1570*C$1017+E1570+F1570))))/SQRT(Sum_Sq(1/(1+$A1570)+$AC$2/$I$2-1/(1+(1+F1570/E1570)/C$1017),$X$2/$I$2)),IF(F1571&lt;0,"A",C1571))</f>
        <v>A</v>
      </c>
      <c r="E1570" s="13">
        <f t="shared" si="537"/>
        <v>-1</v>
      </c>
      <c r="F1570" s="12">
        <f t="shared" si="561"/>
        <v>-2</v>
      </c>
      <c r="H1570" s="13" t="str">
        <f>IF(K1570&gt;0,SQRT(Sum_Sq($AI$2,V_rtHz($AH$2)/(1+1/$A1570),V_rtHz($AH$2*$A1570)/(1+$A1570),$AN$2*$AH$2/(1+1/$A1570),$AM$2*SQRT(Sum_Sq(K1570,1/($X$2*I$8*(1+H$1017+K1570/J1570))))/SQRT(Sum_Sq($X$2*K1570*I$8,1)),                   $AQ$2*SQRT(Sum_Sq($AH$2/(1+1/$A1570)+K1570*( 1/(H$1017+1+K1570/J1570)-1)/(1+($X$2*K1570*I$8)^2), (K1570^2*I$8*$X$2+1/($X$2*I$8*(H$1017+1+K1570/J1570           )))/(1+($X$2*K1570*I$8)^2))),           V_rtHz(J1570)/($X$2*I$8*(J1570*H$1017+J1570+K1570)),V_rtHz(K1570)*SQRT(Sum_Sq(J1570*I$8*$X$2*H$1017,1))/($X$2*I$8*(J1570*H$1017+J1570+K1570))))/SQRT(Sum_Sq(1/(1+$A1570)+$AC$2/$I$2-1/(1+(1+K1570/J1570)/H$1017),$X$2/$I$2)),IF(K1571&lt;0,"A",H1571))</f>
        <v>A</v>
      </c>
      <c r="J1570" s="13">
        <f t="shared" si="538"/>
        <v>-1</v>
      </c>
      <c r="K1570" s="12">
        <f t="shared" si="562"/>
        <v>-2</v>
      </c>
      <c r="M1570" s="13" t="str">
        <f>IF(P1570&gt;0,SQRT(Sum_Sq($AI$2,V_rtHz($AH$2)/(1+1/$A1570),V_rtHz($AH$2*$A1570)/(1+$A1570),$AN$2*$AH$2/(1+1/$A1570),$AM$2*SQRT(Sum_Sq(P1570,1/($X$2*N$8*(1+M$1017+P1570/O1570))))/SQRT(Sum_Sq($X$2*P1570*N$8,1)),                   $AQ$2*SQRT(Sum_Sq($AH$2/(1+1/$A1570)+P1570*( 1/(M$1017+1+P1570/O1570)-1)/(1+($X$2*P1570*N$8)^2), (P1570^2*N$8*$X$2+1/($X$2*N$8*(M$1017+1+P1570/O1570           )))/(1+($X$2*P1570*N$8)^2))),           V_rtHz(O1570)/($X$2*N$8*(O1570*M$1017+O1570+P1570)),V_rtHz(P1570)*SQRT(Sum_Sq(O1570*N$8*$X$2*M$1017,1))/($X$2*N$8*(O1570*M$1017+O1570+P1570))))/SQRT(Sum_Sq(1/(1+$A1570)+$AC$2/$I$2-1/(1+(1+P1570/O1570)/M$1017),$X$2/$I$2)),IF(P1571&lt;0,"A",M1571))</f>
        <v>A</v>
      </c>
      <c r="O1570" s="13">
        <f t="shared" si="539"/>
        <v>-1</v>
      </c>
      <c r="P1570" s="12">
        <f t="shared" si="563"/>
        <v>-2</v>
      </c>
      <c r="R1570" s="13">
        <f>IF(U1570&gt;0,SQRT(Sum_Sq($AI$2,V_rtHz($AH$2)/(1+1/$A1570),V_rtHz($AH$2*$A1570)/(1+$A1570),$AN$2*$AH$2/(1+1/$A1570),$AM$2*SQRT(Sum_Sq(U1570,1/($X$2*S$8*(1+R$1017+U1570/T1570))))/SQRT(Sum_Sq($X$2*U1570*S$8,1)),                   $AQ$2*SQRT(Sum_Sq($AH$2/(1+1/$A1570)+U1570*( 1/(R$1017+1+U1570/T1570)-1)/(1+($X$2*U1570*S$8)^2), (U1570^2*S$8*$X$2+1/($X$2*S$8*(R$1017+1+U1570/T1570           )))/(1+($X$2*U1570*S$8)^2))),           V_rtHz(T1570)/($X$2*S$8*(T1570*R$1017+T1570+U1570)),V_rtHz(U1570)*SQRT(Sum_Sq(T1570*S$8*$X$2*R$1017,1))/($X$2*S$8*(T1570*R$1017+T1570+U1570))))/SQRT(Sum_Sq(1/(1+$A1570)+$AC$2/$I$2-1/(1+(1+U1570/T1570)/R$1017),$X$2/$I$2)),IF(U1571&lt;0,"A",R1571))</f>
        <v>1.6862823879465271E-6</v>
      </c>
      <c r="T1570" s="13">
        <f t="shared" si="540"/>
        <v>9357.8614062735378</v>
      </c>
      <c r="U1570" s="12">
        <f t="shared" si="564"/>
        <v>33253.761069812681</v>
      </c>
      <c r="X1570" s="13">
        <f>IF(AA1570&gt;0,SQRT(Sum_Sq($AI$2,V_rtHz($AH$2)/(1+1/$A1570),V_rtHz($AH$2*$A1570)/(1+$A1570),$AN$2*$AH$2/(1+1/$A1570),$AM$2*SQRT(Sum_Sq(AA1570,1/($X$2*Y$8*(1+X$1017+AA1570/Z1570))))/SQRT(Sum_Sq($X$2*AA1570*Y$8,1)),                   $AQ$2*SQRT(Sum_Sq($AH$2/(1+1/$A1570)+AA1570*( 1/(X$1017+1+AA1570/Z1570)-1)/(1+($X$2*AA1570*Y$8)^2), (AA1570^2*Y$8*$X$2+1/($X$2*Y$8*(X$1017+1+AA1570/Z1570           )))/(1+($X$2*AA1570*Y$8)^2))),           V_rtHz(Z1570)/($X$2*Y$8*(Z1570*X$1017+Z1570+AA1570)),V_rtHz(AA1570)*SQRT(Sum_Sq(Z1570*Y$8*$X$2*X$1017,1))/($X$2*Y$8*(Z1570*X$1017+Z1570+AA1570))))/SQRT(Sum_Sq(1/(1+$A1570)+$AC$2/$I$2-1/(1+(1+AA1570/Z1570)/X$1017),$X$2/$I$2)),IF(AA1571&lt;0,"A",X1571))</f>
        <v>2.6602536731109547E-6</v>
      </c>
      <c r="Z1570" s="13">
        <f t="shared" si="541"/>
        <v>8344.2237091766256</v>
      </c>
      <c r="AA1570" s="12">
        <f t="shared" si="565"/>
        <v>117931.93972940007</v>
      </c>
      <c r="AC1570" s="13">
        <f>IF(AF1570&gt;0,SQRT(Sum_Sq($AI$2,V_rtHz($AH$2)/(1+1/$A1570),V_rtHz($AH$2*$A1570)/(1+$A1570),$AN$2*$AH$2/(1+1/$A1570),$AM$2*SQRT(Sum_Sq(AF1570,1/($X$2*AD$8*(1+AC$1017+AF1570/AE1570))))/SQRT(Sum_Sq($X$2*AF1570*AD$8,1)),                   $AQ$2*SQRT(Sum_Sq($AH$2/(1+1/$A1570)+AF1570*( 1/(AC$1017+1+AF1570/AE1570)-1)/(1+($X$2*AF1570*AD$8)^2), (AF1570^2*AD$8*$X$2+1/($X$2*AD$8*(AC$1017+1+AF1570/AE1570           )))/(1+($X$2*AF1570*AD$8)^2))),           V_rtHz(AE1570)/($X$2*AD$8*(AE1570*AC$1017+AE1570+AF1570)),V_rtHz(AF1570)*SQRT(Sum_Sq(AE1570*AD$8*$X$2*AC$1017,1))/($X$2*AD$8*(AE1570*AC$1017+AE1570+AF1570))))/SQRT(Sum_Sq(1/(1+$A1570)+$AC$2/$I$2-1/(1+(1+AF1570/AE1570)/AC$1017),$X$2/$I$2)),IF(AF1571&lt;0,"A",AC1571))</f>
        <v>4.573177257508864E-6</v>
      </c>
      <c r="AE1570" s="13">
        <f t="shared" si="542"/>
        <v>8091.9594793797633</v>
      </c>
      <c r="AF1570" s="12">
        <f t="shared" si="566"/>
        <v>384559.62133969238</v>
      </c>
      <c r="AG1570" s="13"/>
      <c r="AH1570" s="13">
        <f>IF(AK1570&gt;0,SQRT(Sum_Sq($AI$2,V_rtHz($AH$2)/(1+1/$A1570),V_rtHz($AH$2*$A1570)/(1+$A1570),$AN$2*$AH$2/(1+1/$A1570),$AM$2*SQRT(Sum_Sq(AK1570,1/($X$2*AI$8*(1+AH$1017+AK1570/AJ1570))))/SQRT(Sum_Sq($X$2*AK1570*AI$8,1)),                   $AQ$2*SQRT(Sum_Sq($AH$2/(1+1/$A1570)+AK1570*( 1/(AH$1017+1+AK1570/AJ1570)-1)/(1+($X$2*AK1570*AI$8)^2), (AK1570^2*AI$8*$X$2+1/($X$2*AI$8*(AH$1017+1+AK1570/AJ1570           )))/(1+($X$2*AK1570*AI$8)^2))),           V_rtHz(AJ1570)/($X$2*AI$8*(AJ1570*AH$1017+AJ1570+AK1570)),V_rtHz(AK1570)*SQRT(Sum_Sq(AJ1570*AI$8*$X$2*AH$1017,1))/($X$2*AI$8*(AJ1570*AH$1017+AJ1570+AK1570))))/SQRT(Sum_Sq(1/(1+$A1570)+$AC$2/$I$2-1/(1+(1+AK1570/AJ1570)/AH$1017),$X$2/$I$2)),IF(AK1571&lt;0,"A",AH1571))</f>
        <v>8.0485894624772408E-6</v>
      </c>
      <c r="AI1570" s="13"/>
      <c r="AJ1570" s="13">
        <f t="shared" si="543"/>
        <v>8017.2747923484349</v>
      </c>
      <c r="AK1570" s="12">
        <f t="shared" si="567"/>
        <v>1227412.6970157141</v>
      </c>
      <c r="AM1570" s="13">
        <f>IF(AP1570&gt;0,SQRT(Sum_Sq($AI$2,V_rtHz($AH$2)/(1+1/$A1570),V_rtHz($AH$2*$A1570)/(1+$A1570),$AN$2*$AH$2/(1+1/$A1570),$AM$2*SQRT(Sum_Sq(AP1570,1/($X$2*AN$8*(1+AM$1017+AP1570/AO1570))))/SQRT(Sum_Sq($X$2*AP1570*AN$8,1)),                   $AQ$2*SQRT(Sum_Sq($AH$2/(1+1/$A1570)+AP1570*( 1/(AM$1017+1+AP1570/AO1570)-1)/(1+($X$2*AP1570*AN$8)^2), (AP1570^2*AN$8*$X$2+1/($X$2*AN$8*(AM$1017+1+AP1570/AO1570           )))/(1+($X$2*AP1570*AN$8)^2))),           V_rtHz(AO1570)/($X$2*AN$8*(AO1570*AM$1017+AO1570+AP1570)),V_rtHz(AP1570)*SQRT(Sum_Sq(AO1570*AN$8*$X$2*AM$1017,1))/($X$2*AN$8*(AO1570*AM$1017+AO1570+AP1570))))/SQRT(Sum_Sq(1/(1+$A1570)+$AC$2/$I$2-1/(1+(1+AP1570/AO1570)/AM$1017),$X$2/$I$2)),IF(AP1571&lt;0,"A",AM1571))</f>
        <v>1.4268350648203734E-5</v>
      </c>
      <c r="AO1570" s="13">
        <f t="shared" si="544"/>
        <v>7994.1263754085976</v>
      </c>
      <c r="AP1570" s="12">
        <f t="shared" si="568"/>
        <v>3892659.0938804913</v>
      </c>
      <c r="AR1570" s="13">
        <f t="shared" si="545"/>
        <v>69887291.180198371</v>
      </c>
      <c r="AS1570" s="13">
        <f t="shared" si="546"/>
        <v>-1.3575840048870702E-5</v>
      </c>
      <c r="AV1570" s="13"/>
      <c r="AW1570" s="13">
        <f t="shared" si="547"/>
        <v>39300511.936236553</v>
      </c>
      <c r="AX1570" s="13">
        <f t="shared" si="548"/>
        <v>-4.5767217182282328E-5</v>
      </c>
      <c r="AZ1570" s="13"/>
      <c r="BA1570" s="13"/>
      <c r="BB1570" s="13">
        <f t="shared" si="549"/>
        <v>22100301.962882396</v>
      </c>
      <c r="BC1570" s="13">
        <f t="shared" si="550"/>
        <v>-1.8295713306849617E-4</v>
      </c>
      <c r="BD1570" s="13"/>
      <c r="BE1570" s="13"/>
      <c r="BG1570" s="13">
        <f t="shared" si="551"/>
        <v>996.3330000000002</v>
      </c>
      <c r="BH1570" s="13">
        <f t="shared" si="552"/>
        <v>10.898999999999997</v>
      </c>
      <c r="BI1570" s="13"/>
      <c r="BL1570" s="13">
        <f t="shared" si="553"/>
        <v>315.06815879885437</v>
      </c>
      <c r="BM1570" s="13">
        <f t="shared" si="554"/>
        <v>34.465664218175128</v>
      </c>
      <c r="BP1570" s="13"/>
      <c r="BQ1570" s="13">
        <f t="shared" si="555"/>
        <v>99.633300000000006</v>
      </c>
      <c r="BR1570" s="13">
        <f t="shared" si="556"/>
        <v>108.99</v>
      </c>
      <c r="BT1570" s="13"/>
      <c r="BU1570" s="13"/>
      <c r="BV1570" s="13">
        <f t="shared" si="557"/>
        <v>31.50681587988543</v>
      </c>
      <c r="BW1570" s="13">
        <f t="shared" si="558"/>
        <v>344.65664218175181</v>
      </c>
      <c r="CA1570" s="13">
        <f t="shared" si="559"/>
        <v>9.9633299999999974</v>
      </c>
      <c r="CB1570" s="13">
        <f t="shared" si="560"/>
        <v>1089.9000000000001</v>
      </c>
    </row>
    <row r="1571" spans="1:80" x14ac:dyDescent="0.3">
      <c r="A1571" s="13">
        <f t="shared" si="536"/>
        <v>2.1978598727848245E-2</v>
      </c>
      <c r="C1571" s="13" t="str">
        <f>IF(F1571&gt;0,SQRT(Sum_Sq($AI$2,V_rtHz($AH$2)/(1+1/$A1571),V_rtHz($AH$2*$A1571)/(1+$A1571),$AN$2*$AH$2/(1+1/$A1571),$AM$2*SQRT(Sum_Sq(F1571,1/($X$2*D$8*(1+C$1017+F1571/E1571))))/SQRT(Sum_Sq($X$2*F1571*D$8,1)),                   $AQ$2*SQRT(Sum_Sq($AH$2/(1+1/$A1571)+F1571*( 1/(C$1017+1+F1571/E1571)-1)/(1+($X$2*F1571*D$8)^2), (F1571^2*D$8*$X$2+1/($X$2*D$8*(C$1017+1+F1571/E1571           )))/(1+($X$2*F1571*D$8)^2))),           V_rtHz(E1571)/($X$2*D$8*(E1571*C$1017+E1571+F1571)),V_rtHz(F1571)*SQRT(Sum_Sq(E1571*D$8*$X$2*C$1017,1))/($X$2*D$8*(E1571*C$1017+E1571+F1571))))/SQRT(Sum_Sq(1/(1+$A1571)+$AC$2/$I$2-1/(1+(1+F1571/E1571)/C$1017),$X$2/$I$2)),IF(F1572&lt;0,"A",C1572))</f>
        <v>A</v>
      </c>
      <c r="E1571" s="13">
        <f t="shared" si="537"/>
        <v>-1</v>
      </c>
      <c r="F1571" s="12">
        <f t="shared" si="561"/>
        <v>-2</v>
      </c>
      <c r="H1571" s="13" t="str">
        <f>IF(K1571&gt;0,SQRT(Sum_Sq($AI$2,V_rtHz($AH$2)/(1+1/$A1571),V_rtHz($AH$2*$A1571)/(1+$A1571),$AN$2*$AH$2/(1+1/$A1571),$AM$2*SQRT(Sum_Sq(K1571,1/($X$2*I$8*(1+H$1017+K1571/J1571))))/SQRT(Sum_Sq($X$2*K1571*I$8,1)),                   $AQ$2*SQRT(Sum_Sq($AH$2/(1+1/$A1571)+K1571*( 1/(H$1017+1+K1571/J1571)-1)/(1+($X$2*K1571*I$8)^2), (K1571^2*I$8*$X$2+1/($X$2*I$8*(H$1017+1+K1571/J1571           )))/(1+($X$2*K1571*I$8)^2))),           V_rtHz(J1571)/($X$2*I$8*(J1571*H$1017+J1571+K1571)),V_rtHz(K1571)*SQRT(Sum_Sq(J1571*I$8*$X$2*H$1017,1))/($X$2*I$8*(J1571*H$1017+J1571+K1571))))/SQRT(Sum_Sq(1/(1+$A1571)+$AC$2/$I$2-1/(1+(1+K1571/J1571)/H$1017),$X$2/$I$2)),IF(K1572&lt;0,"A",H1572))</f>
        <v>A</v>
      </c>
      <c r="J1571" s="13">
        <f t="shared" si="538"/>
        <v>-1</v>
      </c>
      <c r="K1571" s="12">
        <f t="shared" si="562"/>
        <v>-2</v>
      </c>
      <c r="M1571" s="13" t="str">
        <f>IF(P1571&gt;0,SQRT(Sum_Sq($AI$2,V_rtHz($AH$2)/(1+1/$A1571),V_rtHz($AH$2*$A1571)/(1+$A1571),$AN$2*$AH$2/(1+1/$A1571),$AM$2*SQRT(Sum_Sq(P1571,1/($X$2*N$8*(1+M$1017+P1571/O1571))))/SQRT(Sum_Sq($X$2*P1571*N$8,1)),                   $AQ$2*SQRT(Sum_Sq($AH$2/(1+1/$A1571)+P1571*( 1/(M$1017+1+P1571/O1571)-1)/(1+($X$2*P1571*N$8)^2), (P1571^2*N$8*$X$2+1/($X$2*N$8*(M$1017+1+P1571/O1571           )))/(1+($X$2*P1571*N$8)^2))),           V_rtHz(O1571)/($X$2*N$8*(O1571*M$1017+O1571+P1571)),V_rtHz(P1571)*SQRT(Sum_Sq(O1571*N$8*$X$2*M$1017,1))/($X$2*N$8*(O1571*M$1017+O1571+P1571))))/SQRT(Sum_Sq(1/(1+$A1571)+$AC$2/$I$2-1/(1+(1+P1571/O1571)/M$1017),$X$2/$I$2)),IF(P1572&lt;0,"A",M1572))</f>
        <v>A</v>
      </c>
      <c r="O1571" s="13">
        <f t="shared" si="539"/>
        <v>-1</v>
      </c>
      <c r="P1571" s="12">
        <f t="shared" si="563"/>
        <v>-2</v>
      </c>
      <c r="R1571" s="13">
        <f>IF(U1571&gt;0,SQRT(Sum_Sq($AI$2,V_rtHz($AH$2)/(1+1/$A1571),V_rtHz($AH$2*$A1571)/(1+$A1571),$AN$2*$AH$2/(1+1/$A1571),$AM$2*SQRT(Sum_Sq(U1571,1/($X$2*S$8*(1+R$1017+U1571/T1571))))/SQRT(Sum_Sq($X$2*U1571*S$8,1)),                   $AQ$2*SQRT(Sum_Sq($AH$2/(1+1/$A1571)+U1571*( 1/(R$1017+1+U1571/T1571)-1)/(1+($X$2*U1571*S$8)^2), (U1571^2*S$8*$X$2+1/($X$2*S$8*(R$1017+1+U1571/T1571           )))/(1+($X$2*U1571*S$8)^2))),           V_rtHz(T1571)/($X$2*S$8*(T1571*R$1017+T1571+U1571)),V_rtHz(U1571)*SQRT(Sum_Sq(T1571*S$8*$X$2*R$1017,1))/($X$2*S$8*(T1571*R$1017+T1571+U1571))))/SQRT(Sum_Sq(1/(1+$A1571)+$AC$2/$I$2-1/(1+(1+U1571/T1571)/R$1017),$X$2/$I$2)),IF(U1572&lt;0,"A",R1572))</f>
        <v>1.6803598756488779E-6</v>
      </c>
      <c r="T1571" s="13">
        <f t="shared" si="540"/>
        <v>9292.4222428386092</v>
      </c>
      <c r="U1571" s="12">
        <f t="shared" si="564"/>
        <v>33487.940947632007</v>
      </c>
      <c r="X1571" s="13">
        <f>IF(AA1571&gt;0,SQRT(Sum_Sq($AI$2,V_rtHz($AH$2)/(1+1/$A1571),V_rtHz($AH$2*$A1571)/(1+$A1571),$AN$2*$AH$2/(1+1/$A1571),$AM$2*SQRT(Sum_Sq(AA1571,1/($X$2*Y$8*(1+X$1017+AA1571/Z1571))))/SQRT(Sum_Sq($X$2*AA1571*Y$8,1)),                   $AQ$2*SQRT(Sum_Sq($AH$2/(1+1/$A1571)+AA1571*( 1/(X$1017+1+AA1571/Z1571)-1)/(1+($X$2*AA1571*Y$8)^2), (AA1571^2*Y$8*$X$2+1/($X$2*Y$8*(X$1017+1+AA1571/Z1571           )))/(1+($X$2*AA1571*Y$8)^2))),           V_rtHz(Z1571)/($X$2*Y$8*(Z1571*X$1017+Z1571+AA1571)),V_rtHz(AA1571)*SQRT(Sum_Sq(Z1571*Y$8*$X$2*X$1017,1))/($X$2*Y$8*(Z1571*X$1017+Z1571+AA1571))))/SQRT(Sum_Sq(1/(1+$A1571)+$AC$2/$I$2-1/(1+(1+AA1571/Z1571)/X$1017),$X$2/$I$2)),IF(AA1572&lt;0,"A",X1572))</f>
        <v>2.6540931789182643E-6</v>
      </c>
      <c r="Z1571" s="13">
        <f t="shared" si="541"/>
        <v>8299.4757107951209</v>
      </c>
      <c r="AA1571" s="12">
        <f t="shared" si="565"/>
        <v>118567.78932183573</v>
      </c>
      <c r="AC1571" s="13">
        <f>IF(AF1571&gt;0,SQRT(Sum_Sq($AI$2,V_rtHz($AH$2)/(1+1/$A1571),V_rtHz($AH$2*$A1571)/(1+$A1571),$AN$2*$AH$2/(1+1/$A1571),$AM$2*SQRT(Sum_Sq(AF1571,1/($X$2*AD$8*(1+AC$1017+AF1571/AE1571))))/SQRT(Sum_Sq($X$2*AF1571*AD$8,1)),                   $AQ$2*SQRT(Sum_Sq($AH$2/(1+1/$A1571)+AF1571*( 1/(AC$1017+1+AF1571/AE1571)-1)/(1+($X$2*AF1571*AD$8)^2), (AF1571^2*AD$8*$X$2+1/($X$2*AD$8*(AC$1017+1+AF1571/AE1571           )))/(1+($X$2*AF1571*AD$8)^2))),           V_rtHz(AE1571)/($X$2*AD$8*(AE1571*AC$1017+AE1571+AF1571)),V_rtHz(AF1571)*SQRT(Sum_Sq(AE1571*AD$8*$X$2*AC$1017,1))/($X$2*AD$8*(AE1571*AC$1017+AE1571+AF1571))))/SQRT(Sum_Sq(1/(1+$A1571)+$AC$2/$I$2-1/(1+(1+AF1571/AE1571)/AC$1017),$X$2/$I$2)),IF(AF1572&lt;0,"A",AC1572))</f>
        <v>4.5638000727396602E-6</v>
      </c>
      <c r="AE1571" s="13">
        <f t="shared" si="542"/>
        <v>8051.50790444632</v>
      </c>
      <c r="AF1571" s="12">
        <f t="shared" si="566"/>
        <v>386491.68705006799</v>
      </c>
      <c r="AG1571" s="13"/>
      <c r="AH1571" s="13">
        <f>IF(AK1571&gt;0,SQRT(Sum_Sq($AI$2,V_rtHz($AH$2)/(1+1/$A1571),V_rtHz($AH$2*$A1571)/(1+$A1571),$AN$2*$AH$2/(1+1/$A1571),$AM$2*SQRT(Sum_Sq(AK1571,1/($X$2*AI$8*(1+AH$1017+AK1571/AJ1571))))/SQRT(Sum_Sq($X$2*AK1571*AI$8,1)),                   $AQ$2*SQRT(Sum_Sq($AH$2/(1+1/$A1571)+AK1571*( 1/(AH$1017+1+AK1571/AJ1571)-1)/(1+($X$2*AK1571*AI$8)^2), (AK1571^2*AI$8*$X$2+1/($X$2*AI$8*(AH$1017+1+AK1571/AJ1571           )))/(1+($X$2*AK1571*AI$8)^2))),           V_rtHz(AJ1571)/($X$2*AI$8*(AJ1571*AH$1017+AJ1571+AK1571)),V_rtHz(AK1571)*SQRT(Sum_Sq(AJ1571*AI$8*$X$2*AH$1017,1))/($X$2*AI$8*(AJ1571*AH$1017+AJ1571+AK1571))))/SQRT(Sum_Sq(1/(1+$A1571)+$AC$2/$I$2-1/(1+(1+AK1571/AJ1571)/AH$1017),$X$2/$I$2)),IF(AK1572&lt;0,"A",AH1572))</f>
        <v>8.0327012880499281E-6</v>
      </c>
      <c r="AI1571" s="13"/>
      <c r="AJ1571" s="13">
        <f t="shared" si="543"/>
        <v>7978.0354109270356</v>
      </c>
      <c r="AK1571" s="12">
        <f t="shared" si="567"/>
        <v>1233449.6362493632</v>
      </c>
      <c r="AM1571" s="13">
        <f>IF(AP1571&gt;0,SQRT(Sum_Sq($AI$2,V_rtHz($AH$2)/(1+1/$A1571),V_rtHz($AH$2*$A1571)/(1+$A1571),$AN$2*$AH$2/(1+1/$A1571),$AM$2*SQRT(Sum_Sq(AP1571,1/($X$2*AN$8*(1+AM$1017+AP1571/AO1571))))/SQRT(Sum_Sq($X$2*AP1571*AN$8,1)),                   $AQ$2*SQRT(Sum_Sq($AH$2/(1+1/$A1571)+AP1571*( 1/(AM$1017+1+AP1571/AO1571)-1)/(1+($X$2*AP1571*AN$8)^2), (AP1571^2*AN$8*$X$2+1/($X$2*AN$8*(AM$1017+1+AP1571/AO1571           )))/(1+($X$2*AP1571*AN$8)^2))),           V_rtHz(AO1571)/($X$2*AN$8*(AO1571*AM$1017+AO1571+AP1571)),V_rtHz(AP1571)*SQRT(Sum_Sq(AO1571*AN$8*$X$2*AM$1017,1))/($X$2*AN$8*(AO1571*AM$1017+AO1571+AP1571))))/SQRT(Sum_Sq(1/(1+$A1571)+$AC$2/$I$2-1/(1+(1+AP1571/AO1571)/AM$1017),$X$2/$I$2)),IF(AP1572&lt;0,"A",AM1572))</f>
        <v>1.4240529806680099E-5</v>
      </c>
      <c r="AO1571" s="13">
        <f t="shared" si="544"/>
        <v>7955.2572917826246</v>
      </c>
      <c r="AP1571" s="12">
        <f t="shared" si="568"/>
        <v>3911678.4777040333</v>
      </c>
      <c r="AR1571" s="13">
        <f t="shared" si="545"/>
        <v>69887291.180198371</v>
      </c>
      <c r="AS1571" s="13">
        <f t="shared" si="546"/>
        <v>-1.3581255676549037E-5</v>
      </c>
      <c r="AV1571" s="13"/>
      <c r="AW1571" s="13">
        <f t="shared" si="547"/>
        <v>39300511.936236553</v>
      </c>
      <c r="AX1571" s="13">
        <f t="shared" si="548"/>
        <v>-4.5828824938234268E-5</v>
      </c>
      <c r="AZ1571" s="13"/>
      <c r="BA1571" s="13"/>
      <c r="BB1571" s="13">
        <f t="shared" si="549"/>
        <v>22100301.962882396</v>
      </c>
      <c r="BC1571" s="13">
        <f t="shared" si="550"/>
        <v>-1.8394564294562025E-4</v>
      </c>
      <c r="BD1571" s="13"/>
      <c r="BE1571" s="13"/>
      <c r="BG1571" s="13">
        <f t="shared" si="551"/>
        <v>996.3330000000002</v>
      </c>
      <c r="BH1571" s="13">
        <f t="shared" si="552"/>
        <v>10.898999999999997</v>
      </c>
      <c r="BI1571" s="13"/>
      <c r="BL1571" s="13">
        <f t="shared" si="553"/>
        <v>315.06815879885437</v>
      </c>
      <c r="BM1571" s="13">
        <f t="shared" si="554"/>
        <v>34.465664218175142</v>
      </c>
      <c r="BP1571" s="13"/>
      <c r="BQ1571" s="13">
        <f t="shared" si="555"/>
        <v>99.633300000000006</v>
      </c>
      <c r="BR1571" s="13">
        <f t="shared" si="556"/>
        <v>108.99000000000005</v>
      </c>
      <c r="BT1571" s="13"/>
      <c r="BU1571" s="13"/>
      <c r="BV1571" s="13">
        <f t="shared" si="557"/>
        <v>31.50681587988543</v>
      </c>
      <c r="BW1571" s="13">
        <f t="shared" si="558"/>
        <v>344.65664218175152</v>
      </c>
      <c r="CA1571" s="13">
        <f t="shared" si="559"/>
        <v>9.9633299999999991</v>
      </c>
      <c r="CB1571" s="13">
        <f t="shared" si="560"/>
        <v>1089.9000000000005</v>
      </c>
    </row>
    <row r="1572" spans="1:80" x14ac:dyDescent="0.3">
      <c r="A1572" s="13">
        <f t="shared" si="536"/>
        <v>2.2284351492703029E-2</v>
      </c>
      <c r="C1572" s="13" t="str">
        <f>IF(F1572&gt;0,SQRT(Sum_Sq($AI$2,V_rtHz($AH$2)/(1+1/$A1572),V_rtHz($AH$2*$A1572)/(1+$A1572),$AN$2*$AH$2/(1+1/$A1572),$AM$2*SQRT(Sum_Sq(F1572,1/($X$2*D$8*(1+C$1017+F1572/E1572))))/SQRT(Sum_Sq($X$2*F1572*D$8,1)),                   $AQ$2*SQRT(Sum_Sq($AH$2/(1+1/$A1572)+F1572*( 1/(C$1017+1+F1572/E1572)-1)/(1+($X$2*F1572*D$8)^2), (F1572^2*D$8*$X$2+1/($X$2*D$8*(C$1017+1+F1572/E1572           )))/(1+($X$2*F1572*D$8)^2))),           V_rtHz(E1572)/($X$2*D$8*(E1572*C$1017+E1572+F1572)),V_rtHz(F1572)*SQRT(Sum_Sq(E1572*D$8*$X$2*C$1017,1))/($X$2*D$8*(E1572*C$1017+E1572+F1572))))/SQRT(Sum_Sq(1/(1+$A1572)+$AC$2/$I$2-1/(1+(1+F1572/E1572)/C$1017),$X$2/$I$2)),IF(F1573&lt;0,"A",C1573))</f>
        <v>A</v>
      </c>
      <c r="E1572" s="13">
        <f t="shared" si="537"/>
        <v>-1</v>
      </c>
      <c r="F1572" s="12">
        <f t="shared" si="561"/>
        <v>-2</v>
      </c>
      <c r="H1572" s="13" t="str">
        <f>IF(K1572&gt;0,SQRT(Sum_Sq($AI$2,V_rtHz($AH$2)/(1+1/$A1572),V_rtHz($AH$2*$A1572)/(1+$A1572),$AN$2*$AH$2/(1+1/$A1572),$AM$2*SQRT(Sum_Sq(K1572,1/($X$2*I$8*(1+H$1017+K1572/J1572))))/SQRT(Sum_Sq($X$2*K1572*I$8,1)),                   $AQ$2*SQRT(Sum_Sq($AH$2/(1+1/$A1572)+K1572*( 1/(H$1017+1+K1572/J1572)-1)/(1+($X$2*K1572*I$8)^2), (K1572^2*I$8*$X$2+1/($X$2*I$8*(H$1017+1+K1572/J1572           )))/(1+($X$2*K1572*I$8)^2))),           V_rtHz(J1572)/($X$2*I$8*(J1572*H$1017+J1572+K1572)),V_rtHz(K1572)*SQRT(Sum_Sq(J1572*I$8*$X$2*H$1017,1))/($X$2*I$8*(J1572*H$1017+J1572+K1572))))/SQRT(Sum_Sq(1/(1+$A1572)+$AC$2/$I$2-1/(1+(1+K1572/J1572)/H$1017),$X$2/$I$2)),IF(K1573&lt;0,"A",H1573))</f>
        <v>A</v>
      </c>
      <c r="J1572" s="13">
        <f t="shared" si="538"/>
        <v>-1</v>
      </c>
      <c r="K1572" s="12">
        <f t="shared" si="562"/>
        <v>-2</v>
      </c>
      <c r="M1572" s="13" t="str">
        <f>IF(P1572&gt;0,SQRT(Sum_Sq($AI$2,V_rtHz($AH$2)/(1+1/$A1572),V_rtHz($AH$2*$A1572)/(1+$A1572),$AN$2*$AH$2/(1+1/$A1572),$AM$2*SQRT(Sum_Sq(P1572,1/($X$2*N$8*(1+M$1017+P1572/O1572))))/SQRT(Sum_Sq($X$2*P1572*N$8,1)),                   $AQ$2*SQRT(Sum_Sq($AH$2/(1+1/$A1572)+P1572*( 1/(M$1017+1+P1572/O1572)-1)/(1+($X$2*P1572*N$8)^2), (P1572^2*N$8*$X$2+1/($X$2*N$8*(M$1017+1+P1572/O1572           )))/(1+($X$2*P1572*N$8)^2))),           V_rtHz(O1572)/($X$2*N$8*(O1572*M$1017+O1572+P1572)),V_rtHz(P1572)*SQRT(Sum_Sq(O1572*N$8*$X$2*M$1017,1))/($X$2*N$8*(O1572*M$1017+O1572+P1572))))/SQRT(Sum_Sq(1/(1+$A1572)+$AC$2/$I$2-1/(1+(1+P1572/O1572)/M$1017),$X$2/$I$2)),IF(P1573&lt;0,"A",M1573))</f>
        <v>A</v>
      </c>
      <c r="O1572" s="13">
        <f t="shared" si="539"/>
        <v>-1</v>
      </c>
      <c r="P1572" s="12">
        <f t="shared" si="563"/>
        <v>-2</v>
      </c>
      <c r="R1572" s="13">
        <f>IF(U1572&gt;0,SQRT(Sum_Sq($AI$2,V_rtHz($AH$2)/(1+1/$A1572),V_rtHz($AH$2*$A1572)/(1+$A1572),$AN$2*$AH$2/(1+1/$A1572),$AM$2*SQRT(Sum_Sq(U1572,1/($X$2*S$8*(1+R$1017+U1572/T1572))))/SQRT(Sum_Sq($X$2*U1572*S$8,1)),                   $AQ$2*SQRT(Sum_Sq($AH$2/(1+1/$A1572)+U1572*( 1/(R$1017+1+U1572/T1572)-1)/(1+($X$2*U1572*S$8)^2), (U1572^2*S$8*$X$2+1/($X$2*S$8*(R$1017+1+U1572/T1572           )))/(1+($X$2*U1572*S$8)^2))),           V_rtHz(T1572)/($X$2*S$8*(T1572*R$1017+T1572+U1572)),V_rtHz(U1572)*SQRT(Sum_Sq(T1572*S$8*$X$2*R$1017,1))/($X$2*S$8*(T1572*R$1017+T1572+U1572))))/SQRT(Sum_Sq(1/(1+$A1572)+$AC$2/$I$2-1/(1+(1+U1572/T1572)/R$1017),$X$2/$I$2)),IF(U1573&lt;0,"A",R1573))</f>
        <v>1.67449294901247E-6</v>
      </c>
      <c r="T1572" s="13">
        <f t="shared" si="540"/>
        <v>9227.618598031253</v>
      </c>
      <c r="U1572" s="12">
        <f t="shared" si="564"/>
        <v>33723.119786835778</v>
      </c>
      <c r="X1572" s="13">
        <f>IF(AA1572&gt;0,SQRT(Sum_Sq($AI$2,V_rtHz($AH$2)/(1+1/$A1572),V_rtHz($AH$2*$A1572)/(1+$A1572),$AN$2*$AH$2/(1+1/$A1572),$AM$2*SQRT(Sum_Sq(AA1572,1/($X$2*Y$8*(1+X$1017+AA1572/Z1572))))/SQRT(Sum_Sq($X$2*AA1572*Y$8,1)),                   $AQ$2*SQRT(Sum_Sq($AH$2/(1+1/$A1572)+AA1572*( 1/(X$1017+1+AA1572/Z1572)-1)/(1+($X$2*AA1572*Y$8)^2), (AA1572^2*Y$8*$X$2+1/($X$2*Y$8*(X$1017+1+AA1572/Z1572           )))/(1+($X$2*AA1572*Y$8)^2))),           V_rtHz(Z1572)/($X$2*Y$8*(Z1572*X$1017+Z1572+AA1572)),V_rtHz(AA1572)*SQRT(Sum_Sq(Z1572*Y$8*$X$2*X$1017,1))/($X$2*Y$8*(Z1572*X$1017+Z1572+AA1572))))/SQRT(Sum_Sq(1/(1+$A1572)+$AC$2/$I$2-1/(1+(1+AA1572/Z1572)/X$1017),$X$2/$I$2)),IF(AA1573&lt;0,"A",X1573))</f>
        <v>2.6479552912395032E-6</v>
      </c>
      <c r="Z1572" s="13">
        <f t="shared" si="541"/>
        <v>8254.9068371362446</v>
      </c>
      <c r="AA1572" s="12">
        <f t="shared" si="565"/>
        <v>119207.94588890011</v>
      </c>
      <c r="AC1572" s="13">
        <f>IF(AF1572&gt;0,SQRT(Sum_Sq($AI$2,V_rtHz($AH$2)/(1+1/$A1572),V_rtHz($AH$2*$A1572)/(1+$A1572),$AN$2*$AH$2/(1+1/$A1572),$AM$2*SQRT(Sum_Sq(AF1572,1/($X$2*AD$8*(1+AC$1017+AF1572/AE1572))))/SQRT(Sum_Sq($X$2*AF1572*AD$8,1)),                   $AQ$2*SQRT(Sum_Sq($AH$2/(1+1/$A1572)+AF1572*( 1/(AC$1017+1+AF1572/AE1572)-1)/(1+($X$2*AF1572*AD$8)^2), (AF1572^2*AD$8*$X$2+1/($X$2*AD$8*(AC$1017+1+AF1572/AE1572           )))/(1+($X$2*AF1572*AD$8)^2))),           V_rtHz(AE1572)/($X$2*AD$8*(AE1572*AC$1017+AE1572+AF1572)),V_rtHz(AF1572)*SQRT(Sum_Sq(AE1572*AD$8*$X$2*AC$1017,1))/($X$2*AD$8*(AE1572*AC$1017+AE1572+AF1572))))/SQRT(Sum_Sq(1/(1+$A1572)+$AC$2/$I$2-1/(1+(1+AF1572/AE1572)/AC$1017),$X$2/$I$2)),IF(AF1573&lt;0,"A",AC1573))</f>
        <v>4.5544452935896381E-6</v>
      </c>
      <c r="AE1572" s="13">
        <f t="shared" si="542"/>
        <v>8011.1672264506387</v>
      </c>
      <c r="AF1572" s="12">
        <f t="shared" si="566"/>
        <v>388437.8874294355</v>
      </c>
      <c r="AG1572" s="13"/>
      <c r="AH1572" s="13">
        <f>IF(AK1572&gt;0,SQRT(Sum_Sq($AI$2,V_rtHz($AH$2)/(1+1/$A1572),V_rtHz($AH$2*$A1572)/(1+$A1572),$AN$2*$AH$2/(1+1/$A1572),$AM$2*SQRT(Sum_Sq(AK1572,1/($X$2*AI$8*(1+AH$1017+AK1572/AJ1572))))/SQRT(Sum_Sq($X$2*AK1572*AI$8,1)),                   $AQ$2*SQRT(Sum_Sq($AH$2/(1+1/$A1572)+AK1572*( 1/(AH$1017+1+AK1572/AJ1572)-1)/(1+($X$2*AK1572*AI$8)^2), (AK1572^2*AI$8*$X$2+1/($X$2*AI$8*(AH$1017+1+AK1572/AJ1572           )))/(1+($X$2*AK1572*AI$8)^2))),           V_rtHz(AJ1572)/($X$2*AI$8*(AJ1572*AH$1017+AJ1572+AK1572)),V_rtHz(AK1572)*SQRT(Sum_Sq(AJ1572*AI$8*$X$2*AH$1017,1))/($X$2*AI$8*(AJ1572*AH$1017+AJ1572+AK1572))))/SQRT(Sum_Sq(1/(1+$A1572)+$AC$2/$I$2-1/(1+(1+AK1572/AJ1572)/AH$1017),$X$2/$I$2)),IF(AK1573&lt;0,"A",AH1573))</f>
        <v>8.0168452146378429E-6</v>
      </c>
      <c r="AI1572" s="13"/>
      <c r="AJ1572" s="13">
        <f t="shared" si="543"/>
        <v>7938.8894010812837</v>
      </c>
      <c r="AK1572" s="12">
        <f t="shared" si="567"/>
        <v>1239531.6748274898</v>
      </c>
      <c r="AM1572" s="13">
        <f>IF(AP1572&gt;0,SQRT(Sum_Sq($AI$2,V_rtHz($AH$2)/(1+1/$A1572),V_rtHz($AH$2*$A1572)/(1+$A1572),$AN$2*$AH$2/(1+1/$A1572),$AM$2*SQRT(Sum_Sq(AP1572,1/($X$2*AN$8*(1+AM$1017+AP1572/AO1572))))/SQRT(Sum_Sq($X$2*AP1572*AN$8,1)),                   $AQ$2*SQRT(Sum_Sq($AH$2/(1+1/$A1572)+AP1572*( 1/(AM$1017+1+AP1572/AO1572)-1)/(1+($X$2*AP1572*AN$8)^2), (AP1572^2*AN$8*$X$2+1/($X$2*AN$8*(AM$1017+1+AP1572/AO1572           )))/(1+($X$2*AP1572*AN$8)^2))),           V_rtHz(AO1572)/($X$2*AN$8*(AO1572*AM$1017+AO1572+AP1572)),V_rtHz(AP1572)*SQRT(Sum_Sq(AO1572*AN$8*$X$2*AM$1017,1))/($X$2*AN$8*(AO1572*AM$1017+AO1572+AP1572))))/SQRT(Sum_Sq(1/(1+$A1572)+$AC$2/$I$2-1/(1+(1+AP1572/AO1572)/AM$1017),$X$2/$I$2)),IF(AP1573&lt;0,"A",AM1573))</f>
        <v>1.4212762073882274E-5</v>
      </c>
      <c r="AO1572" s="13">
        <f t="shared" si="544"/>
        <v>7916.4763792102067</v>
      </c>
      <c r="AP1572" s="12">
        <f t="shared" si="568"/>
        <v>3930840.8491668762</v>
      </c>
      <c r="AR1572" s="13">
        <f t="shared" si="545"/>
        <v>69887291.180198371</v>
      </c>
      <c r="AS1572" s="13">
        <f t="shared" si="546"/>
        <v>-1.35867510562452E-5</v>
      </c>
      <c r="AV1572" s="13"/>
      <c r="AW1572" s="13">
        <f t="shared" si="547"/>
        <v>39300511.936236553</v>
      </c>
      <c r="AX1572" s="13">
        <f t="shared" si="548"/>
        <v>-4.5891459313739086E-5</v>
      </c>
      <c r="AZ1572" s="13"/>
      <c r="BA1572" s="13"/>
      <c r="BB1572" s="13">
        <f t="shared" si="549"/>
        <v>22100301.962882396</v>
      </c>
      <c r="BC1572" s="13">
        <f t="shared" si="550"/>
        <v>-1.8495887012391518E-4</v>
      </c>
      <c r="BD1572" s="13"/>
      <c r="BE1572" s="13"/>
      <c r="BG1572" s="13">
        <f t="shared" si="551"/>
        <v>996.3330000000002</v>
      </c>
      <c r="BH1572" s="13">
        <f t="shared" si="552"/>
        <v>10.899000000000004</v>
      </c>
      <c r="BI1572" s="13"/>
      <c r="BL1572" s="13">
        <f t="shared" si="553"/>
        <v>315.06815879885437</v>
      </c>
      <c r="BM1572" s="13">
        <f t="shared" si="554"/>
        <v>34.465664218175142</v>
      </c>
      <c r="BP1572" s="13"/>
      <c r="BQ1572" s="13">
        <f t="shared" si="555"/>
        <v>99.633300000000006</v>
      </c>
      <c r="BR1572" s="13">
        <f t="shared" si="556"/>
        <v>108.99</v>
      </c>
      <c r="BT1572" s="13"/>
      <c r="BU1572" s="13"/>
      <c r="BV1572" s="13">
        <f t="shared" si="557"/>
        <v>31.50681587988543</v>
      </c>
      <c r="BW1572" s="13">
        <f t="shared" si="558"/>
        <v>344.65664218175147</v>
      </c>
      <c r="CA1572" s="13">
        <f t="shared" si="559"/>
        <v>9.9633299999999991</v>
      </c>
      <c r="CB1572" s="13">
        <f t="shared" si="560"/>
        <v>1089.9000000000005</v>
      </c>
    </row>
    <row r="1573" spans="1:80" x14ac:dyDescent="0.3">
      <c r="A1573" s="13">
        <f t="shared" si="536"/>
        <v>2.2594357702209779E-2</v>
      </c>
      <c r="C1573" s="13" t="str">
        <f>IF(F1573&gt;0,SQRT(Sum_Sq($AI$2,V_rtHz($AH$2)/(1+1/$A1573),V_rtHz($AH$2*$A1573)/(1+$A1573),$AN$2*$AH$2/(1+1/$A1573),$AM$2*SQRT(Sum_Sq(F1573,1/($X$2*D$8*(1+C$1017+F1573/E1573))))/SQRT(Sum_Sq($X$2*F1573*D$8,1)),                   $AQ$2*SQRT(Sum_Sq($AH$2/(1+1/$A1573)+F1573*( 1/(C$1017+1+F1573/E1573)-1)/(1+($X$2*F1573*D$8)^2), (F1573^2*D$8*$X$2+1/($X$2*D$8*(C$1017+1+F1573/E1573           )))/(1+($X$2*F1573*D$8)^2))),           V_rtHz(E1573)/($X$2*D$8*(E1573*C$1017+E1573+F1573)),V_rtHz(F1573)*SQRT(Sum_Sq(E1573*D$8*$X$2*C$1017,1))/($X$2*D$8*(E1573*C$1017+E1573+F1573))))/SQRT(Sum_Sq(1/(1+$A1573)+$AC$2/$I$2-1/(1+(1+F1573/E1573)/C$1017),$X$2/$I$2)),IF(F1574&lt;0,"A",C1574))</f>
        <v>A</v>
      </c>
      <c r="E1573" s="13">
        <f t="shared" si="537"/>
        <v>-1</v>
      </c>
      <c r="F1573" s="12">
        <f t="shared" si="561"/>
        <v>-2</v>
      </c>
      <c r="H1573" s="13" t="str">
        <f>IF(K1573&gt;0,SQRT(Sum_Sq($AI$2,V_rtHz($AH$2)/(1+1/$A1573),V_rtHz($AH$2*$A1573)/(1+$A1573),$AN$2*$AH$2/(1+1/$A1573),$AM$2*SQRT(Sum_Sq(K1573,1/($X$2*I$8*(1+H$1017+K1573/J1573))))/SQRT(Sum_Sq($X$2*K1573*I$8,1)),                   $AQ$2*SQRT(Sum_Sq($AH$2/(1+1/$A1573)+K1573*( 1/(H$1017+1+K1573/J1573)-1)/(1+($X$2*K1573*I$8)^2), (K1573^2*I$8*$X$2+1/($X$2*I$8*(H$1017+1+K1573/J1573           )))/(1+($X$2*K1573*I$8)^2))),           V_rtHz(J1573)/($X$2*I$8*(J1573*H$1017+J1573+K1573)),V_rtHz(K1573)*SQRT(Sum_Sq(J1573*I$8*$X$2*H$1017,1))/($X$2*I$8*(J1573*H$1017+J1573+K1573))))/SQRT(Sum_Sq(1/(1+$A1573)+$AC$2/$I$2-1/(1+(1+K1573/J1573)/H$1017),$X$2/$I$2)),IF(K1574&lt;0,"A",H1574))</f>
        <v>A</v>
      </c>
      <c r="J1573" s="13">
        <f t="shared" si="538"/>
        <v>-1</v>
      </c>
      <c r="K1573" s="12">
        <f t="shared" si="562"/>
        <v>-2</v>
      </c>
      <c r="M1573" s="13" t="str">
        <f>IF(P1573&gt;0,SQRT(Sum_Sq($AI$2,V_rtHz($AH$2)/(1+1/$A1573),V_rtHz($AH$2*$A1573)/(1+$A1573),$AN$2*$AH$2/(1+1/$A1573),$AM$2*SQRT(Sum_Sq(P1573,1/($X$2*N$8*(1+M$1017+P1573/O1573))))/SQRT(Sum_Sq($X$2*P1573*N$8,1)),                   $AQ$2*SQRT(Sum_Sq($AH$2/(1+1/$A1573)+P1573*( 1/(M$1017+1+P1573/O1573)-1)/(1+($X$2*P1573*N$8)^2), (P1573^2*N$8*$X$2+1/($X$2*N$8*(M$1017+1+P1573/O1573           )))/(1+($X$2*P1573*N$8)^2))),           V_rtHz(O1573)/($X$2*N$8*(O1573*M$1017+O1573+P1573)),V_rtHz(P1573)*SQRT(Sum_Sq(O1573*N$8*$X$2*M$1017,1))/($X$2*N$8*(O1573*M$1017+O1573+P1573))))/SQRT(Sum_Sq(1/(1+$A1573)+$AC$2/$I$2-1/(1+(1+P1573/O1573)/M$1017),$X$2/$I$2)),IF(P1574&lt;0,"A",M1574))</f>
        <v>A</v>
      </c>
      <c r="O1573" s="13">
        <f t="shared" si="539"/>
        <v>-1</v>
      </c>
      <c r="P1573" s="12">
        <f t="shared" si="563"/>
        <v>-2</v>
      </c>
      <c r="R1573" s="13">
        <f>IF(U1573&gt;0,SQRT(Sum_Sq($AI$2,V_rtHz($AH$2)/(1+1/$A1573),V_rtHz($AH$2*$A1573)/(1+$A1573),$AN$2*$AH$2/(1+1/$A1573),$AM$2*SQRT(Sum_Sq(U1573,1/($X$2*S$8*(1+R$1017+U1573/T1573))))/SQRT(Sum_Sq($X$2*U1573*S$8,1)),                   $AQ$2*SQRT(Sum_Sq($AH$2/(1+1/$A1573)+U1573*( 1/(R$1017+1+U1573/T1573)-1)/(1+($X$2*U1573*S$8)^2), (U1573^2*S$8*$X$2+1/($X$2*S$8*(R$1017+1+U1573/T1573           )))/(1+($X$2*U1573*S$8)^2))),           V_rtHz(T1573)/($X$2*S$8*(T1573*R$1017+T1573+U1573)),V_rtHz(U1573)*SQRT(Sum_Sq(T1573*S$8*$X$2*R$1017,1))/($X$2*S$8*(T1573*R$1017+T1573+U1573))))/SQRT(Sum_Sq(1/(1+$A1573)+$AC$2/$I$2-1/(1+(1+U1573/T1573)/R$1017),$X$2/$I$2)),IF(U1574&lt;0,"A",R1574))</f>
        <v>1.6686807291033455E-6</v>
      </c>
      <c r="T1573" s="13">
        <f t="shared" si="540"/>
        <v>9163.4386462716666</v>
      </c>
      <c r="U1573" s="12">
        <f t="shared" si="564"/>
        <v>33959.313674812802</v>
      </c>
      <c r="X1573" s="13">
        <f>IF(AA1573&gt;0,SQRT(Sum_Sq($AI$2,V_rtHz($AH$2)/(1+1/$A1573),V_rtHz($AH$2*$A1573)/(1+$A1573),$AN$2*$AH$2/(1+1/$A1573),$AM$2*SQRT(Sum_Sq(AA1573,1/($X$2*Y$8*(1+X$1017+AA1573/Z1573))))/SQRT(Sum_Sq($X$2*AA1573*Y$8,1)),                   $AQ$2*SQRT(Sum_Sq($AH$2/(1+1/$A1573)+AA1573*( 1/(X$1017+1+AA1573/Z1573)-1)/(1+($X$2*AA1573*Y$8)^2), (AA1573^2*Y$8*$X$2+1/($X$2*Y$8*(X$1017+1+AA1573/Z1573           )))/(1+($X$2*AA1573*Y$8)^2))),           V_rtHz(Z1573)/($X$2*Y$8*(Z1573*X$1017+Z1573+AA1573)),V_rtHz(AA1573)*SQRT(Sum_Sq(Z1573*Y$8*$X$2*X$1017,1))/($X$2*Y$8*(Z1573*X$1017+Z1573+AA1573))))/SQRT(Sum_Sq(1/(1+$A1573)+$AC$2/$I$2-1/(1+(1+AA1573/Z1573)/X$1017),$X$2/$I$2)),IF(AA1574&lt;0,"A",X1574))</f>
        <v>2.641840158458477E-6</v>
      </c>
      <c r="Z1573" s="13">
        <f t="shared" si="541"/>
        <v>8210.5169270128845</v>
      </c>
      <c r="AA1573" s="12">
        <f t="shared" si="565"/>
        <v>119852.44002380517</v>
      </c>
      <c r="AC1573" s="13">
        <f>IF(AF1573&gt;0,SQRT(Sum_Sq($AI$2,V_rtHz($AH$2)/(1+1/$A1573),V_rtHz($AH$2*$A1573)/(1+$A1573),$AN$2*$AH$2/(1+1/$A1573),$AM$2*SQRT(Sum_Sq(AF1573,1/($X$2*AD$8*(1+AC$1017+AF1573/AE1573))))/SQRT(Sum_Sq($X$2*AF1573*AD$8,1)),                   $AQ$2*SQRT(Sum_Sq($AH$2/(1+1/$A1573)+AF1573*( 1/(AC$1017+1+AF1573/AE1573)-1)/(1+($X$2*AF1573*AD$8)^2), (AF1573^2*AD$8*$X$2+1/($X$2*AD$8*(AC$1017+1+AF1573/AE1573           )))/(1+($X$2*AF1573*AD$8)^2))),           V_rtHz(AE1573)/($X$2*AD$8*(AE1573*AC$1017+AE1573+AF1573)),V_rtHz(AF1573)*SQRT(Sum_Sq(AE1573*AD$8*$X$2*AC$1017,1))/($X$2*AD$8*(AE1573*AC$1017+AE1573+AF1573))))/SQRT(Sum_Sq(1/(1+$A1573)+$AC$2/$I$2-1/(1+(1+AF1573/AE1573)/AC$1017),$X$2/$I$2)),IF(AF1574&lt;0,"A",AC1574))</f>
        <v>4.5451133612136213E-6</v>
      </c>
      <c r="AE1573" s="13">
        <f t="shared" si="542"/>
        <v>7970.9382553334099</v>
      </c>
      <c r="AF1573" s="12">
        <f t="shared" si="566"/>
        <v>390398.31618370168</v>
      </c>
      <c r="AG1573" s="13"/>
      <c r="AH1573" s="13">
        <f>IF(AK1573&gt;0,SQRT(Sum_Sq($AI$2,V_rtHz($AH$2)/(1+1/$A1573),V_rtHz($AH$2*$A1573)/(1+$A1573),$AN$2*$AH$2/(1+1/$A1573),$AM$2*SQRT(Sum_Sq(AK1573,1/($X$2*AI$8*(1+AH$1017+AK1573/AJ1573))))/SQRT(Sum_Sq($X$2*AK1573*AI$8,1)),                   $AQ$2*SQRT(Sum_Sq($AH$2/(1+1/$A1573)+AK1573*( 1/(AH$1017+1+AK1573/AJ1573)-1)/(1+($X$2*AK1573*AI$8)^2), (AK1573^2*AI$8*$X$2+1/($X$2*AI$8*(AH$1017+1+AK1573/AJ1573           )))/(1+($X$2*AK1573*AI$8)^2))),           V_rtHz(AJ1573)/($X$2*AI$8*(AJ1573*AH$1017+AJ1573+AK1573)),V_rtHz(AK1573)*SQRT(Sum_Sq(AJ1573*AI$8*$X$2*AH$1017,1))/($X$2*AI$8*(AJ1573*AH$1017+AJ1573+AK1573))))/SQRT(Sum_Sq(1/(1+$A1573)+$AC$2/$I$2-1/(1+(1+AK1573/AJ1573)/AH$1017),$X$2/$I$2)),IF(AK1574&lt;0,"A",AH1574))</f>
        <v>8.0010220784055831E-6</v>
      </c>
      <c r="AI1573" s="13"/>
      <c r="AJ1573" s="13">
        <f t="shared" si="543"/>
        <v>7899.8377737542733</v>
      </c>
      <c r="AK1573" s="12">
        <f t="shared" si="567"/>
        <v>1245659.1081257034</v>
      </c>
      <c r="AM1573" s="13">
        <f>IF(AP1573&gt;0,SQRT(Sum_Sq($AI$2,V_rtHz($AH$2)/(1+1/$A1573),V_rtHz($AH$2*$A1573)/(1+$A1573),$AN$2*$AH$2/(1+1/$A1573),$AM$2*SQRT(Sum_Sq(AP1573,1/($X$2*AN$8*(1+AM$1017+AP1573/AO1573))))/SQRT(Sum_Sq($X$2*AP1573*AN$8,1)),                   $AQ$2*SQRT(Sum_Sq($AH$2/(1+1/$A1573)+AP1573*( 1/(AM$1017+1+AP1573/AO1573)-1)/(1+($X$2*AP1573*AN$8)^2), (AP1573^2*AN$8*$X$2+1/($X$2*AN$8*(AM$1017+1+AP1573/AO1573           )))/(1+($X$2*AP1573*AN$8)^2))),           V_rtHz(AO1573)/($X$2*AN$8*(AO1573*AM$1017+AO1573+AP1573)),V_rtHz(AP1573)*SQRT(Sum_Sq(AO1573*AN$8*$X$2*AM$1017,1))/($X$2*AN$8*(AO1573*AM$1017+AO1573+AP1573))))/SQRT(Sum_Sq(1/(1+$A1573)+$AC$2/$I$2-1/(1+(1+AP1573/AO1573)/AM$1017),$X$2/$I$2)),IF(AP1574&lt;0,"A",AM1574))</f>
        <v>1.4185048959869146E-5</v>
      </c>
      <c r="AO1573" s="13">
        <f t="shared" si="544"/>
        <v>7877.7847040010747</v>
      </c>
      <c r="AP1573" s="12">
        <f t="shared" si="568"/>
        <v>3950147.1418810589</v>
      </c>
      <c r="AR1573" s="13">
        <f t="shared" si="545"/>
        <v>69887291.180198371</v>
      </c>
      <c r="AS1573" s="13">
        <f t="shared" si="546"/>
        <v>-1.3592327426569647E-5</v>
      </c>
      <c r="AV1573" s="13"/>
      <c r="AW1573" s="13">
        <f t="shared" si="547"/>
        <v>39300511.936236553</v>
      </c>
      <c r="AX1573" s="13">
        <f t="shared" si="548"/>
        <v>-4.5955140057001705E-5</v>
      </c>
      <c r="AZ1573" s="13"/>
      <c r="BA1573" s="13"/>
      <c r="BB1573" s="13">
        <f t="shared" si="549"/>
        <v>22100301.962882396</v>
      </c>
      <c r="BC1573" s="13">
        <f t="shared" si="550"/>
        <v>-1.8599765301815054E-4</v>
      </c>
      <c r="BD1573" s="13"/>
      <c r="BE1573" s="13"/>
      <c r="BG1573" s="13">
        <f t="shared" si="551"/>
        <v>996.3330000000002</v>
      </c>
      <c r="BH1573" s="13">
        <f t="shared" si="552"/>
        <v>10.898999999999999</v>
      </c>
      <c r="BI1573" s="13"/>
      <c r="BL1573" s="13">
        <f t="shared" si="553"/>
        <v>315.06815879885437</v>
      </c>
      <c r="BM1573" s="13">
        <f t="shared" si="554"/>
        <v>34.465664218175128</v>
      </c>
      <c r="BP1573" s="13"/>
      <c r="BQ1573" s="13">
        <f t="shared" si="555"/>
        <v>99.633300000000006</v>
      </c>
      <c r="BR1573" s="13">
        <f t="shared" si="556"/>
        <v>108.99000000000002</v>
      </c>
      <c r="BT1573" s="13"/>
      <c r="BU1573" s="13"/>
      <c r="BV1573" s="13">
        <f t="shared" si="557"/>
        <v>31.506815879885437</v>
      </c>
      <c r="BW1573" s="13">
        <f t="shared" si="558"/>
        <v>344.65664218175152</v>
      </c>
      <c r="CA1573" s="13">
        <f t="shared" si="559"/>
        <v>9.9633299999999991</v>
      </c>
      <c r="CB1573" s="13">
        <f t="shared" si="560"/>
        <v>1089.9000000000001</v>
      </c>
    </row>
    <row r="1574" spans="1:80" x14ac:dyDescent="0.3">
      <c r="A1574" s="13">
        <f t="shared" si="536"/>
        <v>2.290867652767771E-2</v>
      </c>
      <c r="C1574" s="13" t="str">
        <f>IF(F1574&gt;0,SQRT(Sum_Sq($AI$2,V_rtHz($AH$2)/(1+1/$A1574),V_rtHz($AH$2*$A1574)/(1+$A1574),$AN$2*$AH$2/(1+1/$A1574),$AM$2*SQRT(Sum_Sq(F1574,1/($X$2*D$8*(1+C$1017+F1574/E1574))))/SQRT(Sum_Sq($X$2*F1574*D$8,1)),                   $AQ$2*SQRT(Sum_Sq($AH$2/(1+1/$A1574)+F1574*( 1/(C$1017+1+F1574/E1574)-1)/(1+($X$2*F1574*D$8)^2), (F1574^2*D$8*$X$2+1/($X$2*D$8*(C$1017+1+F1574/E1574           )))/(1+($X$2*F1574*D$8)^2))),           V_rtHz(E1574)/($X$2*D$8*(E1574*C$1017+E1574+F1574)),V_rtHz(F1574)*SQRT(Sum_Sq(E1574*D$8*$X$2*C$1017,1))/($X$2*D$8*(E1574*C$1017+E1574+F1574))))/SQRT(Sum_Sq(1/(1+$A1574)+$AC$2/$I$2-1/(1+(1+F1574/E1574)/C$1017),$X$2/$I$2)),IF(F1575&lt;0,"A",C1575))</f>
        <v>A</v>
      </c>
      <c r="E1574" s="13">
        <f t="shared" si="537"/>
        <v>-1</v>
      </c>
      <c r="F1574" s="12">
        <f t="shared" si="561"/>
        <v>-2</v>
      </c>
      <c r="H1574" s="13" t="str">
        <f>IF(K1574&gt;0,SQRT(Sum_Sq($AI$2,V_rtHz($AH$2)/(1+1/$A1574),V_rtHz($AH$2*$A1574)/(1+$A1574),$AN$2*$AH$2/(1+1/$A1574),$AM$2*SQRT(Sum_Sq(K1574,1/($X$2*I$8*(1+H$1017+K1574/J1574))))/SQRT(Sum_Sq($X$2*K1574*I$8,1)),                   $AQ$2*SQRT(Sum_Sq($AH$2/(1+1/$A1574)+K1574*( 1/(H$1017+1+K1574/J1574)-1)/(1+($X$2*K1574*I$8)^2), (K1574^2*I$8*$X$2+1/($X$2*I$8*(H$1017+1+K1574/J1574           )))/(1+($X$2*K1574*I$8)^2))),           V_rtHz(J1574)/($X$2*I$8*(J1574*H$1017+J1574+K1574)),V_rtHz(K1574)*SQRT(Sum_Sq(J1574*I$8*$X$2*H$1017,1))/($X$2*I$8*(J1574*H$1017+J1574+K1574))))/SQRT(Sum_Sq(1/(1+$A1574)+$AC$2/$I$2-1/(1+(1+K1574/J1574)/H$1017),$X$2/$I$2)),IF(K1575&lt;0,"A",H1575))</f>
        <v>A</v>
      </c>
      <c r="J1574" s="13">
        <f t="shared" si="538"/>
        <v>-1</v>
      </c>
      <c r="K1574" s="12">
        <f t="shared" si="562"/>
        <v>-2</v>
      </c>
      <c r="M1574" s="13" t="str">
        <f>IF(P1574&gt;0,SQRT(Sum_Sq($AI$2,V_rtHz($AH$2)/(1+1/$A1574),V_rtHz($AH$2*$A1574)/(1+$A1574),$AN$2*$AH$2/(1+1/$A1574),$AM$2*SQRT(Sum_Sq(P1574,1/($X$2*N$8*(1+M$1017+P1574/O1574))))/SQRT(Sum_Sq($X$2*P1574*N$8,1)),                   $AQ$2*SQRT(Sum_Sq($AH$2/(1+1/$A1574)+P1574*( 1/(M$1017+1+P1574/O1574)-1)/(1+($X$2*P1574*N$8)^2), (P1574^2*N$8*$X$2+1/($X$2*N$8*(M$1017+1+P1574/O1574           )))/(1+($X$2*P1574*N$8)^2))),           V_rtHz(O1574)/($X$2*N$8*(O1574*M$1017+O1574+P1574)),V_rtHz(P1574)*SQRT(Sum_Sq(O1574*N$8*$X$2*M$1017,1))/($X$2*N$8*(O1574*M$1017+O1574+P1574))))/SQRT(Sum_Sq(1/(1+$A1574)+$AC$2/$I$2-1/(1+(1+P1574/O1574)/M$1017),$X$2/$I$2)),IF(P1575&lt;0,"A",M1575))</f>
        <v>A</v>
      </c>
      <c r="O1574" s="13">
        <f t="shared" si="539"/>
        <v>-1</v>
      </c>
      <c r="P1574" s="12">
        <f t="shared" si="563"/>
        <v>-2</v>
      </c>
      <c r="R1574" s="13">
        <f>IF(U1574&gt;0,SQRT(Sum_Sq($AI$2,V_rtHz($AH$2)/(1+1/$A1574),V_rtHz($AH$2*$A1574)/(1+$A1574),$AN$2*$AH$2/(1+1/$A1574),$AM$2*SQRT(Sum_Sq(U1574,1/($X$2*S$8*(1+R$1017+U1574/T1574))))/SQRT(Sum_Sq($X$2*U1574*S$8,1)),                   $AQ$2*SQRT(Sum_Sq($AH$2/(1+1/$A1574)+U1574*( 1/(R$1017+1+U1574/T1574)-1)/(1+($X$2*U1574*S$8)^2), (U1574^2*S$8*$X$2+1/($X$2*S$8*(R$1017+1+U1574/T1574           )))/(1+($X$2*U1574*S$8)^2))),           V_rtHz(T1574)/($X$2*S$8*(T1574*R$1017+T1574+U1574)),V_rtHz(U1574)*SQRT(Sum_Sq(T1574*S$8*$X$2*R$1017,1))/($X$2*S$8*(T1574*R$1017+T1574+U1574))))/SQRT(Sum_Sq(1/(1+$A1574)+$AC$2/$I$2-1/(1+(1+U1574/T1574)/R$1017),$X$2/$I$2)),IF(U1575&lt;0,"A",R1575))</f>
        <v>1.6629223671629629E-6</v>
      </c>
      <c r="T1574" s="13">
        <f t="shared" si="540"/>
        <v>9099.8709283375811</v>
      </c>
      <c r="U1574" s="12">
        <f t="shared" si="564"/>
        <v>34196.538586013827</v>
      </c>
      <c r="X1574" s="13">
        <f>IF(AA1574&gt;0,SQRT(Sum_Sq($AI$2,V_rtHz($AH$2)/(1+1/$A1574),V_rtHz($AH$2*$A1574)/(1+$A1574),$AN$2*$AH$2/(1+1/$A1574),$AM$2*SQRT(Sum_Sq(AA1574,1/($X$2*Y$8*(1+X$1017+AA1574/Z1574))))/SQRT(Sum_Sq($X$2*AA1574*Y$8,1)),                   $AQ$2*SQRT(Sum_Sq($AH$2/(1+1/$A1574)+AA1574*( 1/(X$1017+1+AA1574/Z1574)-1)/(1+($X$2*AA1574*Y$8)^2), (AA1574^2*Y$8*$X$2+1/($X$2*Y$8*(X$1017+1+AA1574/Z1574           )))/(1+($X$2*AA1574*Y$8)^2))),           V_rtHz(Z1574)/($X$2*Y$8*(Z1574*X$1017+Z1574+AA1574)),V_rtHz(AA1574)*SQRT(Sum_Sq(Z1574*Y$8*$X$2*X$1017,1))/($X$2*Y$8*(Z1574*X$1017+Z1574+AA1574))))/SQRT(Sum_Sq(1/(1+$A1574)+$AC$2/$I$2-1/(1+(1+AA1574/Z1574)/X$1017),$X$2/$I$2)),IF(AA1575&lt;0,"A",X1575))</f>
        <v>2.6357479300317629E-6</v>
      </c>
      <c r="Z1574" s="13">
        <f t="shared" si="541"/>
        <v>8166.3058152337671</v>
      </c>
      <c r="AA1574" s="12">
        <f t="shared" si="565"/>
        <v>120501.30252574674</v>
      </c>
      <c r="AC1574" s="13">
        <f>IF(AF1574&gt;0,SQRT(Sum_Sq($AI$2,V_rtHz($AH$2)/(1+1/$A1574),V_rtHz($AH$2*$A1574)/(1+$A1574),$AN$2*$AH$2/(1+1/$A1574),$AM$2*SQRT(Sum_Sq(AF1574,1/($X$2*AD$8*(1+AC$1017+AF1574/AE1574))))/SQRT(Sum_Sq($X$2*AF1574*AD$8,1)),                   $AQ$2*SQRT(Sum_Sq($AH$2/(1+1/$A1574)+AF1574*( 1/(AC$1017+1+AF1574/AE1574)-1)/(1+($X$2*AF1574*AD$8)^2), (AF1574^2*AD$8*$X$2+1/($X$2*AD$8*(AC$1017+1+AF1574/AE1574           )))/(1+($X$2*AF1574*AD$8)^2))),           V_rtHz(AE1574)/($X$2*AD$8*(AE1574*AC$1017+AE1574+AF1574)),V_rtHz(AF1574)*SQRT(Sum_Sq(AE1574*AD$8*$X$2*AC$1017,1))/($X$2*AD$8*(AE1574*AC$1017+AE1574+AF1574))))/SQRT(Sum_Sq(1/(1+$A1574)+$AC$2/$I$2-1/(1+(1+AF1574/AE1574)/AC$1017),$X$2/$I$2)),IF(AF1575&lt;0,"A",AC1575))</f>
        <v>4.5358047171427554E-6</v>
      </c>
      <c r="AE1574" s="13">
        <f t="shared" si="542"/>
        <v>7930.821785678545</v>
      </c>
      <c r="AF1574" s="12">
        <f t="shared" si="566"/>
        <v>392373.06768206158</v>
      </c>
      <c r="AG1574" s="13"/>
      <c r="AH1574" s="13">
        <f>IF(AK1574&gt;0,SQRT(Sum_Sq($AI$2,V_rtHz($AH$2)/(1+1/$A1574),V_rtHz($AH$2*$A1574)/(1+$A1574),$AN$2*$AH$2/(1+1/$A1574),$AM$2*SQRT(Sum_Sq(AK1574,1/($X$2*AI$8*(1+AH$1017+AK1574/AJ1574))))/SQRT(Sum_Sq($X$2*AK1574*AI$8,1)),                   $AQ$2*SQRT(Sum_Sq($AH$2/(1+1/$A1574)+AK1574*( 1/(AH$1017+1+AK1574/AJ1574)-1)/(1+($X$2*AK1574*AI$8)^2), (AK1574^2*AI$8*$X$2+1/($X$2*AI$8*(AH$1017+1+AK1574/AJ1574           )))/(1+($X$2*AK1574*AI$8)^2))),           V_rtHz(AJ1574)/($X$2*AI$8*(AJ1574*AH$1017+AJ1574+AK1574)),V_rtHz(AK1574)*SQRT(Sum_Sq(AJ1574*AI$8*$X$2*AH$1017,1))/($X$2*AI$8*(AJ1574*AH$1017+AJ1574+AK1574))))/SQRT(Sum_Sq(1/(1+$A1574)+$AC$2/$I$2-1/(1+(1+AK1574/AJ1574)/AH$1017),$X$2/$I$2)),IF(AK1575&lt;0,"A",AH1575))</f>
        <v>7.9852327162779283E-6</v>
      </c>
      <c r="AI1574" s="13"/>
      <c r="AJ1574" s="13">
        <f t="shared" si="543"/>
        <v>7860.8815235136772</v>
      </c>
      <c r="AK1574" s="12">
        <f t="shared" si="567"/>
        <v>1251832.2335933079</v>
      </c>
      <c r="AM1574" s="13">
        <f>IF(AP1574&gt;0,SQRT(Sum_Sq($AI$2,V_rtHz($AH$2)/(1+1/$A1574),V_rtHz($AH$2*$A1574)/(1+$A1574),$AN$2*$AH$2/(1+1/$A1574),$AM$2*SQRT(Sum_Sq(AP1574,1/($X$2*AN$8*(1+AM$1017+AP1574/AO1574))))/SQRT(Sum_Sq($X$2*AP1574*AN$8,1)),                   $AQ$2*SQRT(Sum_Sq($AH$2/(1+1/$A1574)+AP1574*( 1/(AM$1017+1+AP1574/AO1574)-1)/(1+($X$2*AP1574*AN$8)^2), (AP1574^2*AN$8*$X$2+1/($X$2*AN$8*(AM$1017+1+AP1574/AO1574           )))/(1+($X$2*AP1574*AN$8)^2))),           V_rtHz(AO1574)/($X$2*AN$8*(AO1574*AM$1017+AO1574+AP1574)),V_rtHz(AP1574)*SQRT(Sum_Sq(AO1574*AN$8*$X$2*AM$1017,1))/($X$2*AN$8*(AO1574*AM$1017+AO1574+AP1574))))/SQRT(Sum_Sq(1/(1+$A1574)+$AC$2/$I$2-1/(1+(1+AP1574/AO1574)/AM$1017),$X$2/$I$2)),IF(AP1575&lt;0,"A",AM1575))</f>
        <v>1.4157391976208287E-5</v>
      </c>
      <c r="AO1574" s="13">
        <f t="shared" si="544"/>
        <v>7839.1833159369908</v>
      </c>
      <c r="AP1574" s="12">
        <f t="shared" si="568"/>
        <v>3969598.2959858477</v>
      </c>
      <c r="AR1574" s="13">
        <f t="shared" si="545"/>
        <v>69887291.180198371</v>
      </c>
      <c r="AS1574" s="13">
        <f t="shared" si="546"/>
        <v>-1.3597986047224439E-5</v>
      </c>
      <c r="AV1574" s="13"/>
      <c r="AW1574" s="13">
        <f t="shared" si="547"/>
        <v>39300511.936236553</v>
      </c>
      <c r="AX1574" s="13">
        <f t="shared" si="548"/>
        <v>-4.6019887378511601E-5</v>
      </c>
      <c r="AZ1574" s="13"/>
      <c r="BA1574" s="13"/>
      <c r="BB1574" s="13">
        <f t="shared" si="549"/>
        <v>22100301.962882396</v>
      </c>
      <c r="BC1574" s="13">
        <f t="shared" si="550"/>
        <v>-1.8706286787236118E-4</v>
      </c>
      <c r="BD1574" s="13"/>
      <c r="BE1574" s="13"/>
      <c r="BG1574" s="13">
        <f t="shared" si="551"/>
        <v>996.3330000000002</v>
      </c>
      <c r="BH1574" s="13">
        <f t="shared" si="552"/>
        <v>10.899000000000006</v>
      </c>
      <c r="BI1574" s="13"/>
      <c r="BL1574" s="13">
        <f t="shared" si="553"/>
        <v>315.06815879885437</v>
      </c>
      <c r="BM1574" s="13">
        <f t="shared" si="554"/>
        <v>34.465664218175156</v>
      </c>
      <c r="BP1574" s="13"/>
      <c r="BQ1574" s="13">
        <f t="shared" si="555"/>
        <v>99.633300000000006</v>
      </c>
      <c r="BR1574" s="13">
        <f t="shared" si="556"/>
        <v>108.98999999999994</v>
      </c>
      <c r="BT1574" s="13"/>
      <c r="BU1574" s="13"/>
      <c r="BV1574" s="13">
        <f t="shared" si="557"/>
        <v>31.50681587988543</v>
      </c>
      <c r="BW1574" s="13">
        <f t="shared" si="558"/>
        <v>344.65664218175158</v>
      </c>
      <c r="CA1574" s="13">
        <f t="shared" si="559"/>
        <v>9.9633299999999991</v>
      </c>
      <c r="CB1574" s="13">
        <f t="shared" si="560"/>
        <v>1089.9000000000001</v>
      </c>
    </row>
    <row r="1575" spans="1:80" x14ac:dyDescent="0.3">
      <c r="A1575" s="13">
        <f t="shared" si="536"/>
        <v>2.3227367963571062E-2</v>
      </c>
      <c r="C1575" s="13" t="str">
        <f>IF(F1575&gt;0,SQRT(Sum_Sq($AI$2,V_rtHz($AH$2)/(1+1/$A1575),V_rtHz($AH$2*$A1575)/(1+$A1575),$AN$2*$AH$2/(1+1/$A1575),$AM$2*SQRT(Sum_Sq(F1575,1/($X$2*D$8*(1+C$1017+F1575/E1575))))/SQRT(Sum_Sq($X$2*F1575*D$8,1)),                   $AQ$2*SQRT(Sum_Sq($AH$2/(1+1/$A1575)+F1575*( 1/(C$1017+1+F1575/E1575)-1)/(1+($X$2*F1575*D$8)^2), (F1575^2*D$8*$X$2+1/($X$2*D$8*(C$1017+1+F1575/E1575           )))/(1+($X$2*F1575*D$8)^2))),           V_rtHz(E1575)/($X$2*D$8*(E1575*C$1017+E1575+F1575)),V_rtHz(F1575)*SQRT(Sum_Sq(E1575*D$8*$X$2*C$1017,1))/($X$2*D$8*(E1575*C$1017+E1575+F1575))))/SQRT(Sum_Sq(1/(1+$A1575)+$AC$2/$I$2-1/(1+(1+F1575/E1575)/C$1017),$X$2/$I$2)),IF(F1576&lt;0,"A",C1576))</f>
        <v>A</v>
      </c>
      <c r="E1575" s="13">
        <f t="shared" si="537"/>
        <v>-1</v>
      </c>
      <c r="F1575" s="12">
        <f t="shared" si="561"/>
        <v>-2</v>
      </c>
      <c r="H1575" s="13" t="str">
        <f>IF(K1575&gt;0,SQRT(Sum_Sq($AI$2,V_rtHz($AH$2)/(1+1/$A1575),V_rtHz($AH$2*$A1575)/(1+$A1575),$AN$2*$AH$2/(1+1/$A1575),$AM$2*SQRT(Sum_Sq(K1575,1/($X$2*I$8*(1+H$1017+K1575/J1575))))/SQRT(Sum_Sq($X$2*K1575*I$8,1)),                   $AQ$2*SQRT(Sum_Sq($AH$2/(1+1/$A1575)+K1575*( 1/(H$1017+1+K1575/J1575)-1)/(1+($X$2*K1575*I$8)^2), (K1575^2*I$8*$X$2+1/($X$2*I$8*(H$1017+1+K1575/J1575           )))/(1+($X$2*K1575*I$8)^2))),           V_rtHz(J1575)/($X$2*I$8*(J1575*H$1017+J1575+K1575)),V_rtHz(K1575)*SQRT(Sum_Sq(J1575*I$8*$X$2*H$1017,1))/($X$2*I$8*(J1575*H$1017+J1575+K1575))))/SQRT(Sum_Sq(1/(1+$A1575)+$AC$2/$I$2-1/(1+(1+K1575/J1575)/H$1017),$X$2/$I$2)),IF(K1576&lt;0,"A",H1576))</f>
        <v>A</v>
      </c>
      <c r="J1575" s="13">
        <f t="shared" si="538"/>
        <v>-1</v>
      </c>
      <c r="K1575" s="12">
        <f t="shared" si="562"/>
        <v>-2</v>
      </c>
      <c r="M1575" s="13" t="str">
        <f>IF(P1575&gt;0,SQRT(Sum_Sq($AI$2,V_rtHz($AH$2)/(1+1/$A1575),V_rtHz($AH$2*$A1575)/(1+$A1575),$AN$2*$AH$2/(1+1/$A1575),$AM$2*SQRT(Sum_Sq(P1575,1/($X$2*N$8*(1+M$1017+P1575/O1575))))/SQRT(Sum_Sq($X$2*P1575*N$8,1)),                   $AQ$2*SQRT(Sum_Sq($AH$2/(1+1/$A1575)+P1575*( 1/(M$1017+1+P1575/O1575)-1)/(1+($X$2*P1575*N$8)^2), (P1575^2*N$8*$X$2+1/($X$2*N$8*(M$1017+1+P1575/O1575           )))/(1+($X$2*P1575*N$8)^2))),           V_rtHz(O1575)/($X$2*N$8*(O1575*M$1017+O1575+P1575)),V_rtHz(P1575)*SQRT(Sum_Sq(O1575*N$8*$X$2*M$1017,1))/($X$2*N$8*(O1575*M$1017+O1575+P1575))))/SQRT(Sum_Sq(1/(1+$A1575)+$AC$2/$I$2-1/(1+(1+P1575/O1575)/M$1017),$X$2/$I$2)),IF(P1576&lt;0,"A",M1576))</f>
        <v>A</v>
      </c>
      <c r="O1575" s="13">
        <f t="shared" si="539"/>
        <v>-1</v>
      </c>
      <c r="P1575" s="12">
        <f t="shared" si="563"/>
        <v>-2</v>
      </c>
      <c r="R1575" s="13">
        <f>IF(U1575&gt;0,SQRT(Sum_Sq($AI$2,V_rtHz($AH$2)/(1+1/$A1575),V_rtHz($AH$2*$A1575)/(1+$A1575),$AN$2*$AH$2/(1+1/$A1575),$AM$2*SQRT(Sum_Sq(U1575,1/($X$2*S$8*(1+R$1017+U1575/T1575))))/SQRT(Sum_Sq($X$2*U1575*S$8,1)),                   $AQ$2*SQRT(Sum_Sq($AH$2/(1+1/$A1575)+U1575*( 1/(R$1017+1+U1575/T1575)-1)/(1+($X$2*U1575*S$8)^2), (U1575^2*S$8*$X$2+1/($X$2*S$8*(R$1017+1+U1575/T1575           )))/(1+($X$2*U1575*S$8)^2))),           V_rtHz(T1575)/($X$2*S$8*(T1575*R$1017+T1575+U1575)),V_rtHz(U1575)*SQRT(Sum_Sq(T1575*S$8*$X$2*R$1017,1))/($X$2*S$8*(T1575*R$1017+T1575+U1575))))/SQRT(Sum_Sq(1/(1+$A1575)+$AC$2/$I$2-1/(1+(1+U1575/T1575)/R$1017),$X$2/$I$2)),IF(U1576&lt;0,"A",R1576))</f>
        <v>1.6572170434282504E-6</v>
      </c>
      <c r="T1575" s="13">
        <f t="shared" si="540"/>
        <v>9036.9043363873625</v>
      </c>
      <c r="U1575" s="12">
        <f t="shared" si="564"/>
        <v>34434.810389178245</v>
      </c>
      <c r="X1575" s="13">
        <f>IF(AA1575&gt;0,SQRT(Sum_Sq($AI$2,V_rtHz($AH$2)/(1+1/$A1575),V_rtHz($AH$2*$A1575)/(1+$A1575),$AN$2*$AH$2/(1+1/$A1575),$AM$2*SQRT(Sum_Sq(AA1575,1/($X$2*Y$8*(1+X$1017+AA1575/Z1575))))/SQRT(Sum_Sq($X$2*AA1575*Y$8,1)),                   $AQ$2*SQRT(Sum_Sq($AH$2/(1+1/$A1575)+AA1575*( 1/(X$1017+1+AA1575/Z1575)-1)/(1+($X$2*AA1575*Y$8)^2), (AA1575^2*Y$8*$X$2+1/($X$2*Y$8*(X$1017+1+AA1575/Z1575           )))/(1+($X$2*AA1575*Y$8)^2))),           V_rtHz(Z1575)/($X$2*Y$8*(Z1575*X$1017+Z1575+AA1575)),V_rtHz(AA1575)*SQRT(Sum_Sq(Z1575*Y$8*$X$2*X$1017,1))/($X$2*Y$8*(Z1575*X$1017+Z1575+AA1575))))/SQRT(Sum_Sq(1/(1+$A1575)+$AC$2/$I$2-1/(1+(1+AA1575/Z1575)/X$1017),$X$2/$I$2)),IF(AA1576&lt;0,"A",X1576))</f>
        <v>2.6296787564988838E-6</v>
      </c>
      <c r="Z1575" s="13">
        <f t="shared" si="541"/>
        <v>8122.273332591908</v>
      </c>
      <c r="AA1575" s="12">
        <f t="shared" si="565"/>
        <v>121154.56440139616</v>
      </c>
      <c r="AC1575" s="13">
        <f>IF(AF1575&gt;0,SQRT(Sum_Sq($AI$2,V_rtHz($AH$2)/(1+1/$A1575),V_rtHz($AH$2*$A1575)/(1+$A1575),$AN$2*$AH$2/(1+1/$A1575),$AM$2*SQRT(Sum_Sq(AF1575,1/($X$2*AD$8*(1+AC$1017+AF1575/AE1575))))/SQRT(Sum_Sq($X$2*AF1575*AD$8,1)),                   $AQ$2*SQRT(Sum_Sq($AH$2/(1+1/$A1575)+AF1575*( 1/(AC$1017+1+AF1575/AE1575)-1)/(1+($X$2*AF1575*AD$8)^2), (AF1575^2*AD$8*$X$2+1/($X$2*AD$8*(AC$1017+1+AF1575/AE1575           )))/(1+($X$2*AF1575*AD$8)^2))),           V_rtHz(AE1575)/($X$2*AD$8*(AE1575*AC$1017+AE1575+AF1575)),V_rtHz(AF1575)*SQRT(Sum_Sq(AE1575*AD$8*$X$2*AC$1017,1))/($X$2*AD$8*(AE1575*AC$1017+AE1575+AF1575))))/SQRT(Sum_Sq(1/(1+$A1575)+$AC$2/$I$2-1/(1+(1+AF1575/AE1575)/AC$1017),$X$2/$I$2)),IF(AF1576&lt;0,"A",AC1576))</f>
        <v>4.5265198033089863E-6</v>
      </c>
      <c r="AE1575" s="13">
        <f t="shared" si="542"/>
        <v>7890.818596781728</v>
      </c>
      <c r="AF1575" s="12">
        <f t="shared" si="566"/>
        <v>394362.23696177494</v>
      </c>
      <c r="AG1575" s="13"/>
      <c r="AH1575" s="13">
        <f>IF(AK1575&gt;0,SQRT(Sum_Sq($AI$2,V_rtHz($AH$2)/(1+1/$A1575),V_rtHz($AH$2*$A1575)/(1+$A1575),$AN$2*$AH$2/(1+1/$A1575),$AM$2*SQRT(Sum_Sq(AK1575,1/($X$2*AI$8*(1+AH$1017+AK1575/AJ1575))))/SQRT(Sum_Sq($X$2*AK1575*AI$8,1)),                   $AQ$2*SQRT(Sum_Sq($AH$2/(1+1/$A1575)+AK1575*( 1/(AH$1017+1+AK1575/AJ1575)-1)/(1+($X$2*AK1575*AI$8)^2), (AK1575^2*AI$8*$X$2+1/($X$2*AI$8*(AH$1017+1+AK1575/AJ1575           )))/(1+($X$2*AK1575*AI$8)^2))),           V_rtHz(AJ1575)/($X$2*AI$8*(AJ1575*AH$1017+AJ1575+AK1575)),V_rtHz(AK1575)*SQRT(Sum_Sq(AJ1575*AI$8*$X$2*AH$1017,1))/($X$2*AI$8*(AJ1575*AH$1017+AJ1575+AK1575))))/SQRT(Sum_Sq(1/(1+$A1575)+$AC$2/$I$2-1/(1+(1+AK1575/AJ1575)/AH$1017),$X$2/$I$2)),IF(AK1576&lt;0,"A",AH1576))</f>
        <v>7.9694779659696216E-6</v>
      </c>
      <c r="AI1575" s="13"/>
      <c r="AJ1575" s="13">
        <f t="shared" si="543"/>
        <v>7822.0216285904671</v>
      </c>
      <c r="AK1575" s="12">
        <f t="shared" si="567"/>
        <v>1258051.3507689899</v>
      </c>
      <c r="AM1575" s="13">
        <f>IF(AP1575&gt;0,SQRT(Sum_Sq($AI$2,V_rtHz($AH$2)/(1+1/$A1575),V_rtHz($AH$2*$A1575)/(1+$A1575),$AN$2*$AH$2/(1+1/$A1575),$AM$2*SQRT(Sum_Sq(AP1575,1/($X$2*AN$8*(1+AM$1017+AP1575/AO1575))))/SQRT(Sum_Sq($X$2*AP1575*AN$8,1)),                   $AQ$2*SQRT(Sum_Sq($AH$2/(1+1/$A1575)+AP1575*( 1/(AM$1017+1+AP1575/AO1575)-1)/(1+($X$2*AP1575*AN$8)^2), (AP1575^2*AN$8*$X$2+1/($X$2*AN$8*(AM$1017+1+AP1575/AO1575           )))/(1+($X$2*AP1575*AN$8)^2))),           V_rtHz(AO1575)/($X$2*AN$8*(AO1575*AM$1017+AO1575+AP1575)),V_rtHz(AP1575)*SQRT(Sum_Sq(AO1575*AN$8*$X$2*AM$1017,1))/($X$2*AN$8*(AO1575*AM$1017+AO1575+AP1575))))/SQRT(Sum_Sq(1/(1+$A1575)+$AC$2/$I$2-1/(1+(1+AP1575/AO1575)/AM$1017),$X$2/$I$2)),IF(AP1576&lt;0,"A",AM1576))</f>
        <v>1.4129792636018927E-5</v>
      </c>
      <c r="AO1575" s="13">
        <f t="shared" si="544"/>
        <v>7800.6732482985317</v>
      </c>
      <c r="AP1575" s="12">
        <f t="shared" si="568"/>
        <v>3989195.2581979581</v>
      </c>
      <c r="AR1575" s="13">
        <f t="shared" si="545"/>
        <v>69887291.180198371</v>
      </c>
      <c r="AS1575" s="13">
        <f t="shared" si="546"/>
        <v>-1.3603728199415637E-5</v>
      </c>
      <c r="AV1575" s="13"/>
      <c r="AW1575" s="13">
        <f t="shared" si="547"/>
        <v>39300511.936236553</v>
      </c>
      <c r="AX1575" s="13">
        <f t="shared" si="548"/>
        <v>-4.6085721964449036E-5</v>
      </c>
      <c r="AZ1575" s="13"/>
      <c r="BA1575" s="13"/>
      <c r="BB1575" s="13">
        <f t="shared" si="549"/>
        <v>22100301.962882396</v>
      </c>
      <c r="BC1575" s="13">
        <f t="shared" si="550"/>
        <v>-1.8815543092065581E-4</v>
      </c>
      <c r="BD1575" s="13"/>
      <c r="BE1575" s="13"/>
      <c r="BG1575" s="13">
        <f t="shared" si="551"/>
        <v>996.3330000000002</v>
      </c>
      <c r="BH1575" s="13">
        <f t="shared" si="552"/>
        <v>10.898999999999988</v>
      </c>
      <c r="BI1575" s="13"/>
      <c r="BL1575" s="13">
        <f t="shared" si="553"/>
        <v>315.06815879885437</v>
      </c>
      <c r="BM1575" s="13">
        <f t="shared" si="554"/>
        <v>34.465664218175128</v>
      </c>
      <c r="BP1575" s="13"/>
      <c r="BQ1575" s="13">
        <f t="shared" si="555"/>
        <v>99.633300000000006</v>
      </c>
      <c r="BR1575" s="13">
        <f t="shared" si="556"/>
        <v>108.98999999999994</v>
      </c>
      <c r="BT1575" s="13"/>
      <c r="BU1575" s="13"/>
      <c r="BV1575" s="13">
        <f t="shared" si="557"/>
        <v>31.50681587988543</v>
      </c>
      <c r="BW1575" s="13">
        <f t="shared" si="558"/>
        <v>344.65664218175147</v>
      </c>
      <c r="CA1575" s="13">
        <f t="shared" si="559"/>
        <v>9.9633299999999991</v>
      </c>
      <c r="CB1575" s="13">
        <f t="shared" si="560"/>
        <v>1089.9000000000001</v>
      </c>
    </row>
    <row r="1576" spans="1:80" x14ac:dyDescent="0.3">
      <c r="A1576" s="13">
        <f t="shared" si="536"/>
        <v>2.3550492838960081E-2</v>
      </c>
      <c r="C1576" s="13" t="str">
        <f>IF(F1576&gt;0,SQRT(Sum_Sq($AI$2,V_rtHz($AH$2)/(1+1/$A1576),V_rtHz($AH$2*$A1576)/(1+$A1576),$AN$2*$AH$2/(1+1/$A1576),$AM$2*SQRT(Sum_Sq(F1576,1/($X$2*D$8*(1+C$1017+F1576/E1576))))/SQRT(Sum_Sq($X$2*F1576*D$8,1)),                   $AQ$2*SQRT(Sum_Sq($AH$2/(1+1/$A1576)+F1576*( 1/(C$1017+1+F1576/E1576)-1)/(1+($X$2*F1576*D$8)^2), (F1576^2*D$8*$X$2+1/($X$2*D$8*(C$1017+1+F1576/E1576           )))/(1+($X$2*F1576*D$8)^2))),           V_rtHz(E1576)/($X$2*D$8*(E1576*C$1017+E1576+F1576)),V_rtHz(F1576)*SQRT(Sum_Sq(E1576*D$8*$X$2*C$1017,1))/($X$2*D$8*(E1576*C$1017+E1576+F1576))))/SQRT(Sum_Sq(1/(1+$A1576)+$AC$2/$I$2-1/(1+(1+F1576/E1576)/C$1017),$X$2/$I$2)),IF(F1577&lt;0,"A",C1577))</f>
        <v>A</v>
      </c>
      <c r="E1576" s="13">
        <f t="shared" si="537"/>
        <v>-1</v>
      </c>
      <c r="F1576" s="12">
        <f t="shared" si="561"/>
        <v>-2</v>
      </c>
      <c r="H1576" s="13" t="str">
        <f>IF(K1576&gt;0,SQRT(Sum_Sq($AI$2,V_rtHz($AH$2)/(1+1/$A1576),V_rtHz($AH$2*$A1576)/(1+$A1576),$AN$2*$AH$2/(1+1/$A1576),$AM$2*SQRT(Sum_Sq(K1576,1/($X$2*I$8*(1+H$1017+K1576/J1576))))/SQRT(Sum_Sq($X$2*K1576*I$8,1)),                   $AQ$2*SQRT(Sum_Sq($AH$2/(1+1/$A1576)+K1576*( 1/(H$1017+1+K1576/J1576)-1)/(1+($X$2*K1576*I$8)^2), (K1576^2*I$8*$X$2+1/($X$2*I$8*(H$1017+1+K1576/J1576           )))/(1+($X$2*K1576*I$8)^2))),           V_rtHz(J1576)/($X$2*I$8*(J1576*H$1017+J1576+K1576)),V_rtHz(K1576)*SQRT(Sum_Sq(J1576*I$8*$X$2*H$1017,1))/($X$2*I$8*(J1576*H$1017+J1576+K1576))))/SQRT(Sum_Sq(1/(1+$A1576)+$AC$2/$I$2-1/(1+(1+K1576/J1576)/H$1017),$X$2/$I$2)),IF(K1577&lt;0,"A",H1577))</f>
        <v>A</v>
      </c>
      <c r="J1576" s="13">
        <f t="shared" si="538"/>
        <v>-1</v>
      </c>
      <c r="K1576" s="12">
        <f t="shared" si="562"/>
        <v>-2</v>
      </c>
      <c r="M1576" s="13">
        <f>IF(P1576&gt;0,SQRT(Sum_Sq($AI$2,V_rtHz($AH$2)/(1+1/$A1576),V_rtHz($AH$2*$A1576)/(1+$A1576),$AN$2*$AH$2/(1+1/$A1576),$AM$2*SQRT(Sum_Sq(P1576,1/($X$2*N$8*(1+M$1017+P1576/O1576))))/SQRT(Sum_Sq($X$2*P1576*N$8,1)),                   $AQ$2*SQRT(Sum_Sq($AH$2/(1+1/$A1576)+P1576*( 1/(M$1017+1+P1576/O1576)-1)/(1+($X$2*P1576*N$8)^2), (P1576^2*N$8*$X$2+1/($X$2*N$8*(M$1017+1+P1576/O1576           )))/(1+($X$2*P1576*N$8)^2))),           V_rtHz(O1576)/($X$2*N$8*(O1576*M$1017+O1576+P1576)),V_rtHz(P1576)*SQRT(Sum_Sq(O1576*N$8*$X$2*M$1017,1))/($X$2*N$8*(O1576*M$1017+O1576+P1576))))/SQRT(Sum_Sq(1/(1+$A1576)+$AC$2/$I$2-1/(1+(1+P1576/O1576)/M$1017),$X$2/$I$2)),IF(P1577&lt;0,"A",M1577))</f>
        <v>2.6819181537464666E-6</v>
      </c>
      <c r="O1576" s="13">
        <f t="shared" si="539"/>
        <v>-1</v>
      </c>
      <c r="P1576" s="12">
        <f t="shared" si="563"/>
        <v>-2</v>
      </c>
      <c r="R1576" s="13">
        <f>IF(U1576&gt;0,SQRT(Sum_Sq($AI$2,V_rtHz($AH$2)/(1+1/$A1576),V_rtHz($AH$2*$A1576)/(1+$A1576),$AN$2*$AH$2/(1+1/$A1576),$AM$2*SQRT(Sum_Sq(U1576,1/($X$2*S$8*(1+R$1017+U1576/T1576))))/SQRT(Sum_Sq($X$2*U1576*S$8,1)),                   $AQ$2*SQRT(Sum_Sq($AH$2/(1+1/$A1576)+U1576*( 1/(R$1017+1+U1576/T1576)-1)/(1+($X$2*U1576*S$8)^2), (U1576^2*S$8*$X$2+1/($X$2*S$8*(R$1017+1+U1576/T1576           )))/(1+($X$2*U1576*S$8)^2))),           V_rtHz(T1576)/($X$2*S$8*(T1576*R$1017+T1576+U1576)),V_rtHz(U1576)*SQRT(Sum_Sq(T1576*S$8*$X$2*R$1017,1))/($X$2*S$8*(T1576*R$1017+T1576+U1576))))/SQRT(Sum_Sq(1/(1+$A1576)+$AC$2/$I$2-1/(1+(1+U1576/T1576)/R$1017),$X$2/$I$2)),IF(U1577&lt;0,"A",R1577))</f>
        <v>1.6515639660112206E-6</v>
      </c>
      <c r="T1576" s="13">
        <f t="shared" si="540"/>
        <v>8974.5280997338632</v>
      </c>
      <c r="U1576" s="12">
        <f t="shared" si="564"/>
        <v>34674.144854242484</v>
      </c>
      <c r="X1576" s="13">
        <f>IF(AA1576&gt;0,SQRT(Sum_Sq($AI$2,V_rtHz($AH$2)/(1+1/$A1576),V_rtHz($AH$2*$A1576)/(1+$A1576),$AN$2*$AH$2/(1+1/$A1576),$AM$2*SQRT(Sum_Sq(AA1576,1/($X$2*Y$8*(1+X$1017+AA1576/Z1576))))/SQRT(Sum_Sq($X$2*AA1576*Y$8,1)),                   $AQ$2*SQRT(Sum_Sq($AH$2/(1+1/$A1576)+AA1576*( 1/(X$1017+1+AA1576/Z1576)-1)/(1+($X$2*AA1576*Y$8)^2), (AA1576^2*Y$8*$X$2+1/($X$2*Y$8*(X$1017+1+AA1576/Z1576           )))/(1+($X$2*AA1576*Y$8)^2))),           V_rtHz(Z1576)/($X$2*Y$8*(Z1576*X$1017+Z1576+AA1576)),V_rtHz(AA1576)*SQRT(Sum_Sq(Z1576*Y$8*$X$2*X$1017,1))/($X$2*Y$8*(Z1576*X$1017+Z1576+AA1576))))/SQRT(Sum_Sq(1/(1+$A1576)+$AC$2/$I$2-1/(1+(1+AA1576/Z1576)/X$1017),$X$2/$I$2)),IF(AA1577&lt;0,"A",X1577))</f>
        <v>2.6236327894938515E-6</v>
      </c>
      <c r="Z1576" s="13">
        <f t="shared" si="541"/>
        <v>8078.419305854607</v>
      </c>
      <c r="AA1576" s="12">
        <f t="shared" si="565"/>
        <v>121812.25686640035</v>
      </c>
      <c r="AC1576" s="13">
        <f>IF(AF1576&gt;0,SQRT(Sum_Sq($AI$2,V_rtHz($AH$2)/(1+1/$A1576),V_rtHz($AH$2*$A1576)/(1+$A1576),$AN$2*$AH$2/(1+1/$A1576),$AM$2*SQRT(Sum_Sq(AF1576,1/($X$2*AD$8*(1+AC$1017+AF1576/AE1576))))/SQRT(Sum_Sq($X$2*AF1576*AD$8,1)),                   $AQ$2*SQRT(Sum_Sq($AH$2/(1+1/$A1576)+AF1576*( 1/(AC$1017+1+AF1576/AE1576)-1)/(1+($X$2*AF1576*AD$8)^2), (AF1576^2*AD$8*$X$2+1/($X$2*AD$8*(AC$1017+1+AF1576/AE1576           )))/(1+($X$2*AF1576*AD$8)^2))),           V_rtHz(AE1576)/($X$2*AD$8*(AE1576*AC$1017+AE1576+AF1576)),V_rtHz(AF1576)*SQRT(Sum_Sq(AE1576*AD$8*$X$2*AC$1017,1))/($X$2*AD$8*(AE1576*AC$1017+AE1576+AF1576))))/SQRT(Sum_Sq(1/(1+$A1576)+$AC$2/$I$2-1/(1+(1+AF1576/AE1576)/AC$1017),$X$2/$I$2)),IF(AF1577&lt;0,"A",AC1577))</f>
        <v>4.5172590620700918E-6</v>
      </c>
      <c r="AE1576" s="13">
        <f t="shared" si="542"/>
        <v>7850.929452721025</v>
      </c>
      <c r="AF1576" s="12">
        <f t="shared" si="566"/>
        <v>396365.91973296803</v>
      </c>
      <c r="AG1576" s="13"/>
      <c r="AH1576" s="13">
        <f>IF(AK1576&gt;0,SQRT(Sum_Sq($AI$2,V_rtHz($AH$2)/(1+1/$A1576),V_rtHz($AH$2*$A1576)/(1+$A1576),$AN$2*$AH$2/(1+1/$A1576),$AM$2*SQRT(Sum_Sq(AK1576,1/($X$2*AI$8*(1+AH$1017+AK1576/AJ1576))))/SQRT(Sum_Sq($X$2*AK1576*AI$8,1)),                   $AQ$2*SQRT(Sum_Sq($AH$2/(1+1/$A1576)+AK1576*( 1/(AH$1017+1+AK1576/AJ1576)-1)/(1+($X$2*AK1576*AI$8)^2), (AK1576^2*AI$8*$X$2+1/($X$2*AI$8*(AH$1017+1+AK1576/AJ1576           )))/(1+($X$2*AK1576*AI$8)^2))),           V_rtHz(AJ1576)/($X$2*AI$8*(AJ1576*AH$1017+AJ1576+AK1576)),V_rtHz(AK1576)*SQRT(Sum_Sq(AJ1576*AI$8*$X$2*AH$1017,1))/($X$2*AI$8*(AJ1576*AH$1017+AJ1576+AK1576))))/SQRT(Sum_Sq(1/(1+$A1576)+$AC$2/$I$2-1/(1+(1+AK1576/AJ1576)/AH$1017),$X$2/$I$2)),IF(AK1577&lt;0,"A",AH1577))</f>
        <v>7.9537586660172479E-6</v>
      </c>
      <c r="AI1576" s="13"/>
      <c r="AJ1576" s="13">
        <f t="shared" si="543"/>
        <v>7783.2590509208294</v>
      </c>
      <c r="AK1576" s="12">
        <f t="shared" si="567"/>
        <v>1264316.7612965768</v>
      </c>
      <c r="AM1576" s="13">
        <f>IF(AP1576&gt;0,SQRT(Sum_Sq($AI$2,V_rtHz($AH$2)/(1+1/$A1576),V_rtHz($AH$2*$A1576)/(1+$A1576),$AN$2*$AH$2/(1+1/$A1576),$AM$2*SQRT(Sum_Sq(AP1576,1/($X$2*AN$8*(1+AM$1017+AP1576/AO1576))))/SQRT(Sum_Sq($X$2*AP1576*AN$8,1)),                   $AQ$2*SQRT(Sum_Sq($AH$2/(1+1/$A1576)+AP1576*( 1/(AM$1017+1+AP1576/AO1576)-1)/(1+($X$2*AP1576*AN$8)^2), (AP1576^2*AN$8*$X$2+1/($X$2*AN$8*(AM$1017+1+AP1576/AO1576           )))/(1+($X$2*AP1576*AN$8)^2))),           V_rtHz(AO1576)/($X$2*AN$8*(AO1576*AM$1017+AO1576+AP1576)),V_rtHz(AP1576)*SQRT(Sum_Sq(AO1576*AN$8*$X$2*AM$1017,1))/($X$2*AN$8*(AO1576*AM$1017+AO1576+AP1576))))/SQRT(Sum_Sq(1/(1+$A1576)+$AC$2/$I$2-1/(1+(1+AP1576/AO1576)/AM$1017),$X$2/$I$2)),IF(AP1577&lt;0,"A",AM1577))</f>
        <v>1.4102252454022805E-5</v>
      </c>
      <c r="AO1576" s="13">
        <f t="shared" si="544"/>
        <v>7762.2555178953753</v>
      </c>
      <c r="AP1576" s="12">
        <f t="shared" si="568"/>
        <v>4008938.9818619983</v>
      </c>
      <c r="AR1576" s="13">
        <f t="shared" si="545"/>
        <v>69887291.180198371</v>
      </c>
      <c r="AS1576" s="13">
        <f t="shared" si="546"/>
        <v>-1.3609555186275248E-5</v>
      </c>
      <c r="AV1576" s="13"/>
      <c r="AW1576" s="13">
        <f t="shared" si="547"/>
        <v>39300511.936236553</v>
      </c>
      <c r="AX1576" s="13">
        <f t="shared" si="548"/>
        <v>-4.6152664990563247E-5</v>
      </c>
      <c r="AZ1576" s="13"/>
      <c r="BA1576" s="13"/>
      <c r="BB1576" s="13">
        <f t="shared" si="549"/>
        <v>22100301.962882396</v>
      </c>
      <c r="BC1576" s="13">
        <f t="shared" si="550"/>
        <v>-1.8927630069792925E-4</v>
      </c>
      <c r="BD1576" s="13"/>
      <c r="BE1576" s="13"/>
      <c r="BG1576" s="13">
        <f t="shared" si="551"/>
        <v>996.3330000000002</v>
      </c>
      <c r="BH1576" s="13">
        <f t="shared" si="552"/>
        <v>10.898999999999999</v>
      </c>
      <c r="BI1576" s="13"/>
      <c r="BL1576" s="13">
        <f t="shared" si="553"/>
        <v>315.06815879885437</v>
      </c>
      <c r="BM1576" s="13">
        <f t="shared" si="554"/>
        <v>34.465664218175149</v>
      </c>
      <c r="BP1576" s="13"/>
      <c r="BQ1576" s="13">
        <f t="shared" si="555"/>
        <v>99.633300000000006</v>
      </c>
      <c r="BR1576" s="13">
        <f t="shared" si="556"/>
        <v>108.99000000000005</v>
      </c>
      <c r="BT1576" s="13"/>
      <c r="BU1576" s="13"/>
      <c r="BV1576" s="13">
        <f t="shared" si="557"/>
        <v>31.50681587988543</v>
      </c>
      <c r="BW1576" s="13">
        <f t="shared" si="558"/>
        <v>344.65664218175158</v>
      </c>
      <c r="CA1576" s="13">
        <f t="shared" si="559"/>
        <v>9.9633299999999991</v>
      </c>
      <c r="CB1576" s="13">
        <f t="shared" si="560"/>
        <v>1089.9000000000003</v>
      </c>
    </row>
    <row r="1577" spans="1:80" x14ac:dyDescent="0.3">
      <c r="A1577" s="13">
        <f t="shared" si="536"/>
        <v>2.3878112829131781E-2</v>
      </c>
      <c r="C1577" s="13" t="str">
        <f>IF(F1577&gt;0,SQRT(Sum_Sq($AI$2,V_rtHz($AH$2)/(1+1/$A1577),V_rtHz($AH$2*$A1577)/(1+$A1577),$AN$2*$AH$2/(1+1/$A1577),$AM$2*SQRT(Sum_Sq(F1577,1/($X$2*D$8*(1+C$1017+F1577/E1577))))/SQRT(Sum_Sq($X$2*F1577*D$8,1)),                   $AQ$2*SQRT(Sum_Sq($AH$2/(1+1/$A1577)+F1577*( 1/(C$1017+1+F1577/E1577)-1)/(1+($X$2*F1577*D$8)^2), (F1577^2*D$8*$X$2+1/($X$2*D$8*(C$1017+1+F1577/E1577           )))/(1+($X$2*F1577*D$8)^2))),           V_rtHz(E1577)/($X$2*D$8*(E1577*C$1017+E1577+F1577)),V_rtHz(F1577)*SQRT(Sum_Sq(E1577*D$8*$X$2*C$1017,1))/($X$2*D$8*(E1577*C$1017+E1577+F1577))))/SQRT(Sum_Sq(1/(1+$A1577)+$AC$2/$I$2-1/(1+(1+F1577/E1577)/C$1017),$X$2/$I$2)),IF(F1578&lt;0,"A",C1578))</f>
        <v>A</v>
      </c>
      <c r="E1577" s="13">
        <f t="shared" si="537"/>
        <v>-1</v>
      </c>
      <c r="F1577" s="12">
        <f t="shared" si="561"/>
        <v>-2</v>
      </c>
      <c r="H1577" s="13" t="str">
        <f>IF(K1577&gt;0,SQRT(Sum_Sq($AI$2,V_rtHz($AH$2)/(1+1/$A1577),V_rtHz($AH$2*$A1577)/(1+$A1577),$AN$2*$AH$2/(1+1/$A1577),$AM$2*SQRT(Sum_Sq(K1577,1/($X$2*I$8*(1+H$1017+K1577/J1577))))/SQRT(Sum_Sq($X$2*K1577*I$8,1)),                   $AQ$2*SQRT(Sum_Sq($AH$2/(1+1/$A1577)+K1577*( 1/(H$1017+1+K1577/J1577)-1)/(1+($X$2*K1577*I$8)^2), (K1577^2*I$8*$X$2+1/($X$2*I$8*(H$1017+1+K1577/J1577           )))/(1+($X$2*K1577*I$8)^2))),           V_rtHz(J1577)/($X$2*I$8*(J1577*H$1017+J1577+K1577)),V_rtHz(K1577)*SQRT(Sum_Sq(J1577*I$8*$X$2*H$1017,1))/($X$2*I$8*(J1577*H$1017+J1577+K1577))))/SQRT(Sum_Sq(1/(1+$A1577)+$AC$2/$I$2-1/(1+(1+K1577/J1577)/H$1017),$X$2/$I$2)),IF(K1578&lt;0,"A",H1578))</f>
        <v>A</v>
      </c>
      <c r="J1577" s="13">
        <f t="shared" si="538"/>
        <v>-1</v>
      </c>
      <c r="K1577" s="12">
        <f t="shared" si="562"/>
        <v>-2</v>
      </c>
      <c r="M1577" s="13">
        <f>IF(P1577&gt;0,SQRT(Sum_Sq($AI$2,V_rtHz($AH$2)/(1+1/$A1577),V_rtHz($AH$2*$A1577)/(1+$A1577),$AN$2*$AH$2/(1+1/$A1577),$AM$2*SQRT(Sum_Sq(P1577,1/($X$2*N$8*(1+M$1017+P1577/O1577))))/SQRT(Sum_Sq($X$2*P1577*N$8,1)),                   $AQ$2*SQRT(Sum_Sq($AH$2/(1+1/$A1577)+P1577*( 1/(M$1017+1+P1577/O1577)-1)/(1+($X$2*P1577*N$8)^2), (P1577^2*N$8*$X$2+1/($X$2*N$8*(M$1017+1+P1577/O1577           )))/(1+($X$2*P1577*N$8)^2))),           V_rtHz(O1577)/($X$2*N$8*(O1577*M$1017+O1577+P1577)),V_rtHz(P1577)*SQRT(Sum_Sq(O1577*N$8*$X$2*M$1017,1))/($X$2*N$8*(O1577*M$1017+O1577+P1577))))/SQRT(Sum_Sq(1/(1+$A1577)+$AC$2/$I$2-1/(1+(1+P1577/O1577)/M$1017),$X$2/$I$2)),IF(P1578&lt;0,"A",M1578))</f>
        <v>2.6819181537464666E-6</v>
      </c>
      <c r="O1577" s="13">
        <f t="shared" si="539"/>
        <v>30089.566387467374</v>
      </c>
      <c r="P1577" s="12">
        <f t="shared" si="563"/>
        <v>3270.4043484292838</v>
      </c>
      <c r="R1577" s="13">
        <f>IF(U1577&gt;0,SQRT(Sum_Sq($AI$2,V_rtHz($AH$2)/(1+1/$A1577),V_rtHz($AH$2*$A1577)/(1+$A1577),$AN$2*$AH$2/(1+1/$A1577),$AM$2*SQRT(Sum_Sq(U1577,1/($X$2*S$8*(1+R$1017+U1577/T1577))))/SQRT(Sum_Sq($X$2*U1577*S$8,1)),                   $AQ$2*SQRT(Sum_Sq($AH$2/(1+1/$A1577)+U1577*( 1/(R$1017+1+U1577/T1577)-1)/(1+($X$2*U1577*S$8)^2), (U1577^2*S$8*$X$2+1/($X$2*S$8*(R$1017+1+U1577/T1577           )))/(1+($X$2*U1577*S$8)^2))),           V_rtHz(T1577)/($X$2*S$8*(T1577*R$1017+T1577+U1577)),V_rtHz(U1577)*SQRT(Sum_Sq(T1577*S$8*$X$2*R$1017,1))/($X$2*S$8*(T1577*R$1017+T1577+U1577))))/SQRT(Sum_Sq(1/(1+$A1577)+$AC$2/$I$2-1/(1+(1+U1577/T1577)/R$1017),$X$2/$I$2)),IF(U1578&lt;0,"A",R1578))</f>
        <v>1.6459623698343107E-6</v>
      </c>
      <c r="T1577" s="13">
        <f t="shared" si="540"/>
        <v>8912.7317713240373</v>
      </c>
      <c r="U1577" s="12">
        <f t="shared" si="564"/>
        <v>34914.557658949198</v>
      </c>
      <c r="X1577" s="13">
        <f>IF(AA1577&gt;0,SQRT(Sum_Sq($AI$2,V_rtHz($AH$2)/(1+1/$A1577),V_rtHz($AH$2*$A1577)/(1+$A1577),$AN$2*$AH$2/(1+1/$A1577),$AM$2*SQRT(Sum_Sq(AA1577,1/($X$2*Y$8*(1+X$1017+AA1577/Z1577))))/SQRT(Sum_Sq($X$2*AA1577*Y$8,1)),                   $AQ$2*SQRT(Sum_Sq($AH$2/(1+1/$A1577)+AA1577*( 1/(X$1017+1+AA1577/Z1577)-1)/(1+($X$2*AA1577*Y$8)^2), (AA1577^2*Y$8*$X$2+1/($X$2*Y$8*(X$1017+1+AA1577/Z1577           )))/(1+($X$2*AA1577*Y$8)^2))),           V_rtHz(Z1577)/($X$2*Y$8*(Z1577*X$1017+Z1577+AA1577)),V_rtHz(AA1577)*SQRT(Sum_Sq(Z1577*Y$8*$X$2*X$1017,1))/($X$2*Y$8*(Z1577*X$1017+Z1577+AA1577))))/SQRT(Sum_Sq(1/(1+$A1577)+$AC$2/$I$2-1/(1+(1+AA1577/Z1577)/X$1017),$X$2/$I$2)),IF(AA1578&lt;0,"A",X1578))</f>
        <v>2.617610181756121E-6</v>
      </c>
      <c r="Z1577" s="13">
        <f t="shared" si="541"/>
        <v>8034.7435577547376</v>
      </c>
      <c r="AA1577" s="12">
        <f t="shared" si="565"/>
        <v>122474.41134689258</v>
      </c>
      <c r="AC1577" s="13">
        <f>IF(AF1577&gt;0,SQRT(Sum_Sq($AI$2,V_rtHz($AH$2)/(1+1/$A1577),V_rtHz($AH$2*$A1577)/(1+$A1577),$AN$2*$AH$2/(1+1/$A1577),$AM$2*SQRT(Sum_Sq(AF1577,1/($X$2*AD$8*(1+AC$1017+AF1577/AE1577))))/SQRT(Sum_Sq($X$2*AF1577*AD$8,1)),                   $AQ$2*SQRT(Sum_Sq($AH$2/(1+1/$A1577)+AF1577*( 1/(AC$1017+1+AF1577/AE1577)-1)/(1+($X$2*AF1577*AD$8)^2), (AF1577^2*AD$8*$X$2+1/($X$2*AD$8*(AC$1017+1+AF1577/AE1577           )))/(1+($X$2*AF1577*AD$8)^2))),           V_rtHz(AE1577)/($X$2*AD$8*(AE1577*AC$1017+AE1577+AF1577)),V_rtHz(AF1577)*SQRT(Sum_Sq(AE1577*AD$8*$X$2*AC$1017,1))/($X$2*AD$8*(AE1577*AC$1017+AE1577+AF1577))))/SQRT(Sum_Sq(1/(1+$A1577)+$AC$2/$I$2-1/(1+(1+AF1577/AE1577)/AC$1017),$X$2/$I$2)),IF(AF1578&lt;0,"A",AC1578))</f>
        <v>4.5080229362355371E-6</v>
      </c>
      <c r="AE1577" s="13">
        <f t="shared" si="542"/>
        <v>7811.1551024293631</v>
      </c>
      <c r="AF1577" s="12">
        <f t="shared" si="566"/>
        <v>398384.21238346637</v>
      </c>
      <c r="AG1577" s="13"/>
      <c r="AH1577" s="13">
        <f>IF(AK1577&gt;0,SQRT(Sum_Sq($AI$2,V_rtHz($AH$2)/(1+1/$A1577),V_rtHz($AH$2*$A1577)/(1+$A1577),$AN$2*$AH$2/(1+1/$A1577),$AM$2*SQRT(Sum_Sq(AK1577,1/($X$2*AI$8*(1+AH$1017+AK1577/AJ1577))))/SQRT(Sum_Sq($X$2*AK1577*AI$8,1)),                   $AQ$2*SQRT(Sum_Sq($AH$2/(1+1/$A1577)+AK1577*( 1/(AH$1017+1+AK1577/AJ1577)-1)/(1+($X$2*AK1577*AI$8)^2), (AK1577^2*AI$8*$X$2+1/($X$2*AI$8*(AH$1017+1+AK1577/AJ1577           )))/(1+($X$2*AK1577*AI$8)^2))),           V_rtHz(AJ1577)/($X$2*AI$8*(AJ1577*AH$1017+AJ1577+AK1577)),V_rtHz(AK1577)*SQRT(Sum_Sq(AJ1577*AI$8*$X$2*AH$1017,1))/($X$2*AI$8*(AJ1577*AH$1017+AJ1577+AK1577))))/SQRT(Sum_Sq(1/(1+$A1577)+$AC$2/$I$2-1/(1+(1+AK1577/AJ1577)/AH$1017),$X$2/$I$2)),IF(AK1578&lt;0,"A",AH1578))</f>
        <v>7.9380756558120841E-6</v>
      </c>
      <c r="AI1577" s="13"/>
      <c r="AJ1577" s="13">
        <f t="shared" si="543"/>
        <v>7744.5947361910339</v>
      </c>
      <c r="AK1577" s="12">
        <f t="shared" si="567"/>
        <v>1270628.7689408874</v>
      </c>
      <c r="AM1577" s="13">
        <f>IF(AP1577&gt;0,SQRT(Sum_Sq($AI$2,V_rtHz($AH$2)/(1+1/$A1577),V_rtHz($AH$2*$A1577)/(1+$A1577),$AN$2*$AH$2/(1+1/$A1577),$AM$2*SQRT(Sum_Sq(AP1577,1/($X$2*AN$8*(1+AM$1017+AP1577/AO1577))))/SQRT(Sum_Sq($X$2*AP1577*AN$8,1)),                   $AQ$2*SQRT(Sum_Sq($AH$2/(1+1/$A1577)+AP1577*( 1/(AM$1017+1+AP1577/AO1577)-1)/(1+($X$2*AP1577*AN$8)^2), (AP1577^2*AN$8*$X$2+1/($X$2*AN$8*(AM$1017+1+AP1577/AO1577           )))/(1+($X$2*AP1577*AN$8)^2))),           V_rtHz(AO1577)/($X$2*AN$8*(AO1577*AM$1017+AO1577+AP1577)),V_rtHz(AP1577)*SQRT(Sum_Sq(AO1577*AN$8*$X$2*AM$1017,1))/($X$2*AN$8*(AO1577*AM$1017+AO1577+AP1577))))/SQRT(Sum_Sq(1/(1+$A1577)+$AC$2/$I$2-1/(1+(1+AP1577/AO1577)/AM$1017),$X$2/$I$2)),IF(AP1578&lt;0,"A",AM1578))</f>
        <v>1.4074772946592581E-5</v>
      </c>
      <c r="AO1577" s="13">
        <f t="shared" si="544"/>
        <v>7723.9311250999199</v>
      </c>
      <c r="AP1577" s="12">
        <f t="shared" si="568"/>
        <v>4028830.4270011997</v>
      </c>
      <c r="AR1577" s="13">
        <f t="shared" si="545"/>
        <v>69887291.180198371</v>
      </c>
      <c r="AS1577" s="13">
        <f t="shared" si="546"/>
        <v>-1.3615468333293017E-5</v>
      </c>
      <c r="AV1577" s="13"/>
      <c r="AW1577" s="13">
        <f t="shared" si="547"/>
        <v>39300511.936236553</v>
      </c>
      <c r="AX1577" s="13">
        <f t="shared" si="548"/>
        <v>-4.622073813654266E-5</v>
      </c>
      <c r="AZ1577" s="13"/>
      <c r="BA1577" s="13"/>
      <c r="BB1577" s="13">
        <f t="shared" si="549"/>
        <v>3150.681587988543</v>
      </c>
      <c r="BC1577" s="13">
        <f t="shared" si="550"/>
        <v>3.4465664218175118</v>
      </c>
      <c r="BD1577" s="13"/>
      <c r="BE1577" s="13"/>
      <c r="BG1577" s="13">
        <f t="shared" si="551"/>
        <v>996.3330000000002</v>
      </c>
      <c r="BH1577" s="13">
        <f t="shared" si="552"/>
        <v>10.899000000000006</v>
      </c>
      <c r="BI1577" s="13"/>
      <c r="BL1577" s="13">
        <f t="shared" si="553"/>
        <v>315.06815879885437</v>
      </c>
      <c r="BM1577" s="13">
        <f t="shared" si="554"/>
        <v>34.465664218175128</v>
      </c>
      <c r="BP1577" s="13"/>
      <c r="BQ1577" s="13">
        <f t="shared" si="555"/>
        <v>99.633300000000006</v>
      </c>
      <c r="BR1577" s="13">
        <f t="shared" si="556"/>
        <v>108.99000000000005</v>
      </c>
      <c r="BT1577" s="13"/>
      <c r="BU1577" s="13"/>
      <c r="BV1577" s="13">
        <f t="shared" si="557"/>
        <v>31.506815879885437</v>
      </c>
      <c r="BW1577" s="13">
        <f t="shared" si="558"/>
        <v>344.65664218175158</v>
      </c>
      <c r="CA1577" s="13">
        <f t="shared" si="559"/>
        <v>9.9633299999999974</v>
      </c>
      <c r="CB1577" s="13">
        <f t="shared" si="560"/>
        <v>1089.9000000000001</v>
      </c>
    </row>
    <row r="1578" spans="1:80" x14ac:dyDescent="0.3">
      <c r="A1578" s="13">
        <f t="shared" si="536"/>
        <v>2.421029046736178E-2</v>
      </c>
      <c r="C1578" s="13" t="str">
        <f>IF(F1578&gt;0,SQRT(Sum_Sq($AI$2,V_rtHz($AH$2)/(1+1/$A1578),V_rtHz($AH$2*$A1578)/(1+$A1578),$AN$2*$AH$2/(1+1/$A1578),$AM$2*SQRT(Sum_Sq(F1578,1/($X$2*D$8*(1+C$1017+F1578/E1578))))/SQRT(Sum_Sq($X$2*F1578*D$8,1)),                   $AQ$2*SQRT(Sum_Sq($AH$2/(1+1/$A1578)+F1578*( 1/(C$1017+1+F1578/E1578)-1)/(1+($X$2*F1578*D$8)^2), (F1578^2*D$8*$X$2+1/($X$2*D$8*(C$1017+1+F1578/E1578           )))/(1+($X$2*F1578*D$8)^2))),           V_rtHz(E1578)/($X$2*D$8*(E1578*C$1017+E1578+F1578)),V_rtHz(F1578)*SQRT(Sum_Sq(E1578*D$8*$X$2*C$1017,1))/($X$2*D$8*(E1578*C$1017+E1578+F1578))))/SQRT(Sum_Sq(1/(1+$A1578)+$AC$2/$I$2-1/(1+(1+F1578/E1578)/C$1017),$X$2/$I$2)),IF(F1579&lt;0,"A",C1579))</f>
        <v>A</v>
      </c>
      <c r="E1578" s="13">
        <f t="shared" si="537"/>
        <v>-1</v>
      </c>
      <c r="F1578" s="12">
        <f t="shared" si="561"/>
        <v>-2</v>
      </c>
      <c r="H1578" s="13" t="str">
        <f>IF(K1578&gt;0,SQRT(Sum_Sq($AI$2,V_rtHz($AH$2)/(1+1/$A1578),V_rtHz($AH$2*$A1578)/(1+$A1578),$AN$2*$AH$2/(1+1/$A1578),$AM$2*SQRT(Sum_Sq(K1578,1/($X$2*I$8*(1+H$1017+K1578/J1578))))/SQRT(Sum_Sq($X$2*K1578*I$8,1)),                   $AQ$2*SQRT(Sum_Sq($AH$2/(1+1/$A1578)+K1578*( 1/(H$1017+1+K1578/J1578)-1)/(1+($X$2*K1578*I$8)^2), (K1578^2*I$8*$X$2+1/($X$2*I$8*(H$1017+1+K1578/J1578           )))/(1+($X$2*K1578*I$8)^2))),           V_rtHz(J1578)/($X$2*I$8*(J1578*H$1017+J1578+K1578)),V_rtHz(K1578)*SQRT(Sum_Sq(J1578*I$8*$X$2*H$1017,1))/($X$2*I$8*(J1578*H$1017+J1578+K1578))))/SQRT(Sum_Sq(1/(1+$A1578)+$AC$2/$I$2-1/(1+(1+K1578/J1578)/H$1017),$X$2/$I$2)),IF(K1579&lt;0,"A",H1579))</f>
        <v>A</v>
      </c>
      <c r="J1578" s="13">
        <f t="shared" si="538"/>
        <v>-1</v>
      </c>
      <c r="K1578" s="12">
        <f t="shared" si="562"/>
        <v>-2</v>
      </c>
      <c r="M1578" s="13">
        <f>IF(P1578&gt;0,SQRT(Sum_Sq($AI$2,V_rtHz($AH$2)/(1+1/$A1578),V_rtHz($AH$2*$A1578)/(1+$A1578),$AN$2*$AH$2/(1+1/$A1578),$AM$2*SQRT(Sum_Sq(P1578,1/($X$2*N$8*(1+M$1017+P1578/O1578))))/SQRT(Sum_Sq($X$2*P1578*N$8,1)),                   $AQ$2*SQRT(Sum_Sq($AH$2/(1+1/$A1578)+P1578*( 1/(M$1017+1+P1578/O1578)-1)/(1+($X$2*P1578*N$8)^2), (P1578^2*N$8*$X$2+1/($X$2*N$8*(M$1017+1+P1578/O1578           )))/(1+($X$2*P1578*N$8)^2))),           V_rtHz(O1578)/($X$2*N$8*(O1578*M$1017+O1578+P1578)),V_rtHz(P1578)*SQRT(Sum_Sq(O1578*N$8*$X$2*M$1017,1))/($X$2*N$8*(O1578*M$1017+O1578+P1578))))/SQRT(Sum_Sq(1/(1+$A1578)+$AC$2/$I$2-1/(1+(1+P1578/O1578)/M$1017),$X$2/$I$2)),IF(P1579&lt;0,"A",M1579))</f>
        <v>2.2631795537470335E-6</v>
      </c>
      <c r="O1578" s="13">
        <f t="shared" si="539"/>
        <v>24396.542465629445</v>
      </c>
      <c r="P1578" s="12">
        <f t="shared" si="563"/>
        <v>4033.5653666727899</v>
      </c>
      <c r="R1578" s="13">
        <f>IF(U1578&gt;0,SQRT(Sum_Sq($AI$2,V_rtHz($AH$2)/(1+1/$A1578),V_rtHz($AH$2*$A1578)/(1+$A1578),$AN$2*$AH$2/(1+1/$A1578),$AM$2*SQRT(Sum_Sq(U1578,1/($X$2*S$8*(1+R$1017+U1578/T1578))))/SQRT(Sum_Sq($X$2*U1578*S$8,1)),                   $AQ$2*SQRT(Sum_Sq($AH$2/(1+1/$A1578)+U1578*( 1/(R$1017+1+U1578/T1578)-1)/(1+($X$2*U1578*S$8)^2), (U1578^2*S$8*$X$2+1/($X$2*S$8*(R$1017+1+U1578/T1578           )))/(1+($X$2*U1578*S$8)^2))),           V_rtHz(T1578)/($X$2*S$8*(T1578*R$1017+T1578+U1578)),V_rtHz(U1578)*SQRT(Sum_Sq(T1578*S$8*$X$2*R$1017,1))/($X$2*S$8*(T1578*R$1017+T1578+U1578))))/SQRT(Sum_Sq(1/(1+$A1578)+$AC$2/$I$2-1/(1+(1+U1578/T1578)/R$1017),$X$2/$I$2)),IF(U1579&lt;0,"A",R1579))</f>
        <v>1.6404115156181892E-6</v>
      </c>
      <c r="T1578" s="13">
        <f t="shared" si="540"/>
        <v>8851.5052148830273</v>
      </c>
      <c r="U1578" s="12">
        <f t="shared" si="564"/>
        <v>35156.064395173475</v>
      </c>
      <c r="X1578" s="13">
        <f>IF(AA1578&gt;0,SQRT(Sum_Sq($AI$2,V_rtHz($AH$2)/(1+1/$A1578),V_rtHz($AH$2*$A1578)/(1+$A1578),$AN$2*$AH$2/(1+1/$A1578),$AM$2*SQRT(Sum_Sq(AA1578,1/($X$2*Y$8*(1+X$1017+AA1578/Z1578))))/SQRT(Sum_Sq($X$2*AA1578*Y$8,1)),                   $AQ$2*SQRT(Sum_Sq($AH$2/(1+1/$A1578)+AA1578*( 1/(X$1017+1+AA1578/Z1578)-1)/(1+($X$2*AA1578*Y$8)^2), (AA1578^2*Y$8*$X$2+1/($X$2*Y$8*(X$1017+1+AA1578/Z1578           )))/(1+($X$2*AA1578*Y$8)^2))),           V_rtHz(Z1578)/($X$2*Y$8*(Z1578*X$1017+Z1578+AA1578)),V_rtHz(AA1578)*SQRT(Sum_Sq(Z1578*Y$8*$X$2*X$1017,1))/($X$2*Y$8*(Z1578*X$1017+Z1578+AA1578))))/SQRT(Sum_Sq(1/(1+$A1578)+$AC$2/$I$2-1/(1+(1+AA1578/Z1578)/X$1017),$X$2/$I$2)),IF(AA1579&lt;0,"A",X1579))</f>
        <v>2.6116110871423983E-6</v>
      </c>
      <c r="Z1578" s="13">
        <f t="shared" si="541"/>
        <v>7991.2459069835195</v>
      </c>
      <c r="AA1578" s="12">
        <f t="shared" si="565"/>
        <v>123141.05948101169</v>
      </c>
      <c r="AC1578" s="13">
        <f>IF(AF1578&gt;0,SQRT(Sum_Sq($AI$2,V_rtHz($AH$2)/(1+1/$A1578),V_rtHz($AH$2*$A1578)/(1+$A1578),$AN$2*$AH$2/(1+1/$A1578),$AM$2*SQRT(Sum_Sq(AF1578,1/($X$2*AD$8*(1+AC$1017+AF1578/AE1578))))/SQRT(Sum_Sq($X$2*AF1578*AD$8,1)),                   $AQ$2*SQRT(Sum_Sq($AH$2/(1+1/$A1578)+AF1578*( 1/(AC$1017+1+AF1578/AE1578)-1)/(1+($X$2*AF1578*AD$8)^2), (AF1578^2*AD$8*$X$2+1/($X$2*AD$8*(AC$1017+1+AF1578/AE1578           )))/(1+($X$2*AF1578*AD$8)^2))),           V_rtHz(AE1578)/($X$2*AD$8*(AE1578*AC$1017+AE1578+AF1578)),V_rtHz(AF1578)*SQRT(Sum_Sq(AE1578*AD$8*$X$2*AC$1017,1))/($X$2*AD$8*(AE1578*AC$1017+AE1578+AF1578))))/SQRT(Sum_Sq(1/(1+$A1578)+$AC$2/$I$2-1/(1+(1+AF1578/AE1578)/AC$1017),$X$2/$I$2)),IF(AF1579&lt;0,"A",AC1579))</f>
        <v>4.4988118690929481E-6</v>
      </c>
      <c r="AE1578" s="13">
        <f t="shared" si="542"/>
        <v>7771.4962797689595</v>
      </c>
      <c r="AF1578" s="12">
        <f t="shared" si="566"/>
        <v>400417.21198365273</v>
      </c>
      <c r="AG1578" s="13"/>
      <c r="AH1578" s="13">
        <f>IF(AK1578&gt;0,SQRT(Sum_Sq($AI$2,V_rtHz($AH$2)/(1+1/$A1578),V_rtHz($AH$2*$A1578)/(1+$A1578),$AN$2*$AH$2/(1+1/$A1578),$AM$2*SQRT(Sum_Sq(AK1578,1/($X$2*AI$8*(1+AH$1017+AK1578/AJ1578))))/SQRT(Sum_Sq($X$2*AK1578*AI$8,1)),                   $AQ$2*SQRT(Sum_Sq($AH$2/(1+1/$A1578)+AK1578*( 1/(AH$1017+1+AK1578/AJ1578)-1)/(1+($X$2*AK1578*AI$8)^2), (AK1578^2*AI$8*$X$2+1/($X$2*AI$8*(AH$1017+1+AK1578/AJ1578           )))/(1+($X$2*AK1578*AI$8)^2))),           V_rtHz(AJ1578)/($X$2*AI$8*(AJ1578*AH$1017+AJ1578+AK1578)),V_rtHz(AK1578)*SQRT(Sum_Sq(AJ1578*AI$8*$X$2*AH$1017,1))/($X$2*AI$8*(AJ1578*AH$1017+AJ1578+AK1578))))/SQRT(Sum_Sq(1/(1+$A1578)+$AC$2/$I$2-1/(1+(1+AK1578/AJ1578)/AH$1017),$X$2/$I$2)),IF(AK1579&lt;0,"A",AH1579))</f>
        <v>7.9224297756345563E-6</v>
      </c>
      <c r="AI1578" s="13"/>
      <c r="AJ1578" s="13">
        <f t="shared" si="543"/>
        <v>7706.0296138853391</v>
      </c>
      <c r="AK1578" s="12">
        <f t="shared" si="567"/>
        <v>1276987.6796036554</v>
      </c>
      <c r="AM1578" s="13">
        <f>IF(AP1578&gt;0,SQRT(Sum_Sq($AI$2,V_rtHz($AH$2)/(1+1/$A1578),V_rtHz($AH$2*$A1578)/(1+$A1578),$AN$2*$AH$2/(1+1/$A1578),$AM$2*SQRT(Sum_Sq(AP1578,1/($X$2*AN$8*(1+AM$1017+AP1578/AO1578))))/SQRT(Sum_Sq($X$2*AP1578*AN$8,1)),                   $AQ$2*SQRT(Sum_Sq($AH$2/(1+1/$A1578)+AP1578*( 1/(AM$1017+1+AP1578/AO1578)-1)/(1+($X$2*AP1578*AN$8)^2), (AP1578^2*AN$8*$X$2+1/($X$2*AN$8*(AM$1017+1+AP1578/AO1578           )))/(1+($X$2*AP1578*AN$8)^2))),           V_rtHz(AO1578)/($X$2*AN$8*(AO1578*AM$1017+AO1578+AP1578)),V_rtHz(AP1578)*SQRT(Sum_Sq(AO1578*AN$8*$X$2*AM$1017,1))/($X$2*AN$8*(AO1578*AM$1017+AO1578+AP1578))))/SQRT(Sum_Sq(1/(1+$A1578)+$AC$2/$I$2-1/(1+(1+AP1578/AO1578)/AM$1017),$X$2/$I$2)),IF(AP1579&lt;0,"A",AM1579))</f>
        <v>1.404735563180586E-5</v>
      </c>
      <c r="AO1578" s="13">
        <f t="shared" si="544"/>
        <v>7685.7010538842715</v>
      </c>
      <c r="AP1578" s="12">
        <f t="shared" si="568"/>
        <v>4048870.5603683679</v>
      </c>
      <c r="AR1578" s="13">
        <f t="shared" si="545"/>
        <v>69887291.180198371</v>
      </c>
      <c r="AS1578" s="13">
        <f t="shared" si="546"/>
        <v>-1.3621468988758297E-5</v>
      </c>
      <c r="AV1578" s="13"/>
      <c r="AW1578" s="13">
        <f t="shared" si="547"/>
        <v>39300511.936236553</v>
      </c>
      <c r="AX1578" s="13">
        <f t="shared" si="548"/>
        <v>-4.6289963600897158E-5</v>
      </c>
      <c r="AZ1578" s="13"/>
      <c r="BA1578" s="13"/>
      <c r="BB1578" s="13">
        <f t="shared" si="549"/>
        <v>3150.681587988543</v>
      </c>
      <c r="BC1578" s="13">
        <f t="shared" si="550"/>
        <v>3.4465664218175136</v>
      </c>
      <c r="BD1578" s="13"/>
      <c r="BE1578" s="13"/>
      <c r="BG1578" s="13">
        <f t="shared" si="551"/>
        <v>996.3330000000002</v>
      </c>
      <c r="BH1578" s="13">
        <f t="shared" si="552"/>
        <v>10.899000000000003</v>
      </c>
      <c r="BI1578" s="13"/>
      <c r="BL1578" s="13">
        <f t="shared" si="553"/>
        <v>315.06815879885437</v>
      </c>
      <c r="BM1578" s="13">
        <f t="shared" si="554"/>
        <v>34.465664218175128</v>
      </c>
      <c r="BP1578" s="13"/>
      <c r="BQ1578" s="13">
        <f t="shared" si="555"/>
        <v>99.633300000000006</v>
      </c>
      <c r="BR1578" s="13">
        <f t="shared" si="556"/>
        <v>108.98999999999997</v>
      </c>
      <c r="BT1578" s="13"/>
      <c r="BU1578" s="13"/>
      <c r="BV1578" s="13">
        <f t="shared" si="557"/>
        <v>31.50681587988543</v>
      </c>
      <c r="BW1578" s="13">
        <f t="shared" si="558"/>
        <v>344.65664218175164</v>
      </c>
      <c r="CA1578" s="13">
        <f t="shared" si="559"/>
        <v>9.9633299999999991</v>
      </c>
      <c r="CB1578" s="13">
        <f t="shared" si="560"/>
        <v>1089.9000000000001</v>
      </c>
    </row>
    <row r="1579" spans="1:80" x14ac:dyDescent="0.3">
      <c r="A1579" s="13">
        <f t="shared" si="536"/>
        <v>2.4547089156850294E-2</v>
      </c>
      <c r="C1579" s="13" t="str">
        <f>IF(F1579&gt;0,SQRT(Sum_Sq($AI$2,V_rtHz($AH$2)/(1+1/$A1579),V_rtHz($AH$2*$A1579)/(1+$A1579),$AN$2*$AH$2/(1+1/$A1579),$AM$2*SQRT(Sum_Sq(F1579,1/($X$2*D$8*(1+C$1017+F1579/E1579))))/SQRT(Sum_Sq($X$2*F1579*D$8,1)),                   $AQ$2*SQRT(Sum_Sq($AH$2/(1+1/$A1579)+F1579*( 1/(C$1017+1+F1579/E1579)-1)/(1+($X$2*F1579*D$8)^2), (F1579^2*D$8*$X$2+1/($X$2*D$8*(C$1017+1+F1579/E1579           )))/(1+($X$2*F1579*D$8)^2))),           V_rtHz(E1579)/($X$2*D$8*(E1579*C$1017+E1579+F1579)),V_rtHz(F1579)*SQRT(Sum_Sq(E1579*D$8*$X$2*C$1017,1))/($X$2*D$8*(E1579*C$1017+E1579+F1579))))/SQRT(Sum_Sq(1/(1+$A1579)+$AC$2/$I$2-1/(1+(1+F1579/E1579)/C$1017),$X$2/$I$2)),IF(F1580&lt;0,"A",C1580))</f>
        <v>A</v>
      </c>
      <c r="E1579" s="13">
        <f t="shared" si="537"/>
        <v>-1</v>
      </c>
      <c r="F1579" s="12">
        <f t="shared" si="561"/>
        <v>-2</v>
      </c>
      <c r="H1579" s="13" t="str">
        <f>IF(K1579&gt;0,SQRT(Sum_Sq($AI$2,V_rtHz($AH$2)/(1+1/$A1579),V_rtHz($AH$2*$A1579)/(1+$A1579),$AN$2*$AH$2/(1+1/$A1579),$AM$2*SQRT(Sum_Sq(K1579,1/($X$2*I$8*(1+H$1017+K1579/J1579))))/SQRT(Sum_Sq($X$2*K1579*I$8,1)),                   $AQ$2*SQRT(Sum_Sq($AH$2/(1+1/$A1579)+K1579*( 1/(H$1017+1+K1579/J1579)-1)/(1+($X$2*K1579*I$8)^2), (K1579^2*I$8*$X$2+1/($X$2*I$8*(H$1017+1+K1579/J1579           )))/(1+($X$2*K1579*I$8)^2))),           V_rtHz(J1579)/($X$2*I$8*(J1579*H$1017+J1579+K1579)),V_rtHz(K1579)*SQRT(Sum_Sq(J1579*I$8*$X$2*H$1017,1))/($X$2*I$8*(J1579*H$1017+J1579+K1579))))/SQRT(Sum_Sq(1/(1+$A1579)+$AC$2/$I$2-1/(1+(1+K1579/J1579)/H$1017),$X$2/$I$2)),IF(K1580&lt;0,"A",H1580))</f>
        <v>A</v>
      </c>
      <c r="J1579" s="13">
        <f t="shared" si="538"/>
        <v>-1</v>
      </c>
      <c r="K1579" s="12">
        <f t="shared" si="562"/>
        <v>-2</v>
      </c>
      <c r="M1579" s="13">
        <f>IF(P1579&gt;0,SQRT(Sum_Sq($AI$2,V_rtHz($AH$2)/(1+1/$A1579),V_rtHz($AH$2*$A1579)/(1+$A1579),$AN$2*$AH$2/(1+1/$A1579),$AM$2*SQRT(Sum_Sq(P1579,1/($X$2*N$8*(1+M$1017+P1579/O1579))))/SQRT(Sum_Sq($X$2*P1579*N$8,1)),                   $AQ$2*SQRT(Sum_Sq($AH$2/(1+1/$A1579)+P1579*( 1/(M$1017+1+P1579/O1579)-1)/(1+($X$2*P1579*N$8)^2), (P1579^2*N$8*$X$2+1/($X$2*N$8*(M$1017+1+P1579/O1579           )))/(1+($X$2*P1579*N$8)^2))),           V_rtHz(O1579)/($X$2*N$8*(O1579*M$1017+O1579+P1579)),V_rtHz(P1579)*SQRT(Sum_Sq(O1579*N$8*$X$2*M$1017,1))/($X$2*N$8*(O1579*M$1017+O1579+P1579))))/SQRT(Sum_Sq(1/(1+$A1579)+$AC$2/$I$2-1/(1+(1+P1579/O1579)/M$1017),$X$2/$I$2)),IF(P1580&lt;0,"A",M1580))</f>
        <v>2.0833885603530948E-6</v>
      </c>
      <c r="O1579" s="13">
        <f t="shared" si="539"/>
        <v>21964.375000908123</v>
      </c>
      <c r="P1579" s="12">
        <f t="shared" si="563"/>
        <v>4480.2116496306553</v>
      </c>
      <c r="R1579" s="13">
        <f>IF(U1579&gt;0,SQRT(Sum_Sq($AI$2,V_rtHz($AH$2)/(1+1/$A1579),V_rtHz($AH$2*$A1579)/(1+$A1579),$AN$2*$AH$2/(1+1/$A1579),$AM$2*SQRT(Sum_Sq(U1579,1/($X$2*S$8*(1+R$1017+U1579/T1579))))/SQRT(Sum_Sq($X$2*U1579*S$8,1)),                   $AQ$2*SQRT(Sum_Sq($AH$2/(1+1/$A1579)+U1579*( 1/(R$1017+1+U1579/T1579)-1)/(1+($X$2*U1579*S$8)^2), (U1579^2*S$8*$X$2+1/($X$2*S$8*(R$1017+1+U1579/T1579           )))/(1+($X$2*U1579*S$8)^2))),           V_rtHz(T1579)/($X$2*S$8*(T1579*R$1017+T1579+U1579)),V_rtHz(U1579)*SQRT(Sum_Sq(T1579*S$8*$X$2*R$1017,1))/($X$2*S$8*(T1579*R$1017+T1579+U1579))))/SQRT(Sum_Sq(1/(1+$A1579)+$AC$2/$I$2-1/(1+(1+U1579/T1579)/R$1017),$X$2/$I$2)),IF(U1580&lt;0,"A",R1580))</f>
        <v>1.6349106889194109E-6</v>
      </c>
      <c r="T1579" s="13">
        <f t="shared" si="540"/>
        <v>8790.8385926837072</v>
      </c>
      <c r="U1579" s="12">
        <f t="shared" si="564"/>
        <v>35398.680574982754</v>
      </c>
      <c r="X1579" s="13">
        <f>IF(AA1579&gt;0,SQRT(Sum_Sq($AI$2,V_rtHz($AH$2)/(1+1/$A1579),V_rtHz($AH$2*$A1579)/(1+$A1579),$AN$2*$AH$2/(1+1/$A1579),$AM$2*SQRT(Sum_Sq(AA1579,1/($X$2*Y$8*(1+X$1017+AA1579/Z1579))))/SQRT(Sum_Sq($X$2*AA1579*Y$8,1)),                   $AQ$2*SQRT(Sum_Sq($AH$2/(1+1/$A1579)+AA1579*( 1/(X$1017+1+AA1579/Z1579)-1)/(1+($X$2*AA1579*Y$8)^2), (AA1579^2*Y$8*$X$2+1/($X$2*Y$8*(X$1017+1+AA1579/Z1579           )))/(1+($X$2*AA1579*Y$8)^2))),           V_rtHz(Z1579)/($X$2*Y$8*(Z1579*X$1017+Z1579+AA1579)),V_rtHz(AA1579)*SQRT(Sum_Sq(Z1579*Y$8*$X$2*X$1017,1))/($X$2*Y$8*(Z1579*X$1017+Z1579+AA1579))))/SQRT(Sum_Sq(1/(1+$A1579)+$AC$2/$I$2-1/(1+(1+AA1579/Z1579)/X$1017),$X$2/$I$2)),IF(AA1580&lt;0,"A",X1580))</f>
        <v>2.6056356606389638E-6</v>
      </c>
      <c r="Z1579" s="13">
        <f t="shared" si="541"/>
        <v>7947.9261681845664</v>
      </c>
      <c r="AA1579" s="12">
        <f t="shared" si="565"/>
        <v>123812.23312043193</v>
      </c>
      <c r="AC1579" s="13">
        <f>IF(AF1579&gt;0,SQRT(Sum_Sq($AI$2,V_rtHz($AH$2)/(1+1/$A1579),V_rtHz($AH$2*$A1579)/(1+$A1579),$AN$2*$AH$2/(1+1/$A1579),$AM$2*SQRT(Sum_Sq(AF1579,1/($X$2*AD$8*(1+AC$1017+AF1579/AE1579))))/SQRT(Sum_Sq($X$2*AF1579*AD$8,1)),                   $AQ$2*SQRT(Sum_Sq($AH$2/(1+1/$A1579)+AF1579*( 1/(AC$1017+1+AF1579/AE1579)-1)/(1+($X$2*AF1579*AD$8)^2), (AF1579^2*AD$8*$X$2+1/($X$2*AD$8*(AC$1017+1+AF1579/AE1579           )))/(1+($X$2*AF1579*AD$8)^2))),           V_rtHz(AE1579)/($X$2*AD$8*(AE1579*AC$1017+AE1579+AF1579)),V_rtHz(AF1579)*SQRT(Sum_Sq(AE1579*AD$8*$X$2*AC$1017,1))/($X$2*AD$8*(AE1579*AC$1017+AE1579+AF1579))))/SQRT(Sum_Sq(1/(1+$A1579)+$AC$2/$I$2-1/(1+(1+AF1579/AE1579)/AC$1017),$X$2/$I$2)),IF(AF1580&lt;0,"A",AC1580))</f>
        <v>4.4896263044357856E-6</v>
      </c>
      <c r="AE1579" s="13">
        <f t="shared" si="542"/>
        <v>7731.9537036075244</v>
      </c>
      <c r="AF1579" s="12">
        <f t="shared" si="566"/>
        <v>402465.01629135647</v>
      </c>
      <c r="AG1579" s="13"/>
      <c r="AH1579" s="13">
        <f>IF(AK1579&gt;0,SQRT(Sum_Sq($AI$2,V_rtHz($AH$2)/(1+1/$A1579),V_rtHz($AH$2*$A1579)/(1+$A1579),$AN$2*$AH$2/(1+1/$A1579),$AM$2*SQRT(Sum_Sq(AK1579,1/($X$2*AI$8*(1+AH$1017+AK1579/AJ1579))))/SQRT(Sum_Sq($X$2*AK1579*AI$8,1)),                   $AQ$2*SQRT(Sum_Sq($AH$2/(1+1/$A1579)+AK1579*( 1/(AH$1017+1+AK1579/AJ1579)-1)/(1+($X$2*AK1579*AI$8)^2), (AK1579^2*AI$8*$X$2+1/($X$2*AI$8*(AH$1017+1+AK1579/AJ1579           )))/(1+($X$2*AK1579*AI$8)^2))),           V_rtHz(AJ1579)/($X$2*AI$8*(AJ1579*AH$1017+AJ1579+AK1579)),V_rtHz(AK1579)*SQRT(Sum_Sq(AJ1579*AI$8*$X$2*AH$1017,1))/($X$2*AI$8*(AJ1579*AH$1017+AJ1579+AK1579))))/SQRT(Sum_Sq(1/(1+$A1579)+$AC$2/$I$2-1/(1+(1+AK1579/AJ1579)/AH$1017),$X$2/$I$2)),IF(AK1580&lt;0,"A",AH1580))</f>
        <v>7.9068218666911481E-6</v>
      </c>
      <c r="AI1579" s="13"/>
      <c r="AJ1579" s="13">
        <f t="shared" si="543"/>
        <v>7667.5645973367227</v>
      </c>
      <c r="AK1579" s="12">
        <f t="shared" si="567"/>
        <v>1283393.8013395446</v>
      </c>
      <c r="AM1579" s="13">
        <f>IF(AP1579&gt;0,SQRT(Sum_Sq($AI$2,V_rtHz($AH$2)/(1+1/$A1579),V_rtHz($AH$2*$A1579)/(1+$A1579),$AN$2*$AH$2/(1+1/$A1579),$AM$2*SQRT(Sum_Sq(AP1579,1/($X$2*AN$8*(1+AM$1017+AP1579/AO1579))))/SQRT(Sum_Sq($X$2*AP1579*AN$8,1)),                   $AQ$2*SQRT(Sum_Sq($AH$2/(1+1/$A1579)+AP1579*( 1/(AM$1017+1+AP1579/AO1579)-1)/(1+($X$2*AP1579*AN$8)^2), (AP1579^2*AN$8*$X$2+1/($X$2*AN$8*(AM$1017+1+AP1579/AO1579           )))/(1+($X$2*AP1579*AN$8)^2))),           V_rtHz(AO1579)/($X$2*AN$8*(AO1579*AM$1017+AO1579+AP1579)),V_rtHz(AP1579)*SQRT(Sum_Sq(AO1579*AN$8*$X$2*AM$1017,1))/($X$2*AN$8*(AO1579*AM$1017+AO1579+AP1579))))/SQRT(Sum_Sq(1/(1+$A1579)+$AC$2/$I$2-1/(1+(1+AP1579/AO1579)/AM$1017),$X$2/$I$2)),IF(AP1580&lt;0,"A",AM1580))</f>
        <v>1.4020002029503698E-5</v>
      </c>
      <c r="AO1579" s="13">
        <f t="shared" si="544"/>
        <v>7647.5662718604171</v>
      </c>
      <c r="AP1579" s="12">
        <f t="shared" si="568"/>
        <v>4069060.3554971241</v>
      </c>
      <c r="AR1579" s="13">
        <f t="shared" si="545"/>
        <v>69887291.180198371</v>
      </c>
      <c r="AS1579" s="13">
        <f t="shared" si="546"/>
        <v>-1.3627558524212292E-5</v>
      </c>
      <c r="AV1579" s="13"/>
      <c r="AW1579" s="13">
        <f t="shared" si="547"/>
        <v>39300511.936236553</v>
      </c>
      <c r="AX1579" s="13">
        <f t="shared" si="548"/>
        <v>-4.6360364116374208E-5</v>
      </c>
      <c r="AZ1579" s="13"/>
      <c r="BA1579" s="13"/>
      <c r="BB1579" s="13">
        <f t="shared" si="549"/>
        <v>3150.681587988543</v>
      </c>
      <c r="BC1579" s="13">
        <f t="shared" si="550"/>
        <v>3.4465664218175118</v>
      </c>
      <c r="BD1579" s="13"/>
      <c r="BE1579" s="13"/>
      <c r="BG1579" s="13">
        <f t="shared" si="551"/>
        <v>996.33300000000042</v>
      </c>
      <c r="BH1579" s="13">
        <f t="shared" si="552"/>
        <v>10.899000000000003</v>
      </c>
      <c r="BI1579" s="13"/>
      <c r="BL1579" s="13">
        <f t="shared" si="553"/>
        <v>315.06815879885437</v>
      </c>
      <c r="BM1579" s="13">
        <f t="shared" si="554"/>
        <v>34.465664218175128</v>
      </c>
      <c r="BP1579" s="13"/>
      <c r="BQ1579" s="13">
        <f t="shared" si="555"/>
        <v>99.633300000000006</v>
      </c>
      <c r="BR1579" s="13">
        <f t="shared" si="556"/>
        <v>108.99</v>
      </c>
      <c r="BT1579" s="13"/>
      <c r="BU1579" s="13"/>
      <c r="BV1579" s="13">
        <f t="shared" si="557"/>
        <v>31.50681587988543</v>
      </c>
      <c r="BW1579" s="13">
        <f t="shared" si="558"/>
        <v>344.65664218175147</v>
      </c>
      <c r="CA1579" s="13">
        <f t="shared" si="559"/>
        <v>9.9633299999999991</v>
      </c>
      <c r="CB1579" s="13">
        <f t="shared" si="560"/>
        <v>1089.9000000000005</v>
      </c>
    </row>
    <row r="1580" spans="1:80" x14ac:dyDescent="0.3">
      <c r="A1580" s="13">
        <f t="shared" si="536"/>
        <v>2.4888573182823896E-2</v>
      </c>
      <c r="C1580" s="13" t="str">
        <f>IF(F1580&gt;0,SQRT(Sum_Sq($AI$2,V_rtHz($AH$2)/(1+1/$A1580),V_rtHz($AH$2*$A1580)/(1+$A1580),$AN$2*$AH$2/(1+1/$A1580),$AM$2*SQRT(Sum_Sq(F1580,1/($X$2*D$8*(1+C$1017+F1580/E1580))))/SQRT(Sum_Sq($X$2*F1580*D$8,1)),                   $AQ$2*SQRT(Sum_Sq($AH$2/(1+1/$A1580)+F1580*( 1/(C$1017+1+F1580/E1580)-1)/(1+($X$2*F1580*D$8)^2), (F1580^2*D$8*$X$2+1/($X$2*D$8*(C$1017+1+F1580/E1580           )))/(1+($X$2*F1580*D$8)^2))),           V_rtHz(E1580)/($X$2*D$8*(E1580*C$1017+E1580+F1580)),V_rtHz(F1580)*SQRT(Sum_Sq(E1580*D$8*$X$2*C$1017,1))/($X$2*D$8*(E1580*C$1017+E1580+F1580))))/SQRT(Sum_Sq(1/(1+$A1580)+$AC$2/$I$2-1/(1+(1+F1580/E1580)/C$1017),$X$2/$I$2)),IF(F1581&lt;0,"A",C1581))</f>
        <v>A</v>
      </c>
      <c r="E1580" s="13">
        <f t="shared" si="537"/>
        <v>-1</v>
      </c>
      <c r="F1580" s="12">
        <f t="shared" si="561"/>
        <v>-2</v>
      </c>
      <c r="H1580" s="13" t="str">
        <f>IF(K1580&gt;0,SQRT(Sum_Sq($AI$2,V_rtHz($AH$2)/(1+1/$A1580),V_rtHz($AH$2*$A1580)/(1+$A1580),$AN$2*$AH$2/(1+1/$A1580),$AM$2*SQRT(Sum_Sq(K1580,1/($X$2*I$8*(1+H$1017+K1580/J1580))))/SQRT(Sum_Sq($X$2*K1580*I$8,1)),                   $AQ$2*SQRT(Sum_Sq($AH$2/(1+1/$A1580)+K1580*( 1/(H$1017+1+K1580/J1580)-1)/(1+($X$2*K1580*I$8)^2), (K1580^2*I$8*$X$2+1/($X$2*I$8*(H$1017+1+K1580/J1580           )))/(1+($X$2*K1580*I$8)^2))),           V_rtHz(J1580)/($X$2*I$8*(J1580*H$1017+J1580+K1580)),V_rtHz(K1580)*SQRT(Sum_Sq(J1580*I$8*$X$2*H$1017,1))/($X$2*I$8*(J1580*H$1017+J1580+K1580))))/SQRT(Sum_Sq(1/(1+$A1580)+$AC$2/$I$2-1/(1+(1+K1580/J1580)/H$1017),$X$2/$I$2)),IF(K1581&lt;0,"A",H1581))</f>
        <v>A</v>
      </c>
      <c r="J1580" s="13">
        <f t="shared" si="538"/>
        <v>-1</v>
      </c>
      <c r="K1580" s="12">
        <f t="shared" si="562"/>
        <v>-2</v>
      </c>
      <c r="M1580" s="13">
        <f>IF(P1580&gt;0,SQRT(Sum_Sq($AI$2,V_rtHz($AH$2)/(1+1/$A1580),V_rtHz($AH$2*$A1580)/(1+$A1580),$AN$2*$AH$2/(1+1/$A1580),$AM$2*SQRT(Sum_Sq(P1580,1/($X$2*N$8*(1+M$1017+P1580/O1580))))/SQRT(Sum_Sq($X$2*P1580*N$8,1)),                   $AQ$2*SQRT(Sum_Sq($AH$2/(1+1/$A1580)+P1580*( 1/(M$1017+1+P1580/O1580)-1)/(1+($X$2*P1580*N$8)^2), (P1580^2*N$8*$X$2+1/($X$2*N$8*(M$1017+1+P1580/O1580           )))/(1+($X$2*P1580*N$8)^2))),           V_rtHz(O1580)/($X$2*N$8*(O1580*M$1017+O1580+P1580)),V_rtHz(P1580)*SQRT(Sum_Sq(O1580*N$8*$X$2*M$1017,1))/($X$2*N$8*(O1580*M$1017+O1580+P1580))))/SQRT(Sum_Sq(1/(1+$A1580)+$AC$2/$I$2-1/(1+(1+P1580/O1580)/M$1017),$X$2/$I$2)),IF(P1581&lt;0,"A",M1581))</f>
        <v>1.9642085199413516E-6</v>
      </c>
      <c r="O1580" s="13">
        <f t="shared" si="539"/>
        <v>20356.522804032353</v>
      </c>
      <c r="P1580" s="12">
        <f t="shared" si="563"/>
        <v>4834.0794596035921</v>
      </c>
      <c r="R1580" s="13">
        <f>IF(U1580&gt;0,SQRT(Sum_Sq($AI$2,V_rtHz($AH$2)/(1+1/$A1580),V_rtHz($AH$2*$A1580)/(1+$A1580),$AN$2*$AH$2/(1+1/$A1580),$AM$2*SQRT(Sum_Sq(U1580,1/($X$2*S$8*(1+R$1017+U1580/T1580))))/SQRT(Sum_Sq($X$2*U1580*S$8,1)),                   $AQ$2*SQRT(Sum_Sq($AH$2/(1+1/$A1580)+U1580*( 1/(R$1017+1+U1580/T1580)-1)/(1+($X$2*U1580*S$8)^2), (U1580^2*S$8*$X$2+1/($X$2*S$8*(R$1017+1+U1580/T1580           )))/(1+($X$2*U1580*S$8)^2))),           V_rtHz(T1580)/($X$2*S$8*(T1580*R$1017+T1580+U1580)),V_rtHz(U1580)*SQRT(Sum_Sq(T1580*S$8*$X$2*R$1017,1))/($X$2*S$8*(T1580*R$1017+T1580+U1580))))/SQRT(Sum_Sq(1/(1+$A1580)+$AC$2/$I$2-1/(1+(1+U1580/T1580)/R$1017),$X$2/$I$2)),IF(U1581&lt;0,"A",R1581))</f>
        <v>1.6294591992144636E-6</v>
      </c>
      <c r="T1580" s="13">
        <f t="shared" si="540"/>
        <v>8730.7223539056722</v>
      </c>
      <c r="U1580" s="12">
        <f t="shared" si="564"/>
        <v>35642.421636444997</v>
      </c>
      <c r="X1580" s="13">
        <f>IF(AA1580&gt;0,SQRT(Sum_Sq($AI$2,V_rtHz($AH$2)/(1+1/$A1580),V_rtHz($AH$2*$A1580)/(1+$A1580),$AN$2*$AH$2/(1+1/$A1580),$AM$2*SQRT(Sum_Sq(AA1580,1/($X$2*Y$8*(1+X$1017+AA1580/Z1580))))/SQRT(Sum_Sq($X$2*AA1580*Y$8,1)),                   $AQ$2*SQRT(Sum_Sq($AH$2/(1+1/$A1580)+AA1580*( 1/(X$1017+1+AA1580/Z1580)-1)/(1+($X$2*AA1580*Y$8)^2), (AA1580^2*Y$8*$X$2+1/($X$2*Y$8*(X$1017+1+AA1580/Z1580           )))/(1+($X$2*AA1580*Y$8)^2))),           V_rtHz(Z1580)/($X$2*Y$8*(Z1580*X$1017+Z1580+AA1580)),V_rtHz(AA1580)*SQRT(Sum_Sq(Z1580*Y$8*$X$2*X$1017,1))/($X$2*Y$8*(Z1580*X$1017+Z1580+AA1580))))/SQRT(Sum_Sq(1/(1+$A1580)+$AC$2/$I$2-1/(1+(1+AA1580/Z1580)/X$1017),$X$2/$I$2)),IF(AA1581&lt;0,"A",X1581))</f>
        <v>2.5996840583739069E-6</v>
      </c>
      <c r="Z1580" s="13">
        <f t="shared" si="541"/>
        <v>7904.7841519493077</v>
      </c>
      <c r="AA1580" s="12">
        <f t="shared" si="565"/>
        <v>124487.96433190191</v>
      </c>
      <c r="AC1580" s="13">
        <f>IF(AF1580&gt;0,SQRT(Sum_Sq($AI$2,V_rtHz($AH$2)/(1+1/$A1580),V_rtHz($AH$2*$A1580)/(1+$A1580),$AN$2*$AH$2/(1+1/$A1580),$AM$2*SQRT(Sum_Sq(AF1580,1/($X$2*AD$8*(1+AC$1017+AF1580/AE1580))))/SQRT(Sum_Sq($X$2*AF1580*AD$8,1)),                   $AQ$2*SQRT(Sum_Sq($AH$2/(1+1/$A1580)+AF1580*( 1/(AC$1017+1+AF1580/AE1580)-1)/(1+($X$2*AF1580*AD$8)^2), (AF1580^2*AD$8*$X$2+1/($X$2*AD$8*(AC$1017+1+AF1580/AE1580           )))/(1+($X$2*AF1580*AD$8)^2))),           V_rtHz(AE1580)/($X$2*AD$8*(AE1580*AC$1017+AE1580+AF1580)),V_rtHz(AF1580)*SQRT(Sum_Sq(AE1580*AD$8*$X$2*AC$1017,1))/($X$2*AD$8*(AE1580*AC$1017+AE1580+AF1580))))/SQRT(Sum_Sq(1/(1+$A1580)+$AC$2/$I$2-1/(1+(1+AF1580/AE1580)/AC$1017),$X$2/$I$2)),IF(AF1581&lt;0,"A",AC1581))</f>
        <v>4.480466686591103E-6</v>
      </c>
      <c r="AE1580" s="13">
        <f t="shared" si="542"/>
        <v>7692.5280778962606</v>
      </c>
      <c r="AF1580" s="12">
        <f t="shared" si="566"/>
        <v>404527.72375677014</v>
      </c>
      <c r="AG1580" s="13"/>
      <c r="AH1580" s="13">
        <f>IF(AK1580&gt;0,SQRT(Sum_Sq($AI$2,V_rtHz($AH$2)/(1+1/$A1580),V_rtHz($AH$2*$A1580)/(1+$A1580),$AN$2*$AH$2/(1+1/$A1580),$AM$2*SQRT(Sum_Sq(AK1580,1/($X$2*AI$8*(1+AH$1017+AK1580/AJ1580))))/SQRT(Sum_Sq($X$2*AK1580*AI$8,1)),                   $AQ$2*SQRT(Sum_Sq($AH$2/(1+1/$A1580)+AK1580*( 1/(AH$1017+1+AK1580/AJ1580)-1)/(1+($X$2*AK1580*AI$8)^2), (AK1580^2*AI$8*$X$2+1/($X$2*AI$8*(AH$1017+1+AK1580/AJ1580           )))/(1+($X$2*AK1580*AI$8)^2))),           V_rtHz(AJ1580)/($X$2*AI$8*(AJ1580*AH$1017+AJ1580+AK1580)),V_rtHz(AK1580)*SQRT(Sum_Sq(AJ1580*AI$8*$X$2*AH$1017,1))/($X$2*AI$8*(AJ1580*AH$1017+AJ1580+AK1580))))/SQRT(Sum_Sq(1/(1+$A1580)+$AC$2/$I$2-1/(1+(1+AK1580/AJ1580)/AH$1017),$X$2/$I$2)),IF(AK1581&lt;0,"A",AH1581))</f>
        <v>7.891252771152189E-6</v>
      </c>
      <c r="AI1580" s="13"/>
      <c r="AJ1580" s="13">
        <f t="shared" si="543"/>
        <v>7629.2005837804954</v>
      </c>
      <c r="AK1580" s="12">
        <f t="shared" si="567"/>
        <v>1289847.4443722423</v>
      </c>
      <c r="AM1580" s="13">
        <f>IF(AP1580&gt;0,SQRT(Sum_Sq($AI$2,V_rtHz($AH$2)/(1+1/$A1580),V_rtHz($AH$2*$A1580)/(1+$A1580),$AN$2*$AH$2/(1+1/$A1580),$AM$2*SQRT(Sum_Sq(AP1580,1/($X$2*AN$8*(1+AM$1017+AP1580/AO1580))))/SQRT(Sum_Sq($X$2*AP1580*AN$8,1)),                   $AQ$2*SQRT(Sum_Sq($AH$2/(1+1/$A1580)+AP1580*( 1/(AM$1017+1+AP1580/AO1580)-1)/(1+($X$2*AP1580*AN$8)^2), (AP1580^2*AN$8*$X$2+1/($X$2*AN$8*(AM$1017+1+AP1580/AO1580           )))/(1+($X$2*AP1580*AN$8)^2))),           V_rtHz(AO1580)/($X$2*AN$8*(AO1580*AM$1017+AO1580+AP1580)),V_rtHz(AP1580)*SQRT(Sum_Sq(AO1580*AN$8*$X$2*AM$1017,1))/($X$2*AN$8*(AO1580*AM$1017+AO1580+AP1580))))/SQRT(Sum_Sq(1/(1+$A1580)+$AC$2/$I$2-1/(1+(1+AP1580/AO1580)/AM$1017),$X$2/$I$2)),IF(AP1581&lt;0,"A",AM1581))</f>
        <v>1.3992713661349425E-5</v>
      </c>
      <c r="AO1580" s="13">
        <f t="shared" si="544"/>
        <v>7609.5277303235889</v>
      </c>
      <c r="AP1580" s="12">
        <f t="shared" si="568"/>
        <v>4089400.7927533872</v>
      </c>
      <c r="AR1580" s="13">
        <f t="shared" si="545"/>
        <v>69887291.180198371</v>
      </c>
      <c r="AS1580" s="13">
        <f t="shared" si="546"/>
        <v>-1.3633738334910985E-5</v>
      </c>
      <c r="AV1580" s="13"/>
      <c r="AW1580" s="13">
        <f t="shared" si="547"/>
        <v>39300511.936236553</v>
      </c>
      <c r="AX1580" s="13">
        <f t="shared" si="548"/>
        <v>-4.6431962965931411E-5</v>
      </c>
      <c r="AZ1580" s="13"/>
      <c r="BA1580" s="13"/>
      <c r="BB1580" s="13">
        <f t="shared" si="549"/>
        <v>3150.681587988543</v>
      </c>
      <c r="BC1580" s="13">
        <f t="shared" si="550"/>
        <v>3.4465664218175136</v>
      </c>
      <c r="BD1580" s="13"/>
      <c r="BE1580" s="13"/>
      <c r="BG1580" s="13">
        <f t="shared" si="551"/>
        <v>996.3330000000002</v>
      </c>
      <c r="BH1580" s="13">
        <f t="shared" si="552"/>
        <v>10.898999999999999</v>
      </c>
      <c r="BI1580" s="13"/>
      <c r="BL1580" s="13">
        <f t="shared" si="553"/>
        <v>315.06815879885437</v>
      </c>
      <c r="BM1580" s="13">
        <f t="shared" si="554"/>
        <v>34.465664218175128</v>
      </c>
      <c r="BP1580" s="13"/>
      <c r="BQ1580" s="13">
        <f t="shared" si="555"/>
        <v>99.633300000000006</v>
      </c>
      <c r="BR1580" s="13">
        <f t="shared" si="556"/>
        <v>108.99000000000005</v>
      </c>
      <c r="BT1580" s="13"/>
      <c r="BU1580" s="13"/>
      <c r="BV1580" s="13">
        <f t="shared" si="557"/>
        <v>31.50681587988543</v>
      </c>
      <c r="BW1580" s="13">
        <f t="shared" si="558"/>
        <v>344.65664218175152</v>
      </c>
      <c r="CA1580" s="13">
        <f t="shared" si="559"/>
        <v>9.9633299999999991</v>
      </c>
      <c r="CB1580" s="13">
        <f t="shared" si="560"/>
        <v>1089.9000000000003</v>
      </c>
    </row>
    <row r="1581" spans="1:80" x14ac:dyDescent="0.3">
      <c r="A1581" s="13">
        <f t="shared" si="536"/>
        <v>2.5234807724805748E-2</v>
      </c>
      <c r="C1581" s="13" t="str">
        <f>IF(F1581&gt;0,SQRT(Sum_Sq($AI$2,V_rtHz($AH$2)/(1+1/$A1581),V_rtHz($AH$2*$A1581)/(1+$A1581),$AN$2*$AH$2/(1+1/$A1581),$AM$2*SQRT(Sum_Sq(F1581,1/($X$2*D$8*(1+C$1017+F1581/E1581))))/SQRT(Sum_Sq($X$2*F1581*D$8,1)),                   $AQ$2*SQRT(Sum_Sq($AH$2/(1+1/$A1581)+F1581*( 1/(C$1017+1+F1581/E1581)-1)/(1+($X$2*F1581*D$8)^2), (F1581^2*D$8*$X$2+1/($X$2*D$8*(C$1017+1+F1581/E1581           )))/(1+($X$2*F1581*D$8)^2))),           V_rtHz(E1581)/($X$2*D$8*(E1581*C$1017+E1581+F1581)),V_rtHz(F1581)*SQRT(Sum_Sq(E1581*D$8*$X$2*C$1017,1))/($X$2*D$8*(E1581*C$1017+E1581+F1581))))/SQRT(Sum_Sq(1/(1+$A1581)+$AC$2/$I$2-1/(1+(1+F1581/E1581)/C$1017),$X$2/$I$2)),IF(F1582&lt;0,"A",C1582))</f>
        <v>A</v>
      </c>
      <c r="E1581" s="13">
        <f t="shared" si="537"/>
        <v>-1</v>
      </c>
      <c r="F1581" s="12">
        <f t="shared" si="561"/>
        <v>-2</v>
      </c>
      <c r="H1581" s="13" t="str">
        <f>IF(K1581&gt;0,SQRT(Sum_Sq($AI$2,V_rtHz($AH$2)/(1+1/$A1581),V_rtHz($AH$2*$A1581)/(1+$A1581),$AN$2*$AH$2/(1+1/$A1581),$AM$2*SQRT(Sum_Sq(K1581,1/($X$2*I$8*(1+H$1017+K1581/J1581))))/SQRT(Sum_Sq($X$2*K1581*I$8,1)),                   $AQ$2*SQRT(Sum_Sq($AH$2/(1+1/$A1581)+K1581*( 1/(H$1017+1+K1581/J1581)-1)/(1+($X$2*K1581*I$8)^2), (K1581^2*I$8*$X$2+1/($X$2*I$8*(H$1017+1+K1581/J1581           )))/(1+($X$2*K1581*I$8)^2))),           V_rtHz(J1581)/($X$2*I$8*(J1581*H$1017+J1581+K1581)),V_rtHz(K1581)*SQRT(Sum_Sq(J1581*I$8*$X$2*H$1017,1))/($X$2*I$8*(J1581*H$1017+J1581+K1581))))/SQRT(Sum_Sq(1/(1+$A1581)+$AC$2/$I$2-1/(1+(1+K1581/J1581)/H$1017),$X$2/$I$2)),IF(K1582&lt;0,"A",H1582))</f>
        <v>A</v>
      </c>
      <c r="J1581" s="13">
        <f t="shared" si="538"/>
        <v>-1</v>
      </c>
      <c r="K1581" s="12">
        <f t="shared" si="562"/>
        <v>-2</v>
      </c>
      <c r="M1581" s="13">
        <f>IF(P1581&gt;0,SQRT(Sum_Sq($AI$2,V_rtHz($AH$2)/(1+1/$A1581),V_rtHz($AH$2*$A1581)/(1+$A1581),$AN$2*$AH$2/(1+1/$A1581),$AM$2*SQRT(Sum_Sq(P1581,1/($X$2*N$8*(1+M$1017+P1581/O1581))))/SQRT(Sum_Sq($X$2*P1581*N$8,1)),                   $AQ$2*SQRT(Sum_Sq($AH$2/(1+1/$A1581)+P1581*( 1/(M$1017+1+P1581/O1581)-1)/(1+($X$2*P1581*N$8)^2), (P1581^2*N$8*$X$2+1/($X$2*N$8*(M$1017+1+P1581/O1581           )))/(1+($X$2*P1581*N$8)^2))),           V_rtHz(O1581)/($X$2*N$8*(O1581*M$1017+O1581+P1581)),V_rtHz(P1581)*SQRT(Sum_Sq(O1581*N$8*$X$2*M$1017,1))/($X$2*N$8*(O1581*M$1017+O1581+P1581))))/SQRT(Sum_Sq(1/(1+$A1581)+$AC$2/$I$2-1/(1+(1+P1581/O1581)/M$1017),$X$2/$I$2)),IF(P1582&lt;0,"A",M1582))</f>
        <v>1.8747171829647825E-6</v>
      </c>
      <c r="O1581" s="13">
        <f t="shared" si="539"/>
        <v>19151.576769728636</v>
      </c>
      <c r="P1581" s="12">
        <f t="shared" si="563"/>
        <v>5138.221773544301</v>
      </c>
      <c r="R1581" s="13">
        <f>IF(U1581&gt;0,SQRT(Sum_Sq($AI$2,V_rtHz($AH$2)/(1+1/$A1581),V_rtHz($AH$2*$A1581)/(1+$A1581),$AN$2*$AH$2/(1+1/$A1581),$AM$2*SQRT(Sum_Sq(U1581,1/($X$2*S$8*(1+R$1017+U1581/T1581))))/SQRT(Sum_Sq($X$2*U1581*S$8,1)),                   $AQ$2*SQRT(Sum_Sq($AH$2/(1+1/$A1581)+U1581*( 1/(R$1017+1+U1581/T1581)-1)/(1+($X$2*U1581*S$8)^2), (U1581^2*S$8*$X$2+1/($X$2*S$8*(R$1017+1+U1581/T1581           )))/(1+($X$2*U1581*S$8)^2))),           V_rtHz(T1581)/($X$2*S$8*(T1581*R$1017+T1581+U1581)),V_rtHz(U1581)*SQRT(Sum_Sq(T1581*S$8*$X$2*R$1017,1))/($X$2*S$8*(T1581*R$1017+T1581+U1581))))/SQRT(Sum_Sq(1/(1+$A1581)+$AC$2/$I$2-1/(1+(1+U1581/T1581)/R$1017),$X$2/$I$2)),IF(U1582&lt;0,"A",R1582))</f>
        <v>1.6240563790279592E-6</v>
      </c>
      <c r="T1581" s="13">
        <f t="shared" si="540"/>
        <v>8671.1472235498768</v>
      </c>
      <c r="U1581" s="12">
        <f t="shared" si="564"/>
        <v>35887.302949199147</v>
      </c>
      <c r="X1581" s="13">
        <f>IF(AA1581&gt;0,SQRT(Sum_Sq($AI$2,V_rtHz($AH$2)/(1+1/$A1581),V_rtHz($AH$2*$A1581)/(1+$A1581),$AN$2*$AH$2/(1+1/$A1581),$AM$2*SQRT(Sum_Sq(AA1581,1/($X$2*Y$8*(1+X$1017+AA1581/Z1581))))/SQRT(Sum_Sq($X$2*AA1581*Y$8,1)),                   $AQ$2*SQRT(Sum_Sq($AH$2/(1+1/$A1581)+AA1581*( 1/(X$1017+1+AA1581/Z1581)-1)/(1+($X$2*AA1581*Y$8)^2), (AA1581^2*Y$8*$X$2+1/($X$2*Y$8*(X$1017+1+AA1581/Z1581           )))/(1+($X$2*AA1581*Y$8)^2))),           V_rtHz(Z1581)/($X$2*Y$8*(Z1581*X$1017+Z1581+AA1581)),V_rtHz(AA1581)*SQRT(Sum_Sq(Z1581*Y$8*$X$2*X$1017,1))/($X$2*Y$8*(Z1581*X$1017+Z1581+AA1581))))/SQRT(Sum_Sq(1/(1+$A1581)+$AC$2/$I$2-1/(1+(1+AA1581/Z1581)/X$1017),$X$2/$I$2)),IF(AA1582&lt;0,"A",X1582))</f>
        <v>2.5937564376301725E-6</v>
      </c>
      <c r="Z1581" s="13">
        <f t="shared" si="541"/>
        <v>7861.8196648137009</v>
      </c>
      <c r="AA1581" s="12">
        <f t="shared" si="565"/>
        <v>125168.28539879358</v>
      </c>
      <c r="AC1581" s="13">
        <f>IF(AF1581&gt;0,SQRT(Sum_Sq($AI$2,V_rtHz($AH$2)/(1+1/$A1581),V_rtHz($AH$2*$A1581)/(1+$A1581),$AN$2*$AH$2/(1+1/$A1581),$AM$2*SQRT(Sum_Sq(AF1581,1/($X$2*AD$8*(1+AC$1017+AF1581/AE1581))))/SQRT(Sum_Sq($X$2*AF1581*AD$8,1)),                   $AQ$2*SQRT(Sum_Sq($AH$2/(1+1/$A1581)+AF1581*( 1/(AC$1017+1+AF1581/AE1581)-1)/(1+($X$2*AF1581*AD$8)^2), (AF1581^2*AD$8*$X$2+1/($X$2*AD$8*(AC$1017+1+AF1581/AE1581           )))/(1+($X$2*AF1581*AD$8)^2))),           V_rtHz(AE1581)/($X$2*AD$8*(AE1581*AC$1017+AE1581+AF1581)),V_rtHz(AF1581)*SQRT(Sum_Sq(AE1581*AD$8*$X$2*AC$1017,1))/($X$2*AD$8*(AE1581*AC$1017+AE1581+AF1581))))/SQRT(Sum_Sq(1/(1+$A1581)+$AC$2/$I$2-1/(1+(1+AF1581/AE1581)/AC$1017),$X$2/$I$2)),IF(AF1582&lt;0,"A",AC1582))</f>
        <v>4.4713334604488484E-6</v>
      </c>
      <c r="AE1581" s="13">
        <f t="shared" si="542"/>
        <v>7653.2200917495929</v>
      </c>
      <c r="AF1581" s="12">
        <f t="shared" si="566"/>
        <v>406605.43352739542</v>
      </c>
      <c r="AG1581" s="13"/>
      <c r="AH1581" s="13">
        <f>IF(AK1581&gt;0,SQRT(Sum_Sq($AI$2,V_rtHz($AH$2)/(1+1/$A1581),V_rtHz($AH$2*$A1581)/(1+$A1581),$AN$2*$AH$2/(1+1/$A1581),$AM$2*SQRT(Sum_Sq(AK1581,1/($X$2*AI$8*(1+AH$1017+AK1581/AJ1581))))/SQRT(Sum_Sq($X$2*AK1581*AI$8,1)),                   $AQ$2*SQRT(Sum_Sq($AH$2/(1+1/$A1581)+AK1581*( 1/(AH$1017+1+AK1581/AJ1581)-1)/(1+($X$2*AK1581*AI$8)^2), (AK1581^2*AI$8*$X$2+1/($X$2*AI$8*(AH$1017+1+AK1581/AJ1581           )))/(1+($X$2*AK1581*AI$8)^2))),           V_rtHz(AJ1581)/($X$2*AI$8*(AJ1581*AH$1017+AJ1581+AK1581)),V_rtHz(AK1581)*SQRT(Sum_Sq(AJ1581*AI$8*$X$2*AH$1017,1))/($X$2*AI$8*(AJ1581*AH$1017+AJ1581+AK1581))))/SQRT(Sum_Sq(1/(1+$A1581)+$AC$2/$I$2-1/(1+(1+AK1581/AJ1581)/AH$1017),$X$2/$I$2)),IF(AK1582&lt;0,"A",AH1582))</f>
        <v>7.8757233321909816E-6</v>
      </c>
      <c r="AI1581" s="13"/>
      <c r="AJ1581" s="13">
        <f t="shared" si="543"/>
        <v>7590.9384544106242</v>
      </c>
      <c r="AK1581" s="12">
        <f t="shared" si="567"/>
        <v>1296348.9211106412</v>
      </c>
      <c r="AM1581" s="13">
        <f>IF(AP1581&gt;0,SQRT(Sum_Sq($AI$2,V_rtHz($AH$2)/(1+1/$A1581),V_rtHz($AH$2*$A1581)/(1+$A1581),$AN$2*$AH$2/(1+1/$A1581),$AM$2*SQRT(Sum_Sq(AP1581,1/($X$2*AN$8*(1+AM$1017+AP1581/AO1581))))/SQRT(Sum_Sq($X$2*AP1581*AN$8,1)),                   $AQ$2*SQRT(Sum_Sq($AH$2/(1+1/$A1581)+AP1581*( 1/(AM$1017+1+AP1581/AO1581)-1)/(1+($X$2*AP1581*AN$8)^2), (AP1581^2*AN$8*$X$2+1/($X$2*AN$8*(AM$1017+1+AP1581/AO1581           )))/(1+($X$2*AP1581*AN$8)^2))),           V_rtHz(AO1581)/($X$2*AN$8*(AO1581*AM$1017+AO1581+AP1581)),V_rtHz(AP1581)*SQRT(Sum_Sq(AO1581*AN$8*$X$2*AM$1017,1))/($X$2*AN$8*(AO1581*AM$1017+AO1581+AP1581))))/SQRT(Sum_Sq(1/(1+$A1581)+$AC$2/$I$2-1/(1+(1+AP1581/AO1581)/AM$1017),$X$2/$I$2)),IF(AP1582&lt;0,"A",AM1582))</f>
        <v>1.3965492050891246E-5</v>
      </c>
      <c r="AO1581" s="13">
        <f t="shared" si="544"/>
        <v>7571.5863642987042</v>
      </c>
      <c r="AP1581" s="12">
        <f t="shared" si="568"/>
        <v>4109892.8593871249</v>
      </c>
      <c r="AR1581" s="13">
        <f t="shared" si="545"/>
        <v>69887291.180198371</v>
      </c>
      <c r="AS1581" s="13">
        <f t="shared" si="546"/>
        <v>-1.3640009840298999E-5</v>
      </c>
      <c r="AV1581" s="13"/>
      <c r="AW1581" s="13">
        <f t="shared" si="547"/>
        <v>39300511.936236553</v>
      </c>
      <c r="AX1581" s="13">
        <f t="shared" si="548"/>
        <v>-4.650478399928883E-5</v>
      </c>
      <c r="AZ1581" s="13"/>
      <c r="BA1581" s="13"/>
      <c r="BB1581" s="13">
        <f t="shared" si="549"/>
        <v>3150.681587988543</v>
      </c>
      <c r="BC1581" s="13">
        <f t="shared" si="550"/>
        <v>3.4465664218175118</v>
      </c>
      <c r="BD1581" s="13"/>
      <c r="BE1581" s="13"/>
      <c r="BG1581" s="13">
        <f t="shared" si="551"/>
        <v>996.3330000000002</v>
      </c>
      <c r="BH1581" s="13">
        <f t="shared" si="552"/>
        <v>10.898999999999997</v>
      </c>
      <c r="BI1581" s="13"/>
      <c r="BL1581" s="13">
        <f t="shared" si="553"/>
        <v>315.06815879885437</v>
      </c>
      <c r="BM1581" s="13">
        <f t="shared" si="554"/>
        <v>34.465664218175142</v>
      </c>
      <c r="BP1581" s="13"/>
      <c r="BQ1581" s="13">
        <f t="shared" si="555"/>
        <v>99.633300000000006</v>
      </c>
      <c r="BR1581" s="13">
        <f t="shared" si="556"/>
        <v>108.99</v>
      </c>
      <c r="BT1581" s="13"/>
      <c r="BU1581" s="13"/>
      <c r="BV1581" s="13">
        <f t="shared" si="557"/>
        <v>31.50681587988543</v>
      </c>
      <c r="BW1581" s="13">
        <f t="shared" si="558"/>
        <v>344.65664218175147</v>
      </c>
      <c r="CA1581" s="13">
        <f t="shared" si="559"/>
        <v>9.9633299999999974</v>
      </c>
      <c r="CB1581" s="13">
        <f t="shared" si="560"/>
        <v>1089.8999999999999</v>
      </c>
    </row>
    <row r="1582" spans="1:80" x14ac:dyDescent="0.3">
      <c r="A1582" s="13">
        <f t="shared" si="536"/>
        <v>2.5585858869056455E-2</v>
      </c>
      <c r="C1582" s="13" t="str">
        <f>IF(F1582&gt;0,SQRT(Sum_Sq($AI$2,V_rtHz($AH$2)/(1+1/$A1582),V_rtHz($AH$2*$A1582)/(1+$A1582),$AN$2*$AH$2/(1+1/$A1582),$AM$2*SQRT(Sum_Sq(F1582,1/($X$2*D$8*(1+C$1017+F1582/E1582))))/SQRT(Sum_Sq($X$2*F1582*D$8,1)),                   $AQ$2*SQRT(Sum_Sq($AH$2/(1+1/$A1582)+F1582*( 1/(C$1017+1+F1582/E1582)-1)/(1+($X$2*F1582*D$8)^2), (F1582^2*D$8*$X$2+1/($X$2*D$8*(C$1017+1+F1582/E1582           )))/(1+($X$2*F1582*D$8)^2))),           V_rtHz(E1582)/($X$2*D$8*(E1582*C$1017+E1582+F1582)),V_rtHz(F1582)*SQRT(Sum_Sq(E1582*D$8*$X$2*C$1017,1))/($X$2*D$8*(E1582*C$1017+E1582+F1582))))/SQRT(Sum_Sq(1/(1+$A1582)+$AC$2/$I$2-1/(1+(1+F1582/E1582)/C$1017),$X$2/$I$2)),IF(F1583&lt;0,"A",C1583))</f>
        <v>A</v>
      </c>
      <c r="E1582" s="13">
        <f t="shared" si="537"/>
        <v>-1</v>
      </c>
      <c r="F1582" s="12">
        <f t="shared" si="561"/>
        <v>-2</v>
      </c>
      <c r="H1582" s="13" t="str">
        <f>IF(K1582&gt;0,SQRT(Sum_Sq($AI$2,V_rtHz($AH$2)/(1+1/$A1582),V_rtHz($AH$2*$A1582)/(1+$A1582),$AN$2*$AH$2/(1+1/$A1582),$AM$2*SQRT(Sum_Sq(K1582,1/($X$2*I$8*(1+H$1017+K1582/J1582))))/SQRT(Sum_Sq($X$2*K1582*I$8,1)),                   $AQ$2*SQRT(Sum_Sq($AH$2/(1+1/$A1582)+K1582*( 1/(H$1017+1+K1582/J1582)-1)/(1+($X$2*K1582*I$8)^2), (K1582^2*I$8*$X$2+1/($X$2*I$8*(H$1017+1+K1582/J1582           )))/(1+($X$2*K1582*I$8)^2))),           V_rtHz(J1582)/($X$2*I$8*(J1582*H$1017+J1582+K1582)),V_rtHz(K1582)*SQRT(Sum_Sq(J1582*I$8*$X$2*H$1017,1))/($X$2*I$8*(J1582*H$1017+J1582+K1582))))/SQRT(Sum_Sq(1/(1+$A1582)+$AC$2/$I$2-1/(1+(1+K1582/J1582)/H$1017),$X$2/$I$2)),IF(K1583&lt;0,"A",H1583))</f>
        <v>A</v>
      </c>
      <c r="J1582" s="13">
        <f t="shared" si="538"/>
        <v>-1</v>
      </c>
      <c r="K1582" s="12">
        <f t="shared" si="562"/>
        <v>-2</v>
      </c>
      <c r="M1582" s="13">
        <f>IF(P1582&gt;0,SQRT(Sum_Sq($AI$2,V_rtHz($AH$2)/(1+1/$A1582),V_rtHz($AH$2*$A1582)/(1+$A1582),$AN$2*$AH$2/(1+1/$A1582),$AM$2*SQRT(Sum_Sq(P1582,1/($X$2*N$8*(1+M$1017+P1582/O1582))))/SQRT(Sum_Sq($X$2*P1582*N$8,1)),                   $AQ$2*SQRT(Sum_Sq($AH$2/(1+1/$A1582)+P1582*( 1/(M$1017+1+P1582/O1582)-1)/(1+($X$2*P1582*N$8)^2), (P1582^2*N$8*$X$2+1/($X$2*N$8*(M$1017+1+P1582/O1582           )))/(1+($X$2*P1582*N$8)^2))),           V_rtHz(O1582)/($X$2*N$8*(O1582*M$1017+O1582+P1582)),V_rtHz(P1582)*SQRT(Sum_Sq(O1582*N$8*$X$2*M$1017,1))/($X$2*N$8*(O1582*M$1017+O1582+P1582))))/SQRT(Sum_Sq(1/(1+$A1582)+$AC$2/$I$2-1/(1+(1+P1582/O1582)/M$1017),$X$2/$I$2)),IF(P1583&lt;0,"A",M1583))</f>
        <v>1.8030754368063391E-6</v>
      </c>
      <c r="O1582" s="13">
        <f t="shared" si="539"/>
        <v>18188.449596968872</v>
      </c>
      <c r="P1582" s="12">
        <f t="shared" si="563"/>
        <v>5410.304392977192</v>
      </c>
      <c r="R1582" s="13">
        <f>IF(U1582&gt;0,SQRT(Sum_Sq($AI$2,V_rtHz($AH$2)/(1+1/$A1582),V_rtHz($AH$2*$A1582)/(1+$A1582),$AN$2*$AH$2/(1+1/$A1582),$AM$2*SQRT(Sum_Sq(U1582,1/($X$2*S$8*(1+R$1017+U1582/T1582))))/SQRT(Sum_Sq($X$2*U1582*S$8,1)),                   $AQ$2*SQRT(Sum_Sq($AH$2/(1+1/$A1582)+U1582*( 1/(R$1017+1+U1582/T1582)-1)/(1+($X$2*U1582*S$8)^2), (U1582^2*S$8*$X$2+1/($X$2*S$8*(R$1017+1+U1582/T1582           )))/(1+($X$2*U1582*S$8)^2))),           V_rtHz(T1582)/($X$2*S$8*(T1582*R$1017+T1582+U1582)),V_rtHz(U1582)*SQRT(Sum_Sq(T1582*S$8*$X$2*R$1017,1))/($X$2*S$8*(T1582*R$1017+T1582+U1582))))/SQRT(Sum_Sq(1/(1+$A1582)+$AC$2/$I$2-1/(1+(1+U1582/T1582)/R$1017),$X$2/$I$2)),IF(U1583&lt;0,"A",R1583))</f>
        <v>1.6187015831023809E-6</v>
      </c>
      <c r="T1582" s="13">
        <f t="shared" si="540"/>
        <v>8612.1041918774608</v>
      </c>
      <c r="U1582" s="12">
        <f t="shared" si="564"/>
        <v>36133.339819801062</v>
      </c>
      <c r="X1582" s="13">
        <f>IF(AA1582&gt;0,SQRT(Sum_Sq($AI$2,V_rtHz($AH$2)/(1+1/$A1582),V_rtHz($AH$2*$A1582)/(1+$A1582),$AN$2*$AH$2/(1+1/$A1582),$AM$2*SQRT(Sum_Sq(AA1582,1/($X$2*Y$8*(1+X$1017+AA1582/Z1582))))/SQRT(Sum_Sq($X$2*AA1582*Y$8,1)),                   $AQ$2*SQRT(Sum_Sq($AH$2/(1+1/$A1582)+AA1582*( 1/(X$1017+1+AA1582/Z1582)-1)/(1+($X$2*AA1582*Y$8)^2), (AA1582^2*Y$8*$X$2+1/($X$2*Y$8*(X$1017+1+AA1582/Z1582           )))/(1+($X$2*AA1582*Y$8)^2))),           V_rtHz(Z1582)/($X$2*Y$8*(Z1582*X$1017+Z1582+AA1582)),V_rtHz(AA1582)*SQRT(Sum_Sq(Z1582*Y$8*$X$2*X$1017,1))/($X$2*Y$8*(Z1582*X$1017+Z1582+AA1582))))/SQRT(Sum_Sq(1/(1+$A1582)+$AC$2/$I$2-1/(1+(1+AA1582/Z1582)/X$1017),$X$2/$I$2)),IF(AA1583&lt;0,"A",X1583))</f>
        <v>2.5878529568586897E-6</v>
      </c>
      <c r="Z1582" s="13">
        <f t="shared" si="541"/>
        <v>7819.032509256218</v>
      </c>
      <c r="AA1582" s="12">
        <f t="shared" si="565"/>
        <v>125853.22882266111</v>
      </c>
      <c r="AC1582" s="13">
        <f>IF(AF1582&gt;0,SQRT(Sum_Sq($AI$2,V_rtHz($AH$2)/(1+1/$A1582),V_rtHz($AH$2*$A1582)/(1+$A1582),$AN$2*$AH$2/(1+1/$A1582),$AM$2*SQRT(Sum_Sq(AF1582,1/($X$2*AD$8*(1+AC$1017+AF1582/AE1582))))/SQRT(Sum_Sq($X$2*AF1582*AD$8,1)),                   $AQ$2*SQRT(Sum_Sq($AH$2/(1+1/$A1582)+AF1582*( 1/(AC$1017+1+AF1582/AE1582)-1)/(1+($X$2*AF1582*AD$8)^2), (AF1582^2*AD$8*$X$2+1/($X$2*AD$8*(AC$1017+1+AF1582/AE1582           )))/(1+($X$2*AF1582*AD$8)^2))),           V_rtHz(AE1582)/($X$2*AD$8*(AE1582*AC$1017+AE1582+AF1582)),V_rtHz(AF1582)*SQRT(Sum_Sq(AE1582*AD$8*$X$2*AC$1017,1))/($X$2*AD$8*(AE1582*AC$1017+AE1582+AF1582))))/SQRT(Sum_Sq(1/(1+$A1582)+$AC$2/$I$2-1/(1+(1+AF1582/AE1582)/AC$1017),$X$2/$I$2)),IF(AF1583&lt;0,"A",AC1583))</f>
        <v>4.4622270714910723E-6</v>
      </c>
      <c r="AE1582" s="13">
        <f t="shared" si="542"/>
        <v>7614.0304195265599</v>
      </c>
      <c r="AF1582" s="12">
        <f t="shared" si="566"/>
        <v>408698.24545301864</v>
      </c>
      <c r="AG1582" s="13"/>
      <c r="AH1582" s="13">
        <f>IF(AK1582&gt;0,SQRT(Sum_Sq($AI$2,V_rtHz($AH$2)/(1+1/$A1582),V_rtHz($AH$2*$A1582)/(1+$A1582),$AN$2*$AH$2/(1+1/$A1582),$AM$2*SQRT(Sum_Sq(AK1582,1/($X$2*AI$8*(1+AH$1017+AK1582/AJ1582))))/SQRT(Sum_Sq($X$2*AK1582*AI$8,1)),                   $AQ$2*SQRT(Sum_Sq($AH$2/(1+1/$A1582)+AK1582*( 1/(AH$1017+1+AK1582/AJ1582)-1)/(1+($X$2*AK1582*AI$8)^2), (AK1582^2*AI$8*$X$2+1/($X$2*AI$8*(AH$1017+1+AK1582/AJ1582           )))/(1+($X$2*AK1582*AI$8)^2))),           V_rtHz(AJ1582)/($X$2*AI$8*(AJ1582*AH$1017+AJ1582+AK1582)),V_rtHz(AK1582)*SQRT(Sum_Sq(AJ1582*AI$8*$X$2*AH$1017,1))/($X$2*AI$8*(AJ1582*AH$1017+AJ1582+AK1582))))/SQRT(Sum_Sq(1/(1+$A1582)+$AC$2/$I$2-1/(1+(1+AK1582/AJ1582)/AH$1017),$X$2/$I$2)),IF(AK1583&lt;0,"A",AH1583))</f>
        <v>7.8602343940260943E-6</v>
      </c>
      <c r="AI1582" s="13"/>
      <c r="AJ1582" s="13">
        <f t="shared" si="543"/>
        <v>7552.7790744387621</v>
      </c>
      <c r="AK1582" s="12">
        <f t="shared" si="567"/>
        <v>1302898.5461651052</v>
      </c>
      <c r="AM1582" s="13">
        <f>IF(AP1582&gt;0,SQRT(Sum_Sq($AI$2,V_rtHz($AH$2)/(1+1/$A1582),V_rtHz($AH$2*$A1582)/(1+$A1582),$AN$2*$AH$2/(1+1/$A1582),$AM$2*SQRT(Sum_Sq(AP1582,1/($X$2*AN$8*(1+AM$1017+AP1582/AO1582))))/SQRT(Sum_Sq($X$2*AP1582*AN$8,1)),                   $AQ$2*SQRT(Sum_Sq($AH$2/(1+1/$A1582)+AP1582*( 1/(AM$1017+1+AP1582/AO1582)-1)/(1+($X$2*AP1582*AN$8)^2), (AP1582^2*AN$8*$X$2+1/($X$2*AN$8*(AM$1017+1+AP1582/AO1582           )))/(1+($X$2*AP1582*AN$8)^2))),           V_rtHz(AO1582)/($X$2*AN$8*(AO1582*AM$1017+AO1582+AP1582)),V_rtHz(AP1582)*SQRT(Sum_Sq(AO1582*AN$8*$X$2*AM$1017,1))/($X$2*AN$8*(AO1582*AM$1017+AO1582+AP1582))))/SQRT(Sum_Sq(1/(1+$A1582)+$AC$2/$I$2-1/(1+(1+AP1582/AO1582)/AM$1017),$X$2/$I$2)),IF(AP1583&lt;0,"A",AM1583))</f>
        <v>1.3938338723629394E-5</v>
      </c>
      <c r="AO1582" s="13">
        <f t="shared" si="544"/>
        <v>7533.7430925898361</v>
      </c>
      <c r="AP1582" s="12">
        <f t="shared" si="568"/>
        <v>4130537.5495843659</v>
      </c>
      <c r="AR1582" s="13">
        <f t="shared" si="545"/>
        <v>69887291.180198371</v>
      </c>
      <c r="AS1582" s="13">
        <f t="shared" si="546"/>
        <v>-1.3646374484494759E-5</v>
      </c>
      <c r="AV1582" s="13"/>
      <c r="AW1582" s="13">
        <f t="shared" si="547"/>
        <v>39300511.936236553</v>
      </c>
      <c r="AX1582" s="13">
        <f t="shared" si="548"/>
        <v>-4.6578851650086167E-5</v>
      </c>
      <c r="AZ1582" s="13"/>
      <c r="BA1582" s="13"/>
      <c r="BB1582" s="13">
        <f t="shared" si="549"/>
        <v>3150.6815879885426</v>
      </c>
      <c r="BC1582" s="13">
        <f t="shared" si="550"/>
        <v>3.4465664218175118</v>
      </c>
      <c r="BD1582" s="13"/>
      <c r="BE1582" s="13"/>
      <c r="BG1582" s="13">
        <f t="shared" si="551"/>
        <v>996.3330000000002</v>
      </c>
      <c r="BH1582" s="13">
        <f t="shared" si="552"/>
        <v>10.898999999999996</v>
      </c>
      <c r="BI1582" s="13"/>
      <c r="BL1582" s="13">
        <f t="shared" si="553"/>
        <v>315.06815879885437</v>
      </c>
      <c r="BM1582" s="13">
        <f t="shared" si="554"/>
        <v>34.465664218175142</v>
      </c>
      <c r="BP1582" s="13"/>
      <c r="BQ1582" s="13">
        <f t="shared" si="555"/>
        <v>99.633300000000006</v>
      </c>
      <c r="BR1582" s="13">
        <f t="shared" si="556"/>
        <v>108.98999999999994</v>
      </c>
      <c r="BT1582" s="13"/>
      <c r="BU1582" s="13"/>
      <c r="BV1582" s="13">
        <f t="shared" si="557"/>
        <v>31.50681587988543</v>
      </c>
      <c r="BW1582" s="13">
        <f t="shared" si="558"/>
        <v>344.65664218175164</v>
      </c>
      <c r="CA1582" s="13">
        <f t="shared" si="559"/>
        <v>9.9633299999999991</v>
      </c>
      <c r="CB1582" s="13">
        <f t="shared" si="560"/>
        <v>1089.9000000000001</v>
      </c>
    </row>
    <row r="1583" spans="1:80" x14ac:dyDescent="0.3">
      <c r="A1583" s="13">
        <f t="shared" si="536"/>
        <v>2.5941793621188154E-2</v>
      </c>
      <c r="C1583" s="13" t="str">
        <f>IF(F1583&gt;0,SQRT(Sum_Sq($AI$2,V_rtHz($AH$2)/(1+1/$A1583),V_rtHz($AH$2*$A1583)/(1+$A1583),$AN$2*$AH$2/(1+1/$A1583),$AM$2*SQRT(Sum_Sq(F1583,1/($X$2*D$8*(1+C$1017+F1583/E1583))))/SQRT(Sum_Sq($X$2*F1583*D$8,1)),                   $AQ$2*SQRT(Sum_Sq($AH$2/(1+1/$A1583)+F1583*( 1/(C$1017+1+F1583/E1583)-1)/(1+($X$2*F1583*D$8)^2), (F1583^2*D$8*$X$2+1/($X$2*D$8*(C$1017+1+F1583/E1583           )))/(1+($X$2*F1583*D$8)^2))),           V_rtHz(E1583)/($X$2*D$8*(E1583*C$1017+E1583+F1583)),V_rtHz(F1583)*SQRT(Sum_Sq(E1583*D$8*$X$2*C$1017,1))/($X$2*D$8*(E1583*C$1017+E1583+F1583))))/SQRT(Sum_Sq(1/(1+$A1583)+$AC$2/$I$2-1/(1+(1+F1583/E1583)/C$1017),$X$2/$I$2)),IF(F1584&lt;0,"A",C1584))</f>
        <v>A</v>
      </c>
      <c r="E1583" s="13">
        <f t="shared" si="537"/>
        <v>-1</v>
      </c>
      <c r="F1583" s="12">
        <f t="shared" si="561"/>
        <v>-2</v>
      </c>
      <c r="H1583" s="13" t="str">
        <f>IF(K1583&gt;0,SQRT(Sum_Sq($AI$2,V_rtHz($AH$2)/(1+1/$A1583),V_rtHz($AH$2*$A1583)/(1+$A1583),$AN$2*$AH$2/(1+1/$A1583),$AM$2*SQRT(Sum_Sq(K1583,1/($X$2*I$8*(1+H$1017+K1583/J1583))))/SQRT(Sum_Sq($X$2*K1583*I$8,1)),                   $AQ$2*SQRT(Sum_Sq($AH$2/(1+1/$A1583)+K1583*( 1/(H$1017+1+K1583/J1583)-1)/(1+($X$2*K1583*I$8)^2), (K1583^2*I$8*$X$2+1/($X$2*I$8*(H$1017+1+K1583/J1583           )))/(1+($X$2*K1583*I$8)^2))),           V_rtHz(J1583)/($X$2*I$8*(J1583*H$1017+J1583+K1583)),V_rtHz(K1583)*SQRT(Sum_Sq(J1583*I$8*$X$2*H$1017,1))/($X$2*I$8*(J1583*H$1017+J1583+K1583))))/SQRT(Sum_Sq(1/(1+$A1583)+$AC$2/$I$2-1/(1+(1+K1583/J1583)/H$1017),$X$2/$I$2)),IF(K1584&lt;0,"A",H1584))</f>
        <v>A</v>
      </c>
      <c r="J1583" s="13">
        <f t="shared" si="538"/>
        <v>-1</v>
      </c>
      <c r="K1583" s="12">
        <f t="shared" si="562"/>
        <v>-2</v>
      </c>
      <c r="M1583" s="13">
        <f>IF(P1583&gt;0,SQRT(Sum_Sq($AI$2,V_rtHz($AH$2)/(1+1/$A1583),V_rtHz($AH$2*$A1583)/(1+$A1583),$AN$2*$AH$2/(1+1/$A1583),$AM$2*SQRT(Sum_Sq(P1583,1/($X$2*N$8*(1+M$1017+P1583/O1583))))/SQRT(Sum_Sq($X$2*P1583*N$8,1)),                   $AQ$2*SQRT(Sum_Sq($AH$2/(1+1/$A1583)+P1583*( 1/(M$1017+1+P1583/O1583)-1)/(1+($X$2*P1583*N$8)^2), (P1583^2*N$8*$X$2+1/($X$2*N$8*(M$1017+1+P1583/O1583           )))/(1+($X$2*P1583*N$8)^2))),           V_rtHz(O1583)/($X$2*N$8*(O1583*M$1017+O1583+P1583)),V_rtHz(P1583)*SQRT(Sum_Sq(O1583*N$8*$X$2*M$1017,1))/($X$2*N$8*(O1583*M$1017+O1583+P1583))))/SQRT(Sum_Sq(1/(1+$A1583)+$AC$2/$I$2-1/(1+(1+P1583/O1583)/M$1017),$X$2/$I$2)),IF(P1584&lt;0,"A",M1584))</f>
        <v>1.7434011570428073E-6</v>
      </c>
      <c r="O1583" s="13">
        <f t="shared" si="539"/>
        <v>17387.209869029622</v>
      </c>
      <c r="P1583" s="12">
        <f t="shared" si="563"/>
        <v>5659.6227627760782</v>
      </c>
      <c r="R1583" s="13">
        <f>IF(U1583&gt;0,SQRT(Sum_Sq($AI$2,V_rtHz($AH$2)/(1+1/$A1583),V_rtHz($AH$2*$A1583)/(1+$A1583),$AN$2*$AH$2/(1+1/$A1583),$AM$2*SQRT(Sum_Sq(U1583,1/($X$2*S$8*(1+R$1017+U1583/T1583))))/SQRT(Sum_Sq($X$2*U1583*S$8,1)),                   $AQ$2*SQRT(Sum_Sq($AH$2/(1+1/$A1583)+U1583*( 1/(R$1017+1+U1583/T1583)-1)/(1+($X$2*U1583*S$8)^2), (U1583^2*S$8*$X$2+1/($X$2*S$8*(R$1017+1+U1583/T1583           )))/(1+($X$2*U1583*S$8)^2))),           V_rtHz(T1583)/($X$2*S$8*(T1583*R$1017+T1583+U1583)),V_rtHz(U1583)*SQRT(Sum_Sq(T1583*S$8*$X$2*R$1017,1))/($X$2*S$8*(T1583*R$1017+T1583+U1583))))/SQRT(Sum_Sq(1/(1+$A1583)+$AC$2/$I$2-1/(1+(1+U1583/T1583)/R$1017),$X$2/$I$2)),IF(U1584&lt;0,"A",R1584))</f>
        <v>1.6133941876070453E-6</v>
      </c>
      <c r="T1583" s="13">
        <f t="shared" si="540"/>
        <v>8553.5845043432619</v>
      </c>
      <c r="U1583" s="12">
        <f t="shared" si="564"/>
        <v>36380.547496857173</v>
      </c>
      <c r="X1583" s="13">
        <f>IF(AA1583&gt;0,SQRT(Sum_Sq($AI$2,V_rtHz($AH$2)/(1+1/$A1583),V_rtHz($AH$2*$A1583)/(1+$A1583),$AN$2*$AH$2/(1+1/$A1583),$AM$2*SQRT(Sum_Sq(AA1583,1/($X$2*Y$8*(1+X$1017+AA1583/Z1583))))/SQRT(Sum_Sq($X$2*AA1583*Y$8,1)),                   $AQ$2*SQRT(Sum_Sq($AH$2/(1+1/$A1583)+AA1583*( 1/(X$1017+1+AA1583/Z1583)-1)/(1+($X$2*AA1583*Y$8)^2), (AA1583^2*Y$8*$X$2+1/($X$2*Y$8*(X$1017+1+AA1583/Z1583           )))/(1+($X$2*AA1583*Y$8)^2))),           V_rtHz(Z1583)/($X$2*Y$8*(Z1583*X$1017+Z1583+AA1583)),V_rtHz(AA1583)*SQRT(Sum_Sq(Z1583*Y$8*$X$2*X$1017,1))/($X$2*Y$8*(Z1583*X$1017+Z1583+AA1583))))/SQRT(Sum_Sq(1/(1+$A1583)+$AC$2/$I$2-1/(1+(1+AA1583/Z1583)/X$1017),$X$2/$I$2)),IF(AA1584&lt;0,"A",X1584))</f>
        <v>2.5819737756920444E-6</v>
      </c>
      <c r="Z1583" s="13">
        <f t="shared" si="541"/>
        <v>7776.4224836970743</v>
      </c>
      <c r="AA1583" s="12">
        <f t="shared" si="565"/>
        <v>126542.82732480999</v>
      </c>
      <c r="AC1583" s="13">
        <f>IF(AF1583&gt;0,SQRT(Sum_Sq($AI$2,V_rtHz($AH$2)/(1+1/$A1583),V_rtHz($AH$2*$A1583)/(1+$A1583),$AN$2*$AH$2/(1+1/$A1583),$AM$2*SQRT(Sum_Sq(AF1583,1/($X$2*AD$8*(1+AC$1017+AF1583/AE1583))))/SQRT(Sum_Sq($X$2*AF1583*AD$8,1)),                   $AQ$2*SQRT(Sum_Sq($AH$2/(1+1/$A1583)+AF1583*( 1/(AC$1017+1+AF1583/AE1583)-1)/(1+($X$2*AF1583*AD$8)^2), (AF1583^2*AD$8*$X$2+1/($X$2*AD$8*(AC$1017+1+AF1583/AE1583           )))/(1+($X$2*AF1583*AD$8)^2))),           V_rtHz(AE1583)/($X$2*AD$8*(AE1583*AC$1017+AE1583+AF1583)),V_rtHz(AF1583)*SQRT(Sum_Sq(AE1583*AD$8*$X$2*AC$1017,1))/($X$2*AD$8*(AE1583*AC$1017+AE1583+AF1583))))/SQRT(Sum_Sq(1/(1+$A1583)+$AC$2/$I$2-1/(1+(1+AF1583/AE1583)/AC$1017),$X$2/$I$2)),IF(AF1584&lt;0,"A",AC1584))</f>
        <v>4.4531479658227612E-6</v>
      </c>
      <c r="AE1583" s="13">
        <f t="shared" si="542"/>
        <v>7574.9597209138037</v>
      </c>
      <c r="AF1583" s="12">
        <f t="shared" si="566"/>
        <v>410806.26009071636</v>
      </c>
      <c r="AG1583" s="13"/>
      <c r="AH1583" s="13">
        <f>IF(AK1583&gt;0,SQRT(Sum_Sq($AI$2,V_rtHz($AH$2)/(1+1/$A1583),V_rtHz($AH$2*$A1583)/(1+$A1583),$AN$2*$AH$2/(1+1/$A1583),$AM$2*SQRT(Sum_Sq(AK1583,1/($X$2*AI$8*(1+AH$1017+AK1583/AJ1583))))/SQRT(Sum_Sq($X$2*AK1583*AI$8,1)),                   $AQ$2*SQRT(Sum_Sq($AH$2/(1+1/$A1583)+AK1583*( 1/(AH$1017+1+AK1583/AJ1583)-1)/(1+($X$2*AK1583*AI$8)^2), (AK1583^2*AI$8*$X$2+1/($X$2*AI$8*(AH$1017+1+AK1583/AJ1583           )))/(1+($X$2*AK1583*AI$8)^2))),           V_rtHz(AJ1583)/($X$2*AI$8*(AJ1583*AH$1017+AJ1583+AK1583)),V_rtHz(AK1583)*SQRT(Sum_Sq(AJ1583*AI$8*$X$2*AH$1017,1))/($X$2*AI$8*(AJ1583*AH$1017+AJ1583+AK1583))))/SQRT(Sum_Sq(1/(1+$A1583)+$AC$2/$I$2-1/(1+(1+AK1583/AJ1583)/AH$1017),$X$2/$I$2)),IF(AK1584&lt;0,"A",AH1584))</f>
        <v>7.844786801962673E-6</v>
      </c>
      <c r="AI1583" s="13"/>
      <c r="AJ1583" s="13">
        <f t="shared" si="543"/>
        <v>7514.7232931558692</v>
      </c>
      <c r="AK1583" s="12">
        <f t="shared" si="567"/>
        <v>1309496.6363638244</v>
      </c>
      <c r="AM1583" s="13">
        <f>IF(AP1583&gt;0,SQRT(Sum_Sq($AI$2,V_rtHz($AH$2)/(1+1/$A1583),V_rtHz($AH$2*$A1583)/(1+$A1583),$AN$2*$AH$2/(1+1/$A1583),$AM$2*SQRT(Sum_Sq(AP1583,1/($X$2*AN$8*(1+AM$1017+AP1583/AO1583))))/SQRT(Sum_Sq($X$2*AP1583*AN$8,1)),                   $AQ$2*SQRT(Sum_Sq($AH$2/(1+1/$A1583)+AP1583*( 1/(AM$1017+1+AP1583/AO1583)-1)/(1+($X$2*AP1583*AN$8)^2), (AP1583^2*AN$8*$X$2+1/($X$2*AN$8*(AM$1017+1+AP1583/AO1583           )))/(1+($X$2*AP1583*AN$8)^2))),           V_rtHz(AO1583)/($X$2*AN$8*(AO1583*AM$1017+AO1583+AP1583)),V_rtHz(AP1583)*SQRT(Sum_Sq(AO1583*AN$8*$X$2*AM$1017,1))/($X$2*AN$8*(AO1583*AM$1017+AO1583+AP1583))))/SQRT(Sum_Sq(1/(1+$A1583)+$AC$2/$I$2-1/(1+(1+AP1583/AO1583)/AM$1017),$X$2/$I$2)),IF(AP1584&lt;0,"A",AM1584))</f>
        <v>1.3911255207083505E-5</v>
      </c>
      <c r="AO1583" s="13">
        <f t="shared" si="544"/>
        <v>7495.9988178325839</v>
      </c>
      <c r="AP1583" s="12">
        <f t="shared" si="568"/>
        <v>4151335.8645194983</v>
      </c>
      <c r="AR1583" s="13">
        <f t="shared" si="545"/>
        <v>69887291.180198371</v>
      </c>
      <c r="AS1583" s="13">
        <f t="shared" si="546"/>
        <v>-1.3652833736787214E-5</v>
      </c>
      <c r="AV1583" s="13"/>
      <c r="AW1583" s="13">
        <f t="shared" si="547"/>
        <v>39300511.936236553</v>
      </c>
      <c r="AX1583" s="13">
        <f t="shared" si="548"/>
        <v>-4.6654190953670754E-5</v>
      </c>
      <c r="AZ1583" s="13"/>
      <c r="BA1583" s="13"/>
      <c r="BB1583" s="13">
        <f t="shared" si="549"/>
        <v>3150.681587988543</v>
      </c>
      <c r="BC1583" s="13">
        <f t="shared" si="550"/>
        <v>3.4465664218175118</v>
      </c>
      <c r="BD1583" s="13"/>
      <c r="BE1583" s="13"/>
      <c r="BG1583" s="13">
        <f t="shared" si="551"/>
        <v>996.3330000000002</v>
      </c>
      <c r="BH1583" s="13">
        <f t="shared" si="552"/>
        <v>10.898999999999997</v>
      </c>
      <c r="BI1583" s="13"/>
      <c r="BL1583" s="13">
        <f t="shared" si="553"/>
        <v>315.06815879885437</v>
      </c>
      <c r="BM1583" s="13">
        <f t="shared" si="554"/>
        <v>34.465664218175135</v>
      </c>
      <c r="BP1583" s="13"/>
      <c r="BQ1583" s="13">
        <f t="shared" si="555"/>
        <v>99.633300000000006</v>
      </c>
      <c r="BR1583" s="13">
        <f t="shared" si="556"/>
        <v>108.99</v>
      </c>
      <c r="BT1583" s="13"/>
      <c r="BU1583" s="13"/>
      <c r="BV1583" s="13">
        <f t="shared" si="557"/>
        <v>31.50681587988543</v>
      </c>
      <c r="BW1583" s="13">
        <f t="shared" si="558"/>
        <v>344.65664218175164</v>
      </c>
      <c r="CA1583" s="13">
        <f t="shared" si="559"/>
        <v>9.9633299999999991</v>
      </c>
      <c r="CB1583" s="13">
        <f t="shared" si="560"/>
        <v>1089.9000000000005</v>
      </c>
    </row>
    <row r="1584" spans="1:80" x14ac:dyDescent="0.3">
      <c r="A1584" s="13">
        <f t="shared" si="536"/>
        <v>2.6302679918953801E-2</v>
      </c>
      <c r="C1584" s="13" t="str">
        <f>IF(F1584&gt;0,SQRT(Sum_Sq($AI$2,V_rtHz($AH$2)/(1+1/$A1584),V_rtHz($AH$2*$A1584)/(1+$A1584),$AN$2*$AH$2/(1+1/$A1584),$AM$2*SQRT(Sum_Sq(F1584,1/($X$2*D$8*(1+C$1017+F1584/E1584))))/SQRT(Sum_Sq($X$2*F1584*D$8,1)),                   $AQ$2*SQRT(Sum_Sq($AH$2/(1+1/$A1584)+F1584*( 1/(C$1017+1+F1584/E1584)-1)/(1+($X$2*F1584*D$8)^2), (F1584^2*D$8*$X$2+1/($X$2*D$8*(C$1017+1+F1584/E1584           )))/(1+($X$2*F1584*D$8)^2))),           V_rtHz(E1584)/($X$2*D$8*(E1584*C$1017+E1584+F1584)),V_rtHz(F1584)*SQRT(Sum_Sq(E1584*D$8*$X$2*C$1017,1))/($X$2*D$8*(E1584*C$1017+E1584+F1584))))/SQRT(Sum_Sq(1/(1+$A1584)+$AC$2/$I$2-1/(1+(1+F1584/E1584)/C$1017),$X$2/$I$2)),IF(F1585&lt;0,"A",C1585))</f>
        <v>A</v>
      </c>
      <c r="E1584" s="13">
        <f t="shared" si="537"/>
        <v>-1</v>
      </c>
      <c r="F1584" s="12">
        <f t="shared" si="561"/>
        <v>-2</v>
      </c>
      <c r="H1584" s="13" t="str">
        <f>IF(K1584&gt;0,SQRT(Sum_Sq($AI$2,V_rtHz($AH$2)/(1+1/$A1584),V_rtHz($AH$2*$A1584)/(1+$A1584),$AN$2*$AH$2/(1+1/$A1584),$AM$2*SQRT(Sum_Sq(K1584,1/($X$2*I$8*(1+H$1017+K1584/J1584))))/SQRT(Sum_Sq($X$2*K1584*I$8,1)),                   $AQ$2*SQRT(Sum_Sq($AH$2/(1+1/$A1584)+K1584*( 1/(H$1017+1+K1584/J1584)-1)/(1+($X$2*K1584*I$8)^2), (K1584^2*I$8*$X$2+1/($X$2*I$8*(H$1017+1+K1584/J1584           )))/(1+($X$2*K1584*I$8)^2))),           V_rtHz(J1584)/($X$2*I$8*(J1584*H$1017+J1584+K1584)),V_rtHz(K1584)*SQRT(Sum_Sq(J1584*I$8*$X$2*H$1017,1))/($X$2*I$8*(J1584*H$1017+J1584+K1584))))/SQRT(Sum_Sq(1/(1+$A1584)+$AC$2/$I$2-1/(1+(1+K1584/J1584)/H$1017),$X$2/$I$2)),IF(K1585&lt;0,"A",H1585))</f>
        <v>A</v>
      </c>
      <c r="J1584" s="13">
        <f t="shared" si="538"/>
        <v>-1</v>
      </c>
      <c r="K1584" s="12">
        <f t="shared" si="562"/>
        <v>-2</v>
      </c>
      <c r="M1584" s="13">
        <f>IF(P1584&gt;0,SQRT(Sum_Sq($AI$2,V_rtHz($AH$2)/(1+1/$A1584),V_rtHz($AH$2*$A1584)/(1+$A1584),$AN$2*$AH$2/(1+1/$A1584),$AM$2*SQRT(Sum_Sq(P1584,1/($X$2*N$8*(1+M$1017+P1584/O1584))))/SQRT(Sum_Sq($X$2*P1584*N$8,1)),                   $AQ$2*SQRT(Sum_Sq($AH$2/(1+1/$A1584)+P1584*( 1/(M$1017+1+P1584/O1584)-1)/(1+($X$2*P1584*N$8)^2), (P1584^2*N$8*$X$2+1/($X$2*N$8*(M$1017+1+P1584/O1584           )))/(1+($X$2*P1584*N$8)^2))),           V_rtHz(O1584)/($X$2*N$8*(O1584*M$1017+O1584+P1584)),V_rtHz(P1584)*SQRT(Sum_Sq(O1584*N$8*$X$2*M$1017,1))/($X$2*N$8*(O1584*M$1017+O1584+P1584))))/SQRT(Sum_Sq(1/(1+$A1584)+$AC$2/$I$2-1/(1+(1+P1584/O1584)/M$1017),$X$2/$I$2)),IF(P1585&lt;0,"A",M1585))</f>
        <v>1.6923231240698238E-6</v>
      </c>
      <c r="O1584" s="13">
        <f t="shared" si="539"/>
        <v>16702.097257129655</v>
      </c>
      <c r="P1584" s="12">
        <f t="shared" si="563"/>
        <v>5891.7779750036225</v>
      </c>
      <c r="R1584" s="13">
        <f>IF(U1584&gt;0,SQRT(Sum_Sq($AI$2,V_rtHz($AH$2)/(1+1/$A1584),V_rtHz($AH$2*$A1584)/(1+$A1584),$AN$2*$AH$2/(1+1/$A1584),$AM$2*SQRT(Sum_Sq(U1584,1/($X$2*S$8*(1+R$1017+U1584/T1584))))/SQRT(Sum_Sq($X$2*U1584*S$8,1)),                   $AQ$2*SQRT(Sum_Sq($AH$2/(1+1/$A1584)+U1584*( 1/(R$1017+1+U1584/T1584)-1)/(1+($X$2*U1584*S$8)^2), (U1584^2*S$8*$X$2+1/($X$2*S$8*(R$1017+1+U1584/T1584           )))/(1+($X$2*U1584*S$8)^2))),           V_rtHz(T1584)/($X$2*S$8*(T1584*R$1017+T1584+U1584)),V_rtHz(U1584)*SQRT(Sum_Sq(T1584*S$8*$X$2*R$1017,1))/($X$2*S$8*(T1584*R$1017+T1584+U1584))))/SQRT(Sum_Sq(1/(1+$A1584)+$AC$2/$I$2-1/(1+(1+U1584/T1584)/R$1017),$X$2/$I$2)),IF(U1585&lt;0,"A",R1585))</f>
        <v>1.6081335893843354E-6</v>
      </c>
      <c r="T1584" s="13">
        <f t="shared" si="540"/>
        <v>8495.5796519965825</v>
      </c>
      <c r="U1584" s="12">
        <f t="shared" si="564"/>
        <v>36628.941175957167</v>
      </c>
      <c r="X1584" s="13">
        <f>IF(AA1584&gt;0,SQRT(Sum_Sq($AI$2,V_rtHz($AH$2)/(1+1/$A1584),V_rtHz($AH$2*$A1584)/(1+$A1584),$AN$2*$AH$2/(1+1/$A1584),$AM$2*SQRT(Sum_Sq(AA1584,1/($X$2*Y$8*(1+X$1017+AA1584/Z1584))))/SQRT(Sum_Sq($X$2*AA1584*Y$8,1)),                   $AQ$2*SQRT(Sum_Sq($AH$2/(1+1/$A1584)+AA1584*( 1/(X$1017+1+AA1584/Z1584)-1)/(1+($X$2*AA1584*Y$8)^2), (AA1584^2*Y$8*$X$2+1/($X$2*Y$8*(X$1017+1+AA1584/Z1584           )))/(1+($X$2*AA1584*Y$8)^2))),           V_rtHz(Z1584)/($X$2*Y$8*(Z1584*X$1017+Z1584+AA1584)),V_rtHz(AA1584)*SQRT(Sum_Sq(Z1584*Y$8*$X$2*X$1017,1))/($X$2*Y$8*(Z1584*X$1017+Z1584+AA1584))))/SQRT(Sum_Sq(1/(1+$A1584)+$AC$2/$I$2-1/(1+(1+AA1584/Z1584)/X$1017),$X$2/$I$2)),IF(AA1585&lt;0,"A",X1585))</f>
        <v>2.5761190549585504E-6</v>
      </c>
      <c r="Z1584" s="13">
        <f t="shared" si="541"/>
        <v>7733.9893824987039</v>
      </c>
      <c r="AA1584" s="12">
        <f t="shared" si="565"/>
        <v>127237.11384787562</v>
      </c>
      <c r="AC1584" s="13">
        <f>IF(AF1584&gt;0,SQRT(Sum_Sq($AI$2,V_rtHz($AH$2)/(1+1/$A1584),V_rtHz($AH$2*$A1584)/(1+$A1584),$AN$2*$AH$2/(1+1/$A1584),$AM$2*SQRT(Sum_Sq(AF1584,1/($X$2*AD$8*(1+AC$1017+AF1584/AE1584))))/SQRT(Sum_Sq($X$2*AF1584*AD$8,1)),                   $AQ$2*SQRT(Sum_Sq($AH$2/(1+1/$A1584)+AF1584*( 1/(AC$1017+1+AF1584/AE1584)-1)/(1+($X$2*AF1584*AD$8)^2), (AF1584^2*AD$8*$X$2+1/($X$2*AD$8*(AC$1017+1+AF1584/AE1584           )))/(1+($X$2*AF1584*AD$8)^2))),           V_rtHz(AE1584)/($X$2*AD$8*(AE1584*AC$1017+AE1584+AF1584)),V_rtHz(AF1584)*SQRT(Sum_Sq(AE1584*AD$8*$X$2*AC$1017,1))/($X$2*AD$8*(AE1584*AC$1017+AE1584+AF1584))))/SQRT(Sum_Sq(1/(1+$A1584)+$AC$2/$I$2-1/(1+(1+AF1584/AE1584)/AC$1017),$X$2/$I$2)),IF(AF1585&lt;0,"A",AC1585))</f>
        <v>4.4440965902027797E-6</v>
      </c>
      <c r="AE1584" s="13">
        <f t="shared" si="542"/>
        <v>7536.0086410101612</v>
      </c>
      <c r="AF1584" s="12">
        <f t="shared" si="566"/>
        <v>412929.57870988996</v>
      </c>
      <c r="AG1584" s="13"/>
      <c r="AH1584" s="13">
        <f>IF(AK1584&gt;0,SQRT(Sum_Sq($AI$2,V_rtHz($AH$2)/(1+1/$A1584),V_rtHz($AH$2*$A1584)/(1+$A1584),$AN$2*$AH$2/(1+1/$A1584),$AM$2*SQRT(Sum_Sq(AK1584,1/($X$2*AI$8*(1+AH$1017+AK1584/AJ1584))))/SQRT(Sum_Sq($X$2*AK1584*AI$8,1)),                   $AQ$2*SQRT(Sum_Sq($AH$2/(1+1/$A1584)+AK1584*( 1/(AH$1017+1+AK1584/AJ1584)-1)/(1+($X$2*AK1584*AI$8)^2), (AK1584^2*AI$8*$X$2+1/($X$2*AI$8*(AH$1017+1+AK1584/AJ1584           )))/(1+($X$2*AK1584*AI$8)^2))),           V_rtHz(AJ1584)/($X$2*AI$8*(AJ1584*AH$1017+AJ1584+AK1584)),V_rtHz(AK1584)*SQRT(Sum_Sq(AJ1584*AI$8*$X$2*AH$1017,1))/($X$2*AI$8*(AJ1584*AH$1017+AJ1584+AK1584))))/SQRT(Sum_Sq(1/(1+$A1584)+$AC$2/$I$2-1/(1+(1+AK1584/AJ1584)/AH$1017),$X$2/$I$2)),IF(AK1585&lt;0,"A",AH1585))</f>
        <v>7.8293814024385056E-6</v>
      </c>
      <c r="AI1584" s="13"/>
      <c r="AJ1584" s="13">
        <f t="shared" si="543"/>
        <v>7476.7719439964048</v>
      </c>
      <c r="AK1584" s="12">
        <f t="shared" si="567"/>
        <v>1316143.5107692543</v>
      </c>
      <c r="AM1584" s="13">
        <f>IF(AP1584&gt;0,SQRT(Sum_Sq($AI$2,V_rtHz($AH$2)/(1+1/$A1584),V_rtHz($AH$2*$A1584)/(1+$A1584),$AN$2*$AH$2/(1+1/$A1584),$AM$2*SQRT(Sum_Sq(AP1584,1/($X$2*AN$8*(1+AM$1017+AP1584/AO1584))))/SQRT(Sum_Sq($X$2*AP1584*AN$8,1)),                   $AQ$2*SQRT(Sum_Sq($AH$2/(1+1/$A1584)+AP1584*( 1/(AM$1017+1+AP1584/AO1584)-1)/(1+($X$2*AP1584*AN$8)^2), (AP1584^2*AN$8*$X$2+1/($X$2*AN$8*(AM$1017+1+AP1584/AO1584           )))/(1+($X$2*AP1584*AN$8)^2))),           V_rtHz(AO1584)/($X$2*AN$8*(AO1584*AM$1017+AO1584+AP1584)),V_rtHz(AP1584)*SQRT(Sum_Sq(AO1584*AN$8*$X$2*AM$1017,1))/($X$2*AN$8*(AO1584*AM$1017+AO1584+AP1584))))/SQRT(Sum_Sq(1/(1+$A1584)+$AC$2/$I$2-1/(1+(1+AP1584/AO1584)/AM$1017),$X$2/$I$2)),IF(AP1585&lt;0,"A",AM1585))</f>
        <v>1.3884243030866569E-5</v>
      </c>
      <c r="AO1584" s="13">
        <f t="shared" si="544"/>
        <v>7458.3544265493556</v>
      </c>
      <c r="AP1584" s="12">
        <f t="shared" si="568"/>
        <v>4172288.8124078135</v>
      </c>
      <c r="AR1584" s="13">
        <f t="shared" si="545"/>
        <v>69887291.180198371</v>
      </c>
      <c r="AS1584" s="13">
        <f t="shared" si="546"/>
        <v>-1.3659389092144498E-5</v>
      </c>
      <c r="AV1584" s="13"/>
      <c r="AW1584" s="13">
        <f t="shared" si="547"/>
        <v>39300511.936236553</v>
      </c>
      <c r="AX1584" s="13">
        <f t="shared" si="548"/>
        <v>-4.6730827565543445E-5</v>
      </c>
      <c r="AZ1584" s="13"/>
      <c r="BA1584" s="13"/>
      <c r="BB1584" s="13">
        <f t="shared" si="549"/>
        <v>3150.681587988543</v>
      </c>
      <c r="BC1584" s="13">
        <f t="shared" si="550"/>
        <v>3.4465664218175136</v>
      </c>
      <c r="BD1584" s="13"/>
      <c r="BE1584" s="13"/>
      <c r="BG1584" s="13">
        <f t="shared" si="551"/>
        <v>996.3330000000002</v>
      </c>
      <c r="BH1584" s="13">
        <f t="shared" si="552"/>
        <v>10.898999999999997</v>
      </c>
      <c r="BI1584" s="13"/>
      <c r="BL1584" s="13">
        <f t="shared" si="553"/>
        <v>315.06815879885437</v>
      </c>
      <c r="BM1584" s="13">
        <f t="shared" si="554"/>
        <v>34.465664218175142</v>
      </c>
      <c r="BP1584" s="13"/>
      <c r="BQ1584" s="13">
        <f t="shared" si="555"/>
        <v>99.633300000000006</v>
      </c>
      <c r="BR1584" s="13">
        <f t="shared" si="556"/>
        <v>108.99000000000002</v>
      </c>
      <c r="BT1584" s="13"/>
      <c r="BU1584" s="13"/>
      <c r="BV1584" s="13">
        <f t="shared" si="557"/>
        <v>31.50681587988543</v>
      </c>
      <c r="BW1584" s="13">
        <f t="shared" si="558"/>
        <v>344.65664218175141</v>
      </c>
      <c r="CA1584" s="13">
        <f t="shared" si="559"/>
        <v>9.9633299999999974</v>
      </c>
      <c r="CB1584" s="13">
        <f t="shared" si="560"/>
        <v>1089.9000000000008</v>
      </c>
    </row>
    <row r="1585" spans="1:80" x14ac:dyDescent="0.3">
      <c r="A1585" s="13">
        <f t="shared" si="536"/>
        <v>2.6668586645214799E-2</v>
      </c>
      <c r="C1585" s="13" t="str">
        <f>IF(F1585&gt;0,SQRT(Sum_Sq($AI$2,V_rtHz($AH$2)/(1+1/$A1585),V_rtHz($AH$2*$A1585)/(1+$A1585),$AN$2*$AH$2/(1+1/$A1585),$AM$2*SQRT(Sum_Sq(F1585,1/($X$2*D$8*(1+C$1017+F1585/E1585))))/SQRT(Sum_Sq($X$2*F1585*D$8,1)),                   $AQ$2*SQRT(Sum_Sq($AH$2/(1+1/$A1585)+F1585*( 1/(C$1017+1+F1585/E1585)-1)/(1+($X$2*F1585*D$8)^2), (F1585^2*D$8*$X$2+1/($X$2*D$8*(C$1017+1+F1585/E1585           )))/(1+($X$2*F1585*D$8)^2))),           V_rtHz(E1585)/($X$2*D$8*(E1585*C$1017+E1585+F1585)),V_rtHz(F1585)*SQRT(Sum_Sq(E1585*D$8*$X$2*C$1017,1))/($X$2*D$8*(E1585*C$1017+E1585+F1585))))/SQRT(Sum_Sq(1/(1+$A1585)+$AC$2/$I$2-1/(1+(1+F1585/E1585)/C$1017),$X$2/$I$2)),IF(F1586&lt;0,"A",C1586))</f>
        <v>A</v>
      </c>
      <c r="E1585" s="13">
        <f t="shared" si="537"/>
        <v>-1</v>
      </c>
      <c r="F1585" s="12">
        <f t="shared" si="561"/>
        <v>-2</v>
      </c>
      <c r="H1585" s="13" t="str">
        <f>IF(K1585&gt;0,SQRT(Sum_Sq($AI$2,V_rtHz($AH$2)/(1+1/$A1585),V_rtHz($AH$2*$A1585)/(1+$A1585),$AN$2*$AH$2/(1+1/$A1585),$AM$2*SQRT(Sum_Sq(K1585,1/($X$2*I$8*(1+H$1017+K1585/J1585))))/SQRT(Sum_Sq($X$2*K1585*I$8,1)),                   $AQ$2*SQRT(Sum_Sq($AH$2/(1+1/$A1585)+K1585*( 1/(H$1017+1+K1585/J1585)-1)/(1+($X$2*K1585*I$8)^2), (K1585^2*I$8*$X$2+1/($X$2*I$8*(H$1017+1+K1585/J1585           )))/(1+($X$2*K1585*I$8)^2))),           V_rtHz(J1585)/($X$2*I$8*(J1585*H$1017+J1585+K1585)),V_rtHz(K1585)*SQRT(Sum_Sq(J1585*I$8*$X$2*H$1017,1))/($X$2*I$8*(J1585*H$1017+J1585+K1585))))/SQRT(Sum_Sq(1/(1+$A1585)+$AC$2/$I$2-1/(1+(1+K1585/J1585)/H$1017),$X$2/$I$2)),IF(K1586&lt;0,"A",H1586))</f>
        <v>A</v>
      </c>
      <c r="J1585" s="13">
        <f t="shared" si="538"/>
        <v>-1</v>
      </c>
      <c r="K1585" s="12">
        <f t="shared" si="562"/>
        <v>-2</v>
      </c>
      <c r="M1585" s="13">
        <f>IF(P1585&gt;0,SQRT(Sum_Sq($AI$2,V_rtHz($AH$2)/(1+1/$A1585),V_rtHz($AH$2*$A1585)/(1+$A1585),$AN$2*$AH$2/(1+1/$A1585),$AM$2*SQRT(Sum_Sq(P1585,1/($X$2*N$8*(1+M$1017+P1585/O1585))))/SQRT(Sum_Sq($X$2*P1585*N$8,1)),                   $AQ$2*SQRT(Sum_Sq($AH$2/(1+1/$A1585)+P1585*( 1/(M$1017+1+P1585/O1585)-1)/(1+($X$2*P1585*N$8)^2), (P1585^2*N$8*$X$2+1/($X$2*N$8*(M$1017+1+P1585/O1585           )))/(1+($X$2*P1585*N$8)^2))),           V_rtHz(O1585)/($X$2*N$8*(O1585*M$1017+O1585+P1585)),V_rtHz(P1585)*SQRT(Sum_Sq(O1585*N$8*$X$2*M$1017,1))/($X$2*N$8*(O1585*M$1017+O1585+P1585))))/SQRT(Sum_Sq(1/(1+$A1585)+$AC$2/$I$2-1/(1+(1+P1585/O1585)/M$1017),$X$2/$I$2)),IF(P1586&lt;0,"A",M1586))</f>
        <v>1.6477227575406113E-6</v>
      </c>
      <c r="O1585" s="13">
        <f t="shared" si="539"/>
        <v>16104.382808258466</v>
      </c>
      <c r="P1585" s="12">
        <f t="shared" si="563"/>
        <v>6110.451417328577</v>
      </c>
      <c r="R1585" s="13">
        <f>IF(U1585&gt;0,SQRT(Sum_Sq($AI$2,V_rtHz($AH$2)/(1+1/$A1585),V_rtHz($AH$2*$A1585)/(1+$A1585),$AN$2*$AH$2/(1+1/$A1585),$AM$2*SQRT(Sum_Sq(U1585,1/($X$2*S$8*(1+R$1017+U1585/T1585))))/SQRT(Sum_Sq($X$2*U1585*S$8,1)),                   $AQ$2*SQRT(Sum_Sq($AH$2/(1+1/$A1585)+U1585*( 1/(R$1017+1+U1585/T1585)-1)/(1+($X$2*U1585*S$8)^2), (U1585^2*S$8*$X$2+1/($X$2*S$8*(R$1017+1+U1585/T1585           )))/(1+($X$2*U1585*S$8)^2))),           V_rtHz(T1585)/($X$2*S$8*(T1585*R$1017+T1585+U1585)),V_rtHz(U1585)*SQRT(Sum_Sq(T1585*S$8*$X$2*R$1017,1))/($X$2*S$8*(T1585*R$1017+T1585+U1585))))/SQRT(Sum_Sq(1/(1+$A1585)+$AC$2/$I$2-1/(1+(1+U1585/T1585)/R$1017),$X$2/$I$2)),IF(U1586&lt;0,"A",R1586))</f>
        <v>1.6029192052306469E-6</v>
      </c>
      <c r="T1585" s="13">
        <f t="shared" si="540"/>
        <v>8438.0813623233607</v>
      </c>
      <c r="U1585" s="12">
        <f t="shared" si="564"/>
        <v>36878.536004416928</v>
      </c>
      <c r="X1585" s="13">
        <f>IF(AA1585&gt;0,SQRT(Sum_Sq($AI$2,V_rtHz($AH$2)/(1+1/$A1585),V_rtHz($AH$2*$A1585)/(1+$A1585),$AN$2*$AH$2/(1+1/$A1585),$AM$2*SQRT(Sum_Sq(AA1585,1/($X$2*Y$8*(1+X$1017+AA1585/Z1585))))/SQRT(Sum_Sq($X$2*AA1585*Y$8,1)),                   $AQ$2*SQRT(Sum_Sq($AH$2/(1+1/$A1585)+AA1585*( 1/(X$1017+1+AA1585/Z1585)-1)/(1+($X$2*AA1585*Y$8)^2), (AA1585^2*Y$8*$X$2+1/($X$2*Y$8*(X$1017+1+AA1585/Z1585           )))/(1+($X$2*AA1585*Y$8)^2))),           V_rtHz(Z1585)/($X$2*Y$8*(Z1585*X$1017+Z1585+AA1585)),V_rtHz(AA1585)*SQRT(Sum_Sq(Z1585*Y$8*$X$2*X$1017,1))/($X$2*Y$8*(Z1585*X$1017+Z1585+AA1585))))/SQRT(Sum_Sq(1/(1+$A1585)+$AC$2/$I$2-1/(1+(1+AA1585/Z1585)/X$1017),$X$2/$I$2)),IF(AA1586&lt;0,"A",X1586))</f>
        <v>2.5702889566964397E-6</v>
      </c>
      <c r="Z1585" s="13">
        <f t="shared" si="541"/>
        <v>7691.732995967388</v>
      </c>
      <c r="AA1585" s="12">
        <f t="shared" si="565"/>
        <v>127936.12155741311</v>
      </c>
      <c r="AC1585" s="13">
        <f>IF(AF1585&gt;0,SQRT(Sum_Sq($AI$2,V_rtHz($AH$2)/(1+1/$A1585),V_rtHz($AH$2*$A1585)/(1+$A1585),$AN$2*$AH$2/(1+1/$A1585),$AM$2*SQRT(Sum_Sq(AF1585,1/($X$2*AD$8*(1+AC$1017+AF1585/AE1585))))/SQRT(Sum_Sq($X$2*AF1585*AD$8,1)),                   $AQ$2*SQRT(Sum_Sq($AH$2/(1+1/$A1585)+AF1585*( 1/(AC$1017+1+AF1585/AE1585)-1)/(1+($X$2*AF1585*AD$8)^2), (AF1585^2*AD$8*$X$2+1/($X$2*AD$8*(AC$1017+1+AF1585/AE1585           )))/(1+($X$2*AF1585*AD$8)^2))),           V_rtHz(AE1585)/($X$2*AD$8*(AE1585*AC$1017+AE1585+AF1585)),V_rtHz(AF1585)*SQRT(Sum_Sq(AE1585*AD$8*$X$2*AC$1017,1))/($X$2*AD$8*(AE1585*AC$1017+AE1585+AF1585))))/SQRT(Sum_Sq(1/(1+$A1585)+$AC$2/$I$2-1/(1+(1+AF1585/AE1585)/AC$1017),$X$2/$I$2)),IF(AF1586&lt;0,"A",AC1586))</f>
        <v>4.4350733920759773E-6</v>
      </c>
      <c r="AE1585" s="13">
        <f t="shared" si="542"/>
        <v>7497.1778104127161</v>
      </c>
      <c r="AF1585" s="12">
        <f t="shared" si="566"/>
        <v>415068.30329733249</v>
      </c>
      <c r="AG1585" s="13"/>
      <c r="AH1585" s="13">
        <f>IF(AK1585&gt;0,SQRT(Sum_Sq($AI$2,V_rtHz($AH$2)/(1+1/$A1585),V_rtHz($AH$2*$A1585)/(1+$A1585),$AN$2*$AH$2/(1+1/$A1585),$AM$2*SQRT(Sum_Sq(AK1585,1/($X$2*AI$8*(1+AH$1017+AK1585/AJ1585))))/SQRT(Sum_Sq($X$2*AK1585*AI$8,1)),                   $AQ$2*SQRT(Sum_Sq($AH$2/(1+1/$A1585)+AK1585*( 1/(AH$1017+1+AK1585/AJ1585)-1)/(1+($X$2*AK1585*AI$8)^2), (AK1585^2*AI$8*$X$2+1/($X$2*AI$8*(AH$1017+1+AK1585/AJ1585           )))/(1+($X$2*AK1585*AI$8)^2))),           V_rtHz(AJ1585)/($X$2*AI$8*(AJ1585*AH$1017+AJ1585+AK1585)),V_rtHz(AK1585)*SQRT(Sum_Sq(AJ1585*AI$8*$X$2*AH$1017,1))/($X$2*AI$8*(AJ1585*AH$1017+AJ1585+AK1585))))/SQRT(Sum_Sq(1/(1+$A1585)+$AC$2/$I$2-1/(1+(1+AK1585/AJ1585)/AH$1017),$X$2/$I$2)),IF(AK1586&lt;0,"A",AH1586))</f>
        <v>7.8140190430688763E-6</v>
      </c>
      <c r="AI1585" s="13"/>
      <c r="AJ1585" s="13">
        <f t="shared" si="543"/>
        <v>7438.925844604958</v>
      </c>
      <c r="AK1585" s="12">
        <f t="shared" si="567"/>
        <v>1322839.49069465</v>
      </c>
      <c r="AM1585" s="13">
        <f>IF(AP1585&gt;0,SQRT(Sum_Sq($AI$2,V_rtHz($AH$2)/(1+1/$A1585),V_rtHz($AH$2*$A1585)/(1+$A1585),$AN$2*$AH$2/(1+1/$A1585),$AM$2*SQRT(Sum_Sq(AP1585,1/($X$2*AN$8*(1+AM$1017+AP1585/AO1585))))/SQRT(Sum_Sq($X$2*AP1585*AN$8,1)),                   $AQ$2*SQRT(Sum_Sq($AH$2/(1+1/$A1585)+AP1585*( 1/(AM$1017+1+AP1585/AO1585)-1)/(1+($X$2*AP1585*AN$8)^2), (AP1585^2*AN$8*$X$2+1/($X$2*AN$8*(AM$1017+1+AP1585/AO1585           )))/(1+($X$2*AP1585*AN$8)^2))),           V_rtHz(AO1585)/($X$2*AN$8*(AO1585*AM$1017+AO1585+AP1585)),V_rtHz(AP1585)*SQRT(Sum_Sq(AO1585*AN$8*$X$2*AM$1017,1))/($X$2*AN$8*(AO1585*AM$1017+AO1585+AP1585))))/SQRT(Sum_Sq(1/(1+$A1585)+$AC$2/$I$2-1/(1+(1+AP1585/AO1585)/AM$1017),$X$2/$I$2)),IF(AP1586&lt;0,"A",AM1586))</f>
        <v>1.3857303726757947E-5</v>
      </c>
      <c r="AO1585" s="13">
        <f t="shared" si="544"/>
        <v>7420.810789207394</v>
      </c>
      <c r="AP1585" s="12">
        <f t="shared" si="568"/>
        <v>4193397.4085583547</v>
      </c>
      <c r="AR1585" s="13">
        <f t="shared" si="545"/>
        <v>69887291.180198371</v>
      </c>
      <c r="AS1585" s="13">
        <f t="shared" si="546"/>
        <v>-1.3666042071734828E-5</v>
      </c>
      <c r="AV1585" s="13"/>
      <c r="AW1585" s="13">
        <f t="shared" si="547"/>
        <v>39300511.936236553</v>
      </c>
      <c r="AX1585" s="13">
        <f t="shared" si="548"/>
        <v>-4.6808787780491383E-5</v>
      </c>
      <c r="AZ1585" s="13"/>
      <c r="BA1585" s="13"/>
      <c r="BB1585" s="13">
        <f t="shared" si="549"/>
        <v>3150.681587988543</v>
      </c>
      <c r="BC1585" s="13">
        <f t="shared" si="550"/>
        <v>3.4465664218175136</v>
      </c>
      <c r="BD1585" s="13"/>
      <c r="BE1585" s="13"/>
      <c r="BG1585" s="13">
        <f t="shared" si="551"/>
        <v>996.3330000000002</v>
      </c>
      <c r="BH1585" s="13">
        <f t="shared" si="552"/>
        <v>10.898999999999996</v>
      </c>
      <c r="BI1585" s="13"/>
      <c r="BL1585" s="13">
        <f t="shared" si="553"/>
        <v>315.06815879885437</v>
      </c>
      <c r="BM1585" s="13">
        <f t="shared" si="554"/>
        <v>34.465664218175149</v>
      </c>
      <c r="BP1585" s="13"/>
      <c r="BQ1585" s="13">
        <f t="shared" si="555"/>
        <v>99.633300000000006</v>
      </c>
      <c r="BR1585" s="13">
        <f t="shared" si="556"/>
        <v>108.99000000000002</v>
      </c>
      <c r="BT1585" s="13"/>
      <c r="BU1585" s="13"/>
      <c r="BV1585" s="13">
        <f t="shared" si="557"/>
        <v>31.50681587988543</v>
      </c>
      <c r="BW1585" s="13">
        <f t="shared" si="558"/>
        <v>344.65664218175175</v>
      </c>
      <c r="CA1585" s="13">
        <f t="shared" si="559"/>
        <v>9.9633299999999991</v>
      </c>
      <c r="CB1585" s="13">
        <f t="shared" si="560"/>
        <v>1089.9000000000001</v>
      </c>
    </row>
    <row r="1586" spans="1:80" x14ac:dyDescent="0.3">
      <c r="A1586" s="13">
        <f t="shared" si="536"/>
        <v>2.7039583641088431E-2</v>
      </c>
      <c r="C1586" s="13" t="str">
        <f>IF(F1586&gt;0,SQRT(Sum_Sq($AI$2,V_rtHz($AH$2)/(1+1/$A1586),V_rtHz($AH$2*$A1586)/(1+$A1586),$AN$2*$AH$2/(1+1/$A1586),$AM$2*SQRT(Sum_Sq(F1586,1/($X$2*D$8*(1+C$1017+F1586/E1586))))/SQRT(Sum_Sq($X$2*F1586*D$8,1)),                   $AQ$2*SQRT(Sum_Sq($AH$2/(1+1/$A1586)+F1586*( 1/(C$1017+1+F1586/E1586)-1)/(1+($X$2*F1586*D$8)^2), (F1586^2*D$8*$X$2+1/($X$2*D$8*(C$1017+1+F1586/E1586           )))/(1+($X$2*F1586*D$8)^2))),           V_rtHz(E1586)/($X$2*D$8*(E1586*C$1017+E1586+F1586)),V_rtHz(F1586)*SQRT(Sum_Sq(E1586*D$8*$X$2*C$1017,1))/($X$2*D$8*(E1586*C$1017+E1586+F1586))))/SQRT(Sum_Sq(1/(1+$A1586)+$AC$2/$I$2-1/(1+(1+F1586/E1586)/C$1017),$X$2/$I$2)),IF(F1587&lt;0,"A",C1587))</f>
        <v>A</v>
      </c>
      <c r="E1586" s="13">
        <f t="shared" si="537"/>
        <v>-1</v>
      </c>
      <c r="F1586" s="12">
        <f t="shared" si="561"/>
        <v>-2</v>
      </c>
      <c r="H1586" s="13" t="str">
        <f>IF(K1586&gt;0,SQRT(Sum_Sq($AI$2,V_rtHz($AH$2)/(1+1/$A1586),V_rtHz($AH$2*$A1586)/(1+$A1586),$AN$2*$AH$2/(1+1/$A1586),$AM$2*SQRT(Sum_Sq(K1586,1/($X$2*I$8*(1+H$1017+K1586/J1586))))/SQRT(Sum_Sq($X$2*K1586*I$8,1)),                   $AQ$2*SQRT(Sum_Sq($AH$2/(1+1/$A1586)+K1586*( 1/(H$1017+1+K1586/J1586)-1)/(1+($X$2*K1586*I$8)^2), (K1586^2*I$8*$X$2+1/($X$2*I$8*(H$1017+1+K1586/J1586           )))/(1+($X$2*K1586*I$8)^2))),           V_rtHz(J1586)/($X$2*I$8*(J1586*H$1017+J1586+K1586)),V_rtHz(K1586)*SQRT(Sum_Sq(J1586*I$8*$X$2*H$1017,1))/($X$2*I$8*(J1586*H$1017+J1586+K1586))))/SQRT(Sum_Sq(1/(1+$A1586)+$AC$2/$I$2-1/(1+(1+K1586/J1586)/H$1017),$X$2/$I$2)),IF(K1587&lt;0,"A",H1587))</f>
        <v>A</v>
      </c>
      <c r="J1586" s="13">
        <f t="shared" si="538"/>
        <v>-1</v>
      </c>
      <c r="K1586" s="12">
        <f t="shared" si="562"/>
        <v>-2</v>
      </c>
      <c r="M1586" s="13">
        <f>IF(P1586&gt;0,SQRT(Sum_Sq($AI$2,V_rtHz($AH$2)/(1+1/$A1586),V_rtHz($AH$2*$A1586)/(1+$A1586),$AN$2*$AH$2/(1+1/$A1586),$AM$2*SQRT(Sum_Sq(P1586,1/($X$2*N$8*(1+M$1017+P1586/O1586))))/SQRT(Sum_Sq($X$2*P1586*N$8,1)),                   $AQ$2*SQRT(Sum_Sq($AH$2/(1+1/$A1586)+P1586*( 1/(M$1017+1+P1586/O1586)-1)/(1+($X$2*P1586*N$8)^2), (P1586^2*N$8*$X$2+1/($X$2*N$8*(M$1017+1+P1586/O1586           )))/(1+($X$2*P1586*N$8)^2))),           V_rtHz(O1586)/($X$2*N$8*(O1586*M$1017+O1586+P1586)),V_rtHz(P1586)*SQRT(Sum_Sq(O1586*N$8*$X$2*M$1017,1))/($X$2*N$8*(O1586*M$1017+O1586+P1586))))/SQRT(Sum_Sq(1/(1+$A1586)+$AC$2/$I$2-1/(1+(1+P1586/O1586)/M$1017),$X$2/$I$2)),IF(P1587&lt;0,"A",M1587))</f>
        <v>1.608179404442418E-6</v>
      </c>
      <c r="O1586" s="13">
        <f t="shared" si="539"/>
        <v>15574.818927218163</v>
      </c>
      <c r="P1586" s="12">
        <f t="shared" si="563"/>
        <v>6318.2146268137167</v>
      </c>
      <c r="R1586" s="13">
        <f>IF(U1586&gt;0,SQRT(Sum_Sq($AI$2,V_rtHz($AH$2)/(1+1/$A1586),V_rtHz($AH$2*$A1586)/(1+$A1586),$AN$2*$AH$2/(1+1/$A1586),$AM$2*SQRT(Sum_Sq(U1586,1/($X$2*S$8*(1+R$1017+U1586/T1586))))/SQRT(Sum_Sq($X$2*U1586*S$8,1)),                   $AQ$2*SQRT(Sum_Sq($AH$2/(1+1/$A1586)+U1586*( 1/(R$1017+1+U1586/T1586)-1)/(1+($X$2*U1586*S$8)^2), (U1586^2*S$8*$X$2+1/($X$2*S$8*(R$1017+1+U1586/T1586           )))/(1+($X$2*U1586*S$8)^2))),           V_rtHz(T1586)/($X$2*S$8*(T1586*R$1017+T1586+U1586)),V_rtHz(U1586)*SQRT(Sum_Sq(T1586*S$8*$X$2*R$1017,1))/($X$2*S$8*(T1586*R$1017+T1586+U1586))))/SQRT(Sum_Sq(1/(1+$A1586)+$AC$2/$I$2-1/(1+(1+U1586/T1586)/R$1017),$X$2/$I$2)),IF(U1587&lt;0,"A",R1587))</f>
        <v>1.5977504712108106E-6</v>
      </c>
      <c r="T1586" s="13">
        <f t="shared" si="540"/>
        <v>8381.0815905057534</v>
      </c>
      <c r="U1586" s="12">
        <f t="shared" si="564"/>
        <v>37129.347085841131</v>
      </c>
      <c r="X1586" s="13">
        <f>IF(AA1586&gt;0,SQRT(Sum_Sq($AI$2,V_rtHz($AH$2)/(1+1/$A1586),V_rtHz($AH$2*$A1586)/(1+$A1586),$AN$2*$AH$2/(1+1/$A1586),$AM$2*SQRT(Sum_Sq(AA1586,1/($X$2*Y$8*(1+X$1017+AA1586/Z1586))))/SQRT(Sum_Sq($X$2*AA1586*Y$8,1)),                   $AQ$2*SQRT(Sum_Sq($AH$2/(1+1/$A1586)+AA1586*( 1/(X$1017+1+AA1586/Z1586)-1)/(1+($X$2*AA1586*Y$8)^2), (AA1586^2*Y$8*$X$2+1/($X$2*Y$8*(X$1017+1+AA1586/Z1586           )))/(1+($X$2*AA1586*Y$8)^2))),           V_rtHz(Z1586)/($X$2*Y$8*(Z1586*X$1017+Z1586+AA1586)),V_rtHz(AA1586)*SQRT(Sum_Sq(Z1586*Y$8*$X$2*X$1017,1))/($X$2*Y$8*(Z1586*X$1017+Z1586+AA1586))))/SQRT(Sum_Sq(1/(1+$A1586)+$AC$2/$I$2-1/(1+(1+AA1586/Z1586)/X$1017),$X$2/$I$2)),IF(AA1587&lt;0,"A",X1587))</f>
        <v>2.5644836441689087E-6</v>
      </c>
      <c r="Z1586" s="13">
        <f t="shared" si="541"/>
        <v>7649.6531103561256</v>
      </c>
      <c r="AA1586" s="12">
        <f t="shared" si="565"/>
        <v>128639.88384349587</v>
      </c>
      <c r="AC1586" s="13">
        <f>IF(AF1586&gt;0,SQRT(Sum_Sq($AI$2,V_rtHz($AH$2)/(1+1/$A1586),V_rtHz($AH$2*$A1586)/(1+$A1586),$AN$2*$AH$2/(1+1/$A1586),$AM$2*SQRT(Sum_Sq(AF1586,1/($X$2*AD$8*(1+AC$1017+AF1586/AE1586))))/SQRT(Sum_Sq($X$2*AF1586*AD$8,1)),                   $AQ$2*SQRT(Sum_Sq($AH$2/(1+1/$A1586)+AF1586*( 1/(AC$1017+1+AF1586/AE1586)-1)/(1+($X$2*AF1586*AD$8)^2), (AF1586^2*AD$8*$X$2+1/($X$2*AD$8*(AC$1017+1+AF1586/AE1586           )))/(1+($X$2*AF1586*AD$8)^2))),           V_rtHz(AE1586)/($X$2*AD$8*(AE1586*AC$1017+AE1586+AF1586)),V_rtHz(AF1586)*SQRT(Sum_Sq(AE1586*AD$8*$X$2*AC$1017,1))/($X$2*AD$8*(AE1586*AC$1017+AE1586+AF1586))))/SQRT(Sum_Sq(1/(1+$A1586)+$AC$2/$I$2-1/(1+(1+AF1586/AE1586)/AC$1017),$X$2/$I$2)),IF(AF1587&lt;0,"A",AC1587))</f>
        <v>4.4260788196057651E-6</v>
      </c>
      <c r="AE1586" s="13">
        <f t="shared" si="542"/>
        <v>7458.4678453043834</v>
      </c>
      <c r="AF1586" s="12">
        <f t="shared" si="566"/>
        <v>417222.53656232276</v>
      </c>
      <c r="AG1586" s="13"/>
      <c r="AH1586" s="13">
        <f>IF(AK1586&gt;0,SQRT(Sum_Sq($AI$2,V_rtHz($AH$2)/(1+1/$A1586),V_rtHz($AH$2*$A1586)/(1+$A1586),$AN$2*$AH$2/(1+1/$A1586),$AM$2*SQRT(Sum_Sq(AK1586,1/($X$2*AI$8*(1+AH$1017+AK1586/AJ1586))))/SQRT(Sum_Sq($X$2*AK1586*AI$8,1)),                   $AQ$2*SQRT(Sum_Sq($AH$2/(1+1/$A1586)+AK1586*( 1/(AH$1017+1+AK1586/AJ1586)-1)/(1+($X$2*AK1586*AI$8)^2), (AK1586^2*AI$8*$X$2+1/($X$2*AI$8*(AH$1017+1+AK1586/AJ1586           )))/(1+($X$2*AK1586*AI$8)^2))),           V_rtHz(AJ1586)/($X$2*AI$8*(AJ1586*AH$1017+AJ1586+AK1586)),V_rtHz(AK1586)*SQRT(Sum_Sq(AJ1586*AI$8*$X$2*AH$1017,1))/($X$2*AI$8*(AJ1586*AH$1017+AJ1586+AK1586))))/SQRT(Sum_Sq(1/(1+$A1586)+$AC$2/$I$2-1/(1+(1+AK1586/AJ1586)/AH$1017),$X$2/$I$2)),IF(AK1587&lt;0,"A",AH1587))</f>
        <v>7.7987005726950544E-6</v>
      </c>
      <c r="AI1586" s="13"/>
      <c r="AJ1586" s="13">
        <f t="shared" si="543"/>
        <v>7401.1857969053262</v>
      </c>
      <c r="AK1586" s="12">
        <f t="shared" si="567"/>
        <v>1329584.8997206802</v>
      </c>
      <c r="AM1586" s="13">
        <f>IF(AP1586&gt;0,SQRT(Sum_Sq($AI$2,V_rtHz($AH$2)/(1+1/$A1586),V_rtHz($AH$2*$A1586)/(1+$A1586),$AN$2*$AH$2/(1+1/$A1586),$AM$2*SQRT(Sum_Sq(AP1586,1/($X$2*AN$8*(1+AM$1017+AP1586/AO1586))))/SQRT(Sum_Sq($X$2*AP1586*AN$8,1)),                   $AQ$2*SQRT(Sum_Sq($AH$2/(1+1/$A1586)+AP1586*( 1/(AM$1017+1+AP1586/AO1586)-1)/(1+($X$2*AP1586*AN$8)^2), (AP1586^2*AN$8*$X$2+1/($X$2*AN$8*(AM$1017+1+AP1586/AO1586           )))/(1+($X$2*AP1586*AN$8)^2))),           V_rtHz(AO1586)/($X$2*AN$8*(AO1586*AM$1017+AO1586+AP1586)),V_rtHz(AP1586)*SQRT(Sum_Sq(AO1586*AN$8*$X$2*AM$1017,1))/($X$2*AN$8*(AO1586*AM$1017+AO1586+AP1586))))/SQRT(Sum_Sq(1/(1+$A1586)+$AC$2/$I$2-1/(1+(1+AP1586/AO1586)/AM$1017),$X$2/$I$2)),IF(AP1587&lt;0,"A",AM1587))</f>
        <v>1.3830438828783242E-5</v>
      </c>
      <c r="AO1586" s="13">
        <f t="shared" si="544"/>
        <v>7383.3687602795935</v>
      </c>
      <c r="AP1586" s="12">
        <f t="shared" si="568"/>
        <v>4214662.6754270056</v>
      </c>
      <c r="AR1586" s="13">
        <f t="shared" si="545"/>
        <v>69887291.180198371</v>
      </c>
      <c r="AS1586" s="13">
        <f t="shared" si="546"/>
        <v>-1.3672794223460022E-5</v>
      </c>
      <c r="AV1586" s="13"/>
      <c r="AW1586" s="13">
        <f t="shared" si="547"/>
        <v>39300511.936236553</v>
      </c>
      <c r="AX1586" s="13">
        <f t="shared" si="548"/>
        <v>-4.6888098552437413E-5</v>
      </c>
      <c r="AZ1586" s="13"/>
      <c r="BA1586" s="13"/>
      <c r="BB1586" s="13">
        <f t="shared" si="549"/>
        <v>3150.681587988543</v>
      </c>
      <c r="BC1586" s="13">
        <f t="shared" si="550"/>
        <v>3.4465664218175118</v>
      </c>
      <c r="BD1586" s="13"/>
      <c r="BE1586" s="13"/>
      <c r="BG1586" s="13">
        <f t="shared" si="551"/>
        <v>996.3330000000002</v>
      </c>
      <c r="BH1586" s="13">
        <f t="shared" si="552"/>
        <v>10.898999999999996</v>
      </c>
      <c r="BI1586" s="13"/>
      <c r="BL1586" s="13">
        <f t="shared" si="553"/>
        <v>315.06815879885437</v>
      </c>
      <c r="BM1586" s="13">
        <f t="shared" si="554"/>
        <v>34.465664218175142</v>
      </c>
      <c r="BP1586" s="13"/>
      <c r="BQ1586" s="13">
        <f t="shared" si="555"/>
        <v>99.633299999999991</v>
      </c>
      <c r="BR1586" s="13">
        <f t="shared" si="556"/>
        <v>108.99000000000002</v>
      </c>
      <c r="BT1586" s="13"/>
      <c r="BU1586" s="13"/>
      <c r="BV1586" s="13">
        <f t="shared" si="557"/>
        <v>31.506815879885437</v>
      </c>
      <c r="BW1586" s="13">
        <f t="shared" si="558"/>
        <v>344.65664218175158</v>
      </c>
      <c r="CA1586" s="13">
        <f t="shared" si="559"/>
        <v>9.9633299999999991</v>
      </c>
      <c r="CB1586" s="13">
        <f t="shared" si="560"/>
        <v>1089.8999999999996</v>
      </c>
    </row>
    <row r="1587" spans="1:80" x14ac:dyDescent="0.3">
      <c r="A1587" s="13">
        <f t="shared" si="536"/>
        <v>2.7415741719278838E-2</v>
      </c>
      <c r="C1587" s="13" t="str">
        <f>IF(F1587&gt;0,SQRT(Sum_Sq($AI$2,V_rtHz($AH$2)/(1+1/$A1587),V_rtHz($AH$2*$A1587)/(1+$A1587),$AN$2*$AH$2/(1+1/$A1587),$AM$2*SQRT(Sum_Sq(F1587,1/($X$2*D$8*(1+C$1017+F1587/E1587))))/SQRT(Sum_Sq($X$2*F1587*D$8,1)),                   $AQ$2*SQRT(Sum_Sq($AH$2/(1+1/$A1587)+F1587*( 1/(C$1017+1+F1587/E1587)-1)/(1+($X$2*F1587*D$8)^2), (F1587^2*D$8*$X$2+1/($X$2*D$8*(C$1017+1+F1587/E1587           )))/(1+($X$2*F1587*D$8)^2))),           V_rtHz(E1587)/($X$2*D$8*(E1587*C$1017+E1587+F1587)),V_rtHz(F1587)*SQRT(Sum_Sq(E1587*D$8*$X$2*C$1017,1))/($X$2*D$8*(E1587*C$1017+E1587+F1587))))/SQRT(Sum_Sq(1/(1+$A1587)+$AC$2/$I$2-1/(1+(1+F1587/E1587)/C$1017),$X$2/$I$2)),IF(F1588&lt;0,"A",C1588))</f>
        <v>A</v>
      </c>
      <c r="E1587" s="13">
        <f t="shared" si="537"/>
        <v>-1</v>
      </c>
      <c r="F1587" s="12">
        <f t="shared" si="561"/>
        <v>-2</v>
      </c>
      <c r="H1587" s="13" t="str">
        <f>IF(K1587&gt;0,SQRT(Sum_Sq($AI$2,V_rtHz($AH$2)/(1+1/$A1587),V_rtHz($AH$2*$A1587)/(1+$A1587),$AN$2*$AH$2/(1+1/$A1587),$AM$2*SQRT(Sum_Sq(K1587,1/($X$2*I$8*(1+H$1017+K1587/J1587))))/SQRT(Sum_Sq($X$2*K1587*I$8,1)),                   $AQ$2*SQRT(Sum_Sq($AH$2/(1+1/$A1587)+K1587*( 1/(H$1017+1+K1587/J1587)-1)/(1+($X$2*K1587*I$8)^2), (K1587^2*I$8*$X$2+1/($X$2*I$8*(H$1017+1+K1587/J1587           )))/(1+($X$2*K1587*I$8)^2))),           V_rtHz(J1587)/($X$2*I$8*(J1587*H$1017+J1587+K1587)),V_rtHz(K1587)*SQRT(Sum_Sq(J1587*I$8*$X$2*H$1017,1))/($X$2*I$8*(J1587*H$1017+J1587+K1587))))/SQRT(Sum_Sq(1/(1+$A1587)+$AC$2/$I$2-1/(1+(1+K1587/J1587)/H$1017),$X$2/$I$2)),IF(K1588&lt;0,"A",H1588))</f>
        <v>A</v>
      </c>
      <c r="J1587" s="13">
        <f t="shared" si="538"/>
        <v>-1</v>
      </c>
      <c r="K1587" s="12">
        <f t="shared" si="562"/>
        <v>-2</v>
      </c>
      <c r="M1587" s="13">
        <f>IF(P1587&gt;0,SQRT(Sum_Sq($AI$2,V_rtHz($AH$2)/(1+1/$A1587),V_rtHz($AH$2*$A1587)/(1+$A1587),$AN$2*$AH$2/(1+1/$A1587),$AM$2*SQRT(Sum_Sq(P1587,1/($X$2*N$8*(1+M$1017+P1587/O1587))))/SQRT(Sum_Sq($X$2*P1587*N$8,1)),                   $AQ$2*SQRT(Sum_Sq($AH$2/(1+1/$A1587)+P1587*( 1/(M$1017+1+P1587/O1587)-1)/(1+($X$2*P1587*N$8)^2), (P1587^2*N$8*$X$2+1/($X$2*N$8*(M$1017+1+P1587/O1587           )))/(1+($X$2*P1587*N$8)^2))),           V_rtHz(O1587)/($X$2*N$8*(O1587*M$1017+O1587+P1587)),V_rtHz(P1587)*SQRT(Sum_Sq(O1587*N$8*$X$2*M$1017,1))/($X$2*N$8*(O1587*M$1017+O1587+P1587))))/SQRT(Sum_Sq(1/(1+$A1587)+$AC$2/$I$2-1/(1+(1+P1587/O1587)/M$1017),$X$2/$I$2)),IF(P1588&lt;0,"A",M1588))</f>
        <v>1.5726931634789398E-6</v>
      </c>
      <c r="O1587" s="13">
        <f t="shared" si="539"/>
        <v>15099.869569695202</v>
      </c>
      <c r="P1587" s="12">
        <f t="shared" si="563"/>
        <v>6516.9469379669126</v>
      </c>
      <c r="R1587" s="13">
        <f>IF(U1587&gt;0,SQRT(Sum_Sq($AI$2,V_rtHz($AH$2)/(1+1/$A1587),V_rtHz($AH$2*$A1587)/(1+$A1587),$AN$2*$AH$2/(1+1/$A1587),$AM$2*SQRT(Sum_Sq(U1587,1/($X$2*S$8*(1+R$1017+U1587/T1587))))/SQRT(Sum_Sq($X$2*U1587*S$8,1)),                   $AQ$2*SQRT(Sum_Sq($AH$2/(1+1/$A1587)+U1587*( 1/(R$1017+1+U1587/T1587)-1)/(1+($X$2*U1587*S$8)^2), (U1587^2*S$8*$X$2+1/($X$2*S$8*(R$1017+1+U1587/T1587           )))/(1+($X$2*U1587*S$8)^2))),           V_rtHz(T1587)/($X$2*S$8*(T1587*R$1017+T1587+U1587)),V_rtHz(U1587)*SQRT(Sum_Sq(T1587*S$8*$X$2*R$1017,1))/($X$2*S$8*(T1587*R$1017+T1587+U1587))))/SQRT(Sum_Sq(1/(1+$A1587)+$AC$2/$I$2-1/(1+(1+U1587/T1587)/R$1017),$X$2/$I$2)),IF(U1588&lt;0,"A",R1588))</f>
        <v>1.5926268420038921E-6</v>
      </c>
      <c r="T1587" s="13">
        <f t="shared" si="540"/>
        <v>8324.5725110764033</v>
      </c>
      <c r="U1587" s="12">
        <f t="shared" si="564"/>
        <v>37381.389484515894</v>
      </c>
      <c r="X1587" s="13">
        <f>IF(AA1587&gt;0,SQRT(Sum_Sq($AI$2,V_rtHz($AH$2)/(1+1/$A1587),V_rtHz($AH$2*$A1587)/(1+$A1587),$AN$2*$AH$2/(1+1/$A1587),$AM$2*SQRT(Sum_Sq(AA1587,1/($X$2*Y$8*(1+X$1017+AA1587/Z1587))))/SQRT(Sum_Sq($X$2*AA1587*Y$8,1)),                   $AQ$2*SQRT(Sum_Sq($AH$2/(1+1/$A1587)+AA1587*( 1/(X$1017+1+AA1587/Z1587)-1)/(1+($X$2*AA1587*Y$8)^2), (AA1587^2*Y$8*$X$2+1/($X$2*Y$8*(X$1017+1+AA1587/Z1587           )))/(1+($X$2*AA1587*Y$8)^2))),           V_rtHz(Z1587)/($X$2*Y$8*(Z1587*X$1017+Z1587+AA1587)),V_rtHz(AA1587)*SQRT(Sum_Sq(Z1587*Y$8*$X$2*X$1017,1))/($X$2*Y$8*(Z1587*X$1017+Z1587+AA1587))))/SQRT(Sum_Sq(1/(1+$A1587)+$AC$2/$I$2-1/(1+(1+AA1587/Z1587)/X$1017),$X$2/$I$2)),IF(AA1588&lt;0,"A",X1588))</f>
        <v>2.5587032818791792E-6</v>
      </c>
      <c r="Z1587" s="13">
        <f t="shared" si="541"/>
        <v>7607.7495078685888</v>
      </c>
      <c r="AA1587" s="12">
        <f t="shared" si="565"/>
        <v>129348.43432232611</v>
      </c>
      <c r="AC1587" s="13">
        <f>IF(AF1587&gt;0,SQRT(Sum_Sq($AI$2,V_rtHz($AH$2)/(1+1/$A1587),V_rtHz($AH$2*$A1587)/(1+$A1587),$AN$2*$AH$2/(1+1/$A1587),$AM$2*SQRT(Sum_Sq(AF1587,1/($X$2*AD$8*(1+AC$1017+AF1587/AE1587))))/SQRT(Sum_Sq($X$2*AF1587*AD$8,1)),                   $AQ$2*SQRT(Sum_Sq($AH$2/(1+1/$A1587)+AF1587*( 1/(AC$1017+1+AF1587/AE1587)-1)/(1+($X$2*AF1587*AD$8)^2), (AF1587^2*AD$8*$X$2+1/($X$2*AD$8*(AC$1017+1+AF1587/AE1587           )))/(1+($X$2*AF1587*AD$8)^2))),           V_rtHz(AE1587)/($X$2*AD$8*(AE1587*AC$1017+AE1587+AF1587)),V_rtHz(AF1587)*SQRT(Sum_Sq(AE1587*AD$8*$X$2*AC$1017,1))/($X$2*AD$8*(AE1587*AC$1017+AE1587+AF1587))))/SQRT(Sum_Sq(1/(1+$A1587)+$AC$2/$I$2-1/(1+(1+AF1587/AE1587)/AC$1017),$X$2/$I$2)),IF(AF1588&lt;0,"A",AC1588))</f>
        <v>4.4171133217080882E-6</v>
      </c>
      <c r="AE1587" s="13">
        <f t="shared" si="542"/>
        <v>7419.8793475428347</v>
      </c>
      <c r="AF1587" s="12">
        <f t="shared" si="566"/>
        <v>419392.38194175391</v>
      </c>
      <c r="AG1587" s="13"/>
      <c r="AH1587" s="13">
        <f>IF(AK1587&gt;0,SQRT(Sum_Sq($AI$2,V_rtHz($AH$2)/(1+1/$A1587),V_rtHz($AH$2*$A1587)/(1+$A1587),$AN$2*$AH$2/(1+1/$A1587),$AM$2*SQRT(Sum_Sq(AK1587,1/($X$2*AI$8*(1+AH$1017+AK1587/AJ1587))))/SQRT(Sum_Sq($X$2*AK1587*AI$8,1)),                   $AQ$2*SQRT(Sum_Sq($AH$2/(1+1/$A1587)+AK1587*( 1/(AH$1017+1+AK1587/AJ1587)-1)/(1+($X$2*AK1587*AI$8)^2), (AK1587^2*AI$8*$X$2+1/($X$2*AI$8*(AH$1017+1+AK1587/AJ1587           )))/(1+($X$2*AK1587*AI$8)^2))),           V_rtHz(AJ1587)/($X$2*AI$8*(AJ1587*AH$1017+AJ1587+AK1587)),V_rtHz(AK1587)*SQRT(Sum_Sq(AJ1587*AI$8*$X$2*AH$1017,1))/($X$2*AI$8*(AJ1587*AH$1017+AJ1587+AK1587))))/SQRT(Sum_Sq(1/(1+$A1587)+$AC$2/$I$2-1/(1+(1+AK1587/AJ1587)/AH$1017),$X$2/$I$2)),IF(AK1588&lt;0,"A",AH1588))</f>
        <v>7.7834268414332465E-6</v>
      </c>
      <c r="AI1587" s="13"/>
      <c r="AJ1587" s="13">
        <f t="shared" si="543"/>
        <v>7363.5525871718964</v>
      </c>
      <c r="AK1587" s="12">
        <f t="shared" si="567"/>
        <v>1336380.0637121426</v>
      </c>
      <c r="AM1587" s="13">
        <f>IF(AP1587&gt;0,SQRT(Sum_Sq($AI$2,V_rtHz($AH$2)/(1+1/$A1587),V_rtHz($AH$2*$A1587)/(1+$A1587),$AN$2*$AH$2/(1+1/$A1587),$AM$2*SQRT(Sum_Sq(AP1587,1/($X$2*AN$8*(1+AM$1017+AP1587/AO1587))))/SQRT(Sum_Sq($X$2*AP1587*AN$8,1)),                   $AQ$2*SQRT(Sum_Sq($AH$2/(1+1/$A1587)+AP1587*( 1/(AM$1017+1+AP1587/AO1587)-1)/(1+($X$2*AP1587*AN$8)^2), (AP1587^2*AN$8*$X$2+1/($X$2*AN$8*(AM$1017+1+AP1587/AO1587           )))/(1+($X$2*AP1587*AN$8)^2))),           V_rtHz(AO1587)/($X$2*AN$8*(AO1587*AM$1017+AO1587+AP1587)),V_rtHz(AP1587)*SQRT(Sum_Sq(AO1587*AN$8*$X$2*AM$1017,1))/($X$2*AN$8*(AO1587*AM$1017+AO1587+AP1587))))/SQRT(Sum_Sq(1/(1+$A1587)+$AC$2/$I$2-1/(1+(1+AP1587/AO1587)/AM$1017),$X$2/$I$2)),IF(AP1588&lt;0,"A",AM1588))</f>
        <v>1.3803649873294421E-5</v>
      </c>
      <c r="AO1587" s="13">
        <f t="shared" si="544"/>
        <v>7346.029178307881</v>
      </c>
      <c r="AP1587" s="12">
        <f t="shared" si="568"/>
        <v>4236085.6426698985</v>
      </c>
      <c r="AR1587" s="13">
        <f t="shared" si="545"/>
        <v>69887291.180198371</v>
      </c>
      <c r="AS1587" s="13">
        <f t="shared" si="546"/>
        <v>-1.3679647122501978E-5</v>
      </c>
      <c r="AV1587" s="13"/>
      <c r="AW1587" s="13">
        <f t="shared" si="547"/>
        <v>39300511.936236553</v>
      </c>
      <c r="AX1587" s="13">
        <f t="shared" si="548"/>
        <v>-4.6968787515037992E-5</v>
      </c>
      <c r="AZ1587" s="13"/>
      <c r="BA1587" s="13"/>
      <c r="BB1587" s="13">
        <f t="shared" si="549"/>
        <v>3150.681587988543</v>
      </c>
      <c r="BC1587" s="13">
        <f t="shared" si="550"/>
        <v>3.4465664218175136</v>
      </c>
      <c r="BD1587" s="13"/>
      <c r="BE1587" s="13"/>
      <c r="BG1587" s="13">
        <f t="shared" si="551"/>
        <v>996.3330000000002</v>
      </c>
      <c r="BH1587" s="13">
        <f t="shared" si="552"/>
        <v>10.898999999999999</v>
      </c>
      <c r="BI1587" s="13"/>
      <c r="BL1587" s="13">
        <f t="shared" si="553"/>
        <v>315.06815879885437</v>
      </c>
      <c r="BM1587" s="13">
        <f t="shared" si="554"/>
        <v>34.465664218175121</v>
      </c>
      <c r="BP1587" s="13"/>
      <c r="BQ1587" s="13">
        <f t="shared" si="555"/>
        <v>99.633300000000006</v>
      </c>
      <c r="BR1587" s="13">
        <f t="shared" si="556"/>
        <v>108.98999999999997</v>
      </c>
      <c r="BT1587" s="13"/>
      <c r="BU1587" s="13"/>
      <c r="BV1587" s="13">
        <f t="shared" si="557"/>
        <v>31.50681587988543</v>
      </c>
      <c r="BW1587" s="13">
        <f t="shared" si="558"/>
        <v>344.65664218175152</v>
      </c>
      <c r="CA1587" s="13">
        <f t="shared" si="559"/>
        <v>9.9633299999999974</v>
      </c>
      <c r="CB1587" s="13">
        <f t="shared" si="560"/>
        <v>1089.9000000000001</v>
      </c>
    </row>
    <row r="1588" spans="1:80" x14ac:dyDescent="0.3">
      <c r="A1588" s="13">
        <f t="shared" si="536"/>
        <v>2.7797132677592869E-2</v>
      </c>
      <c r="C1588" s="13" t="str">
        <f>IF(F1588&gt;0,SQRT(Sum_Sq($AI$2,V_rtHz($AH$2)/(1+1/$A1588),V_rtHz($AH$2*$A1588)/(1+$A1588),$AN$2*$AH$2/(1+1/$A1588),$AM$2*SQRT(Sum_Sq(F1588,1/($X$2*D$8*(1+C$1017+F1588/E1588))))/SQRT(Sum_Sq($X$2*F1588*D$8,1)),                   $AQ$2*SQRT(Sum_Sq($AH$2/(1+1/$A1588)+F1588*( 1/(C$1017+1+F1588/E1588)-1)/(1+($X$2*F1588*D$8)^2), (F1588^2*D$8*$X$2+1/($X$2*D$8*(C$1017+1+F1588/E1588           )))/(1+($X$2*F1588*D$8)^2))),           V_rtHz(E1588)/($X$2*D$8*(E1588*C$1017+E1588+F1588)),V_rtHz(F1588)*SQRT(Sum_Sq(E1588*D$8*$X$2*C$1017,1))/($X$2*D$8*(E1588*C$1017+E1588+F1588))))/SQRT(Sum_Sq(1/(1+$A1588)+$AC$2/$I$2-1/(1+(1+F1588/E1588)/C$1017),$X$2/$I$2)),IF(F1589&lt;0,"A",C1589))</f>
        <v>A</v>
      </c>
      <c r="E1588" s="13">
        <f t="shared" si="537"/>
        <v>-1</v>
      </c>
      <c r="F1588" s="12">
        <f t="shared" si="561"/>
        <v>-2</v>
      </c>
      <c r="H1588" s="13" t="str">
        <f>IF(K1588&gt;0,SQRT(Sum_Sq($AI$2,V_rtHz($AH$2)/(1+1/$A1588),V_rtHz($AH$2*$A1588)/(1+$A1588),$AN$2*$AH$2/(1+1/$A1588),$AM$2*SQRT(Sum_Sq(K1588,1/($X$2*I$8*(1+H$1017+K1588/J1588))))/SQRT(Sum_Sq($X$2*K1588*I$8,1)),                   $AQ$2*SQRT(Sum_Sq($AH$2/(1+1/$A1588)+K1588*( 1/(H$1017+1+K1588/J1588)-1)/(1+($X$2*K1588*I$8)^2), (K1588^2*I$8*$X$2+1/($X$2*I$8*(H$1017+1+K1588/J1588           )))/(1+($X$2*K1588*I$8)^2))),           V_rtHz(J1588)/($X$2*I$8*(J1588*H$1017+J1588+K1588)),V_rtHz(K1588)*SQRT(Sum_Sq(J1588*I$8*$X$2*H$1017,1))/($X$2*I$8*(J1588*H$1017+J1588+K1588))))/SQRT(Sum_Sq(1/(1+$A1588)+$AC$2/$I$2-1/(1+(1+K1588/J1588)/H$1017),$X$2/$I$2)),IF(K1589&lt;0,"A",H1589))</f>
        <v>A</v>
      </c>
      <c r="J1588" s="13">
        <f t="shared" si="538"/>
        <v>-1</v>
      </c>
      <c r="K1588" s="12">
        <f t="shared" si="562"/>
        <v>-2</v>
      </c>
      <c r="M1588" s="13">
        <f>IF(P1588&gt;0,SQRT(Sum_Sq($AI$2,V_rtHz($AH$2)/(1+1/$A1588),V_rtHz($AH$2*$A1588)/(1+$A1588),$AN$2*$AH$2/(1+1/$A1588),$AM$2*SQRT(Sum_Sq(P1588,1/($X$2*N$8*(1+M$1017+P1588/O1588))))/SQRT(Sum_Sq($X$2*P1588*N$8,1)),                   $AQ$2*SQRT(Sum_Sq($AH$2/(1+1/$A1588)+P1588*( 1/(M$1017+1+P1588/O1588)-1)/(1+($X$2*P1588*N$8)^2), (P1588^2*N$8*$X$2+1/($X$2*N$8*(M$1017+1+P1588/O1588           )))/(1+($X$2*P1588*N$8)^2))),           V_rtHz(O1588)/($X$2*N$8*(O1588*M$1017+O1588+P1588)),V_rtHz(P1588)*SQRT(Sum_Sq(O1588*N$8*$X$2*M$1017,1))/($X$2*N$8*(O1588*M$1017+O1588+P1588))))/SQRT(Sum_Sq(1/(1+$A1588)+$AC$2/$I$2-1/(1+(1+P1588/O1588)/M$1017),$X$2/$I$2)),IF(P1589&lt;0,"A",M1589))</f>
        <v>1.5405333018424347E-6</v>
      </c>
      <c r="O1588" s="13">
        <f t="shared" si="539"/>
        <v>14669.649969238708</v>
      </c>
      <c r="P1588" s="12">
        <f t="shared" si="563"/>
        <v>6708.0706739611269</v>
      </c>
      <c r="R1588" s="13">
        <f>IF(U1588&gt;0,SQRT(Sum_Sq($AI$2,V_rtHz($AH$2)/(1+1/$A1588),V_rtHz($AH$2*$A1588)/(1+$A1588),$AN$2*$AH$2/(1+1/$A1588),$AM$2*SQRT(Sum_Sq(U1588,1/($X$2*S$8*(1+R$1017+U1588/T1588))))/SQRT(Sum_Sq($X$2*U1588*S$8,1)),                   $AQ$2*SQRT(Sum_Sq($AH$2/(1+1/$A1588)+U1588*( 1/(R$1017+1+U1588/T1588)-1)/(1+($X$2*U1588*S$8)^2), (U1588^2*S$8*$X$2+1/($X$2*S$8*(R$1017+1+U1588/T1588           )))/(1+($X$2*U1588*S$8)^2))),           V_rtHz(T1588)/($X$2*S$8*(T1588*R$1017+T1588+U1588)),V_rtHz(U1588)*SQRT(Sum_Sq(T1588*S$8*$X$2*R$1017,1))/($X$2*S$8*(T1588*R$1017+T1588+U1588))))/SQRT(Sum_Sq(1/(1+$A1588)+$AC$2/$I$2-1/(1+(1+U1588/T1588)/R$1017),$X$2/$I$2)),IF(U1589&lt;0,"A",R1589))</f>
        <v>1.5875477902783803E-6</v>
      </c>
      <c r="T1588" s="13">
        <f t="shared" si="540"/>
        <v>8268.5465099463872</v>
      </c>
      <c r="U1588" s="12">
        <f t="shared" si="564"/>
        <v>37634.678229639569</v>
      </c>
      <c r="X1588" s="13">
        <f>IF(AA1588&gt;0,SQRT(Sum_Sq($AI$2,V_rtHz($AH$2)/(1+1/$A1588),V_rtHz($AH$2*$A1588)/(1+$A1588),$AN$2*$AH$2/(1+1/$A1588),$AM$2*SQRT(Sum_Sq(AA1588,1/($X$2*Y$8*(1+X$1017+AA1588/Z1588))))/SQRT(Sum_Sq($X$2*AA1588*Y$8,1)),                   $AQ$2*SQRT(Sum_Sq($AH$2/(1+1/$A1588)+AA1588*( 1/(X$1017+1+AA1588/Z1588)-1)/(1+($X$2*AA1588*Y$8)^2), (AA1588^2*Y$8*$X$2+1/($X$2*Y$8*(X$1017+1+AA1588/Z1588           )))/(1+($X$2*AA1588*Y$8)^2))),           V_rtHz(Z1588)/($X$2*Y$8*(Z1588*X$1017+Z1588+AA1588)),V_rtHz(AA1588)*SQRT(Sum_Sq(Z1588*Y$8*$X$2*X$1017,1))/($X$2*Y$8*(Z1588*X$1017+Z1588+AA1588))))/SQRT(Sum_Sq(1/(1+$A1588)+$AC$2/$I$2-1/(1+(1+AA1588/Z1588)/X$1017),$X$2/$I$2)),IF(AA1589&lt;0,"A",X1589))</f>
        <v>2.5529480355859905E-6</v>
      </c>
      <c r="Z1588" s="13">
        <f t="shared" si="541"/>
        <v>7566.0219666642533</v>
      </c>
      <c r="AA1588" s="12">
        <f t="shared" si="565"/>
        <v>130061.80683785432</v>
      </c>
      <c r="AC1588" s="13">
        <f>IF(AF1588&gt;0,SQRT(Sum_Sq($AI$2,V_rtHz($AH$2)/(1+1/$A1588),V_rtHz($AH$2*$A1588)/(1+$A1588),$AN$2*$AH$2/(1+1/$A1588),$AM$2*SQRT(Sum_Sq(AF1588,1/($X$2*AD$8*(1+AC$1017+AF1588/AE1588))))/SQRT(Sum_Sq($X$2*AF1588*AD$8,1)),                   $AQ$2*SQRT(Sum_Sq($AH$2/(1+1/$A1588)+AF1588*( 1/(AC$1017+1+AF1588/AE1588)-1)/(1+($X$2*AF1588*AD$8)^2), (AF1588^2*AD$8*$X$2+1/($X$2*AD$8*(AC$1017+1+AF1588/AE1588           )))/(1+($X$2*AF1588*AD$8)^2))),           V_rtHz(AE1588)/($X$2*AD$8*(AE1588*AC$1017+AE1588+AF1588)),V_rtHz(AF1588)*SQRT(Sum_Sq(AE1588*AD$8*$X$2*AC$1017,1))/($X$2*AD$8*(AE1588*AC$1017+AE1588+AF1588))))/SQRT(Sum_Sq(1/(1+$A1588)+$AC$2/$I$2-1/(1+(1+AF1588/AE1588)/AC$1017),$X$2/$I$2)),IF(AF1589&lt;0,"A",AC1589))</f>
        <v>4.4081773480848829E-6</v>
      </c>
      <c r="AE1588" s="13">
        <f t="shared" si="542"/>
        <v>7381.4129047508568</v>
      </c>
      <c r="AF1588" s="12">
        <f t="shared" si="566"/>
        <v>421577.94360528997</v>
      </c>
      <c r="AG1588" s="13"/>
      <c r="AH1588" s="13">
        <f>IF(AK1588&gt;0,SQRT(Sum_Sq($AI$2,V_rtHz($AH$2)/(1+1/$A1588),V_rtHz($AH$2*$A1588)/(1+$A1588),$AN$2*$AH$2/(1+1/$A1588),$AM$2*SQRT(Sum_Sq(AK1588,1/($X$2*AI$8*(1+AH$1017+AK1588/AJ1588))))/SQRT(Sum_Sq($X$2*AK1588*AI$8,1)),                   $AQ$2*SQRT(Sum_Sq($AH$2/(1+1/$A1588)+AK1588*( 1/(AH$1017+1+AK1588/AJ1588)-1)/(1+($X$2*AK1588*AI$8)^2), (AK1588^2*AI$8*$X$2+1/($X$2*AI$8*(AH$1017+1+AK1588/AJ1588           )))/(1+($X$2*AK1588*AI$8)^2))),           V_rtHz(AJ1588)/($X$2*AI$8*(AJ1588*AH$1017+AJ1588+AK1588)),V_rtHz(AK1588)*SQRT(Sum_Sq(AJ1588*AI$8*$X$2*AH$1017,1))/($X$2*AI$8*(AJ1588*AH$1017+AJ1588+AK1588))))/SQRT(Sum_Sq(1/(1+$A1588)+$AC$2/$I$2-1/(1+(1+AK1588/AJ1588)/AH$1017),$X$2/$I$2)),IF(AK1589&lt;0,"A",AH1589))</f>
        <v>7.7681987007254705E-6</v>
      </c>
      <c r="AI1588" s="13"/>
      <c r="AJ1588" s="13">
        <f t="shared" si="543"/>
        <v>7326.0269861033312</v>
      </c>
      <c r="AK1588" s="12">
        <f t="shared" si="567"/>
        <v>1343225.3108347605</v>
      </c>
      <c r="AM1588" s="13">
        <f>IF(AP1588&gt;0,SQRT(Sum_Sq($AI$2,V_rtHz($AH$2)/(1+1/$A1588),V_rtHz($AH$2*$A1588)/(1+$A1588),$AN$2*$AH$2/(1+1/$A1588),$AM$2*SQRT(Sum_Sq(AP1588,1/($X$2*AN$8*(1+AM$1017+AP1588/AO1588))))/SQRT(Sum_Sq($X$2*AP1588*AN$8,1)),                   $AQ$2*SQRT(Sum_Sq($AH$2/(1+1/$A1588)+AP1588*( 1/(AM$1017+1+AP1588/AO1588)-1)/(1+($X$2*AP1588*AN$8)^2), (AP1588^2*AN$8*$X$2+1/($X$2*AN$8*(AM$1017+1+AP1588/AO1588           )))/(1+($X$2*AP1588*AN$8)^2))),           V_rtHz(AO1588)/($X$2*AN$8*(AO1588*AM$1017+AO1588+AP1588)),V_rtHz(AP1588)*SQRT(Sum_Sq(AO1588*AN$8*$X$2*AM$1017,1))/($X$2*AN$8*(AO1588*AM$1017+AO1588+AP1588))))/SQRT(Sum_Sq(1/(1+$A1588)+$AC$2/$I$2-1/(1+(1+AP1588/AO1588)/AM$1017),$X$2/$I$2)),IF(AP1589&lt;0,"A",AM1589))</f>
        <v>1.3776938399053338E-5</v>
      </c>
      <c r="AO1588" s="13">
        <f t="shared" si="544"/>
        <v>7308.7928659692498</v>
      </c>
      <c r="AP1588" s="12">
        <f t="shared" si="568"/>
        <v>4257667.3471970707</v>
      </c>
      <c r="AR1588" s="13">
        <f t="shared" si="545"/>
        <v>69887291.180198371</v>
      </c>
      <c r="AS1588" s="13">
        <f t="shared" si="546"/>
        <v>-1.3686602371882501E-5</v>
      </c>
      <c r="AV1588" s="13"/>
      <c r="AW1588" s="13">
        <f t="shared" si="547"/>
        <v>39300511.936236553</v>
      </c>
      <c r="AX1588" s="13">
        <f t="shared" si="548"/>
        <v>-4.7050883003062628E-5</v>
      </c>
      <c r="AZ1588" s="13"/>
      <c r="BA1588" s="13"/>
      <c r="BB1588" s="13">
        <f t="shared" si="549"/>
        <v>3150.681587988543</v>
      </c>
      <c r="BC1588" s="13">
        <f t="shared" si="550"/>
        <v>3.4465664218175118</v>
      </c>
      <c r="BD1588" s="13"/>
      <c r="BE1588" s="13"/>
      <c r="BG1588" s="13">
        <f t="shared" si="551"/>
        <v>996.3330000000002</v>
      </c>
      <c r="BH1588" s="13">
        <f t="shared" si="552"/>
        <v>10.899000000000004</v>
      </c>
      <c r="BI1588" s="13"/>
      <c r="BL1588" s="13">
        <f t="shared" si="553"/>
        <v>315.06815879885437</v>
      </c>
      <c r="BM1588" s="13">
        <f t="shared" si="554"/>
        <v>34.465664218175128</v>
      </c>
      <c r="BP1588" s="13"/>
      <c r="BQ1588" s="13">
        <f t="shared" si="555"/>
        <v>99.633300000000006</v>
      </c>
      <c r="BR1588" s="13">
        <f t="shared" si="556"/>
        <v>108.99000000000005</v>
      </c>
      <c r="BT1588" s="13"/>
      <c r="BU1588" s="13"/>
      <c r="BV1588" s="13">
        <f t="shared" si="557"/>
        <v>31.50681587988543</v>
      </c>
      <c r="BW1588" s="13">
        <f t="shared" si="558"/>
        <v>344.65664218175152</v>
      </c>
      <c r="CA1588" s="13">
        <f t="shared" si="559"/>
        <v>9.9633299999999974</v>
      </c>
      <c r="CB1588" s="13">
        <f t="shared" si="560"/>
        <v>1089.900000000001</v>
      </c>
    </row>
    <row r="1589" spans="1:80" x14ac:dyDescent="0.3">
      <c r="A1589" s="13">
        <f t="shared" si="536"/>
        <v>2.8183829312644536E-2</v>
      </c>
      <c r="C1589" s="13" t="str">
        <f>IF(F1589&gt;0,SQRT(Sum_Sq($AI$2,V_rtHz($AH$2)/(1+1/$A1589),V_rtHz($AH$2*$A1589)/(1+$A1589),$AN$2*$AH$2/(1+1/$A1589),$AM$2*SQRT(Sum_Sq(F1589,1/($X$2*D$8*(1+C$1017+F1589/E1589))))/SQRT(Sum_Sq($X$2*F1589*D$8,1)),                   $AQ$2*SQRT(Sum_Sq($AH$2/(1+1/$A1589)+F1589*( 1/(C$1017+1+F1589/E1589)-1)/(1+($X$2*F1589*D$8)^2), (F1589^2*D$8*$X$2+1/($X$2*D$8*(C$1017+1+F1589/E1589           )))/(1+($X$2*F1589*D$8)^2))),           V_rtHz(E1589)/($X$2*D$8*(E1589*C$1017+E1589+F1589)),V_rtHz(F1589)*SQRT(Sum_Sq(E1589*D$8*$X$2*C$1017,1))/($X$2*D$8*(E1589*C$1017+E1589+F1589))))/SQRT(Sum_Sq(1/(1+$A1589)+$AC$2/$I$2-1/(1+(1+F1589/E1589)/C$1017),$X$2/$I$2)),IF(F1590&lt;0,"A",C1590))</f>
        <v>A</v>
      </c>
      <c r="E1589" s="13">
        <f t="shared" si="537"/>
        <v>-1</v>
      </c>
      <c r="F1589" s="12">
        <f t="shared" si="561"/>
        <v>-2</v>
      </c>
      <c r="H1589" s="13" t="str">
        <f>IF(K1589&gt;0,SQRT(Sum_Sq($AI$2,V_rtHz($AH$2)/(1+1/$A1589),V_rtHz($AH$2*$A1589)/(1+$A1589),$AN$2*$AH$2/(1+1/$A1589),$AM$2*SQRT(Sum_Sq(K1589,1/($X$2*I$8*(1+H$1017+K1589/J1589))))/SQRT(Sum_Sq($X$2*K1589*I$8,1)),                   $AQ$2*SQRT(Sum_Sq($AH$2/(1+1/$A1589)+K1589*( 1/(H$1017+1+K1589/J1589)-1)/(1+($X$2*K1589*I$8)^2), (K1589^2*I$8*$X$2+1/($X$2*I$8*(H$1017+1+K1589/J1589           )))/(1+($X$2*K1589*I$8)^2))),           V_rtHz(J1589)/($X$2*I$8*(J1589*H$1017+J1589+K1589)),V_rtHz(K1589)*SQRT(Sum_Sq(J1589*I$8*$X$2*H$1017,1))/($X$2*I$8*(J1589*H$1017+J1589+K1589))))/SQRT(Sum_Sq(1/(1+$A1589)+$AC$2/$I$2-1/(1+(1+K1589/J1589)/H$1017),$X$2/$I$2)),IF(K1590&lt;0,"A",H1590))</f>
        <v>A</v>
      </c>
      <c r="J1589" s="13">
        <f t="shared" si="538"/>
        <v>-1</v>
      </c>
      <c r="K1589" s="12">
        <f t="shared" si="562"/>
        <v>-2</v>
      </c>
      <c r="M1589" s="13">
        <f>IF(P1589&gt;0,SQRT(Sum_Sq($AI$2,V_rtHz($AH$2)/(1+1/$A1589),V_rtHz($AH$2*$A1589)/(1+$A1589),$AN$2*$AH$2/(1+1/$A1589),$AM$2*SQRT(Sum_Sq(P1589,1/($X$2*N$8*(1+M$1017+P1589/O1589))))/SQRT(Sum_Sq($X$2*P1589*N$8,1)),                   $AQ$2*SQRT(Sum_Sq($AH$2/(1+1/$A1589)+P1589*( 1/(M$1017+1+P1589/O1589)-1)/(1+($X$2*P1589*N$8)^2), (P1589^2*N$8*$X$2+1/($X$2*N$8*(M$1017+1+P1589/O1589           )))/(1+($X$2*P1589*N$8)^2))),           V_rtHz(O1589)/($X$2*N$8*(O1589*M$1017+O1589+P1589)),V_rtHz(P1589)*SQRT(Sum_Sq(O1589*N$8*$X$2*M$1017,1))/($X$2*N$8*(O1589*M$1017+O1589+P1589))))/SQRT(Sum_Sq(1/(1+$A1589)+$AC$2/$I$2-1/(1+(1+P1589/O1589)/M$1017),$X$2/$I$2)),IF(P1590&lt;0,"A",M1590))</f>
        <v>1.5111494727927681E-6</v>
      </c>
      <c r="O1589" s="13">
        <f t="shared" si="539"/>
        <v>14276.72068311168</v>
      </c>
      <c r="P1589" s="12">
        <f t="shared" si="563"/>
        <v>6892.692722659408</v>
      </c>
      <c r="R1589" s="13">
        <f>IF(U1589&gt;0,SQRT(Sum_Sq($AI$2,V_rtHz($AH$2)/(1+1/$A1589),V_rtHz($AH$2*$A1589)/(1+$A1589),$AN$2*$AH$2/(1+1/$A1589),$AM$2*SQRT(Sum_Sq(U1589,1/($X$2*S$8*(1+R$1017+U1589/T1589))))/SQRT(Sum_Sq($X$2*U1589*S$8,1)),                   $AQ$2*SQRT(Sum_Sq($AH$2/(1+1/$A1589)+U1589*( 1/(R$1017+1+U1589/T1589)-1)/(1+($X$2*U1589*S$8)^2), (U1589^2*S$8*$X$2+1/($X$2*S$8*(R$1017+1+U1589/T1589           )))/(1+($X$2*U1589*S$8)^2))),           V_rtHz(T1589)/($X$2*S$8*(T1589*R$1017+T1589+U1589)),V_rtHz(U1589)*SQRT(Sum_Sq(T1589*S$8*$X$2*R$1017,1))/($X$2*S$8*(T1589*R$1017+T1589+U1589))))/SQRT(Sum_Sq(1/(1+$A1589)+$AC$2/$I$2-1/(1+(1+U1589/T1589)/R$1017),$X$2/$I$2)),IF(U1590&lt;0,"A",R1590))</f>
        <v>1.5825128060961371E-6</v>
      </c>
      <c r="T1589" s="13">
        <f t="shared" si="540"/>
        <v>8212.996176786799</v>
      </c>
      <c r="U1589" s="12">
        <f t="shared" si="564"/>
        <v>37889.228319400878</v>
      </c>
      <c r="X1589" s="13">
        <f>IF(AA1589&gt;0,SQRT(Sum_Sq($AI$2,V_rtHz($AH$2)/(1+1/$A1589),V_rtHz($AH$2*$A1589)/(1+$A1589),$AN$2*$AH$2/(1+1/$A1589),$AM$2*SQRT(Sum_Sq(AA1589,1/($X$2*Y$8*(1+X$1017+AA1589/Z1589))))/SQRT(Sum_Sq($X$2*AA1589*Y$8,1)),                   $AQ$2*SQRT(Sum_Sq($AH$2/(1+1/$A1589)+AA1589*( 1/(X$1017+1+AA1589/Z1589)-1)/(1+($X$2*AA1589*Y$8)^2), (AA1589^2*Y$8*$X$2+1/($X$2*Y$8*(X$1017+1+AA1589/Z1589           )))/(1+($X$2*AA1589*Y$8)^2))),           V_rtHz(Z1589)/($X$2*Y$8*(Z1589*X$1017+Z1589+AA1589)),V_rtHz(AA1589)*SQRT(Sum_Sq(Z1589*Y$8*$X$2*X$1017,1))/($X$2*Y$8*(Z1589*X$1017+Z1589+AA1589))))/SQRT(Sum_Sq(1/(1+$A1589)+$AC$2/$I$2-1/(1+(1+AA1589/Z1589)/X$1017),$X$2/$I$2)),IF(AA1590&lt;0,"A",X1590))</f>
        <v>2.5472180723197781E-6</v>
      </c>
      <c r="Z1589" s="13">
        <f t="shared" si="541"/>
        <v>7524.4702608645748</v>
      </c>
      <c r="AA1589" s="12">
        <f t="shared" si="565"/>
        <v>130780.03546341079</v>
      </c>
      <c r="AC1589" s="13">
        <f>IF(AF1589&gt;0,SQRT(Sum_Sq($AI$2,V_rtHz($AH$2)/(1+1/$A1589),V_rtHz($AH$2*$A1589)/(1+$A1589),$AN$2*$AH$2/(1+1/$A1589),$AM$2*SQRT(Sum_Sq(AF1589,1/($X$2*AD$8*(1+AC$1017+AF1589/AE1589))))/SQRT(Sum_Sq($X$2*AF1589*AD$8,1)),                   $AQ$2*SQRT(Sum_Sq($AH$2/(1+1/$A1589)+AF1589*( 1/(AC$1017+1+AF1589/AE1589)-1)/(1+($X$2*AF1589*AD$8)^2), (AF1589^2*AD$8*$X$2+1/($X$2*AD$8*(AC$1017+1+AF1589/AE1589           )))/(1+($X$2*AF1589*AD$8)^2))),           V_rtHz(AE1589)/($X$2*AD$8*(AE1589*AC$1017+AE1589+AF1589)),V_rtHz(AF1589)*SQRT(Sum_Sq(AE1589*AD$8*$X$2*AC$1017,1))/($X$2*AD$8*(AE1589*AC$1017+AE1589+AF1589))))/SQRT(Sum_Sq(1/(1+$A1589)+$AC$2/$I$2-1/(1+(1+AF1589/AE1589)/AC$1017),$X$2/$I$2)),IF(AF1590&lt;0,"A",AC1590))</f>
        <v>4.3992713492601743E-6</v>
      </c>
      <c r="AE1589" s="13">
        <f t="shared" si="542"/>
        <v>7343.0690904079493</v>
      </c>
      <c r="AF1589" s="12">
        <f t="shared" si="566"/>
        <v>423779.32646055712</v>
      </c>
      <c r="AG1589" s="13"/>
      <c r="AH1589" s="13">
        <f>IF(AK1589&gt;0,SQRT(Sum_Sq($AI$2,V_rtHz($AH$2)/(1+1/$A1589),V_rtHz($AH$2*$A1589)/(1+$A1589),$AN$2*$AH$2/(1+1/$A1589),$AM$2*SQRT(Sum_Sq(AK1589,1/($X$2*AI$8*(1+AH$1017+AK1589/AJ1589))))/SQRT(Sum_Sq($X$2*AK1589*AI$8,1)),                   $AQ$2*SQRT(Sum_Sq($AH$2/(1+1/$A1589)+AK1589*( 1/(AH$1017+1+AK1589/AJ1589)-1)/(1+($X$2*AK1589*AI$8)^2), (AK1589^2*AI$8*$X$2+1/($X$2*AI$8*(AH$1017+1+AK1589/AJ1589           )))/(1+($X$2*AK1589*AI$8)^2))),           V_rtHz(AJ1589)/($X$2*AI$8*(AJ1589*AH$1017+AJ1589+AK1589)),V_rtHz(AK1589)*SQRT(Sum_Sq(AJ1589*AI$8*$X$2*AH$1017,1))/($X$2*AI$8*(AJ1589*AH$1017+AJ1589+AK1589))))/SQRT(Sum_Sq(1/(1+$A1589)+$AC$2/$I$2-1/(1+(1+AK1589/AJ1589)/AH$1017),$X$2/$I$2)),IF(AK1590&lt;0,"A",AH1590))</f>
        <v>7.7530170033926227E-6</v>
      </c>
      <c r="AI1589" s="13"/>
      <c r="AJ1589" s="13">
        <f t="shared" si="543"/>
        <v>7288.6097488984233</v>
      </c>
      <c r="AK1589" s="12">
        <f t="shared" si="567"/>
        <v>1350120.9715720825</v>
      </c>
      <c r="AM1589" s="13">
        <f>IF(AP1589&gt;0,SQRT(Sum_Sq($AI$2,V_rtHz($AH$2)/(1+1/$A1589),V_rtHz($AH$2*$A1589)/(1+$A1589),$AN$2*$AH$2/(1+1/$A1589),$AM$2*SQRT(Sum_Sq(AP1589,1/($X$2*AN$8*(1+AM$1017+AP1589/AO1589))))/SQRT(Sum_Sq($X$2*AP1589*AN$8,1)),                   $AQ$2*SQRT(Sum_Sq($AH$2/(1+1/$A1589)+AP1589*( 1/(AM$1017+1+AP1589/AO1589)-1)/(1+($X$2*AP1589*AN$8)^2), (AP1589^2*AN$8*$X$2+1/($X$2*AN$8*(AM$1017+1+AP1589/AO1589           )))/(1+($X$2*AP1589*AN$8)^2))),           V_rtHz(AO1589)/($X$2*AN$8*(AO1589*AM$1017+AO1589+AP1589)),V_rtHz(AP1589)*SQRT(Sum_Sq(AO1589*AN$8*$X$2*AM$1017,1))/($X$2*AN$8*(AO1589*AM$1017+AO1589+AP1589))))/SQRT(Sum_Sq(1/(1+$A1589)+$AC$2/$I$2-1/(1+(1+AP1589/AO1589)/AM$1017),$X$2/$I$2)),IF(AP1590&lt;0,"A",AM1590))</f>
        <v>1.375030594732076E-5</v>
      </c>
      <c r="AO1589" s="13">
        <f t="shared" si="544"/>
        <v>7271.6606301442298</v>
      </c>
      <c r="AP1589" s="12">
        <f t="shared" si="568"/>
        <v>4279408.8332264414</v>
      </c>
      <c r="AR1589" s="13">
        <f t="shared" si="545"/>
        <v>69887291.180198371</v>
      </c>
      <c r="AS1589" s="13">
        <f t="shared" si="546"/>
        <v>-1.3693661603036849E-5</v>
      </c>
      <c r="AV1589" s="13"/>
      <c r="AW1589" s="13">
        <f t="shared" si="547"/>
        <v>39300511.936236553</v>
      </c>
      <c r="AX1589" s="13">
        <f t="shared" si="548"/>
        <v>-4.7134414074589951E-5</v>
      </c>
      <c r="AZ1589" s="13"/>
      <c r="BA1589" s="13"/>
      <c r="BB1589" s="13">
        <f t="shared" si="549"/>
        <v>3150.681587988543</v>
      </c>
      <c r="BC1589" s="13">
        <f t="shared" si="550"/>
        <v>3.4465664218175118</v>
      </c>
      <c r="BD1589" s="13"/>
      <c r="BE1589" s="13"/>
      <c r="BG1589" s="13">
        <f t="shared" si="551"/>
        <v>996.3330000000002</v>
      </c>
      <c r="BH1589" s="13">
        <f t="shared" si="552"/>
        <v>10.899000000000003</v>
      </c>
      <c r="BI1589" s="13"/>
      <c r="BL1589" s="13">
        <f t="shared" si="553"/>
        <v>315.06815879885437</v>
      </c>
      <c r="BM1589" s="13">
        <f t="shared" si="554"/>
        <v>34.465664218175142</v>
      </c>
      <c r="BP1589" s="13"/>
      <c r="BQ1589" s="13">
        <f t="shared" si="555"/>
        <v>99.633299999999991</v>
      </c>
      <c r="BR1589" s="13">
        <f t="shared" si="556"/>
        <v>108.99000000000005</v>
      </c>
      <c r="BT1589" s="13"/>
      <c r="BU1589" s="13"/>
      <c r="BV1589" s="13">
        <f t="shared" si="557"/>
        <v>31.50681587988543</v>
      </c>
      <c r="BW1589" s="13">
        <f t="shared" si="558"/>
        <v>344.65664218175152</v>
      </c>
      <c r="CA1589" s="13">
        <f t="shared" si="559"/>
        <v>9.9633299999999974</v>
      </c>
      <c r="CB1589" s="13">
        <f t="shared" si="560"/>
        <v>1089.9000000000005</v>
      </c>
    </row>
    <row r="1590" spans="1:80" x14ac:dyDescent="0.3">
      <c r="A1590" s="13">
        <f t="shared" si="536"/>
        <v>2.8575905433749462E-2</v>
      </c>
      <c r="C1590" s="13" t="str">
        <f>IF(F1590&gt;0,SQRT(Sum_Sq($AI$2,V_rtHz($AH$2)/(1+1/$A1590),V_rtHz($AH$2*$A1590)/(1+$A1590),$AN$2*$AH$2/(1+1/$A1590),$AM$2*SQRT(Sum_Sq(F1590,1/($X$2*D$8*(1+C$1017+F1590/E1590))))/SQRT(Sum_Sq($X$2*F1590*D$8,1)),                   $AQ$2*SQRT(Sum_Sq($AH$2/(1+1/$A1590)+F1590*( 1/(C$1017+1+F1590/E1590)-1)/(1+($X$2*F1590*D$8)^2), (F1590^2*D$8*$X$2+1/($X$2*D$8*(C$1017+1+F1590/E1590           )))/(1+($X$2*F1590*D$8)^2))),           V_rtHz(E1590)/($X$2*D$8*(E1590*C$1017+E1590+F1590)),V_rtHz(F1590)*SQRT(Sum_Sq(E1590*D$8*$X$2*C$1017,1))/($X$2*D$8*(E1590*C$1017+E1590+F1590))))/SQRT(Sum_Sq(1/(1+$A1590)+$AC$2/$I$2-1/(1+(1+F1590/E1590)/C$1017),$X$2/$I$2)),IF(F1591&lt;0,"A",C1591))</f>
        <v>A</v>
      </c>
      <c r="E1590" s="13">
        <f t="shared" si="537"/>
        <v>-1</v>
      </c>
      <c r="F1590" s="12">
        <f t="shared" si="561"/>
        <v>-2</v>
      </c>
      <c r="H1590" s="13" t="str">
        <f>IF(K1590&gt;0,SQRT(Sum_Sq($AI$2,V_rtHz($AH$2)/(1+1/$A1590),V_rtHz($AH$2*$A1590)/(1+$A1590),$AN$2*$AH$2/(1+1/$A1590),$AM$2*SQRT(Sum_Sq(K1590,1/($X$2*I$8*(1+H$1017+K1590/J1590))))/SQRT(Sum_Sq($X$2*K1590*I$8,1)),                   $AQ$2*SQRT(Sum_Sq($AH$2/(1+1/$A1590)+K1590*( 1/(H$1017+1+K1590/J1590)-1)/(1+($X$2*K1590*I$8)^2), (K1590^2*I$8*$X$2+1/($X$2*I$8*(H$1017+1+K1590/J1590           )))/(1+($X$2*K1590*I$8)^2))),           V_rtHz(J1590)/($X$2*I$8*(J1590*H$1017+J1590+K1590)),V_rtHz(K1590)*SQRT(Sum_Sq(J1590*I$8*$X$2*H$1017,1))/($X$2*I$8*(J1590*H$1017+J1590+K1590))))/SQRT(Sum_Sq(1/(1+$A1590)+$AC$2/$I$2-1/(1+(1+K1590/J1590)/H$1017),$X$2/$I$2)),IF(K1591&lt;0,"A",H1591))</f>
        <v>A</v>
      </c>
      <c r="J1590" s="13">
        <f t="shared" si="538"/>
        <v>-1</v>
      </c>
      <c r="K1590" s="12">
        <f t="shared" si="562"/>
        <v>-2</v>
      </c>
      <c r="M1590" s="13">
        <f>IF(P1590&gt;0,SQRT(Sum_Sq($AI$2,V_rtHz($AH$2)/(1+1/$A1590),V_rtHz($AH$2*$A1590)/(1+$A1590),$AN$2*$AH$2/(1+1/$A1590),$AM$2*SQRT(Sum_Sq(P1590,1/($X$2*N$8*(1+M$1017+P1590/O1590))))/SQRT(Sum_Sq($X$2*P1590*N$8,1)),                   $AQ$2*SQRT(Sum_Sq($AH$2/(1+1/$A1590)+P1590*( 1/(M$1017+1+P1590/O1590)-1)/(1+($X$2*P1590*N$8)^2), (P1590^2*N$8*$X$2+1/($X$2*N$8*(M$1017+1+P1590/O1590           )))/(1+($X$2*P1590*N$8)^2))),           V_rtHz(O1590)/($X$2*N$8*(O1590*M$1017+O1590+P1590)),V_rtHz(P1590)*SQRT(Sum_Sq(O1590*N$8*$X$2*M$1017,1))/($X$2*N$8*(O1590*M$1017+O1590+P1590))))/SQRT(Sum_Sq(1/(1+$A1590)+$AC$2/$I$2-1/(1+(1+P1590/O1590)/M$1017),$X$2/$I$2)),IF(P1591&lt;0,"A",M1591))</f>
        <v>1.4841168283822757E-6</v>
      </c>
      <c r="O1590" s="13">
        <f t="shared" si="539"/>
        <v>13915.342478392105</v>
      </c>
      <c r="P1590" s="12">
        <f t="shared" si="563"/>
        <v>7071.6943480715145</v>
      </c>
      <c r="R1590" s="13">
        <f>IF(U1590&gt;0,SQRT(Sum_Sq($AI$2,V_rtHz($AH$2)/(1+1/$A1590),V_rtHz($AH$2*$A1590)/(1+$A1590),$AN$2*$AH$2/(1+1/$A1590),$AM$2*SQRT(Sum_Sq(U1590,1/($X$2*S$8*(1+R$1017+U1590/T1590))))/SQRT(Sum_Sq($X$2*U1590*S$8,1)),                   $AQ$2*SQRT(Sum_Sq($AH$2/(1+1/$A1590)+U1590*( 1/(R$1017+1+U1590/T1590)-1)/(1+($X$2*U1590*S$8)^2), (U1590^2*S$8*$X$2+1/($X$2*S$8*(R$1017+1+U1590/T1590           )))/(1+($X$2*U1590*S$8)^2))),           V_rtHz(T1590)/($X$2*S$8*(T1590*R$1017+T1590+U1590)),V_rtHz(U1590)*SQRT(Sum_Sq(T1590*S$8*$X$2*R$1017,1))/($X$2*S$8*(T1590*R$1017+T1590+U1590))))/SQRT(Sum_Sq(1/(1+$A1590)+$AC$2/$I$2-1/(1+(1+U1590/T1590)/R$1017),$X$2/$I$2)),IF(U1591&lt;0,"A",R1591))</f>
        <v>1.5775213963423676E-6</v>
      </c>
      <c r="T1590" s="13">
        <f t="shared" si="540"/>
        <v>8157.914297745554</v>
      </c>
      <c r="U1590" s="12">
        <f t="shared" si="564"/>
        <v>38145.054724911424</v>
      </c>
      <c r="X1590" s="13">
        <f>IF(AA1590&gt;0,SQRT(Sum_Sq($AI$2,V_rtHz($AH$2)/(1+1/$A1590),V_rtHz($AH$2*$A1590)/(1+$A1590),$AN$2*$AH$2/(1+1/$A1590),$AM$2*SQRT(Sum_Sq(AA1590,1/($X$2*Y$8*(1+X$1017+AA1590/Z1590))))/SQRT(Sum_Sq($X$2*AA1590*Y$8,1)),                   $AQ$2*SQRT(Sum_Sq($AH$2/(1+1/$A1590)+AA1590*( 1/(X$1017+1+AA1590/Z1590)-1)/(1+($X$2*AA1590*Y$8)^2), (AA1590^2*Y$8*$X$2+1/($X$2*Y$8*(X$1017+1+AA1590/Z1590           )))/(1+($X$2*AA1590*Y$8)^2))),           V_rtHz(Z1590)/($X$2*Y$8*(Z1590*X$1017+Z1590+AA1590)),V_rtHz(AA1590)*SQRT(Sum_Sq(Z1590*Y$8*$X$2*X$1017,1))/($X$2*Y$8*(Z1590*X$1017+Z1590+AA1590))))/SQRT(Sum_Sq(1/(1+$A1590)+$AC$2/$I$2-1/(1+(1+AA1590/Z1590)/X$1017),$X$2/$I$2)),IF(AA1591&lt;0,"A",X1591))</f>
        <v>2.5415135603987363E-6</v>
      </c>
      <c r="Z1590" s="13">
        <f t="shared" si="541"/>
        <v>7483.0941605603139</v>
      </c>
      <c r="AA1590" s="12">
        <f t="shared" si="565"/>
        <v>131503.15450334596</v>
      </c>
      <c r="AC1590" s="13">
        <f>IF(AF1590&gt;0,SQRT(Sum_Sq($AI$2,V_rtHz($AH$2)/(1+1/$A1590),V_rtHz($AH$2*$A1590)/(1+$A1590),$AN$2*$AH$2/(1+1/$A1590),$AM$2*SQRT(Sum_Sq(AF1590,1/($X$2*AD$8*(1+AC$1017+AF1590/AE1590))))/SQRT(Sum_Sq($X$2*AF1590*AD$8,1)),                   $AQ$2*SQRT(Sum_Sq($AH$2/(1+1/$A1590)+AF1590*( 1/(AC$1017+1+AF1590/AE1590)-1)/(1+($X$2*AF1590*AD$8)^2), (AF1590^2*AD$8*$X$2+1/($X$2*AD$8*(AC$1017+1+AF1590/AE1590           )))/(1+($X$2*AF1590*AD$8)^2))),           V_rtHz(AE1590)/($X$2*AD$8*(AE1590*AC$1017+AE1590+AF1590)),V_rtHz(AF1590)*SQRT(Sum_Sq(AE1590*AD$8*$X$2*AC$1017,1))/($X$2*AD$8*(AE1590*AC$1017+AE1590+AF1590))))/SQRT(Sum_Sq(1/(1+$A1590)+$AC$2/$I$2-1/(1+(1+AF1590/AE1590)/AC$1017),$X$2/$I$2)),IF(AF1591&lt;0,"A",AC1591))</f>
        <v>4.3903957766149572E-6</v>
      </c>
      <c r="AE1590" s="13">
        <f t="shared" si="542"/>
        <v>7304.8484639432745</v>
      </c>
      <c r="AF1590" s="12">
        <f t="shared" si="566"/>
        <v>425996.6361583625</v>
      </c>
      <c r="AG1590" s="13"/>
      <c r="AH1590" s="13">
        <f>IF(AK1590&gt;0,SQRT(Sum_Sq($AI$2,V_rtHz($AH$2)/(1+1/$A1590),V_rtHz($AH$2*$A1590)/(1+$A1590),$AN$2*$AH$2/(1+1/$A1590),$AM$2*SQRT(Sum_Sq(AK1590,1/($X$2*AI$8*(1+AH$1017+AK1590/AJ1590))))/SQRT(Sum_Sq($X$2*AK1590*AI$8,1)),                   $AQ$2*SQRT(Sum_Sq($AH$2/(1+1/$A1590)+AK1590*( 1/(AH$1017+1+AK1590/AJ1590)-1)/(1+($X$2*AK1590*AI$8)^2), (AK1590^2*AI$8*$X$2+1/($X$2*AI$8*(AH$1017+1+AK1590/AJ1590           )))/(1+($X$2*AK1590*AI$8)^2))),           V_rtHz(AJ1590)/($X$2*AI$8*(AJ1590*AH$1017+AJ1590+AK1590)),V_rtHz(AK1590)*SQRT(Sum_Sq(AJ1590*AI$8*$X$2*AH$1017,1))/($X$2*AI$8*(AJ1590*AH$1017+AJ1590+AK1590))))/SQRT(Sum_Sq(1/(1+$A1590)+$AC$2/$I$2-1/(1+(1+AK1590/AJ1590)/AH$1017),$X$2/$I$2)),IF(AK1591&lt;0,"A",AH1591))</f>
        <v>7.737882603688164E-6</v>
      </c>
      <c r="AI1590" s="13"/>
      <c r="AJ1590" s="13">
        <f t="shared" si="543"/>
        <v>7251.301615334145</v>
      </c>
      <c r="AK1590" s="12">
        <f t="shared" si="567"/>
        <v>1357067.3787424625</v>
      </c>
      <c r="AM1590" s="13">
        <f>IF(AP1590&gt;0,SQRT(Sum_Sq($AI$2,V_rtHz($AH$2)/(1+1/$A1590),V_rtHz($AH$2*$A1590)/(1+$A1590),$AN$2*$AH$2/(1+1/$A1590),$AM$2*SQRT(Sum_Sq(AP1590,1/($X$2*AN$8*(1+AM$1017+AP1590/AO1590))))/SQRT(Sum_Sq($X$2*AP1590*AN$8,1)),                   $AQ$2*SQRT(Sum_Sq($AH$2/(1+1/$A1590)+AP1590*( 1/(AM$1017+1+AP1590/AO1590)-1)/(1+($X$2*AP1590*AN$8)^2), (AP1590^2*AN$8*$X$2+1/($X$2*AN$8*(AM$1017+1+AP1590/AO1590           )))/(1+($X$2*AP1590*AN$8)^2))),           V_rtHz(AO1590)/($X$2*AN$8*(AO1590*AM$1017+AO1590+AP1590)),V_rtHz(AP1590)*SQRT(Sum_Sq(AO1590*AN$8*$X$2*AM$1017,1))/($X$2*AN$8*(AO1590*AM$1017+AO1590+AP1590))))/SQRT(Sum_Sq(1/(1+$A1590)+$AC$2/$I$2-1/(1+(1+AP1590/AO1590)/AM$1017),$X$2/$I$2)),IF(AP1591&lt;0,"A",AM1591))</f>
        <v>1.3723754061944022E-5</v>
      </c>
      <c r="AO1590" s="13">
        <f t="shared" si="544"/>
        <v>7234.6332619878795</v>
      </c>
      <c r="AP1590" s="12">
        <f t="shared" si="568"/>
        <v>4301311.1523380354</v>
      </c>
      <c r="AR1590" s="13">
        <f t="shared" si="545"/>
        <v>69887291.180198371</v>
      </c>
      <c r="AS1590" s="13">
        <f t="shared" si="546"/>
        <v>-1.3700826476401405E-5</v>
      </c>
      <c r="AV1590" s="13"/>
      <c r="AW1590" s="13">
        <f t="shared" si="547"/>
        <v>39300511.936236553</v>
      </c>
      <c r="AX1590" s="13">
        <f t="shared" si="548"/>
        <v>-4.7219410534056812E-5</v>
      </c>
      <c r="AZ1590" s="13"/>
      <c r="BA1590" s="13"/>
      <c r="BB1590" s="13">
        <f t="shared" si="549"/>
        <v>3150.681587988543</v>
      </c>
      <c r="BC1590" s="13">
        <f t="shared" si="550"/>
        <v>3.4465664218175136</v>
      </c>
      <c r="BD1590" s="13"/>
      <c r="BE1590" s="13"/>
      <c r="BG1590" s="13">
        <f t="shared" si="551"/>
        <v>996.3330000000002</v>
      </c>
      <c r="BH1590" s="13">
        <f t="shared" si="552"/>
        <v>10.899000000000008</v>
      </c>
      <c r="BI1590" s="13"/>
      <c r="BL1590" s="13">
        <f t="shared" si="553"/>
        <v>315.06815879885437</v>
      </c>
      <c r="BM1590" s="13">
        <f t="shared" si="554"/>
        <v>34.465664218175121</v>
      </c>
      <c r="BP1590" s="13"/>
      <c r="BQ1590" s="13">
        <f t="shared" si="555"/>
        <v>99.633300000000006</v>
      </c>
      <c r="BR1590" s="13">
        <f t="shared" si="556"/>
        <v>108.99000000000002</v>
      </c>
      <c r="BT1590" s="13"/>
      <c r="BU1590" s="13"/>
      <c r="BV1590" s="13">
        <f t="shared" si="557"/>
        <v>31.50681587988543</v>
      </c>
      <c r="BW1590" s="13">
        <f t="shared" si="558"/>
        <v>344.65664218175164</v>
      </c>
      <c r="CA1590" s="13">
        <f t="shared" si="559"/>
        <v>9.9633299999999991</v>
      </c>
      <c r="CB1590" s="13">
        <f t="shared" si="560"/>
        <v>1089.9000000000005</v>
      </c>
    </row>
    <row r="1591" spans="1:80" x14ac:dyDescent="0.3">
      <c r="A1591" s="13">
        <f t="shared" si="536"/>
        <v>2.8973435877013242E-2</v>
      </c>
      <c r="C1591" s="13" t="str">
        <f>IF(F1591&gt;0,SQRT(Sum_Sq($AI$2,V_rtHz($AH$2)/(1+1/$A1591),V_rtHz($AH$2*$A1591)/(1+$A1591),$AN$2*$AH$2/(1+1/$A1591),$AM$2*SQRT(Sum_Sq(F1591,1/($X$2*D$8*(1+C$1017+F1591/E1591))))/SQRT(Sum_Sq($X$2*F1591*D$8,1)),                   $AQ$2*SQRT(Sum_Sq($AH$2/(1+1/$A1591)+F1591*( 1/(C$1017+1+F1591/E1591)-1)/(1+($X$2*F1591*D$8)^2), (F1591^2*D$8*$X$2+1/($X$2*D$8*(C$1017+1+F1591/E1591           )))/(1+($X$2*F1591*D$8)^2))),           V_rtHz(E1591)/($X$2*D$8*(E1591*C$1017+E1591+F1591)),V_rtHz(F1591)*SQRT(Sum_Sq(E1591*D$8*$X$2*C$1017,1))/($X$2*D$8*(E1591*C$1017+E1591+F1591))))/SQRT(Sum_Sq(1/(1+$A1591)+$AC$2/$I$2-1/(1+(1+F1591/E1591)/C$1017),$X$2/$I$2)),IF(F1592&lt;0,"A",C1592))</f>
        <v>A</v>
      </c>
      <c r="E1591" s="13">
        <f t="shared" si="537"/>
        <v>-1</v>
      </c>
      <c r="F1591" s="12">
        <f t="shared" si="561"/>
        <v>-2</v>
      </c>
      <c r="H1591" s="13" t="str">
        <f>IF(K1591&gt;0,SQRT(Sum_Sq($AI$2,V_rtHz($AH$2)/(1+1/$A1591),V_rtHz($AH$2*$A1591)/(1+$A1591),$AN$2*$AH$2/(1+1/$A1591),$AM$2*SQRT(Sum_Sq(K1591,1/($X$2*I$8*(1+H$1017+K1591/J1591))))/SQRT(Sum_Sq($X$2*K1591*I$8,1)),                   $AQ$2*SQRT(Sum_Sq($AH$2/(1+1/$A1591)+K1591*( 1/(H$1017+1+K1591/J1591)-1)/(1+($X$2*K1591*I$8)^2), (K1591^2*I$8*$X$2+1/($X$2*I$8*(H$1017+1+K1591/J1591           )))/(1+($X$2*K1591*I$8)^2))),           V_rtHz(J1591)/($X$2*I$8*(J1591*H$1017+J1591+K1591)),V_rtHz(K1591)*SQRT(Sum_Sq(J1591*I$8*$X$2*H$1017,1))/($X$2*I$8*(J1591*H$1017+J1591+K1591))))/SQRT(Sum_Sq(1/(1+$A1591)+$AC$2/$I$2-1/(1+(1+K1591/J1591)/H$1017),$X$2/$I$2)),IF(K1592&lt;0,"A",H1592))</f>
        <v>A</v>
      </c>
      <c r="J1591" s="13">
        <f t="shared" si="538"/>
        <v>-1</v>
      </c>
      <c r="K1591" s="12">
        <f t="shared" si="562"/>
        <v>-2</v>
      </c>
      <c r="M1591" s="13">
        <f>IF(P1591&gt;0,SQRT(Sum_Sq($AI$2,V_rtHz($AH$2)/(1+1/$A1591),V_rtHz($AH$2*$A1591)/(1+$A1591),$AN$2*$AH$2/(1+1/$A1591),$AM$2*SQRT(Sum_Sq(P1591,1/($X$2*N$8*(1+M$1017+P1591/O1591))))/SQRT(Sum_Sq($X$2*P1591*N$8,1)),                   $AQ$2*SQRT(Sum_Sq($AH$2/(1+1/$A1591)+P1591*( 1/(M$1017+1+P1591/O1591)-1)/(1+($X$2*P1591*N$8)^2), (P1591^2*N$8*$X$2+1/($X$2*N$8*(M$1017+1+P1591/O1591           )))/(1+($X$2*P1591*N$8)^2))),           V_rtHz(O1591)/($X$2*N$8*(O1591*M$1017+O1591+P1591)),V_rtHz(P1591)*SQRT(Sum_Sq(O1591*N$8*$X$2*M$1017,1))/($X$2*N$8*(O1591*M$1017+O1591+P1591))))/SQRT(Sum_Sq(1/(1+$A1591)+$AC$2/$I$2-1/(1+(1+P1591/O1591)/M$1017),$X$2/$I$2)),IF(P1592&lt;0,"A",M1592))</f>
        <v>1.4591005682630697E-6</v>
      </c>
      <c r="O1591" s="13">
        <f t="shared" si="539"/>
        <v>13580.995333840179</v>
      </c>
      <c r="P1591" s="12">
        <f t="shared" si="563"/>
        <v>7245.7906314661677</v>
      </c>
      <c r="R1591" s="13">
        <f>IF(U1591&gt;0,SQRT(Sum_Sq($AI$2,V_rtHz($AH$2)/(1+1/$A1591),V_rtHz($AH$2*$A1591)/(1+$A1591),$AN$2*$AH$2/(1+1/$A1591),$AM$2*SQRT(Sum_Sq(U1591,1/($X$2*S$8*(1+R$1017+U1591/T1591))))/SQRT(Sum_Sq($X$2*U1591*S$8,1)),                   $AQ$2*SQRT(Sum_Sq($AH$2/(1+1/$A1591)+U1591*( 1/(R$1017+1+U1591/T1591)-1)/(1+($X$2*U1591*S$8)^2), (U1591^2*S$8*$X$2+1/($X$2*S$8*(R$1017+1+U1591/T1591           )))/(1+($X$2*U1591*S$8)^2))),           V_rtHz(T1591)/($X$2*S$8*(T1591*R$1017+T1591+U1591)),V_rtHz(U1591)*SQRT(Sum_Sq(T1591*S$8*$X$2*R$1017,1))/($X$2*S$8*(T1591*R$1017+T1591+U1591))))/SQRT(Sum_Sq(1/(1+$A1591)+$AC$2/$I$2-1/(1+(1+U1591/T1591)/R$1017),$X$2/$I$2)),IF(U1592&lt;0,"A",R1592))</f>
        <v>1.5725730841814361E-6</v>
      </c>
      <c r="T1591" s="13">
        <f t="shared" si="540"/>
        <v>8103.2938484816923</v>
      </c>
      <c r="U1591" s="12">
        <f t="shared" si="564"/>
        <v>38402.172394000969</v>
      </c>
      <c r="X1591" s="13">
        <f>IF(AA1591&gt;0,SQRT(Sum_Sq($AI$2,V_rtHz($AH$2)/(1+1/$A1591),V_rtHz($AH$2*$A1591)/(1+$A1591),$AN$2*$AH$2/(1+1/$A1591),$AM$2*SQRT(Sum_Sq(AA1591,1/($X$2*Y$8*(1+X$1017+AA1591/Z1591))))/SQRT(Sum_Sq($X$2*AA1591*Y$8,1)),                   $AQ$2*SQRT(Sum_Sq($AH$2/(1+1/$A1591)+AA1591*( 1/(X$1017+1+AA1591/Z1591)-1)/(1+($X$2*AA1591*Y$8)^2), (AA1591^2*Y$8*$X$2+1/($X$2*Y$8*(X$1017+1+AA1591/Z1591           )))/(1+($X$2*AA1591*Y$8)^2))),           V_rtHz(Z1591)/($X$2*Y$8*(Z1591*X$1017+Z1591+AA1591)),V_rtHz(AA1591)*SQRT(Sum_Sq(Z1591*Y$8*$X$2*X$1017,1))/($X$2*Y$8*(Z1591*X$1017+Z1591+AA1591))))/SQRT(Sum_Sq(1/(1+$A1591)+$AC$2/$I$2-1/(1+(1+AA1591/Z1591)/X$1017),$X$2/$I$2)),IF(AA1592&lt;0,"A",X1592))</f>
        <v>2.5358346694459902E-6</v>
      </c>
      <c r="Z1591" s="13">
        <f t="shared" si="541"/>
        <v>7441.8934318198526</v>
      </c>
      <c r="AA1591" s="12">
        <f t="shared" si="565"/>
        <v>132231.19849468305</v>
      </c>
      <c r="AC1591" s="13">
        <f>IF(AF1591&gt;0,SQRT(Sum_Sq($AI$2,V_rtHz($AH$2)/(1+1/$A1591),V_rtHz($AH$2*$A1591)/(1+$A1591),$AN$2*$AH$2/(1+1/$A1591),$AM$2*SQRT(Sum_Sq(AF1591,1/($X$2*AD$8*(1+AC$1017+AF1591/AE1591))))/SQRT(Sum_Sq($X$2*AF1591*AD$8,1)),                   $AQ$2*SQRT(Sum_Sq($AH$2/(1+1/$A1591)+AF1591*( 1/(AC$1017+1+AF1591/AE1591)-1)/(1+($X$2*AF1591*AD$8)^2), (AF1591^2*AD$8*$X$2+1/($X$2*AD$8*(AC$1017+1+AF1591/AE1591           )))/(1+($X$2*AF1591*AD$8)^2))),           V_rtHz(AE1591)/($X$2*AD$8*(AE1591*AC$1017+AE1591+AF1591)),V_rtHz(AF1591)*SQRT(Sum_Sq(AE1591*AD$8*$X$2*AC$1017,1))/($X$2*AD$8*(AE1591*AC$1017+AE1591+AF1591))))/SQRT(Sum_Sq(1/(1+$A1591)+$AC$2/$I$2-1/(1+(1+AF1591/AE1591)/AC$1017),$X$2/$I$2)),IF(AF1592&lt;0,"A",AC1592))</f>
        <v>4.3815510824245743E-6</v>
      </c>
      <c r="AE1591" s="13">
        <f t="shared" si="542"/>
        <v>7266.7515708297533</v>
      </c>
      <c r="AF1591" s="12">
        <f t="shared" si="566"/>
        <v>428229.9790979494</v>
      </c>
      <c r="AG1591" s="13"/>
      <c r="AH1591" s="13">
        <f>IF(AK1591&gt;0,SQRT(Sum_Sq($AI$2,V_rtHz($AH$2)/(1+1/$A1591),V_rtHz($AH$2*$A1591)/(1+$A1591),$AN$2*$AH$2/(1+1/$A1591),$AM$2*SQRT(Sum_Sq(AK1591,1/($X$2*AI$8*(1+AH$1017+AK1591/AJ1591))))/SQRT(Sum_Sq($X$2*AK1591*AI$8,1)),                   $AQ$2*SQRT(Sum_Sq($AH$2/(1+1/$A1591)+AK1591*( 1/(AH$1017+1+AK1591/AJ1591)-1)/(1+($X$2*AK1591*AI$8)^2), (AK1591^2*AI$8*$X$2+1/($X$2*AI$8*(AH$1017+1+AK1591/AJ1591           )))/(1+($X$2*AK1591*AI$8)^2))),           V_rtHz(AJ1591)/($X$2*AI$8*(AJ1591*AH$1017+AJ1591+AK1591)),V_rtHz(AK1591)*SQRT(Sum_Sq(AJ1591*AI$8*$X$2*AH$1017,1))/($X$2*AI$8*(AJ1591*AH$1017+AJ1591+AK1591))))/SQRT(Sum_Sq(1/(1+$A1591)+$AC$2/$I$2-1/(1+(1+AK1591/AJ1591)/AH$1017),$X$2/$I$2)),IF(AK1592&lt;0,"A",AH1592))</f>
        <v>7.7227963573541854E-6</v>
      </c>
      <c r="AI1591" s="13"/>
      <c r="AJ1591" s="13">
        <f t="shared" si="543"/>
        <v>7214.1033098457119</v>
      </c>
      <c r="AK1591" s="12">
        <f t="shared" si="567"/>
        <v>1364064.8675161472</v>
      </c>
      <c r="AM1591" s="13">
        <f>IF(AP1591&gt;0,SQRT(Sum_Sq($AI$2,V_rtHz($AH$2)/(1+1/$A1591),V_rtHz($AH$2*$A1591)/(1+$A1591),$AN$2*$AH$2/(1+1/$A1591),$AM$2*SQRT(Sum_Sq(AP1591,1/($X$2*AN$8*(1+AM$1017+AP1591/AO1591))))/SQRT(Sum_Sq($X$2*AP1591*AN$8,1)),                   $AQ$2*SQRT(Sum_Sq($AH$2/(1+1/$A1591)+AP1591*( 1/(AM$1017+1+AP1591/AO1591)-1)/(1+($X$2*AP1591*AN$8)^2), (AP1591^2*AN$8*$X$2+1/($X$2*AN$8*(AM$1017+1+AP1591/AO1591           )))/(1+($X$2*AP1591*AN$8)^2))),           V_rtHz(AO1591)/($X$2*AN$8*(AO1591*AM$1017+AO1591+AP1591)),V_rtHz(AP1591)*SQRT(Sum_Sq(AO1591*AN$8*$X$2*AM$1017,1))/($X$2*AN$8*(AO1591*AM$1017+AO1591+AP1591))))/SQRT(Sum_Sq(1/(1+$A1591)+$AC$2/$I$2-1/(1+(1+AP1591/AO1591)/AM$1017),$X$2/$I$2)),IF(AP1592&lt;0,"A",AM1592))</f>
        <v>1.369728428945244E-5</v>
      </c>
      <c r="AO1591" s="13">
        <f t="shared" si="544"/>
        <v>7197.7115370030606</v>
      </c>
      <c r="AP1591" s="12">
        <f t="shared" si="568"/>
        <v>4323375.3635285394</v>
      </c>
      <c r="AR1591" s="13">
        <f t="shared" si="545"/>
        <v>69887291.180198371</v>
      </c>
      <c r="AS1591" s="13">
        <f t="shared" si="546"/>
        <v>-1.3708098682015904E-5</v>
      </c>
      <c r="AV1591" s="13"/>
      <c r="AW1591" s="13">
        <f t="shared" si="547"/>
        <v>39300511.936236553</v>
      </c>
      <c r="AX1591" s="13">
        <f t="shared" si="548"/>
        <v>-4.7305902956199295E-5</v>
      </c>
      <c r="AZ1591" s="13"/>
      <c r="BA1591" s="13"/>
      <c r="BB1591" s="13">
        <f t="shared" si="549"/>
        <v>3150.681587988543</v>
      </c>
      <c r="BC1591" s="13">
        <f t="shared" si="550"/>
        <v>3.4465664218175136</v>
      </c>
      <c r="BD1591" s="13"/>
      <c r="BE1591" s="13"/>
      <c r="BG1591" s="13">
        <f t="shared" si="551"/>
        <v>996.3330000000002</v>
      </c>
      <c r="BH1591" s="13">
        <f t="shared" si="552"/>
        <v>10.898999999999997</v>
      </c>
      <c r="BI1591" s="13"/>
      <c r="BL1591" s="13">
        <f t="shared" si="553"/>
        <v>315.06815879885437</v>
      </c>
      <c r="BM1591" s="13">
        <f t="shared" si="554"/>
        <v>34.465664218175142</v>
      </c>
      <c r="BP1591" s="13"/>
      <c r="BQ1591" s="13">
        <f t="shared" si="555"/>
        <v>99.633300000000006</v>
      </c>
      <c r="BR1591" s="13">
        <f t="shared" si="556"/>
        <v>108.98999999999997</v>
      </c>
      <c r="BT1591" s="13"/>
      <c r="BU1591" s="13"/>
      <c r="BV1591" s="13">
        <f t="shared" si="557"/>
        <v>31.50681587988543</v>
      </c>
      <c r="BW1591" s="13">
        <f t="shared" si="558"/>
        <v>344.65664218175152</v>
      </c>
      <c r="CA1591" s="13">
        <f t="shared" si="559"/>
        <v>9.9633299999999991</v>
      </c>
      <c r="CB1591" s="13">
        <f t="shared" si="560"/>
        <v>1089.9000000000001</v>
      </c>
    </row>
    <row r="1592" spans="1:80" x14ac:dyDescent="0.3">
      <c r="A1592" s="13">
        <f t="shared" si="536"/>
        <v>2.9376496519615315E-2</v>
      </c>
      <c r="C1592" s="13" t="str">
        <f>IF(F1592&gt;0,SQRT(Sum_Sq($AI$2,V_rtHz($AH$2)/(1+1/$A1592),V_rtHz($AH$2*$A1592)/(1+$A1592),$AN$2*$AH$2/(1+1/$A1592),$AM$2*SQRT(Sum_Sq(F1592,1/($X$2*D$8*(1+C$1017+F1592/E1592))))/SQRT(Sum_Sq($X$2*F1592*D$8,1)),                   $AQ$2*SQRT(Sum_Sq($AH$2/(1+1/$A1592)+F1592*( 1/(C$1017+1+F1592/E1592)-1)/(1+($X$2*F1592*D$8)^2), (F1592^2*D$8*$X$2+1/($X$2*D$8*(C$1017+1+F1592/E1592           )))/(1+($X$2*F1592*D$8)^2))),           V_rtHz(E1592)/($X$2*D$8*(E1592*C$1017+E1592+F1592)),V_rtHz(F1592)*SQRT(Sum_Sq(E1592*D$8*$X$2*C$1017,1))/($X$2*D$8*(E1592*C$1017+E1592+F1592))))/SQRT(Sum_Sq(1/(1+$A1592)+$AC$2/$I$2-1/(1+(1+F1592/E1592)/C$1017),$X$2/$I$2)),IF(F1593&lt;0,"A",C1593))</f>
        <v>A</v>
      </c>
      <c r="E1592" s="13">
        <f t="shared" si="537"/>
        <v>-1</v>
      </c>
      <c r="F1592" s="12">
        <f t="shared" si="561"/>
        <v>-2</v>
      </c>
      <c r="H1592" s="13" t="str">
        <f>IF(K1592&gt;0,SQRT(Sum_Sq($AI$2,V_rtHz($AH$2)/(1+1/$A1592),V_rtHz($AH$2*$A1592)/(1+$A1592),$AN$2*$AH$2/(1+1/$A1592),$AM$2*SQRT(Sum_Sq(K1592,1/($X$2*I$8*(1+H$1017+K1592/J1592))))/SQRT(Sum_Sq($X$2*K1592*I$8,1)),                   $AQ$2*SQRT(Sum_Sq($AH$2/(1+1/$A1592)+K1592*( 1/(H$1017+1+K1592/J1592)-1)/(1+($X$2*K1592*I$8)^2), (K1592^2*I$8*$X$2+1/($X$2*I$8*(H$1017+1+K1592/J1592           )))/(1+($X$2*K1592*I$8)^2))),           V_rtHz(J1592)/($X$2*I$8*(J1592*H$1017+J1592+K1592)),V_rtHz(K1592)*SQRT(Sum_Sq(J1592*I$8*$X$2*H$1017,1))/($X$2*I$8*(J1592*H$1017+J1592+K1592))))/SQRT(Sum_Sq(1/(1+$A1592)+$AC$2/$I$2-1/(1+(1+K1592/J1592)/H$1017),$X$2/$I$2)),IF(K1593&lt;0,"A",H1593))</f>
        <v>A</v>
      </c>
      <c r="J1592" s="13">
        <f t="shared" si="538"/>
        <v>-1</v>
      </c>
      <c r="K1592" s="12">
        <f t="shared" si="562"/>
        <v>-2</v>
      </c>
      <c r="M1592" s="13">
        <f>IF(P1592&gt;0,SQRT(Sum_Sq($AI$2,V_rtHz($AH$2)/(1+1/$A1592),V_rtHz($AH$2*$A1592)/(1+$A1592),$AN$2*$AH$2/(1+1/$A1592),$AM$2*SQRT(Sum_Sq(P1592,1/($X$2*N$8*(1+M$1017+P1592/O1592))))/SQRT(Sum_Sq($X$2*P1592*N$8,1)),                   $AQ$2*SQRT(Sum_Sq($AH$2/(1+1/$A1592)+P1592*( 1/(M$1017+1+P1592/O1592)-1)/(1+($X$2*P1592*N$8)^2), (P1592^2*N$8*$X$2+1/($X$2*N$8*(M$1017+1+P1592/O1592           )))/(1+($X$2*P1592*N$8)^2))),           V_rtHz(O1592)/($X$2*N$8*(O1592*M$1017+O1592+P1592)),V_rtHz(P1592)*SQRT(Sum_Sq(O1592*N$8*$X$2*M$1017,1))/($X$2*N$8*(O1592*M$1017+O1592+P1592))))/SQRT(Sum_Sq(1/(1+$A1592)+$AC$2/$I$2-1/(1+(1+P1592/O1592)/M$1017),$X$2/$I$2)),IF(P1593&lt;0,"A",M1593))</f>
        <v>1.4358321968537304E-6</v>
      </c>
      <c r="O1592" s="13">
        <f t="shared" si="539"/>
        <v>13270.05646727276</v>
      </c>
      <c r="P1592" s="12">
        <f t="shared" si="563"/>
        <v>7415.5712146829283</v>
      </c>
      <c r="R1592" s="13">
        <f>IF(U1592&gt;0,SQRT(Sum_Sq($AI$2,V_rtHz($AH$2)/(1+1/$A1592),V_rtHz($AH$2*$A1592)/(1+$A1592),$AN$2*$AH$2/(1+1/$A1592),$AM$2*SQRT(Sum_Sq(U1592,1/($X$2*S$8*(1+R$1017+U1592/T1592))))/SQRT(Sum_Sq($X$2*U1592*S$8,1)),                   $AQ$2*SQRT(Sum_Sq($AH$2/(1+1/$A1592)+U1592*( 1/(R$1017+1+U1592/T1592)-1)/(1+($X$2*U1592*S$8)^2), (U1592^2*S$8*$X$2+1/($X$2*S$8*(R$1017+1+U1592/T1592           )))/(1+($X$2*U1592*S$8)^2))),           V_rtHz(T1592)/($X$2*S$8*(T1592*R$1017+T1592+U1592)),V_rtHz(U1592)*SQRT(Sum_Sq(T1592*S$8*$X$2*R$1017,1))/($X$2*S$8*(T1592*R$1017+T1592+U1592))))/SQRT(Sum_Sq(1/(1+$A1592)+$AC$2/$I$2-1/(1+(1+U1592/T1592)/R$1017),$X$2/$I$2)),IF(U1593&lt;0,"A",R1593))</f>
        <v>1.5676674085365674E-6</v>
      </c>
      <c r="T1592" s="13">
        <f t="shared" si="540"/>
        <v>8049.1279875009341</v>
      </c>
      <c r="U1592" s="12">
        <f t="shared" si="564"/>
        <v>38660.596254881631</v>
      </c>
      <c r="X1592" s="13">
        <f>IF(AA1592&gt;0,SQRT(Sum_Sq($AI$2,V_rtHz($AH$2)/(1+1/$A1592),V_rtHz($AH$2*$A1592)/(1+$A1592),$AN$2*$AH$2/(1+1/$A1592),$AM$2*SQRT(Sum_Sq(AA1592,1/($X$2*Y$8*(1+X$1017+AA1592/Z1592))))/SQRT(Sum_Sq($X$2*AA1592*Y$8,1)),                   $AQ$2*SQRT(Sum_Sq($AH$2/(1+1/$A1592)+AA1592*( 1/(X$1017+1+AA1592/Z1592)-1)/(1+($X$2*AA1592*Y$8)^2), (AA1592^2*Y$8*$X$2+1/($X$2*Y$8*(X$1017+1+AA1592/Z1592           )))/(1+($X$2*AA1592*Y$8)^2))),           V_rtHz(Z1592)/($X$2*Y$8*(Z1592*X$1017+Z1592+AA1592)),V_rtHz(AA1592)*SQRT(Sum_Sq(Z1592*Y$8*$X$2*X$1017,1))/($X$2*Y$8*(Z1592*X$1017+Z1592+AA1592))))/SQRT(Sum_Sq(1/(1+$A1592)+$AC$2/$I$2-1/(1+(1+AA1592/Z1592)/X$1017),$X$2/$I$2)),IF(AA1593&lt;0,"A",X1593))</f>
        <v>2.5301815704065222E-6</v>
      </c>
      <c r="Z1592" s="13">
        <f t="shared" si="541"/>
        <v>7400.867836698575</v>
      </c>
      <c r="AA1592" s="12">
        <f t="shared" si="565"/>
        <v>132964.20220878045</v>
      </c>
      <c r="AC1592" s="13">
        <f>IF(AF1592&gt;0,SQRT(Sum_Sq($AI$2,V_rtHz($AH$2)/(1+1/$A1592),V_rtHz($AH$2*$A1592)/(1+$A1592),$AN$2*$AH$2/(1+1/$A1592),$AM$2*SQRT(Sum_Sq(AF1592,1/($X$2*AD$8*(1+AC$1017+AF1592/AE1592))))/SQRT(Sum_Sq($X$2*AF1592*AD$8,1)),                   $AQ$2*SQRT(Sum_Sq($AH$2/(1+1/$A1592)+AF1592*( 1/(AC$1017+1+AF1592/AE1592)-1)/(1+($X$2*AF1592*AD$8)^2), (AF1592^2*AD$8*$X$2+1/($X$2*AD$8*(AC$1017+1+AF1592/AE1592           )))/(1+($X$2*AF1592*AD$8)^2))),           V_rtHz(AE1592)/($X$2*AD$8*(AE1592*AC$1017+AE1592+AF1592)),V_rtHz(AF1592)*SQRT(Sum_Sq(AE1592*AD$8*$X$2*AC$1017,1))/($X$2*AD$8*(AE1592*AC$1017+AE1592+AF1592))))/SQRT(Sum_Sq(1/(1+$A1592)+$AC$2/$I$2-1/(1+(1+AF1592/AE1592)/AC$1017),$X$2/$I$2)),IF(AF1593&lt;0,"A",AC1593))</f>
        <v>4.3727377198958701E-6</v>
      </c>
      <c r="AE1592" s="13">
        <f t="shared" si="542"/>
        <v>7228.7789426793925</v>
      </c>
      <c r="AF1592" s="12">
        <f t="shared" si="566"/>
        <v>430479.46243228082</v>
      </c>
      <c r="AG1592" s="13"/>
      <c r="AH1592" s="13">
        <f>IF(AK1592&gt;0,SQRT(Sum_Sq($AI$2,V_rtHz($AH$2)/(1+1/$A1592),V_rtHz($AH$2*$A1592)/(1+$A1592),$AN$2*$AH$2/(1+1/$A1592),$AM$2*SQRT(Sum_Sq(AK1592,1/($X$2*AI$8*(1+AH$1017+AK1592/AJ1592))))/SQRT(Sum_Sq($X$2*AK1592*AI$8,1)),                   $AQ$2*SQRT(Sum_Sq($AH$2/(1+1/$A1592)+AK1592*( 1/(AH$1017+1+AK1592/AJ1592)-1)/(1+($X$2*AK1592*AI$8)^2), (AK1592^2*AI$8*$X$2+1/($X$2*AI$8*(AH$1017+1+AK1592/AJ1592           )))/(1+($X$2*AK1592*AI$8)^2))),           V_rtHz(AJ1592)/($X$2*AI$8*(AJ1592*AH$1017+AJ1592+AK1592)),V_rtHz(AK1592)*SQRT(Sum_Sq(AJ1592*AI$8*$X$2*AH$1017,1))/($X$2*AI$8*(AJ1592*AH$1017+AJ1592+AK1592))))/SQRT(Sum_Sq(1/(1+$A1592)+$AC$2/$I$2-1/(1+(1+AK1592/AJ1592)/AH$1017),$X$2/$I$2)),IF(AK1593&lt;0,"A",AH1593))</f>
        <v>7.7077591216791158E-6</v>
      </c>
      <c r="AI1592" s="13"/>
      <c r="AJ1592" s="13">
        <f t="shared" si="543"/>
        <v>7177.0155416087227</v>
      </c>
      <c r="AK1592" s="12">
        <f t="shared" si="567"/>
        <v>1371113.7754324479</v>
      </c>
      <c r="AM1592" s="13">
        <f>IF(AP1592&gt;0,SQRT(Sum_Sq($AI$2,V_rtHz($AH$2)/(1+1/$A1592),V_rtHz($AH$2*$A1592)/(1+$A1592),$AN$2*$AH$2/(1+1/$A1592),$AM$2*SQRT(Sum_Sq(AP1592,1/($X$2*AN$8*(1+AM$1017+AP1592/AO1592))))/SQRT(Sum_Sq($X$2*AP1592*AN$8,1)),                   $AQ$2*SQRT(Sum_Sq($AH$2/(1+1/$A1592)+AP1592*( 1/(AM$1017+1+AP1592/AO1592)-1)/(1+($X$2*AP1592*AN$8)^2), (AP1592^2*AN$8*$X$2+1/($X$2*AN$8*(AM$1017+1+AP1592/AO1592           )))/(1+($X$2*AP1592*AN$8)^2))),           V_rtHz(AO1592)/($X$2*AN$8*(AO1592*AM$1017+AO1592+AP1592)),V_rtHz(AP1592)*SQRT(Sum_Sq(AO1592*AN$8*$X$2*AM$1017,1))/($X$2*AN$8*(AO1592*AM$1017+AO1592+AP1592))))/SQRT(Sum_Sq(1/(1+$A1592)+$AC$2/$I$2-1/(1+(1+AP1592/AO1592)/AM$1017),$X$2/$I$2)),IF(AP1593&lt;0,"A",AM1593))</f>
        <v>1.3670898179152626E-5</v>
      </c>
      <c r="AO1592" s="13">
        <f t="shared" si="544"/>
        <v>7160.8962151160667</v>
      </c>
      <c r="AP1592" s="12">
        <f t="shared" si="568"/>
        <v>4345602.5332661225</v>
      </c>
      <c r="AR1592" s="13">
        <f t="shared" si="545"/>
        <v>69887291.180198371</v>
      </c>
      <c r="AS1592" s="13">
        <f t="shared" si="546"/>
        <v>-1.371547994014061E-5</v>
      </c>
      <c r="AV1592" s="13"/>
      <c r="AW1592" s="13">
        <f t="shared" si="547"/>
        <v>39300511.936236553</v>
      </c>
      <c r="AX1592" s="13">
        <f t="shared" si="548"/>
        <v>-4.7393922710926063E-5</v>
      </c>
      <c r="AZ1592" s="13"/>
      <c r="BA1592" s="13"/>
      <c r="BB1592" s="13">
        <f t="shared" si="549"/>
        <v>3150.681587988543</v>
      </c>
      <c r="BC1592" s="13">
        <f t="shared" si="550"/>
        <v>3.4465664218175118</v>
      </c>
      <c r="BD1592" s="13"/>
      <c r="BE1592" s="13"/>
      <c r="BG1592" s="13">
        <f t="shared" si="551"/>
        <v>996.3330000000002</v>
      </c>
      <c r="BH1592" s="13">
        <f t="shared" si="552"/>
        <v>10.899000000000003</v>
      </c>
      <c r="BI1592" s="13"/>
      <c r="BL1592" s="13">
        <f t="shared" si="553"/>
        <v>315.06815879885437</v>
      </c>
      <c r="BM1592" s="13">
        <f t="shared" si="554"/>
        <v>34.465664218175121</v>
      </c>
      <c r="BP1592" s="13"/>
      <c r="BQ1592" s="13">
        <f t="shared" si="555"/>
        <v>99.633300000000006</v>
      </c>
      <c r="BR1592" s="13">
        <f t="shared" si="556"/>
        <v>108.99000000000002</v>
      </c>
      <c r="BT1592" s="13"/>
      <c r="BU1592" s="13"/>
      <c r="BV1592" s="13">
        <f t="shared" si="557"/>
        <v>31.50681587988543</v>
      </c>
      <c r="BW1592" s="13">
        <f t="shared" si="558"/>
        <v>344.65664218175164</v>
      </c>
      <c r="CA1592" s="13">
        <f t="shared" si="559"/>
        <v>9.9633299999999991</v>
      </c>
      <c r="CB1592" s="13">
        <f t="shared" si="560"/>
        <v>1089.8999999999999</v>
      </c>
    </row>
    <row r="1593" spans="1:80" x14ac:dyDescent="0.3">
      <c r="A1593" s="13">
        <f t="shared" si="536"/>
        <v>2.9785164294291896E-2</v>
      </c>
      <c r="C1593" s="13" t="str">
        <f>IF(F1593&gt;0,SQRT(Sum_Sq($AI$2,V_rtHz($AH$2)/(1+1/$A1593),V_rtHz($AH$2*$A1593)/(1+$A1593),$AN$2*$AH$2/(1+1/$A1593),$AM$2*SQRT(Sum_Sq(F1593,1/($X$2*D$8*(1+C$1017+F1593/E1593))))/SQRT(Sum_Sq($X$2*F1593*D$8,1)),                   $AQ$2*SQRT(Sum_Sq($AH$2/(1+1/$A1593)+F1593*( 1/(C$1017+1+F1593/E1593)-1)/(1+($X$2*F1593*D$8)^2), (F1593^2*D$8*$X$2+1/($X$2*D$8*(C$1017+1+F1593/E1593           )))/(1+($X$2*F1593*D$8)^2))),           V_rtHz(E1593)/($X$2*D$8*(E1593*C$1017+E1593+F1593)),V_rtHz(F1593)*SQRT(Sum_Sq(E1593*D$8*$X$2*C$1017,1))/($X$2*D$8*(E1593*C$1017+E1593+F1593))))/SQRT(Sum_Sq(1/(1+$A1593)+$AC$2/$I$2-1/(1+(1+F1593/E1593)/C$1017),$X$2/$I$2)),IF(F1594&lt;0,"A",C1594))</f>
        <v>A</v>
      </c>
      <c r="E1593" s="13">
        <f t="shared" si="537"/>
        <v>-1</v>
      </c>
      <c r="F1593" s="12">
        <f t="shared" si="561"/>
        <v>-2</v>
      </c>
      <c r="H1593" s="13" t="str">
        <f>IF(K1593&gt;0,SQRT(Sum_Sq($AI$2,V_rtHz($AH$2)/(1+1/$A1593),V_rtHz($AH$2*$A1593)/(1+$A1593),$AN$2*$AH$2/(1+1/$A1593),$AM$2*SQRT(Sum_Sq(K1593,1/($X$2*I$8*(1+H$1017+K1593/J1593))))/SQRT(Sum_Sq($X$2*K1593*I$8,1)),                   $AQ$2*SQRT(Sum_Sq($AH$2/(1+1/$A1593)+K1593*( 1/(H$1017+1+K1593/J1593)-1)/(1+($X$2*K1593*I$8)^2), (K1593^2*I$8*$X$2+1/($X$2*I$8*(H$1017+1+K1593/J1593           )))/(1+($X$2*K1593*I$8)^2))),           V_rtHz(J1593)/($X$2*I$8*(J1593*H$1017+J1593+K1593)),V_rtHz(K1593)*SQRT(Sum_Sq(J1593*I$8*$X$2*H$1017,1))/($X$2*I$8*(J1593*H$1017+J1593+K1593))))/SQRT(Sum_Sq(1/(1+$A1593)+$AC$2/$I$2-1/(1+(1+K1593/J1593)/H$1017),$X$2/$I$2)),IF(K1594&lt;0,"A",H1594))</f>
        <v>A</v>
      </c>
      <c r="J1593" s="13">
        <f t="shared" si="538"/>
        <v>-1</v>
      </c>
      <c r="K1593" s="12">
        <f t="shared" si="562"/>
        <v>-2</v>
      </c>
      <c r="M1593" s="13">
        <f>IF(P1593&gt;0,SQRT(Sum_Sq($AI$2,V_rtHz($AH$2)/(1+1/$A1593),V_rtHz($AH$2*$A1593)/(1+$A1593),$AN$2*$AH$2/(1+1/$A1593),$AM$2*SQRT(Sum_Sq(P1593,1/($X$2*N$8*(1+M$1017+P1593/O1593))))/SQRT(Sum_Sq($X$2*P1593*N$8,1)),                   $AQ$2*SQRT(Sum_Sq($AH$2/(1+1/$A1593)+P1593*( 1/(M$1017+1+P1593/O1593)-1)/(1+($X$2*P1593*N$8)^2), (P1593^2*N$8*$X$2+1/($X$2*N$8*(M$1017+1+P1593/O1593           )))/(1+($X$2*P1593*N$8)^2))),           V_rtHz(O1593)/($X$2*N$8*(O1593*M$1017+O1593+P1593)),V_rtHz(P1593)*SQRT(Sum_Sq(O1593*N$8*$X$2*M$1017,1))/($X$2*N$8*(O1593*M$1017+O1593+P1593))))/SQRT(Sum_Sq(1/(1+$A1593)+$AC$2/$I$2-1/(1+(1+P1593/O1593)/M$1017),$X$2/$I$2)),IF(P1594&lt;0,"A",M1594))</f>
        <v>1.4140931288875796E-6</v>
      </c>
      <c r="O1593" s="13">
        <f t="shared" si="539"/>
        <v>12979.578123335723</v>
      </c>
      <c r="P1593" s="12">
        <f t="shared" si="563"/>
        <v>7581.5290621044496</v>
      </c>
      <c r="R1593" s="13">
        <f>IF(U1593&gt;0,SQRT(Sum_Sq($AI$2,V_rtHz($AH$2)/(1+1/$A1593),V_rtHz($AH$2*$A1593)/(1+$A1593),$AN$2*$AH$2/(1+1/$A1593),$AM$2*SQRT(Sum_Sq(U1593,1/($X$2*S$8*(1+R$1017+U1593/T1593))))/SQRT(Sum_Sq($X$2*U1593*S$8,1)),                   $AQ$2*SQRT(Sum_Sq($AH$2/(1+1/$A1593)+U1593*( 1/(R$1017+1+U1593/T1593)-1)/(1+($X$2*U1593*S$8)^2), (U1593^2*S$8*$X$2+1/($X$2*S$8*(R$1017+1+U1593/T1593           )))/(1+($X$2*U1593*S$8)^2))),           V_rtHz(T1593)/($X$2*S$8*(T1593*R$1017+T1593+U1593)),V_rtHz(U1593)*SQRT(Sum_Sq(T1593*S$8*$X$2*R$1017,1))/($X$2*S$8*(T1593*R$1017+T1593+U1593))))/SQRT(Sum_Sq(1/(1+$A1593)+$AC$2/$I$2-1/(1+(1+U1593/T1593)/R$1017),$X$2/$I$2)),IF(U1594&lt;0,"A",R1594))</f>
        <v>1.5628039235922116E-6</v>
      </c>
      <c r="T1593" s="13">
        <f t="shared" si="540"/>
        <v>7995.4100497768841</v>
      </c>
      <c r="U1593" s="12">
        <f t="shared" si="564"/>
        <v>38920.341219688322</v>
      </c>
      <c r="X1593" s="13">
        <f>IF(AA1593&gt;0,SQRT(Sum_Sq($AI$2,V_rtHz($AH$2)/(1+1/$A1593),V_rtHz($AH$2*$A1593)/(1+$A1593),$AN$2*$AH$2/(1+1/$A1593),$AM$2*SQRT(Sum_Sq(AA1593,1/($X$2*Y$8*(1+X$1017+AA1593/Z1593))))/SQRT(Sum_Sq($X$2*AA1593*Y$8,1)),                   $AQ$2*SQRT(Sum_Sq($AH$2/(1+1/$A1593)+AA1593*( 1/(X$1017+1+AA1593/Z1593)-1)/(1+($X$2*AA1593*Y$8)^2), (AA1593^2*Y$8*$X$2+1/($X$2*Y$8*(X$1017+1+AA1593/Z1593           )))/(1+($X$2*AA1593*Y$8)^2))),           V_rtHz(Z1593)/($X$2*Y$8*(Z1593*X$1017+Z1593+AA1593)),V_rtHz(AA1593)*SQRT(Sum_Sq(Z1593*Y$8*$X$2*X$1017,1))/($X$2*Y$8*(Z1593*X$1017+Z1593+AA1593))))/SQRT(Sum_Sq(1/(1+$A1593)+$AC$2/$I$2-1/(1+(1+AA1593/Z1593)/X$1017),$X$2/$I$2)),IF(AA1594&lt;0,"A",X1594))</f>
        <v>2.524554435564807E-6</v>
      </c>
      <c r="Z1593" s="13">
        <f t="shared" si="541"/>
        <v>7360.0171332492446</v>
      </c>
      <c r="AA1593" s="12">
        <f t="shared" si="565"/>
        <v>133702.20065300551</v>
      </c>
      <c r="AC1593" s="13">
        <f>IF(AF1593&gt;0,SQRT(Sum_Sq($AI$2,V_rtHz($AH$2)/(1+1/$A1593),V_rtHz($AH$2*$A1593)/(1+$A1593),$AN$2*$AH$2/(1+1/$A1593),$AM$2*SQRT(Sum_Sq(AF1593,1/($X$2*AD$8*(1+AC$1017+AF1593/AE1593))))/SQRT(Sum_Sq($X$2*AF1593*AD$8,1)),                   $AQ$2*SQRT(Sum_Sq($AH$2/(1+1/$A1593)+AF1593*( 1/(AC$1017+1+AF1593/AE1593)-1)/(1+($X$2*AF1593*AD$8)^2), (AF1593^2*AD$8*$X$2+1/($X$2*AD$8*(AC$1017+1+AF1593/AE1593           )))/(1+($X$2*AF1593*AD$8)^2))),           V_rtHz(AE1593)/($X$2*AD$8*(AE1593*AC$1017+AE1593+AF1593)),V_rtHz(AF1593)*SQRT(Sum_Sq(AE1593*AD$8*$X$2*AC$1017,1))/($X$2*AD$8*(AE1593*AC$1017+AE1593+AF1593))))/SQRT(Sum_Sq(1/(1+$A1593)+$AC$2/$I$2-1/(1+(1+AF1593/AE1593)/AC$1017),$X$2/$I$2)),IF(AF1594&lt;0,"A",AC1594))</f>
        <v>4.3639561432053588E-6</v>
      </c>
      <c r="AE1593" s="13">
        <f t="shared" si="542"/>
        <v>7190.9310973396869</v>
      </c>
      <c r="AF1593" s="12">
        <f t="shared" si="566"/>
        <v>432745.19407335913</v>
      </c>
      <c r="AG1593" s="13"/>
      <c r="AH1593" s="13">
        <f>IF(AK1593&gt;0,SQRT(Sum_Sq($AI$2,V_rtHz($AH$2)/(1+1/$A1593),V_rtHz($AH$2*$A1593)/(1+$A1593),$AN$2*$AH$2/(1+1/$A1593),$AM$2*SQRT(Sum_Sq(AK1593,1/($X$2*AI$8*(1+AH$1017+AK1593/AJ1593))))/SQRT(Sum_Sq($X$2*AK1593*AI$8,1)),                   $AQ$2*SQRT(Sum_Sq($AH$2/(1+1/$A1593)+AK1593*( 1/(AH$1017+1+AK1593/AJ1593)-1)/(1+($X$2*AK1593*AI$8)^2), (AK1593^2*AI$8*$X$2+1/($X$2*AI$8*(AH$1017+1+AK1593/AJ1593           )))/(1+($X$2*AK1593*AI$8)^2))),           V_rtHz(AJ1593)/($X$2*AI$8*(AJ1593*AH$1017+AJ1593+AK1593)),V_rtHz(AK1593)*SQRT(Sum_Sq(AJ1593*AI$8*$X$2*AH$1017,1))/($X$2*AI$8*(AJ1593*AH$1017+AJ1593+AK1593))))/SQRT(Sum_Sq(1/(1+$A1593)+$AC$2/$I$2-1/(1+(1+AK1593/AJ1593)/AH$1017),$X$2/$I$2)),IF(AK1594&lt;0,"A",AH1594))</f>
        <v>7.6927717555564663E-6</v>
      </c>
      <c r="AI1593" s="13"/>
      <c r="AJ1593" s="13">
        <f t="shared" si="543"/>
        <v>7140.039004623186</v>
      </c>
      <c r="AK1593" s="12">
        <f t="shared" si="567"/>
        <v>1378214.4424170163</v>
      </c>
      <c r="AM1593" s="13">
        <f>IF(AP1593&gt;0,SQRT(Sum_Sq($AI$2,V_rtHz($AH$2)/(1+1/$A1593),V_rtHz($AH$2*$A1593)/(1+$A1593),$AN$2*$AH$2/(1+1/$A1593),$AM$2*SQRT(Sum_Sq(AP1593,1/($X$2*AN$8*(1+AM$1017+AP1593/AO1593))))/SQRT(Sum_Sq($X$2*AP1593*AN$8,1)),                   $AQ$2*SQRT(Sum_Sq($AH$2/(1+1/$A1593)+AP1593*( 1/(AM$1017+1+AP1593/AO1593)-1)/(1+($X$2*AP1593*AN$8)^2), (AP1593^2*AN$8*$X$2+1/($X$2*AN$8*(AM$1017+1+AP1593/AO1593           )))/(1+($X$2*AP1593*AN$8)^2))),           V_rtHz(AO1593)/($X$2*AN$8*(AO1593*AM$1017+AO1593+AP1593)),V_rtHz(AP1593)*SQRT(Sum_Sq(AO1593*AN$8*$X$2*AM$1017,1))/($X$2*AN$8*(AO1593*AM$1017+AO1593+AP1593))))/SQRT(Sum_Sq(1/(1+$A1593)+$AC$2/$I$2-1/(1+(1+AP1593/AO1593)/AM$1017),$X$2/$I$2)),IF(AP1594&lt;0,"A",AM1594))</f>
        <v>1.3644597283227782E-5</v>
      </c>
      <c r="AO1593" s="13">
        <f t="shared" si="544"/>
        <v>7124.1880407544604</v>
      </c>
      <c r="AP1593" s="12">
        <f t="shared" si="568"/>
        <v>4367993.7355455728</v>
      </c>
      <c r="AR1593" s="13">
        <f t="shared" si="545"/>
        <v>69887291.180198371</v>
      </c>
      <c r="AS1593" s="13">
        <f t="shared" si="546"/>
        <v>-1.3722972001888913E-5</v>
      </c>
      <c r="AV1593" s="13"/>
      <c r="AW1593" s="13">
        <f t="shared" si="547"/>
        <v>39300511.936236553</v>
      </c>
      <c r="AX1593" s="13">
        <f t="shared" si="548"/>
        <v>-4.7483501989166848E-5</v>
      </c>
      <c r="AZ1593" s="13"/>
      <c r="BA1593" s="13"/>
      <c r="BB1593" s="13">
        <f t="shared" si="549"/>
        <v>3150.681587988543</v>
      </c>
      <c r="BC1593" s="13">
        <f t="shared" si="550"/>
        <v>3.4465664218175118</v>
      </c>
      <c r="BD1593" s="13"/>
      <c r="BE1593" s="13"/>
      <c r="BG1593" s="13">
        <f t="shared" si="551"/>
        <v>996.3330000000002</v>
      </c>
      <c r="BH1593" s="13">
        <f t="shared" si="552"/>
        <v>10.899000000000004</v>
      </c>
      <c r="BI1593" s="13"/>
      <c r="BL1593" s="13">
        <f t="shared" si="553"/>
        <v>315.06815879885437</v>
      </c>
      <c r="BM1593" s="13">
        <f t="shared" si="554"/>
        <v>34.465664218175128</v>
      </c>
      <c r="BP1593" s="13"/>
      <c r="BQ1593" s="13">
        <f t="shared" si="555"/>
        <v>99.633300000000006</v>
      </c>
      <c r="BR1593" s="13">
        <f t="shared" si="556"/>
        <v>108.99000000000002</v>
      </c>
      <c r="BT1593" s="13"/>
      <c r="BU1593" s="13"/>
      <c r="BV1593" s="13">
        <f t="shared" si="557"/>
        <v>31.50681587988543</v>
      </c>
      <c r="BW1593" s="13">
        <f t="shared" si="558"/>
        <v>344.65664218175147</v>
      </c>
      <c r="CA1593" s="13">
        <f t="shared" si="559"/>
        <v>9.9633299999999974</v>
      </c>
      <c r="CB1593" s="13">
        <f t="shared" si="560"/>
        <v>1089.9000000000008</v>
      </c>
    </row>
    <row r="1594" spans="1:80" x14ac:dyDescent="0.3">
      <c r="A1594" s="13">
        <f t="shared" si="536"/>
        <v>3.0199517204020178E-2</v>
      </c>
      <c r="C1594" s="13" t="str">
        <f>IF(F1594&gt;0,SQRT(Sum_Sq($AI$2,V_rtHz($AH$2)/(1+1/$A1594),V_rtHz($AH$2*$A1594)/(1+$A1594),$AN$2*$AH$2/(1+1/$A1594),$AM$2*SQRT(Sum_Sq(F1594,1/($X$2*D$8*(1+C$1017+F1594/E1594))))/SQRT(Sum_Sq($X$2*F1594*D$8,1)),                   $AQ$2*SQRT(Sum_Sq($AH$2/(1+1/$A1594)+F1594*( 1/(C$1017+1+F1594/E1594)-1)/(1+($X$2*F1594*D$8)^2), (F1594^2*D$8*$X$2+1/($X$2*D$8*(C$1017+1+F1594/E1594           )))/(1+($X$2*F1594*D$8)^2))),           V_rtHz(E1594)/($X$2*D$8*(E1594*C$1017+E1594+F1594)),V_rtHz(F1594)*SQRT(Sum_Sq(E1594*D$8*$X$2*C$1017,1))/($X$2*D$8*(E1594*C$1017+E1594+F1594))))/SQRT(Sum_Sq(1/(1+$A1594)+$AC$2/$I$2-1/(1+(1+F1594/E1594)/C$1017),$X$2/$I$2)),IF(F1595&lt;0,"A",C1595))</f>
        <v>A</v>
      </c>
      <c r="E1594" s="13">
        <f t="shared" si="537"/>
        <v>-1</v>
      </c>
      <c r="F1594" s="12">
        <f t="shared" si="561"/>
        <v>-2</v>
      </c>
      <c r="H1594" s="13" t="str">
        <f>IF(K1594&gt;0,SQRT(Sum_Sq($AI$2,V_rtHz($AH$2)/(1+1/$A1594),V_rtHz($AH$2*$A1594)/(1+$A1594),$AN$2*$AH$2/(1+1/$A1594),$AM$2*SQRT(Sum_Sq(K1594,1/($X$2*I$8*(1+H$1017+K1594/J1594))))/SQRT(Sum_Sq($X$2*K1594*I$8,1)),                   $AQ$2*SQRT(Sum_Sq($AH$2/(1+1/$A1594)+K1594*( 1/(H$1017+1+K1594/J1594)-1)/(1+($X$2*K1594*I$8)^2), (K1594^2*I$8*$X$2+1/($X$2*I$8*(H$1017+1+K1594/J1594           )))/(1+($X$2*K1594*I$8)^2))),           V_rtHz(J1594)/($X$2*I$8*(J1594*H$1017+J1594+K1594)),V_rtHz(K1594)*SQRT(Sum_Sq(J1594*I$8*$X$2*H$1017,1))/($X$2*I$8*(J1594*H$1017+J1594+K1594))))/SQRT(Sum_Sq(1/(1+$A1594)+$AC$2/$I$2-1/(1+(1+K1594/J1594)/H$1017),$X$2/$I$2)),IF(K1595&lt;0,"A",H1595))</f>
        <v>A</v>
      </c>
      <c r="J1594" s="13">
        <f t="shared" si="538"/>
        <v>-1</v>
      </c>
      <c r="K1594" s="12">
        <f t="shared" si="562"/>
        <v>-2</v>
      </c>
      <c r="M1594" s="13">
        <f>IF(P1594&gt;0,SQRT(Sum_Sq($AI$2,V_rtHz($AH$2)/(1+1/$A1594),V_rtHz($AH$2*$A1594)/(1+$A1594),$AN$2*$AH$2/(1+1/$A1594),$AM$2*SQRT(Sum_Sq(P1594,1/($X$2*N$8*(1+M$1017+P1594/O1594))))/SQRT(Sum_Sq($X$2*P1594*N$8,1)),                   $AQ$2*SQRT(Sum_Sq($AH$2/(1+1/$A1594)+P1594*( 1/(M$1017+1+P1594/O1594)-1)/(1+($X$2*P1594*N$8)^2), (P1594^2*N$8*$X$2+1/($X$2*N$8*(M$1017+1+P1594/O1594           )))/(1+($X$2*P1594*N$8)^2))),           V_rtHz(O1594)/($X$2*N$8*(O1594*M$1017+O1594+P1594)),V_rtHz(P1594)*SQRT(Sum_Sq(O1594*N$8*$X$2*M$1017,1))/($X$2*N$8*(O1594*M$1017+O1594+P1594))))/SQRT(Sum_Sq(1/(1+$A1594)+$AC$2/$I$2-1/(1+(1+P1594/O1594)/M$1017),$X$2/$I$2)),IF(P1595&lt;0,"A",M1595))</f>
        <v>1.3937030696698674E-6</v>
      </c>
      <c r="O1594" s="13">
        <f t="shared" si="539"/>
        <v>12707.130152848302</v>
      </c>
      <c r="P1594" s="12">
        <f t="shared" si="563"/>
        <v>7744.081281316493</v>
      </c>
      <c r="R1594" s="13">
        <f>IF(U1594&gt;0,SQRT(Sum_Sq($AI$2,V_rtHz($AH$2)/(1+1/$A1594),V_rtHz($AH$2*$A1594)/(1+$A1594),$AN$2*$AH$2/(1+1/$A1594),$AM$2*SQRT(Sum_Sq(U1594,1/($X$2*S$8*(1+R$1017+U1594/T1594))))/SQRT(Sum_Sq($X$2*U1594*S$8,1)),                   $AQ$2*SQRT(Sum_Sq($AH$2/(1+1/$A1594)+U1594*( 1/(R$1017+1+U1594/T1594)-1)/(1+($X$2*U1594*S$8)^2), (U1594^2*S$8*$X$2+1/($X$2*S$8*(R$1017+1+U1594/T1594           )))/(1+($X$2*U1594*S$8)^2))),           V_rtHz(T1594)/($X$2*S$8*(T1594*R$1017+T1594+U1594)),V_rtHz(U1594)*SQRT(Sum_Sq(T1594*S$8*$X$2*R$1017,1))/($X$2*S$8*(T1594*R$1017+T1594+U1594))))/SQRT(Sum_Sq(1/(1+$A1594)+$AC$2/$I$2-1/(1+(1+U1594/T1594)/R$1017),$X$2/$I$2)),IF(U1595&lt;0,"A",R1595))</f>
        <v>1.5579821983182747E-6</v>
      </c>
      <c r="T1594" s="13">
        <f t="shared" si="540"/>
        <v>7942.1335406434637</v>
      </c>
      <c r="U1594" s="12">
        <f t="shared" si="564"/>
        <v>39181.422187901124</v>
      </c>
      <c r="X1594" s="13">
        <f>IF(AA1594&gt;0,SQRT(Sum_Sq($AI$2,V_rtHz($AH$2)/(1+1/$A1594),V_rtHz($AH$2*$A1594)/(1+$A1594),$AN$2*$AH$2/(1+1/$A1594),$AM$2*SQRT(Sum_Sq(AA1594,1/($X$2*Y$8*(1+X$1017+AA1594/Z1594))))/SQRT(Sum_Sq($X$2*AA1594*Y$8,1)),                   $AQ$2*SQRT(Sum_Sq($AH$2/(1+1/$A1594)+AA1594*( 1/(X$1017+1+AA1594/Z1594)-1)/(1+($X$2*AA1594*Y$8)^2), (AA1594^2*Y$8*$X$2+1/($X$2*Y$8*(X$1017+1+AA1594/Z1594           )))/(1+($X$2*AA1594*Y$8)^2))),           V_rtHz(Z1594)/($X$2*Y$8*(Z1594*X$1017+Z1594+AA1594)),V_rtHz(AA1594)*SQRT(Sum_Sq(Z1594*Y$8*$X$2*X$1017,1))/($X$2*Y$8*(Z1594*X$1017+Z1594+AA1594))))/SQRT(Sum_Sq(1/(1+$A1594)+$AC$2/$I$2-1/(1+(1+AA1594/Z1594)/X$1017),$X$2/$I$2)),IF(AA1595&lt;0,"A",X1595))</f>
        <v>2.5189534385628638E-6</v>
      </c>
      <c r="Z1594" s="13">
        <f t="shared" si="541"/>
        <v>7319.3410755333662</v>
      </c>
      <c r="AA1594" s="12">
        <f t="shared" si="565"/>
        <v>134445.22907241897</v>
      </c>
      <c r="AC1594" s="13">
        <f>IF(AF1594&gt;0,SQRT(Sum_Sq($AI$2,V_rtHz($AH$2)/(1+1/$A1594),V_rtHz($AH$2*$A1594)/(1+$A1594),$AN$2*$AH$2/(1+1/$A1594),$AM$2*SQRT(Sum_Sq(AF1594,1/($X$2*AD$8*(1+AC$1017+AF1594/AE1594))))/SQRT(Sum_Sq($X$2*AF1594*AD$8,1)),                   $AQ$2*SQRT(Sum_Sq($AH$2/(1+1/$A1594)+AF1594*( 1/(AC$1017+1+AF1594/AE1594)-1)/(1+($X$2*AF1594*AD$8)^2), (AF1594^2*AD$8*$X$2+1/($X$2*AD$8*(AC$1017+1+AF1594/AE1594           )))/(1+($X$2*AF1594*AD$8)^2))),           V_rtHz(AE1594)/($X$2*AD$8*(AE1594*AC$1017+AE1594+AF1594)),V_rtHz(AF1594)*SQRT(Sum_Sq(AE1594*AD$8*$X$2*AC$1017,1))/($X$2*AD$8*(AE1594*AC$1017+AE1594+AF1594))))/SQRT(Sum_Sq(1/(1+$A1594)+$AC$2/$I$2-1/(1+(1+AF1594/AE1594)/AC$1017),$X$2/$I$2)),IF(AF1595&lt;0,"A",AC1595))</f>
        <v>4.3552068075382895E-6</v>
      </c>
      <c r="AE1594" s="13">
        <f t="shared" si="542"/>
        <v>7153.2085389911481</v>
      </c>
      <c r="AF1594" s="12">
        <f t="shared" si="566"/>
        <v>435027.28269757592</v>
      </c>
      <c r="AG1594" s="13"/>
      <c r="AH1594" s="13">
        <f>IF(AK1594&gt;0,SQRT(Sum_Sq($AI$2,V_rtHz($AH$2)/(1+1/$A1594),V_rtHz($AH$2*$A1594)/(1+$A1594),$AN$2*$AH$2/(1+1/$A1594),$AM$2*SQRT(Sum_Sq(AK1594,1/($X$2*AI$8*(1+AH$1017+AK1594/AJ1594))))/SQRT(Sum_Sq($X$2*AK1594*AI$8,1)),                   $AQ$2*SQRT(Sum_Sq($AH$2/(1+1/$A1594)+AK1594*( 1/(AH$1017+1+AK1594/AJ1594)-1)/(1+($X$2*AK1594*AI$8)^2), (AK1594^2*AI$8*$X$2+1/($X$2*AI$8*(AH$1017+1+AK1594/AJ1594           )))/(1+($X$2*AK1594*AI$8)^2))),           V_rtHz(AJ1594)/($X$2*AI$8*(AJ1594*AH$1017+AJ1594+AK1594)),V_rtHz(AK1594)*SQRT(Sum_Sq(AJ1594*AI$8*$X$2*AH$1017,1))/($X$2*AI$8*(AJ1594*AH$1017+AJ1594+AK1594))))/SQRT(Sum_Sq(1/(1+$A1594)+$AC$2/$I$2-1/(1+(1+AK1594/AJ1594)/AH$1017),$X$2/$I$2)),IF(AK1595&lt;0,"A",AH1595))</f>
        <v>7.6778351195458259E-6</v>
      </c>
      <c r="AI1594" s="13"/>
      <c r="AJ1594" s="13">
        <f t="shared" si="543"/>
        <v>7103.1743777994789</v>
      </c>
      <c r="AK1594" s="12">
        <f t="shared" si="567"/>
        <v>1385367.2107992119</v>
      </c>
      <c r="AM1594" s="13">
        <f>IF(AP1594&gt;0,SQRT(Sum_Sq($AI$2,V_rtHz($AH$2)/(1+1/$A1594),V_rtHz($AH$2*$A1594)/(1+$A1594),$AN$2*$AH$2/(1+1/$A1594),$AM$2*SQRT(Sum_Sq(AP1594,1/($X$2*AN$8*(1+AM$1017+AP1594/AO1594))))/SQRT(Sum_Sq($X$2*AP1594*AN$8,1)),                   $AQ$2*SQRT(Sum_Sq($AH$2/(1+1/$A1594)+AP1594*( 1/(AM$1017+1+AP1594/AO1594)-1)/(1+($X$2*AP1594*AN$8)^2), (AP1594^2*AN$8*$X$2+1/($X$2*AN$8*(AM$1017+1+AP1594/AO1594           )))/(1+($X$2*AP1594*AN$8)^2))),           V_rtHz(AO1594)/($X$2*AN$8*(AO1594*AM$1017+AO1594+AP1594)),V_rtHz(AP1594)*SQRT(Sum_Sq(AO1594*AN$8*$X$2*AM$1017,1))/($X$2*AN$8*(AO1594*AM$1017+AO1594+AP1594))))/SQRT(Sum_Sq(1/(1+$A1594)+$AC$2/$I$2-1/(1+(1+AP1594/AO1594)/AM$1017),$X$2/$I$2)),IF(AP1595&lt;0,"A",AM1595))</f>
        <v>1.3618383156839621E-5</v>
      </c>
      <c r="AO1594" s="13">
        <f t="shared" si="544"/>
        <v>7087.5877429270595</v>
      </c>
      <c r="AP1594" s="12">
        <f t="shared" si="568"/>
        <v>4390550.0519437334</v>
      </c>
      <c r="AR1594" s="13">
        <f t="shared" si="545"/>
        <v>69887291.180198371</v>
      </c>
      <c r="AS1594" s="13">
        <f t="shared" si="546"/>
        <v>-1.3730576649875784E-5</v>
      </c>
      <c r="AV1594" s="13"/>
      <c r="AW1594" s="13">
        <f t="shared" si="547"/>
        <v>39300511.936236553</v>
      </c>
      <c r="AX1594" s="13">
        <f t="shared" si="548"/>
        <v>-4.7574673829741003E-5</v>
      </c>
      <c r="AZ1594" s="13"/>
      <c r="BA1594" s="13"/>
      <c r="BB1594" s="13">
        <f t="shared" si="549"/>
        <v>3150.681587988543</v>
      </c>
      <c r="BC1594" s="13">
        <f t="shared" si="550"/>
        <v>3.4465664218175118</v>
      </c>
      <c r="BD1594" s="13"/>
      <c r="BE1594" s="13"/>
      <c r="BG1594" s="13">
        <f t="shared" si="551"/>
        <v>996.3330000000002</v>
      </c>
      <c r="BH1594" s="13">
        <f t="shared" si="552"/>
        <v>10.899000000000004</v>
      </c>
      <c r="BI1594" s="13"/>
      <c r="BL1594" s="13">
        <f t="shared" si="553"/>
        <v>315.06815879885437</v>
      </c>
      <c r="BM1594" s="13">
        <f t="shared" si="554"/>
        <v>34.465664218175128</v>
      </c>
      <c r="BP1594" s="13"/>
      <c r="BQ1594" s="13">
        <f t="shared" si="555"/>
        <v>99.633300000000006</v>
      </c>
      <c r="BR1594" s="13">
        <f t="shared" si="556"/>
        <v>108.99</v>
      </c>
      <c r="BT1594" s="13"/>
      <c r="BU1594" s="13"/>
      <c r="BV1594" s="13">
        <f t="shared" si="557"/>
        <v>31.50681587988543</v>
      </c>
      <c r="BW1594" s="13">
        <f t="shared" si="558"/>
        <v>344.65664218175141</v>
      </c>
      <c r="CA1594" s="13">
        <f t="shared" si="559"/>
        <v>9.9633299999999991</v>
      </c>
      <c r="CB1594" s="13">
        <f t="shared" si="560"/>
        <v>1089.9000000000001</v>
      </c>
    </row>
    <row r="1595" spans="1:80" x14ac:dyDescent="0.3">
      <c r="A1595" s="13">
        <f t="shared" ref="A1595:A1658" si="569">A588</f>
        <v>3.0619634336906756E-2</v>
      </c>
      <c r="C1595" s="13" t="str">
        <f>IF(F1595&gt;0,SQRT(Sum_Sq($AI$2,V_rtHz($AH$2)/(1+1/$A1595),V_rtHz($AH$2*$A1595)/(1+$A1595),$AN$2*$AH$2/(1+1/$A1595),$AM$2*SQRT(Sum_Sq(F1595,1/($X$2*D$8*(1+C$1017+F1595/E1595))))/SQRT(Sum_Sq($X$2*F1595*D$8,1)),                   $AQ$2*SQRT(Sum_Sq($AH$2/(1+1/$A1595)+F1595*( 1/(C$1017+1+F1595/E1595)-1)/(1+($X$2*F1595*D$8)^2), (F1595^2*D$8*$X$2+1/($X$2*D$8*(C$1017+1+F1595/E1595           )))/(1+($X$2*F1595*D$8)^2))),           V_rtHz(E1595)/($X$2*D$8*(E1595*C$1017+E1595+F1595)),V_rtHz(F1595)*SQRT(Sum_Sq(E1595*D$8*$X$2*C$1017,1))/($X$2*D$8*(E1595*C$1017+E1595+F1595))))/SQRT(Sum_Sq(1/(1+$A1595)+$AC$2/$I$2-1/(1+(1+F1595/E1595)/C$1017),$X$2/$I$2)),IF(F1596&lt;0,"A",C1596))</f>
        <v>A</v>
      </c>
      <c r="E1595" s="13">
        <f t="shared" ref="E1595:E1658" si="570">IF(F1595&gt;0,($X$2^2*$AF$2*D$8*F1595)^-1,-1)</f>
        <v>-1</v>
      </c>
      <c r="F1595" s="12">
        <f t="shared" si="561"/>
        <v>-2</v>
      </c>
      <c r="H1595" s="13" t="str">
        <f>IF(K1595&gt;0,SQRT(Sum_Sq($AI$2,V_rtHz($AH$2)/(1+1/$A1595),V_rtHz($AH$2*$A1595)/(1+$A1595),$AN$2*$AH$2/(1+1/$A1595),$AM$2*SQRT(Sum_Sq(K1595,1/($X$2*I$8*(1+H$1017+K1595/J1595))))/SQRT(Sum_Sq($X$2*K1595*I$8,1)),                   $AQ$2*SQRT(Sum_Sq($AH$2/(1+1/$A1595)+K1595*( 1/(H$1017+1+K1595/J1595)-1)/(1+($X$2*K1595*I$8)^2), (K1595^2*I$8*$X$2+1/($X$2*I$8*(H$1017+1+K1595/J1595           )))/(1+($X$2*K1595*I$8)^2))),           V_rtHz(J1595)/($X$2*I$8*(J1595*H$1017+J1595+K1595)),V_rtHz(K1595)*SQRT(Sum_Sq(J1595*I$8*$X$2*H$1017,1))/($X$2*I$8*(J1595*H$1017+J1595+K1595))))/SQRT(Sum_Sq(1/(1+$A1595)+$AC$2/$I$2-1/(1+(1+K1595/J1595)/H$1017),$X$2/$I$2)),IF(K1596&lt;0,"A",H1596))</f>
        <v>A</v>
      </c>
      <c r="J1595" s="13">
        <f t="shared" ref="J1595:J1658" si="571">IF(K1595&gt;0,($X$2^2*$AF$2*I$8*K1595)^-1,-1)</f>
        <v>-1</v>
      </c>
      <c r="K1595" s="12">
        <f t="shared" si="562"/>
        <v>-2</v>
      </c>
      <c r="M1595" s="13">
        <f>IF(P1595&gt;0,SQRT(Sum_Sq($AI$2,V_rtHz($AH$2)/(1+1/$A1595),V_rtHz($AH$2*$A1595)/(1+$A1595),$AN$2*$AH$2/(1+1/$A1595),$AM$2*SQRT(Sum_Sq(P1595,1/($X$2*N$8*(1+M$1017+P1595/O1595))))/SQRT(Sum_Sq($X$2*P1595*N$8,1)),                   $AQ$2*SQRT(Sum_Sq($AH$2/(1+1/$A1595)+P1595*( 1/(M$1017+1+P1595/O1595)-1)/(1+($X$2*P1595*N$8)^2), (P1595^2*N$8*$X$2+1/($X$2*N$8*(M$1017+1+P1595/O1595           )))/(1+($X$2*P1595*N$8)^2))),           V_rtHz(O1595)/($X$2*N$8*(O1595*M$1017+O1595+P1595)),V_rtHz(P1595)*SQRT(Sum_Sq(O1595*N$8*$X$2*M$1017,1))/($X$2*N$8*(O1595*M$1017+O1595+P1595))))/SQRT(Sum_Sq(1/(1+$A1595)+$AC$2/$I$2-1/(1+(1+P1595/O1595)/M$1017),$X$2/$I$2)),IF(P1596&lt;0,"A",M1596))</f>
        <v>1.3745115913998346E-6</v>
      </c>
      <c r="O1595" s="13">
        <f t="shared" ref="O1595:O1658" si="572">IF(P1595&gt;0,($X$2^2*$AF$2*N$8*P1595)^-1,-1)</f>
        <v>12450.685943286546</v>
      </c>
      <c r="P1595" s="12">
        <f t="shared" si="563"/>
        <v>7903.5845257172568</v>
      </c>
      <c r="R1595" s="13">
        <f>IF(U1595&gt;0,SQRT(Sum_Sq($AI$2,V_rtHz($AH$2)/(1+1/$A1595),V_rtHz($AH$2*$A1595)/(1+$A1595),$AN$2*$AH$2/(1+1/$A1595),$AM$2*SQRT(Sum_Sq(U1595,1/($X$2*S$8*(1+R$1017+U1595/T1595))))/SQRT(Sum_Sq($X$2*U1595*S$8,1)),                   $AQ$2*SQRT(Sum_Sq($AH$2/(1+1/$A1595)+U1595*( 1/(R$1017+1+U1595/T1595)-1)/(1+($X$2*U1595*S$8)^2), (U1595^2*S$8*$X$2+1/($X$2*S$8*(R$1017+1+U1595/T1595           )))/(1+($X$2*U1595*S$8)^2))),           V_rtHz(T1595)/($X$2*S$8*(T1595*R$1017+T1595+U1595)),V_rtHz(U1595)*SQRT(Sum_Sq(T1595*S$8*$X$2*R$1017,1))/($X$2*S$8*(T1595*R$1017+T1595+U1595))))/SQRT(Sum_Sq(1/(1+$A1595)+$AC$2/$I$2-1/(1+(1+U1595/T1595)/R$1017),$X$2/$I$2)),IF(U1596&lt;0,"A",R1596))</f>
        <v>1.5532018160148902E-6</v>
      </c>
      <c r="T1595" s="13">
        <f t="shared" ref="T1595:T1658" si="573">IF(U1595&gt;0,($X$2^2*$AF$2*S$8*U1595)^-1,-1)</f>
        <v>7889.2921299448308</v>
      </c>
      <c r="U1595" s="12">
        <f t="shared" si="564"/>
        <v>39443.854049655733</v>
      </c>
      <c r="X1595" s="13">
        <f>IF(AA1595&gt;0,SQRT(Sum_Sq($AI$2,V_rtHz($AH$2)/(1+1/$A1595),V_rtHz($AH$2*$A1595)/(1+$A1595),$AN$2*$AH$2/(1+1/$A1595),$AM$2*SQRT(Sum_Sq(AA1595,1/($X$2*Y$8*(1+X$1017+AA1595/Z1595))))/SQRT(Sum_Sq($X$2*AA1595*Y$8,1)),                   $AQ$2*SQRT(Sum_Sq($AH$2/(1+1/$A1595)+AA1595*( 1/(X$1017+1+AA1595/Z1595)-1)/(1+($X$2*AA1595*Y$8)^2), (AA1595^2*Y$8*$X$2+1/($X$2*Y$8*(X$1017+1+AA1595/Z1595           )))/(1+($X$2*AA1595*Y$8)^2))),           V_rtHz(Z1595)/($X$2*Y$8*(Z1595*X$1017+Z1595+AA1595)),V_rtHz(AA1595)*SQRT(Sum_Sq(Z1595*Y$8*$X$2*X$1017,1))/($X$2*Y$8*(Z1595*X$1017+Z1595+AA1595))))/SQRT(Sum_Sq(1/(1+$A1595)+$AC$2/$I$2-1/(1+(1+AA1595/Z1595)/X$1017),$X$2/$I$2)),IF(AA1596&lt;0,"A",X1596))</f>
        <v>2.5133787544187597E-6</v>
      </c>
      <c r="Z1595" s="13">
        <f t="shared" ref="Z1595:Z1658" si="574">IF(AA1595&gt;0,($X$2^2*$AF$2*Y$8*AA1595)^-1,-1)</f>
        <v>7278.8394136335319</v>
      </c>
      <c r="AA1595" s="12">
        <f t="shared" si="565"/>
        <v>135193.32295147033</v>
      </c>
      <c r="AC1595" s="13">
        <f>IF(AF1595&gt;0,SQRT(Sum_Sq($AI$2,V_rtHz($AH$2)/(1+1/$A1595),V_rtHz($AH$2*$A1595)/(1+$A1595),$AN$2*$AH$2/(1+1/$A1595),$AM$2*SQRT(Sum_Sq(AF1595,1/($X$2*AD$8*(1+AC$1017+AF1595/AE1595))))/SQRT(Sum_Sq($X$2*AF1595*AD$8,1)),                   $AQ$2*SQRT(Sum_Sq($AH$2/(1+1/$A1595)+AF1595*( 1/(AC$1017+1+AF1595/AE1595)-1)/(1+($X$2*AF1595*AD$8)^2), (AF1595^2*AD$8*$X$2+1/($X$2*AD$8*(AC$1017+1+AF1595/AE1595           )))/(1+($X$2*AF1595*AD$8)^2))),           V_rtHz(AE1595)/($X$2*AD$8*(AE1595*AC$1017+AE1595+AF1595)),V_rtHz(AF1595)*SQRT(Sum_Sq(AE1595*AD$8*$X$2*AC$1017,1))/($X$2*AD$8*(AE1595*AC$1017+AE1595+AF1595))))/SQRT(Sum_Sq(1/(1+$A1595)+$AC$2/$I$2-1/(1+(1+AF1595/AE1595)/AC$1017),$X$2/$I$2)),IF(AF1596&lt;0,"A",AC1596))</f>
        <v>4.3464901691285813E-6</v>
      </c>
      <c r="AE1595" s="13">
        <f t="shared" ref="AE1595:AE1658" si="575">IF(AF1595&gt;0,($X$2^2*$AF$2*AD$8*AF1595)^-1,-1)</f>
        <v>7115.6117582458583</v>
      </c>
      <c r="AF1595" s="12">
        <f t="shared" si="566"/>
        <v>437325.83775109565</v>
      </c>
      <c r="AG1595" s="13"/>
      <c r="AH1595" s="13">
        <f>IF(AK1595&gt;0,SQRT(Sum_Sq($AI$2,V_rtHz($AH$2)/(1+1/$A1595),V_rtHz($AH$2*$A1595)/(1+$A1595),$AN$2*$AH$2/(1+1/$A1595),$AM$2*SQRT(Sum_Sq(AK1595,1/($X$2*AI$8*(1+AH$1017+AK1595/AJ1595))))/SQRT(Sum_Sq($X$2*AK1595*AI$8,1)),                   $AQ$2*SQRT(Sum_Sq($AH$2/(1+1/$A1595)+AK1595*( 1/(AH$1017+1+AK1595/AJ1595)-1)/(1+($X$2*AK1595*AI$8)^2), (AK1595^2*AI$8*$X$2+1/($X$2*AI$8*(AH$1017+1+AK1595/AJ1595           )))/(1+($X$2*AK1595*AI$8)^2))),           V_rtHz(AJ1595)/($X$2*AI$8*(AJ1595*AH$1017+AJ1595+AK1595)),V_rtHz(AK1595)*SQRT(Sum_Sq(AJ1595*AI$8*$X$2*AH$1017,1))/($X$2*AI$8*(AJ1595*AH$1017+AJ1595+AK1595))))/SQRT(Sum_Sq(1/(1+$A1595)+$AC$2/$I$2-1/(1+(1+AK1595/AJ1595)/AH$1017),$X$2/$I$2)),IF(AK1596&lt;0,"A",AH1596))</f>
        <v>7.6629500759353069E-6</v>
      </c>
      <c r="AI1595" s="13"/>
      <c r="AJ1595" s="13">
        <f t="shared" ref="AJ1595:AJ1658" si="576">IF(AK1595&gt;0,($X$2^2*$AF$2*AI$8*AK1595)^-1,-1)</f>
        <v>7066.4223250461209</v>
      </c>
      <c r="AK1595" s="12">
        <f t="shared" si="567"/>
        <v>1392572.4253295693</v>
      </c>
      <c r="AM1595" s="13">
        <f>IF(AP1595&gt;0,SQRT(Sum_Sq($AI$2,V_rtHz($AH$2)/(1+1/$A1595),V_rtHz($AH$2*$A1595)/(1+$A1595),$AN$2*$AH$2/(1+1/$A1595),$AM$2*SQRT(Sum_Sq(AP1595,1/($X$2*AN$8*(1+AM$1017+AP1595/AO1595))))/SQRT(Sum_Sq($X$2*AP1595*AN$8,1)),                   $AQ$2*SQRT(Sum_Sq($AH$2/(1+1/$A1595)+AP1595*( 1/(AM$1017+1+AP1595/AO1595)-1)/(1+($X$2*AP1595*AN$8)^2), (AP1595^2*AN$8*$X$2+1/($X$2*AN$8*(AM$1017+1+AP1595/AO1595           )))/(1+($X$2*AP1595*AN$8)^2))),           V_rtHz(AO1595)/($X$2*AN$8*(AO1595*AM$1017+AO1595+AP1595)),V_rtHz(AP1595)*SQRT(Sum_Sq(AO1595*AN$8*$X$2*AM$1017,1))/($X$2*AN$8*(AO1595*AM$1017+AO1595+AP1595))))/SQRT(Sum_Sq(1/(1+$A1595)+$AC$2/$I$2-1/(1+(1+AP1595/AO1595)/AM$1017),$X$2/$I$2)),IF(AP1596&lt;0,"A",AM1596))</f>
        <v>1.3592257358234739E-5</v>
      </c>
      <c r="AO1595" s="13">
        <f t="shared" ref="AO1595:AO1658" si="577">IF(AP1595&gt;0,($X$2^2*$AF$2*AN$8*AP1595)^-1,-1)</f>
        <v>7051.0960353060746</v>
      </c>
      <c r="AP1595" s="12">
        <f t="shared" si="568"/>
        <v>4413272.5716752168</v>
      </c>
      <c r="AR1595" s="13">
        <f t="shared" ref="AR1595:AR1658" si="578">1/(2*PI()*SQRT(C$1017*$AD$2^2*E1595*F1595))</f>
        <v>69887291.180198371</v>
      </c>
      <c r="AS1595" s="13">
        <f t="shared" ref="AS1595:AS1658" si="579">$X$2/((1/E1595+1/F1595)/(C$1017*$AD$2)-$A1595/(F1595*$AD$2))</f>
        <v>-1.3738295698882561E-5</v>
      </c>
      <c r="AV1595" s="13"/>
      <c r="AW1595" s="13">
        <f t="shared" ref="AW1595:AW1658" si="580">1/(2*PI()*SQRT(H$1017*$AD$2^2*J1595*K1595))</f>
        <v>39300511.936236553</v>
      </c>
      <c r="AX1595" s="13">
        <f t="shared" ref="AX1595:AX1658" si="581">$X$2/((1/J1595+1/K1595)/(H$1017*$AD$2)-$A1595/(K1595*$AD$2))</f>
        <v>-4.7667472147293447E-5</v>
      </c>
      <c r="AZ1595" s="13"/>
      <c r="BA1595" s="13"/>
      <c r="BB1595" s="13">
        <f t="shared" ref="BB1595:BB1658" si="582">1/(2*PI()*SQRT(M$1017*$AD$2^2*O1595*P1595))</f>
        <v>3150.681587988543</v>
      </c>
      <c r="BC1595" s="13">
        <f t="shared" ref="BC1595:BC1658" si="583">$X$2/((1/O1595+1/P1595)/(M$1017*$AD$2)-$A1595/(P1595*$AD$2))</f>
        <v>3.4465664218175136</v>
      </c>
      <c r="BD1595" s="13"/>
      <c r="BE1595" s="13"/>
      <c r="BG1595" s="13">
        <f t="shared" ref="BG1595:BG1658" si="584">1/(2*PI()*SQRT(R$1017*$AD$2^2*T1595*U1595))</f>
        <v>996.3330000000002</v>
      </c>
      <c r="BH1595" s="13">
        <f t="shared" ref="BH1595:BH1658" si="585">$X$2/((1/T1595+1/U1595)/(R$1017*$AD$2)-$A1595/(U1595*$AD$2))</f>
        <v>10.898999999999999</v>
      </c>
      <c r="BI1595" s="13"/>
      <c r="BL1595" s="13">
        <f t="shared" ref="BL1595:BL1658" si="586">1/(2*PI()*SQRT(X$1017*$AD$2^2*Z1595*AA1595))</f>
        <v>315.06815879885437</v>
      </c>
      <c r="BM1595" s="13">
        <f t="shared" ref="BM1595:BM1658" si="587">$X$2/((1/Z1595+1/AA1595)/(X$1017*$AD$2)-$A1595/(AA1595*$AD$2))</f>
        <v>34.465664218175164</v>
      </c>
      <c r="BP1595" s="13"/>
      <c r="BQ1595" s="13">
        <f t="shared" ref="BQ1595:BQ1658" si="588">1/(2*PI()*SQRT(AC$1017*$AD$2^2*AE1595*AF1595))</f>
        <v>99.633300000000006</v>
      </c>
      <c r="BR1595" s="13">
        <f t="shared" ref="BR1595:BR1658" si="589">$X$2/((1/AE1595+1/AF1595)/(AC$1017*$AD$2)-$A1595/(AF1595*$AD$2))</f>
        <v>108.99000000000009</v>
      </c>
      <c r="BT1595" s="13"/>
      <c r="BU1595" s="13"/>
      <c r="BV1595" s="13">
        <f t="shared" ref="BV1595:BV1658" si="590">1/(2*PI()*SQRT(AH$1017*$AD$2^2*AJ1595*AK1595))</f>
        <v>31.50681587988543</v>
      </c>
      <c r="BW1595" s="13">
        <f t="shared" ref="BW1595:BW1658" si="591">$X$2/((1/AJ1595+1/AK1595)/(AH$1017*$AD$2)-$A1595/(AK1595*$AD$2))</f>
        <v>344.65664218175158</v>
      </c>
      <c r="CA1595" s="13">
        <f t="shared" ref="CA1595:CA1658" si="592">1/(2*PI()*SQRT(AM$1017*$AD$2^2*AO1595*AP1595))</f>
        <v>9.9633299999999991</v>
      </c>
      <c r="CB1595" s="13">
        <f t="shared" ref="CB1595:CB1658" si="593">$X$2/((1/AO1595+1/AP1595)/(AM$1017*$AD$2)-$A1595/(AP1595*$AD$2))</f>
        <v>1089.9000000000001</v>
      </c>
    </row>
    <row r="1596" spans="1:80" x14ac:dyDescent="0.3">
      <c r="A1596" s="13">
        <f t="shared" si="569"/>
        <v>3.1045595881283559E-2</v>
      </c>
      <c r="C1596" s="13" t="str">
        <f>IF(F1596&gt;0,SQRT(Sum_Sq($AI$2,V_rtHz($AH$2)/(1+1/$A1596),V_rtHz($AH$2*$A1596)/(1+$A1596),$AN$2*$AH$2/(1+1/$A1596),$AM$2*SQRT(Sum_Sq(F1596,1/($X$2*D$8*(1+C$1017+F1596/E1596))))/SQRT(Sum_Sq($X$2*F1596*D$8,1)),                   $AQ$2*SQRT(Sum_Sq($AH$2/(1+1/$A1596)+F1596*( 1/(C$1017+1+F1596/E1596)-1)/(1+($X$2*F1596*D$8)^2), (F1596^2*D$8*$X$2+1/($X$2*D$8*(C$1017+1+F1596/E1596           )))/(1+($X$2*F1596*D$8)^2))),           V_rtHz(E1596)/($X$2*D$8*(E1596*C$1017+E1596+F1596)),V_rtHz(F1596)*SQRT(Sum_Sq(E1596*D$8*$X$2*C$1017,1))/($X$2*D$8*(E1596*C$1017+E1596+F1596))))/SQRT(Sum_Sq(1/(1+$A1596)+$AC$2/$I$2-1/(1+(1+F1596/E1596)/C$1017),$X$2/$I$2)),IF(F1597&lt;0,"A",C1597))</f>
        <v>A</v>
      </c>
      <c r="E1596" s="13">
        <f t="shared" si="570"/>
        <v>-1</v>
      </c>
      <c r="F1596" s="12">
        <f t="shared" ref="F1596:F1659" si="594">IF($A1596+(2*$R$2)^-2-1/C$1017&gt;0,       IF( (1+$AC$2*    (1+$A1596)*((1+$A1596)*2*$R$2^2/(1+SQRT(4*$A1596*$R$2^2+1 -4*$R$2^2/C$1017))+1)/$I$2    )^2 + ($X$2* (1+$A1596)*((1+$A1596)*2*$R$2^2/(1+SQRT(4*$A1596*$R$2^2+1 -4*$R$2^2/C$1017))+1)/$I$2   )^2 &lt;$AT$12,                  (1/(2*$R$2)+SQRT($A1596+(2*$R$2)^-2-1/C$1017))/($X$2*D$8), -1),                        IF(F1595&gt;0,F1595,-2))</f>
        <v>-2</v>
      </c>
      <c r="H1596" s="13" t="str">
        <f>IF(K1596&gt;0,SQRT(Sum_Sq($AI$2,V_rtHz($AH$2)/(1+1/$A1596),V_rtHz($AH$2*$A1596)/(1+$A1596),$AN$2*$AH$2/(1+1/$A1596),$AM$2*SQRT(Sum_Sq(K1596,1/($X$2*I$8*(1+H$1017+K1596/J1596))))/SQRT(Sum_Sq($X$2*K1596*I$8,1)),                   $AQ$2*SQRT(Sum_Sq($AH$2/(1+1/$A1596)+K1596*( 1/(H$1017+1+K1596/J1596)-1)/(1+($X$2*K1596*I$8)^2), (K1596^2*I$8*$X$2+1/($X$2*I$8*(H$1017+1+K1596/J1596           )))/(1+($X$2*K1596*I$8)^2))),           V_rtHz(J1596)/($X$2*I$8*(J1596*H$1017+J1596+K1596)),V_rtHz(K1596)*SQRT(Sum_Sq(J1596*I$8*$X$2*H$1017,1))/($X$2*I$8*(J1596*H$1017+J1596+K1596))))/SQRT(Sum_Sq(1/(1+$A1596)+$AC$2/$I$2-1/(1+(1+K1596/J1596)/H$1017),$X$2/$I$2)),IF(K1597&lt;0,"A",H1597))</f>
        <v>A</v>
      </c>
      <c r="J1596" s="13">
        <f t="shared" si="571"/>
        <v>-1</v>
      </c>
      <c r="K1596" s="12">
        <f t="shared" ref="K1596:K1659" si="595">IF($A1596+(2*$R$2)^-2-1/H$1017&gt;0,       IF( (1+$AC$2*    (1+$A1596)*((1+$A1596)*2*$R$2^2/(1+SQRT(4*$A1596*$R$2^2+1 -4*$R$2^2/H$1017))+1)/$I$2    )^2 + ($X$2* (1+$A1596)*((1+$A1596)*2*$R$2^2/(1+SQRT(4*$A1596*$R$2^2+1 -4*$R$2^2/H$1017))+1)/$I$2   )^2 &lt;$AT$12,                  (1/(2*$R$2)+SQRT($A1596+(2*$R$2)^-2-1/H$1017))/($X$2*I$8), -1),                        IF(K1595&gt;0,K1595,-2))</f>
        <v>-2</v>
      </c>
      <c r="M1596" s="13">
        <f>IF(P1596&gt;0,SQRT(Sum_Sq($AI$2,V_rtHz($AH$2)/(1+1/$A1596),V_rtHz($AH$2*$A1596)/(1+$A1596),$AN$2*$AH$2/(1+1/$A1596),$AM$2*SQRT(Sum_Sq(P1596,1/($X$2*N$8*(1+M$1017+P1596/O1596))))/SQRT(Sum_Sq($X$2*P1596*N$8,1)),                   $AQ$2*SQRT(Sum_Sq($AH$2/(1+1/$A1596)+P1596*( 1/(M$1017+1+P1596/O1596)-1)/(1+($X$2*P1596*N$8)^2), (P1596^2*N$8*$X$2+1/($X$2*N$8*(M$1017+1+P1596/O1596           )))/(1+($X$2*P1596*N$8)^2))),           V_rtHz(O1596)/($X$2*N$8*(O1596*M$1017+O1596+P1596)),V_rtHz(P1596)*SQRT(Sum_Sq(O1596*N$8*$X$2*M$1017,1))/($X$2*N$8*(O1596*M$1017+O1596+P1596))))/SQRT(Sum_Sq(1/(1+$A1596)+$AC$2/$I$2-1/(1+(1+P1596/O1596)/M$1017),$X$2/$I$2)),IF(P1597&lt;0,"A",M1597))</f>
        <v>1.3563919047593535E-6</v>
      </c>
      <c r="O1596" s="13">
        <f t="shared" si="572"/>
        <v>12208.538113385148</v>
      </c>
      <c r="P1596" s="12">
        <f t="shared" ref="P1596:P1659" si="596">IF($A1596+(2*$R$2)^-2-1/M$1017&gt;0,       IF( (1+$AC$2*    (1+$A1596)*((1+$A1596)*2*$R$2^2/(1+SQRT(4*$A1596*$R$2^2+1 -4*$R$2^2/M$1017))+1)/$I$2    )^2 + ($X$2* (1+$A1596)*((1+$A1596)*2*$R$2^2/(1+SQRT(4*$A1596*$R$2^2+1 -4*$R$2^2/M$1017))+1)/$I$2   )^2 &lt;$AT$12,                  (1/(2*$R$2)+SQRT($A1596+(2*$R$2)^-2-1/M$1017))/($X$2*N$8), -1),                        IF(P1595&gt;0,P1595,-2))</f>
        <v>8060.3466067764484</v>
      </c>
      <c r="R1596" s="13">
        <f>IF(U1596&gt;0,SQRT(Sum_Sq($AI$2,V_rtHz($AH$2)/(1+1/$A1596),V_rtHz($AH$2*$A1596)/(1+$A1596),$AN$2*$AH$2/(1+1/$A1596),$AM$2*SQRT(Sum_Sq(U1596,1/($X$2*S$8*(1+R$1017+U1596/T1596))))/SQRT(Sum_Sq($X$2*U1596*S$8,1)),                   $AQ$2*SQRT(Sum_Sq($AH$2/(1+1/$A1596)+U1596*( 1/(R$1017+1+U1596/T1596)-1)/(1+($X$2*U1596*S$8)^2), (U1596^2*S$8*$X$2+1/($X$2*S$8*(R$1017+1+U1596/T1596           )))/(1+($X$2*U1596*S$8)^2))),           V_rtHz(T1596)/($X$2*S$8*(T1596*R$1017+T1596+U1596)),V_rtHz(U1596)*SQRT(Sum_Sq(T1596*S$8*$X$2*R$1017,1))/($X$2*S$8*(T1596*R$1017+T1596+U1596))))/SQRT(Sum_Sq(1/(1+$A1596)+$AC$2/$I$2-1/(1+(1+U1596/T1596)/R$1017),$X$2/$I$2)),IF(U1597&lt;0,"A",R1597))</f>
        <v>1.5484623738767033E-6</v>
      </c>
      <c r="T1596" s="13">
        <f t="shared" si="573"/>
        <v>7836.8796464298857</v>
      </c>
      <c r="U1596" s="12">
        <f t="shared" ref="U1596:U1659" si="597">IF($A1596+(2*$R$2)^-2-1/R$1017&gt;0,       IF( (1+$AC$2*    (1+$A1596)*((1+$A1596)*2*$R$2^2/(1+SQRT(4*$A1596*$R$2^2+1 -4*$R$2^2/R$1017))+1)/$I$2    )^2 + ($X$2* (1+$A1596)*((1+$A1596)*2*$R$2^2/(1+SQRT(4*$A1596*$R$2^2+1 -4*$R$2^2/R$1017))+1)/$I$2   )^2 &lt;$AT$12,                  (1/(2*$R$2)+SQRT($A1596+(2*$R$2)^-2-1/R$1017))/($X$2*S$8), -1),                        IF(U1595&gt;0,U1595,-2))</f>
        <v>39707.651688947706</v>
      </c>
      <c r="X1596" s="13">
        <f>IF(AA1596&gt;0,SQRT(Sum_Sq($AI$2,V_rtHz($AH$2)/(1+1/$A1596),V_rtHz($AH$2*$A1596)/(1+$A1596),$AN$2*$AH$2/(1+1/$A1596),$AM$2*SQRT(Sum_Sq(AA1596,1/($X$2*Y$8*(1+X$1017+AA1596/Z1596))))/SQRT(Sum_Sq($X$2*AA1596*Y$8,1)),                   $AQ$2*SQRT(Sum_Sq($AH$2/(1+1/$A1596)+AA1596*( 1/(X$1017+1+AA1596/Z1596)-1)/(1+($X$2*AA1596*Y$8)^2), (AA1596^2*Y$8*$X$2+1/($X$2*Y$8*(X$1017+1+AA1596/Z1596           )))/(1+($X$2*AA1596*Y$8)^2))),           V_rtHz(Z1596)/($X$2*Y$8*(Z1596*X$1017+Z1596+AA1596)),V_rtHz(AA1596)*SQRT(Sum_Sq(Z1596*Y$8*$X$2*X$1017,1))/($X$2*Y$8*(Z1596*X$1017+Z1596+AA1596))))/SQRT(Sum_Sq(1/(1+$A1596)+$AC$2/$I$2-1/(1+(1+AA1596/Z1596)/X$1017),$X$2/$I$2)),IF(AA1597&lt;0,"A",X1597))</f>
        <v>2.5078305595453646E-6</v>
      </c>
      <c r="Z1596" s="13">
        <f t="shared" si="574"/>
        <v>7238.5118936666504</v>
      </c>
      <c r="AA1596" s="12">
        <f t="shared" ref="AA1596:AA1659" si="598">IF($A1596+(2*$R$2)^-2-1/X$1017&gt;0,       IF( (1+$AC$2*    (1+$A1596)*((1+$A1596)*2*$R$2^2/(1+SQRT(4*$A1596*$R$2^2+1 -4*$R$2^2/X$1017))+1)/$I$2    )^2 + ($X$2* (1+$A1596)*((1+$A1596)*2*$R$2^2/(1+SQRT(4*$A1596*$R$2^2+1 -4*$R$2^2/X$1017))+1)/$I$2   )^2 &lt;$AT$12,                  (1/(2*$R$2)+SQRT($A1596+(2*$R$2)^-2-1/X$1017))/($X$2*Y$8), -1),                        IF(AA1595&gt;0,AA1595,-2))</f>
        <v>135946.51801570511</v>
      </c>
      <c r="AC1596" s="13">
        <f>IF(AF1596&gt;0,SQRT(Sum_Sq($AI$2,V_rtHz($AH$2)/(1+1/$A1596),V_rtHz($AH$2*$A1596)/(1+$A1596),$AN$2*$AH$2/(1+1/$A1596),$AM$2*SQRT(Sum_Sq(AF1596,1/($X$2*AD$8*(1+AC$1017+AF1596/AE1596))))/SQRT(Sum_Sq($X$2*AF1596*AD$8,1)),                   $AQ$2*SQRT(Sum_Sq($AH$2/(1+1/$A1596)+AF1596*( 1/(AC$1017+1+AF1596/AE1596)-1)/(1+($X$2*AF1596*AD$8)^2), (AF1596^2*AD$8*$X$2+1/($X$2*AD$8*(AC$1017+1+AF1596/AE1596           )))/(1+($X$2*AF1596*AD$8)^2))),           V_rtHz(AE1596)/($X$2*AD$8*(AE1596*AC$1017+AE1596+AF1596)),V_rtHz(AF1596)*SQRT(Sum_Sq(AE1596*AD$8*$X$2*AC$1017,1))/($X$2*AD$8*(AE1596*AC$1017+AE1596+AF1596))))/SQRT(Sum_Sq(1/(1+$A1596)+$AC$2/$I$2-1/(1+(1+AF1596/AE1596)/AC$1017),$X$2/$I$2)),IF(AF1597&lt;0,"A",AC1597))</f>
        <v>4.3378066852993006E-6</v>
      </c>
      <c r="AE1596" s="13">
        <f t="shared" si="575"/>
        <v>7078.1412322469805</v>
      </c>
      <c r="AF1596" s="12">
        <f t="shared" ref="AF1596:AF1659" si="599">IF($A1596+(2*$R$2)^-2-1/AC$1017&gt;0,       IF( (1+$AC$2*    (1+$A1596)*((1+$A1596)*2*$R$2^2/(1+SQRT(4*$A1596*$R$2^2+1 -4*$R$2^2/AC$1017))+1)/$I$2    )^2 + ($X$2* (1+$A1596)*((1+$A1596)*2*$R$2^2/(1+SQRT(4*$A1596*$R$2^2+1 -4*$R$2^2/AC$1017))+1)/$I$2   )^2 &lt;$AT$12,                  (1/(2*$R$2)+SQRT($A1596+(2*$R$2)^-2-1/AC$1017))/($X$2*AD$8), -1),                        IF(AF1595&gt;0,AF1595,-2))</f>
        <v>439640.96945527487</v>
      </c>
      <c r="AG1596" s="13"/>
      <c r="AH1596" s="13">
        <f>IF(AK1596&gt;0,SQRT(Sum_Sq($AI$2,V_rtHz($AH$2)/(1+1/$A1596),V_rtHz($AH$2*$A1596)/(1+$A1596),$AN$2*$AH$2/(1+1/$A1596),$AM$2*SQRT(Sum_Sq(AK1596,1/($X$2*AI$8*(1+AH$1017+AK1596/AJ1596))))/SQRT(Sum_Sq($X$2*AK1596*AI$8,1)),                   $AQ$2*SQRT(Sum_Sq($AH$2/(1+1/$A1596)+AK1596*( 1/(AH$1017+1+AK1596/AJ1596)-1)/(1+($X$2*AK1596*AI$8)^2), (AK1596^2*AI$8*$X$2+1/($X$2*AI$8*(AH$1017+1+AK1596/AJ1596           )))/(1+($X$2*AK1596*AI$8)^2))),           V_rtHz(AJ1596)/($X$2*AI$8*(AJ1596*AH$1017+AJ1596+AK1596)),V_rtHz(AK1596)*SQRT(Sum_Sq(AJ1596*AI$8*$X$2*AH$1017,1))/($X$2*AI$8*(AJ1596*AH$1017+AJ1596+AK1596))))/SQRT(Sum_Sq(1/(1+$A1596)+$AC$2/$I$2-1/(1+(1+AK1596/AJ1596)/AH$1017),$X$2/$I$2)),IF(AK1597&lt;0,"A",AH1597))</f>
        <v>7.648117488805555E-6</v>
      </c>
      <c r="AI1596" s="13"/>
      <c r="AJ1596" s="13">
        <f t="shared" si="576"/>
        <v>7029.7834953592783</v>
      </c>
      <c r="AK1596" s="12">
        <f t="shared" ref="AK1596:AK1659" si="600">IF($A1596+(2*$R$2)^-2-1/AH$1017&gt;0,       IF( (1+$AC$2*    (1+$A1596)*((1+$A1596)*2*$R$2^2/(1+SQRT(4*$A1596*$R$2^2+1 -4*$R$2^2/AH$1017))+1)/$I$2    )^2 + ($X$2* (1+$A1596)*((1+$A1596)*2*$R$2^2/(1+SQRT(4*$A1596*$R$2^2+1 -4*$R$2^2/AH$1017))+1)/$I$2   )^2 &lt;$AT$12,                  (1/(2*$R$2)+SQRT($A1596+(2*$R$2)^-2-1/AH$1017))/($X$2*AI$8), -1),                        IF(AK1595&gt;0,AK1595,-2))</f>
        <v>1399830.4331973686</v>
      </c>
      <c r="AM1596" s="13">
        <f>IF(AP1596&gt;0,SQRT(Sum_Sq($AI$2,V_rtHz($AH$2)/(1+1/$A1596),V_rtHz($AH$2*$A1596)/(1+$A1596),$AN$2*$AH$2/(1+1/$A1596),$AM$2*SQRT(Sum_Sq(AP1596,1/($X$2*AN$8*(1+AM$1017+AP1596/AO1596))))/SQRT(Sum_Sq($X$2*AP1596*AN$8,1)),                   $AQ$2*SQRT(Sum_Sq($AH$2/(1+1/$A1596)+AP1596*( 1/(AM$1017+1+AP1596/AO1596)-1)/(1+($X$2*AP1596*AN$8)^2), (AP1596^2*AN$8*$X$2+1/($X$2*AN$8*(AM$1017+1+AP1596/AO1596           )))/(1+($X$2*AP1596*AN$8)^2))),           V_rtHz(AO1596)/($X$2*AN$8*(AO1596*AM$1017+AO1596+AP1596)),V_rtHz(AP1596)*SQRT(Sum_Sq(AO1596*AN$8*$X$2*AM$1017,1))/($X$2*AN$8*(AO1596*AM$1017+AO1596+AP1596))))/SQRT(Sum_Sq(1/(1+$A1596)+$AC$2/$I$2-1/(1+(1+AP1596/AO1596)/AM$1017),$X$2/$I$2)),IF(AP1597&lt;0,"A",AM1597))</f>
        <v>1.3566221448852503E-5</v>
      </c>
      <c r="AO1596" s="13">
        <f t="shared" si="577"/>
        <v>7014.7136163111918</v>
      </c>
      <c r="AP1596" s="12">
        <f t="shared" ref="AP1596:AP1659" si="601">IF($A1596+(2*$R$2)^-2-1/AM$1017&gt;0,       IF( (1+$AC$2*    (1+$A1596)*((1+$A1596)*2*$R$2^2/(1+SQRT(4*$A1596*$R$2^2+1 -4*$R$2^2/AM$1017))+1)/$I$2    )^2 + ($X$2* (1+$A1596)*((1+$A1596)*2*$R$2^2/(1+SQRT(4*$A1596*$R$2^2+1 -4*$R$2^2/AM$1017))+1)/$I$2   )^2 &lt;$AT$12,                  (1/(2*$R$2)+SQRT($A1596+(2*$R$2)^-2-1/AM$1017))/($X$2*AN$8), -1),                        IF(AP1595&gt;0,AP1595,-2))</f>
        <v>4436162.3916484732</v>
      </c>
      <c r="AR1596" s="13">
        <f t="shared" si="578"/>
        <v>69887291.180198371</v>
      </c>
      <c r="AS1596" s="13">
        <f t="shared" si="579"/>
        <v>-1.3746130996538571E-5</v>
      </c>
      <c r="AV1596" s="13"/>
      <c r="AW1596" s="13">
        <f t="shared" si="580"/>
        <v>39300511.936236553</v>
      </c>
      <c r="AX1596" s="13">
        <f t="shared" si="581"/>
        <v>-4.7761931761348083E-5</v>
      </c>
      <c r="AZ1596" s="13"/>
      <c r="BA1596" s="13"/>
      <c r="BB1596" s="13">
        <f t="shared" si="582"/>
        <v>3150.681587988543</v>
      </c>
      <c r="BC1596" s="13">
        <f t="shared" si="583"/>
        <v>3.4465664218175136</v>
      </c>
      <c r="BD1596" s="13"/>
      <c r="BE1596" s="13"/>
      <c r="BG1596" s="13">
        <f t="shared" si="584"/>
        <v>996.3330000000002</v>
      </c>
      <c r="BH1596" s="13">
        <f t="shared" si="585"/>
        <v>10.898999999999999</v>
      </c>
      <c r="BI1596" s="13"/>
      <c r="BL1596" s="13">
        <f t="shared" si="586"/>
        <v>315.06815879885437</v>
      </c>
      <c r="BM1596" s="13">
        <f t="shared" si="587"/>
        <v>34.465664218175142</v>
      </c>
      <c r="BP1596" s="13"/>
      <c r="BQ1596" s="13">
        <f t="shared" si="588"/>
        <v>99.633300000000006</v>
      </c>
      <c r="BR1596" s="13">
        <f t="shared" si="589"/>
        <v>108.99</v>
      </c>
      <c r="BT1596" s="13"/>
      <c r="BU1596" s="13"/>
      <c r="BV1596" s="13">
        <f t="shared" si="590"/>
        <v>31.50681587988543</v>
      </c>
      <c r="BW1596" s="13">
        <f t="shared" si="591"/>
        <v>344.65664218175147</v>
      </c>
      <c r="CA1596" s="13">
        <f t="shared" si="592"/>
        <v>9.9633299999999991</v>
      </c>
      <c r="CB1596" s="13">
        <f t="shared" si="593"/>
        <v>1089.9000000000001</v>
      </c>
    </row>
    <row r="1597" spans="1:80" x14ac:dyDescent="0.3">
      <c r="A1597" s="13">
        <f t="shared" si="569"/>
        <v>3.1477483141013125E-2</v>
      </c>
      <c r="C1597" s="13" t="str">
        <f>IF(F1597&gt;0,SQRT(Sum_Sq($AI$2,V_rtHz($AH$2)/(1+1/$A1597),V_rtHz($AH$2*$A1597)/(1+$A1597),$AN$2*$AH$2/(1+1/$A1597),$AM$2*SQRT(Sum_Sq(F1597,1/($X$2*D$8*(1+C$1017+F1597/E1597))))/SQRT(Sum_Sq($X$2*F1597*D$8,1)),                   $AQ$2*SQRT(Sum_Sq($AH$2/(1+1/$A1597)+F1597*( 1/(C$1017+1+F1597/E1597)-1)/(1+($X$2*F1597*D$8)^2), (F1597^2*D$8*$X$2+1/($X$2*D$8*(C$1017+1+F1597/E1597           )))/(1+($X$2*F1597*D$8)^2))),           V_rtHz(E1597)/($X$2*D$8*(E1597*C$1017+E1597+F1597)),V_rtHz(F1597)*SQRT(Sum_Sq(E1597*D$8*$X$2*C$1017,1))/($X$2*D$8*(E1597*C$1017+E1597+F1597))))/SQRT(Sum_Sq(1/(1+$A1597)+$AC$2/$I$2-1/(1+(1+F1597/E1597)/C$1017),$X$2/$I$2)),IF(F1598&lt;0,"A",C1598))</f>
        <v>A</v>
      </c>
      <c r="E1597" s="13">
        <f t="shared" si="570"/>
        <v>-1</v>
      </c>
      <c r="F1597" s="12">
        <f t="shared" si="594"/>
        <v>-2</v>
      </c>
      <c r="H1597" s="13" t="str">
        <f>IF(K1597&gt;0,SQRT(Sum_Sq($AI$2,V_rtHz($AH$2)/(1+1/$A1597),V_rtHz($AH$2*$A1597)/(1+$A1597),$AN$2*$AH$2/(1+1/$A1597),$AM$2*SQRT(Sum_Sq(K1597,1/($X$2*I$8*(1+H$1017+K1597/J1597))))/SQRT(Sum_Sq($X$2*K1597*I$8,1)),                   $AQ$2*SQRT(Sum_Sq($AH$2/(1+1/$A1597)+K1597*( 1/(H$1017+1+K1597/J1597)-1)/(1+($X$2*K1597*I$8)^2), (K1597^2*I$8*$X$2+1/($X$2*I$8*(H$1017+1+K1597/J1597           )))/(1+($X$2*K1597*I$8)^2))),           V_rtHz(J1597)/($X$2*I$8*(J1597*H$1017+J1597+K1597)),V_rtHz(K1597)*SQRT(Sum_Sq(J1597*I$8*$X$2*H$1017,1))/($X$2*I$8*(J1597*H$1017+J1597+K1597))))/SQRT(Sum_Sq(1/(1+$A1597)+$AC$2/$I$2-1/(1+(1+K1597/J1597)/H$1017),$X$2/$I$2)),IF(K1598&lt;0,"A",H1598))</f>
        <v>A</v>
      </c>
      <c r="J1597" s="13">
        <f t="shared" si="571"/>
        <v>-1</v>
      </c>
      <c r="K1597" s="12">
        <f t="shared" si="595"/>
        <v>-2</v>
      </c>
      <c r="M1597" s="13">
        <f>IF(P1597&gt;0,SQRT(Sum_Sq($AI$2,V_rtHz($AH$2)/(1+1/$A1597),V_rtHz($AH$2*$A1597)/(1+$A1597),$AN$2*$AH$2/(1+1/$A1597),$AM$2*SQRT(Sum_Sq(P1597,1/($X$2*N$8*(1+M$1017+P1597/O1597))))/SQRT(Sum_Sq($X$2*P1597*N$8,1)),                   $AQ$2*SQRT(Sum_Sq($AH$2/(1+1/$A1597)+P1597*( 1/(M$1017+1+P1597/O1597)-1)/(1+($X$2*P1597*N$8)^2), (P1597^2*N$8*$X$2+1/($X$2*N$8*(M$1017+1+P1597/O1597           )))/(1+($X$2*P1597*N$8)^2))),           V_rtHz(O1597)/($X$2*N$8*(O1597*M$1017+O1597+P1597)),V_rtHz(P1597)*SQRT(Sum_Sq(O1597*N$8*$X$2*M$1017,1))/($X$2*N$8*(O1597*M$1017+O1597+P1597))))/SQRT(Sum_Sq(1/(1+$A1597)+$AC$2/$I$2-1/(1+(1+P1597/O1597)/M$1017),$X$2/$I$2)),IF(P1598&lt;0,"A",M1598))</f>
        <v>1.3392361728267376E-6</v>
      </c>
      <c r="O1597" s="13">
        <f t="shared" si="572"/>
        <v>11979.235110756485</v>
      </c>
      <c r="P1597" s="12">
        <f t="shared" si="596"/>
        <v>8214.6353958412856</v>
      </c>
      <c r="R1597" s="13">
        <f>IF(U1597&gt;0,SQRT(Sum_Sq($AI$2,V_rtHz($AH$2)/(1+1/$A1597),V_rtHz($AH$2*$A1597)/(1+$A1597),$AN$2*$AH$2/(1+1/$A1597),$AM$2*SQRT(Sum_Sq(U1597,1/($X$2*S$8*(1+R$1017+U1597/T1597))))/SQRT(Sum_Sq($X$2*U1597*S$8,1)),                   $AQ$2*SQRT(Sum_Sq($AH$2/(1+1/$A1597)+U1597*( 1/(R$1017+1+U1597/T1597)-1)/(1+($X$2*U1597*S$8)^2), (U1597^2*S$8*$X$2+1/($X$2*S$8*(R$1017+1+U1597/T1597           )))/(1+($X$2*U1597*S$8)^2))),           V_rtHz(T1597)/($X$2*S$8*(T1597*R$1017+T1597+U1597)),V_rtHz(U1597)*SQRT(Sum_Sq(T1597*S$8*$X$2*R$1017,1))/($X$2*S$8*(T1597*R$1017+T1597+U1597))))/SQRT(Sum_Sq(1/(1+$A1597)+$AC$2/$I$2-1/(1+(1+U1597/T1597)/R$1017),$X$2/$I$2)),IF(U1598&lt;0,"A",R1598))</f>
        <v>1.5437634825758334E-6</v>
      </c>
      <c r="T1597" s="13">
        <f t="shared" si="573"/>
        <v>7784.8900723793395</v>
      </c>
      <c r="U1597" s="12">
        <f t="shared" si="597"/>
        <v>39972.829986735138</v>
      </c>
      <c r="X1597" s="13">
        <f>IF(AA1597&gt;0,SQRT(Sum_Sq($AI$2,V_rtHz($AH$2)/(1+1/$A1597),V_rtHz($AH$2*$A1597)/(1+$A1597),$AN$2*$AH$2/(1+1/$A1597),$AM$2*SQRT(Sum_Sq(AA1597,1/($X$2*Y$8*(1+X$1017+AA1597/Z1597))))/SQRT(Sum_Sq($X$2*AA1597*Y$8,1)),                   $AQ$2*SQRT(Sum_Sq($AH$2/(1+1/$A1597)+AA1597*( 1/(X$1017+1+AA1597/Z1597)-1)/(1+($X$2*AA1597*Y$8)^2), (AA1597^2*Y$8*$X$2+1/($X$2*Y$8*(X$1017+1+AA1597/Z1597           )))/(1+($X$2*AA1597*Y$8)^2))),           V_rtHz(Z1597)/($X$2*Y$8*(Z1597*X$1017+Z1597+AA1597)),V_rtHz(AA1597)*SQRT(Sum_Sq(Z1597*Y$8*$X$2*X$1017,1))/($X$2*Y$8*(Z1597*X$1017+Z1597+AA1597))))/SQRT(Sum_Sq(1/(1+$A1597)+$AC$2/$I$2-1/(1+(1+AA1597/Z1597)/X$1017),$X$2/$I$2)),IF(AA1598&lt;0,"A",X1598))</f>
        <v>2.5023090317696421E-6</v>
      </c>
      <c r="Z1597" s="13">
        <f t="shared" si="574"/>
        <v>7198.358257798187</v>
      </c>
      <c r="AA1597" s="12">
        <f t="shared" si="598"/>
        <v>136704.85023348191</v>
      </c>
      <c r="AC1597" s="13">
        <f>IF(AF1597&gt;0,SQRT(Sum_Sq($AI$2,V_rtHz($AH$2)/(1+1/$A1597),V_rtHz($AH$2*$A1597)/(1+$A1597),$AN$2*$AH$2/(1+1/$A1597),$AM$2*SQRT(Sum_Sq(AF1597,1/($X$2*AD$8*(1+AC$1017+AF1597/AE1597))))/SQRT(Sum_Sq($X$2*AF1597*AD$8,1)),                   $AQ$2*SQRT(Sum_Sq($AH$2/(1+1/$A1597)+AF1597*( 1/(AC$1017+1+AF1597/AE1597)-1)/(1+($X$2*AF1597*AD$8)^2), (AF1597^2*AD$8*$X$2+1/($X$2*AD$8*(AC$1017+1+AF1597/AE1597           )))/(1+($X$2*AF1597*AD$8)^2))),           V_rtHz(AE1597)/($X$2*AD$8*(AE1597*AC$1017+AE1597+AF1597)),V_rtHz(AF1597)*SQRT(Sum_Sq(AE1597*AD$8*$X$2*AC$1017,1))/($X$2*AD$8*(AE1597*AC$1017+AE1597+AF1597))))/SQRT(Sum_Sq(1/(1+$A1597)+$AC$2/$I$2-1/(1+(1+AF1597/AE1597)/AC$1017),$X$2/$I$2)),IF(AF1598&lt;0,"A",AC1598))</f>
        <v>4.3291568145042703E-6</v>
      </c>
      <c r="AE1597" s="13">
        <f t="shared" si="575"/>
        <v>7040.7974247692973</v>
      </c>
      <c r="AF1597" s="12">
        <f t="shared" si="599"/>
        <v>441972.78881211107</v>
      </c>
      <c r="AG1597" s="13"/>
      <c r="AH1597" s="13">
        <f>IF(AK1597&gt;0,SQRT(Sum_Sq($AI$2,V_rtHz($AH$2)/(1+1/$A1597),V_rtHz($AH$2*$A1597)/(1+$A1597),$AN$2*$AH$2/(1+1/$A1597),$AM$2*SQRT(Sum_Sq(AK1597,1/($X$2*AI$8*(1+AH$1017+AK1597/AJ1597))))/SQRT(Sum_Sq($X$2*AK1597*AI$8,1)),                   $AQ$2*SQRT(Sum_Sq($AH$2/(1+1/$A1597)+AK1597*( 1/(AH$1017+1+AK1597/AJ1597)-1)/(1+($X$2*AK1597*AI$8)^2), (AK1597^2*AI$8*$X$2+1/($X$2*AI$8*(AH$1017+1+AK1597/AJ1597           )))/(1+($X$2*AK1597*AI$8)^2))),           V_rtHz(AJ1597)/($X$2*AI$8*(AJ1597*AH$1017+AJ1597+AK1597)),V_rtHz(AK1597)*SQRT(Sum_Sq(AJ1597*AI$8*$X$2*AH$1017,1))/($X$2*AI$8*(AJ1597*AH$1017+AJ1597+AK1597))))/SQRT(Sum_Sq(1/(1+$A1597)+$AC$2/$I$2-1/(1+(1+AK1597/AJ1597)/AH$1017),$X$2/$I$2)),IF(AK1598&lt;0,"A",AH1598))</f>
        <v>7.6333382240951269E-6</v>
      </c>
      <c r="AI1597" s="13"/>
      <c r="AJ1597" s="13">
        <f t="shared" si="576"/>
        <v>6993.2585229140304</v>
      </c>
      <c r="AK1597" s="12">
        <f t="shared" si="600"/>
        <v>1407141.5840482954</v>
      </c>
      <c r="AM1597" s="13">
        <f>IF(AP1597&gt;0,SQRT(Sum_Sq($AI$2,V_rtHz($AH$2)/(1+1/$A1597),V_rtHz($AH$2*$A1597)/(1+$A1597),$AN$2*$AH$2/(1+1/$A1597),$AM$2*SQRT(Sum_Sq(AP1597,1/($X$2*AN$8*(1+AM$1017+AP1597/AO1597))))/SQRT(Sum_Sq($X$2*AP1597*AN$8,1)),                   $AQ$2*SQRT(Sum_Sq($AH$2/(1+1/$A1597)+AP1597*( 1/(AM$1017+1+AP1597/AO1597)-1)/(1+($X$2*AP1597*AN$8)^2), (AP1597^2*AN$8*$X$2+1/($X$2*AN$8*(AM$1017+1+AP1597/AO1597           )))/(1+($X$2*AP1597*AN$8)^2))),           V_rtHz(AO1597)/($X$2*AN$8*(AO1597*AM$1017+AO1597+AP1597)),V_rtHz(AP1597)*SQRT(Sum_Sq(AO1597*AN$8*$X$2*AM$1017,1))/($X$2*AN$8*(AO1597*AM$1017+AO1597+AP1597))))/SQRT(Sum_Sq(1/(1+$A1597)+$AC$2/$I$2-1/(1+(1+AP1597/AO1597)/AM$1017),$X$2/$I$2)),IF(AP1598&lt;0,"A",AM1598))</f>
        <v>1.3540276993435922E-5</v>
      </c>
      <c r="AO1597" s="13">
        <f t="shared" si="577"/>
        <v>6978.4411691957011</v>
      </c>
      <c r="AP1597" s="12">
        <f t="shared" si="601"/>
        <v>4459220.6165221157</v>
      </c>
      <c r="AR1597" s="13">
        <f t="shared" si="578"/>
        <v>69887291.180198371</v>
      </c>
      <c r="AS1597" s="13">
        <f t="shared" si="579"/>
        <v>-1.3754084424020069E-5</v>
      </c>
      <c r="AV1597" s="13"/>
      <c r="AW1597" s="13">
        <f t="shared" si="580"/>
        <v>39300511.936236553</v>
      </c>
      <c r="AX1597" s="13">
        <f t="shared" si="581"/>
        <v>-4.7858088426530971E-5</v>
      </c>
      <c r="AZ1597" s="13"/>
      <c r="BA1597" s="13"/>
      <c r="BB1597" s="13">
        <f t="shared" si="582"/>
        <v>3150.681587988543</v>
      </c>
      <c r="BC1597" s="13">
        <f t="shared" si="583"/>
        <v>3.4465664218175136</v>
      </c>
      <c r="BD1597" s="13"/>
      <c r="BE1597" s="13"/>
      <c r="BG1597" s="13">
        <f t="shared" si="584"/>
        <v>996.3330000000002</v>
      </c>
      <c r="BH1597" s="13">
        <f t="shared" si="585"/>
        <v>10.899000000000004</v>
      </c>
      <c r="BI1597" s="13"/>
      <c r="BL1597" s="13">
        <f t="shared" si="586"/>
        <v>315.06815879885437</v>
      </c>
      <c r="BM1597" s="13">
        <f t="shared" si="587"/>
        <v>34.465664218175107</v>
      </c>
      <c r="BP1597" s="13"/>
      <c r="BQ1597" s="13">
        <f t="shared" si="588"/>
        <v>99.633300000000006</v>
      </c>
      <c r="BR1597" s="13">
        <f t="shared" si="589"/>
        <v>108.99000000000002</v>
      </c>
      <c r="BT1597" s="13"/>
      <c r="BU1597" s="13"/>
      <c r="BV1597" s="13">
        <f t="shared" si="590"/>
        <v>31.50681587988543</v>
      </c>
      <c r="BW1597" s="13">
        <f t="shared" si="591"/>
        <v>344.65664218175147</v>
      </c>
      <c r="CA1597" s="13">
        <f t="shared" si="592"/>
        <v>9.9633299999999991</v>
      </c>
      <c r="CB1597" s="13">
        <f t="shared" si="593"/>
        <v>1089.9000000000001</v>
      </c>
    </row>
    <row r="1598" spans="1:80" x14ac:dyDescent="0.3">
      <c r="A1598" s="13">
        <f t="shared" si="569"/>
        <v>3.1915378551007602E-2</v>
      </c>
      <c r="C1598" s="13" t="str">
        <f>IF(F1598&gt;0,SQRT(Sum_Sq($AI$2,V_rtHz($AH$2)/(1+1/$A1598),V_rtHz($AH$2*$A1598)/(1+$A1598),$AN$2*$AH$2/(1+1/$A1598),$AM$2*SQRT(Sum_Sq(F1598,1/($X$2*D$8*(1+C$1017+F1598/E1598))))/SQRT(Sum_Sq($X$2*F1598*D$8,1)),                   $AQ$2*SQRT(Sum_Sq($AH$2/(1+1/$A1598)+F1598*( 1/(C$1017+1+F1598/E1598)-1)/(1+($X$2*F1598*D$8)^2), (F1598^2*D$8*$X$2+1/($X$2*D$8*(C$1017+1+F1598/E1598           )))/(1+($X$2*F1598*D$8)^2))),           V_rtHz(E1598)/($X$2*D$8*(E1598*C$1017+E1598+F1598)),V_rtHz(F1598)*SQRT(Sum_Sq(E1598*D$8*$X$2*C$1017,1))/($X$2*D$8*(E1598*C$1017+E1598+F1598))))/SQRT(Sum_Sq(1/(1+$A1598)+$AC$2/$I$2-1/(1+(1+F1598/E1598)/C$1017),$X$2/$I$2)),IF(F1599&lt;0,"A",C1599))</f>
        <v>A</v>
      </c>
      <c r="E1598" s="13">
        <f t="shared" si="570"/>
        <v>-1</v>
      </c>
      <c r="F1598" s="12">
        <f t="shared" si="594"/>
        <v>-2</v>
      </c>
      <c r="H1598" s="13" t="str">
        <f>IF(K1598&gt;0,SQRT(Sum_Sq($AI$2,V_rtHz($AH$2)/(1+1/$A1598),V_rtHz($AH$2*$A1598)/(1+$A1598),$AN$2*$AH$2/(1+1/$A1598),$AM$2*SQRT(Sum_Sq(K1598,1/($X$2*I$8*(1+H$1017+K1598/J1598))))/SQRT(Sum_Sq($X$2*K1598*I$8,1)),                   $AQ$2*SQRT(Sum_Sq($AH$2/(1+1/$A1598)+K1598*( 1/(H$1017+1+K1598/J1598)-1)/(1+($X$2*K1598*I$8)^2), (K1598^2*I$8*$X$2+1/($X$2*I$8*(H$1017+1+K1598/J1598           )))/(1+($X$2*K1598*I$8)^2))),           V_rtHz(J1598)/($X$2*I$8*(J1598*H$1017+J1598+K1598)),V_rtHz(K1598)*SQRT(Sum_Sq(J1598*I$8*$X$2*H$1017,1))/($X$2*I$8*(J1598*H$1017+J1598+K1598))))/SQRT(Sum_Sq(1/(1+$A1598)+$AC$2/$I$2-1/(1+(1+K1598/J1598)/H$1017),$X$2/$I$2)),IF(K1599&lt;0,"A",H1599))</f>
        <v>A</v>
      </c>
      <c r="J1598" s="13">
        <f t="shared" si="571"/>
        <v>-1</v>
      </c>
      <c r="K1598" s="12">
        <f t="shared" si="595"/>
        <v>-2</v>
      </c>
      <c r="M1598" s="13">
        <f>IF(P1598&gt;0,SQRT(Sum_Sq($AI$2,V_rtHz($AH$2)/(1+1/$A1598),V_rtHz($AH$2*$A1598)/(1+$A1598),$AN$2*$AH$2/(1+1/$A1598),$AM$2*SQRT(Sum_Sq(P1598,1/($X$2*N$8*(1+M$1017+P1598/O1598))))/SQRT(Sum_Sq($X$2*P1598*N$8,1)),                   $AQ$2*SQRT(Sum_Sq($AH$2/(1+1/$A1598)+P1598*( 1/(M$1017+1+P1598/O1598)-1)/(1+($X$2*P1598*N$8)^2), (P1598^2*N$8*$X$2+1/($X$2*N$8*(M$1017+1+P1598/O1598           )))/(1+($X$2*P1598*N$8)^2))),           V_rtHz(O1598)/($X$2*N$8*(O1598*M$1017+O1598+P1598)),V_rtHz(P1598)*SQRT(Sum_Sq(O1598*N$8*$X$2*M$1017,1))/($X$2*N$8*(O1598*M$1017+O1598+P1598))))/SQRT(Sum_Sq(1/(1+$A1598)+$AC$2/$I$2-1/(1+(1+P1598/O1598)/M$1017),$X$2/$I$2)),IF(P1599&lt;0,"A",M1599))</f>
        <v>1.3229519304448342E-6</v>
      </c>
      <c r="O1598" s="13">
        <f t="shared" si="572"/>
        <v>11761.532785908183</v>
      </c>
      <c r="P1598" s="12">
        <f t="shared" si="596"/>
        <v>8366.6857498222271</v>
      </c>
      <c r="R1598" s="13">
        <f>IF(U1598&gt;0,SQRT(Sum_Sq($AI$2,V_rtHz($AH$2)/(1+1/$A1598),V_rtHz($AH$2*$A1598)/(1+$A1598),$AN$2*$AH$2/(1+1/$A1598),$AM$2*SQRT(Sum_Sq(U1598,1/($X$2*S$8*(1+R$1017+U1598/T1598))))/SQRT(Sum_Sq($X$2*U1598*S$8,1)),                   $AQ$2*SQRT(Sum_Sq($AH$2/(1+1/$A1598)+U1598*( 1/(R$1017+1+U1598/T1598)-1)/(1+($X$2*U1598*S$8)^2), (U1598^2*S$8*$X$2+1/($X$2*S$8*(R$1017+1+U1598/T1598           )))/(1+($X$2*U1598*S$8)^2))),           V_rtHz(T1598)/($X$2*S$8*(T1598*R$1017+T1598+U1598)),V_rtHz(U1598)*SQRT(Sum_Sq(T1598*S$8*$X$2*R$1017,1))/($X$2*S$8*(T1598*R$1017+T1598+U1598))))/SQRT(Sum_Sq(1/(1+$A1598)+$AC$2/$I$2-1/(1+(1+U1598/T1598)/R$1017),$X$2/$I$2)),IF(U1599&lt;0,"A",R1599))</f>
        <v>1.5391047658626936E-6</v>
      </c>
      <c r="T1598" s="13">
        <f t="shared" si="573"/>
        <v>7733.3175384537426</v>
      </c>
      <c r="U1598" s="12">
        <f t="shared" si="597"/>
        <v>40239.403823945657</v>
      </c>
      <c r="X1598" s="13">
        <f>IF(AA1598&gt;0,SQRT(Sum_Sq($AI$2,V_rtHz($AH$2)/(1+1/$A1598),V_rtHz($AH$2*$A1598)/(1+$A1598),$AN$2*$AH$2/(1+1/$A1598),$AM$2*SQRT(Sum_Sq(AA1598,1/($X$2*Y$8*(1+X$1017+AA1598/Z1598))))/SQRT(Sum_Sq($X$2*AA1598*Y$8,1)),                   $AQ$2*SQRT(Sum_Sq($AH$2/(1+1/$A1598)+AA1598*( 1/(X$1017+1+AA1598/Z1598)-1)/(1+($X$2*AA1598*Y$8)^2), (AA1598^2*Y$8*$X$2+1/($X$2*Y$8*(X$1017+1+AA1598/Z1598           )))/(1+($X$2*AA1598*Y$8)^2))),           V_rtHz(Z1598)/($X$2*Y$8*(Z1598*X$1017+Z1598+AA1598)),V_rtHz(AA1598)*SQRT(Sum_Sq(Z1598*Y$8*$X$2*X$1017,1))/($X$2*Y$8*(Z1598*X$1017+Z1598+AA1598))))/SQRT(Sum_Sq(1/(1+$A1598)+$AC$2/$I$2-1/(1+(1+AA1598/Z1598)/X$1017),$X$2/$I$2)),IF(AA1599&lt;0,"A",X1599))</f>
        <v>2.496814350352495E-6</v>
      </c>
      <c r="Z1598" s="13">
        <f t="shared" si="574"/>
        <v>7158.3782442572019</v>
      </c>
      <c r="AA1598" s="12">
        <f t="shared" si="598"/>
        <v>137468.3558177024</v>
      </c>
      <c r="AC1598" s="13">
        <f>IF(AF1598&gt;0,SQRT(Sum_Sq($AI$2,V_rtHz($AH$2)/(1+1/$A1598),V_rtHz($AH$2*$A1598)/(1+$A1598),$AN$2*$AH$2/(1+1/$A1598),$AM$2*SQRT(Sum_Sq(AF1598,1/($X$2*AD$8*(1+AC$1017+AF1598/AE1598))))/SQRT(Sum_Sq($X$2*AF1598*AD$8,1)),                   $AQ$2*SQRT(Sum_Sq($AH$2/(1+1/$A1598)+AF1598*( 1/(AC$1017+1+AF1598/AE1598)-1)/(1+($X$2*AF1598*AD$8)^2), (AF1598^2*AD$8*$X$2+1/($X$2*AD$8*(AC$1017+1+AF1598/AE1598           )))/(1+($X$2*AF1598*AD$8)^2))),           V_rtHz(AE1598)/($X$2*AD$8*(AE1598*AC$1017+AE1598+AF1598)),V_rtHz(AF1598)*SQRT(Sum_Sq(AE1598*AD$8*$X$2*AC$1017,1))/($X$2*AD$8*(AE1598*AC$1017+AE1598+AF1598))))/SQRT(Sum_Sq(1/(1+$A1598)+$AC$2/$I$2-1/(1+(1+AF1598/AE1598)/AC$1017),$X$2/$I$2)),IF(AF1599&lt;0,"A",AC1599))</f>
        <v>4.3205410163701145E-6</v>
      </c>
      <c r="AE1598" s="13">
        <f t="shared" si="575"/>
        <v>7003.5807863205609</v>
      </c>
      <c r="AF1598" s="12">
        <f t="shared" si="599"/>
        <v>444321.40760973067</v>
      </c>
      <c r="AG1598" s="13"/>
      <c r="AH1598" s="13">
        <f>IF(AK1598&gt;0,SQRT(Sum_Sq($AI$2,V_rtHz($AH$2)/(1+1/$A1598),V_rtHz($AH$2*$A1598)/(1+$A1598),$AN$2*$AH$2/(1+1/$A1598),$AM$2*SQRT(Sum_Sq(AK1598,1/($X$2*AI$8*(1+AH$1017+AK1598/AJ1598))))/SQRT(Sum_Sq($X$2*AK1598*AI$8,1)),                   $AQ$2*SQRT(Sum_Sq($AH$2/(1+1/$A1598)+AK1598*( 1/(AH$1017+1+AK1598/AJ1598)-1)/(1+($X$2*AK1598*AI$8)^2), (AK1598^2*AI$8*$X$2+1/($X$2*AI$8*(AH$1017+1+AK1598/AJ1598           )))/(1+($X$2*AK1598*AI$8)^2))),           V_rtHz(AJ1598)/($X$2*AI$8*(AJ1598*AH$1017+AJ1598+AK1598)),V_rtHz(AK1598)*SQRT(Sum_Sq(AJ1598*AI$8*$X$2*AH$1017,1))/($X$2*AI$8*(AJ1598*AH$1017+AJ1598+AK1598))))/SQRT(Sum_Sq(1/(1+$A1598)+$AC$2/$I$2-1/(1+(1+AK1598/AJ1598)/AH$1017),$X$2/$I$2)),IF(AK1599&lt;0,"A",AH1599))</f>
        <v>7.6186131496685406E-6</v>
      </c>
      <c r="AI1598" s="13"/>
      <c r="AJ1598" s="13">
        <f t="shared" si="576"/>
        <v>6956.8480271572062</v>
      </c>
      <c r="AK1598" s="12">
        <f t="shared" si="600"/>
        <v>1414506.2300022156</v>
      </c>
      <c r="AM1598" s="13">
        <f>IF(AP1598&gt;0,SQRT(Sum_Sq($AI$2,V_rtHz($AH$2)/(1+1/$A1598),V_rtHz($AH$2*$A1598)/(1+$A1598),$AN$2*$AH$2/(1+1/$A1598),$AM$2*SQRT(Sum_Sq(AP1598,1/($X$2*AN$8*(1+AM$1017+AP1598/AO1598))))/SQRT(Sum_Sq($X$2*AP1598*AN$8,1)),                   $AQ$2*SQRT(Sum_Sq($AH$2/(1+1/$A1598)+AP1598*( 1/(AM$1017+1+AP1598/AO1598)-1)/(1+($X$2*AP1598*AN$8)^2), (AP1598^2*AN$8*$X$2+1/($X$2*AN$8*(AM$1017+1+AP1598/AO1598           )))/(1+($X$2*AP1598*AN$8)^2))),           V_rtHz(AO1598)/($X$2*AN$8*(AO1598*AM$1017+AO1598+AP1598)),V_rtHz(AP1598)*SQRT(Sum_Sq(AO1598*AN$8*$X$2*AM$1017,1))/($X$2*AN$8*(AO1598*AM$1017+AO1598+AP1598))))/SQRT(Sum_Sq(1/(1+$A1598)+$AC$2/$I$2-1/(1+(1+AP1598/AO1598)/AM$1017),$X$2/$I$2)),IF(AP1599&lt;0,"A",AM1599))</f>
        <v>1.3514425560147986E-5</v>
      </c>
      <c r="AO1598" s="13">
        <f t="shared" si="577"/>
        <v>6942.2793621344572</v>
      </c>
      <c r="AP1598" s="12">
        <f t="shared" si="601"/>
        <v>4482448.3587616058</v>
      </c>
      <c r="AR1598" s="13">
        <f t="shared" si="578"/>
        <v>69887291.180198371</v>
      </c>
      <c r="AS1598" s="13">
        <f t="shared" si="579"/>
        <v>-1.3762157896767033E-5</v>
      </c>
      <c r="AV1598" s="13"/>
      <c r="AW1598" s="13">
        <f t="shared" si="580"/>
        <v>39300511.936236553</v>
      </c>
      <c r="AX1598" s="13">
        <f t="shared" si="581"/>
        <v>-4.7955978864018932E-5</v>
      </c>
      <c r="AZ1598" s="13"/>
      <c r="BA1598" s="13"/>
      <c r="BB1598" s="13">
        <f t="shared" si="582"/>
        <v>3150.681587988543</v>
      </c>
      <c r="BC1598" s="13">
        <f t="shared" si="583"/>
        <v>3.4465664218175101</v>
      </c>
      <c r="BD1598" s="13"/>
      <c r="BE1598" s="13"/>
      <c r="BG1598" s="13">
        <f t="shared" si="584"/>
        <v>996.3330000000002</v>
      </c>
      <c r="BH1598" s="13">
        <f t="shared" si="585"/>
        <v>10.899000000000004</v>
      </c>
      <c r="BI1598" s="13"/>
      <c r="BL1598" s="13">
        <f t="shared" si="586"/>
        <v>315.06815879885437</v>
      </c>
      <c r="BM1598" s="13">
        <f t="shared" si="587"/>
        <v>34.465664218175121</v>
      </c>
      <c r="BP1598" s="13"/>
      <c r="BQ1598" s="13">
        <f t="shared" si="588"/>
        <v>99.633300000000006</v>
      </c>
      <c r="BR1598" s="13">
        <f t="shared" si="589"/>
        <v>108.98999999999991</v>
      </c>
      <c r="BT1598" s="13"/>
      <c r="BU1598" s="13"/>
      <c r="BV1598" s="13">
        <f t="shared" si="590"/>
        <v>31.50681587988543</v>
      </c>
      <c r="BW1598" s="13">
        <f t="shared" si="591"/>
        <v>344.65664218175147</v>
      </c>
      <c r="CA1598" s="13">
        <f t="shared" si="592"/>
        <v>9.9633299999999991</v>
      </c>
      <c r="CB1598" s="13">
        <f t="shared" si="593"/>
        <v>1089.9000000000001</v>
      </c>
    </row>
    <row r="1599" spans="1:80" x14ac:dyDescent="0.3">
      <c r="A1599" s="13">
        <f t="shared" si="569"/>
        <v>3.2359365692962778E-2</v>
      </c>
      <c r="C1599" s="13" t="str">
        <f>IF(F1599&gt;0,SQRT(Sum_Sq($AI$2,V_rtHz($AH$2)/(1+1/$A1599),V_rtHz($AH$2*$A1599)/(1+$A1599),$AN$2*$AH$2/(1+1/$A1599),$AM$2*SQRT(Sum_Sq(F1599,1/($X$2*D$8*(1+C$1017+F1599/E1599))))/SQRT(Sum_Sq($X$2*F1599*D$8,1)),                   $AQ$2*SQRT(Sum_Sq($AH$2/(1+1/$A1599)+F1599*( 1/(C$1017+1+F1599/E1599)-1)/(1+($X$2*F1599*D$8)^2), (F1599^2*D$8*$X$2+1/($X$2*D$8*(C$1017+1+F1599/E1599           )))/(1+($X$2*F1599*D$8)^2))),           V_rtHz(E1599)/($X$2*D$8*(E1599*C$1017+E1599+F1599)),V_rtHz(F1599)*SQRT(Sum_Sq(E1599*D$8*$X$2*C$1017,1))/($X$2*D$8*(E1599*C$1017+E1599+F1599))))/SQRT(Sum_Sq(1/(1+$A1599)+$AC$2/$I$2-1/(1+(1+F1599/E1599)/C$1017),$X$2/$I$2)),IF(F1600&lt;0,"A",C1600))</f>
        <v>A</v>
      </c>
      <c r="E1599" s="13">
        <f t="shared" si="570"/>
        <v>-1</v>
      </c>
      <c r="F1599" s="12">
        <f t="shared" si="594"/>
        <v>-2</v>
      </c>
      <c r="H1599" s="13" t="str">
        <f>IF(K1599&gt;0,SQRT(Sum_Sq($AI$2,V_rtHz($AH$2)/(1+1/$A1599),V_rtHz($AH$2*$A1599)/(1+$A1599),$AN$2*$AH$2/(1+1/$A1599),$AM$2*SQRT(Sum_Sq(K1599,1/($X$2*I$8*(1+H$1017+K1599/J1599))))/SQRT(Sum_Sq($X$2*K1599*I$8,1)),                   $AQ$2*SQRT(Sum_Sq($AH$2/(1+1/$A1599)+K1599*( 1/(H$1017+1+K1599/J1599)-1)/(1+($X$2*K1599*I$8)^2), (K1599^2*I$8*$X$2+1/($X$2*I$8*(H$1017+1+K1599/J1599           )))/(1+($X$2*K1599*I$8)^2))),           V_rtHz(J1599)/($X$2*I$8*(J1599*H$1017+J1599+K1599)),V_rtHz(K1599)*SQRT(Sum_Sq(J1599*I$8*$X$2*H$1017,1))/($X$2*I$8*(J1599*H$1017+J1599+K1599))))/SQRT(Sum_Sq(1/(1+$A1599)+$AC$2/$I$2-1/(1+(1+K1599/J1599)/H$1017),$X$2/$I$2)),IF(K1600&lt;0,"A",H1600))</f>
        <v>A</v>
      </c>
      <c r="J1599" s="13">
        <f t="shared" si="571"/>
        <v>-1</v>
      </c>
      <c r="K1599" s="12">
        <f t="shared" si="595"/>
        <v>-2</v>
      </c>
      <c r="M1599" s="13">
        <f>IF(P1599&gt;0,SQRT(Sum_Sq($AI$2,V_rtHz($AH$2)/(1+1/$A1599),V_rtHz($AH$2*$A1599)/(1+$A1599),$AN$2*$AH$2/(1+1/$A1599),$AM$2*SQRT(Sum_Sq(P1599,1/($X$2*N$8*(1+M$1017+P1599/O1599))))/SQRT(Sum_Sq($X$2*P1599*N$8,1)),                   $AQ$2*SQRT(Sum_Sq($AH$2/(1+1/$A1599)+P1599*( 1/(M$1017+1+P1599/O1599)-1)/(1+($X$2*P1599*N$8)^2), (P1599^2*N$8*$X$2+1/($X$2*N$8*(M$1017+1+P1599/O1599           )))/(1+($X$2*P1599*N$8)^2))),           V_rtHz(O1599)/($X$2*N$8*(O1599*M$1017+O1599+P1599)),V_rtHz(P1599)*SQRT(Sum_Sq(O1599*N$8*$X$2*M$1017,1))/($X$2*N$8*(O1599*M$1017+O1599+P1599))))/SQRT(Sum_Sq(1/(1+$A1599)+$AC$2/$I$2-1/(1+(1+P1599/O1599)/M$1017),$X$2/$I$2)),IF(P1600&lt;0,"A",M1600))</f>
        <v>1.3074593101417825E-6</v>
      </c>
      <c r="O1599" s="13">
        <f t="shared" si="572"/>
        <v>11554.356889160237</v>
      </c>
      <c r="P1599" s="12">
        <f t="shared" si="596"/>
        <v>8516.7049711130167</v>
      </c>
      <c r="R1599" s="13">
        <f>IF(U1599&gt;0,SQRT(Sum_Sq($AI$2,V_rtHz($AH$2)/(1+1/$A1599),V_rtHz($AH$2*$A1599)/(1+$A1599),$AN$2*$AH$2/(1+1/$A1599),$AM$2*SQRT(Sum_Sq(U1599,1/($X$2*S$8*(1+R$1017+U1599/T1599))))/SQRT(Sum_Sq($X$2*U1599*S$8,1)),                   $AQ$2*SQRT(Sum_Sq($AH$2/(1+1/$A1599)+U1599*( 1/(R$1017+1+U1599/T1599)-1)/(1+($X$2*U1599*S$8)^2), (U1599^2*S$8*$X$2+1/($X$2*S$8*(R$1017+1+U1599/T1599           )))/(1+($X$2*U1599*S$8)^2))),           V_rtHz(T1599)/($X$2*S$8*(T1599*R$1017+T1599+U1599)),V_rtHz(U1599)*SQRT(Sum_Sq(T1599*S$8*$X$2*R$1017,1))/($X$2*S$8*(T1599*R$1017+T1599+U1599))))/SQRT(Sum_Sq(1/(1+$A1599)+$AC$2/$I$2-1/(1+(1+U1599/T1599)/R$1017),$X$2/$I$2)),IF(U1600&lt;0,"A",R1600))</f>
        <v>1.5344858601834521E-6</v>
      </c>
      <c r="T1599" s="13">
        <f t="shared" si="573"/>
        <v>7682.1563187518796</v>
      </c>
      <c r="U1599" s="12">
        <f t="shared" si="597"/>
        <v>40507.388084391343</v>
      </c>
      <c r="X1599" s="13">
        <f>IF(AA1599&gt;0,SQRT(Sum_Sq($AI$2,V_rtHz($AH$2)/(1+1/$A1599),V_rtHz($AH$2*$A1599)/(1+$A1599),$AN$2*$AH$2/(1+1/$A1599),$AM$2*SQRT(Sum_Sq(AA1599,1/($X$2*Y$8*(1+X$1017+AA1599/Z1599))))/SQRT(Sum_Sq($X$2*AA1599*Y$8,1)),                   $AQ$2*SQRT(Sum_Sq($AH$2/(1+1/$A1599)+AA1599*( 1/(X$1017+1+AA1599/Z1599)-1)/(1+($X$2*AA1599*Y$8)^2), (AA1599^2*Y$8*$X$2+1/($X$2*Y$8*(X$1017+1+AA1599/Z1599           )))/(1+($X$2*AA1599*Y$8)^2))),           V_rtHz(Z1599)/($X$2*Y$8*(Z1599*X$1017+Z1599+AA1599)),V_rtHz(AA1599)*SQRT(Sum_Sq(Z1599*Y$8*$X$2*X$1017,1))/($X$2*Y$8*(Z1599*X$1017+Z1599+AA1599))))/SQRT(Sum_Sq(1/(1+$A1599)+$AC$2/$I$2-1/(1+(1+AA1599/Z1599)/X$1017),$X$2/$I$2)),IF(AA1600&lt;0,"A",X1600))</f>
        <v>2.4913466960088004E-6</v>
      </c>
      <c r="Z1599" s="13">
        <f t="shared" si="574"/>
        <v>7118.5715873523495</v>
      </c>
      <c r="AA1599" s="12">
        <f t="shared" si="598"/>
        <v>138237.07122755121</v>
      </c>
      <c r="AC1599" s="13">
        <f>IF(AF1599&gt;0,SQRT(Sum_Sq($AI$2,V_rtHz($AH$2)/(1+1/$A1599),V_rtHz($AH$2*$A1599)/(1+$A1599),$AN$2*$AH$2/(1+1/$A1599),$AM$2*SQRT(Sum_Sq(AF1599,1/($X$2*AD$8*(1+AC$1017+AF1599/AE1599))))/SQRT(Sum_Sq($X$2*AF1599*AD$8,1)),                   $AQ$2*SQRT(Sum_Sq($AH$2/(1+1/$A1599)+AF1599*( 1/(AC$1017+1+AF1599/AE1599)-1)/(1+($X$2*AF1599*AD$8)^2), (AF1599^2*AD$8*$X$2+1/($X$2*AD$8*(AC$1017+1+AF1599/AE1599           )))/(1+($X$2*AF1599*AD$8)^2))),           V_rtHz(AE1599)/($X$2*AD$8*(AE1599*AC$1017+AE1599+AF1599)),V_rtHz(AF1599)*SQRT(Sum_Sq(AE1599*AD$8*$X$2*AC$1017,1))/($X$2*AD$8*(AE1599*AC$1017+AE1599+AF1599))))/SQRT(Sum_Sq(1/(1+$A1599)+$AC$2/$I$2-1/(1+(1+AF1599/AE1599)/AC$1017),$X$2/$I$2)),IF(AF1600&lt;0,"A",AC1600))</f>
        <v>4.3119597517395383E-6</v>
      </c>
      <c r="AE1599" s="13">
        <f t="shared" si="575"/>
        <v>6966.4917542438034</v>
      </c>
      <c r="AF1599" s="12">
        <f t="shared" si="599"/>
        <v>446686.93842790596</v>
      </c>
      <c r="AG1599" s="13"/>
      <c r="AH1599" s="13">
        <f>IF(AK1599&gt;0,SQRT(Sum_Sq($AI$2,V_rtHz($AH$2)/(1+1/$A1599),V_rtHz($AH$2*$A1599)/(1+$A1599),$AN$2*$AH$2/(1+1/$A1599),$AM$2*SQRT(Sum_Sq(AK1599,1/($X$2*AI$8*(1+AH$1017+AK1599/AJ1599))))/SQRT(Sum_Sq($X$2*AK1599*AI$8,1)),                   $AQ$2*SQRT(Sum_Sq($AH$2/(1+1/$A1599)+AK1599*( 1/(AH$1017+1+AK1599/AJ1599)-1)/(1+($X$2*AK1599*AI$8)^2), (AK1599^2*AI$8*$X$2+1/($X$2*AI$8*(AH$1017+1+AK1599/AJ1599           )))/(1+($X$2*AK1599*AI$8)^2))),           V_rtHz(AJ1599)/($X$2*AI$8*(AJ1599*AH$1017+AJ1599+AK1599)),V_rtHz(AK1599)*SQRT(Sum_Sq(AJ1599*AI$8*$X$2*AH$1017,1))/($X$2*AI$8*(AJ1599*AH$1017+AJ1599+AK1599))))/SQRT(Sum_Sq(1/(1+$A1599)+$AC$2/$I$2-1/(1+(1+AK1599/AJ1599)/AH$1017),$X$2/$I$2)),IF(AK1600&lt;0,"A",AH1600))</f>
        <v>7.6039431353850388E-6</v>
      </c>
      <c r="AI1599" s="13"/>
      <c r="AJ1599" s="13">
        <f t="shared" si="576"/>
        <v>6920.552612901879</v>
      </c>
      <c r="AK1599" s="12">
        <f t="shared" si="600"/>
        <v>1421924.725671038</v>
      </c>
      <c r="AM1599" s="13">
        <f>IF(AP1599&gt;0,SQRT(Sum_Sq($AI$2,V_rtHz($AH$2)/(1+1/$A1599),V_rtHz($AH$2*$A1599)/(1+$A1599),$AN$2*$AH$2/(1+1/$A1599),$AM$2*SQRT(Sum_Sq(AP1599,1/($X$2*AN$8*(1+AM$1017+AP1599/AO1599))))/SQRT(Sum_Sq($X$2*AP1599*AN$8,1)),                   $AQ$2*SQRT(Sum_Sq($AH$2/(1+1/$A1599)+AP1599*( 1/(AM$1017+1+AP1599/AO1599)-1)/(1+($X$2*AP1599*AN$8)^2), (AP1599^2*AN$8*$X$2+1/($X$2*AN$8*(AM$1017+1+AP1599/AO1599           )))/(1+($X$2*AP1599*AN$8)^2))),           V_rtHz(AO1599)/($X$2*AN$8*(AO1599*AM$1017+AO1599+AP1599)),V_rtHz(AP1599)*SQRT(Sum_Sq(AO1599*AN$8*$X$2*AM$1017,1))/($X$2*AN$8*(AO1599*AM$1017+AO1599+AP1599))))/SQRT(Sum_Sq(1/(1+$A1599)+$AC$2/$I$2-1/(1+(1+AP1599/AO1599)/AM$1017),$X$2/$I$2)),IF(AP1600&lt;0,"A",AM1600))</f>
        <v>1.3488668720687738E-5</v>
      </c>
      <c r="AO1599" s="13">
        <f t="shared" si="577"/>
        <v>6906.228848313739</v>
      </c>
      <c r="AP1599" s="12">
        <f t="shared" si="601"/>
        <v>4505846.7386962138</v>
      </c>
      <c r="AR1599" s="13">
        <f t="shared" si="578"/>
        <v>69887291.180198371</v>
      </c>
      <c r="AS1599" s="13">
        <f t="shared" si="579"/>
        <v>-1.3770353365218353E-5</v>
      </c>
      <c r="AV1599" s="13"/>
      <c r="AW1599" s="13">
        <f t="shared" si="580"/>
        <v>39300511.936236553</v>
      </c>
      <c r="AX1599" s="13">
        <f t="shared" si="581"/>
        <v>-4.8055640794271865E-5</v>
      </c>
      <c r="AZ1599" s="13"/>
      <c r="BA1599" s="13"/>
      <c r="BB1599" s="13">
        <f t="shared" si="582"/>
        <v>3150.681587988543</v>
      </c>
      <c r="BC1599" s="13">
        <f t="shared" si="583"/>
        <v>3.4465664218175136</v>
      </c>
      <c r="BD1599" s="13"/>
      <c r="BE1599" s="13"/>
      <c r="BG1599" s="13">
        <f t="shared" si="584"/>
        <v>996.3330000000002</v>
      </c>
      <c r="BH1599" s="13">
        <f t="shared" si="585"/>
        <v>10.898999999999999</v>
      </c>
      <c r="BI1599" s="13"/>
      <c r="BL1599" s="13">
        <f t="shared" si="586"/>
        <v>315.06815879885437</v>
      </c>
      <c r="BM1599" s="13">
        <f t="shared" si="587"/>
        <v>34.465664218175142</v>
      </c>
      <c r="BP1599" s="13"/>
      <c r="BQ1599" s="13">
        <f t="shared" si="588"/>
        <v>99.633300000000006</v>
      </c>
      <c r="BR1599" s="13">
        <f t="shared" si="589"/>
        <v>108.98999999999997</v>
      </c>
      <c r="BT1599" s="13"/>
      <c r="BU1599" s="13"/>
      <c r="BV1599" s="13">
        <f t="shared" si="590"/>
        <v>31.50681587988543</v>
      </c>
      <c r="BW1599" s="13">
        <f t="shared" si="591"/>
        <v>344.65664218175141</v>
      </c>
      <c r="CA1599" s="13">
        <f t="shared" si="592"/>
        <v>9.9633299999999974</v>
      </c>
      <c r="CB1599" s="13">
        <f t="shared" si="593"/>
        <v>1089.9000000000008</v>
      </c>
    </row>
    <row r="1600" spans="1:80" x14ac:dyDescent="0.3">
      <c r="A1600" s="13">
        <f t="shared" si="569"/>
        <v>3.2809529311311876E-2</v>
      </c>
      <c r="C1600" s="13" t="str">
        <f>IF(F1600&gt;0,SQRT(Sum_Sq($AI$2,V_rtHz($AH$2)/(1+1/$A1600),V_rtHz($AH$2*$A1600)/(1+$A1600),$AN$2*$AH$2/(1+1/$A1600),$AM$2*SQRT(Sum_Sq(F1600,1/($X$2*D$8*(1+C$1017+F1600/E1600))))/SQRT(Sum_Sq($X$2*F1600*D$8,1)),                   $AQ$2*SQRT(Sum_Sq($AH$2/(1+1/$A1600)+F1600*( 1/(C$1017+1+F1600/E1600)-1)/(1+($X$2*F1600*D$8)^2), (F1600^2*D$8*$X$2+1/($X$2*D$8*(C$1017+1+F1600/E1600           )))/(1+($X$2*F1600*D$8)^2))),           V_rtHz(E1600)/($X$2*D$8*(E1600*C$1017+E1600+F1600)),V_rtHz(F1600)*SQRT(Sum_Sq(E1600*D$8*$X$2*C$1017,1))/($X$2*D$8*(E1600*C$1017+E1600+F1600))))/SQRT(Sum_Sq(1/(1+$A1600)+$AC$2/$I$2-1/(1+(1+F1600/E1600)/C$1017),$X$2/$I$2)),IF(F1601&lt;0,"A",C1601))</f>
        <v>A</v>
      </c>
      <c r="E1600" s="13">
        <f t="shared" si="570"/>
        <v>-1</v>
      </c>
      <c r="F1600" s="12">
        <f t="shared" si="594"/>
        <v>-2</v>
      </c>
      <c r="H1600" s="13" t="str">
        <f>IF(K1600&gt;0,SQRT(Sum_Sq($AI$2,V_rtHz($AH$2)/(1+1/$A1600),V_rtHz($AH$2*$A1600)/(1+$A1600),$AN$2*$AH$2/(1+1/$A1600),$AM$2*SQRT(Sum_Sq(K1600,1/($X$2*I$8*(1+H$1017+K1600/J1600))))/SQRT(Sum_Sq($X$2*K1600*I$8,1)),                   $AQ$2*SQRT(Sum_Sq($AH$2/(1+1/$A1600)+K1600*( 1/(H$1017+1+K1600/J1600)-1)/(1+($X$2*K1600*I$8)^2), (K1600^2*I$8*$X$2+1/($X$2*I$8*(H$1017+1+K1600/J1600           )))/(1+($X$2*K1600*I$8)^2))),           V_rtHz(J1600)/($X$2*I$8*(J1600*H$1017+J1600+K1600)),V_rtHz(K1600)*SQRT(Sum_Sq(J1600*I$8*$X$2*H$1017,1))/($X$2*I$8*(J1600*H$1017+J1600+K1600))))/SQRT(Sum_Sq(1/(1+$A1600)+$AC$2/$I$2-1/(1+(1+K1600/J1600)/H$1017),$X$2/$I$2)),IF(K1601&lt;0,"A",H1601))</f>
        <v>A</v>
      </c>
      <c r="J1600" s="13">
        <f t="shared" si="571"/>
        <v>-1</v>
      </c>
      <c r="K1600" s="12">
        <f t="shared" si="595"/>
        <v>-2</v>
      </c>
      <c r="M1600" s="13">
        <f>IF(P1600&gt;0,SQRT(Sum_Sq($AI$2,V_rtHz($AH$2)/(1+1/$A1600),V_rtHz($AH$2*$A1600)/(1+$A1600),$AN$2*$AH$2/(1+1/$A1600),$AM$2*SQRT(Sum_Sq(P1600,1/($X$2*N$8*(1+M$1017+P1600/O1600))))/SQRT(Sum_Sq($X$2*P1600*N$8,1)),                   $AQ$2*SQRT(Sum_Sq($AH$2/(1+1/$A1600)+P1600*( 1/(M$1017+1+P1600/O1600)-1)/(1+($X$2*P1600*N$8)^2), (P1600^2*N$8*$X$2+1/($X$2*N$8*(M$1017+1+P1600/O1600           )))/(1+($X$2*P1600*N$8)^2))),           V_rtHz(O1600)/($X$2*N$8*(O1600*M$1017+O1600+P1600)),V_rtHz(P1600)*SQRT(Sum_Sq(O1600*N$8*$X$2*M$1017,1))/($X$2*N$8*(O1600*M$1017+O1600+P1600))))/SQRT(Sum_Sq(1/(1+$A1600)+$AC$2/$I$2-1/(1+(1+P1600/O1600)/M$1017),$X$2/$I$2)),IF(P1601&lt;0,"A",M1601))</f>
        <v>1.2926888659817545E-6</v>
      </c>
      <c r="O1600" s="13">
        <f t="shared" si="572"/>
        <v>11356.773662248721</v>
      </c>
      <c r="P1600" s="12">
        <f t="shared" si="596"/>
        <v>8664.8771634002987</v>
      </c>
      <c r="R1600" s="13">
        <f>IF(U1600&gt;0,SQRT(Sum_Sq($AI$2,V_rtHz($AH$2)/(1+1/$A1600),V_rtHz($AH$2*$A1600)/(1+$A1600),$AN$2*$AH$2/(1+1/$A1600),$AM$2*SQRT(Sum_Sq(U1600,1/($X$2*S$8*(1+R$1017+U1600/T1600))))/SQRT(Sum_Sq($X$2*U1600*S$8,1)),                   $AQ$2*SQRT(Sum_Sq($AH$2/(1+1/$A1600)+U1600*( 1/(R$1017+1+U1600/T1600)-1)/(1+($X$2*U1600*S$8)^2), (U1600^2*S$8*$X$2+1/($X$2*S$8*(R$1017+1+U1600/T1600           )))/(1+($X$2*U1600*S$8)^2))),           V_rtHz(T1600)/($X$2*S$8*(T1600*R$1017+T1600+U1600)),V_rtHz(U1600)*SQRT(Sum_Sq(T1600*S$8*$X$2*R$1017,1))/($X$2*S$8*(T1600*R$1017+T1600+U1600))))/SQRT(Sum_Sq(1/(1+$A1600)+$AC$2/$I$2-1/(1+(1+U1600/T1600)/R$1017),$X$2/$I$2)),IF(U1601&lt;0,"A",R1601))</f>
        <v>1.5299064143138059E-6</v>
      </c>
      <c r="T1600" s="13">
        <f t="shared" si="573"/>
        <v>7631.4008260691608</v>
      </c>
      <c r="U1600" s="12">
        <f t="shared" si="597"/>
        <v>40776.797657597104</v>
      </c>
      <c r="X1600" s="13">
        <f>IF(AA1600&gt;0,SQRT(Sum_Sq($AI$2,V_rtHz($AH$2)/(1+1/$A1600),V_rtHz($AH$2*$A1600)/(1+$A1600),$AN$2*$AH$2/(1+1/$A1600),$AM$2*SQRT(Sum_Sq(AA1600,1/($X$2*Y$8*(1+X$1017+AA1600/Z1600))))/SQRT(Sum_Sq($X$2*AA1600*Y$8,1)),                   $AQ$2*SQRT(Sum_Sq($AH$2/(1+1/$A1600)+AA1600*( 1/(X$1017+1+AA1600/Z1600)-1)/(1+($X$2*AA1600*Y$8)^2), (AA1600^2*Y$8*$X$2+1/($X$2*Y$8*(X$1017+1+AA1600/Z1600           )))/(1+($X$2*AA1600*Y$8)^2))),           V_rtHz(Z1600)/($X$2*Y$8*(Z1600*X$1017+Z1600+AA1600)),V_rtHz(AA1600)*SQRT(Sum_Sq(Z1600*Y$8*$X$2*X$1017,1))/($X$2*Y$8*(Z1600*X$1017+Z1600+AA1600))))/SQRT(Sum_Sq(1/(1+$A1600)+$AC$2/$I$2-1/(1+(1+AA1600/Z1600)/X$1017),$X$2/$I$2)),IF(AA1601&lt;0,"A",X1601))</f>
        <v>2.4859062509280298E-6</v>
      </c>
      <c r="Z1600" s="13">
        <f t="shared" si="574"/>
        <v>7078.9380174886519</v>
      </c>
      <c r="AA1600" s="12">
        <f t="shared" si="598"/>
        <v>139011.03317024861</v>
      </c>
      <c r="AC1600" s="13">
        <f>IF(AF1600&gt;0,SQRT(Sum_Sq($AI$2,V_rtHz($AH$2)/(1+1/$A1600),V_rtHz($AH$2*$A1600)/(1+$A1600),$AN$2*$AH$2/(1+1/$A1600),$AM$2*SQRT(Sum_Sq(AF1600,1/($X$2*AD$8*(1+AC$1017+AF1600/AE1600))))/SQRT(Sum_Sq($X$2*AF1600*AD$8,1)),                   $AQ$2*SQRT(Sum_Sq($AH$2/(1+1/$A1600)+AF1600*( 1/(AC$1017+1+AF1600/AE1600)-1)/(1+($X$2*AF1600*AD$8)^2), (AF1600^2*AD$8*$X$2+1/($X$2*AD$8*(AC$1017+1+AF1600/AE1600           )))/(1+($X$2*AF1600*AD$8)^2))),           V_rtHz(AE1600)/($X$2*AD$8*(AE1600*AC$1017+AE1600+AF1600)),V_rtHz(AF1600)*SQRT(Sum_Sq(AE1600*AD$8*$X$2*AC$1017,1))/($X$2*AD$8*(AE1600*AC$1017+AE1600+AF1600))))/SQRT(Sum_Sq(1/(1+$A1600)+$AC$2/$I$2-1/(1+(1+AF1600/AE1600)/AC$1017),$X$2/$I$2)),IF(AF1601&lt;0,"A",AC1601))</f>
        <v>4.3034134827150167E-6</v>
      </c>
      <c r="AE1600" s="13">
        <f t="shared" si="575"/>
        <v>6929.530752820373</v>
      </c>
      <c r="AF1600" s="12">
        <f t="shared" si="599"/>
        <v>449069.49464361242</v>
      </c>
      <c r="AG1600" s="13"/>
      <c r="AH1600" s="13">
        <f>IF(AK1600&gt;0,SQRT(Sum_Sq($AI$2,V_rtHz($AH$2)/(1+1/$A1600),V_rtHz($AH$2*$A1600)/(1+$A1600),$AN$2*$AH$2/(1+1/$A1600),$AM$2*SQRT(Sum_Sq(AK1600,1/($X$2*AI$8*(1+AH$1017+AK1600/AJ1600))))/SQRT(Sum_Sq($X$2*AK1600*AI$8,1)),                   $AQ$2*SQRT(Sum_Sq($AH$2/(1+1/$A1600)+AK1600*( 1/(AH$1017+1+AK1600/AJ1600)-1)/(1+($X$2*AK1600*AI$8)^2), (AK1600^2*AI$8*$X$2+1/($X$2*AI$8*(AH$1017+1+AK1600/AJ1600           )))/(1+($X$2*AK1600*AI$8)^2))),           V_rtHz(AJ1600)/($X$2*AI$8*(AJ1600*AH$1017+AJ1600+AK1600)),V_rtHz(AK1600)*SQRT(Sum_Sq(AJ1600*AI$8*$X$2*AH$1017,1))/($X$2*AI$8*(AJ1600*AH$1017+AJ1600+AK1600))))/SQRT(Sum_Sq(1/(1+$A1600)+$AC$2/$I$2-1/(1+(1+AK1600/AJ1600)/AH$1017),$X$2/$I$2)),IF(AK1601&lt;0,"A",AH1601))</f>
        <v>7.5893290531690633E-6</v>
      </c>
      <c r="AI1600" s="13"/>
      <c r="AJ1600" s="13">
        <f t="shared" si="576"/>
        <v>6884.3728704233154</v>
      </c>
      <c r="AK1600" s="12">
        <f t="shared" si="600"/>
        <v>1429397.4281766939</v>
      </c>
      <c r="AM1600" s="13">
        <f>IF(AP1600&gt;0,SQRT(Sum_Sq($AI$2,V_rtHz($AH$2)/(1+1/$A1600),V_rtHz($AH$2*$A1600)/(1+$A1600),$AN$2*$AH$2/(1+1/$A1600),$AM$2*SQRT(Sum_Sq(AP1600,1/($X$2*AN$8*(1+AM$1017+AP1600/AO1600))))/SQRT(Sum_Sq($X$2*AP1600*AN$8,1)),                   $AQ$2*SQRT(Sum_Sq($AH$2/(1+1/$A1600)+AP1600*( 1/(AM$1017+1+AP1600/AO1600)-1)/(1+($X$2*AP1600*AN$8)^2), (AP1600^2*AN$8*$X$2+1/($X$2*AN$8*(AM$1017+1+AP1600/AO1600           )))/(1+($X$2*AP1600*AN$8)^2))),           V_rtHz(AO1600)/($X$2*AN$8*(AO1600*AM$1017+AO1600+AP1600)),V_rtHz(AP1600)*SQRT(Sum_Sq(AO1600*AN$8*$X$2*AM$1017,1))/($X$2*AN$8*(AO1600*AM$1017+AO1600+AP1600))))/SQRT(Sum_Sq(1/(1+$A1600)+$AC$2/$I$2-1/(1+(1+AP1600/AO1600)/AM$1017),$X$2/$I$2)),IF(AP1601&lt;0,"A",AM1601))</f>
        <v>1.3463008050411635E-5</v>
      </c>
      <c r="AO1600" s="13">
        <f t="shared" si="577"/>
        <v>6870.2902660228046</v>
      </c>
      <c r="AP1600" s="12">
        <f t="shared" si="601"/>
        <v>4529416.8845763402</v>
      </c>
      <c r="AR1600" s="13">
        <f t="shared" si="578"/>
        <v>69887291.180198371</v>
      </c>
      <c r="AS1600" s="13">
        <f t="shared" si="579"/>
        <v>-1.3778672815565964E-5</v>
      </c>
      <c r="AV1600" s="13"/>
      <c r="AW1600" s="13">
        <f t="shared" si="580"/>
        <v>39300511.936236553</v>
      </c>
      <c r="AX1600" s="13">
        <f t="shared" si="581"/>
        <v>-4.81571129711105E-5</v>
      </c>
      <c r="AZ1600" s="13"/>
      <c r="BA1600" s="13"/>
      <c r="BB1600" s="13">
        <f t="shared" si="582"/>
        <v>3150.681587988543</v>
      </c>
      <c r="BC1600" s="13">
        <f t="shared" si="583"/>
        <v>3.4465664218175118</v>
      </c>
      <c r="BD1600" s="13"/>
      <c r="BE1600" s="13"/>
      <c r="BG1600" s="13">
        <f t="shared" si="584"/>
        <v>996.3330000000002</v>
      </c>
      <c r="BH1600" s="13">
        <f t="shared" si="585"/>
        <v>10.899000000000006</v>
      </c>
      <c r="BI1600" s="13"/>
      <c r="BL1600" s="13">
        <f t="shared" si="586"/>
        <v>315.06815879885437</v>
      </c>
      <c r="BM1600" s="13">
        <f t="shared" si="587"/>
        <v>34.465664218175142</v>
      </c>
      <c r="BP1600" s="13"/>
      <c r="BQ1600" s="13">
        <f t="shared" si="588"/>
        <v>99.633300000000006</v>
      </c>
      <c r="BR1600" s="13">
        <f t="shared" si="589"/>
        <v>108.99</v>
      </c>
      <c r="BT1600" s="13"/>
      <c r="BU1600" s="13"/>
      <c r="BV1600" s="13">
        <f t="shared" si="590"/>
        <v>31.506815879885437</v>
      </c>
      <c r="BW1600" s="13">
        <f t="shared" si="591"/>
        <v>344.65664218175147</v>
      </c>
      <c r="CA1600" s="13">
        <f t="shared" si="592"/>
        <v>9.9633299999999991</v>
      </c>
      <c r="CB1600" s="13">
        <f t="shared" si="593"/>
        <v>1089.9000000000001</v>
      </c>
    </row>
    <row r="1601" spans="1:80" x14ac:dyDescent="0.3">
      <c r="A1601" s="13">
        <f t="shared" si="569"/>
        <v>3.3265955329400444E-2</v>
      </c>
      <c r="C1601" s="13" t="str">
        <f>IF(F1601&gt;0,SQRT(Sum_Sq($AI$2,V_rtHz($AH$2)/(1+1/$A1601),V_rtHz($AH$2*$A1601)/(1+$A1601),$AN$2*$AH$2/(1+1/$A1601),$AM$2*SQRT(Sum_Sq(F1601,1/($X$2*D$8*(1+C$1017+F1601/E1601))))/SQRT(Sum_Sq($X$2*F1601*D$8,1)),                   $AQ$2*SQRT(Sum_Sq($AH$2/(1+1/$A1601)+F1601*( 1/(C$1017+1+F1601/E1601)-1)/(1+($X$2*F1601*D$8)^2), (F1601^2*D$8*$X$2+1/($X$2*D$8*(C$1017+1+F1601/E1601           )))/(1+($X$2*F1601*D$8)^2))),           V_rtHz(E1601)/($X$2*D$8*(E1601*C$1017+E1601+F1601)),V_rtHz(F1601)*SQRT(Sum_Sq(E1601*D$8*$X$2*C$1017,1))/($X$2*D$8*(E1601*C$1017+E1601+F1601))))/SQRT(Sum_Sq(1/(1+$A1601)+$AC$2/$I$2-1/(1+(1+F1601/E1601)/C$1017),$X$2/$I$2)),IF(F1602&lt;0,"A",C1602))</f>
        <v>A</v>
      </c>
      <c r="E1601" s="13">
        <f t="shared" si="570"/>
        <v>-1</v>
      </c>
      <c r="F1601" s="12">
        <f t="shared" si="594"/>
        <v>-2</v>
      </c>
      <c r="H1601" s="13" t="str">
        <f>IF(K1601&gt;0,SQRT(Sum_Sq($AI$2,V_rtHz($AH$2)/(1+1/$A1601),V_rtHz($AH$2*$A1601)/(1+$A1601),$AN$2*$AH$2/(1+1/$A1601),$AM$2*SQRT(Sum_Sq(K1601,1/($X$2*I$8*(1+H$1017+K1601/J1601))))/SQRT(Sum_Sq($X$2*K1601*I$8,1)),                   $AQ$2*SQRT(Sum_Sq($AH$2/(1+1/$A1601)+K1601*( 1/(H$1017+1+K1601/J1601)-1)/(1+($X$2*K1601*I$8)^2), (K1601^2*I$8*$X$2+1/($X$2*I$8*(H$1017+1+K1601/J1601           )))/(1+($X$2*K1601*I$8)^2))),           V_rtHz(J1601)/($X$2*I$8*(J1601*H$1017+J1601+K1601)),V_rtHz(K1601)*SQRT(Sum_Sq(J1601*I$8*$X$2*H$1017,1))/($X$2*I$8*(J1601*H$1017+J1601+K1601))))/SQRT(Sum_Sq(1/(1+$A1601)+$AC$2/$I$2-1/(1+(1+K1601/J1601)/H$1017),$X$2/$I$2)),IF(K1602&lt;0,"A",H1602))</f>
        <v>A</v>
      </c>
      <c r="J1601" s="13">
        <f t="shared" si="571"/>
        <v>-1</v>
      </c>
      <c r="K1601" s="12">
        <f t="shared" si="595"/>
        <v>-2</v>
      </c>
      <c r="M1601" s="13">
        <f>IF(P1601&gt;0,SQRT(Sum_Sq($AI$2,V_rtHz($AH$2)/(1+1/$A1601),V_rtHz($AH$2*$A1601)/(1+$A1601),$AN$2*$AH$2/(1+1/$A1601),$AM$2*SQRT(Sum_Sq(P1601,1/($X$2*N$8*(1+M$1017+P1601/O1601))))/SQRT(Sum_Sq($X$2*P1601*N$8,1)),                   $AQ$2*SQRT(Sum_Sq($AH$2/(1+1/$A1601)+P1601*( 1/(M$1017+1+P1601/O1601)-1)/(1+($X$2*P1601*N$8)^2), (P1601^2*N$8*$X$2+1/($X$2*N$8*(M$1017+1+P1601/O1601           )))/(1+($X$2*P1601*N$8)^2))),           V_rtHz(O1601)/($X$2*N$8*(O1601*M$1017+O1601+P1601)),V_rtHz(P1601)*SQRT(Sum_Sq(O1601*N$8*$X$2*M$1017,1))/($X$2*N$8*(O1601*M$1017+O1601+P1601))))/SQRT(Sum_Sq(1/(1+$A1601)+$AC$2/$I$2-1/(1+(1+P1601/O1601)/M$1017),$X$2/$I$2)),IF(P1602&lt;0,"A",M1602))</f>
        <v>1.2785798471080833E-6</v>
      </c>
      <c r="O1601" s="13">
        <f t="shared" si="572"/>
        <v>11167.966515664744</v>
      </c>
      <c r="P1601" s="12">
        <f t="shared" si="596"/>
        <v>8811.3667441514172</v>
      </c>
      <c r="R1601" s="13">
        <f>IF(U1601&gt;0,SQRT(Sum_Sq($AI$2,V_rtHz($AH$2)/(1+1/$A1601),V_rtHz($AH$2*$A1601)/(1+$A1601),$AN$2*$AH$2/(1+1/$A1601),$AM$2*SQRT(Sum_Sq(U1601,1/($X$2*S$8*(1+R$1017+U1601/T1601))))/SQRT(Sum_Sq($X$2*U1601*S$8,1)),                   $AQ$2*SQRT(Sum_Sq($AH$2/(1+1/$A1601)+U1601*( 1/(R$1017+1+U1601/T1601)-1)/(1+($X$2*U1601*S$8)^2), (U1601^2*S$8*$X$2+1/($X$2*S$8*(R$1017+1+U1601/T1601           )))/(1+($X$2*U1601*S$8)^2))),           V_rtHz(T1601)/($X$2*S$8*(T1601*R$1017+T1601+U1601)),V_rtHz(U1601)*SQRT(Sum_Sq(T1601*S$8*$X$2*R$1017,1))/($X$2*S$8*(T1601*R$1017+T1601+U1601))))/SQRT(Sum_Sq(1/(1+$A1601)+$AC$2/$I$2-1/(1+(1+U1601/T1601)/R$1017),$X$2/$I$2)),IF(U1602&lt;0,"A",R1602))</f>
        <v>1.5253660890078356E-6</v>
      </c>
      <c r="T1601" s="13">
        <f t="shared" si="573"/>
        <v>7581.0456073465903</v>
      </c>
      <c r="U1601" s="12">
        <f t="shared" si="597"/>
        <v>41047.647441545698</v>
      </c>
      <c r="X1601" s="13">
        <f>IF(AA1601&gt;0,SQRT(Sum_Sq($AI$2,V_rtHz($AH$2)/(1+1/$A1601),V_rtHz($AH$2*$A1601)/(1+$A1601),$AN$2*$AH$2/(1+1/$A1601),$AM$2*SQRT(Sum_Sq(AA1601,1/($X$2*Y$8*(1+X$1017+AA1601/Z1601))))/SQRT(Sum_Sq($X$2*AA1601*Y$8,1)),                   $AQ$2*SQRT(Sum_Sq($AH$2/(1+1/$A1601)+AA1601*( 1/(X$1017+1+AA1601/Z1601)-1)/(1+($X$2*AA1601*Y$8)^2), (AA1601^2*Y$8*$X$2+1/($X$2*Y$8*(X$1017+1+AA1601/Z1601           )))/(1+($X$2*AA1601*Y$8)^2))),           V_rtHz(Z1601)/($X$2*Y$8*(Z1601*X$1017+Z1601+AA1601)),V_rtHz(AA1601)*SQRT(Sum_Sq(Z1601*Y$8*$X$2*X$1017,1))/($X$2*Y$8*(Z1601*X$1017+Z1601+AA1601))))/SQRT(Sum_Sq(1/(1+$A1601)+$AC$2/$I$2-1/(1+(1+AA1601/Z1601)/X$1017),$X$2/$I$2)),IF(AA1602&lt;0,"A",X1602))</f>
        <v>2.4804931987953926E-6</v>
      </c>
      <c r="Z1601" s="13">
        <f t="shared" si="574"/>
        <v>7039.4772611851913</v>
      </c>
      <c r="AA1601" s="12">
        <f t="shared" si="598"/>
        <v>139790.27860281357</v>
      </c>
      <c r="AC1601" s="13">
        <f>IF(AF1601&gt;0,SQRT(Sum_Sq($AI$2,V_rtHz($AH$2)/(1+1/$A1601),V_rtHz($AH$2*$A1601)/(1+$A1601),$AN$2*$AH$2/(1+1/$A1601),$AM$2*SQRT(Sum_Sq(AF1601,1/($X$2*AD$8*(1+AC$1017+AF1601/AE1601))))/SQRT(Sum_Sq($X$2*AF1601*AD$8,1)),                   $AQ$2*SQRT(Sum_Sq($AH$2/(1+1/$A1601)+AF1601*( 1/(AC$1017+1+AF1601/AE1601)-1)/(1+($X$2*AF1601*AD$8)^2), (AF1601^2*AD$8*$X$2+1/($X$2*AD$8*(AC$1017+1+AF1601/AE1601           )))/(1+($X$2*AF1601*AD$8)^2))),           V_rtHz(AE1601)/($X$2*AD$8*(AE1601*AC$1017+AE1601+AF1601)),V_rtHz(AF1601)*SQRT(Sum_Sq(AE1601*AD$8*$X$2*AC$1017,1))/($X$2*AD$8*(AE1601*AC$1017+AE1601+AF1601))))/SQRT(Sum_Sq(1/(1+$A1601)+$AC$2/$I$2-1/(1+(1+AF1601/AE1601)/AC$1017),$X$2/$I$2)),IF(AF1602&lt;0,"A",AC1602))</f>
        <v>4.2949026727037604E-6</v>
      </c>
      <c r="AE1601" s="13">
        <f t="shared" si="575"/>
        <v>6892.6981933738516</v>
      </c>
      <c r="AF1601" s="12">
        <f t="shared" si="599"/>
        <v>451469.19043661573</v>
      </c>
      <c r="AG1601" s="13"/>
      <c r="AH1601" s="13">
        <f>IF(AK1601&gt;0,SQRT(Sum_Sq($AI$2,V_rtHz($AH$2)/(1+1/$A1601),V_rtHz($AH$2*$A1601)/(1+$A1601),$AN$2*$AH$2/(1+1/$A1601),$AM$2*SQRT(Sum_Sq(AK1601,1/($X$2*AI$8*(1+AH$1017+AK1601/AJ1601))))/SQRT(Sum_Sq($X$2*AK1601*AI$8,1)),                   $AQ$2*SQRT(Sum_Sq($AH$2/(1+1/$A1601)+AK1601*( 1/(AH$1017+1+AK1601/AJ1601)-1)/(1+($X$2*AK1601*AI$8)^2), (AK1601^2*AI$8*$X$2+1/($X$2*AI$8*(AH$1017+1+AK1601/AJ1601           )))/(1+($X$2*AK1601*AI$8)^2))),           V_rtHz(AJ1601)/($X$2*AI$8*(AJ1601*AH$1017+AJ1601+AK1601)),V_rtHz(AK1601)*SQRT(Sum_Sq(AJ1601*AI$8*$X$2*AH$1017,1))/($X$2*AI$8*(AJ1601*AH$1017+AJ1601+AK1601))))/SQRT(Sum_Sq(1/(1+$A1601)+$AC$2/$I$2-1/(1+(1+AK1601/AJ1601)/AH$1017),$X$2/$I$2)),IF(AK1602&lt;0,"A",AH1602))</f>
        <v>7.5747717770827614E-6</v>
      </c>
      <c r="AI1601" s="13"/>
      <c r="AJ1601" s="13">
        <f t="shared" si="576"/>
        <v>6848.3093755564469</v>
      </c>
      <c r="AK1601" s="12">
        <f t="shared" si="600"/>
        <v>1436924.6971692075</v>
      </c>
      <c r="AM1601" s="13">
        <f>IF(AP1601&gt;0,SQRT(Sum_Sq($AI$2,V_rtHz($AH$2)/(1+1/$A1601),V_rtHz($AH$2*$A1601)/(1+$A1601),$AN$2*$AH$2/(1+1/$A1601),$AM$2*SQRT(Sum_Sq(AP1601,1/($X$2*AN$8*(1+AM$1017+AP1601/AO1601))))/SQRT(Sum_Sq($X$2*AP1601*AN$8,1)),                   $AQ$2*SQRT(Sum_Sq($AH$2/(1+1/$A1601)+AP1601*( 1/(AM$1017+1+AP1601/AO1601)-1)/(1+($X$2*AP1601*AN$8)^2), (AP1601^2*AN$8*$X$2+1/($X$2*AN$8*(AM$1017+1+AP1601/AO1601           )))/(1+($X$2*AP1601*AN$8)^2))),           V_rtHz(AO1601)/($X$2*AN$8*(AO1601*AM$1017+AO1601+AP1601)),V_rtHz(AP1601)*SQRT(Sum_Sq(AO1601*AN$8*$X$2*AM$1017,1))/($X$2*AN$8*(AO1601*AM$1017+AO1601+AP1601))))/SQRT(Sum_Sq(1/(1+$A1601)+$AC$2/$I$2-1/(1+(1+AP1601/AO1601)/AM$1017),$X$2/$I$2)),IF(AP1602&lt;0,"A",AM1602))</f>
        <v>1.343744512845732E-5</v>
      </c>
      <c r="AO1601" s="13">
        <f t="shared" si="577"/>
        <v>6834.4642387472459</v>
      </c>
      <c r="AP1601" s="12">
        <f t="shared" si="601"/>
        <v>4553159.9326311136</v>
      </c>
      <c r="AR1601" s="13">
        <f t="shared" si="578"/>
        <v>69887291.180198371</v>
      </c>
      <c r="AS1601" s="13">
        <f t="shared" si="579"/>
        <v>-1.3787118270528513E-5</v>
      </c>
      <c r="AV1601" s="13"/>
      <c r="AW1601" s="13">
        <f t="shared" si="580"/>
        <v>39300511.936236553</v>
      </c>
      <c r="AX1601" s="13">
        <f t="shared" si="581"/>
        <v>-4.8260435217204583E-5</v>
      </c>
      <c r="AZ1601" s="13"/>
      <c r="BA1601" s="13"/>
      <c r="BB1601" s="13">
        <f t="shared" si="582"/>
        <v>3150.681587988543</v>
      </c>
      <c r="BC1601" s="13">
        <f t="shared" si="583"/>
        <v>3.4465664218175101</v>
      </c>
      <c r="BD1601" s="13"/>
      <c r="BE1601" s="13"/>
      <c r="BG1601" s="13">
        <f t="shared" si="584"/>
        <v>996.3330000000002</v>
      </c>
      <c r="BH1601" s="13">
        <f t="shared" si="585"/>
        <v>10.898999999999997</v>
      </c>
      <c r="BI1601" s="13"/>
      <c r="BL1601" s="13">
        <f t="shared" si="586"/>
        <v>315.06815879885437</v>
      </c>
      <c r="BM1601" s="13">
        <f t="shared" si="587"/>
        <v>34.465664218175149</v>
      </c>
      <c r="BP1601" s="13"/>
      <c r="BQ1601" s="13">
        <f t="shared" si="588"/>
        <v>99.633299999999991</v>
      </c>
      <c r="BR1601" s="13">
        <f t="shared" si="589"/>
        <v>108.99</v>
      </c>
      <c r="BT1601" s="13"/>
      <c r="BU1601" s="13"/>
      <c r="BV1601" s="13">
        <f t="shared" si="590"/>
        <v>31.50681587988543</v>
      </c>
      <c r="BW1601" s="13">
        <f t="shared" si="591"/>
        <v>344.65664218175152</v>
      </c>
      <c r="CA1601" s="13">
        <f t="shared" si="592"/>
        <v>9.9633299999999991</v>
      </c>
      <c r="CB1601" s="13">
        <f t="shared" si="593"/>
        <v>1089.9000000000001</v>
      </c>
    </row>
    <row r="1602" spans="1:80" x14ac:dyDescent="0.3">
      <c r="A1602" s="13">
        <f t="shared" si="569"/>
        <v>3.3728730865886902E-2</v>
      </c>
      <c r="C1602" s="13" t="str">
        <f>IF(F1602&gt;0,SQRT(Sum_Sq($AI$2,V_rtHz($AH$2)/(1+1/$A1602),V_rtHz($AH$2*$A1602)/(1+$A1602),$AN$2*$AH$2/(1+1/$A1602),$AM$2*SQRT(Sum_Sq(F1602,1/($X$2*D$8*(1+C$1017+F1602/E1602))))/SQRT(Sum_Sq($X$2*F1602*D$8,1)),                   $AQ$2*SQRT(Sum_Sq($AH$2/(1+1/$A1602)+F1602*( 1/(C$1017+1+F1602/E1602)-1)/(1+($X$2*F1602*D$8)^2), (F1602^2*D$8*$X$2+1/($X$2*D$8*(C$1017+1+F1602/E1602           )))/(1+($X$2*F1602*D$8)^2))),           V_rtHz(E1602)/($X$2*D$8*(E1602*C$1017+E1602+F1602)),V_rtHz(F1602)*SQRT(Sum_Sq(E1602*D$8*$X$2*C$1017,1))/($X$2*D$8*(E1602*C$1017+E1602+F1602))))/SQRT(Sum_Sq(1/(1+$A1602)+$AC$2/$I$2-1/(1+(1+F1602/E1602)/C$1017),$X$2/$I$2)),IF(F1603&lt;0,"A",C1603))</f>
        <v>A</v>
      </c>
      <c r="E1602" s="13">
        <f t="shared" si="570"/>
        <v>-1</v>
      </c>
      <c r="F1602" s="12">
        <f t="shared" si="594"/>
        <v>-2</v>
      </c>
      <c r="H1602" s="13" t="str">
        <f>IF(K1602&gt;0,SQRT(Sum_Sq($AI$2,V_rtHz($AH$2)/(1+1/$A1602),V_rtHz($AH$2*$A1602)/(1+$A1602),$AN$2*$AH$2/(1+1/$A1602),$AM$2*SQRT(Sum_Sq(K1602,1/($X$2*I$8*(1+H$1017+K1602/J1602))))/SQRT(Sum_Sq($X$2*K1602*I$8,1)),                   $AQ$2*SQRT(Sum_Sq($AH$2/(1+1/$A1602)+K1602*( 1/(H$1017+1+K1602/J1602)-1)/(1+($X$2*K1602*I$8)^2), (K1602^2*I$8*$X$2+1/($X$2*I$8*(H$1017+1+K1602/J1602           )))/(1+($X$2*K1602*I$8)^2))),           V_rtHz(J1602)/($X$2*I$8*(J1602*H$1017+J1602+K1602)),V_rtHz(K1602)*SQRT(Sum_Sq(J1602*I$8*$X$2*H$1017,1))/($X$2*I$8*(J1602*H$1017+J1602+K1602))))/SQRT(Sum_Sq(1/(1+$A1602)+$AC$2/$I$2-1/(1+(1+K1602/J1602)/H$1017),$X$2/$I$2)),IF(K1603&lt;0,"A",H1603))</f>
        <v>A</v>
      </c>
      <c r="J1602" s="13">
        <f t="shared" si="571"/>
        <v>-1</v>
      </c>
      <c r="K1602" s="12">
        <f t="shared" si="595"/>
        <v>-2</v>
      </c>
      <c r="M1602" s="13">
        <f>IF(P1602&gt;0,SQRT(Sum_Sq($AI$2,V_rtHz($AH$2)/(1+1/$A1602),V_rtHz($AH$2*$A1602)/(1+$A1602),$AN$2*$AH$2/(1+1/$A1602),$AM$2*SQRT(Sum_Sq(P1602,1/($X$2*N$8*(1+M$1017+P1602/O1602))))/SQRT(Sum_Sq($X$2*P1602*N$8,1)),                   $AQ$2*SQRT(Sum_Sq($AH$2/(1+1/$A1602)+P1602*( 1/(M$1017+1+P1602/O1602)-1)/(1+($X$2*P1602*N$8)^2), (P1602^2*N$8*$X$2+1/($X$2*N$8*(M$1017+1+P1602/O1602           )))/(1+($X$2*P1602*N$8)^2))),           V_rtHz(O1602)/($X$2*N$8*(O1602*M$1017+O1602+P1602)),V_rtHz(P1602)*SQRT(Sum_Sq(O1602*N$8*$X$2*M$1017,1))/($X$2*N$8*(O1602*M$1017+O1602+P1602))))/SQRT(Sum_Sq(1/(1+$A1602)+$AC$2/$I$2-1/(1+(1+P1602/O1602)/M$1017),$X$2/$I$2)),IF(P1603&lt;0,"A",M1603))</f>
        <v>1.2650788139290485E-6</v>
      </c>
      <c r="O1602" s="13">
        <f t="shared" si="572"/>
        <v>10987.217341452266</v>
      </c>
      <c r="P1602" s="12">
        <f t="shared" si="596"/>
        <v>8956.3213048189282</v>
      </c>
      <c r="R1602" s="13">
        <f>IF(U1602&gt;0,SQRT(Sum_Sq($AI$2,V_rtHz($AH$2)/(1+1/$A1602),V_rtHz($AH$2*$A1602)/(1+$A1602),$AN$2*$AH$2/(1+1/$A1602),$AM$2*SQRT(Sum_Sq(U1602,1/($X$2*S$8*(1+R$1017+U1602/T1602))))/SQRT(Sum_Sq($X$2*U1602*S$8,1)),                   $AQ$2*SQRT(Sum_Sq($AH$2/(1+1/$A1602)+U1602*( 1/(R$1017+1+U1602/T1602)-1)/(1+($X$2*U1602*S$8)^2), (U1602^2*S$8*$X$2+1/($X$2*S$8*(R$1017+1+U1602/T1602           )))/(1+($X$2*U1602*S$8)^2))),           V_rtHz(T1602)/($X$2*S$8*(T1602*R$1017+T1602+U1602)),V_rtHz(U1602)*SQRT(Sum_Sq(T1602*S$8*$X$2*R$1017,1))/($X$2*S$8*(T1602*R$1017+T1602+U1602))))/SQRT(Sum_Sq(1/(1+$A1602)+$AC$2/$I$2-1/(1+(1+U1602/T1602)/R$1017),$X$2/$I$2)),IF(U1603&lt;0,"A",R1603))</f>
        <v>1.5208645566618469E-6</v>
      </c>
      <c r="T1602" s="13">
        <f t="shared" si="573"/>
        <v>7531.0853393011021</v>
      </c>
      <c r="U1602" s="12">
        <f t="shared" si="597"/>
        <v>41319.952345344151</v>
      </c>
      <c r="X1602" s="13">
        <f>IF(AA1602&gt;0,SQRT(Sum_Sq($AI$2,V_rtHz($AH$2)/(1+1/$A1602),V_rtHz($AH$2*$A1602)/(1+$A1602),$AN$2*$AH$2/(1+1/$A1602),$AM$2*SQRT(Sum_Sq(AA1602,1/($X$2*Y$8*(1+X$1017+AA1602/Z1602))))/SQRT(Sum_Sq($X$2*AA1602*Y$8,1)),                   $AQ$2*SQRT(Sum_Sq($AH$2/(1+1/$A1602)+AA1602*( 1/(X$1017+1+AA1602/Z1602)-1)/(1+($X$2*AA1602*Y$8)^2), (AA1602^2*Y$8*$X$2+1/($X$2*Y$8*(X$1017+1+AA1602/Z1602           )))/(1+($X$2*AA1602*Y$8)^2))),           V_rtHz(Z1602)/($X$2*Y$8*(Z1602*X$1017+Z1602+AA1602)),V_rtHz(AA1602)*SQRT(Sum_Sq(Z1602*Y$8*$X$2*X$1017,1))/($X$2*Y$8*(Z1602*X$1017+Z1602+AA1602))))/SQRT(Sum_Sq(1/(1+$A1602)+$AC$2/$I$2-1/(1+(1+AA1602/Z1602)/X$1017),$X$2/$I$2)),IF(AA1603&lt;0,"A",X1603))</f>
        <v>2.4751077248131735E-6</v>
      </c>
      <c r="Z1602" s="13">
        <f t="shared" si="574"/>
        <v>7000.1890410935466</v>
      </c>
      <c r="AA1602" s="12">
        <f t="shared" si="598"/>
        <v>140574.84473383933</v>
      </c>
      <c r="AC1602" s="13">
        <f>IF(AF1602&gt;0,SQRT(Sum_Sq($AI$2,V_rtHz($AH$2)/(1+1/$A1602),V_rtHz($AH$2*$A1602)/(1+$A1602),$AN$2*$AH$2/(1+1/$A1602),$AM$2*SQRT(Sum_Sq(AF1602,1/($X$2*AD$8*(1+AC$1017+AF1602/AE1602))))/SQRT(Sum_Sq($X$2*AF1602*AD$8,1)),                   $AQ$2*SQRT(Sum_Sq($AH$2/(1+1/$A1602)+AF1602*( 1/(AC$1017+1+AF1602/AE1602)-1)/(1+($X$2*AF1602*AD$8)^2), (AF1602^2*AD$8*$X$2+1/($X$2*AD$8*(AC$1017+1+AF1602/AE1602           )))/(1+($X$2*AF1602*AD$8)^2))),           V_rtHz(AE1602)/($X$2*AD$8*(AE1602*AC$1017+AE1602+AF1602)),V_rtHz(AF1602)*SQRT(Sum_Sq(AE1602*AD$8*$X$2*AC$1017,1))/($X$2*AD$8*(AE1602*AC$1017+AE1602+AF1602))))/SQRT(Sum_Sq(1/(1+$A1602)+$AC$2/$I$2-1/(1+(1+AF1602/AE1602)/AC$1017),$X$2/$I$2)),IF(AF1603&lt;0,"A",AC1603))</f>
        <v>4.2864277864631338E-6</v>
      </c>
      <c r="AE1602" s="13">
        <f t="shared" si="575"/>
        <v>6855.994474374631</v>
      </c>
      <c r="AF1602" s="12">
        <f t="shared" si="599"/>
        <v>453886.1407950978</v>
      </c>
      <c r="AG1602" s="13"/>
      <c r="AH1602" s="13">
        <f>IF(AK1602&gt;0,SQRT(Sum_Sq($AI$2,V_rtHz($AH$2)/(1+1/$A1602),V_rtHz($AH$2*$A1602)/(1+$A1602),$AN$2*$AH$2/(1+1/$A1602),$AM$2*SQRT(Sum_Sq(AK1602,1/($X$2*AI$8*(1+AH$1017+AK1602/AJ1602))))/SQRT(Sum_Sq($X$2*AK1602*AI$8,1)),                   $AQ$2*SQRT(Sum_Sq($AH$2/(1+1/$A1602)+AK1602*( 1/(AH$1017+1+AK1602/AJ1602)-1)/(1+($X$2*AK1602*AI$8)^2), (AK1602^2*AI$8*$X$2+1/($X$2*AI$8*(AH$1017+1+AK1602/AJ1602           )))/(1+($X$2*AK1602*AI$8)^2))),           V_rtHz(AJ1602)/($X$2*AI$8*(AJ1602*AH$1017+AJ1602+AK1602)),V_rtHz(AK1602)*SQRT(Sum_Sq(AJ1602*AI$8*$X$2*AH$1017,1))/($X$2*AI$8*(AJ1602*AH$1017+AJ1602+AK1602))))/SQRT(Sum_Sq(1/(1+$A1602)+$AC$2/$I$2-1/(1+(1+AK1602/AJ1602)/AH$1017),$X$2/$I$2)),IF(AK1603&lt;0,"A",AH1603))</f>
        <v>7.5602721834006498E-6</v>
      </c>
      <c r="AI1602" s="13"/>
      <c r="AJ1602" s="13">
        <f t="shared" si="576"/>
        <v>6812.3626897947197</v>
      </c>
      <c r="AK1602" s="12">
        <f t="shared" si="600"/>
        <v>1444506.8948448808</v>
      </c>
      <c r="AM1602" s="13">
        <f>IF(AP1602&gt;0,SQRT(Sum_Sq($AI$2,V_rtHz($AH$2)/(1+1/$A1602),V_rtHz($AH$2*$A1602)/(1+$A1602),$AN$2*$AH$2/(1+1/$A1602),$AM$2*SQRT(Sum_Sq(AP1602,1/($X$2*AN$8*(1+AM$1017+AP1602/AO1602))))/SQRT(Sum_Sq($X$2*AP1602*AN$8,1)),                   $AQ$2*SQRT(Sum_Sq($AH$2/(1+1/$A1602)+AP1602*( 1/(AM$1017+1+AP1602/AO1602)-1)/(1+($X$2*AP1602*AN$8)^2), (AP1602^2*AN$8*$X$2+1/($X$2*AN$8*(AM$1017+1+AP1602/AO1602           )))/(1+($X$2*AP1602*AN$8)^2))),           V_rtHz(AO1602)/($X$2*AN$8*(AO1602*AM$1017+AO1602+AP1602)),V_rtHz(AP1602)*SQRT(Sum_Sq(AO1602*AN$8*$X$2*AM$1017,1))/($X$2*AN$8*(AO1602*AM$1017+AO1602+AP1602))))/SQRT(Sum_Sq(1/(1+$A1602)+$AC$2/$I$2-1/(1+(1+AP1602/AO1602)/AM$1017),$X$2/$I$2)),IF(AP1603&lt;0,"A",AM1603))</f>
        <v>1.3411981537871401E-5</v>
      </c>
      <c r="AO1602" s="13">
        <f t="shared" si="577"/>
        <v>6798.7513752639106</v>
      </c>
      <c r="AP1602" s="12">
        <f t="shared" si="601"/>
        <v>4577077.027126356</v>
      </c>
      <c r="AR1602" s="13">
        <f t="shared" si="578"/>
        <v>69887291.180198371</v>
      </c>
      <c r="AS1602" s="13">
        <f t="shared" si="579"/>
        <v>-1.3795691790145155E-5</v>
      </c>
      <c r="AV1602" s="13"/>
      <c r="AW1602" s="13">
        <f t="shared" si="580"/>
        <v>39300511.936236553</v>
      </c>
      <c r="AX1602" s="13">
        <f t="shared" si="581"/>
        <v>-4.8365648461040238E-5</v>
      </c>
      <c r="AZ1602" s="13"/>
      <c r="BA1602" s="13"/>
      <c r="BB1602" s="13">
        <f t="shared" si="582"/>
        <v>3150.681587988543</v>
      </c>
      <c r="BC1602" s="13">
        <f t="shared" si="583"/>
        <v>3.4465664218175101</v>
      </c>
      <c r="BD1602" s="13"/>
      <c r="BE1602" s="13"/>
      <c r="BG1602" s="13">
        <f t="shared" si="584"/>
        <v>996.3330000000002</v>
      </c>
      <c r="BH1602" s="13">
        <f t="shared" si="585"/>
        <v>10.898999999999997</v>
      </c>
      <c r="BI1602" s="13"/>
      <c r="BL1602" s="13">
        <f t="shared" si="586"/>
        <v>315.06815879885437</v>
      </c>
      <c r="BM1602" s="13">
        <f t="shared" si="587"/>
        <v>34.465664218175128</v>
      </c>
      <c r="BP1602" s="13"/>
      <c r="BQ1602" s="13">
        <f t="shared" si="588"/>
        <v>99.633300000000006</v>
      </c>
      <c r="BR1602" s="13">
        <f t="shared" si="589"/>
        <v>108.99000000000002</v>
      </c>
      <c r="BT1602" s="13"/>
      <c r="BU1602" s="13"/>
      <c r="BV1602" s="13">
        <f t="shared" si="590"/>
        <v>31.50681587988543</v>
      </c>
      <c r="BW1602" s="13">
        <f t="shared" si="591"/>
        <v>344.65664218175147</v>
      </c>
      <c r="CA1602" s="13">
        <f t="shared" si="592"/>
        <v>9.9633299999999991</v>
      </c>
      <c r="CB1602" s="13">
        <f t="shared" si="593"/>
        <v>1089.8999999999999</v>
      </c>
    </row>
    <row r="1603" spans="1:80" x14ac:dyDescent="0.3">
      <c r="A1603" s="13">
        <f t="shared" si="569"/>
        <v>3.4197944251370863E-2</v>
      </c>
      <c r="C1603" s="13" t="str">
        <f>IF(F1603&gt;0,SQRT(Sum_Sq($AI$2,V_rtHz($AH$2)/(1+1/$A1603),V_rtHz($AH$2*$A1603)/(1+$A1603),$AN$2*$AH$2/(1+1/$A1603),$AM$2*SQRT(Sum_Sq(F1603,1/($X$2*D$8*(1+C$1017+F1603/E1603))))/SQRT(Sum_Sq($X$2*F1603*D$8,1)),                   $AQ$2*SQRT(Sum_Sq($AH$2/(1+1/$A1603)+F1603*( 1/(C$1017+1+F1603/E1603)-1)/(1+($X$2*F1603*D$8)^2), (F1603^2*D$8*$X$2+1/($X$2*D$8*(C$1017+1+F1603/E1603           )))/(1+($X$2*F1603*D$8)^2))),           V_rtHz(E1603)/($X$2*D$8*(E1603*C$1017+E1603+F1603)),V_rtHz(F1603)*SQRT(Sum_Sq(E1603*D$8*$X$2*C$1017,1))/($X$2*D$8*(E1603*C$1017+E1603+F1603))))/SQRT(Sum_Sq(1/(1+$A1603)+$AC$2/$I$2-1/(1+(1+F1603/E1603)/C$1017),$X$2/$I$2)),IF(F1604&lt;0,"A",C1604))</f>
        <v>A</v>
      </c>
      <c r="E1603" s="13">
        <f t="shared" si="570"/>
        <v>-1</v>
      </c>
      <c r="F1603" s="12">
        <f t="shared" si="594"/>
        <v>-2</v>
      </c>
      <c r="H1603" s="13" t="str">
        <f>IF(K1603&gt;0,SQRT(Sum_Sq($AI$2,V_rtHz($AH$2)/(1+1/$A1603),V_rtHz($AH$2*$A1603)/(1+$A1603),$AN$2*$AH$2/(1+1/$A1603),$AM$2*SQRT(Sum_Sq(K1603,1/($X$2*I$8*(1+H$1017+K1603/J1603))))/SQRT(Sum_Sq($X$2*K1603*I$8,1)),                   $AQ$2*SQRT(Sum_Sq($AH$2/(1+1/$A1603)+K1603*( 1/(H$1017+1+K1603/J1603)-1)/(1+($X$2*K1603*I$8)^2), (K1603^2*I$8*$X$2+1/($X$2*I$8*(H$1017+1+K1603/J1603           )))/(1+($X$2*K1603*I$8)^2))),           V_rtHz(J1603)/($X$2*I$8*(J1603*H$1017+J1603+K1603)),V_rtHz(K1603)*SQRT(Sum_Sq(J1603*I$8*$X$2*H$1017,1))/($X$2*I$8*(J1603*H$1017+J1603+K1603))))/SQRT(Sum_Sq(1/(1+$A1603)+$AC$2/$I$2-1/(1+(1+K1603/J1603)/H$1017),$X$2/$I$2)),IF(K1604&lt;0,"A",H1604))</f>
        <v>A</v>
      </c>
      <c r="J1603" s="13">
        <f t="shared" si="571"/>
        <v>-1</v>
      </c>
      <c r="K1603" s="12">
        <f t="shared" si="595"/>
        <v>-2</v>
      </c>
      <c r="M1603" s="13">
        <f>IF(P1603&gt;0,SQRT(Sum_Sq($AI$2,V_rtHz($AH$2)/(1+1/$A1603),V_rtHz($AH$2*$A1603)/(1+$A1603),$AN$2*$AH$2/(1+1/$A1603),$AM$2*SQRT(Sum_Sq(P1603,1/($X$2*N$8*(1+M$1017+P1603/O1603))))/SQRT(Sum_Sq($X$2*P1603*N$8,1)),                   $AQ$2*SQRT(Sum_Sq($AH$2/(1+1/$A1603)+P1603*( 1/(M$1017+1+P1603/O1603)-1)/(1+($X$2*P1603*N$8)^2), (P1603^2*N$8*$X$2+1/($X$2*N$8*(M$1017+1+P1603/O1603           )))/(1+($X$2*P1603*N$8)^2))),           V_rtHz(O1603)/($X$2*N$8*(O1603*M$1017+O1603+P1603)),V_rtHz(P1603)*SQRT(Sum_Sq(O1603*N$8*$X$2*M$1017,1))/($X$2*N$8*(O1603*M$1017+O1603+P1603))))/SQRT(Sum_Sq(1/(1+$A1603)+$AC$2/$I$2-1/(1+(1+P1603/O1603)/M$1017),$X$2/$I$2)),IF(P1604&lt;0,"A",M1604))</f>
        <v>1.2521385185000881E-6</v>
      </c>
      <c r="O1603" s="13">
        <f t="shared" si="572"/>
        <v>10813.891399016706</v>
      </c>
      <c r="P1603" s="12">
        <f t="shared" si="596"/>
        <v>9099.8739607161933</v>
      </c>
      <c r="R1603" s="13">
        <f>IF(U1603&gt;0,SQRT(Sum_Sq($AI$2,V_rtHz($AH$2)/(1+1/$A1603),V_rtHz($AH$2*$A1603)/(1+$A1603),$AN$2*$AH$2/(1+1/$A1603),$AM$2*SQRT(Sum_Sq(U1603,1/($X$2*S$8*(1+R$1017+U1603/T1603))))/SQRT(Sum_Sq($X$2*U1603*S$8,1)),                   $AQ$2*SQRT(Sum_Sq($AH$2/(1+1/$A1603)+U1603*( 1/(R$1017+1+U1603/T1603)-1)/(1+($X$2*U1603*S$8)^2), (U1603^2*S$8*$X$2+1/($X$2*S$8*(R$1017+1+U1603/T1603           )))/(1+($X$2*U1603*S$8)^2))),           V_rtHz(T1603)/($X$2*S$8*(T1603*R$1017+T1603+U1603)),V_rtHz(U1603)*SQRT(Sum_Sq(T1603*S$8*$X$2*R$1017,1))/($X$2*S$8*(T1603*R$1017+T1603+U1603))))/SQRT(Sum_Sq(1/(1+$A1603)+$AC$2/$I$2-1/(1+(1+U1603/T1603)/R$1017),$X$2/$I$2)),IF(U1604&lt;0,"A",R1604))</f>
        <v>1.5164015009916796E-6</v>
      </c>
      <c r="T1603" s="13">
        <f t="shared" si="573"/>
        <v>7481.514824228766</v>
      </c>
      <c r="U1603" s="12">
        <f t="shared" si="597"/>
        <v>41593.727291814859</v>
      </c>
      <c r="X1603" s="13">
        <f>IF(AA1603&gt;0,SQRT(Sum_Sq($AI$2,V_rtHz($AH$2)/(1+1/$A1603),V_rtHz($AH$2*$A1603)/(1+$A1603),$AN$2*$AH$2/(1+1/$A1603),$AM$2*SQRT(Sum_Sq(AA1603,1/($X$2*Y$8*(1+X$1017+AA1603/Z1603))))/SQRT(Sum_Sq($X$2*AA1603*Y$8,1)),                   $AQ$2*SQRT(Sum_Sq($AH$2/(1+1/$A1603)+AA1603*( 1/(X$1017+1+AA1603/Z1603)-1)/(1+($X$2*AA1603*Y$8)^2), (AA1603^2*Y$8*$X$2+1/($X$2*Y$8*(X$1017+1+AA1603/Z1603           )))/(1+($X$2*AA1603*Y$8)^2))),           V_rtHz(Z1603)/($X$2*Y$8*(Z1603*X$1017+Z1603+AA1603)),V_rtHz(AA1603)*SQRT(Sum_Sq(Z1603*Y$8*$X$2*X$1017,1))/($X$2*Y$8*(Z1603*X$1017+Z1603+AA1603))))/SQRT(Sum_Sq(1/(1+$A1603)+$AC$2/$I$2-1/(1+(1+AA1603/Z1603)/X$1017),$X$2/$I$2)),IF(AA1604&lt;0,"A",X1604))</f>
        <v>2.4697500157228504E-6</v>
      </c>
      <c r="Z1603" s="13">
        <f t="shared" si="574"/>
        <v>6961.0730760170627</v>
      </c>
      <c r="AA1603" s="12">
        <f t="shared" si="598"/>
        <v>141364.76902528023</v>
      </c>
      <c r="AC1603" s="13">
        <f>IF(AF1603&gt;0,SQRT(Sum_Sq($AI$2,V_rtHz($AH$2)/(1+1/$A1603),V_rtHz($AH$2*$A1603)/(1+$A1603),$AN$2*$AH$2/(1+1/$A1603),$AM$2*SQRT(Sum_Sq(AF1603,1/($X$2*AD$8*(1+AC$1017+AF1603/AE1603))))/SQRT(Sum_Sq($X$2*AF1603*AD$8,1)),                   $AQ$2*SQRT(Sum_Sq($AH$2/(1+1/$A1603)+AF1603*( 1/(AC$1017+1+AF1603/AE1603)-1)/(1+($X$2*AF1603*AD$8)^2), (AF1603^2*AD$8*$X$2+1/($X$2*AD$8*(AC$1017+1+AF1603/AE1603           )))/(1+($X$2*AF1603*AD$8)^2))),           V_rtHz(AE1603)/($X$2*AD$8*(AE1603*AC$1017+AE1603+AF1603)),V_rtHz(AF1603)*SQRT(Sum_Sq(AE1603*AD$8*$X$2*AC$1017,1))/($X$2*AD$8*(AE1603*AC$1017+AE1603+AF1603))))/SQRT(Sum_Sq(1/(1+$A1603)+$AC$2/$I$2-1/(1+(1+AF1603/AE1603)/AC$1017),$X$2/$I$2)),IF(AF1604&lt;0,"A",AC1604))</f>
        <v>4.2779892901469088E-6</v>
      </c>
      <c r="AE1603" s="13">
        <f t="shared" si="575"/>
        <v>6819.4199815452494</v>
      </c>
      <c r="AF1603" s="12">
        <f t="shared" si="599"/>
        <v>456320.46152131655</v>
      </c>
      <c r="AG1603" s="13"/>
      <c r="AH1603" s="13">
        <f>IF(AK1603&gt;0,SQRT(Sum_Sq($AI$2,V_rtHz($AH$2)/(1+1/$A1603),V_rtHz($AH$2*$A1603)/(1+$A1603),$AN$2*$AH$2/(1+1/$A1603),$AM$2*SQRT(Sum_Sq(AK1603,1/($X$2*AI$8*(1+AH$1017+AK1603/AJ1603))))/SQRT(Sum_Sq($X$2*AK1603*AI$8,1)),                   $AQ$2*SQRT(Sum_Sq($AH$2/(1+1/$A1603)+AK1603*( 1/(AH$1017+1+AK1603/AJ1603)-1)/(1+($X$2*AK1603*AI$8)^2), (AK1603^2*AI$8*$X$2+1/($X$2*AI$8*(AH$1017+1+AK1603/AJ1603           )))/(1+($X$2*AK1603*AI$8)^2))),           V_rtHz(AJ1603)/($X$2*AI$8*(AJ1603*AH$1017+AJ1603+AK1603)),V_rtHz(AK1603)*SQRT(Sum_Sq(AJ1603*AI$8*$X$2*AH$1017,1))/($X$2*AI$8*(AJ1603*AH$1017+AJ1603+AK1603))))/SQRT(Sum_Sq(1/(1+$A1603)+$AC$2/$I$2-1/(1+(1+AK1603/AJ1603)/AH$1017),$X$2/$I$2)),IF(AK1604&lt;0,"A",AH1604))</f>
        <v>7.5458311506842988E-6</v>
      </c>
      <c r="AI1603" s="13"/>
      <c r="AJ1603" s="13">
        <f t="shared" si="576"/>
        <v>6776.5333603903209</v>
      </c>
      <c r="AK1603" s="12">
        <f t="shared" si="600"/>
        <v>1452144.3859645796</v>
      </c>
      <c r="AM1603" s="13">
        <f>IF(AP1603&gt;0,SQRT(Sum_Sq($AI$2,V_rtHz($AH$2)/(1+1/$A1603),V_rtHz($AH$2*$A1603)/(1+$A1603),$AN$2*$AH$2/(1+1/$A1603),$AM$2*SQRT(Sum_Sq(AP1603,1/($X$2*AN$8*(1+AM$1017+AP1603/AO1603))))/SQRT(Sum_Sq($X$2*AP1603*AN$8,1)),                   $AQ$2*SQRT(Sum_Sq($AH$2/(1+1/$A1603)+AP1603*( 1/(AM$1017+1+AP1603/AO1603)-1)/(1+($X$2*AP1603*AN$8)^2), (AP1603^2*AN$8*$X$2+1/($X$2*AN$8*(AM$1017+1+AP1603/AO1603           )))/(1+($X$2*AP1603*AN$8)^2))),           V_rtHz(AO1603)/($X$2*AN$8*(AO1603*AM$1017+AO1603+AP1603)),V_rtHz(AP1603)*SQRT(Sum_Sq(AO1603*AN$8*$X$2*AM$1017,1))/($X$2*AN$8*(AO1603*AM$1017+AO1603+AP1603))))/SQRT(Sum_Sq(1/(1+$A1603)+$AC$2/$I$2-1/(1+(1+AP1603/AO1603)/AM$1017),$X$2/$I$2)),IF(AP1604&lt;0,"A",AM1604))</f>
        <v>1.3386618865737911E-5</v>
      </c>
      <c r="AO1603" s="13">
        <f t="shared" si="577"/>
        <v>6763.1522697374639</v>
      </c>
      <c r="AP1603" s="12">
        <f t="shared" si="601"/>
        <v>4601169.3204228478</v>
      </c>
      <c r="AR1603" s="13">
        <f t="shared" si="578"/>
        <v>69887291.180198371</v>
      </c>
      <c r="AS1603" s="13">
        <f t="shared" si="579"/>
        <v>-1.3804395472590094E-5</v>
      </c>
      <c r="AV1603" s="13"/>
      <c r="AW1603" s="13">
        <f t="shared" si="580"/>
        <v>39300511.936236553</v>
      </c>
      <c r="AX1603" s="13">
        <f t="shared" si="581"/>
        <v>-4.8472794775438929E-5</v>
      </c>
      <c r="AZ1603" s="13"/>
      <c r="BA1603" s="13"/>
      <c r="BB1603" s="13">
        <f t="shared" si="582"/>
        <v>3150.681587988543</v>
      </c>
      <c r="BC1603" s="13">
        <f t="shared" si="583"/>
        <v>3.4465664218175101</v>
      </c>
      <c r="BD1603" s="13"/>
      <c r="BE1603" s="13"/>
      <c r="BG1603" s="13">
        <f t="shared" si="584"/>
        <v>996.3330000000002</v>
      </c>
      <c r="BH1603" s="13">
        <f t="shared" si="585"/>
        <v>10.898999999999994</v>
      </c>
      <c r="BI1603" s="13"/>
      <c r="BL1603" s="13">
        <f t="shared" si="586"/>
        <v>315.06815879885437</v>
      </c>
      <c r="BM1603" s="13">
        <f t="shared" si="587"/>
        <v>34.465664218175121</v>
      </c>
      <c r="BP1603" s="13"/>
      <c r="BQ1603" s="13">
        <f t="shared" si="588"/>
        <v>99.633300000000006</v>
      </c>
      <c r="BR1603" s="13">
        <f t="shared" si="589"/>
        <v>108.99000000000002</v>
      </c>
      <c r="BT1603" s="13"/>
      <c r="BU1603" s="13"/>
      <c r="BV1603" s="13">
        <f t="shared" si="590"/>
        <v>31.50681587988543</v>
      </c>
      <c r="BW1603" s="13">
        <f t="shared" si="591"/>
        <v>344.65664218175164</v>
      </c>
      <c r="CA1603" s="13">
        <f t="shared" si="592"/>
        <v>9.9633299999999991</v>
      </c>
      <c r="CB1603" s="13">
        <f t="shared" si="593"/>
        <v>1089.9000000000005</v>
      </c>
    </row>
    <row r="1604" spans="1:80" x14ac:dyDescent="0.3">
      <c r="A1604" s="13">
        <f t="shared" si="569"/>
        <v>3.4673685045253165E-2</v>
      </c>
      <c r="C1604" s="13" t="str">
        <f>IF(F1604&gt;0,SQRT(Sum_Sq($AI$2,V_rtHz($AH$2)/(1+1/$A1604),V_rtHz($AH$2*$A1604)/(1+$A1604),$AN$2*$AH$2/(1+1/$A1604),$AM$2*SQRT(Sum_Sq(F1604,1/($X$2*D$8*(1+C$1017+F1604/E1604))))/SQRT(Sum_Sq($X$2*F1604*D$8,1)),                   $AQ$2*SQRT(Sum_Sq($AH$2/(1+1/$A1604)+F1604*( 1/(C$1017+1+F1604/E1604)-1)/(1+($X$2*F1604*D$8)^2), (F1604^2*D$8*$X$2+1/($X$2*D$8*(C$1017+1+F1604/E1604           )))/(1+($X$2*F1604*D$8)^2))),           V_rtHz(E1604)/($X$2*D$8*(E1604*C$1017+E1604+F1604)),V_rtHz(F1604)*SQRT(Sum_Sq(E1604*D$8*$X$2*C$1017,1))/($X$2*D$8*(E1604*C$1017+E1604+F1604))))/SQRT(Sum_Sq(1/(1+$A1604)+$AC$2/$I$2-1/(1+(1+F1604/E1604)/C$1017),$X$2/$I$2)),IF(F1605&lt;0,"A",C1605))</f>
        <v>A</v>
      </c>
      <c r="E1604" s="13">
        <f t="shared" si="570"/>
        <v>-1</v>
      </c>
      <c r="F1604" s="12">
        <f t="shared" si="594"/>
        <v>-2</v>
      </c>
      <c r="H1604" s="13" t="str">
        <f>IF(K1604&gt;0,SQRT(Sum_Sq($AI$2,V_rtHz($AH$2)/(1+1/$A1604),V_rtHz($AH$2*$A1604)/(1+$A1604),$AN$2*$AH$2/(1+1/$A1604),$AM$2*SQRT(Sum_Sq(K1604,1/($X$2*I$8*(1+H$1017+K1604/J1604))))/SQRT(Sum_Sq($X$2*K1604*I$8,1)),                   $AQ$2*SQRT(Sum_Sq($AH$2/(1+1/$A1604)+K1604*( 1/(H$1017+1+K1604/J1604)-1)/(1+($X$2*K1604*I$8)^2), (K1604^2*I$8*$X$2+1/($X$2*I$8*(H$1017+1+K1604/J1604           )))/(1+($X$2*K1604*I$8)^2))),           V_rtHz(J1604)/($X$2*I$8*(J1604*H$1017+J1604+K1604)),V_rtHz(K1604)*SQRT(Sum_Sq(J1604*I$8*$X$2*H$1017,1))/($X$2*I$8*(J1604*H$1017+J1604+K1604))))/SQRT(Sum_Sq(1/(1+$A1604)+$AC$2/$I$2-1/(1+(1+K1604/J1604)/H$1017),$X$2/$I$2)),IF(K1605&lt;0,"A",H1605))</f>
        <v>A</v>
      </c>
      <c r="J1604" s="13">
        <f t="shared" si="571"/>
        <v>-1</v>
      </c>
      <c r="K1604" s="12">
        <f t="shared" si="595"/>
        <v>-2</v>
      </c>
      <c r="M1604" s="13">
        <f>IF(P1604&gt;0,SQRT(Sum_Sq($AI$2,V_rtHz($AH$2)/(1+1/$A1604),V_rtHz($AH$2*$A1604)/(1+$A1604),$AN$2*$AH$2/(1+1/$A1604),$AM$2*SQRT(Sum_Sq(P1604,1/($X$2*N$8*(1+M$1017+P1604/O1604))))/SQRT(Sum_Sq($X$2*P1604*N$8,1)),                   $AQ$2*SQRT(Sum_Sq($AH$2/(1+1/$A1604)+P1604*( 1/(M$1017+1+P1604/O1604)-1)/(1+($X$2*P1604*N$8)^2), (P1604^2*N$8*$X$2+1/($X$2*N$8*(M$1017+1+P1604/O1604           )))/(1+($X$2*P1604*N$8)^2))),           V_rtHz(O1604)/($X$2*N$8*(O1604*M$1017+O1604+P1604)),V_rtHz(P1604)*SQRT(Sum_Sq(O1604*N$8*$X$2*M$1017,1))/($X$2*N$8*(O1604*M$1017+O1604+P1604))))/SQRT(Sum_Sq(1/(1+$A1604)+$AC$2/$I$2-1/(1+(1+P1604/O1604)/M$1017),$X$2/$I$2)),IF(P1605&lt;0,"A",M1605))</f>
        <v>1.2397169908406916E-6</v>
      </c>
      <c r="O1604" s="13">
        <f t="shared" si="572"/>
        <v>10647.424985118032</v>
      </c>
      <c r="P1604" s="12">
        <f t="shared" si="596"/>
        <v>9242.1452974278964</v>
      </c>
      <c r="R1604" s="13">
        <f>IF(U1604&gt;0,SQRT(Sum_Sq($AI$2,V_rtHz($AH$2)/(1+1/$A1604),V_rtHz($AH$2*$A1604)/(1+$A1604),$AN$2*$AH$2/(1+1/$A1604),$AM$2*SQRT(Sum_Sq(U1604,1/($X$2*S$8*(1+R$1017+U1604/T1604))))/SQRT(Sum_Sq($X$2*U1604*S$8,1)),                   $AQ$2*SQRT(Sum_Sq($AH$2/(1+1/$A1604)+U1604*( 1/(R$1017+1+U1604/T1604)-1)/(1+($X$2*U1604*S$8)^2), (U1604^2*S$8*$X$2+1/($X$2*S$8*(R$1017+1+U1604/T1604           )))/(1+($X$2*U1604*S$8)^2))),           V_rtHz(T1604)/($X$2*S$8*(T1604*R$1017+T1604+U1604)),V_rtHz(U1604)*SQRT(Sum_Sq(T1604*S$8*$X$2*R$1017,1))/($X$2*S$8*(T1604*R$1017+T1604+U1604))))/SQRT(Sum_Sq(1/(1+$A1604)+$AC$2/$I$2-1/(1+(1+U1604/T1604)/R$1017),$X$2/$I$2)),IF(U1605&lt;0,"A",R1605))</f>
        <v>1.5119766167237244E-6</v>
      </c>
      <c r="T1604" s="13">
        <f t="shared" si="573"/>
        <v>7432.3289859727283</v>
      </c>
      <c r="U1604" s="12">
        <f t="shared" si="597"/>
        <v>41868.987220015311</v>
      </c>
      <c r="X1604" s="13">
        <f>IF(AA1604&gt;0,SQRT(Sum_Sq($AI$2,V_rtHz($AH$2)/(1+1/$A1604),V_rtHz($AH$2*$A1604)/(1+$A1604),$AN$2*$AH$2/(1+1/$A1604),$AM$2*SQRT(Sum_Sq(AA1604,1/($X$2*Y$8*(1+X$1017+AA1604/Z1604))))/SQRT(Sum_Sq($X$2*AA1604*Y$8,1)),                   $AQ$2*SQRT(Sum_Sq($AH$2/(1+1/$A1604)+AA1604*( 1/(X$1017+1+AA1604/Z1604)-1)/(1+($X$2*AA1604*Y$8)^2), (AA1604^2*Y$8*$X$2+1/($X$2*Y$8*(X$1017+1+AA1604/Z1604           )))/(1+($X$2*AA1604*Y$8)^2))),           V_rtHz(Z1604)/($X$2*Y$8*(Z1604*X$1017+Z1604+AA1604)),V_rtHz(AA1604)*SQRT(Sum_Sq(Z1604*Y$8*$X$2*X$1017,1))/($X$2*Y$8*(Z1604*X$1017+Z1604+AA1604))))/SQRT(Sum_Sq(1/(1+$A1604)+$AC$2/$I$2-1/(1+(1+AA1604/Z1604)/X$1017),$X$2/$I$2)),IF(AA1605&lt;0,"A",X1605))</f>
        <v>2.4644202598272475E-6</v>
      </c>
      <c r="Z1604" s="13">
        <f t="shared" si="574"/>
        <v>6922.1290809308575</v>
      </c>
      <c r="AA1604" s="12">
        <f t="shared" si="598"/>
        <v>142160.08919425093</v>
      </c>
      <c r="AC1604" s="13">
        <f>IF(AF1604&gt;0,SQRT(Sum_Sq($AI$2,V_rtHz($AH$2)/(1+1/$A1604),V_rtHz($AH$2*$A1604)/(1+$A1604),$AN$2*$AH$2/(1+1/$A1604),$AM$2*SQRT(Sum_Sq(AF1604,1/($X$2*AD$8*(1+AC$1017+AF1604/AE1604))))/SQRT(Sum_Sq($X$2*AF1604*AD$8,1)),                   $AQ$2*SQRT(Sum_Sq($AH$2/(1+1/$A1604)+AF1604*( 1/(AC$1017+1+AF1604/AE1604)-1)/(1+($X$2*AF1604*AD$8)^2), (AF1604^2*AD$8*$X$2+1/($X$2*AD$8*(AC$1017+1+AF1604/AE1604           )))/(1+($X$2*AF1604*AD$8)^2))),           V_rtHz(AE1604)/($X$2*AD$8*(AE1604*AC$1017+AE1604+AF1604)),V_rtHz(AF1604)*SQRT(Sum_Sq(AE1604*AD$8*$X$2*AC$1017,1))/($X$2*AD$8*(AE1604*AC$1017+AE1604+AF1604))))/SQRT(Sum_Sq(1/(1+$A1604)+$AC$2/$I$2-1/(1+(1+AF1604/AE1604)/AC$1017),$X$2/$I$2)),IF(AF1605&lt;0,"A",AC1605))</f>
        <v>4.2695876513528315E-6</v>
      </c>
      <c r="AE1604" s="13">
        <f t="shared" si="575"/>
        <v>6782.9750879663434</v>
      </c>
      <c r="AF1604" s="12">
        <f t="shared" si="599"/>
        <v>458772.26923730329</v>
      </c>
      <c r="AG1604" s="13"/>
      <c r="AH1604" s="13">
        <f>IF(AK1604&gt;0,SQRT(Sum_Sq($AI$2,V_rtHz($AH$2)/(1+1/$A1604),V_rtHz($AH$2*$A1604)/(1+$A1604),$AN$2*$AH$2/(1+1/$A1604),$AM$2*SQRT(Sum_Sq(AK1604,1/($X$2*AI$8*(1+AH$1017+AK1604/AJ1604))))/SQRT(Sum_Sq($X$2*AK1604*AI$8,1)),                   $AQ$2*SQRT(Sum_Sq($AH$2/(1+1/$A1604)+AK1604*( 1/(AH$1017+1+AK1604/AJ1604)-1)/(1+($X$2*AK1604*AI$8)^2), (AK1604^2*AI$8*$X$2+1/($X$2*AI$8*(AH$1017+1+AK1604/AJ1604           )))/(1+($X$2*AK1604*AI$8)^2))),           V_rtHz(AJ1604)/($X$2*AI$8*(AJ1604*AH$1017+AJ1604+AK1604)),V_rtHz(AK1604)*SQRT(Sum_Sq(AJ1604*AI$8*$X$2*AH$1017,1))/($X$2*AI$8*(AJ1604*AH$1017+AJ1604+AK1604))))/SQRT(Sum_Sq(1/(1+$A1604)+$AC$2/$I$2-1/(1+(1+AK1604/AJ1604)/AH$1017),$X$2/$I$2)),IF(AK1605&lt;0,"A",AH1605))</f>
        <v>7.5314495598607959E-6</v>
      </c>
      <c r="AI1604" s="13"/>
      <c r="AJ1604" s="13">
        <f t="shared" si="576"/>
        <v>6740.8219204556599</v>
      </c>
      <c r="AK1604" s="12">
        <f t="shared" si="600"/>
        <v>1459837.5378721326</v>
      </c>
      <c r="AM1604" s="13">
        <f>IF(AP1604&gt;0,SQRT(Sum_Sq($AI$2,V_rtHz($AH$2)/(1+1/$A1604),V_rtHz($AH$2*$A1604)/(1+$A1604),$AN$2*$AH$2/(1+1/$A1604),$AM$2*SQRT(Sum_Sq(AP1604,1/($X$2*AN$8*(1+AM$1017+AP1604/AO1604))))/SQRT(Sum_Sq($X$2*AP1604*AN$8,1)),                   $AQ$2*SQRT(Sum_Sq($AH$2/(1+1/$A1604)+AP1604*( 1/(AM$1017+1+AP1604/AO1604)-1)/(1+($X$2*AP1604*AN$8)^2), (AP1604^2*AN$8*$X$2+1/($X$2*AN$8*(AM$1017+1+AP1604/AO1604           )))/(1+($X$2*AP1604*AN$8)^2))),           V_rtHz(AO1604)/($X$2*AN$8*(AO1604*AM$1017+AO1604+AP1604)),V_rtHz(AP1604)*SQRT(Sum_Sq(AO1604*AN$8*$X$2*AM$1017,1))/($X$2*AN$8*(AO1604*AM$1017+AO1604+AP1604))))/SQRT(Sum_Sq(1/(1+$A1604)+$AC$2/$I$2-1/(1+(1+AP1604/AO1604)/AM$1017),$X$2/$I$2)),IF(AP1605&lt;0,"A",AM1605))</f>
        <v>1.3361358703313205E-5</v>
      </c>
      <c r="AO1604" s="13">
        <f t="shared" si="577"/>
        <v>6727.6675018184296</v>
      </c>
      <c r="AP1604" s="12">
        <f t="shared" si="601"/>
        <v>4625437.9730349537</v>
      </c>
      <c r="AR1604" s="13">
        <f t="shared" si="578"/>
        <v>69887291.180198371</v>
      </c>
      <c r="AS1604" s="13">
        <f t="shared" si="579"/>
        <v>-1.3813231455008533E-5</v>
      </c>
      <c r="AV1604" s="13"/>
      <c r="AW1604" s="13">
        <f t="shared" si="580"/>
        <v>39300511.936236553</v>
      </c>
      <c r="AX1604" s="13">
        <f t="shared" si="581"/>
        <v>-4.8581917417704746E-5</v>
      </c>
      <c r="AZ1604" s="13"/>
      <c r="BA1604" s="13"/>
      <c r="BB1604" s="13">
        <f t="shared" si="582"/>
        <v>3150.681587988543</v>
      </c>
      <c r="BC1604" s="13">
        <f t="shared" si="583"/>
        <v>3.4465664218175101</v>
      </c>
      <c r="BD1604" s="13"/>
      <c r="BE1604" s="13"/>
      <c r="BG1604" s="13">
        <f t="shared" si="584"/>
        <v>996.3330000000002</v>
      </c>
      <c r="BH1604" s="13">
        <f t="shared" si="585"/>
        <v>10.898999999999996</v>
      </c>
      <c r="BI1604" s="13"/>
      <c r="BL1604" s="13">
        <f t="shared" si="586"/>
        <v>315.06815879885437</v>
      </c>
      <c r="BM1604" s="13">
        <f t="shared" si="587"/>
        <v>34.465664218175149</v>
      </c>
      <c r="BP1604" s="13"/>
      <c r="BQ1604" s="13">
        <f t="shared" si="588"/>
        <v>99.633300000000006</v>
      </c>
      <c r="BR1604" s="13">
        <f t="shared" si="589"/>
        <v>108.99000000000005</v>
      </c>
      <c r="BT1604" s="13"/>
      <c r="BU1604" s="13"/>
      <c r="BV1604" s="13">
        <f t="shared" si="590"/>
        <v>31.50681587988543</v>
      </c>
      <c r="BW1604" s="13">
        <f t="shared" si="591"/>
        <v>344.65664218175158</v>
      </c>
      <c r="CA1604" s="13">
        <f t="shared" si="592"/>
        <v>9.9633299999999991</v>
      </c>
      <c r="CB1604" s="13">
        <f t="shared" si="593"/>
        <v>1089.9000000000001</v>
      </c>
    </row>
    <row r="1605" spans="1:80" x14ac:dyDescent="0.3">
      <c r="A1605" s="13">
        <f t="shared" si="569"/>
        <v>3.5156044052829773E-2</v>
      </c>
      <c r="C1605" s="13" t="str">
        <f>IF(F1605&gt;0,SQRT(Sum_Sq($AI$2,V_rtHz($AH$2)/(1+1/$A1605),V_rtHz($AH$2*$A1605)/(1+$A1605),$AN$2*$AH$2/(1+1/$A1605),$AM$2*SQRT(Sum_Sq(F1605,1/($X$2*D$8*(1+C$1017+F1605/E1605))))/SQRT(Sum_Sq($X$2*F1605*D$8,1)),                   $AQ$2*SQRT(Sum_Sq($AH$2/(1+1/$A1605)+F1605*( 1/(C$1017+1+F1605/E1605)-1)/(1+($X$2*F1605*D$8)^2), (F1605^2*D$8*$X$2+1/($X$2*D$8*(C$1017+1+F1605/E1605           )))/(1+($X$2*F1605*D$8)^2))),           V_rtHz(E1605)/($X$2*D$8*(E1605*C$1017+E1605+F1605)),V_rtHz(F1605)*SQRT(Sum_Sq(E1605*D$8*$X$2*C$1017,1))/($X$2*D$8*(E1605*C$1017+E1605+F1605))))/SQRT(Sum_Sq(1/(1+$A1605)+$AC$2/$I$2-1/(1+(1+F1605/E1605)/C$1017),$X$2/$I$2)),IF(F1606&lt;0,"A",C1606))</f>
        <v>A</v>
      </c>
      <c r="E1605" s="13">
        <f t="shared" si="570"/>
        <v>-1</v>
      </c>
      <c r="F1605" s="12">
        <f t="shared" si="594"/>
        <v>-2</v>
      </c>
      <c r="H1605" s="13" t="str">
        <f>IF(K1605&gt;0,SQRT(Sum_Sq($AI$2,V_rtHz($AH$2)/(1+1/$A1605),V_rtHz($AH$2*$A1605)/(1+$A1605),$AN$2*$AH$2/(1+1/$A1605),$AM$2*SQRT(Sum_Sq(K1605,1/($X$2*I$8*(1+H$1017+K1605/J1605))))/SQRT(Sum_Sq($X$2*K1605*I$8,1)),                   $AQ$2*SQRT(Sum_Sq($AH$2/(1+1/$A1605)+K1605*( 1/(H$1017+1+K1605/J1605)-1)/(1+($X$2*K1605*I$8)^2), (K1605^2*I$8*$X$2+1/($X$2*I$8*(H$1017+1+K1605/J1605           )))/(1+($X$2*K1605*I$8)^2))),           V_rtHz(J1605)/($X$2*I$8*(J1605*H$1017+J1605+K1605)),V_rtHz(K1605)*SQRT(Sum_Sq(J1605*I$8*$X$2*H$1017,1))/($X$2*I$8*(J1605*H$1017+J1605+K1605))))/SQRT(Sum_Sq(1/(1+$A1605)+$AC$2/$I$2-1/(1+(1+K1605/J1605)/H$1017),$X$2/$I$2)),IF(K1606&lt;0,"A",H1606))</f>
        <v>A</v>
      </c>
      <c r="J1605" s="13">
        <f t="shared" si="571"/>
        <v>-1</v>
      </c>
      <c r="K1605" s="12">
        <f t="shared" si="595"/>
        <v>-2</v>
      </c>
      <c r="M1605" s="13">
        <f>IF(P1605&gt;0,SQRT(Sum_Sq($AI$2,V_rtHz($AH$2)/(1+1/$A1605),V_rtHz($AH$2*$A1605)/(1+$A1605),$AN$2*$AH$2/(1+1/$A1605),$AM$2*SQRT(Sum_Sq(P1605,1/($X$2*N$8*(1+M$1017+P1605/O1605))))/SQRT(Sum_Sq($X$2*P1605*N$8,1)),                   $AQ$2*SQRT(Sum_Sq($AH$2/(1+1/$A1605)+P1605*( 1/(M$1017+1+P1605/O1605)-1)/(1+($X$2*P1605*N$8)^2), (P1605^2*N$8*$X$2+1/($X$2*N$8*(M$1017+1+P1605/O1605           )))/(1+($X$2*P1605*N$8)^2))),           V_rtHz(O1605)/($X$2*N$8*(O1605*M$1017+O1605+P1605)),V_rtHz(P1605)*SQRT(Sum_Sq(O1605*N$8*$X$2*M$1017,1))/($X$2*N$8*(O1605*M$1017+O1605+P1605))))/SQRT(Sum_Sq(1/(1+$A1605)+$AC$2/$I$2-1/(1+(1+P1605/O1605)/M$1017),$X$2/$I$2)),IF(P1606&lt;0,"A",M1606))</f>
        <v>1.2277767873825011E-6</v>
      </c>
      <c r="O1605" s="13">
        <f t="shared" si="572"/>
        <v>10487.315295148355</v>
      </c>
      <c r="P1605" s="12">
        <f t="shared" si="596"/>
        <v>9383.2449951656454</v>
      </c>
      <c r="R1605" s="13">
        <f>IF(U1605&gt;0,SQRT(Sum_Sq($AI$2,V_rtHz($AH$2)/(1+1/$A1605),V_rtHz($AH$2*$A1605)/(1+$A1605),$AN$2*$AH$2/(1+1/$A1605),$AM$2*SQRT(Sum_Sq(U1605,1/($X$2*S$8*(1+R$1017+U1605/T1605))))/SQRT(Sum_Sq($X$2*U1605*S$8,1)),                   $AQ$2*SQRT(Sum_Sq($AH$2/(1+1/$A1605)+U1605*( 1/(R$1017+1+U1605/T1605)-1)/(1+($X$2*U1605*S$8)^2), (U1605^2*S$8*$X$2+1/($X$2*S$8*(R$1017+1+U1605/T1605           )))/(1+($X$2*U1605*S$8)^2))),           V_rtHz(T1605)/($X$2*S$8*(T1605*R$1017+T1605+U1605)),V_rtHz(U1605)*SQRT(Sum_Sq(T1605*S$8*$X$2*R$1017,1))/($X$2*S$8*(T1605*R$1017+T1605+U1605))))/SQRT(Sum_Sq(1/(1+$A1605)+$AC$2/$I$2-1/(1+(1+U1605/T1605)/R$1017),$X$2/$I$2)),IF(U1606&lt;0,"A",R1606))</f>
        <v>1.507589609298457E-6</v>
      </c>
      <c r="T1605" s="13">
        <f t="shared" si="573"/>
        <v>7383.5228660482953</v>
      </c>
      <c r="U1605" s="12">
        <f t="shared" si="597"/>
        <v>42145.747087689197</v>
      </c>
      <c r="X1605" s="13">
        <f>IF(AA1605&gt;0,SQRT(Sum_Sq($AI$2,V_rtHz($AH$2)/(1+1/$A1605),V_rtHz($AH$2*$A1605)/(1+$A1605),$AN$2*$AH$2/(1+1/$A1605),$AM$2*SQRT(Sum_Sq(AA1605,1/($X$2*Y$8*(1+X$1017+AA1605/Z1605))))/SQRT(Sum_Sq($X$2*AA1605*Y$8,1)),                   $AQ$2*SQRT(Sum_Sq($AH$2/(1+1/$A1605)+AA1605*( 1/(X$1017+1+AA1605/Z1605)-1)/(1+($X$2*AA1605*Y$8)^2), (AA1605^2*Y$8*$X$2+1/($X$2*Y$8*(X$1017+1+AA1605/Z1605           )))/(1+($X$2*AA1605*Y$8)^2))),           V_rtHz(Z1605)/($X$2*Y$8*(Z1605*X$1017+Z1605+AA1605)),V_rtHz(AA1605)*SQRT(Sum_Sq(Z1605*Y$8*$X$2*X$1017,1))/($X$2*Y$8*(Z1605*X$1017+Z1605+AA1605))))/SQRT(Sum_Sq(1/(1+$A1605)+$AC$2/$I$2-1/(1+(1+AA1605/Z1605)/X$1017),$X$2/$I$2)),IF(AA1606&lt;0,"A",X1606))</f>
        <v>2.4591186470137845E-6</v>
      </c>
      <c r="Z1605" s="13">
        <f t="shared" si="574"/>
        <v>6883.3567670026378</v>
      </c>
      <c r="AA1605" s="12">
        <f t="shared" si="598"/>
        <v>142960.84321483664</v>
      </c>
      <c r="AC1605" s="13">
        <f>IF(AF1605&gt;0,SQRT(Sum_Sq($AI$2,V_rtHz($AH$2)/(1+1/$A1605),V_rtHz($AH$2*$A1605)/(1+$A1605),$AN$2*$AH$2/(1+1/$A1605),$AM$2*SQRT(Sum_Sq(AF1605,1/($X$2*AD$8*(1+AC$1017+AF1605/AE1605))))/SQRT(Sum_Sq($X$2*AF1605*AD$8,1)),                   $AQ$2*SQRT(Sum_Sq($AH$2/(1+1/$A1605)+AF1605*( 1/(AC$1017+1+AF1605/AE1605)-1)/(1+($X$2*AF1605*AD$8)^2), (AF1605^2*AD$8*$X$2+1/($X$2*AD$8*(AC$1017+1+AF1605/AE1605           )))/(1+($X$2*AF1605*AD$8)^2))),           V_rtHz(AE1605)/($X$2*AD$8*(AE1605*AC$1017+AE1605+AF1605)),V_rtHz(AF1605)*SQRT(Sum_Sq(AE1605*AD$8*$X$2*AC$1017,1))/($X$2*AD$8*(AE1605*AC$1017+AE1605+AF1605))))/SQRT(Sum_Sq(1/(1+$A1605)+$AC$2/$I$2-1/(1+(1+AF1605/AE1605)/AC$1017),$X$2/$I$2)),IF(AF1606&lt;0,"A",AC1606))</f>
        <v>4.2612233391705679E-6</v>
      </c>
      <c r="AE1605" s="13">
        <f t="shared" si="575"/>
        <v>6746.6601541832852</v>
      </c>
      <c r="AF1605" s="12">
        <f t="shared" si="599"/>
        <v>461241.68139059306</v>
      </c>
      <c r="AG1605" s="13"/>
      <c r="AH1605" s="13">
        <f>IF(AK1605&gt;0,SQRT(Sum_Sq($AI$2,V_rtHz($AH$2)/(1+1/$A1605),V_rtHz($AH$2*$A1605)/(1+$A1605),$AN$2*$AH$2/(1+1/$A1605),$AM$2*SQRT(Sum_Sq(AK1605,1/($X$2*AI$8*(1+AH$1017+AK1605/AJ1605))))/SQRT(Sum_Sq($X$2*AK1605*AI$8,1)),                   $AQ$2*SQRT(Sum_Sq($AH$2/(1+1/$A1605)+AK1605*( 1/(AH$1017+1+AK1605/AJ1605)-1)/(1+($X$2*AK1605*AI$8)^2), (AK1605^2*AI$8*$X$2+1/($X$2*AI$8*(AH$1017+1+AK1605/AJ1605           )))/(1+($X$2*AK1605*AI$8)^2))),           V_rtHz(AJ1605)/($X$2*AI$8*(AJ1605*AH$1017+AJ1605+AK1605)),V_rtHz(AK1605)*SQRT(Sum_Sq(AJ1605*AI$8*$X$2*AH$1017,1))/($X$2*AI$8*(AJ1605*AH$1017+AJ1605+AK1605))))/SQRT(Sum_Sq(1/(1+$A1605)+$AC$2/$I$2-1/(1+(1+AK1605/AJ1605)/AH$1017),$X$2/$I$2)),IF(AK1606&lt;0,"A",AH1606))</f>
        <v>7.5171282943013937E-6</v>
      </c>
      <c r="AI1605" s="13"/>
      <c r="AJ1605" s="13">
        <f t="shared" si="576"/>
        <v>6705.2288890661766</v>
      </c>
      <c r="AK1605" s="12">
        <f t="shared" si="600"/>
        <v>1467586.7205128262</v>
      </c>
      <c r="AM1605" s="13">
        <f>IF(AP1605&gt;0,SQRT(Sum_Sq($AI$2,V_rtHz($AH$2)/(1+1/$A1605),V_rtHz($AH$2*$A1605)/(1+$A1605),$AN$2*$AH$2/(1+1/$A1605),$AM$2*SQRT(Sum_Sq(AP1605,1/($X$2*AN$8*(1+AM$1017+AP1605/AO1605))))/SQRT(Sum_Sq($X$2*AP1605*AN$8,1)),                   $AQ$2*SQRT(Sum_Sq($AH$2/(1+1/$A1605)+AP1605*( 1/(AM$1017+1+AP1605/AO1605)-1)/(1+($X$2*AP1605*AN$8)^2), (AP1605^2*AN$8*$X$2+1/($X$2*AN$8*(AM$1017+1+AP1605/AO1605           )))/(1+($X$2*AP1605*AN$8)^2))),           V_rtHz(AO1605)/($X$2*AN$8*(AO1605*AM$1017+AO1605+AP1605)),V_rtHz(AP1605)*SQRT(Sum_Sq(AO1605*AN$8*$X$2*AM$1017,1))/($X$2*AN$8*(AO1605*AM$1017+AO1605+AP1605))))/SQRT(Sum_Sq(1/(1+$A1605)+$AC$2/$I$2-1/(1+(1+AP1605/AO1605)/AM$1017),$X$2/$I$2)),IF(AP1606&lt;0,"A",AM1606))</f>
        <v>1.3336202646161688E-5</v>
      </c>
      <c r="AO1605" s="13">
        <f t="shared" si="577"/>
        <v>6692.29763674277</v>
      </c>
      <c r="AP1605" s="12">
        <f t="shared" si="601"/>
        <v>4649884.1536895409</v>
      </c>
      <c r="AR1605" s="13">
        <f t="shared" si="578"/>
        <v>69887291.180198371</v>
      </c>
      <c r="AS1605" s="13">
        <f t="shared" si="579"/>
        <v>-1.3822201914374654E-5</v>
      </c>
      <c r="AV1605" s="13"/>
      <c r="AW1605" s="13">
        <f t="shared" si="580"/>
        <v>39300511.936236553</v>
      </c>
      <c r="AX1605" s="13">
        <f t="shared" si="581"/>
        <v>-4.8693060871480792E-5</v>
      </c>
      <c r="AZ1605" s="13"/>
      <c r="BA1605" s="13"/>
      <c r="BB1605" s="13">
        <f t="shared" si="582"/>
        <v>3150.681587988543</v>
      </c>
      <c r="BC1605" s="13">
        <f t="shared" si="583"/>
        <v>3.4465664218175136</v>
      </c>
      <c r="BD1605" s="13"/>
      <c r="BE1605" s="13"/>
      <c r="BG1605" s="13">
        <f t="shared" si="584"/>
        <v>996.3330000000002</v>
      </c>
      <c r="BH1605" s="13">
        <f t="shared" si="585"/>
        <v>10.899000000000003</v>
      </c>
      <c r="BI1605" s="13"/>
      <c r="BL1605" s="13">
        <f t="shared" si="586"/>
        <v>315.06815879885437</v>
      </c>
      <c r="BM1605" s="13">
        <f t="shared" si="587"/>
        <v>34.465664218175142</v>
      </c>
      <c r="BP1605" s="13"/>
      <c r="BQ1605" s="13">
        <f t="shared" si="588"/>
        <v>99.633300000000006</v>
      </c>
      <c r="BR1605" s="13">
        <f t="shared" si="589"/>
        <v>108.99000000000005</v>
      </c>
      <c r="BT1605" s="13"/>
      <c r="BU1605" s="13"/>
      <c r="BV1605" s="13">
        <f t="shared" si="590"/>
        <v>31.50681587988543</v>
      </c>
      <c r="BW1605" s="13">
        <f t="shared" si="591"/>
        <v>344.65664218175158</v>
      </c>
      <c r="CA1605" s="13">
        <f t="shared" si="592"/>
        <v>9.9633299999999974</v>
      </c>
      <c r="CB1605" s="13">
        <f t="shared" si="593"/>
        <v>1089.9000000000001</v>
      </c>
    </row>
    <row r="1606" spans="1:80" x14ac:dyDescent="0.3">
      <c r="A1606" s="13">
        <f t="shared" si="569"/>
        <v>3.5645113342624407E-2</v>
      </c>
      <c r="C1606" s="13" t="str">
        <f>IF(F1606&gt;0,SQRT(Sum_Sq($AI$2,V_rtHz($AH$2)/(1+1/$A1606),V_rtHz($AH$2*$A1606)/(1+$A1606),$AN$2*$AH$2/(1+1/$A1606),$AM$2*SQRT(Sum_Sq(F1606,1/($X$2*D$8*(1+C$1017+F1606/E1606))))/SQRT(Sum_Sq($X$2*F1606*D$8,1)),                   $AQ$2*SQRT(Sum_Sq($AH$2/(1+1/$A1606)+F1606*( 1/(C$1017+1+F1606/E1606)-1)/(1+($X$2*F1606*D$8)^2), (F1606^2*D$8*$X$2+1/($X$2*D$8*(C$1017+1+F1606/E1606           )))/(1+($X$2*F1606*D$8)^2))),           V_rtHz(E1606)/($X$2*D$8*(E1606*C$1017+E1606+F1606)),V_rtHz(F1606)*SQRT(Sum_Sq(E1606*D$8*$X$2*C$1017,1))/($X$2*D$8*(E1606*C$1017+E1606+F1606))))/SQRT(Sum_Sq(1/(1+$A1606)+$AC$2/$I$2-1/(1+(1+F1606/E1606)/C$1017),$X$2/$I$2)),IF(F1607&lt;0,"A",C1607))</f>
        <v>A</v>
      </c>
      <c r="E1606" s="13">
        <f t="shared" si="570"/>
        <v>-1</v>
      </c>
      <c r="F1606" s="12">
        <f t="shared" si="594"/>
        <v>-2</v>
      </c>
      <c r="H1606" s="13" t="str">
        <f>IF(K1606&gt;0,SQRT(Sum_Sq($AI$2,V_rtHz($AH$2)/(1+1/$A1606),V_rtHz($AH$2*$A1606)/(1+$A1606),$AN$2*$AH$2/(1+1/$A1606),$AM$2*SQRT(Sum_Sq(K1606,1/($X$2*I$8*(1+H$1017+K1606/J1606))))/SQRT(Sum_Sq($X$2*K1606*I$8,1)),                   $AQ$2*SQRT(Sum_Sq($AH$2/(1+1/$A1606)+K1606*( 1/(H$1017+1+K1606/J1606)-1)/(1+($X$2*K1606*I$8)^2), (K1606^2*I$8*$X$2+1/($X$2*I$8*(H$1017+1+K1606/J1606           )))/(1+($X$2*K1606*I$8)^2))),           V_rtHz(J1606)/($X$2*I$8*(J1606*H$1017+J1606+K1606)),V_rtHz(K1606)*SQRT(Sum_Sq(J1606*I$8*$X$2*H$1017,1))/($X$2*I$8*(J1606*H$1017+J1606+K1606))))/SQRT(Sum_Sq(1/(1+$A1606)+$AC$2/$I$2-1/(1+(1+K1606/J1606)/H$1017),$X$2/$I$2)),IF(K1607&lt;0,"A",H1607))</f>
        <v>A</v>
      </c>
      <c r="J1606" s="13">
        <f t="shared" si="571"/>
        <v>-1</v>
      </c>
      <c r="K1606" s="12">
        <f t="shared" si="595"/>
        <v>-2</v>
      </c>
      <c r="M1606" s="13">
        <f>IF(P1606&gt;0,SQRT(Sum_Sq($AI$2,V_rtHz($AH$2)/(1+1/$A1606),V_rtHz($AH$2*$A1606)/(1+$A1606),$AN$2*$AH$2/(1+1/$A1606),$AM$2*SQRT(Sum_Sq(P1606,1/($X$2*N$8*(1+M$1017+P1606/O1606))))/SQRT(Sum_Sq($X$2*P1606*N$8,1)),                   $AQ$2*SQRT(Sum_Sq($AH$2/(1+1/$A1606)+P1606*( 1/(M$1017+1+P1606/O1606)-1)/(1+($X$2*P1606*N$8)^2), (P1606^2*N$8*$X$2+1/($X$2*N$8*(M$1017+1+P1606/O1606           )))/(1+($X$2*P1606*N$8)^2))),           V_rtHz(O1606)/($X$2*N$8*(O1606*M$1017+O1606+P1606)),V_rtHz(P1606)*SQRT(Sum_Sq(O1606*N$8*$X$2*M$1017,1))/($X$2*N$8*(O1606*M$1017+O1606+P1606))))/SQRT(Sum_Sq(1/(1+$A1606)+$AC$2/$I$2-1/(1+(1+P1606/O1606)/M$1017),$X$2/$I$2)),IF(P1607&lt;0,"A",M1607))</f>
        <v>1.216284368241398E-6</v>
      </c>
      <c r="O1606" s="13">
        <f t="shared" si="572"/>
        <v>10333.112025000801</v>
      </c>
      <c r="P1606" s="12">
        <f t="shared" si="596"/>
        <v>9523.2731937711942</v>
      </c>
      <c r="R1606" s="13">
        <f>IF(U1606&gt;0,SQRT(Sum_Sq($AI$2,V_rtHz($AH$2)/(1+1/$A1606),V_rtHz($AH$2*$A1606)/(1+$A1606),$AN$2*$AH$2/(1+1/$A1606),$AM$2*SQRT(Sum_Sq(U1606,1/($X$2*S$8*(1+R$1017+U1606/T1606))))/SQRT(Sum_Sq($X$2*U1606*S$8,1)),                   $AQ$2*SQRT(Sum_Sq($AH$2/(1+1/$A1606)+U1606*( 1/(R$1017+1+U1606/T1606)-1)/(1+($X$2*U1606*S$8)^2), (U1606^2*S$8*$X$2+1/($X$2*S$8*(R$1017+1+U1606/T1606           )))/(1+($X$2*U1606*S$8)^2))),           V_rtHz(T1606)/($X$2*S$8*(T1606*R$1017+T1606+U1606)),V_rtHz(U1606)*SQRT(Sum_Sq(T1606*S$8*$X$2*R$1017,1))/($X$2*S$8*(T1606*R$1017+T1606+U1606))))/SQRT(Sum_Sq(1/(1+$A1606)+$AC$2/$I$2-1/(1+(1+U1606/T1606)/R$1017),$X$2/$I$2)),IF(U1607&lt;0,"A",R1607))</f>
        <v>1.5032401945860972E-6</v>
      </c>
      <c r="T1606" s="13">
        <f t="shared" si="573"/>
        <v>7335.0916199177782</v>
      </c>
      <c r="U1606" s="12">
        <f t="shared" si="597"/>
        <v>42424.021873653117</v>
      </c>
      <c r="X1606" s="13">
        <f>IF(AA1606&gt;0,SQRT(Sum_Sq($AI$2,V_rtHz($AH$2)/(1+1/$A1606),V_rtHz($AH$2*$A1606)/(1+$A1606),$AN$2*$AH$2/(1+1/$A1606),$AM$2*SQRT(Sum_Sq(AA1606,1/($X$2*Y$8*(1+X$1017+AA1606/Z1606))))/SQRT(Sum_Sq($X$2*AA1606*Y$8,1)),                   $AQ$2*SQRT(Sum_Sq($AH$2/(1+1/$A1606)+AA1606*( 1/(X$1017+1+AA1606/Z1606)-1)/(1+($X$2*AA1606*Y$8)^2), (AA1606^2*Y$8*$X$2+1/($X$2*Y$8*(X$1017+1+AA1606/Z1606           )))/(1+($X$2*AA1606*Y$8)^2))),           V_rtHz(Z1606)/($X$2*Y$8*(Z1606*X$1017+Z1606+AA1606)),V_rtHz(AA1606)*SQRT(Sum_Sq(Z1606*Y$8*$X$2*X$1017,1))/($X$2*Y$8*(Z1606*X$1017+Z1606+AA1606))))/SQRT(Sum_Sq(1/(1+$A1606)+$AC$2/$I$2-1/(1+(1+AA1606/Z1606)/X$1017),$X$2/$I$2)),IF(AA1607&lt;0,"A",X1607))</f>
        <v>2.4538453687774394E-6</v>
      </c>
      <c r="Z1606" s="13">
        <f t="shared" si="574"/>
        <v>6844.7558416141765</v>
      </c>
      <c r="AA1606" s="12">
        <f t="shared" si="598"/>
        <v>143767.06931991654</v>
      </c>
      <c r="AC1606" s="13">
        <f>IF(AF1606&gt;0,SQRT(Sum_Sq($AI$2,V_rtHz($AH$2)/(1+1/$A1606),V_rtHz($AH$2*$A1606)/(1+$A1606),$AN$2*$AH$2/(1+1/$A1606),$AM$2*SQRT(Sum_Sq(AF1606,1/($X$2*AD$8*(1+AC$1017+AF1606/AE1606))))/SQRT(Sum_Sq($X$2*AF1606*AD$8,1)),                   $AQ$2*SQRT(Sum_Sq($AH$2/(1+1/$A1606)+AF1606*( 1/(AC$1017+1+AF1606/AE1606)-1)/(1+($X$2*AF1606*AD$8)^2), (AF1606^2*AD$8*$X$2+1/($X$2*AD$8*(AC$1017+1+AF1606/AE1606           )))/(1+($X$2*AF1606*AD$8)^2))),           V_rtHz(AE1606)/($X$2*AD$8*(AE1606*AC$1017+AE1606+AF1606)),V_rtHz(AF1606)*SQRT(Sum_Sq(AE1606*AD$8*$X$2*AC$1017,1))/($X$2*AD$8*(AE1606*AC$1017+AE1606+AF1606))))/SQRT(Sum_Sq(1/(1+$A1606)+$AC$2/$I$2-1/(1+(1+AF1606/AE1606)/AC$1017),$X$2/$I$2)),IF(AF1607&lt;0,"A",AC1607))</f>
        <v>4.2528968242303971E-6</v>
      </c>
      <c r="AE1606" s="13">
        <f t="shared" si="575"/>
        <v>6710.4755283133345</v>
      </c>
      <c r="AF1606" s="12">
        <f t="shared" si="599"/>
        <v>463728.81625999638</v>
      </c>
      <c r="AG1606" s="13"/>
      <c r="AH1606" s="13">
        <f>IF(AK1606&gt;0,SQRT(Sum_Sq($AI$2,V_rtHz($AH$2)/(1+1/$A1606),V_rtHz($AH$2*$A1606)/(1+$A1606),$AN$2*$AH$2/(1+1/$A1606),$AM$2*SQRT(Sum_Sq(AK1606,1/($X$2*AI$8*(1+AH$1017+AK1606/AJ1606))))/SQRT(Sum_Sq($X$2*AK1606*AI$8,1)),                   $AQ$2*SQRT(Sum_Sq($AH$2/(1+1/$A1606)+AK1606*( 1/(AH$1017+1+AK1606/AJ1606)-1)/(1+($X$2*AK1606*AI$8)^2), (AK1606^2*AI$8*$X$2+1/($X$2*AI$8*(AH$1017+1+AK1606/AJ1606           )))/(1+($X$2*AK1606*AI$8)^2))),           V_rtHz(AJ1606)/($X$2*AI$8*(AJ1606*AH$1017+AJ1606+AK1606)),V_rtHz(AK1606)*SQRT(Sum_Sq(AJ1606*AI$8*$X$2*AH$1017,1))/($X$2*AI$8*(AJ1606*AH$1017+AJ1606+AK1606))))/SQRT(Sum_Sq(1/(1+$A1606)+$AC$2/$I$2-1/(1+(1+AK1606/AJ1606)/AH$1017),$X$2/$I$2)),IF(AK1607&lt;0,"A",AH1607))</f>
        <v>7.502868239902613E-6</v>
      </c>
      <c r="AI1606" s="13"/>
      <c r="AJ1606" s="13">
        <f t="shared" si="576"/>
        <v>6669.7547713642398</v>
      </c>
      <c r="AK1606" s="12">
        <f t="shared" si="600"/>
        <v>1475392.3064520261</v>
      </c>
      <c r="AM1606" s="13">
        <f>IF(AP1606&gt;0,SQRT(Sum_Sq($AI$2,V_rtHz($AH$2)/(1+1/$A1606),V_rtHz($AH$2*$A1606)/(1+$A1606),$AN$2*$AH$2/(1+1/$A1606),$AM$2*SQRT(Sum_Sq(AP1606,1/($X$2*AN$8*(1+AM$1017+AP1606/AO1606))))/SQRT(Sum_Sq($X$2*AP1606*AN$8,1)),                   $AQ$2*SQRT(Sum_Sq($AH$2/(1+1/$A1606)+AP1606*( 1/(AM$1017+1+AP1606/AO1606)-1)/(1+($X$2*AP1606*AN$8)^2), (AP1606^2*AN$8*$X$2+1/($X$2*AN$8*(AM$1017+1+AP1606/AO1606           )))/(1+($X$2*AP1606*AN$8)^2))),           V_rtHz(AO1606)/($X$2*AN$8*(AO1606*AM$1017+AO1606+AP1606)),V_rtHz(AP1606)*SQRT(Sum_Sq(AO1606*AN$8*$X$2*AM$1017,1))/($X$2*AN$8*(AO1606*AM$1017+AO1606+AP1606))))/SQRT(Sum_Sq(1/(1+$A1606)+$AC$2/$I$2-1/(1+(1+AP1606/AO1606)/AM$1017),$X$2/$I$2)),IF(AP1607&lt;0,"A",AM1607))</f>
        <v>1.3311152294295388E-5</v>
      </c>
      <c r="AO1606" s="13">
        <f t="shared" si="577"/>
        <v>6657.0432254327834</v>
      </c>
      <c r="AP1606" s="12">
        <f t="shared" si="601"/>
        <v>4674509.0393852917</v>
      </c>
      <c r="AR1606" s="13">
        <f t="shared" si="578"/>
        <v>69887291.180198371</v>
      </c>
      <c r="AS1606" s="13">
        <f t="shared" si="579"/>
        <v>-1.3831309068372376E-5</v>
      </c>
      <c r="AV1606" s="13"/>
      <c r="AW1606" s="13">
        <f t="shared" si="580"/>
        <v>39300511.936236553</v>
      </c>
      <c r="AX1606" s="13">
        <f t="shared" si="581"/>
        <v>-4.8806270890400538E-5</v>
      </c>
      <c r="AZ1606" s="13"/>
      <c r="BA1606" s="13"/>
      <c r="BB1606" s="13">
        <f t="shared" si="582"/>
        <v>3150.681587988543</v>
      </c>
      <c r="BC1606" s="13">
        <f t="shared" si="583"/>
        <v>3.4465664218175101</v>
      </c>
      <c r="BD1606" s="13"/>
      <c r="BE1606" s="13"/>
      <c r="BG1606" s="13">
        <f t="shared" si="584"/>
        <v>996.3330000000002</v>
      </c>
      <c r="BH1606" s="13">
        <f t="shared" si="585"/>
        <v>10.899000000000004</v>
      </c>
      <c r="BI1606" s="13"/>
      <c r="BL1606" s="13">
        <f t="shared" si="586"/>
        <v>315.06815879885437</v>
      </c>
      <c r="BM1606" s="13">
        <f t="shared" si="587"/>
        <v>34.465664218175142</v>
      </c>
      <c r="BP1606" s="13"/>
      <c r="BQ1606" s="13">
        <f t="shared" si="588"/>
        <v>99.633300000000006</v>
      </c>
      <c r="BR1606" s="13">
        <f t="shared" si="589"/>
        <v>108.99000000000005</v>
      </c>
      <c r="BT1606" s="13"/>
      <c r="BU1606" s="13"/>
      <c r="BV1606" s="13">
        <f t="shared" si="590"/>
        <v>31.50681587988543</v>
      </c>
      <c r="BW1606" s="13">
        <f t="shared" si="591"/>
        <v>344.65664218175158</v>
      </c>
      <c r="CA1606" s="13">
        <f t="shared" si="592"/>
        <v>9.9633299999999991</v>
      </c>
      <c r="CB1606" s="13">
        <f t="shared" si="593"/>
        <v>1089.9000000000001</v>
      </c>
    </row>
    <row r="1607" spans="1:80" x14ac:dyDescent="0.3">
      <c r="A1607" s="13">
        <f t="shared" si="569"/>
        <v>3.6140986263961332E-2</v>
      </c>
      <c r="C1607" s="13" t="str">
        <f>IF(F1607&gt;0,SQRT(Sum_Sq($AI$2,V_rtHz($AH$2)/(1+1/$A1607),V_rtHz($AH$2*$A1607)/(1+$A1607),$AN$2*$AH$2/(1+1/$A1607),$AM$2*SQRT(Sum_Sq(F1607,1/($X$2*D$8*(1+C$1017+F1607/E1607))))/SQRT(Sum_Sq($X$2*F1607*D$8,1)),                   $AQ$2*SQRT(Sum_Sq($AH$2/(1+1/$A1607)+F1607*( 1/(C$1017+1+F1607/E1607)-1)/(1+($X$2*F1607*D$8)^2), (F1607^2*D$8*$X$2+1/($X$2*D$8*(C$1017+1+F1607/E1607           )))/(1+($X$2*F1607*D$8)^2))),           V_rtHz(E1607)/($X$2*D$8*(E1607*C$1017+E1607+F1607)),V_rtHz(F1607)*SQRT(Sum_Sq(E1607*D$8*$X$2*C$1017,1))/($X$2*D$8*(E1607*C$1017+E1607+F1607))))/SQRT(Sum_Sq(1/(1+$A1607)+$AC$2/$I$2-1/(1+(1+F1607/E1607)/C$1017),$X$2/$I$2)),IF(F1608&lt;0,"A",C1608))</f>
        <v>A</v>
      </c>
      <c r="E1607" s="13">
        <f t="shared" si="570"/>
        <v>-1</v>
      </c>
      <c r="F1607" s="12">
        <f t="shared" si="594"/>
        <v>-2</v>
      </c>
      <c r="H1607" s="13" t="str">
        <f>IF(K1607&gt;0,SQRT(Sum_Sq($AI$2,V_rtHz($AH$2)/(1+1/$A1607),V_rtHz($AH$2*$A1607)/(1+$A1607),$AN$2*$AH$2/(1+1/$A1607),$AM$2*SQRT(Sum_Sq(K1607,1/($X$2*I$8*(1+H$1017+K1607/J1607))))/SQRT(Sum_Sq($X$2*K1607*I$8,1)),                   $AQ$2*SQRT(Sum_Sq($AH$2/(1+1/$A1607)+K1607*( 1/(H$1017+1+K1607/J1607)-1)/(1+($X$2*K1607*I$8)^2), (K1607^2*I$8*$X$2+1/($X$2*I$8*(H$1017+1+K1607/J1607           )))/(1+($X$2*K1607*I$8)^2))),           V_rtHz(J1607)/($X$2*I$8*(J1607*H$1017+J1607+K1607)),V_rtHz(K1607)*SQRT(Sum_Sq(J1607*I$8*$X$2*H$1017,1))/($X$2*I$8*(J1607*H$1017+J1607+K1607))))/SQRT(Sum_Sq(1/(1+$A1607)+$AC$2/$I$2-1/(1+(1+K1607/J1607)/H$1017),$X$2/$I$2)),IF(K1608&lt;0,"A",H1608))</f>
        <v>A</v>
      </c>
      <c r="J1607" s="13">
        <f t="shared" si="571"/>
        <v>-1</v>
      </c>
      <c r="K1607" s="12">
        <f t="shared" si="595"/>
        <v>-2</v>
      </c>
      <c r="M1607" s="13">
        <f>IF(P1607&gt;0,SQRT(Sum_Sq($AI$2,V_rtHz($AH$2)/(1+1/$A1607),V_rtHz($AH$2*$A1607)/(1+$A1607),$AN$2*$AH$2/(1+1/$A1607),$AM$2*SQRT(Sum_Sq(P1607,1/($X$2*N$8*(1+M$1017+P1607/O1607))))/SQRT(Sum_Sq($X$2*P1607*N$8,1)),                   $AQ$2*SQRT(Sum_Sq($AH$2/(1+1/$A1607)+P1607*( 1/(M$1017+1+P1607/O1607)-1)/(1+($X$2*P1607*N$8)^2), (P1607^2*N$8*$X$2+1/($X$2*N$8*(M$1017+1+P1607/O1607           )))/(1+($X$2*P1607*N$8)^2))),           V_rtHz(O1607)/($X$2*N$8*(O1607*M$1017+O1607+P1607)),V_rtHz(P1607)*SQRT(Sum_Sq(O1607*N$8*$X$2*M$1017,1))/($X$2*N$8*(O1607*M$1017+O1607+P1607))))/SQRT(Sum_Sq(1/(1+$A1607)+$AC$2/$I$2-1/(1+(1+P1607/O1607)/M$1017),$X$2/$I$2)),IF(P1608&lt;0,"A",M1608))</f>
        <v>1.2052095777235186E-6</v>
      </c>
      <c r="O1607" s="13">
        <f t="shared" si="572"/>
        <v>10184.41036735309</v>
      </c>
      <c r="P1607" s="12">
        <f t="shared" si="596"/>
        <v>9662.321647149045</v>
      </c>
      <c r="R1607" s="13">
        <f>IF(U1607&gt;0,SQRT(Sum_Sq($AI$2,V_rtHz($AH$2)/(1+1/$A1607),V_rtHz($AH$2*$A1607)/(1+$A1607),$AN$2*$AH$2/(1+1/$A1607),$AM$2*SQRT(Sum_Sq(U1607,1/($X$2*S$8*(1+R$1017+U1607/T1607))))/SQRT(Sum_Sq($X$2*U1607*S$8,1)),                   $AQ$2*SQRT(Sum_Sq($AH$2/(1+1/$A1607)+U1607*( 1/(R$1017+1+U1607/T1607)-1)/(1+($X$2*U1607*S$8)^2), (U1607^2*S$8*$X$2+1/($X$2*S$8*(R$1017+1+U1607/T1607           )))/(1+($X$2*U1607*S$8)^2))),           V_rtHz(T1607)/($X$2*S$8*(T1607*R$1017+T1607+U1607)),V_rtHz(U1607)*SQRT(Sum_Sq(T1607*S$8*$X$2*R$1017,1))/($X$2*S$8*(T1607*R$1017+T1607+U1607))))/SQRT(Sum_Sq(1/(1+$A1607)+$AC$2/$I$2-1/(1+(1+U1607/T1607)/R$1017),$X$2/$I$2)),IF(U1608&lt;0,"A",R1608))</f>
        <v>1.498928098613974E-6</v>
      </c>
      <c r="T1607" s="13">
        <f t="shared" si="573"/>
        <v>7287.0305134084319</v>
      </c>
      <c r="U1607" s="12">
        <f t="shared" si="597"/>
        <v>42703.826580120694</v>
      </c>
      <c r="X1607" s="13">
        <f>IF(AA1607&gt;0,SQRT(Sum_Sq($AI$2,V_rtHz($AH$2)/(1+1/$A1607),V_rtHz($AH$2*$A1607)/(1+$A1607),$AN$2*$AH$2/(1+1/$A1607),$AM$2*SQRT(Sum_Sq(AA1607,1/($X$2*Y$8*(1+X$1017+AA1607/Z1607))))/SQRT(Sum_Sq($X$2*AA1607*Y$8,1)),                   $AQ$2*SQRT(Sum_Sq($AH$2/(1+1/$A1607)+AA1607*( 1/(X$1017+1+AA1607/Z1607)-1)/(1+($X$2*AA1607*Y$8)^2), (AA1607^2*Y$8*$X$2+1/($X$2*Y$8*(X$1017+1+AA1607/Z1607           )))/(1+($X$2*AA1607*Y$8)^2))),           V_rtHz(Z1607)/($X$2*Y$8*(Z1607*X$1017+Z1607+AA1607)),V_rtHz(AA1607)*SQRT(Sum_Sq(Z1607*Y$8*$X$2*X$1017,1))/($X$2*Y$8*(Z1607*X$1017+Z1607+AA1607))))/SQRT(Sum_Sq(1/(1+$A1607)+$AC$2/$I$2-1/(1+(1+AA1607/Z1607)/X$1017),$X$2/$I$2)),IF(AA1608&lt;0,"A",X1608))</f>
        <v>2.4486006182448104E-6</v>
      </c>
      <c r="Z1607" s="13">
        <f t="shared" si="574"/>
        <v>6806.3260083835739</v>
      </c>
      <c r="AA1607" s="12">
        <f t="shared" si="598"/>
        <v>144578.80600299806</v>
      </c>
      <c r="AC1607" s="13">
        <f>IF(AF1607&gt;0,SQRT(Sum_Sq($AI$2,V_rtHz($AH$2)/(1+1/$A1607),V_rtHz($AH$2*$A1607)/(1+$A1607),$AN$2*$AH$2/(1+1/$A1607),$AM$2*SQRT(Sum_Sq(AF1607,1/($X$2*AD$8*(1+AC$1017+AF1607/AE1607))))/SQRT(Sum_Sq($X$2*AF1607*AD$8,1)),                   $AQ$2*SQRT(Sum_Sq($AH$2/(1+1/$A1607)+AF1607*( 1/(AC$1017+1+AF1607/AE1607)-1)/(1+($X$2*AF1607*AD$8)^2), (AF1607^2*AD$8*$X$2+1/($X$2*AD$8*(AC$1017+1+AF1607/AE1607           )))/(1+($X$2*AF1607*AD$8)^2))),           V_rtHz(AE1607)/($X$2*AD$8*(AE1607*AC$1017+AE1607+AF1607)),V_rtHz(AF1607)*SQRT(Sum_Sq(AE1607*AD$8*$X$2*AC$1017,1))/($X$2*AD$8*(AE1607*AC$1017+AE1607+AF1607))))/SQRT(Sum_Sq(1/(1+$A1607)+$AC$2/$I$2-1/(1+(1+AF1607/AE1607)/AC$1017),$X$2/$I$2)),IF(AF1608&lt;0,"A",AC1608))</f>
        <v>4.2446085787536556E-6</v>
      </c>
      <c r="AE1607" s="13">
        <f t="shared" si="575"/>
        <v>6674.4215461534159</v>
      </c>
      <c r="AF1607" s="12">
        <f t="shared" si="599"/>
        <v>466233.79296140256</v>
      </c>
      <c r="AG1607" s="13"/>
      <c r="AH1607" s="13">
        <f>IF(AK1607&gt;0,SQRT(Sum_Sq($AI$2,V_rtHz($AH$2)/(1+1/$A1607),V_rtHz($AH$2*$A1607)/(1+$A1607),$AN$2*$AH$2/(1+1/$A1607),$AM$2*SQRT(Sum_Sq(AK1607,1/($X$2*AI$8*(1+AH$1017+AK1607/AJ1607))))/SQRT(Sum_Sq($X$2*AK1607*AI$8,1)),                   $AQ$2*SQRT(Sum_Sq($AH$2/(1+1/$A1607)+AK1607*( 1/(AH$1017+1+AK1607/AJ1607)-1)/(1+($X$2*AK1607*AI$8)^2), (AK1607^2*AI$8*$X$2+1/($X$2*AI$8*(AH$1017+1+AK1607/AJ1607           )))/(1+($X$2*AK1607*AI$8)^2))),           V_rtHz(AJ1607)/($X$2*AI$8*(AJ1607*AH$1017+AJ1607+AK1607)),V_rtHz(AK1607)*SQRT(Sum_Sq(AJ1607*AI$8*$X$2*AH$1017,1))/($X$2*AI$8*(AJ1607*AH$1017+AJ1607+AK1607))))/SQRT(Sum_Sq(1/(1+$A1607)+$AC$2/$I$2-1/(1+(1+AK1607/AJ1607)/AH$1017),$X$2/$I$2)),IF(AK1608&lt;0,"A",AH1608))</f>
        <v>7.4886702851687972E-6</v>
      </c>
      <c r="AI1607" s="13"/>
      <c r="AJ1607" s="13">
        <f t="shared" si="576"/>
        <v>6634.400058664276</v>
      </c>
      <c r="AK1607" s="12">
        <f t="shared" si="600"/>
        <v>1483254.670893891</v>
      </c>
      <c r="AM1607" s="13">
        <f>IF(AP1607&gt;0,SQRT(Sum_Sq($AI$2,V_rtHz($AH$2)/(1+1/$A1607),V_rtHz($AH$2*$A1607)/(1+$A1607),$AN$2*$AH$2/(1+1/$A1607),$AM$2*SQRT(Sum_Sq(AP1607,1/($X$2*AN$8*(1+AM$1017+AP1607/AO1607))))/SQRT(Sum_Sq($X$2*AP1607*AN$8,1)),                   $AQ$2*SQRT(Sum_Sq($AH$2/(1+1/$A1607)+AP1607*( 1/(AM$1017+1+AP1607/AO1607)-1)/(1+($X$2*AP1607*AN$8)^2), (AP1607^2*AN$8*$X$2+1/($X$2*AN$8*(AM$1017+1+AP1607/AO1607           )))/(1+($X$2*AP1607*AN$8)^2))),           V_rtHz(AO1607)/($X$2*AN$8*(AO1607*AM$1017+AO1607+AP1607)),V_rtHz(AP1607)*SQRT(Sum_Sq(AO1607*AN$8*$X$2*AM$1017,1))/($X$2*AN$8*(AO1607*AM$1017+AO1607+AP1607))))/SQRT(Sum_Sq(1/(1+$A1607)+$AC$2/$I$2-1/(1+(1+AP1607/AO1607)/AM$1017),$X$2/$I$2)),IF(AP1608&lt;0,"A",AM1608))</f>
        <v>1.3286209252316715E-5</v>
      </c>
      <c r="AO1607" s="13">
        <f t="shared" si="577"/>
        <v>6621.9048045994468</v>
      </c>
      <c r="AP1607" s="12">
        <f t="shared" si="601"/>
        <v>4699313.8154523037</v>
      </c>
      <c r="AR1607" s="13">
        <f t="shared" si="578"/>
        <v>69887291.180198371</v>
      </c>
      <c r="AS1607" s="13">
        <f t="shared" si="579"/>
        <v>-1.3840555176299553E-5</v>
      </c>
      <c r="AV1607" s="13"/>
      <c r="AW1607" s="13">
        <f t="shared" si="580"/>
        <v>39300511.936236553</v>
      </c>
      <c r="AX1607" s="13">
        <f t="shared" si="581"/>
        <v>-4.8921594543624342E-5</v>
      </c>
      <c r="AZ1607" s="13"/>
      <c r="BA1607" s="13"/>
      <c r="BB1607" s="13">
        <f t="shared" si="582"/>
        <v>3150.681587988543</v>
      </c>
      <c r="BC1607" s="13">
        <f t="shared" si="583"/>
        <v>3.4465664218175118</v>
      </c>
      <c r="BD1607" s="13"/>
      <c r="BE1607" s="13"/>
      <c r="BG1607" s="13">
        <f t="shared" si="584"/>
        <v>996.3330000000002</v>
      </c>
      <c r="BH1607" s="13">
        <f t="shared" si="585"/>
        <v>10.899000000000004</v>
      </c>
      <c r="BI1607" s="13"/>
      <c r="BL1607" s="13">
        <f t="shared" si="586"/>
        <v>315.06815879885437</v>
      </c>
      <c r="BM1607" s="13">
        <f t="shared" si="587"/>
        <v>34.465664218175128</v>
      </c>
      <c r="BP1607" s="13"/>
      <c r="BQ1607" s="13">
        <f t="shared" si="588"/>
        <v>99.633300000000006</v>
      </c>
      <c r="BR1607" s="13">
        <f t="shared" si="589"/>
        <v>108.99000000000005</v>
      </c>
      <c r="BT1607" s="13"/>
      <c r="BU1607" s="13"/>
      <c r="BV1607" s="13">
        <f t="shared" si="590"/>
        <v>31.50681587988543</v>
      </c>
      <c r="BW1607" s="13">
        <f t="shared" si="591"/>
        <v>344.65664218175158</v>
      </c>
      <c r="CA1607" s="13">
        <f t="shared" si="592"/>
        <v>9.9633299999999974</v>
      </c>
      <c r="CB1607" s="13">
        <f t="shared" si="593"/>
        <v>1089.9000000000001</v>
      </c>
    </row>
    <row r="1608" spans="1:80" x14ac:dyDescent="0.3">
      <c r="A1608" s="13">
        <f t="shared" si="569"/>
        <v>3.6643757464783364E-2</v>
      </c>
      <c r="C1608" s="13" t="str">
        <f>IF(F1608&gt;0,SQRT(Sum_Sq($AI$2,V_rtHz($AH$2)/(1+1/$A1608),V_rtHz($AH$2*$A1608)/(1+$A1608),$AN$2*$AH$2/(1+1/$A1608),$AM$2*SQRT(Sum_Sq(F1608,1/($X$2*D$8*(1+C$1017+F1608/E1608))))/SQRT(Sum_Sq($X$2*F1608*D$8,1)),                   $AQ$2*SQRT(Sum_Sq($AH$2/(1+1/$A1608)+F1608*( 1/(C$1017+1+F1608/E1608)-1)/(1+($X$2*F1608*D$8)^2), (F1608^2*D$8*$X$2+1/($X$2*D$8*(C$1017+1+F1608/E1608           )))/(1+($X$2*F1608*D$8)^2))),           V_rtHz(E1608)/($X$2*D$8*(E1608*C$1017+E1608+F1608)),V_rtHz(F1608)*SQRT(Sum_Sq(E1608*D$8*$X$2*C$1017,1))/($X$2*D$8*(E1608*C$1017+E1608+F1608))))/SQRT(Sum_Sq(1/(1+$A1608)+$AC$2/$I$2-1/(1+(1+F1608/E1608)/C$1017),$X$2/$I$2)),IF(F1609&lt;0,"A",C1609))</f>
        <v>A</v>
      </c>
      <c r="E1608" s="13">
        <f t="shared" si="570"/>
        <v>-1</v>
      </c>
      <c r="F1608" s="12">
        <f t="shared" si="594"/>
        <v>-2</v>
      </c>
      <c r="H1608" s="13" t="str">
        <f>IF(K1608&gt;0,SQRT(Sum_Sq($AI$2,V_rtHz($AH$2)/(1+1/$A1608),V_rtHz($AH$2*$A1608)/(1+$A1608),$AN$2*$AH$2/(1+1/$A1608),$AM$2*SQRT(Sum_Sq(K1608,1/($X$2*I$8*(1+H$1017+K1608/J1608))))/SQRT(Sum_Sq($X$2*K1608*I$8,1)),                   $AQ$2*SQRT(Sum_Sq($AH$2/(1+1/$A1608)+K1608*( 1/(H$1017+1+K1608/J1608)-1)/(1+($X$2*K1608*I$8)^2), (K1608^2*I$8*$X$2+1/($X$2*I$8*(H$1017+1+K1608/J1608           )))/(1+($X$2*K1608*I$8)^2))),           V_rtHz(J1608)/($X$2*I$8*(J1608*H$1017+J1608+K1608)),V_rtHz(K1608)*SQRT(Sum_Sq(J1608*I$8*$X$2*H$1017,1))/($X$2*I$8*(J1608*H$1017+J1608+K1608))))/SQRT(Sum_Sq(1/(1+$A1608)+$AC$2/$I$2-1/(1+(1+K1608/J1608)/H$1017),$X$2/$I$2)),IF(K1609&lt;0,"A",H1609))</f>
        <v>A</v>
      </c>
      <c r="J1608" s="13">
        <f t="shared" si="571"/>
        <v>-1</v>
      </c>
      <c r="K1608" s="12">
        <f t="shared" si="595"/>
        <v>-2</v>
      </c>
      <c r="M1608" s="13">
        <f>IF(P1608&gt;0,SQRT(Sum_Sq($AI$2,V_rtHz($AH$2)/(1+1/$A1608),V_rtHz($AH$2*$A1608)/(1+$A1608),$AN$2*$AH$2/(1+1/$A1608),$AM$2*SQRT(Sum_Sq(P1608,1/($X$2*N$8*(1+M$1017+P1608/O1608))))/SQRT(Sum_Sq($X$2*P1608*N$8,1)),                   $AQ$2*SQRT(Sum_Sq($AH$2/(1+1/$A1608)+P1608*( 1/(M$1017+1+P1608/O1608)-1)/(1+($X$2*P1608*N$8)^2), (P1608^2*N$8*$X$2+1/($X$2*N$8*(M$1017+1+P1608/O1608           )))/(1+($X$2*P1608*N$8)^2))),           V_rtHz(O1608)/($X$2*N$8*(O1608*M$1017+O1608+P1608)),V_rtHz(P1608)*SQRT(Sum_Sq(O1608*N$8*$X$2*M$1017,1))/($X$2*N$8*(O1608*M$1017+O1608+P1608))))/SQRT(Sum_Sq(1/(1+$A1608)+$AC$2/$I$2-1/(1+(1+P1608/O1608)/M$1017),$X$2/$I$2)),IF(P1609&lt;0,"A",M1609))</f>
        <v>1.1945252082131606E-6</v>
      </c>
      <c r="O1608" s="13">
        <f t="shared" si="572"/>
        <v>10040.845133892244</v>
      </c>
      <c r="P1608" s="12">
        <f t="shared" si="596"/>
        <v>9800.4747054373784</v>
      </c>
      <c r="R1608" s="13">
        <f>IF(U1608&gt;0,SQRT(Sum_Sq($AI$2,V_rtHz($AH$2)/(1+1/$A1608),V_rtHz($AH$2*$A1608)/(1+$A1608),$AN$2*$AH$2/(1+1/$A1608),$AM$2*SQRT(Sum_Sq(U1608,1/($X$2*S$8*(1+R$1017+U1608/T1608))))/SQRT(Sum_Sq($X$2*U1608*S$8,1)),                   $AQ$2*SQRT(Sum_Sq($AH$2/(1+1/$A1608)+U1608*( 1/(R$1017+1+U1608/T1608)-1)/(1+($X$2*U1608*S$8)^2), (U1608^2*S$8*$X$2+1/($X$2*S$8*(R$1017+1+U1608/T1608           )))/(1+($X$2*U1608*S$8)^2))),           V_rtHz(T1608)/($X$2*S$8*(T1608*R$1017+T1608+U1608)),V_rtHz(U1608)*SQRT(Sum_Sq(T1608*S$8*$X$2*R$1017,1))/($X$2*S$8*(T1608*R$1017+T1608+U1608))))/SQRT(Sum_Sq(1/(1+$A1608)+$AC$2/$I$2-1/(1+(1+U1608/T1608)/R$1017),$X$2/$I$2)),IF(U1609&lt;0,"A",R1609))</f>
        <v>1.4946530573048329E-6</v>
      </c>
      <c r="T1608" s="13">
        <f t="shared" si="573"/>
        <v>7239.3349192667793</v>
      </c>
      <c r="U1608" s="12">
        <f t="shared" si="597"/>
        <v>42985.176234968167</v>
      </c>
      <c r="X1608" s="13">
        <f>IF(AA1608&gt;0,SQRT(Sum_Sq($AI$2,V_rtHz($AH$2)/(1+1/$A1608),V_rtHz($AH$2*$A1608)/(1+$A1608),$AN$2*$AH$2/(1+1/$A1608),$AM$2*SQRT(Sum_Sq(AA1608,1/($X$2*Y$8*(1+X$1017+AA1608/Z1608))))/SQRT(Sum_Sq($X$2*AA1608*Y$8,1)),                   $AQ$2*SQRT(Sum_Sq($AH$2/(1+1/$A1608)+AA1608*( 1/(X$1017+1+AA1608/Z1608)-1)/(1+($X$2*AA1608*Y$8)^2), (AA1608^2*Y$8*$X$2+1/($X$2*Y$8*(X$1017+1+AA1608/Z1608           )))/(1+($X$2*AA1608*Y$8)^2))),           V_rtHz(Z1608)/($X$2*Y$8*(Z1608*X$1017+Z1608+AA1608)),V_rtHz(AA1608)*SQRT(Sum_Sq(Z1608*Y$8*$X$2*X$1017,1))/($X$2*Y$8*(Z1608*X$1017+Z1608+AA1608))))/SQRT(Sum_Sq(1/(1+$A1608)+$AC$2/$I$2-1/(1+(1+AA1608/Z1608)/X$1017),$X$2/$I$2)),IF(AA1609&lt;0,"A",X1609))</f>
        <v>2.4433845901983768E-6</v>
      </c>
      <c r="Z1608" s="13">
        <f t="shared" si="574"/>
        <v>6768.0669671881669</v>
      </c>
      <c r="AA1608" s="12">
        <f t="shared" si="598"/>
        <v>145396.09202006442</v>
      </c>
      <c r="AC1608" s="13">
        <f>IF(AF1608&gt;0,SQRT(Sum_Sq($AI$2,V_rtHz($AH$2)/(1+1/$A1608),V_rtHz($AH$2*$A1608)/(1+$A1608),$AN$2*$AH$2/(1+1/$A1608),$AM$2*SQRT(Sum_Sq(AF1608,1/($X$2*AD$8*(1+AC$1017+AF1608/AE1608))))/SQRT(Sum_Sq($X$2*AF1608*AD$8,1)),                   $AQ$2*SQRT(Sum_Sq($AH$2/(1+1/$A1608)+AF1608*( 1/(AC$1017+1+AF1608/AE1608)-1)/(1+($X$2*AF1608*AD$8)^2), (AF1608^2*AD$8*$X$2+1/($X$2*AD$8*(AC$1017+1+AF1608/AE1608           )))/(1+($X$2*AF1608*AD$8)^2))),           V_rtHz(AE1608)/($X$2*AD$8*(AE1608*AC$1017+AE1608+AF1608)),V_rtHz(AF1608)*SQRT(Sum_Sq(AE1608*AD$8*$X$2*AC$1017,1))/($X$2*AD$8*(AE1608*AC$1017+AE1608+AF1608))))/SQRT(Sum_Sq(1/(1+$A1608)+$AC$2/$I$2-1/(1+(1+AF1608/AE1608)/AC$1017),$X$2/$I$2)),IF(AF1609&lt;0,"A",AC1609))</f>
        <v>4.2363590766028537E-6</v>
      </c>
      <c r="AE1608" s="13">
        <f t="shared" si="575"/>
        <v>6638.4985312883518</v>
      </c>
      <c r="AF1608" s="12">
        <f t="shared" si="599"/>
        <v>468756.73145362473</v>
      </c>
      <c r="AG1608" s="13"/>
      <c r="AH1608" s="13">
        <f>IF(AK1608&gt;0,SQRT(Sum_Sq($AI$2,V_rtHz($AH$2)/(1+1/$A1608),V_rtHz($AH$2*$A1608)/(1+$A1608),$AN$2*$AH$2/(1+1/$A1608),$AM$2*SQRT(Sum_Sq(AK1608,1/($X$2*AI$8*(1+AH$1017+AK1608/AJ1608))))/SQRT(Sum_Sq($X$2*AK1608*AI$8,1)),                   $AQ$2*SQRT(Sum_Sq($AH$2/(1+1/$A1608)+AK1608*( 1/(AH$1017+1+AK1608/AJ1608)-1)/(1+($X$2*AK1608*AI$8)^2), (AK1608^2*AI$8*$X$2+1/($X$2*AI$8*(AH$1017+1+AK1608/AJ1608           )))/(1+($X$2*AK1608*AI$8)^2))),           V_rtHz(AJ1608)/($X$2*AI$8*(AJ1608*AH$1017+AJ1608+AK1608)),V_rtHz(AK1608)*SQRT(Sum_Sq(AJ1608*AI$8*$X$2*AH$1017,1))/($X$2*AI$8*(AJ1608*AH$1017+AJ1608+AK1608))))/SQRT(Sum_Sq(1/(1+$A1608)+$AC$2/$I$2-1/(1+(1+AK1608/AJ1608)/AH$1017),$X$2/$I$2)),IF(AK1609&lt;0,"A",AH1609))</f>
        <v>7.4745353212965393E-6</v>
      </c>
      <c r="AI1608" s="13"/>
      <c r="AJ1608" s="13">
        <f t="shared" si="576"/>
        <v>6599.1652285589225</v>
      </c>
      <c r="AK1608" s="12">
        <f t="shared" si="600"/>
        <v>1491174.1917002113</v>
      </c>
      <c r="AM1608" s="13">
        <f>IF(AP1608&gt;0,SQRT(Sum_Sq($AI$2,V_rtHz($AH$2)/(1+1/$A1608),V_rtHz($AH$2*$A1608)/(1+$A1608),$AN$2*$AH$2/(1+1/$A1608),$AM$2*SQRT(Sum_Sq(AP1608,1/($X$2*AN$8*(1+AM$1017+AP1608/AO1608))))/SQRT(Sum_Sq($X$2*AP1608*AN$8,1)),                   $AQ$2*SQRT(Sum_Sq($AH$2/(1+1/$A1608)+AP1608*( 1/(AM$1017+1+AP1608/AO1608)-1)/(1+($X$2*AP1608*AN$8)^2), (AP1608^2*AN$8*$X$2+1/($X$2*AN$8*(AM$1017+1+AP1608/AO1608           )))/(1+($X$2*AP1608*AN$8)^2))),           V_rtHz(AO1608)/($X$2*AN$8*(AO1608*AM$1017+AO1608+AP1608)),V_rtHz(AP1608)*SQRT(Sum_Sq(AO1608*AN$8*$X$2*AM$1017,1))/($X$2*AN$8*(AO1608*AM$1017+AO1608+AP1608))))/SQRT(Sum_Sq(1/(1+$A1608)+$AC$2/$I$2-1/(1+(1+AP1608/AO1608)/AM$1017),$X$2/$I$2)),IF(AP1609&lt;0,"A",AM1609))</f>
        <v>1.3261375129564456E-5</v>
      </c>
      <c r="AO1608" s="13">
        <f t="shared" si="577"/>
        <v>6586.8828968459748</v>
      </c>
      <c r="AP1608" s="12">
        <f t="shared" si="601"/>
        <v>4724299.6756120753</v>
      </c>
      <c r="AR1608" s="13">
        <f t="shared" si="578"/>
        <v>69887291.180198371</v>
      </c>
      <c r="AS1608" s="13">
        <f t="shared" si="579"/>
        <v>-1.3849942539996395E-5</v>
      </c>
      <c r="AV1608" s="13"/>
      <c r="AW1608" s="13">
        <f t="shared" si="580"/>
        <v>39300511.936236553</v>
      </c>
      <c r="AX1608" s="13">
        <f t="shared" si="581"/>
        <v>-4.9039080263357242E-5</v>
      </c>
      <c r="AZ1608" s="13"/>
      <c r="BA1608" s="13"/>
      <c r="BB1608" s="13">
        <f t="shared" si="582"/>
        <v>3150.6815879885426</v>
      </c>
      <c r="BC1608" s="13">
        <f t="shared" si="583"/>
        <v>3.4465664218175118</v>
      </c>
      <c r="BD1608" s="13"/>
      <c r="BE1608" s="13"/>
      <c r="BG1608" s="13">
        <f t="shared" si="584"/>
        <v>996.3330000000002</v>
      </c>
      <c r="BH1608" s="13">
        <f t="shared" si="585"/>
        <v>10.899000000000004</v>
      </c>
      <c r="BI1608" s="13"/>
      <c r="BL1608" s="13">
        <f t="shared" si="586"/>
        <v>315.06815879885437</v>
      </c>
      <c r="BM1608" s="13">
        <f t="shared" si="587"/>
        <v>34.465664218175128</v>
      </c>
      <c r="BP1608" s="13"/>
      <c r="BQ1608" s="13">
        <f t="shared" si="588"/>
        <v>99.633300000000006</v>
      </c>
      <c r="BR1608" s="13">
        <f t="shared" si="589"/>
        <v>108.99</v>
      </c>
      <c r="BT1608" s="13"/>
      <c r="BU1608" s="13"/>
      <c r="BV1608" s="13">
        <f t="shared" si="590"/>
        <v>31.50681587988543</v>
      </c>
      <c r="BW1608" s="13">
        <f t="shared" si="591"/>
        <v>344.65664218175152</v>
      </c>
      <c r="CA1608" s="13">
        <f t="shared" si="592"/>
        <v>9.9633299999999991</v>
      </c>
      <c r="CB1608" s="13">
        <f t="shared" si="593"/>
        <v>1089.8999999999992</v>
      </c>
    </row>
    <row r="1609" spans="1:80" x14ac:dyDescent="0.3">
      <c r="A1609" s="13">
        <f t="shared" si="569"/>
        <v>3.715352290971724E-2</v>
      </c>
      <c r="C1609" s="13" t="str">
        <f>IF(F1609&gt;0,SQRT(Sum_Sq($AI$2,V_rtHz($AH$2)/(1+1/$A1609),V_rtHz($AH$2*$A1609)/(1+$A1609),$AN$2*$AH$2/(1+1/$A1609),$AM$2*SQRT(Sum_Sq(F1609,1/($X$2*D$8*(1+C$1017+F1609/E1609))))/SQRT(Sum_Sq($X$2*F1609*D$8,1)),                   $AQ$2*SQRT(Sum_Sq($AH$2/(1+1/$A1609)+F1609*( 1/(C$1017+1+F1609/E1609)-1)/(1+($X$2*F1609*D$8)^2), (F1609^2*D$8*$X$2+1/($X$2*D$8*(C$1017+1+F1609/E1609           )))/(1+($X$2*F1609*D$8)^2))),           V_rtHz(E1609)/($X$2*D$8*(E1609*C$1017+E1609+F1609)),V_rtHz(F1609)*SQRT(Sum_Sq(E1609*D$8*$X$2*C$1017,1))/($X$2*D$8*(E1609*C$1017+E1609+F1609))))/SQRT(Sum_Sq(1/(1+$A1609)+$AC$2/$I$2-1/(1+(1+F1609/E1609)/C$1017),$X$2/$I$2)),IF(F1610&lt;0,"A",C1610))</f>
        <v>A</v>
      </c>
      <c r="E1609" s="13">
        <f t="shared" si="570"/>
        <v>-1</v>
      </c>
      <c r="F1609" s="12">
        <f t="shared" si="594"/>
        <v>-2</v>
      </c>
      <c r="H1609" s="13" t="str">
        <f>IF(K1609&gt;0,SQRT(Sum_Sq($AI$2,V_rtHz($AH$2)/(1+1/$A1609),V_rtHz($AH$2*$A1609)/(1+$A1609),$AN$2*$AH$2/(1+1/$A1609),$AM$2*SQRT(Sum_Sq(K1609,1/($X$2*I$8*(1+H$1017+K1609/J1609))))/SQRT(Sum_Sq($X$2*K1609*I$8,1)),                   $AQ$2*SQRT(Sum_Sq($AH$2/(1+1/$A1609)+K1609*( 1/(H$1017+1+K1609/J1609)-1)/(1+($X$2*K1609*I$8)^2), (K1609^2*I$8*$X$2+1/($X$2*I$8*(H$1017+1+K1609/J1609           )))/(1+($X$2*K1609*I$8)^2))),           V_rtHz(J1609)/($X$2*I$8*(J1609*H$1017+J1609+K1609)),V_rtHz(K1609)*SQRT(Sum_Sq(J1609*I$8*$X$2*H$1017,1))/($X$2*I$8*(J1609*H$1017+J1609+K1609))))/SQRT(Sum_Sq(1/(1+$A1609)+$AC$2/$I$2-1/(1+(1+K1609/J1609)/H$1017),$X$2/$I$2)),IF(K1610&lt;0,"A",H1610))</f>
        <v>A</v>
      </c>
      <c r="J1609" s="13">
        <f t="shared" si="571"/>
        <v>-1</v>
      </c>
      <c r="K1609" s="12">
        <f t="shared" si="595"/>
        <v>-2</v>
      </c>
      <c r="M1609" s="13">
        <f>IF(P1609&gt;0,SQRT(Sum_Sq($AI$2,V_rtHz($AH$2)/(1+1/$A1609),V_rtHz($AH$2*$A1609)/(1+$A1609),$AN$2*$AH$2/(1+1/$A1609),$AM$2*SQRT(Sum_Sq(P1609,1/($X$2*N$8*(1+M$1017+P1609/O1609))))/SQRT(Sum_Sq($X$2*P1609*N$8,1)),                   $AQ$2*SQRT(Sum_Sq($AH$2/(1+1/$A1609)+P1609*( 1/(M$1017+1+P1609/O1609)-1)/(1+($X$2*P1609*N$8)^2), (P1609^2*N$8*$X$2+1/($X$2*N$8*(M$1017+1+P1609/O1609           )))/(1+($X$2*P1609*N$8)^2))),           V_rtHz(O1609)/($X$2*N$8*(O1609*M$1017+O1609+P1609)),V_rtHz(P1609)*SQRT(Sum_Sq(O1609*N$8*$X$2*M$1017,1))/($X$2*N$8*(O1609*M$1017+O1609+P1609))))/SQRT(Sum_Sq(1/(1+$A1609)+$AC$2/$I$2-1/(1+(1+P1609/O1609)/M$1017),$X$2/$I$2)),IF(P1610&lt;0,"A",M1610))</f>
        <v>1.1842066319046181E-6</v>
      </c>
      <c r="O1609" s="13">
        <f t="shared" si="572"/>
        <v>9902.0857934000633</v>
      </c>
      <c r="P1609" s="12">
        <f t="shared" si="596"/>
        <v>9937.8101552618173</v>
      </c>
      <c r="R1609" s="13">
        <f>IF(U1609&gt;0,SQRT(Sum_Sq($AI$2,V_rtHz($AH$2)/(1+1/$A1609),V_rtHz($AH$2*$A1609)/(1+$A1609),$AN$2*$AH$2/(1+1/$A1609),$AM$2*SQRT(Sum_Sq(U1609,1/($X$2*S$8*(1+R$1017+U1609/T1609))))/SQRT(Sum_Sq($X$2*U1609*S$8,1)),                   $AQ$2*SQRT(Sum_Sq($AH$2/(1+1/$A1609)+U1609*( 1/(R$1017+1+U1609/T1609)-1)/(1+($X$2*U1609*S$8)^2), (U1609^2*S$8*$X$2+1/($X$2*S$8*(R$1017+1+U1609/T1609           )))/(1+($X$2*U1609*S$8)^2))),           V_rtHz(T1609)/($X$2*S$8*(T1609*R$1017+T1609+U1609)),V_rtHz(U1609)*SQRT(Sum_Sq(T1609*S$8*$X$2*R$1017,1))/($X$2*S$8*(T1609*R$1017+T1609+U1609))))/SQRT(Sum_Sq(1/(1+$A1609)+$AC$2/$I$2-1/(1+(1+U1609/T1609)/R$1017),$X$2/$I$2)),IF(U1610&lt;0,"A",R1610))</f>
        <v>1.4904148162258888E-6</v>
      </c>
      <c r="T1609" s="13">
        <f t="shared" si="573"/>
        <v>7192.0003138433585</v>
      </c>
      <c r="U1609" s="12">
        <f t="shared" si="597"/>
        <v>43268.085893943287</v>
      </c>
      <c r="X1609" s="13">
        <f>IF(AA1609&gt;0,SQRT(Sum_Sq($AI$2,V_rtHz($AH$2)/(1+1/$A1609),V_rtHz($AH$2*$A1609)/(1+$A1609),$AN$2*$AH$2/(1+1/$A1609),$AM$2*SQRT(Sum_Sq(AA1609,1/($X$2*Y$8*(1+X$1017+AA1609/Z1609))))/SQRT(Sum_Sq($X$2*AA1609*Y$8,1)),                   $AQ$2*SQRT(Sum_Sq($AH$2/(1+1/$A1609)+AA1609*( 1/(X$1017+1+AA1609/Z1609)-1)/(1+($X$2*AA1609*Y$8)^2), (AA1609^2*Y$8*$X$2+1/($X$2*Y$8*(X$1017+1+AA1609/Z1609           )))/(1+($X$2*AA1609*Y$8)^2))),           V_rtHz(Z1609)/($X$2*Y$8*(Z1609*X$1017+Z1609+AA1609)),V_rtHz(AA1609)*SQRT(Sum_Sq(Z1609*Y$8*$X$2*X$1017,1))/($X$2*Y$8*(Z1609*X$1017+Z1609+AA1609))))/SQRT(Sum_Sq(1/(1+$A1609)+$AC$2/$I$2-1/(1+(1+AA1609/Z1609)/X$1017),$X$2/$I$2)),IF(AA1610&lt;0,"A",X1610))</f>
        <v>2.4381974811011924E-6</v>
      </c>
      <c r="Z1609" s="13">
        <f t="shared" si="574"/>
        <v>6729.9784141881273</v>
      </c>
      <c r="AA1609" s="12">
        <f t="shared" si="598"/>
        <v>146218.96639143382</v>
      </c>
      <c r="AC1609" s="13">
        <f>IF(AF1609&gt;0,SQRT(Sum_Sq($AI$2,V_rtHz($AH$2)/(1+1/$A1609),V_rtHz($AH$2*$A1609)/(1+$A1609),$AN$2*$AH$2/(1+1/$A1609),$AM$2*SQRT(Sum_Sq(AF1609,1/($X$2*AD$8*(1+AC$1017+AF1609/AE1609))))/SQRT(Sum_Sq($X$2*AF1609*AD$8,1)),                   $AQ$2*SQRT(Sum_Sq($AH$2/(1+1/$A1609)+AF1609*( 1/(AC$1017+1+AF1609/AE1609)-1)/(1+($X$2*AF1609*AD$8)^2), (AF1609^2*AD$8*$X$2+1/($X$2*AD$8*(AC$1017+1+AF1609/AE1609           )))/(1+($X$2*AF1609*AD$8)^2))),           V_rtHz(AE1609)/($X$2*AD$8*(AE1609*AC$1017+AE1609+AF1609)),V_rtHz(AF1609)*SQRT(Sum_Sq(AE1609*AD$8*$X$2*AC$1017,1))/($X$2*AD$8*(AE1609*AC$1017+AE1609+AF1609))))/SQRT(Sum_Sq(1/(1+$A1609)+$AC$2/$I$2-1/(1+(1+AF1609/AE1609)/AC$1017),$X$2/$I$2)),IF(AF1610&lt;0,"A",AC1610))</f>
        <v>4.2281487933335612E-6</v>
      </c>
      <c r="AE1609" s="13">
        <f t="shared" si="575"/>
        <v>6602.7067951996141</v>
      </c>
      <c r="AF1609" s="12">
        <f t="shared" si="599"/>
        <v>471297.75254427886</v>
      </c>
      <c r="AG1609" s="13"/>
      <c r="AH1609" s="13">
        <f>IF(AK1609&gt;0,SQRT(Sum_Sq($AI$2,V_rtHz($AH$2)/(1+1/$A1609),V_rtHz($AH$2*$A1609)/(1+$A1609),$AN$2*$AH$2/(1+1/$A1609),$AM$2*SQRT(Sum_Sq(AK1609,1/($X$2*AI$8*(1+AH$1017+AK1609/AJ1609))))/SQRT(Sum_Sq($X$2*AK1609*AI$8,1)),                   $AQ$2*SQRT(Sum_Sq($AH$2/(1+1/$A1609)+AK1609*( 1/(AH$1017+1+AK1609/AJ1609)-1)/(1+($X$2*AK1609*AI$8)^2), (AK1609^2*AI$8*$X$2+1/($X$2*AI$8*(AH$1017+1+AK1609/AJ1609           )))/(1+($X$2*AK1609*AI$8)^2))),           V_rtHz(AJ1609)/($X$2*AI$8*(AJ1609*AH$1017+AJ1609+AK1609)),V_rtHz(AK1609)*SQRT(Sum_Sq(AJ1609*AI$8*$X$2*AH$1017,1))/($X$2*AI$8*(AJ1609*AH$1017+AJ1609+AK1609))))/SQRT(Sum_Sq(1/(1+$A1609)+$AC$2/$I$2-1/(1+(1+AK1609/AJ1609)/AH$1017),$X$2/$I$2)),IF(AK1610&lt;0,"A",AH1610))</f>
        <v>7.4604642422608316E-6</v>
      </c>
      <c r="AI1609" s="13"/>
      <c r="AJ1609" s="13">
        <f t="shared" si="576"/>
        <v>6564.050745026253</v>
      </c>
      <c r="AK1609" s="12">
        <f t="shared" si="600"/>
        <v>1499151.2494093515</v>
      </c>
      <c r="AM1609" s="13">
        <f>IF(AP1609&gt;0,SQRT(Sum_Sq($AI$2,V_rtHz($AH$2)/(1+1/$A1609),V_rtHz($AH$2*$A1609)/(1+$A1609),$AN$2*$AH$2/(1+1/$A1609),$AM$2*SQRT(Sum_Sq(AP1609,1/($X$2*AN$8*(1+AM$1017+AP1609/AO1609))))/SQRT(Sum_Sq($X$2*AP1609*AN$8,1)),                   $AQ$2*SQRT(Sum_Sq($AH$2/(1+1/$A1609)+AP1609*( 1/(AM$1017+1+AP1609/AO1609)-1)/(1+($X$2*AP1609*AN$8)^2), (AP1609^2*AN$8*$X$2+1/($X$2*AN$8*(AM$1017+1+AP1609/AO1609           )))/(1+($X$2*AP1609*AN$8)^2))),           V_rtHz(AO1609)/($X$2*AN$8*(AO1609*AM$1017+AO1609+AP1609)),V_rtHz(AP1609)*SQRT(Sum_Sq(AO1609*AN$8*$X$2*AM$1017,1))/($X$2*AN$8*(AO1609*AM$1017+AO1609+AP1609))))/SQRT(Sum_Sq(1/(1+$A1609)+$AC$2/$I$2-1/(1+(1+AP1609/AO1609)/AM$1017),$X$2/$I$2)),IF(AP1610&lt;0,"A",AM1610))</f>
        <v>1.323665154026348E-5</v>
      </c>
      <c r="AO1609" s="13">
        <f t="shared" si="577"/>
        <v>6551.9780107726783</v>
      </c>
      <c r="AP1609" s="12">
        <f t="shared" si="601"/>
        <v>4749467.8220378151</v>
      </c>
      <c r="AR1609" s="13">
        <f t="shared" si="578"/>
        <v>69887291.180198371</v>
      </c>
      <c r="AS1609" s="13">
        <f t="shared" si="579"/>
        <v>-1.3859473504798829E-5</v>
      </c>
      <c r="AV1609" s="13"/>
      <c r="AW1609" s="13">
        <f t="shared" si="580"/>
        <v>39300511.936236553</v>
      </c>
      <c r="AX1609" s="13">
        <f t="shared" si="581"/>
        <v>-4.9158777894449159E-5</v>
      </c>
      <c r="AZ1609" s="13"/>
      <c r="BA1609" s="13"/>
      <c r="BB1609" s="13">
        <f t="shared" si="582"/>
        <v>3150.681587988543</v>
      </c>
      <c r="BC1609" s="13">
        <f t="shared" si="583"/>
        <v>3.4465664218175118</v>
      </c>
      <c r="BD1609" s="13"/>
      <c r="BE1609" s="13"/>
      <c r="BG1609" s="13">
        <f t="shared" si="584"/>
        <v>996.3330000000002</v>
      </c>
      <c r="BH1609" s="13">
        <f t="shared" si="585"/>
        <v>10.898999999999996</v>
      </c>
      <c r="BI1609" s="13"/>
      <c r="BL1609" s="13">
        <f t="shared" si="586"/>
        <v>315.06815879885437</v>
      </c>
      <c r="BM1609" s="13">
        <f t="shared" si="587"/>
        <v>34.465664218175121</v>
      </c>
      <c r="BP1609" s="13"/>
      <c r="BQ1609" s="13">
        <f t="shared" si="588"/>
        <v>99.633300000000006</v>
      </c>
      <c r="BR1609" s="13">
        <f t="shared" si="589"/>
        <v>108.99</v>
      </c>
      <c r="BT1609" s="13"/>
      <c r="BU1609" s="13"/>
      <c r="BV1609" s="13">
        <f t="shared" si="590"/>
        <v>31.50681587988543</v>
      </c>
      <c r="BW1609" s="13">
        <f t="shared" si="591"/>
        <v>344.65664218175164</v>
      </c>
      <c r="CA1609" s="13">
        <f t="shared" si="592"/>
        <v>9.9633299999999974</v>
      </c>
      <c r="CB1609" s="13">
        <f t="shared" si="593"/>
        <v>1089.8999999999999</v>
      </c>
    </row>
    <row r="1610" spans="1:80" x14ac:dyDescent="0.3">
      <c r="A1610" s="13">
        <f t="shared" si="569"/>
        <v>3.76703798983909E-2</v>
      </c>
      <c r="C1610" s="13" t="str">
        <f>IF(F1610&gt;0,SQRT(Sum_Sq($AI$2,V_rtHz($AH$2)/(1+1/$A1610),V_rtHz($AH$2*$A1610)/(1+$A1610),$AN$2*$AH$2/(1+1/$A1610),$AM$2*SQRT(Sum_Sq(F1610,1/($X$2*D$8*(1+C$1017+F1610/E1610))))/SQRT(Sum_Sq($X$2*F1610*D$8,1)),                   $AQ$2*SQRT(Sum_Sq($AH$2/(1+1/$A1610)+F1610*( 1/(C$1017+1+F1610/E1610)-1)/(1+($X$2*F1610*D$8)^2), (F1610^2*D$8*$X$2+1/($X$2*D$8*(C$1017+1+F1610/E1610           )))/(1+($X$2*F1610*D$8)^2))),           V_rtHz(E1610)/($X$2*D$8*(E1610*C$1017+E1610+F1610)),V_rtHz(F1610)*SQRT(Sum_Sq(E1610*D$8*$X$2*C$1017,1))/($X$2*D$8*(E1610*C$1017+E1610+F1610))))/SQRT(Sum_Sq(1/(1+$A1610)+$AC$2/$I$2-1/(1+(1+F1610/E1610)/C$1017),$X$2/$I$2)),IF(F1611&lt;0,"A",C1611))</f>
        <v>A</v>
      </c>
      <c r="E1610" s="13">
        <f t="shared" si="570"/>
        <v>-1</v>
      </c>
      <c r="F1610" s="12">
        <f t="shared" si="594"/>
        <v>-2</v>
      </c>
      <c r="H1610" s="13" t="str">
        <f>IF(K1610&gt;0,SQRT(Sum_Sq($AI$2,V_rtHz($AH$2)/(1+1/$A1610),V_rtHz($AH$2*$A1610)/(1+$A1610),$AN$2*$AH$2/(1+1/$A1610),$AM$2*SQRT(Sum_Sq(K1610,1/($X$2*I$8*(1+H$1017+K1610/J1610))))/SQRT(Sum_Sq($X$2*K1610*I$8,1)),                   $AQ$2*SQRT(Sum_Sq($AH$2/(1+1/$A1610)+K1610*( 1/(H$1017+1+K1610/J1610)-1)/(1+($X$2*K1610*I$8)^2), (K1610^2*I$8*$X$2+1/($X$2*I$8*(H$1017+1+K1610/J1610           )))/(1+($X$2*K1610*I$8)^2))),           V_rtHz(J1610)/($X$2*I$8*(J1610*H$1017+J1610+K1610)),V_rtHz(K1610)*SQRT(Sum_Sq(J1610*I$8*$X$2*H$1017,1))/($X$2*I$8*(J1610*H$1017+J1610+K1610))))/SQRT(Sum_Sq(1/(1+$A1610)+$AC$2/$I$2-1/(1+(1+K1610/J1610)/H$1017),$X$2/$I$2)),IF(K1611&lt;0,"A",H1611))</f>
        <v>A</v>
      </c>
      <c r="J1610" s="13">
        <f t="shared" si="571"/>
        <v>-1</v>
      </c>
      <c r="K1610" s="12">
        <f t="shared" si="595"/>
        <v>-2</v>
      </c>
      <c r="M1610" s="13">
        <f>IF(P1610&gt;0,SQRT(Sum_Sq($AI$2,V_rtHz($AH$2)/(1+1/$A1610),V_rtHz($AH$2*$A1610)/(1+$A1610),$AN$2*$AH$2/(1+1/$A1610),$AM$2*SQRT(Sum_Sq(P1610,1/($X$2*N$8*(1+M$1017+P1610/O1610))))/SQRT(Sum_Sq($X$2*P1610*N$8,1)),                   $AQ$2*SQRT(Sum_Sq($AH$2/(1+1/$A1610)+P1610*( 1/(M$1017+1+P1610/O1610)-1)/(1+($X$2*P1610*N$8)^2), (P1610^2*N$8*$X$2+1/($X$2*N$8*(M$1017+1+P1610/O1610           )))/(1+($X$2*P1610*N$8)^2))),           V_rtHz(O1610)/($X$2*N$8*(O1610*M$1017+O1610+P1610)),V_rtHz(P1610)*SQRT(Sum_Sq(O1610*N$8*$X$2*M$1017,1))/($X$2*N$8*(O1610*M$1017+O1610+P1610))))/SQRT(Sum_Sq(1/(1+$A1610)+$AC$2/$I$2-1/(1+(1+P1610/O1610)/M$1017),$X$2/$I$2)),IF(P1611&lt;0,"A",M1611))</f>
        <v>1.1742314881141142E-6</v>
      </c>
      <c r="O1610" s="13">
        <f t="shared" si="572"/>
        <v>9767.8322599357598</v>
      </c>
      <c r="P1610" s="12">
        <f t="shared" si="596"/>
        <v>10074.399942303278</v>
      </c>
      <c r="R1610" s="13">
        <f>IF(U1610&gt;0,SQRT(Sum_Sq($AI$2,V_rtHz($AH$2)/(1+1/$A1610),V_rtHz($AH$2*$A1610)/(1+$A1610),$AN$2*$AH$2/(1+1/$A1610),$AM$2*SQRT(Sum_Sq(U1610,1/($X$2*S$8*(1+R$1017+U1610/T1610))))/SQRT(Sum_Sq($X$2*U1610*S$8,1)),                   $AQ$2*SQRT(Sum_Sq($AH$2/(1+1/$A1610)+U1610*( 1/(R$1017+1+U1610/T1610)-1)/(1+($X$2*U1610*S$8)^2), (U1610^2*S$8*$X$2+1/($X$2*S$8*(R$1017+1+U1610/T1610           )))/(1+($X$2*U1610*S$8)^2))),           V_rtHz(T1610)/($X$2*S$8*(T1610*R$1017+T1610+U1610)),V_rtHz(U1610)*SQRT(Sum_Sq(T1610*S$8*$X$2*R$1017,1))/($X$2*S$8*(T1610*R$1017+T1610+U1610))))/SQRT(Sum_Sq(1/(1+$A1610)+$AC$2/$I$2-1/(1+(1+U1610/T1610)/R$1017),$X$2/$I$2)),IF(U1611&lt;0,"A",R1611))</f>
        <v>1.486213130347897E-6</v>
      </c>
      <c r="T1610" s="13">
        <f t="shared" si="573"/>
        <v>7145.0222739019018</v>
      </c>
      <c r="U1610" s="12">
        <f t="shared" si="597"/>
        <v>43552.570642820916</v>
      </c>
      <c r="X1610" s="13">
        <f>IF(AA1610&gt;0,SQRT(Sum_Sq($AI$2,V_rtHz($AH$2)/(1+1/$A1610),V_rtHz($AH$2*$A1610)/(1+$A1610),$AN$2*$AH$2/(1+1/$A1610),$AM$2*SQRT(Sum_Sq(AA1610,1/($X$2*Y$8*(1+X$1017+AA1610/Z1610))))/SQRT(Sum_Sq($X$2*AA1610*Y$8,1)),                   $AQ$2*SQRT(Sum_Sq($AH$2/(1+1/$A1610)+AA1610*( 1/(X$1017+1+AA1610/Z1610)-1)/(1+($X$2*AA1610*Y$8)^2), (AA1610^2*Y$8*$X$2+1/($X$2*Y$8*(X$1017+1+AA1610/Z1610           )))/(1+($X$2*AA1610*Y$8)^2))),           V_rtHz(Z1610)/($X$2*Y$8*(Z1610*X$1017+Z1610+AA1610)),V_rtHz(AA1610)*SQRT(Sum_Sq(Z1610*Y$8*$X$2*X$1017,1))/($X$2*Y$8*(Z1610*X$1017+Z1610+AA1610))))/SQRT(Sum_Sq(1/(1+$A1610)+$AC$2/$I$2-1/(1+(1+AA1610/Z1610)/X$1017),$X$2/$I$2)),IF(AA1611&lt;0,"A",X1611))</f>
        <v>2.4330394891221775E-6</v>
      </c>
      <c r="Z1610" s="13">
        <f t="shared" si="574"/>
        <v>6692.0600418507111</v>
      </c>
      <c r="AA1610" s="12">
        <f t="shared" si="598"/>
        <v>147047.46840363173</v>
      </c>
      <c r="AC1610" s="13">
        <f>IF(AF1610&gt;0,SQRT(Sum_Sq($AI$2,V_rtHz($AH$2)/(1+1/$A1610),V_rtHz($AH$2*$A1610)/(1+$A1610),$AN$2*$AH$2/(1+1/$A1610),$AM$2*SQRT(Sum_Sq(AF1610,1/($X$2*AD$8*(1+AC$1017+AF1610/AE1610))))/SQRT(Sum_Sq($X$2*AF1610*AD$8,1)),                   $AQ$2*SQRT(Sum_Sq($AH$2/(1+1/$A1610)+AF1610*( 1/(AC$1017+1+AF1610/AE1610)-1)/(1+($X$2*AF1610*AD$8)^2), (AF1610^2*AD$8*$X$2+1/($X$2*AD$8*(AC$1017+1+AF1610/AE1610           )))/(1+($X$2*AF1610*AD$8)^2))),           V_rtHz(AE1610)/($X$2*AD$8*(AE1610*AC$1017+AE1610+AF1610)),V_rtHz(AF1610)*SQRT(Sum_Sq(AE1610*AD$8*$X$2*AC$1017,1))/($X$2*AD$8*(AE1610*AC$1017+AE1610+AF1610))))/SQRT(Sum_Sq(1/(1+$A1610)+$AC$2/$I$2-1/(1+(1+AF1610/AE1610)/AC$1017),$X$2/$I$2)),IF(AF1611&lt;0,"A",AC1611))</f>
        <v>4.2199782062466646E-6</v>
      </c>
      <c r="AE1610" s="13">
        <f t="shared" si="575"/>
        <v>6567.0466373744748</v>
      </c>
      <c r="AF1610" s="12">
        <f t="shared" si="599"/>
        <v>473856.97789570439</v>
      </c>
      <c r="AG1610" s="13"/>
      <c r="AH1610" s="13">
        <f>IF(AK1610&gt;0,SQRT(Sum_Sq($AI$2,V_rtHz($AH$2)/(1+1/$A1610),V_rtHz($AH$2*$A1610)/(1+$A1610),$AN$2*$AH$2/(1+1/$A1610),$AM$2*SQRT(Sum_Sq(AK1610,1/($X$2*AI$8*(1+AH$1017+AK1610/AJ1610))))/SQRT(Sum_Sq($X$2*AK1610*AI$8,1)),                   $AQ$2*SQRT(Sum_Sq($AH$2/(1+1/$A1610)+AK1610*( 1/(AH$1017+1+AK1610/AJ1610)-1)/(1+($X$2*AK1610*AI$8)^2), (AK1610^2*AI$8*$X$2+1/($X$2*AI$8*(AH$1017+1+AK1610/AJ1610           )))/(1+($X$2*AK1610*AI$8)^2))),           V_rtHz(AJ1610)/($X$2*AI$8*(AJ1610*AH$1017+AJ1610+AK1610)),V_rtHz(AK1610)*SQRT(Sum_Sq(AJ1610*AI$8*$X$2*AH$1017,1))/($X$2*AI$8*(AJ1610*AH$1017+AJ1610+AK1610))))/SQRT(Sum_Sq(1/(1+$A1610)+$AC$2/$I$2-1/(1+(1+AK1610/AJ1610)/AH$1017),$X$2/$I$2)),IF(AK1611&lt;0,"A",AH1611))</f>
        <v>7.4464579449023803E-6</v>
      </c>
      <c r="AI1610" s="13"/>
      <c r="AJ1610" s="13">
        <f t="shared" si="576"/>
        <v>6529.057058537941</v>
      </c>
      <c r="AK1610" s="12">
        <f t="shared" si="600"/>
        <v>1507186.2272553162</v>
      </c>
      <c r="AM1610" s="13">
        <f>IF(AP1610&gt;0,SQRT(Sum_Sq($AI$2,V_rtHz($AH$2)/(1+1/$A1610),V_rtHz($AH$2*$A1610)/(1+$A1610),$AN$2*$AH$2/(1+1/$A1610),$AM$2*SQRT(Sum_Sq(AP1610,1/($X$2*AN$8*(1+AM$1017+AP1610/AO1610))))/SQRT(Sum_Sq($X$2*AP1610*AN$8,1)),                   $AQ$2*SQRT(Sum_Sq($AH$2/(1+1/$A1610)+AP1610*( 1/(AM$1017+1+AP1610/AO1610)-1)/(1+($X$2*AP1610*AN$8)^2), (AP1610^2*AN$8*$X$2+1/($X$2*AN$8*(AM$1017+1+AP1610/AO1610           )))/(1+($X$2*AP1610*AN$8)^2))),           V_rtHz(AO1610)/($X$2*AN$8*(AO1610*AM$1017+AO1610+AP1610)),V_rtHz(AP1610)*SQRT(Sum_Sq(AO1610*AN$8*$X$2*AM$1017,1))/($X$2*AN$8*(AO1610*AM$1017+AO1610+AP1610))))/SQRT(Sum_Sq(1/(1+$A1610)+$AC$2/$I$2-1/(1+(1+AP1610/AO1610)/AM$1017),$X$2/$I$2)),IF(AP1611&lt;0,"A",AM1611))</f>
        <v>1.3212040103675783E-5</v>
      </c>
      <c r="AO1610" s="13">
        <f t="shared" si="577"/>
        <v>6517.1906410829397</v>
      </c>
      <c r="AP1610" s="12">
        <f t="shared" si="601"/>
        <v>4774819.465415136</v>
      </c>
      <c r="AR1610" s="13">
        <f t="shared" si="578"/>
        <v>69887291.180198371</v>
      </c>
      <c r="AS1610" s="13">
        <f t="shared" si="579"/>
        <v>-1.3869150460517671E-5</v>
      </c>
      <c r="AV1610" s="13"/>
      <c r="AW1610" s="13">
        <f t="shared" si="580"/>
        <v>39300511.936236553</v>
      </c>
      <c r="AX1610" s="13">
        <f t="shared" si="581"/>
        <v>-4.928073874618503E-5</v>
      </c>
      <c r="AZ1610" s="13"/>
      <c r="BA1610" s="13"/>
      <c r="BB1610" s="13">
        <f t="shared" si="582"/>
        <v>3150.681587988543</v>
      </c>
      <c r="BC1610" s="13">
        <f t="shared" si="583"/>
        <v>3.4465664218175136</v>
      </c>
      <c r="BD1610" s="13"/>
      <c r="BE1610" s="13"/>
      <c r="BG1610" s="13">
        <f t="shared" si="584"/>
        <v>996.3330000000002</v>
      </c>
      <c r="BH1610" s="13">
        <f t="shared" si="585"/>
        <v>10.898999999999996</v>
      </c>
      <c r="BI1610" s="13"/>
      <c r="BL1610" s="13">
        <f t="shared" si="586"/>
        <v>315.06815879885437</v>
      </c>
      <c r="BM1610" s="13">
        <f t="shared" si="587"/>
        <v>34.465664218175128</v>
      </c>
      <c r="BP1610" s="13"/>
      <c r="BQ1610" s="13">
        <f t="shared" si="588"/>
        <v>99.633299999999991</v>
      </c>
      <c r="BR1610" s="13">
        <f t="shared" si="589"/>
        <v>108.99000000000002</v>
      </c>
      <c r="BT1610" s="13"/>
      <c r="BU1610" s="13"/>
      <c r="BV1610" s="13">
        <f t="shared" si="590"/>
        <v>31.50681587988543</v>
      </c>
      <c r="BW1610" s="13">
        <f t="shared" si="591"/>
        <v>344.65664218175158</v>
      </c>
      <c r="CA1610" s="13">
        <f t="shared" si="592"/>
        <v>9.9633299999999974</v>
      </c>
      <c r="CB1610" s="13">
        <f t="shared" si="593"/>
        <v>1089.9000000000005</v>
      </c>
    </row>
    <row r="1611" spans="1:80" x14ac:dyDescent="0.3">
      <c r="A1611" s="13">
        <f t="shared" si="569"/>
        <v>3.8194427084004626E-2</v>
      </c>
      <c r="C1611" s="13" t="str">
        <f>IF(F1611&gt;0,SQRT(Sum_Sq($AI$2,V_rtHz($AH$2)/(1+1/$A1611),V_rtHz($AH$2*$A1611)/(1+$A1611),$AN$2*$AH$2/(1+1/$A1611),$AM$2*SQRT(Sum_Sq(F1611,1/($X$2*D$8*(1+C$1017+F1611/E1611))))/SQRT(Sum_Sq($X$2*F1611*D$8,1)),                   $AQ$2*SQRT(Sum_Sq($AH$2/(1+1/$A1611)+F1611*( 1/(C$1017+1+F1611/E1611)-1)/(1+($X$2*F1611*D$8)^2), (F1611^2*D$8*$X$2+1/($X$2*D$8*(C$1017+1+F1611/E1611           )))/(1+($X$2*F1611*D$8)^2))),           V_rtHz(E1611)/($X$2*D$8*(E1611*C$1017+E1611+F1611)),V_rtHz(F1611)*SQRT(Sum_Sq(E1611*D$8*$X$2*C$1017,1))/($X$2*D$8*(E1611*C$1017+E1611+F1611))))/SQRT(Sum_Sq(1/(1+$A1611)+$AC$2/$I$2-1/(1+(1+F1611/E1611)/C$1017),$X$2/$I$2)),IF(F1612&lt;0,"A",C1612))</f>
        <v>A</v>
      </c>
      <c r="E1611" s="13">
        <f t="shared" si="570"/>
        <v>-1</v>
      </c>
      <c r="F1611" s="12">
        <f t="shared" si="594"/>
        <v>-2</v>
      </c>
      <c r="H1611" s="13" t="str">
        <f>IF(K1611&gt;0,SQRT(Sum_Sq($AI$2,V_rtHz($AH$2)/(1+1/$A1611),V_rtHz($AH$2*$A1611)/(1+$A1611),$AN$2*$AH$2/(1+1/$A1611),$AM$2*SQRT(Sum_Sq(K1611,1/($X$2*I$8*(1+H$1017+K1611/J1611))))/SQRT(Sum_Sq($X$2*K1611*I$8,1)),                   $AQ$2*SQRT(Sum_Sq($AH$2/(1+1/$A1611)+K1611*( 1/(H$1017+1+K1611/J1611)-1)/(1+($X$2*K1611*I$8)^2), (K1611^2*I$8*$X$2+1/($X$2*I$8*(H$1017+1+K1611/J1611           )))/(1+($X$2*K1611*I$8)^2))),           V_rtHz(J1611)/($X$2*I$8*(J1611*H$1017+J1611+K1611)),V_rtHz(K1611)*SQRT(Sum_Sq(J1611*I$8*$X$2*H$1017,1))/($X$2*I$8*(J1611*H$1017+J1611+K1611))))/SQRT(Sum_Sq(1/(1+$A1611)+$AC$2/$I$2-1/(1+(1+K1611/J1611)/H$1017),$X$2/$I$2)),IF(K1612&lt;0,"A",H1612))</f>
        <v>A</v>
      </c>
      <c r="J1611" s="13">
        <f t="shared" si="571"/>
        <v>-1</v>
      </c>
      <c r="K1611" s="12">
        <f t="shared" si="595"/>
        <v>-2</v>
      </c>
      <c r="M1611" s="13">
        <f>IF(P1611&gt;0,SQRT(Sum_Sq($AI$2,V_rtHz($AH$2)/(1+1/$A1611),V_rtHz($AH$2*$A1611)/(1+$A1611),$AN$2*$AH$2/(1+1/$A1611),$AM$2*SQRT(Sum_Sq(P1611,1/($X$2*N$8*(1+M$1017+P1611/O1611))))/SQRT(Sum_Sq($X$2*P1611*N$8,1)),                   $AQ$2*SQRT(Sum_Sq($AH$2/(1+1/$A1611)+P1611*( 1/(M$1017+1+P1611/O1611)-1)/(1+($X$2*P1611*N$8)^2), (P1611^2*N$8*$X$2+1/($X$2*N$8*(M$1017+1+P1611/O1611           )))/(1+($X$2*P1611*N$8)^2))),           V_rtHz(O1611)/($X$2*N$8*(O1611*M$1017+O1611+P1611)),V_rtHz(P1611)*SQRT(Sum_Sq(O1611*N$8*$X$2*M$1017,1))/($X$2*N$8*(O1611*M$1017+O1611+P1611))))/SQRT(Sum_Sq(1/(1+$A1611)+$AC$2/$I$2-1/(1+(1+P1611/O1611)/M$1017),$X$2/$I$2)),IF(P1612&lt;0,"A",M1612))</f>
        <v>1.1645794164174671E-6</v>
      </c>
      <c r="O1611" s="13">
        <f t="shared" si="572"/>
        <v>9637.8112993010054</v>
      </c>
      <c r="P1611" s="12">
        <f t="shared" si="596"/>
        <v>10210.310795674312</v>
      </c>
      <c r="R1611" s="13">
        <f>IF(U1611&gt;0,SQRT(Sum_Sq($AI$2,V_rtHz($AH$2)/(1+1/$A1611),V_rtHz($AH$2*$A1611)/(1+$A1611),$AN$2*$AH$2/(1+1/$A1611),$AM$2*SQRT(Sum_Sq(U1611,1/($X$2*S$8*(1+R$1017+U1611/T1611))))/SQRT(Sum_Sq($X$2*U1611*S$8,1)),                   $AQ$2*SQRT(Sum_Sq($AH$2/(1+1/$A1611)+U1611*( 1/(R$1017+1+U1611/T1611)-1)/(1+($X$2*U1611*S$8)^2), (U1611^2*S$8*$X$2+1/($X$2*S$8*(R$1017+1+U1611/T1611           )))/(1+($X$2*U1611*S$8)^2))),           V_rtHz(T1611)/($X$2*S$8*(T1611*R$1017+T1611+U1611)),V_rtHz(U1611)*SQRT(Sum_Sq(T1611*S$8*$X$2*R$1017,1))/($X$2*S$8*(T1611*R$1017+T1611+U1611))))/SQRT(Sum_Sq(1/(1+$A1611)+$AC$2/$I$2-1/(1+(1+U1611/T1611)/R$1017),$X$2/$I$2)),IF(U1612&lt;0,"A",R1612))</f>
        <v>1.482047763814028E-6</v>
      </c>
      <c r="T1611" s="13">
        <f t="shared" si="573"/>
        <v>7098.3964735475811</v>
      </c>
      <c r="U1611" s="12">
        <f t="shared" si="597"/>
        <v>43838.645599506839</v>
      </c>
      <c r="X1611" s="13">
        <f>IF(AA1611&gt;0,SQRT(Sum_Sq($AI$2,V_rtHz($AH$2)/(1+1/$A1611),V_rtHz($AH$2*$A1611)/(1+$A1611),$AN$2*$AH$2/(1+1/$A1611),$AM$2*SQRT(Sum_Sq(AA1611,1/($X$2*Y$8*(1+X$1017+AA1611/Z1611))))/SQRT(Sum_Sq($X$2*AA1611*Y$8,1)),                   $AQ$2*SQRT(Sum_Sq($AH$2/(1+1/$A1611)+AA1611*( 1/(X$1017+1+AA1611/Z1611)-1)/(1+($X$2*AA1611*Y$8)^2), (AA1611^2*Y$8*$X$2+1/($X$2*Y$8*(X$1017+1+AA1611/Z1611           )))/(1+($X$2*AA1611*Y$8)^2))),           V_rtHz(Z1611)/($X$2*Y$8*(Z1611*X$1017+Z1611+AA1611)),V_rtHz(AA1611)*SQRT(Sum_Sq(Z1611*Y$8*$X$2*X$1017,1))/($X$2*Y$8*(Z1611*X$1017+Z1611+AA1611))))/SQRT(Sum_Sq(1/(1+$A1611)+$AC$2/$I$2-1/(1+(1+AA1611/Z1611)/X$1017),$X$2/$I$2)),IF(AA1612&lt;0,"A",X1612))</f>
        <v>2.42791081416206E-6</v>
      </c>
      <c r="Z1611" s="13">
        <f t="shared" si="574"/>
        <v>6654.3115389751792</v>
      </c>
      <c r="AA1611" s="12">
        <f t="shared" si="598"/>
        <v>147881.63761127437</v>
      </c>
      <c r="AC1611" s="13">
        <f>IF(AF1611&gt;0,SQRT(Sum_Sq($AI$2,V_rtHz($AH$2)/(1+1/$A1611),V_rtHz($AH$2*$A1611)/(1+$A1611),$AN$2*$AH$2/(1+1/$A1611),$AM$2*SQRT(Sum_Sq(AF1611,1/($X$2*AD$8*(1+AC$1017+AF1611/AE1611))))/SQRT(Sum_Sq($X$2*AF1611*AD$8,1)),                   $AQ$2*SQRT(Sum_Sq($AH$2/(1+1/$A1611)+AF1611*( 1/(AC$1017+1+AF1611/AE1611)-1)/(1+($X$2*AF1611*AD$8)^2), (AF1611^2*AD$8*$X$2+1/($X$2*AD$8*(AC$1017+1+AF1611/AE1611           )))/(1+($X$2*AF1611*AD$8)^2))),           V_rtHz(AE1611)/($X$2*AD$8*(AE1611*AC$1017+AE1611+AF1611)),V_rtHz(AF1611)*SQRT(Sum_Sq(AE1611*AD$8*$X$2*AC$1017,1))/($X$2*AD$8*(AE1611*AC$1017+AE1611+AF1611))))/SQRT(Sum_Sq(1/(1+$A1611)+$AC$2/$I$2-1/(1+(1+AF1611/AE1611)/AC$1017),$X$2/$I$2)),IF(AF1612&lt;0,"A",AC1612))</f>
        <v>4.2118477944420339E-6</v>
      </c>
      <c r="AE1611" s="13">
        <f t="shared" si="575"/>
        <v>6531.5183454156322</v>
      </c>
      <c r="AF1611" s="12">
        <f t="shared" si="599"/>
        <v>476434.53003091807</v>
      </c>
      <c r="AG1611" s="13"/>
      <c r="AH1611" s="13">
        <f>IF(AK1611&gt;0,SQRT(Sum_Sq($AI$2,V_rtHz($AH$2)/(1+1/$A1611),V_rtHz($AH$2*$A1611)/(1+$A1611),$AN$2*$AH$2/(1+1/$A1611),$AM$2*SQRT(Sum_Sq(AK1611,1/($X$2*AI$8*(1+AH$1017+AK1611/AJ1611))))/SQRT(Sum_Sq($X$2*AK1611*AI$8,1)),                   $AQ$2*SQRT(Sum_Sq($AH$2/(1+1/$A1611)+AK1611*( 1/(AH$1017+1+AK1611/AJ1611)-1)/(1+($X$2*AK1611*AI$8)^2), (AK1611^2*AI$8*$X$2+1/($X$2*AI$8*(AH$1017+1+AK1611/AJ1611           )))/(1+($X$2*AK1611*AI$8)^2))),           V_rtHz(AJ1611)/($X$2*AI$8*(AJ1611*AH$1017+AJ1611+AK1611)),V_rtHz(AK1611)*SQRT(Sum_Sq(AJ1611*AI$8*$X$2*AH$1017,1))/($X$2*AI$8*(AJ1611*AH$1017+AJ1611+AK1611))))/SQRT(Sum_Sq(1/(1+$A1611)+$AC$2/$I$2-1/(1+(1+AK1611/AJ1611)/AH$1017),$X$2/$I$2)),IF(AK1612&lt;0,"A",AH1612))</f>
        <v>7.4325173290184086E-6</v>
      </c>
      <c r="AI1611" s="13"/>
      <c r="AJ1611" s="13">
        <f t="shared" si="576"/>
        <v>6494.1846061684391</v>
      </c>
      <c r="AK1611" s="12">
        <f t="shared" si="600"/>
        <v>1515279.5111869134</v>
      </c>
      <c r="AM1611" s="13">
        <f>IF(AP1611&gt;0,SQRT(Sum_Sq($AI$2,V_rtHz($AH$2)/(1+1/$A1611),V_rtHz($AH$2*$A1611)/(1+$A1611),$AN$2*$AH$2/(1+1/$A1611),$AM$2*SQRT(Sum_Sq(AP1611,1/($X$2*AN$8*(1+AM$1017+AP1611/AO1611))))/SQRT(Sum_Sq($X$2*AP1611*AN$8,1)),                   $AQ$2*SQRT(Sum_Sq($AH$2/(1+1/$A1611)+AP1611*( 1/(AM$1017+1+AP1611/AO1611)-1)/(1+($X$2*AP1611*AN$8)^2), (AP1611^2*AN$8*$X$2+1/($X$2*AN$8*(AM$1017+1+AP1611/AO1611           )))/(1+($X$2*AP1611*AN$8)^2))),           V_rtHz(AO1611)/($X$2*AN$8*(AO1611*AM$1017+AO1611+AP1611)),V_rtHz(AP1611)*SQRT(Sum_Sq(AO1611*AN$8*$X$2*AM$1017,1))/($X$2*AN$8*(AO1611*AM$1017+AO1611+AP1611))))/SQRT(Sum_Sq(1/(1+$A1611)+$AC$2/$I$2-1/(1+(1+AP1611/AO1611)/AM$1017),$X$2/$I$2)),IF(AP1612&lt;0,"A",AM1612))</f>
        <v>1.3187542444257954E-5</v>
      </c>
      <c r="AO1611" s="13">
        <f t="shared" si="577"/>
        <v>6482.5212686904079</v>
      </c>
      <c r="AP1611" s="12">
        <f t="shared" si="601"/>
        <v>4800355.8250030512</v>
      </c>
      <c r="AR1611" s="13">
        <f t="shared" si="578"/>
        <v>69887291.180198371</v>
      </c>
      <c r="AS1611" s="13">
        <f t="shared" si="579"/>
        <v>-1.3878975842444345E-5</v>
      </c>
      <c r="AV1611" s="13"/>
      <c r="AW1611" s="13">
        <f t="shared" si="580"/>
        <v>39300511.936236553</v>
      </c>
      <c r="AX1611" s="13">
        <f t="shared" si="581"/>
        <v>-4.9405015646378377E-5</v>
      </c>
      <c r="AZ1611" s="13"/>
      <c r="BA1611" s="13"/>
      <c r="BB1611" s="13">
        <f t="shared" si="582"/>
        <v>3150.681587988543</v>
      </c>
      <c r="BC1611" s="13">
        <f t="shared" si="583"/>
        <v>3.4465664218175101</v>
      </c>
      <c r="BD1611" s="13"/>
      <c r="BE1611" s="13"/>
      <c r="BG1611" s="13">
        <f t="shared" si="584"/>
        <v>996.3330000000002</v>
      </c>
      <c r="BH1611" s="13">
        <f t="shared" si="585"/>
        <v>10.899000000000004</v>
      </c>
      <c r="BI1611" s="13"/>
      <c r="BL1611" s="13">
        <f t="shared" si="586"/>
        <v>315.06815879885437</v>
      </c>
      <c r="BM1611" s="13">
        <f t="shared" si="587"/>
        <v>34.465664218175121</v>
      </c>
      <c r="BP1611" s="13"/>
      <c r="BQ1611" s="13">
        <f t="shared" si="588"/>
        <v>99.633300000000006</v>
      </c>
      <c r="BR1611" s="13">
        <f t="shared" si="589"/>
        <v>108.99000000000002</v>
      </c>
      <c r="BT1611" s="13"/>
      <c r="BU1611" s="13"/>
      <c r="BV1611" s="13">
        <f t="shared" si="590"/>
        <v>31.506815879885437</v>
      </c>
      <c r="BW1611" s="13">
        <f t="shared" si="591"/>
        <v>344.65664218175164</v>
      </c>
      <c r="CA1611" s="13">
        <f t="shared" si="592"/>
        <v>9.9633299999999991</v>
      </c>
      <c r="CB1611" s="13">
        <f t="shared" si="593"/>
        <v>1089.9000000000005</v>
      </c>
    </row>
    <row r="1612" spans="1:80" x14ac:dyDescent="0.3">
      <c r="A1612" s="13">
        <f t="shared" si="569"/>
        <v>3.8725764492161717E-2</v>
      </c>
      <c r="C1612" s="13" t="str">
        <f>IF(F1612&gt;0,SQRT(Sum_Sq($AI$2,V_rtHz($AH$2)/(1+1/$A1612),V_rtHz($AH$2*$A1612)/(1+$A1612),$AN$2*$AH$2/(1+1/$A1612),$AM$2*SQRT(Sum_Sq(F1612,1/($X$2*D$8*(1+C$1017+F1612/E1612))))/SQRT(Sum_Sq($X$2*F1612*D$8,1)),                   $AQ$2*SQRT(Sum_Sq($AH$2/(1+1/$A1612)+F1612*( 1/(C$1017+1+F1612/E1612)-1)/(1+($X$2*F1612*D$8)^2), (F1612^2*D$8*$X$2+1/($X$2*D$8*(C$1017+1+F1612/E1612           )))/(1+($X$2*F1612*D$8)^2))),           V_rtHz(E1612)/($X$2*D$8*(E1612*C$1017+E1612+F1612)),V_rtHz(F1612)*SQRT(Sum_Sq(E1612*D$8*$X$2*C$1017,1))/($X$2*D$8*(E1612*C$1017+E1612+F1612))))/SQRT(Sum_Sq(1/(1+$A1612)+$AC$2/$I$2-1/(1+(1+F1612/E1612)/C$1017),$X$2/$I$2)),IF(F1613&lt;0,"A",C1613))</f>
        <v>A</v>
      </c>
      <c r="E1612" s="13">
        <f t="shared" si="570"/>
        <v>-1</v>
      </c>
      <c r="F1612" s="12">
        <f t="shared" si="594"/>
        <v>-2</v>
      </c>
      <c r="H1612" s="13" t="str">
        <f>IF(K1612&gt;0,SQRT(Sum_Sq($AI$2,V_rtHz($AH$2)/(1+1/$A1612),V_rtHz($AH$2*$A1612)/(1+$A1612),$AN$2*$AH$2/(1+1/$A1612),$AM$2*SQRT(Sum_Sq(K1612,1/($X$2*I$8*(1+H$1017+K1612/J1612))))/SQRT(Sum_Sq($X$2*K1612*I$8,1)),                   $AQ$2*SQRT(Sum_Sq($AH$2/(1+1/$A1612)+K1612*( 1/(H$1017+1+K1612/J1612)-1)/(1+($X$2*K1612*I$8)^2), (K1612^2*I$8*$X$2+1/($X$2*I$8*(H$1017+1+K1612/J1612           )))/(1+($X$2*K1612*I$8)^2))),           V_rtHz(J1612)/($X$2*I$8*(J1612*H$1017+J1612+K1612)),V_rtHz(K1612)*SQRT(Sum_Sq(J1612*I$8*$X$2*H$1017,1))/($X$2*I$8*(J1612*H$1017+J1612+K1612))))/SQRT(Sum_Sq(1/(1+$A1612)+$AC$2/$I$2-1/(1+(1+K1612/J1612)/H$1017),$X$2/$I$2)),IF(K1613&lt;0,"A",H1613))</f>
        <v>A</v>
      </c>
      <c r="J1612" s="13">
        <f t="shared" si="571"/>
        <v>-1</v>
      </c>
      <c r="K1612" s="12">
        <f t="shared" si="595"/>
        <v>-2</v>
      </c>
      <c r="M1612" s="13">
        <f>IF(P1612&gt;0,SQRT(Sum_Sq($AI$2,V_rtHz($AH$2)/(1+1/$A1612),V_rtHz($AH$2*$A1612)/(1+$A1612),$AN$2*$AH$2/(1+1/$A1612),$AM$2*SQRT(Sum_Sq(P1612,1/($X$2*N$8*(1+M$1017+P1612/O1612))))/SQRT(Sum_Sq($X$2*P1612*N$8,1)),                   $AQ$2*SQRT(Sum_Sq($AH$2/(1+1/$A1612)+P1612*( 1/(M$1017+1+P1612/O1612)-1)/(1+($X$2*P1612*N$8)^2), (P1612^2*N$8*$X$2+1/($X$2*N$8*(M$1017+1+P1612/O1612           )))/(1+($X$2*P1612*N$8)^2))),           V_rtHz(O1612)/($X$2*N$8*(O1612*M$1017+O1612+P1612)),V_rtHz(P1612)*SQRT(Sum_Sq(O1612*N$8*$X$2*M$1017,1))/($X$2*N$8*(O1612*M$1017+O1612+P1612))))/SQRT(Sum_Sq(1/(1+$A1612)+$AC$2/$I$2-1/(1+(1+P1612/O1612)/M$1017),$X$2/$I$2)),IF(P1613&lt;0,"A",M1613))</f>
        <v>1.1552318277976773E-6</v>
      </c>
      <c r="O1612" s="13">
        <f t="shared" si="572"/>
        <v>9511.7734482024462</v>
      </c>
      <c r="P1612" s="12">
        <f t="shared" si="596"/>
        <v>10345.604769899319</v>
      </c>
      <c r="R1612" s="13">
        <f>IF(U1612&gt;0,SQRT(Sum_Sq($AI$2,V_rtHz($AH$2)/(1+1/$A1612),V_rtHz($AH$2*$A1612)/(1+$A1612),$AN$2*$AH$2/(1+1/$A1612),$AM$2*SQRT(Sum_Sq(U1612,1/($X$2*S$8*(1+R$1017+U1612/T1612))))/SQRT(Sum_Sq($X$2*U1612*S$8,1)),                   $AQ$2*SQRT(Sum_Sq($AH$2/(1+1/$A1612)+U1612*( 1/(R$1017+1+U1612/T1612)-1)/(1+($X$2*U1612*S$8)^2), (U1612^2*S$8*$X$2+1/($X$2*S$8*(R$1017+1+U1612/T1612           )))/(1+($X$2*U1612*S$8)^2))),           V_rtHz(T1612)/($X$2*S$8*(T1612*R$1017+T1612+U1612)),V_rtHz(U1612)*SQRT(Sum_Sq(T1612*S$8*$X$2*R$1017,1))/($X$2*S$8*(T1612*R$1017+T1612+U1612))))/SQRT(Sum_Sq(1/(1+$A1612)+$AC$2/$I$2-1/(1+(1+U1612/T1612)/R$1017),$X$2/$I$2)),IF(U1613&lt;0,"A",R1613))</f>
        <v>1.4779184897180107E-6</v>
      </c>
      <c r="T1612" s="13">
        <f t="shared" si="573"/>
        <v>7052.1186812688866</v>
      </c>
      <c r="U1612" s="12">
        <f t="shared" si="597"/>
        <v>44126.325916093381</v>
      </c>
      <c r="X1612" s="13">
        <f>IF(AA1612&gt;0,SQRT(Sum_Sq($AI$2,V_rtHz($AH$2)/(1+1/$A1612),V_rtHz($AH$2*$A1612)/(1+$A1612),$AN$2*$AH$2/(1+1/$A1612),$AM$2*SQRT(Sum_Sq(AA1612,1/($X$2*Y$8*(1+X$1017+AA1612/Z1612))))/SQRT(Sum_Sq($X$2*AA1612*Y$8,1)),                   $AQ$2*SQRT(Sum_Sq($AH$2/(1+1/$A1612)+AA1612*( 1/(X$1017+1+AA1612/Z1612)-1)/(1+($X$2*AA1612*Y$8)^2), (AA1612^2*Y$8*$X$2+1/($X$2*Y$8*(X$1017+1+AA1612/Z1612           )))/(1+($X$2*AA1612*Y$8)^2))),           V_rtHz(Z1612)/($X$2*Y$8*(Z1612*X$1017+Z1612+AA1612)),V_rtHz(AA1612)*SQRT(Sum_Sq(Z1612*Y$8*$X$2*X$1017,1))/($X$2*Y$8*(Z1612*X$1017+Z1612+AA1612))))/SQRT(Sum_Sq(1/(1+$A1612)+$AC$2/$I$2-1/(1+(1+AA1612/Z1612)/X$1017),$X$2/$I$2)),IF(AA1613&lt;0,"A",X1613))</f>
        <v>2.4228116578793758E-6</v>
      </c>
      <c r="Z1612" s="13">
        <f t="shared" si="574"/>
        <v>6616.7325907182776</v>
      </c>
      <c r="AA1612" s="12">
        <f t="shared" si="598"/>
        <v>148721.51383896649</v>
      </c>
      <c r="AC1612" s="13">
        <f>IF(AF1612&gt;0,SQRT(Sum_Sq($AI$2,V_rtHz($AH$2)/(1+1/$A1612),V_rtHz($AH$2*$A1612)/(1+$A1612),$AN$2*$AH$2/(1+1/$A1612),$AM$2*SQRT(Sum_Sq(AF1612,1/($X$2*AD$8*(1+AC$1017+AF1612/AE1612))))/SQRT(Sum_Sq($X$2*AF1612*AD$8,1)),                   $AQ$2*SQRT(Sum_Sq($AH$2/(1+1/$A1612)+AF1612*( 1/(AC$1017+1+AF1612/AE1612)-1)/(1+($X$2*AF1612*AD$8)^2), (AF1612^2*AD$8*$X$2+1/($X$2*AD$8*(AC$1017+1+AF1612/AE1612           )))/(1+($X$2*AF1612*AD$8)^2))),           V_rtHz(AE1612)/($X$2*AD$8*(AE1612*AC$1017+AE1612+AF1612)),V_rtHz(AF1612)*SQRT(Sum_Sq(AE1612*AD$8*$X$2*AC$1017,1))/($X$2*AD$8*(AE1612*AC$1017+AE1612+AF1612))))/SQRT(Sum_Sq(1/(1+$A1612)+$AC$2/$I$2-1/(1+(1+AF1612/AE1612)/AC$1017),$X$2/$I$2)),IF(AF1613&lt;0,"A",AC1613))</f>
        <v>4.2037580388725015E-6</v>
      </c>
      <c r="AE1612" s="13">
        <f t="shared" si="575"/>
        <v>6496.1221951511397</v>
      </c>
      <c r="AF1612" s="12">
        <f t="shared" si="599"/>
        <v>479030.5323396115</v>
      </c>
      <c r="AG1612" s="13"/>
      <c r="AH1612" s="13">
        <f>IF(AK1612&gt;0,SQRT(Sum_Sq($AI$2,V_rtHz($AH$2)/(1+1/$A1612),V_rtHz($AH$2*$A1612)/(1+$A1612),$AN$2*$AH$2/(1+1/$A1612),$AM$2*SQRT(Sum_Sq(AK1612,1/($X$2*AI$8*(1+AH$1017+AK1612/AJ1612))))/SQRT(Sum_Sq($X$2*AK1612*AI$8,1)),                   $AQ$2*SQRT(Sum_Sq($AH$2/(1+1/$A1612)+AK1612*( 1/(AH$1017+1+AK1612/AJ1612)-1)/(1+($X$2*AK1612*AI$8)^2), (AK1612^2*AI$8*$X$2+1/($X$2*AI$8*(AH$1017+1+AK1612/AJ1612           )))/(1+($X$2*AK1612*AI$8)^2))),           V_rtHz(AJ1612)/($X$2*AI$8*(AJ1612*AH$1017+AJ1612+AK1612)),V_rtHz(AK1612)*SQRT(Sum_Sq(AJ1612*AI$8*$X$2*AH$1017,1))/($X$2*AI$8*(AJ1612*AH$1017+AJ1612+AK1612))))/SQRT(Sum_Sq(1/(1+$A1612)+$AC$2/$I$2-1/(1+(1+AK1612/AJ1612)/AH$1017),$X$2/$I$2)),IF(AK1613&lt;0,"A",AH1613))</f>
        <v>7.4186432974526597E-6</v>
      </c>
      <c r="AI1612" s="13"/>
      <c r="AJ1612" s="13">
        <f t="shared" si="576"/>
        <v>6459.4338117049529</v>
      </c>
      <c r="AK1612" s="12">
        <f t="shared" si="600"/>
        <v>1523431.4898870543</v>
      </c>
      <c r="AM1612" s="13">
        <f>IF(AP1612&gt;0,SQRT(Sum_Sq($AI$2,V_rtHz($AH$2)/(1+1/$A1612),V_rtHz($AH$2*$A1612)/(1+$A1612),$AN$2*$AH$2/(1+1/$A1612),$AM$2*SQRT(Sum_Sq(AP1612,1/($X$2*AN$8*(1+AM$1017+AP1612/AO1612))))/SQRT(Sum_Sq($X$2*AP1612*AN$8,1)),                   $AQ$2*SQRT(Sum_Sq($AH$2/(1+1/$A1612)+AP1612*( 1/(AM$1017+1+AP1612/AO1612)-1)/(1+($X$2*AP1612*AN$8)^2), (AP1612^2*AN$8*$X$2+1/($X$2*AN$8*(AM$1017+1+AP1612/AO1612           )))/(1+($X$2*AP1612*AN$8)^2))),           V_rtHz(AO1612)/($X$2*AN$8*(AO1612*AM$1017+AO1612+AP1612)),V_rtHz(AP1612)*SQRT(Sum_Sq(AO1612*AN$8*$X$2*AM$1017,1))/($X$2*AN$8*(AO1612*AM$1017+AO1612+AP1612))))/SQRT(Sum_Sq(1/(1+$A1612)+$AC$2/$I$2-1/(1+(1+AP1612/AO1612)/AM$1017),$X$2/$I$2)),IF(AP1613&lt;0,"A",AM1613))</f>
        <v>1.3163160191818107E-5</v>
      </c>
      <c r="AO1612" s="13">
        <f t="shared" si="577"/>
        <v>6447.9703608271739</v>
      </c>
      <c r="AP1612" s="12">
        <f t="shared" si="601"/>
        <v>4826078.128695393</v>
      </c>
      <c r="AR1612" s="13">
        <f t="shared" si="578"/>
        <v>69887291.180198371</v>
      </c>
      <c r="AS1612" s="13">
        <f t="shared" si="579"/>
        <v>-1.3888952132384074E-5</v>
      </c>
      <c r="AV1612" s="13"/>
      <c r="AW1612" s="13">
        <f t="shared" si="580"/>
        <v>39300511.936236553</v>
      </c>
      <c r="AX1612" s="13">
        <f t="shared" si="581"/>
        <v>-4.9531662997889246E-5</v>
      </c>
      <c r="AZ1612" s="13"/>
      <c r="BA1612" s="13"/>
      <c r="BB1612" s="13">
        <f t="shared" si="582"/>
        <v>3150.681587988543</v>
      </c>
      <c r="BC1612" s="13">
        <f t="shared" si="583"/>
        <v>3.4465664218175118</v>
      </c>
      <c r="BD1612" s="13"/>
      <c r="BE1612" s="13"/>
      <c r="BG1612" s="13">
        <f t="shared" si="584"/>
        <v>996.3330000000002</v>
      </c>
      <c r="BH1612" s="13">
        <f t="shared" si="585"/>
        <v>10.898999999999999</v>
      </c>
      <c r="BI1612" s="13"/>
      <c r="BL1612" s="13">
        <f t="shared" si="586"/>
        <v>315.06815879885437</v>
      </c>
      <c r="BM1612" s="13">
        <f t="shared" si="587"/>
        <v>34.465664218175164</v>
      </c>
      <c r="BP1612" s="13"/>
      <c r="BQ1612" s="13">
        <f t="shared" si="588"/>
        <v>99.633300000000006</v>
      </c>
      <c r="BR1612" s="13">
        <f t="shared" si="589"/>
        <v>108.99000000000002</v>
      </c>
      <c r="BT1612" s="13"/>
      <c r="BU1612" s="13"/>
      <c r="BV1612" s="13">
        <f t="shared" si="590"/>
        <v>31.50681587988543</v>
      </c>
      <c r="BW1612" s="13">
        <f t="shared" si="591"/>
        <v>344.65664218175152</v>
      </c>
      <c r="CA1612" s="13">
        <f t="shared" si="592"/>
        <v>9.9633299999999991</v>
      </c>
      <c r="CB1612" s="13">
        <f t="shared" si="593"/>
        <v>1089.9000000000005</v>
      </c>
    </row>
    <row r="1613" spans="1:80" x14ac:dyDescent="0.3">
      <c r="A1613" s="13">
        <f t="shared" si="569"/>
        <v>3.9264493539959935E-2</v>
      </c>
      <c r="C1613" s="13" t="str">
        <f>IF(F1613&gt;0,SQRT(Sum_Sq($AI$2,V_rtHz($AH$2)/(1+1/$A1613),V_rtHz($AH$2*$A1613)/(1+$A1613),$AN$2*$AH$2/(1+1/$A1613),$AM$2*SQRT(Sum_Sq(F1613,1/($X$2*D$8*(1+C$1017+F1613/E1613))))/SQRT(Sum_Sq($X$2*F1613*D$8,1)),                   $AQ$2*SQRT(Sum_Sq($AH$2/(1+1/$A1613)+F1613*( 1/(C$1017+1+F1613/E1613)-1)/(1+($X$2*F1613*D$8)^2), (F1613^2*D$8*$X$2+1/($X$2*D$8*(C$1017+1+F1613/E1613           )))/(1+($X$2*F1613*D$8)^2))),           V_rtHz(E1613)/($X$2*D$8*(E1613*C$1017+E1613+F1613)),V_rtHz(F1613)*SQRT(Sum_Sq(E1613*D$8*$X$2*C$1017,1))/($X$2*D$8*(E1613*C$1017+E1613+F1613))))/SQRT(Sum_Sq(1/(1+$A1613)+$AC$2/$I$2-1/(1+(1+F1613/E1613)/C$1017),$X$2/$I$2)),IF(F1614&lt;0,"A",C1614))</f>
        <v>A</v>
      </c>
      <c r="E1613" s="13">
        <f t="shared" si="570"/>
        <v>-1</v>
      </c>
      <c r="F1613" s="12">
        <f t="shared" si="594"/>
        <v>-2</v>
      </c>
      <c r="H1613" s="13" t="str">
        <f>IF(K1613&gt;0,SQRT(Sum_Sq($AI$2,V_rtHz($AH$2)/(1+1/$A1613),V_rtHz($AH$2*$A1613)/(1+$A1613),$AN$2*$AH$2/(1+1/$A1613),$AM$2*SQRT(Sum_Sq(K1613,1/($X$2*I$8*(1+H$1017+K1613/J1613))))/SQRT(Sum_Sq($X$2*K1613*I$8,1)),                   $AQ$2*SQRT(Sum_Sq($AH$2/(1+1/$A1613)+K1613*( 1/(H$1017+1+K1613/J1613)-1)/(1+($X$2*K1613*I$8)^2), (K1613^2*I$8*$X$2+1/($X$2*I$8*(H$1017+1+K1613/J1613           )))/(1+($X$2*K1613*I$8)^2))),           V_rtHz(J1613)/($X$2*I$8*(J1613*H$1017+J1613+K1613)),V_rtHz(K1613)*SQRT(Sum_Sq(J1613*I$8*$X$2*H$1017,1))/($X$2*I$8*(J1613*H$1017+J1613+K1613))))/SQRT(Sum_Sq(1/(1+$A1613)+$AC$2/$I$2-1/(1+(1+K1613/J1613)/H$1017),$X$2/$I$2)),IF(K1614&lt;0,"A",H1614))</f>
        <v>A</v>
      </c>
      <c r="J1613" s="13">
        <f t="shared" si="571"/>
        <v>-1</v>
      </c>
      <c r="K1613" s="12">
        <f t="shared" si="595"/>
        <v>-2</v>
      </c>
      <c r="M1613" s="13">
        <f>IF(P1613&gt;0,SQRT(Sum_Sq($AI$2,V_rtHz($AH$2)/(1+1/$A1613),V_rtHz($AH$2*$A1613)/(1+$A1613),$AN$2*$AH$2/(1+1/$A1613),$AM$2*SQRT(Sum_Sq(P1613,1/($X$2*N$8*(1+M$1017+P1613/O1613))))/SQRT(Sum_Sq($X$2*P1613*N$8,1)),                   $AQ$2*SQRT(Sum_Sq($AH$2/(1+1/$A1613)+P1613*( 1/(M$1017+1+P1613/O1613)-1)/(1+($X$2*P1613*N$8)^2), (P1613^2*N$8*$X$2+1/($X$2*N$8*(M$1017+1+P1613/O1613           )))/(1+($X$2*P1613*N$8)^2))),           V_rtHz(O1613)/($X$2*N$8*(O1613*M$1017+O1613+P1613)),V_rtHz(P1613)*SQRT(Sum_Sq(O1613*N$8*$X$2*M$1017,1))/($X$2*N$8*(O1613*M$1017+O1613+P1613))))/SQRT(Sum_Sq(1/(1+$A1613)+$AC$2/$I$2-1/(1+(1+P1613/O1613)/M$1017),$X$2/$I$2)),IF(P1614&lt;0,"A",M1614))</f>
        <v>1.1461717074984565E-6</v>
      </c>
      <c r="O1613" s="13">
        <f t="shared" si="572"/>
        <v>9389.4903609603716</v>
      </c>
      <c r="P1613" s="12">
        <f t="shared" si="596"/>
        <v>10480.339717379497</v>
      </c>
      <c r="R1613" s="13">
        <f>IF(U1613&gt;0,SQRT(Sum_Sq($AI$2,V_rtHz($AH$2)/(1+1/$A1613),V_rtHz($AH$2*$A1613)/(1+$A1613),$AN$2*$AH$2/(1+1/$A1613),$AM$2*SQRT(Sum_Sq(U1613,1/($X$2*S$8*(1+R$1017+U1613/T1613))))/SQRT(Sum_Sq($X$2*U1613*S$8,1)),                   $AQ$2*SQRT(Sum_Sq($AH$2/(1+1/$A1613)+U1613*( 1/(R$1017+1+U1613/T1613)-1)/(1+($X$2*U1613*S$8)^2), (U1613^2*S$8*$X$2+1/($X$2*S$8*(R$1017+1+U1613/T1613           )))/(1+($X$2*U1613*S$8)^2))),           V_rtHz(T1613)/($X$2*S$8*(T1613*R$1017+T1613+U1613)),V_rtHz(U1613)*SQRT(Sum_Sq(T1613*S$8*$X$2*R$1017,1))/($X$2*S$8*(T1613*R$1017+T1613+U1613))))/SQRT(Sum_Sq(1/(1+$A1613)+$AC$2/$I$2-1/(1+(1+U1613/T1613)/R$1017),$X$2/$I$2)),IF(U1614&lt;0,"A",R1614))</f>
        <v>1.4738250898912214E-6</v>
      </c>
      <c r="T1613" s="13">
        <f t="shared" si="573"/>
        <v>7006.1847570883747</v>
      </c>
      <c r="U1613" s="12">
        <f t="shared" si="597"/>
        <v>44415.626780867708</v>
      </c>
      <c r="X1613" s="13">
        <f>IF(AA1613&gt;0,SQRT(Sum_Sq($AI$2,V_rtHz($AH$2)/(1+1/$A1613),V_rtHz($AH$2*$A1613)/(1+$A1613),$AN$2*$AH$2/(1+1/$A1613),$AM$2*SQRT(Sum_Sq(AA1613,1/($X$2*Y$8*(1+X$1017+AA1613/Z1613))))/SQRT(Sum_Sq($X$2*AA1613*Y$8,1)),                   $AQ$2*SQRT(Sum_Sq($AH$2/(1+1/$A1613)+AA1613*( 1/(X$1017+1+AA1613/Z1613)-1)/(1+($X$2*AA1613*Y$8)^2), (AA1613^2*Y$8*$X$2+1/($X$2*Y$8*(X$1017+1+AA1613/Z1613           )))/(1+($X$2*AA1613*Y$8)^2))),           V_rtHz(Z1613)/($X$2*Y$8*(Z1613*X$1017+Z1613+AA1613)),V_rtHz(AA1613)*SQRT(Sum_Sq(Z1613*Y$8*$X$2*X$1017,1))/($X$2*Y$8*(Z1613*X$1017+Z1613+AA1613))))/SQRT(Sum_Sq(1/(1+$A1613)+$AC$2/$I$2-1/(1+(1+AA1613/Z1613)/X$1017),$X$2/$I$2)),IF(AA1614&lt;0,"A",X1614))</f>
        <v>2.4177422237175582E-6</v>
      </c>
      <c r="Z1613" s="13">
        <f t="shared" si="574"/>
        <v>6579.3228786203908</v>
      </c>
      <c r="AA1613" s="12">
        <f t="shared" si="598"/>
        <v>149567.13718321011</v>
      </c>
      <c r="AC1613" s="13">
        <f>IF(AF1613&gt;0,SQRT(Sum_Sq($AI$2,V_rtHz($AH$2)/(1+1/$A1613),V_rtHz($AH$2*$A1613)/(1+$A1613),$AN$2*$AH$2/(1+1/$A1613),$AM$2*SQRT(Sum_Sq(AF1613,1/($X$2*AD$8*(1+AC$1017+AF1613/AE1613))))/SQRT(Sum_Sq($X$2*AF1613*AD$8,1)),                   $AQ$2*SQRT(Sum_Sq($AH$2/(1+1/$A1613)+AF1613*( 1/(AC$1017+1+AF1613/AE1613)-1)/(1+($X$2*AF1613*AD$8)^2), (AF1613^2*AD$8*$X$2+1/($X$2*AD$8*(AC$1017+1+AF1613/AE1613           )))/(1+($X$2*AF1613*AD$8)^2))),           V_rtHz(AE1613)/($X$2*AD$8*(AE1613*AC$1017+AE1613+AF1613)),V_rtHz(AF1613)*SQRT(Sum_Sq(AE1613*AD$8*$X$2*AC$1017,1))/($X$2*AD$8*(AE1613*AC$1017+AE1613+AF1613))))/SQRT(Sum_Sq(1/(1+$A1613)+$AC$2/$I$2-1/(1+(1+AF1613/AE1613)/AC$1017),$X$2/$I$2)),IF(AF1614&lt;0,"A",AC1614))</f>
        <v>4.1957094223992346E-6</v>
      </c>
      <c r="AE1613" s="13">
        <f t="shared" si="575"/>
        <v>6460.8584507447458</v>
      </c>
      <c r="AF1613" s="12">
        <f t="shared" si="599"/>
        <v>481645.10908418259</v>
      </c>
      <c r="AG1613" s="13"/>
      <c r="AH1613" s="13">
        <f>IF(AK1613&gt;0,SQRT(Sum_Sq($AI$2,V_rtHz($AH$2)/(1+1/$A1613),V_rtHz($AH$2*$A1613)/(1+$A1613),$AN$2*$AH$2/(1+1/$A1613),$AM$2*SQRT(Sum_Sq(AK1613,1/($X$2*AI$8*(1+AH$1017+AK1613/AJ1613))))/SQRT(Sum_Sq($X$2*AK1613*AI$8,1)),                   $AQ$2*SQRT(Sum_Sq($AH$2/(1+1/$A1613)+AK1613*( 1/(AH$1017+1+AK1613/AJ1613)-1)/(1+($X$2*AK1613*AI$8)^2), (AK1613^2*AI$8*$X$2+1/($X$2*AI$8*(AH$1017+1+AK1613/AJ1613           )))/(1+($X$2*AK1613*AI$8)^2))),           V_rtHz(AJ1613)/($X$2*AI$8*(AJ1613*AH$1017+AJ1613+AK1613)),V_rtHz(AK1613)*SQRT(Sum_Sq(AJ1613*AI$8*$X$2*AH$1017,1))/($X$2*AI$8*(AJ1613*AH$1017+AJ1613+AK1613))))/SQRT(Sum_Sq(1/(1+$A1613)+$AC$2/$I$2-1/(1+(1+AK1613/AJ1613)/AH$1017),$X$2/$I$2)),IF(AK1614&lt;0,"A",AH1614))</f>
        <v>7.4048367561897004E-6</v>
      </c>
      <c r="AI1613" s="13"/>
      <c r="AJ1613" s="13">
        <f t="shared" si="576"/>
        <v>6424.8050857583348</v>
      </c>
      <c r="AK1613" s="12">
        <f t="shared" si="600"/>
        <v>1531642.5547921495</v>
      </c>
      <c r="AM1613" s="13">
        <f>IF(AP1613&gt;0,SQRT(Sum_Sq($AI$2,V_rtHz($AH$2)/(1+1/$A1613),V_rtHz($AH$2*$A1613)/(1+$A1613),$AN$2*$AH$2/(1+1/$A1613),$AM$2*SQRT(Sum_Sq(AP1613,1/($X$2*AN$8*(1+AM$1017+AP1613/AO1613))))/SQRT(Sum_Sq($X$2*AP1613*AN$8,1)),                   $AQ$2*SQRT(Sum_Sq($AH$2/(1+1/$A1613)+AP1613*( 1/(AM$1017+1+AP1613/AO1613)-1)/(1+($X$2*AP1613*AN$8)^2), (AP1613^2*AN$8*$X$2+1/($X$2*AN$8*(AM$1017+1+AP1613/AO1613           )))/(1+($X$2*AP1613*AN$8)^2))),           V_rtHz(AO1613)/($X$2*AN$8*(AO1613*AM$1017+AO1613+AP1613)),V_rtHz(AP1613)*SQRT(Sum_Sq(AO1613*AN$8*$X$2*AM$1017,1))/($X$2*AN$8*(AO1613*AM$1017+AO1613+AP1613))))/SQRT(Sum_Sq(1/(1+$A1613)+$AC$2/$I$2-1/(1+(1+AP1613/AO1613)/AM$1017),$X$2/$I$2)),IF(AP1614&lt;0,"A",AM1614))</f>
        <v>1.313889498168026E-5</v>
      </c>
      <c r="AO1613" s="13">
        <f t="shared" si="577"/>
        <v>6413.5383711530576</v>
      </c>
      <c r="AP1613" s="12">
        <f t="shared" si="601"/>
        <v>4851987.6130825337</v>
      </c>
      <c r="AR1613" s="13">
        <f t="shared" si="578"/>
        <v>69887291.180198371</v>
      </c>
      <c r="AS1613" s="13">
        <f t="shared" si="579"/>
        <v>-1.3899081859717388E-5</v>
      </c>
      <c r="AV1613" s="13"/>
      <c r="AW1613" s="13">
        <f t="shared" si="580"/>
        <v>39300511.936236553</v>
      </c>
      <c r="AX1613" s="13">
        <f t="shared" si="581"/>
        <v>-4.9660736837693693E-5</v>
      </c>
      <c r="AZ1613" s="13"/>
      <c r="BA1613" s="13"/>
      <c r="BB1613" s="13">
        <f t="shared" si="582"/>
        <v>3150.6815879885426</v>
      </c>
      <c r="BC1613" s="13">
        <f t="shared" si="583"/>
        <v>3.4465664218175136</v>
      </c>
      <c r="BD1613" s="13"/>
      <c r="BE1613" s="13"/>
      <c r="BG1613" s="13">
        <f t="shared" si="584"/>
        <v>996.3330000000002</v>
      </c>
      <c r="BH1613" s="13">
        <f t="shared" si="585"/>
        <v>10.898999999999999</v>
      </c>
      <c r="BI1613" s="13"/>
      <c r="BL1613" s="13">
        <f t="shared" si="586"/>
        <v>315.06815879885437</v>
      </c>
      <c r="BM1613" s="13">
        <f t="shared" si="587"/>
        <v>34.465664218175128</v>
      </c>
      <c r="BP1613" s="13"/>
      <c r="BQ1613" s="13">
        <f t="shared" si="588"/>
        <v>99.633300000000006</v>
      </c>
      <c r="BR1613" s="13">
        <f t="shared" si="589"/>
        <v>108.99</v>
      </c>
      <c r="BT1613" s="13"/>
      <c r="BU1613" s="13"/>
      <c r="BV1613" s="13">
        <f t="shared" si="590"/>
        <v>31.50681587988543</v>
      </c>
      <c r="BW1613" s="13">
        <f t="shared" si="591"/>
        <v>344.65664218175164</v>
      </c>
      <c r="CA1613" s="13">
        <f t="shared" si="592"/>
        <v>9.9633299999999991</v>
      </c>
      <c r="CB1613" s="13">
        <f t="shared" si="593"/>
        <v>1089.9000000000001</v>
      </c>
    </row>
    <row r="1614" spans="1:80" x14ac:dyDescent="0.3">
      <c r="A1614" s="13">
        <f t="shared" si="569"/>
        <v>3.9810717055349706E-2</v>
      </c>
      <c r="C1614" s="13" t="str">
        <f>IF(F1614&gt;0,SQRT(Sum_Sq($AI$2,V_rtHz($AH$2)/(1+1/$A1614),V_rtHz($AH$2*$A1614)/(1+$A1614),$AN$2*$AH$2/(1+1/$A1614),$AM$2*SQRT(Sum_Sq(F1614,1/($X$2*D$8*(1+C$1017+F1614/E1614))))/SQRT(Sum_Sq($X$2*F1614*D$8,1)),                   $AQ$2*SQRT(Sum_Sq($AH$2/(1+1/$A1614)+F1614*( 1/(C$1017+1+F1614/E1614)-1)/(1+($X$2*F1614*D$8)^2), (F1614^2*D$8*$X$2+1/($X$2*D$8*(C$1017+1+F1614/E1614           )))/(1+($X$2*F1614*D$8)^2))),           V_rtHz(E1614)/($X$2*D$8*(E1614*C$1017+E1614+F1614)),V_rtHz(F1614)*SQRT(Sum_Sq(E1614*D$8*$X$2*C$1017,1))/($X$2*D$8*(E1614*C$1017+E1614+F1614))))/SQRT(Sum_Sq(1/(1+$A1614)+$AC$2/$I$2-1/(1+(1+F1614/E1614)/C$1017),$X$2/$I$2)),IF(F1615&lt;0,"A",C1615))</f>
        <v>A</v>
      </c>
      <c r="E1614" s="13">
        <f t="shared" si="570"/>
        <v>-1</v>
      </c>
      <c r="F1614" s="12">
        <f t="shared" si="594"/>
        <v>-2</v>
      </c>
      <c r="H1614" s="13" t="str">
        <f>IF(K1614&gt;0,SQRT(Sum_Sq($AI$2,V_rtHz($AH$2)/(1+1/$A1614),V_rtHz($AH$2*$A1614)/(1+$A1614),$AN$2*$AH$2/(1+1/$A1614),$AM$2*SQRT(Sum_Sq(K1614,1/($X$2*I$8*(1+H$1017+K1614/J1614))))/SQRT(Sum_Sq($X$2*K1614*I$8,1)),                   $AQ$2*SQRT(Sum_Sq($AH$2/(1+1/$A1614)+K1614*( 1/(H$1017+1+K1614/J1614)-1)/(1+($X$2*K1614*I$8)^2), (K1614^2*I$8*$X$2+1/($X$2*I$8*(H$1017+1+K1614/J1614           )))/(1+($X$2*K1614*I$8)^2))),           V_rtHz(J1614)/($X$2*I$8*(J1614*H$1017+J1614+K1614)),V_rtHz(K1614)*SQRT(Sum_Sq(J1614*I$8*$X$2*H$1017,1))/($X$2*I$8*(J1614*H$1017+J1614+K1614))))/SQRT(Sum_Sq(1/(1+$A1614)+$AC$2/$I$2-1/(1+(1+K1614/J1614)/H$1017),$X$2/$I$2)),IF(K1615&lt;0,"A",H1615))</f>
        <v>A</v>
      </c>
      <c r="J1614" s="13">
        <f t="shared" si="571"/>
        <v>-1</v>
      </c>
      <c r="K1614" s="12">
        <f t="shared" si="595"/>
        <v>-2</v>
      </c>
      <c r="M1614" s="13">
        <f>IF(P1614&gt;0,SQRT(Sum_Sq($AI$2,V_rtHz($AH$2)/(1+1/$A1614),V_rtHz($AH$2*$A1614)/(1+$A1614),$AN$2*$AH$2/(1+1/$A1614),$AM$2*SQRT(Sum_Sq(P1614,1/($X$2*N$8*(1+M$1017+P1614/O1614))))/SQRT(Sum_Sq($X$2*P1614*N$8,1)),                   $AQ$2*SQRT(Sum_Sq($AH$2/(1+1/$A1614)+P1614*( 1/(M$1017+1+P1614/O1614)-1)/(1+($X$2*P1614*N$8)^2), (P1614^2*N$8*$X$2+1/($X$2*N$8*(M$1017+1+P1614/O1614           )))/(1+($X$2*P1614*N$8)^2))),           V_rtHz(O1614)/($X$2*N$8*(O1614*M$1017+O1614+P1614)),V_rtHz(P1614)*SQRT(Sum_Sq(O1614*N$8*$X$2*M$1017,1))/($X$2*N$8*(O1614*M$1017+O1614+P1614))))/SQRT(Sum_Sq(1/(1+$A1614)+$AC$2/$I$2-1/(1+(1+P1614/O1614)/M$1017),$X$2/$I$2)),IF(P1615&lt;0,"A",M1615))</f>
        <v>1.1373834444644802E-6</v>
      </c>
      <c r="O1614" s="13">
        <f t="shared" si="572"/>
        <v>9270.7525146481239</v>
      </c>
      <c r="P1614" s="12">
        <f t="shared" si="596"/>
        <v>10614.569701913775</v>
      </c>
      <c r="R1614" s="13">
        <f>IF(U1614&gt;0,SQRT(Sum_Sq($AI$2,V_rtHz($AH$2)/(1+1/$A1614),V_rtHz($AH$2*$A1614)/(1+$A1614),$AN$2*$AH$2/(1+1/$A1614),$AM$2*SQRT(Sum_Sq(U1614,1/($X$2*S$8*(1+R$1017+U1614/T1614))))/SQRT(Sum_Sq($X$2*U1614*S$8,1)),                   $AQ$2*SQRT(Sum_Sq($AH$2/(1+1/$A1614)+U1614*( 1/(R$1017+1+U1614/T1614)-1)/(1+($X$2*U1614*S$8)^2), (U1614^2*S$8*$X$2+1/($X$2*S$8*(R$1017+1+U1614/T1614           )))/(1+($X$2*U1614*S$8)^2))),           V_rtHz(T1614)/($X$2*S$8*(T1614*R$1017+T1614+U1614)),V_rtHz(U1614)*SQRT(Sum_Sq(T1614*S$8*$X$2*R$1017,1))/($X$2*S$8*(T1614*R$1017+T1614+U1614))))/SQRT(Sum_Sq(1/(1+$A1614)+$AC$2/$I$2-1/(1+(1+U1614/T1614)/R$1017),$X$2/$I$2)),IF(U1615&lt;0,"A",R1615))</f>
        <v>1.4697673546981725E-6</v>
      </c>
      <c r="T1614" s="13">
        <f t="shared" si="573"/>
        <v>6960.5906498173363</v>
      </c>
      <c r="U1614" s="12">
        <f t="shared" si="597"/>
        <v>44706.563420276376</v>
      </c>
      <c r="X1614" s="13">
        <f>IF(AA1614&gt;0,SQRT(Sum_Sq($AI$2,V_rtHz($AH$2)/(1+1/$A1614),V_rtHz($AH$2*$A1614)/(1+$A1614),$AN$2*$AH$2/(1+1/$A1614),$AM$2*SQRT(Sum_Sq(AA1614,1/($X$2*Y$8*(1+X$1017+AA1614/Z1614))))/SQRT(Sum_Sq($X$2*AA1614*Y$8,1)),                   $AQ$2*SQRT(Sum_Sq($AH$2/(1+1/$A1614)+AA1614*( 1/(X$1017+1+AA1614/Z1614)-1)/(1+($X$2*AA1614*Y$8)^2), (AA1614^2*Y$8*$X$2+1/($X$2*Y$8*(X$1017+1+AA1614/Z1614           )))/(1+($X$2*AA1614*Y$8)^2))),           V_rtHz(Z1614)/($X$2*Y$8*(Z1614*X$1017+Z1614+AA1614)),V_rtHz(AA1614)*SQRT(Sum_Sq(Z1614*Y$8*$X$2*X$1017,1))/($X$2*Y$8*(Z1614*X$1017+Z1614+AA1614))))/SQRT(Sum_Sq(1/(1+$A1614)+$AC$2/$I$2-1/(1+(1+AA1614/Z1614)/X$1017),$X$2/$I$2)),IF(AA1615&lt;0,"A",X1615))</f>
        <v>2.4127027169319941E-6</v>
      </c>
      <c r="Z1614" s="13">
        <f t="shared" si="574"/>
        <v>6542.0820806322135</v>
      </c>
      <c r="AA1614" s="12">
        <f t="shared" si="598"/>
        <v>150418.54801432762</v>
      </c>
      <c r="AC1614" s="13">
        <f>IF(AF1614&gt;0,SQRT(Sum_Sq($AI$2,V_rtHz($AH$2)/(1+1/$A1614),V_rtHz($AH$2*$A1614)/(1+$A1614),$AN$2*$AH$2/(1+1/$A1614),$AM$2*SQRT(Sum_Sq(AF1614,1/($X$2*AD$8*(1+AC$1017+AF1614/AE1614))))/SQRT(Sum_Sq($X$2*AF1614*AD$8,1)),                   $AQ$2*SQRT(Sum_Sq($AH$2/(1+1/$A1614)+AF1614*( 1/(AC$1017+1+AF1614/AE1614)-1)/(1+($X$2*AF1614*AD$8)^2), (AF1614^2*AD$8*$X$2+1/($X$2*AD$8*(AC$1017+1+AF1614/AE1614           )))/(1+($X$2*AF1614*AD$8)^2))),           V_rtHz(AE1614)/($X$2*AD$8*(AE1614*AC$1017+AE1614+AF1614)),V_rtHz(AF1614)*SQRT(Sum_Sq(AE1614*AD$8*$X$2*AC$1017,1))/($X$2*AD$8*(AE1614*AC$1017+AE1614+AF1614))))/SQRT(Sum_Sq(1/(1+$A1614)+$AC$2/$I$2-1/(1+(1+AF1614/AE1614)/AC$1017),$X$2/$I$2)),IF(AF1615&lt;0,"A",AC1615))</f>
        <v>4.1877024298476733E-6</v>
      </c>
      <c r="AE1614" s="13">
        <f t="shared" si="575"/>
        <v>6425.7273648064765</v>
      </c>
      <c r="AF1614" s="12">
        <f t="shared" si="599"/>
        <v>484278.3854058109</v>
      </c>
      <c r="AG1614" s="13"/>
      <c r="AH1614" s="13">
        <f>IF(AK1614&gt;0,SQRT(Sum_Sq($AI$2,V_rtHz($AH$2)/(1+1/$A1614),V_rtHz($AH$2*$A1614)/(1+$A1614),$AN$2*$AH$2/(1+1/$A1614),$AM$2*SQRT(Sum_Sq(AK1614,1/($X$2*AI$8*(1+AH$1017+AK1614/AJ1614))))/SQRT(Sum_Sq($X$2*AK1614*AI$8,1)),                   $AQ$2*SQRT(Sum_Sq($AH$2/(1+1/$A1614)+AK1614*( 1/(AH$1017+1+AK1614/AJ1614)-1)/(1+($X$2*AK1614*AI$8)^2), (AK1614^2*AI$8*$X$2+1/($X$2*AI$8*(AH$1017+1+AK1614/AJ1614           )))/(1+($X$2*AK1614*AI$8)^2))),           V_rtHz(AJ1614)/($X$2*AI$8*(AJ1614*AH$1017+AJ1614+AK1614)),V_rtHz(AK1614)*SQRT(Sum_Sq(AJ1614*AI$8*$X$2*AH$1017,1))/($X$2*AI$8*(AJ1614*AH$1017+AJ1614+AK1614))))/SQRT(Sum_Sq(1/(1+$A1614)+$AC$2/$I$2-1/(1+(1+AK1614/AJ1614)/AH$1017),$X$2/$I$2)),IF(AK1615&lt;0,"A",AH1615))</f>
        <v>7.3910986144492981E-6</v>
      </c>
      <c r="AI1614" s="13"/>
      <c r="AJ1614" s="13">
        <f t="shared" si="576"/>
        <v>6390.2988258746964</v>
      </c>
      <c r="AK1614" s="12">
        <f t="shared" si="600"/>
        <v>1539913.1001116424</v>
      </c>
      <c r="AM1614" s="13">
        <f>IF(AP1614&gt;0,SQRT(Sum_Sq($AI$2,V_rtHz($AH$2)/(1+1/$A1614),V_rtHz($AH$2*$A1614)/(1+$A1614),$AN$2*$AH$2/(1+1/$A1614),$AM$2*SQRT(Sum_Sq(AP1614,1/($X$2*AN$8*(1+AM$1017+AP1614/AO1614))))/SQRT(Sum_Sq($X$2*AP1614*AN$8,1)),                   $AQ$2*SQRT(Sum_Sq($AH$2/(1+1/$A1614)+AP1614*( 1/(AM$1017+1+AP1614/AO1614)-1)/(1+($X$2*AP1614*AN$8)^2), (AP1614^2*AN$8*$X$2+1/($X$2*AN$8*(AM$1017+1+AP1614/AO1614           )))/(1+($X$2*AP1614*AN$8)^2))),           V_rtHz(AO1614)/($X$2*AN$8*(AO1614*AM$1017+AO1614+AP1614)),V_rtHz(AP1614)*SQRT(Sum_Sq(AO1614*AN$8*$X$2*AM$1017,1))/($X$2*AN$8*(AO1614*AM$1017+AO1614+AP1614))))/SQRT(Sum_Sq(1/(1+$A1614)+$AC$2/$I$2-1/(1+(1+AP1614/AO1614)/AM$1017),$X$2/$I$2)),IF(AP1615&lt;0,"A",AM1615))</f>
        <v>1.3114748454847729E-5</v>
      </c>
      <c r="AO1614" s="13">
        <f t="shared" si="577"/>
        <v>6379.225739865783</v>
      </c>
      <c r="AP1614" s="12">
        <f t="shared" si="601"/>
        <v>4878085.5235135304</v>
      </c>
      <c r="AR1614" s="13">
        <f t="shared" si="578"/>
        <v>69887291.180198371</v>
      </c>
      <c r="AS1614" s="13">
        <f t="shared" si="579"/>
        <v>-1.3909367602490901E-5</v>
      </c>
      <c r="AV1614" s="13"/>
      <c r="AW1614" s="13">
        <f t="shared" si="580"/>
        <v>39300511.936236553</v>
      </c>
      <c r="AX1614" s="13">
        <f t="shared" si="581"/>
        <v>-4.9792294898641084E-5</v>
      </c>
      <c r="AZ1614" s="13"/>
      <c r="BA1614" s="13"/>
      <c r="BB1614" s="13">
        <f t="shared" si="582"/>
        <v>3150.681587988543</v>
      </c>
      <c r="BC1614" s="13">
        <f t="shared" si="583"/>
        <v>3.4465664218175118</v>
      </c>
      <c r="BD1614" s="13"/>
      <c r="BE1614" s="13"/>
      <c r="BG1614" s="13">
        <f t="shared" si="584"/>
        <v>996.3330000000002</v>
      </c>
      <c r="BH1614" s="13">
        <f t="shared" si="585"/>
        <v>10.898999999999996</v>
      </c>
      <c r="BI1614" s="13"/>
      <c r="BL1614" s="13">
        <f t="shared" si="586"/>
        <v>315.06815879885437</v>
      </c>
      <c r="BM1614" s="13">
        <f t="shared" si="587"/>
        <v>34.465664218175142</v>
      </c>
      <c r="BP1614" s="13"/>
      <c r="BQ1614" s="13">
        <f t="shared" si="588"/>
        <v>99.633300000000006</v>
      </c>
      <c r="BR1614" s="13">
        <f t="shared" si="589"/>
        <v>108.99000000000002</v>
      </c>
      <c r="BT1614" s="13"/>
      <c r="BU1614" s="13"/>
      <c r="BV1614" s="13">
        <f t="shared" si="590"/>
        <v>31.50681587988543</v>
      </c>
      <c r="BW1614" s="13">
        <f t="shared" si="591"/>
        <v>344.65664218175158</v>
      </c>
      <c r="CA1614" s="13">
        <f t="shared" si="592"/>
        <v>9.9633299999999991</v>
      </c>
      <c r="CB1614" s="13">
        <f t="shared" si="593"/>
        <v>1089.9000000000005</v>
      </c>
    </row>
    <row r="1615" spans="1:80" x14ac:dyDescent="0.3">
      <c r="A1615" s="13">
        <f t="shared" si="569"/>
        <v>4.0364539296760503E-2</v>
      </c>
      <c r="C1615" s="13" t="str">
        <f>IF(F1615&gt;0,SQRT(Sum_Sq($AI$2,V_rtHz($AH$2)/(1+1/$A1615),V_rtHz($AH$2*$A1615)/(1+$A1615),$AN$2*$AH$2/(1+1/$A1615),$AM$2*SQRT(Sum_Sq(F1615,1/($X$2*D$8*(1+C$1017+F1615/E1615))))/SQRT(Sum_Sq($X$2*F1615*D$8,1)),                   $AQ$2*SQRT(Sum_Sq($AH$2/(1+1/$A1615)+F1615*( 1/(C$1017+1+F1615/E1615)-1)/(1+($X$2*F1615*D$8)^2), (F1615^2*D$8*$X$2+1/($X$2*D$8*(C$1017+1+F1615/E1615           )))/(1+($X$2*F1615*D$8)^2))),           V_rtHz(E1615)/($X$2*D$8*(E1615*C$1017+E1615+F1615)),V_rtHz(F1615)*SQRT(Sum_Sq(E1615*D$8*$X$2*C$1017,1))/($X$2*D$8*(E1615*C$1017+E1615+F1615))))/SQRT(Sum_Sq(1/(1+$A1615)+$AC$2/$I$2-1/(1+(1+F1615/E1615)/C$1017),$X$2/$I$2)),IF(F1616&lt;0,"A",C1616))</f>
        <v>A</v>
      </c>
      <c r="E1615" s="13">
        <f t="shared" si="570"/>
        <v>-1</v>
      </c>
      <c r="F1615" s="12">
        <f t="shared" si="594"/>
        <v>-2</v>
      </c>
      <c r="H1615" s="13" t="str">
        <f>IF(K1615&gt;0,SQRT(Sum_Sq($AI$2,V_rtHz($AH$2)/(1+1/$A1615),V_rtHz($AH$2*$A1615)/(1+$A1615),$AN$2*$AH$2/(1+1/$A1615),$AM$2*SQRT(Sum_Sq(K1615,1/($X$2*I$8*(1+H$1017+K1615/J1615))))/SQRT(Sum_Sq($X$2*K1615*I$8,1)),                   $AQ$2*SQRT(Sum_Sq($AH$2/(1+1/$A1615)+K1615*( 1/(H$1017+1+K1615/J1615)-1)/(1+($X$2*K1615*I$8)^2), (K1615^2*I$8*$X$2+1/($X$2*I$8*(H$1017+1+K1615/J1615           )))/(1+($X$2*K1615*I$8)^2))),           V_rtHz(J1615)/($X$2*I$8*(J1615*H$1017+J1615+K1615)),V_rtHz(K1615)*SQRT(Sum_Sq(J1615*I$8*$X$2*H$1017,1))/($X$2*I$8*(J1615*H$1017+J1615+K1615))))/SQRT(Sum_Sq(1/(1+$A1615)+$AC$2/$I$2-1/(1+(1+K1615/J1615)/H$1017),$X$2/$I$2)),IF(K1616&lt;0,"A",H1616))</f>
        <v>A</v>
      </c>
      <c r="J1615" s="13">
        <f t="shared" si="571"/>
        <v>-1</v>
      </c>
      <c r="K1615" s="12">
        <f t="shared" si="595"/>
        <v>-2</v>
      </c>
      <c r="M1615" s="13">
        <f>IF(P1615&gt;0,SQRT(Sum_Sq($AI$2,V_rtHz($AH$2)/(1+1/$A1615),V_rtHz($AH$2*$A1615)/(1+$A1615),$AN$2*$AH$2/(1+1/$A1615),$AM$2*SQRT(Sum_Sq(P1615,1/($X$2*N$8*(1+M$1017+P1615/O1615))))/SQRT(Sum_Sq($X$2*P1615*N$8,1)),                   $AQ$2*SQRT(Sum_Sq($AH$2/(1+1/$A1615)+P1615*( 1/(M$1017+1+P1615/O1615)-1)/(1+($X$2*P1615*N$8)^2), (P1615^2*N$8*$X$2+1/($X$2*N$8*(M$1017+1+P1615/O1615           )))/(1+($X$2*P1615*N$8)^2))),           V_rtHz(O1615)/($X$2*N$8*(O1615*M$1017+O1615+P1615)),V_rtHz(P1615)*SQRT(Sum_Sq(O1615*N$8*$X$2*M$1017,1))/($X$2*N$8*(O1615*M$1017+O1615+P1615))))/SQRT(Sum_Sq(1/(1+$A1615)+$AC$2/$I$2-1/(1+(1+P1615/O1615)/M$1017),$X$2/$I$2)),IF(P1616&lt;0,"A",M1616))</f>
        <v>1.1288526831884823E-6</v>
      </c>
      <c r="O1615" s="13">
        <f t="shared" si="572"/>
        <v>9155.3672162255752</v>
      </c>
      <c r="P1615" s="12">
        <f t="shared" si="596"/>
        <v>10748.345361999991</v>
      </c>
      <c r="R1615" s="13">
        <f>IF(U1615&gt;0,SQRT(Sum_Sq($AI$2,V_rtHz($AH$2)/(1+1/$A1615),V_rtHz($AH$2*$A1615)/(1+$A1615),$AN$2*$AH$2/(1+1/$A1615),$AM$2*SQRT(Sum_Sq(U1615,1/($X$2*S$8*(1+R$1017+U1615/T1615))))/SQRT(Sum_Sq($X$2*U1615*S$8,1)),                   $AQ$2*SQRT(Sum_Sq($AH$2/(1+1/$A1615)+U1615*( 1/(R$1017+1+U1615/T1615)-1)/(1+($X$2*U1615*S$8)^2), (U1615^2*S$8*$X$2+1/($X$2*S$8*(R$1017+1+U1615/T1615           )))/(1+($X$2*U1615*S$8)^2))),           V_rtHz(T1615)/($X$2*S$8*(T1615*R$1017+T1615+U1615)),V_rtHz(U1615)*SQRT(Sum_Sq(T1615*S$8*$X$2*R$1017,1))/($X$2*S$8*(T1615*R$1017+T1615+U1615))))/SQRT(Sum_Sq(1/(1+$A1615)+$AC$2/$I$2-1/(1+(1+U1615/T1615)/R$1017),$X$2/$I$2)),IF(U1616&lt;0,"A",R1616))</f>
        <v>1.4657450828405244E-6</v>
      </c>
      <c r="T1615" s="13">
        <f t="shared" si="573"/>
        <v>6915.3323944101285</v>
      </c>
      <c r="U1615" s="12">
        <f t="shared" si="597"/>
        <v>44999.151100846721</v>
      </c>
      <c r="X1615" s="13">
        <f>IF(AA1615&gt;0,SQRT(Sum_Sq($AI$2,V_rtHz($AH$2)/(1+1/$A1615),V_rtHz($AH$2*$A1615)/(1+$A1615),$AN$2*$AH$2/(1+1/$A1615),$AM$2*SQRT(Sum_Sq(AA1615,1/($X$2*Y$8*(1+X$1017+AA1615/Z1615))))/SQRT(Sum_Sq($X$2*AA1615*Y$8,1)),                   $AQ$2*SQRT(Sum_Sq($AH$2/(1+1/$A1615)+AA1615*( 1/(X$1017+1+AA1615/Z1615)-1)/(1+($X$2*AA1615*Y$8)^2), (AA1615^2*Y$8*$X$2+1/($X$2*Y$8*(X$1017+1+AA1615/Z1615           )))/(1+($X$2*AA1615*Y$8)^2))),           V_rtHz(Z1615)/($X$2*Y$8*(Z1615*X$1017+Z1615+AA1615)),V_rtHz(AA1615)*SQRT(Sum_Sq(Z1615*Y$8*$X$2*X$1017,1))/($X$2*Y$8*(Z1615*X$1017+Z1615+AA1615))))/SQRT(Sum_Sq(1/(1+$A1615)+$AC$2/$I$2-1/(1+(1+AA1615/Z1615)/X$1017),$X$2/$I$2)),IF(AA1616&lt;0,"A",X1616))</f>
        <v>2.4076933446180171E-6</v>
      </c>
      <c r="Z1615" s="13">
        <f t="shared" si="574"/>
        <v>6505.0098711420451</v>
      </c>
      <c r="AA1615" s="12">
        <f t="shared" si="598"/>
        <v>151275.78697839627</v>
      </c>
      <c r="AC1615" s="13">
        <f>IF(AF1615&gt;0,SQRT(Sum_Sq($AI$2,V_rtHz($AH$2)/(1+1/$A1615),V_rtHz($AH$2*$A1615)/(1+$A1615),$AN$2*$AH$2/(1+1/$A1615),$AM$2*SQRT(Sum_Sq(AF1615,1/($X$2*AD$8*(1+AC$1017+AF1615/AE1615))))/SQRT(Sum_Sq($X$2*AF1615*AD$8,1)),                   $AQ$2*SQRT(Sum_Sq($AH$2/(1+1/$A1615)+AF1615*( 1/(AC$1017+1+AF1615/AE1615)-1)/(1+($X$2*AF1615*AD$8)^2), (AF1615^2*AD$8*$X$2+1/($X$2*AD$8*(AC$1017+1+AF1615/AE1615           )))/(1+($X$2*AF1615*AD$8)^2))),           V_rtHz(AE1615)/($X$2*AD$8*(AE1615*AC$1017+AE1615+AF1615)),V_rtHz(AF1615)*SQRT(Sum_Sq(AE1615*AD$8*$X$2*AC$1017,1))/($X$2*AD$8*(AE1615*AC$1017+AE1615+AF1615))))/SQRT(Sum_Sq(1/(1+$A1615)+$AC$2/$I$2-1/(1+(1+AF1615/AE1615)/AC$1017),$X$2/$I$2)),IF(AF1616&lt;0,"A",AC1616))</f>
        <v>4.1797375480648423E-6</v>
      </c>
      <c r="AE1615" s="13">
        <f t="shared" si="575"/>
        <v>6390.7291785035577</v>
      </c>
      <c r="AF1615" s="12">
        <f t="shared" si="599"/>
        <v>486930.48733056779</v>
      </c>
      <c r="AG1615" s="13"/>
      <c r="AH1615" s="13">
        <f>IF(AK1615&gt;0,SQRT(Sum_Sq($AI$2,V_rtHz($AH$2)/(1+1/$A1615),V_rtHz($AH$2*$A1615)/(1+$A1615),$AN$2*$AH$2/(1+1/$A1615),$AM$2*SQRT(Sum_Sq(AK1615,1/($X$2*AI$8*(1+AH$1017+AK1615/AJ1615))))/SQRT(Sum_Sq($X$2*AK1615*AI$8,1)),                   $AQ$2*SQRT(Sum_Sq($AH$2/(1+1/$A1615)+AK1615*( 1/(AH$1017+1+AK1615/AJ1615)-1)/(1+($X$2*AK1615*AI$8)^2), (AK1615^2*AI$8*$X$2+1/($X$2*AI$8*(AH$1017+1+AK1615/AJ1615           )))/(1+($X$2*AK1615*AI$8)^2))),           V_rtHz(AJ1615)/($X$2*AI$8*(AJ1615*AH$1017+AJ1615+AK1615)),V_rtHz(AK1615)*SQRT(Sum_Sq(AJ1615*AI$8*$X$2*AH$1017,1))/($X$2*AI$8*(AJ1615*AH$1017+AJ1615+AK1615))))/SQRT(Sum_Sq(1/(1+$A1615)+$AC$2/$I$2-1/(1+(1+AK1615/AJ1615)/AH$1017),$X$2/$I$2)),IF(AK1616&lt;0,"A",AH1616))</f>
        <v>7.3774297847835033E-6</v>
      </c>
      <c r="AI1615" s="13"/>
      <c r="AJ1615" s="13">
        <f t="shared" si="576"/>
        <v>6355.9154166478374</v>
      </c>
      <c r="AK1615" s="12">
        <f t="shared" si="600"/>
        <v>1548243.5228476427</v>
      </c>
      <c r="AM1615" s="13">
        <f>IF(AP1615&gt;0,SQRT(Sum_Sq($AI$2,V_rtHz($AH$2)/(1+1/$A1615),V_rtHz($AH$2*$A1615)/(1+$A1615),$AN$2*$AH$2/(1+1/$A1615),$AM$2*SQRT(Sum_Sq(AP1615,1/($X$2*AN$8*(1+AM$1017+AP1615/AO1615))))/SQRT(Sum_Sq($X$2*AP1615*AN$8,1)),                   $AQ$2*SQRT(Sum_Sq($AH$2/(1+1/$A1615)+AP1615*( 1/(AM$1017+1+AP1615/AO1615)-1)/(1+($X$2*AP1615*AN$8)^2), (AP1615^2*AN$8*$X$2+1/($X$2*AN$8*(AM$1017+1+AP1615/AO1615           )))/(1+($X$2*AP1615*AN$8)^2))),           V_rtHz(AO1615)/($X$2*AN$8*(AO1615*AM$1017+AO1615+AP1615)),V_rtHz(AP1615)*SQRT(Sum_Sq(AO1615*AN$8*$X$2*AM$1017,1))/($X$2*AN$8*(AO1615*AM$1017+AO1615+AP1615))))/SQRT(Sum_Sq(1/(1+$A1615)+$AC$2/$I$2-1/(1+(1+AP1615/AO1615)/AM$1017),$X$2/$I$2)),IF(AP1616&lt;0,"A",AM1616))</f>
        <v>1.3090722258173769E-5</v>
      </c>
      <c r="AO1615" s="13">
        <f t="shared" si="577"/>
        <v>6345.0328938121538</v>
      </c>
      <c r="AP1615" s="12">
        <f t="shared" si="601"/>
        <v>4904373.1141585847</v>
      </c>
      <c r="AR1615" s="13">
        <f t="shared" si="578"/>
        <v>69887291.180198371</v>
      </c>
      <c r="AS1615" s="13">
        <f t="shared" si="579"/>
        <v>-1.3919811988538272E-5</v>
      </c>
      <c r="AV1615" s="13"/>
      <c r="AW1615" s="13">
        <f t="shared" si="580"/>
        <v>39300511.936236553</v>
      </c>
      <c r="AX1615" s="13">
        <f t="shared" si="581"/>
        <v>-4.9926396674042317E-5</v>
      </c>
      <c r="AZ1615" s="13"/>
      <c r="BA1615" s="13"/>
      <c r="BB1615" s="13">
        <f t="shared" si="582"/>
        <v>3150.681587988543</v>
      </c>
      <c r="BC1615" s="13">
        <f t="shared" si="583"/>
        <v>3.4465664218175136</v>
      </c>
      <c r="BD1615" s="13"/>
      <c r="BE1615" s="13"/>
      <c r="BG1615" s="13">
        <f t="shared" si="584"/>
        <v>996.3330000000002</v>
      </c>
      <c r="BH1615" s="13">
        <f t="shared" si="585"/>
        <v>10.898999999999999</v>
      </c>
      <c r="BI1615" s="13"/>
      <c r="BL1615" s="13">
        <f t="shared" si="586"/>
        <v>315.06815879885437</v>
      </c>
      <c r="BM1615" s="13">
        <f t="shared" si="587"/>
        <v>34.465664218175149</v>
      </c>
      <c r="BP1615" s="13"/>
      <c r="BQ1615" s="13">
        <f t="shared" si="588"/>
        <v>99.633300000000006</v>
      </c>
      <c r="BR1615" s="13">
        <f t="shared" si="589"/>
        <v>108.99000000000005</v>
      </c>
      <c r="BT1615" s="13"/>
      <c r="BU1615" s="13"/>
      <c r="BV1615" s="13">
        <f t="shared" si="590"/>
        <v>31.50681587988543</v>
      </c>
      <c r="BW1615" s="13">
        <f t="shared" si="591"/>
        <v>344.65664218175158</v>
      </c>
      <c r="CA1615" s="13">
        <f t="shared" si="592"/>
        <v>9.9633299999999974</v>
      </c>
      <c r="CB1615" s="13">
        <f t="shared" si="593"/>
        <v>1089.9000000000008</v>
      </c>
    </row>
    <row r="1616" spans="1:80" x14ac:dyDescent="0.3">
      <c r="A1616" s="13">
        <f t="shared" si="569"/>
        <v>4.0926065973001115E-2</v>
      </c>
      <c r="C1616" s="13" t="str">
        <f>IF(F1616&gt;0,SQRT(Sum_Sq($AI$2,V_rtHz($AH$2)/(1+1/$A1616),V_rtHz($AH$2*$A1616)/(1+$A1616),$AN$2*$AH$2/(1+1/$A1616),$AM$2*SQRT(Sum_Sq(F1616,1/($X$2*D$8*(1+C$1017+F1616/E1616))))/SQRT(Sum_Sq($X$2*F1616*D$8,1)),                   $AQ$2*SQRT(Sum_Sq($AH$2/(1+1/$A1616)+F1616*( 1/(C$1017+1+F1616/E1616)-1)/(1+($X$2*F1616*D$8)^2), (F1616^2*D$8*$X$2+1/($X$2*D$8*(C$1017+1+F1616/E1616           )))/(1+($X$2*F1616*D$8)^2))),           V_rtHz(E1616)/($X$2*D$8*(E1616*C$1017+E1616+F1616)),V_rtHz(F1616)*SQRT(Sum_Sq(E1616*D$8*$X$2*C$1017,1))/($X$2*D$8*(E1616*C$1017+E1616+F1616))))/SQRT(Sum_Sq(1/(1+$A1616)+$AC$2/$I$2-1/(1+(1+F1616/E1616)/C$1017),$X$2/$I$2)),IF(F1617&lt;0,"A",C1617))</f>
        <v>A</v>
      </c>
      <c r="E1616" s="13">
        <f t="shared" si="570"/>
        <v>-1</v>
      </c>
      <c r="F1616" s="12">
        <f t="shared" si="594"/>
        <v>-2</v>
      </c>
      <c r="H1616" s="13" t="str">
        <f>IF(K1616&gt;0,SQRT(Sum_Sq($AI$2,V_rtHz($AH$2)/(1+1/$A1616),V_rtHz($AH$2*$A1616)/(1+$A1616),$AN$2*$AH$2/(1+1/$A1616),$AM$2*SQRT(Sum_Sq(K1616,1/($X$2*I$8*(1+H$1017+K1616/J1616))))/SQRT(Sum_Sq($X$2*K1616*I$8,1)),                   $AQ$2*SQRT(Sum_Sq($AH$2/(1+1/$A1616)+K1616*( 1/(H$1017+1+K1616/J1616)-1)/(1+($X$2*K1616*I$8)^2), (K1616^2*I$8*$X$2+1/($X$2*I$8*(H$1017+1+K1616/J1616           )))/(1+($X$2*K1616*I$8)^2))),           V_rtHz(J1616)/($X$2*I$8*(J1616*H$1017+J1616+K1616)),V_rtHz(K1616)*SQRT(Sum_Sq(J1616*I$8*$X$2*H$1017,1))/($X$2*I$8*(J1616*H$1017+J1616+K1616))))/SQRT(Sum_Sq(1/(1+$A1616)+$AC$2/$I$2-1/(1+(1+K1616/J1616)/H$1017),$X$2/$I$2)),IF(K1617&lt;0,"A",H1617))</f>
        <v>A</v>
      </c>
      <c r="J1616" s="13">
        <f t="shared" si="571"/>
        <v>-1</v>
      </c>
      <c r="K1616" s="12">
        <f t="shared" si="595"/>
        <v>-2</v>
      </c>
      <c r="M1616" s="13">
        <f>IF(P1616&gt;0,SQRT(Sum_Sq($AI$2,V_rtHz($AH$2)/(1+1/$A1616),V_rtHz($AH$2*$A1616)/(1+$A1616),$AN$2*$AH$2/(1+1/$A1616),$AM$2*SQRT(Sum_Sq(P1616,1/($X$2*N$8*(1+M$1017+P1616/O1616))))/SQRT(Sum_Sq($X$2*P1616*N$8,1)),                   $AQ$2*SQRT(Sum_Sq($AH$2/(1+1/$A1616)+P1616*( 1/(M$1017+1+P1616/O1616)-1)/(1+($X$2*P1616*N$8)^2), (P1616^2*N$8*$X$2+1/($X$2*N$8*(M$1017+1+P1616/O1616           )))/(1+($X$2*P1616*N$8)^2))),           V_rtHz(O1616)/($X$2*N$8*(O1616*M$1017+O1616+P1616)),V_rtHz(P1616)*SQRT(Sum_Sq(O1616*N$8*$X$2*M$1017,1))/($X$2*N$8*(O1616*M$1017+O1616+P1616))))/SQRT(Sum_Sq(1/(1+$A1616)+$AC$2/$I$2-1/(1+(1+P1616/O1616)/M$1017),$X$2/$I$2)),IF(P1617&lt;0,"A",M1617))</f>
        <v>1.1205661945306963E-6</v>
      </c>
      <c r="O1616" s="13">
        <f t="shared" si="572"/>
        <v>9043.1568653182003</v>
      </c>
      <c r="P1616" s="12">
        <f t="shared" si="596"/>
        <v>10881.714231157745</v>
      </c>
      <c r="R1616" s="13">
        <f>IF(U1616&gt;0,SQRT(Sum_Sq($AI$2,V_rtHz($AH$2)/(1+1/$A1616),V_rtHz($AH$2*$A1616)/(1+$A1616),$AN$2*$AH$2/(1+1/$A1616),$AM$2*SQRT(Sum_Sq(U1616,1/($X$2*S$8*(1+R$1017+U1616/T1616))))/SQRT(Sum_Sq($X$2*U1616*S$8,1)),                   $AQ$2*SQRT(Sum_Sq($AH$2/(1+1/$A1616)+U1616*( 1/(R$1017+1+U1616/T1616)-1)/(1+($X$2*U1616*S$8)^2), (U1616^2*S$8*$X$2+1/($X$2*S$8*(R$1017+1+U1616/T1616           )))/(1+($X$2*U1616*S$8)^2))),           V_rtHz(T1616)/($X$2*S$8*(T1616*R$1017+T1616+U1616)),V_rtHz(U1616)*SQRT(Sum_Sq(T1616*S$8*$X$2*R$1017,1))/($X$2*S$8*(T1616*R$1017+T1616+U1616))))/SQRT(Sum_Sq(1/(1+$A1616)+$AC$2/$I$2-1/(1+(1+U1616/T1616)/R$1017),$X$2/$I$2)),IF(U1617&lt;0,"A",R1617))</f>
        <v>1.4617580811684751E-6</v>
      </c>
      <c r="T1616" s="13">
        <f t="shared" si="573"/>
        <v>6870.4061094136978</v>
      </c>
      <c r="U1616" s="12">
        <f t="shared" si="597"/>
        <v>45293.405131068321</v>
      </c>
      <c r="X1616" s="13">
        <f>IF(AA1616&gt;0,SQRT(Sum_Sq($AI$2,V_rtHz($AH$2)/(1+1/$A1616),V_rtHz($AH$2*$A1616)/(1+$A1616),$AN$2*$AH$2/(1+1/$A1616),$AM$2*SQRT(Sum_Sq(AA1616,1/($X$2*Y$8*(1+X$1017+AA1616/Z1616))))/SQRT(Sum_Sq($X$2*AA1616*Y$8,1)),                   $AQ$2*SQRT(Sum_Sq($AH$2/(1+1/$A1616)+AA1616*( 1/(X$1017+1+AA1616/Z1616)-1)/(1+($X$2*AA1616*Y$8)^2), (AA1616^2*Y$8*$X$2+1/($X$2*Y$8*(X$1017+1+AA1616/Z1616           )))/(1+($X$2*AA1616*Y$8)^2))),           V_rtHz(Z1616)/($X$2*Y$8*(Z1616*X$1017+Z1616+AA1616)),V_rtHz(AA1616)*SQRT(Sum_Sq(Z1616*Y$8*$X$2*X$1017,1))/($X$2*Y$8*(Z1616*X$1017+Z1616+AA1616))))/SQRT(Sum_Sq(1/(1+$A1616)+$AC$2/$I$2-1/(1+(1+AA1616/Z1616)/X$1017),$X$2/$I$2)),IF(AA1617&lt;0,"A",X1617))</f>
        <v>2.4027143157391881E-6</v>
      </c>
      <c r="Z1616" s="13">
        <f t="shared" si="574"/>
        <v>6468.1059210035901</v>
      </c>
      <c r="AA1616" s="12">
        <f t="shared" si="598"/>
        <v>152138.8949991969</v>
      </c>
      <c r="AC1616" s="13">
        <f>IF(AF1616&gt;0,SQRT(Sum_Sq($AI$2,V_rtHz($AH$2)/(1+1/$A1616),V_rtHz($AH$2*$A1616)/(1+$A1616),$AN$2*$AH$2/(1+1/$A1616),$AM$2*SQRT(Sum_Sq(AF1616,1/($X$2*AD$8*(1+AC$1017+AF1616/AE1616))))/SQRT(Sum_Sq($X$2*AF1616*AD$8,1)),                   $AQ$2*SQRT(Sum_Sq($AH$2/(1+1/$A1616)+AF1616*( 1/(AC$1017+1+AF1616/AE1616)-1)/(1+($X$2*AF1616*AD$8)^2), (AF1616^2*AD$8*$X$2+1/($X$2*AD$8*(AC$1017+1+AF1616/AE1616           )))/(1+($X$2*AF1616*AD$8)^2))),           V_rtHz(AE1616)/($X$2*AD$8*(AE1616*AC$1017+AE1616+AF1616)),V_rtHz(AF1616)*SQRT(Sum_Sq(AE1616*AD$8*$X$2*AC$1017,1))/($X$2*AD$8*(AE1616*AC$1017+AE1616+AF1616))))/SQRT(Sum_Sq(1/(1+$A1616)+$AC$2/$I$2-1/(1+(1+AF1616/AE1616)/AC$1017),$X$2/$I$2)),IF(AF1617&lt;0,"A",AC1617))</f>
        <v>4.171815265977123E-6</v>
      </c>
      <c r="AE1616" s="13">
        <f t="shared" si="575"/>
        <v>6355.8641216715432</v>
      </c>
      <c r="AF1616" s="12">
        <f t="shared" si="599"/>
        <v>489601.54177557002</v>
      </c>
      <c r="AG1616" s="13"/>
      <c r="AH1616" s="13">
        <f>IF(AK1616&gt;0,SQRT(Sum_Sq($AI$2,V_rtHz($AH$2)/(1+1/$A1616),V_rtHz($AH$2*$A1616)/(1+$A1616),$AN$2*$AH$2/(1+1/$A1616),$AM$2*SQRT(Sum_Sq(AK1616,1/($X$2*AI$8*(1+AH$1017+AK1616/AJ1616))))/SQRT(Sum_Sq($X$2*AK1616*AI$8,1)),                   $AQ$2*SQRT(Sum_Sq($AH$2/(1+1/$A1616)+AK1616*( 1/(AH$1017+1+AK1616/AJ1616)-1)/(1+($X$2*AK1616*AI$8)^2), (AK1616^2*AI$8*$X$2+1/($X$2*AI$8*(AH$1017+1+AK1616/AJ1616           )))/(1+($X$2*AK1616*AI$8)^2))),           V_rtHz(AJ1616)/($X$2*AI$8*(AJ1616*AH$1017+AJ1616+AK1616)),V_rtHz(AK1616)*SQRT(Sum_Sq(AJ1616*AI$8*$X$2*AH$1017,1))/($X$2*AI$8*(AJ1616*AH$1017+AJ1616+AK1616))))/SQRT(Sum_Sq(1/(1+$A1616)+$AC$2/$I$2-1/(1+(1+AK1616/AJ1616)/AH$1017),$X$2/$I$2)),IF(AK1617&lt;0,"A",AH1617))</f>
        <v>7.3638311831753145E-6</v>
      </c>
      <c r="AI1616" s="13"/>
      <c r="AJ1616" s="13">
        <f t="shared" si="576"/>
        <v>6321.6552298323259</v>
      </c>
      <c r="AK1616" s="12">
        <f t="shared" si="600"/>
        <v>1556634.2228146945</v>
      </c>
      <c r="AM1616" s="13">
        <f>IF(AP1616&gt;0,SQRT(Sum_Sq($AI$2,V_rtHz($AH$2)/(1+1/$A1616),V_rtHz($AH$2*$A1616)/(1+$A1616),$AN$2*$AH$2/(1+1/$A1616),$AM$2*SQRT(Sum_Sq(AP1616,1/($X$2*AN$8*(1+AM$1017+AP1616/AO1616))))/SQRT(Sum_Sq($X$2*AP1616*AN$8,1)),                   $AQ$2*SQRT(Sum_Sq($AH$2/(1+1/$A1616)+AP1616*( 1/(AM$1017+1+AP1616/AO1616)-1)/(1+($X$2*AP1616*AN$8)^2), (AP1616^2*AN$8*$X$2+1/($X$2*AN$8*(AM$1017+1+AP1616/AO1616           )))/(1+($X$2*AP1616*AN$8)^2))),           V_rtHz(AO1616)/($X$2*AN$8*(AO1616*AM$1017+AO1616+AP1616)),V_rtHz(AP1616)*SQRT(Sum_Sq(AO1616*AN$8*$X$2*AM$1017,1))/($X$2*AN$8*(AO1616*AM$1017+AO1616+AP1616))))/SQRT(Sum_Sq(1/(1+$A1616)+$AC$2/$I$2-1/(1+(1+AP1616/AO1616)/AM$1017),$X$2/$I$2)),IF(AP1617&lt;0,"A",AM1617))</f>
        <v>1.3066818044532253E-5</v>
      </c>
      <c r="AO1616" s="13">
        <f t="shared" si="577"/>
        <v>6310.9602466000397</v>
      </c>
      <c r="AP1616" s="12">
        <f t="shared" si="601"/>
        <v>4930851.6480719186</v>
      </c>
      <c r="AR1616" s="13">
        <f t="shared" si="578"/>
        <v>69887291.180198371</v>
      </c>
      <c r="AS1616" s="13">
        <f t="shared" si="579"/>
        <v>-1.3930417696632391E-5</v>
      </c>
      <c r="AV1616" s="13"/>
      <c r="AW1616" s="13">
        <f t="shared" si="580"/>
        <v>39300511.936236553</v>
      </c>
      <c r="AX1616" s="13">
        <f t="shared" si="581"/>
        <v>-5.006310348524219E-5</v>
      </c>
      <c r="AZ1616" s="13"/>
      <c r="BA1616" s="13"/>
      <c r="BB1616" s="13">
        <f t="shared" si="582"/>
        <v>3150.681587988543</v>
      </c>
      <c r="BC1616" s="13">
        <f t="shared" si="583"/>
        <v>3.4465664218175136</v>
      </c>
      <c r="BD1616" s="13"/>
      <c r="BE1616" s="13"/>
      <c r="BG1616" s="13">
        <f t="shared" si="584"/>
        <v>996.3330000000002</v>
      </c>
      <c r="BH1616" s="13">
        <f t="shared" si="585"/>
        <v>10.898999999999999</v>
      </c>
      <c r="BI1616" s="13"/>
      <c r="BL1616" s="13">
        <f t="shared" si="586"/>
        <v>315.06815879885437</v>
      </c>
      <c r="BM1616" s="13">
        <f t="shared" si="587"/>
        <v>34.465664218175149</v>
      </c>
      <c r="BP1616" s="13"/>
      <c r="BQ1616" s="13">
        <f t="shared" si="588"/>
        <v>99.633299999999991</v>
      </c>
      <c r="BR1616" s="13">
        <f t="shared" si="589"/>
        <v>108.99000000000008</v>
      </c>
      <c r="BT1616" s="13"/>
      <c r="BU1616" s="13"/>
      <c r="BV1616" s="13">
        <f t="shared" si="590"/>
        <v>31.50681587988543</v>
      </c>
      <c r="BW1616" s="13">
        <f t="shared" si="591"/>
        <v>344.65664218175124</v>
      </c>
      <c r="CA1616" s="13">
        <f t="shared" si="592"/>
        <v>9.9633299999999991</v>
      </c>
      <c r="CB1616" s="13">
        <f t="shared" si="593"/>
        <v>1089.9000000000005</v>
      </c>
    </row>
    <row r="1617" spans="1:80" s="20" customFormat="1" x14ac:dyDescent="0.3">
      <c r="A1617" s="19">
        <f t="shared" si="569"/>
        <v>4.1495404263436279E-2</v>
      </c>
      <c r="C1617" s="13" t="str">
        <f>IF(F1617&gt;0,SQRT(Sum_Sq($AI$2,V_rtHz($AH$2)/(1+1/$A1617),V_rtHz($AH$2*$A1617)/(1+$A1617),$AN$2*$AH$2/(1+1/$A1617),$AM$2*SQRT(Sum_Sq(F1617,1/($X$2*D$8*(1+C$1017+F1617/E1617))))/SQRT(Sum_Sq($X$2*F1617*D$8,1)),                   $AQ$2*SQRT(Sum_Sq($AH$2/(1+1/$A1617)+F1617*( 1/(C$1017+1+F1617/E1617)-1)/(1+($X$2*F1617*D$8)^2), (F1617^2*D$8*$X$2+1/($X$2*D$8*(C$1017+1+F1617/E1617           )))/(1+($X$2*F1617*D$8)^2))),           V_rtHz(E1617)/($X$2*D$8*(E1617*C$1017+E1617+F1617)),V_rtHz(F1617)*SQRT(Sum_Sq(E1617*D$8*$X$2*C$1017,1))/($X$2*D$8*(E1617*C$1017+E1617+F1617))))/SQRT(Sum_Sq(1/(1+$A1617)+$AC$2/$I$2-1/(1+(1+F1617/E1617)/C$1017),$X$2/$I$2)),IF(F1618&lt;0,"A",C1618))</f>
        <v>A</v>
      </c>
      <c r="D1617" s="12"/>
      <c r="E1617" s="13">
        <f t="shared" si="570"/>
        <v>-1</v>
      </c>
      <c r="F1617" s="12">
        <f t="shared" si="594"/>
        <v>-2</v>
      </c>
      <c r="H1617" s="13" t="str">
        <f>IF(K1617&gt;0,SQRT(Sum_Sq($AI$2,V_rtHz($AH$2)/(1+1/$A1617),V_rtHz($AH$2*$A1617)/(1+$A1617),$AN$2*$AH$2/(1+1/$A1617),$AM$2*SQRT(Sum_Sq(K1617,1/($X$2*I$8*(1+H$1017+K1617/J1617))))/SQRT(Sum_Sq($X$2*K1617*I$8,1)),                   $AQ$2*SQRT(Sum_Sq($AH$2/(1+1/$A1617)+K1617*( 1/(H$1017+1+K1617/J1617)-1)/(1+($X$2*K1617*I$8)^2), (K1617^2*I$8*$X$2+1/($X$2*I$8*(H$1017+1+K1617/J1617           )))/(1+($X$2*K1617*I$8)^2))),           V_rtHz(J1617)/($X$2*I$8*(J1617*H$1017+J1617+K1617)),V_rtHz(K1617)*SQRT(Sum_Sq(J1617*I$8*$X$2*H$1017,1))/($X$2*I$8*(J1617*H$1017+J1617+K1617))))/SQRT(Sum_Sq(1/(1+$A1617)+$AC$2/$I$2-1/(1+(1+K1617/J1617)/H$1017),$X$2/$I$2)),IF(K1618&lt;0,"A",H1618))</f>
        <v>A</v>
      </c>
      <c r="I1617" s="12"/>
      <c r="J1617" s="13">
        <f t="shared" si="571"/>
        <v>-1</v>
      </c>
      <c r="K1617" s="12">
        <f t="shared" si="595"/>
        <v>-2</v>
      </c>
      <c r="M1617" s="13">
        <f>IF(P1617&gt;0,SQRT(Sum_Sq($AI$2,V_rtHz($AH$2)/(1+1/$A1617),V_rtHz($AH$2*$A1617)/(1+$A1617),$AN$2*$AH$2/(1+1/$A1617),$AM$2*SQRT(Sum_Sq(P1617,1/($X$2*N$8*(1+M$1017+P1617/O1617))))/SQRT(Sum_Sq($X$2*P1617*N$8,1)),                   $AQ$2*SQRT(Sum_Sq($AH$2/(1+1/$A1617)+P1617*( 1/(M$1017+1+P1617/O1617)-1)/(1+($X$2*P1617*N$8)^2), (P1617^2*N$8*$X$2+1/($X$2*N$8*(M$1017+1+P1617/O1617           )))/(1+($X$2*P1617*N$8)^2))),           V_rtHz(O1617)/($X$2*N$8*(O1617*M$1017+O1617+P1617)),V_rtHz(P1617)*SQRT(Sum_Sq(O1617*N$8*$X$2*M$1017,1))/($X$2*N$8*(O1617*M$1017+O1617+P1617))))/SQRT(Sum_Sq(1/(1+$A1617)+$AC$2/$I$2-1/(1+(1+P1617/O1617)/M$1017),$X$2/$I$2)),IF(P1618&lt;0,"A",M1618))</f>
        <v>1.1125117626747363E-6</v>
      </c>
      <c r="N1617" s="12"/>
      <c r="O1617" s="13">
        <f t="shared" si="572"/>
        <v>8933.9574343748554</v>
      </c>
      <c r="P1617" s="12">
        <f t="shared" si="596"/>
        <v>11014.721021313073</v>
      </c>
      <c r="R1617" s="13">
        <f>IF(U1617&gt;0,SQRT(Sum_Sq($AI$2,V_rtHz($AH$2)/(1+1/$A1617),V_rtHz($AH$2*$A1617)/(1+$A1617),$AN$2*$AH$2/(1+1/$A1617),$AM$2*SQRT(Sum_Sq(U1617,1/($X$2*S$8*(1+R$1017+U1617/T1617))))/SQRT(Sum_Sq($X$2*U1617*S$8,1)),                   $AQ$2*SQRT(Sum_Sq($AH$2/(1+1/$A1617)+U1617*( 1/(R$1017+1+U1617/T1617)-1)/(1+($X$2*U1617*S$8)^2), (U1617^2*S$8*$X$2+1/($X$2*S$8*(R$1017+1+U1617/T1617           )))/(1+($X$2*U1617*S$8)^2))),           V_rtHz(T1617)/($X$2*S$8*(T1617*R$1017+T1617+U1617)),V_rtHz(U1617)*SQRT(Sum_Sq(T1617*S$8*$X$2*R$1017,1))/($X$2*S$8*(T1617*R$1017+T1617+U1617))))/SQRT(Sum_Sq(1/(1+$A1617)+$AC$2/$I$2-1/(1+(1+U1617/T1617)/R$1017),$X$2/$I$2)),IF(U1618&lt;0,"A",R1618))</f>
        <v>1.4578061645001522E-6</v>
      </c>
      <c r="S1617" s="12"/>
      <c r="T1617" s="13">
        <f t="shared" si="573"/>
        <v>6825.8079945084137</v>
      </c>
      <c r="U1617" s="12">
        <f t="shared" si="597"/>
        <v>45589.340863235433</v>
      </c>
      <c r="V1617" s="12"/>
      <c r="X1617" s="13">
        <f>IF(AA1617&gt;0,SQRT(Sum_Sq($AI$2,V_rtHz($AH$2)/(1+1/$A1617),V_rtHz($AH$2*$A1617)/(1+$A1617),$AN$2*$AH$2/(1+1/$A1617),$AM$2*SQRT(Sum_Sq(AA1617,1/($X$2*Y$8*(1+X$1017+AA1617/Z1617))))/SQRT(Sum_Sq($X$2*AA1617*Y$8,1)),                   $AQ$2*SQRT(Sum_Sq($AH$2/(1+1/$A1617)+AA1617*( 1/(X$1017+1+AA1617/Z1617)-1)/(1+($X$2*AA1617*Y$8)^2), (AA1617^2*Y$8*$X$2+1/($X$2*Y$8*(X$1017+1+AA1617/Z1617           )))/(1+($X$2*AA1617*Y$8)^2))),           V_rtHz(Z1617)/($X$2*Y$8*(Z1617*X$1017+Z1617+AA1617)),V_rtHz(AA1617)*SQRT(Sum_Sq(Z1617*Y$8*$X$2*X$1017,1))/($X$2*Y$8*(Z1617*X$1017+Z1617+AA1617))))/SQRT(Sum_Sq(1/(1+$A1617)+$AC$2/$I$2-1/(1+(1+AA1617/Z1617)/X$1017),$X$2/$I$2)),IF(AA1618&lt;0,"A",X1618))</f>
        <v>2.3977658411562181E-6</v>
      </c>
      <c r="Y1617" s="12"/>
      <c r="Z1617" s="13">
        <f t="shared" si="574"/>
        <v>6431.3698975643256</v>
      </c>
      <c r="AA1617" s="12">
        <f t="shared" si="598"/>
        <v>153007.91328017478</v>
      </c>
      <c r="AC1617" s="13">
        <f>IF(AF1617&gt;0,SQRT(Sum_Sq($AI$2,V_rtHz($AH$2)/(1+1/$A1617),V_rtHz($AH$2*$A1617)/(1+$A1617),$AN$2*$AH$2/(1+1/$A1617),$AM$2*SQRT(Sum_Sq(AF1617,1/($X$2*AD$8*(1+AC$1017+AF1617/AE1617))))/SQRT(Sum_Sq($X$2*AF1617*AD$8,1)),                   $AQ$2*SQRT(Sum_Sq($AH$2/(1+1/$A1617)+AF1617*( 1/(AC$1017+1+AF1617/AE1617)-1)/(1+($X$2*AF1617*AD$8)^2), (AF1617^2*AD$8*$X$2+1/($X$2*AD$8*(AC$1017+1+AF1617/AE1617           )))/(1+($X$2*AF1617*AD$8)^2))),           V_rtHz(AE1617)/($X$2*AD$8*(AE1617*AC$1017+AE1617+AF1617)),V_rtHz(AF1617)*SQRT(Sum_Sq(AE1617*AD$8*$X$2*AC$1017,1))/($X$2*AD$8*(AE1617*AC$1017+AE1617+AF1617))))/SQRT(Sum_Sq(1/(1+$A1617)+$AC$2/$I$2-1/(1+(1+AF1617/AE1617)/AC$1017),$X$2/$I$2)),IF(AF1618&lt;0,"A",AC1618))</f>
        <v>4.1639360746491434E-6</v>
      </c>
      <c r="AD1617" s="12"/>
      <c r="AE1617" s="13">
        <f t="shared" si="575"/>
        <v>6321.13241292568</v>
      </c>
      <c r="AF1617" s="12">
        <f t="shared" si="599"/>
        <v>492291.67655517103</v>
      </c>
      <c r="AG1617" s="13"/>
      <c r="AH1617" s="13">
        <f>IF(AK1617&gt;0,SQRT(Sum_Sq($AI$2,V_rtHz($AH$2)/(1+1/$A1617),V_rtHz($AH$2*$A1617)/(1+$A1617),$AN$2*$AH$2/(1+1/$A1617),$AM$2*SQRT(Sum_Sq(AK1617,1/($X$2*AI$8*(1+AH$1017+AK1617/AJ1617))))/SQRT(Sum_Sq($X$2*AK1617*AI$8,1)),                   $AQ$2*SQRT(Sum_Sq($AH$2/(1+1/$A1617)+AK1617*( 1/(AH$1017+1+AK1617/AJ1617)-1)/(1+($X$2*AK1617*AI$8)^2), (AK1617^2*AI$8*$X$2+1/($X$2*AI$8*(AH$1017+1+AK1617/AJ1617           )))/(1+($X$2*AK1617*AI$8)^2))),           V_rtHz(AJ1617)/($X$2*AI$8*(AJ1617*AH$1017+AJ1617+AK1617)),V_rtHz(AK1617)*SQRT(Sum_Sq(AJ1617*AI$8*$X$2*AH$1017,1))/($X$2*AI$8*(AJ1617*AH$1017+AJ1617+AK1617))))/SQRT(Sum_Sq(1/(1+$A1617)+$AC$2/$I$2-1/(1+(1+AK1617/AJ1617)/AH$1017),$X$2/$I$2)),IF(AK1618&lt;0,"A",AH1618))</f>
        <v>7.3503037291388313E-6</v>
      </c>
      <c r="AI1617" s="13"/>
      <c r="AJ1617" s="13">
        <f t="shared" si="576"/>
        <v>6287.5186244572542</v>
      </c>
      <c r="AK1617" s="12">
        <f t="shared" si="600"/>
        <v>1565085.6026596557</v>
      </c>
      <c r="AM1617" s="13">
        <f>IF(AP1617&gt;0,SQRT(Sum_Sq($AI$2,V_rtHz($AH$2)/(1+1/$A1617),V_rtHz($AH$2*$A1617)/(1+$A1617),$AN$2*$AH$2/(1+1/$A1617),$AM$2*SQRT(Sum_Sq(AP1617,1/($X$2*AN$8*(1+AM$1017+AP1617/AO1617))))/SQRT(Sum_Sq($X$2*AP1617*AN$8,1)),                   $AQ$2*SQRT(Sum_Sq($AH$2/(1+1/$A1617)+AP1617*( 1/(AM$1017+1+AP1617/AO1617)-1)/(1+($X$2*AP1617*AN$8)^2), (AP1617^2*AN$8*$X$2+1/($X$2*AN$8*(AM$1017+1+AP1617/AO1617           )))/(1+($X$2*AP1617*AN$8)^2))),           V_rtHz(AO1617)/($X$2*AN$8*(AO1617*AM$1017+AO1617+AP1617)),V_rtHz(AP1617)*SQRT(Sum_Sq(AO1617*AN$8*$X$2*AM$1017,1))/($X$2*AN$8*(AO1617*AM$1017+AO1617+AP1617))))/SQRT(Sum_Sq(1/(1+$A1617)+$AC$2/$I$2-1/(1+(1+AP1617/AO1617)/AM$1017),$X$2/$I$2)),IF(AP1618&lt;0,"A",AM1618))</f>
        <v>1.3043037472994582E-5</v>
      </c>
      <c r="AN1617" s="12"/>
      <c r="AO1617" s="13">
        <f t="shared" si="577"/>
        <v>6277.0081987112271</v>
      </c>
      <c r="AP1617" s="12">
        <f t="shared" si="601"/>
        <v>4957522.3972549988</v>
      </c>
      <c r="AQ1617" s="90"/>
      <c r="AR1617" s="13">
        <f t="shared" si="578"/>
        <v>69887291.180198371</v>
      </c>
      <c r="AS1617" s="13">
        <f t="shared" si="579"/>
        <v>-1.3941187457669751E-5</v>
      </c>
      <c r="AV1617" s="13"/>
      <c r="AW1617" s="13">
        <f t="shared" si="580"/>
        <v>39300511.936236553</v>
      </c>
      <c r="AX1617" s="13">
        <f t="shared" si="581"/>
        <v>-5.0202478552337912E-5</v>
      </c>
      <c r="AZ1617" s="13"/>
      <c r="BA1617" s="13"/>
      <c r="BB1617" s="13">
        <f t="shared" si="582"/>
        <v>3150.6815879885426</v>
      </c>
      <c r="BC1617" s="13">
        <f t="shared" si="583"/>
        <v>3.4465664218175154</v>
      </c>
      <c r="BD1617" s="13"/>
      <c r="BE1617" s="13"/>
      <c r="BG1617" s="13">
        <f t="shared" si="584"/>
        <v>996.3330000000002</v>
      </c>
      <c r="BH1617" s="13">
        <f t="shared" si="585"/>
        <v>10.898999999999999</v>
      </c>
      <c r="BI1617" s="13"/>
      <c r="BL1617" s="13">
        <f t="shared" si="586"/>
        <v>315.06815879885437</v>
      </c>
      <c r="BM1617" s="13">
        <f t="shared" si="587"/>
        <v>34.465664218175121</v>
      </c>
      <c r="BP1617" s="13"/>
      <c r="BQ1617" s="13">
        <f t="shared" si="588"/>
        <v>99.633299999999991</v>
      </c>
      <c r="BR1617" s="13">
        <f t="shared" si="589"/>
        <v>108.99</v>
      </c>
      <c r="BT1617" s="13"/>
      <c r="BU1617" s="13"/>
      <c r="BV1617" s="13">
        <f t="shared" si="590"/>
        <v>31.50681587988543</v>
      </c>
      <c r="BW1617" s="13">
        <f t="shared" si="591"/>
        <v>344.65664218175141</v>
      </c>
      <c r="CA1617" s="13">
        <f t="shared" si="592"/>
        <v>9.9633299999999991</v>
      </c>
      <c r="CB1617" s="13">
        <f t="shared" si="593"/>
        <v>1089.9000000000001</v>
      </c>
    </row>
    <row r="1618" spans="1:80" x14ac:dyDescent="0.3">
      <c r="A1618" s="13">
        <f t="shared" si="569"/>
        <v>4.2072662838444422E-2</v>
      </c>
      <c r="C1618" s="13" t="str">
        <f>IF(F1618&gt;0,SQRT(Sum_Sq($AI$2,V_rtHz($AH$2)/(1+1/$A1618),V_rtHz($AH$2*$A1618)/(1+$A1618),$AN$2*$AH$2/(1+1/$A1618),$AM$2*SQRT(Sum_Sq(F1618,1/($X$2*D$8*(1+C$1017+F1618/E1618))))/SQRT(Sum_Sq($X$2*F1618*D$8,1)),                   $AQ$2*SQRT(Sum_Sq($AH$2/(1+1/$A1618)+F1618*( 1/(C$1017+1+F1618/E1618)-1)/(1+($X$2*F1618*D$8)^2), (F1618^2*D$8*$X$2+1/($X$2*D$8*(C$1017+1+F1618/E1618           )))/(1+($X$2*F1618*D$8)^2))),           V_rtHz(E1618)/($X$2*D$8*(E1618*C$1017+E1618+F1618)),V_rtHz(F1618)*SQRT(Sum_Sq(E1618*D$8*$X$2*C$1017,1))/($X$2*D$8*(E1618*C$1017+E1618+F1618))))/SQRT(Sum_Sq(1/(1+$A1618)+$AC$2/$I$2-1/(1+(1+F1618/E1618)/C$1017),$X$2/$I$2)),IF(F1619&lt;0,"A",C1619))</f>
        <v>A</v>
      </c>
      <c r="E1618" s="13">
        <f t="shared" si="570"/>
        <v>-1</v>
      </c>
      <c r="F1618" s="12">
        <f t="shared" si="594"/>
        <v>-2</v>
      </c>
      <c r="H1618" s="13" t="str">
        <f>IF(K1618&gt;0,SQRT(Sum_Sq($AI$2,V_rtHz($AH$2)/(1+1/$A1618),V_rtHz($AH$2*$A1618)/(1+$A1618),$AN$2*$AH$2/(1+1/$A1618),$AM$2*SQRT(Sum_Sq(K1618,1/($X$2*I$8*(1+H$1017+K1618/J1618))))/SQRT(Sum_Sq($X$2*K1618*I$8,1)),                   $AQ$2*SQRT(Sum_Sq($AH$2/(1+1/$A1618)+K1618*( 1/(H$1017+1+K1618/J1618)-1)/(1+($X$2*K1618*I$8)^2), (K1618^2*I$8*$X$2+1/($X$2*I$8*(H$1017+1+K1618/J1618           )))/(1+($X$2*K1618*I$8)^2))),           V_rtHz(J1618)/($X$2*I$8*(J1618*H$1017+J1618+K1618)),V_rtHz(K1618)*SQRT(Sum_Sq(J1618*I$8*$X$2*H$1017,1))/($X$2*I$8*(J1618*H$1017+J1618+K1618))))/SQRT(Sum_Sq(1/(1+$A1618)+$AC$2/$I$2-1/(1+(1+K1618/J1618)/H$1017),$X$2/$I$2)),IF(K1619&lt;0,"A",H1619))</f>
        <v>A</v>
      </c>
      <c r="J1618" s="13">
        <f t="shared" si="571"/>
        <v>-1</v>
      </c>
      <c r="K1618" s="12">
        <f t="shared" si="595"/>
        <v>-2</v>
      </c>
      <c r="M1618" s="13">
        <f>IF(P1618&gt;0,SQRT(Sum_Sq($AI$2,V_rtHz($AH$2)/(1+1/$A1618),V_rtHz($AH$2*$A1618)/(1+$A1618),$AN$2*$AH$2/(1+1/$A1618),$AM$2*SQRT(Sum_Sq(P1618,1/($X$2*N$8*(1+M$1017+P1618/O1618))))/SQRT(Sum_Sq($X$2*P1618*N$8,1)),                   $AQ$2*SQRT(Sum_Sq($AH$2/(1+1/$A1618)+P1618*( 1/(M$1017+1+P1618/O1618)-1)/(1+($X$2*P1618*N$8)^2), (P1618^2*N$8*$X$2+1/($X$2*N$8*(M$1017+1+P1618/O1618           )))/(1+($X$2*P1618*N$8)^2))),           V_rtHz(O1618)/($X$2*N$8*(O1618*M$1017+O1618+P1618)),V_rtHz(P1618)*SQRT(Sum_Sq(O1618*N$8*$X$2*M$1017,1))/($X$2*N$8*(O1618*M$1017+O1618+P1618))))/SQRT(Sum_Sq(1/(1+$A1618)+$AC$2/$I$2-1/(1+(1+P1618/O1618)/M$1017),$X$2/$I$2)),IF(P1619&lt;0,"A",M1619))</f>
        <v>1.1046780858661003E-6</v>
      </c>
      <c r="O1618" s="13">
        <f t="shared" si="572"/>
        <v>8827.6171344474824</v>
      </c>
      <c r="P1618" s="12">
        <f t="shared" si="596"/>
        <v>11147.407874308999</v>
      </c>
      <c r="R1618" s="13">
        <f>IF(U1618&gt;0,SQRT(Sum_Sq($AI$2,V_rtHz($AH$2)/(1+1/$A1618),V_rtHz($AH$2*$A1618)/(1+$A1618),$AN$2*$AH$2/(1+1/$A1618),$AM$2*SQRT(Sum_Sq(U1618,1/($X$2*S$8*(1+R$1017+U1618/T1618))))/SQRT(Sum_Sq($X$2*U1618*S$8,1)),                   $AQ$2*SQRT(Sum_Sq($AH$2/(1+1/$A1618)+U1618*( 1/(R$1017+1+U1618/T1618)-1)/(1+($X$2*U1618*S$8)^2), (U1618^2*S$8*$X$2+1/($X$2*S$8*(R$1017+1+U1618/T1618           )))/(1+($X$2*U1618*S$8)^2))),           V_rtHz(T1618)/($X$2*S$8*(T1618*R$1017+T1618+U1618)),V_rtHz(U1618)*SQRT(Sum_Sq(T1618*S$8*$X$2*R$1017,1))/($X$2*S$8*(T1618*R$1017+T1618+U1618))))/SQRT(Sum_Sq(1/(1+$A1618)+$AC$2/$I$2-1/(1+(1+U1618/T1618)/R$1017),$X$2/$I$2)),IF(U1619&lt;0,"A",R1619))</f>
        <v>1.4538891554479615E-6</v>
      </c>
      <c r="T1618" s="13">
        <f t="shared" si="573"/>
        <v>6781.5343281362366</v>
      </c>
      <c r="U1618" s="12">
        <f t="shared" si="597"/>
        <v>45886.973695252818</v>
      </c>
      <c r="X1618" s="13">
        <f>IF(AA1618&gt;0,SQRT(Sum_Sq($AI$2,V_rtHz($AH$2)/(1+1/$A1618),V_rtHz($AH$2*$A1618)/(1+$A1618),$AN$2*$AH$2/(1+1/$A1618),$AM$2*SQRT(Sum_Sq(AA1618,1/($X$2*Y$8*(1+X$1017+AA1618/Z1618))))/SQRT(Sum_Sq($X$2*AA1618*Y$8,1)),                   $AQ$2*SQRT(Sum_Sq($AH$2/(1+1/$A1618)+AA1618*( 1/(X$1017+1+AA1618/Z1618)-1)/(1+($X$2*AA1618*Y$8)^2), (AA1618^2*Y$8*$X$2+1/($X$2*Y$8*(X$1017+1+AA1618/Z1618           )))/(1+($X$2*AA1618*Y$8)^2))),           V_rtHz(Z1618)/($X$2*Y$8*(Z1618*X$1017+Z1618+AA1618)),V_rtHz(AA1618)*SQRT(Sum_Sq(Z1618*Y$8*$X$2*X$1017,1))/($X$2*Y$8*(Z1618*X$1017+Z1618+AA1618))))/SQRT(Sum_Sq(1/(1+$A1618)+$AC$2/$I$2-1/(1+(1+AA1618/Z1618)/X$1017),$X$2/$I$2)),IF(AA1619&lt;0,"A",X1619))</f>
        <v>2.3928481336563745E-6</v>
      </c>
      <c r="Z1618" s="13">
        <f t="shared" si="574"/>
        <v>6394.8014646943493</v>
      </c>
      <c r="AA1618" s="12">
        <f t="shared" si="598"/>
        <v>153882.88330641447</v>
      </c>
      <c r="AC1618" s="13">
        <f>IF(AF1618&gt;0,SQRT(Sum_Sq($AI$2,V_rtHz($AH$2)/(1+1/$A1618),V_rtHz($AH$2*$A1618)/(1+$A1618),$AN$2*$AH$2/(1+1/$A1618),$AM$2*SQRT(Sum_Sq(AF1618,1/($X$2*AD$8*(1+AC$1017+AF1618/AE1618))))/SQRT(Sum_Sq($X$2*AF1618*AD$8,1)),                   $AQ$2*SQRT(Sum_Sq($AH$2/(1+1/$A1618)+AF1618*( 1/(AC$1017+1+AF1618/AE1618)-1)/(1+($X$2*AF1618*AD$8)^2), (AF1618^2*AD$8*$X$2+1/($X$2*AD$8*(AC$1017+1+AF1618/AE1618           )))/(1+($X$2*AF1618*AD$8)^2))),           V_rtHz(AE1618)/($X$2*AD$8*(AE1618*AC$1017+AE1618+AF1618)),V_rtHz(AF1618)*SQRT(Sum_Sq(AE1618*AD$8*$X$2*AC$1017,1))/($X$2*AD$8*(AE1618*AC$1017+AE1618+AF1618))))/SQRT(Sum_Sq(1/(1+$A1618)+$AC$2/$I$2-1/(1+(1+AF1618/AE1618)/AC$1017),$X$2/$I$2)),IF(AF1619&lt;0,"A",AC1619))</f>
        <v>4.1561004673438479E-6</v>
      </c>
      <c r="AE1618" s="13">
        <f t="shared" si="575"/>
        <v>6286.5342597724375</v>
      </c>
      <c r="AF1618" s="12">
        <f t="shared" si="599"/>
        <v>495001.02038719499</v>
      </c>
      <c r="AG1618" s="13"/>
      <c r="AH1618" s="13">
        <f>IF(AK1618&gt;0,SQRT(Sum_Sq($AI$2,V_rtHz($AH$2)/(1+1/$A1618),V_rtHz($AH$2*$A1618)/(1+$A1618),$AN$2*$AH$2/(1+1/$A1618),$AM$2*SQRT(Sum_Sq(AK1618,1/($X$2*AI$8*(1+AH$1017+AK1618/AJ1618))))/SQRT(Sum_Sq($X$2*AK1618*AI$8,1)),                   $AQ$2*SQRT(Sum_Sq($AH$2/(1+1/$A1618)+AK1618*( 1/(AH$1017+1+AK1618/AJ1618)-1)/(1+($X$2*AK1618*AI$8)^2), (AK1618^2*AI$8*$X$2+1/($X$2*AI$8*(AH$1017+1+AK1618/AJ1618           )))/(1+($X$2*AK1618*AI$8)^2))),           V_rtHz(AJ1618)/($X$2*AI$8*(AJ1618*AH$1017+AJ1618+AK1618)),V_rtHz(AK1618)*SQRT(Sum_Sq(AJ1618*AI$8*$X$2*AH$1017,1))/($X$2*AI$8*(AJ1618*AH$1017+AJ1618+AK1618))))/SQRT(Sum_Sq(1/(1+$A1618)+$AC$2/$I$2-1/(1+(1+AK1618/AJ1618)/AH$1017),$X$2/$I$2)),IF(AK1619&lt;0,"A",AH1619))</f>
        <v>7.3368483458219889E-6</v>
      </c>
      <c r="AI1618" s="13"/>
      <c r="AJ1618" s="13">
        <f t="shared" si="576"/>
        <v>6253.5059469405887</v>
      </c>
      <c r="AK1618" s="12">
        <f t="shared" si="600"/>
        <v>1573598.0678817097</v>
      </c>
      <c r="AM1618" s="13">
        <f>IF(AP1618&gt;0,SQRT(Sum_Sq($AI$2,V_rtHz($AH$2)/(1+1/$A1618),V_rtHz($AH$2*$A1618)/(1+$A1618),$AN$2*$AH$2/(1+1/$A1618),$AM$2*SQRT(Sum_Sq(AP1618,1/($X$2*AN$8*(1+AM$1017+AP1618/AO1618))))/SQRT(Sum_Sq($X$2*AP1618*AN$8,1)),                   $AQ$2*SQRT(Sum_Sq($AH$2/(1+1/$A1618)+AP1618*( 1/(AM$1017+1+AP1618/AO1618)-1)/(1+($X$2*AP1618*AN$8)^2), (AP1618^2*AN$8*$X$2+1/($X$2*AN$8*(AM$1017+1+AP1618/AO1618           )))/(1+($X$2*AP1618*AN$8)^2))),           V_rtHz(AO1618)/($X$2*AN$8*(AO1618*AM$1017+AO1618+AP1618)),V_rtHz(AP1618)*SQRT(Sum_Sq(AO1618*AN$8*$X$2*AM$1017,1))/($X$2*AN$8*(AO1618*AM$1017+AO1618+AP1618))))/SQRT(Sum_Sq(1/(1+$A1618)+$AC$2/$I$2-1/(1+(1+AP1618/AO1618)/AM$1017),$X$2/$I$2)),IF(AP1619&lt;0,"A",AM1619))</f>
        <v>1.3019382209007479E-5</v>
      </c>
      <c r="AO1618" s="13">
        <f t="shared" si="577"/>
        <v>6243.1771376150027</v>
      </c>
      <c r="AP1618" s="12">
        <f t="shared" si="601"/>
        <v>4984386.6427201703</v>
      </c>
      <c r="AR1618" s="13">
        <f t="shared" si="578"/>
        <v>69887291.180198371</v>
      </c>
      <c r="AS1618" s="13">
        <f t="shared" si="579"/>
        <v>-1.3952124055888158E-5</v>
      </c>
      <c r="AV1618" s="13"/>
      <c r="AW1618" s="13">
        <f t="shared" si="580"/>
        <v>39300511.936236553</v>
      </c>
      <c r="AX1618" s="13">
        <f t="shared" si="581"/>
        <v>-5.0344587068215998E-5</v>
      </c>
      <c r="AZ1618" s="13"/>
      <c r="BA1618" s="13"/>
      <c r="BB1618" s="13">
        <f t="shared" si="582"/>
        <v>3150.681587988543</v>
      </c>
      <c r="BC1618" s="13">
        <f t="shared" si="583"/>
        <v>3.4465664218175136</v>
      </c>
      <c r="BD1618" s="13"/>
      <c r="BE1618" s="13"/>
      <c r="BG1618" s="13">
        <f t="shared" si="584"/>
        <v>996.33300000000042</v>
      </c>
      <c r="BH1618" s="13">
        <f t="shared" si="585"/>
        <v>10.898999999999996</v>
      </c>
      <c r="BI1618" s="13"/>
      <c r="BL1618" s="13">
        <f t="shared" si="586"/>
        <v>315.06815879885437</v>
      </c>
      <c r="BM1618" s="13">
        <f t="shared" si="587"/>
        <v>34.465664218175149</v>
      </c>
      <c r="BP1618" s="13"/>
      <c r="BQ1618" s="13">
        <f t="shared" si="588"/>
        <v>99.633300000000006</v>
      </c>
      <c r="BR1618" s="13">
        <f t="shared" si="589"/>
        <v>108.99000000000008</v>
      </c>
      <c r="BT1618" s="13"/>
      <c r="BU1618" s="13"/>
      <c r="BV1618" s="13">
        <f t="shared" si="590"/>
        <v>31.50681587988543</v>
      </c>
      <c r="BW1618" s="13">
        <f t="shared" si="591"/>
        <v>344.65664218175181</v>
      </c>
      <c r="CA1618" s="13">
        <f t="shared" si="592"/>
        <v>9.9633299999999991</v>
      </c>
      <c r="CB1618" s="13">
        <f t="shared" si="593"/>
        <v>1089.9000000000005</v>
      </c>
    </row>
    <row r="1619" spans="1:80" x14ac:dyDescent="0.3">
      <c r="A1619" s="13">
        <f t="shared" si="569"/>
        <v>4.265795188015923E-2</v>
      </c>
      <c r="C1619" s="13" t="str">
        <f>IF(F1619&gt;0,SQRT(Sum_Sq($AI$2,V_rtHz($AH$2)/(1+1/$A1619),V_rtHz($AH$2*$A1619)/(1+$A1619),$AN$2*$AH$2/(1+1/$A1619),$AM$2*SQRT(Sum_Sq(F1619,1/($X$2*D$8*(1+C$1017+F1619/E1619))))/SQRT(Sum_Sq($X$2*F1619*D$8,1)),                   $AQ$2*SQRT(Sum_Sq($AH$2/(1+1/$A1619)+F1619*( 1/(C$1017+1+F1619/E1619)-1)/(1+($X$2*F1619*D$8)^2), (F1619^2*D$8*$X$2+1/($X$2*D$8*(C$1017+1+F1619/E1619           )))/(1+($X$2*F1619*D$8)^2))),           V_rtHz(E1619)/($X$2*D$8*(E1619*C$1017+E1619+F1619)),V_rtHz(F1619)*SQRT(Sum_Sq(E1619*D$8*$X$2*C$1017,1))/($X$2*D$8*(E1619*C$1017+E1619+F1619))))/SQRT(Sum_Sq(1/(1+$A1619)+$AC$2/$I$2-1/(1+(1+F1619/E1619)/C$1017),$X$2/$I$2)),IF(F1620&lt;0,"A",C1620))</f>
        <v>A</v>
      </c>
      <c r="E1619" s="13">
        <f t="shared" si="570"/>
        <v>-1</v>
      </c>
      <c r="F1619" s="12">
        <f t="shared" si="594"/>
        <v>-2</v>
      </c>
      <c r="H1619" s="13" t="str">
        <f>IF(K1619&gt;0,SQRT(Sum_Sq($AI$2,V_rtHz($AH$2)/(1+1/$A1619),V_rtHz($AH$2*$A1619)/(1+$A1619),$AN$2*$AH$2/(1+1/$A1619),$AM$2*SQRT(Sum_Sq(K1619,1/($X$2*I$8*(1+H$1017+K1619/J1619))))/SQRT(Sum_Sq($X$2*K1619*I$8,1)),                   $AQ$2*SQRT(Sum_Sq($AH$2/(1+1/$A1619)+K1619*( 1/(H$1017+1+K1619/J1619)-1)/(1+($X$2*K1619*I$8)^2), (K1619^2*I$8*$X$2+1/($X$2*I$8*(H$1017+1+K1619/J1619           )))/(1+($X$2*K1619*I$8)^2))),           V_rtHz(J1619)/($X$2*I$8*(J1619*H$1017+J1619+K1619)),V_rtHz(K1619)*SQRT(Sum_Sq(J1619*I$8*$X$2*H$1017,1))/($X$2*I$8*(J1619*H$1017+J1619+K1619))))/SQRT(Sum_Sq(1/(1+$A1619)+$AC$2/$I$2-1/(1+(1+K1619/J1619)/H$1017),$X$2/$I$2)),IF(K1620&lt;0,"A",H1620))</f>
        <v>A</v>
      </c>
      <c r="J1619" s="13">
        <f t="shared" si="571"/>
        <v>-1</v>
      </c>
      <c r="K1619" s="12">
        <f t="shared" si="595"/>
        <v>-2</v>
      </c>
      <c r="M1619" s="13">
        <f>IF(P1619&gt;0,SQRT(Sum_Sq($AI$2,V_rtHz($AH$2)/(1+1/$A1619),V_rtHz($AH$2*$A1619)/(1+$A1619),$AN$2*$AH$2/(1+1/$A1619),$AM$2*SQRT(Sum_Sq(P1619,1/($X$2*N$8*(1+M$1017+P1619/O1619))))/SQRT(Sum_Sq($X$2*P1619*N$8,1)),                   $AQ$2*SQRT(Sum_Sq($AH$2/(1+1/$A1619)+P1619*( 1/(M$1017+1+P1619/O1619)-1)/(1+($X$2*P1619*N$8)^2), (P1619^2*N$8*$X$2+1/($X$2*N$8*(M$1017+1+P1619/O1619           )))/(1+($X$2*P1619*N$8)^2))),           V_rtHz(O1619)/($X$2*N$8*(O1619*M$1017+O1619+P1619)),V_rtHz(P1619)*SQRT(Sum_Sq(O1619*N$8*$X$2*M$1017,1))/($X$2*N$8*(O1619*M$1017+O1619+P1619))))/SQRT(Sum_Sq(1/(1+$A1619)+$AC$2/$I$2-1/(1+(1+P1619/O1619)/M$1017),$X$2/$I$2)),IF(P1620&lt;0,"A",M1620))</f>
        <v>1.0970546889697157E-6</v>
      </c>
      <c r="O1619" s="13">
        <f t="shared" si="572"/>
        <v>8723.9952401123537</v>
      </c>
      <c r="P1619" s="12">
        <f t="shared" si="596"/>
        <v>11279.814585806398</v>
      </c>
      <c r="R1619" s="13">
        <f>IF(U1619&gt;0,SQRT(Sum_Sq($AI$2,V_rtHz($AH$2)/(1+1/$A1619),V_rtHz($AH$2*$A1619)/(1+$A1619),$AN$2*$AH$2/(1+1/$A1619),$AM$2*SQRT(Sum_Sq(U1619,1/($X$2*S$8*(1+R$1017+U1619/T1619))))/SQRT(Sum_Sq($X$2*U1619*S$8,1)),                   $AQ$2*SQRT(Sum_Sq($AH$2/(1+1/$A1619)+U1619*( 1/(R$1017+1+U1619/T1619)-1)/(1+($X$2*U1619*S$8)^2), (U1619^2*S$8*$X$2+1/($X$2*S$8*(R$1017+1+U1619/T1619           )))/(1+($X$2*U1619*S$8)^2))),           V_rtHz(T1619)/($X$2*S$8*(T1619*R$1017+T1619+U1619)),V_rtHz(U1619)*SQRT(Sum_Sq(T1619*S$8*$X$2*R$1017,1))/($X$2*S$8*(T1619*R$1017+T1619+U1619))))/SQRT(Sum_Sq(1/(1+$A1619)+$AC$2/$I$2-1/(1+(1+U1619/T1619)/R$1017),$X$2/$I$2)),IF(U1620&lt;0,"A",R1620))</f>
        <v>1.4500068842520502E-6</v>
      </c>
      <c r="T1619" s="13">
        <f t="shared" si="573"/>
        <v>6737.5814652126837</v>
      </c>
      <c r="U1619" s="12">
        <f t="shared" si="597"/>
        <v>46186.319072405975</v>
      </c>
      <c r="X1619" s="13">
        <f>IF(AA1619&gt;0,SQRT(Sum_Sq($AI$2,V_rtHz($AH$2)/(1+1/$A1619),V_rtHz($AH$2*$A1619)/(1+$A1619),$AN$2*$AH$2/(1+1/$A1619),$AM$2*SQRT(Sum_Sq(AA1619,1/($X$2*Y$8*(1+X$1017+AA1619/Z1619))))/SQRT(Sum_Sq($X$2*AA1619*Y$8,1)),                   $AQ$2*SQRT(Sum_Sq($AH$2/(1+1/$A1619)+AA1619*( 1/(X$1017+1+AA1619/Z1619)-1)/(1+($X$2*AA1619*Y$8)^2), (AA1619^2*Y$8*$X$2+1/($X$2*Y$8*(X$1017+1+AA1619/Z1619           )))/(1+($X$2*AA1619*Y$8)^2))),           V_rtHz(Z1619)/($X$2*Y$8*(Z1619*X$1017+Z1619+AA1619)),V_rtHz(AA1619)*SQRT(Sum_Sq(Z1619*Y$8*$X$2*X$1017,1))/($X$2*Y$8*(Z1619*X$1017+Z1619+AA1619))))/SQRT(Sum_Sq(1/(1+$A1619)+$AC$2/$I$2-1/(1+(1+AA1619/Z1619)/X$1017),$X$2/$I$2)),IF(AA1620&lt;0,"A",X1620))</f>
        <v>2.3879614079835706E-6</v>
      </c>
      <c r="Z1619" s="13">
        <f t="shared" si="574"/>
        <v>6358.4002828157709</v>
      </c>
      <c r="AA1619" s="12">
        <f t="shared" si="598"/>
        <v>154763.84684662687</v>
      </c>
      <c r="AC1619" s="13">
        <f>IF(AF1619&gt;0,SQRT(Sum_Sq($AI$2,V_rtHz($AH$2)/(1+1/$A1619),V_rtHz($AH$2*$A1619)/(1+$A1619),$AN$2*$AH$2/(1+1/$A1619),$AM$2*SQRT(Sum_Sq(AF1619,1/($X$2*AD$8*(1+AC$1017+AF1619/AE1619))))/SQRT(Sum_Sq($X$2*AF1619*AD$8,1)),                   $AQ$2*SQRT(Sum_Sq($AH$2/(1+1/$A1619)+AF1619*( 1/(AC$1017+1+AF1619/AE1619)-1)/(1+($X$2*AF1619*AD$8)^2), (AF1619^2*AD$8*$X$2+1/($X$2*AD$8*(AC$1017+1+AF1619/AE1619           )))/(1+($X$2*AF1619*AD$8)^2))),           V_rtHz(AE1619)/($X$2*AD$8*(AE1619*AC$1017+AE1619+AF1619)),V_rtHz(AF1619)*SQRT(Sum_Sq(AE1619*AD$8*$X$2*AC$1017,1))/($X$2*AD$8*(AE1619*AC$1017+AE1619+AF1619))))/SQRT(Sum_Sq(1/(1+$A1619)+$AC$2/$I$2-1/(1+(1+AF1619/AE1619)/AC$1017),$X$2/$I$2)),IF(AF1620&lt;0,"A",AC1620))</f>
        <v>4.1483089395832687E-6</v>
      </c>
      <c r="AE1619" s="13">
        <f t="shared" si="575"/>
        <v>6252.0698587212364</v>
      </c>
      <c r="AF1619" s="12">
        <f t="shared" si="599"/>
        <v>497729.70289920835</v>
      </c>
      <c r="AG1619" s="13"/>
      <c r="AH1619" s="13">
        <f>IF(AK1619&gt;0,SQRT(Sum_Sq($AI$2,V_rtHz($AH$2)/(1+1/$A1619),V_rtHz($AH$2*$A1619)/(1+$A1619),$AN$2*$AH$2/(1+1/$A1619),$AM$2*SQRT(Sum_Sq(AK1619,1/($X$2*AI$8*(1+AH$1017+AK1619/AJ1619))))/SQRT(Sum_Sq($X$2*AK1619*AI$8,1)),                   $AQ$2*SQRT(Sum_Sq($AH$2/(1+1/$A1619)+AK1619*( 1/(AH$1017+1+AK1619/AJ1619)-1)/(1+($X$2*AK1619*AI$8)^2), (AK1619^2*AI$8*$X$2+1/($X$2*AI$8*(AH$1017+1+AK1619/AJ1619           )))/(1+($X$2*AK1619*AI$8)^2))),           V_rtHz(AJ1619)/($X$2*AI$8*(AJ1619*AH$1017+AJ1619+AK1619)),V_rtHz(AK1619)*SQRT(Sum_Sq(AJ1619*AI$8*$X$2*AH$1017,1))/($X$2*AI$8*(AJ1619*AH$1017+AJ1619+AK1619))))/SQRT(Sum_Sq(1/(1+$A1619)+$AC$2/$I$2-1/(1+(1+AK1619/AJ1619)/AH$1017),$X$2/$I$2)),IF(AK1620&lt;0,"A",AH1620))</f>
        <v>7.3234659601107788E-6</v>
      </c>
      <c r="AI1619" s="13"/>
      <c r="AJ1619" s="13">
        <f t="shared" si="576"/>
        <v>6219.6175312041296</v>
      </c>
      <c r="AK1619" s="12">
        <f t="shared" si="600"/>
        <v>1582172.0268524857</v>
      </c>
      <c r="AM1619" s="13">
        <f>IF(AP1619&gt;0,SQRT(Sum_Sq($AI$2,V_rtHz($AH$2)/(1+1/$A1619),V_rtHz($AH$2*$A1619)/(1+$A1619),$AN$2*$AH$2/(1+1/$A1619),$AM$2*SQRT(Sum_Sq(AP1619,1/($X$2*AN$8*(1+AM$1017+AP1619/AO1619))))/SQRT(Sum_Sq($X$2*AP1619*AN$8,1)),                   $AQ$2*SQRT(Sum_Sq($AH$2/(1+1/$A1619)+AP1619*( 1/(AM$1017+1+AP1619/AO1619)-1)/(1+($X$2*AP1619*AN$8)^2), (AP1619^2*AN$8*$X$2+1/($X$2*AN$8*(AM$1017+1+AP1619/AO1619           )))/(1+($X$2*AP1619*AN$8)^2))),           V_rtHz(AO1619)/($X$2*AN$8*(AO1619*AM$1017+AO1619+AP1619)),V_rtHz(AP1619)*SQRT(Sum_Sq(AO1619*AN$8*$X$2*AM$1017,1))/($X$2*AN$8*(AO1619*AM$1017+AO1619+AP1619))))/SQRT(Sum_Sq(1/(1+$A1619)+$AC$2/$I$2-1/(1+(1+AP1619/AO1619)/AM$1017),$X$2/$I$2)),IF(AP1620&lt;0,"A",AM1620))</f>
        <v>1.299585392457651E-5</v>
      </c>
      <c r="AO1619" s="13">
        <f t="shared" si="577"/>
        <v>6209.4674378825193</v>
      </c>
      <c r="AP1619" s="12">
        <f t="shared" si="601"/>
        <v>5011445.6745546293</v>
      </c>
      <c r="AR1619" s="13">
        <f t="shared" si="578"/>
        <v>69887291.180198371</v>
      </c>
      <c r="AS1619" s="13">
        <f t="shared" si="579"/>
        <v>-1.3963230330118783E-5</v>
      </c>
      <c r="AV1619" s="13"/>
      <c r="AW1619" s="13">
        <f t="shared" si="580"/>
        <v>39300511.936236553</v>
      </c>
      <c r="AX1619" s="13">
        <f t="shared" si="581"/>
        <v>-5.048949627609079E-5</v>
      </c>
      <c r="AZ1619" s="13"/>
      <c r="BA1619" s="13"/>
      <c r="BB1619" s="13">
        <f t="shared" si="582"/>
        <v>3150.681587988543</v>
      </c>
      <c r="BC1619" s="13">
        <f t="shared" si="583"/>
        <v>3.4465664218175118</v>
      </c>
      <c r="BD1619" s="13"/>
      <c r="BE1619" s="13"/>
      <c r="BG1619" s="13">
        <f t="shared" si="584"/>
        <v>996.3330000000002</v>
      </c>
      <c r="BH1619" s="13">
        <f t="shared" si="585"/>
        <v>10.899000000000004</v>
      </c>
      <c r="BI1619" s="13"/>
      <c r="BL1619" s="13">
        <f t="shared" si="586"/>
        <v>315.06815879885437</v>
      </c>
      <c r="BM1619" s="13">
        <f t="shared" si="587"/>
        <v>34.465664218175164</v>
      </c>
      <c r="BP1619" s="13"/>
      <c r="BQ1619" s="13">
        <f t="shared" si="588"/>
        <v>99.633300000000006</v>
      </c>
      <c r="BR1619" s="13">
        <f t="shared" si="589"/>
        <v>108.98999999999994</v>
      </c>
      <c r="BT1619" s="13"/>
      <c r="BU1619" s="13"/>
      <c r="BV1619" s="13">
        <f t="shared" si="590"/>
        <v>31.50681587988543</v>
      </c>
      <c r="BW1619" s="13">
        <f t="shared" si="591"/>
        <v>344.65664218175164</v>
      </c>
      <c r="CA1619" s="13">
        <f t="shared" si="592"/>
        <v>9.9633299999999991</v>
      </c>
      <c r="CB1619" s="13">
        <f t="shared" si="593"/>
        <v>1089.9000000000012</v>
      </c>
    </row>
    <row r="1620" spans="1:80" x14ac:dyDescent="0.3">
      <c r="A1620" s="13">
        <f t="shared" si="569"/>
        <v>4.3251383103500858E-2</v>
      </c>
      <c r="C1620" s="13" t="str">
        <f>IF(F1620&gt;0,SQRT(Sum_Sq($AI$2,V_rtHz($AH$2)/(1+1/$A1620),V_rtHz($AH$2*$A1620)/(1+$A1620),$AN$2*$AH$2/(1+1/$A1620),$AM$2*SQRT(Sum_Sq(F1620,1/($X$2*D$8*(1+C$1017+F1620/E1620))))/SQRT(Sum_Sq($X$2*F1620*D$8,1)),                   $AQ$2*SQRT(Sum_Sq($AH$2/(1+1/$A1620)+F1620*( 1/(C$1017+1+F1620/E1620)-1)/(1+($X$2*F1620*D$8)^2), (F1620^2*D$8*$X$2+1/($X$2*D$8*(C$1017+1+F1620/E1620           )))/(1+($X$2*F1620*D$8)^2))),           V_rtHz(E1620)/($X$2*D$8*(E1620*C$1017+E1620+F1620)),V_rtHz(F1620)*SQRT(Sum_Sq(E1620*D$8*$X$2*C$1017,1))/($X$2*D$8*(E1620*C$1017+E1620+F1620))))/SQRT(Sum_Sq(1/(1+$A1620)+$AC$2/$I$2-1/(1+(1+F1620/E1620)/C$1017),$X$2/$I$2)),IF(F1621&lt;0,"A",C1621))</f>
        <v>A</v>
      </c>
      <c r="E1620" s="13">
        <f t="shared" si="570"/>
        <v>-1</v>
      </c>
      <c r="F1620" s="12">
        <f t="shared" si="594"/>
        <v>-2</v>
      </c>
      <c r="H1620" s="13" t="str">
        <f>IF(K1620&gt;0,SQRT(Sum_Sq($AI$2,V_rtHz($AH$2)/(1+1/$A1620),V_rtHz($AH$2*$A1620)/(1+$A1620),$AN$2*$AH$2/(1+1/$A1620),$AM$2*SQRT(Sum_Sq(K1620,1/($X$2*I$8*(1+H$1017+K1620/J1620))))/SQRT(Sum_Sq($X$2*K1620*I$8,1)),                   $AQ$2*SQRT(Sum_Sq($AH$2/(1+1/$A1620)+K1620*( 1/(H$1017+1+K1620/J1620)-1)/(1+($X$2*K1620*I$8)^2), (K1620^2*I$8*$X$2+1/($X$2*I$8*(H$1017+1+K1620/J1620           )))/(1+($X$2*K1620*I$8)^2))),           V_rtHz(J1620)/($X$2*I$8*(J1620*H$1017+J1620+K1620)),V_rtHz(K1620)*SQRT(Sum_Sq(J1620*I$8*$X$2*H$1017,1))/($X$2*I$8*(J1620*H$1017+J1620+K1620))))/SQRT(Sum_Sq(1/(1+$A1620)+$AC$2/$I$2-1/(1+(1+K1620/J1620)/H$1017),$X$2/$I$2)),IF(K1621&lt;0,"A",H1621))</f>
        <v>A</v>
      </c>
      <c r="J1620" s="13">
        <f t="shared" si="571"/>
        <v>-1</v>
      </c>
      <c r="K1620" s="12">
        <f t="shared" si="595"/>
        <v>-2</v>
      </c>
      <c r="M1620" s="13">
        <f>IF(P1620&gt;0,SQRT(Sum_Sq($AI$2,V_rtHz($AH$2)/(1+1/$A1620),V_rtHz($AH$2*$A1620)/(1+$A1620),$AN$2*$AH$2/(1+1/$A1620),$AM$2*SQRT(Sum_Sq(P1620,1/($X$2*N$8*(1+M$1017+P1620/O1620))))/SQRT(Sum_Sq($X$2*P1620*N$8,1)),                   $AQ$2*SQRT(Sum_Sq($AH$2/(1+1/$A1620)+P1620*( 1/(M$1017+1+P1620/O1620)-1)/(1+($X$2*P1620*N$8)^2), (P1620^2*N$8*$X$2+1/($X$2*N$8*(M$1017+1+P1620/O1620           )))/(1+($X$2*P1620*N$8)^2))),           V_rtHz(O1620)/($X$2*N$8*(O1620*M$1017+O1620+P1620)),V_rtHz(P1620)*SQRT(Sum_Sq(O1620*N$8*$X$2*M$1017,1))/($X$2*N$8*(O1620*M$1017+O1620+P1620))))/SQRT(Sum_Sq(1/(1+$A1620)+$AC$2/$I$2-1/(1+(1+P1620/O1620)/M$1017),$X$2/$I$2)),IF(P1621&lt;0,"A",M1621))</f>
        <v>1.0896318462015189E-6</v>
      </c>
      <c r="O1620" s="13">
        <f t="shared" si="572"/>
        <v>8622.961051349901</v>
      </c>
      <c r="P1620" s="12">
        <f t="shared" si="596"/>
        <v>11411.978805183155</v>
      </c>
      <c r="R1620" s="13">
        <f>IF(U1620&gt;0,SQRT(Sum_Sq($AI$2,V_rtHz($AH$2)/(1+1/$A1620),V_rtHz($AH$2*$A1620)/(1+$A1620),$AN$2*$AH$2/(1+1/$A1620),$AM$2*SQRT(Sum_Sq(U1620,1/($X$2*S$8*(1+R$1017+U1620/T1620))))/SQRT(Sum_Sq($X$2*U1620*S$8,1)),                   $AQ$2*SQRT(Sum_Sq($AH$2/(1+1/$A1620)+U1620*( 1/(R$1017+1+U1620/T1620)-1)/(1+($X$2*U1620*S$8)^2), (U1620^2*S$8*$X$2+1/($X$2*S$8*(R$1017+1+U1620/T1620           )))/(1+($X$2*U1620*S$8)^2))),           V_rtHz(T1620)/($X$2*S$8*(T1620*R$1017+T1620+U1620)),V_rtHz(U1620)*SQRT(Sum_Sq(T1620*S$8*$X$2*R$1017,1))/($X$2*S$8*(T1620*R$1017+T1620+U1620))))/SQRT(Sum_Sq(1/(1+$A1620)+$AC$2/$I$2-1/(1+(1+U1620/T1620)/R$1017),$X$2/$I$2)),IF(U1621&lt;0,"A",R1621))</f>
        <v>1.4461591886203155E-6</v>
      </c>
      <c r="T1620" s="13">
        <f t="shared" si="573"/>
        <v>6693.9458349189481</v>
      </c>
      <c r="U1620" s="12">
        <f t="shared" si="597"/>
        <v>46487.392489098238</v>
      </c>
      <c r="X1620" s="13">
        <f>IF(AA1620&gt;0,SQRT(Sum_Sq($AI$2,V_rtHz($AH$2)/(1+1/$A1620),V_rtHz($AH$2*$A1620)/(1+$A1620),$AN$2*$AH$2/(1+1/$A1620),$AM$2*SQRT(Sum_Sq(AA1620,1/($X$2*Y$8*(1+X$1017+AA1620/Z1620))))/SQRT(Sum_Sq($X$2*AA1620*Y$8,1)),                   $AQ$2*SQRT(Sum_Sq($AH$2/(1+1/$A1620)+AA1620*( 1/(X$1017+1+AA1620/Z1620)-1)/(1+($X$2*AA1620*Y$8)^2), (AA1620^2*Y$8*$X$2+1/($X$2*Y$8*(X$1017+1+AA1620/Z1620           )))/(1+($X$2*AA1620*Y$8)^2))),           V_rtHz(Z1620)/($X$2*Y$8*(Z1620*X$1017+Z1620+AA1620)),V_rtHz(AA1620)*SQRT(Sum_Sq(Z1620*Y$8*$X$2*X$1017,1))/($X$2*Y$8*(Z1620*X$1017+Z1620+AA1620))))/SQRT(Sum_Sq(1/(1+$A1620)+$AC$2/$I$2-1/(1+(1+AA1620/Z1620)/X$1017),$X$2/$I$2)),IF(AA1621&lt;0,"A",X1621))</f>
        <v>2.3831058808688045E-6</v>
      </c>
      <c r="Z1620" s="13">
        <f t="shared" si="574"/>
        <v>6322.1660089325342</v>
      </c>
      <c r="AA1620" s="12">
        <f t="shared" si="598"/>
        <v>155650.8459551509</v>
      </c>
      <c r="AC1620" s="13">
        <f>IF(AF1620&gt;0,SQRT(Sum_Sq($AI$2,V_rtHz($AH$2)/(1+1/$A1620),V_rtHz($AH$2*$A1620)/(1+$A1620),$AN$2*$AH$2/(1+1/$A1620),$AM$2*SQRT(Sum_Sq(AF1620,1/($X$2*AD$8*(1+AC$1017+AF1620/AE1620))))/SQRT(Sum_Sq($X$2*AF1620*AD$8,1)),                   $AQ$2*SQRT(Sum_Sq($AH$2/(1+1/$A1620)+AF1620*( 1/(AC$1017+1+AF1620/AE1620)-1)/(1+($X$2*AF1620*AD$8)^2), (AF1620^2*AD$8*$X$2+1/($X$2*AD$8*(AC$1017+1+AF1620/AE1620           )))/(1+($X$2*AF1620*AD$8)^2))),           V_rtHz(AE1620)/($X$2*AD$8*(AE1620*AC$1017+AE1620+AF1620)),V_rtHz(AF1620)*SQRT(Sum_Sq(AE1620*AD$8*$X$2*AC$1017,1))/($X$2*AD$8*(AE1620*AC$1017+AE1620+AF1620))))/SQRT(Sum_Sq(1/(1+$A1620)+$AC$2/$I$2-1/(1+(1+AF1620/AE1620)/AC$1017),$X$2/$I$2)),IF(AF1621&lt;0,"A",AC1621))</f>
        <v>4.1405619892104588E-6</v>
      </c>
      <c r="AE1620" s="13">
        <f t="shared" si="575"/>
        <v>6217.7393953962446</v>
      </c>
      <c r="AF1620" s="12">
        <f t="shared" si="599"/>
        <v>500477.85463483626</v>
      </c>
      <c r="AG1620" s="13"/>
      <c r="AH1620" s="13">
        <f>IF(AK1620&gt;0,SQRT(Sum_Sq($AI$2,V_rtHz($AH$2)/(1+1/$A1620),V_rtHz($AH$2*$A1620)/(1+$A1620),$AN$2*$AH$2/(1+1/$A1620),$AM$2*SQRT(Sum_Sq(AK1620,1/($X$2*AI$8*(1+AH$1017+AK1620/AJ1620))))/SQRT(Sum_Sq($X$2*AK1620*AI$8,1)),                   $AQ$2*SQRT(Sum_Sq($AH$2/(1+1/$A1620)+AK1620*( 1/(AH$1017+1+AK1620/AJ1620)-1)/(1+($X$2*AK1620*AI$8)^2), (AK1620^2*AI$8*$X$2+1/($X$2*AI$8*(AH$1017+1+AK1620/AJ1620           )))/(1+($X$2*AK1620*AI$8)^2))),           V_rtHz(AJ1620)/($X$2*AI$8*(AJ1620*AH$1017+AJ1620+AK1620)),V_rtHz(AK1620)*SQRT(Sum_Sq(AJ1620*AI$8*$X$2*AH$1017,1))/($X$2*AI$8*(AJ1620*AH$1017+AJ1620+AK1620))))/SQRT(Sum_Sq(1/(1+$A1620)+$AC$2/$I$2-1/(1+(1+AK1620/AJ1620)/AH$1017),$X$2/$I$2)),IF(AK1621&lt;0,"A",AH1621))</f>
        <v>7.3101575027348732E-6</v>
      </c>
      <c r="AI1620" s="13"/>
      <c r="AJ1620" s="13">
        <f t="shared" si="576"/>
        <v>6185.8536987889429</v>
      </c>
      <c r="AK1620" s="12">
        <f t="shared" si="600"/>
        <v>1590807.8908363206</v>
      </c>
      <c r="AM1620" s="13">
        <f>IF(AP1620&gt;0,SQRT(Sum_Sq($AI$2,V_rtHz($AH$2)/(1+1/$A1620),V_rtHz($AH$2*$A1620)/(1+$A1620),$AN$2*$AH$2/(1+1/$A1620),$AM$2*SQRT(Sum_Sq(AP1620,1/($X$2*AN$8*(1+AM$1017+AP1620/AO1620))))/SQRT(Sum_Sq($X$2*AP1620*AN$8,1)),                   $AQ$2*SQRT(Sum_Sq($AH$2/(1+1/$A1620)+AP1620*( 1/(AM$1017+1+AP1620/AO1620)-1)/(1+($X$2*AP1620*AN$8)^2), (AP1620^2*AN$8*$X$2+1/($X$2*AN$8*(AM$1017+1+AP1620/AO1620           )))/(1+($X$2*AP1620*AN$8)^2))),           V_rtHz(AO1620)/($X$2*AN$8*(AO1620*AM$1017+AO1620+AP1620)),V_rtHz(AP1620)*SQRT(Sum_Sq(AO1620*AN$8*$X$2*AM$1017,1))/($X$2*AN$8*(AO1620*AM$1017+AO1620+AP1620))))/SQRT(Sum_Sq(1/(1+$A1620)+$AC$2/$I$2-1/(1+(1+AP1620/AO1620)/AM$1017),$X$2/$I$2)),IF(AP1621&lt;0,"A",AM1621))</f>
        <v>1.2972454298450938E-5</v>
      </c>
      <c r="AO1620" s="13">
        <f t="shared" si="577"/>
        <v>6175.8794613017772</v>
      </c>
      <c r="AP1620" s="12">
        <f t="shared" si="601"/>
        <v>5038700.7919848394</v>
      </c>
      <c r="AR1620" s="13">
        <f t="shared" si="578"/>
        <v>69887291.180198371</v>
      </c>
      <c r="AS1620" s="13">
        <f t="shared" si="579"/>
        <v>-1.397450917507382E-5</v>
      </c>
      <c r="AV1620" s="13"/>
      <c r="AW1620" s="13">
        <f t="shared" si="580"/>
        <v>39300511.936236553</v>
      </c>
      <c r="AX1620" s="13">
        <f t="shared" si="581"/>
        <v>-5.0637275550739645E-5</v>
      </c>
      <c r="AZ1620" s="13"/>
      <c r="BA1620" s="13"/>
      <c r="BB1620" s="13">
        <f t="shared" si="582"/>
        <v>3150.681587988543</v>
      </c>
      <c r="BC1620" s="13">
        <f t="shared" si="583"/>
        <v>3.4465664218175136</v>
      </c>
      <c r="BD1620" s="13"/>
      <c r="BE1620" s="13"/>
      <c r="BG1620" s="13">
        <f t="shared" si="584"/>
        <v>996.3330000000002</v>
      </c>
      <c r="BH1620" s="13">
        <f t="shared" si="585"/>
        <v>10.899000000000004</v>
      </c>
      <c r="BI1620" s="13"/>
      <c r="BL1620" s="13">
        <f t="shared" si="586"/>
        <v>315.06815879885437</v>
      </c>
      <c r="BM1620" s="13">
        <f t="shared" si="587"/>
        <v>34.465664218175171</v>
      </c>
      <c r="BP1620" s="13"/>
      <c r="BQ1620" s="13">
        <f t="shared" si="588"/>
        <v>99.633300000000006</v>
      </c>
      <c r="BR1620" s="13">
        <f t="shared" si="589"/>
        <v>108.98999999999991</v>
      </c>
      <c r="BT1620" s="13"/>
      <c r="BU1620" s="13"/>
      <c r="BV1620" s="13">
        <f t="shared" si="590"/>
        <v>31.506815879885437</v>
      </c>
      <c r="BW1620" s="13">
        <f t="shared" si="591"/>
        <v>344.65664218175152</v>
      </c>
      <c r="CA1620" s="13">
        <f t="shared" si="592"/>
        <v>9.9633299999999991</v>
      </c>
      <c r="CB1620" s="13">
        <f t="shared" si="593"/>
        <v>1089.9000000000005</v>
      </c>
    </row>
    <row r="1621" spans="1:80" x14ac:dyDescent="0.3">
      <c r="A1621" s="13">
        <f t="shared" si="569"/>
        <v>4.3853069777498588E-2</v>
      </c>
      <c r="C1621" s="13" t="str">
        <f>IF(F1621&gt;0,SQRT(Sum_Sq($AI$2,V_rtHz($AH$2)/(1+1/$A1621),V_rtHz($AH$2*$A1621)/(1+$A1621),$AN$2*$AH$2/(1+1/$A1621),$AM$2*SQRT(Sum_Sq(F1621,1/($X$2*D$8*(1+C$1017+F1621/E1621))))/SQRT(Sum_Sq($X$2*F1621*D$8,1)),                   $AQ$2*SQRT(Sum_Sq($AH$2/(1+1/$A1621)+F1621*( 1/(C$1017+1+F1621/E1621)-1)/(1+($X$2*F1621*D$8)^2), (F1621^2*D$8*$X$2+1/($X$2*D$8*(C$1017+1+F1621/E1621           )))/(1+($X$2*F1621*D$8)^2))),           V_rtHz(E1621)/($X$2*D$8*(E1621*C$1017+E1621+F1621)),V_rtHz(F1621)*SQRT(Sum_Sq(E1621*D$8*$X$2*C$1017,1))/($X$2*D$8*(E1621*C$1017+E1621+F1621))))/SQRT(Sum_Sq(1/(1+$A1621)+$AC$2/$I$2-1/(1+(1+F1621/E1621)/C$1017),$X$2/$I$2)),IF(F1622&lt;0,"A",C1622))</f>
        <v>A</v>
      </c>
      <c r="E1621" s="13">
        <f t="shared" si="570"/>
        <v>-1</v>
      </c>
      <c r="F1621" s="12">
        <f t="shared" si="594"/>
        <v>-2</v>
      </c>
      <c r="H1621" s="13" t="str">
        <f>IF(K1621&gt;0,SQRT(Sum_Sq($AI$2,V_rtHz($AH$2)/(1+1/$A1621),V_rtHz($AH$2*$A1621)/(1+$A1621),$AN$2*$AH$2/(1+1/$A1621),$AM$2*SQRT(Sum_Sq(K1621,1/($X$2*I$8*(1+H$1017+K1621/J1621))))/SQRT(Sum_Sq($X$2*K1621*I$8,1)),                   $AQ$2*SQRT(Sum_Sq($AH$2/(1+1/$A1621)+K1621*( 1/(H$1017+1+K1621/J1621)-1)/(1+($X$2*K1621*I$8)^2), (K1621^2*I$8*$X$2+1/($X$2*I$8*(H$1017+1+K1621/J1621           )))/(1+($X$2*K1621*I$8)^2))),           V_rtHz(J1621)/($X$2*I$8*(J1621*H$1017+J1621+K1621)),V_rtHz(K1621)*SQRT(Sum_Sq(J1621*I$8*$X$2*H$1017,1))/($X$2*I$8*(J1621*H$1017+J1621+K1621))))/SQRT(Sum_Sq(1/(1+$A1621)+$AC$2/$I$2-1/(1+(1+K1621/J1621)/H$1017),$X$2/$I$2)),IF(K1622&lt;0,"A",H1622))</f>
        <v>A</v>
      </c>
      <c r="J1621" s="13">
        <f t="shared" si="571"/>
        <v>-1</v>
      </c>
      <c r="K1621" s="12">
        <f t="shared" si="595"/>
        <v>-2</v>
      </c>
      <c r="M1621" s="13">
        <f>IF(P1621&gt;0,SQRT(Sum_Sq($AI$2,V_rtHz($AH$2)/(1+1/$A1621),V_rtHz($AH$2*$A1621)/(1+$A1621),$AN$2*$AH$2/(1+1/$A1621),$AM$2*SQRT(Sum_Sq(P1621,1/($X$2*N$8*(1+M$1017+P1621/O1621))))/SQRT(Sum_Sq($X$2*P1621*N$8,1)),                   $AQ$2*SQRT(Sum_Sq($AH$2/(1+1/$A1621)+P1621*( 1/(M$1017+1+P1621/O1621)-1)/(1+($X$2*P1621*N$8)^2), (P1621^2*N$8*$X$2+1/($X$2*N$8*(M$1017+1+P1621/O1621           )))/(1+($X$2*P1621*N$8)^2))),           V_rtHz(O1621)/($X$2*N$8*(O1621*M$1017+O1621+P1621)),V_rtHz(P1621)*SQRT(Sum_Sq(O1621*N$8*$X$2*M$1017,1))/($X$2*N$8*(O1621*M$1017+O1621+P1621))))/SQRT(Sum_Sq(1/(1+$A1621)+$AC$2/$I$2-1/(1+(1+P1621/O1621)/M$1017),$X$2/$I$2)),IF(P1622&lt;0,"A",M1622))</f>
        <v>1.0824005126498667E-6</v>
      </c>
      <c r="O1621" s="13">
        <f t="shared" si="572"/>
        <v>8524.3929737206545</v>
      </c>
      <c r="P1621" s="12">
        <f t="shared" si="596"/>
        <v>11543.936214495508</v>
      </c>
      <c r="R1621" s="13">
        <f>IF(U1621&gt;0,SQRT(Sum_Sq($AI$2,V_rtHz($AH$2)/(1+1/$A1621),V_rtHz($AH$2*$A1621)/(1+$A1621),$AN$2*$AH$2/(1+1/$A1621),$AM$2*SQRT(Sum_Sq(U1621,1/($X$2*S$8*(1+R$1017+U1621/T1621))))/SQRT(Sum_Sq($X$2*U1621*S$8,1)),                   $AQ$2*SQRT(Sum_Sq($AH$2/(1+1/$A1621)+U1621*( 1/(R$1017+1+U1621/T1621)-1)/(1+($X$2*U1621*S$8)^2), (U1621^2*S$8*$X$2+1/($X$2*S$8*(R$1017+1+U1621/T1621           )))/(1+($X$2*U1621*S$8)^2))),           V_rtHz(T1621)/($X$2*S$8*(T1621*R$1017+T1621+U1621)),V_rtHz(U1621)*SQRT(Sum_Sq(T1621*S$8*$X$2*R$1017,1))/($X$2*S$8*(T1621*R$1017+T1621+U1621))))/SQRT(Sum_Sq(1/(1+$A1621)+$AC$2/$I$2-1/(1+(1+U1621/T1621)/R$1017),$X$2/$I$2)),IF(U1622&lt;0,"A",R1622))</f>
        <v>1.4423459135749742E-6</v>
      </c>
      <c r="T1621" s="13">
        <f t="shared" si="573"/>
        <v>6650.6239385710487</v>
      </c>
      <c r="U1621" s="12">
        <f t="shared" si="597"/>
        <v>46790.209490555331</v>
      </c>
      <c r="X1621" s="13">
        <f>IF(AA1621&gt;0,SQRT(Sum_Sq($AI$2,V_rtHz($AH$2)/(1+1/$A1621),V_rtHz($AH$2*$A1621)/(1+$A1621),$AN$2*$AH$2/(1+1/$A1621),$AM$2*SQRT(Sum_Sq(AA1621,1/($X$2*Y$8*(1+X$1017+AA1621/Z1621))))/SQRT(Sum_Sq($X$2*AA1621*Y$8,1)),                   $AQ$2*SQRT(Sum_Sq($AH$2/(1+1/$A1621)+AA1621*( 1/(X$1017+1+AA1621/Z1621)-1)/(1+($X$2*AA1621*Y$8)^2), (AA1621^2*Y$8*$X$2+1/($X$2*Y$8*(X$1017+1+AA1621/Z1621           )))/(1+($X$2*AA1621*Y$8)^2))),           V_rtHz(Z1621)/($X$2*Y$8*(Z1621*X$1017+Z1621+AA1621)),V_rtHz(AA1621)*SQRT(Sum_Sq(Z1621*Y$8*$X$2*X$1017,1))/($X$2*Y$8*(Z1621*X$1017+Z1621+AA1621))))/SQRT(Sum_Sq(1/(1+$A1621)+$AC$2/$I$2-1/(1+(1+AA1621/Z1621)/X$1017),$X$2/$I$2)),IF(AA1622&lt;0,"A",X1622))</f>
        <v>2.3782817710613326E-6</v>
      </c>
      <c r="Z1621" s="13">
        <f t="shared" si="574"/>
        <v>6286.0982966607544</v>
      </c>
      <c r="AA1621" s="12">
        <f t="shared" si="598"/>
        <v>156543.92297396742</v>
      </c>
      <c r="AC1621" s="13">
        <f>IF(AF1621&gt;0,SQRT(Sum_Sq($AI$2,V_rtHz($AH$2)/(1+1/$A1621),V_rtHz($AH$2*$A1621)/(1+$A1621),$AN$2*$AH$2/(1+1/$A1621),$AM$2*SQRT(Sum_Sq(AF1621,1/($X$2*AD$8*(1+AC$1017+AF1621/AE1621))))/SQRT(Sum_Sq($X$2*AF1621*AD$8,1)),                   $AQ$2*SQRT(Sum_Sq($AH$2/(1+1/$A1621)+AF1621*( 1/(AC$1017+1+AF1621/AE1621)-1)/(1+($X$2*AF1621*AD$8)^2), (AF1621^2*AD$8*$X$2+1/($X$2*AD$8*(AC$1017+1+AF1621/AE1621           )))/(1+($X$2*AF1621*AD$8)^2))),           V_rtHz(AE1621)/($X$2*AD$8*(AE1621*AC$1017+AE1621+AF1621)),V_rtHz(AF1621)*SQRT(Sum_Sq(AE1621*AD$8*$X$2*AC$1017,1))/($X$2*AD$8*(AE1621*AC$1017+AE1621+AF1621))))/SQRT(Sum_Sq(1/(1+$A1621)+$AC$2/$I$2-1/(1+(1+AF1621/AE1621)/AC$1017),$X$2/$I$2)),IF(AF1622&lt;0,"A",AC1622))</f>
        <v>4.132860116452239E-6</v>
      </c>
      <c r="AE1621" s="13">
        <f t="shared" si="575"/>
        <v>6183.5430446483379</v>
      </c>
      <c r="AF1621" s="12">
        <f t="shared" si="599"/>
        <v>503245.60706011689</v>
      </c>
      <c r="AG1621" s="13"/>
      <c r="AH1621" s="13">
        <f>IF(AK1621&gt;0,SQRT(Sum_Sq($AI$2,V_rtHz($AH$2)/(1+1/$A1621),V_rtHz($AH$2*$A1621)/(1+$A1621),$AN$2*$AH$2/(1+1/$A1621),$AM$2*SQRT(Sum_Sq(AK1621,1/($X$2*AI$8*(1+AH$1017+AK1621/AJ1621))))/SQRT(Sum_Sq($X$2*AK1621*AI$8,1)),                   $AQ$2*SQRT(Sum_Sq($AH$2/(1+1/$A1621)+AK1621*( 1/(AH$1017+1+AK1621/AJ1621)-1)/(1+($X$2*AK1621*AI$8)^2), (AK1621^2*AI$8*$X$2+1/($X$2*AI$8*(AH$1017+1+AK1621/AJ1621           )))/(1+($X$2*AK1621*AI$8)^2))),           V_rtHz(AJ1621)/($X$2*AI$8*(AJ1621*AH$1017+AJ1621+AK1621)),V_rtHz(AK1621)*SQRT(Sum_Sq(AJ1621*AI$8*$X$2*AH$1017,1))/($X$2*AI$8*(AJ1621*AH$1017+AJ1621+AK1621))))/SQRT(Sum_Sq(1/(1+$A1621)+$AC$2/$I$2-1/(1+(1+AK1621/AJ1621)/AH$1017),$X$2/$I$2)),IF(AK1622&lt;0,"A",AH1622))</f>
        <v>7.2969239083763421E-6</v>
      </c>
      <c r="AI1621" s="13"/>
      <c r="AJ1621" s="13">
        <f t="shared" si="576"/>
        <v>6152.2147589713359</v>
      </c>
      <c r="AK1621" s="12">
        <f t="shared" si="600"/>
        <v>1599506.0740106292</v>
      </c>
      <c r="AM1621" s="13">
        <f>IF(AP1621&gt;0,SQRT(Sum_Sq($AI$2,V_rtHz($AH$2)/(1+1/$A1621),V_rtHz($AH$2*$A1621)/(1+$A1621),$AN$2*$AH$2/(1+1/$A1621),$AM$2*SQRT(Sum_Sq(AP1621,1/($X$2*AN$8*(1+AM$1017+AP1621/AO1621))))/SQRT(Sum_Sq($X$2*AP1621*AN$8,1)),                   $AQ$2*SQRT(Sum_Sq($AH$2/(1+1/$A1621)+AP1621*( 1/(AM$1017+1+AP1621/AO1621)-1)/(1+($X$2*AP1621*AN$8)^2), (AP1621^2*AN$8*$X$2+1/($X$2*AN$8*(AM$1017+1+AP1621/AO1621           )))/(1+($X$2*AP1621*AN$8)^2))),           V_rtHz(AO1621)/($X$2*AN$8*(AO1621*AM$1017+AO1621+AP1621)),V_rtHz(AP1621)*SQRT(Sum_Sq(AO1621*AN$8*$X$2*AM$1017,1))/($X$2*AN$8*(AO1621*AM$1017+AO1621+AP1621))))/SQRT(Sum_Sq(1/(1+$A1621)+$AC$2/$I$2-1/(1+(1+AP1621/AO1621)/AM$1017),$X$2/$I$2)),IF(AP1622&lt;0,"A",AM1622))</f>
        <v>1.2949185016313753E-5</v>
      </c>
      <c r="AO1621" s="13">
        <f t="shared" si="577"/>
        <v>6142.4135569933078</v>
      </c>
      <c r="AP1621" s="12">
        <f t="shared" si="601"/>
        <v>5066153.3034412833</v>
      </c>
      <c r="AR1621" s="13">
        <f t="shared" si="578"/>
        <v>69887291.180198371</v>
      </c>
      <c r="AS1621" s="13">
        <f t="shared" si="579"/>
        <v>-1.3985963542670828E-5</v>
      </c>
      <c r="AV1621" s="13"/>
      <c r="AW1621" s="13">
        <f t="shared" si="580"/>
        <v>39300511.936236553</v>
      </c>
      <c r="AX1621" s="13">
        <f t="shared" si="581"/>
        <v>-5.0787996483641743E-5</v>
      </c>
      <c r="AZ1621" s="13"/>
      <c r="BA1621" s="13"/>
      <c r="BB1621" s="13">
        <f t="shared" si="582"/>
        <v>3150.681587988543</v>
      </c>
      <c r="BC1621" s="13">
        <f t="shared" si="583"/>
        <v>3.4465664218175136</v>
      </c>
      <c r="BD1621" s="13"/>
      <c r="BE1621" s="13"/>
      <c r="BG1621" s="13">
        <f t="shared" si="584"/>
        <v>996.3330000000002</v>
      </c>
      <c r="BH1621" s="13">
        <f t="shared" si="585"/>
        <v>10.898999999999999</v>
      </c>
      <c r="BI1621" s="13"/>
      <c r="BL1621" s="13">
        <f t="shared" si="586"/>
        <v>315.06815879885437</v>
      </c>
      <c r="BM1621" s="13">
        <f t="shared" si="587"/>
        <v>34.465664218175149</v>
      </c>
      <c r="BP1621" s="13"/>
      <c r="BQ1621" s="13">
        <f t="shared" si="588"/>
        <v>99.633300000000006</v>
      </c>
      <c r="BR1621" s="13">
        <f t="shared" si="589"/>
        <v>108.98999999999991</v>
      </c>
      <c r="BT1621" s="13"/>
      <c r="BU1621" s="13"/>
      <c r="BV1621" s="13">
        <f t="shared" si="590"/>
        <v>31.50681587988543</v>
      </c>
      <c r="BW1621" s="13">
        <f t="shared" si="591"/>
        <v>344.65664218175152</v>
      </c>
      <c r="CA1621" s="13">
        <f t="shared" si="592"/>
        <v>9.9633299999999991</v>
      </c>
      <c r="CB1621" s="13">
        <f t="shared" si="593"/>
        <v>1089.9000000000005</v>
      </c>
    </row>
    <row r="1622" spans="1:80" x14ac:dyDescent="0.3">
      <c r="A1622" s="13">
        <f t="shared" si="569"/>
        <v>4.4463126746910844E-2</v>
      </c>
      <c r="C1622" s="13" t="str">
        <f>IF(F1622&gt;0,SQRT(Sum_Sq($AI$2,V_rtHz($AH$2)/(1+1/$A1622),V_rtHz($AH$2*$A1622)/(1+$A1622),$AN$2*$AH$2/(1+1/$A1622),$AM$2*SQRT(Sum_Sq(F1622,1/($X$2*D$8*(1+C$1017+F1622/E1622))))/SQRT(Sum_Sq($X$2*F1622*D$8,1)),                   $AQ$2*SQRT(Sum_Sq($AH$2/(1+1/$A1622)+F1622*( 1/(C$1017+1+F1622/E1622)-1)/(1+($X$2*F1622*D$8)^2), (F1622^2*D$8*$X$2+1/($X$2*D$8*(C$1017+1+F1622/E1622           )))/(1+($X$2*F1622*D$8)^2))),           V_rtHz(E1622)/($X$2*D$8*(E1622*C$1017+E1622+F1622)),V_rtHz(F1622)*SQRT(Sum_Sq(E1622*D$8*$X$2*C$1017,1))/($X$2*D$8*(E1622*C$1017+E1622+F1622))))/SQRT(Sum_Sq(1/(1+$A1622)+$AC$2/$I$2-1/(1+(1+F1622/E1622)/C$1017),$X$2/$I$2)),IF(F1623&lt;0,"A",C1623))</f>
        <v>A</v>
      </c>
      <c r="E1622" s="13">
        <f t="shared" si="570"/>
        <v>-1</v>
      </c>
      <c r="F1622" s="12">
        <f t="shared" si="594"/>
        <v>-2</v>
      </c>
      <c r="H1622" s="13" t="str">
        <f>IF(K1622&gt;0,SQRT(Sum_Sq($AI$2,V_rtHz($AH$2)/(1+1/$A1622),V_rtHz($AH$2*$A1622)/(1+$A1622),$AN$2*$AH$2/(1+1/$A1622),$AM$2*SQRT(Sum_Sq(K1622,1/($X$2*I$8*(1+H$1017+K1622/J1622))))/SQRT(Sum_Sq($X$2*K1622*I$8,1)),                   $AQ$2*SQRT(Sum_Sq($AH$2/(1+1/$A1622)+K1622*( 1/(H$1017+1+K1622/J1622)-1)/(1+($X$2*K1622*I$8)^2), (K1622^2*I$8*$X$2+1/($X$2*I$8*(H$1017+1+K1622/J1622           )))/(1+($X$2*K1622*I$8)^2))),           V_rtHz(J1622)/($X$2*I$8*(J1622*H$1017+J1622+K1622)),V_rtHz(K1622)*SQRT(Sum_Sq(J1622*I$8*$X$2*H$1017,1))/($X$2*I$8*(J1622*H$1017+J1622+K1622))))/SQRT(Sum_Sq(1/(1+$A1622)+$AC$2/$I$2-1/(1+(1+K1622/J1622)/H$1017),$X$2/$I$2)),IF(K1623&lt;0,"A",H1623))</f>
        <v>A</v>
      </c>
      <c r="J1622" s="13">
        <f t="shared" si="571"/>
        <v>-1</v>
      </c>
      <c r="K1622" s="12">
        <f t="shared" si="595"/>
        <v>-2</v>
      </c>
      <c r="M1622" s="13">
        <f>IF(P1622&gt;0,SQRT(Sum_Sq($AI$2,V_rtHz($AH$2)/(1+1/$A1622),V_rtHz($AH$2*$A1622)/(1+$A1622),$AN$2*$AH$2/(1+1/$A1622),$AM$2*SQRT(Sum_Sq(P1622,1/($X$2*N$8*(1+M$1017+P1622/O1622))))/SQRT(Sum_Sq($X$2*P1622*N$8,1)),                   $AQ$2*SQRT(Sum_Sq($AH$2/(1+1/$A1622)+P1622*( 1/(M$1017+1+P1622/O1622)-1)/(1+($X$2*P1622*N$8)^2), (P1622^2*N$8*$X$2+1/($X$2*N$8*(M$1017+1+P1622/O1622           )))/(1+($X$2*P1622*N$8)^2))),           V_rtHz(O1622)/($X$2*N$8*(O1622*M$1017+O1622+P1622)),V_rtHz(P1622)*SQRT(Sum_Sq(O1622*N$8*$X$2*M$1017,1))/($X$2*N$8*(O1622*M$1017+O1622+P1622))))/SQRT(Sum_Sq(1/(1+$A1622)+$AC$2/$I$2-1/(1+(1+P1622/O1622)/M$1017),$X$2/$I$2)),IF(P1623&lt;0,"A",M1623))</f>
        <v>1.0753522634167928E-6</v>
      </c>
      <c r="O1622" s="13">
        <f t="shared" si="572"/>
        <v>8428.1777010700771</v>
      </c>
      <c r="P1622" s="12">
        <f t="shared" si="596"/>
        <v>11675.720689115395</v>
      </c>
      <c r="R1622" s="13">
        <f>IF(U1622&gt;0,SQRT(Sum_Sq($AI$2,V_rtHz($AH$2)/(1+1/$A1622),V_rtHz($AH$2*$A1622)/(1+$A1622),$AN$2*$AH$2/(1+1/$A1622),$AM$2*SQRT(Sum_Sq(U1622,1/($X$2*S$8*(1+R$1017+U1622/T1622))))/SQRT(Sum_Sq($X$2*U1622*S$8,1)),                   $AQ$2*SQRT(Sum_Sq($AH$2/(1+1/$A1622)+U1622*( 1/(R$1017+1+U1622/T1622)-1)/(1+($X$2*U1622*S$8)^2), (U1622^2*S$8*$X$2+1/($X$2*S$8*(R$1017+1+U1622/T1622           )))/(1+($X$2*U1622*S$8)^2))),           V_rtHz(T1622)/($X$2*S$8*(T1622*R$1017+T1622+U1622)),V_rtHz(U1622)*SQRT(Sum_Sq(T1622*S$8*$X$2*R$1017,1))/($X$2*S$8*(T1622*R$1017+T1622+U1622))))/SQRT(Sum_Sq(1/(1+$A1622)+$AC$2/$I$2-1/(1+(1+U1622/T1622)/R$1017),$X$2/$I$2)),IF(U1623&lt;0,"A",R1623))</f>
        <v>1.4385669113052965E-6</v>
      </c>
      <c r="T1622" s="13">
        <f t="shared" si="573"/>
        <v>6607.6123475626846</v>
      </c>
      <c r="U1622" s="12">
        <f t="shared" si="597"/>
        <v>47094.785674499559</v>
      </c>
      <c r="X1622" s="13">
        <f>IF(AA1622&gt;0,SQRT(Sum_Sq($AI$2,V_rtHz($AH$2)/(1+1/$A1622),V_rtHz($AH$2*$A1622)/(1+$A1622),$AN$2*$AH$2/(1+1/$A1622),$AM$2*SQRT(Sum_Sq(AA1622,1/($X$2*Y$8*(1+X$1017+AA1622/Z1622))))/SQRT(Sum_Sq($X$2*AA1622*Y$8,1)),                   $AQ$2*SQRT(Sum_Sq($AH$2/(1+1/$A1622)+AA1622*( 1/(X$1017+1+AA1622/Z1622)-1)/(1+($X$2*AA1622*Y$8)^2), (AA1622^2*Y$8*$X$2+1/($X$2*Y$8*(X$1017+1+AA1622/Z1622           )))/(1+($X$2*AA1622*Y$8)^2))),           V_rtHz(Z1622)/($X$2*Y$8*(Z1622*X$1017+Z1622+AA1622)),V_rtHz(AA1622)*SQRT(Sum_Sq(Z1622*Y$8*$X$2*X$1017,1))/($X$2*Y$8*(Z1622*X$1017+Z1622+AA1622))))/SQRT(Sum_Sq(1/(1+$A1622)+$AC$2/$I$2-1/(1+(1+AA1622/Z1622)/X$1017),$X$2/$I$2)),IF(AA1623&lt;0,"A",X1623))</f>
        <v>2.3734892993603918E-6</v>
      </c>
      <c r="Z1622" s="13">
        <f t="shared" si="574"/>
        <v>6250.1967962594863</v>
      </c>
      <c r="AA1622" s="12">
        <f t="shared" si="598"/>
        <v>157443.12053472735</v>
      </c>
      <c r="AC1622" s="13">
        <f>IF(AF1622&gt;0,SQRT(Sum_Sq($AI$2,V_rtHz($AH$2)/(1+1/$A1622),V_rtHz($AH$2*$A1622)/(1+$A1622),$AN$2*$AH$2/(1+1/$A1622),$AM$2*SQRT(Sum_Sq(AF1622,1/($X$2*AD$8*(1+AC$1017+AF1622/AE1622))))/SQRT(Sum_Sq($X$2*AF1622*AD$8,1)),                   $AQ$2*SQRT(Sum_Sq($AH$2/(1+1/$A1622)+AF1622*( 1/(AC$1017+1+AF1622/AE1622)-1)/(1+($X$2*AF1622*AD$8)^2), (AF1622^2*AD$8*$X$2+1/($X$2*AD$8*(AC$1017+1+AF1622/AE1622           )))/(1+($X$2*AF1622*AD$8)^2))),           V_rtHz(AE1622)/($X$2*AD$8*(AE1622*AC$1017+AE1622+AF1622)),V_rtHz(AF1622)*SQRT(Sum_Sq(AE1622*AD$8*$X$2*AC$1017,1))/($X$2*AD$8*(AE1622*AC$1017+AE1622+AF1622))))/SQRT(Sum_Sq(1/(1+$A1622)+$AC$2/$I$2-1/(1+(1+AF1622/AE1622)/AC$1017),$X$2/$I$2)),IF(AF1623&lt;0,"A",AC1623))</f>
        <v>4.1252038239831858E-6</v>
      </c>
      <c r="AE1622" s="13">
        <f t="shared" si="575"/>
        <v>6149.4809706670894</v>
      </c>
      <c r="AF1622" s="12">
        <f t="shared" si="599"/>
        <v>506033.0925698998</v>
      </c>
      <c r="AG1622" s="13"/>
      <c r="AH1622" s="13">
        <f>IF(AK1622&gt;0,SQRT(Sum_Sq($AI$2,V_rtHz($AH$2)/(1+1/$A1622),V_rtHz($AH$2*$A1622)/(1+$A1622),$AN$2*$AH$2/(1+1/$A1622),$AM$2*SQRT(Sum_Sq(AK1622,1/($X$2*AI$8*(1+AH$1017+AK1622/AJ1622))))/SQRT(Sum_Sq($X$2*AK1622*AI$8,1)),                   $AQ$2*SQRT(Sum_Sq($AH$2/(1+1/$A1622)+AK1622*( 1/(AH$1017+1+AK1622/AJ1622)-1)/(1+($X$2*AK1622*AI$8)^2), (AK1622^2*AI$8*$X$2+1/($X$2*AI$8*(AH$1017+1+AK1622/AJ1622           )))/(1+($X$2*AK1622*AI$8)^2))),           V_rtHz(AJ1622)/($X$2*AI$8*(AJ1622*AH$1017+AJ1622+AK1622)),V_rtHz(AK1622)*SQRT(Sum_Sq(AJ1622*AI$8*$X$2*AH$1017,1))/($X$2*AI$8*(AJ1622*AH$1017+AJ1622+AK1622))))/SQRT(Sum_Sq(1/(1+$A1622)+$AC$2/$I$2-1/(1+(1+AK1622/AJ1622)/AH$1017),$X$2/$I$2)),IF(AK1623&lt;0,"A",AH1623))</f>
        <v>7.2837661157791785E-6</v>
      </c>
      <c r="AI1622" s="13"/>
      <c r="AJ1622" s="13">
        <f t="shared" si="576"/>
        <v>6118.7010088792313</v>
      </c>
      <c r="AK1622" s="12">
        <f t="shared" si="600"/>
        <v>1608266.9934864142</v>
      </c>
      <c r="AM1622" s="13">
        <f>IF(AP1622&gt;0,SQRT(Sum_Sq($AI$2,V_rtHz($AH$2)/(1+1/$A1622),V_rtHz($AH$2*$A1622)/(1+$A1622),$AN$2*$AH$2/(1+1/$A1622),$AM$2*SQRT(Sum_Sq(AP1622,1/($X$2*AN$8*(1+AM$1017+AP1622/AO1622))))/SQRT(Sum_Sq($X$2*AP1622*AN$8,1)),                   $AQ$2*SQRT(Sum_Sq($AH$2/(1+1/$A1622)+AP1622*( 1/(AM$1017+1+AP1622/AO1622)-1)/(1+($X$2*AP1622*AN$8)^2), (AP1622^2*AN$8*$X$2+1/($X$2*AN$8*(AM$1017+1+AP1622/AO1622           )))/(1+($X$2*AP1622*AN$8)^2))),           V_rtHz(AO1622)/($X$2*AN$8*(AO1622*AM$1017+AO1622+AP1622)),V_rtHz(AP1622)*SQRT(Sum_Sq(AO1622*AN$8*$X$2*AM$1017,1))/($X$2*AN$8*(AO1622*AM$1017+AO1622+AP1622))))/SQRT(Sum_Sq(1/(1+$A1622)+$AC$2/$I$2-1/(1+(1+AP1622/AO1622)/AM$1017),$X$2/$I$2)),IF(AP1623&lt;0,"A",AM1623))</f>
        <v>1.2926047770974447E-5</v>
      </c>
      <c r="AO1622" s="13">
        <f t="shared" si="577"/>
        <v>6109.070061526395</v>
      </c>
      <c r="AP1622" s="12">
        <f t="shared" si="601"/>
        <v>5093804.5266236495</v>
      </c>
      <c r="AR1622" s="13">
        <f t="shared" si="578"/>
        <v>69887291.180198371</v>
      </c>
      <c r="AS1622" s="13">
        <f t="shared" si="579"/>
        <v>-1.3997596443395089E-5</v>
      </c>
      <c r="AV1622" s="13"/>
      <c r="AW1622" s="13">
        <f t="shared" si="580"/>
        <v>39300511.936236553</v>
      </c>
      <c r="AX1622" s="13">
        <f t="shared" si="581"/>
        <v>-5.0941732972241637E-5</v>
      </c>
      <c r="AZ1622" s="13"/>
      <c r="BA1622" s="13"/>
      <c r="BB1622" s="13">
        <f t="shared" si="582"/>
        <v>3150.681587988543</v>
      </c>
      <c r="BC1622" s="13">
        <f t="shared" si="583"/>
        <v>3.4465664218175101</v>
      </c>
      <c r="BD1622" s="13"/>
      <c r="BE1622" s="13"/>
      <c r="BG1622" s="13">
        <f t="shared" si="584"/>
        <v>996.3330000000002</v>
      </c>
      <c r="BH1622" s="13">
        <f t="shared" si="585"/>
        <v>10.898999999999999</v>
      </c>
      <c r="BI1622" s="13"/>
      <c r="BL1622" s="13">
        <f t="shared" si="586"/>
        <v>315.06815879885437</v>
      </c>
      <c r="BM1622" s="13">
        <f t="shared" si="587"/>
        <v>34.465664218175164</v>
      </c>
      <c r="BP1622" s="13"/>
      <c r="BQ1622" s="13">
        <f t="shared" si="588"/>
        <v>99.633299999999991</v>
      </c>
      <c r="BR1622" s="13">
        <f t="shared" si="589"/>
        <v>108.99000000000005</v>
      </c>
      <c r="BT1622" s="13"/>
      <c r="BU1622" s="13"/>
      <c r="BV1622" s="13">
        <f t="shared" si="590"/>
        <v>31.50681587988543</v>
      </c>
      <c r="BW1622" s="13">
        <f t="shared" si="591"/>
        <v>344.65664218175141</v>
      </c>
      <c r="CA1622" s="13">
        <f t="shared" si="592"/>
        <v>9.9633299999999991</v>
      </c>
      <c r="CB1622" s="13">
        <f t="shared" si="593"/>
        <v>1089.9000000000001</v>
      </c>
    </row>
    <row r="1623" spans="1:80" x14ac:dyDescent="0.3">
      <c r="A1623" s="13">
        <f t="shared" si="569"/>
        <v>4.508167045414601E-2</v>
      </c>
      <c r="C1623" s="13" t="str">
        <f>IF(F1623&gt;0,SQRT(Sum_Sq($AI$2,V_rtHz($AH$2)/(1+1/$A1623),V_rtHz($AH$2*$A1623)/(1+$A1623),$AN$2*$AH$2/(1+1/$A1623),$AM$2*SQRT(Sum_Sq(F1623,1/($X$2*D$8*(1+C$1017+F1623/E1623))))/SQRT(Sum_Sq($X$2*F1623*D$8,1)),                   $AQ$2*SQRT(Sum_Sq($AH$2/(1+1/$A1623)+F1623*( 1/(C$1017+1+F1623/E1623)-1)/(1+($X$2*F1623*D$8)^2), (F1623^2*D$8*$X$2+1/($X$2*D$8*(C$1017+1+F1623/E1623           )))/(1+($X$2*F1623*D$8)^2))),           V_rtHz(E1623)/($X$2*D$8*(E1623*C$1017+E1623+F1623)),V_rtHz(F1623)*SQRT(Sum_Sq(E1623*D$8*$X$2*C$1017,1))/($X$2*D$8*(E1623*C$1017+E1623+F1623))))/SQRT(Sum_Sq(1/(1+$A1623)+$AC$2/$I$2-1/(1+(1+F1623/E1623)/C$1017),$X$2/$I$2)),IF(F1624&lt;0,"A",C1624))</f>
        <v>A</v>
      </c>
      <c r="E1623" s="13">
        <f t="shared" si="570"/>
        <v>-1</v>
      </c>
      <c r="F1623" s="12">
        <f t="shared" si="594"/>
        <v>-2</v>
      </c>
      <c r="H1623" s="13" t="str">
        <f>IF(K1623&gt;0,SQRT(Sum_Sq($AI$2,V_rtHz($AH$2)/(1+1/$A1623),V_rtHz($AH$2*$A1623)/(1+$A1623),$AN$2*$AH$2/(1+1/$A1623),$AM$2*SQRT(Sum_Sq(K1623,1/($X$2*I$8*(1+H$1017+K1623/J1623))))/SQRT(Sum_Sq($X$2*K1623*I$8,1)),                   $AQ$2*SQRT(Sum_Sq($AH$2/(1+1/$A1623)+K1623*( 1/(H$1017+1+K1623/J1623)-1)/(1+($X$2*K1623*I$8)^2), (K1623^2*I$8*$X$2+1/($X$2*I$8*(H$1017+1+K1623/J1623           )))/(1+($X$2*K1623*I$8)^2))),           V_rtHz(J1623)/($X$2*I$8*(J1623*H$1017+J1623+K1623)),V_rtHz(K1623)*SQRT(Sum_Sq(J1623*I$8*$X$2*H$1017,1))/($X$2*I$8*(J1623*H$1017+J1623+K1623))))/SQRT(Sum_Sq(1/(1+$A1623)+$AC$2/$I$2-1/(1+(1+K1623/J1623)/H$1017),$X$2/$I$2)),IF(K1624&lt;0,"A",H1624))</f>
        <v>A</v>
      </c>
      <c r="J1623" s="13">
        <f t="shared" si="571"/>
        <v>-1</v>
      </c>
      <c r="K1623" s="12">
        <f t="shared" si="595"/>
        <v>-2</v>
      </c>
      <c r="M1623" s="13">
        <f>IF(P1623&gt;0,SQRT(Sum_Sq($AI$2,V_rtHz($AH$2)/(1+1/$A1623),V_rtHz($AH$2*$A1623)/(1+$A1623),$AN$2*$AH$2/(1+1/$A1623),$AM$2*SQRT(Sum_Sq(P1623,1/($X$2*N$8*(1+M$1017+P1623/O1623))))/SQRT(Sum_Sq($X$2*P1623*N$8,1)),                   $AQ$2*SQRT(Sum_Sq($AH$2/(1+1/$A1623)+P1623*( 1/(M$1017+1+P1623/O1623)-1)/(1+($X$2*P1623*N$8)^2), (P1623^2*N$8*$X$2+1/($X$2*N$8*(M$1017+1+P1623/O1623           )))/(1+($X$2*P1623*N$8)^2))),           V_rtHz(O1623)/($X$2*N$8*(O1623*M$1017+O1623+P1623)),V_rtHz(P1623)*SQRT(Sum_Sq(O1623*N$8*$X$2*M$1017,1))/($X$2*N$8*(O1623*M$1017+O1623+P1623))))/SQRT(Sum_Sq(1/(1+$A1623)+$AC$2/$I$2-1/(1+(1+P1623/O1623)/M$1017),$X$2/$I$2)),IF(P1624&lt;0,"A",M1624))</f>
        <v>1.0684792393870021E-6</v>
      </c>
      <c r="O1623" s="13">
        <f t="shared" si="572"/>
        <v>8334.2094873897804</v>
      </c>
      <c r="P1623" s="12">
        <f t="shared" si="596"/>
        <v>11807.364442280745</v>
      </c>
      <c r="R1623" s="13">
        <f>IF(U1623&gt;0,SQRT(Sum_Sq($AI$2,V_rtHz($AH$2)/(1+1/$A1623),V_rtHz($AH$2*$A1623)/(1+$A1623),$AN$2*$AH$2/(1+1/$A1623),$AM$2*SQRT(Sum_Sq(U1623,1/($X$2*S$8*(1+R$1017+U1623/T1623))))/SQRT(Sum_Sq($X$2*U1623*S$8,1)),                   $AQ$2*SQRT(Sum_Sq($AH$2/(1+1/$A1623)+U1623*( 1/(R$1017+1+U1623/T1623)-1)/(1+($X$2*U1623*S$8)^2), (U1623^2*S$8*$X$2+1/($X$2*S$8*(R$1017+1+U1623/T1623           )))/(1+($X$2*U1623*S$8)^2))),           V_rtHz(T1623)/($X$2*S$8*(T1623*R$1017+T1623+U1623)),V_rtHz(U1623)*SQRT(Sum_Sq(T1623*S$8*$X$2*R$1017,1))/($X$2*S$8*(T1623*R$1017+T1623+U1623))))/SQRT(Sum_Sq(1/(1+$A1623)+$AC$2/$I$2-1/(1+(1+U1623/T1623)/R$1017),$X$2/$I$2)),IF(U1624&lt;0,"A",R1624))</f>
        <v>1.434822041026149E-6</v>
      </c>
      <c r="T1623" s="13">
        <f t="shared" si="573"/>
        <v>6564.9077013788656</v>
      </c>
      <c r="U1623" s="12">
        <f t="shared" si="597"/>
        <v>47401.136692794891</v>
      </c>
      <c r="X1623" s="13">
        <f>IF(AA1623&gt;0,SQRT(Sum_Sq($AI$2,V_rtHz($AH$2)/(1+1/$A1623),V_rtHz($AH$2*$A1623)/(1+$A1623),$AN$2*$AH$2/(1+1/$A1623),$AM$2*SQRT(Sum_Sq(AA1623,1/($X$2*Y$8*(1+X$1017+AA1623/Z1623))))/SQRT(Sum_Sq($X$2*AA1623*Y$8,1)),                   $AQ$2*SQRT(Sum_Sq($AH$2/(1+1/$A1623)+AA1623*( 1/(X$1017+1+AA1623/Z1623)-1)/(1+($X$2*AA1623*Y$8)^2), (AA1623^2*Y$8*$X$2+1/($X$2*Y$8*(X$1017+1+AA1623/Z1623           )))/(1+($X$2*AA1623*Y$8)^2))),           V_rtHz(Z1623)/($X$2*Y$8*(Z1623*X$1017+Z1623+AA1623)),V_rtHz(AA1623)*SQRT(Sum_Sq(Z1623*Y$8*$X$2*X$1017,1))/($X$2*Y$8*(Z1623*X$1017+Z1623+AA1623))))/SQRT(Sum_Sq(1/(1+$A1623)+$AC$2/$I$2-1/(1+(1+AA1623/Z1623)/X$1017),$X$2/$I$2)),IF(AA1624&lt;0,"A",X1624))</f>
        <v>2.3687286886473692E-6</v>
      </c>
      <c r="Z1623" s="13">
        <f t="shared" si="574"/>
        <v>6214.4611546618953</v>
      </c>
      <c r="AA1623" s="12">
        <f t="shared" si="598"/>
        <v>158348.48156079388</v>
      </c>
      <c r="AC1623" s="13">
        <f>IF(AF1623&gt;0,SQRT(Sum_Sq($AI$2,V_rtHz($AH$2)/(1+1/$A1623),V_rtHz($AH$2*$A1623)/(1+$A1623),$AN$2*$AH$2/(1+1/$A1623),$AM$2*SQRT(Sum_Sq(AF1623,1/($X$2*AD$8*(1+AC$1017+AF1623/AE1623))))/SQRT(Sum_Sq($X$2*AF1623*AD$8,1)),                   $AQ$2*SQRT(Sum_Sq($AH$2/(1+1/$A1623)+AF1623*( 1/(AC$1017+1+AF1623/AE1623)-1)/(1+($X$2*AF1623*AD$8)^2), (AF1623^2*AD$8*$X$2+1/($X$2*AD$8*(AC$1017+1+AF1623/AE1623           )))/(1+($X$2*AF1623*AD$8)^2))),           V_rtHz(AE1623)/($X$2*AD$8*(AE1623*AC$1017+AE1623+AF1623)),V_rtHz(AF1623)*SQRT(Sum_Sq(AE1623*AD$8*$X$2*AC$1017,1))/($X$2*AD$8*(AE1623*AC$1017+AE1623+AF1623))))/SQRT(Sum_Sq(1/(1+$A1623)+$AC$2/$I$2-1/(1+(1+AF1623/AE1623)/AC$1017),$X$2/$I$2)),IF(AF1624&lt;0,"A",AC1624))</f>
        <v>4.1175936169902983E-6</v>
      </c>
      <c r="AE1623" s="13">
        <f t="shared" si="575"/>
        <v>6115.5533270927999</v>
      </c>
      <c r="AF1623" s="12">
        <f t="shared" si="599"/>
        <v>508840.44449428708</v>
      </c>
      <c r="AG1623" s="13"/>
      <c r="AH1623" s="13">
        <f>IF(AK1623&gt;0,SQRT(Sum_Sq($AI$2,V_rtHz($AH$2)/(1+1/$A1623),V_rtHz($AH$2*$A1623)/(1+$A1623),$AN$2*$AH$2/(1+1/$A1623),$AM$2*SQRT(Sum_Sq(AK1623,1/($X$2*AI$8*(1+AH$1017+AK1623/AJ1623))))/SQRT(Sum_Sq($X$2*AK1623*AI$8,1)),                   $AQ$2*SQRT(Sum_Sq($AH$2/(1+1/$A1623)+AK1623*( 1/(AH$1017+1+AK1623/AJ1623)-1)/(1+($X$2*AK1623*AI$8)^2), (AK1623^2*AI$8*$X$2+1/($X$2*AI$8*(AH$1017+1+AK1623/AJ1623           )))/(1+($X$2*AK1623*AI$8)^2))),           V_rtHz(AJ1623)/($X$2*AI$8*(AJ1623*AH$1017+AJ1623+AK1623)),V_rtHz(AK1623)*SQRT(Sum_Sq(AJ1623*AI$8*$X$2*AH$1017,1))/($X$2*AI$8*(AJ1623*AH$1017+AJ1623+AK1623))))/SQRT(Sum_Sq(1/(1+$A1623)+$AC$2/$I$2-1/(1+(1+AK1623/AJ1623)/AH$1017),$X$2/$I$2)),IF(AK1624&lt;0,"A",AH1624))</f>
        <v>7.2706850678612223E-6</v>
      </c>
      <c r="AI1623" s="13"/>
      <c r="AJ1623" s="13">
        <f t="shared" si="576"/>
        <v>6085.3127336089601</v>
      </c>
      <c r="AK1623" s="12">
        <f t="shared" si="600"/>
        <v>1617091.0693289009</v>
      </c>
      <c r="AM1623" s="13">
        <f>IF(AP1623&gt;0,SQRT(Sum_Sq($AI$2,V_rtHz($AH$2)/(1+1/$A1623),V_rtHz($AH$2*$A1623)/(1+$A1623),$AN$2*$AH$2/(1+1/$A1623),$AM$2*SQRT(Sum_Sq(AP1623,1/($X$2*AN$8*(1+AM$1017+AP1623/AO1623))))/SQRT(Sum_Sq($X$2*AP1623*AN$8,1)),                   $AQ$2*SQRT(Sum_Sq($AH$2/(1+1/$A1623)+AP1623*( 1/(AM$1017+1+AP1623/AO1623)-1)/(1+($X$2*AP1623*AN$8)^2), (AP1623^2*AN$8*$X$2+1/($X$2*AN$8*(AM$1017+1+AP1623/AO1623           )))/(1+($X$2*AP1623*AN$8)^2))),           V_rtHz(AO1623)/($X$2*AN$8*(AO1623*AM$1017+AO1623+AP1623)),V_rtHz(AP1623)*SQRT(Sum_Sq(AO1623*AN$8*$X$2*AM$1017,1))/($X$2*AN$8*(AO1623*AM$1017+AO1623+AP1623))))/SQRT(Sum_Sq(1/(1+$A1623)+$AC$2/$I$2-1/(1+(1+AP1623/AO1623)/AM$1017),$X$2/$I$2)),IF(AP1624&lt;0,"A",AM1624))</f>
        <v>1.2903044262565274E-5</v>
      </c>
      <c r="AO1623" s="13">
        <f t="shared" si="577"/>
        <v>6075.8492990358591</v>
      </c>
      <c r="AP1623" s="12">
        <f t="shared" si="601"/>
        <v>5121655.7885664087</v>
      </c>
      <c r="AR1623" s="13">
        <f t="shared" si="578"/>
        <v>69887291.180198371</v>
      </c>
      <c r="AS1623" s="13">
        <f t="shared" si="579"/>
        <v>-1.4009410947701235E-5</v>
      </c>
      <c r="AV1623" s="13"/>
      <c r="AW1623" s="13">
        <f t="shared" si="580"/>
        <v>39300511.936236553</v>
      </c>
      <c r="AX1623" s="13">
        <f t="shared" si="581"/>
        <v>-5.109856131357245E-5</v>
      </c>
      <c r="AZ1623" s="13"/>
      <c r="BA1623" s="13"/>
      <c r="BB1623" s="13">
        <f t="shared" si="582"/>
        <v>3150.6815879885426</v>
      </c>
      <c r="BC1623" s="13">
        <f t="shared" si="583"/>
        <v>3.4465664218175136</v>
      </c>
      <c r="BD1623" s="13"/>
      <c r="BE1623" s="13"/>
      <c r="BG1623" s="13">
        <f t="shared" si="584"/>
        <v>996.3330000000002</v>
      </c>
      <c r="BH1623" s="13">
        <f t="shared" si="585"/>
        <v>10.898999999999999</v>
      </c>
      <c r="BI1623" s="13"/>
      <c r="BL1623" s="13">
        <f t="shared" si="586"/>
        <v>315.06815879885437</v>
      </c>
      <c r="BM1623" s="13">
        <f t="shared" si="587"/>
        <v>34.465664218175164</v>
      </c>
      <c r="BP1623" s="13"/>
      <c r="BQ1623" s="13">
        <f t="shared" si="588"/>
        <v>99.633299999999991</v>
      </c>
      <c r="BR1623" s="13">
        <f t="shared" si="589"/>
        <v>108.99000000000009</v>
      </c>
      <c r="BT1623" s="13"/>
      <c r="BU1623" s="13"/>
      <c r="BV1623" s="13">
        <f t="shared" si="590"/>
        <v>31.50681587988543</v>
      </c>
      <c r="BW1623" s="13">
        <f t="shared" si="591"/>
        <v>344.65664218175164</v>
      </c>
      <c r="CA1623" s="13">
        <f t="shared" si="592"/>
        <v>9.9633299999999991</v>
      </c>
      <c r="CB1623" s="13">
        <f t="shared" si="593"/>
        <v>1089.9000000000012</v>
      </c>
    </row>
    <row r="1624" spans="1:80" x14ac:dyDescent="0.3">
      <c r="A1624" s="13">
        <f t="shared" si="569"/>
        <v>4.5708818961487534E-2</v>
      </c>
      <c r="C1624" s="13" t="str">
        <f>IF(F1624&gt;0,SQRT(Sum_Sq($AI$2,V_rtHz($AH$2)/(1+1/$A1624),V_rtHz($AH$2*$A1624)/(1+$A1624),$AN$2*$AH$2/(1+1/$A1624),$AM$2*SQRT(Sum_Sq(F1624,1/($X$2*D$8*(1+C$1017+F1624/E1624))))/SQRT(Sum_Sq($X$2*F1624*D$8,1)),                   $AQ$2*SQRT(Sum_Sq($AH$2/(1+1/$A1624)+F1624*( 1/(C$1017+1+F1624/E1624)-1)/(1+($X$2*F1624*D$8)^2), (F1624^2*D$8*$X$2+1/($X$2*D$8*(C$1017+1+F1624/E1624           )))/(1+($X$2*F1624*D$8)^2))),           V_rtHz(E1624)/($X$2*D$8*(E1624*C$1017+E1624+F1624)),V_rtHz(F1624)*SQRT(Sum_Sq(E1624*D$8*$X$2*C$1017,1))/($X$2*D$8*(E1624*C$1017+E1624+F1624))))/SQRT(Sum_Sq(1/(1+$A1624)+$AC$2/$I$2-1/(1+(1+F1624/E1624)/C$1017),$X$2/$I$2)),IF(F1625&lt;0,"A",C1625))</f>
        <v>A</v>
      </c>
      <c r="E1624" s="13">
        <f t="shared" si="570"/>
        <v>-1</v>
      </c>
      <c r="F1624" s="12">
        <f t="shared" si="594"/>
        <v>-2</v>
      </c>
      <c r="H1624" s="13" t="str">
        <f>IF(K1624&gt;0,SQRT(Sum_Sq($AI$2,V_rtHz($AH$2)/(1+1/$A1624),V_rtHz($AH$2*$A1624)/(1+$A1624),$AN$2*$AH$2/(1+1/$A1624),$AM$2*SQRT(Sum_Sq(K1624,1/($X$2*I$8*(1+H$1017+K1624/J1624))))/SQRT(Sum_Sq($X$2*K1624*I$8,1)),                   $AQ$2*SQRT(Sum_Sq($AH$2/(1+1/$A1624)+K1624*( 1/(H$1017+1+K1624/J1624)-1)/(1+($X$2*K1624*I$8)^2), (K1624^2*I$8*$X$2+1/($X$2*I$8*(H$1017+1+K1624/J1624           )))/(1+($X$2*K1624*I$8)^2))),           V_rtHz(J1624)/($X$2*I$8*(J1624*H$1017+J1624+K1624)),V_rtHz(K1624)*SQRT(Sum_Sq(J1624*I$8*$X$2*H$1017,1))/($X$2*I$8*(J1624*H$1017+J1624+K1624))))/SQRT(Sum_Sq(1/(1+$A1624)+$AC$2/$I$2-1/(1+(1+K1624/J1624)/H$1017),$X$2/$I$2)),IF(K1625&lt;0,"A",H1625))</f>
        <v>A</v>
      </c>
      <c r="J1624" s="13">
        <f t="shared" si="571"/>
        <v>-1</v>
      </c>
      <c r="K1624" s="12">
        <f t="shared" si="595"/>
        <v>-2</v>
      </c>
      <c r="M1624" s="13">
        <f>IF(P1624&gt;0,SQRT(Sum_Sq($AI$2,V_rtHz($AH$2)/(1+1/$A1624),V_rtHz($AH$2*$A1624)/(1+$A1624),$AN$2*$AH$2/(1+1/$A1624),$AM$2*SQRT(Sum_Sq(P1624,1/($X$2*N$8*(1+M$1017+P1624/O1624))))/SQRT(Sum_Sq($X$2*P1624*N$8,1)),                   $AQ$2*SQRT(Sum_Sq($AH$2/(1+1/$A1624)+P1624*( 1/(M$1017+1+P1624/O1624)-1)/(1+($X$2*P1624*N$8)^2), (P1624^2*N$8*$X$2+1/($X$2*N$8*(M$1017+1+P1624/O1624           )))/(1+($X$2*P1624*N$8)^2))),           V_rtHz(O1624)/($X$2*N$8*(O1624*M$1017+O1624+P1624)),V_rtHz(P1624)*SQRT(Sum_Sq(O1624*N$8*$X$2*M$1017,1))/($X$2*N$8*(O1624*M$1017+O1624+P1624))))/SQRT(Sum_Sq(1/(1+$A1624)+$AC$2/$I$2-1/(1+(1+P1624/O1624)/M$1017),$X$2/$I$2)),IF(P1625&lt;0,"A",M1625))</f>
        <v>1.0617740987792773E-6</v>
      </c>
      <c r="O1624" s="13">
        <f t="shared" si="572"/>
        <v>8242.3894964503997</v>
      </c>
      <c r="P1624" s="12">
        <f t="shared" si="596"/>
        <v>11938.898155480669</v>
      </c>
      <c r="R1624" s="13">
        <f>IF(U1624&gt;0,SQRT(Sum_Sq($AI$2,V_rtHz($AH$2)/(1+1/$A1624),V_rtHz($AH$2*$A1624)/(1+$A1624),$AN$2*$AH$2/(1+1/$A1624),$AM$2*SQRT(Sum_Sq(U1624,1/($X$2*S$8*(1+R$1017+U1624/T1624))))/SQRT(Sum_Sq($X$2*U1624*S$8,1)),                   $AQ$2*SQRT(Sum_Sq($AH$2/(1+1/$A1624)+U1624*( 1/(R$1017+1+U1624/T1624)-1)/(1+($X$2*U1624*S$8)^2), (U1624^2*S$8*$X$2+1/($X$2*S$8*(R$1017+1+U1624/T1624           )))/(1+($X$2*U1624*S$8)^2))),           V_rtHz(T1624)/($X$2*S$8*(T1624*R$1017+T1624+U1624)),V_rtHz(U1624)*SQRT(Sum_Sq(T1624*S$8*$X$2*R$1017,1))/($X$2*S$8*(T1624*R$1017+T1624+U1624))))/SQRT(Sum_Sq(1/(1+$A1624)+$AC$2/$I$2-1/(1+(1+U1624/T1624)/R$1017),$X$2/$I$2)),IF(U1625&lt;0,"A",R1625))</f>
        <v>1.4311111688425176E-6</v>
      </c>
      <c r="T1624" s="13">
        <f t="shared" si="573"/>
        <v>6522.506705677486</v>
      </c>
      <c r="U1624" s="12">
        <f t="shared" si="597"/>
        <v>47709.278253063771</v>
      </c>
      <c r="X1624" s="13">
        <f>IF(AA1624&gt;0,SQRT(Sum_Sq($AI$2,V_rtHz($AH$2)/(1+1/$A1624),V_rtHz($AH$2*$A1624)/(1+$A1624),$AN$2*$AH$2/(1+1/$A1624),$AM$2*SQRT(Sum_Sq(AA1624,1/($X$2*Y$8*(1+X$1017+AA1624/Z1624))))/SQRT(Sum_Sq($X$2*AA1624*Y$8,1)),                   $AQ$2*SQRT(Sum_Sq($AH$2/(1+1/$A1624)+AA1624*( 1/(X$1017+1+AA1624/Z1624)-1)/(1+($X$2*AA1624*Y$8)^2), (AA1624^2*Y$8*$X$2+1/($X$2*Y$8*(X$1017+1+AA1624/Z1624           )))/(1+($X$2*AA1624*Y$8)^2))),           V_rtHz(Z1624)/($X$2*Y$8*(Z1624*X$1017+Z1624+AA1624)),V_rtHz(AA1624)*SQRT(Sum_Sq(Z1624*Y$8*$X$2*X$1017,1))/($X$2*Y$8*(Z1624*X$1017+Z1624+AA1624))))/SQRT(Sum_Sq(1/(1+$A1624)+$AC$2/$I$2-1/(1+(1+AA1624/Z1624)/X$1017),$X$2/$I$2)),IF(AA1625&lt;0,"A",X1625))</f>
        <v>2.3640001639188173E-6</v>
      </c>
      <c r="Z1624" s="13">
        <f t="shared" si="574"/>
        <v>6178.8910155069107</v>
      </c>
      <c r="AA1624" s="12">
        <f t="shared" si="598"/>
        <v>159260.04926929728</v>
      </c>
      <c r="AC1624" s="13">
        <f>IF(AF1624&gt;0,SQRT(Sum_Sq($AI$2,V_rtHz($AH$2)/(1+1/$A1624),V_rtHz($AH$2*$A1624)/(1+$A1624),$AN$2*$AH$2/(1+1/$A1624),$AM$2*SQRT(Sum_Sq(AF1624,1/($X$2*AD$8*(1+AC$1017+AF1624/AE1624))))/SQRT(Sum_Sq($X$2*AF1624*AD$8,1)),                   $AQ$2*SQRT(Sum_Sq($AH$2/(1+1/$A1624)+AF1624*( 1/(AC$1017+1+AF1624/AE1624)-1)/(1+($X$2*AF1624*AD$8)^2), (AF1624^2*AD$8*$X$2+1/($X$2*AD$8*(AC$1017+1+AF1624/AE1624           )))/(1+($X$2*AF1624*AD$8)^2))),           V_rtHz(AE1624)/($X$2*AD$8*(AE1624*AC$1017+AE1624+AF1624)),V_rtHz(AF1624)*SQRT(Sum_Sq(AE1624*AD$8*$X$2*AC$1017,1))/($X$2*AD$8*(AE1624*AC$1017+AE1624+AF1624))))/SQRT(Sum_Sq(1/(1+$A1624)+$AC$2/$I$2-1/(1+(1+AF1624/AE1624)/AC$1017),$X$2/$I$2)),IF(AF1625&lt;0,"A",AC1625))</f>
        <v>4.1100300032392276E-6</v>
      </c>
      <c r="AE1624" s="13">
        <f t="shared" si="575"/>
        <v>6081.7602571285961</v>
      </c>
      <c r="AF1624" s="12">
        <f t="shared" si="599"/>
        <v>511667.79710511339</v>
      </c>
      <c r="AG1624" s="13"/>
      <c r="AH1624" s="13">
        <f>IF(AK1624&gt;0,SQRT(Sum_Sq($AI$2,V_rtHz($AH$2)/(1+1/$A1624),V_rtHz($AH$2*$A1624)/(1+$A1624),$AN$2*$AH$2/(1+1/$A1624),$AM$2*SQRT(Sum_Sq(AK1624,1/($X$2*AI$8*(1+AH$1017+AK1624/AJ1624))))/SQRT(Sum_Sq($X$2*AK1624*AI$8,1)),                   $AQ$2*SQRT(Sum_Sq($AH$2/(1+1/$A1624)+AK1624*( 1/(AH$1017+1+AK1624/AJ1624)-1)/(1+($X$2*AK1624*AI$8)^2), (AK1624^2*AI$8*$X$2+1/($X$2*AI$8*(AH$1017+1+AK1624/AJ1624           )))/(1+($X$2*AK1624*AI$8)^2))),           V_rtHz(AJ1624)/($X$2*AI$8*(AJ1624*AH$1017+AJ1624+AK1624)),V_rtHz(AK1624)*SQRT(Sum_Sq(AJ1624*AI$8*$X$2*AH$1017,1))/($X$2*AI$8*(AJ1624*AH$1017+AJ1624+AK1624))))/SQRT(Sum_Sq(1/(1+$A1624)+$AC$2/$I$2-1/(1+(1+AK1624/AJ1624)/AH$1017),$X$2/$I$2)),IF(AK1625&lt;0,"A",AH1625))</f>
        <v>7.2576817118281638E-6</v>
      </c>
      <c r="AI1624" s="13"/>
      <c r="AJ1624" s="13">
        <f t="shared" si="576"/>
        <v>6052.050206342441</v>
      </c>
      <c r="AK1624" s="12">
        <f t="shared" si="600"/>
        <v>1625978.7245782951</v>
      </c>
      <c r="AM1624" s="13">
        <f>IF(AP1624&gt;0,SQRT(Sum_Sq($AI$2,V_rtHz($AH$2)/(1+1/$A1624),V_rtHz($AH$2*$A1624)/(1+$A1624),$AN$2*$AH$2/(1+1/$A1624),$AM$2*SQRT(Sum_Sq(AP1624,1/($X$2*AN$8*(1+AM$1017+AP1624/AO1624))))/SQRT(Sum_Sq($X$2*AP1624*AN$8,1)),                   $AQ$2*SQRT(Sum_Sq($AH$2/(1+1/$A1624)+AP1624*( 1/(AM$1017+1+AP1624/AO1624)-1)/(1+($X$2*AP1624*AN$8)^2), (AP1624^2*AN$8*$X$2+1/($X$2*AN$8*(AM$1017+1+AP1624/AO1624           )))/(1+($X$2*AP1624*AN$8)^2))),           V_rtHz(AO1624)/($X$2*AN$8*(AO1624*AM$1017+AO1624+AP1624)),V_rtHz(AP1624)*SQRT(Sum_Sq(AO1624*AN$8*$X$2*AM$1017,1))/($X$2*AN$8*(AO1624*AM$1017+AO1624+AP1624))))/SQRT(Sum_Sq(1/(1+$A1624)+$AC$2/$I$2-1/(1+(1+AP1624/AO1624)/AM$1017),$X$2/$I$2)),IF(AP1625&lt;0,"A",AM1625))</f>
        <v>1.2880176198741131E-5</v>
      </c>
      <c r="AO1624" s="13">
        <f t="shared" si="577"/>
        <v>6042.751581339362</v>
      </c>
      <c r="AP1624" s="12">
        <f t="shared" si="601"/>
        <v>5149708.4257047754</v>
      </c>
      <c r="AR1624" s="13">
        <f t="shared" si="578"/>
        <v>69887291.180198371</v>
      </c>
      <c r="AS1624" s="13">
        <f t="shared" si="579"/>
        <v>-1.4021410187455452E-5</v>
      </c>
      <c r="AV1624" s="13"/>
      <c r="AW1624" s="13">
        <f t="shared" si="580"/>
        <v>39300511.936236553</v>
      </c>
      <c r="AX1624" s="13">
        <f t="shared" si="581"/>
        <v>-5.1258560302489209E-5</v>
      </c>
      <c r="AZ1624" s="13"/>
      <c r="BA1624" s="13"/>
      <c r="BB1624" s="13">
        <f t="shared" si="582"/>
        <v>3150.681587988543</v>
      </c>
      <c r="BC1624" s="13">
        <f t="shared" si="583"/>
        <v>3.4465664218175118</v>
      </c>
      <c r="BD1624" s="13"/>
      <c r="BE1624" s="13"/>
      <c r="BG1624" s="13">
        <f t="shared" si="584"/>
        <v>996.3330000000002</v>
      </c>
      <c r="BH1624" s="13">
        <f t="shared" si="585"/>
        <v>10.899000000000004</v>
      </c>
      <c r="BI1624" s="13"/>
      <c r="BL1624" s="13">
        <f t="shared" si="586"/>
        <v>315.06815879885437</v>
      </c>
      <c r="BM1624" s="13">
        <f t="shared" si="587"/>
        <v>34.465664218175128</v>
      </c>
      <c r="BP1624" s="13"/>
      <c r="BQ1624" s="13">
        <f t="shared" si="588"/>
        <v>99.633299999999991</v>
      </c>
      <c r="BR1624" s="13">
        <f t="shared" si="589"/>
        <v>108.99000000000012</v>
      </c>
      <c r="BT1624" s="13"/>
      <c r="BU1624" s="13"/>
      <c r="BV1624" s="13">
        <f t="shared" si="590"/>
        <v>31.506815879885437</v>
      </c>
      <c r="BW1624" s="13">
        <f t="shared" si="591"/>
        <v>344.65664218175152</v>
      </c>
      <c r="CA1624" s="13">
        <f t="shared" si="592"/>
        <v>9.9633299999999991</v>
      </c>
      <c r="CB1624" s="13">
        <f t="shared" si="593"/>
        <v>1089.9000000000001</v>
      </c>
    </row>
    <row r="1625" spans="1:80" x14ac:dyDescent="0.3">
      <c r="A1625" s="13">
        <f t="shared" si="569"/>
        <v>4.6344691973628782E-2</v>
      </c>
      <c r="C1625" s="13" t="str">
        <f>IF(F1625&gt;0,SQRT(Sum_Sq($AI$2,V_rtHz($AH$2)/(1+1/$A1625),V_rtHz($AH$2*$A1625)/(1+$A1625),$AN$2*$AH$2/(1+1/$A1625),$AM$2*SQRT(Sum_Sq(F1625,1/($X$2*D$8*(1+C$1017+F1625/E1625))))/SQRT(Sum_Sq($X$2*F1625*D$8,1)),                   $AQ$2*SQRT(Sum_Sq($AH$2/(1+1/$A1625)+F1625*( 1/(C$1017+1+F1625/E1625)-1)/(1+($X$2*F1625*D$8)^2), (F1625^2*D$8*$X$2+1/($X$2*D$8*(C$1017+1+F1625/E1625           )))/(1+($X$2*F1625*D$8)^2))),           V_rtHz(E1625)/($X$2*D$8*(E1625*C$1017+E1625+F1625)),V_rtHz(F1625)*SQRT(Sum_Sq(E1625*D$8*$X$2*C$1017,1))/($X$2*D$8*(E1625*C$1017+E1625+F1625))))/SQRT(Sum_Sq(1/(1+$A1625)+$AC$2/$I$2-1/(1+(1+F1625/E1625)/C$1017),$X$2/$I$2)),IF(F1626&lt;0,"A",C1626))</f>
        <v>A</v>
      </c>
      <c r="E1625" s="13">
        <f t="shared" si="570"/>
        <v>-1</v>
      </c>
      <c r="F1625" s="12">
        <f t="shared" si="594"/>
        <v>-2</v>
      </c>
      <c r="H1625" s="13" t="str">
        <f>IF(K1625&gt;0,SQRT(Sum_Sq($AI$2,V_rtHz($AH$2)/(1+1/$A1625),V_rtHz($AH$2*$A1625)/(1+$A1625),$AN$2*$AH$2/(1+1/$A1625),$AM$2*SQRT(Sum_Sq(K1625,1/($X$2*I$8*(1+H$1017+K1625/J1625))))/SQRT(Sum_Sq($X$2*K1625*I$8,1)),                   $AQ$2*SQRT(Sum_Sq($AH$2/(1+1/$A1625)+K1625*( 1/(H$1017+1+K1625/J1625)-1)/(1+($X$2*K1625*I$8)^2), (K1625^2*I$8*$X$2+1/($X$2*I$8*(H$1017+1+K1625/J1625           )))/(1+($X$2*K1625*I$8)^2))),           V_rtHz(J1625)/($X$2*I$8*(J1625*H$1017+J1625+K1625)),V_rtHz(K1625)*SQRT(Sum_Sq(J1625*I$8*$X$2*H$1017,1))/($X$2*I$8*(J1625*H$1017+J1625+K1625))))/SQRT(Sum_Sq(1/(1+$A1625)+$AC$2/$I$2-1/(1+(1+K1625/J1625)/H$1017),$X$2/$I$2)),IF(K1626&lt;0,"A",H1626))</f>
        <v>A</v>
      </c>
      <c r="J1625" s="13">
        <f t="shared" si="571"/>
        <v>-1</v>
      </c>
      <c r="K1625" s="12">
        <f t="shared" si="595"/>
        <v>-2</v>
      </c>
      <c r="M1625" s="13">
        <f>IF(P1625&gt;0,SQRT(Sum_Sq($AI$2,V_rtHz($AH$2)/(1+1/$A1625),V_rtHz($AH$2*$A1625)/(1+$A1625),$AN$2*$AH$2/(1+1/$A1625),$AM$2*SQRT(Sum_Sq(P1625,1/($X$2*N$8*(1+M$1017+P1625/O1625))))/SQRT(Sum_Sq($X$2*P1625*N$8,1)),                   $AQ$2*SQRT(Sum_Sq($AH$2/(1+1/$A1625)+P1625*( 1/(M$1017+1+P1625/O1625)-1)/(1+($X$2*P1625*N$8)^2), (P1625^2*N$8*$X$2+1/($X$2*N$8*(M$1017+1+P1625/O1625           )))/(1+($X$2*P1625*N$8)^2))),           V_rtHz(O1625)/($X$2*N$8*(O1625*M$1017+O1625+P1625)),V_rtHz(P1625)*SQRT(Sum_Sq(O1625*N$8*$X$2*M$1017,1))/($X$2*N$8*(O1625*M$1017+O1625+P1625))))/SQRT(Sum_Sq(1/(1+$A1625)+$AC$2/$I$2-1/(1+(1+P1625/O1625)/M$1017),$X$2/$I$2)),IF(P1626&lt;0,"A",M1626))</f>
        <v>1.0552299737585608E-6</v>
      </c>
      <c r="O1625" s="13">
        <f t="shared" si="572"/>
        <v>8152.6252194787676</v>
      </c>
      <c r="P1625" s="12">
        <f t="shared" si="596"/>
        <v>12070.35109633267</v>
      </c>
      <c r="R1625" s="13">
        <f>IF(U1625&gt;0,SQRT(Sum_Sq($AI$2,V_rtHz($AH$2)/(1+1/$A1625),V_rtHz($AH$2*$A1625)/(1+$A1625),$AN$2*$AH$2/(1+1/$A1625),$AM$2*SQRT(Sum_Sq(U1625,1/($X$2*S$8*(1+R$1017+U1625/T1625))))/SQRT(Sum_Sq($X$2*U1625*S$8,1)),                   $AQ$2*SQRT(Sum_Sq($AH$2/(1+1/$A1625)+U1625*( 1/(R$1017+1+U1625/T1625)-1)/(1+($X$2*U1625*S$8)^2), (U1625^2*S$8*$X$2+1/($X$2*S$8*(R$1017+1+U1625/T1625           )))/(1+($X$2*U1625*S$8)^2))),           V_rtHz(T1625)/($X$2*S$8*(T1625*R$1017+T1625+U1625)),V_rtHz(U1625)*SQRT(Sum_Sq(T1625*S$8*$X$2*R$1017,1))/($X$2*S$8*(T1625*R$1017+T1625+U1625))))/SQRT(Sum_Sq(1/(1+$A1625)+$AC$2/$I$2-1/(1+(1+U1625/T1625)/R$1017),$X$2/$I$2)),IF(U1626&lt;0,"A",R1626))</f>
        <v>1.4274341676192726E-6</v>
      </c>
      <c r="T1625" s="13">
        <f t="shared" si="573"/>
        <v>6480.4061304360457</v>
      </c>
      <c r="U1625" s="12">
        <f t="shared" si="597"/>
        <v>48019.226120277584</v>
      </c>
      <c r="X1625" s="13">
        <f>IF(AA1625&gt;0,SQRT(Sum_Sq($AI$2,V_rtHz($AH$2)/(1+1/$A1625),V_rtHz($AH$2*$A1625)/(1+$A1625),$AN$2*$AH$2/(1+1/$A1625),$AM$2*SQRT(Sum_Sq(AA1625,1/($X$2*Y$8*(1+X$1017+AA1625/Z1625))))/SQRT(Sum_Sq($X$2*AA1625*Y$8,1)),                   $AQ$2*SQRT(Sum_Sq($AH$2/(1+1/$A1625)+AA1625*( 1/(X$1017+1+AA1625/Z1625)-1)/(1+($X$2*AA1625*Y$8)^2), (AA1625^2*Y$8*$X$2+1/($X$2*Y$8*(X$1017+1+AA1625/Z1625           )))/(1+($X$2*AA1625*Y$8)^2))),           V_rtHz(Z1625)/($X$2*Y$8*(Z1625*X$1017+Z1625+AA1625)),V_rtHz(AA1625)*SQRT(Sum_Sq(Z1625*Y$8*$X$2*X$1017,1))/($X$2*Y$8*(Z1625*X$1017+Z1625+AA1625))))/SQRT(Sum_Sq(1/(1+$A1625)+$AC$2/$I$2-1/(1+(1+AA1625/Z1625)/X$1017),$X$2/$I$2)),IF(AA1626&lt;0,"A",X1626))</f>
        <v>2.3593039523197625E-6</v>
      </c>
      <c r="Z1625" s="13">
        <f t="shared" si="574"/>
        <v>6143.4860191712432</v>
      </c>
      <c r="AA1625" s="12">
        <f t="shared" si="598"/>
        <v>160177.86717320429</v>
      </c>
      <c r="AC1625" s="13">
        <f>IF(AF1625&gt;0,SQRT(Sum_Sq($AI$2,V_rtHz($AH$2)/(1+1/$A1625),V_rtHz($AH$2*$A1625)/(1+$A1625),$AN$2*$AH$2/(1+1/$A1625),$AM$2*SQRT(Sum_Sq(AF1625,1/($X$2*AD$8*(1+AC$1017+AF1625/AE1625))))/SQRT(Sum_Sq($X$2*AF1625*AD$8,1)),                   $AQ$2*SQRT(Sum_Sq($AH$2/(1+1/$A1625)+AF1625*( 1/(AC$1017+1+AF1625/AE1625)-1)/(1+($X$2*AF1625*AD$8)^2), (AF1625^2*AD$8*$X$2+1/($X$2*AD$8*(AC$1017+1+AF1625/AE1625           )))/(1+($X$2*AF1625*AD$8)^2))),           V_rtHz(AE1625)/($X$2*AD$8*(AE1625*AC$1017+AE1625+AF1625)),V_rtHz(AF1625)*SQRT(Sum_Sq(AE1625*AD$8*$X$2*AC$1017,1))/($X$2*AD$8*(AE1625*AC$1017+AE1625+AF1625))))/SQRT(Sum_Sq(1/(1+$A1625)+$AC$2/$I$2-1/(1+(1+AF1625/AE1625)/AC$1017),$X$2/$I$2)),IF(AF1626&lt;0,"A",AC1626))</f>
        <v>4.1025134931408775E-6</v>
      </c>
      <c r="AE1625" s="13">
        <f t="shared" si="575"/>
        <v>6048.1018936524679</v>
      </c>
      <c r="AF1625" s="12">
        <f t="shared" si="599"/>
        <v>514515.28562247247</v>
      </c>
      <c r="AG1625" s="13"/>
      <c r="AH1625" s="13">
        <f>IF(AK1625&gt;0,SQRT(Sum_Sq($AI$2,V_rtHz($AH$2)/(1+1/$A1625),V_rtHz($AH$2*$A1625)/(1+$A1625),$AN$2*$AH$2/(1+1/$A1625),$AM$2*SQRT(Sum_Sq(AK1625,1/($X$2*AI$8*(1+AH$1017+AK1625/AJ1625))))/SQRT(Sum_Sq($X$2*AK1625*AI$8,1)),                   $AQ$2*SQRT(Sum_Sq($AH$2/(1+1/$A1625)+AK1625*( 1/(AH$1017+1+AK1625/AJ1625)-1)/(1+($X$2*AK1625*AI$8)^2), (AK1625^2*AI$8*$X$2+1/($X$2*AI$8*(AH$1017+1+AK1625/AJ1625           )))/(1+($X$2*AK1625*AI$8)^2))),           V_rtHz(AJ1625)/($X$2*AI$8*(AJ1625*AH$1017+AJ1625+AK1625)),V_rtHz(AK1625)*SQRT(Sum_Sq(AJ1625*AI$8*$X$2*AH$1017,1))/($X$2*AI$8*(AJ1625*AH$1017+AJ1625+AK1625))))/SQRT(Sum_Sq(1/(1+$A1625)+$AC$2/$I$2-1/(1+(1+AK1625/AJ1625)/AH$1017),$X$2/$I$2)),IF(AK1626&lt;0,"A",AH1626))</f>
        <v>7.2447569992892169E-6</v>
      </c>
      <c r="AI1625" s="13"/>
      <c r="AJ1625" s="13">
        <f t="shared" si="576"/>
        <v>6018.913688464675</v>
      </c>
      <c r="AK1625" s="12">
        <f t="shared" si="600"/>
        <v>1634930.3852706749</v>
      </c>
      <c r="AM1625" s="13">
        <f>IF(AP1625&gt;0,SQRT(Sum_Sq($AI$2,V_rtHz($AH$2)/(1+1/$A1625),V_rtHz($AH$2*$A1625)/(1+$A1625),$AN$2*$AH$2/(1+1/$A1625),$AM$2*SQRT(Sum_Sq(AP1625,1/($X$2*AN$8*(1+AM$1017+AP1625/AO1625))))/SQRT(Sum_Sq($X$2*AP1625*AN$8,1)),                   $AQ$2*SQRT(Sum_Sq($AH$2/(1+1/$A1625)+AP1625*( 1/(AM$1017+1+AP1625/AO1625)-1)/(1+($X$2*AP1625*AN$8)^2), (AP1625^2*AN$8*$X$2+1/($X$2*AN$8*(AM$1017+1+AP1625/AO1625           )))/(1+($X$2*AP1625*AN$8)^2))),           V_rtHz(AO1625)/($X$2*AN$8*(AO1625*AM$1017+AO1625+AP1625)),V_rtHz(AP1625)*SQRT(Sum_Sq(AO1625*AN$8*$X$2*AM$1017,1))/($X$2*AN$8*(AO1625*AM$1017+AO1625+AP1625))))/SQRT(Sum_Sq(1/(1+$A1625)+$AC$2/$I$2-1/(1+(1+AP1625/AO1625)/AM$1017),$X$2/$I$2)),IF(AP1626&lt;0,"A",AM1626))</f>
        <v>1.2857445294883494E-5</v>
      </c>
      <c r="AO1625" s="13">
        <f t="shared" si="577"/>
        <v>6009.7772080551622</v>
      </c>
      <c r="AP1625" s="12">
        <f t="shared" si="601"/>
        <v>5177963.7839410799</v>
      </c>
      <c r="AR1625" s="13">
        <f t="shared" si="578"/>
        <v>69887291.180198371</v>
      </c>
      <c r="AS1625" s="13">
        <f t="shared" si="579"/>
        <v>-1.4033597357419712E-5</v>
      </c>
      <c r="AV1625" s="13"/>
      <c r="AW1625" s="13">
        <f t="shared" si="580"/>
        <v>39300511.936236553</v>
      </c>
      <c r="AX1625" s="13">
        <f t="shared" si="581"/>
        <v>-5.1421811334779635E-5</v>
      </c>
      <c r="AZ1625" s="13"/>
      <c r="BA1625" s="13"/>
      <c r="BB1625" s="13">
        <f t="shared" si="582"/>
        <v>3150.681587988543</v>
      </c>
      <c r="BC1625" s="13">
        <f t="shared" si="583"/>
        <v>3.4465664218175118</v>
      </c>
      <c r="BD1625" s="13"/>
      <c r="BE1625" s="13"/>
      <c r="BG1625" s="13">
        <f t="shared" si="584"/>
        <v>996.3330000000002</v>
      </c>
      <c r="BH1625" s="13">
        <f t="shared" si="585"/>
        <v>10.899000000000004</v>
      </c>
      <c r="BI1625" s="13"/>
      <c r="BL1625" s="13">
        <f t="shared" si="586"/>
        <v>315.06815879885437</v>
      </c>
      <c r="BM1625" s="13">
        <f t="shared" si="587"/>
        <v>34.465664218175171</v>
      </c>
      <c r="BP1625" s="13"/>
      <c r="BQ1625" s="13">
        <f t="shared" si="588"/>
        <v>99.633300000000006</v>
      </c>
      <c r="BR1625" s="13">
        <f t="shared" si="589"/>
        <v>108.98999999999991</v>
      </c>
      <c r="BT1625" s="13"/>
      <c r="BU1625" s="13"/>
      <c r="BV1625" s="13">
        <f t="shared" si="590"/>
        <v>31.50681587988543</v>
      </c>
      <c r="BW1625" s="13">
        <f t="shared" si="591"/>
        <v>344.65664218175152</v>
      </c>
      <c r="CA1625" s="13">
        <f t="shared" si="592"/>
        <v>9.9633299999999991</v>
      </c>
      <c r="CB1625" s="13">
        <f t="shared" si="593"/>
        <v>1089.9000000000005</v>
      </c>
    </row>
    <row r="1626" spans="1:80" x14ac:dyDescent="0.3">
      <c r="A1626" s="13">
        <f t="shared" si="569"/>
        <v>4.6989410860521552E-2</v>
      </c>
      <c r="C1626" s="13" t="str">
        <f>IF(F1626&gt;0,SQRT(Sum_Sq($AI$2,V_rtHz($AH$2)/(1+1/$A1626),V_rtHz($AH$2*$A1626)/(1+$A1626),$AN$2*$AH$2/(1+1/$A1626),$AM$2*SQRT(Sum_Sq(F1626,1/($X$2*D$8*(1+C$1017+F1626/E1626))))/SQRT(Sum_Sq($X$2*F1626*D$8,1)),                   $AQ$2*SQRT(Sum_Sq($AH$2/(1+1/$A1626)+F1626*( 1/(C$1017+1+F1626/E1626)-1)/(1+($X$2*F1626*D$8)^2), (F1626^2*D$8*$X$2+1/($X$2*D$8*(C$1017+1+F1626/E1626           )))/(1+($X$2*F1626*D$8)^2))),           V_rtHz(E1626)/($X$2*D$8*(E1626*C$1017+E1626+F1626)),V_rtHz(F1626)*SQRT(Sum_Sq(E1626*D$8*$X$2*C$1017,1))/($X$2*D$8*(E1626*C$1017+E1626+F1626))))/SQRT(Sum_Sq(1/(1+$A1626)+$AC$2/$I$2-1/(1+(1+F1626/E1626)/C$1017),$X$2/$I$2)),IF(F1627&lt;0,"A",C1627))</f>
        <v>A</v>
      </c>
      <c r="E1626" s="13">
        <f t="shared" si="570"/>
        <v>-1</v>
      </c>
      <c r="F1626" s="12">
        <f t="shared" si="594"/>
        <v>-2</v>
      </c>
      <c r="H1626" s="13" t="str">
        <f>IF(K1626&gt;0,SQRT(Sum_Sq($AI$2,V_rtHz($AH$2)/(1+1/$A1626),V_rtHz($AH$2*$A1626)/(1+$A1626),$AN$2*$AH$2/(1+1/$A1626),$AM$2*SQRT(Sum_Sq(K1626,1/($X$2*I$8*(1+H$1017+K1626/J1626))))/SQRT(Sum_Sq($X$2*K1626*I$8,1)),                   $AQ$2*SQRT(Sum_Sq($AH$2/(1+1/$A1626)+K1626*( 1/(H$1017+1+K1626/J1626)-1)/(1+($X$2*K1626*I$8)^2), (K1626^2*I$8*$X$2+1/($X$2*I$8*(H$1017+1+K1626/J1626           )))/(1+($X$2*K1626*I$8)^2))),           V_rtHz(J1626)/($X$2*I$8*(J1626*H$1017+J1626+K1626)),V_rtHz(K1626)*SQRT(Sum_Sq(J1626*I$8*$X$2*H$1017,1))/($X$2*I$8*(J1626*H$1017+J1626+K1626))))/SQRT(Sum_Sq(1/(1+$A1626)+$AC$2/$I$2-1/(1+(1+K1626/J1626)/H$1017),$X$2/$I$2)),IF(K1627&lt;0,"A",H1627))</f>
        <v>A</v>
      </c>
      <c r="J1626" s="13">
        <f t="shared" si="571"/>
        <v>-1</v>
      </c>
      <c r="K1626" s="12">
        <f t="shared" si="595"/>
        <v>-2</v>
      </c>
      <c r="M1626" s="13">
        <f>IF(P1626&gt;0,SQRT(Sum_Sq($AI$2,V_rtHz($AH$2)/(1+1/$A1626),V_rtHz($AH$2*$A1626)/(1+$A1626),$AN$2*$AH$2/(1+1/$A1626),$AM$2*SQRT(Sum_Sq(P1626,1/($X$2*N$8*(1+M$1017+P1626/O1626))))/SQRT(Sum_Sq($X$2*P1626*N$8,1)),                   $AQ$2*SQRT(Sum_Sq($AH$2/(1+1/$A1626)+P1626*( 1/(M$1017+1+P1626/O1626)-1)/(1+($X$2*P1626*N$8)^2), (P1626^2*N$8*$X$2+1/($X$2*N$8*(M$1017+1+P1626/O1626           )))/(1+($X$2*P1626*N$8)^2))),           V_rtHz(O1626)/($X$2*N$8*(O1626*M$1017+O1626+P1626)),V_rtHz(P1626)*SQRT(Sum_Sq(O1626*N$8*$X$2*M$1017,1))/($X$2*N$8*(O1626*M$1017+O1626+P1626))))/SQRT(Sum_Sq(1/(1+$A1626)+$AC$2/$I$2-1/(1+(1+P1626/O1626)/M$1017),$X$2/$I$2)),IF(P1627&lt;0,"A",M1627))</f>
        <v>1.0488404314890775E-6</v>
      </c>
      <c r="O1626" s="13">
        <f t="shared" si="572"/>
        <v>8064.8299525398679</v>
      </c>
      <c r="P1626" s="12">
        <f t="shared" si="596"/>
        <v>12201.751225384991</v>
      </c>
      <c r="R1626" s="13">
        <f>IF(U1626&gt;0,SQRT(Sum_Sq($AI$2,V_rtHz($AH$2)/(1+1/$A1626),V_rtHz($AH$2*$A1626)/(1+$A1626),$AN$2*$AH$2/(1+1/$A1626),$AM$2*SQRT(Sum_Sq(U1626,1/($X$2*S$8*(1+R$1017+U1626/T1626))))/SQRT(Sum_Sq($X$2*U1626*S$8,1)),                   $AQ$2*SQRT(Sum_Sq($AH$2/(1+1/$A1626)+U1626*( 1/(R$1017+1+U1626/T1626)-1)/(1+($X$2*U1626*S$8)^2), (U1626^2*S$8*$X$2+1/($X$2*S$8*(R$1017+1+U1626/T1626           )))/(1+($X$2*U1626*S$8)^2))),           V_rtHz(T1626)/($X$2*S$8*(T1626*R$1017+T1626+U1626)),V_rtHz(U1626)*SQRT(Sum_Sq(T1626*S$8*$X$2*R$1017,1))/($X$2*S$8*(T1626*R$1017+T1626+U1626))))/SQRT(Sum_Sq(1/(1+$A1626)+$AC$2/$I$2-1/(1+(1+U1626/T1626)/R$1017),$X$2/$I$2)),IF(U1627&lt;0,"A",R1627))</f>
        <v>1.423790916856487E-6</v>
      </c>
      <c r="T1626" s="13">
        <f t="shared" si="573"/>
        <v>6438.6028081609165</v>
      </c>
      <c r="U1626" s="12">
        <f t="shared" si="597"/>
        <v>48330.996118321862</v>
      </c>
      <c r="X1626" s="13">
        <f>IF(AA1626&gt;0,SQRT(Sum_Sq($AI$2,V_rtHz($AH$2)/(1+1/$A1626),V_rtHz($AH$2*$A1626)/(1+$A1626),$AN$2*$AH$2/(1+1/$A1626),$AM$2*SQRT(Sum_Sq(AA1626,1/($X$2*Y$8*(1+X$1017+AA1626/Z1626))))/SQRT(Sum_Sq($X$2*AA1626*Y$8,1)),                   $AQ$2*SQRT(Sum_Sq($AH$2/(1+1/$A1626)+AA1626*( 1/(X$1017+1+AA1626/Z1626)-1)/(1+($X$2*AA1626*Y$8)^2), (AA1626^2*Y$8*$X$2+1/($X$2*Y$8*(X$1017+1+AA1626/Z1626           )))/(1+($X$2*AA1626*Y$8)^2))),           V_rtHz(Z1626)/($X$2*Y$8*(Z1626*X$1017+Z1626+AA1626)),V_rtHz(AA1626)*SQRT(Sum_Sq(Z1626*Y$8*$X$2*X$1017,1))/($X$2*Y$8*(Z1626*X$1017+Z1626+AA1626))))/SQRT(Sum_Sq(1/(1+$A1626)+$AC$2/$I$2-1/(1+(1+AA1626/Z1626)/X$1017),$X$2/$I$2)),IF(AA1627&lt;0,"A",X1627))</f>
        <v>2.3546402831778947E-6</v>
      </c>
      <c r="Z1626" s="13">
        <f t="shared" si="574"/>
        <v>6108.2458028017672</v>
      </c>
      <c r="AA1626" s="12">
        <f t="shared" si="598"/>
        <v>161101.97908340208</v>
      </c>
      <c r="AC1626" s="13">
        <f>IF(AF1626&gt;0,SQRT(Sum_Sq($AI$2,V_rtHz($AH$2)/(1+1/$A1626),V_rtHz($AH$2*$A1626)/(1+$A1626),$AN$2*$AH$2/(1+1/$A1626),$AM$2*SQRT(Sum_Sq(AF1626,1/($X$2*AD$8*(1+AC$1017+AF1626/AE1626))))/SQRT(Sum_Sq($X$2*AF1626*AD$8,1)),                   $AQ$2*SQRT(Sum_Sq($AH$2/(1+1/$A1626)+AF1626*( 1/(AC$1017+1+AF1626/AE1626)-1)/(1+($X$2*AF1626*AD$8)^2), (AF1626^2*AD$8*$X$2+1/($X$2*AD$8*(AC$1017+1+AF1626/AE1626           )))/(1+($X$2*AF1626*AD$8)^2))),           V_rtHz(AE1626)/($X$2*AD$8*(AE1626*AC$1017+AE1626+AF1626)),V_rtHz(AF1626)*SQRT(Sum_Sq(AE1626*AD$8*$X$2*AC$1017,1))/($X$2*AD$8*(AE1626*AC$1017+AE1626+AF1626))))/SQRT(Sum_Sq(1/(1+$A1626)+$AC$2/$I$2-1/(1+(1+AF1626/AE1626)/AC$1017),$X$2/$I$2)),IF(AF1627&lt;0,"A",AC1627))</f>
        <v>4.0950445998196986E-6</v>
      </c>
      <c r="AE1626" s="13">
        <f t="shared" si="575"/>
        <v>6014.5783593293054</v>
      </c>
      <c r="AF1626" s="12">
        <f t="shared" si="599"/>
        <v>517383.04622128536</v>
      </c>
      <c r="AG1626" s="13"/>
      <c r="AH1626" s="13">
        <f>IF(AK1626&gt;0,SQRT(Sum_Sq($AI$2,V_rtHz($AH$2)/(1+1/$A1626),V_rtHz($AH$2*$A1626)/(1+$A1626),$AN$2*$AH$2/(1+1/$A1626),$AM$2*SQRT(Sum_Sq(AK1626,1/($X$2*AI$8*(1+AH$1017+AK1626/AJ1626))))/SQRT(Sum_Sq($X$2*AK1626*AI$8,1)),                   $AQ$2*SQRT(Sum_Sq($AH$2/(1+1/$A1626)+AK1626*( 1/(AH$1017+1+AK1626/AJ1626)-1)/(1+($X$2*AK1626*AI$8)^2), (AK1626^2*AI$8*$X$2+1/($X$2*AI$8*(AH$1017+1+AK1626/AJ1626           )))/(1+($X$2*AK1626*AI$8)^2))),           V_rtHz(AJ1626)/($X$2*AI$8*(AJ1626*AH$1017+AJ1626+AK1626)),V_rtHz(AK1626)*SQRT(Sum_Sq(AJ1626*AI$8*$X$2*AH$1017,1))/($X$2*AI$8*(AJ1626*AH$1017+AJ1626+AK1626))))/SQRT(Sum_Sq(1/(1+$A1626)+$AC$2/$I$2-1/(1+(1+AK1626/AJ1626)/AH$1017),$X$2/$I$2)),IF(AK1627&lt;0,"A",AH1627))</f>
        <v>7.2319118863752223E-6</v>
      </c>
      <c r="AI1626" s="13"/>
      <c r="AJ1626" s="13">
        <f t="shared" si="576"/>
        <v>5985.9034296815089</v>
      </c>
      <c r="AK1626" s="12">
        <f t="shared" si="600"/>
        <v>1643946.4804590198</v>
      </c>
      <c r="AM1626" s="13">
        <f>IF(AP1626&gt;0,SQRT(Sum_Sq($AI$2,V_rtHz($AH$2)/(1+1/$A1626),V_rtHz($AH$2*$A1626)/(1+$A1626),$AN$2*$AH$2/(1+1/$A1626),$AM$2*SQRT(Sum_Sq(AP1626,1/($X$2*AN$8*(1+AM$1017+AP1626/AO1626))))/SQRT(Sum_Sq($X$2*AP1626*AN$8,1)),                   $AQ$2*SQRT(Sum_Sq($AH$2/(1+1/$A1626)+AP1626*( 1/(AM$1017+1+AP1626/AO1626)-1)/(1+($X$2*AP1626*AN$8)^2), (AP1626^2*AN$8*$X$2+1/($X$2*AN$8*(AM$1017+1+AP1626/AO1626           )))/(1+($X$2*AP1626*AN$8)^2))),           V_rtHz(AO1626)/($X$2*AN$8*(AO1626*AM$1017+AO1626+AP1626)),V_rtHz(AP1626)*SQRT(Sum_Sq(AO1626*AN$8*$X$2*AM$1017,1))/($X$2*AN$8*(AO1626*AM$1017+AO1626+AP1626))))/SQRT(Sum_Sq(1/(1+$A1626)+$AC$2/$I$2-1/(1+(1+AP1626/AO1626)/AM$1017),$X$2/$I$2)),IF(AP1627&lt;0,"A",AM1627))</f>
        <v>1.2834853274307513E-5</v>
      </c>
      <c r="AO1626" s="13">
        <f t="shared" si="577"/>
        <v>5976.9264667202569</v>
      </c>
      <c r="AP1626" s="12">
        <f t="shared" si="601"/>
        <v>5206423.2187115895</v>
      </c>
      <c r="AR1626" s="13">
        <f t="shared" si="578"/>
        <v>69887291.180198371</v>
      </c>
      <c r="AS1626" s="13">
        <f t="shared" si="579"/>
        <v>-1.404597571677944E-5</v>
      </c>
      <c r="AV1626" s="13"/>
      <c r="AW1626" s="13">
        <f t="shared" si="580"/>
        <v>39300511.936236553</v>
      </c>
      <c r="AX1626" s="13">
        <f t="shared" si="581"/>
        <v>-5.1588398515437313E-5</v>
      </c>
      <c r="AZ1626" s="13"/>
      <c r="BA1626" s="13"/>
      <c r="BB1626" s="13">
        <f t="shared" si="582"/>
        <v>3150.681587988543</v>
      </c>
      <c r="BC1626" s="13">
        <f t="shared" si="583"/>
        <v>3.4465664218175118</v>
      </c>
      <c r="BD1626" s="13"/>
      <c r="BE1626" s="13"/>
      <c r="BG1626" s="13">
        <f t="shared" si="584"/>
        <v>996.3330000000002</v>
      </c>
      <c r="BH1626" s="13">
        <f t="shared" si="585"/>
        <v>10.898999999999999</v>
      </c>
      <c r="BI1626" s="13"/>
      <c r="BL1626" s="13">
        <f t="shared" si="586"/>
        <v>315.06815879885437</v>
      </c>
      <c r="BM1626" s="13">
        <f t="shared" si="587"/>
        <v>34.465664218175142</v>
      </c>
      <c r="BP1626" s="13"/>
      <c r="BQ1626" s="13">
        <f t="shared" si="588"/>
        <v>99.633299999999991</v>
      </c>
      <c r="BR1626" s="13">
        <f t="shared" si="589"/>
        <v>108.99000000000008</v>
      </c>
      <c r="BT1626" s="13"/>
      <c r="BU1626" s="13"/>
      <c r="BV1626" s="13">
        <f t="shared" si="590"/>
        <v>31.50681587988543</v>
      </c>
      <c r="BW1626" s="13">
        <f t="shared" si="591"/>
        <v>344.65664218175152</v>
      </c>
      <c r="CA1626" s="13">
        <f t="shared" si="592"/>
        <v>9.9633299999999991</v>
      </c>
      <c r="CB1626" s="13">
        <f t="shared" si="593"/>
        <v>1089.9000000000001</v>
      </c>
    </row>
    <row r="1627" spans="1:80" x14ac:dyDescent="0.3">
      <c r="A1627" s="13">
        <f t="shared" si="569"/>
        <v>4.7643098680541528E-2</v>
      </c>
      <c r="C1627" s="13" t="str">
        <f>IF(F1627&gt;0,SQRT(Sum_Sq($AI$2,V_rtHz($AH$2)/(1+1/$A1627),V_rtHz($AH$2*$A1627)/(1+$A1627),$AN$2*$AH$2/(1+1/$A1627),$AM$2*SQRT(Sum_Sq(F1627,1/($X$2*D$8*(1+C$1017+F1627/E1627))))/SQRT(Sum_Sq($X$2*F1627*D$8,1)),                   $AQ$2*SQRT(Sum_Sq($AH$2/(1+1/$A1627)+F1627*( 1/(C$1017+1+F1627/E1627)-1)/(1+($X$2*F1627*D$8)^2), (F1627^2*D$8*$X$2+1/($X$2*D$8*(C$1017+1+F1627/E1627           )))/(1+($X$2*F1627*D$8)^2))),           V_rtHz(E1627)/($X$2*D$8*(E1627*C$1017+E1627+F1627)),V_rtHz(F1627)*SQRT(Sum_Sq(E1627*D$8*$X$2*C$1017,1))/($X$2*D$8*(E1627*C$1017+E1627+F1627))))/SQRT(Sum_Sq(1/(1+$A1627)+$AC$2/$I$2-1/(1+(1+F1627/E1627)/C$1017),$X$2/$I$2)),IF(F1628&lt;0,"A",C1628))</f>
        <v>A</v>
      </c>
      <c r="E1627" s="13">
        <f t="shared" si="570"/>
        <v>-1</v>
      </c>
      <c r="F1627" s="12">
        <f t="shared" si="594"/>
        <v>-2</v>
      </c>
      <c r="H1627" s="13" t="str">
        <f>IF(K1627&gt;0,SQRT(Sum_Sq($AI$2,V_rtHz($AH$2)/(1+1/$A1627),V_rtHz($AH$2*$A1627)/(1+$A1627),$AN$2*$AH$2/(1+1/$A1627),$AM$2*SQRT(Sum_Sq(K1627,1/($X$2*I$8*(1+H$1017+K1627/J1627))))/SQRT(Sum_Sq($X$2*K1627*I$8,1)),                   $AQ$2*SQRT(Sum_Sq($AH$2/(1+1/$A1627)+K1627*( 1/(H$1017+1+K1627/J1627)-1)/(1+($X$2*K1627*I$8)^2), (K1627^2*I$8*$X$2+1/($X$2*I$8*(H$1017+1+K1627/J1627           )))/(1+($X$2*K1627*I$8)^2))),           V_rtHz(J1627)/($X$2*I$8*(J1627*H$1017+J1627+K1627)),V_rtHz(K1627)*SQRT(Sum_Sq(J1627*I$8*$X$2*H$1017,1))/($X$2*I$8*(J1627*H$1017+J1627+K1627))))/SQRT(Sum_Sq(1/(1+$A1627)+$AC$2/$I$2-1/(1+(1+K1627/J1627)/H$1017),$X$2/$I$2)),IF(K1628&lt;0,"A",H1628))</f>
        <v>A</v>
      </c>
      <c r="J1627" s="13">
        <f t="shared" si="571"/>
        <v>-1</v>
      </c>
      <c r="K1627" s="12">
        <f t="shared" si="595"/>
        <v>-2</v>
      </c>
      <c r="M1627" s="13">
        <f>IF(P1627&gt;0,SQRT(Sum_Sq($AI$2,V_rtHz($AH$2)/(1+1/$A1627),V_rtHz($AH$2*$A1627)/(1+$A1627),$AN$2*$AH$2/(1+1/$A1627),$AM$2*SQRT(Sum_Sq(P1627,1/($X$2*N$8*(1+M$1017+P1627/O1627))))/SQRT(Sum_Sq($X$2*P1627*N$8,1)),                   $AQ$2*SQRT(Sum_Sq($AH$2/(1+1/$A1627)+P1627*( 1/(M$1017+1+P1627/O1627)-1)/(1+($X$2*P1627*N$8)^2), (P1627^2*N$8*$X$2+1/($X$2*N$8*(M$1017+1+P1627/O1627           )))/(1+($X$2*P1627*N$8)^2))),           V_rtHz(O1627)/($X$2*N$8*(O1627*M$1017+O1627+P1627)),V_rtHz(P1627)*SQRT(Sum_Sq(O1627*N$8*$X$2*M$1017,1))/($X$2*N$8*(O1627*M$1017+O1627+P1627))))/SQRT(Sum_Sq(1/(1+$A1627)+$AC$2/$I$2-1/(1+(1+P1627/O1627)/M$1017),$X$2/$I$2)),IF(P1628&lt;0,"A",M1628))</f>
        <v>1.0425994390961225E-6</v>
      </c>
      <c r="O1627" s="13">
        <f t="shared" si="572"/>
        <v>7978.9223264504444</v>
      </c>
      <c r="P1627" s="12">
        <f t="shared" si="596"/>
        <v>12333.125293087298</v>
      </c>
      <c r="R1627" s="13">
        <f>IF(U1627&gt;0,SQRT(Sum_Sq($AI$2,V_rtHz($AH$2)/(1+1/$A1627),V_rtHz($AH$2*$A1627)/(1+$A1627),$AN$2*$AH$2/(1+1/$A1627),$AM$2*SQRT(Sum_Sq(U1627,1/($X$2*S$8*(1+R$1017+U1627/T1627))))/SQRT(Sum_Sq($X$2*U1627*S$8,1)),                   $AQ$2*SQRT(Sum_Sq($AH$2/(1+1/$A1627)+U1627*( 1/(R$1017+1+U1627/T1627)-1)/(1+($X$2*U1627*S$8)^2), (U1627^2*S$8*$X$2+1/($X$2*S$8*(R$1017+1+U1627/T1627           )))/(1+($X$2*U1627*S$8)^2))),           V_rtHz(T1627)/($X$2*S$8*(T1627*R$1017+T1627+U1627)),V_rtHz(U1627)*SQRT(Sum_Sq(T1627*S$8*$X$2*R$1017,1))/($X$2*S$8*(T1627*R$1017+T1627+U1627))))/SQRT(Sum_Sq(1/(1+$A1627)+$AC$2/$I$2-1/(1+(1+U1627/T1627)/R$1017),$X$2/$I$2)),IF(U1628&lt;0,"A",R1628))</f>
        <v>1.4201813025697437E-6</v>
      </c>
      <c r="T1627" s="13">
        <f t="shared" si="573"/>
        <v>6397.0936321567851</v>
      </c>
      <c r="U1627" s="12">
        <f t="shared" si="597"/>
        <v>48644.604131536769</v>
      </c>
      <c r="X1627" s="13">
        <f>IF(AA1627&gt;0,SQRT(Sum_Sq($AI$2,V_rtHz($AH$2)/(1+1/$A1627),V_rtHz($AH$2*$A1627)/(1+$A1627),$AN$2*$AH$2/(1+1/$A1627),$AM$2*SQRT(Sum_Sq(AA1627,1/($X$2*Y$8*(1+X$1017+AA1627/Z1627))))/SQRT(Sum_Sq($X$2*AA1627*Y$8,1)),                   $AQ$2*SQRT(Sum_Sq($AH$2/(1+1/$A1627)+AA1627*( 1/(X$1017+1+AA1627/Z1627)-1)/(1+($X$2*AA1627*Y$8)^2), (AA1627^2*Y$8*$X$2+1/($X$2*Y$8*(X$1017+1+AA1627/Z1627           )))/(1+($X$2*AA1627*Y$8)^2))),           V_rtHz(Z1627)/($X$2*Y$8*(Z1627*X$1017+Z1627+AA1627)),V_rtHz(AA1627)*SQRT(Sum_Sq(Z1627*Y$8*$X$2*X$1017,1))/($X$2*Y$8*(Z1627*X$1017+Z1627+AA1627))))/SQRT(Sum_Sq(1/(1+$A1627)+$AC$2/$I$2-1/(1+(1+AA1627/Z1627)/X$1017),$X$2/$I$2)),IF(AA1628&lt;0,"A",X1628))</f>
        <v>2.3500093880382174E-6</v>
      </c>
      <c r="Z1627" s="13">
        <f t="shared" si="574"/>
        <v>6073.1700003483547</v>
      </c>
      <c r="AA1627" s="12">
        <f t="shared" si="598"/>
        <v>162032.42911079456</v>
      </c>
      <c r="AC1627" s="13">
        <f>IF(AF1627&gt;0,SQRT(Sum_Sq($AI$2,V_rtHz($AH$2)/(1+1/$A1627),V_rtHz($AH$2*$A1627)/(1+$A1627),$AN$2*$AH$2/(1+1/$A1627),$AM$2*SQRT(Sum_Sq(AF1627,1/($X$2*AD$8*(1+AC$1017+AF1627/AE1627))))/SQRT(Sum_Sq($X$2*AF1627*AD$8,1)),                   $AQ$2*SQRT(Sum_Sq($AH$2/(1+1/$A1627)+AF1627*( 1/(AC$1017+1+AF1627/AE1627)-1)/(1+($X$2*AF1627*AD$8)^2), (AF1627^2*AD$8*$X$2+1/($X$2*AD$8*(AC$1017+1+AF1627/AE1627           )))/(1+($X$2*AF1627*AD$8)^2))),           V_rtHz(AE1627)/($X$2*AD$8*(AE1627*AC$1017+AE1627+AF1627)),V_rtHz(AF1627)*SQRT(Sum_Sq(AE1627*AD$8*$X$2*AC$1017,1))/($X$2*AD$8*(AE1627*AC$1017+AE1627+AF1627))))/SQRT(Sum_Sq(1/(1+$A1627)+$AC$2/$I$2-1/(1+(1+AF1627/AE1627)/AC$1017),$X$2/$I$2)),IF(AF1628&lt;0,"A",AC1628))</f>
        <v>4.0876238391826315E-6</v>
      </c>
      <c r="AE1627" s="13">
        <f t="shared" si="575"/>
        <v>5981.1897667228623</v>
      </c>
      <c r="AF1627" s="12">
        <f t="shared" si="599"/>
        <v>520271.2160379116</v>
      </c>
      <c r="AG1627" s="13"/>
      <c r="AH1627" s="13">
        <f>IF(AK1627&gt;0,SQRT(Sum_Sq($AI$2,V_rtHz($AH$2)/(1+1/$A1627),V_rtHz($AH$2*$A1627)/(1+$A1627),$AN$2*$AH$2/(1+1/$A1627),$AM$2*SQRT(Sum_Sq(AK1627,1/($X$2*AI$8*(1+AH$1017+AK1627/AJ1627))))/SQRT(Sum_Sq($X$2*AK1627*AI$8,1)),                   $AQ$2*SQRT(Sum_Sq($AH$2/(1+1/$A1627)+AK1627*( 1/(AH$1017+1+AK1627/AJ1627)-1)/(1+($X$2*AK1627*AI$8)^2), (AK1627^2*AI$8*$X$2+1/($X$2*AI$8*(AH$1017+1+AK1627/AJ1627           )))/(1+($X$2*AK1627*AI$8)^2))),           V_rtHz(AJ1627)/($X$2*AI$8*(AJ1627*AH$1017+AJ1627+AK1627)),V_rtHz(AK1627)*SQRT(Sum_Sq(AJ1627*AI$8*$X$2*AH$1017,1))/($X$2*AI$8*(AJ1627*AH$1017+AJ1627+AK1627))))/SQRT(Sum_Sq(1/(1+$A1627)+$AC$2/$I$2-1/(1+(1+AK1627/AJ1627)/AH$1017),$X$2/$I$2)),IF(AK1628&lt;0,"A",AH1628))</f>
        <v>7.2191473338583016E-6</v>
      </c>
      <c r="AI1627" s="13"/>
      <c r="AJ1627" s="13">
        <f t="shared" si="576"/>
        <v>5953.019668137701</v>
      </c>
      <c r="AK1627" s="12">
        <f t="shared" si="600"/>
        <v>1653027.4422343581</v>
      </c>
      <c r="AM1627" s="13">
        <f>IF(AP1627&gt;0,SQRT(Sum_Sq($AI$2,V_rtHz($AH$2)/(1+1/$A1627),V_rtHz($AH$2*$A1627)/(1+$A1627),$AN$2*$AH$2/(1+1/$A1627),$AM$2*SQRT(Sum_Sq(AP1627,1/($X$2*AN$8*(1+AM$1017+AP1627/AO1627))))/SQRT(Sum_Sq($X$2*AP1627*AN$8,1)),                   $AQ$2*SQRT(Sum_Sq($AH$2/(1+1/$A1627)+AP1627*( 1/(AM$1017+1+AP1627/AO1627)-1)/(1+($X$2*AP1627*AN$8)^2), (AP1627^2*AN$8*$X$2+1/($X$2*AN$8*(AM$1017+1+AP1627/AO1627           )))/(1+($X$2*AP1627*AN$8)^2))),           V_rtHz(AO1627)/($X$2*AN$8*(AO1627*AM$1017+AO1627+AP1627)),V_rtHz(AP1627)*SQRT(Sum_Sq(AO1627*AN$8*$X$2*AM$1017,1))/($X$2*AN$8*(AO1627*AM$1017+AO1627+AP1627))))/SQRT(Sum_Sq(1/(1+$A1627)+$AC$2/$I$2-1/(1+(1+AP1627/AO1627)/AM$1017),$X$2/$I$2)),IF(AP1628&lt;0,"A",AM1628))</f>
        <v>1.281240186847292E-5</v>
      </c>
      <c r="AO1627" s="13">
        <f t="shared" si="577"/>
        <v>5944.1996329089789</v>
      </c>
      <c r="AP1627" s="12">
        <f t="shared" si="601"/>
        <v>5235088.0950536663</v>
      </c>
      <c r="AR1627" s="13">
        <f t="shared" si="578"/>
        <v>69887291.180198371</v>
      </c>
      <c r="AS1627" s="13">
        <f t="shared" si="579"/>
        <v>-1.4058548590716114E-5</v>
      </c>
      <c r="AV1627" s="13"/>
      <c r="AW1627" s="13">
        <f t="shared" si="580"/>
        <v>39300511.936236553</v>
      </c>
      <c r="AX1627" s="13">
        <f t="shared" si="581"/>
        <v>-5.1758408772401183E-5</v>
      </c>
      <c r="AZ1627" s="13"/>
      <c r="BA1627" s="13"/>
      <c r="BB1627" s="13">
        <f t="shared" si="582"/>
        <v>3150.681587988543</v>
      </c>
      <c r="BC1627" s="13">
        <f t="shared" si="583"/>
        <v>3.4465664218175101</v>
      </c>
      <c r="BD1627" s="13"/>
      <c r="BE1627" s="13"/>
      <c r="BG1627" s="13">
        <f t="shared" si="584"/>
        <v>996.3330000000002</v>
      </c>
      <c r="BH1627" s="13">
        <f t="shared" si="585"/>
        <v>10.898999999999999</v>
      </c>
      <c r="BI1627" s="13"/>
      <c r="BL1627" s="13">
        <f t="shared" si="586"/>
        <v>315.06815879885437</v>
      </c>
      <c r="BM1627" s="13">
        <f t="shared" si="587"/>
        <v>34.465664218175142</v>
      </c>
      <c r="BP1627" s="13"/>
      <c r="BQ1627" s="13">
        <f t="shared" si="588"/>
        <v>99.633299999999991</v>
      </c>
      <c r="BR1627" s="13">
        <f t="shared" si="589"/>
        <v>108.99</v>
      </c>
      <c r="BT1627" s="13"/>
      <c r="BU1627" s="13"/>
      <c r="BV1627" s="13">
        <f t="shared" si="590"/>
        <v>31.50681587988543</v>
      </c>
      <c r="BW1627" s="13">
        <f t="shared" si="591"/>
        <v>344.65664218175164</v>
      </c>
      <c r="CA1627" s="13">
        <f t="shared" si="592"/>
        <v>9.9633299999999991</v>
      </c>
      <c r="CB1627" s="13">
        <f t="shared" si="593"/>
        <v>1089.9000000000001</v>
      </c>
    </row>
    <row r="1628" spans="1:80" x14ac:dyDescent="0.3">
      <c r="A1628" s="13">
        <f t="shared" si="569"/>
        <v>4.8305880203977254E-2</v>
      </c>
      <c r="C1628" s="13" t="str">
        <f>IF(F1628&gt;0,SQRT(Sum_Sq($AI$2,V_rtHz($AH$2)/(1+1/$A1628),V_rtHz($AH$2*$A1628)/(1+$A1628),$AN$2*$AH$2/(1+1/$A1628),$AM$2*SQRT(Sum_Sq(F1628,1/($X$2*D$8*(1+C$1017+F1628/E1628))))/SQRT(Sum_Sq($X$2*F1628*D$8,1)),                   $AQ$2*SQRT(Sum_Sq($AH$2/(1+1/$A1628)+F1628*( 1/(C$1017+1+F1628/E1628)-1)/(1+($X$2*F1628*D$8)^2), (F1628^2*D$8*$X$2+1/($X$2*D$8*(C$1017+1+F1628/E1628           )))/(1+($X$2*F1628*D$8)^2))),           V_rtHz(E1628)/($X$2*D$8*(E1628*C$1017+E1628+F1628)),V_rtHz(F1628)*SQRT(Sum_Sq(E1628*D$8*$X$2*C$1017,1))/($X$2*D$8*(E1628*C$1017+E1628+F1628))))/SQRT(Sum_Sq(1/(1+$A1628)+$AC$2/$I$2-1/(1+(1+F1628/E1628)/C$1017),$X$2/$I$2)),IF(F1629&lt;0,"A",C1629))</f>
        <v>A</v>
      </c>
      <c r="E1628" s="13">
        <f t="shared" si="570"/>
        <v>-1</v>
      </c>
      <c r="F1628" s="12">
        <f t="shared" si="594"/>
        <v>-2</v>
      </c>
      <c r="H1628" s="13" t="str">
        <f>IF(K1628&gt;0,SQRT(Sum_Sq($AI$2,V_rtHz($AH$2)/(1+1/$A1628),V_rtHz($AH$2*$A1628)/(1+$A1628),$AN$2*$AH$2/(1+1/$A1628),$AM$2*SQRT(Sum_Sq(K1628,1/($X$2*I$8*(1+H$1017+K1628/J1628))))/SQRT(Sum_Sq($X$2*K1628*I$8,1)),                   $AQ$2*SQRT(Sum_Sq($AH$2/(1+1/$A1628)+K1628*( 1/(H$1017+1+K1628/J1628)-1)/(1+($X$2*K1628*I$8)^2), (K1628^2*I$8*$X$2+1/($X$2*I$8*(H$1017+1+K1628/J1628           )))/(1+($X$2*K1628*I$8)^2))),           V_rtHz(J1628)/($X$2*I$8*(J1628*H$1017+J1628+K1628)),V_rtHz(K1628)*SQRT(Sum_Sq(J1628*I$8*$X$2*H$1017,1))/($X$2*I$8*(J1628*H$1017+J1628+K1628))))/SQRT(Sum_Sq(1/(1+$A1628)+$AC$2/$I$2-1/(1+(1+K1628/J1628)/H$1017),$X$2/$I$2)),IF(K1629&lt;0,"A",H1629))</f>
        <v>A</v>
      </c>
      <c r="J1628" s="13">
        <f t="shared" si="571"/>
        <v>-1</v>
      </c>
      <c r="K1628" s="12">
        <f t="shared" si="595"/>
        <v>-2</v>
      </c>
      <c r="M1628" s="13">
        <f>IF(P1628&gt;0,SQRT(Sum_Sq($AI$2,V_rtHz($AH$2)/(1+1/$A1628),V_rtHz($AH$2*$A1628)/(1+$A1628),$AN$2*$AH$2/(1+1/$A1628),$AM$2*SQRT(Sum_Sq(P1628,1/($X$2*N$8*(1+M$1017+P1628/O1628))))/SQRT(Sum_Sq($X$2*P1628*N$8,1)),                   $AQ$2*SQRT(Sum_Sq($AH$2/(1+1/$A1628)+P1628*( 1/(M$1017+1+P1628/O1628)-1)/(1+($X$2*P1628*N$8)^2), (P1628^2*N$8*$X$2+1/($X$2*N$8*(M$1017+1+P1628/O1628           )))/(1+($X$2*P1628*N$8)^2))),           V_rtHz(O1628)/($X$2*N$8*(O1628*M$1017+O1628+P1628)),V_rtHz(P1628)*SQRT(Sum_Sq(O1628*N$8*$X$2*M$1017,1))/($X$2*N$8*(O1628*M$1017+O1628+P1628))))/SQRT(Sum_Sq(1/(1+$A1628)+$AC$2/$I$2-1/(1+(1+P1628/O1628)/M$1017),$X$2/$I$2)),IF(P1629&lt;0,"A",M1629))</f>
        <v>1.0365013320763875E-6</v>
      </c>
      <c r="O1628" s="13">
        <f t="shared" si="572"/>
        <v>7894.8258830343248</v>
      </c>
      <c r="P1628" s="12">
        <f t="shared" si="596"/>
        <v>12464.498928012275</v>
      </c>
      <c r="R1628" s="13">
        <f>IF(U1628&gt;0,SQRT(Sum_Sq($AI$2,V_rtHz($AH$2)/(1+1/$A1628),V_rtHz($AH$2*$A1628)/(1+$A1628),$AN$2*$AH$2/(1+1/$A1628),$AM$2*SQRT(Sum_Sq(U1628,1/($X$2*S$8*(1+R$1017+U1628/T1628))))/SQRT(Sum_Sq($X$2*U1628*S$8,1)),                   $AQ$2*SQRT(Sum_Sq($AH$2/(1+1/$A1628)+U1628*( 1/(R$1017+1+U1628/T1628)-1)/(1+($X$2*U1628*S$8)^2), (U1628^2*S$8*$X$2+1/($X$2*S$8*(R$1017+1+U1628/T1628           )))/(1+($X$2*U1628*S$8)^2))),           V_rtHz(T1628)/($X$2*S$8*(T1628*R$1017+T1628+U1628)),V_rtHz(U1628)*SQRT(Sum_Sq(T1628*S$8*$X$2*R$1017,1))/($X$2*S$8*(T1628*R$1017+T1628+U1628))))/SQRT(Sum_Sq(1/(1+$A1628)+$AC$2/$I$2-1/(1+(1+U1628/T1628)/R$1017),$X$2/$I$2)),IF(U1629&lt;0,"A",R1629))</f>
        <v>1.416605217175449E-6</v>
      </c>
      <c r="T1628" s="13">
        <f t="shared" si="573"/>
        <v>6355.875554853711</v>
      </c>
      <c r="U1628" s="12">
        <f t="shared" si="597"/>
        <v>48960.066106235121</v>
      </c>
      <c r="X1628" s="13">
        <f>IF(AA1628&gt;0,SQRT(Sum_Sq($AI$2,V_rtHz($AH$2)/(1+1/$A1628),V_rtHz($AH$2*$A1628)/(1+$A1628),$AN$2*$AH$2/(1+1/$A1628),$AM$2*SQRT(Sum_Sq(AA1628,1/($X$2*Y$8*(1+X$1017+AA1628/Z1628))))/SQRT(Sum_Sq($X$2*AA1628*Y$8,1)),                   $AQ$2*SQRT(Sum_Sq($AH$2/(1+1/$A1628)+AA1628*( 1/(X$1017+1+AA1628/Z1628)-1)/(1+($X$2*AA1628*Y$8)^2), (AA1628^2*Y$8*$X$2+1/($X$2*Y$8*(X$1017+1+AA1628/Z1628           )))/(1+($X$2*AA1628*Y$8)^2))),           V_rtHz(Z1628)/($X$2*Y$8*(Z1628*X$1017+Z1628+AA1628)),V_rtHz(AA1628)*SQRT(Sum_Sq(Z1628*Y$8*$X$2*X$1017,1))/($X$2*Y$8*(Z1628*X$1017+Z1628+AA1628))))/SQRT(Sum_Sq(1/(1+$A1628)+$AC$2/$I$2-1/(1+(1+AA1628/Z1628)/X$1017),$X$2/$I$2)),IF(AA1629&lt;0,"A",X1629))</f>
        <v>2.3454115006983573E-6</v>
      </c>
      <c r="Z1628" s="13">
        <f t="shared" si="574"/>
        <v>6038.258242596974</v>
      </c>
      <c r="AA1628" s="12">
        <f t="shared" si="598"/>
        <v>162969.26166841484</v>
      </c>
      <c r="AC1628" s="13">
        <f>IF(AF1628&gt;0,SQRT(Sum_Sq($AI$2,V_rtHz($AH$2)/(1+1/$A1628),V_rtHz($AH$2*$A1628)/(1+$A1628),$AN$2*$AH$2/(1+1/$A1628),$AM$2*SQRT(Sum_Sq(AF1628,1/($X$2*AD$8*(1+AC$1017+AF1628/AE1628))))/SQRT(Sum_Sq($X$2*AF1628*AD$8,1)),                   $AQ$2*SQRT(Sum_Sq($AH$2/(1+1/$A1628)+AF1628*( 1/(AC$1017+1+AF1628/AE1628)-1)/(1+($X$2*AF1628*AD$8)^2), (AF1628^2*AD$8*$X$2+1/($X$2*AD$8*(AC$1017+1+AF1628/AE1628           )))/(1+($X$2*AF1628*AD$8)^2))),           V_rtHz(AE1628)/($X$2*AD$8*(AE1628*AC$1017+AE1628+AF1628)),V_rtHz(AF1628)*SQRT(Sum_Sq(AE1628*AD$8*$X$2*AC$1017,1))/($X$2*AD$8*(AE1628*AC$1017+AE1628+AF1628))))/SQRT(Sum_Sq(1/(1+$A1628)+$AC$2/$I$2-1/(1+(1+AF1628/AE1628)/AC$1017),$X$2/$I$2)),IF(AF1629&lt;0,"A",AC1629))</f>
        <v>4.0802517299892602E-6</v>
      </c>
      <c r="AE1628" s="13">
        <f t="shared" si="575"/>
        <v>5947.9362184076472</v>
      </c>
      <c r="AF1628" s="12">
        <f t="shared" si="599"/>
        <v>523179.93317680591</v>
      </c>
      <c r="AG1628" s="13"/>
      <c r="AH1628" s="13">
        <f>IF(AK1628&gt;0,SQRT(Sum_Sq($AI$2,V_rtHz($AH$2)/(1+1/$A1628),V_rtHz($AH$2*$A1628)/(1+$A1628),$AN$2*$AH$2/(1+1/$A1628),$AM$2*SQRT(Sum_Sq(AK1628,1/($X$2*AI$8*(1+AH$1017+AK1628/AJ1628))))/SQRT(Sum_Sq($X$2*AK1628*AI$8,1)),                   $AQ$2*SQRT(Sum_Sq($AH$2/(1+1/$A1628)+AK1628*( 1/(AH$1017+1+AK1628/AJ1628)-1)/(1+($X$2*AK1628*AI$8)^2), (AK1628^2*AI$8*$X$2+1/($X$2*AI$8*(AH$1017+1+AK1628/AJ1628           )))/(1+($X$2*AK1628*AI$8)^2))),           V_rtHz(AJ1628)/($X$2*AI$8*(AJ1628*AH$1017+AJ1628+AK1628)),V_rtHz(AK1628)*SQRT(Sum_Sq(AJ1628*AI$8*$X$2*AH$1017,1))/($X$2*AI$8*(AJ1628*AH$1017+AJ1628+AK1628))))/SQRT(Sum_Sq(1/(1+$A1628)+$AC$2/$I$2-1/(1+(1+AK1628/AJ1628)/AH$1017),$X$2/$I$2)),IF(AK1629&lt;0,"A",AH1629))</f>
        <v>7.2064643072738091E-6</v>
      </c>
      <c r="AI1628" s="13"/>
      <c r="AJ1628" s="13">
        <f t="shared" si="576"/>
        <v>5920.2626305351605</v>
      </c>
      <c r="AK1628" s="12">
        <f t="shared" si="600"/>
        <v>1662173.7057470644</v>
      </c>
      <c r="AM1628" s="13">
        <f>IF(AP1628&gt;0,SQRT(Sum_Sq($AI$2,V_rtHz($AH$2)/(1+1/$A1628),V_rtHz($AH$2*$A1628)/(1+$A1628),$AN$2*$AH$2/(1+1/$A1628),$AM$2*SQRT(Sum_Sq(AP1628,1/($X$2*AN$8*(1+AM$1017+AP1628/AO1628))))/SQRT(Sum_Sq($X$2*AP1628*AN$8,1)),                   $AQ$2*SQRT(Sum_Sq($AH$2/(1+1/$A1628)+AP1628*( 1/(AM$1017+1+AP1628/AO1628)-1)/(1+($X$2*AP1628*AN$8)^2), (AP1628^2*AN$8*$X$2+1/($X$2*AN$8*(AM$1017+1+AP1628/AO1628           )))/(1+($X$2*AP1628*AN$8)^2))),           V_rtHz(AO1628)/($X$2*AN$8*(AO1628*AM$1017+AO1628+AP1628)),V_rtHz(AP1628)*SQRT(Sum_Sq(AO1628*AN$8*$X$2*AM$1017,1))/($X$2*AN$8*(AO1628*AM$1017+AO1628+AP1628))))/SQRT(Sum_Sq(1/(1+$A1628)+$AC$2/$I$2-1/(1+(1+AP1628/AO1628)/AM$1017),$X$2/$I$2)),IF(AP1629&lt;0,"A",AM1629))</f>
        <v>1.2790092817198703E-5</v>
      </c>
      <c r="AO1628" s="13">
        <f t="shared" si="577"/>
        <v>5911.5969703518522</v>
      </c>
      <c r="AP1628" s="12">
        <f t="shared" si="601"/>
        <v>5263959.7876734193</v>
      </c>
      <c r="AR1628" s="13">
        <f t="shared" si="578"/>
        <v>69887291.180198371</v>
      </c>
      <c r="AS1628" s="13">
        <f t="shared" si="579"/>
        <v>-1.4071319372026392E-5</v>
      </c>
      <c r="AV1628" s="13"/>
      <c r="AW1628" s="13">
        <f t="shared" si="580"/>
        <v>39300511.936236553</v>
      </c>
      <c r="AX1628" s="13">
        <f t="shared" si="581"/>
        <v>-5.1931931976086631E-5</v>
      </c>
      <c r="AZ1628" s="13"/>
      <c r="BA1628" s="13"/>
      <c r="BB1628" s="13">
        <f t="shared" si="582"/>
        <v>3150.681587988543</v>
      </c>
      <c r="BC1628" s="13">
        <f t="shared" si="583"/>
        <v>3.4465664218175136</v>
      </c>
      <c r="BD1628" s="13"/>
      <c r="BE1628" s="13"/>
      <c r="BG1628" s="13">
        <f t="shared" si="584"/>
        <v>996.3330000000002</v>
      </c>
      <c r="BH1628" s="13">
        <f t="shared" si="585"/>
        <v>10.898999999999999</v>
      </c>
      <c r="BI1628" s="13"/>
      <c r="BL1628" s="13">
        <f t="shared" si="586"/>
        <v>315.06815879885437</v>
      </c>
      <c r="BM1628" s="13">
        <f t="shared" si="587"/>
        <v>34.465664218175121</v>
      </c>
      <c r="BP1628" s="13"/>
      <c r="BQ1628" s="13">
        <f t="shared" si="588"/>
        <v>99.633299999999991</v>
      </c>
      <c r="BR1628" s="13">
        <f t="shared" si="589"/>
        <v>108.98999999999988</v>
      </c>
      <c r="BT1628" s="13"/>
      <c r="BU1628" s="13"/>
      <c r="BV1628" s="13">
        <f t="shared" si="590"/>
        <v>31.50681587988543</v>
      </c>
      <c r="BW1628" s="13">
        <f t="shared" si="591"/>
        <v>344.65664218175152</v>
      </c>
      <c r="CA1628" s="13">
        <f t="shared" si="592"/>
        <v>9.9633299999999991</v>
      </c>
      <c r="CB1628" s="13">
        <f t="shared" si="593"/>
        <v>1089.9000000000015</v>
      </c>
    </row>
    <row r="1629" spans="1:80" x14ac:dyDescent="0.3">
      <c r="A1629" s="13">
        <f t="shared" si="569"/>
        <v>4.8977881936844637E-2</v>
      </c>
      <c r="C1629" s="13" t="str">
        <f>IF(F1629&gt;0,SQRT(Sum_Sq($AI$2,V_rtHz($AH$2)/(1+1/$A1629),V_rtHz($AH$2*$A1629)/(1+$A1629),$AN$2*$AH$2/(1+1/$A1629),$AM$2*SQRT(Sum_Sq(F1629,1/($X$2*D$8*(1+C$1017+F1629/E1629))))/SQRT(Sum_Sq($X$2*F1629*D$8,1)),                   $AQ$2*SQRT(Sum_Sq($AH$2/(1+1/$A1629)+F1629*( 1/(C$1017+1+F1629/E1629)-1)/(1+($X$2*F1629*D$8)^2), (F1629^2*D$8*$X$2+1/($X$2*D$8*(C$1017+1+F1629/E1629           )))/(1+($X$2*F1629*D$8)^2))),           V_rtHz(E1629)/($X$2*D$8*(E1629*C$1017+E1629+F1629)),V_rtHz(F1629)*SQRT(Sum_Sq(E1629*D$8*$X$2*C$1017,1))/($X$2*D$8*(E1629*C$1017+E1629+F1629))))/SQRT(Sum_Sq(1/(1+$A1629)+$AC$2/$I$2-1/(1+(1+F1629/E1629)/C$1017),$X$2/$I$2)),IF(F1630&lt;0,"A",C1630))</f>
        <v>A</v>
      </c>
      <c r="E1629" s="13">
        <f t="shared" si="570"/>
        <v>-1</v>
      </c>
      <c r="F1629" s="12">
        <f t="shared" si="594"/>
        <v>-2</v>
      </c>
      <c r="H1629" s="13" t="str">
        <f>IF(K1629&gt;0,SQRT(Sum_Sq($AI$2,V_rtHz($AH$2)/(1+1/$A1629),V_rtHz($AH$2*$A1629)/(1+$A1629),$AN$2*$AH$2/(1+1/$A1629),$AM$2*SQRT(Sum_Sq(K1629,1/($X$2*I$8*(1+H$1017+K1629/J1629))))/SQRT(Sum_Sq($X$2*K1629*I$8,1)),                   $AQ$2*SQRT(Sum_Sq($AH$2/(1+1/$A1629)+K1629*( 1/(H$1017+1+K1629/J1629)-1)/(1+($X$2*K1629*I$8)^2), (K1629^2*I$8*$X$2+1/($X$2*I$8*(H$1017+1+K1629/J1629           )))/(1+($X$2*K1629*I$8)^2))),           V_rtHz(J1629)/($X$2*I$8*(J1629*H$1017+J1629+K1629)),V_rtHz(K1629)*SQRT(Sum_Sq(J1629*I$8*$X$2*H$1017,1))/($X$2*I$8*(J1629*H$1017+J1629+K1629))))/SQRT(Sum_Sq(1/(1+$A1629)+$AC$2/$I$2-1/(1+(1+K1629/J1629)/H$1017),$X$2/$I$2)),IF(K1630&lt;0,"A",H1630))</f>
        <v>A</v>
      </c>
      <c r="J1629" s="13">
        <f t="shared" si="571"/>
        <v>-1</v>
      </c>
      <c r="K1629" s="12">
        <f t="shared" si="595"/>
        <v>-2</v>
      </c>
      <c r="M1629" s="13">
        <f>IF(P1629&gt;0,SQRT(Sum_Sq($AI$2,V_rtHz($AH$2)/(1+1/$A1629),V_rtHz($AH$2*$A1629)/(1+$A1629),$AN$2*$AH$2/(1+1/$A1629),$AM$2*SQRT(Sum_Sq(P1629,1/($X$2*N$8*(1+M$1017+P1629/O1629))))/SQRT(Sum_Sq($X$2*P1629*N$8,1)),                   $AQ$2*SQRT(Sum_Sq($AH$2/(1+1/$A1629)+P1629*( 1/(M$1017+1+P1629/O1629)-1)/(1+($X$2*P1629*N$8)^2), (P1629^2*N$8*$X$2+1/($X$2*N$8*(M$1017+1+P1629/O1629           )))/(1+($X$2*P1629*N$8)^2))),           V_rtHz(O1629)/($X$2*N$8*(O1629*M$1017+O1629+P1629)),V_rtHz(P1629)*SQRT(Sum_Sq(O1629*N$8*$X$2*M$1017,1))/($X$2*N$8*(O1629*M$1017+O1629+P1629))))/SQRT(Sum_Sq(1/(1+$A1629)+$AC$2/$I$2-1/(1+(1+P1629/O1629)/M$1017),$X$2/$I$2)),IF(P1630&lt;0,"A",M1630))</f>
        <v>1.0305407857591401E-6</v>
      </c>
      <c r="O1629" s="13">
        <f t="shared" si="572"/>
        <v>7812.4686923629069</v>
      </c>
      <c r="P1629" s="12">
        <f t="shared" si="596"/>
        <v>12595.89671727209</v>
      </c>
      <c r="R1629" s="13">
        <f>IF(U1629&gt;0,SQRT(Sum_Sq($AI$2,V_rtHz($AH$2)/(1+1/$A1629),V_rtHz($AH$2*$A1629)/(1+$A1629),$AN$2*$AH$2/(1+1/$A1629),$AM$2*SQRT(Sum_Sq(U1629,1/($X$2*S$8*(1+R$1017+U1629/T1629))))/SQRT(Sum_Sq($X$2*U1629*S$8,1)),                   $AQ$2*SQRT(Sum_Sq($AH$2/(1+1/$A1629)+U1629*( 1/(R$1017+1+U1629/T1629)-1)/(1+($X$2*U1629*S$8)^2), (U1629^2*S$8*$X$2+1/($X$2*S$8*(R$1017+1+U1629/T1629           )))/(1+($X$2*U1629*S$8)^2))),           V_rtHz(T1629)/($X$2*S$8*(T1629*R$1017+T1629+U1629)),V_rtHz(U1629)*SQRT(Sum_Sq(T1629*S$8*$X$2*R$1017,1))/($X$2*S$8*(T1629*R$1017+T1629+U1629))))/SQRT(Sum_Sq(1/(1+$A1629)+$AC$2/$I$2-1/(1+(1+U1629/T1629)/R$1017),$X$2/$I$2)),IF(U1630&lt;0,"A",R1630))</f>
        <v>1.4130625593809136E-6</v>
      </c>
      <c r="T1629" s="13">
        <f t="shared" si="573"/>
        <v>6314.9455861897513</v>
      </c>
      <c r="U1629" s="12">
        <f t="shared" si="597"/>
        <v>49277.398052197728</v>
      </c>
      <c r="X1629" s="13">
        <f>IF(AA1629&gt;0,SQRT(Sum_Sq($AI$2,V_rtHz($AH$2)/(1+1/$A1629),V_rtHz($AH$2*$A1629)/(1+$A1629),$AN$2*$AH$2/(1+1/$A1629),$AM$2*SQRT(Sum_Sq(AA1629,1/($X$2*Y$8*(1+X$1017+AA1629/Z1629))))/SQRT(Sum_Sq($X$2*AA1629*Y$8,1)),                   $AQ$2*SQRT(Sum_Sq($AH$2/(1+1/$A1629)+AA1629*( 1/(X$1017+1+AA1629/Z1629)-1)/(1+($X$2*AA1629*Y$8)^2), (AA1629^2*Y$8*$X$2+1/($X$2*Y$8*(X$1017+1+AA1629/Z1629           )))/(1+($X$2*AA1629*Y$8)^2))),           V_rtHz(Z1629)/($X$2*Y$8*(Z1629*X$1017+Z1629+AA1629)),V_rtHz(AA1629)*SQRT(Sum_Sq(Z1629*Y$8*$X$2*X$1017,1))/($X$2*Y$8*(Z1629*X$1017+Z1629+AA1629))))/SQRT(Sum_Sq(1/(1+$A1629)+$AC$2/$I$2-1/(1+(1+AA1629/Z1629)/X$1017),$X$2/$I$2)),IF(AA1630&lt;0,"A",X1630))</f>
        <v>2.3408468572444441E-6</v>
      </c>
      <c r="Z1629" s="13">
        <f t="shared" si="574"/>
        <v>6003.5101572032154</v>
      </c>
      <c r="AA1629" s="12">
        <f t="shared" si="598"/>
        <v>163912.52147355024</v>
      </c>
      <c r="AC1629" s="13">
        <f>IF(AF1629&gt;0,SQRT(Sum_Sq($AI$2,V_rtHz($AH$2)/(1+1/$A1629),V_rtHz($AH$2*$A1629)/(1+$A1629),$AN$2*$AH$2/(1+1/$A1629),$AM$2*SQRT(Sum_Sq(AF1629,1/($X$2*AD$8*(1+AC$1017+AF1629/AE1629))))/SQRT(Sum_Sq($X$2*AF1629*AD$8,1)),                   $AQ$2*SQRT(Sum_Sq($AH$2/(1+1/$A1629)+AF1629*( 1/(AC$1017+1+AF1629/AE1629)-1)/(1+($X$2*AF1629*AD$8)^2), (AF1629^2*AD$8*$X$2+1/($X$2*AD$8*(AC$1017+1+AF1629/AE1629           )))/(1+($X$2*AF1629*AD$8)^2))),           V_rtHz(AE1629)/($X$2*AD$8*(AE1629*AC$1017+AE1629+AF1629)),V_rtHz(AF1629)*SQRT(Sum_Sq(AE1629*AD$8*$X$2*AC$1017,1))/($X$2*AD$8*(AE1629*AC$1017+AE1629+AF1629))))/SQRT(Sum_Sq(1/(1+$A1629)+$AC$2/$I$2-1/(1+(1+AF1629/AE1629)/AC$1017),$X$2/$I$2)),IF(AF1630&lt;0,"A",AC1630))</f>
        <v>4.0729287939232127E-6</v>
      </c>
      <c r="AE1629" s="13">
        <f t="shared" si="575"/>
        <v>5914.8178070807189</v>
      </c>
      <c r="AF1629" s="12">
        <f t="shared" si="599"/>
        <v>526109.33671721618</v>
      </c>
      <c r="AG1629" s="13"/>
      <c r="AH1629" s="13">
        <f>IF(AK1629&gt;0,SQRT(Sum_Sq($AI$2,V_rtHz($AH$2)/(1+1/$A1629),V_rtHz($AH$2*$A1629)/(1+$A1629),$AN$2*$AH$2/(1+1/$A1629),$AM$2*SQRT(Sum_Sq(AK1629,1/($X$2*AI$8*(1+AH$1017+AK1629/AJ1629))))/SQRT(Sum_Sq($X$2*AK1629*AI$8,1)),                   $AQ$2*SQRT(Sum_Sq($AH$2/(1+1/$A1629)+AK1629*( 1/(AH$1017+1+AK1629/AJ1629)-1)/(1+($X$2*AK1629*AI$8)^2), (AK1629^2*AI$8*$X$2+1/($X$2*AI$8*(AH$1017+1+AK1629/AJ1629           )))/(1+($X$2*AK1629*AI$8)^2))),           V_rtHz(AJ1629)/($X$2*AI$8*(AJ1629*AH$1017+AJ1629+AK1629)),V_rtHz(AK1629)*SQRT(Sum_Sq(AJ1629*AI$8*$X$2*AH$1017,1))/($X$2*AI$8*(AJ1629*AH$1017+AJ1629+AK1629))))/SQRT(Sum_Sq(1/(1+$A1629)+$AC$2/$I$2-1/(1+(1+AK1629/AJ1629)/AH$1017),$X$2/$I$2)),IF(AK1630&lt;0,"A",AH1630))</f>
        <v>7.1938637770443304E-6</v>
      </c>
      <c r="AI1629" s="13"/>
      <c r="AJ1629" s="13">
        <f t="shared" si="576"/>
        <v>5887.6325322514103</v>
      </c>
      <c r="AK1629" s="12">
        <f t="shared" si="600"/>
        <v>1671385.7092282756</v>
      </c>
      <c r="AM1629" s="13">
        <f>IF(AP1629&gt;0,SQRT(Sum_Sq($AI$2,V_rtHz($AH$2)/(1+1/$A1629),V_rtHz($AH$2*$A1629)/(1+$A1629),$AN$2*$AH$2/(1+1/$A1629),$AM$2*SQRT(Sum_Sq(AP1629,1/($X$2*AN$8*(1+AM$1017+AP1629/AO1629))))/SQRT(Sum_Sq($X$2*AP1629*AN$8,1)),                   $AQ$2*SQRT(Sum_Sq($AH$2/(1+1/$A1629)+AP1629*( 1/(AM$1017+1+AP1629/AO1629)-1)/(1+($X$2*AP1629*AN$8)^2), (AP1629^2*AN$8*$X$2+1/($X$2*AN$8*(AM$1017+1+AP1629/AO1629           )))/(1+($X$2*AP1629*AN$8)^2))),           V_rtHz(AO1629)/($X$2*AN$8*(AO1629*AM$1017+AO1629+AP1629)),V_rtHz(AP1629)*SQRT(Sum_Sq(AO1629*AN$8*$X$2*AM$1017,1))/($X$2*AN$8*(AO1629*AM$1017+AO1629+AP1629))))/SQRT(Sum_Sq(1/(1+$A1629)+$AC$2/$I$2-1/(1+(1+AP1629/AO1629)/AM$1017),$X$2/$I$2)),IF(AP1630&lt;0,"A",AM1630))</f>
        <v>1.2767927868881504E-5</v>
      </c>
      <c r="AO1629" s="13">
        <f t="shared" si="577"/>
        <v>5879.1187310548075</v>
      </c>
      <c r="AP1629" s="12">
        <f t="shared" si="601"/>
        <v>5293039.6810137276</v>
      </c>
      <c r="AR1629" s="13">
        <f t="shared" si="578"/>
        <v>69887291.180198371</v>
      </c>
      <c r="AS1629" s="13">
        <f t="shared" si="579"/>
        <v>-1.4084291522789357E-5</v>
      </c>
      <c r="AV1629" s="13"/>
      <c r="AW1629" s="13">
        <f t="shared" si="580"/>
        <v>39300511.936236553</v>
      </c>
      <c r="AX1629" s="13">
        <f t="shared" si="581"/>
        <v>-5.2109061065054677E-5</v>
      </c>
      <c r="AZ1629" s="13"/>
      <c r="BA1629" s="13"/>
      <c r="BB1629" s="13">
        <f t="shared" si="582"/>
        <v>3150.681587988543</v>
      </c>
      <c r="BC1629" s="13">
        <f t="shared" si="583"/>
        <v>3.4465664218175118</v>
      </c>
      <c r="BD1629" s="13"/>
      <c r="BE1629" s="13"/>
      <c r="BG1629" s="13">
        <f t="shared" si="584"/>
        <v>996.3330000000002</v>
      </c>
      <c r="BH1629" s="13">
        <f t="shared" si="585"/>
        <v>10.899000000000008</v>
      </c>
      <c r="BI1629" s="13"/>
      <c r="BL1629" s="13">
        <f t="shared" si="586"/>
        <v>315.06815879885437</v>
      </c>
      <c r="BM1629" s="13">
        <f t="shared" si="587"/>
        <v>34.465664218175121</v>
      </c>
      <c r="BP1629" s="13"/>
      <c r="BQ1629" s="13">
        <f t="shared" si="588"/>
        <v>99.633300000000006</v>
      </c>
      <c r="BR1629" s="13">
        <f t="shared" si="589"/>
        <v>108.99000000000002</v>
      </c>
      <c r="BT1629" s="13"/>
      <c r="BU1629" s="13"/>
      <c r="BV1629" s="13">
        <f t="shared" si="590"/>
        <v>31.50681587988543</v>
      </c>
      <c r="BW1629" s="13">
        <f t="shared" si="591"/>
        <v>344.65664218175164</v>
      </c>
      <c r="CA1629" s="13">
        <f t="shared" si="592"/>
        <v>9.9633299999999991</v>
      </c>
      <c r="CB1629" s="13">
        <f t="shared" si="593"/>
        <v>1089.9000000000001</v>
      </c>
    </row>
    <row r="1630" spans="1:80" x14ac:dyDescent="0.3">
      <c r="A1630" s="13">
        <f t="shared" si="569"/>
        <v>4.9659232145033663E-2</v>
      </c>
      <c r="C1630" s="13" t="str">
        <f>IF(F1630&gt;0,SQRT(Sum_Sq($AI$2,V_rtHz($AH$2)/(1+1/$A1630),V_rtHz($AH$2*$A1630)/(1+$A1630),$AN$2*$AH$2/(1+1/$A1630),$AM$2*SQRT(Sum_Sq(F1630,1/($X$2*D$8*(1+C$1017+F1630/E1630))))/SQRT(Sum_Sq($X$2*F1630*D$8,1)),                   $AQ$2*SQRT(Sum_Sq($AH$2/(1+1/$A1630)+F1630*( 1/(C$1017+1+F1630/E1630)-1)/(1+($X$2*F1630*D$8)^2), (F1630^2*D$8*$X$2+1/($X$2*D$8*(C$1017+1+F1630/E1630           )))/(1+($X$2*F1630*D$8)^2))),           V_rtHz(E1630)/($X$2*D$8*(E1630*C$1017+E1630+F1630)),V_rtHz(F1630)*SQRT(Sum_Sq(E1630*D$8*$X$2*C$1017,1))/($X$2*D$8*(E1630*C$1017+E1630+F1630))))/SQRT(Sum_Sq(1/(1+$A1630)+$AC$2/$I$2-1/(1+(1+F1630/E1630)/C$1017),$X$2/$I$2)),IF(F1631&lt;0,"A",C1631))</f>
        <v>A</v>
      </c>
      <c r="E1630" s="13">
        <f t="shared" si="570"/>
        <v>-1</v>
      </c>
      <c r="F1630" s="12">
        <f t="shared" si="594"/>
        <v>-2</v>
      </c>
      <c r="H1630" s="13" t="str">
        <f>IF(K1630&gt;0,SQRT(Sum_Sq($AI$2,V_rtHz($AH$2)/(1+1/$A1630),V_rtHz($AH$2*$A1630)/(1+$A1630),$AN$2*$AH$2/(1+1/$A1630),$AM$2*SQRT(Sum_Sq(K1630,1/($X$2*I$8*(1+H$1017+K1630/J1630))))/SQRT(Sum_Sq($X$2*K1630*I$8,1)),                   $AQ$2*SQRT(Sum_Sq($AH$2/(1+1/$A1630)+K1630*( 1/(H$1017+1+K1630/J1630)-1)/(1+($X$2*K1630*I$8)^2), (K1630^2*I$8*$X$2+1/($X$2*I$8*(H$1017+1+K1630/J1630           )))/(1+($X$2*K1630*I$8)^2))),           V_rtHz(J1630)/($X$2*I$8*(J1630*H$1017+J1630+K1630)),V_rtHz(K1630)*SQRT(Sum_Sq(J1630*I$8*$X$2*H$1017,1))/($X$2*I$8*(J1630*H$1017+J1630+K1630))))/SQRT(Sum_Sq(1/(1+$A1630)+$AC$2/$I$2-1/(1+(1+K1630/J1630)/H$1017),$X$2/$I$2)),IF(K1631&lt;0,"A",H1631))</f>
        <v>A</v>
      </c>
      <c r="J1630" s="13">
        <f t="shared" si="571"/>
        <v>-1</v>
      </c>
      <c r="K1630" s="12">
        <f t="shared" si="595"/>
        <v>-2</v>
      </c>
      <c r="M1630" s="13">
        <f>IF(P1630&gt;0,SQRT(Sum_Sq($AI$2,V_rtHz($AH$2)/(1+1/$A1630),V_rtHz($AH$2*$A1630)/(1+$A1630),$AN$2*$AH$2/(1+1/$A1630),$AM$2*SQRT(Sum_Sq(P1630,1/($X$2*N$8*(1+M$1017+P1630/O1630))))/SQRT(Sum_Sq($X$2*P1630*N$8,1)),                   $AQ$2*SQRT(Sum_Sq($AH$2/(1+1/$A1630)+P1630*( 1/(M$1017+1+P1630/O1630)-1)/(1+($X$2*P1630*N$8)^2), (P1630^2*N$8*$X$2+1/($X$2*N$8*(M$1017+1+P1630/O1630           )))/(1+($X$2*P1630*N$8)^2))),           V_rtHz(O1630)/($X$2*N$8*(O1630*M$1017+O1630+P1630)),V_rtHz(P1630)*SQRT(Sum_Sq(O1630*N$8*$X$2*M$1017,1))/($X$2*N$8*(O1630*M$1017+O1630+P1630))))/SQRT(Sum_Sq(1/(1+$A1630)+$AC$2/$I$2-1/(1+(1+P1630/O1630)/M$1017),$X$2/$I$2)),IF(P1631&lt;0,"A",M1631))</f>
        <v>1.0247127894724663E-6</v>
      </c>
      <c r="O1630" s="13">
        <f t="shared" si="572"/>
        <v>7731.7830063308274</v>
      </c>
      <c r="P1630" s="12">
        <f t="shared" si="596"/>
        <v>12727.342279956682</v>
      </c>
      <c r="R1630" s="13">
        <f>IF(U1630&gt;0,SQRT(Sum_Sq($AI$2,V_rtHz($AH$2)/(1+1/$A1630),V_rtHz($AH$2*$A1630)/(1+$A1630),$AN$2*$AH$2/(1+1/$A1630),$AM$2*SQRT(Sum_Sq(U1630,1/($X$2*S$8*(1+R$1017+U1630/T1630))))/SQRT(Sum_Sq($X$2*U1630*S$8,1)),                   $AQ$2*SQRT(Sum_Sq($AH$2/(1+1/$A1630)+U1630*( 1/(R$1017+1+U1630/T1630)-1)/(1+($X$2*U1630*S$8)^2), (U1630^2*S$8*$X$2+1/($X$2*S$8*(R$1017+1+U1630/T1630           )))/(1+($X$2*U1630*S$8)^2))),           V_rtHz(T1630)/($X$2*S$8*(T1630*R$1017+T1630+U1630)),V_rtHz(U1630)*SQRT(Sum_Sq(T1630*S$8*$X$2*R$1017,1))/($X$2*S$8*(T1630*R$1017+T1630+U1630))))/SQRT(Sum_Sq(1/(1+$A1630)+$AC$2/$I$2-1/(1+(1+U1630/T1630)/R$1017),$X$2/$I$2)),IF(U1631&lt;0,"A",R1631))</f>
        <v>1.4095532340789481E-6</v>
      </c>
      <c r="T1630" s="13">
        <f t="shared" si="573"/>
        <v>6274.3007920468253</v>
      </c>
      <c r="U1630" s="12">
        <f t="shared" si="597"/>
        <v>49596.616044148235</v>
      </c>
      <c r="X1630" s="13">
        <f>IF(AA1630&gt;0,SQRT(Sum_Sq($AI$2,V_rtHz($AH$2)/(1+1/$A1630),V_rtHz($AH$2*$A1630)/(1+$A1630),$AN$2*$AH$2/(1+1/$A1630),$AM$2*SQRT(Sum_Sq(AA1630,1/($X$2*Y$8*(1+X$1017+AA1630/Z1630))))/SQRT(Sum_Sq($X$2*AA1630*Y$8,1)),                   $AQ$2*SQRT(Sum_Sq($AH$2/(1+1/$A1630)+AA1630*( 1/(X$1017+1+AA1630/Z1630)-1)/(1+($X$2*AA1630*Y$8)^2), (AA1630^2*Y$8*$X$2+1/($X$2*Y$8*(X$1017+1+AA1630/Z1630           )))/(1+($X$2*AA1630*Y$8)^2))),           V_rtHz(Z1630)/($X$2*Y$8*(Z1630*X$1017+Z1630+AA1630)),V_rtHz(AA1630)*SQRT(Sum_Sq(Z1630*Y$8*$X$2*X$1017,1))/($X$2*Y$8*(Z1630*X$1017+Z1630+AA1630))))/SQRT(Sum_Sq(1/(1+$A1630)+$AC$2/$I$2-1/(1+(1+AA1630/Z1630)/X$1017),$X$2/$I$2)),IF(AA1631&lt;0,"A",X1631))</f>
        <v>2.33631569608789E-6</v>
      </c>
      <c r="Z1630" s="13">
        <f t="shared" si="574"/>
        <v>5968.9253687260871</v>
      </c>
      <c r="AA1630" s="12">
        <f t="shared" si="598"/>
        <v>164862.253549883</v>
      </c>
      <c r="AC1630" s="13">
        <f>IF(AF1630&gt;0,SQRT(Sum_Sq($AI$2,V_rtHz($AH$2)/(1+1/$A1630),V_rtHz($AH$2*$A1630)/(1+$A1630),$AN$2*$AH$2/(1+1/$A1630),$AM$2*SQRT(Sum_Sq(AF1630,1/($X$2*AD$8*(1+AC$1017+AF1630/AE1630))))/SQRT(Sum_Sq($X$2*AF1630*AD$8,1)),                   $AQ$2*SQRT(Sum_Sq($AH$2/(1+1/$A1630)+AF1630*( 1/(AC$1017+1+AF1630/AE1630)-1)/(1+($X$2*AF1630*AD$8)^2), (AF1630^2*AD$8*$X$2+1/($X$2*AD$8*(AC$1017+1+AF1630/AE1630           )))/(1+($X$2*AF1630*AD$8)^2))),           V_rtHz(AE1630)/($X$2*AD$8*(AE1630*AC$1017+AE1630+AF1630)),V_rtHz(AF1630)*SQRT(Sum_Sq(AE1630*AD$8*$X$2*AC$1017,1))/($X$2*AD$8*(AE1630*AC$1017+AE1630+AF1630))))/SQRT(Sum_Sq(1/(1+$A1630)+$AC$2/$I$2-1/(1+(1+AF1630/AE1630)/AC$1017),$X$2/$I$2)),IF(AF1631&lt;0,"A",AC1631))</f>
        <v>4.0656555556643742E-6</v>
      </c>
      <c r="AE1630" s="13">
        <f t="shared" si="575"/>
        <v>5881.8346156733305</v>
      </c>
      <c r="AF1630" s="12">
        <f t="shared" si="599"/>
        <v>529059.56671992969</v>
      </c>
      <c r="AG1630" s="13"/>
      <c r="AH1630" s="13">
        <f>IF(AK1630&gt;0,SQRT(Sum_Sq($AI$2,V_rtHz($AH$2)/(1+1/$A1630),V_rtHz($AH$2*$A1630)/(1+$A1630),$AN$2*$AH$2/(1+1/$A1630),$AM$2*SQRT(Sum_Sq(AK1630,1/($X$2*AI$8*(1+AH$1017+AK1630/AJ1630))))/SQRT(Sum_Sq($X$2*AK1630*AI$8,1)),                   $AQ$2*SQRT(Sum_Sq($AH$2/(1+1/$A1630)+AK1630*( 1/(AH$1017+1+AK1630/AJ1630)-1)/(1+($X$2*AK1630*AI$8)^2), (AK1630^2*AI$8*$X$2+1/($X$2*AI$8*(AH$1017+1+AK1630/AJ1630           )))/(1+($X$2*AK1630*AI$8)^2))),           V_rtHz(AJ1630)/($X$2*AI$8*(AJ1630*AH$1017+AJ1630+AK1630)),V_rtHz(AK1630)*SQRT(Sum_Sq(AJ1630*AI$8*$X$2*AH$1017,1))/($X$2*AI$8*(AJ1630*AH$1017+AJ1630+AK1630))))/SQRT(Sum_Sq(1/(1+$A1630)+$AC$2/$I$2-1/(1+(1+AK1630/AJ1630)/AH$1017),$X$2/$I$2)),IF(AK1631&lt;0,"A",AH1631))</f>
        <v>7.1813467186059204E-6</v>
      </c>
      <c r="AI1630" s="13"/>
      <c r="AJ1630" s="13">
        <f t="shared" si="576"/>
        <v>5855.1295774581649</v>
      </c>
      <c r="AK1630" s="12">
        <f t="shared" si="600"/>
        <v>1680663.8940114563</v>
      </c>
      <c r="AM1630" s="13">
        <f>IF(AP1630&gt;0,SQRT(Sum_Sq($AI$2,V_rtHz($AH$2)/(1+1/$A1630),V_rtHz($AH$2*$A1630)/(1+$A1630),$AN$2*$AH$2/(1+1/$A1630),$AM$2*SQRT(Sum_Sq(AP1630,1/($X$2*AN$8*(1+AM$1017+AP1630/AO1630))))/SQRT(Sum_Sq($X$2*AP1630*AN$8,1)),                   $AQ$2*SQRT(Sum_Sq($AH$2/(1+1/$A1630)+AP1630*( 1/(AM$1017+1+AP1630/AO1630)-1)/(1+($X$2*AP1630*AN$8)^2), (AP1630^2*AN$8*$X$2+1/($X$2*AN$8*(AM$1017+1+AP1630/AO1630           )))/(1+($X$2*AP1630*AN$8)^2))),           V_rtHz(AO1630)/($X$2*AN$8*(AO1630*AM$1017+AO1630+AP1630)),V_rtHz(AP1630)*SQRT(Sum_Sq(AO1630*AN$8*$X$2*AM$1017,1))/($X$2*AN$8*(AO1630*AM$1017+AO1630+AP1630))))/SQRT(Sum_Sq(1/(1+$A1630)+$AC$2/$I$2-1/(1+(1+AP1630/AO1630)/AM$1017),$X$2/$I$2)),IF(AP1631&lt;0,"A",AM1631))</f>
        <v>1.2745908780718194E-5</v>
      </c>
      <c r="AO1630" s="13">
        <f t="shared" si="577"/>
        <v>5846.765155418635</v>
      </c>
      <c r="AP1630" s="12">
        <f t="shared" si="601"/>
        <v>5322329.1693226993</v>
      </c>
      <c r="AR1630" s="13">
        <f t="shared" si="578"/>
        <v>69887291.180198371</v>
      </c>
      <c r="AS1630" s="13">
        <f t="shared" si="579"/>
        <v>-1.4097468576083603E-5</v>
      </c>
      <c r="AV1630" s="13"/>
      <c r="AW1630" s="13">
        <f t="shared" si="580"/>
        <v>39300511.936236553</v>
      </c>
      <c r="AX1630" s="13">
        <f t="shared" si="581"/>
        <v>-5.2289892178190769E-5</v>
      </c>
      <c r="AZ1630" s="13"/>
      <c r="BA1630" s="13"/>
      <c r="BB1630" s="13">
        <f t="shared" si="582"/>
        <v>3150.681587988543</v>
      </c>
      <c r="BC1630" s="13">
        <f t="shared" si="583"/>
        <v>3.4465664218175136</v>
      </c>
      <c r="BD1630" s="13"/>
      <c r="BE1630" s="13"/>
      <c r="BG1630" s="13">
        <f t="shared" si="584"/>
        <v>996.3330000000002</v>
      </c>
      <c r="BH1630" s="13">
        <f t="shared" si="585"/>
        <v>10.899000000000004</v>
      </c>
      <c r="BI1630" s="13"/>
      <c r="BL1630" s="13">
        <f t="shared" si="586"/>
        <v>315.06815879885437</v>
      </c>
      <c r="BM1630" s="13">
        <f t="shared" si="587"/>
        <v>34.465664218175164</v>
      </c>
      <c r="BP1630" s="13"/>
      <c r="BQ1630" s="13">
        <f t="shared" si="588"/>
        <v>99.633299999999991</v>
      </c>
      <c r="BR1630" s="13">
        <f t="shared" si="589"/>
        <v>108.99000000000002</v>
      </c>
      <c r="BT1630" s="13"/>
      <c r="BU1630" s="13"/>
      <c r="BV1630" s="13">
        <f t="shared" si="590"/>
        <v>31.50681587988543</v>
      </c>
      <c r="BW1630" s="13">
        <f t="shared" si="591"/>
        <v>344.65664218175181</v>
      </c>
      <c r="CA1630" s="13">
        <f t="shared" si="592"/>
        <v>9.9633299999999991</v>
      </c>
      <c r="CB1630" s="13">
        <f t="shared" si="593"/>
        <v>1089.9000000000005</v>
      </c>
    </row>
    <row r="1631" spans="1:80" x14ac:dyDescent="0.3">
      <c r="A1631" s="13">
        <f t="shared" si="569"/>
        <v>5.035006087879048E-2</v>
      </c>
      <c r="C1631" s="13" t="str">
        <f>IF(F1631&gt;0,SQRT(Sum_Sq($AI$2,V_rtHz($AH$2)/(1+1/$A1631),V_rtHz($AH$2*$A1631)/(1+$A1631),$AN$2*$AH$2/(1+1/$A1631),$AM$2*SQRT(Sum_Sq(F1631,1/($X$2*D$8*(1+C$1017+F1631/E1631))))/SQRT(Sum_Sq($X$2*F1631*D$8,1)),                   $AQ$2*SQRT(Sum_Sq($AH$2/(1+1/$A1631)+F1631*( 1/(C$1017+1+F1631/E1631)-1)/(1+($X$2*F1631*D$8)^2), (F1631^2*D$8*$X$2+1/($X$2*D$8*(C$1017+1+F1631/E1631           )))/(1+($X$2*F1631*D$8)^2))),           V_rtHz(E1631)/($X$2*D$8*(E1631*C$1017+E1631+F1631)),V_rtHz(F1631)*SQRT(Sum_Sq(E1631*D$8*$X$2*C$1017,1))/($X$2*D$8*(E1631*C$1017+E1631+F1631))))/SQRT(Sum_Sq(1/(1+$A1631)+$AC$2/$I$2-1/(1+(1+F1631/E1631)/C$1017),$X$2/$I$2)),IF(F1632&lt;0,"A",C1632))</f>
        <v>A</v>
      </c>
      <c r="E1631" s="13">
        <f t="shared" si="570"/>
        <v>-1</v>
      </c>
      <c r="F1631" s="12">
        <f t="shared" si="594"/>
        <v>-2</v>
      </c>
      <c r="H1631" s="13" t="str">
        <f>IF(K1631&gt;0,SQRT(Sum_Sq($AI$2,V_rtHz($AH$2)/(1+1/$A1631),V_rtHz($AH$2*$A1631)/(1+$A1631),$AN$2*$AH$2/(1+1/$A1631),$AM$2*SQRT(Sum_Sq(K1631,1/($X$2*I$8*(1+H$1017+K1631/J1631))))/SQRT(Sum_Sq($X$2*K1631*I$8,1)),                   $AQ$2*SQRT(Sum_Sq($AH$2/(1+1/$A1631)+K1631*( 1/(H$1017+1+K1631/J1631)-1)/(1+($X$2*K1631*I$8)^2), (K1631^2*I$8*$X$2+1/($X$2*I$8*(H$1017+1+K1631/J1631           )))/(1+($X$2*K1631*I$8)^2))),           V_rtHz(J1631)/($X$2*I$8*(J1631*H$1017+J1631+K1631)),V_rtHz(K1631)*SQRT(Sum_Sq(J1631*I$8*$X$2*H$1017,1))/($X$2*I$8*(J1631*H$1017+J1631+K1631))))/SQRT(Sum_Sq(1/(1+$A1631)+$AC$2/$I$2-1/(1+(1+K1631/J1631)/H$1017),$X$2/$I$2)),IF(K1632&lt;0,"A",H1632))</f>
        <v>A</v>
      </c>
      <c r="J1631" s="13">
        <f t="shared" si="571"/>
        <v>-1</v>
      </c>
      <c r="K1631" s="12">
        <f t="shared" si="595"/>
        <v>-2</v>
      </c>
      <c r="M1631" s="13">
        <f>IF(P1631&gt;0,SQRT(Sum_Sq($AI$2,V_rtHz($AH$2)/(1+1/$A1631),V_rtHz($AH$2*$A1631)/(1+$A1631),$AN$2*$AH$2/(1+1/$A1631),$AM$2*SQRT(Sum_Sq(P1631,1/($X$2*N$8*(1+M$1017+P1631/O1631))))/SQRT(Sum_Sq($X$2*P1631*N$8,1)),                   $AQ$2*SQRT(Sum_Sq($AH$2/(1+1/$A1631)+P1631*( 1/(M$1017+1+P1631/O1631)-1)/(1+($X$2*P1631*N$8)^2), (P1631^2*N$8*$X$2+1/($X$2*N$8*(M$1017+1+P1631/O1631           )))/(1+($X$2*P1631*N$8)^2))),           V_rtHz(O1631)/($X$2*N$8*(O1631*M$1017+O1631+P1631)),V_rtHz(P1631)*SQRT(Sum_Sq(O1631*N$8*$X$2*M$1017,1))/($X$2*N$8*(O1631*M$1017+O1631+P1631))))/SQRT(Sum_Sq(1/(1+$A1631)+$AC$2/$I$2-1/(1+(1+P1631/O1631)/M$1017),$X$2/$I$2)),IF(P1632&lt;0,"A",M1632))</f>
        <v>1.019012623114034E-6</v>
      </c>
      <c r="O1631" s="13">
        <f t="shared" si="572"/>
        <v>7652.70494452</v>
      </c>
      <c r="P1631" s="12">
        <f t="shared" si="596"/>
        <v>12858.858334318958</v>
      </c>
      <c r="R1631" s="13">
        <f>IF(U1631&gt;0,SQRT(Sum_Sq($AI$2,V_rtHz($AH$2)/(1+1/$A1631),V_rtHz($AH$2*$A1631)/(1+$A1631),$AN$2*$AH$2/(1+1/$A1631),$AM$2*SQRT(Sum_Sq(U1631,1/($X$2*S$8*(1+R$1017+U1631/T1631))))/SQRT(Sum_Sq($X$2*U1631*S$8,1)),                   $AQ$2*SQRT(Sum_Sq($AH$2/(1+1/$A1631)+U1631*( 1/(R$1017+1+U1631/T1631)-1)/(1+($X$2*U1631*S$8)^2), (U1631^2*S$8*$X$2+1/($X$2*S$8*(R$1017+1+U1631/T1631           )))/(1+($X$2*U1631*S$8)^2))),           V_rtHz(T1631)/($X$2*S$8*(T1631*R$1017+T1631+U1631)),V_rtHz(U1631)*SQRT(Sum_Sq(T1631*S$8*$X$2*R$1017,1))/($X$2*S$8*(T1631*R$1017+T1631+U1631))))/SQRT(Sum_Sq(1/(1+$A1631)+$AC$2/$I$2-1/(1+(1+U1631/T1631)/R$1017),$X$2/$I$2)),IF(U1632&lt;0,"A",R1632))</f>
        <v>1.4060771522471196E-6</v>
      </c>
      <c r="T1631" s="13">
        <f t="shared" si="573"/>
        <v>6233.9382927378656</v>
      </c>
      <c r="U1631" s="12">
        <f t="shared" si="597"/>
        <v>49917.736223207539</v>
      </c>
      <c r="X1631" s="13">
        <f>IF(AA1631&gt;0,SQRT(Sum_Sq($AI$2,V_rtHz($AH$2)/(1+1/$A1631),V_rtHz($AH$2*$A1631)/(1+$A1631),$AN$2*$AH$2/(1+1/$A1631),$AM$2*SQRT(Sum_Sq(AA1631,1/($X$2*Y$8*(1+X$1017+AA1631/Z1631))))/SQRT(Sum_Sq($X$2*AA1631*Y$8,1)),                   $AQ$2*SQRT(Sum_Sq($AH$2/(1+1/$A1631)+AA1631*( 1/(X$1017+1+AA1631/Z1631)-1)/(1+($X$2*AA1631*Y$8)^2), (AA1631^2*Y$8*$X$2+1/($X$2*Y$8*(X$1017+1+AA1631/Z1631           )))/(1+($X$2*AA1631*Y$8)^2))),           V_rtHz(Z1631)/($X$2*Y$8*(Z1631*X$1017+Z1631+AA1631)),V_rtHz(AA1631)*SQRT(Sum_Sq(Z1631*Y$8*$X$2*X$1017,1))/($X$2*Y$8*(Z1631*X$1017+Z1631+AA1631))))/SQRT(Sum_Sq(1/(1+$A1631)+$AC$2/$I$2-1/(1+(1+AA1631/Z1631)/X$1017),$X$2/$I$2)),IF(AA1632&lt;0,"A",X1632))</f>
        <v>2.3318182580024181E-6</v>
      </c>
      <c r="Z1631" s="13">
        <f t="shared" si="574"/>
        <v>5934.5034986621631</v>
      </c>
      <c r="AA1631" s="12">
        <f t="shared" si="598"/>
        <v>165818.50322964456</v>
      </c>
      <c r="AC1631" s="13">
        <f>IF(AF1631&gt;0,SQRT(Sum_Sq($AI$2,V_rtHz($AH$2)/(1+1/$A1631),V_rtHz($AH$2*$A1631)/(1+$A1631),$AN$2*$AH$2/(1+1/$A1631),$AM$2*SQRT(Sum_Sq(AF1631,1/($X$2*AD$8*(1+AC$1017+AF1631/AE1631))))/SQRT(Sum_Sq($X$2*AF1631*AD$8,1)),                   $AQ$2*SQRT(Sum_Sq($AH$2/(1+1/$A1631)+AF1631*( 1/(AC$1017+1+AF1631/AE1631)-1)/(1+($X$2*AF1631*AD$8)^2), (AF1631^2*AD$8*$X$2+1/($X$2*AD$8*(AC$1017+1+AF1631/AE1631           )))/(1+($X$2*AF1631*AD$8)^2))),           V_rtHz(AE1631)/($X$2*AD$8*(AE1631*AC$1017+AE1631+AF1631)),V_rtHz(AF1631)*SQRT(Sum_Sq(AE1631*AD$8*$X$2*AC$1017,1))/($X$2*AD$8*(AE1631*AC$1017+AE1631+AF1631))))/SQRT(Sum_Sq(1/(1+$A1631)+$AC$2/$I$2-1/(1+(1+AF1631/AE1631)/AC$1017),$X$2/$I$2)),IF(AF1632&lt;0,"A",AC1632))</f>
        <v>4.058432542962473E-6</v>
      </c>
      <c r="AE1631" s="13">
        <f t="shared" si="575"/>
        <v>5848.9867174624487</v>
      </c>
      <c r="AF1631" s="12">
        <f t="shared" si="599"/>
        <v>532030.76423406065</v>
      </c>
      <c r="AG1631" s="13"/>
      <c r="AH1631" s="13">
        <f>IF(AK1631&gt;0,SQRT(Sum_Sq($AI$2,V_rtHz($AH$2)/(1+1/$A1631),V_rtHz($AH$2*$A1631)/(1+$A1631),$AN$2*$AH$2/(1+1/$A1631),$AM$2*SQRT(Sum_Sq(AK1631,1/($X$2*AI$8*(1+AH$1017+AK1631/AJ1631))))/SQRT(Sum_Sq($X$2*AK1631*AI$8,1)),                   $AQ$2*SQRT(Sum_Sq($AH$2/(1+1/$A1631)+AK1631*( 1/(AH$1017+1+AK1631/AJ1631)-1)/(1+($X$2*AK1631*AI$8)^2), (AK1631^2*AI$8*$X$2+1/($X$2*AI$8*(AH$1017+1+AK1631/AJ1631           )))/(1+($X$2*AK1631*AI$8)^2))),           V_rtHz(AJ1631)/($X$2*AI$8*(AJ1631*AH$1017+AJ1631+AK1631)),V_rtHz(AK1631)*SQRT(Sum_Sq(AJ1631*AI$8*$X$2*AH$1017,1))/($X$2*AI$8*(AJ1631*AH$1017+AJ1631+AK1631))))/SQRT(Sum_Sq(1/(1+$A1631)+$AC$2/$I$2-1/(1+(1+AK1631/AJ1631)/AH$1017),$X$2/$I$2)),IF(AK1632&lt;0,"A",AH1632))</f>
        <v>7.1689141125360825E-6</v>
      </c>
      <c r="AI1631" s="13"/>
      <c r="AJ1631" s="13">
        <f t="shared" si="576"/>
        <v>5822.7539592400517</v>
      </c>
      <c r="AK1631" s="12">
        <f t="shared" si="600"/>
        <v>1690008.7045540921</v>
      </c>
      <c r="AM1631" s="13">
        <f>IF(AP1631&gt;0,SQRT(Sum_Sq($AI$2,V_rtHz($AH$2)/(1+1/$A1631),V_rtHz($AH$2*$A1631)/(1+$A1631),$AN$2*$AH$2/(1+1/$A1631),$AM$2*SQRT(Sum_Sq(AP1631,1/($X$2*AN$8*(1+AM$1017+AP1631/AO1631))))/SQRT(Sum_Sq($X$2*AP1631*AN$8,1)),                   $AQ$2*SQRT(Sum_Sq($AH$2/(1+1/$A1631)+AP1631*( 1/(AM$1017+1+AP1631/AO1631)-1)/(1+($X$2*AP1631*AN$8)^2), (AP1631^2*AN$8*$X$2+1/($X$2*AN$8*(AM$1017+1+AP1631/AO1631           )))/(1+($X$2*AP1631*AN$8)^2))),           V_rtHz(AO1631)/($X$2*AN$8*(AO1631*AM$1017+AO1631+AP1631)),V_rtHz(AP1631)*SQRT(Sum_Sq(AO1631*AN$8*$X$2*AM$1017,1))/($X$2*AN$8*(AO1631*AM$1017+AO1631+AP1631))))/SQRT(Sum_Sq(1/(1+$A1631)+$AC$2/$I$2-1/(1+(1+AP1631/AO1631)/AM$1017),$X$2/$I$2)),IF(AP1632&lt;0,"A",AM1632))</f>
        <v>1.2724037318931276E-5</v>
      </c>
      <c r="AO1631" s="13">
        <f t="shared" si="577"/>
        <v>5814.5364723586681</v>
      </c>
      <c r="AP1631" s="12">
        <f t="shared" si="601"/>
        <v>5351829.6567225726</v>
      </c>
      <c r="AR1631" s="13">
        <f t="shared" si="578"/>
        <v>69887291.180198371</v>
      </c>
      <c r="AS1631" s="13">
        <f t="shared" si="579"/>
        <v>-1.411085413775589E-5</v>
      </c>
      <c r="AV1631" s="13"/>
      <c r="AW1631" s="13">
        <f t="shared" si="580"/>
        <v>39300511.936236553</v>
      </c>
      <c r="AX1631" s="13">
        <f t="shared" si="581"/>
        <v>-5.2474524793789804E-5</v>
      </c>
      <c r="AZ1631" s="13"/>
      <c r="BA1631" s="13"/>
      <c r="BB1631" s="13">
        <f t="shared" si="582"/>
        <v>3150.681587988543</v>
      </c>
      <c r="BC1631" s="13">
        <f t="shared" si="583"/>
        <v>3.4465664218175118</v>
      </c>
      <c r="BD1631" s="13"/>
      <c r="BE1631" s="13"/>
      <c r="BG1631" s="13">
        <f t="shared" si="584"/>
        <v>996.3330000000002</v>
      </c>
      <c r="BH1631" s="13">
        <f t="shared" si="585"/>
        <v>10.898999999999996</v>
      </c>
      <c r="BI1631" s="13"/>
      <c r="BL1631" s="13">
        <f t="shared" si="586"/>
        <v>315.06815879885437</v>
      </c>
      <c r="BM1631" s="13">
        <f t="shared" si="587"/>
        <v>34.465664218175171</v>
      </c>
      <c r="BP1631" s="13"/>
      <c r="BQ1631" s="13">
        <f t="shared" si="588"/>
        <v>99.633300000000006</v>
      </c>
      <c r="BR1631" s="13">
        <f t="shared" si="589"/>
        <v>108.99</v>
      </c>
      <c r="BT1631" s="13"/>
      <c r="BU1631" s="13"/>
      <c r="BV1631" s="13">
        <f t="shared" si="590"/>
        <v>31.506815879885437</v>
      </c>
      <c r="BW1631" s="13">
        <f t="shared" si="591"/>
        <v>344.65664218175141</v>
      </c>
      <c r="CA1631" s="13">
        <f t="shared" si="592"/>
        <v>9.9633299999999974</v>
      </c>
      <c r="CB1631" s="13">
        <f t="shared" si="593"/>
        <v>1089.9000000000015</v>
      </c>
    </row>
    <row r="1632" spans="1:80" x14ac:dyDescent="0.3">
      <c r="A1632" s="13">
        <f t="shared" si="569"/>
        <v>5.1050499997540653E-2</v>
      </c>
      <c r="C1632" s="13" t="str">
        <f>IF(F1632&gt;0,SQRT(Sum_Sq($AI$2,V_rtHz($AH$2)/(1+1/$A1632),V_rtHz($AH$2*$A1632)/(1+$A1632),$AN$2*$AH$2/(1+1/$A1632),$AM$2*SQRT(Sum_Sq(F1632,1/($X$2*D$8*(1+C$1017+F1632/E1632))))/SQRT(Sum_Sq($X$2*F1632*D$8,1)),                   $AQ$2*SQRT(Sum_Sq($AH$2/(1+1/$A1632)+F1632*( 1/(C$1017+1+F1632/E1632)-1)/(1+($X$2*F1632*D$8)^2), (F1632^2*D$8*$X$2+1/($X$2*D$8*(C$1017+1+F1632/E1632           )))/(1+($X$2*F1632*D$8)^2))),           V_rtHz(E1632)/($X$2*D$8*(E1632*C$1017+E1632+F1632)),V_rtHz(F1632)*SQRT(Sum_Sq(E1632*D$8*$X$2*C$1017,1))/($X$2*D$8*(E1632*C$1017+E1632+F1632))))/SQRT(Sum_Sq(1/(1+$A1632)+$AC$2/$I$2-1/(1+(1+F1632/E1632)/C$1017),$X$2/$I$2)),IF(F1633&lt;0,"A",C1633))</f>
        <v>A</v>
      </c>
      <c r="E1632" s="13">
        <f t="shared" si="570"/>
        <v>-1</v>
      </c>
      <c r="F1632" s="12">
        <f t="shared" si="594"/>
        <v>-2</v>
      </c>
      <c r="H1632" s="13" t="str">
        <f>IF(K1632&gt;0,SQRT(Sum_Sq($AI$2,V_rtHz($AH$2)/(1+1/$A1632),V_rtHz($AH$2*$A1632)/(1+$A1632),$AN$2*$AH$2/(1+1/$A1632),$AM$2*SQRT(Sum_Sq(K1632,1/($X$2*I$8*(1+H$1017+K1632/J1632))))/SQRT(Sum_Sq($X$2*K1632*I$8,1)),                   $AQ$2*SQRT(Sum_Sq($AH$2/(1+1/$A1632)+K1632*( 1/(H$1017+1+K1632/J1632)-1)/(1+($X$2*K1632*I$8)^2), (K1632^2*I$8*$X$2+1/($X$2*I$8*(H$1017+1+K1632/J1632           )))/(1+($X$2*K1632*I$8)^2))),           V_rtHz(J1632)/($X$2*I$8*(J1632*H$1017+J1632+K1632)),V_rtHz(K1632)*SQRT(Sum_Sq(J1632*I$8*$X$2*H$1017,1))/($X$2*I$8*(J1632*H$1017+J1632+K1632))))/SQRT(Sum_Sq(1/(1+$A1632)+$AC$2/$I$2-1/(1+(1+K1632/J1632)/H$1017),$X$2/$I$2)),IF(K1633&lt;0,"A",H1633))</f>
        <v>A</v>
      </c>
      <c r="J1632" s="13">
        <f t="shared" si="571"/>
        <v>-1</v>
      </c>
      <c r="K1632" s="12">
        <f t="shared" si="595"/>
        <v>-2</v>
      </c>
      <c r="M1632" s="13">
        <f>IF(P1632&gt;0,SQRT(Sum_Sq($AI$2,V_rtHz($AH$2)/(1+1/$A1632),V_rtHz($AH$2*$A1632)/(1+$A1632),$AN$2*$AH$2/(1+1/$A1632),$AM$2*SQRT(Sum_Sq(P1632,1/($X$2*N$8*(1+M$1017+P1632/O1632))))/SQRT(Sum_Sq($X$2*P1632*N$8,1)),                   $AQ$2*SQRT(Sum_Sq($AH$2/(1+1/$A1632)+P1632*( 1/(M$1017+1+P1632/O1632)-1)/(1+($X$2*P1632*N$8)^2), (P1632^2*N$8*$X$2+1/($X$2*N$8*(M$1017+1+P1632/O1632           )))/(1+($X$2*P1632*N$8)^2))),           V_rtHz(O1632)/($X$2*N$8*(O1632*M$1017+O1632+P1632)),V_rtHz(P1632)*SQRT(Sum_Sq(O1632*N$8*$X$2*M$1017,1))/($X$2*N$8*(O1632*M$1017+O1632+P1632))))/SQRT(Sum_Sq(1/(1+$A1632)+$AC$2/$I$2-1/(1+(1+P1632/O1632)/M$1017),$X$2/$I$2)),IF(P1633&lt;0,"A",M1633))</f>
        <v>1.0134358358635912E-6</v>
      </c>
      <c r="O1632" s="13">
        <f t="shared" si="572"/>
        <v>7575.1742088199917</v>
      </c>
      <c r="P1632" s="12">
        <f t="shared" si="596"/>
        <v>12990.466759345165</v>
      </c>
      <c r="R1632" s="13">
        <f>IF(U1632&gt;0,SQRT(Sum_Sq($AI$2,V_rtHz($AH$2)/(1+1/$A1632),V_rtHz($AH$2*$A1632)/(1+$A1632),$AN$2*$AH$2/(1+1/$A1632),$AM$2*SQRT(Sum_Sq(U1632,1/($X$2*S$8*(1+R$1017+U1632/T1632))))/SQRT(Sum_Sq($X$2*U1632*S$8,1)),                   $AQ$2*SQRT(Sum_Sq($AH$2/(1+1/$A1632)+U1632*( 1/(R$1017+1+U1632/T1632)-1)/(1+($X$2*U1632*S$8)^2), (U1632^2*S$8*$X$2+1/($X$2*S$8*(R$1017+1+U1632/T1632           )))/(1+($X$2*U1632*S$8)^2))),           V_rtHz(T1632)/($X$2*S$8*(T1632*R$1017+T1632+U1632)),V_rtHz(U1632)*SQRT(Sum_Sq(T1632*S$8*$X$2*R$1017,1))/($X$2*S$8*(T1632*R$1017+T1632+U1632))))/SQRT(Sum_Sq(1/(1+$A1632)+$AC$2/$I$2-1/(1+(1+U1632/T1632)/R$1017),$X$2/$I$2)),IF(U1633&lt;0,"A",R1633))</f>
        <v>1.4026342308510572E-6</v>
      </c>
      <c r="T1632" s="13">
        <f t="shared" si="573"/>
        <v>6193.8552615432191</v>
      </c>
      <c r="U1632" s="12">
        <f t="shared" si="597"/>
        <v>50240.774798329563</v>
      </c>
      <c r="X1632" s="13">
        <f>IF(AA1632&gt;0,SQRT(Sum_Sq($AI$2,V_rtHz($AH$2)/(1+1/$A1632),V_rtHz($AH$2*$A1632)/(1+$A1632),$AN$2*$AH$2/(1+1/$A1632),$AM$2*SQRT(Sum_Sq(AA1632,1/($X$2*Y$8*(1+X$1017+AA1632/Z1632))))/SQRT(Sum_Sq($X$2*AA1632*Y$8,1)),                   $AQ$2*SQRT(Sum_Sq($AH$2/(1+1/$A1632)+AA1632*( 1/(X$1017+1+AA1632/Z1632)-1)/(1+($X$2*AA1632*Y$8)^2), (AA1632^2*Y$8*$X$2+1/($X$2*Y$8*(X$1017+1+AA1632/Z1632           )))/(1+($X$2*AA1632*Y$8)^2))),           V_rtHz(Z1632)/($X$2*Y$8*(Z1632*X$1017+Z1632+AA1632)),V_rtHz(AA1632)*SQRT(Sum_Sq(Z1632*Y$8*$X$2*X$1017,1))/($X$2*Y$8*(Z1632*X$1017+Z1632+AA1632))))/SQRT(Sum_Sq(1/(1+$A1632)+$AC$2/$I$2-1/(1+(1+AA1632/Z1632)/X$1017),$X$2/$I$2)),IF(AA1633&lt;0,"A",X1633))</f>
        <v>2.3273547861620667E-6</v>
      </c>
      <c r="Z1632" s="13">
        <f t="shared" si="574"/>
        <v>5900.2441654800068</v>
      </c>
      <c r="AA1632" s="12">
        <f t="shared" si="598"/>
        <v>166781.31615578535</v>
      </c>
      <c r="AC1632" s="13">
        <f>IF(AF1632&gt;0,SQRT(Sum_Sq($AI$2,V_rtHz($AH$2)/(1+1/$A1632),V_rtHz($AH$2*$A1632)/(1+$A1632),$AN$2*$AH$2/(1+1/$A1632),$AM$2*SQRT(Sum_Sq(AF1632,1/($X$2*AD$8*(1+AC$1017+AF1632/AE1632))))/SQRT(Sum_Sq($X$2*AF1632*AD$8,1)),                   $AQ$2*SQRT(Sum_Sq($AH$2/(1+1/$A1632)+AF1632*( 1/(AC$1017+1+AF1632/AE1632)-1)/(1+($X$2*AF1632*AD$8)^2), (AF1632^2*AD$8*$X$2+1/($X$2*AD$8*(AC$1017+1+AF1632/AE1632           )))/(1+($X$2*AF1632*AD$8)^2))),           V_rtHz(AE1632)/($X$2*AD$8*(AE1632*AC$1017+AE1632+AF1632)),V_rtHz(AF1632)*SQRT(Sum_Sq(AE1632*AD$8*$X$2*AC$1017,1))/($X$2*AD$8*(AE1632*AC$1017+AE1632+AF1632))))/SQRT(Sum_Sq(1/(1+$A1632)+$AC$2/$I$2-1/(1+(1+AF1632/AE1632)/AC$1017),$X$2/$I$2)),IF(AF1633&lt;0,"A",AC1633))</f>
        <v>4.0512602867118395E-6</v>
      </c>
      <c r="AE1632" s="13">
        <f t="shared" si="575"/>
        <v>5816.2741761820735</v>
      </c>
      <c r="AF1632" s="12">
        <f t="shared" si="599"/>
        <v>535023.07130388671</v>
      </c>
      <c r="AG1632" s="13"/>
      <c r="AH1632" s="13">
        <f>IF(AK1632&gt;0,SQRT(Sum_Sq($AI$2,V_rtHz($AH$2)/(1+1/$A1632),V_rtHz($AH$2*$A1632)/(1+$A1632),$AN$2*$AH$2/(1+1/$A1632),$AM$2*SQRT(Sum_Sq(AK1632,1/($X$2*AI$8*(1+AH$1017+AK1632/AJ1632))))/SQRT(Sum_Sq($X$2*AK1632*AI$8,1)),                   $AQ$2*SQRT(Sum_Sq($AH$2/(1+1/$A1632)+AK1632*( 1/(AH$1017+1+AK1632/AJ1632)-1)/(1+($X$2*AK1632*AI$8)^2), (AK1632^2*AI$8*$X$2+1/($X$2*AI$8*(AH$1017+1+AK1632/AJ1632           )))/(1+($X$2*AK1632*AI$8)^2))),           V_rtHz(AJ1632)/($X$2*AI$8*(AJ1632*AH$1017+AJ1632+AK1632)),V_rtHz(AK1632)*SQRT(Sum_Sq(AJ1632*AI$8*$X$2*AH$1017,1))/($X$2*AI$8*(AJ1632*AH$1017+AJ1632+AK1632))))/SQRT(Sum_Sq(1/(1+$A1632)+$AC$2/$I$2-1/(1+(1+AK1632/AJ1632)/AH$1017),$X$2/$I$2)),IF(AK1633&lt;0,"A",AH1633))</f>
        <v>7.1565669446842067E-6</v>
      </c>
      <c r="AI1632" s="13"/>
      <c r="AJ1632" s="13">
        <f t="shared" si="576"/>
        <v>5790.5058597133957</v>
      </c>
      <c r="AK1632" s="12">
        <f t="shared" si="600"/>
        <v>1699420.5884595292</v>
      </c>
      <c r="AM1632" s="13">
        <f>IF(AP1632&gt;0,SQRT(Sum_Sq($AI$2,V_rtHz($AH$2)/(1+1/$A1632),V_rtHz($AH$2*$A1632)/(1+$A1632),$AN$2*$AH$2/(1+1/$A1632),$AM$2*SQRT(Sum_Sq(AP1632,1/($X$2*AN$8*(1+AM$1017+AP1632/AO1632))))/SQRT(Sum_Sq($X$2*AP1632*AN$8,1)),                   $AQ$2*SQRT(Sum_Sq($AH$2/(1+1/$A1632)+AP1632*( 1/(AM$1017+1+AP1632/AO1632)-1)/(1+($X$2*AP1632*AN$8)^2), (AP1632^2*AN$8*$X$2+1/($X$2*AN$8*(AM$1017+1+AP1632/AO1632           )))/(1+($X$2*AP1632*AN$8)^2))),           V_rtHz(AO1632)/($X$2*AN$8*(AO1632*AM$1017+AO1632+AP1632)),V_rtHz(AP1632)*SQRT(Sum_Sq(AO1632*AN$8*$X$2*AM$1017,1))/($X$2*AN$8*(AO1632*AM$1017+AO1632+AP1632))))/SQRT(Sum_Sq(1/(1+$A1632)+$AC$2/$I$2-1/(1+(1+AP1632/AO1632)/AM$1017),$X$2/$I$2)),IF(AP1633&lt;0,"A",AM1633))</f>
        <v>1.270231525899941E-5</v>
      </c>
      <c r="AO1632" s="13">
        <f t="shared" si="577"/>
        <v>5782.4328994246407</v>
      </c>
      <c r="AP1632" s="12">
        <f t="shared" si="601"/>
        <v>5381542.5572790457</v>
      </c>
      <c r="AR1632" s="13">
        <f t="shared" si="578"/>
        <v>69887291.180198371</v>
      </c>
      <c r="AS1632" s="13">
        <f t="shared" si="579"/>
        <v>-1.4124451888243224E-5</v>
      </c>
      <c r="AV1632" s="13"/>
      <c r="AW1632" s="13">
        <f t="shared" si="580"/>
        <v>39300511.936236553</v>
      </c>
      <c r="AX1632" s="13">
        <f t="shared" si="581"/>
        <v>-5.2663061875972283E-5</v>
      </c>
      <c r="AZ1632" s="13"/>
      <c r="BA1632" s="13"/>
      <c r="BB1632" s="13">
        <f t="shared" si="582"/>
        <v>3150.681587988543</v>
      </c>
      <c r="BC1632" s="13">
        <f t="shared" si="583"/>
        <v>3.4465664218175118</v>
      </c>
      <c r="BD1632" s="13"/>
      <c r="BE1632" s="13"/>
      <c r="BG1632" s="13">
        <f t="shared" si="584"/>
        <v>996.3330000000002</v>
      </c>
      <c r="BH1632" s="13">
        <f t="shared" si="585"/>
        <v>10.899000000000008</v>
      </c>
      <c r="BI1632" s="13"/>
      <c r="BL1632" s="13">
        <f t="shared" si="586"/>
        <v>315.06815879885437</v>
      </c>
      <c r="BM1632" s="13">
        <f t="shared" si="587"/>
        <v>34.465664218175164</v>
      </c>
      <c r="BP1632" s="13"/>
      <c r="BQ1632" s="13">
        <f t="shared" si="588"/>
        <v>99.633300000000006</v>
      </c>
      <c r="BR1632" s="13">
        <f t="shared" si="589"/>
        <v>108.99000000000005</v>
      </c>
      <c r="BT1632" s="13"/>
      <c r="BU1632" s="13"/>
      <c r="BV1632" s="13">
        <f t="shared" si="590"/>
        <v>31.50681587988543</v>
      </c>
      <c r="BW1632" s="13">
        <f t="shared" si="591"/>
        <v>344.65664218175192</v>
      </c>
      <c r="CA1632" s="13">
        <f t="shared" si="592"/>
        <v>9.9633299999999991</v>
      </c>
      <c r="CB1632" s="13">
        <f t="shared" si="593"/>
        <v>1089.8999999999992</v>
      </c>
    </row>
    <row r="1633" spans="1:80" x14ac:dyDescent="0.3">
      <c r="A1633" s="13">
        <f t="shared" si="569"/>
        <v>5.1760683195056729E-2</v>
      </c>
      <c r="C1633" s="13" t="str">
        <f>IF(F1633&gt;0,SQRT(Sum_Sq($AI$2,V_rtHz($AH$2)/(1+1/$A1633),V_rtHz($AH$2*$A1633)/(1+$A1633),$AN$2*$AH$2/(1+1/$A1633),$AM$2*SQRT(Sum_Sq(F1633,1/($X$2*D$8*(1+C$1017+F1633/E1633))))/SQRT(Sum_Sq($X$2*F1633*D$8,1)),                   $AQ$2*SQRT(Sum_Sq($AH$2/(1+1/$A1633)+F1633*( 1/(C$1017+1+F1633/E1633)-1)/(1+($X$2*F1633*D$8)^2), (F1633^2*D$8*$X$2+1/($X$2*D$8*(C$1017+1+F1633/E1633           )))/(1+($X$2*F1633*D$8)^2))),           V_rtHz(E1633)/($X$2*D$8*(E1633*C$1017+E1633+F1633)),V_rtHz(F1633)*SQRT(Sum_Sq(E1633*D$8*$X$2*C$1017,1))/($X$2*D$8*(E1633*C$1017+E1633+F1633))))/SQRT(Sum_Sq(1/(1+$A1633)+$AC$2/$I$2-1/(1+(1+F1633/E1633)/C$1017),$X$2/$I$2)),IF(F1634&lt;0,"A",C1634))</f>
        <v>A</v>
      </c>
      <c r="E1633" s="13">
        <f t="shared" si="570"/>
        <v>-1</v>
      </c>
      <c r="F1633" s="12">
        <f t="shared" si="594"/>
        <v>-2</v>
      </c>
      <c r="H1633" s="13" t="str">
        <f>IF(K1633&gt;0,SQRT(Sum_Sq($AI$2,V_rtHz($AH$2)/(1+1/$A1633),V_rtHz($AH$2*$A1633)/(1+$A1633),$AN$2*$AH$2/(1+1/$A1633),$AM$2*SQRT(Sum_Sq(K1633,1/($X$2*I$8*(1+H$1017+K1633/J1633))))/SQRT(Sum_Sq($X$2*K1633*I$8,1)),                   $AQ$2*SQRT(Sum_Sq($AH$2/(1+1/$A1633)+K1633*( 1/(H$1017+1+K1633/J1633)-1)/(1+($X$2*K1633*I$8)^2), (K1633^2*I$8*$X$2+1/($X$2*I$8*(H$1017+1+K1633/J1633           )))/(1+($X$2*K1633*I$8)^2))),           V_rtHz(J1633)/($X$2*I$8*(J1633*H$1017+J1633+K1633)),V_rtHz(K1633)*SQRT(Sum_Sq(J1633*I$8*$X$2*H$1017,1))/($X$2*I$8*(J1633*H$1017+J1633+K1633))))/SQRT(Sum_Sq(1/(1+$A1633)+$AC$2/$I$2-1/(1+(1+K1633/J1633)/H$1017),$X$2/$I$2)),IF(K1634&lt;0,"A",H1634))</f>
        <v>A</v>
      </c>
      <c r="J1633" s="13">
        <f t="shared" si="571"/>
        <v>-1</v>
      </c>
      <c r="K1633" s="12">
        <f t="shared" si="595"/>
        <v>-2</v>
      </c>
      <c r="M1633" s="13">
        <f>IF(P1633&gt;0,SQRT(Sum_Sq($AI$2,V_rtHz($AH$2)/(1+1/$A1633),V_rtHz($AH$2*$A1633)/(1+$A1633),$AN$2*$AH$2/(1+1/$A1633),$AM$2*SQRT(Sum_Sq(P1633,1/($X$2*N$8*(1+M$1017+P1633/O1633))))/SQRT(Sum_Sq($X$2*P1633*N$8,1)),                   $AQ$2*SQRT(Sum_Sq($AH$2/(1+1/$A1633)+P1633*( 1/(M$1017+1+P1633/O1633)-1)/(1+($X$2*P1633*N$8)^2), (P1633^2*N$8*$X$2+1/($X$2*N$8*(M$1017+1+P1633/O1633           )))/(1+($X$2*P1633*N$8)^2))),           V_rtHz(O1633)/($X$2*N$8*(O1633*M$1017+O1633+P1633)),V_rtHz(P1633)*SQRT(Sum_Sq(O1633*N$8*$X$2*M$1017,1))/($X$2*N$8*(O1633*M$1017+O1633+P1633))))/SQRT(Sum_Sq(1/(1+$A1633)+$AC$2/$I$2-1/(1+(1+P1633/O1633)/M$1017),$X$2/$I$2)),IF(P1634&lt;0,"A",M1634))</f>
        <v>1.0079782268075709E-6</v>
      </c>
      <c r="O1633" s="13">
        <f t="shared" si="572"/>
        <v>7499.133823714641</v>
      </c>
      <c r="P1633" s="12">
        <f t="shared" si="596"/>
        <v>13122.188651272887</v>
      </c>
      <c r="R1633" s="13">
        <f>IF(U1633&gt;0,SQRT(Sum_Sq($AI$2,V_rtHz($AH$2)/(1+1/$A1633),V_rtHz($AH$2*$A1633)/(1+$A1633),$AN$2*$AH$2/(1+1/$A1633),$AM$2*SQRT(Sum_Sq(U1633,1/($X$2*S$8*(1+R$1017+U1633/T1633))))/SQRT(Sum_Sq($X$2*U1633*S$8,1)),                   $AQ$2*SQRT(Sum_Sq($AH$2/(1+1/$A1633)+U1633*( 1/(R$1017+1+U1633/T1633)-1)/(1+($X$2*U1633*S$8)^2), (U1633^2*S$8*$X$2+1/($X$2*S$8*(R$1017+1+U1633/T1633           )))/(1+($X$2*U1633*S$8)^2))),           V_rtHz(T1633)/($X$2*S$8*(T1633*R$1017+T1633+U1633)),V_rtHz(U1633)*SQRT(Sum_Sq(T1633*S$8*$X$2*R$1017,1))/($X$2*S$8*(T1633*R$1017+T1633+U1633))))/SQRT(Sum_Sq(1/(1+$A1633)+$AC$2/$I$2-1/(1+(1+U1633/T1633)/R$1017),$X$2/$I$2)),IF(U1634&lt;0,"A",R1634))</f>
        <v>1.3992243927520897E-6</v>
      </c>
      <c r="T1633" s="13">
        <f t="shared" si="573"/>
        <v>6154.0489232945038</v>
      </c>
      <c r="U1633" s="12">
        <f t="shared" si="597"/>
        <v>50565.748047718225</v>
      </c>
      <c r="X1633" s="13">
        <f>IF(AA1633&gt;0,SQRT(Sum_Sq($AI$2,V_rtHz($AH$2)/(1+1/$A1633),V_rtHz($AH$2*$A1633)/(1+$A1633),$AN$2*$AH$2/(1+1/$A1633),$AM$2*SQRT(Sum_Sq(AA1633,1/($X$2*Y$8*(1+X$1017+AA1633/Z1633))))/SQRT(Sum_Sq($X$2*AA1633*Y$8,1)),                   $AQ$2*SQRT(Sum_Sq($AH$2/(1+1/$A1633)+AA1633*( 1/(X$1017+1+AA1633/Z1633)-1)/(1+($X$2*AA1633*Y$8)^2), (AA1633^2*Y$8*$X$2+1/($X$2*Y$8*(X$1017+1+AA1633/Z1633           )))/(1+($X$2*AA1633*Y$8)^2))),           V_rtHz(Z1633)/($X$2*Y$8*(Z1633*X$1017+Z1633+AA1633)),V_rtHz(AA1633)*SQRT(Sum_Sq(Z1633*Y$8*$X$2*X$1017,1))/($X$2*Y$8*(Z1633*X$1017+Z1633+AA1633))))/SQRT(Sum_Sq(1/(1+$A1633)+$AC$2/$I$2-1/(1+(1+AA1633/Z1633)/X$1017),$X$2/$I$2)),IF(AA1634&lt;0,"A",X1634))</f>
        <v>2.3229255261798131E-6</v>
      </c>
      <c r="Z1633" s="13">
        <f t="shared" si="574"/>
        <v>5866.1469846549189</v>
      </c>
      <c r="AA1633" s="12">
        <f t="shared" si="598"/>
        <v>167750.73828415782</v>
      </c>
      <c r="AC1633" s="13">
        <f>IF(AF1633&gt;0,SQRT(Sum_Sq($AI$2,V_rtHz($AH$2)/(1+1/$A1633),V_rtHz($AH$2*$A1633)/(1+$A1633),$AN$2*$AH$2/(1+1/$A1633),$AM$2*SQRT(Sum_Sq(AF1633,1/($X$2*AD$8*(1+AC$1017+AF1633/AE1633))))/SQRT(Sum_Sq($X$2*AF1633*AD$8,1)),                   $AQ$2*SQRT(Sum_Sq($AH$2/(1+1/$A1633)+AF1633*( 1/(AC$1017+1+AF1633/AE1633)-1)/(1+($X$2*AF1633*AD$8)^2), (AF1633^2*AD$8*$X$2+1/($X$2*AD$8*(AC$1017+1+AF1633/AE1633           )))/(1+($X$2*AF1633*AD$8)^2))),           V_rtHz(AE1633)/($X$2*AD$8*(AE1633*AC$1017+AE1633+AF1633)),V_rtHz(AF1633)*SQRT(Sum_Sq(AE1633*AD$8*$X$2*AC$1017,1))/($X$2*AD$8*(AE1633*AC$1017+AE1633+AF1633))))/SQRT(Sum_Sq(1/(1+$A1633)+$AC$2/$I$2-1/(1+(1+AF1633/AE1633)/AC$1017),$X$2/$I$2)),IF(AF1634&lt;0,"A",AC1634))</f>
        <v>4.0441393210269185E-6</v>
      </c>
      <c r="AE1633" s="13">
        <f t="shared" si="575"/>
        <v>5783.6970461344035</v>
      </c>
      <c r="AF1633" s="12">
        <f t="shared" si="599"/>
        <v>538036.63097572664</v>
      </c>
      <c r="AG1633" s="13"/>
      <c r="AH1633" s="13">
        <f>IF(AK1633&gt;0,SQRT(Sum_Sq($AI$2,V_rtHz($AH$2)/(1+1/$A1633),V_rtHz($AH$2*$A1633)/(1+$A1633),$AN$2*$AH$2/(1+1/$A1633),$AM$2*SQRT(Sum_Sq(AK1633,1/($X$2*AI$8*(1+AH$1017+AK1633/AJ1633))))/SQRT(Sum_Sq($X$2*AK1633*AI$8,1)),                   $AQ$2*SQRT(Sum_Sq($AH$2/(1+1/$A1633)+AK1633*( 1/(AH$1017+1+AK1633/AJ1633)-1)/(1+($X$2*AK1633*AI$8)^2), (AK1633^2*AI$8*$X$2+1/($X$2*AI$8*(AH$1017+1+AK1633/AJ1633           )))/(1+($X$2*AK1633*AI$8)^2))),           V_rtHz(AJ1633)/($X$2*AI$8*(AJ1633*AH$1017+AJ1633+AK1633)),V_rtHz(AK1633)*SQRT(Sum_Sq(AJ1633*AI$8*$X$2*AH$1017,1))/($X$2*AI$8*(AJ1633*AH$1017+AJ1633+AK1633))))/SQRT(Sum_Sq(1/(1+$A1633)+$AC$2/$I$2-1/(1+(1+AK1633/AJ1633)/AH$1017),$X$2/$I$2)),IF(AK1634&lt;0,"A",AH1634))</f>
        <v>7.1443062063040435E-6</v>
      </c>
      <c r="AI1633" s="13"/>
      <c r="AJ1633" s="13">
        <f t="shared" si="576"/>
        <v>5758.3854501450778</v>
      </c>
      <c r="AK1633" s="12">
        <f t="shared" si="600"/>
        <v>1708899.9964989435</v>
      </c>
      <c r="AM1633" s="13">
        <f>IF(AP1633&gt;0,SQRT(Sum_Sq($AI$2,V_rtHz($AH$2)/(1+1/$A1633),V_rtHz($AH$2*$A1633)/(1+$A1633),$AN$2*$AH$2/(1+1/$A1633),$AM$2*SQRT(Sum_Sq(AP1633,1/($X$2*AN$8*(1+AM$1017+AP1633/AO1633))))/SQRT(Sum_Sq($X$2*AP1633*AN$8,1)),                   $AQ$2*SQRT(Sum_Sq($AH$2/(1+1/$A1633)+AP1633*( 1/(AM$1017+1+AP1633/AO1633)-1)/(1+($X$2*AP1633*AN$8)^2), (AP1633^2*AN$8*$X$2+1/($X$2*AN$8*(AM$1017+1+AP1633/AO1633           )))/(1+($X$2*AP1633*AN$8)^2))),           V_rtHz(AO1633)/($X$2*AN$8*(AO1633*AM$1017+AO1633+AP1633)),V_rtHz(AP1633)*SQRT(Sum_Sq(AO1633*AN$8*$X$2*AM$1017,1))/($X$2*AN$8*(AO1633*AM$1017+AO1633+AP1633))))/SQRT(Sum_Sq(1/(1+$A1633)+$AC$2/$I$2-1/(1+(1+AP1633/AO1633)/AM$1017),$X$2/$I$2)),IF(AP1634&lt;0,"A",AM1634))</f>
        <v>1.2680744385890671E-5</v>
      </c>
      <c r="AO1633" s="13">
        <f t="shared" si="577"/>
        <v>5750.454642920753</v>
      </c>
      <c r="AP1633" s="12">
        <f t="shared" si="601"/>
        <v>5411469.2950710068</v>
      </c>
      <c r="AR1633" s="13">
        <f t="shared" si="578"/>
        <v>69887291.180198371</v>
      </c>
      <c r="AS1633" s="13">
        <f t="shared" si="579"/>
        <v>-1.4138265584450251E-5</v>
      </c>
      <c r="AV1633" s="13"/>
      <c r="AW1633" s="13">
        <f t="shared" si="580"/>
        <v>39300511.936236553</v>
      </c>
      <c r="AX1633" s="13">
        <f t="shared" si="581"/>
        <v>-5.285561002888626E-5</v>
      </c>
      <c r="AZ1633" s="13"/>
      <c r="BA1633" s="13"/>
      <c r="BB1633" s="13">
        <f t="shared" si="582"/>
        <v>3150.681587988543</v>
      </c>
      <c r="BC1633" s="13">
        <f t="shared" si="583"/>
        <v>3.4465664218175118</v>
      </c>
      <c r="BD1633" s="13"/>
      <c r="BE1633" s="13"/>
      <c r="BG1633" s="13">
        <f t="shared" si="584"/>
        <v>996.3330000000002</v>
      </c>
      <c r="BH1633" s="13">
        <f t="shared" si="585"/>
        <v>10.899000000000004</v>
      </c>
      <c r="BI1633" s="13"/>
      <c r="BL1633" s="13">
        <f t="shared" si="586"/>
        <v>315.06815879885437</v>
      </c>
      <c r="BM1633" s="13">
        <f t="shared" si="587"/>
        <v>34.465664218175121</v>
      </c>
      <c r="BP1633" s="13"/>
      <c r="BQ1633" s="13">
        <f t="shared" si="588"/>
        <v>99.633300000000006</v>
      </c>
      <c r="BR1633" s="13">
        <f t="shared" si="589"/>
        <v>108.99000000000002</v>
      </c>
      <c r="BT1633" s="13"/>
      <c r="BU1633" s="13"/>
      <c r="BV1633" s="13">
        <f t="shared" si="590"/>
        <v>31.50681587988543</v>
      </c>
      <c r="BW1633" s="13">
        <f t="shared" si="591"/>
        <v>344.65664218175124</v>
      </c>
      <c r="CA1633" s="13">
        <f t="shared" si="592"/>
        <v>9.9633299999999991</v>
      </c>
      <c r="CB1633" s="13">
        <f t="shared" si="593"/>
        <v>1089.9000000000005</v>
      </c>
    </row>
    <row r="1634" spans="1:80" x14ac:dyDescent="0.3">
      <c r="A1634" s="13">
        <f t="shared" si="569"/>
        <v>5.2480746024977265E-2</v>
      </c>
      <c r="C1634" s="13" t="str">
        <f>IF(F1634&gt;0,SQRT(Sum_Sq($AI$2,V_rtHz($AH$2)/(1+1/$A1634),V_rtHz($AH$2*$A1634)/(1+$A1634),$AN$2*$AH$2/(1+1/$A1634),$AM$2*SQRT(Sum_Sq(F1634,1/($X$2*D$8*(1+C$1017+F1634/E1634))))/SQRT(Sum_Sq($X$2*F1634*D$8,1)),                   $AQ$2*SQRT(Sum_Sq($AH$2/(1+1/$A1634)+F1634*( 1/(C$1017+1+F1634/E1634)-1)/(1+($X$2*F1634*D$8)^2), (F1634^2*D$8*$X$2+1/($X$2*D$8*(C$1017+1+F1634/E1634           )))/(1+($X$2*F1634*D$8)^2))),           V_rtHz(E1634)/($X$2*D$8*(E1634*C$1017+E1634+F1634)),V_rtHz(F1634)*SQRT(Sum_Sq(E1634*D$8*$X$2*C$1017,1))/($X$2*D$8*(E1634*C$1017+E1634+F1634))))/SQRT(Sum_Sq(1/(1+$A1634)+$AC$2/$I$2-1/(1+(1+F1634/E1634)/C$1017),$X$2/$I$2)),IF(F1635&lt;0,"A",C1635))</f>
        <v>A</v>
      </c>
      <c r="E1634" s="13">
        <f t="shared" si="570"/>
        <v>-1</v>
      </c>
      <c r="F1634" s="12">
        <f t="shared" si="594"/>
        <v>-2</v>
      </c>
      <c r="H1634" s="13" t="str">
        <f>IF(K1634&gt;0,SQRT(Sum_Sq($AI$2,V_rtHz($AH$2)/(1+1/$A1634),V_rtHz($AH$2*$A1634)/(1+$A1634),$AN$2*$AH$2/(1+1/$A1634),$AM$2*SQRT(Sum_Sq(K1634,1/($X$2*I$8*(1+H$1017+K1634/J1634))))/SQRT(Sum_Sq($X$2*K1634*I$8,1)),                   $AQ$2*SQRT(Sum_Sq($AH$2/(1+1/$A1634)+K1634*( 1/(H$1017+1+K1634/J1634)-1)/(1+($X$2*K1634*I$8)^2), (K1634^2*I$8*$X$2+1/($X$2*I$8*(H$1017+1+K1634/J1634           )))/(1+($X$2*K1634*I$8)^2))),           V_rtHz(J1634)/($X$2*I$8*(J1634*H$1017+J1634+K1634)),V_rtHz(K1634)*SQRT(Sum_Sq(J1634*I$8*$X$2*H$1017,1))/($X$2*I$8*(J1634*H$1017+J1634+K1634))))/SQRT(Sum_Sq(1/(1+$A1634)+$AC$2/$I$2-1/(1+(1+K1634/J1634)/H$1017),$X$2/$I$2)),IF(K1635&lt;0,"A",H1635))</f>
        <v>A</v>
      </c>
      <c r="J1634" s="13">
        <f t="shared" si="571"/>
        <v>-1</v>
      </c>
      <c r="K1634" s="12">
        <f t="shared" si="595"/>
        <v>-2</v>
      </c>
      <c r="M1634" s="13">
        <f>IF(P1634&gt;0,SQRT(Sum_Sq($AI$2,V_rtHz($AH$2)/(1+1/$A1634),V_rtHz($AH$2*$A1634)/(1+$A1634),$AN$2*$AH$2/(1+1/$A1634),$AM$2*SQRT(Sum_Sq(P1634,1/($X$2*N$8*(1+M$1017+P1634/O1634))))/SQRT(Sum_Sq($X$2*P1634*N$8,1)),                   $AQ$2*SQRT(Sum_Sq($AH$2/(1+1/$A1634)+P1634*( 1/(M$1017+1+P1634/O1634)-1)/(1+($X$2*P1634*N$8)^2), (P1634^2*N$8*$X$2+1/($X$2*N$8*(M$1017+1+P1634/O1634           )))/(1+($X$2*P1634*N$8)^2))),           V_rtHz(O1634)/($X$2*N$8*(O1634*M$1017+O1634+P1634)),V_rtHz(P1634)*SQRT(Sum_Sq(O1634*N$8*$X$2*M$1017,1))/($X$2*N$8*(O1634*M$1017+O1634+P1634))))/SQRT(Sum_Sq(1/(1+$A1634)+$AC$2/$I$2-1/(1+(1+P1634/O1634)/M$1017),$X$2/$I$2)),IF(P1635&lt;0,"A",M1635))</f>
        <v>1.0026358272742231E-6</v>
      </c>
      <c r="O1634" s="13">
        <f t="shared" si="572"/>
        <v>7424.5298995241565</v>
      </c>
      <c r="P1634" s="12">
        <f t="shared" si="596"/>
        <v>13254.044375554575</v>
      </c>
      <c r="R1634" s="13">
        <f>IF(U1634&gt;0,SQRT(Sum_Sq($AI$2,V_rtHz($AH$2)/(1+1/$A1634),V_rtHz($AH$2*$A1634)/(1+$A1634),$AN$2*$AH$2/(1+1/$A1634),$AM$2*SQRT(Sum_Sq(U1634,1/($X$2*S$8*(1+R$1017+U1634/T1634))))/SQRT(Sum_Sq($X$2*U1634*S$8,1)),                   $AQ$2*SQRT(Sum_Sq($AH$2/(1+1/$A1634)+U1634*( 1/(R$1017+1+U1634/T1634)-1)/(1+($X$2*U1634*S$8)^2), (U1634^2*S$8*$X$2+1/($X$2*S$8*(R$1017+1+U1634/T1634           )))/(1+($X$2*U1634*S$8)^2))),           V_rtHz(T1634)/($X$2*S$8*(T1634*R$1017+T1634+U1634)),V_rtHz(U1634)*SQRT(Sum_Sq(T1634*S$8*$X$2*R$1017,1))/($X$2*S$8*(T1634*R$1017+T1634+U1634))))/SQRT(Sum_Sq(1/(1+$A1634)+$AC$2/$I$2-1/(1+(1+U1634/T1634)/R$1017),$X$2/$I$2)),IF(U1635&lt;0,"A",R1635))</f>
        <v>1.3958475666188795E-6</v>
      </c>
      <c r="T1634" s="13">
        <f t="shared" si="573"/>
        <v>6114.5165530040094</v>
      </c>
      <c r="U1634" s="12">
        <f t="shared" si="597"/>
        <v>50892.672320227743</v>
      </c>
      <c r="X1634" s="13">
        <f>IF(AA1634&gt;0,SQRT(Sum_Sq($AI$2,V_rtHz($AH$2)/(1+1/$A1634),V_rtHz($AH$2*$A1634)/(1+$A1634),$AN$2*$AH$2/(1+1/$A1634),$AM$2*SQRT(Sum_Sq(AA1634,1/($X$2*Y$8*(1+X$1017+AA1634/Z1634))))/SQRT(Sum_Sq($X$2*AA1634*Y$8,1)),                   $AQ$2*SQRT(Sum_Sq($AH$2/(1+1/$A1634)+AA1634*( 1/(X$1017+1+AA1634/Z1634)-1)/(1+($X$2*AA1634*Y$8)^2), (AA1634^2*Y$8*$X$2+1/($X$2*Y$8*(X$1017+1+AA1634/Z1634           )))/(1+($X$2*AA1634*Y$8)^2))),           V_rtHz(Z1634)/($X$2*Y$8*(Z1634*X$1017+Z1634+AA1634)),V_rtHz(AA1634)*SQRT(Sum_Sq(Z1634*Y$8*$X$2*X$1017,1))/($X$2*Y$8*(Z1634*X$1017+Z1634+AA1634))))/SQRT(Sum_Sq(1/(1+$A1634)+$AC$2/$I$2-1/(1+(1+AA1634/Z1634)/X$1017),$X$2/$I$2)),IF(AA1635&lt;0,"A",X1635))</f>
        <v>2.318530726146816E-6</v>
      </c>
      <c r="Z1634" s="13">
        <f t="shared" si="574"/>
        <v>5832.2115687039113</v>
      </c>
      <c r="AA1634" s="12">
        <f t="shared" si="598"/>
        <v>168726.81588571618</v>
      </c>
      <c r="AC1634" s="13">
        <f>IF(AF1634&gt;0,SQRT(Sum_Sq($AI$2,V_rtHz($AH$2)/(1+1/$A1634),V_rtHz($AH$2*$A1634)/(1+$A1634),$AN$2*$AH$2/(1+1/$A1634),$AM$2*SQRT(Sum_Sq(AF1634,1/($X$2*AD$8*(1+AC$1017+AF1634/AE1634))))/SQRT(Sum_Sq($X$2*AF1634*AD$8,1)),                   $AQ$2*SQRT(Sum_Sq($AH$2/(1+1/$A1634)+AF1634*( 1/(AC$1017+1+AF1634/AE1634)-1)/(1+($X$2*AF1634*AD$8)^2), (AF1634^2*AD$8*$X$2+1/($X$2*AD$8*(AC$1017+1+AF1634/AE1634           )))/(1+($X$2*AF1634*AD$8)^2))),           V_rtHz(AE1634)/($X$2*AD$8*(AE1634*AC$1017+AE1634+AF1634)),V_rtHz(AF1634)*SQRT(Sum_Sq(AE1634*AD$8*$X$2*AC$1017,1))/($X$2*AD$8*(AE1634*AC$1017+AE1634+AF1634))))/SQRT(Sum_Sq(1/(1+$A1634)+$AC$2/$I$2-1/(1+(1+AF1634/AE1634)/AC$1017),$X$2/$I$2)),IF(AF1635&lt;0,"A",AC1635))</f>
        <v>4.0370701833196929E-6</v>
      </c>
      <c r="AE1634" s="13">
        <f t="shared" si="575"/>
        <v>5751.2553723007404</v>
      </c>
      <c r="AF1634" s="12">
        <f t="shared" si="599"/>
        <v>541071.58730486885</v>
      </c>
      <c r="AG1634" s="13"/>
      <c r="AH1634" s="13">
        <f>IF(AK1634&gt;0,SQRT(Sum_Sq($AI$2,V_rtHz($AH$2)/(1+1/$A1634),V_rtHz($AH$2*$A1634)/(1+$A1634),$AN$2*$AH$2/(1+1/$A1634),$AM$2*SQRT(Sum_Sq(AK1634,1/($X$2*AI$8*(1+AH$1017+AK1634/AJ1634))))/SQRT(Sum_Sq($X$2*AK1634*AI$8,1)),                   $AQ$2*SQRT(Sum_Sq($AH$2/(1+1/$A1634)+AK1634*( 1/(AH$1017+1+AK1634/AJ1634)-1)/(1+($X$2*AK1634*AI$8)^2), (AK1634^2*AI$8*$X$2+1/($X$2*AI$8*(AH$1017+1+AK1634/AJ1634           )))/(1+($X$2*AK1634*AI$8)^2))),           V_rtHz(AJ1634)/($X$2*AI$8*(AJ1634*AH$1017+AJ1634+AK1634)),V_rtHz(AK1634)*SQRT(Sum_Sq(AJ1634*AI$8*$X$2*AH$1017,1))/($X$2*AI$8*(AJ1634*AH$1017+AJ1634+AK1634))))/SQRT(Sum_Sq(1/(1+$A1634)+$AC$2/$I$2-1/(1+(1+AK1634/AJ1634)/AH$1017),$X$2/$I$2)),IF(AK1635&lt;0,"A",AH1635))</f>
        <v>7.1321328941885673E-6</v>
      </c>
      <c r="AI1634" s="13"/>
      <c r="AJ1634" s="13">
        <f t="shared" si="576"/>
        <v>5726.3928910713921</v>
      </c>
      <c r="AK1634" s="12">
        <f t="shared" si="600"/>
        <v>1718447.3826334609</v>
      </c>
      <c r="AM1634" s="13">
        <f>IF(AP1634&gt;0,SQRT(Sum_Sq($AI$2,V_rtHz($AH$2)/(1+1/$A1634),V_rtHz($AH$2*$A1634)/(1+$A1634),$AN$2*$AH$2/(1+1/$A1634),$AM$2*SQRT(Sum_Sq(AP1634,1/($X$2*AN$8*(1+AM$1017+AP1634/AO1634))))/SQRT(Sum_Sq($X$2*AP1634*AN$8,1)),                   $AQ$2*SQRT(Sum_Sq($AH$2/(1+1/$A1634)+AP1634*( 1/(AM$1017+1+AP1634/AO1634)-1)/(1+($X$2*AP1634*AN$8)^2), (AP1634^2*AN$8*$X$2+1/($X$2*AN$8*(AM$1017+1+AP1634/AO1634           )))/(1+($X$2*AP1634*AN$8)^2))),           V_rtHz(AO1634)/($X$2*AN$8*(AO1634*AM$1017+AO1634+AP1634)),V_rtHz(AP1634)*SQRT(Sum_Sq(AO1634*AN$8*$X$2*AM$1017,1))/($X$2*AN$8*(AO1634*AM$1017+AO1634+AP1634))))/SQRT(Sum_Sq(1/(1+$A1634)+$AC$2/$I$2-1/(1+(1+AP1634/AO1634)/AM$1017),$X$2/$I$2)),IF(AP1635&lt;0,"A",AM1635))</f>
        <v>1.2659326494301306E-5</v>
      </c>
      <c r="AO1634" s="13">
        <f t="shared" si="577"/>
        <v>5718.601898025775</v>
      </c>
      <c r="AP1634" s="12">
        <f t="shared" si="601"/>
        <v>5441611.3042607727</v>
      </c>
      <c r="AR1634" s="13">
        <f t="shared" si="578"/>
        <v>69887291.180198371</v>
      </c>
      <c r="AS1634" s="13">
        <f t="shared" si="579"/>
        <v>-1.4152299061683962E-5</v>
      </c>
      <c r="AV1634" s="13"/>
      <c r="AW1634" s="13">
        <f t="shared" si="580"/>
        <v>39300511.936236553</v>
      </c>
      <c r="AX1634" s="13">
        <f t="shared" si="581"/>
        <v>-5.3052279659183038E-5</v>
      </c>
      <c r="AZ1634" s="13"/>
      <c r="BA1634" s="13"/>
      <c r="BB1634" s="13">
        <f t="shared" si="582"/>
        <v>3150.681587988543</v>
      </c>
      <c r="BC1634" s="13">
        <f t="shared" si="583"/>
        <v>3.4465664218175118</v>
      </c>
      <c r="BD1634" s="13"/>
      <c r="BE1634" s="13"/>
      <c r="BG1634" s="13">
        <f t="shared" si="584"/>
        <v>996.3330000000002</v>
      </c>
      <c r="BH1634" s="13">
        <f t="shared" si="585"/>
        <v>10.899000000000008</v>
      </c>
      <c r="BI1634" s="13"/>
      <c r="BL1634" s="13">
        <f t="shared" si="586"/>
        <v>315.06815879885437</v>
      </c>
      <c r="BM1634" s="13">
        <f t="shared" si="587"/>
        <v>34.465664218175149</v>
      </c>
      <c r="BP1634" s="13"/>
      <c r="BQ1634" s="13">
        <f t="shared" si="588"/>
        <v>99.633300000000006</v>
      </c>
      <c r="BR1634" s="13">
        <f t="shared" si="589"/>
        <v>108.98999999999994</v>
      </c>
      <c r="BT1634" s="13"/>
      <c r="BU1634" s="13"/>
      <c r="BV1634" s="13">
        <f t="shared" si="590"/>
        <v>31.50681587988543</v>
      </c>
      <c r="BW1634" s="13">
        <f t="shared" si="591"/>
        <v>344.65664218175152</v>
      </c>
      <c r="CA1634" s="13">
        <f t="shared" si="592"/>
        <v>9.9633299999999991</v>
      </c>
      <c r="CB1634" s="13">
        <f t="shared" si="593"/>
        <v>1089.9000000000008</v>
      </c>
    </row>
    <row r="1635" spans="1:80" x14ac:dyDescent="0.3">
      <c r="A1635" s="13">
        <f t="shared" si="569"/>
        <v>5.3210825926679368E-2</v>
      </c>
      <c r="C1635" s="13" t="str">
        <f>IF(F1635&gt;0,SQRT(Sum_Sq($AI$2,V_rtHz($AH$2)/(1+1/$A1635),V_rtHz($AH$2*$A1635)/(1+$A1635),$AN$2*$AH$2/(1+1/$A1635),$AM$2*SQRT(Sum_Sq(F1635,1/($X$2*D$8*(1+C$1017+F1635/E1635))))/SQRT(Sum_Sq($X$2*F1635*D$8,1)),                   $AQ$2*SQRT(Sum_Sq($AH$2/(1+1/$A1635)+F1635*( 1/(C$1017+1+F1635/E1635)-1)/(1+($X$2*F1635*D$8)^2), (F1635^2*D$8*$X$2+1/($X$2*D$8*(C$1017+1+F1635/E1635           )))/(1+($X$2*F1635*D$8)^2))),           V_rtHz(E1635)/($X$2*D$8*(E1635*C$1017+E1635+F1635)),V_rtHz(F1635)*SQRT(Sum_Sq(E1635*D$8*$X$2*C$1017,1))/($X$2*D$8*(E1635*C$1017+E1635+F1635))))/SQRT(Sum_Sq(1/(1+$A1635)+$AC$2/$I$2-1/(1+(1+F1635/E1635)/C$1017),$X$2/$I$2)),IF(F1636&lt;0,"A",C1636))</f>
        <v>A</v>
      </c>
      <c r="E1635" s="13">
        <f t="shared" si="570"/>
        <v>-1</v>
      </c>
      <c r="F1635" s="12">
        <f t="shared" si="594"/>
        <v>-2</v>
      </c>
      <c r="H1635" s="13" t="str">
        <f>IF(K1635&gt;0,SQRT(Sum_Sq($AI$2,V_rtHz($AH$2)/(1+1/$A1635),V_rtHz($AH$2*$A1635)/(1+$A1635),$AN$2*$AH$2/(1+1/$A1635),$AM$2*SQRT(Sum_Sq(K1635,1/($X$2*I$8*(1+H$1017+K1635/J1635))))/SQRT(Sum_Sq($X$2*K1635*I$8,1)),                   $AQ$2*SQRT(Sum_Sq($AH$2/(1+1/$A1635)+K1635*( 1/(H$1017+1+K1635/J1635)-1)/(1+($X$2*K1635*I$8)^2), (K1635^2*I$8*$X$2+1/($X$2*I$8*(H$1017+1+K1635/J1635           )))/(1+($X$2*K1635*I$8)^2))),           V_rtHz(J1635)/($X$2*I$8*(J1635*H$1017+J1635+K1635)),V_rtHz(K1635)*SQRT(Sum_Sq(J1635*I$8*$X$2*H$1017,1))/($X$2*I$8*(J1635*H$1017+J1635+K1635))))/SQRT(Sum_Sq(1/(1+$A1635)+$AC$2/$I$2-1/(1+(1+K1635/J1635)/H$1017),$X$2/$I$2)),IF(K1636&lt;0,"A",H1636))</f>
        <v>A</v>
      </c>
      <c r="J1635" s="13">
        <f t="shared" si="571"/>
        <v>-1</v>
      </c>
      <c r="K1635" s="12">
        <f t="shared" si="595"/>
        <v>-2</v>
      </c>
      <c r="M1635" s="13">
        <f>IF(P1635&gt;0,SQRT(Sum_Sq($AI$2,V_rtHz($AH$2)/(1+1/$A1635),V_rtHz($AH$2*$A1635)/(1+$A1635),$AN$2*$AH$2/(1+1/$A1635),$AM$2*SQRT(Sum_Sq(P1635,1/($X$2*N$8*(1+M$1017+P1635/O1635))))/SQRT(Sum_Sq($X$2*P1635*N$8,1)),                   $AQ$2*SQRT(Sum_Sq($AH$2/(1+1/$A1635)+P1635*( 1/(M$1017+1+P1635/O1635)-1)/(1+($X$2*P1635*N$8)^2), (P1635^2*N$8*$X$2+1/($X$2*N$8*(M$1017+1+P1635/O1635           )))/(1+($X$2*P1635*N$8)^2))),           V_rtHz(O1635)/($X$2*N$8*(O1635*M$1017+O1635+P1635)),V_rtHz(P1635)*SQRT(Sum_Sq(O1635*N$8*$X$2*M$1017,1))/($X$2*N$8*(O1635*M$1017+O1635+P1635))))/SQRT(Sum_Sq(1/(1+$A1635)+$AC$2/$I$2-1/(1+(1+P1635/O1635)/M$1017),$X$2/$I$2)),IF(P1636&lt;0,"A",M1636))</f>
        <v>9.9740488470201085E-7</v>
      </c>
      <c r="O1635" s="13">
        <f t="shared" si="572"/>
        <v>7351.3114162198253</v>
      </c>
      <c r="P1635" s="12">
        <f t="shared" si="596"/>
        <v>13386.053614706821</v>
      </c>
      <c r="R1635" s="13">
        <f>IF(U1635&gt;0,SQRT(Sum_Sq($AI$2,V_rtHz($AH$2)/(1+1/$A1635),V_rtHz($AH$2*$A1635)/(1+$A1635),$AN$2*$AH$2/(1+1/$A1635),$AM$2*SQRT(Sum_Sq(U1635,1/($X$2*S$8*(1+R$1017+U1635/T1635))))/SQRT(Sum_Sq($X$2*U1635*S$8,1)),                   $AQ$2*SQRT(Sum_Sq($AH$2/(1+1/$A1635)+U1635*( 1/(R$1017+1+U1635/T1635)-1)/(1+($X$2*U1635*S$8)^2), (U1635^2*S$8*$X$2+1/($X$2*S$8*(R$1017+1+U1635/T1635           )))/(1+($X$2*U1635*S$8)^2))),           V_rtHz(T1635)/($X$2*S$8*(T1635*R$1017+T1635+U1635)),V_rtHz(U1635)*SQRT(Sum_Sq(T1635*S$8*$X$2*R$1017,1))/($X$2*S$8*(T1635*R$1017+T1635+U1635))))/SQRT(Sum_Sq(1/(1+$A1635)+$AC$2/$I$2-1/(1+(1+U1635/T1635)/R$1017),$X$2/$I$2)),IF(U1636&lt;0,"A",R1636))</f>
        <v>1.3925036868428696E-6</v>
      </c>
      <c r="T1635" s="13">
        <f t="shared" si="573"/>
        <v>6075.2554745380539</v>
      </c>
      <c r="U1635" s="12">
        <f t="shared" si="597"/>
        <v>51221.564036745818</v>
      </c>
      <c r="X1635" s="13">
        <f>IF(AA1635&gt;0,SQRT(Sum_Sq($AI$2,V_rtHz($AH$2)/(1+1/$A1635),V_rtHz($AH$2*$A1635)/(1+$A1635),$AN$2*$AH$2/(1+1/$A1635),$AM$2*SQRT(Sum_Sq(AA1635,1/($X$2*Y$8*(1+X$1017+AA1635/Z1635))))/SQRT(Sum_Sq($X$2*AA1635*Y$8,1)),                   $AQ$2*SQRT(Sum_Sq($AH$2/(1+1/$A1635)+AA1635*( 1/(X$1017+1+AA1635/Z1635)-1)/(1+($X$2*AA1635*Y$8)^2), (AA1635^2*Y$8*$X$2+1/($X$2*Y$8*(X$1017+1+AA1635/Z1635           )))/(1+($X$2*AA1635*Y$8)^2))),           V_rtHz(Z1635)/($X$2*Y$8*(Z1635*X$1017+Z1635+AA1635)),V_rtHz(AA1635)*SQRT(Sum_Sq(Z1635*Y$8*$X$2*X$1017,1))/($X$2*Y$8*(Z1635*X$1017+Z1635+AA1635))))/SQRT(Sum_Sq(1/(1+$A1635)+$AC$2/$I$2-1/(1+(1+AA1635/Z1635)/X$1017),$X$2/$I$2)),IF(AA1636&lt;0,"A",X1636))</f>
        <v>2.3141706366722718E-6</v>
      </c>
      <c r="Z1635" s="13">
        <f t="shared" si="574"/>
        <v>5798.4375272210009</v>
      </c>
      <c r="AA1635" s="12">
        <f t="shared" si="598"/>
        <v>169709.59554872909</v>
      </c>
      <c r="AC1635" s="13">
        <f>IF(AF1635&gt;0,SQRT(Sum_Sq($AI$2,V_rtHz($AH$2)/(1+1/$A1635),V_rtHz($AH$2*$A1635)/(1+$A1635),$AN$2*$AH$2/(1+1/$A1635),$AM$2*SQRT(Sum_Sq(AF1635,1/($X$2*AD$8*(1+AC$1017+AF1635/AE1635))))/SQRT(Sum_Sq($X$2*AF1635*AD$8,1)),                   $AQ$2*SQRT(Sum_Sq($AH$2/(1+1/$A1635)+AF1635*( 1/(AC$1017+1+AF1635/AE1635)-1)/(1+($X$2*AF1635*AD$8)^2), (AF1635^2*AD$8*$X$2+1/($X$2*AD$8*(AC$1017+1+AF1635/AE1635           )))/(1+($X$2*AF1635*AD$8)^2))),           V_rtHz(AE1635)/($X$2*AD$8*(AE1635*AC$1017+AE1635+AF1635)),V_rtHz(AF1635)*SQRT(Sum_Sq(AE1635*AD$8*$X$2*AC$1017,1))/($X$2*AD$8*(AE1635*AC$1017+AE1635+AF1635))))/SQRT(Sum_Sq(1/(1+$A1635)+$AC$2/$I$2-1/(1+(1+AF1635/AE1635)/AC$1017),$X$2/$I$2)),IF(AF1636&lt;0,"A",AC1636))</f>
        <v>4.0300534143775331E-6</v>
      </c>
      <c r="AE1635" s="13">
        <f t="shared" si="575"/>
        <v>5718.9491904522138</v>
      </c>
      <c r="AF1635" s="12">
        <f t="shared" si="599"/>
        <v>544128.08536254091</v>
      </c>
      <c r="AG1635" s="13"/>
      <c r="AH1635" s="13">
        <f>IF(AK1635&gt;0,SQRT(Sum_Sq($AI$2,V_rtHz($AH$2)/(1+1/$A1635),V_rtHz($AH$2*$A1635)/(1+$A1635),$AN$2*$AH$2/(1+1/$A1635),$AM$2*SQRT(Sum_Sq(AK1635,1/($X$2*AI$8*(1+AH$1017+AK1635/AJ1635))))/SQRT(Sum_Sq($X$2*AK1635*AI$8,1)),                   $AQ$2*SQRT(Sum_Sq($AH$2/(1+1/$A1635)+AK1635*( 1/(AH$1017+1+AK1635/AJ1635)-1)/(1+($X$2*AK1635*AI$8)^2), (AK1635^2*AI$8*$X$2+1/($X$2*AI$8*(AH$1017+1+AK1635/AJ1635           )))/(1+($X$2*AK1635*AI$8)^2))),           V_rtHz(AJ1635)/($X$2*AI$8*(AJ1635*AH$1017+AJ1635+AK1635)),V_rtHz(AK1635)*SQRT(Sum_Sq(AJ1635*AI$8*$X$2*AH$1017,1))/($X$2*AI$8*(AJ1635*AH$1017+AJ1635+AK1635))))/SQRT(Sum_Sq(1/(1+$A1635)+$AC$2/$I$2-1/(1+(1+AK1635/AJ1635)/AH$1017),$X$2/$I$2)),IF(AK1636&lt;0,"A",AH1636))</f>
        <v>7.1200480108066277E-6</v>
      </c>
      <c r="AI1635" s="13"/>
      <c r="AJ1635" s="13">
        <f t="shared" si="576"/>
        <v>5694.5283324169222</v>
      </c>
      <c r="AK1635" s="12">
        <f t="shared" si="600"/>
        <v>1728063.2040364083</v>
      </c>
      <c r="AM1635" s="13">
        <f>IF(AP1635&gt;0,SQRT(Sum_Sq($AI$2,V_rtHz($AH$2)/(1+1/$A1635),V_rtHz($AH$2*$A1635)/(1+$A1635),$AN$2*$AH$2/(1+1/$A1635),$AM$2*SQRT(Sum_Sq(AP1635,1/($X$2*AN$8*(1+AM$1017+AP1635/AO1635))))/SQRT(Sum_Sq($X$2*AP1635*AN$8,1)),                   $AQ$2*SQRT(Sum_Sq($AH$2/(1+1/$A1635)+AP1635*( 1/(AM$1017+1+AP1635/AO1635)-1)/(1+($X$2*AP1635*AN$8)^2), (AP1635^2*AN$8*$X$2+1/($X$2*AN$8*(AM$1017+1+AP1635/AO1635           )))/(1+($X$2*AP1635*AN$8)^2))),           V_rtHz(AO1635)/($X$2*AN$8*(AO1635*AM$1017+AO1635+AP1635)),V_rtHz(AP1635)*SQRT(Sum_Sq(AO1635*AN$8*$X$2*AM$1017,1))/($X$2*AN$8*(AO1635*AM$1017+AO1635+AP1635))))/SQRT(Sum_Sq(1/(1+$A1635)+$AC$2/$I$2-1/(1+(1+AP1635/AO1635)/AM$1017),$X$2/$I$2)),IF(AP1636&lt;0,"A",AM1636))</f>
        <v>1.2638063388896635E-5</v>
      </c>
      <c r="AO1635" s="13">
        <f t="shared" si="577"/>
        <v>5686.8748489133204</v>
      </c>
      <c r="AP1635" s="12">
        <f t="shared" si="601"/>
        <v>5471970.0291646905</v>
      </c>
      <c r="AR1635" s="13">
        <f t="shared" si="578"/>
        <v>69887291.180198371</v>
      </c>
      <c r="AS1635" s="13">
        <f t="shared" si="579"/>
        <v>-1.4166556235647738E-5</v>
      </c>
      <c r="AV1635" s="13"/>
      <c r="AW1635" s="13">
        <f t="shared" si="580"/>
        <v>39300511.936236553</v>
      </c>
      <c r="AX1635" s="13">
        <f t="shared" si="581"/>
        <v>-5.3253185147288492E-5</v>
      </c>
      <c r="AZ1635" s="13"/>
      <c r="BA1635" s="13"/>
      <c r="BB1635" s="13">
        <f t="shared" si="582"/>
        <v>3150.681587988543</v>
      </c>
      <c r="BC1635" s="13">
        <f t="shared" si="583"/>
        <v>3.4465664218175136</v>
      </c>
      <c r="BD1635" s="13"/>
      <c r="BE1635" s="13"/>
      <c r="BG1635" s="13">
        <f t="shared" si="584"/>
        <v>996.3330000000002</v>
      </c>
      <c r="BH1635" s="13">
        <f t="shared" si="585"/>
        <v>10.899000000000008</v>
      </c>
      <c r="BI1635" s="13"/>
      <c r="BL1635" s="13">
        <f t="shared" si="586"/>
        <v>315.06815879885437</v>
      </c>
      <c r="BM1635" s="13">
        <f t="shared" si="587"/>
        <v>34.465664218175121</v>
      </c>
      <c r="BP1635" s="13"/>
      <c r="BQ1635" s="13">
        <f t="shared" si="588"/>
        <v>99.633299999999991</v>
      </c>
      <c r="BR1635" s="13">
        <f t="shared" si="589"/>
        <v>108.99000000000002</v>
      </c>
      <c r="BT1635" s="13"/>
      <c r="BU1635" s="13"/>
      <c r="BV1635" s="13">
        <f t="shared" si="590"/>
        <v>31.50681587988543</v>
      </c>
      <c r="BW1635" s="13">
        <f t="shared" si="591"/>
        <v>344.65664218175164</v>
      </c>
      <c r="CA1635" s="13">
        <f t="shared" si="592"/>
        <v>9.9633299999999991</v>
      </c>
      <c r="CB1635" s="13">
        <f t="shared" si="593"/>
        <v>1089.9000000000008</v>
      </c>
    </row>
    <row r="1636" spans="1:80" x14ac:dyDescent="0.3">
      <c r="A1636" s="13">
        <f t="shared" si="569"/>
        <v>5.3951062251512742E-2</v>
      </c>
      <c r="C1636" s="13" t="str">
        <f>IF(F1636&gt;0,SQRT(Sum_Sq($AI$2,V_rtHz($AH$2)/(1+1/$A1636),V_rtHz($AH$2*$A1636)/(1+$A1636),$AN$2*$AH$2/(1+1/$A1636),$AM$2*SQRT(Sum_Sq(F1636,1/($X$2*D$8*(1+C$1017+F1636/E1636))))/SQRT(Sum_Sq($X$2*F1636*D$8,1)),                   $AQ$2*SQRT(Sum_Sq($AH$2/(1+1/$A1636)+F1636*( 1/(C$1017+1+F1636/E1636)-1)/(1+($X$2*F1636*D$8)^2), (F1636^2*D$8*$X$2+1/($X$2*D$8*(C$1017+1+F1636/E1636           )))/(1+($X$2*F1636*D$8)^2))),           V_rtHz(E1636)/($X$2*D$8*(E1636*C$1017+E1636+F1636)),V_rtHz(F1636)*SQRT(Sum_Sq(E1636*D$8*$X$2*C$1017,1))/($X$2*D$8*(E1636*C$1017+E1636+F1636))))/SQRT(Sum_Sq(1/(1+$A1636)+$AC$2/$I$2-1/(1+(1+F1636/E1636)/C$1017),$X$2/$I$2)),IF(F1637&lt;0,"A",C1637))</f>
        <v>A</v>
      </c>
      <c r="E1636" s="13">
        <f t="shared" si="570"/>
        <v>-1</v>
      </c>
      <c r="F1636" s="12">
        <f t="shared" si="594"/>
        <v>-2</v>
      </c>
      <c r="H1636" s="13" t="str">
        <f>IF(K1636&gt;0,SQRT(Sum_Sq($AI$2,V_rtHz($AH$2)/(1+1/$A1636),V_rtHz($AH$2*$A1636)/(1+$A1636),$AN$2*$AH$2/(1+1/$A1636),$AM$2*SQRT(Sum_Sq(K1636,1/($X$2*I$8*(1+H$1017+K1636/J1636))))/SQRT(Sum_Sq($X$2*K1636*I$8,1)),                   $AQ$2*SQRT(Sum_Sq($AH$2/(1+1/$A1636)+K1636*( 1/(H$1017+1+K1636/J1636)-1)/(1+($X$2*K1636*I$8)^2), (K1636^2*I$8*$X$2+1/($X$2*I$8*(H$1017+1+K1636/J1636           )))/(1+($X$2*K1636*I$8)^2))),           V_rtHz(J1636)/($X$2*I$8*(J1636*H$1017+J1636+K1636)),V_rtHz(K1636)*SQRT(Sum_Sq(J1636*I$8*$X$2*H$1017,1))/($X$2*I$8*(J1636*H$1017+J1636+K1636))))/SQRT(Sum_Sq(1/(1+$A1636)+$AC$2/$I$2-1/(1+(1+K1636/J1636)/H$1017),$X$2/$I$2)),IF(K1637&lt;0,"A",H1637))</f>
        <v>A</v>
      </c>
      <c r="J1636" s="13">
        <f t="shared" si="571"/>
        <v>-1</v>
      </c>
      <c r="K1636" s="12">
        <f t="shared" si="595"/>
        <v>-2</v>
      </c>
      <c r="M1636" s="13">
        <f>IF(P1636&gt;0,SQRT(Sum_Sq($AI$2,V_rtHz($AH$2)/(1+1/$A1636),V_rtHz($AH$2*$A1636)/(1+$A1636),$AN$2*$AH$2/(1+1/$A1636),$AM$2*SQRT(Sum_Sq(P1636,1/($X$2*N$8*(1+M$1017+P1636/O1636))))/SQRT(Sum_Sq($X$2*P1636*N$8,1)),                   $AQ$2*SQRT(Sum_Sq($AH$2/(1+1/$A1636)+P1636*( 1/(M$1017+1+P1636/O1636)-1)/(1+($X$2*P1636*N$8)^2), (P1636^2*N$8*$X$2+1/($X$2*N$8*(M$1017+1+P1636/O1636           )))/(1+($X$2*P1636*N$8)^2))),           V_rtHz(O1636)/($X$2*N$8*(O1636*M$1017+O1636+P1636)),V_rtHz(P1636)*SQRT(Sum_Sq(O1636*N$8*$X$2*M$1017,1))/($X$2*N$8*(O1636*M$1017+O1636+P1636))))/SQRT(Sum_Sq(1/(1+$A1636)+$AC$2/$I$2-1/(1+(1+P1636/O1636)/M$1017),$X$2/$I$2)),IF(P1637&lt;0,"A",M1637))</f>
        <v>9.9228184788491535E-7</v>
      </c>
      <c r="O1636" s="13">
        <f t="shared" si="572"/>
        <v>7279.4300257109408</v>
      </c>
      <c r="P1636" s="12">
        <f t="shared" si="596"/>
        <v>13518.235412437289</v>
      </c>
      <c r="R1636" s="13">
        <f>IF(U1636&gt;0,SQRT(Sum_Sq($AI$2,V_rtHz($AH$2)/(1+1/$A1636),V_rtHz($AH$2*$A1636)/(1+$A1636),$AN$2*$AH$2/(1+1/$A1636),$AM$2*SQRT(Sum_Sq(U1636,1/($X$2*S$8*(1+R$1017+U1636/T1636))))/SQRT(Sum_Sq($X$2*U1636*S$8,1)),                   $AQ$2*SQRT(Sum_Sq($AH$2/(1+1/$A1636)+U1636*( 1/(R$1017+1+U1636/T1636)-1)/(1+($X$2*U1636*S$8)^2), (U1636^2*S$8*$X$2+1/($X$2*S$8*(R$1017+1+U1636/T1636           )))/(1+($X$2*U1636*S$8)^2))),           V_rtHz(T1636)/($X$2*S$8*(T1636*R$1017+T1636+U1636)),V_rtHz(U1636)*SQRT(Sum_Sq(T1636*S$8*$X$2*R$1017,1))/($X$2*S$8*(T1636*R$1017+T1636+U1636))))/SQRT(Sum_Sq(1/(1+$A1636)+$AC$2/$I$2-1/(1+(1+U1636/T1636)/R$1017),$X$2/$I$2)),IF(U1637&lt;0,"A",R1637))</f>
        <v>1.3891926934575698E-6</v>
      </c>
      <c r="T1636" s="13">
        <f t="shared" si="573"/>
        <v>6036.2630593325157</v>
      </c>
      <c r="U1636" s="12">
        <f t="shared" si="597"/>
        <v>51552.439691561747</v>
      </c>
      <c r="X1636" s="13">
        <f>IF(AA1636&gt;0,SQRT(Sum_Sq($AI$2,V_rtHz($AH$2)/(1+1/$A1636),V_rtHz($AH$2*$A1636)/(1+$A1636),$AN$2*$AH$2/(1+1/$A1636),$AM$2*SQRT(Sum_Sq(AA1636,1/($X$2*Y$8*(1+X$1017+AA1636/Z1636))))/SQRT(Sum_Sq($X$2*AA1636*Y$8,1)),                   $AQ$2*SQRT(Sum_Sq($AH$2/(1+1/$A1636)+AA1636*( 1/(X$1017+1+AA1636/Z1636)-1)/(1+($X$2*AA1636*Y$8)^2), (AA1636^2*Y$8*$X$2+1/($X$2*Y$8*(X$1017+1+AA1636/Z1636           )))/(1+($X$2*AA1636*Y$8)^2))),           V_rtHz(Z1636)/($X$2*Y$8*(Z1636*X$1017+Z1636+AA1636)),V_rtHz(AA1636)*SQRT(Sum_Sq(Z1636*Y$8*$X$2*X$1017,1))/($X$2*Y$8*(Z1636*X$1017+Z1636+AA1636))))/SQRT(Sum_Sq(1/(1+$A1636)+$AC$2/$I$2-1/(1+(1+AA1636/Z1636)/X$1017),$X$2/$I$2)),IF(AA1637&lt;0,"A",X1637))</f>
        <v>2.3098455109241896E-6</v>
      </c>
      <c r="Z1636" s="13">
        <f t="shared" si="574"/>
        <v>5764.8244669126834</v>
      </c>
      <c r="AA1636" s="12">
        <f t="shared" si="598"/>
        <v>170699.12418100931</v>
      </c>
      <c r="AC1636" s="13">
        <f>IF(AF1636&gt;0,SQRT(Sum_Sq($AI$2,V_rtHz($AH$2)/(1+1/$A1636),V_rtHz($AH$2*$A1636)/(1+$A1636),$AN$2*$AH$2/(1+1/$A1636),$AM$2*SQRT(Sum_Sq(AF1636,1/($X$2*AD$8*(1+AC$1017+AF1636/AE1636))))/SQRT(Sum_Sq($X$2*AF1636*AD$8,1)),                   $AQ$2*SQRT(Sum_Sq($AH$2/(1+1/$A1636)+AF1636*( 1/(AC$1017+1+AF1636/AE1636)-1)/(1+($X$2*AF1636*AD$8)^2), (AF1636^2*AD$8*$X$2+1/($X$2*AD$8*(AC$1017+1+AF1636/AE1636           )))/(1+($X$2*AF1636*AD$8)^2))),           V_rtHz(AE1636)/($X$2*AD$8*(AE1636*AC$1017+AE1636+AF1636)),V_rtHz(AF1636)*SQRT(Sum_Sq(AE1636*AD$8*$X$2*AC$1017,1))/($X$2*AD$8*(AE1636*AC$1017+AE1636+AF1636))))/SQRT(Sum_Sq(1/(1+$A1636)+$AC$2/$I$2-1/(1+(1+AF1636/AE1636)/AC$1017),$X$2/$I$2)),IF(AF1637&lt;0,"A",AC1637))</f>
        <v>4.0230895584426095E-6</v>
      </c>
      <c r="AE1636" s="13">
        <f t="shared" si="575"/>
        <v>5686.7785272601795</v>
      </c>
      <c r="AF1636" s="12">
        <f t="shared" si="599"/>
        <v>547206.27124293218</v>
      </c>
      <c r="AG1636" s="13"/>
      <c r="AH1636" s="13">
        <f>IF(AK1636&gt;0,SQRT(Sum_Sq($AI$2,V_rtHz($AH$2)/(1+1/$A1636),V_rtHz($AH$2*$A1636)/(1+$A1636),$AN$2*$AH$2/(1+1/$A1636),$AM$2*SQRT(Sum_Sq(AK1636,1/($X$2*AI$8*(1+AH$1017+AK1636/AJ1636))))/SQRT(Sum_Sq($X$2*AK1636*AI$8,1)),                   $AQ$2*SQRT(Sum_Sq($AH$2/(1+1/$A1636)+AK1636*( 1/(AH$1017+1+AK1636/AJ1636)-1)/(1+($X$2*AK1636*AI$8)^2), (AK1636^2*AI$8*$X$2+1/($X$2*AI$8*(AH$1017+1+AK1636/AJ1636           )))/(1+($X$2*AK1636*AI$8)^2))),           V_rtHz(AJ1636)/($X$2*AI$8*(AJ1636*AH$1017+AJ1636+AK1636)),V_rtHz(AK1636)*SQRT(Sum_Sq(AJ1636*AI$8*$X$2*AH$1017,1))/($X$2*AI$8*(AJ1636*AH$1017+AJ1636+AK1636))))/SQRT(Sum_Sq(1/(1+$A1636)+$AC$2/$I$2-1/(1+(1+AK1636/AJ1636)/AH$1017),$X$2/$I$2)),IF(AK1637&lt;0,"A",AH1637))</f>
        <v>7.1080525644422614E-6</v>
      </c>
      <c r="AI1636" s="13"/>
      <c r="AJ1636" s="13">
        <f t="shared" si="576"/>
        <v>5662.7919136133314</v>
      </c>
      <c r="AK1636" s="12">
        <f t="shared" si="600"/>
        <v>1737747.9211157225</v>
      </c>
      <c r="AM1636" s="13">
        <f>IF(AP1636&gt;0,SQRT(Sum_Sq($AI$2,V_rtHz($AH$2)/(1+1/$A1636),V_rtHz($AH$2*$A1636)/(1+$A1636),$AN$2*$AH$2/(1+1/$A1636),$AM$2*SQRT(Sum_Sq(AP1636,1/($X$2*AN$8*(1+AM$1017+AP1636/AO1636))))/SQRT(Sum_Sq($X$2*AP1636*AN$8,1)),                   $AQ$2*SQRT(Sum_Sq($AH$2/(1+1/$A1636)+AP1636*( 1/(AM$1017+1+AP1636/AO1636)-1)/(1+($X$2*AP1636*AN$8)^2), (AP1636^2*AN$8*$X$2+1/($X$2*AN$8*(AM$1017+1+AP1636/AO1636           )))/(1+($X$2*AP1636*AN$8)^2))),           V_rtHz(AO1636)/($X$2*AN$8*(AO1636*AM$1017+AO1636+AP1636)),V_rtHz(AP1636)*SQRT(Sum_Sq(AO1636*AN$8*$X$2*AM$1017,1))/($X$2*AN$8*(AO1636*AM$1017+AO1636+AP1636))))/SQRT(Sum_Sq(1/(1+$A1636)+$AC$2/$I$2-1/(1+(1+AP1636/AO1636)/AM$1017),$X$2/$I$2)),IF(AP1637&lt;0,"A",AM1637))</f>
        <v>1.2616956884557597E-5</v>
      </c>
      <c r="AO1636" s="13">
        <f t="shared" si="577"/>
        <v>5655.273668872097</v>
      </c>
      <c r="AP1636" s="12">
        <f t="shared" si="601"/>
        <v>5502546.9243242657</v>
      </c>
      <c r="AR1636" s="13">
        <f t="shared" si="578"/>
        <v>69887291.180198371</v>
      </c>
      <c r="AS1636" s="13">
        <f t="shared" si="579"/>
        <v>-1.4181041104496973E-5</v>
      </c>
      <c r="AV1636" s="13"/>
      <c r="AW1636" s="13">
        <f t="shared" si="580"/>
        <v>39300511.936236553</v>
      </c>
      <c r="AX1636" s="13">
        <f t="shared" si="581"/>
        <v>-5.3458445028031626E-5</v>
      </c>
      <c r="AZ1636" s="13"/>
      <c r="BA1636" s="13"/>
      <c r="BB1636" s="13">
        <f t="shared" si="582"/>
        <v>3150.681587988543</v>
      </c>
      <c r="BC1636" s="13">
        <f t="shared" si="583"/>
        <v>3.4465664218175118</v>
      </c>
      <c r="BD1636" s="13"/>
      <c r="BE1636" s="13"/>
      <c r="BG1636" s="13">
        <f t="shared" si="584"/>
        <v>996.3330000000002</v>
      </c>
      <c r="BH1636" s="13">
        <f t="shared" si="585"/>
        <v>10.899000000000004</v>
      </c>
      <c r="BI1636" s="13"/>
      <c r="BL1636" s="13">
        <f t="shared" si="586"/>
        <v>315.06815879885437</v>
      </c>
      <c r="BM1636" s="13">
        <f t="shared" si="587"/>
        <v>34.465664218175128</v>
      </c>
      <c r="BP1636" s="13"/>
      <c r="BQ1636" s="13">
        <f t="shared" si="588"/>
        <v>99.633300000000006</v>
      </c>
      <c r="BR1636" s="13">
        <f t="shared" si="589"/>
        <v>108.98999999999997</v>
      </c>
      <c r="BT1636" s="13"/>
      <c r="BU1636" s="13"/>
      <c r="BV1636" s="13">
        <f t="shared" si="590"/>
        <v>31.50681587988543</v>
      </c>
      <c r="BW1636" s="13">
        <f t="shared" si="591"/>
        <v>344.65664218175192</v>
      </c>
      <c r="CA1636" s="13">
        <f t="shared" si="592"/>
        <v>9.9633299999999991</v>
      </c>
      <c r="CB1636" s="13">
        <f t="shared" si="593"/>
        <v>1089.9000000000001</v>
      </c>
    </row>
    <row r="1637" spans="1:80" x14ac:dyDescent="0.3">
      <c r="A1637" s="13">
        <f t="shared" si="569"/>
        <v>5.4701596289397171E-2</v>
      </c>
      <c r="C1637" s="13" t="str">
        <f>IF(F1637&gt;0,SQRT(Sum_Sq($AI$2,V_rtHz($AH$2)/(1+1/$A1637),V_rtHz($AH$2*$A1637)/(1+$A1637),$AN$2*$AH$2/(1+1/$A1637),$AM$2*SQRT(Sum_Sq(F1637,1/($X$2*D$8*(1+C$1017+F1637/E1637))))/SQRT(Sum_Sq($X$2*F1637*D$8,1)),                   $AQ$2*SQRT(Sum_Sq($AH$2/(1+1/$A1637)+F1637*( 1/(C$1017+1+F1637/E1637)-1)/(1+($X$2*F1637*D$8)^2), (F1637^2*D$8*$X$2+1/($X$2*D$8*(C$1017+1+F1637/E1637           )))/(1+($X$2*F1637*D$8)^2))),           V_rtHz(E1637)/($X$2*D$8*(E1637*C$1017+E1637+F1637)),V_rtHz(F1637)*SQRT(Sum_Sq(E1637*D$8*$X$2*C$1017,1))/($X$2*D$8*(E1637*C$1017+E1637+F1637))))/SQRT(Sum_Sq(1/(1+$A1637)+$AC$2/$I$2-1/(1+(1+F1637/E1637)/C$1017),$X$2/$I$2)),IF(F1638&lt;0,"A",C1638))</f>
        <v>A</v>
      </c>
      <c r="E1637" s="13">
        <f t="shared" si="570"/>
        <v>-1</v>
      </c>
      <c r="F1637" s="12">
        <f t="shared" si="594"/>
        <v>-2</v>
      </c>
      <c r="H1637" s="13" t="str">
        <f>IF(K1637&gt;0,SQRT(Sum_Sq($AI$2,V_rtHz($AH$2)/(1+1/$A1637),V_rtHz($AH$2*$A1637)/(1+$A1637),$AN$2*$AH$2/(1+1/$A1637),$AM$2*SQRT(Sum_Sq(K1637,1/($X$2*I$8*(1+H$1017+K1637/J1637))))/SQRT(Sum_Sq($X$2*K1637*I$8,1)),                   $AQ$2*SQRT(Sum_Sq($AH$2/(1+1/$A1637)+K1637*( 1/(H$1017+1+K1637/J1637)-1)/(1+($X$2*K1637*I$8)^2), (K1637^2*I$8*$X$2+1/($X$2*I$8*(H$1017+1+K1637/J1637           )))/(1+($X$2*K1637*I$8)^2))),           V_rtHz(J1637)/($X$2*I$8*(J1637*H$1017+J1637+K1637)),V_rtHz(K1637)*SQRT(Sum_Sq(J1637*I$8*$X$2*H$1017,1))/($X$2*I$8*(J1637*H$1017+J1637+K1637))))/SQRT(Sum_Sq(1/(1+$A1637)+$AC$2/$I$2-1/(1+(1+K1637/J1637)/H$1017),$X$2/$I$2)),IF(K1638&lt;0,"A",H1638))</f>
        <v>A</v>
      </c>
      <c r="J1637" s="13">
        <f t="shared" si="571"/>
        <v>-1</v>
      </c>
      <c r="K1637" s="12">
        <f t="shared" si="595"/>
        <v>-2</v>
      </c>
      <c r="M1637" s="13">
        <f>IF(P1637&gt;0,SQRT(Sum_Sq($AI$2,V_rtHz($AH$2)/(1+1/$A1637),V_rtHz($AH$2*$A1637)/(1+$A1637),$AN$2*$AH$2/(1+1/$A1637),$AM$2*SQRT(Sum_Sq(P1637,1/($X$2*N$8*(1+M$1017+P1637/O1637))))/SQRT(Sum_Sq($X$2*P1637*N$8,1)),                   $AQ$2*SQRT(Sum_Sq($AH$2/(1+1/$A1637)+P1637*( 1/(M$1017+1+P1637/O1637)-1)/(1+($X$2*P1637*N$8)^2), (P1637^2*N$8*$X$2+1/($X$2*N$8*(M$1017+1+P1637/O1637           )))/(1+($X$2*P1637*N$8)^2))),           V_rtHz(O1637)/($X$2*N$8*(O1637*M$1017+O1637+P1637)),V_rtHz(P1637)*SQRT(Sum_Sq(O1637*N$8*$X$2*M$1017,1))/($X$2*N$8*(O1637*M$1017+O1637+P1637))))/SQRT(Sum_Sq(1/(1+$A1637)+$AC$2/$I$2-1/(1+(1+P1637/O1637)/M$1017),$X$2/$I$2)),IF(P1638&lt;0,"A",M1638))</f>
        <v>9.8726335345693341E-7</v>
      </c>
      <c r="O1637" s="13">
        <f t="shared" si="572"/>
        <v>7208.8398707494625</v>
      </c>
      <c r="P1637" s="12">
        <f t="shared" si="596"/>
        <v>13650.608214396956</v>
      </c>
      <c r="R1637" s="13">
        <f>IF(U1637&gt;0,SQRT(Sum_Sq($AI$2,V_rtHz($AH$2)/(1+1/$A1637),V_rtHz($AH$2*$A1637)/(1+$A1637),$AN$2*$AH$2/(1+1/$A1637),$AM$2*SQRT(Sum_Sq(U1637,1/($X$2*S$8*(1+R$1017+U1637/T1637))))/SQRT(Sum_Sq($X$2*U1637*S$8,1)),                   $AQ$2*SQRT(Sum_Sq($AH$2/(1+1/$A1637)+U1637*( 1/(R$1017+1+U1637/T1637)-1)/(1+($X$2*U1637*S$8)^2), (U1637^2*S$8*$X$2+1/($X$2*S$8*(R$1017+1+U1637/T1637           )))/(1+($X$2*U1637*S$8)^2))),           V_rtHz(T1637)/($X$2*S$8*(T1637*R$1017+T1637+U1637)),V_rtHz(U1637)*SQRT(Sum_Sq(T1637*S$8*$X$2*R$1017,1))/($X$2*S$8*(T1637*R$1017+T1637+U1637))))/SQRT(Sum_Sq(1/(1+$A1637)+$AC$2/$I$2-1/(1+(1+U1637/T1637)/R$1017),$X$2/$I$2)),IF(U1638&lt;0,"A",R1638))</f>
        <v>1.3859145320615225E-6</v>
      </c>
      <c r="T1637" s="13">
        <f t="shared" si="573"/>
        <v>5997.5367251491252</v>
      </c>
      <c r="U1637" s="12">
        <f t="shared" si="597"/>
        <v>51885.315853718945</v>
      </c>
      <c r="X1637" s="13">
        <f>IF(AA1637&gt;0,SQRT(Sum_Sq($AI$2,V_rtHz($AH$2)/(1+1/$A1637),V_rtHz($AH$2*$A1637)/(1+$A1637),$AN$2*$AH$2/(1+1/$A1637),$AM$2*SQRT(Sum_Sq(AA1637,1/($X$2*Y$8*(1+X$1017+AA1637/Z1637))))/SQRT(Sum_Sq($X$2*AA1637*Y$8,1)),                   $AQ$2*SQRT(Sum_Sq($AH$2/(1+1/$A1637)+AA1637*( 1/(X$1017+1+AA1637/Z1637)-1)/(1+($X$2*AA1637*Y$8)^2), (AA1637^2*Y$8*$X$2+1/($X$2*Y$8*(X$1017+1+AA1637/Z1637           )))/(1+($X$2*AA1637*Y$8)^2))),           V_rtHz(Z1637)/($X$2*Y$8*(Z1637*X$1017+Z1637+AA1637)),V_rtHz(AA1637)*SQRT(Sum_Sq(Z1637*Y$8*$X$2*X$1017,1))/($X$2*Y$8*(Z1637*X$1017+Z1637+AA1637))))/SQRT(Sum_Sq(1/(1+$A1637)+$AC$2/$I$2-1/(1+(1+AA1637/Z1637)/X$1017),$X$2/$I$2)),IF(AA1638&lt;0,"A",X1638))</f>
        <v>2.3055556046707801E-6</v>
      </c>
      <c r="Z1637" s="13">
        <f t="shared" si="574"/>
        <v>5731.3719916337177</v>
      </c>
      <c r="AA1637" s="12">
        <f t="shared" si="598"/>
        <v>171695.44901215652</v>
      </c>
      <c r="AC1637" s="13">
        <f>IF(AF1637&gt;0,SQRT(Sum_Sq($AI$2,V_rtHz($AH$2)/(1+1/$A1637),V_rtHz($AH$2*$A1637)/(1+$A1637),$AN$2*$AH$2/(1+1/$A1637),$AM$2*SQRT(Sum_Sq(AF1637,1/($X$2*AD$8*(1+AC$1017+AF1637/AE1637))))/SQRT(Sum_Sq($X$2*AF1637*AD$8,1)),                   $AQ$2*SQRT(Sum_Sq($AH$2/(1+1/$A1637)+AF1637*( 1/(AC$1017+1+AF1637/AE1637)-1)/(1+($X$2*AF1637*AD$8)^2), (AF1637^2*AD$8*$X$2+1/($X$2*AD$8*(AC$1017+1+AF1637/AE1637           )))/(1+($X$2*AF1637*AD$8)^2))),           V_rtHz(AE1637)/($X$2*AD$8*(AE1637*AC$1017+AE1637+AF1637)),V_rtHz(AF1637)*SQRT(Sum_Sq(AE1637*AD$8*$X$2*AC$1017,1))/($X$2*AD$8*(AE1637*AC$1017+AE1637+AF1637))))/SQRT(Sum_Sq(1/(1+$A1637)+$AC$2/$I$2-1/(1+(1+AF1637/AE1637)/AC$1017),$X$2/$I$2)),IF(AF1638&lt;0,"A",AC1638))</f>
        <v>4.0161791632927978E-6</v>
      </c>
      <c r="AE1637" s="13">
        <f t="shared" si="575"/>
        <v>5654.7434004064335</v>
      </c>
      <c r="AF1637" s="12">
        <f t="shared" si="599"/>
        <v>550306.2920702562</v>
      </c>
      <c r="AG1637" s="13"/>
      <c r="AH1637" s="13">
        <f>IF(AK1637&gt;0,SQRT(Sum_Sq($AI$2,V_rtHz($AH$2)/(1+1/$A1637),V_rtHz($AH$2*$A1637)/(1+$A1637),$AN$2*$AH$2/(1+1/$A1637),$AM$2*SQRT(Sum_Sq(AK1637,1/($X$2*AI$8*(1+AH$1017+AK1637/AJ1637))))/SQRT(Sum_Sq($X$2*AK1637*AI$8,1)),                   $AQ$2*SQRT(Sum_Sq($AH$2/(1+1/$A1637)+AK1637*( 1/(AH$1017+1+AK1637/AJ1637)-1)/(1+($X$2*AK1637*AI$8)^2), (AK1637^2*AI$8*$X$2+1/($X$2*AI$8*(AH$1017+1+AK1637/AJ1637           )))/(1+($X$2*AK1637*AI$8)^2))),           V_rtHz(AJ1637)/($X$2*AI$8*(AJ1637*AH$1017+AJ1637+AK1637)),V_rtHz(AK1637)*SQRT(Sum_Sq(AJ1637*AI$8*$X$2*AH$1017,1))/($X$2*AI$8*(AJ1637*AH$1017+AJ1637+AK1637))))/SQRT(Sum_Sq(1/(1+$A1637)+$AC$2/$I$2-1/(1+(1+AK1637/AJ1637)/AH$1017),$X$2/$I$2)),IF(AK1638&lt;0,"A",AH1638))</f>
        <v>7.0961475693361626E-6</v>
      </c>
      <c r="AI1637" s="13"/>
      <c r="AJ1637" s="13">
        <f t="shared" si="576"/>
        <v>5631.1837637181461</v>
      </c>
      <c r="AK1637" s="12">
        <f t="shared" si="600"/>
        <v>1747501.9975364865</v>
      </c>
      <c r="AM1637" s="13">
        <f>IF(AP1637&gt;0,SQRT(Sum_Sq($AI$2,V_rtHz($AH$2)/(1+1/$A1637),V_rtHz($AH$2*$A1637)/(1+$A1637),$AN$2*$AH$2/(1+1/$A1637),$AM$2*SQRT(Sum_Sq(AP1637,1/($X$2*AN$8*(1+AM$1017+AP1637/AO1637))))/SQRT(Sum_Sq($X$2*AP1637*AN$8,1)),                   $AQ$2*SQRT(Sum_Sq($AH$2/(1+1/$A1637)+AP1637*( 1/(AM$1017+1+AP1637/AO1637)-1)/(1+($X$2*AP1637*AN$8)^2), (AP1637^2*AN$8*$X$2+1/($X$2*AN$8*(AM$1017+1+AP1637/AO1637           )))/(1+($X$2*AP1637*AN$8)^2))),           V_rtHz(AO1637)/($X$2*AN$8*(AO1637*AM$1017+AO1637+AP1637)),V_rtHz(AP1637)*SQRT(Sum_Sq(AO1637*AN$8*$X$2*AM$1017,1))/($X$2*AN$8*(AO1637*AM$1017+AO1637+AP1637))))/SQRT(Sum_Sq(1/(1+$A1637)+$AC$2/$I$2-1/(1+(1+AP1637/AO1637)/AM$1017),$X$2/$I$2)),IF(AP1638&lt;0,"A",AM1638))</f>
        <v>1.2596008806630539E-5</v>
      </c>
      <c r="AO1637" s="13">
        <f t="shared" si="577"/>
        <v>5623.7985204262504</v>
      </c>
      <c r="AP1637" s="12">
        <f t="shared" si="601"/>
        <v>5533343.4545776686</v>
      </c>
      <c r="AR1637" s="13">
        <f t="shared" si="578"/>
        <v>69887291.180198371</v>
      </c>
      <c r="AS1637" s="13">
        <f t="shared" si="579"/>
        <v>-1.4195757750958384E-5</v>
      </c>
      <c r="AV1637" s="13"/>
      <c r="AW1637" s="13">
        <f t="shared" si="580"/>
        <v>39300511.936236553</v>
      </c>
      <c r="AX1637" s="13">
        <f t="shared" si="581"/>
        <v>-5.3668182181231345E-5</v>
      </c>
      <c r="AZ1637" s="13"/>
      <c r="BA1637" s="13"/>
      <c r="BB1637" s="13">
        <f t="shared" si="582"/>
        <v>3150.681587988543</v>
      </c>
      <c r="BC1637" s="13">
        <f t="shared" si="583"/>
        <v>3.4465664218175118</v>
      </c>
      <c r="BD1637" s="13"/>
      <c r="BE1637" s="13"/>
      <c r="BG1637" s="13">
        <f t="shared" si="584"/>
        <v>996.3330000000002</v>
      </c>
      <c r="BH1637" s="13">
        <f t="shared" si="585"/>
        <v>10.899000000000004</v>
      </c>
      <c r="BI1637" s="13"/>
      <c r="BL1637" s="13">
        <f t="shared" si="586"/>
        <v>315.06815879885437</v>
      </c>
      <c r="BM1637" s="13">
        <f t="shared" si="587"/>
        <v>34.465664218175149</v>
      </c>
      <c r="BP1637" s="13"/>
      <c r="BQ1637" s="13">
        <f t="shared" si="588"/>
        <v>99.633300000000006</v>
      </c>
      <c r="BR1637" s="13">
        <f t="shared" si="589"/>
        <v>108.99000000000002</v>
      </c>
      <c r="BT1637" s="13"/>
      <c r="BU1637" s="13"/>
      <c r="BV1637" s="13">
        <f t="shared" si="590"/>
        <v>31.50681587988543</v>
      </c>
      <c r="BW1637" s="13">
        <f t="shared" si="591"/>
        <v>344.65664218175141</v>
      </c>
      <c r="CA1637" s="13">
        <f t="shared" si="592"/>
        <v>9.9633299999999974</v>
      </c>
      <c r="CB1637" s="13">
        <f t="shared" si="593"/>
        <v>1089.8999999999999</v>
      </c>
    </row>
    <row r="1638" spans="1:80" x14ac:dyDescent="0.3">
      <c r="A1638" s="13">
        <f t="shared" si="569"/>
        <v>5.5462571295791026E-2</v>
      </c>
      <c r="C1638" s="13" t="str">
        <f>IF(F1638&gt;0,SQRT(Sum_Sq($AI$2,V_rtHz($AH$2)/(1+1/$A1638),V_rtHz($AH$2*$A1638)/(1+$A1638),$AN$2*$AH$2/(1+1/$A1638),$AM$2*SQRT(Sum_Sq(F1638,1/($X$2*D$8*(1+C$1017+F1638/E1638))))/SQRT(Sum_Sq($X$2*F1638*D$8,1)),                   $AQ$2*SQRT(Sum_Sq($AH$2/(1+1/$A1638)+F1638*( 1/(C$1017+1+F1638/E1638)-1)/(1+($X$2*F1638*D$8)^2), (F1638^2*D$8*$X$2+1/($X$2*D$8*(C$1017+1+F1638/E1638           )))/(1+($X$2*F1638*D$8)^2))),           V_rtHz(E1638)/($X$2*D$8*(E1638*C$1017+E1638+F1638)),V_rtHz(F1638)*SQRT(Sum_Sq(E1638*D$8*$X$2*C$1017,1))/($X$2*D$8*(E1638*C$1017+E1638+F1638))))/SQRT(Sum_Sq(1/(1+$A1638)+$AC$2/$I$2-1/(1+(1+F1638/E1638)/C$1017),$X$2/$I$2)),IF(F1639&lt;0,"A",C1639))</f>
        <v>A</v>
      </c>
      <c r="E1638" s="13">
        <f t="shared" si="570"/>
        <v>-1</v>
      </c>
      <c r="F1638" s="12">
        <f t="shared" si="594"/>
        <v>-2</v>
      </c>
      <c r="H1638" s="13" t="str">
        <f>IF(K1638&gt;0,SQRT(Sum_Sq($AI$2,V_rtHz($AH$2)/(1+1/$A1638),V_rtHz($AH$2*$A1638)/(1+$A1638),$AN$2*$AH$2/(1+1/$A1638),$AM$2*SQRT(Sum_Sq(K1638,1/($X$2*I$8*(1+H$1017+K1638/J1638))))/SQRT(Sum_Sq($X$2*K1638*I$8,1)),                   $AQ$2*SQRT(Sum_Sq($AH$2/(1+1/$A1638)+K1638*( 1/(H$1017+1+K1638/J1638)-1)/(1+($X$2*K1638*I$8)^2), (K1638^2*I$8*$X$2+1/($X$2*I$8*(H$1017+1+K1638/J1638           )))/(1+($X$2*K1638*I$8)^2))),           V_rtHz(J1638)/($X$2*I$8*(J1638*H$1017+J1638+K1638)),V_rtHz(K1638)*SQRT(Sum_Sq(J1638*I$8*$X$2*H$1017,1))/($X$2*I$8*(J1638*H$1017+J1638+K1638))))/SQRT(Sum_Sq(1/(1+$A1638)+$AC$2/$I$2-1/(1+(1+K1638/J1638)/H$1017),$X$2/$I$2)),IF(K1639&lt;0,"A",H1639))</f>
        <v>A</v>
      </c>
      <c r="J1638" s="13">
        <f t="shared" si="571"/>
        <v>-1</v>
      </c>
      <c r="K1638" s="12">
        <f t="shared" si="595"/>
        <v>-2</v>
      </c>
      <c r="M1638" s="13">
        <f>IF(P1638&gt;0,SQRT(Sum_Sq($AI$2,V_rtHz($AH$2)/(1+1/$A1638),V_rtHz($AH$2*$A1638)/(1+$A1638),$AN$2*$AH$2/(1+1/$A1638),$AM$2*SQRT(Sum_Sq(P1638,1/($X$2*N$8*(1+M$1017+P1638/O1638))))/SQRT(Sum_Sq($X$2*P1638*N$8,1)),                   $AQ$2*SQRT(Sum_Sq($AH$2/(1+1/$A1638)+P1638*( 1/(M$1017+1+P1638/O1638)-1)/(1+($X$2*P1638*N$8)^2), (P1638^2*N$8*$X$2+1/($X$2*N$8*(M$1017+1+P1638/O1638           )))/(1+($X$2*P1638*N$8)^2))),           V_rtHz(O1638)/($X$2*N$8*(O1638*M$1017+O1638+P1638)),V_rtHz(P1638)*SQRT(Sum_Sq(O1638*N$8*$X$2*M$1017,1))/($X$2*N$8*(O1638*M$1017+O1638+P1638))))/SQRT(Sum_Sq(1/(1+$A1638)+$AC$2/$I$2-1/(1+(1+P1638/O1638)/M$1017),$X$2/$I$2)),IF(P1639&lt;0,"A",M1639))</f>
        <v>9.8234621349325495E-7</v>
      </c>
      <c r="O1638" s="13">
        <f t="shared" si="572"/>
        <v>7139.497418810548</v>
      </c>
      <c r="P1638" s="12">
        <f t="shared" si="596"/>
        <v>13783.189905868663</v>
      </c>
      <c r="R1638" s="13">
        <f>IF(U1638&gt;0,SQRT(Sum_Sq($AI$2,V_rtHz($AH$2)/(1+1/$A1638),V_rtHz($AH$2*$A1638)/(1+$A1638),$AN$2*$AH$2/(1+1/$A1638),$AM$2*SQRT(Sum_Sq(U1638,1/($X$2*S$8*(1+R$1017+U1638/T1638))))/SQRT(Sum_Sq($X$2*U1638*S$8,1)),                   $AQ$2*SQRT(Sum_Sq($AH$2/(1+1/$A1638)+U1638*( 1/(R$1017+1+U1638/T1638)-1)/(1+($X$2*U1638*S$8)^2), (U1638^2*S$8*$X$2+1/($X$2*S$8*(R$1017+1+U1638/T1638           )))/(1+($X$2*U1638*S$8)^2))),           V_rtHz(T1638)/($X$2*S$8*(T1638*R$1017+T1638+U1638)),V_rtHz(U1638)*SQRT(Sum_Sq(T1638*S$8*$X$2*R$1017,1))/($X$2*S$8*(T1638*R$1017+T1638+U1638))))/SQRT(Sum_Sq(1/(1+$A1638)+$AC$2/$I$2-1/(1+(1+U1638/T1638)/R$1017),$X$2/$I$2)),IF(U1639&lt;0,"A",R1639))</f>
        <v>1.3826691537447045E-6</v>
      </c>
      <c r="T1638" s="13">
        <f t="shared" si="573"/>
        <v>5959.0739348708576</v>
      </c>
      <c r="U1638" s="12">
        <f t="shared" si="597"/>
        <v>52220.209168353831</v>
      </c>
      <c r="X1638" s="13">
        <f>IF(AA1638&gt;0,SQRT(Sum_Sq($AI$2,V_rtHz($AH$2)/(1+1/$A1638),V_rtHz($AH$2*$A1638)/(1+$A1638),$AN$2*$AH$2/(1+1/$A1638),$AM$2*SQRT(Sum_Sq(AA1638,1/($X$2*Y$8*(1+X$1017+AA1638/Z1638))))/SQRT(Sum_Sq($X$2*AA1638*Y$8,1)),                   $AQ$2*SQRT(Sum_Sq($AH$2/(1+1/$A1638)+AA1638*( 1/(X$1017+1+AA1638/Z1638)-1)/(1+($X$2*AA1638*Y$8)^2), (AA1638^2*Y$8*$X$2+1/($X$2*Y$8*(X$1017+1+AA1638/Z1638           )))/(1+($X$2*AA1638*Y$8)^2))),           V_rtHz(Z1638)/($X$2*Y$8*(Z1638*X$1017+Z1638+AA1638)),V_rtHz(AA1638)*SQRT(Sum_Sq(Z1638*Y$8*$X$2*X$1017,1))/($X$2*Y$8*(Z1638*X$1017+Z1638+AA1638))))/SQRT(Sum_Sq(1/(1+$A1638)+$AC$2/$I$2-1/(1+(1+AA1638/Z1638)/X$1017),$X$2/$I$2)),IF(AA1639&lt;0,"A",X1639))</f>
        <v>2.3013011763224632E-6</v>
      </c>
      <c r="Z1638" s="13">
        <f t="shared" si="574"/>
        <v>5698.0797024230742</v>
      </c>
      <c r="AA1638" s="12">
        <f t="shared" si="598"/>
        <v>172698.61759581696</v>
      </c>
      <c r="AC1638" s="13">
        <f>IF(AF1638&gt;0,SQRT(Sum_Sq($AI$2,V_rtHz($AH$2)/(1+1/$A1638),V_rtHz($AH$2*$A1638)/(1+$A1638),$AN$2*$AH$2/(1+1/$A1638),$AM$2*SQRT(Sum_Sq(AF1638,1/($X$2*AD$8*(1+AC$1017+AF1638/AE1638))))/SQRT(Sum_Sq($X$2*AF1638*AD$8,1)),                   $AQ$2*SQRT(Sum_Sq($AH$2/(1+1/$A1638)+AF1638*( 1/(AC$1017+1+AF1638/AE1638)-1)/(1+($X$2*AF1638*AD$8)^2), (AF1638^2*AD$8*$X$2+1/($X$2*AD$8*(AC$1017+1+AF1638/AE1638           )))/(1+($X$2*AF1638*AD$8)^2))),           V_rtHz(AE1638)/($X$2*AD$8*(AE1638*AC$1017+AE1638+AF1638)),V_rtHz(AF1638)*SQRT(Sum_Sq(AE1638*AD$8*$X$2*AC$1017,1))/($X$2*AD$8*(AE1638*AC$1017+AE1638+AF1638))))/SQRT(Sum_Sq(1/(1+$A1638)+$AC$2/$I$2-1/(1+(1+AF1638/AE1638)/AC$1017),$X$2/$I$2)),IF(AF1639&lt;0,"A",AC1639))</f>
        <v>4.0093227803232684E-6</v>
      </c>
      <c r="AE1638" s="13">
        <f t="shared" si="575"/>
        <v>5622.8438186930516</v>
      </c>
      <c r="AF1638" s="12">
        <f t="shared" si="599"/>
        <v>553428.29600586672</v>
      </c>
      <c r="AG1638" s="13"/>
      <c r="AH1638" s="13">
        <f>IF(AK1638&gt;0,SQRT(Sum_Sq($AI$2,V_rtHz($AH$2)/(1+1/$A1638),V_rtHz($AH$2*$A1638)/(1+$A1638),$AN$2*$AH$2/(1+1/$A1638),$AM$2*SQRT(Sum_Sq(AK1638,1/($X$2*AI$8*(1+AH$1017+AK1638/AJ1638))))/SQRT(Sum_Sq($X$2*AK1638*AI$8,1)),                   $AQ$2*SQRT(Sum_Sq($AH$2/(1+1/$A1638)+AK1638*( 1/(AH$1017+1+AK1638/AJ1638)-1)/(1+($X$2*AK1638*AI$8)^2), (AK1638^2*AI$8*$X$2+1/($X$2*AI$8*(AH$1017+1+AK1638/AJ1638           )))/(1+($X$2*AK1638*AI$8)^2))),           V_rtHz(AJ1638)/($X$2*AI$8*(AJ1638*AH$1017+AJ1638+AK1638)),V_rtHz(AK1638)*SQRT(Sum_Sq(AJ1638*AI$8*$X$2*AH$1017,1))/($X$2*AI$8*(AJ1638*AH$1017+AJ1638+AK1638))))/SQRT(Sum_Sq(1/(1+$A1638)+$AC$2/$I$2-1/(1+(1+AK1638/AJ1638)/AH$1017),$X$2/$I$2)),IF(AK1639&lt;0,"A",AH1639))</f>
        <v>7.0843340458293941E-6</v>
      </c>
      <c r="AI1638" s="13"/>
      <c r="AJ1638" s="13">
        <f t="shared" si="576"/>
        <v>5599.7040015334005</v>
      </c>
      <c r="AK1638" s="12">
        <f t="shared" si="600"/>
        <v>1757325.9002436213</v>
      </c>
      <c r="AM1638" s="13">
        <f>IF(AP1638&gt;0,SQRT(Sum_Sq($AI$2,V_rtHz($AH$2)/(1+1/$A1638),V_rtHz($AH$2*$A1638)/(1+$A1638),$AN$2*$AH$2/(1+1/$A1638),$AM$2*SQRT(Sum_Sq(AP1638,1/($X$2*AN$8*(1+AM$1017+AP1638/AO1638))))/SQRT(Sum_Sq($X$2*AP1638*AN$8,1)),                   $AQ$2*SQRT(Sum_Sq($AH$2/(1+1/$A1638)+AP1638*( 1/(AM$1017+1+AP1638/AO1638)-1)/(1+($X$2*AP1638*AN$8)^2), (AP1638^2*AN$8*$X$2+1/($X$2*AN$8*(AM$1017+1+AP1638/AO1638           )))/(1+($X$2*AP1638*AN$8)^2))),           V_rtHz(AO1638)/($X$2*AN$8*(AO1638*AM$1017+AO1638+AP1638)),V_rtHz(AP1638)*SQRT(Sum_Sq(AO1638*AN$8*$X$2*AM$1017,1))/($X$2*AN$8*(AO1638*AM$1017+AO1638+AP1638))))/SQRT(Sum_Sq(1/(1+$A1638)+$AC$2/$I$2-1/(1+(1+AP1638/AO1638)/AM$1017),$X$2/$I$2)),IF(AP1639&lt;0,"A",AM1639))</f>
        <v>1.2575220991181432E-5</v>
      </c>
      <c r="AO1638" s="13">
        <f t="shared" si="577"/>
        <v>5592.4495554556315</v>
      </c>
      <c r="AP1638" s="12">
        <f t="shared" si="601"/>
        <v>5564361.0951317493</v>
      </c>
      <c r="AR1638" s="13">
        <f t="shared" si="578"/>
        <v>69887291.180198371</v>
      </c>
      <c r="AS1638" s="13">
        <f t="shared" si="579"/>
        <v>-1.4210710344515469E-5</v>
      </c>
      <c r="AV1638" s="13"/>
      <c r="AW1638" s="13">
        <f t="shared" si="580"/>
        <v>39300511.936236553</v>
      </c>
      <c r="AX1638" s="13">
        <f t="shared" si="581"/>
        <v>-5.3882524032888789E-5</v>
      </c>
      <c r="AZ1638" s="13"/>
      <c r="BA1638" s="13"/>
      <c r="BB1638" s="13">
        <f t="shared" si="582"/>
        <v>3150.681587988543</v>
      </c>
      <c r="BC1638" s="13">
        <f t="shared" si="583"/>
        <v>3.4465664218175101</v>
      </c>
      <c r="BD1638" s="13"/>
      <c r="BE1638" s="13"/>
      <c r="BG1638" s="13">
        <f t="shared" si="584"/>
        <v>996.3330000000002</v>
      </c>
      <c r="BH1638" s="13">
        <f t="shared" si="585"/>
        <v>10.899000000000004</v>
      </c>
      <c r="BI1638" s="13"/>
      <c r="BL1638" s="13">
        <f t="shared" si="586"/>
        <v>315.06815879885437</v>
      </c>
      <c r="BM1638" s="13">
        <f t="shared" si="587"/>
        <v>34.465664218175142</v>
      </c>
      <c r="BP1638" s="13"/>
      <c r="BQ1638" s="13">
        <f t="shared" si="588"/>
        <v>99.633300000000006</v>
      </c>
      <c r="BR1638" s="13">
        <f t="shared" si="589"/>
        <v>108.99</v>
      </c>
      <c r="BT1638" s="13"/>
      <c r="BU1638" s="13"/>
      <c r="BV1638" s="13">
        <f t="shared" si="590"/>
        <v>31.50681587988543</v>
      </c>
      <c r="BW1638" s="13">
        <f t="shared" si="591"/>
        <v>344.65664218175164</v>
      </c>
      <c r="CA1638" s="13">
        <f t="shared" si="592"/>
        <v>9.9633299999999991</v>
      </c>
      <c r="CB1638" s="13">
        <f t="shared" si="593"/>
        <v>1089.8999999999999</v>
      </c>
    </row>
    <row r="1639" spans="1:80" x14ac:dyDescent="0.3">
      <c r="A1639" s="13">
        <f t="shared" si="569"/>
        <v>5.6234132519034898E-2</v>
      </c>
      <c r="C1639" s="13" t="str">
        <f>IF(F1639&gt;0,SQRT(Sum_Sq($AI$2,V_rtHz($AH$2)/(1+1/$A1639),V_rtHz($AH$2*$A1639)/(1+$A1639),$AN$2*$AH$2/(1+1/$A1639),$AM$2*SQRT(Sum_Sq(F1639,1/($X$2*D$8*(1+C$1017+F1639/E1639))))/SQRT(Sum_Sq($X$2*F1639*D$8,1)),                   $AQ$2*SQRT(Sum_Sq($AH$2/(1+1/$A1639)+F1639*( 1/(C$1017+1+F1639/E1639)-1)/(1+($X$2*F1639*D$8)^2), (F1639^2*D$8*$X$2+1/($X$2*D$8*(C$1017+1+F1639/E1639           )))/(1+($X$2*F1639*D$8)^2))),           V_rtHz(E1639)/($X$2*D$8*(E1639*C$1017+E1639+F1639)),V_rtHz(F1639)*SQRT(Sum_Sq(E1639*D$8*$X$2*C$1017,1))/($X$2*D$8*(E1639*C$1017+E1639+F1639))))/SQRT(Sum_Sq(1/(1+$A1639)+$AC$2/$I$2-1/(1+(1+F1639/E1639)/C$1017),$X$2/$I$2)),IF(F1640&lt;0,"A",C1640))</f>
        <v>A</v>
      </c>
      <c r="E1639" s="13">
        <f t="shared" si="570"/>
        <v>-1</v>
      </c>
      <c r="F1639" s="12">
        <f t="shared" si="594"/>
        <v>-2</v>
      </c>
      <c r="H1639" s="13" t="str">
        <f>IF(K1639&gt;0,SQRT(Sum_Sq($AI$2,V_rtHz($AH$2)/(1+1/$A1639),V_rtHz($AH$2*$A1639)/(1+$A1639),$AN$2*$AH$2/(1+1/$A1639),$AM$2*SQRT(Sum_Sq(K1639,1/($X$2*I$8*(1+H$1017+K1639/J1639))))/SQRT(Sum_Sq($X$2*K1639*I$8,1)),                   $AQ$2*SQRT(Sum_Sq($AH$2/(1+1/$A1639)+K1639*( 1/(H$1017+1+K1639/J1639)-1)/(1+($X$2*K1639*I$8)^2), (K1639^2*I$8*$X$2+1/($X$2*I$8*(H$1017+1+K1639/J1639           )))/(1+($X$2*K1639*I$8)^2))),           V_rtHz(J1639)/($X$2*I$8*(J1639*H$1017+J1639+K1639)),V_rtHz(K1639)*SQRT(Sum_Sq(J1639*I$8*$X$2*H$1017,1))/($X$2*I$8*(J1639*H$1017+J1639+K1639))))/SQRT(Sum_Sq(1/(1+$A1639)+$AC$2/$I$2-1/(1+(1+K1639/J1639)/H$1017),$X$2/$I$2)),IF(K1640&lt;0,"A",H1640))</f>
        <v>A</v>
      </c>
      <c r="J1639" s="13">
        <f t="shared" si="571"/>
        <v>-1</v>
      </c>
      <c r="K1639" s="12">
        <f t="shared" si="595"/>
        <v>-2</v>
      </c>
      <c r="M1639" s="13">
        <f>IF(P1639&gt;0,SQRT(Sum_Sq($AI$2,V_rtHz($AH$2)/(1+1/$A1639),V_rtHz($AH$2*$A1639)/(1+$A1639),$AN$2*$AH$2/(1+1/$A1639),$AM$2*SQRT(Sum_Sq(P1639,1/($X$2*N$8*(1+M$1017+P1639/O1639))))/SQRT(Sum_Sq($X$2*P1639*N$8,1)),                   $AQ$2*SQRT(Sum_Sq($AH$2/(1+1/$A1639)+P1639*( 1/(M$1017+1+P1639/O1639)-1)/(1+($X$2*P1639*N$8)^2), (P1639^2*N$8*$X$2+1/($X$2*N$8*(M$1017+1+P1639/O1639           )))/(1+($X$2*P1639*N$8)^2))),           V_rtHz(O1639)/($X$2*N$8*(O1639*M$1017+O1639+P1639)),V_rtHz(P1639)*SQRT(Sum_Sq(O1639*N$8*$X$2*M$1017,1))/($X$2*N$8*(O1639*M$1017+O1639+P1639))))/SQRT(Sum_Sq(1/(1+$A1639)+$AC$2/$I$2-1/(1+(1+P1639/O1639)/M$1017),$X$2/$I$2)),IF(P1640&lt;0,"A",M1640))</f>
        <v>9.7752740412005427E-7</v>
      </c>
      <c r="O1639" s="13">
        <f t="shared" si="572"/>
        <v>7071.3613094930843</v>
      </c>
      <c r="P1639" s="12">
        <f t="shared" si="596"/>
        <v>13915.997846669094</v>
      </c>
      <c r="R1639" s="13">
        <f>IF(U1639&gt;0,SQRT(Sum_Sq($AI$2,V_rtHz($AH$2)/(1+1/$A1639),V_rtHz($AH$2*$A1639)/(1+$A1639),$AN$2*$AH$2/(1+1/$A1639),$AM$2*SQRT(Sum_Sq(U1639,1/($X$2*S$8*(1+R$1017+U1639/T1639))))/SQRT(Sum_Sq($X$2*U1639*S$8,1)),                   $AQ$2*SQRT(Sum_Sq($AH$2/(1+1/$A1639)+U1639*( 1/(R$1017+1+U1639/T1639)-1)/(1+($X$2*U1639*S$8)^2), (U1639^2*S$8*$X$2+1/($X$2*S$8*(R$1017+1+U1639/T1639           )))/(1+($X$2*U1639*S$8)^2))),           V_rtHz(T1639)/($X$2*S$8*(T1639*R$1017+T1639+U1639)),V_rtHz(U1639)*SQRT(Sum_Sq(T1639*S$8*$X$2*R$1017,1))/($X$2*S$8*(T1639*R$1017+T1639+U1639))))/SQRT(Sum_Sq(1/(1+$A1639)+$AC$2/$I$2-1/(1+(1+U1639/T1639)/R$1017),$X$2/$I$2)),IF(U1640&lt;0,"A",R1640))</f>
        <v>1.3794565150184249E-6</v>
      </c>
      <c r="T1639" s="13">
        <f t="shared" si="573"/>
        <v>5920.8721953350878</v>
      </c>
      <c r="U1639" s="12">
        <f t="shared" si="597"/>
        <v>52557.136358021024</v>
      </c>
      <c r="X1639" s="13">
        <f>IF(AA1639&gt;0,SQRT(Sum_Sq($AI$2,V_rtHz($AH$2)/(1+1/$A1639),V_rtHz($AH$2*$A1639)/(1+$A1639),$AN$2*$AH$2/(1+1/$A1639),$AM$2*SQRT(Sum_Sq(AA1639,1/($X$2*Y$8*(1+X$1017+AA1639/Z1639))))/SQRT(Sum_Sq($X$2*AA1639*Y$8,1)),                   $AQ$2*SQRT(Sum_Sq($AH$2/(1+1/$A1639)+AA1639*( 1/(X$1017+1+AA1639/Z1639)-1)/(1+($X$2*AA1639*Y$8)^2), (AA1639^2*Y$8*$X$2+1/($X$2*Y$8*(X$1017+1+AA1639/Z1639           )))/(1+($X$2*AA1639*Y$8)^2))),           V_rtHz(Z1639)/($X$2*Y$8*(Z1639*X$1017+Z1639+AA1639)),V_rtHz(AA1639)*SQRT(Sum_Sq(Z1639*Y$8*$X$2*X$1017,1))/($X$2*Y$8*(Z1639*X$1017+Z1639+AA1639))))/SQRT(Sum_Sq(1/(1+$A1639)+$AC$2/$I$2-1/(1+(1+AA1639/Z1639)/X$1017),$X$2/$I$2)),IF(AA1640&lt;0,"A",X1640))</f>
        <v>2.2970824869748267E-6</v>
      </c>
      <c r="Z1639" s="13">
        <f t="shared" si="574"/>
        <v>5664.9471975401111</v>
      </c>
      <c r="AA1639" s="12">
        <f t="shared" si="598"/>
        <v>173708.6778119579</v>
      </c>
      <c r="AC1639" s="13">
        <f>IF(AF1639&gt;0,SQRT(Sum_Sq($AI$2,V_rtHz($AH$2)/(1+1/$A1639),V_rtHz($AH$2*$A1639)/(1+$A1639),$AN$2*$AH$2/(1+1/$A1639),$AM$2*SQRT(Sum_Sq(AF1639,1/($X$2*AD$8*(1+AC$1017+AF1639/AE1639))))/SQRT(Sum_Sq($X$2*AF1639*AD$8,1)),                   $AQ$2*SQRT(Sum_Sq($AH$2/(1+1/$A1639)+AF1639*( 1/(AC$1017+1+AF1639/AE1639)-1)/(1+($X$2*AF1639*AD$8)^2), (AF1639^2*AD$8*$X$2+1/($X$2*AD$8*(AC$1017+1+AF1639/AE1639           )))/(1+($X$2*AF1639*AD$8)^2))),           V_rtHz(AE1639)/($X$2*AD$8*(AE1639*AC$1017+AE1639+AF1639)),V_rtHz(AF1639)*SQRT(Sum_Sq(AE1639*AD$8*$X$2*AC$1017,1))/($X$2*AD$8*(AE1639*AC$1017+AE1639+AF1639))))/SQRT(Sum_Sq(1/(1+$A1639)+$AC$2/$I$2-1/(1+(1+AF1639/AE1639)/AC$1017),$X$2/$I$2)),IF(AF1640&lt;0,"A",AC1640))</f>
        <v>4.0025209646296881E-6</v>
      </c>
      <c r="AE1639" s="13">
        <f t="shared" si="575"/>
        <v>5591.0797821519645</v>
      </c>
      <c r="AF1639" s="12">
        <f t="shared" si="599"/>
        <v>556572.43225541885</v>
      </c>
      <c r="AG1639" s="13"/>
      <c r="AH1639" s="13">
        <f>IF(AK1639&gt;0,SQRT(Sum_Sq($AI$2,V_rtHz($AH$2)/(1+1/$A1639),V_rtHz($AH$2*$A1639)/(1+$A1639),$AN$2*$AH$2/(1+1/$A1639),$AM$2*SQRT(Sum_Sq(AK1639,1/($X$2*AI$8*(1+AH$1017+AK1639/AJ1639))))/SQRT(Sum_Sq($X$2*AK1639*AI$8,1)),                   $AQ$2*SQRT(Sum_Sq($AH$2/(1+1/$A1639)+AK1639*( 1/(AH$1017+1+AK1639/AJ1639)-1)/(1+($X$2*AK1639*AI$8)^2), (AK1639^2*AI$8*$X$2+1/($X$2*AI$8*(AH$1017+1+AK1639/AJ1639           )))/(1+($X$2*AK1639*AI$8)^2))),           V_rtHz(AJ1639)/($X$2*AI$8*(AJ1639*AH$1017+AJ1639+AK1639)),V_rtHz(AK1639)*SQRT(Sum_Sq(AJ1639*AI$8*$X$2*AH$1017,1))/($X$2*AI$8*(AJ1639*AH$1017+AJ1639+AK1639))))/SQRT(Sum_Sq(1/(1+$A1639)+$AC$2/$I$2-1/(1+(1+AK1639/AJ1639)/AH$1017),$X$2/$I$2)),IF(AK1640&lt;0,"A",AH1640))</f>
        <v>7.0726130205094667E-6</v>
      </c>
      <c r="AI1639" s="13"/>
      <c r="AJ1639" s="13">
        <f t="shared" si="576"/>
        <v>5568.3527357241474</v>
      </c>
      <c r="AK1639" s="12">
        <f t="shared" si="600"/>
        <v>1767220.0994847291</v>
      </c>
      <c r="AM1639" s="13">
        <f>IF(AP1639&gt;0,SQRT(Sum_Sq($AI$2,V_rtHz($AH$2)/(1+1/$A1639),V_rtHz($AH$2*$A1639)/(1+$A1639),$AN$2*$AH$2/(1+1/$A1639),$AM$2*SQRT(Sum_Sq(AP1639,1/($X$2*AN$8*(1+AM$1017+AP1639/AO1639))))/SQRT(Sum_Sq($X$2*AP1639*AN$8,1)),                   $AQ$2*SQRT(Sum_Sq($AH$2/(1+1/$A1639)+AP1639*( 1/(AM$1017+1+AP1639/AO1639)-1)/(1+($X$2*AP1639*AN$8)^2), (AP1639^2*AN$8*$X$2+1/($X$2*AN$8*(AM$1017+1+AP1639/AO1639           )))/(1+($X$2*AP1639*AN$8)^2))),           V_rtHz(AO1639)/($X$2*AN$8*(AO1639*AM$1017+AO1639+AP1639)),V_rtHz(AP1639)*SQRT(Sum_Sq(AO1639*AN$8*$X$2*AM$1017,1))/($X$2*AN$8*(AO1639*AM$1017+AO1639+AP1639))))/SQRT(Sum_Sq(1/(1+$A1639)+$AC$2/$I$2-1/(1+(1+AP1639/AO1639)/AM$1017),$X$2/$I$2)),IF(AP1640&lt;0,"A",AM1640))</f>
        <v>1.2554595285254205E-5</v>
      </c>
      <c r="AO1639" s="13">
        <f t="shared" si="577"/>
        <v>5561.2269153160596</v>
      </c>
      <c r="AP1639" s="12">
        <f t="shared" si="601"/>
        <v>5595601.3316345001</v>
      </c>
      <c r="AR1639" s="13">
        <f t="shared" si="578"/>
        <v>69887291.180198371</v>
      </c>
      <c r="AS1639" s="13">
        <f t="shared" si="579"/>
        <v>-1.4225903143662472E-5</v>
      </c>
      <c r="AV1639" s="13"/>
      <c r="AW1639" s="13">
        <f t="shared" si="580"/>
        <v>39300511.936236553</v>
      </c>
      <c r="AX1639" s="13">
        <f t="shared" si="581"/>
        <v>-5.4101602767679976E-5</v>
      </c>
      <c r="AZ1639" s="13"/>
      <c r="BA1639" s="13"/>
      <c r="BB1639" s="13">
        <f t="shared" si="582"/>
        <v>3150.681587988543</v>
      </c>
      <c r="BC1639" s="13">
        <f t="shared" si="583"/>
        <v>3.4465664218175101</v>
      </c>
      <c r="BD1639" s="13"/>
      <c r="BE1639" s="13"/>
      <c r="BG1639" s="13">
        <f t="shared" si="584"/>
        <v>996.3330000000002</v>
      </c>
      <c r="BH1639" s="13">
        <f t="shared" si="585"/>
        <v>10.898999999999996</v>
      </c>
      <c r="BI1639" s="13"/>
      <c r="BL1639" s="13">
        <f t="shared" si="586"/>
        <v>315.06815879885437</v>
      </c>
      <c r="BM1639" s="13">
        <f t="shared" si="587"/>
        <v>34.4656642181751</v>
      </c>
      <c r="BP1639" s="13"/>
      <c r="BQ1639" s="13">
        <f t="shared" si="588"/>
        <v>99.633300000000006</v>
      </c>
      <c r="BR1639" s="13">
        <f t="shared" si="589"/>
        <v>108.99</v>
      </c>
      <c r="BT1639" s="13"/>
      <c r="BU1639" s="13"/>
      <c r="BV1639" s="13">
        <f t="shared" si="590"/>
        <v>31.50681587988543</v>
      </c>
      <c r="BW1639" s="13">
        <f t="shared" si="591"/>
        <v>344.65664218175141</v>
      </c>
      <c r="CA1639" s="13">
        <f t="shared" si="592"/>
        <v>9.9633299999999991</v>
      </c>
      <c r="CB1639" s="13">
        <f t="shared" si="593"/>
        <v>1089.8999999999999</v>
      </c>
    </row>
    <row r="1640" spans="1:80" x14ac:dyDescent="0.3">
      <c r="A1640" s="13">
        <f t="shared" si="569"/>
        <v>5.7016427228074679E-2</v>
      </c>
      <c r="C1640" s="13" t="str">
        <f>IF(F1640&gt;0,SQRT(Sum_Sq($AI$2,V_rtHz($AH$2)/(1+1/$A1640),V_rtHz($AH$2*$A1640)/(1+$A1640),$AN$2*$AH$2/(1+1/$A1640),$AM$2*SQRT(Sum_Sq(F1640,1/($X$2*D$8*(1+C$1017+F1640/E1640))))/SQRT(Sum_Sq($X$2*F1640*D$8,1)),                   $AQ$2*SQRT(Sum_Sq($AH$2/(1+1/$A1640)+F1640*( 1/(C$1017+1+F1640/E1640)-1)/(1+($X$2*F1640*D$8)^2), (F1640^2*D$8*$X$2+1/($X$2*D$8*(C$1017+1+F1640/E1640           )))/(1+($X$2*F1640*D$8)^2))),           V_rtHz(E1640)/($X$2*D$8*(E1640*C$1017+E1640+F1640)),V_rtHz(F1640)*SQRT(Sum_Sq(E1640*D$8*$X$2*C$1017,1))/($X$2*D$8*(E1640*C$1017+E1640+F1640))))/SQRT(Sum_Sq(1/(1+$A1640)+$AC$2/$I$2-1/(1+(1+F1640/E1640)/C$1017),$X$2/$I$2)),IF(F1641&lt;0,"A",C1641))</f>
        <v>A</v>
      </c>
      <c r="E1640" s="13">
        <f t="shared" si="570"/>
        <v>-1</v>
      </c>
      <c r="F1640" s="12">
        <f t="shared" si="594"/>
        <v>-2</v>
      </c>
      <c r="H1640" s="13" t="str">
        <f>IF(K1640&gt;0,SQRT(Sum_Sq($AI$2,V_rtHz($AH$2)/(1+1/$A1640),V_rtHz($AH$2*$A1640)/(1+$A1640),$AN$2*$AH$2/(1+1/$A1640),$AM$2*SQRT(Sum_Sq(K1640,1/($X$2*I$8*(1+H$1017+K1640/J1640))))/SQRT(Sum_Sq($X$2*K1640*I$8,1)),                   $AQ$2*SQRT(Sum_Sq($AH$2/(1+1/$A1640)+K1640*( 1/(H$1017+1+K1640/J1640)-1)/(1+($X$2*K1640*I$8)^2), (K1640^2*I$8*$X$2+1/($X$2*I$8*(H$1017+1+K1640/J1640           )))/(1+($X$2*K1640*I$8)^2))),           V_rtHz(J1640)/($X$2*I$8*(J1640*H$1017+J1640+K1640)),V_rtHz(K1640)*SQRT(Sum_Sq(J1640*I$8*$X$2*H$1017,1))/($X$2*I$8*(J1640*H$1017+J1640+K1640))))/SQRT(Sum_Sq(1/(1+$A1640)+$AC$2/$I$2-1/(1+(1+K1640/J1640)/H$1017),$X$2/$I$2)),IF(K1641&lt;0,"A",H1641))</f>
        <v>A</v>
      </c>
      <c r="J1640" s="13">
        <f t="shared" si="571"/>
        <v>-1</v>
      </c>
      <c r="K1640" s="12">
        <f t="shared" si="595"/>
        <v>-2</v>
      </c>
      <c r="M1640" s="13">
        <f>IF(P1640&gt;0,SQRT(Sum_Sq($AI$2,V_rtHz($AH$2)/(1+1/$A1640),V_rtHz($AH$2*$A1640)/(1+$A1640),$AN$2*$AH$2/(1+1/$A1640),$AM$2*SQRT(Sum_Sq(P1640,1/($X$2*N$8*(1+M$1017+P1640/O1640))))/SQRT(Sum_Sq($X$2*P1640*N$8,1)),                   $AQ$2*SQRT(Sum_Sq($AH$2/(1+1/$A1640)+P1640*( 1/(M$1017+1+P1640/O1640)-1)/(1+($X$2*P1640*N$8)^2), (P1640^2*N$8*$X$2+1/($X$2*N$8*(M$1017+1+P1640/O1640           )))/(1+($X$2*P1640*N$8)^2))),           V_rtHz(O1640)/($X$2*N$8*(O1640*M$1017+O1640+P1640)),V_rtHz(P1640)*SQRT(Sum_Sq(O1640*N$8*$X$2*M$1017,1))/($X$2*N$8*(O1640*M$1017+O1640+P1640))))/SQRT(Sum_Sq(1/(1+$A1640)+$AC$2/$I$2-1/(1+(1+P1640/O1640)/M$1017),$X$2/$I$2)),IF(P1641&lt;0,"A",M1641))</f>
        <v>9.728040550363426E-7</v>
      </c>
      <c r="O1640" s="13">
        <f t="shared" si="572"/>
        <v>7004.3922141464573</v>
      </c>
      <c r="P1640" s="12">
        <f t="shared" si="596"/>
        <v>14049.048903512377</v>
      </c>
      <c r="R1640" s="13">
        <f>IF(U1640&gt;0,SQRT(Sum_Sq($AI$2,V_rtHz($AH$2)/(1+1/$A1640),V_rtHz($AH$2*$A1640)/(1+$A1640),$AN$2*$AH$2/(1+1/$A1640),$AM$2*SQRT(Sum_Sq(U1640,1/($X$2*S$8*(1+R$1017+U1640/T1640))))/SQRT(Sum_Sq($X$2*U1640*S$8,1)),                   $AQ$2*SQRT(Sum_Sq($AH$2/(1+1/$A1640)+U1640*( 1/(R$1017+1+U1640/T1640)-1)/(1+($X$2*U1640*S$8)^2), (U1640^2*S$8*$X$2+1/($X$2*S$8*(R$1017+1+U1640/T1640           )))/(1+($X$2*U1640*S$8)^2))),           V_rtHz(T1640)/($X$2*S$8*(T1640*R$1017+T1640+U1640)),V_rtHz(U1640)*SQRT(Sum_Sq(T1640*S$8*$X$2*R$1017,1))/($X$2*S$8*(T1640*R$1017+T1640+U1640))))/SQRT(Sum_Sq(1/(1+$A1640)+$AC$2/$I$2-1/(1+(1+U1640/T1640)/R$1017),$X$2/$I$2)),IF(U1641&lt;0,"A",R1641))</f>
        <v>1.3762765777485915E-6</v>
      </c>
      <c r="T1640" s="13">
        <f t="shared" si="573"/>
        <v>5882.9290562031401</v>
      </c>
      <c r="U1640" s="12">
        <f t="shared" si="597"/>
        <v>52896.114224005389</v>
      </c>
      <c r="X1640" s="13">
        <f>IF(AA1640&gt;0,SQRT(Sum_Sq($AI$2,V_rtHz($AH$2)/(1+1/$A1640),V_rtHz($AH$2*$A1640)/(1+$A1640),$AN$2*$AH$2/(1+1/$A1640),$AM$2*SQRT(Sum_Sq(AA1640,1/($X$2*Y$8*(1+X$1017+AA1640/Z1640))))/SQRT(Sum_Sq($X$2*AA1640*Y$8,1)),                   $AQ$2*SQRT(Sum_Sq($AH$2/(1+1/$A1640)+AA1640*( 1/(X$1017+1+AA1640/Z1640)-1)/(1+($X$2*AA1640*Y$8)^2), (AA1640^2*Y$8*$X$2+1/($X$2*Y$8*(X$1017+1+AA1640/Z1640           )))/(1+($X$2*AA1640*Y$8)^2))),           V_rtHz(Z1640)/($X$2*Y$8*(Z1640*X$1017+Z1640+AA1640)),V_rtHz(AA1640)*SQRT(Sum_Sq(Z1640*Y$8*$X$2*X$1017,1))/($X$2*Y$8*(Z1640*X$1017+Z1640+AA1640))))/SQRT(Sum_Sq(1/(1+$A1640)+$AC$2/$I$2-1/(1+(1+AA1640/Z1640)/X$1017),$X$2/$I$2)),IF(AA1641&lt;0,"A",X1641))</f>
        <v>2.2928998004520986E-6</v>
      </c>
      <c r="Z1640" s="13">
        <f t="shared" si="574"/>
        <v>5631.9740725009815</v>
      </c>
      <c r="AA1640" s="12">
        <f t="shared" si="598"/>
        <v>174725.67786915667</v>
      </c>
      <c r="AC1640" s="13">
        <f>IF(AF1640&gt;0,SQRT(Sum_Sq($AI$2,V_rtHz($AH$2)/(1+1/$A1640),V_rtHz($AH$2*$A1640)/(1+$A1640),$AN$2*$AH$2/(1+1/$A1640),$AM$2*SQRT(Sum_Sq(AF1640,1/($X$2*AD$8*(1+AC$1017+AF1640/AE1640))))/SQRT(Sum_Sq($X$2*AF1640*AD$8,1)),                   $AQ$2*SQRT(Sum_Sq($AH$2/(1+1/$A1640)+AF1640*( 1/(AC$1017+1+AF1640/AE1640)-1)/(1+($X$2*AF1640*AD$8)^2), (AF1640^2*AD$8*$X$2+1/($X$2*AD$8*(AC$1017+1+AF1640/AE1640           )))/(1+($X$2*AF1640*AD$8)^2))),           V_rtHz(AE1640)/($X$2*AD$8*(AE1640*AC$1017+AE1640+AF1640)),V_rtHz(AF1640)*SQRT(Sum_Sq(AE1640*AD$8*$X$2*AC$1017,1))/($X$2*AD$8*(AE1640*AC$1017+AE1640+AF1640))))/SQRT(Sum_Sq(1/(1+$A1640)+$AC$2/$I$2-1/(1+(1+AF1640/AE1640)/AC$1017),$X$2/$I$2)),IF(AF1641&lt;0,"A",AC1641))</f>
        <v>3.9957742750928093E-6</v>
      </c>
      <c r="AE1640" s="13">
        <f t="shared" si="575"/>
        <v>5559.4512821542048</v>
      </c>
      <c r="AF1640" s="12">
        <f t="shared" si="599"/>
        <v>559738.85107607674</v>
      </c>
      <c r="AG1640" s="13"/>
      <c r="AH1640" s="13">
        <f>IF(AK1640&gt;0,SQRT(Sum_Sq($AI$2,V_rtHz($AH$2)/(1+1/$A1640),V_rtHz($AH$2*$A1640)/(1+$A1640),$AN$2*$AH$2/(1+1/$A1640),$AM$2*SQRT(Sum_Sq(AK1640,1/($X$2*AI$8*(1+AH$1017+AK1640/AJ1640))))/SQRT(Sum_Sq($X$2*AK1640*AI$8,1)),                   $AQ$2*SQRT(Sum_Sq($AH$2/(1+1/$A1640)+AK1640*( 1/(AH$1017+1+AK1640/AJ1640)-1)/(1+($X$2*AK1640*AI$8)^2), (AK1640^2*AI$8*$X$2+1/($X$2*AI$8*(AH$1017+1+AK1640/AJ1640           )))/(1+($X$2*AK1640*AI$8)^2))),           V_rtHz(AJ1640)/($X$2*AI$8*(AJ1640*AH$1017+AJ1640+AK1640)),V_rtHz(AK1640)*SQRT(Sum_Sq(AJ1640*AI$8*$X$2*AH$1017,1))/($X$2*AI$8*(AJ1640*AH$1017+AJ1640+AK1640))))/SQRT(Sum_Sq(1/(1+$A1640)+$AC$2/$I$2-1/(1+(1+AK1640/AJ1640)/AH$1017),$X$2/$I$2)),IF(AK1641&lt;0,"A",AH1641))</f>
        <v>7.0609855263587846E-6</v>
      </c>
      <c r="AI1640" s="13"/>
      <c r="AJ1640" s="13">
        <f t="shared" si="576"/>
        <v>5537.1300649368777</v>
      </c>
      <c r="AK1640" s="12">
        <f t="shared" si="600"/>
        <v>1777185.0688330671</v>
      </c>
      <c r="AM1640" s="13">
        <f>IF(AP1640&gt;0,SQRT(Sum_Sq($AI$2,V_rtHz($AH$2)/(1+1/$A1640),V_rtHz($AH$2*$A1640)/(1+$A1640),$AN$2*$AH$2/(1+1/$A1640),$AM$2*SQRT(Sum_Sq(AP1640,1/($X$2*AN$8*(1+AM$1017+AP1640/AO1640))))/SQRT(Sum_Sq($X$2*AP1640*AN$8,1)),                   $AQ$2*SQRT(Sum_Sq($AH$2/(1+1/$A1640)+AP1640*( 1/(AM$1017+1+AP1640/AO1640)-1)/(1+($X$2*AP1640*AN$8)^2), (AP1640^2*AN$8*$X$2+1/($X$2*AN$8*(AM$1017+1+AP1640/AO1640           )))/(1+($X$2*AP1640*AN$8)^2))),           V_rtHz(AO1640)/($X$2*AN$8*(AO1640*AM$1017+AO1640+AP1640)),V_rtHz(AP1640)*SQRT(Sum_Sq(AO1640*AN$8*$X$2*AM$1017,1))/($X$2*AN$8*(AO1640*AM$1017+AO1640+AP1640))))/SQRT(Sum_Sq(1/(1+$A1640)+$AC$2/$I$2-1/(1+(1+AP1640/AO1640)/AM$1017),$X$2/$I$2)),IF(AP1641&lt;0,"A",AM1641))</f>
        <v>1.2534133547133773E-5</v>
      </c>
      <c r="AO1640" s="13">
        <f t="shared" si="577"/>
        <v>5530.1307309595149</v>
      </c>
      <c r="AP1640" s="12">
        <f t="shared" si="601"/>
        <v>5627065.660247948</v>
      </c>
      <c r="AR1640" s="13">
        <f t="shared" si="578"/>
        <v>69887291.180198371</v>
      </c>
      <c r="AS1640" s="13">
        <f t="shared" si="579"/>
        <v>-1.4241340498229402E-5</v>
      </c>
      <c r="AV1640" s="13"/>
      <c r="AW1640" s="13">
        <f t="shared" si="580"/>
        <v>39300511.936236553</v>
      </c>
      <c r="AX1640" s="13">
        <f t="shared" si="581"/>
        <v>-5.4325555553495953E-5</v>
      </c>
      <c r="AZ1640" s="13"/>
      <c r="BA1640" s="13"/>
      <c r="BB1640" s="13">
        <f t="shared" si="582"/>
        <v>3150.681587988543</v>
      </c>
      <c r="BC1640" s="13">
        <f t="shared" si="583"/>
        <v>3.4465664218175118</v>
      </c>
      <c r="BD1640" s="13"/>
      <c r="BE1640" s="13"/>
      <c r="BG1640" s="13">
        <f t="shared" si="584"/>
        <v>996.3330000000002</v>
      </c>
      <c r="BH1640" s="13">
        <f t="shared" si="585"/>
        <v>10.899000000000008</v>
      </c>
      <c r="BI1640" s="13"/>
      <c r="BL1640" s="13">
        <f t="shared" si="586"/>
        <v>315.06815879885437</v>
      </c>
      <c r="BM1640" s="13">
        <f t="shared" si="587"/>
        <v>34.465664218175149</v>
      </c>
      <c r="BP1640" s="13"/>
      <c r="BQ1640" s="13">
        <f t="shared" si="588"/>
        <v>99.633300000000006</v>
      </c>
      <c r="BR1640" s="13">
        <f t="shared" si="589"/>
        <v>108.99000000000008</v>
      </c>
      <c r="BT1640" s="13"/>
      <c r="BU1640" s="13"/>
      <c r="BV1640" s="13">
        <f t="shared" si="590"/>
        <v>31.506815879885437</v>
      </c>
      <c r="BW1640" s="13">
        <f t="shared" si="591"/>
        <v>344.65664218175181</v>
      </c>
      <c r="CA1640" s="13">
        <f t="shared" si="592"/>
        <v>9.9633299999999974</v>
      </c>
      <c r="CB1640" s="13">
        <f t="shared" si="593"/>
        <v>1089.9000000000012</v>
      </c>
    </row>
    <row r="1641" spans="1:80" x14ac:dyDescent="0.3">
      <c r="A1641" s="13">
        <f t="shared" si="569"/>
        <v>5.7809604740571771E-2</v>
      </c>
      <c r="C1641" s="13" t="str">
        <f>IF(F1641&gt;0,SQRT(Sum_Sq($AI$2,V_rtHz($AH$2)/(1+1/$A1641),V_rtHz($AH$2*$A1641)/(1+$A1641),$AN$2*$AH$2/(1+1/$A1641),$AM$2*SQRT(Sum_Sq(F1641,1/($X$2*D$8*(1+C$1017+F1641/E1641))))/SQRT(Sum_Sq($X$2*F1641*D$8,1)),                   $AQ$2*SQRT(Sum_Sq($AH$2/(1+1/$A1641)+F1641*( 1/(C$1017+1+F1641/E1641)-1)/(1+($X$2*F1641*D$8)^2), (F1641^2*D$8*$X$2+1/($X$2*D$8*(C$1017+1+F1641/E1641           )))/(1+($X$2*F1641*D$8)^2))),           V_rtHz(E1641)/($X$2*D$8*(E1641*C$1017+E1641+F1641)),V_rtHz(F1641)*SQRT(Sum_Sq(E1641*D$8*$X$2*C$1017,1))/($X$2*D$8*(E1641*C$1017+E1641+F1641))))/SQRT(Sum_Sq(1/(1+$A1641)+$AC$2/$I$2-1/(1+(1+F1641/E1641)/C$1017),$X$2/$I$2)),IF(F1642&lt;0,"A",C1642))</f>
        <v>A</v>
      </c>
      <c r="E1641" s="13">
        <f t="shared" si="570"/>
        <v>-1</v>
      </c>
      <c r="F1641" s="12">
        <f t="shared" si="594"/>
        <v>-2</v>
      </c>
      <c r="H1641" s="13" t="str">
        <f>IF(K1641&gt;0,SQRT(Sum_Sq($AI$2,V_rtHz($AH$2)/(1+1/$A1641),V_rtHz($AH$2*$A1641)/(1+$A1641),$AN$2*$AH$2/(1+1/$A1641),$AM$2*SQRT(Sum_Sq(K1641,1/($X$2*I$8*(1+H$1017+K1641/J1641))))/SQRT(Sum_Sq($X$2*K1641*I$8,1)),                   $AQ$2*SQRT(Sum_Sq($AH$2/(1+1/$A1641)+K1641*( 1/(H$1017+1+K1641/J1641)-1)/(1+($X$2*K1641*I$8)^2), (K1641^2*I$8*$X$2+1/($X$2*I$8*(H$1017+1+K1641/J1641           )))/(1+($X$2*K1641*I$8)^2))),           V_rtHz(J1641)/($X$2*I$8*(J1641*H$1017+J1641+K1641)),V_rtHz(K1641)*SQRT(Sum_Sq(J1641*I$8*$X$2*H$1017,1))/($X$2*I$8*(J1641*H$1017+J1641+K1641))))/SQRT(Sum_Sq(1/(1+$A1641)+$AC$2/$I$2-1/(1+(1+K1641/J1641)/H$1017),$X$2/$I$2)),IF(K1642&lt;0,"A",H1642))</f>
        <v>A</v>
      </c>
      <c r="J1641" s="13">
        <f t="shared" si="571"/>
        <v>-1</v>
      </c>
      <c r="K1641" s="12">
        <f t="shared" si="595"/>
        <v>-2</v>
      </c>
      <c r="M1641" s="13">
        <f>IF(P1641&gt;0,SQRT(Sum_Sq($AI$2,V_rtHz($AH$2)/(1+1/$A1641),V_rtHz($AH$2*$A1641)/(1+$A1641),$AN$2*$AH$2/(1+1/$A1641),$AM$2*SQRT(Sum_Sq(P1641,1/($X$2*N$8*(1+M$1017+P1641/O1641))))/SQRT(Sum_Sq($X$2*P1641*N$8,1)),                   $AQ$2*SQRT(Sum_Sq($AH$2/(1+1/$A1641)+P1641*( 1/(M$1017+1+P1641/O1641)-1)/(1+($X$2*P1641*N$8)^2), (P1641^2*N$8*$X$2+1/($X$2*N$8*(M$1017+1+P1641/O1641           )))/(1+($X$2*P1641*N$8)^2))),           V_rtHz(O1641)/($X$2*N$8*(O1641*M$1017+O1641+P1641)),V_rtHz(P1641)*SQRT(Sum_Sq(O1641*N$8*$X$2*M$1017,1))/($X$2*N$8*(O1641*M$1017+O1641+P1641))))/SQRT(Sum_Sq(1/(1+$A1641)+$AC$2/$I$2-1/(1+(1+P1641/O1641)/M$1017),$X$2/$I$2)),IF(P1642&lt;0,"A",M1642))</f>
        <v>9.6817343986237843E-7</v>
      </c>
      <c r="O1641" s="13">
        <f t="shared" si="572"/>
        <v>6938.5527065712349</v>
      </c>
      <c r="P1641" s="12">
        <f t="shared" si="596"/>
        <v>14182.359480058327</v>
      </c>
      <c r="R1641" s="13">
        <f>IF(U1641&gt;0,SQRT(Sum_Sq($AI$2,V_rtHz($AH$2)/(1+1/$A1641),V_rtHz($AH$2*$A1641)/(1+$A1641),$AN$2*$AH$2/(1+1/$A1641),$AM$2*SQRT(Sum_Sq(U1641,1/($X$2*S$8*(1+R$1017+U1641/T1641))))/SQRT(Sum_Sq($X$2*U1641*S$8,1)),                   $AQ$2*SQRT(Sum_Sq($AH$2/(1+1/$A1641)+U1641*( 1/(R$1017+1+U1641/T1641)-1)/(1+($X$2*U1641*S$8)^2), (U1641^2*S$8*$X$2+1/($X$2*S$8*(R$1017+1+U1641/T1641           )))/(1+($X$2*U1641*S$8)^2))),           V_rtHz(T1641)/($X$2*S$8*(T1641*R$1017+T1641+U1641)),V_rtHz(U1641)*SQRT(Sum_Sq(T1641*S$8*$X$2*R$1017,1))/($X$2*S$8*(T1641*R$1017+T1641+U1641))))/SQRT(Sum_Sq(1/(1+$A1641)+$AC$2/$I$2-1/(1+(1+U1641/T1641)/R$1017),$X$2/$I$2)),IF(U1642&lt;0,"A",R1642))</f>
        <v>1.3731293090921626E-6</v>
      </c>
      <c r="T1641" s="13">
        <f t="shared" si="573"/>
        <v>5845.2421088647889</v>
      </c>
      <c r="U1641" s="12">
        <f t="shared" si="597"/>
        <v>53237.159647622691</v>
      </c>
      <c r="X1641" s="13">
        <f>IF(AA1641&gt;0,SQRT(Sum_Sq($AI$2,V_rtHz($AH$2)/(1+1/$A1641),V_rtHz($AH$2*$A1641)/(1+$A1641),$AN$2*$AH$2/(1+1/$A1641),$AM$2*SQRT(Sum_Sq(AA1641,1/($X$2*Y$8*(1+X$1017+AA1641/Z1641))))/SQRT(Sum_Sq($X$2*AA1641*Y$8,1)),                   $AQ$2*SQRT(Sum_Sq($AH$2/(1+1/$A1641)+AA1641*( 1/(X$1017+1+AA1641/Z1641)-1)/(1+($X$2*AA1641*Y$8)^2), (AA1641^2*Y$8*$X$2+1/($X$2*Y$8*(X$1017+1+AA1641/Z1641           )))/(1+($X$2*AA1641*Y$8)^2))),           V_rtHz(Z1641)/($X$2*Y$8*(Z1641*X$1017+Z1641+AA1641)),V_rtHz(AA1641)*SQRT(Sum_Sq(Z1641*Y$8*$X$2*X$1017,1))/($X$2*Y$8*(Z1641*X$1017+Z1641+AA1641))))/SQRT(Sum_Sq(1/(1+$A1641)+$AC$2/$I$2-1/(1+(1+AA1641/Z1641)/X$1017),$X$2/$I$2)),IF(AA1642&lt;0,"A",X1642))</f>
        <v>2.2887533833516449E-6</v>
      </c>
      <c r="Z1641" s="13">
        <f t="shared" si="574"/>
        <v>5599.1599201151566</v>
      </c>
      <c r="AA1641" s="12">
        <f t="shared" si="598"/>
        <v>175749.66630690737</v>
      </c>
      <c r="AC1641" s="13">
        <f>IF(AF1641&gt;0,SQRT(Sum_Sq($AI$2,V_rtHz($AH$2)/(1+1/$A1641),V_rtHz($AH$2*$A1641)/(1+$A1641),$AN$2*$AH$2/(1+1/$A1641),$AM$2*SQRT(Sum_Sq(AF1641,1/($X$2*AD$8*(1+AC$1017+AF1641/AE1641))))/SQRT(Sum_Sq($X$2*AF1641*AD$8,1)),                   $AQ$2*SQRT(Sum_Sq($AH$2/(1+1/$A1641)+AF1641*( 1/(AC$1017+1+AF1641/AE1641)-1)/(1+($X$2*AF1641*AD$8)^2), (AF1641^2*AD$8*$X$2+1/($X$2*AD$8*(AC$1017+1+AF1641/AE1641           )))/(1+($X$2*AF1641*AD$8)^2))),           V_rtHz(AE1641)/($X$2*AD$8*(AE1641*AC$1017+AE1641+AF1641)),V_rtHz(AF1641)*SQRT(Sum_Sq(AE1641*AD$8*$X$2*AC$1017,1))/($X$2*AD$8*(AE1641*AC$1017+AE1641+AF1641))))/SQRT(Sum_Sq(1/(1+$A1641)+$AC$2/$I$2-1/(1+(1+AF1641/AE1641)/AC$1017),$X$2/$I$2)),IF(AF1642&lt;0,"A",AC1642))</f>
        <v>3.9890832744639858E-6</v>
      </c>
      <c r="AE1641" s="13">
        <f t="shared" si="575"/>
        <v>5527.9583015187727</v>
      </c>
      <c r="AF1641" s="12">
        <f t="shared" si="599"/>
        <v>562927.7037837744</v>
      </c>
      <c r="AG1641" s="13"/>
      <c r="AH1641" s="13">
        <f>IF(AK1641&gt;0,SQRT(Sum_Sq($AI$2,V_rtHz($AH$2)/(1+1/$A1641),V_rtHz($AH$2*$A1641)/(1+$A1641),$AN$2*$AH$2/(1+1/$A1641),$AM$2*SQRT(Sum_Sq(AK1641,1/($X$2*AI$8*(1+AH$1017+AK1641/AJ1641))))/SQRT(Sum_Sq($X$2*AK1641*AI$8,1)),                   $AQ$2*SQRT(Sum_Sq($AH$2/(1+1/$A1641)+AK1641*( 1/(AH$1017+1+AK1641/AJ1641)-1)/(1+($X$2*AK1641*AI$8)^2), (AK1641^2*AI$8*$X$2+1/($X$2*AI$8*(AH$1017+1+AK1641/AJ1641           )))/(1+($X$2*AK1641*AI$8)^2))),           V_rtHz(AJ1641)/($X$2*AI$8*(AJ1641*AH$1017+AJ1641+AK1641)),V_rtHz(AK1641)*SQRT(Sum_Sq(AJ1641*AI$8*$X$2*AH$1017,1))/($X$2*AI$8*(AJ1641*AH$1017+AJ1641+AK1641))))/SQRT(Sum_Sq(1/(1+$A1641)+$AC$2/$I$2-1/(1+(1+AK1641/AJ1641)/AH$1017),$X$2/$I$2)),IF(AK1642&lt;0,"A",AH1642))</f>
        <v>7.0494526029055602E-6</v>
      </c>
      <c r="AI1641" s="13"/>
      <c r="AJ1641" s="13">
        <f t="shared" si="576"/>
        <v>5506.0360779176854</v>
      </c>
      <c r="AK1641" s="12">
        <f t="shared" si="600"/>
        <v>1787221.2852106933</v>
      </c>
      <c r="AM1641" s="13">
        <f>IF(AP1641&gt;0,SQRT(Sum_Sq($AI$2,V_rtHz($AH$2)/(1+1/$A1641),V_rtHz($AH$2*$A1641)/(1+$A1641),$AN$2*$AH$2/(1+1/$A1641),$AM$2*SQRT(Sum_Sq(AP1641,1/($X$2*AN$8*(1+AM$1017+AP1641/AO1641))))/SQRT(Sum_Sq($X$2*AP1641*AN$8,1)),                   $AQ$2*SQRT(Sum_Sq($AH$2/(1+1/$A1641)+AP1641*( 1/(AM$1017+1+AP1641/AO1641)-1)/(1+($X$2*AP1641*AN$8)^2), (AP1641^2*AN$8*$X$2+1/($X$2*AN$8*(AM$1017+1+AP1641/AO1641           )))/(1+($X$2*AP1641*AN$8)^2))),           V_rtHz(AO1641)/($X$2*AN$8*(AO1641*AM$1017+AO1641+AP1641)),V_rtHz(AP1641)*SQRT(Sum_Sq(AO1641*AN$8*$X$2*AM$1017,1))/($X$2*AN$8*(AO1641*AM$1017+AO1641+AP1641))))/SQRT(Sum_Sq(1/(1+$A1641)+$AC$2/$I$2-1/(1+(1+AP1641/AO1641)/AM$1017),$X$2/$I$2)),IF(AP1642&lt;0,"A",AM1642))</f>
        <v>1.2513837646612953E-5</v>
      </c>
      <c r="AO1641" s="13">
        <f t="shared" si="577"/>
        <v>5499.161123054193</v>
      </c>
      <c r="AP1641" s="12">
        <f t="shared" si="601"/>
        <v>5658755.5877215751</v>
      </c>
      <c r="AR1641" s="13">
        <f t="shared" si="578"/>
        <v>69887291.180198371</v>
      </c>
      <c r="AS1641" s="13">
        <f t="shared" si="579"/>
        <v>-1.4257026851780779E-5</v>
      </c>
      <c r="AV1641" s="13"/>
      <c r="AW1641" s="13">
        <f t="shared" si="580"/>
        <v>39300511.936236553</v>
      </c>
      <c r="AX1641" s="13">
        <f t="shared" si="581"/>
        <v>-5.4554524778835763E-5</v>
      </c>
      <c r="AZ1641" s="13"/>
      <c r="BA1641" s="13"/>
      <c r="BB1641" s="13">
        <f t="shared" si="582"/>
        <v>3150.681587988543</v>
      </c>
      <c r="BC1641" s="13">
        <f t="shared" si="583"/>
        <v>3.4465664218175101</v>
      </c>
      <c r="BD1641" s="13"/>
      <c r="BE1641" s="13"/>
      <c r="BG1641" s="13">
        <f t="shared" si="584"/>
        <v>996.3330000000002</v>
      </c>
      <c r="BH1641" s="13">
        <f t="shared" si="585"/>
        <v>10.898999999999992</v>
      </c>
      <c r="BI1641" s="13"/>
      <c r="BL1641" s="13">
        <f t="shared" si="586"/>
        <v>315.06815879885437</v>
      </c>
      <c r="BM1641" s="13">
        <f t="shared" si="587"/>
        <v>34.465664218175149</v>
      </c>
      <c r="BP1641" s="13"/>
      <c r="BQ1641" s="13">
        <f t="shared" si="588"/>
        <v>99.633300000000006</v>
      </c>
      <c r="BR1641" s="13">
        <f t="shared" si="589"/>
        <v>108.99000000000008</v>
      </c>
      <c r="BT1641" s="13"/>
      <c r="BU1641" s="13"/>
      <c r="BV1641" s="13">
        <f t="shared" si="590"/>
        <v>31.506815879885437</v>
      </c>
      <c r="BW1641" s="13">
        <f t="shared" si="591"/>
        <v>344.65664218175181</v>
      </c>
      <c r="CA1641" s="13">
        <f t="shared" si="592"/>
        <v>9.9633299999999991</v>
      </c>
      <c r="CB1641" s="13">
        <f t="shared" si="593"/>
        <v>1089.8999999999994</v>
      </c>
    </row>
    <row r="1642" spans="1:80" x14ac:dyDescent="0.3">
      <c r="A1642" s="13">
        <f t="shared" si="569"/>
        <v>5.8613816451402866E-2</v>
      </c>
      <c r="C1642" s="13" t="str">
        <f>IF(F1642&gt;0,SQRT(Sum_Sq($AI$2,V_rtHz($AH$2)/(1+1/$A1642),V_rtHz($AH$2*$A1642)/(1+$A1642),$AN$2*$AH$2/(1+1/$A1642),$AM$2*SQRT(Sum_Sq(F1642,1/($X$2*D$8*(1+C$1017+F1642/E1642))))/SQRT(Sum_Sq($X$2*F1642*D$8,1)),                   $AQ$2*SQRT(Sum_Sq($AH$2/(1+1/$A1642)+F1642*( 1/(C$1017+1+F1642/E1642)-1)/(1+($X$2*F1642*D$8)^2), (F1642^2*D$8*$X$2+1/($X$2*D$8*(C$1017+1+F1642/E1642           )))/(1+($X$2*F1642*D$8)^2))),           V_rtHz(E1642)/($X$2*D$8*(E1642*C$1017+E1642+F1642)),V_rtHz(F1642)*SQRT(Sum_Sq(E1642*D$8*$X$2*C$1017,1))/($X$2*D$8*(E1642*C$1017+E1642+F1642))))/SQRT(Sum_Sq(1/(1+$A1642)+$AC$2/$I$2-1/(1+(1+F1642/E1642)/C$1017),$X$2/$I$2)),IF(F1643&lt;0,"A",C1643))</f>
        <v>A</v>
      </c>
      <c r="E1642" s="13">
        <f t="shared" si="570"/>
        <v>-1</v>
      </c>
      <c r="F1642" s="12">
        <f t="shared" si="594"/>
        <v>-2</v>
      </c>
      <c r="H1642" s="13" t="str">
        <f>IF(K1642&gt;0,SQRT(Sum_Sq($AI$2,V_rtHz($AH$2)/(1+1/$A1642),V_rtHz($AH$2*$A1642)/(1+$A1642),$AN$2*$AH$2/(1+1/$A1642),$AM$2*SQRT(Sum_Sq(K1642,1/($X$2*I$8*(1+H$1017+K1642/J1642))))/SQRT(Sum_Sq($X$2*K1642*I$8,1)),                   $AQ$2*SQRT(Sum_Sq($AH$2/(1+1/$A1642)+K1642*( 1/(H$1017+1+K1642/J1642)-1)/(1+($X$2*K1642*I$8)^2), (K1642^2*I$8*$X$2+1/($X$2*I$8*(H$1017+1+K1642/J1642           )))/(1+($X$2*K1642*I$8)^2))),           V_rtHz(J1642)/($X$2*I$8*(J1642*H$1017+J1642+K1642)),V_rtHz(K1642)*SQRT(Sum_Sq(J1642*I$8*$X$2*H$1017,1))/($X$2*I$8*(J1642*H$1017+J1642+K1642))))/SQRT(Sum_Sq(1/(1+$A1642)+$AC$2/$I$2-1/(1+(1+K1642/J1642)/H$1017),$X$2/$I$2)),IF(K1643&lt;0,"A",H1643))</f>
        <v>A</v>
      </c>
      <c r="J1642" s="13">
        <f t="shared" si="571"/>
        <v>-1</v>
      </c>
      <c r="K1642" s="12">
        <f t="shared" si="595"/>
        <v>-2</v>
      </c>
      <c r="M1642" s="13">
        <f>IF(P1642&gt;0,SQRT(Sum_Sq($AI$2,V_rtHz($AH$2)/(1+1/$A1642),V_rtHz($AH$2*$A1642)/(1+$A1642),$AN$2*$AH$2/(1+1/$A1642),$AM$2*SQRT(Sum_Sq(P1642,1/($X$2*N$8*(1+M$1017+P1642/O1642))))/SQRT(Sum_Sq($X$2*P1642*N$8,1)),                   $AQ$2*SQRT(Sum_Sq($AH$2/(1+1/$A1642)+P1642*( 1/(M$1017+1+P1642/O1642)-1)/(1+($X$2*P1642*N$8)^2), (P1642^2*N$8*$X$2+1/($X$2*N$8*(M$1017+1+P1642/O1642           )))/(1+($X$2*P1642*N$8)^2))),           V_rtHz(O1642)/($X$2*N$8*(O1642*M$1017+O1642+P1642)),V_rtHz(P1642)*SQRT(Sum_Sq(O1642*N$8*$X$2*M$1017,1))/($X$2*N$8*(O1642*M$1017+O1642+P1642))))/SQRT(Sum_Sq(1/(1+$A1642)+$AC$2/$I$2-1/(1+(1+P1642/O1642)/M$1017),$X$2/$I$2)),IF(P1643&lt;0,"A",M1643))</f>
        <v>9.6363296723771135E-7</v>
      </c>
      <c r="O1642" s="13">
        <f t="shared" si="572"/>
        <v>6873.8071437663848</v>
      </c>
      <c r="P1642" s="12">
        <f t="shared" si="596"/>
        <v>14315.945544844826</v>
      </c>
      <c r="R1642" s="13">
        <f>IF(U1642&gt;0,SQRT(Sum_Sq($AI$2,V_rtHz($AH$2)/(1+1/$A1642),V_rtHz($AH$2*$A1642)/(1+$A1642),$AN$2*$AH$2/(1+1/$A1642),$AM$2*SQRT(Sum_Sq(U1642,1/($X$2*S$8*(1+R$1017+U1642/T1642))))/SQRT(Sum_Sq($X$2*U1642*S$8,1)),                   $AQ$2*SQRT(Sum_Sq($AH$2/(1+1/$A1642)+U1642*( 1/(R$1017+1+U1642/T1642)-1)/(1+($X$2*U1642*S$8)^2), (U1642^2*S$8*$X$2+1/($X$2*S$8*(R$1017+1+U1642/T1642           )))/(1+($X$2*U1642*S$8)^2))),           V_rtHz(T1642)/($X$2*S$8*(T1642*R$1017+T1642+U1642)),V_rtHz(U1642)*SQRT(Sum_Sq(T1642*S$8*$X$2*R$1017,1))/($X$2*S$8*(T1642*R$1017+T1642+U1642))))/SQRT(Sum_Sq(1/(1+$A1642)+$AC$2/$I$2-1/(1+(1+U1642/T1642)/R$1017),$X$2/$I$2)),IF(U1643&lt;0,"A",R1643))</f>
        <v>1.3700146814367202E-6</v>
      </c>
      <c r="T1642" s="13">
        <f t="shared" si="573"/>
        <v>5807.8089853766423</v>
      </c>
      <c r="U1642" s="12">
        <f t="shared" si="597"/>
        <v>53580.28959150779</v>
      </c>
      <c r="X1642" s="13">
        <f>IF(AA1642&gt;0,SQRT(Sum_Sq($AI$2,V_rtHz($AH$2)/(1+1/$A1642),V_rtHz($AH$2*$A1642)/(1+$A1642),$AN$2*$AH$2/(1+1/$A1642),$AM$2*SQRT(Sum_Sq(AA1642,1/($X$2*Y$8*(1+X$1017+AA1642/Z1642))))/SQRT(Sum_Sq($X$2*AA1642*Y$8,1)),                   $AQ$2*SQRT(Sum_Sq($AH$2/(1+1/$A1642)+AA1642*( 1/(X$1017+1+AA1642/Z1642)-1)/(1+($X$2*AA1642*Y$8)^2), (AA1642^2*Y$8*$X$2+1/($X$2*Y$8*(X$1017+1+AA1642/Z1642           )))/(1+($X$2*AA1642*Y$8)^2))),           V_rtHz(Z1642)/($X$2*Y$8*(Z1642*X$1017+Z1642+AA1642)),V_rtHz(AA1642)*SQRT(Sum_Sq(Z1642*Y$8*$X$2*X$1017,1))/($X$2*Y$8*(Z1642*X$1017+Z1642+AA1642))))/SQRT(Sum_Sq(1/(1+$A1642)+$AC$2/$I$2-1/(1+(1+AA1642/Z1642)/X$1017),$X$2/$I$2)),IF(AA1643&lt;0,"A",X1643))</f>
        <v>2.2846435050889764E-6</v>
      </c>
      <c r="Z1642" s="13">
        <f t="shared" si="574"/>
        <v>5566.5043305222043</v>
      </c>
      <c r="AA1642" s="12">
        <f t="shared" si="598"/>
        <v>176780.69199794068</v>
      </c>
      <c r="AC1642" s="13">
        <f>IF(AF1642&gt;0,SQRT(Sum_Sq($AI$2,V_rtHz($AH$2)/(1+1/$A1642),V_rtHz($AH$2*$A1642)/(1+$A1642),$AN$2*$AH$2/(1+1/$A1642),$AM$2*SQRT(Sum_Sq(AF1642,1/($X$2*AD$8*(1+AC$1017+AF1642/AE1642))))/SQRT(Sum_Sq($X$2*AF1642*AD$8,1)),                   $AQ$2*SQRT(Sum_Sq($AH$2/(1+1/$A1642)+AF1642*( 1/(AC$1017+1+AF1642/AE1642)-1)/(1+($X$2*AF1642*AD$8)^2), (AF1642^2*AD$8*$X$2+1/($X$2*AD$8*(AC$1017+1+AF1642/AE1642           )))/(1+($X$2*AF1642*AD$8)^2))),           V_rtHz(AE1642)/($X$2*AD$8*(AE1642*AC$1017+AE1642+AF1642)),V_rtHz(AF1642)*SQRT(Sum_Sq(AE1642*AD$8*$X$2*AC$1017,1))/($X$2*AD$8*(AE1642*AC$1017+AE1642+AF1642))))/SQRT(Sum_Sq(1/(1+$A1642)+$AC$2/$I$2-1/(1+(1+AF1642/AE1642)/AC$1017),$X$2/$I$2)),IF(AF1643&lt;0,"A",AC1643))</f>
        <v>3.9824485294522872E-6</v>
      </c>
      <c r="AE1642" s="13">
        <f t="shared" si="575"/>
        <v>5496.6008146211898</v>
      </c>
      <c r="AF1642" s="12">
        <f t="shared" si="599"/>
        <v>566139.14276051999</v>
      </c>
      <c r="AG1642" s="13"/>
      <c r="AH1642" s="13">
        <f>IF(AK1642&gt;0,SQRT(Sum_Sq($AI$2,V_rtHz($AH$2)/(1+1/$A1642),V_rtHz($AH$2*$A1642)/(1+$A1642),$AN$2*$AH$2/(1+1/$A1642),$AM$2*SQRT(Sum_Sq(AK1642,1/($X$2*AI$8*(1+AH$1017+AK1642/AJ1642))))/SQRT(Sum_Sq($X$2*AK1642*AI$8,1)),                   $AQ$2*SQRT(Sum_Sq($AH$2/(1+1/$A1642)+AK1642*( 1/(AH$1017+1+AK1642/AJ1642)-1)/(1+($X$2*AK1642*AI$8)^2), (AK1642^2*AI$8*$X$2+1/($X$2*AI$8*(AH$1017+1+AK1642/AJ1642           )))/(1+($X$2*AK1642*AI$8)^2))),           V_rtHz(AJ1642)/($X$2*AI$8*(AJ1642*AH$1017+AJ1642+AK1642)),V_rtHz(AK1642)*SQRT(Sum_Sq(AJ1642*AI$8*$X$2*AH$1017,1))/($X$2*AI$8*(AJ1642*AH$1017+AJ1642+AK1642))))/SQRT(Sum_Sq(1/(1+$A1642)+$AC$2/$I$2-1/(1+(1+AK1642/AJ1642)/AH$1017),$X$2/$I$2)),IF(AK1643&lt;0,"A",AH1643))</f>
        <v>7.0380152963769506E-6</v>
      </c>
      <c r="AI1642" s="13"/>
      <c r="AJ1642" s="13">
        <f t="shared" si="576"/>
        <v>5475.0708536302982</v>
      </c>
      <c r="AK1642" s="12">
        <f t="shared" si="600"/>
        <v>1797329.2289117409</v>
      </c>
      <c r="AM1642" s="13">
        <f>IF(AP1642&gt;0,SQRT(Sum_Sq($AI$2,V_rtHz($AH$2)/(1+1/$A1642),V_rtHz($AH$2*$A1642)/(1+$A1642),$AN$2*$AH$2/(1+1/$A1642),$AM$2*SQRT(Sum_Sq(AP1642,1/($X$2*AN$8*(1+AM$1017+AP1642/AO1642))))/SQRT(Sum_Sq($X$2*AP1642*AN$8,1)),                   $AQ$2*SQRT(Sum_Sq($AH$2/(1+1/$A1642)+AP1642*( 1/(AM$1017+1+AP1642/AO1642)-1)/(1+($X$2*AP1642*AN$8)^2), (AP1642^2*AN$8*$X$2+1/($X$2*AN$8*(AM$1017+1+AP1642/AO1642           )))/(1+($X$2*AP1642*AN$8)^2))),           V_rtHz(AO1642)/($X$2*AN$8*(AO1642*AM$1017+AO1642+AP1642)),V_rtHz(AP1642)*SQRT(Sum_Sq(AO1642*AN$8*$X$2*AM$1017,1))/($X$2*AN$8*(AO1642*AM$1017+AO1642+AP1642))))/SQRT(Sum_Sq(1/(1+$A1642)+$AC$2/$I$2-1/(1+(1+AP1642/AO1642)/AM$1017),$X$2/$I$2)),IF(AP1643&lt;0,"A",AM1643))</f>
        <v>1.2493709465263426E-5</v>
      </c>
      <c r="AO1642" s="13">
        <f t="shared" si="577"/>
        <v>5468.3182021044931</v>
      </c>
      <c r="AP1642" s="12">
        <f t="shared" si="601"/>
        <v>5690672.63146614</v>
      </c>
      <c r="AR1642" s="13">
        <f t="shared" si="578"/>
        <v>69887291.180198371</v>
      </c>
      <c r="AS1642" s="13">
        <f t="shared" si="579"/>
        <v>-1.4272966744090818E-5</v>
      </c>
      <c r="AV1642" s="13"/>
      <c r="AW1642" s="13">
        <f t="shared" si="580"/>
        <v>39300511.936236553</v>
      </c>
      <c r="AX1642" s="13">
        <f t="shared" si="581"/>
        <v>-5.4788658303918137E-5</v>
      </c>
      <c r="AZ1642" s="13"/>
      <c r="BA1642" s="13"/>
      <c r="BB1642" s="13">
        <f t="shared" si="582"/>
        <v>3150.681587988543</v>
      </c>
      <c r="BC1642" s="13">
        <f t="shared" si="583"/>
        <v>3.4465664218175136</v>
      </c>
      <c r="BD1642" s="13"/>
      <c r="BE1642" s="13"/>
      <c r="BG1642" s="13">
        <f t="shared" si="584"/>
        <v>996.3330000000002</v>
      </c>
      <c r="BH1642" s="13">
        <f t="shared" si="585"/>
        <v>10.899000000000008</v>
      </c>
      <c r="BI1642" s="13"/>
      <c r="BL1642" s="13">
        <f t="shared" si="586"/>
        <v>315.06815879885437</v>
      </c>
      <c r="BM1642" s="13">
        <f t="shared" si="587"/>
        <v>34.465664218175128</v>
      </c>
      <c r="BP1642" s="13"/>
      <c r="BQ1642" s="13">
        <f t="shared" si="588"/>
        <v>99.633300000000006</v>
      </c>
      <c r="BR1642" s="13">
        <f t="shared" si="589"/>
        <v>108.98999999999994</v>
      </c>
      <c r="BT1642" s="13"/>
      <c r="BU1642" s="13"/>
      <c r="BV1642" s="13">
        <f t="shared" si="590"/>
        <v>31.50681587988543</v>
      </c>
      <c r="BW1642" s="13">
        <f t="shared" si="591"/>
        <v>344.65664218175112</v>
      </c>
      <c r="CA1642" s="13">
        <f t="shared" si="592"/>
        <v>9.9633299999999991</v>
      </c>
      <c r="CB1642" s="13">
        <f t="shared" si="593"/>
        <v>1089.8999999999994</v>
      </c>
    </row>
    <row r="1643" spans="1:80" x14ac:dyDescent="0.3">
      <c r="A1643" s="13">
        <f t="shared" si="569"/>
        <v>5.9429215861557298E-2</v>
      </c>
      <c r="C1643" s="13" t="str">
        <f>IF(F1643&gt;0,SQRT(Sum_Sq($AI$2,V_rtHz($AH$2)/(1+1/$A1643),V_rtHz($AH$2*$A1643)/(1+$A1643),$AN$2*$AH$2/(1+1/$A1643),$AM$2*SQRT(Sum_Sq(F1643,1/($X$2*D$8*(1+C$1017+F1643/E1643))))/SQRT(Sum_Sq($X$2*F1643*D$8,1)),                   $AQ$2*SQRT(Sum_Sq($AH$2/(1+1/$A1643)+F1643*( 1/(C$1017+1+F1643/E1643)-1)/(1+($X$2*F1643*D$8)^2), (F1643^2*D$8*$X$2+1/($X$2*D$8*(C$1017+1+F1643/E1643           )))/(1+($X$2*F1643*D$8)^2))),           V_rtHz(E1643)/($X$2*D$8*(E1643*C$1017+E1643+F1643)),V_rtHz(F1643)*SQRT(Sum_Sq(E1643*D$8*$X$2*C$1017,1))/($X$2*D$8*(E1643*C$1017+E1643+F1643))))/SQRT(Sum_Sq(1/(1+$A1643)+$AC$2/$I$2-1/(1+(1+F1643/E1643)/C$1017),$X$2/$I$2)),IF(F1644&lt;0,"A",C1644))</f>
        <v>A</v>
      </c>
      <c r="E1643" s="13">
        <f t="shared" si="570"/>
        <v>-1</v>
      </c>
      <c r="F1643" s="12">
        <f t="shared" si="594"/>
        <v>-2</v>
      </c>
      <c r="H1643" s="13" t="str">
        <f>IF(K1643&gt;0,SQRT(Sum_Sq($AI$2,V_rtHz($AH$2)/(1+1/$A1643),V_rtHz($AH$2*$A1643)/(1+$A1643),$AN$2*$AH$2/(1+1/$A1643),$AM$2*SQRT(Sum_Sq(K1643,1/($X$2*I$8*(1+H$1017+K1643/J1643))))/SQRT(Sum_Sq($X$2*K1643*I$8,1)),                   $AQ$2*SQRT(Sum_Sq($AH$2/(1+1/$A1643)+K1643*( 1/(H$1017+1+K1643/J1643)-1)/(1+($X$2*K1643*I$8)^2), (K1643^2*I$8*$X$2+1/($X$2*I$8*(H$1017+1+K1643/J1643           )))/(1+($X$2*K1643*I$8)^2))),           V_rtHz(J1643)/($X$2*I$8*(J1643*H$1017+J1643+K1643)),V_rtHz(K1643)*SQRT(Sum_Sq(J1643*I$8*$X$2*H$1017,1))/($X$2*I$8*(J1643*H$1017+J1643+K1643))))/SQRT(Sum_Sq(1/(1+$A1643)+$AC$2/$I$2-1/(1+(1+K1643/J1643)/H$1017),$X$2/$I$2)),IF(K1644&lt;0,"A",H1644))</f>
        <v>A</v>
      </c>
      <c r="J1643" s="13">
        <f t="shared" si="571"/>
        <v>-1</v>
      </c>
      <c r="K1643" s="12">
        <f t="shared" si="595"/>
        <v>-2</v>
      </c>
      <c r="M1643" s="13">
        <f>IF(P1643&gt;0,SQRT(Sum_Sq($AI$2,V_rtHz($AH$2)/(1+1/$A1643),V_rtHz($AH$2*$A1643)/(1+$A1643),$AN$2*$AH$2/(1+1/$A1643),$AM$2*SQRT(Sum_Sq(P1643,1/($X$2*N$8*(1+M$1017+P1643/O1643))))/SQRT(Sum_Sq($X$2*P1643*N$8,1)),                   $AQ$2*SQRT(Sum_Sq($AH$2/(1+1/$A1643)+P1643*( 1/(M$1017+1+P1643/O1643)-1)/(1+($X$2*P1643*N$8)^2), (P1643^2*N$8*$X$2+1/($X$2*N$8*(M$1017+1+P1643/O1643           )))/(1+($X$2*P1643*N$8)^2))),           V_rtHz(O1643)/($X$2*N$8*(O1643*M$1017+O1643+P1643)),V_rtHz(P1643)*SQRT(Sum_Sq(O1643*N$8*$X$2*M$1017,1))/($X$2*N$8*(O1643*M$1017+O1643+P1643))))/SQRT(Sum_Sq(1/(1+$A1643)+$AC$2/$I$2-1/(1+(1+P1643/O1643)/M$1017),$X$2/$I$2)),IF(P1644&lt;0,"A",M1644))</f>
        <v>9.5918017260089738E-7</v>
      </c>
      <c r="O1643" s="13">
        <f t="shared" si="572"/>
        <v>6810.1215558043259</v>
      </c>
      <c r="P1643" s="12">
        <f t="shared" si="596"/>
        <v>14449.822657284793</v>
      </c>
      <c r="R1643" s="13">
        <f>IF(U1643&gt;0,SQRT(Sum_Sq($AI$2,V_rtHz($AH$2)/(1+1/$A1643),V_rtHz($AH$2*$A1643)/(1+$A1643),$AN$2*$AH$2/(1+1/$A1643),$AM$2*SQRT(Sum_Sq(U1643,1/($X$2*S$8*(1+R$1017+U1643/T1643))))/SQRT(Sum_Sq($X$2*U1643*S$8,1)),                   $AQ$2*SQRT(Sum_Sq($AH$2/(1+1/$A1643)+U1643*( 1/(R$1017+1+U1643/T1643)-1)/(1+($X$2*U1643*S$8)^2), (U1643^2*S$8*$X$2+1/($X$2*S$8*(R$1017+1+U1643/T1643           )))/(1+($X$2*U1643*S$8)^2))),           V_rtHz(T1643)/($X$2*S$8*(T1643*R$1017+T1643+U1643)),V_rtHz(U1643)*SQRT(Sum_Sq(T1643*S$8*$X$2*R$1017,1))/($X$2*S$8*(T1643*R$1017+T1643+U1643))))/SQRT(Sum_Sq(1/(1+$A1643)+$AC$2/$I$2-1/(1+(1+U1643/T1643)/R$1017),$X$2/$I$2)),IF(U1644&lt;0,"A",R1644))</f>
        <v>1.36693267234313E-6</v>
      </c>
      <c r="T1643" s="13">
        <f t="shared" si="573"/>
        <v>5770.6273574329925</v>
      </c>
      <c r="U1643" s="12">
        <f t="shared" si="597"/>
        <v>53925.521100892707</v>
      </c>
      <c r="X1643" s="13">
        <f>IF(AA1643&gt;0,SQRT(Sum_Sq($AI$2,V_rtHz($AH$2)/(1+1/$A1643),V_rtHz($AH$2*$A1643)/(1+$A1643),$AN$2*$AH$2/(1+1/$A1643),$AM$2*SQRT(Sum_Sq(AA1643,1/($X$2*Y$8*(1+X$1017+AA1643/Z1643))))/SQRT(Sum_Sq($X$2*AA1643*Y$8,1)),                   $AQ$2*SQRT(Sum_Sq($AH$2/(1+1/$A1643)+AA1643*( 1/(X$1017+1+AA1643/Z1643)-1)/(1+($X$2*AA1643*Y$8)^2), (AA1643^2*Y$8*$X$2+1/($X$2*Y$8*(X$1017+1+AA1643/Z1643           )))/(1+($X$2*AA1643*Y$8)^2))),           V_rtHz(Z1643)/($X$2*Y$8*(Z1643*X$1017+Z1643+AA1643)),V_rtHz(AA1643)*SQRT(Sum_Sq(Z1643*Y$8*$X$2*X$1017,1))/($X$2*Y$8*(Z1643*X$1017+Z1643+AA1643))))/SQRT(Sum_Sq(1/(1+$A1643)+$AC$2/$I$2-1/(1+(1+AA1643/Z1643)/X$1017),$X$2/$I$2)),IF(AA1644&lt;0,"A",X1644))</f>
        <v>2.2805704379437591E-6</v>
      </c>
      <c r="Z1643" s="13">
        <f t="shared" si="574"/>
        <v>5534.0068912286752</v>
      </c>
      <c r="AA1643" s="12">
        <f t="shared" si="598"/>
        <v>177818.80415056139</v>
      </c>
      <c r="AC1643" s="13">
        <f>IF(AF1643&gt;0,SQRT(Sum_Sq($AI$2,V_rtHz($AH$2)/(1+1/$A1643),V_rtHz($AH$2*$A1643)/(1+$A1643),$AN$2*$AH$2/(1+1/$A1643),$AM$2*SQRT(Sum_Sq(AF1643,1/($X$2*AD$8*(1+AC$1017+AF1643/AE1643))))/SQRT(Sum_Sq($X$2*AF1643*AD$8,1)),                   $AQ$2*SQRT(Sum_Sq($AH$2/(1+1/$A1643)+AF1643*( 1/(AC$1017+1+AF1643/AE1643)-1)/(1+($X$2*AF1643*AD$8)^2), (AF1643^2*AD$8*$X$2+1/($X$2*AD$8*(AC$1017+1+AF1643/AE1643           )))/(1+($X$2*AF1643*AD$8)^2))),           V_rtHz(AE1643)/($X$2*AD$8*(AE1643*AC$1017+AE1643+AF1643)),V_rtHz(AF1643)*SQRT(Sum_Sq(AE1643*AD$8*$X$2*AC$1017,1))/($X$2*AD$8*(AE1643*AC$1017+AE1643+AF1643))))/SQRT(Sum_Sq(1/(1+$A1643)+$AC$2/$I$2-1/(1+(1+AF1643/AE1643)/AC$1017),$X$2/$I$2)),IF(AF1644&lt;0,"A",AC1644))</f>
        <v>3.9758706108130197E-6</v>
      </c>
      <c r="AE1643" s="13">
        <f t="shared" si="575"/>
        <v>5465.3787875016369</v>
      </c>
      <c r="AF1643" s="12">
        <f t="shared" si="599"/>
        <v>569373.3214617531</v>
      </c>
      <c r="AG1643" s="13"/>
      <c r="AH1643" s="13">
        <f>IF(AK1643&gt;0,SQRT(Sum_Sq($AI$2,V_rtHz($AH$2)/(1+1/$A1643),V_rtHz($AH$2*$A1643)/(1+$A1643),$AN$2*$AH$2/(1+1/$A1643),$AM$2*SQRT(Sum_Sq(AK1643,1/($X$2*AI$8*(1+AH$1017+AK1643/AJ1643))))/SQRT(Sum_Sq($X$2*AK1643*AI$8,1)),                   $AQ$2*SQRT(Sum_Sq($AH$2/(1+1/$A1643)+AK1643*( 1/(AH$1017+1+AK1643/AJ1643)-1)/(1+($X$2*AK1643*AI$8)^2), (AK1643^2*AI$8*$X$2+1/($X$2*AI$8*(AH$1017+1+AK1643/AJ1643           )))/(1+($X$2*AK1643*AI$8)^2))),           V_rtHz(AJ1643)/($X$2*AI$8*(AJ1643*AH$1017+AJ1643+AK1643)),V_rtHz(AK1643)*SQRT(Sum_Sq(AJ1643*AI$8*$X$2*AH$1017,1))/($X$2*AI$8*(AJ1643*AH$1017+AJ1643+AK1643))))/SQRT(Sum_Sq(1/(1+$A1643)+$AC$2/$I$2-1/(1+(1+AK1643/AJ1643)/AH$1017),$X$2/$I$2)),IF(AK1644&lt;0,"A",AH1644))</f>
        <v>7.0266746598550913E-6</v>
      </c>
      <c r="AI1643" s="13"/>
      <c r="AJ1643" s="13">
        <f t="shared" si="576"/>
        <v>5444.2344613738414</v>
      </c>
      <c r="AK1643" s="12">
        <f t="shared" si="600"/>
        <v>1807509.3836258587</v>
      </c>
      <c r="AM1643" s="13">
        <f>IF(AP1643&gt;0,SQRT(Sum_Sq($AI$2,V_rtHz($AH$2)/(1+1/$A1643),V_rtHz($AH$2*$A1643)/(1+$A1643),$AN$2*$AH$2/(1+1/$A1643),$AM$2*SQRT(Sum_Sq(AP1643,1/($X$2*AN$8*(1+AM$1017+AP1643/AO1643))))/SQRT(Sum_Sq($X$2*AP1643*AN$8,1)),                   $AQ$2*SQRT(Sum_Sq($AH$2/(1+1/$A1643)+AP1643*( 1/(AM$1017+1+AP1643/AO1643)-1)/(1+($X$2*AP1643*AN$8)^2), (AP1643^2*AN$8*$X$2+1/($X$2*AN$8*(AM$1017+1+AP1643/AO1643           )))/(1+($X$2*AP1643*AN$8)^2))),           V_rtHz(AO1643)/($X$2*AN$8*(AO1643*AM$1017+AO1643+AP1643)),V_rtHz(AP1643)*SQRT(Sum_Sq(AO1643*AN$8*$X$2*AM$1017,1))/($X$2*AN$8*(AO1643*AM$1017+AO1643+AP1643))))/SQRT(Sum_Sq(1/(1+$A1643)+$AC$2/$I$2-1/(1+(1+AP1643/AO1643)/AM$1017),$X$2/$I$2)),IF(AP1644&lt;0,"A",AM1644))</f>
        <v>1.2473750896712335E-5</v>
      </c>
      <c r="AO1643" s="13">
        <f t="shared" si="577"/>
        <v>5437.6020685707836</v>
      </c>
      <c r="AP1643" s="12">
        <f t="shared" si="601"/>
        <v>5722818.3196280329</v>
      </c>
      <c r="AR1643" s="13">
        <f t="shared" si="578"/>
        <v>69887291.180198371</v>
      </c>
      <c r="AS1643" s="13">
        <f t="shared" si="579"/>
        <v>-1.4289164813697968E-5</v>
      </c>
      <c r="AV1643" s="13"/>
      <c r="AW1643" s="13">
        <f t="shared" si="580"/>
        <v>39300511.936236553</v>
      </c>
      <c r="AX1643" s="13">
        <f t="shared" si="581"/>
        <v>-5.5028109726446417E-5</v>
      </c>
      <c r="AZ1643" s="13"/>
      <c r="BA1643" s="13"/>
      <c r="BB1643" s="13">
        <f t="shared" si="582"/>
        <v>3150.681587988543</v>
      </c>
      <c r="BC1643" s="13">
        <f t="shared" si="583"/>
        <v>3.4465664218175101</v>
      </c>
      <c r="BD1643" s="13"/>
      <c r="BE1643" s="13"/>
      <c r="BG1643" s="13">
        <f t="shared" si="584"/>
        <v>996.3330000000002</v>
      </c>
      <c r="BH1643" s="13">
        <f t="shared" si="585"/>
        <v>10.899000000000004</v>
      </c>
      <c r="BI1643" s="13"/>
      <c r="BL1643" s="13">
        <f t="shared" si="586"/>
        <v>315.06815879885437</v>
      </c>
      <c r="BM1643" s="13">
        <f t="shared" si="587"/>
        <v>34.465664218175142</v>
      </c>
      <c r="BP1643" s="13"/>
      <c r="BQ1643" s="13">
        <f t="shared" si="588"/>
        <v>99.633300000000006</v>
      </c>
      <c r="BR1643" s="13">
        <f t="shared" si="589"/>
        <v>108.98999999999997</v>
      </c>
      <c r="BT1643" s="13"/>
      <c r="BU1643" s="13"/>
      <c r="BV1643" s="13">
        <f t="shared" si="590"/>
        <v>31.50681587988543</v>
      </c>
      <c r="BW1643" s="13">
        <f t="shared" si="591"/>
        <v>344.65664218175181</v>
      </c>
      <c r="CA1643" s="13">
        <f t="shared" si="592"/>
        <v>9.9633299999999991</v>
      </c>
      <c r="CB1643" s="13">
        <f t="shared" si="593"/>
        <v>1089.9000000000001</v>
      </c>
    </row>
    <row r="1644" spans="1:80" x14ac:dyDescent="0.3">
      <c r="A1644" s="13">
        <f t="shared" si="569"/>
        <v>6.0255958607435746E-2</v>
      </c>
      <c r="C1644" s="13" t="str">
        <f>IF(F1644&gt;0,SQRT(Sum_Sq($AI$2,V_rtHz($AH$2)/(1+1/$A1644),V_rtHz($AH$2*$A1644)/(1+$A1644),$AN$2*$AH$2/(1+1/$A1644),$AM$2*SQRT(Sum_Sq(F1644,1/($X$2*D$8*(1+C$1017+F1644/E1644))))/SQRT(Sum_Sq($X$2*F1644*D$8,1)),                   $AQ$2*SQRT(Sum_Sq($AH$2/(1+1/$A1644)+F1644*( 1/(C$1017+1+F1644/E1644)-1)/(1+($X$2*F1644*D$8)^2), (F1644^2*D$8*$X$2+1/($X$2*D$8*(C$1017+1+F1644/E1644           )))/(1+($X$2*F1644*D$8)^2))),           V_rtHz(E1644)/($X$2*D$8*(E1644*C$1017+E1644+F1644)),V_rtHz(F1644)*SQRT(Sum_Sq(E1644*D$8*$X$2*C$1017,1))/($X$2*D$8*(E1644*C$1017+E1644+F1644))))/SQRT(Sum_Sq(1/(1+$A1644)+$AC$2/$I$2-1/(1+(1+F1644/E1644)/C$1017),$X$2/$I$2)),IF(F1645&lt;0,"A",C1645))</f>
        <v>A</v>
      </c>
      <c r="E1644" s="13">
        <f t="shared" si="570"/>
        <v>-1</v>
      </c>
      <c r="F1644" s="12">
        <f t="shared" si="594"/>
        <v>-2</v>
      </c>
      <c r="H1644" s="13" t="str">
        <f>IF(K1644&gt;0,SQRT(Sum_Sq($AI$2,V_rtHz($AH$2)/(1+1/$A1644),V_rtHz($AH$2*$A1644)/(1+$A1644),$AN$2*$AH$2/(1+1/$A1644),$AM$2*SQRT(Sum_Sq(K1644,1/($X$2*I$8*(1+H$1017+K1644/J1644))))/SQRT(Sum_Sq($X$2*K1644*I$8,1)),                   $AQ$2*SQRT(Sum_Sq($AH$2/(1+1/$A1644)+K1644*( 1/(H$1017+1+K1644/J1644)-1)/(1+($X$2*K1644*I$8)^2), (K1644^2*I$8*$X$2+1/($X$2*I$8*(H$1017+1+K1644/J1644           )))/(1+($X$2*K1644*I$8)^2))),           V_rtHz(J1644)/($X$2*I$8*(J1644*H$1017+J1644+K1644)),V_rtHz(K1644)*SQRT(Sum_Sq(J1644*I$8*$X$2*H$1017,1))/($X$2*I$8*(J1644*H$1017+J1644+K1644))))/SQRT(Sum_Sq(1/(1+$A1644)+$AC$2/$I$2-1/(1+(1+K1644/J1644)/H$1017),$X$2/$I$2)),IF(K1645&lt;0,"A",H1645))</f>
        <v>A</v>
      </c>
      <c r="J1644" s="13">
        <f t="shared" si="571"/>
        <v>-1</v>
      </c>
      <c r="K1644" s="12">
        <f t="shared" si="595"/>
        <v>-2</v>
      </c>
      <c r="M1644" s="13">
        <f>IF(P1644&gt;0,SQRT(Sum_Sq($AI$2,V_rtHz($AH$2)/(1+1/$A1644),V_rtHz($AH$2*$A1644)/(1+$A1644),$AN$2*$AH$2/(1+1/$A1644),$AM$2*SQRT(Sum_Sq(P1644,1/($X$2*N$8*(1+M$1017+P1644/O1644))))/SQRT(Sum_Sq($X$2*P1644*N$8,1)),                   $AQ$2*SQRT(Sum_Sq($AH$2/(1+1/$A1644)+P1644*( 1/(M$1017+1+P1644/O1644)-1)/(1+($X$2*P1644*N$8)^2), (P1644^2*N$8*$X$2+1/($X$2*N$8*(M$1017+1+P1644/O1644           )))/(1+($X$2*P1644*N$8)^2))),           V_rtHz(O1644)/($X$2*N$8*(O1644*M$1017+O1644+P1644)),V_rtHz(P1644)*SQRT(Sum_Sq(O1644*N$8*$X$2*M$1017,1))/($X$2*N$8*(O1644*M$1017+O1644+P1644))))/SQRT(Sum_Sq(1/(1+$A1644)+$AC$2/$I$2-1/(1+(1+P1644/O1644)/M$1017),$X$2/$I$2)),IF(P1645&lt;0,"A",M1645))</f>
        <v>9.5481271058935313E-7</v>
      </c>
      <c r="O1644" s="13">
        <f t="shared" si="572"/>
        <v>6747.4635440118191</v>
      </c>
      <c r="P1644" s="12">
        <f t="shared" si="596"/>
        <v>14584.005991889586</v>
      </c>
      <c r="R1644" s="13">
        <f>IF(U1644&gt;0,SQRT(Sum_Sq($AI$2,V_rtHz($AH$2)/(1+1/$A1644),V_rtHz($AH$2*$A1644)/(1+$A1644),$AN$2*$AH$2/(1+1/$A1644),$AM$2*SQRT(Sum_Sq(U1644,1/($X$2*S$8*(1+R$1017+U1644/T1644))))/SQRT(Sum_Sq($X$2*U1644*S$8,1)),                   $AQ$2*SQRT(Sum_Sq($AH$2/(1+1/$A1644)+U1644*( 1/(R$1017+1+U1644/T1644)-1)/(1+($X$2*U1644*S$8)^2), (U1644^2*S$8*$X$2+1/($X$2*S$8*(R$1017+1+U1644/T1644           )))/(1+($X$2*U1644*S$8)^2))),           V_rtHz(T1644)/($X$2*S$8*(T1644*R$1017+T1644+U1644)),V_rtHz(U1644)*SQRT(Sum_Sq(T1644*S$8*$X$2*R$1017,1))/($X$2*S$8*(T1644*R$1017+T1644+U1644))))/SQRT(Sum_Sq(1/(1+$A1644)+$AC$2/$I$2-1/(1+(1+U1644/T1644)/R$1017),$X$2/$I$2)),IF(U1645&lt;0,"A",R1645))</f>
        <v>1.3638832644911906E-6</v>
      </c>
      <c r="T1644" s="13">
        <f t="shared" si="573"/>
        <v>5733.6949353681348</v>
      </c>
      <c r="U1644" s="12">
        <f t="shared" si="597"/>
        <v>54272.871304873806</v>
      </c>
      <c r="X1644" s="13">
        <f>IF(AA1644&gt;0,SQRT(Sum_Sq($AI$2,V_rtHz($AH$2)/(1+1/$A1644),V_rtHz($AH$2*$A1644)/(1+$A1644),$AN$2*$AH$2/(1+1/$A1644),$AM$2*SQRT(Sum_Sq(AA1644,1/($X$2*Y$8*(1+X$1017+AA1644/Z1644))))/SQRT(Sum_Sq($X$2*AA1644*Y$8,1)),                   $AQ$2*SQRT(Sum_Sq($AH$2/(1+1/$A1644)+AA1644*( 1/(X$1017+1+AA1644/Z1644)-1)/(1+($X$2*AA1644*Y$8)^2), (AA1644^2*Y$8*$X$2+1/($X$2*Y$8*(X$1017+1+AA1644/Z1644           )))/(1+($X$2*AA1644*Y$8)^2))),           V_rtHz(Z1644)/($X$2*Y$8*(Z1644*X$1017+Z1644+AA1644)),V_rtHz(AA1644)*SQRT(Sum_Sq(Z1644*Y$8*$X$2*X$1017,1))/($X$2*Y$8*(Z1644*X$1017+Z1644+AA1644))))/SQRT(Sum_Sq(1/(1+$A1644)+$AC$2/$I$2-1/(1+(1+AA1644/Z1644)/X$1017),$X$2/$I$2)),IF(AA1645&lt;0,"A",X1645))</f>
        <v>2.2765344571064827E-6</v>
      </c>
      <c r="Z1644" s="13">
        <f t="shared" si="574"/>
        <v>5501.6671871451535</v>
      </c>
      <c r="AA1644" s="12">
        <f t="shared" si="598"/>
        <v>178864.05231100108</v>
      </c>
      <c r="AC1644" s="13">
        <f>IF(AF1644&gt;0,SQRT(Sum_Sq($AI$2,V_rtHz($AH$2)/(1+1/$A1644),V_rtHz($AH$2*$A1644)/(1+$A1644),$AN$2*$AH$2/(1+1/$A1644),$AM$2*SQRT(Sum_Sq(AF1644,1/($X$2*AD$8*(1+AC$1017+AF1644/AE1644))))/SQRT(Sum_Sq($X$2*AF1644*AD$8,1)),                   $AQ$2*SQRT(Sum_Sq($AH$2/(1+1/$A1644)+AF1644*( 1/(AC$1017+1+AF1644/AE1644)-1)/(1+($X$2*AF1644*AD$8)^2), (AF1644^2*AD$8*$X$2+1/($X$2*AD$8*(AC$1017+1+AF1644/AE1644           )))/(1+($X$2*AF1644*AD$8)^2))),           V_rtHz(AE1644)/($X$2*AD$8*(AE1644*AC$1017+AE1644+AF1644)),V_rtHz(AF1644)*SQRT(Sum_Sq(AE1644*AD$8*$X$2*AC$1017,1))/($X$2*AD$8*(AE1644*AC$1017+AE1644+AF1644))))/SQRT(Sum_Sq(1/(1+$A1644)+$AC$2/$I$2-1/(1+(1+AF1644/AE1644)/AC$1017),$X$2/$I$2)),IF(AF1645&lt;0,"A",AC1645))</f>
        <v>3.9693500934373618E-6</v>
      </c>
      <c r="AE1644" s="13">
        <f t="shared" si="575"/>
        <v>5434.2921779727103</v>
      </c>
      <c r="AF1644" s="12">
        <f t="shared" si="599"/>
        <v>572630.39442375069</v>
      </c>
      <c r="AG1644" s="13"/>
      <c r="AH1644" s="13">
        <f>IF(AK1644&gt;0,SQRT(Sum_Sq($AI$2,V_rtHz($AH$2)/(1+1/$A1644),V_rtHz($AH$2*$A1644)/(1+$A1644),$AN$2*$AH$2/(1+1/$A1644),$AM$2*SQRT(Sum_Sq(AK1644,1/($X$2*AI$8*(1+AH$1017+AK1644/AJ1644))))/SQRT(Sum_Sq($X$2*AK1644*AI$8,1)),                   $AQ$2*SQRT(Sum_Sq($AH$2/(1+1/$A1644)+AK1644*( 1/(AH$1017+1+AK1644/AJ1644)-1)/(1+($X$2*AK1644*AI$8)^2), (AK1644^2*AI$8*$X$2+1/($X$2*AI$8*(AH$1017+1+AK1644/AJ1644           )))/(1+($X$2*AK1644*AI$8)^2))),           V_rtHz(AJ1644)/($X$2*AI$8*(AJ1644*AH$1017+AJ1644+AK1644)),V_rtHz(AK1644)*SQRT(Sum_Sq(AJ1644*AI$8*$X$2*AH$1017,1))/($X$2*AI$8*(AJ1644*AH$1017+AJ1644+AK1644))))/SQRT(Sum_Sq(1/(1+$A1644)+$AC$2/$I$2-1/(1+(1+AK1644/AJ1644)/AH$1017),$X$2/$I$2)),IF(AK1645&lt;0,"A",AH1645))</f>
        <v>7.0154317534351158E-6</v>
      </c>
      <c r="AI1644" s="13"/>
      <c r="AJ1644" s="13">
        <f t="shared" si="576"/>
        <v>5413.526960900359</v>
      </c>
      <c r="AK1644" s="12">
        <f t="shared" si="600"/>
        <v>1817762.2364618005</v>
      </c>
      <c r="AM1644" s="13">
        <f>IF(AP1644&gt;0,SQRT(Sum_Sq($AI$2,V_rtHz($AH$2)/(1+1/$A1644),V_rtHz($AH$2*$A1644)/(1+$A1644),$AN$2*$AH$2/(1+1/$A1644),$AM$2*SQRT(Sum_Sq(AP1644,1/($X$2*AN$8*(1+AM$1017+AP1644/AO1644))))/SQRT(Sum_Sq($X$2*AP1644*AN$8,1)),                   $AQ$2*SQRT(Sum_Sq($AH$2/(1+1/$A1644)+AP1644*( 1/(AM$1017+1+AP1644/AO1644)-1)/(1+($X$2*AP1644*AN$8)^2), (AP1644^2*AN$8*$X$2+1/($X$2*AN$8*(AM$1017+1+AP1644/AO1644           )))/(1+($X$2*AP1644*AN$8)^2))),           V_rtHz(AO1644)/($X$2*AN$8*(AO1644*AM$1017+AO1644+AP1644)),V_rtHz(AP1644)*SQRT(Sum_Sq(AO1644*AN$8*$X$2*AM$1017,1))/($X$2*AN$8*(AO1644*AM$1017+AO1644+AP1644))))/SQRT(Sum_Sq(1/(1+$A1644)+$AC$2/$I$2-1/(1+(1+AP1644/AO1644)/AM$1017),$X$2/$I$2)),IF(AP1645&lt;0,"A",AM1645))</f>
        <v>1.2453963846922176E-5</v>
      </c>
      <c r="AO1644" s="13">
        <f t="shared" si="577"/>
        <v>5407.0128129890254</v>
      </c>
      <c r="AP1644" s="12">
        <f t="shared" si="601"/>
        <v>5755194.1911640754</v>
      </c>
      <c r="AR1644" s="13">
        <f t="shared" si="578"/>
        <v>69887291.180198371</v>
      </c>
      <c r="AS1644" s="13">
        <f t="shared" si="579"/>
        <v>-1.4305625800541778E-5</v>
      </c>
      <c r="AV1644" s="13"/>
      <c r="AW1644" s="13">
        <f t="shared" si="580"/>
        <v>39300511.936236553</v>
      </c>
      <c r="AX1644" s="13">
        <f t="shared" si="581"/>
        <v>-5.5273038663033906E-5</v>
      </c>
      <c r="AZ1644" s="13"/>
      <c r="BA1644" s="13"/>
      <c r="BB1644" s="13">
        <f t="shared" si="582"/>
        <v>3150.681587988543</v>
      </c>
      <c r="BC1644" s="13">
        <f t="shared" si="583"/>
        <v>3.4465664218175101</v>
      </c>
      <c r="BD1644" s="13"/>
      <c r="BE1644" s="13"/>
      <c r="BG1644" s="13">
        <f t="shared" si="584"/>
        <v>996.3330000000002</v>
      </c>
      <c r="BH1644" s="13">
        <f t="shared" si="585"/>
        <v>10.899000000000004</v>
      </c>
      <c r="BI1644" s="13"/>
      <c r="BL1644" s="13">
        <f t="shared" si="586"/>
        <v>315.06815879885437</v>
      </c>
      <c r="BM1644" s="13">
        <f t="shared" si="587"/>
        <v>34.465664218175164</v>
      </c>
      <c r="BP1644" s="13"/>
      <c r="BQ1644" s="13">
        <f t="shared" si="588"/>
        <v>99.633299999999991</v>
      </c>
      <c r="BR1644" s="13">
        <f t="shared" si="589"/>
        <v>108.99000000000002</v>
      </c>
      <c r="BT1644" s="13"/>
      <c r="BU1644" s="13"/>
      <c r="BV1644" s="13">
        <f t="shared" si="590"/>
        <v>31.50681587988543</v>
      </c>
      <c r="BW1644" s="13">
        <f t="shared" si="591"/>
        <v>344.65664218175164</v>
      </c>
      <c r="CA1644" s="13">
        <f t="shared" si="592"/>
        <v>9.9633299999999991</v>
      </c>
      <c r="CB1644" s="13">
        <f t="shared" si="593"/>
        <v>1089.9000000000005</v>
      </c>
    </row>
    <row r="1645" spans="1:80" x14ac:dyDescent="0.3">
      <c r="A1645" s="13">
        <f t="shared" si="569"/>
        <v>6.1094202490557213E-2</v>
      </c>
      <c r="C1645" s="13" t="str">
        <f>IF(F1645&gt;0,SQRT(Sum_Sq($AI$2,V_rtHz($AH$2)/(1+1/$A1645),V_rtHz($AH$2*$A1645)/(1+$A1645),$AN$2*$AH$2/(1+1/$A1645),$AM$2*SQRT(Sum_Sq(F1645,1/($X$2*D$8*(1+C$1017+F1645/E1645))))/SQRT(Sum_Sq($X$2*F1645*D$8,1)),                   $AQ$2*SQRT(Sum_Sq($AH$2/(1+1/$A1645)+F1645*( 1/(C$1017+1+F1645/E1645)-1)/(1+($X$2*F1645*D$8)^2), (F1645^2*D$8*$X$2+1/($X$2*D$8*(C$1017+1+F1645/E1645           )))/(1+($X$2*F1645*D$8)^2))),           V_rtHz(E1645)/($X$2*D$8*(E1645*C$1017+E1645+F1645)),V_rtHz(F1645)*SQRT(Sum_Sq(E1645*D$8*$X$2*C$1017,1))/($X$2*D$8*(E1645*C$1017+E1645+F1645))))/SQRT(Sum_Sq(1/(1+$A1645)+$AC$2/$I$2-1/(1+(1+F1645/E1645)/C$1017),$X$2/$I$2)),IF(F1646&lt;0,"A",C1646))</f>
        <v>A</v>
      </c>
      <c r="E1645" s="13">
        <f t="shared" si="570"/>
        <v>-1</v>
      </c>
      <c r="F1645" s="12">
        <f t="shared" si="594"/>
        <v>-2</v>
      </c>
      <c r="H1645" s="13" t="str">
        <f>IF(K1645&gt;0,SQRT(Sum_Sq($AI$2,V_rtHz($AH$2)/(1+1/$A1645),V_rtHz($AH$2*$A1645)/(1+$A1645),$AN$2*$AH$2/(1+1/$A1645),$AM$2*SQRT(Sum_Sq(K1645,1/($X$2*I$8*(1+H$1017+K1645/J1645))))/SQRT(Sum_Sq($X$2*K1645*I$8,1)),                   $AQ$2*SQRT(Sum_Sq($AH$2/(1+1/$A1645)+K1645*( 1/(H$1017+1+K1645/J1645)-1)/(1+($X$2*K1645*I$8)^2), (K1645^2*I$8*$X$2+1/($X$2*I$8*(H$1017+1+K1645/J1645           )))/(1+($X$2*K1645*I$8)^2))),           V_rtHz(J1645)/($X$2*I$8*(J1645*H$1017+J1645+K1645)),V_rtHz(K1645)*SQRT(Sum_Sq(J1645*I$8*$X$2*H$1017,1))/($X$2*I$8*(J1645*H$1017+J1645+K1645))))/SQRT(Sum_Sq(1/(1+$A1645)+$AC$2/$I$2-1/(1+(1+K1645/J1645)/H$1017),$X$2/$I$2)),IF(K1646&lt;0,"A",H1646))</f>
        <v>A</v>
      </c>
      <c r="J1645" s="13">
        <f t="shared" si="571"/>
        <v>-1</v>
      </c>
      <c r="K1645" s="12">
        <f t="shared" si="595"/>
        <v>-2</v>
      </c>
      <c r="M1645" s="13">
        <f>IF(P1645&gt;0,SQRT(Sum_Sq($AI$2,V_rtHz($AH$2)/(1+1/$A1645),V_rtHz($AH$2*$A1645)/(1+$A1645),$AN$2*$AH$2/(1+1/$A1645),$AM$2*SQRT(Sum_Sq(P1645,1/($X$2*N$8*(1+M$1017+P1645/O1645))))/SQRT(Sum_Sq($X$2*P1645*N$8,1)),                   $AQ$2*SQRT(Sum_Sq($AH$2/(1+1/$A1645)+P1645*( 1/(M$1017+1+P1645/O1645)-1)/(1+($X$2*P1645*N$8)^2), (P1645^2*N$8*$X$2+1/($X$2*N$8*(M$1017+1+P1645/O1645           )))/(1+($X$2*P1645*N$8)^2))),           V_rtHz(O1645)/($X$2*N$8*(O1645*M$1017+O1645+P1645)),V_rtHz(P1645)*SQRT(Sum_Sq(O1645*N$8*$X$2*M$1017,1))/($X$2*N$8*(O1645*M$1017+O1645+P1645))))/SQRT(Sum_Sq(1/(1+$A1645)+$AC$2/$I$2-1/(1+(1+P1645/O1645)/M$1017),$X$2/$I$2)),IF(P1646&lt;0,"A",M1646))</f>
        <v>9.5052834800448892E-7</v>
      </c>
      <c r="O1645" s="13">
        <f t="shared" si="572"/>
        <v>6685.8021867192238</v>
      </c>
      <c r="P1645" s="12">
        <f t="shared" si="596"/>
        <v>14718.510360865621</v>
      </c>
      <c r="R1645" s="13">
        <f>IF(U1645&gt;0,SQRT(Sum_Sq($AI$2,V_rtHz($AH$2)/(1+1/$A1645),V_rtHz($AH$2*$A1645)/(1+$A1645),$AN$2*$AH$2/(1+1/$A1645),$AM$2*SQRT(Sum_Sq(U1645,1/($X$2*S$8*(1+R$1017+U1645/T1645))))/SQRT(Sum_Sq($X$2*U1645*S$8,1)),                   $AQ$2*SQRT(Sum_Sq($AH$2/(1+1/$A1645)+U1645*( 1/(R$1017+1+U1645/T1645)-1)/(1+($X$2*U1645*S$8)^2), (U1645^2*S$8*$X$2+1/($X$2*S$8*(R$1017+1+U1645/T1645           )))/(1+($X$2*U1645*S$8)^2))),           V_rtHz(T1645)/($X$2*S$8*(T1645*R$1017+T1645+U1645)),V_rtHz(U1645)*SQRT(Sum_Sq(T1645*S$8*$X$2*R$1017,1))/($X$2*S$8*(T1645*R$1017+T1645+U1645))))/SQRT(Sum_Sq(1/(1+$A1645)+$AC$2/$I$2-1/(1+(1+U1645/T1645)/R$1017),$X$2/$I$2)),IF(U1646&lt;0,"A",R1646))</f>
        <v>1.3608664456281102E-6</v>
      </c>
      <c r="T1645" s="13">
        <f t="shared" si="573"/>
        <v>5697.0094671889365</v>
      </c>
      <c r="U1645" s="12">
        <f t="shared" si="597"/>
        <v>54622.357417669598</v>
      </c>
      <c r="X1645" s="13">
        <f>IF(AA1645&gt;0,SQRT(Sum_Sq($AI$2,V_rtHz($AH$2)/(1+1/$A1645),V_rtHz($AH$2*$A1645)/(1+$A1645),$AN$2*$AH$2/(1+1/$A1645),$AM$2*SQRT(Sum_Sq(AA1645,1/($X$2*Y$8*(1+X$1017+AA1645/Z1645))))/SQRT(Sum_Sq($X$2*AA1645*Y$8,1)),                   $AQ$2*SQRT(Sum_Sq($AH$2/(1+1/$A1645)+AA1645*( 1/(X$1017+1+AA1645/Z1645)-1)/(1+($X$2*AA1645*Y$8)^2), (AA1645^2*Y$8*$X$2+1/($X$2*Y$8*(X$1017+1+AA1645/Z1645           )))/(1+($X$2*AA1645*Y$8)^2))),           V_rtHz(Z1645)/($X$2*Y$8*(Z1645*X$1017+Z1645+AA1645)),V_rtHz(AA1645)*SQRT(Sum_Sq(Z1645*Y$8*$X$2*X$1017,1))/($X$2*Y$8*(Z1645*X$1017+Z1645+AA1645))))/SQRT(Sum_Sq(1/(1+$A1645)+$AC$2/$I$2-1/(1+(1+AA1645/Z1645)/X$1017),$X$2/$I$2)),IF(AA1646&lt;0,"A",X1646))</f>
        <v>2.2725358407259596E-6</v>
      </c>
      <c r="Z1645" s="13">
        <f t="shared" si="574"/>
        <v>5469.4848006234442</v>
      </c>
      <c r="AA1645" s="12">
        <f t="shared" si="598"/>
        <v>179916.48636578734</v>
      </c>
      <c r="AC1645" s="13">
        <f>IF(AF1645&gt;0,SQRT(Sum_Sq($AI$2,V_rtHz($AH$2)/(1+1/$A1645),V_rtHz($AH$2*$A1645)/(1+$A1645),$AN$2*$AH$2/(1+1/$A1645),$AM$2*SQRT(Sum_Sq(AF1645,1/($X$2*AD$8*(1+AC$1017+AF1645/AE1645))))/SQRT(Sum_Sq($X$2*AF1645*AD$8,1)),                   $AQ$2*SQRT(Sum_Sq($AH$2/(1+1/$A1645)+AF1645*( 1/(AC$1017+1+AF1645/AE1645)-1)/(1+($X$2*AF1645*AD$8)^2), (AF1645^2*AD$8*$X$2+1/($X$2*AD$8*(AC$1017+1+AF1645/AE1645           )))/(1+($X$2*AF1645*AD$8)^2))),           V_rtHz(AE1645)/($X$2*AD$8*(AE1645*AC$1017+AE1645+AF1645)),V_rtHz(AF1645)*SQRT(Sum_Sq(AE1645*AD$8*$X$2*AC$1017,1))/($X$2*AD$8*(AE1645*AC$1017+AE1645+AF1645))))/SQRT(Sum_Sq(1/(1+$A1645)+$AC$2/$I$2-1/(1+(1+AF1645/AE1645)/AC$1017),$X$2/$I$2)),IF(AF1646&lt;0,"A",AC1646))</f>
        <v>3.9628875564435445E-6</v>
      </c>
      <c r="AE1645" s="13">
        <f t="shared" si="575"/>
        <v>5403.340935726751</v>
      </c>
      <c r="AF1645" s="12">
        <f t="shared" si="599"/>
        <v>575910.51727108401</v>
      </c>
      <c r="AG1645" s="13"/>
      <c r="AH1645" s="13">
        <f>IF(AK1645&gt;0,SQRT(Sum_Sq($AI$2,V_rtHz($AH$2)/(1+1/$A1645),V_rtHz($AH$2*$A1645)/(1+$A1645),$AN$2*$AH$2/(1+1/$A1645),$AM$2*SQRT(Sum_Sq(AK1645,1/($X$2*AI$8*(1+AH$1017+AK1645/AJ1645))))/SQRT(Sum_Sq($X$2*AK1645*AI$8,1)),                   $AQ$2*SQRT(Sum_Sq($AH$2/(1+1/$A1645)+AK1645*( 1/(AH$1017+1+AK1645/AJ1645)-1)/(1+($X$2*AK1645*AI$8)^2), (AK1645^2*AI$8*$X$2+1/($X$2*AI$8*(AH$1017+1+AK1645/AJ1645           )))/(1+($X$2*AK1645*AI$8)^2))),           V_rtHz(AJ1645)/($X$2*AI$8*(AJ1645*AH$1017+AJ1645+AK1645)),V_rtHz(AK1645)*SQRT(Sum_Sq(AJ1645*AI$8*$X$2*AH$1017,1))/($X$2*AI$8*(AJ1645*AH$1017+AJ1645+AK1645))))/SQRT(Sum_Sq(1/(1+$A1645)+$AC$2/$I$2-1/(1+(1+AK1645/AJ1645)/AH$1017),$X$2/$I$2)),IF(AK1646&lt;0,"A",AH1646))</f>
        <v>7.0042876443859511E-6</v>
      </c>
      <c r="AI1645" s="13"/>
      <c r="AJ1645" s="13">
        <f t="shared" si="576"/>
        <v>5382.9484025320589</v>
      </c>
      <c r="AK1645" s="12">
        <f t="shared" si="600"/>
        <v>1828088.2779711699</v>
      </c>
      <c r="AM1645" s="13">
        <f>IF(AP1645&gt;0,SQRT(Sum_Sq($AI$2,V_rtHz($AH$2)/(1+1/$A1645),V_rtHz($AH$2*$A1645)/(1+$A1645),$AN$2*$AH$2/(1+1/$A1645),$AM$2*SQRT(Sum_Sq(AP1645,1/($X$2*AN$8*(1+AM$1017+AP1645/AO1645))))/SQRT(Sum_Sq($X$2*AP1645*AN$8,1)),                   $AQ$2*SQRT(Sum_Sq($AH$2/(1+1/$A1645)+AP1645*( 1/(AM$1017+1+AP1645/AO1645)-1)/(1+($X$2*AP1645*AN$8)^2), (AP1645^2*AN$8*$X$2+1/($X$2*AN$8*(AM$1017+1+AP1645/AO1645           )))/(1+($X$2*AP1645*AN$8)^2))),           V_rtHz(AO1645)/($X$2*AN$8*(AO1645*AM$1017+AO1645+AP1645)),V_rtHz(AP1645)*SQRT(Sum_Sq(AO1645*AN$8*$X$2*AM$1017,1))/($X$2*AN$8*(AO1645*AM$1017+AO1645+AP1645))))/SQRT(Sum_Sq(1/(1+$A1645)+$AC$2/$I$2-1/(1+(1+AP1645/AO1645)/AM$1017),$X$2/$I$2)),IF(AP1646&lt;0,"A",AM1646))</f>
        <v>1.2434350234475888E-5</v>
      </c>
      <c r="AO1645" s="13">
        <f t="shared" si="577"/>
        <v>5376.5505160901548</v>
      </c>
      <c r="AP1645" s="12">
        <f t="shared" si="601"/>
        <v>5787801.7959168321</v>
      </c>
      <c r="AR1645" s="13">
        <f t="shared" si="578"/>
        <v>69887291.180198371</v>
      </c>
      <c r="AS1645" s="13">
        <f t="shared" si="579"/>
        <v>-1.4322354548685242E-5</v>
      </c>
      <c r="AV1645" s="13"/>
      <c r="AW1645" s="13">
        <f t="shared" si="580"/>
        <v>39300511.936236553</v>
      </c>
      <c r="AX1645" s="13">
        <f t="shared" si="581"/>
        <v>-5.5523611047377123E-5</v>
      </c>
      <c r="AZ1645" s="13"/>
      <c r="BA1645" s="13"/>
      <c r="BB1645" s="13">
        <f t="shared" si="582"/>
        <v>3150.681587988543</v>
      </c>
      <c r="BC1645" s="13">
        <f t="shared" si="583"/>
        <v>3.4465664218175083</v>
      </c>
      <c r="BD1645" s="13"/>
      <c r="BE1645" s="13"/>
      <c r="BG1645" s="13">
        <f t="shared" si="584"/>
        <v>996.3330000000002</v>
      </c>
      <c r="BH1645" s="13">
        <f t="shared" si="585"/>
        <v>10.898999999999996</v>
      </c>
      <c r="BI1645" s="13"/>
      <c r="BL1645" s="13">
        <f t="shared" si="586"/>
        <v>315.06815879885437</v>
      </c>
      <c r="BM1645" s="13">
        <f t="shared" si="587"/>
        <v>34.465664218175107</v>
      </c>
      <c r="BP1645" s="13"/>
      <c r="BQ1645" s="13">
        <f t="shared" si="588"/>
        <v>99.633300000000006</v>
      </c>
      <c r="BR1645" s="13">
        <f t="shared" si="589"/>
        <v>108.98999999999997</v>
      </c>
      <c r="BT1645" s="13"/>
      <c r="BU1645" s="13"/>
      <c r="BV1645" s="13">
        <f t="shared" si="590"/>
        <v>31.50681587988543</v>
      </c>
      <c r="BW1645" s="13">
        <f t="shared" si="591"/>
        <v>344.65664218175192</v>
      </c>
      <c r="CA1645" s="13">
        <f t="shared" si="592"/>
        <v>9.9633299999999991</v>
      </c>
      <c r="CB1645" s="13">
        <f t="shared" si="593"/>
        <v>1089.9000000000012</v>
      </c>
    </row>
    <row r="1646" spans="1:80" x14ac:dyDescent="0.3">
      <c r="A1646" s="13">
        <f t="shared" si="569"/>
        <v>6.1944107507678085E-2</v>
      </c>
      <c r="C1646" s="13" t="str">
        <f>IF(F1646&gt;0,SQRT(Sum_Sq($AI$2,V_rtHz($AH$2)/(1+1/$A1646),V_rtHz($AH$2*$A1646)/(1+$A1646),$AN$2*$AH$2/(1+1/$A1646),$AM$2*SQRT(Sum_Sq(F1646,1/($X$2*D$8*(1+C$1017+F1646/E1646))))/SQRT(Sum_Sq($X$2*F1646*D$8,1)),                   $AQ$2*SQRT(Sum_Sq($AH$2/(1+1/$A1646)+F1646*( 1/(C$1017+1+F1646/E1646)-1)/(1+($X$2*F1646*D$8)^2), (F1646^2*D$8*$X$2+1/($X$2*D$8*(C$1017+1+F1646/E1646           )))/(1+($X$2*F1646*D$8)^2))),           V_rtHz(E1646)/($X$2*D$8*(E1646*C$1017+E1646+F1646)),V_rtHz(F1646)*SQRT(Sum_Sq(E1646*D$8*$X$2*C$1017,1))/($X$2*D$8*(E1646*C$1017+E1646+F1646))))/SQRT(Sum_Sq(1/(1+$A1646)+$AC$2/$I$2-1/(1+(1+F1646/E1646)/C$1017),$X$2/$I$2)),IF(F1647&lt;0,"A",C1647))</f>
        <v>A</v>
      </c>
      <c r="E1646" s="13">
        <f t="shared" si="570"/>
        <v>-1</v>
      </c>
      <c r="F1646" s="12">
        <f t="shared" si="594"/>
        <v>-2</v>
      </c>
      <c r="H1646" s="13" t="str">
        <f>IF(K1646&gt;0,SQRT(Sum_Sq($AI$2,V_rtHz($AH$2)/(1+1/$A1646),V_rtHz($AH$2*$A1646)/(1+$A1646),$AN$2*$AH$2/(1+1/$A1646),$AM$2*SQRT(Sum_Sq(K1646,1/($X$2*I$8*(1+H$1017+K1646/J1646))))/SQRT(Sum_Sq($X$2*K1646*I$8,1)),                   $AQ$2*SQRT(Sum_Sq($AH$2/(1+1/$A1646)+K1646*( 1/(H$1017+1+K1646/J1646)-1)/(1+($X$2*K1646*I$8)^2), (K1646^2*I$8*$X$2+1/($X$2*I$8*(H$1017+1+K1646/J1646           )))/(1+($X$2*K1646*I$8)^2))),           V_rtHz(J1646)/($X$2*I$8*(J1646*H$1017+J1646+K1646)),V_rtHz(K1646)*SQRT(Sum_Sq(J1646*I$8*$X$2*H$1017,1))/($X$2*I$8*(J1646*H$1017+J1646+K1646))))/SQRT(Sum_Sq(1/(1+$A1646)+$AC$2/$I$2-1/(1+(1+K1646/J1646)/H$1017),$X$2/$I$2)),IF(K1647&lt;0,"A",H1647))</f>
        <v>A</v>
      </c>
      <c r="J1646" s="13">
        <f t="shared" si="571"/>
        <v>-1</v>
      </c>
      <c r="K1646" s="12">
        <f t="shared" si="595"/>
        <v>-2</v>
      </c>
      <c r="M1646" s="13">
        <f>IF(P1646&gt;0,SQRT(Sum_Sq($AI$2,V_rtHz($AH$2)/(1+1/$A1646),V_rtHz($AH$2*$A1646)/(1+$A1646),$AN$2*$AH$2/(1+1/$A1646),$AM$2*SQRT(Sum_Sq(P1646,1/($X$2*N$8*(1+M$1017+P1646/O1646))))/SQRT(Sum_Sq($X$2*P1646*N$8,1)),                   $AQ$2*SQRT(Sum_Sq($AH$2/(1+1/$A1646)+P1646*( 1/(M$1017+1+P1646/O1646)-1)/(1+($X$2*P1646*N$8)^2), (P1646^2*N$8*$X$2+1/($X$2*N$8*(M$1017+1+P1646/O1646           )))/(1+($X$2*P1646*N$8)^2))),           V_rtHz(O1646)/($X$2*N$8*(O1646*M$1017+O1646+P1646)),V_rtHz(P1646)*SQRT(Sum_Sq(O1646*N$8*$X$2*M$1017,1))/($X$2*N$8*(O1646*M$1017+O1646+P1646))))/SQRT(Sum_Sq(1/(1+$A1646)+$AC$2/$I$2-1/(1+(1+P1646/O1646)/M$1017),$X$2/$I$2)),IF(P1647&lt;0,"A",M1647))</f>
        <v>9.463249572927934E-7</v>
      </c>
      <c r="O1646" s="13">
        <f t="shared" si="572"/>
        <v>6625.1079519160357</v>
      </c>
      <c r="P1646" s="12">
        <f t="shared" si="596"/>
        <v>14853.350235216223</v>
      </c>
      <c r="R1646" s="13">
        <f>IF(U1646&gt;0,SQRT(Sum_Sq($AI$2,V_rtHz($AH$2)/(1+1/$A1646),V_rtHz($AH$2*$A1646)/(1+$A1646),$AN$2*$AH$2/(1+1/$A1646),$AM$2*SQRT(Sum_Sq(U1646,1/($X$2*S$8*(1+R$1017+U1646/T1646))))/SQRT(Sum_Sq($X$2*U1646*S$8,1)),                   $AQ$2*SQRT(Sum_Sq($AH$2/(1+1/$A1646)+U1646*( 1/(R$1017+1+U1646/T1646)-1)/(1+($X$2*U1646*S$8)^2), (U1646^2*S$8*$X$2+1/($X$2*S$8*(R$1017+1+U1646/T1646           )))/(1+($X$2*U1646*S$8)^2))),           V_rtHz(T1646)/($X$2*S$8*(T1646*R$1017+T1646+U1646)),V_rtHz(U1646)*SQRT(Sum_Sq(T1646*S$8*$X$2*R$1017,1))/($X$2*S$8*(T1646*R$1017+T1646+U1646))))/SQRT(Sum_Sq(1/(1+$A1646)+$AC$2/$I$2-1/(1+(1+U1646/T1646)/R$1017),$X$2/$I$2)),IF(U1647&lt;0,"A",R1647))</f>
        <v>1.357882208519891E-6</v>
      </c>
      <c r="T1646" s="13">
        <f t="shared" si="573"/>
        <v>5660.5687376366677</v>
      </c>
      <c r="U1646" s="12">
        <f t="shared" si="597"/>
        <v>54973.996739868817</v>
      </c>
      <c r="X1646" s="13">
        <f>IF(AA1646&gt;0,SQRT(Sum_Sq($AI$2,V_rtHz($AH$2)/(1+1/$A1646),V_rtHz($AH$2*$A1646)/(1+$A1646),$AN$2*$AH$2/(1+1/$A1646),$AM$2*SQRT(Sum_Sq(AA1646,1/($X$2*Y$8*(1+X$1017+AA1646/Z1646))))/SQRT(Sum_Sq($X$2*AA1646*Y$8,1)),                   $AQ$2*SQRT(Sum_Sq($AH$2/(1+1/$A1646)+AA1646*( 1/(X$1017+1+AA1646/Z1646)-1)/(1+($X$2*AA1646*Y$8)^2), (AA1646^2*Y$8*$X$2+1/($X$2*Y$8*(X$1017+1+AA1646/Z1646           )))/(1+($X$2*AA1646*Y$8)^2))),           V_rtHz(Z1646)/($X$2*Y$8*(Z1646*X$1017+Z1646+AA1646)),V_rtHz(AA1646)*SQRT(Sum_Sq(Z1646*Y$8*$X$2*X$1017,1))/($X$2*Y$8*(Z1646*X$1017+Z1646+AA1646))))/SQRT(Sum_Sq(1/(1+$A1646)+$AC$2/$I$2-1/(1+(1+AA1646/Z1646)/X$1017),$X$2/$I$2)),IF(AA1647&lt;0,"A",X1647))</f>
        <v>2.2685748699578397E-6</v>
      </c>
      <c r="Z1646" s="13">
        <f t="shared" si="574"/>
        <v>5437.4593114939262</v>
      </c>
      <c r="AA1646" s="12">
        <f t="shared" si="598"/>
        <v>180976.15654412759</v>
      </c>
      <c r="AC1646" s="13">
        <f>IF(AF1646&gt;0,SQRT(Sum_Sq($AI$2,V_rtHz($AH$2)/(1+1/$A1646),V_rtHz($AH$2*$A1646)/(1+$A1646),$AN$2*$AH$2/(1+1/$A1646),$AM$2*SQRT(Sum_Sq(AF1646,1/($X$2*AD$8*(1+AC$1017+AF1646/AE1646))))/SQRT(Sum_Sq($X$2*AF1646*AD$8,1)),                   $AQ$2*SQRT(Sum_Sq($AH$2/(1+1/$A1646)+AF1646*( 1/(AC$1017+1+AF1646/AE1646)-1)/(1+($X$2*AF1646*AD$8)^2), (AF1646^2*AD$8*$X$2+1/($X$2*AD$8*(AC$1017+1+AF1646/AE1646           )))/(1+($X$2*AF1646*AD$8)^2))),           V_rtHz(AE1646)/($X$2*AD$8*(AE1646*AC$1017+AE1646+AF1646)),V_rtHz(AF1646)*SQRT(Sum_Sq(AE1646*AD$8*$X$2*AC$1017,1))/($X$2*AD$8*(AE1646*AC$1017+AE1646+AF1646))))/SQRT(Sum_Sq(1/(1+$A1646)+$AC$2/$I$2-1/(1+(1+AF1646/AE1646)/AC$1017),$X$2/$I$2)),IF(AF1647&lt;0,"A",AC1647))</f>
        <v>3.9564835832694712E-6</v>
      </c>
      <c r="AE1646" s="13">
        <f t="shared" si="575"/>
        <v>5372.5250024428005</v>
      </c>
      <c r="AF1646" s="12">
        <f t="shared" si="599"/>
        <v>579213.84672412183</v>
      </c>
      <c r="AG1646" s="13"/>
      <c r="AH1646" s="13">
        <f>IF(AK1646&gt;0,SQRT(Sum_Sq($AI$2,V_rtHz($AH$2)/(1+1/$A1646),V_rtHz($AH$2*$A1646)/(1+$A1646),$AN$2*$AH$2/(1+1/$A1646),$AM$2*SQRT(Sum_Sq(AK1646,1/($X$2*AI$8*(1+AH$1017+AK1646/AJ1646))))/SQRT(Sum_Sq($X$2*AK1646*AI$8,1)),                   $AQ$2*SQRT(Sum_Sq($AH$2/(1+1/$A1646)+AK1646*( 1/(AH$1017+1+AK1646/AJ1646)-1)/(1+($X$2*AK1646*AI$8)^2), (AK1646^2*AI$8*$X$2+1/($X$2*AI$8*(AH$1017+1+AK1646/AJ1646           )))/(1+($X$2*AK1646*AI$8)^2))),           V_rtHz(AJ1646)/($X$2*AI$8*(AJ1646*AH$1017+AJ1646+AK1646)),V_rtHz(AK1646)*SQRT(Sum_Sq(AJ1646*AI$8*$X$2*AH$1017,1))/($X$2*AI$8*(AJ1646*AH$1017+AJ1646+AK1646))))/SQRT(Sum_Sq(1/(1+$A1646)+$AC$2/$I$2-1/(1+(1+AK1646/AJ1646)/AH$1017),$X$2/$I$2)),IF(AK1647&lt;0,"A",AH1647))</f>
        <v>6.9932434073139407E-6</v>
      </c>
      <c r="AI1646" s="13"/>
      <c r="AJ1646" s="13">
        <f t="shared" si="576"/>
        <v>5352.4988272782766</v>
      </c>
      <c r="AK1646" s="12">
        <f t="shared" si="600"/>
        <v>1838488.0021723139</v>
      </c>
      <c r="AM1646" s="13">
        <f>IF(AP1646&gt;0,SQRT(Sum_Sq($AI$2,V_rtHz($AH$2)/(1+1/$A1646),V_rtHz($AH$2*$A1646)/(1+$A1646),$AN$2*$AH$2/(1+1/$A1646),$AM$2*SQRT(Sum_Sq(AP1646,1/($X$2*AN$8*(1+AM$1017+AP1646/AO1646))))/SQRT(Sum_Sq($X$2*AP1646*AN$8,1)),                   $AQ$2*SQRT(Sum_Sq($AH$2/(1+1/$A1646)+AP1646*( 1/(AM$1017+1+AP1646/AO1646)-1)/(1+($X$2*AP1646*AN$8)^2), (AP1646^2*AN$8*$X$2+1/($X$2*AN$8*(AM$1017+1+AP1646/AO1646           )))/(1+($X$2*AP1646*AN$8)^2))),           V_rtHz(AO1646)/($X$2*AN$8*(AO1646*AM$1017+AO1646+AP1646)),V_rtHz(AP1646)*SQRT(Sum_Sq(AO1646*AN$8*$X$2*AM$1017,1))/($X$2*AN$8*(AO1646*AM$1017+AO1646+AP1646))))/SQRT(Sum_Sq(1/(1+$A1646)+$AC$2/$I$2-1/(1+(1+AP1646/AO1646)/AM$1017),$X$2/$I$2)),IF(AP1647&lt;0,"A",AM1647))</f>
        <v>1.2414911990866425E-5</v>
      </c>
      <c r="AO1646" s="13">
        <f t="shared" si="577"/>
        <v>5346.2152489192695</v>
      </c>
      <c r="AP1646" s="12">
        <f t="shared" si="601"/>
        <v>5820642.6946903626</v>
      </c>
      <c r="AR1646" s="13">
        <f t="shared" si="578"/>
        <v>69887291.180198371</v>
      </c>
      <c r="AS1646" s="13">
        <f t="shared" si="579"/>
        <v>-1.4339356009125858E-5</v>
      </c>
      <c r="AV1646" s="13"/>
      <c r="AW1646" s="13">
        <f t="shared" si="580"/>
        <v>39300511.936236553</v>
      </c>
      <c r="AX1646" s="13">
        <f t="shared" si="581"/>
        <v>-5.5779999446351101E-5</v>
      </c>
      <c r="AZ1646" s="13"/>
      <c r="BA1646" s="13"/>
      <c r="BB1646" s="13">
        <f t="shared" si="582"/>
        <v>3150.681587988543</v>
      </c>
      <c r="BC1646" s="13">
        <f t="shared" si="583"/>
        <v>3.4465664218175118</v>
      </c>
      <c r="BD1646" s="13"/>
      <c r="BE1646" s="13"/>
      <c r="BG1646" s="13">
        <f t="shared" si="584"/>
        <v>996.3330000000002</v>
      </c>
      <c r="BH1646" s="13">
        <f t="shared" si="585"/>
        <v>10.899000000000004</v>
      </c>
      <c r="BI1646" s="13"/>
      <c r="BL1646" s="13">
        <f t="shared" si="586"/>
        <v>315.06815879885437</v>
      </c>
      <c r="BM1646" s="13">
        <f t="shared" si="587"/>
        <v>34.465664218175185</v>
      </c>
      <c r="BP1646" s="13"/>
      <c r="BQ1646" s="13">
        <f t="shared" si="588"/>
        <v>99.633299999999991</v>
      </c>
      <c r="BR1646" s="13">
        <f t="shared" si="589"/>
        <v>108.99000000000002</v>
      </c>
      <c r="BT1646" s="13"/>
      <c r="BU1646" s="13"/>
      <c r="BV1646" s="13">
        <f t="shared" si="590"/>
        <v>31.50681587988543</v>
      </c>
      <c r="BW1646" s="13">
        <f t="shared" si="591"/>
        <v>344.65664218175181</v>
      </c>
      <c r="CA1646" s="13">
        <f t="shared" si="592"/>
        <v>9.9633299999999991</v>
      </c>
      <c r="CB1646" s="13">
        <f t="shared" si="593"/>
        <v>1089.9000000000001</v>
      </c>
    </row>
    <row r="1647" spans="1:80" x14ac:dyDescent="0.3">
      <c r="A1647" s="13">
        <f t="shared" si="569"/>
        <v>6.2805835881331776E-2</v>
      </c>
      <c r="C1647" s="13" t="str">
        <f>IF(F1647&gt;0,SQRT(Sum_Sq($AI$2,V_rtHz($AH$2)/(1+1/$A1647),V_rtHz($AH$2*$A1647)/(1+$A1647),$AN$2*$AH$2/(1+1/$A1647),$AM$2*SQRT(Sum_Sq(F1647,1/($X$2*D$8*(1+C$1017+F1647/E1647))))/SQRT(Sum_Sq($X$2*F1647*D$8,1)),                   $AQ$2*SQRT(Sum_Sq($AH$2/(1+1/$A1647)+F1647*( 1/(C$1017+1+F1647/E1647)-1)/(1+($X$2*F1647*D$8)^2), (F1647^2*D$8*$X$2+1/($X$2*D$8*(C$1017+1+F1647/E1647           )))/(1+($X$2*F1647*D$8)^2))),           V_rtHz(E1647)/($X$2*D$8*(E1647*C$1017+E1647+F1647)),V_rtHz(F1647)*SQRT(Sum_Sq(E1647*D$8*$X$2*C$1017,1))/($X$2*D$8*(E1647*C$1017+E1647+F1647))))/SQRT(Sum_Sq(1/(1+$A1647)+$AC$2/$I$2-1/(1+(1+F1647/E1647)/C$1017),$X$2/$I$2)),IF(F1648&lt;0,"A",C1648))</f>
        <v>A</v>
      </c>
      <c r="E1647" s="13">
        <f t="shared" si="570"/>
        <v>-1</v>
      </c>
      <c r="F1647" s="12">
        <f t="shared" si="594"/>
        <v>-2</v>
      </c>
      <c r="H1647" s="13" t="str">
        <f>IF(K1647&gt;0,SQRT(Sum_Sq($AI$2,V_rtHz($AH$2)/(1+1/$A1647),V_rtHz($AH$2*$A1647)/(1+$A1647),$AN$2*$AH$2/(1+1/$A1647),$AM$2*SQRT(Sum_Sq(K1647,1/($X$2*I$8*(1+H$1017+K1647/J1647))))/SQRT(Sum_Sq($X$2*K1647*I$8,1)),                   $AQ$2*SQRT(Sum_Sq($AH$2/(1+1/$A1647)+K1647*( 1/(H$1017+1+K1647/J1647)-1)/(1+($X$2*K1647*I$8)^2), (K1647^2*I$8*$X$2+1/($X$2*I$8*(H$1017+1+K1647/J1647           )))/(1+($X$2*K1647*I$8)^2))),           V_rtHz(J1647)/($X$2*I$8*(J1647*H$1017+J1647+K1647)),V_rtHz(K1647)*SQRT(Sum_Sq(J1647*I$8*$X$2*H$1017,1))/($X$2*I$8*(J1647*H$1017+J1647+K1647))))/SQRT(Sum_Sq(1/(1+$A1647)+$AC$2/$I$2-1/(1+(1+K1647/J1647)/H$1017),$X$2/$I$2)),IF(K1648&lt;0,"A",H1648))</f>
        <v>A</v>
      </c>
      <c r="J1647" s="13">
        <f t="shared" si="571"/>
        <v>-1</v>
      </c>
      <c r="K1647" s="12">
        <f t="shared" si="595"/>
        <v>-2</v>
      </c>
      <c r="M1647" s="13">
        <f>IF(P1647&gt;0,SQRT(Sum_Sq($AI$2,V_rtHz($AH$2)/(1+1/$A1647),V_rtHz($AH$2*$A1647)/(1+$A1647),$AN$2*$AH$2/(1+1/$A1647),$AM$2*SQRT(Sum_Sq(P1647,1/($X$2*N$8*(1+M$1017+P1647/O1647))))/SQRT(Sum_Sq($X$2*P1647*N$8,1)),                   $AQ$2*SQRT(Sum_Sq($AH$2/(1+1/$A1647)+P1647*( 1/(M$1017+1+P1647/O1647)-1)/(1+($X$2*P1647*N$8)^2), (P1647^2*N$8*$X$2+1/($X$2*N$8*(M$1017+1+P1647/O1647           )))/(1+($X$2*P1647*N$8)^2))),           V_rtHz(O1647)/($X$2*N$8*(O1647*M$1017+O1647+P1647)),V_rtHz(P1647)*SQRT(Sum_Sq(O1647*N$8*$X$2*M$1017,1))/($X$2*N$8*(O1647*M$1017+O1647+P1647))))/SQRT(Sum_Sq(1/(1+$A1647)+$AC$2/$I$2-1/(1+(1+P1647/O1647)/M$1017),$X$2/$I$2)),IF(P1648&lt;0,"A",M1648))</f>
        <v>9.4220051049850145E-7</v>
      </c>
      <c r="O1647" s="13">
        <f t="shared" si="572"/>
        <v>6565.3526162166509</v>
      </c>
      <c r="P1647" s="12">
        <f t="shared" si="596"/>
        <v>14988.539764469162</v>
      </c>
      <c r="R1647" s="13">
        <f>IF(U1647&gt;0,SQRT(Sum_Sq($AI$2,V_rtHz($AH$2)/(1+1/$A1647),V_rtHz($AH$2*$A1647)/(1+$A1647),$AN$2*$AH$2/(1+1/$A1647),$AM$2*SQRT(Sum_Sq(U1647,1/($X$2*S$8*(1+R$1017+U1647/T1647))))/SQRT(Sum_Sq($X$2*U1647*S$8,1)),                   $AQ$2*SQRT(Sum_Sq($AH$2/(1+1/$A1647)+U1647*( 1/(R$1017+1+U1647/T1647)-1)/(1+($X$2*U1647*S$8)^2), (U1647^2*S$8*$X$2+1/($X$2*S$8*(R$1017+1+U1647/T1647           )))/(1+($X$2*U1647*S$8)^2))),           V_rtHz(T1647)/($X$2*S$8*(T1647*R$1017+T1647+U1647)),V_rtHz(U1647)*SQRT(Sum_Sq(T1647*S$8*$X$2*R$1017,1))/($X$2*S$8*(T1647*R$1017+T1647+U1647))))/SQRT(Sum_Sq(1/(1+$A1647)+$AC$2/$I$2-1/(1+(1+U1647/T1647)/R$1017),$X$2/$I$2)),IF(U1648&lt;0,"A",R1648))</f>
        <v>1.354930550905319E-6</v>
      </c>
      <c r="T1647" s="13">
        <f t="shared" si="573"/>
        <v>5624.3705672769811</v>
      </c>
      <c r="U1647" s="12">
        <f t="shared" si="597"/>
        <v>55327.806659670394</v>
      </c>
      <c r="X1647" s="13">
        <f>IF(AA1647&gt;0,SQRT(Sum_Sq($AI$2,V_rtHz($AH$2)/(1+1/$A1647),V_rtHz($AH$2*$A1647)/(1+$A1647),$AN$2*$AH$2/(1+1/$A1647),$AM$2*SQRT(Sum_Sq(AA1647,1/($X$2*Y$8*(1+X$1017+AA1647/Z1647))))/SQRT(Sum_Sq($X$2*AA1647*Y$8,1)),                   $AQ$2*SQRT(Sum_Sq($AH$2/(1+1/$A1647)+AA1647*( 1/(X$1017+1+AA1647/Z1647)-1)/(1+($X$2*AA1647*Y$8)^2), (AA1647^2*Y$8*$X$2+1/($X$2*Y$8*(X$1017+1+AA1647/Z1647           )))/(1+($X$2*AA1647*Y$8)^2))),           V_rtHz(Z1647)/($X$2*Y$8*(Z1647*X$1017+Z1647+AA1647)),V_rtHz(AA1647)*SQRT(Sum_Sq(Z1647*Y$8*$X$2*X$1017,1))/($X$2*Y$8*(Z1647*X$1017+Z1647+AA1647))))/SQRT(Sum_Sq(1/(1+$A1647)+$AC$2/$I$2-1/(1+(1+AA1647/Z1647)/X$1017),$X$2/$I$2)),IF(AA1648&lt;0,"A",X1648))</f>
        <v>2.2646518290136111E-6</v>
      </c>
      <c r="Z1647" s="13">
        <f t="shared" si="574"/>
        <v>5405.5902971029418</v>
      </c>
      <c r="AA1647" s="12">
        <f t="shared" si="598"/>
        <v>182043.11342031203</v>
      </c>
      <c r="AC1647" s="13">
        <f>IF(AF1647&gt;0,SQRT(Sum_Sq($AI$2,V_rtHz($AH$2)/(1+1/$A1647),V_rtHz($AH$2*$A1647)/(1+$A1647),$AN$2*$AH$2/(1+1/$A1647),$AM$2*SQRT(Sum_Sq(AF1647,1/($X$2*AD$8*(1+AC$1017+AF1647/AE1647))))/SQRT(Sum_Sq($X$2*AF1647*AD$8,1)),                   $AQ$2*SQRT(Sum_Sq($AH$2/(1+1/$A1647)+AF1647*( 1/(AC$1017+1+AF1647/AE1647)-1)/(1+($X$2*AF1647*AD$8)^2), (AF1647^2*AD$8*$X$2+1/($X$2*AD$8*(AC$1017+1+AF1647/AE1647           )))/(1+($X$2*AF1647*AD$8)^2))),           V_rtHz(AE1647)/($X$2*AD$8*(AE1647*AC$1017+AE1647+AF1647)),V_rtHz(AF1647)*SQRT(Sum_Sq(AE1647*AD$8*$X$2*AC$1017,1))/($X$2*AD$8*(AE1647*AC$1017+AE1647+AF1647))))/SQRT(Sum_Sq(1/(1+$A1647)+$AC$2/$I$2-1/(1+(1+AF1647/AE1647)/AC$1017),$X$2/$I$2)),IF(AF1648&lt;0,"A",AC1648))</f>
        <v>3.9501387617666368E-6</v>
      </c>
      <c r="AE1647" s="13">
        <f t="shared" si="575"/>
        <v>5341.8443118930372</v>
      </c>
      <c r="AF1647" s="12">
        <f t="shared" si="599"/>
        <v>582540.54060659162</v>
      </c>
      <c r="AG1647" s="13"/>
      <c r="AH1647" s="13">
        <f>IF(AK1647&gt;0,SQRT(Sum_Sq($AI$2,V_rtHz($AH$2)/(1+1/$A1647),V_rtHz($AH$2*$A1647)/(1+$A1647),$AN$2*$AH$2/(1+1/$A1647),$AM$2*SQRT(Sum_Sq(AK1647,1/($X$2*AI$8*(1+AH$1017+AK1647/AJ1647))))/SQRT(Sum_Sq($X$2*AK1647*AI$8,1)),                   $AQ$2*SQRT(Sum_Sq($AH$2/(1+1/$A1647)+AK1647*( 1/(AH$1017+1+AK1647/AJ1647)-1)/(1+($X$2*AK1647*AI$8)^2), (AK1647^2*AI$8*$X$2+1/($X$2*AI$8*(AH$1017+1+AK1647/AJ1647           )))/(1+($X$2*AK1647*AI$8)^2))),           V_rtHz(AJ1647)/($X$2*AI$8*(AJ1647*AH$1017+AJ1647+AK1647)),V_rtHz(AK1647)*SQRT(Sum_Sq(AJ1647*AI$8*$X$2*AH$1017,1))/($X$2*AI$8*(AJ1647*AH$1017+AJ1647+AK1647))))/SQRT(Sum_Sq(1/(1+$A1647)+$AC$2/$I$2-1/(1+(1+AK1647/AJ1647)/AH$1017),$X$2/$I$2)),IF(AK1648&lt;0,"A",AH1648))</f>
        <v>6.9823001243284227E-6</v>
      </c>
      <c r="AI1647" s="13"/>
      <c r="AJ1647" s="13">
        <f t="shared" si="576"/>
        <v>5322.1782669520908</v>
      </c>
      <c r="AK1647" s="12">
        <f t="shared" si="600"/>
        <v>1848961.9065743845</v>
      </c>
      <c r="AM1647" s="13">
        <f>IF(AP1647&gt;0,SQRT(Sum_Sq($AI$2,V_rtHz($AH$2)/(1+1/$A1647),V_rtHz($AH$2*$A1647)/(1+$A1647),$AN$2*$AH$2/(1+1/$A1647),$AM$2*SQRT(Sum_Sq(AP1647,1/($X$2*AN$8*(1+AM$1017+AP1647/AO1647))))/SQRT(Sum_Sq($X$2*AP1647*AN$8,1)),                   $AQ$2*SQRT(Sum_Sq($AH$2/(1+1/$A1647)+AP1647*( 1/(AM$1017+1+AP1647/AO1647)-1)/(1+($X$2*AP1647*AN$8)^2), (AP1647^2*AN$8*$X$2+1/($X$2*AN$8*(AM$1017+1+AP1647/AO1647           )))/(1+($X$2*AP1647*AN$8)^2))),           V_rtHz(AO1647)/($X$2*AN$8*(AO1647*AM$1017+AO1647+AP1647)),V_rtHz(AP1647)*SQRT(Sum_Sq(AO1647*AN$8*$X$2*AM$1017,1))/($X$2*AN$8*(AO1647*AM$1017+AO1647+AP1647))))/SQRT(Sum_Sq(1/(1+$A1647)+$AC$2/$I$2-1/(1+(1+AP1647/AO1647)/AM$1017),$X$2/$I$2)),IF(AP1648&lt;0,"A",AM1648))</f>
        <v>1.2395651060790892E-5</v>
      </c>
      <c r="AO1647" s="13">
        <f t="shared" si="577"/>
        <v>5316.0070729545059</v>
      </c>
      <c r="AP1647" s="12">
        <f t="shared" si="601"/>
        <v>5853718.4593265262</v>
      </c>
      <c r="AR1647" s="13">
        <f t="shared" si="578"/>
        <v>69887291.180198371</v>
      </c>
      <c r="AS1647" s="13">
        <f t="shared" si="579"/>
        <v>-1.4356635242698851E-5</v>
      </c>
      <c r="AV1647" s="13"/>
      <c r="AW1647" s="13">
        <f t="shared" si="580"/>
        <v>39300511.936236553</v>
      </c>
      <c r="AX1647" s="13">
        <f t="shared" si="581"/>
        <v>-5.6042383395297053E-5</v>
      </c>
      <c r="AZ1647" s="13"/>
      <c r="BA1647" s="13"/>
      <c r="BB1647" s="13">
        <f t="shared" si="582"/>
        <v>3150.681587988543</v>
      </c>
      <c r="BC1647" s="13">
        <f t="shared" si="583"/>
        <v>3.4465664218175136</v>
      </c>
      <c r="BD1647" s="13"/>
      <c r="BE1647" s="13"/>
      <c r="BG1647" s="13">
        <f t="shared" si="584"/>
        <v>996.3330000000002</v>
      </c>
      <c r="BH1647" s="13">
        <f t="shared" si="585"/>
        <v>10.899000000000004</v>
      </c>
      <c r="BI1647" s="13"/>
      <c r="BL1647" s="13">
        <f t="shared" si="586"/>
        <v>315.06815879885437</v>
      </c>
      <c r="BM1647" s="13">
        <f t="shared" si="587"/>
        <v>34.465664218175142</v>
      </c>
      <c r="BP1647" s="13"/>
      <c r="BQ1647" s="13">
        <f t="shared" si="588"/>
        <v>99.633300000000006</v>
      </c>
      <c r="BR1647" s="13">
        <f t="shared" si="589"/>
        <v>108.99000000000012</v>
      </c>
      <c r="BT1647" s="13"/>
      <c r="BU1647" s="13"/>
      <c r="BV1647" s="13">
        <f t="shared" si="590"/>
        <v>31.50681587988543</v>
      </c>
      <c r="BW1647" s="13">
        <f t="shared" si="591"/>
        <v>344.65664218175209</v>
      </c>
      <c r="CA1647" s="13">
        <f t="shared" si="592"/>
        <v>9.9633299999999991</v>
      </c>
      <c r="CB1647" s="13">
        <f t="shared" si="593"/>
        <v>1089.9000000000008</v>
      </c>
    </row>
    <row r="1648" spans="1:80" x14ac:dyDescent="0.3">
      <c r="A1648" s="13">
        <f t="shared" si="569"/>
        <v>6.3679552090791597E-2</v>
      </c>
      <c r="C1648" s="13" t="str">
        <f>IF(F1648&gt;0,SQRT(Sum_Sq($AI$2,V_rtHz($AH$2)/(1+1/$A1648),V_rtHz($AH$2*$A1648)/(1+$A1648),$AN$2*$AH$2/(1+1/$A1648),$AM$2*SQRT(Sum_Sq(F1648,1/($X$2*D$8*(1+C$1017+F1648/E1648))))/SQRT(Sum_Sq($X$2*F1648*D$8,1)),                   $AQ$2*SQRT(Sum_Sq($AH$2/(1+1/$A1648)+F1648*( 1/(C$1017+1+F1648/E1648)-1)/(1+($X$2*F1648*D$8)^2), (F1648^2*D$8*$X$2+1/($X$2*D$8*(C$1017+1+F1648/E1648           )))/(1+($X$2*F1648*D$8)^2))),           V_rtHz(E1648)/($X$2*D$8*(E1648*C$1017+E1648+F1648)),V_rtHz(F1648)*SQRT(Sum_Sq(E1648*D$8*$X$2*C$1017,1))/($X$2*D$8*(E1648*C$1017+E1648+F1648))))/SQRT(Sum_Sq(1/(1+$A1648)+$AC$2/$I$2-1/(1+(1+F1648/E1648)/C$1017),$X$2/$I$2)),IF(F1649&lt;0,"A",C1649))</f>
        <v>A</v>
      </c>
      <c r="E1648" s="13">
        <f t="shared" si="570"/>
        <v>-1</v>
      </c>
      <c r="F1648" s="12">
        <f t="shared" si="594"/>
        <v>-2</v>
      </c>
      <c r="H1648" s="13" t="str">
        <f>IF(K1648&gt;0,SQRT(Sum_Sq($AI$2,V_rtHz($AH$2)/(1+1/$A1648),V_rtHz($AH$2*$A1648)/(1+$A1648),$AN$2*$AH$2/(1+1/$A1648),$AM$2*SQRT(Sum_Sq(K1648,1/($X$2*I$8*(1+H$1017+K1648/J1648))))/SQRT(Sum_Sq($X$2*K1648*I$8,1)),                   $AQ$2*SQRT(Sum_Sq($AH$2/(1+1/$A1648)+K1648*( 1/(H$1017+1+K1648/J1648)-1)/(1+($X$2*K1648*I$8)^2), (K1648^2*I$8*$X$2+1/($X$2*I$8*(H$1017+1+K1648/J1648           )))/(1+($X$2*K1648*I$8)^2))),           V_rtHz(J1648)/($X$2*I$8*(J1648*H$1017+J1648+K1648)),V_rtHz(K1648)*SQRT(Sum_Sq(J1648*I$8*$X$2*H$1017,1))/($X$2*I$8*(J1648*H$1017+J1648+K1648))))/SQRT(Sum_Sq(1/(1+$A1648)+$AC$2/$I$2-1/(1+(1+K1648/J1648)/H$1017),$X$2/$I$2)),IF(K1649&lt;0,"A",H1649))</f>
        <v>A</v>
      </c>
      <c r="J1648" s="13">
        <f t="shared" si="571"/>
        <v>-1</v>
      </c>
      <c r="K1648" s="12">
        <f t="shared" si="595"/>
        <v>-2</v>
      </c>
      <c r="M1648" s="13">
        <f>IF(P1648&gt;0,SQRT(Sum_Sq($AI$2,V_rtHz($AH$2)/(1+1/$A1648),V_rtHz($AH$2*$A1648)/(1+$A1648),$AN$2*$AH$2/(1+1/$A1648),$AM$2*SQRT(Sum_Sq(P1648,1/($X$2*N$8*(1+M$1017+P1648/O1648))))/SQRT(Sum_Sq($X$2*P1648*N$8,1)),                   $AQ$2*SQRT(Sum_Sq($AH$2/(1+1/$A1648)+P1648*( 1/(M$1017+1+P1648/O1648)-1)/(1+($X$2*P1648*N$8)^2), (P1648^2*N$8*$X$2+1/($X$2*N$8*(M$1017+1+P1648/O1648           )))/(1+($X$2*P1648*N$8)^2))),           V_rtHz(O1648)/($X$2*N$8*(O1648*M$1017+O1648+P1648)),V_rtHz(P1648)*SQRT(Sum_Sq(O1648*N$8*$X$2*M$1017,1))/($X$2*N$8*(O1648*M$1017+O1648+P1648))))/SQRT(Sum_Sq(1/(1+$A1648)+$AC$2/$I$2-1/(1+(1+P1648/O1648)/M$1017),$X$2/$I$2)),IF(P1649&lt;0,"A",M1649))</f>
        <v>9.3815307364777194E-7</v>
      </c>
      <c r="O1648" s="13">
        <f t="shared" si="572"/>
        <v>6506.509189599723</v>
      </c>
      <c r="P1648" s="12">
        <f t="shared" si="596"/>
        <v>15124.092795138085</v>
      </c>
      <c r="R1648" s="13">
        <f>IF(U1648&gt;0,SQRT(Sum_Sq($AI$2,V_rtHz($AH$2)/(1+1/$A1648),V_rtHz($AH$2*$A1648)/(1+$A1648),$AN$2*$AH$2/(1+1/$A1648),$AM$2*SQRT(Sum_Sq(U1648,1/($X$2*S$8*(1+R$1017+U1648/T1648))))/SQRT(Sum_Sq($X$2*U1648*S$8,1)),                   $AQ$2*SQRT(Sum_Sq($AH$2/(1+1/$A1648)+U1648*( 1/(R$1017+1+U1648/T1648)-1)/(1+($X$2*U1648*S$8)^2), (U1648^2*S$8*$X$2+1/($X$2*S$8*(R$1017+1+U1648/T1648           )))/(1+($X$2*U1648*S$8)^2))),           V_rtHz(T1648)/($X$2*S$8*(T1648*R$1017+T1648+U1648)),V_rtHz(U1648)*SQRT(Sum_Sq(T1648*S$8*$X$2*R$1017,1))/($X$2*S$8*(T1648*R$1017+T1648+U1648))))/SQRT(Sum_Sq(1/(1+$A1648)+$AC$2/$I$2-1/(1+(1+U1648/T1648)/R$1017),$X$2/$I$2)),IF(U1649&lt;0,"A",R1649))</f>
        <v>1.3520114754527689E-6</v>
      </c>
      <c r="T1648" s="13">
        <f t="shared" si="573"/>
        <v>5588.4128116171687</v>
      </c>
      <c r="U1648" s="12">
        <f t="shared" si="597"/>
        <v>55683.80465411456</v>
      </c>
      <c r="X1648" s="13">
        <f>IF(AA1648&gt;0,SQRT(Sum_Sq($AI$2,V_rtHz($AH$2)/(1+1/$A1648),V_rtHz($AH$2*$A1648)/(1+$A1648),$AN$2*$AH$2/(1+1/$A1648),$AM$2*SQRT(Sum_Sq(AA1648,1/($X$2*Y$8*(1+X$1017+AA1648/Z1648))))/SQRT(Sum_Sq($X$2*AA1648*Y$8,1)),                   $AQ$2*SQRT(Sum_Sq($AH$2/(1+1/$A1648)+AA1648*( 1/(X$1017+1+AA1648/Z1648)-1)/(1+($X$2*AA1648*Y$8)^2), (AA1648^2*Y$8*$X$2+1/($X$2*Y$8*(X$1017+1+AA1648/Z1648           )))/(1+($X$2*AA1648*Y$8)^2))),           V_rtHz(Z1648)/($X$2*Y$8*(Z1648*X$1017+Z1648+AA1648)),V_rtHz(AA1648)*SQRT(Sum_Sq(Z1648*Y$8*$X$2*X$1017,1))/($X$2*Y$8*(Z1648*X$1017+Z1648+AA1648))))/SQRT(Sum_Sq(1/(1+$A1648)+$AC$2/$I$2-1/(1+(1+AA1648/Z1648)/X$1017),$X$2/$I$2)),IF(AA1649&lt;0,"A",X1649))</f>
        <v>2.2607670052107427E-6</v>
      </c>
      <c r="Z1648" s="13">
        <f t="shared" si="574"/>
        <v>5373.8773323503938</v>
      </c>
      <c r="AA1648" s="12">
        <f t="shared" si="598"/>
        <v>183117.40791612951</v>
      </c>
      <c r="AC1648" s="13">
        <f>IF(AF1648&gt;0,SQRT(Sum_Sq($AI$2,V_rtHz($AH$2)/(1+1/$A1648),V_rtHz($AH$2*$A1648)/(1+$A1648),$AN$2*$AH$2/(1+1/$A1648),$AM$2*SQRT(Sum_Sq(AF1648,1/($X$2*AD$8*(1+AC$1017+AF1648/AE1648))))/SQRT(Sum_Sq($X$2*AF1648*AD$8,1)),                   $AQ$2*SQRT(Sum_Sq($AH$2/(1+1/$A1648)+AF1648*( 1/(AC$1017+1+AF1648/AE1648)-1)/(1+($X$2*AF1648*AD$8)^2), (AF1648^2*AD$8*$X$2+1/($X$2*AD$8*(AC$1017+1+AF1648/AE1648           )))/(1+($X$2*AF1648*AD$8)^2))),           V_rtHz(AE1648)/($X$2*AD$8*(AE1648*AC$1017+AE1648+AF1648)),V_rtHz(AF1648)*SQRT(Sum_Sq(AE1648*AD$8*$X$2*AC$1017,1))/($X$2*AD$8*(AE1648*AC$1017+AE1648+AF1648))))/SQRT(Sum_Sq(1/(1+$A1648)+$AC$2/$I$2-1/(1+(1+AF1648/AE1648)/AC$1017),$X$2/$I$2)),IF(AF1649&lt;0,"A",AC1649))</f>
        <v>3.9438536842956727E-6</v>
      </c>
      <c r="AE1648" s="13">
        <f t="shared" si="575"/>
        <v>5311.2987900488388</v>
      </c>
      <c r="AF1648" s="12">
        <f t="shared" si="599"/>
        <v>585890.75785318448</v>
      </c>
      <c r="AG1648" s="13"/>
      <c r="AH1648" s="13">
        <f>IF(AK1648&gt;0,SQRT(Sum_Sq($AI$2,V_rtHz($AH$2)/(1+1/$A1648),V_rtHz($AH$2*$A1648)/(1+$A1648),$AN$2*$AH$2/(1+1/$A1648),$AM$2*SQRT(Sum_Sq(AK1648,1/($X$2*AI$8*(1+AH$1017+AK1648/AJ1648))))/SQRT(Sum_Sq($X$2*AK1648*AI$8,1)),                   $AQ$2*SQRT(Sum_Sq($AH$2/(1+1/$A1648)+AK1648*( 1/(AH$1017+1+AK1648/AJ1648)-1)/(1+($X$2*AK1648*AI$8)^2), (AK1648^2*AI$8*$X$2+1/($X$2*AI$8*(AH$1017+1+AK1648/AJ1648           )))/(1+($X$2*AK1648*AI$8)^2))),           V_rtHz(AJ1648)/($X$2*AI$8*(AJ1648*AH$1017+AJ1648+AK1648)),V_rtHz(AK1648)*SQRT(Sum_Sq(AJ1648*AI$8*$X$2*AH$1017,1))/($X$2*AI$8*(AJ1648*AH$1017+AJ1648+AK1648))))/SQRT(Sum_Sq(1/(1+$A1648)+$AC$2/$I$2-1/(1+(1+AK1648/AJ1648)/AH$1017),$X$2/$I$2)),IF(AK1649&lt;0,"A",AH1649))</f>
        <v>6.9714588852108679E-6</v>
      </c>
      <c r="AI1648" s="13"/>
      <c r="AJ1648" s="13">
        <f t="shared" si="576"/>
        <v>5291.9867442866262</v>
      </c>
      <c r="AK1648" s="12">
        <f t="shared" si="600"/>
        <v>1859510.4922015478</v>
      </c>
      <c r="AM1648" s="13">
        <f>IF(AP1648&gt;0,SQRT(Sum_Sq($AI$2,V_rtHz($AH$2)/(1+1/$A1648),V_rtHz($AH$2*$A1648)/(1+$A1648),$AN$2*$AH$2/(1+1/$A1648),$AM$2*SQRT(Sum_Sq(AP1648,1/($X$2*AN$8*(1+AM$1017+AP1648/AO1648))))/SQRT(Sum_Sq($X$2*AP1648*AN$8,1)),                   $AQ$2*SQRT(Sum_Sq($AH$2/(1+1/$A1648)+AP1648*( 1/(AM$1017+1+AP1648/AO1648)-1)/(1+($X$2*AP1648*AN$8)^2), (AP1648^2*AN$8*$X$2+1/($X$2*AN$8*(AM$1017+1+AP1648/AO1648           )))/(1+($X$2*AP1648*AN$8)^2))),           V_rtHz(AO1648)/($X$2*AN$8*(AO1648*AM$1017+AO1648+AP1648)),V_rtHz(AP1648)*SQRT(Sum_Sq(AO1648*AN$8*$X$2*AM$1017,1))/($X$2*AN$8*(AO1648*AM$1017+AO1648+AP1648))))/SQRT(Sum_Sq(1/(1+$A1648)+$AC$2/$I$2-1/(1+(1+AP1648/AO1648)/AM$1017),$X$2/$I$2)),IF(AP1649&lt;0,"A",AM1649))</f>
        <v>1.2376569402450007E-5</v>
      </c>
      <c r="AO1648" s="13">
        <f t="shared" si="577"/>
        <v>5285.9260402256677</v>
      </c>
      <c r="AP1648" s="12">
        <f t="shared" si="601"/>
        <v>5887030.6727817273</v>
      </c>
      <c r="AR1648" s="13">
        <f t="shared" si="578"/>
        <v>69887291.180198371</v>
      </c>
      <c r="AS1648" s="13">
        <f t="shared" si="579"/>
        <v>-1.4374197423076083E-5</v>
      </c>
      <c r="AV1648" s="13"/>
      <c r="AW1648" s="13">
        <f t="shared" si="580"/>
        <v>39300511.936236553</v>
      </c>
      <c r="AX1648" s="13">
        <f t="shared" si="581"/>
        <v>-5.6310949753874757E-5</v>
      </c>
      <c r="AZ1648" s="13"/>
      <c r="BA1648" s="13"/>
      <c r="BB1648" s="13">
        <f t="shared" si="582"/>
        <v>3150.681587988543</v>
      </c>
      <c r="BC1648" s="13">
        <f t="shared" si="583"/>
        <v>3.4465664218175101</v>
      </c>
      <c r="BD1648" s="13"/>
      <c r="BE1648" s="13"/>
      <c r="BG1648" s="13">
        <f t="shared" si="584"/>
        <v>996.3330000000002</v>
      </c>
      <c r="BH1648" s="13">
        <f t="shared" si="585"/>
        <v>10.899000000000004</v>
      </c>
      <c r="BI1648" s="13"/>
      <c r="BL1648" s="13">
        <f t="shared" si="586"/>
        <v>315.06815879885437</v>
      </c>
      <c r="BM1648" s="13">
        <f t="shared" si="587"/>
        <v>34.4656642181751</v>
      </c>
      <c r="BP1648" s="13"/>
      <c r="BQ1648" s="13">
        <f t="shared" si="588"/>
        <v>99.633300000000006</v>
      </c>
      <c r="BR1648" s="13">
        <f t="shared" si="589"/>
        <v>108.98999999999991</v>
      </c>
      <c r="BT1648" s="13"/>
      <c r="BU1648" s="13"/>
      <c r="BV1648" s="13">
        <f t="shared" si="590"/>
        <v>31.50681587988543</v>
      </c>
      <c r="BW1648" s="13">
        <f t="shared" si="591"/>
        <v>344.65664218175209</v>
      </c>
      <c r="CA1648" s="13">
        <f t="shared" si="592"/>
        <v>9.9633299999999991</v>
      </c>
      <c r="CB1648" s="13">
        <f t="shared" si="593"/>
        <v>1089.8999999999999</v>
      </c>
    </row>
    <row r="1649" spans="1:80" x14ac:dyDescent="0.3">
      <c r="A1649" s="13">
        <f t="shared" si="569"/>
        <v>6.4565422903465508E-2</v>
      </c>
      <c r="C1649" s="13" t="str">
        <f>IF(F1649&gt;0,SQRT(Sum_Sq($AI$2,V_rtHz($AH$2)/(1+1/$A1649),V_rtHz($AH$2*$A1649)/(1+$A1649),$AN$2*$AH$2/(1+1/$A1649),$AM$2*SQRT(Sum_Sq(F1649,1/($X$2*D$8*(1+C$1017+F1649/E1649))))/SQRT(Sum_Sq($X$2*F1649*D$8,1)),                   $AQ$2*SQRT(Sum_Sq($AH$2/(1+1/$A1649)+F1649*( 1/(C$1017+1+F1649/E1649)-1)/(1+($X$2*F1649*D$8)^2), (F1649^2*D$8*$X$2+1/($X$2*D$8*(C$1017+1+F1649/E1649           )))/(1+($X$2*F1649*D$8)^2))),           V_rtHz(E1649)/($X$2*D$8*(E1649*C$1017+E1649+F1649)),V_rtHz(F1649)*SQRT(Sum_Sq(E1649*D$8*$X$2*C$1017,1))/($X$2*D$8*(E1649*C$1017+E1649+F1649))))/SQRT(Sum_Sq(1/(1+$A1649)+$AC$2/$I$2-1/(1+(1+F1649/E1649)/C$1017),$X$2/$I$2)),IF(F1650&lt;0,"A",C1650))</f>
        <v>A</v>
      </c>
      <c r="E1649" s="13">
        <f t="shared" si="570"/>
        <v>-1</v>
      </c>
      <c r="F1649" s="12">
        <f t="shared" si="594"/>
        <v>-2</v>
      </c>
      <c r="H1649" s="13" t="str">
        <f>IF(K1649&gt;0,SQRT(Sum_Sq($AI$2,V_rtHz($AH$2)/(1+1/$A1649),V_rtHz($AH$2*$A1649)/(1+$A1649),$AN$2*$AH$2/(1+1/$A1649),$AM$2*SQRT(Sum_Sq(K1649,1/($X$2*I$8*(1+H$1017+K1649/J1649))))/SQRT(Sum_Sq($X$2*K1649*I$8,1)),                   $AQ$2*SQRT(Sum_Sq($AH$2/(1+1/$A1649)+K1649*( 1/(H$1017+1+K1649/J1649)-1)/(1+($X$2*K1649*I$8)^2), (K1649^2*I$8*$X$2+1/($X$2*I$8*(H$1017+1+K1649/J1649           )))/(1+($X$2*K1649*I$8)^2))),           V_rtHz(J1649)/($X$2*I$8*(J1649*H$1017+J1649+K1649)),V_rtHz(K1649)*SQRT(Sum_Sq(J1649*I$8*$X$2*H$1017,1))/($X$2*I$8*(J1649*H$1017+J1649+K1649))))/SQRT(Sum_Sq(1/(1+$A1649)+$AC$2/$I$2-1/(1+(1+K1649/J1649)/H$1017),$X$2/$I$2)),IF(K1650&lt;0,"A",H1650))</f>
        <v>A</v>
      </c>
      <c r="J1649" s="13">
        <f t="shared" si="571"/>
        <v>-1</v>
      </c>
      <c r="K1649" s="12">
        <f t="shared" si="595"/>
        <v>-2</v>
      </c>
      <c r="M1649" s="13">
        <f>IF(P1649&gt;0,SQRT(Sum_Sq($AI$2,V_rtHz($AH$2)/(1+1/$A1649),V_rtHz($AH$2*$A1649)/(1+$A1649),$AN$2*$AH$2/(1+1/$A1649),$AM$2*SQRT(Sum_Sq(P1649,1/($X$2*N$8*(1+M$1017+P1649/O1649))))/SQRT(Sum_Sq($X$2*P1649*N$8,1)),                   $AQ$2*SQRT(Sum_Sq($AH$2/(1+1/$A1649)+P1649*( 1/(M$1017+1+P1649/O1649)-1)/(1+($X$2*P1649*N$8)^2), (P1649^2*N$8*$X$2+1/($X$2*N$8*(M$1017+1+P1649/O1649           )))/(1+($X$2*P1649*N$8)^2))),           V_rtHz(O1649)/($X$2*N$8*(O1649*M$1017+O1649+P1649)),V_rtHz(P1649)*SQRT(Sum_Sq(O1649*N$8*$X$2*M$1017,1))/($X$2*N$8*(O1649*M$1017+O1649+P1649))))/SQRT(Sum_Sq(1/(1+$A1649)+$AC$2/$I$2-1/(1+(1+P1649/O1649)/M$1017),$X$2/$I$2)),IF(P1650&lt;0,"A",M1650))</f>
        <v>9.3418080152824417E-7</v>
      </c>
      <c r="O1649" s="13">
        <f t="shared" si="572"/>
        <v>6448.5518454364546</v>
      </c>
      <c r="P1649" s="12">
        <f t="shared" si="596"/>
        <v>15260.022888017054</v>
      </c>
      <c r="R1649" s="13">
        <f>IF(U1649&gt;0,SQRT(Sum_Sq($AI$2,V_rtHz($AH$2)/(1+1/$A1649),V_rtHz($AH$2*$A1649)/(1+$A1649),$AN$2*$AH$2/(1+1/$A1649),$AM$2*SQRT(Sum_Sq(U1649,1/($X$2*S$8*(1+R$1017+U1649/T1649))))/SQRT(Sum_Sq($X$2*U1649*S$8,1)),                   $AQ$2*SQRT(Sum_Sq($AH$2/(1+1/$A1649)+U1649*( 1/(R$1017+1+U1649/T1649)-1)/(1+($X$2*U1649*S$8)^2), (U1649^2*S$8*$X$2+1/($X$2*S$8*(R$1017+1+U1649/T1649           )))/(1+($X$2*U1649*S$8)^2))),           V_rtHz(T1649)/($X$2*S$8*(T1649*R$1017+T1649+U1649)),V_rtHz(U1649)*SQRT(Sum_Sq(T1649*S$8*$X$2*R$1017,1))/($X$2*S$8*(T1649*R$1017+T1649+U1649))))/SQRT(Sum_Sq(1/(1+$A1649)+$AC$2/$I$2-1/(1+(1+U1649/T1649)/R$1017),$X$2/$I$2)),IF(U1650&lt;0,"A",R1650))</f>
        <v>1.3491249897194929E-6</v>
      </c>
      <c r="T1649" s="13">
        <f t="shared" si="573"/>
        <v>5552.6933602496529</v>
      </c>
      <c r="U1649" s="12">
        <f t="shared" si="597"/>
        <v>56042.008290306614</v>
      </c>
      <c r="X1649" s="13">
        <f>IF(AA1649&gt;0,SQRT(Sum_Sq($AI$2,V_rtHz($AH$2)/(1+1/$A1649),V_rtHz($AH$2*$A1649)/(1+$A1649),$AN$2*$AH$2/(1+1/$A1649),$AM$2*SQRT(Sum_Sq(AA1649,1/($X$2*Y$8*(1+X$1017+AA1649/Z1649))))/SQRT(Sum_Sq($X$2*AA1649*Y$8,1)),                   $AQ$2*SQRT(Sum_Sq($AH$2/(1+1/$A1649)+AA1649*( 1/(X$1017+1+AA1649/Z1649)-1)/(1+($X$2*AA1649*Y$8)^2), (AA1649^2*Y$8*$X$2+1/($X$2*Y$8*(X$1017+1+AA1649/Z1649           )))/(1+($X$2*AA1649*Y$8)^2))),           V_rtHz(Z1649)/($X$2*Y$8*(Z1649*X$1017+Z1649+AA1649)),V_rtHz(AA1649)*SQRT(Sum_Sq(Z1649*Y$8*$X$2*X$1017,1))/($X$2*Y$8*(Z1649*X$1017+Z1649+AA1649))))/SQRT(Sum_Sq(1/(1+$A1649)+$AC$2/$I$2-1/(1+(1+AA1649/Z1649)/X$1017),$X$2/$I$2)),IF(AA1650&lt;0,"A",X1650))</f>
        <v>2.256920689023694E-6</v>
      </c>
      <c r="Z1649" s="13">
        <f t="shared" si="574"/>
        <v>5342.319989727368</v>
      </c>
      <c r="AA1649" s="12">
        <f t="shared" si="598"/>
        <v>184199.09130330238</v>
      </c>
      <c r="AC1649" s="13">
        <f>IF(AF1649&gt;0,SQRT(Sum_Sq($AI$2,V_rtHz($AH$2)/(1+1/$A1649),V_rtHz($AH$2*$A1649)/(1+$A1649),$AN$2*$AH$2/(1+1/$A1649),$AM$2*SQRT(Sum_Sq(AF1649,1/($X$2*AD$8*(1+AC$1017+AF1649/AE1649))))/SQRT(Sum_Sq($X$2*AF1649*AD$8,1)),                   $AQ$2*SQRT(Sum_Sq($AH$2/(1+1/$A1649)+AF1649*( 1/(AC$1017+1+AF1649/AE1649)-1)/(1+($X$2*AF1649*AD$8)^2), (AF1649^2*AD$8*$X$2+1/($X$2*AD$8*(AC$1017+1+AF1649/AE1649           )))/(1+($X$2*AF1649*AD$8)^2))),           V_rtHz(AE1649)/($X$2*AD$8*(AE1649*AC$1017+AE1649+AF1649)),V_rtHz(AF1649)*SQRT(Sum_Sq(AE1649*AD$8*$X$2*AC$1017,1))/($X$2*AD$8*(AE1649*AC$1017+AE1649+AF1649))))/SQRT(Sum_Sq(1/(1+$A1649)+$AC$2/$I$2-1/(1+(1+AF1649/AE1649)/AC$1017),$X$2/$I$2)),IF(AF1650&lt;0,"A",AC1650))</f>
        <v>3.9376289478232003E-6</v>
      </c>
      <c r="AE1649" s="13">
        <f t="shared" si="575"/>
        <v>5280.8883551863337</v>
      </c>
      <c r="AF1649" s="12">
        <f t="shared" si="599"/>
        <v>589264.65851721575</v>
      </c>
      <c r="AG1649" s="13"/>
      <c r="AH1649" s="13">
        <f>IF(AK1649&gt;0,SQRT(Sum_Sq($AI$2,V_rtHz($AH$2)/(1+1/$A1649),V_rtHz($AH$2*$A1649)/(1+$A1649),$AN$2*$AH$2/(1+1/$A1649),$AM$2*SQRT(Sum_Sq(AK1649,1/($X$2*AI$8*(1+AH$1017+AK1649/AJ1649))))/SQRT(Sum_Sq($X$2*AK1649*AI$8,1)),                   $AQ$2*SQRT(Sum_Sq($AH$2/(1+1/$A1649)+AK1649*( 1/(AH$1017+1+AK1649/AJ1649)-1)/(1+($X$2*AK1649*AI$8)^2), (AK1649^2*AI$8*$X$2+1/($X$2*AI$8*(AH$1017+1+AK1649/AJ1649           )))/(1+($X$2*AK1649*AI$8)^2))),           V_rtHz(AJ1649)/($X$2*AI$8*(AJ1649*AH$1017+AJ1649+AK1649)),V_rtHz(AK1649)*SQRT(Sum_Sq(AJ1649*AI$8*$X$2*AH$1017,1))/($X$2*AI$8*(AJ1649*AH$1017+AJ1649+AK1649))))/SQRT(Sum_Sq(1/(1+$A1649)+$AC$2/$I$2-1/(1+(1+AK1649/AJ1649)/AH$1017),$X$2/$I$2)),IF(AK1650&lt;0,"A",AH1650))</f>
        <v>6.960720787585638E-6</v>
      </c>
      <c r="AI1649" s="13"/>
      <c r="AJ1649" s="13">
        <f t="shared" si="576"/>
        <v>5261.9242730509759</v>
      </c>
      <c r="AK1649" s="12">
        <f t="shared" si="600"/>
        <v>1870134.2636173584</v>
      </c>
      <c r="AM1649" s="13">
        <f>IF(AP1649&gt;0,SQRT(Sum_Sq($AI$2,V_rtHz($AH$2)/(1+1/$A1649),V_rtHz($AH$2*$A1649)/(1+$A1649),$AN$2*$AH$2/(1+1/$A1649),$AM$2*SQRT(Sum_Sq(AP1649,1/($X$2*AN$8*(1+AM$1017+AP1649/AO1649))))/SQRT(Sum_Sq($X$2*AP1649*AN$8,1)),                   $AQ$2*SQRT(Sum_Sq($AH$2/(1+1/$A1649)+AP1649*( 1/(AM$1017+1+AP1649/AO1649)-1)/(1+($X$2*AP1649*AN$8)^2), (AP1649^2*AN$8*$X$2+1/($X$2*AN$8*(AM$1017+1+AP1649/AO1649           )))/(1+($X$2*AP1649*AN$8)^2))),           V_rtHz(AO1649)/($X$2*AN$8*(AO1649*AM$1017+AO1649+AP1649)),V_rtHz(AP1649)*SQRT(Sum_Sq(AO1649*AN$8*$X$2*AM$1017,1))/($X$2*AN$8*(AO1649*AM$1017+AO1649+AP1649))))/SQRT(Sum_Sq(1/(1+$A1649)+$AC$2/$I$2-1/(1+(1+AP1649/AO1649)/AM$1017),$X$2/$I$2)),IF(AP1650&lt;0,"A",AM1650))</f>
        <v>1.2357668987851493E-5</v>
      </c>
      <c r="AO1649" s="13">
        <f t="shared" si="577"/>
        <v>5255.9721934325362</v>
      </c>
      <c r="AP1649" s="12">
        <f t="shared" si="601"/>
        <v>5920580.9292041855</v>
      </c>
      <c r="AR1649" s="13">
        <f t="shared" si="578"/>
        <v>69887291.180198371</v>
      </c>
      <c r="AS1649" s="13">
        <f t="shared" si="579"/>
        <v>-1.4392047839864395E-5</v>
      </c>
      <c r="AV1649" s="13"/>
      <c r="AW1649" s="13">
        <f t="shared" si="580"/>
        <v>39300511.936236553</v>
      </c>
      <c r="AX1649" s="13">
        <f t="shared" si="581"/>
        <v>-5.6585893083967579E-5</v>
      </c>
      <c r="AZ1649" s="13"/>
      <c r="BA1649" s="13"/>
      <c r="BB1649" s="13">
        <f t="shared" si="582"/>
        <v>3150.681587988543</v>
      </c>
      <c r="BC1649" s="13">
        <f t="shared" si="583"/>
        <v>3.4465664218175136</v>
      </c>
      <c r="BD1649" s="13"/>
      <c r="BE1649" s="13"/>
      <c r="BG1649" s="13">
        <f t="shared" si="584"/>
        <v>996.3330000000002</v>
      </c>
      <c r="BH1649" s="13">
        <f t="shared" si="585"/>
        <v>10.899000000000004</v>
      </c>
      <c r="BI1649" s="13"/>
      <c r="BL1649" s="13">
        <f t="shared" si="586"/>
        <v>315.06815879885437</v>
      </c>
      <c r="BM1649" s="13">
        <f t="shared" si="587"/>
        <v>34.465664218175185</v>
      </c>
      <c r="BP1649" s="13"/>
      <c r="BQ1649" s="13">
        <f t="shared" si="588"/>
        <v>99.633300000000006</v>
      </c>
      <c r="BR1649" s="13">
        <f t="shared" si="589"/>
        <v>108.99000000000008</v>
      </c>
      <c r="BT1649" s="13"/>
      <c r="BU1649" s="13"/>
      <c r="BV1649" s="13">
        <f t="shared" si="590"/>
        <v>31.50681587988543</v>
      </c>
      <c r="BW1649" s="13">
        <f t="shared" si="591"/>
        <v>344.65664218175152</v>
      </c>
      <c r="CA1649" s="13">
        <f t="shared" si="592"/>
        <v>9.9633299999999991</v>
      </c>
      <c r="CB1649" s="13">
        <f t="shared" si="593"/>
        <v>1089.9000000000012</v>
      </c>
    </row>
    <row r="1650" spans="1:80" x14ac:dyDescent="0.3">
      <c r="A1650" s="13">
        <f t="shared" si="569"/>
        <v>6.5463617406727487E-2</v>
      </c>
      <c r="C1650" s="13" t="str">
        <f>IF(F1650&gt;0,SQRT(Sum_Sq($AI$2,V_rtHz($AH$2)/(1+1/$A1650),V_rtHz($AH$2*$A1650)/(1+$A1650),$AN$2*$AH$2/(1+1/$A1650),$AM$2*SQRT(Sum_Sq(F1650,1/($X$2*D$8*(1+C$1017+F1650/E1650))))/SQRT(Sum_Sq($X$2*F1650*D$8,1)),                   $AQ$2*SQRT(Sum_Sq($AH$2/(1+1/$A1650)+F1650*( 1/(C$1017+1+F1650/E1650)-1)/(1+($X$2*F1650*D$8)^2), (F1650^2*D$8*$X$2+1/($X$2*D$8*(C$1017+1+F1650/E1650           )))/(1+($X$2*F1650*D$8)^2))),           V_rtHz(E1650)/($X$2*D$8*(E1650*C$1017+E1650+F1650)),V_rtHz(F1650)*SQRT(Sum_Sq(E1650*D$8*$X$2*C$1017,1))/($X$2*D$8*(E1650*C$1017+E1650+F1650))))/SQRT(Sum_Sq(1/(1+$A1650)+$AC$2/$I$2-1/(1+(1+F1650/E1650)/C$1017),$X$2/$I$2)),IF(F1651&lt;0,"A",C1651))</f>
        <v>A</v>
      </c>
      <c r="E1650" s="13">
        <f t="shared" si="570"/>
        <v>-1</v>
      </c>
      <c r="F1650" s="12">
        <f t="shared" si="594"/>
        <v>-2</v>
      </c>
      <c r="H1650" s="13" t="str">
        <f>IF(K1650&gt;0,SQRT(Sum_Sq($AI$2,V_rtHz($AH$2)/(1+1/$A1650),V_rtHz($AH$2*$A1650)/(1+$A1650),$AN$2*$AH$2/(1+1/$A1650),$AM$2*SQRT(Sum_Sq(K1650,1/($X$2*I$8*(1+H$1017+K1650/J1650))))/SQRT(Sum_Sq($X$2*K1650*I$8,1)),                   $AQ$2*SQRT(Sum_Sq($AH$2/(1+1/$A1650)+K1650*( 1/(H$1017+1+K1650/J1650)-1)/(1+($X$2*K1650*I$8)^2), (K1650^2*I$8*$X$2+1/($X$2*I$8*(H$1017+1+K1650/J1650           )))/(1+($X$2*K1650*I$8)^2))),           V_rtHz(J1650)/($X$2*I$8*(J1650*H$1017+J1650+K1650)),V_rtHz(K1650)*SQRT(Sum_Sq(J1650*I$8*$X$2*H$1017,1))/($X$2*I$8*(J1650*H$1017+J1650+K1650))))/SQRT(Sum_Sq(1/(1+$A1650)+$AC$2/$I$2-1/(1+(1+K1650/J1650)/H$1017),$X$2/$I$2)),IF(K1651&lt;0,"A",H1651))</f>
        <v>A</v>
      </c>
      <c r="J1650" s="13">
        <f t="shared" si="571"/>
        <v>-1</v>
      </c>
      <c r="K1650" s="12">
        <f t="shared" si="595"/>
        <v>-2</v>
      </c>
      <c r="M1650" s="13">
        <f>IF(P1650&gt;0,SQRT(Sum_Sq($AI$2,V_rtHz($AH$2)/(1+1/$A1650),V_rtHz($AH$2*$A1650)/(1+$A1650),$AN$2*$AH$2/(1+1/$A1650),$AM$2*SQRT(Sum_Sq(P1650,1/($X$2*N$8*(1+M$1017+P1650/O1650))))/SQRT(Sum_Sq($X$2*P1650*N$8,1)),                   $AQ$2*SQRT(Sum_Sq($AH$2/(1+1/$A1650)+P1650*( 1/(M$1017+1+P1650/O1650)-1)/(1+($X$2*P1650*N$8)^2), (P1650^2*N$8*$X$2+1/($X$2*N$8*(M$1017+1+P1650/O1650           )))/(1+($X$2*P1650*N$8)^2))),           V_rtHz(O1650)/($X$2*N$8*(O1650*M$1017+O1650+P1650)),V_rtHz(P1650)*SQRT(Sum_Sq(O1650*N$8*$X$2*M$1017,1))/($X$2*N$8*(O1650*M$1017+O1650+P1650))))/SQRT(Sum_Sq(1/(1+$A1650)+$AC$2/$I$2-1/(1+(1+P1650/O1650)/M$1017),$X$2/$I$2)),IF(P1651&lt;0,"A",M1651))</f>
        <v>9.3028193283145708E-7</v>
      </c>
      <c r="O1650" s="13">
        <f t="shared" si="572"/>
        <v>6391.4558553700435</v>
      </c>
      <c r="P1650" s="12">
        <f t="shared" si="596"/>
        <v>15396.343334397887</v>
      </c>
      <c r="R1650" s="13">
        <f>IF(U1650&gt;0,SQRT(Sum_Sq($AI$2,V_rtHz($AH$2)/(1+1/$A1650),V_rtHz($AH$2*$A1650)/(1+$A1650),$AN$2*$AH$2/(1+1/$A1650),$AM$2*SQRT(Sum_Sq(U1650,1/($X$2*S$8*(1+R$1017+U1650/T1650))))/SQRT(Sum_Sq($X$2*U1650*S$8,1)),                   $AQ$2*SQRT(Sum_Sq($AH$2/(1+1/$A1650)+U1650*( 1/(R$1017+1+U1650/T1650)-1)/(1+($X$2*U1650*S$8)^2), (U1650^2*S$8*$X$2+1/($X$2*S$8*(R$1017+1+U1650/T1650           )))/(1+($X$2*U1650*S$8)^2))),           V_rtHz(T1650)/($X$2*S$8*(T1650*R$1017+T1650+U1650)),V_rtHz(U1650)*SQRT(Sum_Sq(T1650*S$8*$X$2*R$1017,1))/($X$2*S$8*(T1650*R$1017+T1650+U1650))))/SQRT(Sum_Sq(1/(1+$A1650)+$AC$2/$I$2-1/(1+(1+U1650/T1650)/R$1017),$X$2/$I$2)),IF(U1651&lt;0,"A",R1651))</f>
        <v>1.346271106113554E-6</v>
      </c>
      <c r="T1650" s="13">
        <f t="shared" si="573"/>
        <v>5517.210136020848</v>
      </c>
      <c r="U1650" s="12">
        <f t="shared" si="597"/>
        <v>56402.435226633468</v>
      </c>
      <c r="X1650" s="13">
        <f>IF(AA1650&gt;0,SQRT(Sum_Sq($AI$2,V_rtHz($AH$2)/(1+1/$A1650),V_rtHz($AH$2*$A1650)/(1+$A1650),$AN$2*$AH$2/(1+1/$A1650),$AM$2*SQRT(Sum_Sq(AA1650,1/($X$2*Y$8*(1+X$1017+AA1650/Z1650))))/SQRT(Sum_Sq($X$2*AA1650*Y$8,1)),                   $AQ$2*SQRT(Sum_Sq($AH$2/(1+1/$A1650)+AA1650*( 1/(X$1017+1+AA1650/Z1650)-1)/(1+($X$2*AA1650*Y$8)^2), (AA1650^2*Y$8*$X$2+1/($X$2*Y$8*(X$1017+1+AA1650/Z1650           )))/(1+($X$2*AA1650*Y$8)^2))),           V_rtHz(Z1650)/($X$2*Y$8*(Z1650*X$1017+Z1650+AA1650)),V_rtHz(AA1650)*SQRT(Sum_Sq(Z1650*Y$8*$X$2*X$1017,1))/($X$2*Y$8*(Z1650*X$1017+Z1650+AA1650))))/SQRT(Sum_Sq(1/(1+$A1650)+$AC$2/$I$2-1/(1+(1+AA1650/Z1650)/X$1017),$X$2/$I$2)),IF(AA1651&lt;0,"A",X1651))</f>
        <v>2.2531131741355365E-6</v>
      </c>
      <c r="Z1650" s="13">
        <f t="shared" si="574"/>
        <v>5310.9178393538405</v>
      </c>
      <c r="AA1650" s="12">
        <f t="shared" si="598"/>
        <v>185288.21520593789</v>
      </c>
      <c r="AC1650" s="13">
        <f>IF(AF1650&gt;0,SQRT(Sum_Sq($AI$2,V_rtHz($AH$2)/(1+1/$A1650),V_rtHz($AH$2*$A1650)/(1+$A1650),$AN$2*$AH$2/(1+1/$A1650),$AM$2*SQRT(Sum_Sq(AF1650,1/($X$2*AD$8*(1+AC$1017+AF1650/AE1650))))/SQRT(Sum_Sq($X$2*AF1650*AD$8,1)),                   $AQ$2*SQRT(Sum_Sq($AH$2/(1+1/$A1650)+AF1650*( 1/(AC$1017+1+AF1650/AE1650)-1)/(1+($X$2*AF1650*AD$8)^2), (AF1650^2*AD$8*$X$2+1/($X$2*AD$8*(AC$1017+1+AF1650/AE1650           )))/(1+($X$2*AF1650*AD$8)^2))),           V_rtHz(AE1650)/($X$2*AD$8*(AE1650*AC$1017+AE1650+AF1650)),V_rtHz(AF1650)*SQRT(Sum_Sq(AE1650*AD$8*$X$2*AC$1017,1))/($X$2*AD$8*(AE1650*AC$1017+AE1650+AF1650))))/SQRT(Sum_Sq(1/(1+$A1650)+$AC$2/$I$2-1/(1+(1+AF1650/AE1650)/AC$1017),$X$2/$I$2)),IF(AF1651&lt;0,"A",AC1651))</f>
        <v>3.9314651540202813E-6</v>
      </c>
      <c r="AE1650" s="13">
        <f t="shared" si="575"/>
        <v>5250.6129179914551</v>
      </c>
      <c r="AF1650" s="12">
        <f t="shared" si="599"/>
        <v>592662.40377833939</v>
      </c>
      <c r="AG1650" s="13"/>
      <c r="AH1650" s="13">
        <f>IF(AK1650&gt;0,SQRT(Sum_Sq($AI$2,V_rtHz($AH$2)/(1+1/$A1650),V_rtHz($AH$2*$A1650)/(1+$A1650),$AN$2*$AH$2/(1+1/$A1650),$AM$2*SQRT(Sum_Sq(AK1650,1/($X$2*AI$8*(1+AH$1017+AK1650/AJ1650))))/SQRT(Sum_Sq($X$2*AK1650*AI$8,1)),                   $AQ$2*SQRT(Sum_Sq($AH$2/(1+1/$A1650)+AK1650*( 1/(AH$1017+1+AK1650/AJ1650)-1)/(1+($X$2*AK1650*AI$8)^2), (AK1650^2*AI$8*$X$2+1/($X$2*AI$8*(AH$1017+1+AK1650/AJ1650           )))/(1+($X$2*AK1650*AI$8)^2))),           V_rtHz(AJ1650)/($X$2*AI$8*(AJ1650*AH$1017+AJ1650+AK1650)),V_rtHz(AK1650)*SQRT(Sum_Sq(AJ1650*AI$8*$X$2*AH$1017,1))/($X$2*AI$8*(AJ1650*AH$1017+AJ1650+AK1650))))/SQRT(Sum_Sq(1/(1+$A1650)+$AC$2/$I$2-1/(1+(1+AK1650/AJ1650)/AH$1017),$X$2/$I$2)),IF(AK1651&lt;0,"A",AH1651))</f>
        <v>6.9500869370945688E-6</v>
      </c>
      <c r="AI1650" s="13"/>
      <c r="AJ1650" s="13">
        <f t="shared" si="576"/>
        <v>5231.9908581657401</v>
      </c>
      <c r="AK1650" s="12">
        <f t="shared" si="600"/>
        <v>1880833.7289492951</v>
      </c>
      <c r="AM1650" s="13">
        <f>IF(AP1650&gt;0,SQRT(Sum_Sq($AI$2,V_rtHz($AH$2)/(1+1/$A1650),V_rtHz($AH$2*$A1650)/(1+$A1650),$AN$2*$AH$2/(1+1/$A1650),$AM$2*SQRT(Sum_Sq(AP1650,1/($X$2*AN$8*(1+AM$1017+AP1650/AO1650))))/SQRT(Sum_Sq($X$2*AP1650*AN$8,1)),                   $AQ$2*SQRT(Sum_Sq($AH$2/(1+1/$A1650)+AP1650*( 1/(AM$1017+1+AP1650/AO1650)-1)/(1+($X$2*AP1650*AN$8)^2), (AP1650^2*AN$8*$X$2+1/($X$2*AN$8*(AM$1017+1+AP1650/AO1650           )))/(1+($X$2*AP1650*AN$8)^2))),           V_rtHz(AO1650)/($X$2*AN$8*(AO1650*AM$1017+AO1650+AP1650)),V_rtHz(AP1650)*SQRT(Sum_Sq(AO1650*AN$8*$X$2*AM$1017,1))/($X$2*AN$8*(AO1650*AM$1017+AO1650+AP1650))))/SQRT(Sum_Sq(1/(1+$A1650)+$AC$2/$I$2-1/(1+(1+AP1650/AO1650)/AM$1017),$X$2/$I$2)),IF(AP1651&lt;0,"A",AM1651))</f>
        <v>1.2338951803119121E-5</v>
      </c>
      <c r="AO1650" s="13">
        <f t="shared" si="577"/>
        <v>5226.1455660628153</v>
      </c>
      <c r="AP1650" s="12">
        <f t="shared" si="601"/>
        <v>5954370.8340117326</v>
      </c>
      <c r="AR1650" s="13">
        <f t="shared" si="578"/>
        <v>69887291.180198371</v>
      </c>
      <c r="AS1650" s="13">
        <f t="shared" si="579"/>
        <v>-1.4410191901807271E-5</v>
      </c>
      <c r="AV1650" s="13"/>
      <c r="AW1650" s="13">
        <f t="shared" si="580"/>
        <v>39300511.936236553</v>
      </c>
      <c r="AX1650" s="13">
        <f t="shared" si="581"/>
        <v>-5.6867416051250549E-5</v>
      </c>
      <c r="AZ1650" s="13"/>
      <c r="BA1650" s="13"/>
      <c r="BB1650" s="13">
        <f t="shared" si="582"/>
        <v>3150.681587988543</v>
      </c>
      <c r="BC1650" s="13">
        <f t="shared" si="583"/>
        <v>3.4465664218175136</v>
      </c>
      <c r="BD1650" s="13"/>
      <c r="BE1650" s="13"/>
      <c r="BG1650" s="13">
        <f t="shared" si="584"/>
        <v>996.3330000000002</v>
      </c>
      <c r="BH1650" s="13">
        <f t="shared" si="585"/>
        <v>10.898999999999999</v>
      </c>
      <c r="BI1650" s="13"/>
      <c r="BL1650" s="13">
        <f t="shared" si="586"/>
        <v>315.06815879885437</v>
      </c>
      <c r="BM1650" s="13">
        <f t="shared" si="587"/>
        <v>34.465664218175128</v>
      </c>
      <c r="BP1650" s="13"/>
      <c r="BQ1650" s="13">
        <f t="shared" si="588"/>
        <v>99.633299999999991</v>
      </c>
      <c r="BR1650" s="13">
        <f t="shared" si="589"/>
        <v>108.99000000000008</v>
      </c>
      <c r="BT1650" s="13"/>
      <c r="BU1650" s="13"/>
      <c r="BV1650" s="13">
        <f t="shared" si="590"/>
        <v>31.50681587988543</v>
      </c>
      <c r="BW1650" s="13">
        <f t="shared" si="591"/>
        <v>344.65664218175192</v>
      </c>
      <c r="CA1650" s="13">
        <f t="shared" si="592"/>
        <v>9.9633299999999991</v>
      </c>
      <c r="CB1650" s="13">
        <f t="shared" si="593"/>
        <v>1089.9000000000001</v>
      </c>
    </row>
    <row r="1651" spans="1:80" x14ac:dyDescent="0.3">
      <c r="A1651" s="13">
        <f t="shared" si="569"/>
        <v>6.6374307040190927E-2</v>
      </c>
      <c r="C1651" s="13" t="str">
        <f>IF(F1651&gt;0,SQRT(Sum_Sq($AI$2,V_rtHz($AH$2)/(1+1/$A1651),V_rtHz($AH$2*$A1651)/(1+$A1651),$AN$2*$AH$2/(1+1/$A1651),$AM$2*SQRT(Sum_Sq(F1651,1/($X$2*D$8*(1+C$1017+F1651/E1651))))/SQRT(Sum_Sq($X$2*F1651*D$8,1)),                   $AQ$2*SQRT(Sum_Sq($AH$2/(1+1/$A1651)+F1651*( 1/(C$1017+1+F1651/E1651)-1)/(1+($X$2*F1651*D$8)^2), (F1651^2*D$8*$X$2+1/($X$2*D$8*(C$1017+1+F1651/E1651           )))/(1+($X$2*F1651*D$8)^2))),           V_rtHz(E1651)/($X$2*D$8*(E1651*C$1017+E1651+F1651)),V_rtHz(F1651)*SQRT(Sum_Sq(E1651*D$8*$X$2*C$1017,1))/($X$2*D$8*(E1651*C$1017+E1651+F1651))))/SQRT(Sum_Sq(1/(1+$A1651)+$AC$2/$I$2-1/(1+(1+F1651/E1651)/C$1017),$X$2/$I$2)),IF(F1652&lt;0,"A",C1652))</f>
        <v>A</v>
      </c>
      <c r="E1651" s="13">
        <f t="shared" si="570"/>
        <v>-1</v>
      </c>
      <c r="F1651" s="12">
        <f t="shared" si="594"/>
        <v>-2</v>
      </c>
      <c r="H1651" s="13" t="str">
        <f>IF(K1651&gt;0,SQRT(Sum_Sq($AI$2,V_rtHz($AH$2)/(1+1/$A1651),V_rtHz($AH$2*$A1651)/(1+$A1651),$AN$2*$AH$2/(1+1/$A1651),$AM$2*SQRT(Sum_Sq(K1651,1/($X$2*I$8*(1+H$1017+K1651/J1651))))/SQRT(Sum_Sq($X$2*K1651*I$8,1)),                   $AQ$2*SQRT(Sum_Sq($AH$2/(1+1/$A1651)+K1651*( 1/(H$1017+1+K1651/J1651)-1)/(1+($X$2*K1651*I$8)^2), (K1651^2*I$8*$X$2+1/($X$2*I$8*(H$1017+1+K1651/J1651           )))/(1+($X$2*K1651*I$8)^2))),           V_rtHz(J1651)/($X$2*I$8*(J1651*H$1017+J1651+K1651)),V_rtHz(K1651)*SQRT(Sum_Sq(J1651*I$8*$X$2*H$1017,1))/($X$2*I$8*(J1651*H$1017+J1651+K1651))))/SQRT(Sum_Sq(1/(1+$A1651)+$AC$2/$I$2-1/(1+(1+K1651/J1651)/H$1017),$X$2/$I$2)),IF(K1652&lt;0,"A",H1652))</f>
        <v>A</v>
      </c>
      <c r="J1651" s="13">
        <f t="shared" si="571"/>
        <v>-1</v>
      </c>
      <c r="K1651" s="12">
        <f t="shared" si="595"/>
        <v>-2</v>
      </c>
      <c r="M1651" s="13">
        <f>IF(P1651&gt;0,SQRT(Sum_Sq($AI$2,V_rtHz($AH$2)/(1+1/$A1651),V_rtHz($AH$2*$A1651)/(1+$A1651),$AN$2*$AH$2/(1+1/$A1651),$AM$2*SQRT(Sum_Sq(P1651,1/($X$2*N$8*(1+M$1017+P1651/O1651))))/SQRT(Sum_Sq($X$2*P1651*N$8,1)),                   $AQ$2*SQRT(Sum_Sq($AH$2/(1+1/$A1651)+P1651*( 1/(M$1017+1+P1651/O1651)-1)/(1+($X$2*P1651*N$8)^2), (P1651^2*N$8*$X$2+1/($X$2*N$8*(M$1017+1+P1651/O1651           )))/(1+($X$2*P1651*N$8)^2))),           V_rtHz(O1651)/($X$2*N$8*(O1651*M$1017+O1651+P1651)),V_rtHz(P1651)*SQRT(Sum_Sq(O1651*N$8*$X$2*M$1017,1))/($X$2*N$8*(O1651*M$1017+O1651+P1651))))/SQRT(Sum_Sq(1/(1+$A1651)+$AC$2/$I$2-1/(1+(1+P1651/O1651)/M$1017),$X$2/$I$2)),IF(P1652&lt;0,"A",M1652))</f>
        <v>9.2645478562837068E-7</v>
      </c>
      <c r="O1651" s="13">
        <f t="shared" si="572"/>
        <v>6335.1975286501165</v>
      </c>
      <c r="P1651" s="12">
        <f t="shared" si="596"/>
        <v>15533.067171291934</v>
      </c>
      <c r="R1651" s="13">
        <f>IF(U1651&gt;0,SQRT(Sum_Sq($AI$2,V_rtHz($AH$2)/(1+1/$A1651),V_rtHz($AH$2*$A1651)/(1+$A1651),$AN$2*$AH$2/(1+1/$A1651),$AM$2*SQRT(Sum_Sq(U1651,1/($X$2*S$8*(1+R$1017+U1651/T1651))))/SQRT(Sum_Sq($X$2*U1651*S$8,1)),                   $AQ$2*SQRT(Sum_Sq($AH$2/(1+1/$A1651)+U1651*( 1/(R$1017+1+U1651/T1651)-1)/(1+($X$2*U1651*S$8)^2), (U1651^2*S$8*$X$2+1/($X$2*S$8*(R$1017+1+U1651/T1651           )))/(1+($X$2*U1651*S$8)^2))),           V_rtHz(T1651)/($X$2*S$8*(T1651*R$1017+T1651+U1651)),V_rtHz(U1651)*SQRT(Sum_Sq(T1651*S$8*$X$2*R$1017,1))/($X$2*S$8*(T1651*R$1017+T1651+U1651))))/SQRT(Sum_Sq(1/(1+$A1651)+$AC$2/$I$2-1/(1+(1+U1651/T1651)/R$1017),$X$2/$I$2)),IF(U1652&lt;0,"A",R1652))</f>
        <v>1.3434498418581562E-6</v>
      </c>
      <c r="T1651" s="13">
        <f t="shared" si="573"/>
        <v>5481.9610942245636</v>
      </c>
      <c r="U1651" s="12">
        <f t="shared" si="597"/>
        <v>56765.103213972965</v>
      </c>
      <c r="X1651" s="13">
        <f>IF(AA1651&gt;0,SQRT(Sum_Sq($AI$2,V_rtHz($AH$2)/(1+1/$A1651),V_rtHz($AH$2*$A1651)/(1+$A1651),$AN$2*$AH$2/(1+1/$A1651),$AM$2*SQRT(Sum_Sq(AA1651,1/($X$2*Y$8*(1+X$1017+AA1651/Z1651))))/SQRT(Sum_Sq($X$2*AA1651*Y$8,1)),                   $AQ$2*SQRT(Sum_Sq($AH$2/(1+1/$A1651)+AA1651*( 1/(X$1017+1+AA1651/Z1651)-1)/(1+($X$2*AA1651*Y$8)^2), (AA1651^2*Y$8*$X$2+1/($X$2*Y$8*(X$1017+1+AA1651/Z1651           )))/(1+($X$2*AA1651*Y$8)^2))),           V_rtHz(Z1651)/($X$2*Y$8*(Z1651*X$1017+Z1651+AA1651)),V_rtHz(AA1651)*SQRT(Sum_Sq(Z1651*Y$8*$X$2*X$1017,1))/($X$2*Y$8*(Z1651*X$1017+Z1651+AA1651))))/SQRT(Sum_Sq(1/(1+$A1651)+$AC$2/$I$2-1/(1+(1+AA1651/Z1651)/X$1017),$X$2/$I$2)),IF(AA1652&lt;0,"A",X1652))</f>
        <v>2.2493447574907809E-6</v>
      </c>
      <c r="Z1651" s="13">
        <f t="shared" si="574"/>
        <v>5279.6704490165257</v>
      </c>
      <c r="AA1651" s="12">
        <f t="shared" si="598"/>
        <v>186384.831602994</v>
      </c>
      <c r="AC1651" s="13">
        <f>IF(AF1651&gt;0,SQRT(Sum_Sq($AI$2,V_rtHz($AH$2)/(1+1/$A1651),V_rtHz($AH$2*$A1651)/(1+$A1651),$AN$2*$AH$2/(1+1/$A1651),$AM$2*SQRT(Sum_Sq(AF1651,1/($X$2*AD$8*(1+AC$1017+AF1651/AE1651))))/SQRT(Sum_Sq($X$2*AF1651*AD$8,1)),                   $AQ$2*SQRT(Sum_Sq($AH$2/(1+1/$A1651)+AF1651*( 1/(AC$1017+1+AF1651/AE1651)-1)/(1+($X$2*AF1651*AD$8)^2), (AF1651^2*AD$8*$X$2+1/($X$2*AD$8*(AC$1017+1+AF1651/AE1651           )))/(1+($X$2*AF1651*AD$8)^2))),           V_rtHz(AE1651)/($X$2*AD$8*(AE1651*AC$1017+AE1651+AF1651)),V_rtHz(AF1651)*SQRT(Sum_Sq(AE1651*AD$8*$X$2*AC$1017,1))/($X$2*AD$8*(AE1651*AC$1017+AE1651+AF1651))))/SQRT(Sum_Sq(1/(1+$A1651)+$AC$2/$I$2-1/(1+(1+AF1651/AE1651)/AC$1017),$X$2/$I$2)),IF(AF1652&lt;0,"A",AC1652))</f>
        <v>3.9253629093624299E-6</v>
      </c>
      <c r="AE1651" s="13">
        <f t="shared" si="575"/>
        <v>5220.4723816645601</v>
      </c>
      <c r="AF1651" s="12">
        <f t="shared" si="599"/>
        <v>596084.15595030854</v>
      </c>
      <c r="AG1651" s="13"/>
      <c r="AH1651" s="13">
        <f>IF(AK1651&gt;0,SQRT(Sum_Sq($AI$2,V_rtHz($AH$2)/(1+1/$A1651),V_rtHz($AH$2*$A1651)/(1+$A1651),$AN$2*$AH$2/(1+1/$A1651),$AM$2*SQRT(Sum_Sq(AK1651,1/($X$2*AI$8*(1+AH$1017+AK1651/AJ1651))))/SQRT(Sum_Sq($X$2*AK1651*AI$8,1)),                   $AQ$2*SQRT(Sum_Sq($AH$2/(1+1/$A1651)+AK1651*( 1/(AH$1017+1+AK1651/AJ1651)-1)/(1+($X$2*AK1651*AI$8)^2), (AK1651^2*AI$8*$X$2+1/($X$2*AI$8*(AH$1017+1+AK1651/AJ1651           )))/(1+($X$2*AK1651*AI$8)^2))),           V_rtHz(AJ1651)/($X$2*AI$8*(AJ1651*AH$1017+AJ1651+AK1651)),V_rtHz(AK1651)*SQRT(Sum_Sq(AJ1651*AI$8*$X$2*AH$1017,1))/($X$2*AI$8*(AJ1651*AH$1017+AJ1651+AK1651))))/SQRT(Sum_Sq(1/(1+$A1651)+$AC$2/$I$2-1/(1+(1+AK1651/AJ1651)/AH$1017),$X$2/$I$2)),IF(AK1652&lt;0,"A",AH1652))</f>
        <v>6.9395584475734415E-6</v>
      </c>
      <c r="AI1651" s="13"/>
      <c r="AJ1651" s="13">
        <f t="shared" si="576"/>
        <v>5202.1864958181741</v>
      </c>
      <c r="AK1651" s="12">
        <f t="shared" si="600"/>
        <v>1891609.3999134544</v>
      </c>
      <c r="AM1651" s="13">
        <f>IF(AP1651&gt;0,SQRT(Sum_Sq($AI$2,V_rtHz($AH$2)/(1+1/$A1651),V_rtHz($AH$2*$A1651)/(1+$A1651),$AN$2*$AH$2/(1+1/$A1651),$AM$2*SQRT(Sum_Sq(AP1651,1/($X$2*AN$8*(1+AM$1017+AP1651/AO1651))))/SQRT(Sum_Sq($X$2*AP1651*AN$8,1)),                   $AQ$2*SQRT(Sum_Sq($AH$2/(1+1/$A1651)+AP1651*( 1/(AM$1017+1+AP1651/AO1651)-1)/(1+($X$2*AP1651*AN$8)^2), (AP1651^2*AN$8*$X$2+1/($X$2*AN$8*(AM$1017+1+AP1651/AO1651           )))/(1+($X$2*AP1651*AN$8)^2))),           V_rtHz(AO1651)/($X$2*AN$8*(AO1651*AM$1017+AO1651+AP1651)),V_rtHz(AP1651)*SQRT(Sum_Sq(AO1651*AN$8*$X$2*AM$1017,1))/($X$2*AN$8*(AO1651*AM$1017+AO1651+AP1651))))/SQRT(Sum_Sq(1/(1+$A1651)+$AC$2/$I$2-1/(1+(1+AP1651/AO1651)/AM$1017),$X$2/$I$2)),IF(AP1652&lt;0,"A",AM1652))</f>
        <v>1.2320419848806362E-5</v>
      </c>
      <c r="AO1651" s="13">
        <f t="shared" si="577"/>
        <v>5196.4461825097878</v>
      </c>
      <c r="AP1651" s="12">
        <f t="shared" si="601"/>
        <v>5988402.0039700568</v>
      </c>
      <c r="AR1651" s="13">
        <f t="shared" si="578"/>
        <v>69887291.180198371</v>
      </c>
      <c r="AS1651" s="13">
        <f t="shared" si="579"/>
        <v>-1.4428635140093851E-5</v>
      </c>
      <c r="AV1651" s="13"/>
      <c r="AW1651" s="13">
        <f t="shared" si="580"/>
        <v>39300511.936236553</v>
      </c>
      <c r="AX1651" s="13">
        <f t="shared" si="581"/>
        <v>-5.7155729852168283E-5</v>
      </c>
      <c r="AZ1651" s="13"/>
      <c r="BA1651" s="13"/>
      <c r="BB1651" s="13">
        <f t="shared" si="582"/>
        <v>3150.681587988543</v>
      </c>
      <c r="BC1651" s="13">
        <f t="shared" si="583"/>
        <v>3.4465664218175154</v>
      </c>
      <c r="BD1651" s="13"/>
      <c r="BE1651" s="13"/>
      <c r="BG1651" s="13">
        <f t="shared" si="584"/>
        <v>996.3330000000002</v>
      </c>
      <c r="BH1651" s="13">
        <f t="shared" si="585"/>
        <v>10.899000000000004</v>
      </c>
      <c r="BI1651" s="13"/>
      <c r="BL1651" s="13">
        <f t="shared" si="586"/>
        <v>315.06815879885437</v>
      </c>
      <c r="BM1651" s="13">
        <f t="shared" si="587"/>
        <v>34.465664218175164</v>
      </c>
      <c r="BP1651" s="13"/>
      <c r="BQ1651" s="13">
        <f t="shared" si="588"/>
        <v>99.633300000000006</v>
      </c>
      <c r="BR1651" s="13">
        <f t="shared" si="589"/>
        <v>108.99000000000008</v>
      </c>
      <c r="BT1651" s="13"/>
      <c r="BU1651" s="13"/>
      <c r="BV1651" s="13">
        <f t="shared" si="590"/>
        <v>31.50681587988543</v>
      </c>
      <c r="BW1651" s="13">
        <f t="shared" si="591"/>
        <v>344.65664218175141</v>
      </c>
      <c r="CA1651" s="13">
        <f t="shared" si="592"/>
        <v>9.9633299999999991</v>
      </c>
      <c r="CB1651" s="13">
        <f t="shared" si="593"/>
        <v>1089.9000000000015</v>
      </c>
    </row>
    <row r="1652" spans="1:80" x14ac:dyDescent="0.3">
      <c r="A1652" s="13">
        <f t="shared" si="569"/>
        <v>6.7297665628431744E-2</v>
      </c>
      <c r="C1652" s="13" t="str">
        <f>IF(F1652&gt;0,SQRT(Sum_Sq($AI$2,V_rtHz($AH$2)/(1+1/$A1652),V_rtHz($AH$2*$A1652)/(1+$A1652),$AN$2*$AH$2/(1+1/$A1652),$AM$2*SQRT(Sum_Sq(F1652,1/($X$2*D$8*(1+C$1017+F1652/E1652))))/SQRT(Sum_Sq($X$2*F1652*D$8,1)),                   $AQ$2*SQRT(Sum_Sq($AH$2/(1+1/$A1652)+F1652*( 1/(C$1017+1+F1652/E1652)-1)/(1+($X$2*F1652*D$8)^2), (F1652^2*D$8*$X$2+1/($X$2*D$8*(C$1017+1+F1652/E1652           )))/(1+($X$2*F1652*D$8)^2))),           V_rtHz(E1652)/($X$2*D$8*(E1652*C$1017+E1652+F1652)),V_rtHz(F1652)*SQRT(Sum_Sq(E1652*D$8*$X$2*C$1017,1))/($X$2*D$8*(E1652*C$1017+E1652+F1652))))/SQRT(Sum_Sq(1/(1+$A1652)+$AC$2/$I$2-1/(1+(1+F1652/E1652)/C$1017),$X$2/$I$2)),IF(F1653&lt;0,"A",C1653))</f>
        <v>A</v>
      </c>
      <c r="E1652" s="13">
        <f t="shared" si="570"/>
        <v>-1</v>
      </c>
      <c r="F1652" s="12">
        <f t="shared" si="594"/>
        <v>-2</v>
      </c>
      <c r="H1652" s="13" t="str">
        <f>IF(K1652&gt;0,SQRT(Sum_Sq($AI$2,V_rtHz($AH$2)/(1+1/$A1652),V_rtHz($AH$2*$A1652)/(1+$A1652),$AN$2*$AH$2/(1+1/$A1652),$AM$2*SQRT(Sum_Sq(K1652,1/($X$2*I$8*(1+H$1017+K1652/J1652))))/SQRT(Sum_Sq($X$2*K1652*I$8,1)),                   $AQ$2*SQRT(Sum_Sq($AH$2/(1+1/$A1652)+K1652*( 1/(H$1017+1+K1652/J1652)-1)/(1+($X$2*K1652*I$8)^2), (K1652^2*I$8*$X$2+1/($X$2*I$8*(H$1017+1+K1652/J1652           )))/(1+($X$2*K1652*I$8)^2))),           V_rtHz(J1652)/($X$2*I$8*(J1652*H$1017+J1652+K1652)),V_rtHz(K1652)*SQRT(Sum_Sq(J1652*I$8*$X$2*H$1017,1))/($X$2*I$8*(J1652*H$1017+J1652+K1652))))/SQRT(Sum_Sq(1/(1+$A1652)+$AC$2/$I$2-1/(1+(1+K1652/J1652)/H$1017),$X$2/$I$2)),IF(K1653&lt;0,"A",H1653))</f>
        <v>A</v>
      </c>
      <c r="J1652" s="13">
        <f t="shared" si="571"/>
        <v>-1</v>
      </c>
      <c r="K1652" s="12">
        <f t="shared" si="595"/>
        <v>-2</v>
      </c>
      <c r="M1652" s="13">
        <f>IF(P1652&gt;0,SQRT(Sum_Sq($AI$2,V_rtHz($AH$2)/(1+1/$A1652),V_rtHz($AH$2*$A1652)/(1+$A1652),$AN$2*$AH$2/(1+1/$A1652),$AM$2*SQRT(Sum_Sq(P1652,1/($X$2*N$8*(1+M$1017+P1652/O1652))))/SQRT(Sum_Sq($X$2*P1652*N$8,1)),                   $AQ$2*SQRT(Sum_Sq($AH$2/(1+1/$A1652)+P1652*( 1/(M$1017+1+P1652/O1652)-1)/(1+($X$2*P1652*N$8)^2), (P1652^2*N$8*$X$2+1/($X$2*N$8*(M$1017+1+P1652/O1652           )))/(1+($X$2*P1652*N$8)^2))),           V_rtHz(O1652)/($X$2*N$8*(O1652*M$1017+O1652+P1652)),V_rtHz(P1652)*SQRT(Sum_Sq(O1652*N$8*$X$2*M$1017,1))/($X$2*N$8*(O1652*M$1017+O1652+P1652))))/SQRT(Sum_Sq(1/(1+$A1652)+$AC$2/$I$2-1/(1+(1+P1652/O1652)/M$1017),$X$2/$I$2)),IF(P1653&lt;0,"A",M1653))</f>
        <v>9.2269775315153755E-7</v>
      </c>
      <c r="O1652" s="13">
        <f t="shared" si="572"/>
        <v>6279.7541555629132</v>
      </c>
      <c r="P1652" s="12">
        <f t="shared" si="596"/>
        <v>15670.207195731209</v>
      </c>
      <c r="R1652" s="13">
        <f>IF(U1652&gt;0,SQRT(Sum_Sq($AI$2,V_rtHz($AH$2)/(1+1/$A1652),V_rtHz($AH$2*$A1652)/(1+$A1652),$AN$2*$AH$2/(1+1/$A1652),$AM$2*SQRT(Sum_Sq(U1652,1/($X$2*S$8*(1+R$1017+U1652/T1652))))/SQRT(Sum_Sq($X$2*U1652*S$8,1)),                   $AQ$2*SQRT(Sum_Sq($AH$2/(1+1/$A1652)+U1652*( 1/(R$1017+1+U1652/T1652)-1)/(1+($X$2*U1652*S$8)^2), (U1652^2*S$8*$X$2+1/($X$2*S$8*(R$1017+1+U1652/T1652           )))/(1+($X$2*U1652*S$8)^2))),           V_rtHz(T1652)/($X$2*S$8*(T1652*R$1017+T1652+U1652)),V_rtHz(U1652)*SQRT(Sum_Sq(T1652*S$8*$X$2*R$1017,1))/($X$2*S$8*(T1652*R$1017+T1652+U1652))))/SQRT(Sum_Sq(1/(1+$A1652)+$AC$2/$I$2-1/(1+(1+U1652/T1652)/R$1017),$X$2/$I$2)),IF(U1653&lt;0,"A",R1653))</f>
        <v>1.3406612189584782E-6</v>
      </c>
      <c r="T1652" s="13">
        <f t="shared" si="573"/>
        <v>5446.9442218190316</v>
      </c>
      <c r="U1652" s="12">
        <f t="shared" si="597"/>
        <v>57130.030096897186</v>
      </c>
      <c r="X1652" s="13">
        <f>IF(AA1652&gt;0,SQRT(Sum_Sq($AI$2,V_rtHz($AH$2)/(1+1/$A1652),V_rtHz($AH$2*$A1652)/(1+$A1652),$AN$2*$AH$2/(1+1/$A1652),$AM$2*SQRT(Sum_Sq(AA1652,1/($X$2*Y$8*(1+X$1017+AA1652/Z1652))))/SQRT(Sum_Sq($X$2*AA1652*Y$8,1)),                   $AQ$2*SQRT(Sum_Sq($AH$2/(1+1/$A1652)+AA1652*( 1/(X$1017+1+AA1652/Z1652)-1)/(1+($X$2*AA1652*Y$8)^2), (AA1652^2*Y$8*$X$2+1/($X$2*Y$8*(X$1017+1+AA1652/Z1652           )))/(1+($X$2*AA1652*Y$8)^2))),           V_rtHz(Z1652)/($X$2*Y$8*(Z1652*X$1017+Z1652+AA1652)),V_rtHz(AA1652)*SQRT(Sum_Sq(Z1652*Y$8*$X$2*X$1017,1))/($X$2*Y$8*(Z1652*X$1017+Z1652+AA1652))))/SQRT(Sum_Sq(1/(1+$A1652)+$AC$2/$I$2-1/(1+(1+AA1652/Z1652)/X$1017),$X$2/$I$2)),IF(AA1653&lt;0,"A",X1653))</f>
        <v>2.2456157393489655E-6</v>
      </c>
      <c r="Z1652" s="13">
        <f t="shared" si="574"/>
        <v>5248.577384206721</v>
      </c>
      <c r="AA1652" s="12">
        <f t="shared" si="598"/>
        <v>187488.99283076494</v>
      </c>
      <c r="AC1652" s="13">
        <f>IF(AF1652&gt;0,SQRT(Sum_Sq($AI$2,V_rtHz($AH$2)/(1+1/$A1652),V_rtHz($AH$2*$A1652)/(1+$A1652),$AN$2*$AH$2/(1+1/$A1652),$AM$2*SQRT(Sum_Sq(AF1652,1/($X$2*AD$8*(1+AC$1017+AF1652/AE1652))))/SQRT(Sum_Sq($X$2*AF1652*AD$8,1)),                   $AQ$2*SQRT(Sum_Sq($AH$2/(1+1/$A1652)+AF1652*( 1/(AC$1017+1+AF1652/AE1652)-1)/(1+($X$2*AF1652*AD$8)^2), (AF1652^2*AD$8*$X$2+1/($X$2*AD$8*(AC$1017+1+AF1652/AE1652           )))/(1+($X$2*AF1652*AD$8)^2))),           V_rtHz(AE1652)/($X$2*AD$8*(AE1652*AC$1017+AE1652+AF1652)),V_rtHz(AF1652)*SQRT(Sum_Sq(AE1652*AD$8*$X$2*AC$1017,1))/($X$2*AD$8*(AE1652*AC$1017+AE1652+AF1652))))/SQRT(Sum_Sq(1/(1+$A1652)+$AC$2/$I$2-1/(1+(1+AF1652/AE1652)/AC$1017),$X$2/$I$2)),IF(AF1653&lt;0,"A",AC1653))</f>
        <v>3.9193228252310892E-6</v>
      </c>
      <c r="AE1652" s="13">
        <f t="shared" si="575"/>
        <v>5190.4666420245003</v>
      </c>
      <c r="AF1652" s="12">
        <f t="shared" si="599"/>
        <v>599530.07848879416</v>
      </c>
      <c r="AG1652" s="13"/>
      <c r="AH1652" s="13">
        <f>IF(AK1652&gt;0,SQRT(Sum_Sq($AI$2,V_rtHz($AH$2)/(1+1/$A1652),V_rtHz($AH$2*$A1652)/(1+$A1652),$AN$2*$AH$2/(1+1/$A1652),$AM$2*SQRT(Sum_Sq(AK1652,1/($X$2*AI$8*(1+AH$1017+AK1652/AJ1652))))/SQRT(Sum_Sq($X$2*AK1652*AI$8,1)),                   $AQ$2*SQRT(Sum_Sq($AH$2/(1+1/$A1652)+AK1652*( 1/(AH$1017+1+AK1652/AJ1652)-1)/(1+($X$2*AK1652*AI$8)^2), (AK1652^2*AI$8*$X$2+1/($X$2*AI$8*(AH$1017+1+AK1652/AJ1652           )))/(1+($X$2*AK1652*AI$8)^2))),           V_rtHz(AJ1652)/($X$2*AI$8*(AJ1652*AH$1017+AJ1652+AK1652)),V_rtHz(AK1652)*SQRT(Sum_Sq(AJ1652*AI$8*$X$2*AH$1017,1))/($X$2*AI$8*(AJ1652*AH$1017+AJ1652+AK1652))))/SQRT(Sum_Sq(1/(1+$A1652)+$AC$2/$I$2-1/(1+(1+AK1652/AJ1652)/AH$1017),$X$2/$I$2)),IF(AK1653&lt;0,"A",AH1653))</f>
        <v>6.9291364412318776E-6</v>
      </c>
      <c r="AI1652" s="13"/>
      <c r="AJ1652" s="13">
        <f t="shared" si="576"/>
        <v>5172.5111735769196</v>
      </c>
      <c r="AK1652" s="12">
        <f t="shared" si="600"/>
        <v>1902461.7918394052</v>
      </c>
      <c r="AM1652" s="13">
        <f>IF(AP1652&gt;0,SQRT(Sum_Sq($AI$2,V_rtHz($AH$2)/(1+1/$A1652),V_rtHz($AH$2*$A1652)/(1+$A1652),$AN$2*$AH$2/(1+1/$A1652),$AM$2*SQRT(Sum_Sq(AP1652,1/($X$2*AN$8*(1+AM$1017+AP1652/AO1652))))/SQRT(Sum_Sq($X$2*AP1652*AN$8,1)),                   $AQ$2*SQRT(Sum_Sq($AH$2/(1+1/$A1652)+AP1652*( 1/(AM$1017+1+AP1652/AO1652)-1)/(1+($X$2*AP1652*AN$8)^2), (AP1652^2*AN$8*$X$2+1/($X$2*AN$8*(AM$1017+1+AP1652/AO1652           )))/(1+($X$2*AP1652*AN$8)^2))),           V_rtHz(AO1652)/($X$2*AN$8*(AO1652*AM$1017+AO1652+AP1652)),V_rtHz(AP1652)*SQRT(Sum_Sq(AO1652*AN$8*$X$2*AM$1017,1))/($X$2*AN$8*(AO1652*AM$1017+AO1652+AP1652))))/SQRT(Sum_Sq(1/(1+$A1652)+$AC$2/$I$2-1/(1+(1+AP1652/AO1652)/AM$1017),$X$2/$I$2)),IF(AP1653&lt;0,"A",AM1653))</f>
        <v>1.2302075140215551E-5</v>
      </c>
      <c r="AO1652" s="13">
        <f t="shared" si="577"/>
        <v>5166.874058189539</v>
      </c>
      <c r="AP1652" s="12">
        <f t="shared" si="601"/>
        <v>6022676.0672715111</v>
      </c>
      <c r="AR1652" s="13">
        <f t="shared" si="578"/>
        <v>69887291.180198371</v>
      </c>
      <c r="AS1652" s="13">
        <f t="shared" si="579"/>
        <v>-1.4447383211779553E-5</v>
      </c>
      <c r="AV1652" s="13"/>
      <c r="AW1652" s="13">
        <f t="shared" si="580"/>
        <v>39300511.936236553</v>
      </c>
      <c r="AX1652" s="13">
        <f t="shared" si="581"/>
        <v>-5.7451054668219309E-5</v>
      </c>
      <c r="AZ1652" s="13"/>
      <c r="BA1652" s="13"/>
      <c r="BB1652" s="13">
        <f t="shared" si="582"/>
        <v>3150.681587988543</v>
      </c>
      <c r="BC1652" s="13">
        <f t="shared" si="583"/>
        <v>3.4465664218175136</v>
      </c>
      <c r="BD1652" s="13"/>
      <c r="BE1652" s="13"/>
      <c r="BG1652" s="13">
        <f t="shared" si="584"/>
        <v>996.3330000000002</v>
      </c>
      <c r="BH1652" s="13">
        <f t="shared" si="585"/>
        <v>10.899000000000013</v>
      </c>
      <c r="BI1652" s="13"/>
      <c r="BL1652" s="13">
        <f t="shared" si="586"/>
        <v>315.06815879885437</v>
      </c>
      <c r="BM1652" s="13">
        <f t="shared" si="587"/>
        <v>34.465664218175149</v>
      </c>
      <c r="BP1652" s="13"/>
      <c r="BQ1652" s="13">
        <f t="shared" si="588"/>
        <v>99.633299999999991</v>
      </c>
      <c r="BR1652" s="13">
        <f t="shared" si="589"/>
        <v>108.99000000000012</v>
      </c>
      <c r="BT1652" s="13"/>
      <c r="BU1652" s="13"/>
      <c r="BV1652" s="13">
        <f t="shared" si="590"/>
        <v>31.50681587988543</v>
      </c>
      <c r="BW1652" s="13">
        <f t="shared" si="591"/>
        <v>344.65664218175181</v>
      </c>
      <c r="CA1652" s="13">
        <f t="shared" si="592"/>
        <v>9.9633299999999991</v>
      </c>
      <c r="CB1652" s="13">
        <f t="shared" si="593"/>
        <v>1089.9000000000019</v>
      </c>
    </row>
    <row r="1653" spans="1:80" x14ac:dyDescent="0.3">
      <c r="A1653" s="13">
        <f t="shared" si="569"/>
        <v>6.8233869414166967E-2</v>
      </c>
      <c r="C1653" s="13" t="str">
        <f>IF(F1653&gt;0,SQRT(Sum_Sq($AI$2,V_rtHz($AH$2)/(1+1/$A1653),V_rtHz($AH$2*$A1653)/(1+$A1653),$AN$2*$AH$2/(1+1/$A1653),$AM$2*SQRT(Sum_Sq(F1653,1/($X$2*D$8*(1+C$1017+F1653/E1653))))/SQRT(Sum_Sq($X$2*F1653*D$8,1)),                   $AQ$2*SQRT(Sum_Sq($AH$2/(1+1/$A1653)+F1653*( 1/(C$1017+1+F1653/E1653)-1)/(1+($X$2*F1653*D$8)^2), (F1653^2*D$8*$X$2+1/($X$2*D$8*(C$1017+1+F1653/E1653           )))/(1+($X$2*F1653*D$8)^2))),           V_rtHz(E1653)/($X$2*D$8*(E1653*C$1017+E1653+F1653)),V_rtHz(F1653)*SQRT(Sum_Sq(E1653*D$8*$X$2*C$1017,1))/($X$2*D$8*(E1653*C$1017+E1653+F1653))))/SQRT(Sum_Sq(1/(1+$A1653)+$AC$2/$I$2-1/(1+(1+F1653/E1653)/C$1017),$X$2/$I$2)),IF(F1654&lt;0,"A",C1654))</f>
        <v>A</v>
      </c>
      <c r="E1653" s="13">
        <f t="shared" si="570"/>
        <v>-1</v>
      </c>
      <c r="F1653" s="12">
        <f t="shared" si="594"/>
        <v>-2</v>
      </c>
      <c r="H1653" s="13" t="str">
        <f>IF(K1653&gt;0,SQRT(Sum_Sq($AI$2,V_rtHz($AH$2)/(1+1/$A1653),V_rtHz($AH$2*$A1653)/(1+$A1653),$AN$2*$AH$2/(1+1/$A1653),$AM$2*SQRT(Sum_Sq(K1653,1/($X$2*I$8*(1+H$1017+K1653/J1653))))/SQRT(Sum_Sq($X$2*K1653*I$8,1)),                   $AQ$2*SQRT(Sum_Sq($AH$2/(1+1/$A1653)+K1653*( 1/(H$1017+1+K1653/J1653)-1)/(1+($X$2*K1653*I$8)^2), (K1653^2*I$8*$X$2+1/($X$2*I$8*(H$1017+1+K1653/J1653           )))/(1+($X$2*K1653*I$8)^2))),           V_rtHz(J1653)/($X$2*I$8*(J1653*H$1017+J1653+K1653)),V_rtHz(K1653)*SQRT(Sum_Sq(J1653*I$8*$X$2*H$1017,1))/($X$2*I$8*(J1653*H$1017+J1653+K1653))))/SQRT(Sum_Sq(1/(1+$A1653)+$AC$2/$I$2-1/(1+(1+K1653/J1653)/H$1017),$X$2/$I$2)),IF(K1654&lt;0,"A",H1654))</f>
        <v>A</v>
      </c>
      <c r="J1653" s="13">
        <f t="shared" si="571"/>
        <v>-1</v>
      </c>
      <c r="K1653" s="12">
        <f t="shared" si="595"/>
        <v>-2</v>
      </c>
      <c r="M1653" s="13">
        <f>IF(P1653&gt;0,SQRT(Sum_Sq($AI$2,V_rtHz($AH$2)/(1+1/$A1653),V_rtHz($AH$2*$A1653)/(1+$A1653),$AN$2*$AH$2/(1+1/$A1653),$AM$2*SQRT(Sum_Sq(P1653,1/($X$2*N$8*(1+M$1017+P1653/O1653))))/SQRT(Sum_Sq($X$2*P1653*N$8,1)),                   $AQ$2*SQRT(Sum_Sq($AH$2/(1+1/$A1653)+P1653*( 1/(M$1017+1+P1653/O1653)-1)/(1+($X$2*P1653*N$8)^2), (P1653^2*N$8*$X$2+1/($X$2*N$8*(M$1017+1+P1653/O1653           )))/(1+($X$2*P1653*N$8)^2))),           V_rtHz(O1653)/($X$2*N$8*(O1653*M$1017+O1653+P1653)),V_rtHz(P1653)*SQRT(Sum_Sq(O1653*N$8*$X$2*M$1017,1))/($X$2*N$8*(O1653*M$1017+O1653+P1653))))/SQRT(Sum_Sq(1/(1+$A1653)+$AC$2/$I$2-1/(1+(1+P1653/O1653)/M$1017),$X$2/$I$2)),IF(P1654&lt;0,"A",M1654))</f>
        <v>9.1900929985919705E-7</v>
      </c>
      <c r="O1653" s="13">
        <f t="shared" si="572"/>
        <v>6225.1039546313823</v>
      </c>
      <c r="P1653" s="12">
        <f t="shared" si="596"/>
        <v>15807.775978216889</v>
      </c>
      <c r="R1653" s="13">
        <f>IF(U1653&gt;0,SQRT(Sum_Sq($AI$2,V_rtHz($AH$2)/(1+1/$A1653),V_rtHz($AH$2*$A1653)/(1+$A1653),$AN$2*$AH$2/(1+1/$A1653),$AM$2*SQRT(Sum_Sq(U1653,1/($X$2*S$8*(1+R$1017+U1653/T1653))))/SQRT(Sum_Sq($X$2*U1653*S$8,1)),                   $AQ$2*SQRT(Sum_Sq($AH$2/(1+1/$A1653)+U1653*( 1/(R$1017+1+U1653/T1653)-1)/(1+($X$2*U1653*S$8)^2), (U1653^2*S$8*$X$2+1/($X$2*S$8*(R$1017+1+U1653/T1653           )))/(1+($X$2*U1653*S$8)^2))),           V_rtHz(T1653)/($X$2*S$8*(T1653*R$1017+T1653+U1653)),V_rtHz(U1653)*SQRT(Sum_Sq(T1653*S$8*$X$2*R$1017,1))/($X$2*S$8*(T1653*R$1017+T1653+U1653))))/SQRT(Sum_Sq(1/(1+$A1653)+$AC$2/$I$2-1/(1+(1+U1653/T1653)/R$1017),$X$2/$I$2)),IF(U1654&lt;0,"A",R1654))</f>
        <v>1.3379052641708226E-6</v>
      </c>
      <c r="T1653" s="13">
        <f t="shared" si="573"/>
        <v>5412.1575366668121</v>
      </c>
      <c r="U1653" s="12">
        <f t="shared" si="597"/>
        <v>57497.233814869811</v>
      </c>
      <c r="X1653" s="13">
        <f>IF(AA1653&gt;0,SQRT(Sum_Sq($AI$2,V_rtHz($AH$2)/(1+1/$A1653),V_rtHz($AH$2*$A1653)/(1+$A1653),$AN$2*$AH$2/(1+1/$A1653),$AM$2*SQRT(Sum_Sq(AA1653,1/($X$2*Y$8*(1+X$1017+AA1653/Z1653))))/SQRT(Sum_Sq($X$2*AA1653*Y$8,1)),                   $AQ$2*SQRT(Sum_Sq($AH$2/(1+1/$A1653)+AA1653*( 1/(X$1017+1+AA1653/Z1653)-1)/(1+($X$2*AA1653*Y$8)^2), (AA1653^2*Y$8*$X$2+1/($X$2*Y$8*(X$1017+1+AA1653/Z1653           )))/(1+($X$2*AA1653*Y$8)^2))),           V_rtHz(Z1653)/($X$2*Y$8*(Z1653*X$1017+Z1653+AA1653)),V_rtHz(AA1653)*SQRT(Sum_Sq(Z1653*Y$8*$X$2*X$1017,1))/($X$2*Y$8*(Z1653*X$1017+Z1653+AA1653))))/SQRT(Sum_Sq(1/(1+$A1653)+$AC$2/$I$2-1/(1+(1+AA1653/Z1653)/X$1017),$X$2/$I$2)),IF(AA1654&lt;0,"A",X1654))</f>
        <v>2.2419264233392527E-6</v>
      </c>
      <c r="Z1653" s="13">
        <f t="shared" si="574"/>
        <v>5217.6382081582306</v>
      </c>
      <c r="AA1653" s="12">
        <f t="shared" si="598"/>
        <v>188600.75158538215</v>
      </c>
      <c r="AC1653" s="13">
        <f>IF(AF1653&gt;0,SQRT(Sum_Sq($AI$2,V_rtHz($AH$2)/(1+1/$A1653),V_rtHz($AH$2*$A1653)/(1+$A1653),$AN$2*$AH$2/(1+1/$A1653),$AM$2*SQRT(Sum_Sq(AF1653,1/($X$2*AD$8*(1+AC$1017+AF1653/AE1653))))/SQRT(Sum_Sq($X$2*AF1653*AD$8,1)),                   $AQ$2*SQRT(Sum_Sq($AH$2/(1+1/$A1653)+AF1653*( 1/(AC$1017+1+AF1653/AE1653)-1)/(1+($X$2*AF1653*AD$8)^2), (AF1653^2*AD$8*$X$2+1/($X$2*AD$8*(AC$1017+1+AF1653/AE1653           )))/(1+($X$2*AF1653*AD$8)^2))),           V_rtHz(AE1653)/($X$2*AD$8*(AE1653*AC$1017+AE1653+AF1653)),V_rtHz(AF1653)*SQRT(Sum_Sq(AE1653*AD$8*$X$2*AC$1017,1))/($X$2*AD$8*(AE1653*AC$1017+AE1653+AF1653))))/SQRT(Sum_Sq(1/(1+$A1653)+$AC$2/$I$2-1/(1+(1+AF1653/AE1653)/AC$1017),$X$2/$I$2)),IF(AF1654&lt;0,"A",AC1654))</f>
        <v>3.9133455180168462E-6</v>
      </c>
      <c r="AE1653" s="13">
        <f t="shared" si="575"/>
        <v>5160.5955876121652</v>
      </c>
      <c r="AF1653" s="12">
        <f t="shared" si="599"/>
        <v>603000.33599925658</v>
      </c>
      <c r="AG1653" s="13"/>
      <c r="AH1653" s="13">
        <f>IF(AK1653&gt;0,SQRT(Sum_Sq($AI$2,V_rtHz($AH$2)/(1+1/$A1653),V_rtHz($AH$2*$A1653)/(1+$A1653),$AN$2*$AH$2/(1+1/$A1653),$AM$2*SQRT(Sum_Sq(AK1653,1/($X$2*AI$8*(1+AH$1017+AK1653/AJ1653))))/SQRT(Sum_Sq($X$2*AK1653*AI$8,1)),                   $AQ$2*SQRT(Sum_Sq($AH$2/(1+1/$A1653)+AK1653*( 1/(AH$1017+1+AK1653/AJ1653)-1)/(1+($X$2*AK1653*AI$8)^2), (AK1653^2*AI$8*$X$2+1/($X$2*AI$8*(AH$1017+1+AK1653/AJ1653           )))/(1+($X$2*AK1653*AI$8)^2))),           V_rtHz(AJ1653)/($X$2*AI$8*(AJ1653*AH$1017+AJ1653+AK1653)),V_rtHz(AK1653)*SQRT(Sum_Sq(AJ1653*AI$8*$X$2*AH$1017,1))/($X$2*AI$8*(AJ1653*AH$1017+AJ1653+AK1653))))/SQRT(Sum_Sq(1/(1+$A1653)+$AC$2/$I$2-1/(1+(1+AK1653/AJ1653)/AH$1017),$X$2/$I$2)),IF(AK1654&lt;0,"A",AH1654))</f>
        <v>6.9188220488356472E-6</v>
      </c>
      <c r="AI1653" s="13"/>
      <c r="AJ1653" s="13">
        <f t="shared" si="576"/>
        <v>5142.9648705062546</v>
      </c>
      <c r="AK1653" s="12">
        <f t="shared" si="600"/>
        <v>1913391.423695225</v>
      </c>
      <c r="AM1653" s="13">
        <f>IF(AP1653&gt;0,SQRT(Sum_Sq($AI$2,V_rtHz($AH$2)/(1+1/$A1653),V_rtHz($AH$2*$A1653)/(1+$A1653),$AN$2*$AH$2/(1+1/$A1653),$AM$2*SQRT(Sum_Sq(AP1653,1/($X$2*AN$8*(1+AM$1017+AP1653/AO1653))))/SQRT(Sum_Sq($X$2*AP1653*AN$8,1)),                   $AQ$2*SQRT(Sum_Sq($AH$2/(1+1/$A1653)+AP1653*( 1/(AM$1017+1+AP1653/AO1653)-1)/(1+($X$2*AP1653*AN$8)^2), (AP1653^2*AN$8*$X$2+1/($X$2*AN$8*(AM$1017+1+AP1653/AO1653           )))/(1+($X$2*AP1653*AN$8)^2))),           V_rtHz(AO1653)/($X$2*AN$8*(AO1653*AM$1017+AO1653+AP1653)),V_rtHz(AP1653)*SQRT(Sum_Sq(AO1653*AN$8*$X$2*AM$1017,1))/($X$2*AN$8*(AO1653*AM$1017+AO1653+AP1653))))/SQRT(Sum_Sq(1/(1+$A1653)+$AC$2/$I$2-1/(1+(1+AP1653/AO1653)/AM$1017),$X$2/$I$2)),IF(AP1654&lt;0,"A",AM1654))</f>
        <v>1.2283919707721562E-5</v>
      </c>
      <c r="AO1653" s="13">
        <f t="shared" si="577"/>
        <v>5137.4291996577922</v>
      </c>
      <c r="AP1653" s="12">
        <f t="shared" si="601"/>
        <v>6057194.663614437</v>
      </c>
      <c r="AR1653" s="13">
        <f t="shared" si="578"/>
        <v>69887291.180198371</v>
      </c>
      <c r="AS1653" s="13">
        <f t="shared" si="579"/>
        <v>-1.4466441903322782E-5</v>
      </c>
      <c r="AV1653" s="13"/>
      <c r="AW1653" s="13">
        <f t="shared" si="580"/>
        <v>39300511.936236553</v>
      </c>
      <c r="AX1653" s="13">
        <f t="shared" si="581"/>
        <v>-5.7753620149605524E-5</v>
      </c>
      <c r="AZ1653" s="13"/>
      <c r="BA1653" s="13"/>
      <c r="BB1653" s="13">
        <f t="shared" si="582"/>
        <v>3150.681587988543</v>
      </c>
      <c r="BC1653" s="13">
        <f t="shared" si="583"/>
        <v>3.4465664218175101</v>
      </c>
      <c r="BD1653" s="13"/>
      <c r="BE1653" s="13"/>
      <c r="BG1653" s="13">
        <f t="shared" si="584"/>
        <v>996.3330000000002</v>
      </c>
      <c r="BH1653" s="13">
        <f t="shared" si="585"/>
        <v>10.899000000000013</v>
      </c>
      <c r="BI1653" s="13"/>
      <c r="BL1653" s="13">
        <f t="shared" si="586"/>
        <v>315.06815879885437</v>
      </c>
      <c r="BM1653" s="13">
        <f t="shared" si="587"/>
        <v>34.465664218175164</v>
      </c>
      <c r="BP1653" s="13"/>
      <c r="BQ1653" s="13">
        <f t="shared" si="588"/>
        <v>99.633300000000006</v>
      </c>
      <c r="BR1653" s="13">
        <f t="shared" si="589"/>
        <v>108.99000000000008</v>
      </c>
      <c r="BT1653" s="13"/>
      <c r="BU1653" s="13"/>
      <c r="BV1653" s="13">
        <f t="shared" si="590"/>
        <v>31.50681587988543</v>
      </c>
      <c r="BW1653" s="13">
        <f t="shared" si="591"/>
        <v>344.65664218175152</v>
      </c>
      <c r="CA1653" s="13">
        <f t="shared" si="592"/>
        <v>9.9633299999999991</v>
      </c>
      <c r="CB1653" s="13">
        <f t="shared" si="593"/>
        <v>1089.9000000000015</v>
      </c>
    </row>
    <row r="1654" spans="1:80" x14ac:dyDescent="0.3">
      <c r="A1654" s="13">
        <f t="shared" si="569"/>
        <v>6.9183097091893575E-2</v>
      </c>
      <c r="C1654" s="13" t="str">
        <f>IF(F1654&gt;0,SQRT(Sum_Sq($AI$2,V_rtHz($AH$2)/(1+1/$A1654),V_rtHz($AH$2*$A1654)/(1+$A1654),$AN$2*$AH$2/(1+1/$A1654),$AM$2*SQRT(Sum_Sq(F1654,1/($X$2*D$8*(1+C$1017+F1654/E1654))))/SQRT(Sum_Sq($X$2*F1654*D$8,1)),                   $AQ$2*SQRT(Sum_Sq($AH$2/(1+1/$A1654)+F1654*( 1/(C$1017+1+F1654/E1654)-1)/(1+($X$2*F1654*D$8)^2), (F1654^2*D$8*$X$2+1/($X$2*D$8*(C$1017+1+F1654/E1654           )))/(1+($X$2*F1654*D$8)^2))),           V_rtHz(E1654)/($X$2*D$8*(E1654*C$1017+E1654+F1654)),V_rtHz(F1654)*SQRT(Sum_Sq(E1654*D$8*$X$2*C$1017,1))/($X$2*D$8*(E1654*C$1017+E1654+F1654))))/SQRT(Sum_Sq(1/(1+$A1654)+$AC$2/$I$2-1/(1+(1+F1654/E1654)/C$1017),$X$2/$I$2)),IF(F1655&lt;0,"A",C1655))</f>
        <v>A</v>
      </c>
      <c r="E1654" s="13">
        <f t="shared" si="570"/>
        <v>-1</v>
      </c>
      <c r="F1654" s="12">
        <f t="shared" si="594"/>
        <v>-2</v>
      </c>
      <c r="H1654" s="13" t="str">
        <f>IF(K1654&gt;0,SQRT(Sum_Sq($AI$2,V_rtHz($AH$2)/(1+1/$A1654),V_rtHz($AH$2*$A1654)/(1+$A1654),$AN$2*$AH$2/(1+1/$A1654),$AM$2*SQRT(Sum_Sq(K1654,1/($X$2*I$8*(1+H$1017+K1654/J1654))))/SQRT(Sum_Sq($X$2*K1654*I$8,1)),                   $AQ$2*SQRT(Sum_Sq($AH$2/(1+1/$A1654)+K1654*( 1/(H$1017+1+K1654/J1654)-1)/(1+($X$2*K1654*I$8)^2), (K1654^2*I$8*$X$2+1/($X$2*I$8*(H$1017+1+K1654/J1654           )))/(1+($X$2*K1654*I$8)^2))),           V_rtHz(J1654)/($X$2*I$8*(J1654*H$1017+J1654+K1654)),V_rtHz(K1654)*SQRT(Sum_Sq(J1654*I$8*$X$2*H$1017,1))/($X$2*I$8*(J1654*H$1017+J1654+K1654))))/SQRT(Sum_Sq(1/(1+$A1654)+$AC$2/$I$2-1/(1+(1+K1654/J1654)/H$1017),$X$2/$I$2)),IF(K1655&lt;0,"A",H1655))</f>
        <v>A</v>
      </c>
      <c r="J1654" s="13">
        <f t="shared" si="571"/>
        <v>-1</v>
      </c>
      <c r="K1654" s="12">
        <f t="shared" si="595"/>
        <v>-2</v>
      </c>
      <c r="M1654" s="13">
        <f>IF(P1654&gt;0,SQRT(Sum_Sq($AI$2,V_rtHz($AH$2)/(1+1/$A1654),V_rtHz($AH$2*$A1654)/(1+$A1654),$AN$2*$AH$2/(1+1/$A1654),$AM$2*SQRT(Sum_Sq(P1654,1/($X$2*N$8*(1+M$1017+P1654/O1654))))/SQRT(Sum_Sq($X$2*P1654*N$8,1)),                   $AQ$2*SQRT(Sum_Sq($AH$2/(1+1/$A1654)+P1654*( 1/(M$1017+1+P1654/O1654)-1)/(1+($X$2*P1654*N$8)^2), (P1654^2*N$8*$X$2+1/($X$2*N$8*(M$1017+1+P1654/O1654           )))/(1+($X$2*P1654*N$8)^2))),           V_rtHz(O1654)/($X$2*N$8*(O1654*M$1017+O1654+P1654)),V_rtHz(P1654)*SQRT(Sum_Sq(O1654*N$8*$X$2*M$1017,1))/($X$2*N$8*(O1654*M$1017+O1654+P1654))))/SQRT(Sum_Sq(1/(1+$A1654)+$AC$2/$I$2-1/(1+(1+P1654/O1654)/M$1017),$X$2/$I$2)),IF(P1655&lt;0,"A",M1655))</f>
        <v>9.1538795775961056E-7</v>
      </c>
      <c r="O1654" s="13">
        <f t="shared" si="572"/>
        <v>6171.2260232891877</v>
      </c>
      <c r="P1654" s="12">
        <f t="shared" si="596"/>
        <v>15945.785875377196</v>
      </c>
      <c r="R1654" s="13">
        <f>IF(U1654&gt;0,SQRT(Sum_Sq($AI$2,V_rtHz($AH$2)/(1+1/$A1654),V_rtHz($AH$2*$A1654)/(1+$A1654),$AN$2*$AH$2/(1+1/$A1654),$AM$2*SQRT(Sum_Sq(U1654,1/($X$2*S$8*(1+R$1017+U1654/T1654))))/SQRT(Sum_Sq($X$2*U1654*S$8,1)),                   $AQ$2*SQRT(Sum_Sq($AH$2/(1+1/$A1654)+U1654*( 1/(R$1017+1+U1654/T1654)-1)/(1+($X$2*U1654*S$8)^2), (U1654^2*S$8*$X$2+1/($X$2*S$8*(R$1017+1+U1654/T1654           )))/(1+($X$2*U1654*S$8)^2))),           V_rtHz(T1654)/($X$2*S$8*(T1654*R$1017+T1654+U1654)),V_rtHz(U1654)*SQRT(Sum_Sq(T1654*S$8*$X$2*R$1017,1))/($X$2*S$8*(T1654*R$1017+T1654+U1654))))/SQRT(Sum_Sq(1/(1+$A1654)+$AC$2/$I$2-1/(1+(1+U1654/T1654)/R$1017),$X$2/$I$2)),IF(U1655&lt;0,"A",R1655))</f>
        <v>1.335182008974102E-6</v>
      </c>
      <c r="T1654" s="13">
        <f t="shared" si="573"/>
        <v>5377.5990867968285</v>
      </c>
      <c r="U1654" s="12">
        <f t="shared" si="597"/>
        <v>57866.732403437425</v>
      </c>
      <c r="X1654" s="13">
        <f>IF(AA1654&gt;0,SQRT(Sum_Sq($AI$2,V_rtHz($AH$2)/(1+1/$A1654),V_rtHz($AH$2*$A1654)/(1+$A1654),$AN$2*$AH$2/(1+1/$A1654),$AM$2*SQRT(Sum_Sq(AA1654,1/($X$2*Y$8*(1+X$1017+AA1654/Z1654))))/SQRT(Sum_Sq($X$2*AA1654*Y$8,1)),                   $AQ$2*SQRT(Sum_Sq($AH$2/(1+1/$A1654)+AA1654*( 1/(X$1017+1+AA1654/Z1654)-1)/(1+($X$2*AA1654*Y$8)^2), (AA1654^2*Y$8*$X$2+1/($X$2*Y$8*(X$1017+1+AA1654/Z1654           )))/(1+($X$2*AA1654*Y$8)^2))),           V_rtHz(Z1654)/($X$2*Y$8*(Z1654*X$1017+Z1654+AA1654)),V_rtHz(AA1654)*SQRT(Sum_Sq(Z1654*Y$8*$X$2*X$1017,1))/($X$2*Y$8*(Z1654*X$1017+Z1654+AA1654))))/SQRT(Sum_Sq(1/(1+$A1654)+$AC$2/$I$2-1/(1+(1+AA1654/Z1654)/X$1017),$X$2/$I$2)),IF(AA1655&lt;0,"A",X1655))</f>
        <v>2.2382771165158272E-6</v>
      </c>
      <c r="Z1654" s="13">
        <f t="shared" si="574"/>
        <v>5186.852481885363</v>
      </c>
      <c r="AA1654" s="12">
        <f t="shared" si="598"/>
        <v>189720.16092533205</v>
      </c>
      <c r="AC1654" s="13">
        <f>IF(AF1654&gt;0,SQRT(Sum_Sq($AI$2,V_rtHz($AH$2)/(1+1/$A1654),V_rtHz($AH$2*$A1654)/(1+$A1654),$AN$2*$AH$2/(1+1/$A1654),$AM$2*SQRT(Sum_Sq(AF1654,1/($X$2*AD$8*(1+AC$1017+AF1654/AE1654))))/SQRT(Sum_Sq($X$2*AF1654*AD$8,1)),                   $AQ$2*SQRT(Sum_Sq($AH$2/(1+1/$A1654)+AF1654*( 1/(AC$1017+1+AF1654/AE1654)-1)/(1+($X$2*AF1654*AD$8)^2), (AF1654^2*AD$8*$X$2+1/($X$2*AD$8*(AC$1017+1+AF1654/AE1654           )))/(1+($X$2*AF1654*AD$8)^2))),           V_rtHz(AE1654)/($X$2*AD$8*(AE1654*AC$1017+AE1654+AF1654)),V_rtHz(AF1654)*SQRT(Sum_Sq(AE1654*AD$8*$X$2*AC$1017,1))/($X$2*AD$8*(AE1654*AC$1017+AE1654+AF1654))))/SQRT(Sum_Sq(1/(1+$A1654)+$AC$2/$I$2-1/(1+(1+AF1654/AE1654)/AC$1017),$X$2/$I$2)),IF(AF1655&lt;0,"A",AC1655))</f>
        <v>3.9074316092239842E-6</v>
      </c>
      <c r="AE1654" s="13">
        <f t="shared" si="575"/>
        <v>5130.8590997935498</v>
      </c>
      <c r="AF1654" s="12">
        <f t="shared" si="599"/>
        <v>606495.09424486582</v>
      </c>
      <c r="AG1654" s="13"/>
      <c r="AH1654" s="13">
        <f>IF(AK1654&gt;0,SQRT(Sum_Sq($AI$2,V_rtHz($AH$2)/(1+1/$A1654),V_rtHz($AH$2*$A1654)/(1+$A1654),$AN$2*$AH$2/(1+1/$A1654),$AM$2*SQRT(Sum_Sq(AK1654,1/($X$2*AI$8*(1+AH$1017+AK1654/AJ1654))))/SQRT(Sum_Sq($X$2*AK1654*AI$8,1)),                   $AQ$2*SQRT(Sum_Sq($AH$2/(1+1/$A1654)+AK1654*( 1/(AH$1017+1+AK1654/AJ1654)-1)/(1+($X$2*AK1654*AI$8)^2), (AK1654^2*AI$8*$X$2+1/($X$2*AI$8*(AH$1017+1+AK1654/AJ1654           )))/(1+($X$2*AK1654*AI$8)^2))),           V_rtHz(AJ1654)/($X$2*AI$8*(AJ1654*AH$1017+AJ1654+AK1654)),V_rtHz(AK1654)*SQRT(Sum_Sq(AJ1654*AI$8*$X$2*AH$1017,1))/($X$2*AI$8*(AJ1654*AH$1017+AJ1654+AK1654))))/SQRT(Sum_Sq(1/(1+$A1654)+$AC$2/$I$2-1/(1+(1+AK1654/AJ1654)/AH$1017),$X$2/$I$2)),IF(AK1655&lt;0,"A",AH1655))</f>
        <v>6.9086164098922983E-6</v>
      </c>
      <c r="AI1654" s="13"/>
      <c r="AJ1654" s="13">
        <f t="shared" si="576"/>
        <v>5113.5475572799569</v>
      </c>
      <c r="AK1654" s="12">
        <f t="shared" si="600"/>
        <v>1924398.8181126723</v>
      </c>
      <c r="AM1654" s="13">
        <f>IF(AP1654&gt;0,SQRT(Sum_Sq($AI$2,V_rtHz($AH$2)/(1+1/$A1654),V_rtHz($AH$2*$A1654)/(1+$A1654),$AN$2*$AH$2/(1+1/$A1654),$AM$2*SQRT(Sum_Sq(AP1654,1/($X$2*AN$8*(1+AM$1017+AP1654/AO1654))))/SQRT(Sum_Sq($X$2*AP1654*AN$8,1)),                   $AQ$2*SQRT(Sum_Sq($AH$2/(1+1/$A1654)+AP1654*( 1/(AM$1017+1+AP1654/AO1654)-1)/(1+($X$2*AP1654*AN$8)^2), (AP1654^2*AN$8*$X$2+1/($X$2*AN$8*(AM$1017+1+AP1654/AO1654           )))/(1+($X$2*AP1654*AN$8)^2))),           V_rtHz(AO1654)/($X$2*AN$8*(AO1654*AM$1017+AO1654+AP1654)),V_rtHz(AP1654)*SQRT(Sum_Sq(AO1654*AN$8*$X$2*AM$1017,1))/($X$2*AN$8*(AO1654*AM$1017+AO1654+AP1654))))/SQRT(Sum_Sq(1/(1+$A1654)+$AC$2/$I$2-1/(1+(1+AP1654/AO1654)/AM$1017),$X$2/$I$2)),IF(AP1655&lt;0,"A",AM1655))</f>
        <v>1.2265955597100844E-5</v>
      </c>
      <c r="AO1654" s="13">
        <f t="shared" si="577"/>
        <v>5108.1116047263658</v>
      </c>
      <c r="AP1654" s="12">
        <f t="shared" si="601"/>
        <v>6091959.4442829592</v>
      </c>
      <c r="AR1654" s="13">
        <f t="shared" si="578"/>
        <v>69887291.180198371</v>
      </c>
      <c r="AS1654" s="13">
        <f t="shared" si="579"/>
        <v>-1.4485817134242273E-5</v>
      </c>
      <c r="AV1654" s="13"/>
      <c r="AW1654" s="13">
        <f t="shared" si="580"/>
        <v>39300511.936236553</v>
      </c>
      <c r="AX1654" s="13">
        <f t="shared" si="581"/>
        <v>-5.8063665930485454E-5</v>
      </c>
      <c r="AZ1654" s="13"/>
      <c r="BA1654" s="13"/>
      <c r="BB1654" s="13">
        <f t="shared" si="582"/>
        <v>3150.681587988543</v>
      </c>
      <c r="BC1654" s="13">
        <f t="shared" si="583"/>
        <v>3.4465664218175118</v>
      </c>
      <c r="BD1654" s="13"/>
      <c r="BE1654" s="13"/>
      <c r="BG1654" s="13">
        <f t="shared" si="584"/>
        <v>996.3330000000002</v>
      </c>
      <c r="BH1654" s="13">
        <f t="shared" si="585"/>
        <v>10.898999999999996</v>
      </c>
      <c r="BI1654" s="13"/>
      <c r="BL1654" s="13">
        <f t="shared" si="586"/>
        <v>315.06815879885437</v>
      </c>
      <c r="BM1654" s="13">
        <f t="shared" si="587"/>
        <v>34.465664218175149</v>
      </c>
      <c r="BP1654" s="13"/>
      <c r="BQ1654" s="13">
        <f t="shared" si="588"/>
        <v>99.633299999999991</v>
      </c>
      <c r="BR1654" s="13">
        <f t="shared" si="589"/>
        <v>108.98999999999985</v>
      </c>
      <c r="BT1654" s="13"/>
      <c r="BU1654" s="13"/>
      <c r="BV1654" s="13">
        <f t="shared" si="590"/>
        <v>31.50681587988543</v>
      </c>
      <c r="BW1654" s="13">
        <f t="shared" si="591"/>
        <v>344.65664218175192</v>
      </c>
      <c r="CA1654" s="13">
        <f t="shared" si="592"/>
        <v>9.9633299999999991</v>
      </c>
      <c r="CB1654" s="13">
        <f t="shared" si="593"/>
        <v>1089.9000000000012</v>
      </c>
    </row>
    <row r="1655" spans="1:80" x14ac:dyDescent="0.3">
      <c r="A1655" s="13">
        <f t="shared" si="569"/>
        <v>7.0145529841997095E-2</v>
      </c>
      <c r="C1655" s="13" t="str">
        <f>IF(F1655&gt;0,SQRT(Sum_Sq($AI$2,V_rtHz($AH$2)/(1+1/$A1655),V_rtHz($AH$2*$A1655)/(1+$A1655),$AN$2*$AH$2/(1+1/$A1655),$AM$2*SQRT(Sum_Sq(F1655,1/($X$2*D$8*(1+C$1017+F1655/E1655))))/SQRT(Sum_Sq($X$2*F1655*D$8,1)),                   $AQ$2*SQRT(Sum_Sq($AH$2/(1+1/$A1655)+F1655*( 1/(C$1017+1+F1655/E1655)-1)/(1+($X$2*F1655*D$8)^2), (F1655^2*D$8*$X$2+1/($X$2*D$8*(C$1017+1+F1655/E1655           )))/(1+($X$2*F1655*D$8)^2))),           V_rtHz(E1655)/($X$2*D$8*(E1655*C$1017+E1655+F1655)),V_rtHz(F1655)*SQRT(Sum_Sq(E1655*D$8*$X$2*C$1017,1))/($X$2*D$8*(E1655*C$1017+E1655+F1655))))/SQRT(Sum_Sq(1/(1+$A1655)+$AC$2/$I$2-1/(1+(1+F1655/E1655)/C$1017),$X$2/$I$2)),IF(F1656&lt;0,"A",C1656))</f>
        <v>A</v>
      </c>
      <c r="E1655" s="13">
        <f t="shared" si="570"/>
        <v>-1</v>
      </c>
      <c r="F1655" s="12">
        <f t="shared" si="594"/>
        <v>-2</v>
      </c>
      <c r="H1655" s="13" t="str">
        <f>IF(K1655&gt;0,SQRT(Sum_Sq($AI$2,V_rtHz($AH$2)/(1+1/$A1655),V_rtHz($AH$2*$A1655)/(1+$A1655),$AN$2*$AH$2/(1+1/$A1655),$AM$2*SQRT(Sum_Sq(K1655,1/($X$2*I$8*(1+H$1017+K1655/J1655))))/SQRT(Sum_Sq($X$2*K1655*I$8,1)),                   $AQ$2*SQRT(Sum_Sq($AH$2/(1+1/$A1655)+K1655*( 1/(H$1017+1+K1655/J1655)-1)/(1+($X$2*K1655*I$8)^2), (K1655^2*I$8*$X$2+1/($X$2*I$8*(H$1017+1+K1655/J1655           )))/(1+($X$2*K1655*I$8)^2))),           V_rtHz(J1655)/($X$2*I$8*(J1655*H$1017+J1655+K1655)),V_rtHz(K1655)*SQRT(Sum_Sq(J1655*I$8*$X$2*H$1017,1))/($X$2*I$8*(J1655*H$1017+J1655+K1655))))/SQRT(Sum_Sq(1/(1+$A1655)+$AC$2/$I$2-1/(1+(1+K1655/J1655)/H$1017),$X$2/$I$2)),IF(K1656&lt;0,"A",H1656))</f>
        <v>A</v>
      </c>
      <c r="J1655" s="13">
        <f t="shared" si="571"/>
        <v>-1</v>
      </c>
      <c r="K1655" s="12">
        <f t="shared" si="595"/>
        <v>-2</v>
      </c>
      <c r="M1655" s="13">
        <f>IF(P1655&gt;0,SQRT(Sum_Sq($AI$2,V_rtHz($AH$2)/(1+1/$A1655),V_rtHz($AH$2*$A1655)/(1+$A1655),$AN$2*$AH$2/(1+1/$A1655),$AM$2*SQRT(Sum_Sq(P1655,1/($X$2*N$8*(1+M$1017+P1655/O1655))))/SQRT(Sum_Sq($X$2*P1655*N$8,1)),                   $AQ$2*SQRT(Sum_Sq($AH$2/(1+1/$A1655)+P1655*( 1/(M$1017+1+P1655/O1655)-1)/(1+($X$2*P1655*N$8)^2), (P1655^2*N$8*$X$2+1/($X$2*N$8*(M$1017+1+P1655/O1655           )))/(1+($X$2*P1655*N$8)^2))),           V_rtHz(O1655)/($X$2*N$8*(O1655*M$1017+O1655+P1655)),V_rtHz(P1655)*SQRT(Sum_Sq(O1655*N$8*$X$2*M$1017,1))/($X$2*N$8*(O1655*M$1017+O1655+P1655))))/SQRT(Sum_Sq(1/(1+$A1655)+$AC$2/$I$2-1/(1+(1+P1655/O1655)/M$1017),$X$2/$I$2)),IF(P1656&lt;0,"A",M1656))</f>
        <v>9.1183232297521787E-7</v>
      </c>
      <c r="O1655" s="13">
        <f t="shared" si="572"/>
        <v>6118.1002917589776</v>
      </c>
      <c r="P1655" s="12">
        <f t="shared" si="596"/>
        <v>16084.24904189223</v>
      </c>
      <c r="R1655" s="13">
        <f>IF(U1655&gt;0,SQRT(Sum_Sq($AI$2,V_rtHz($AH$2)/(1+1/$A1655),V_rtHz($AH$2*$A1655)/(1+$A1655),$AN$2*$AH$2/(1+1/$A1655),$AM$2*SQRT(Sum_Sq(U1655,1/($X$2*S$8*(1+R$1017+U1655/T1655))))/SQRT(Sum_Sq($X$2*U1655*S$8,1)),                   $AQ$2*SQRT(Sum_Sq($AH$2/(1+1/$A1655)+U1655*( 1/(R$1017+1+U1655/T1655)-1)/(1+($X$2*U1655*S$8)^2), (U1655^2*S$8*$X$2+1/($X$2*S$8*(R$1017+1+U1655/T1655           )))/(1+($X$2*U1655*S$8)^2))),           V_rtHz(T1655)/($X$2*S$8*(T1655*R$1017+T1655+U1655)),V_rtHz(U1655)*SQRT(Sum_Sq(T1655*S$8*$X$2*R$1017,1))/($X$2*S$8*(T1655*R$1017+T1655+U1655))))/SQRT(Sum_Sq(1/(1+$A1655)+$AC$2/$I$2-1/(1+(1+U1655/T1655)/R$1017),$X$2/$I$2)),IF(U1656&lt;0,"A",R1656))</f>
        <v>1.3324914895436021E-6</v>
      </c>
      <c r="T1655" s="13">
        <f t="shared" si="573"/>
        <v>5343.2669496877052</v>
      </c>
      <c r="U1655" s="12">
        <f t="shared" si="597"/>
        <v>58238.543995416352</v>
      </c>
      <c r="X1655" s="13">
        <f>IF(AA1655&gt;0,SQRT(Sum_Sq($AI$2,V_rtHz($AH$2)/(1+1/$A1655),V_rtHz($AH$2*$A1655)/(1+$A1655),$AN$2*$AH$2/(1+1/$A1655),$AM$2*SQRT(Sum_Sq(AA1655,1/($X$2*Y$8*(1+X$1017+AA1655/Z1655))))/SQRT(Sum_Sq($X$2*AA1655*Y$8,1)),                   $AQ$2*SQRT(Sum_Sq($AH$2/(1+1/$A1655)+AA1655*( 1/(X$1017+1+AA1655/Z1655)-1)/(1+($X$2*AA1655*Y$8)^2), (AA1655^2*Y$8*$X$2+1/($X$2*Y$8*(X$1017+1+AA1655/Z1655           )))/(1+($X$2*AA1655*Y$8)^2))),           V_rtHz(Z1655)/($X$2*Y$8*(Z1655*X$1017+Z1655+AA1655)),V_rtHz(AA1655)*SQRT(Sum_Sq(Z1655*Y$8*$X$2*X$1017,1))/($X$2*Y$8*(Z1655*X$1017+Z1655+AA1655))))/SQRT(Sum_Sq(1/(1+$A1655)+$AC$2/$I$2-1/(1+(1+AA1655/Z1655)/X$1017),$X$2/$I$2)),IF(AA1656&lt;0,"A",X1656))</f>
        <v>2.2346681294143345E-6</v>
      </c>
      <c r="Z1655" s="13">
        <f t="shared" si="574"/>
        <v>5156.2197642209094</v>
      </c>
      <c r="AA1655" s="12">
        <f t="shared" si="598"/>
        <v>190847.27427399252</v>
      </c>
      <c r="AC1655" s="13">
        <f>IF(AF1655&gt;0,SQRT(Sum_Sq($AI$2,V_rtHz($AH$2)/(1+1/$A1655),V_rtHz($AH$2*$A1655)/(1+$A1655),$AN$2*$AH$2/(1+1/$A1655),$AM$2*SQRT(Sum_Sq(AF1655,1/($X$2*AD$8*(1+AC$1017+AF1655/AE1655))))/SQRT(Sum_Sq($X$2*AF1655*AD$8,1)),                   $AQ$2*SQRT(Sum_Sq($AH$2/(1+1/$A1655)+AF1655*( 1/(AC$1017+1+AF1655/AE1655)-1)/(1+($X$2*AF1655*AD$8)^2), (AF1655^2*AD$8*$X$2+1/($X$2*AD$8*(AC$1017+1+AF1655/AE1655           )))/(1+($X$2*AF1655*AD$8)^2))),           V_rtHz(AE1655)/($X$2*AD$8*(AE1655*AC$1017+AE1655+AF1655)),V_rtHz(AF1655)*SQRT(Sum_Sq(AE1655*AD$8*$X$2*AC$1017,1))/($X$2*AD$8*(AE1655*AC$1017+AE1655+AF1655))))/SQRT(Sum_Sq(1/(1+$A1655)+$AC$2/$I$2-1/(1+(1+AF1655/AE1655)/AC$1017),$X$2/$I$2)),IF(AF1656&lt;0,"A",AC1656))</f>
        <v>3.9015817255768275E-6</v>
      </c>
      <c r="AE1655" s="13">
        <f t="shared" si="575"/>
        <v>5101.25705286222</v>
      </c>
      <c r="AF1655" s="12">
        <f t="shared" si="599"/>
        <v>610014.52015448245</v>
      </c>
      <c r="AG1655" s="13"/>
      <c r="AH1655" s="13">
        <f>IF(AK1655&gt;0,SQRT(Sum_Sq($AI$2,V_rtHz($AH$2)/(1+1/$A1655),V_rtHz($AH$2*$A1655)/(1+$A1655),$AN$2*$AH$2/(1+1/$A1655),$AM$2*SQRT(Sum_Sq(AK1655,1/($X$2*AI$8*(1+AH$1017+AK1655/AJ1655))))/SQRT(Sum_Sq($X$2*AK1655*AI$8,1)),                   $AQ$2*SQRT(Sum_Sq($AH$2/(1+1/$A1655)+AK1655*( 1/(AH$1017+1+AK1655/AJ1655)-1)/(1+($X$2*AK1655*AI$8)^2), (AK1655^2*AI$8*$X$2+1/($X$2*AI$8*(AH$1017+1+AK1655/AJ1655           )))/(1+($X$2*AK1655*AI$8)^2))),           V_rtHz(AJ1655)/($X$2*AI$8*(AJ1655*AH$1017+AJ1655+AK1655)),V_rtHz(AK1655)*SQRT(Sum_Sq(AJ1655*AI$8*$X$2*AH$1017,1))/($X$2*AI$8*(AJ1655*AH$1017+AJ1655+AK1655))))/SQRT(Sum_Sq(1/(1+$A1655)+$AC$2/$I$2-1/(1+(1+AK1655/AJ1655)/AH$1017),$X$2/$I$2)),IF(AK1656&lt;0,"A",AH1656))</f>
        <v>6.898520672839273E-6</v>
      </c>
      <c r="AI1655" s="13"/>
      <c r="AJ1655" s="13">
        <f t="shared" si="576"/>
        <v>5084.2591962946108</v>
      </c>
      <c r="AK1655" s="12">
        <f t="shared" si="600"/>
        <v>1935484.5014125586</v>
      </c>
      <c r="AM1655" s="13">
        <f>IF(AP1655&gt;0,SQRT(Sum_Sq($AI$2,V_rtHz($AH$2)/(1+1/$A1655),V_rtHz($AH$2*$A1655)/(1+$A1655),$AN$2*$AH$2/(1+1/$A1655),$AM$2*SQRT(Sum_Sq(AP1655,1/($X$2*AN$8*(1+AM$1017+AP1655/AO1655))))/SQRT(Sum_Sq($X$2*AP1655*AN$8,1)),                   $AQ$2*SQRT(Sum_Sq($AH$2/(1+1/$A1655)+AP1655*( 1/(AM$1017+1+AP1655/AO1655)-1)/(1+($X$2*AP1655*AN$8)^2), (AP1655^2*AN$8*$X$2+1/($X$2*AN$8*(AM$1017+1+AP1655/AO1655           )))/(1+($X$2*AP1655*AN$8)^2))),           V_rtHz(AO1655)/($X$2*AN$8*(AO1655*AM$1017+AO1655+AP1655)),V_rtHz(AP1655)*SQRT(Sum_Sq(AO1655*AN$8*$X$2*AM$1017,1))/($X$2*AN$8*(AO1655*AM$1017+AO1655+AP1655))))/SQRT(Sum_Sq(1/(1+$A1655)+$AC$2/$I$2-1/(1+(1+AP1655/AO1655)/AM$1017),$X$2/$I$2)),IF(AP1656&lt;0,"A",AM1656))</f>
        <v>1.2248184869866176E-5</v>
      </c>
      <c r="AO1655" s="13">
        <f t="shared" si="577"/>
        <v>5078.921262579137</v>
      </c>
      <c r="AP1655" s="12">
        <f t="shared" si="601"/>
        <v>6126972.0722273747</v>
      </c>
      <c r="AR1655" s="13">
        <f t="shared" si="578"/>
        <v>69887291.180198371</v>
      </c>
      <c r="AS1655" s="13">
        <f t="shared" si="579"/>
        <v>-1.4505514960900032E-5</v>
      </c>
      <c r="AV1655" s="13"/>
      <c r="AW1655" s="13">
        <f t="shared" si="580"/>
        <v>39300511.936236553</v>
      </c>
      <c r="AX1655" s="13">
        <f t="shared" si="581"/>
        <v>-5.838144217826784E-5</v>
      </c>
      <c r="AZ1655" s="13"/>
      <c r="BA1655" s="13"/>
      <c r="BB1655" s="13">
        <f t="shared" si="582"/>
        <v>3150.681587988543</v>
      </c>
      <c r="BC1655" s="13">
        <f t="shared" si="583"/>
        <v>3.4465664218175154</v>
      </c>
      <c r="BD1655" s="13"/>
      <c r="BE1655" s="13"/>
      <c r="BG1655" s="13">
        <f t="shared" si="584"/>
        <v>996.3330000000002</v>
      </c>
      <c r="BH1655" s="13">
        <f t="shared" si="585"/>
        <v>10.899000000000008</v>
      </c>
      <c r="BI1655" s="13"/>
      <c r="BL1655" s="13">
        <f t="shared" si="586"/>
        <v>315.06815879885437</v>
      </c>
      <c r="BM1655" s="13">
        <f t="shared" si="587"/>
        <v>34.465664218175142</v>
      </c>
      <c r="BP1655" s="13"/>
      <c r="BQ1655" s="13">
        <f t="shared" si="588"/>
        <v>99.633300000000006</v>
      </c>
      <c r="BR1655" s="13">
        <f t="shared" si="589"/>
        <v>108.99000000000008</v>
      </c>
      <c r="BT1655" s="13"/>
      <c r="BU1655" s="13"/>
      <c r="BV1655" s="13">
        <f t="shared" si="590"/>
        <v>31.50681587988543</v>
      </c>
      <c r="BW1655" s="13">
        <f t="shared" si="591"/>
        <v>344.65664218175181</v>
      </c>
      <c r="CA1655" s="13">
        <f t="shared" si="592"/>
        <v>9.9633299999999974</v>
      </c>
      <c r="CB1655" s="13">
        <f t="shared" si="593"/>
        <v>1089.9000000000008</v>
      </c>
    </row>
    <row r="1656" spans="1:80" x14ac:dyDescent="0.3">
      <c r="A1656" s="13">
        <f t="shared" si="569"/>
        <v>7.1121351365332916E-2</v>
      </c>
      <c r="C1656" s="13" t="str">
        <f>IF(F1656&gt;0,SQRT(Sum_Sq($AI$2,V_rtHz($AH$2)/(1+1/$A1656),V_rtHz($AH$2*$A1656)/(1+$A1656),$AN$2*$AH$2/(1+1/$A1656),$AM$2*SQRT(Sum_Sq(F1656,1/($X$2*D$8*(1+C$1017+F1656/E1656))))/SQRT(Sum_Sq($X$2*F1656*D$8,1)),                   $AQ$2*SQRT(Sum_Sq($AH$2/(1+1/$A1656)+F1656*( 1/(C$1017+1+F1656/E1656)-1)/(1+($X$2*F1656*D$8)^2), (F1656^2*D$8*$X$2+1/($X$2*D$8*(C$1017+1+F1656/E1656           )))/(1+($X$2*F1656*D$8)^2))),           V_rtHz(E1656)/($X$2*D$8*(E1656*C$1017+E1656+F1656)),V_rtHz(F1656)*SQRT(Sum_Sq(E1656*D$8*$X$2*C$1017,1))/($X$2*D$8*(E1656*C$1017+E1656+F1656))))/SQRT(Sum_Sq(1/(1+$A1656)+$AC$2/$I$2-1/(1+(1+F1656/E1656)/C$1017),$X$2/$I$2)),IF(F1657&lt;0,"A",C1657))</f>
        <v>A</v>
      </c>
      <c r="E1656" s="13">
        <f t="shared" si="570"/>
        <v>-1</v>
      </c>
      <c r="F1656" s="12">
        <f t="shared" si="594"/>
        <v>-2</v>
      </c>
      <c r="H1656" s="13" t="str">
        <f>IF(K1656&gt;0,SQRT(Sum_Sq($AI$2,V_rtHz($AH$2)/(1+1/$A1656),V_rtHz($AH$2*$A1656)/(1+$A1656),$AN$2*$AH$2/(1+1/$A1656),$AM$2*SQRT(Sum_Sq(K1656,1/($X$2*I$8*(1+H$1017+K1656/J1656))))/SQRT(Sum_Sq($X$2*K1656*I$8,1)),                   $AQ$2*SQRT(Sum_Sq($AH$2/(1+1/$A1656)+K1656*( 1/(H$1017+1+K1656/J1656)-1)/(1+($X$2*K1656*I$8)^2), (K1656^2*I$8*$X$2+1/($X$2*I$8*(H$1017+1+K1656/J1656           )))/(1+($X$2*K1656*I$8)^2))),           V_rtHz(J1656)/($X$2*I$8*(J1656*H$1017+J1656+K1656)),V_rtHz(K1656)*SQRT(Sum_Sq(J1656*I$8*$X$2*H$1017,1))/($X$2*I$8*(J1656*H$1017+J1656+K1656))))/SQRT(Sum_Sq(1/(1+$A1656)+$AC$2/$I$2-1/(1+(1+K1656/J1656)/H$1017),$X$2/$I$2)),IF(K1657&lt;0,"A",H1657))</f>
        <v>A</v>
      </c>
      <c r="J1656" s="13">
        <f t="shared" si="571"/>
        <v>-1</v>
      </c>
      <c r="K1656" s="12">
        <f t="shared" si="595"/>
        <v>-2</v>
      </c>
      <c r="M1656" s="13">
        <f>IF(P1656&gt;0,SQRT(Sum_Sq($AI$2,V_rtHz($AH$2)/(1+1/$A1656),V_rtHz($AH$2*$A1656)/(1+$A1656),$AN$2*$AH$2/(1+1/$A1656),$AM$2*SQRT(Sum_Sq(P1656,1/($X$2*N$8*(1+M$1017+P1656/O1656))))/SQRT(Sum_Sq($X$2*P1656*N$8,1)),                   $AQ$2*SQRT(Sum_Sq($AH$2/(1+1/$A1656)+P1656*( 1/(M$1017+1+P1656/O1656)-1)/(1+($X$2*P1656*N$8)^2), (P1656^2*N$8*$X$2+1/($X$2*N$8*(M$1017+1+P1656/O1656           )))/(1+($X$2*P1656*N$8)^2))),           V_rtHz(O1656)/($X$2*N$8*(O1656*M$1017+O1656+P1656)),V_rtHz(P1656)*SQRT(Sum_Sq(O1656*N$8*$X$2*M$1017,1))/($X$2*N$8*(O1656*M$1017+O1656+P1656))))/SQRT(Sum_Sq(1/(1+$A1656)+$AC$2/$I$2-1/(1+(1+P1656/O1656)/M$1017),$X$2/$I$2)),IF(P1657&lt;0,"A",M1657))</f>
        <v>9.0834105252864755E-7</v>
      </c>
      <c r="O1656" s="13">
        <f t="shared" si="572"/>
        <v>6065.7074798897702</v>
      </c>
      <c r="P1656" s="12">
        <f t="shared" si="596"/>
        <v>16223.177441737298</v>
      </c>
      <c r="R1656" s="13">
        <f>IF(U1656&gt;0,SQRT(Sum_Sq($AI$2,V_rtHz($AH$2)/(1+1/$A1656),V_rtHz($AH$2*$A1656)/(1+$A1656),$AN$2*$AH$2/(1+1/$A1656),$AM$2*SQRT(Sum_Sq(U1656,1/($X$2*S$8*(1+R$1017+U1656/T1656))))/SQRT(Sum_Sq($X$2*U1656*S$8,1)),                   $AQ$2*SQRT(Sum_Sq($AH$2/(1+1/$A1656)+U1656*( 1/(R$1017+1+U1656/T1656)-1)/(1+($X$2*U1656*S$8)^2), (U1656^2*S$8*$X$2+1/($X$2*S$8*(R$1017+1+U1656/T1656           )))/(1+($X$2*U1656*S$8)^2))),           V_rtHz(T1656)/($X$2*S$8*(T1656*R$1017+T1656+U1656)),V_rtHz(U1656)*SQRT(Sum_Sq(T1656*S$8*$X$2*R$1017,1))/($X$2*S$8*(T1656*R$1017+T1656+U1656))))/SQRT(Sum_Sq(1/(1+$A1656)+$AC$2/$I$2-1/(1+(1+U1656/T1656)/R$1017),$X$2/$I$2)),IF(U1657&lt;0,"A",R1657))</f>
        <v>1.3298337467269776E-6</v>
      </c>
      <c r="T1656" s="13">
        <f t="shared" si="573"/>
        <v>5309.159231571799</v>
      </c>
      <c r="U1656" s="12">
        <f t="shared" si="597"/>
        <v>58612.686822074116</v>
      </c>
      <c r="X1656" s="13">
        <f>IF(AA1656&gt;0,SQRT(Sum_Sq($AI$2,V_rtHz($AH$2)/(1+1/$A1656),V_rtHz($AH$2*$A1656)/(1+$A1656),$AN$2*$AH$2/(1+1/$A1656),$AM$2*SQRT(Sum_Sq(AA1656,1/($X$2*Y$8*(1+X$1017+AA1656/Z1656))))/SQRT(Sum_Sq($X$2*AA1656*Y$8,1)),                   $AQ$2*SQRT(Sum_Sq($AH$2/(1+1/$A1656)+AA1656*( 1/(X$1017+1+AA1656/Z1656)-1)/(1+($X$2*AA1656*Y$8)^2), (AA1656^2*Y$8*$X$2+1/($X$2*Y$8*(X$1017+1+AA1656/Z1656           )))/(1+($X$2*AA1656*Y$8)^2))),           V_rtHz(Z1656)/($X$2*Y$8*(Z1656*X$1017+Z1656+AA1656)),V_rtHz(AA1656)*SQRT(Sum_Sq(Z1656*Y$8*$X$2*X$1017,1))/($X$2*Y$8*(Z1656*X$1017+Z1656+AA1656))))/SQRT(Sum_Sq(1/(1+$A1656)+$AC$2/$I$2-1/(1+(1+AA1656/Z1656)/X$1017),$X$2/$I$2)),IF(AA1657&lt;0,"A",X1657))</f>
        <v>2.231099776109397E-6</v>
      </c>
      <c r="Z1656" s="13">
        <f t="shared" si="574"/>
        <v>5125.7396118542165</v>
      </c>
      <c r="AA1656" s="12">
        <f t="shared" si="598"/>
        <v>191982.14542218472</v>
      </c>
      <c r="AC1656" s="13">
        <f>IF(AF1656&gt;0,SQRT(Sum_Sq($AI$2,V_rtHz($AH$2)/(1+1/$A1656),V_rtHz($AH$2*$A1656)/(1+$A1656),$AN$2*$AH$2/(1+1/$A1656),$AM$2*SQRT(Sum_Sq(AF1656,1/($X$2*AD$8*(1+AC$1017+AF1656/AE1656))))/SQRT(Sum_Sq($X$2*AF1656*AD$8,1)),                   $AQ$2*SQRT(Sum_Sq($AH$2/(1+1/$A1656)+AF1656*( 1/(AC$1017+1+AF1656/AE1656)-1)/(1+($X$2*AF1656*AD$8)^2), (AF1656^2*AD$8*$X$2+1/($X$2*AD$8*(AC$1017+1+AF1656/AE1656           )))/(1+($X$2*AF1656*AD$8)^2))),           V_rtHz(AE1656)/($X$2*AD$8*(AE1656*AC$1017+AE1656+AF1656)),V_rtHz(AF1656)*SQRT(Sum_Sq(AE1656*AD$8*$X$2*AC$1017,1))/($X$2*AD$8*(AE1656*AC$1017+AE1656+AF1656))))/SQRT(Sum_Sq(1/(1+$A1656)+$AC$2/$I$2-1/(1+(1+AF1656/AE1656)/AC$1017),$X$2/$I$2)),IF(AF1657&lt;0,"A",AC1657))</f>
        <v>3.8957964991279597E-6</v>
      </c>
      <c r="AE1656" s="13">
        <f t="shared" si="575"/>
        <v>5071.7893141412706</v>
      </c>
      <c r="AF1656" s="12">
        <f t="shared" si="599"/>
        <v>613558.78183068754</v>
      </c>
      <c r="AG1656" s="13"/>
      <c r="AH1656" s="13">
        <f>IF(AK1656&gt;0,SQRT(Sum_Sq($AI$2,V_rtHz($AH$2)/(1+1/$A1656),V_rtHz($AH$2*$A1656)/(1+$A1656),$AN$2*$AH$2/(1+1/$A1656),$AM$2*SQRT(Sum_Sq(AK1656,1/($X$2*AI$8*(1+AH$1017+AK1656/AJ1656))))/SQRT(Sum_Sq($X$2*AK1656*AI$8,1)),                   $AQ$2*SQRT(Sum_Sq($AH$2/(1+1/$A1656)+AK1656*( 1/(AH$1017+1+AK1656/AJ1656)-1)/(1+($X$2*AK1656*AI$8)^2), (AK1656^2*AI$8*$X$2+1/($X$2*AI$8*(AH$1017+1+AK1656/AJ1656           )))/(1+($X$2*AK1656*AI$8)^2))),           V_rtHz(AJ1656)/($X$2*AI$8*(AJ1656*AH$1017+AJ1656+AK1656)),V_rtHz(AK1656)*SQRT(Sum_Sq(AJ1656*AI$8*$X$2*AH$1017,1))/($X$2*AI$8*(AJ1656*AH$1017+AJ1656+AK1656))))/SQRT(Sum_Sq(1/(1+$A1656)+$AC$2/$I$2-1/(1+(1+AK1656/AJ1656)/AH$1017),$X$2/$I$2)),IF(AK1657&lt;0,"A",AH1657))</f>
        <v>6.888535995235512E-6</v>
      </c>
      <c r="AI1656" s="13"/>
      <c r="AJ1656" s="13">
        <f t="shared" si="576"/>
        <v>5055.0997417824992</v>
      </c>
      <c r="AK1656" s="12">
        <f t="shared" si="600"/>
        <v>1946649.0036302609</v>
      </c>
      <c r="AM1656" s="13">
        <f>IF(AP1656&gt;0,SQRT(Sum_Sq($AI$2,V_rtHz($AH$2)/(1+1/$A1656),V_rtHz($AH$2*$A1656)/(1+$A1656),$AN$2*$AH$2/(1+1/$A1656),$AM$2*SQRT(Sum_Sq(AP1656,1/($X$2*AN$8*(1+AM$1017+AP1656/AO1656))))/SQRT(Sum_Sq($X$2*AP1656*AN$8,1)),                   $AQ$2*SQRT(Sum_Sq($AH$2/(1+1/$A1656)+AP1656*( 1/(AM$1017+1+AP1656/AO1656)-1)/(1+($X$2*AP1656*AN$8)^2), (AP1656^2*AN$8*$X$2+1/($X$2*AN$8*(AM$1017+1+AP1656/AO1656           )))/(1+($X$2*AP1656*AN$8)^2))),           V_rtHz(AO1656)/($X$2*AN$8*(AO1656*AM$1017+AO1656+AP1656)),V_rtHz(AP1656)*SQRT(Sum_Sq(AO1656*AN$8*$X$2*AM$1017,1))/($X$2*AN$8*(AO1656*AM$1017+AO1656+AP1656))))/SQRT(Sum_Sq(1/(1+$A1656)+$AC$2/$I$2-1/(1+(1+AP1656/AO1656)/AM$1017),$X$2/$I$2)),IF(AP1657&lt;0,"A",AM1657))</f>
        <v>1.2230609603606531E-5</v>
      </c>
      <c r="AO1656" s="13">
        <f t="shared" si="577"/>
        <v>5049.8581538875987</v>
      </c>
      <c r="AP1656" s="12">
        <f t="shared" si="601"/>
        <v>6162234.222145007</v>
      </c>
      <c r="AR1656" s="13">
        <f t="shared" si="578"/>
        <v>69887291.180198371</v>
      </c>
      <c r="AS1656" s="13">
        <f t="shared" si="579"/>
        <v>-1.4525541580414837E-5</v>
      </c>
      <c r="AV1656" s="13"/>
      <c r="AW1656" s="13">
        <f t="shared" si="580"/>
        <v>39300511.936236553</v>
      </c>
      <c r="AX1656" s="13">
        <f t="shared" si="581"/>
        <v>-5.870721017959746E-5</v>
      </c>
      <c r="AZ1656" s="13"/>
      <c r="BA1656" s="13"/>
      <c r="BB1656" s="13">
        <f t="shared" si="582"/>
        <v>3150.681587988543</v>
      </c>
      <c r="BC1656" s="13">
        <f t="shared" si="583"/>
        <v>3.4465664218175154</v>
      </c>
      <c r="BD1656" s="13"/>
      <c r="BE1656" s="13"/>
      <c r="BG1656" s="13">
        <f t="shared" si="584"/>
        <v>996.3330000000002</v>
      </c>
      <c r="BH1656" s="13">
        <f t="shared" si="585"/>
        <v>10.898999999999996</v>
      </c>
      <c r="BI1656" s="13"/>
      <c r="BL1656" s="13">
        <f t="shared" si="586"/>
        <v>315.06815879885437</v>
      </c>
      <c r="BM1656" s="13">
        <f t="shared" si="587"/>
        <v>34.465664218175142</v>
      </c>
      <c r="BP1656" s="13"/>
      <c r="BQ1656" s="13">
        <f t="shared" si="588"/>
        <v>99.633300000000006</v>
      </c>
      <c r="BR1656" s="13">
        <f t="shared" si="589"/>
        <v>108.99000000000024</v>
      </c>
      <c r="BT1656" s="13"/>
      <c r="BU1656" s="13"/>
      <c r="BV1656" s="13">
        <f t="shared" si="590"/>
        <v>31.50681587988543</v>
      </c>
      <c r="BW1656" s="13">
        <f t="shared" si="591"/>
        <v>344.65664218175164</v>
      </c>
      <c r="CA1656" s="13">
        <f t="shared" si="592"/>
        <v>9.9633299999999974</v>
      </c>
      <c r="CB1656" s="13">
        <f t="shared" si="593"/>
        <v>1089.8999999999999</v>
      </c>
    </row>
    <row r="1657" spans="1:80" x14ac:dyDescent="0.3">
      <c r="A1657" s="13">
        <f t="shared" si="569"/>
        <v>7.2110747918290016E-2</v>
      </c>
      <c r="C1657" s="13" t="str">
        <f>IF(F1657&gt;0,SQRT(Sum_Sq($AI$2,V_rtHz($AH$2)/(1+1/$A1657),V_rtHz($AH$2*$A1657)/(1+$A1657),$AN$2*$AH$2/(1+1/$A1657),$AM$2*SQRT(Sum_Sq(F1657,1/($X$2*D$8*(1+C$1017+F1657/E1657))))/SQRT(Sum_Sq($X$2*F1657*D$8,1)),                   $AQ$2*SQRT(Sum_Sq($AH$2/(1+1/$A1657)+F1657*( 1/(C$1017+1+F1657/E1657)-1)/(1+($X$2*F1657*D$8)^2), (F1657^2*D$8*$X$2+1/($X$2*D$8*(C$1017+1+F1657/E1657           )))/(1+($X$2*F1657*D$8)^2))),           V_rtHz(E1657)/($X$2*D$8*(E1657*C$1017+E1657+F1657)),V_rtHz(F1657)*SQRT(Sum_Sq(E1657*D$8*$X$2*C$1017,1))/($X$2*D$8*(E1657*C$1017+E1657+F1657))))/SQRT(Sum_Sq(1/(1+$A1657)+$AC$2/$I$2-1/(1+(1+F1657/E1657)/C$1017),$X$2/$I$2)),IF(F1658&lt;0,"A",C1658))</f>
        <v>A</v>
      </c>
      <c r="E1657" s="13">
        <f t="shared" si="570"/>
        <v>-1</v>
      </c>
      <c r="F1657" s="12">
        <f t="shared" si="594"/>
        <v>-2</v>
      </c>
      <c r="H1657" s="13" t="str">
        <f>IF(K1657&gt;0,SQRT(Sum_Sq($AI$2,V_rtHz($AH$2)/(1+1/$A1657),V_rtHz($AH$2*$A1657)/(1+$A1657),$AN$2*$AH$2/(1+1/$A1657),$AM$2*SQRT(Sum_Sq(K1657,1/($X$2*I$8*(1+H$1017+K1657/J1657))))/SQRT(Sum_Sq($X$2*K1657*I$8,1)),                   $AQ$2*SQRT(Sum_Sq($AH$2/(1+1/$A1657)+K1657*( 1/(H$1017+1+K1657/J1657)-1)/(1+($X$2*K1657*I$8)^2), (K1657^2*I$8*$X$2+1/($X$2*I$8*(H$1017+1+K1657/J1657           )))/(1+($X$2*K1657*I$8)^2))),           V_rtHz(J1657)/($X$2*I$8*(J1657*H$1017+J1657+K1657)),V_rtHz(K1657)*SQRT(Sum_Sq(J1657*I$8*$X$2*H$1017,1))/($X$2*I$8*(J1657*H$1017+J1657+K1657))))/SQRT(Sum_Sq(1/(1+$A1657)+$AC$2/$I$2-1/(1+(1+K1657/J1657)/H$1017),$X$2/$I$2)),IF(K1658&lt;0,"A",H1658))</f>
        <v>A</v>
      </c>
      <c r="J1657" s="13">
        <f t="shared" si="571"/>
        <v>-1</v>
      </c>
      <c r="K1657" s="12">
        <f t="shared" si="595"/>
        <v>-2</v>
      </c>
      <c r="M1657" s="13">
        <f>IF(P1657&gt;0,SQRT(Sum_Sq($AI$2,V_rtHz($AH$2)/(1+1/$A1657),V_rtHz($AH$2*$A1657)/(1+$A1657),$AN$2*$AH$2/(1+1/$A1657),$AM$2*SQRT(Sum_Sq(P1657,1/($X$2*N$8*(1+M$1017+P1657/O1657))))/SQRT(Sum_Sq($X$2*P1657*N$8,1)),                   $AQ$2*SQRT(Sum_Sq($AH$2/(1+1/$A1657)+P1657*( 1/(M$1017+1+P1657/O1657)-1)/(1+($X$2*P1657*N$8)^2), (P1657^2*N$8*$X$2+1/($X$2*N$8*(M$1017+1+P1657/O1657           )))/(1+($X$2*P1657*N$8)^2))),           V_rtHz(O1657)/($X$2*N$8*(O1657*M$1017+O1657+P1657)),V_rtHz(P1657)*SQRT(Sum_Sq(O1657*N$8*$X$2*M$1017,1))/($X$2*N$8*(O1657*M$1017+O1657+P1657))))/SQRT(Sum_Sq(1/(1+$A1657)+$AC$2/$I$2-1/(1+(1+P1657/O1657)/M$1017),$X$2/$I$2)),IF(P1658&lt;0,"A",M1658))</f>
        <v>9.0491286133342507E-7</v>
      </c>
      <c r="O1657" s="13">
        <f t="shared" si="572"/>
        <v>6014.029056729386</v>
      </c>
      <c r="P1657" s="12">
        <f t="shared" si="596"/>
        <v>16362.58285879327</v>
      </c>
      <c r="R1657" s="13">
        <f>IF(U1657&gt;0,SQRT(Sum_Sq($AI$2,V_rtHz($AH$2)/(1+1/$A1657),V_rtHz($AH$2*$A1657)/(1+$A1657),$AN$2*$AH$2/(1+1/$A1657),$AM$2*SQRT(Sum_Sq(U1657,1/($X$2*S$8*(1+R$1017+U1657/T1657))))/SQRT(Sum_Sq($X$2*U1657*S$8,1)),                   $AQ$2*SQRT(Sum_Sq($AH$2/(1+1/$A1657)+U1657*( 1/(R$1017+1+U1657/T1657)-1)/(1+($X$2*U1657*S$8)^2), (U1657^2*S$8*$X$2+1/($X$2*S$8*(R$1017+1+U1657/T1657           )))/(1+($X$2*U1657*S$8)^2))),           V_rtHz(T1657)/($X$2*S$8*(T1657*R$1017+T1657+U1657)),V_rtHz(U1657)*SQRT(Sum_Sq(T1657*S$8*$X$2*R$1017,1))/($X$2*S$8*(T1657*R$1017+T1657+U1657))))/SQRT(Sum_Sq(1/(1+$A1657)+$AC$2/$I$2-1/(1+(1+U1657/T1657)/R$1017),$X$2/$I$2)),IF(U1658&lt;0,"A",R1658))</f>
        <v>1.3272088260224441E-6</v>
      </c>
      <c r="T1657" s="13">
        <f t="shared" si="573"/>
        <v>5275.2740667591697</v>
      </c>
      <c r="U1657" s="12">
        <f t="shared" si="597"/>
        <v>58989.179214306765</v>
      </c>
      <c r="X1657" s="13">
        <f>IF(AA1657&gt;0,SQRT(Sum_Sq($AI$2,V_rtHz($AH$2)/(1+1/$A1657),V_rtHz($AH$2*$A1657)/(1+$A1657),$AN$2*$AH$2/(1+1/$A1657),$AM$2*SQRT(Sum_Sq(AA1657,1/($X$2*Y$8*(1+X$1017+AA1657/Z1657))))/SQRT(Sum_Sq($X$2*AA1657*Y$8,1)),                   $AQ$2*SQRT(Sum_Sq($AH$2/(1+1/$A1657)+AA1657*( 1/(X$1017+1+AA1657/Z1657)-1)/(1+($X$2*AA1657*Y$8)^2), (AA1657^2*Y$8*$X$2+1/($X$2*Y$8*(X$1017+1+AA1657/Z1657           )))/(1+($X$2*AA1657*Y$8)^2))),           V_rtHz(Z1657)/($X$2*Y$8*(Z1657*X$1017+Z1657+AA1657)),V_rtHz(AA1657)*SQRT(Sum_Sq(Z1657*Y$8*$X$2*X$1017,1))/($X$2*Y$8*(Z1657*X$1017+Z1657+AA1657))))/SQRT(Sum_Sq(1/(1+$A1657)+$AC$2/$I$2-1/(1+(1+AA1657/Z1657)/X$1017),$X$2/$I$2)),IF(AA1658&lt;0,"A",X1658))</f>
        <v>2.227572374273061E-6</v>
      </c>
      <c r="Z1657" s="13">
        <f t="shared" si="574"/>
        <v>5095.4115793692208</v>
      </c>
      <c r="AA1657" s="12">
        <f t="shared" si="598"/>
        <v>193124.82853074415</v>
      </c>
      <c r="AC1657" s="13">
        <f>IF(AF1657&gt;0,SQRT(Sum_Sq($AI$2,V_rtHz($AH$2)/(1+1/$A1657),V_rtHz($AH$2*$A1657)/(1+$A1657),$AN$2*$AH$2/(1+1/$A1657),$AM$2*SQRT(Sum_Sq(AF1657,1/($X$2*AD$8*(1+AC$1017+AF1657/AE1657))))/SQRT(Sum_Sq($X$2*AF1657*AD$8,1)),                   $AQ$2*SQRT(Sum_Sq($AH$2/(1+1/$A1657)+AF1657*( 1/(AC$1017+1+AF1657/AE1657)-1)/(1+($X$2*AF1657*AD$8)^2), (AF1657^2*AD$8*$X$2+1/($X$2*AD$8*(AC$1017+1+AF1657/AE1657           )))/(1+($X$2*AF1657*AD$8)^2))),           V_rtHz(AE1657)/($X$2*AD$8*(AE1657*AC$1017+AE1657+AF1657)),V_rtHz(AF1657)*SQRT(Sum_Sq(AE1657*AD$8*$X$2*AC$1017,1))/($X$2*AD$8*(AE1657*AC$1017+AE1657+AF1657))))/SQRT(Sum_Sq(1/(1+$A1657)+$AC$2/$I$2-1/(1+(1+AF1657/AE1657)/AC$1017),$X$2/$I$2)),IF(AF1658&lt;0,"A",AC1658))</f>
        <v>3.8900765673676992E-6</v>
      </c>
      <c r="AE1657" s="13">
        <f t="shared" si="575"/>
        <v>5042.455744084702</v>
      </c>
      <c r="AF1657" s="12">
        <f t="shared" si="599"/>
        <v>617128.04855787032</v>
      </c>
      <c r="AG1657" s="13"/>
      <c r="AH1657" s="13">
        <f>IF(AK1657&gt;0,SQRT(Sum_Sq($AI$2,V_rtHz($AH$2)/(1+1/$A1657),V_rtHz($AH$2*$A1657)/(1+$A1657),$AN$2*$AH$2/(1+1/$A1657),$AM$2*SQRT(Sum_Sq(AK1657,1/($X$2*AI$8*(1+AH$1017+AK1657/AJ1657))))/SQRT(Sum_Sq($X$2*AK1657*AI$8,1)),                   $AQ$2*SQRT(Sum_Sq($AH$2/(1+1/$A1657)+AK1657*( 1/(AH$1017+1+AK1657/AJ1657)-1)/(1+($X$2*AK1657*AI$8)^2), (AK1657^2*AI$8*$X$2+1/($X$2*AI$8*(AH$1017+1+AK1657/AJ1657           )))/(1+($X$2*AK1657*AI$8)^2))),           V_rtHz(AJ1657)/($X$2*AI$8*(AJ1657*AH$1017+AJ1657+AK1657)),V_rtHz(AK1657)*SQRT(Sum_Sq(AJ1657*AI$8*$X$2*AH$1017,1))/($X$2*AI$8*(AJ1657*AH$1017+AJ1657+AK1657))))/SQRT(Sum_Sq(1/(1+$A1657)+$AC$2/$I$2-1/(1+(1+AK1657/AJ1657)/AH$1017),$X$2/$I$2)),IF(AK1658&lt;0,"A",AH1658))</f>
        <v>6.8786635439556652E-6</v>
      </c>
      <c r="AI1657" s="13"/>
      <c r="AJ1657" s="13">
        <f t="shared" si="576"/>
        <v>5026.0691399239258</v>
      </c>
      <c r="AK1657" s="12">
        <f t="shared" si="600"/>
        <v>1957892.8585414239</v>
      </c>
      <c r="AM1657" s="13">
        <f>IF(AP1657&gt;0,SQRT(Sum_Sq($AI$2,V_rtHz($AH$2)/(1+1/$A1657),V_rtHz($AH$2*$A1657)/(1+$A1657),$AN$2*$AH$2/(1+1/$A1657),$AM$2*SQRT(Sum_Sq(AP1657,1/($X$2*AN$8*(1+AM$1017+AP1657/AO1657))))/SQRT(Sum_Sq($X$2*AP1657*AN$8,1)),                   $AQ$2*SQRT(Sum_Sq($AH$2/(1+1/$A1657)+AP1657*( 1/(AM$1017+1+AP1657/AO1657)-1)/(1+($X$2*AP1657*AN$8)^2), (AP1657^2*AN$8*$X$2+1/($X$2*AN$8*(AM$1017+1+AP1657/AO1657           )))/(1+($X$2*AP1657*AN$8)^2))),           V_rtHz(AO1657)/($X$2*AN$8*(AO1657*AM$1017+AO1657+AP1657)),V_rtHz(AP1657)*SQRT(Sum_Sq(AO1657*AN$8*$X$2*AM$1017,1))/($X$2*AN$8*(AO1657*AM$1017+AO1657+AP1657))))/SQRT(Sum_Sq(1/(1+$A1657)+$AC$2/$I$2-1/(1+(1+AP1657/AO1657)/AM$1017),$X$2/$I$2)),IF(AP1658&lt;0,"A",AM1658))</f>
        <v>1.2213231892332327E-5</v>
      </c>
      <c r="AO1657" s="13">
        <f t="shared" si="577"/>
        <v>5020.9222509259171</v>
      </c>
      <c r="AP1657" s="12">
        <f t="shared" si="601"/>
        <v>6197747.5805616323</v>
      </c>
      <c r="AR1657" s="13">
        <f t="shared" si="578"/>
        <v>69887291.180198371</v>
      </c>
      <c r="AS1657" s="13">
        <f t="shared" si="579"/>
        <v>-1.4545903334711716E-5</v>
      </c>
      <c r="AV1657" s="13"/>
      <c r="AW1657" s="13">
        <f t="shared" si="580"/>
        <v>39300511.936236553</v>
      </c>
      <c r="AX1657" s="13">
        <f t="shared" si="581"/>
        <v>-5.9041242965925888E-5</v>
      </c>
      <c r="AZ1657" s="13"/>
      <c r="BA1657" s="13"/>
      <c r="BB1657" s="13">
        <f t="shared" si="582"/>
        <v>3150.681587988543</v>
      </c>
      <c r="BC1657" s="13">
        <f t="shared" si="583"/>
        <v>3.4465664218175136</v>
      </c>
      <c r="BD1657" s="13"/>
      <c r="BE1657" s="13"/>
      <c r="BG1657" s="13">
        <f t="shared" si="584"/>
        <v>996.3330000000002</v>
      </c>
      <c r="BH1657" s="13">
        <f t="shared" si="585"/>
        <v>10.899000000000008</v>
      </c>
      <c r="BI1657" s="13"/>
      <c r="BL1657" s="13">
        <f t="shared" si="586"/>
        <v>315.06815879885437</v>
      </c>
      <c r="BM1657" s="13">
        <f t="shared" si="587"/>
        <v>34.465664218175128</v>
      </c>
      <c r="BP1657" s="13"/>
      <c r="BQ1657" s="13">
        <f t="shared" si="588"/>
        <v>99.633300000000006</v>
      </c>
      <c r="BR1657" s="13">
        <f t="shared" si="589"/>
        <v>108.99000000000002</v>
      </c>
      <c r="BT1657" s="13"/>
      <c r="BU1657" s="13"/>
      <c r="BV1657" s="13">
        <f t="shared" si="590"/>
        <v>31.50681587988543</v>
      </c>
      <c r="BW1657" s="13">
        <f t="shared" si="591"/>
        <v>344.65664218175141</v>
      </c>
      <c r="CA1657" s="13">
        <f t="shared" si="592"/>
        <v>9.9633299999999991</v>
      </c>
      <c r="CB1657" s="13">
        <f t="shared" si="593"/>
        <v>1089.9000000000019</v>
      </c>
    </row>
    <row r="1658" spans="1:80" x14ac:dyDescent="0.3">
      <c r="A1658" s="13">
        <f t="shared" si="569"/>
        <v>7.3113908348341722E-2</v>
      </c>
      <c r="C1658" s="13" t="str">
        <f>IF(F1658&gt;0,SQRT(Sum_Sq($AI$2,V_rtHz($AH$2)/(1+1/$A1658),V_rtHz($AH$2*$A1658)/(1+$A1658),$AN$2*$AH$2/(1+1/$A1658),$AM$2*SQRT(Sum_Sq(F1658,1/($X$2*D$8*(1+C$1017+F1658/E1658))))/SQRT(Sum_Sq($X$2*F1658*D$8,1)),                   $AQ$2*SQRT(Sum_Sq($AH$2/(1+1/$A1658)+F1658*( 1/(C$1017+1+F1658/E1658)-1)/(1+($X$2*F1658*D$8)^2), (F1658^2*D$8*$X$2+1/($X$2*D$8*(C$1017+1+F1658/E1658           )))/(1+($X$2*F1658*D$8)^2))),           V_rtHz(E1658)/($X$2*D$8*(E1658*C$1017+E1658+F1658)),V_rtHz(F1658)*SQRT(Sum_Sq(E1658*D$8*$X$2*C$1017,1))/($X$2*D$8*(E1658*C$1017+E1658+F1658))))/SQRT(Sum_Sq(1/(1+$A1658)+$AC$2/$I$2-1/(1+(1+F1658/E1658)/C$1017),$X$2/$I$2)),IF(F1659&lt;0,"A",C1659))</f>
        <v>A</v>
      </c>
      <c r="E1658" s="13">
        <f t="shared" si="570"/>
        <v>-1</v>
      </c>
      <c r="F1658" s="12">
        <f t="shared" si="594"/>
        <v>-2</v>
      </c>
      <c r="H1658" s="13" t="str">
        <f>IF(K1658&gt;0,SQRT(Sum_Sq($AI$2,V_rtHz($AH$2)/(1+1/$A1658),V_rtHz($AH$2*$A1658)/(1+$A1658),$AN$2*$AH$2/(1+1/$A1658),$AM$2*SQRT(Sum_Sq(K1658,1/($X$2*I$8*(1+H$1017+K1658/J1658))))/SQRT(Sum_Sq($X$2*K1658*I$8,1)),                   $AQ$2*SQRT(Sum_Sq($AH$2/(1+1/$A1658)+K1658*( 1/(H$1017+1+K1658/J1658)-1)/(1+($X$2*K1658*I$8)^2), (K1658^2*I$8*$X$2+1/($X$2*I$8*(H$1017+1+K1658/J1658           )))/(1+($X$2*K1658*I$8)^2))),           V_rtHz(J1658)/($X$2*I$8*(J1658*H$1017+J1658+K1658)),V_rtHz(K1658)*SQRT(Sum_Sq(J1658*I$8*$X$2*H$1017,1))/($X$2*I$8*(J1658*H$1017+J1658+K1658))))/SQRT(Sum_Sq(1/(1+$A1658)+$AC$2/$I$2-1/(1+(1+K1658/J1658)/H$1017),$X$2/$I$2)),IF(K1659&lt;0,"A",H1659))</f>
        <v>A</v>
      </c>
      <c r="J1658" s="13">
        <f t="shared" si="571"/>
        <v>-1</v>
      </c>
      <c r="K1658" s="12">
        <f t="shared" si="595"/>
        <v>-2</v>
      </c>
      <c r="M1658" s="13">
        <f>IF(P1658&gt;0,SQRT(Sum_Sq($AI$2,V_rtHz($AH$2)/(1+1/$A1658),V_rtHz($AH$2*$A1658)/(1+$A1658),$AN$2*$AH$2/(1+1/$A1658),$AM$2*SQRT(Sum_Sq(P1658,1/($X$2*N$8*(1+M$1017+P1658/O1658))))/SQRT(Sum_Sq($X$2*P1658*N$8,1)),                   $AQ$2*SQRT(Sum_Sq($AH$2/(1+1/$A1658)+P1658*( 1/(M$1017+1+P1658/O1658)-1)/(1+($X$2*P1658*N$8)^2), (P1658^2*N$8*$X$2+1/($X$2*N$8*(M$1017+1+P1658/O1658           )))/(1+($X$2*P1658*N$8)^2))),           V_rtHz(O1658)/($X$2*N$8*(O1658*M$1017+O1658+P1658)),V_rtHz(P1658)*SQRT(Sum_Sq(O1658*N$8*$X$2*M$1017,1))/($X$2*N$8*(O1658*M$1017+O1658+P1658))))/SQRT(Sum_Sq(1/(1+$A1658)+$AC$2/$I$2-1/(1+(1+P1658/O1658)/M$1017),$X$2/$I$2)),IF(P1659&lt;0,"A",M1659))</f>
        <v>9.0154651937463192E-7</v>
      </c>
      <c r="O1658" s="13">
        <f t="shared" si="572"/>
        <v>5963.0472026276966</v>
      </c>
      <c r="P1658" s="12">
        <f t="shared" si="596"/>
        <v>16502.476906867585</v>
      </c>
      <c r="R1658" s="13">
        <f>IF(U1658&gt;0,SQRT(Sum_Sq($AI$2,V_rtHz($AH$2)/(1+1/$A1658),V_rtHz($AH$2*$A1658)/(1+$A1658),$AN$2*$AH$2/(1+1/$A1658),$AM$2*SQRT(Sum_Sq(U1658,1/($X$2*S$8*(1+R$1017+U1658/T1658))))/SQRT(Sum_Sq($X$2*U1658*S$8,1)),                   $AQ$2*SQRT(Sum_Sq($AH$2/(1+1/$A1658)+U1658*( 1/(R$1017+1+U1658/T1658)-1)/(1+($X$2*U1658*S$8)^2), (U1658^2*S$8*$X$2+1/($X$2*S$8*(R$1017+1+U1658/T1658           )))/(1+($X$2*U1658*S$8)^2))),           V_rtHz(T1658)/($X$2*S$8*(T1658*R$1017+T1658+U1658)),V_rtHz(U1658)*SQRT(Sum_Sq(T1658*S$8*$X$2*R$1017,1))/($X$2*S$8*(T1658*R$1017+T1658+U1658))))/SQRT(Sum_Sq(1/(1+$A1658)+$AC$2/$I$2-1/(1+(1+U1658/T1658)/R$1017),$X$2/$I$2)),IF(U1659&lt;0,"A",R1659))</f>
        <v>1.3246167775590409E-6</v>
      </c>
      <c r="T1658" s="13">
        <f t="shared" si="573"/>
        <v>5241.6096169808507</v>
      </c>
      <c r="U1658" s="12">
        <f t="shared" si="597"/>
        <v>59368.039603812096</v>
      </c>
      <c r="X1658" s="13">
        <f>IF(AA1658&gt;0,SQRT(Sum_Sq($AI$2,V_rtHz($AH$2)/(1+1/$A1658),V_rtHz($AH$2*$A1658)/(1+$A1658),$AN$2*$AH$2/(1+1/$A1658),$AM$2*SQRT(Sum_Sq(AA1658,1/($X$2*Y$8*(1+X$1017+AA1658/Z1658))))/SQRT(Sum_Sq($X$2*AA1658*Y$8,1)),                   $AQ$2*SQRT(Sum_Sq($AH$2/(1+1/$A1658)+AA1658*( 1/(X$1017+1+AA1658/Z1658)-1)/(1+($X$2*AA1658*Y$8)^2), (AA1658^2*Y$8*$X$2+1/($X$2*Y$8*(X$1017+1+AA1658/Z1658           )))/(1+($X$2*AA1658*Y$8)^2))),           V_rtHz(Z1658)/($X$2*Y$8*(Z1658*X$1017+Z1658+AA1658)),V_rtHz(AA1658)*SQRT(Sum_Sq(Z1658*Y$8*$X$2*X$1017,1))/($X$2*Y$8*(Z1658*X$1017+Z1658+AA1658))))/SQRT(Sum_Sq(1/(1+$A1658)+$AC$2/$I$2-1/(1+(1+AA1658/Z1658)/X$1017),$X$2/$I$2)),IF(AA1659&lt;0,"A",X1659))</f>
        <v>2.2240862452340576E-6</v>
      </c>
      <c r="Z1658" s="13">
        <f t="shared" si="574"/>
        <v>5065.2352192825238</v>
      </c>
      <c r="AA1658" s="12">
        <f t="shared" si="598"/>
        <v>194275.37813310808</v>
      </c>
      <c r="AC1658" s="13">
        <f>IF(AF1658&gt;0,SQRT(Sum_Sq($AI$2,V_rtHz($AH$2)/(1+1/$A1658),V_rtHz($AH$2*$A1658)/(1+$A1658),$AN$2*$AH$2/(1+1/$A1658),$AM$2*SQRT(Sum_Sq(AF1658,1/($X$2*AD$8*(1+AC$1017+AF1658/AE1658))))/SQRT(Sum_Sq($X$2*AF1658*AD$8,1)),                   $AQ$2*SQRT(Sum_Sq($AH$2/(1+1/$A1658)+AF1658*( 1/(AC$1017+1+AF1658/AE1658)-1)/(1+($X$2*AF1658*AD$8)^2), (AF1658^2*AD$8*$X$2+1/($X$2*AD$8*(AC$1017+1+AF1658/AE1658           )))/(1+($X$2*AF1658*AD$8)^2))),           V_rtHz(AE1658)/($X$2*AD$8*(AE1658*AC$1017+AE1658+AF1658)),V_rtHz(AF1658)*SQRT(Sum_Sq(AE1658*AD$8*$X$2*AC$1017,1))/($X$2*AD$8*(AE1658*AC$1017+AE1658+AF1658))))/SQRT(Sum_Sq(1/(1+$A1658)+$AC$2/$I$2-1/(1+(1+AF1658/AE1658)/AC$1017),$X$2/$I$2)),IF(AF1659&lt;0,"A",AC1659))</f>
        <v>3.8844225733355886E-6</v>
      </c>
      <c r="AE1658" s="13">
        <f t="shared" si="575"/>
        <v>5013.2561963782409</v>
      </c>
      <c r="AF1658" s="12">
        <f t="shared" si="599"/>
        <v>620722.49081036868</v>
      </c>
      <c r="AG1658" s="13"/>
      <c r="AH1658" s="13">
        <f>IF(AK1658&gt;0,SQRT(Sum_Sq($AI$2,V_rtHz($AH$2)/(1+1/$A1658),V_rtHz($AH$2*$A1658)/(1+$A1658),$AN$2*$AH$2/(1+1/$A1658),$AM$2*SQRT(Sum_Sq(AK1658,1/($X$2*AI$8*(1+AH$1017+AK1658/AJ1658))))/SQRT(Sum_Sq($X$2*AK1658*AI$8,1)),                   $AQ$2*SQRT(Sum_Sq($AH$2/(1+1/$A1658)+AK1658*( 1/(AH$1017+1+AK1658/AJ1658)-1)/(1+($X$2*AK1658*AI$8)^2), (AK1658^2*AI$8*$X$2+1/($X$2*AI$8*(AH$1017+1+AK1658/AJ1658           )))/(1+($X$2*AK1658*AI$8)^2))),           V_rtHz(AJ1658)/($X$2*AI$8*(AJ1658*AH$1017+AJ1658+AK1658)),V_rtHz(AK1658)*SQRT(Sum_Sq(AJ1658*AI$8*$X$2*AH$1017,1))/($X$2*AI$8*(AJ1658*AH$1017+AJ1658+AK1658))))/SQRT(Sum_Sq(1/(1+$A1658)+$AC$2/$I$2-1/(1+(1+AK1658/AJ1658)/AH$1017),$X$2/$I$2)),IF(AK1659&lt;0,"A",AH1659))</f>
        <v>6.8689044953878525E-6</v>
      </c>
      <c r="AI1658" s="13"/>
      <c r="AJ1658" s="13">
        <f t="shared" si="576"/>
        <v>4997.1673289590544</v>
      </c>
      <c r="AK1658" s="12">
        <f t="shared" si="600"/>
        <v>1969216.6036878214</v>
      </c>
      <c r="AM1658" s="13">
        <f>IF(AP1658&gt;0,SQRT(Sum_Sq($AI$2,V_rtHz($AH$2)/(1+1/$A1658),V_rtHz($AH$2*$A1658)/(1+$A1658),$AN$2*$AH$2/(1+1/$A1658),$AM$2*SQRT(Sum_Sq(AP1658,1/($X$2*AN$8*(1+AM$1017+AP1658/AO1658))))/SQRT(Sum_Sq($X$2*AP1658*AN$8,1)),                   $AQ$2*SQRT(Sum_Sq($AH$2/(1+1/$A1658)+AP1658*( 1/(AM$1017+1+AP1658/AO1658)-1)/(1+($X$2*AP1658*AN$8)^2), (AP1658^2*AN$8*$X$2+1/($X$2*AN$8*(AM$1017+1+AP1658/AO1658           )))/(1+($X$2*AP1658*AN$8)^2))),           V_rtHz(AO1658)/($X$2*AN$8*(AO1658*AM$1017+AO1658+AP1658)),V_rtHz(AP1658)*SQRT(Sum_Sq(AO1658*AN$8*$X$2*AM$1017,1))/($X$2*AN$8*(AO1658*AM$1017+AO1658+AP1658))))/SQRT(Sum_Sq(1/(1+$A1658)+$AC$2/$I$2-1/(1+(1+AP1658/AO1658)/AM$1017),$X$2/$I$2)),IF(AP1659&lt;0,"A",AM1659))</f>
        <v>1.2196053846825881E-5</v>
      </c>
      <c r="AO1658" s="13">
        <f t="shared" si="577"/>
        <v>4992.1135176854896</v>
      </c>
      <c r="AP1658" s="12">
        <f t="shared" si="601"/>
        <v>6233513.8459134437</v>
      </c>
      <c r="AR1658" s="13">
        <f t="shared" si="578"/>
        <v>69887291.180198371</v>
      </c>
      <c r="AS1658" s="13">
        <f t="shared" si="579"/>
        <v>-1.4566606714712882E-5</v>
      </c>
      <c r="AV1658" s="13"/>
      <c r="AW1658" s="13">
        <f t="shared" si="580"/>
        <v>39300511.936236553</v>
      </c>
      <c r="AX1658" s="13">
        <f t="shared" si="581"/>
        <v>-5.9383825981821823E-5</v>
      </c>
      <c r="AZ1658" s="13"/>
      <c r="BA1658" s="13"/>
      <c r="BB1658" s="13">
        <f t="shared" si="582"/>
        <v>3150.681587988543</v>
      </c>
      <c r="BC1658" s="13">
        <f t="shared" si="583"/>
        <v>3.4465664218175118</v>
      </c>
      <c r="BD1658" s="13"/>
      <c r="BE1658" s="13"/>
      <c r="BG1658" s="13">
        <f t="shared" si="584"/>
        <v>996.3330000000002</v>
      </c>
      <c r="BH1658" s="13">
        <f t="shared" si="585"/>
        <v>10.898999999999996</v>
      </c>
      <c r="BI1658" s="13"/>
      <c r="BL1658" s="13">
        <f t="shared" si="586"/>
        <v>315.06815879885437</v>
      </c>
      <c r="BM1658" s="13">
        <f t="shared" si="587"/>
        <v>34.465664218175149</v>
      </c>
      <c r="BP1658" s="13"/>
      <c r="BQ1658" s="13">
        <f t="shared" si="588"/>
        <v>99.633300000000006</v>
      </c>
      <c r="BR1658" s="13">
        <f t="shared" si="589"/>
        <v>108.99000000000018</v>
      </c>
      <c r="BT1658" s="13"/>
      <c r="BU1658" s="13"/>
      <c r="BV1658" s="13">
        <f t="shared" si="590"/>
        <v>31.50681587988543</v>
      </c>
      <c r="BW1658" s="13">
        <f t="shared" si="591"/>
        <v>344.65664218175209</v>
      </c>
      <c r="CA1658" s="13">
        <f t="shared" si="592"/>
        <v>9.9633299999999991</v>
      </c>
      <c r="CB1658" s="13">
        <f t="shared" si="593"/>
        <v>1089.9000000000005</v>
      </c>
    </row>
    <row r="1659" spans="1:80" x14ac:dyDescent="0.3">
      <c r="A1659" s="13">
        <f t="shared" ref="A1659:A1722" si="602">A652</f>
        <v>7.4131024130091774E-2</v>
      </c>
      <c r="C1659" s="13" t="str">
        <f>IF(F1659&gt;0,SQRT(Sum_Sq($AI$2,V_rtHz($AH$2)/(1+1/$A1659),V_rtHz($AH$2*$A1659)/(1+$A1659),$AN$2*$AH$2/(1+1/$A1659),$AM$2*SQRT(Sum_Sq(F1659,1/($X$2*D$8*(1+C$1017+F1659/E1659))))/SQRT(Sum_Sq($X$2*F1659*D$8,1)),                   $AQ$2*SQRT(Sum_Sq($AH$2/(1+1/$A1659)+F1659*( 1/(C$1017+1+F1659/E1659)-1)/(1+($X$2*F1659*D$8)^2), (F1659^2*D$8*$X$2+1/($X$2*D$8*(C$1017+1+F1659/E1659           )))/(1+($X$2*F1659*D$8)^2))),           V_rtHz(E1659)/($X$2*D$8*(E1659*C$1017+E1659+F1659)),V_rtHz(F1659)*SQRT(Sum_Sq(E1659*D$8*$X$2*C$1017,1))/($X$2*D$8*(E1659*C$1017+E1659+F1659))))/SQRT(Sum_Sq(1/(1+$A1659)+$AC$2/$I$2-1/(1+(1+F1659/E1659)/C$1017),$X$2/$I$2)),IF(F1660&lt;0,"A",C1660))</f>
        <v>A</v>
      </c>
      <c r="E1659" s="13">
        <f t="shared" ref="E1659:E1722" si="603">IF(F1659&gt;0,($X$2^2*$AF$2*D$8*F1659)^-1,-1)</f>
        <v>-1</v>
      </c>
      <c r="F1659" s="12">
        <f t="shared" si="594"/>
        <v>-2</v>
      </c>
      <c r="H1659" s="13" t="str">
        <f>IF(K1659&gt;0,SQRT(Sum_Sq($AI$2,V_rtHz($AH$2)/(1+1/$A1659),V_rtHz($AH$2*$A1659)/(1+$A1659),$AN$2*$AH$2/(1+1/$A1659),$AM$2*SQRT(Sum_Sq(K1659,1/($X$2*I$8*(1+H$1017+K1659/J1659))))/SQRT(Sum_Sq($X$2*K1659*I$8,1)),                   $AQ$2*SQRT(Sum_Sq($AH$2/(1+1/$A1659)+K1659*( 1/(H$1017+1+K1659/J1659)-1)/(1+($X$2*K1659*I$8)^2), (K1659^2*I$8*$X$2+1/($X$2*I$8*(H$1017+1+K1659/J1659           )))/(1+($X$2*K1659*I$8)^2))),           V_rtHz(J1659)/($X$2*I$8*(J1659*H$1017+J1659+K1659)),V_rtHz(K1659)*SQRT(Sum_Sq(J1659*I$8*$X$2*H$1017,1))/($X$2*I$8*(J1659*H$1017+J1659+K1659))))/SQRT(Sum_Sq(1/(1+$A1659)+$AC$2/$I$2-1/(1+(1+K1659/J1659)/H$1017),$X$2/$I$2)),IF(K1660&lt;0,"A",H1660))</f>
        <v>A</v>
      </c>
      <c r="J1659" s="13">
        <f t="shared" ref="J1659:J1722" si="604">IF(K1659&gt;0,($X$2^2*$AF$2*I$8*K1659)^-1,-1)</f>
        <v>-1</v>
      </c>
      <c r="K1659" s="12">
        <f t="shared" si="595"/>
        <v>-2</v>
      </c>
      <c r="M1659" s="13">
        <f>IF(P1659&gt;0,SQRT(Sum_Sq($AI$2,V_rtHz($AH$2)/(1+1/$A1659),V_rtHz($AH$2*$A1659)/(1+$A1659),$AN$2*$AH$2/(1+1/$A1659),$AM$2*SQRT(Sum_Sq(P1659,1/($X$2*N$8*(1+M$1017+P1659/O1659))))/SQRT(Sum_Sq($X$2*P1659*N$8,1)),                   $AQ$2*SQRT(Sum_Sq($AH$2/(1+1/$A1659)+P1659*( 1/(M$1017+1+P1659/O1659)-1)/(1+($X$2*P1659*N$8)^2), (P1659^2*N$8*$X$2+1/($X$2*N$8*(M$1017+1+P1659/O1659           )))/(1+($X$2*P1659*N$8)^2))),           V_rtHz(O1659)/($X$2*N$8*(O1659*M$1017+O1659+P1659)),V_rtHz(P1659)*SQRT(Sum_Sq(O1659*N$8*$X$2*M$1017,1))/($X$2*N$8*(O1659*M$1017+O1659+P1659))))/SQRT(Sum_Sq(1/(1+$A1659)+$AC$2/$I$2-1/(1+(1+P1659/O1659)/M$1017),$X$2/$I$2)),IF(P1660&lt;0,"A",M1660))</f>
        <v>8.9824084906515132E-7</v>
      </c>
      <c r="O1659" s="13">
        <f t="shared" ref="O1659:O1722" si="605">IF(P1659&gt;0,($X$2^2*$AF$2*N$8*P1659)^-1,-1)</f>
        <v>5912.7447736837512</v>
      </c>
      <c r="P1659" s="12">
        <f t="shared" si="596"/>
        <v>16642.871039166592</v>
      </c>
      <c r="R1659" s="13">
        <f>IF(U1659&gt;0,SQRT(Sum_Sq($AI$2,V_rtHz($AH$2)/(1+1/$A1659),V_rtHz($AH$2*$A1659)/(1+$A1659),$AN$2*$AH$2/(1+1/$A1659),$AM$2*SQRT(Sum_Sq(U1659,1/($X$2*S$8*(1+R$1017+U1659/T1659))))/SQRT(Sum_Sq($X$2*U1659*S$8,1)),                   $AQ$2*SQRT(Sum_Sq($AH$2/(1+1/$A1659)+U1659*( 1/(R$1017+1+U1659/T1659)-1)/(1+($X$2*U1659*S$8)^2), (U1659^2*S$8*$X$2+1/($X$2*S$8*(R$1017+1+U1659/T1659           )))/(1+($X$2*U1659*S$8)^2))),           V_rtHz(T1659)/($X$2*S$8*(T1659*R$1017+T1659+U1659)),V_rtHz(U1659)*SQRT(Sum_Sq(T1659*S$8*$X$2*R$1017,1))/($X$2*S$8*(T1659*R$1017+T1659+U1659))))/SQRT(Sum_Sq(1/(1+$A1659)+$AC$2/$I$2-1/(1+(1+U1659/T1659)/R$1017),$X$2/$I$2)),IF(U1660&lt;0,"A",R1660))</f>
        <v>1.3220576560791247E-6</v>
      </c>
      <c r="T1659" s="13">
        <f t="shared" ref="T1659:T1722" si="606">IF(U1659&gt;0,($X$2^2*$AF$2*S$8*U1659)^-1,-1)</f>
        <v>5208.1640707507977</v>
      </c>
      <c r="U1659" s="12">
        <f t="shared" si="597"/>
        <v>59749.286524259187</v>
      </c>
      <c r="X1659" s="13">
        <f>IF(AA1659&gt;0,SQRT(Sum_Sq($AI$2,V_rtHz($AH$2)/(1+1/$A1659),V_rtHz($AH$2*$A1659)/(1+$A1659),$AN$2*$AH$2/(1+1/$A1659),$AM$2*SQRT(Sum_Sq(AA1659,1/($X$2*Y$8*(1+X$1017+AA1659/Z1659))))/SQRT(Sum_Sq($X$2*AA1659*Y$8,1)),                   $AQ$2*SQRT(Sum_Sq($AH$2/(1+1/$A1659)+AA1659*( 1/(X$1017+1+AA1659/Z1659)-1)/(1+($X$2*AA1659*Y$8)^2), (AA1659^2*Y$8*$X$2+1/($X$2*Y$8*(X$1017+1+AA1659/Z1659           )))/(1+($X$2*AA1659*Y$8)^2))),           V_rtHz(Z1659)/($X$2*Y$8*(Z1659*X$1017+Z1659+AA1659)),V_rtHz(AA1659)*SQRT(Sum_Sq(Z1659*Y$8*$X$2*X$1017,1))/($X$2*Y$8*(Z1659*X$1017+Z1659+AA1659))))/SQRT(Sum_Sq(1/(1+$A1659)+$AC$2/$I$2-1/(1+(1+AA1659/Z1659)/X$1017),$X$2/$I$2)),IF(AA1660&lt;0,"A",X1660))</f>
        <v>2.2206417140384052E-6</v>
      </c>
      <c r="Z1659" s="13">
        <f t="shared" ref="Z1659:Z1722" si="607">IF(AA1659&gt;0,($X$2^2*$AF$2*Y$8*AA1659)^-1,-1)</f>
        <v>5035.2100820814476</v>
      </c>
      <c r="AA1659" s="12">
        <f t="shared" si="598"/>
        <v>195433.8491379219</v>
      </c>
      <c r="AC1659" s="13">
        <f>IF(AF1659&gt;0,SQRT(Sum_Sq($AI$2,V_rtHz($AH$2)/(1+1/$A1659),V_rtHz($AH$2*$A1659)/(1+$A1659),$AN$2*$AH$2/(1+1/$A1659),$AM$2*SQRT(Sum_Sq(AF1659,1/($X$2*AD$8*(1+AC$1017+AF1659/AE1659))))/SQRT(Sum_Sq($X$2*AF1659*AD$8,1)),                   $AQ$2*SQRT(Sum_Sq($AH$2/(1+1/$A1659)+AF1659*( 1/(AC$1017+1+AF1659/AE1659)-1)/(1+($X$2*AF1659*AD$8)^2), (AF1659^2*AD$8*$X$2+1/($X$2*AD$8*(AC$1017+1+AF1659/AE1659           )))/(1+($X$2*AF1659*AD$8)^2))),           V_rtHz(AE1659)/($X$2*AD$8*(AE1659*AC$1017+AE1659+AF1659)),V_rtHz(AF1659)*SQRT(Sum_Sq(AE1659*AD$8*$X$2*AC$1017,1))/($X$2*AD$8*(AE1659*AC$1017+AE1659+AF1659))))/SQRT(Sum_Sq(1/(1+$A1659)+$AC$2/$I$2-1/(1+(1+AF1659/AE1659)/AC$1017),$X$2/$I$2)),IF(AF1660&lt;0,"A",AC1660))</f>
        <v>3.8788351657336639E-6</v>
      </c>
      <c r="AE1659" s="13">
        <f t="shared" ref="AE1659:AE1722" si="608">IF(AF1659&gt;0,($X$2^2*$AF$2*AD$8*AF1659)^-1,-1)</f>
        <v>4984.1905180395415</v>
      </c>
      <c r="AF1659" s="12">
        <f t="shared" si="599"/>
        <v>624342.28026066977</v>
      </c>
      <c r="AG1659" s="13"/>
      <c r="AH1659" s="13">
        <f>IF(AK1659&gt;0,SQRT(Sum_Sq($AI$2,V_rtHz($AH$2)/(1+1/$A1659),V_rtHz($AH$2*$A1659)/(1+$A1659),$AN$2*$AH$2/(1+1/$A1659),$AM$2*SQRT(Sum_Sq(AK1659,1/($X$2*AI$8*(1+AH$1017+AK1659/AJ1659))))/SQRT(Sum_Sq($X$2*AK1659*AI$8,1)),                   $AQ$2*SQRT(Sum_Sq($AH$2/(1+1/$A1659)+AK1659*( 1/(AH$1017+1+AK1659/AJ1659)-1)/(1+($X$2*AK1659*AI$8)^2), (AK1659^2*AI$8*$X$2+1/($X$2*AI$8*(AH$1017+1+AK1659/AJ1659           )))/(1+($X$2*AK1659*AI$8)^2))),           V_rtHz(AJ1659)/($X$2*AI$8*(AJ1659*AH$1017+AJ1659+AK1659)),V_rtHz(AK1659)*SQRT(Sum_Sq(AJ1659*AI$8*$X$2*AH$1017,1))/($X$2*AI$8*(AJ1659*AH$1017+AJ1659+AK1659))))/SQRT(Sum_Sq(1/(1+$A1659)+$AC$2/$I$2-1/(1+(1+AK1659/AJ1659)/AH$1017),$X$2/$I$2)),IF(AK1660&lt;0,"A",AH1660))</f>
        <v>6.8592600356340767E-6</v>
      </c>
      <c r="AI1659" s="13"/>
      <c r="AJ1659" s="13">
        <f t="shared" ref="AJ1659:AJ1722" si="609">IF(AK1659&gt;0,($X$2^2*$AF$2*AI$8*AK1659)^-1,-1)</f>
        <v>4968.3942392991657</v>
      </c>
      <c r="AK1659" s="12">
        <f t="shared" si="600"/>
        <v>1980620.7804034043</v>
      </c>
      <c r="AM1659" s="13">
        <f>IF(AP1659&gt;0,SQRT(Sum_Sq($AI$2,V_rtHz($AH$2)/(1+1/$A1659),V_rtHz($AH$2*$A1659)/(1+$A1659),$AN$2*$AH$2/(1+1/$A1659),$AM$2*SQRT(Sum_Sq(AP1659,1/($X$2*AN$8*(1+AM$1017+AP1659/AO1659))))/SQRT(Sum_Sq($X$2*AP1659*AN$8,1)),                   $AQ$2*SQRT(Sum_Sq($AH$2/(1+1/$A1659)+AP1659*( 1/(AM$1017+1+AP1659/AO1659)-1)/(1+($X$2*AP1659*AN$8)^2), (AP1659^2*AN$8*$X$2+1/($X$2*AN$8*(AM$1017+1+AP1659/AO1659           )))/(1+($X$2*AP1659*AN$8)^2))),           V_rtHz(AO1659)/($X$2*AN$8*(AO1659*AM$1017+AO1659+AP1659)),V_rtHz(AP1659)*SQRT(Sum_Sq(AO1659*AN$8*$X$2*AM$1017,1))/($X$2*AN$8*(AO1659*AM$1017+AO1659+AP1659))))/SQRT(Sum_Sq(1/(1+$A1659)+$AC$2/$I$2-1/(1+(1+AP1659/AO1659)/AM$1017),$X$2/$I$2)),IF(AP1660&lt;0,"A",AM1660))</f>
        <v>1.2179077594998735E-5</v>
      </c>
      <c r="AO1659" s="13">
        <f t="shared" ref="AO1659:AO1722" si="610">IF(AP1659&gt;0,($X$2^2*$AF$2*AN$8*AP1659)^-1,-1)</f>
        <v>4963.4319099890154</v>
      </c>
      <c r="AP1659" s="12">
        <f t="shared" si="601"/>
        <v>6269534.7286295369</v>
      </c>
      <c r="AR1659" s="13">
        <f t="shared" ref="AR1659:AR1722" si="611">1/(2*PI()*SQRT(C$1017*$AD$2^2*E1659*F1659))</f>
        <v>69887291.180198371</v>
      </c>
      <c r="AS1659" s="13">
        <f t="shared" ref="AS1659:AS1722" si="612">$X$2/((1/E1659+1/F1659)/(C$1017*$AD$2)-$A1659/(F1659*$AD$2))</f>
        <v>-1.458765836467602E-5</v>
      </c>
      <c r="AV1659" s="13"/>
      <c r="AW1659" s="13">
        <f t="shared" ref="AW1659:AW1722" si="613">1/(2*PI()*SQRT(H$1017*$AD$2^2*J1659*K1659))</f>
        <v>39300511.936236553</v>
      </c>
      <c r="AX1659" s="13">
        <f t="shared" ref="AX1659:AX1722" si="614">$X$2/((1/J1659+1/K1659)/(H$1017*$AD$2)-$A1659/(K1659*$AD$2))</f>
        <v>-5.9735257799467188E-5</v>
      </c>
      <c r="AZ1659" s="13"/>
      <c r="BA1659" s="13"/>
      <c r="BB1659" s="13">
        <f t="shared" ref="BB1659:BB1722" si="615">1/(2*PI()*SQRT(M$1017*$AD$2^2*O1659*P1659))</f>
        <v>3150.6815879885426</v>
      </c>
      <c r="BC1659" s="13">
        <f t="shared" ref="BC1659:BC1722" si="616">$X$2/((1/O1659+1/P1659)/(M$1017*$AD$2)-$A1659/(P1659*$AD$2))</f>
        <v>3.4465664218175136</v>
      </c>
      <c r="BD1659" s="13"/>
      <c r="BE1659" s="13"/>
      <c r="BG1659" s="13">
        <f t="shared" ref="BG1659:BG1722" si="617">1/(2*PI()*SQRT(R$1017*$AD$2^2*T1659*U1659))</f>
        <v>996.3330000000002</v>
      </c>
      <c r="BH1659" s="13">
        <f t="shared" ref="BH1659:BH1722" si="618">$X$2/((1/T1659+1/U1659)/(R$1017*$AD$2)-$A1659/(U1659*$AD$2))</f>
        <v>10.899000000000008</v>
      </c>
      <c r="BI1659" s="13"/>
      <c r="BL1659" s="13">
        <f t="shared" ref="BL1659:BL1722" si="619">1/(2*PI()*SQRT(X$1017*$AD$2^2*Z1659*AA1659))</f>
        <v>315.06815879885437</v>
      </c>
      <c r="BM1659" s="13">
        <f t="shared" ref="BM1659:BM1722" si="620">$X$2/((1/Z1659+1/AA1659)/(X$1017*$AD$2)-$A1659/(AA1659*$AD$2))</f>
        <v>34.465664218175149</v>
      </c>
      <c r="BP1659" s="13"/>
      <c r="BQ1659" s="13">
        <f t="shared" ref="BQ1659:BQ1722" si="621">1/(2*PI()*SQRT(AC$1017*$AD$2^2*AE1659*AF1659))</f>
        <v>99.633300000000006</v>
      </c>
      <c r="BR1659" s="13">
        <f t="shared" ref="BR1659:BR1722" si="622">$X$2/((1/AE1659+1/AF1659)/(AC$1017*$AD$2)-$A1659/(AF1659*$AD$2))</f>
        <v>108.98999999999997</v>
      </c>
      <c r="BT1659" s="13"/>
      <c r="BU1659" s="13"/>
      <c r="BV1659" s="13">
        <f t="shared" ref="BV1659:BV1722" si="623">1/(2*PI()*SQRT(AH$1017*$AD$2^2*AJ1659*AK1659))</f>
        <v>31.50681587988543</v>
      </c>
      <c r="BW1659" s="13">
        <f t="shared" ref="BW1659:BW1722" si="624">$X$2/((1/AJ1659+1/AK1659)/(AH$1017*$AD$2)-$A1659/(AK1659*$AD$2))</f>
        <v>344.65664218175181</v>
      </c>
      <c r="CA1659" s="13">
        <f t="shared" ref="CA1659:CA1722" si="625">1/(2*PI()*SQRT(AM$1017*$AD$2^2*AO1659*AP1659))</f>
        <v>9.9633299999999991</v>
      </c>
      <c r="CB1659" s="13">
        <f t="shared" ref="CB1659:CB1722" si="626">$X$2/((1/AO1659+1/AP1659)/(AM$1017*$AD$2)-$A1659/(AP1659*$AD$2))</f>
        <v>1089.9000000000008</v>
      </c>
    </row>
    <row r="1660" spans="1:80" x14ac:dyDescent="0.3">
      <c r="A1660" s="13">
        <f t="shared" si="602"/>
        <v>7.5162289401820501E-2</v>
      </c>
      <c r="C1660" s="13" t="str">
        <f>IF(F1660&gt;0,SQRT(Sum_Sq($AI$2,V_rtHz($AH$2)/(1+1/$A1660),V_rtHz($AH$2*$A1660)/(1+$A1660),$AN$2*$AH$2/(1+1/$A1660),$AM$2*SQRT(Sum_Sq(F1660,1/($X$2*D$8*(1+C$1017+F1660/E1660))))/SQRT(Sum_Sq($X$2*F1660*D$8,1)),                   $AQ$2*SQRT(Sum_Sq($AH$2/(1+1/$A1660)+F1660*( 1/(C$1017+1+F1660/E1660)-1)/(1+($X$2*F1660*D$8)^2), (F1660^2*D$8*$X$2+1/($X$2*D$8*(C$1017+1+F1660/E1660           )))/(1+($X$2*F1660*D$8)^2))),           V_rtHz(E1660)/($X$2*D$8*(E1660*C$1017+E1660+F1660)),V_rtHz(F1660)*SQRT(Sum_Sq(E1660*D$8*$X$2*C$1017,1))/($X$2*D$8*(E1660*C$1017+E1660+F1660))))/SQRT(Sum_Sq(1/(1+$A1660)+$AC$2/$I$2-1/(1+(1+F1660/E1660)/C$1017),$X$2/$I$2)),IF(F1661&lt;0,"A",C1661))</f>
        <v>A</v>
      </c>
      <c r="E1660" s="13">
        <f t="shared" si="603"/>
        <v>-1</v>
      </c>
      <c r="F1660" s="12">
        <f t="shared" ref="F1660:F1723" si="627">IF($A1660+(2*$R$2)^-2-1/C$1017&gt;0,       IF( (1+$AC$2*    (1+$A1660)*((1+$A1660)*2*$R$2^2/(1+SQRT(4*$A1660*$R$2^2+1 -4*$R$2^2/C$1017))+1)/$I$2    )^2 + ($X$2* (1+$A1660)*((1+$A1660)*2*$R$2^2/(1+SQRT(4*$A1660*$R$2^2+1 -4*$R$2^2/C$1017))+1)/$I$2   )^2 &lt;$AT$12,                  (1/(2*$R$2)+SQRT($A1660+(2*$R$2)^-2-1/C$1017))/($X$2*D$8), -1),                        IF(F1659&gt;0,F1659,-2))</f>
        <v>-2</v>
      </c>
      <c r="H1660" s="13" t="str">
        <f>IF(K1660&gt;0,SQRT(Sum_Sq($AI$2,V_rtHz($AH$2)/(1+1/$A1660),V_rtHz($AH$2*$A1660)/(1+$A1660),$AN$2*$AH$2/(1+1/$A1660),$AM$2*SQRT(Sum_Sq(K1660,1/($X$2*I$8*(1+H$1017+K1660/J1660))))/SQRT(Sum_Sq($X$2*K1660*I$8,1)),                   $AQ$2*SQRT(Sum_Sq($AH$2/(1+1/$A1660)+K1660*( 1/(H$1017+1+K1660/J1660)-1)/(1+($X$2*K1660*I$8)^2), (K1660^2*I$8*$X$2+1/($X$2*I$8*(H$1017+1+K1660/J1660           )))/(1+($X$2*K1660*I$8)^2))),           V_rtHz(J1660)/($X$2*I$8*(J1660*H$1017+J1660+K1660)),V_rtHz(K1660)*SQRT(Sum_Sq(J1660*I$8*$X$2*H$1017,1))/($X$2*I$8*(J1660*H$1017+J1660+K1660))))/SQRT(Sum_Sq(1/(1+$A1660)+$AC$2/$I$2-1/(1+(1+K1660/J1660)/H$1017),$X$2/$I$2)),IF(K1661&lt;0,"A",H1661))</f>
        <v>A</v>
      </c>
      <c r="J1660" s="13">
        <f t="shared" si="604"/>
        <v>-1</v>
      </c>
      <c r="K1660" s="12">
        <f t="shared" ref="K1660:K1723" si="628">IF($A1660+(2*$R$2)^-2-1/H$1017&gt;0,       IF( (1+$AC$2*    (1+$A1660)*((1+$A1660)*2*$R$2^2/(1+SQRT(4*$A1660*$R$2^2+1 -4*$R$2^2/H$1017))+1)/$I$2    )^2 + ($X$2* (1+$A1660)*((1+$A1660)*2*$R$2^2/(1+SQRT(4*$A1660*$R$2^2+1 -4*$R$2^2/H$1017))+1)/$I$2   )^2 &lt;$AT$12,                  (1/(2*$R$2)+SQRT($A1660+(2*$R$2)^-2-1/H$1017))/($X$2*I$8), -1),                        IF(K1659&gt;0,K1659,-2))</f>
        <v>-2</v>
      </c>
      <c r="M1660" s="13">
        <f>IF(P1660&gt;0,SQRT(Sum_Sq($AI$2,V_rtHz($AH$2)/(1+1/$A1660),V_rtHz($AH$2*$A1660)/(1+$A1660),$AN$2*$AH$2/(1+1/$A1660),$AM$2*SQRT(Sum_Sq(P1660,1/($X$2*N$8*(1+M$1017+P1660/O1660))))/SQRT(Sum_Sq($X$2*P1660*N$8,1)),                   $AQ$2*SQRT(Sum_Sq($AH$2/(1+1/$A1660)+P1660*( 1/(M$1017+1+P1660/O1660)-1)/(1+($X$2*P1660*N$8)^2), (P1660^2*N$8*$X$2+1/($X$2*N$8*(M$1017+1+P1660/O1660           )))/(1+($X$2*P1660*N$8)^2))),           V_rtHz(O1660)/($X$2*N$8*(O1660*M$1017+O1660+P1660)),V_rtHz(P1660)*SQRT(Sum_Sq(O1660*N$8*$X$2*M$1017,1))/($X$2*N$8*(O1660*M$1017+O1660+P1660))))/SQRT(Sum_Sq(1/(1+$A1660)+$AC$2/$I$2-1/(1+(1+P1660/O1660)/M$1017),$X$2/$I$2)),IF(P1661&lt;0,"A",M1661))</f>
        <v>8.9499472276499381E-7</v>
      </c>
      <c r="O1660" s="13">
        <f t="shared" si="605"/>
        <v>5863.1052683658854</v>
      </c>
      <c r="P1660" s="12">
        <f t="shared" ref="P1660:P1723" si="629">IF($A1660+(2*$R$2)^-2-1/M$1017&gt;0,       IF( (1+$AC$2*    (1+$A1660)*((1+$A1660)*2*$R$2^2/(1+SQRT(4*$A1660*$R$2^2+1 -4*$R$2^2/M$1017))+1)/$I$2    )^2 + ($X$2* (1+$A1660)*((1+$A1660)*2*$R$2^2/(1+SQRT(4*$A1660*$R$2^2+1 -4*$R$2^2/M$1017))+1)/$I$2   )^2 &lt;$AT$12,                  (1/(2*$R$2)+SQRT($A1660+(2*$R$2)^-2-1/M$1017))/($X$2*N$8), -1),                        IF(P1659&gt;0,P1659,-2))</f>
        <v>16783.776557256242</v>
      </c>
      <c r="R1660" s="13">
        <f>IF(U1660&gt;0,SQRT(Sum_Sq($AI$2,V_rtHz($AH$2)/(1+1/$A1660),V_rtHz($AH$2*$A1660)/(1+$A1660),$AN$2*$AH$2/(1+1/$A1660),$AM$2*SQRT(Sum_Sq(U1660,1/($X$2*S$8*(1+R$1017+U1660/T1660))))/SQRT(Sum_Sq($X$2*U1660*S$8,1)),                   $AQ$2*SQRT(Sum_Sq($AH$2/(1+1/$A1660)+U1660*( 1/(R$1017+1+U1660/T1660)-1)/(1+($X$2*U1660*S$8)^2), (U1660^2*S$8*$X$2+1/($X$2*S$8*(R$1017+1+U1660/T1660           )))/(1+($X$2*U1660*S$8)^2))),           V_rtHz(T1660)/($X$2*S$8*(T1660*R$1017+T1660+U1660)),V_rtHz(U1660)*SQRT(Sum_Sq(T1660*S$8*$X$2*R$1017,1))/($X$2*S$8*(T1660*R$1017+T1660+U1660))))/SQRT(Sum_Sq(1/(1+$A1660)+$AC$2/$I$2-1/(1+(1+U1660/T1660)/R$1017),$X$2/$I$2)),IF(U1661&lt;0,"A",R1661))</f>
        <v>1.3195315209227541E-6</v>
      </c>
      <c r="T1660" s="13">
        <f t="shared" si="606"/>
        <v>5174.9356427459106</v>
      </c>
      <c r="U1660" s="12">
        <f t="shared" ref="U1660:U1723" si="630">IF($A1660+(2*$R$2)^-2-1/R$1017&gt;0,       IF( (1+$AC$2*    (1+$A1660)*((1+$A1660)*2*$R$2^2/(1+SQRT(4*$A1660*$R$2^2+1 -4*$R$2^2/R$1017))+1)/$I$2    )^2 + ($X$2* (1+$A1660)*((1+$A1660)*2*$R$2^2/(1+SQRT(4*$A1660*$R$2^2+1 -4*$R$2^2/R$1017))+1)/$I$2   )^2 &lt;$AT$12,                  (1/(2*$R$2)+SQRT($A1660+(2*$R$2)^-2-1/R$1017))/($X$2*S$8), -1),                        IF(U1659&gt;0,U1659,-2))</f>
        <v>60132.938612454287</v>
      </c>
      <c r="X1660" s="13">
        <f>IF(AA1660&gt;0,SQRT(Sum_Sq($AI$2,V_rtHz($AH$2)/(1+1/$A1660),V_rtHz($AH$2*$A1660)/(1+$A1660),$AN$2*$AH$2/(1+1/$A1660),$AM$2*SQRT(Sum_Sq(AA1660,1/($X$2*Y$8*(1+X$1017+AA1660/Z1660))))/SQRT(Sum_Sq($X$2*AA1660*Y$8,1)),                   $AQ$2*SQRT(Sum_Sq($AH$2/(1+1/$A1660)+AA1660*( 1/(X$1017+1+AA1660/Z1660)-1)/(1+($X$2*AA1660*Y$8)^2), (AA1660^2*Y$8*$X$2+1/($X$2*Y$8*(X$1017+1+AA1660/Z1660           )))/(1+($X$2*AA1660*Y$8)^2))),           V_rtHz(Z1660)/($X$2*Y$8*(Z1660*X$1017+Z1660+AA1660)),V_rtHz(AA1660)*SQRT(Sum_Sq(Z1660*Y$8*$X$2*X$1017,1))/($X$2*Y$8*(Z1660*X$1017+Z1660+AA1660))))/SQRT(Sum_Sq(1/(1+$A1660)+$AC$2/$I$2-1/(1+(1+AA1660/Z1660)/X$1017),$X$2/$I$2)),IF(AA1661&lt;0,"A",X1661))</f>
        <v>2.2172391095108744E-6</v>
      </c>
      <c r="Z1660" s="13">
        <f t="shared" si="607"/>
        <v>5005.3357162621169</v>
      </c>
      <c r="AA1660" s="12">
        <f t="shared" ref="AA1660:AA1723" si="631">IF($A1660+(2*$R$2)^-2-1/X$1017&gt;0,       IF( (1+$AC$2*    (1+$A1660)*((1+$A1660)*2*$R$2^2/(1+SQRT(4*$A1660*$R$2^2+1 -4*$R$2^2/X$1017))+1)/$I$2    )^2 + ($X$2* (1+$A1660)*((1+$A1660)*2*$R$2^2/(1+SQRT(4*$A1660*$R$2^2+1 -4*$R$2^2/X$1017))+1)/$I$2   )^2 &lt;$AT$12,                  (1/(2*$R$2)+SQRT($A1660+(2*$R$2)^-2-1/X$1017))/($X$2*Y$8), -1),                        IF(AA1659&gt;0,AA1659,-2))</f>
        <v>196600.29683166143</v>
      </c>
      <c r="AC1660" s="13">
        <f>IF(AF1660&gt;0,SQRT(Sum_Sq($AI$2,V_rtHz($AH$2)/(1+1/$A1660),V_rtHz($AH$2*$A1660)/(1+$A1660),$AN$2*$AH$2/(1+1/$A1660),$AM$2*SQRT(Sum_Sq(AF1660,1/($X$2*AD$8*(1+AC$1017+AF1660/AE1660))))/SQRT(Sum_Sq($X$2*AF1660*AD$8,1)),                   $AQ$2*SQRT(Sum_Sq($AH$2/(1+1/$A1660)+AF1660*( 1/(AC$1017+1+AF1660/AE1660)-1)/(1+($X$2*AF1660*AD$8)^2), (AF1660^2*AD$8*$X$2+1/($X$2*AD$8*(AC$1017+1+AF1660/AE1660           )))/(1+($X$2*AF1660*AD$8)^2))),           V_rtHz(AE1660)/($X$2*AD$8*(AE1660*AC$1017+AE1660+AF1660)),V_rtHz(AF1660)*SQRT(Sum_Sq(AE1660*AD$8*$X$2*AC$1017,1))/($X$2*AD$8*(AE1660*AC$1017+AE1660+AF1660))))/SQRT(Sum_Sq(1/(1+$A1660)+$AC$2/$I$2-1/(1+(1+AF1660/AE1660)/AC$1017),$X$2/$I$2)),IF(AF1661&lt;0,"A",AC1661))</f>
        <v>3.8733149990411587E-6</v>
      </c>
      <c r="AE1660" s="13">
        <f t="shared" si="608"/>
        <v>4955.2585495178682</v>
      </c>
      <c r="AF1660" s="12">
        <f t="shared" ref="AF1660:AF1723" si="632">IF($A1660+(2*$R$2)^-2-1/AC$1017&gt;0,       IF( (1+$AC$2*    (1+$A1660)*((1+$A1660)*2*$R$2^2/(1+SQRT(4*$A1660*$R$2^2+1 -4*$R$2^2/AC$1017))+1)/$I$2    )^2 + ($X$2* (1+$A1660)*((1+$A1660)*2*$R$2^2/(1+SQRT(4*$A1660*$R$2^2+1 -4*$R$2^2/AC$1017))+1)/$I$2   )^2 &lt;$AT$12,                  (1/(2*$R$2)+SQRT($A1660+(2*$R$2)^-2-1/AC$1017))/($X$2*AD$8), -1),                        IF(AF1659&gt;0,AF1659,-2))</f>
        <v>627987.58978765889</v>
      </c>
      <c r="AG1660" s="13"/>
      <c r="AH1660" s="13">
        <f>IF(AK1660&gt;0,SQRT(Sum_Sq($AI$2,V_rtHz($AH$2)/(1+1/$A1660),V_rtHz($AH$2*$A1660)/(1+$A1660),$AN$2*$AH$2/(1+1/$A1660),$AM$2*SQRT(Sum_Sq(AK1660,1/($X$2*AI$8*(1+AH$1017+AK1660/AJ1660))))/SQRT(Sum_Sq($X$2*AK1660*AI$8,1)),                   $AQ$2*SQRT(Sum_Sq($AH$2/(1+1/$A1660)+AK1660*( 1/(AH$1017+1+AK1660/AJ1660)-1)/(1+($X$2*AK1660*AI$8)^2), (AK1660^2*AI$8*$X$2+1/($X$2*AI$8*(AH$1017+1+AK1660/AJ1660           )))/(1+($X$2*AK1660*AI$8)^2))),           V_rtHz(AJ1660)/($X$2*AI$8*(AJ1660*AH$1017+AJ1660+AK1660)),V_rtHz(AK1660)*SQRT(Sum_Sq(AJ1660*AI$8*$X$2*AH$1017,1))/($X$2*AI$8*(AJ1660*AH$1017+AJ1660+AK1660))))/SQRT(Sum_Sq(1/(1+$A1660)+$AC$2/$I$2-1/(1+(1+AK1660/AJ1660)/AH$1017),$X$2/$I$2)),IF(AK1661&lt;0,"A",AH1661))</f>
        <v>6.8497313607142411E-6</v>
      </c>
      <c r="AI1660" s="13"/>
      <c r="AJ1660" s="13">
        <f t="shared" si="609"/>
        <v>4939.7497936374275</v>
      </c>
      <c r="AK1660" s="12">
        <f t="shared" ref="AK1660:AK1723" si="633">IF($A1660+(2*$R$2)^-2-1/AH$1017&gt;0,       IF( (1+$AC$2*    (1+$A1660)*((1+$A1660)*2*$R$2^2/(1+SQRT(4*$A1660*$R$2^2+1 -4*$R$2^2/AH$1017))+1)/$I$2    )^2 + ($X$2* (1+$A1660)*((1+$A1660)*2*$R$2^2/(1+SQRT(4*$A1660*$R$2^2+1 -4*$R$2^2/AH$1017))+1)/$I$2   )^2 &lt;$AT$12,                  (1/(2*$R$2)+SQRT($A1660+(2*$R$2)^-2-1/AH$1017))/($X$2*AI$8), -1),                        IF(AK1659&gt;0,AK1659,-2))</f>
        <v>1992105.9338404972</v>
      </c>
      <c r="AM1660" s="13">
        <f>IF(AP1660&gt;0,SQRT(Sum_Sq($AI$2,V_rtHz($AH$2)/(1+1/$A1660),V_rtHz($AH$2*$A1660)/(1+$A1660),$AN$2*$AH$2/(1+1/$A1660),$AM$2*SQRT(Sum_Sq(AP1660,1/($X$2*AN$8*(1+AM$1017+AP1660/AO1660))))/SQRT(Sum_Sq($X$2*AP1660*AN$8,1)),                   $AQ$2*SQRT(Sum_Sq($AH$2/(1+1/$A1660)+AP1660*( 1/(AM$1017+1+AP1660/AO1660)-1)/(1+($X$2*AP1660*AN$8)^2), (AP1660^2*AN$8*$X$2+1/($X$2*AN$8*(AM$1017+1+AP1660/AO1660           )))/(1+($X$2*AP1660*AN$8)^2))),           V_rtHz(AO1660)/($X$2*AN$8*(AO1660*AM$1017+AO1660+AP1660)),V_rtHz(AP1660)*SQRT(Sum_Sq(AO1660*AN$8*$X$2*AM$1017,1))/($X$2*AN$8*(AO1660*AM$1017+AO1660+AP1660))))/SQRT(Sum_Sq(1/(1+$A1660)+$AC$2/$I$2-1/(1+(1+AP1660/AO1660)/AM$1017),$X$2/$I$2)),IF(AP1661&lt;0,"A",AM1661))</f>
        <v>1.2162305282253004E-5</v>
      </c>
      <c r="AO1660" s="13">
        <f t="shared" si="610"/>
        <v>4934.8773756040364</v>
      </c>
      <c r="AP1660" s="12">
        <f t="shared" ref="AP1660:AP1723" si="634">IF($A1660+(2*$R$2)^-2-1/AM$1017&gt;0,       IF( (1+$AC$2*    (1+$A1660)*((1+$A1660)*2*$R$2^2/(1+SQRT(4*$A1660*$R$2^2+1 -4*$R$2^2/AM$1017))+1)/$I$2    )^2 + ($X$2* (1+$A1660)*((1+$A1660)*2*$R$2^2/(1+SQRT(4*$A1660*$R$2^2+1 -4*$R$2^2/AM$1017))+1)/$I$2   )^2 &lt;$AT$12,                  (1/(2*$R$2)+SQRT($A1660+(2*$R$2)^-2-1/AM$1017))/($X$2*AN$8), -1),                        IF(AP1659&gt;0,AP1659,-2))</f>
        <v>6305811.9512149431</v>
      </c>
      <c r="AR1660" s="13">
        <f t="shared" si="611"/>
        <v>69887291.180198371</v>
      </c>
      <c r="AS1660" s="13">
        <f t="shared" si="612"/>
        <v>-1.4609065086685931E-5</v>
      </c>
      <c r="AV1660" s="13"/>
      <c r="AW1660" s="13">
        <f t="shared" si="613"/>
        <v>39300511.936236553</v>
      </c>
      <c r="AX1660" s="13">
        <f t="shared" si="614"/>
        <v>-6.0095850883105768E-5</v>
      </c>
      <c r="AZ1660" s="13"/>
      <c r="BA1660" s="13"/>
      <c r="BB1660" s="13">
        <f t="shared" si="615"/>
        <v>3150.681587988543</v>
      </c>
      <c r="BC1660" s="13">
        <f t="shared" si="616"/>
        <v>3.4465664218175136</v>
      </c>
      <c r="BD1660" s="13"/>
      <c r="BE1660" s="13"/>
      <c r="BG1660" s="13">
        <f t="shared" si="617"/>
        <v>996.3330000000002</v>
      </c>
      <c r="BH1660" s="13">
        <f t="shared" si="618"/>
        <v>10.899000000000013</v>
      </c>
      <c r="BI1660" s="13"/>
      <c r="BL1660" s="13">
        <f t="shared" si="619"/>
        <v>315.06815879885437</v>
      </c>
      <c r="BM1660" s="13">
        <f t="shared" si="620"/>
        <v>34.465664218175121</v>
      </c>
      <c r="BP1660" s="13"/>
      <c r="BQ1660" s="13">
        <f t="shared" si="621"/>
        <v>99.633300000000006</v>
      </c>
      <c r="BR1660" s="13">
        <f t="shared" si="622"/>
        <v>108.99000000000012</v>
      </c>
      <c r="BT1660" s="13"/>
      <c r="BU1660" s="13"/>
      <c r="BV1660" s="13">
        <f t="shared" si="623"/>
        <v>31.50681587988543</v>
      </c>
      <c r="BW1660" s="13">
        <f t="shared" si="624"/>
        <v>344.65664218175192</v>
      </c>
      <c r="CA1660" s="13">
        <f t="shared" si="625"/>
        <v>9.9633299999999991</v>
      </c>
      <c r="CB1660" s="13">
        <f t="shared" si="626"/>
        <v>1089.9000000000008</v>
      </c>
    </row>
    <row r="1661" spans="1:80" x14ac:dyDescent="0.3">
      <c r="A1661" s="13">
        <f t="shared" si="602"/>
        <v>7.6207901002541198E-2</v>
      </c>
      <c r="C1661" s="13" t="str">
        <f>IF(F1661&gt;0,SQRT(Sum_Sq($AI$2,V_rtHz($AH$2)/(1+1/$A1661),V_rtHz($AH$2*$A1661)/(1+$A1661),$AN$2*$AH$2/(1+1/$A1661),$AM$2*SQRT(Sum_Sq(F1661,1/($X$2*D$8*(1+C$1017+F1661/E1661))))/SQRT(Sum_Sq($X$2*F1661*D$8,1)),                   $AQ$2*SQRT(Sum_Sq($AH$2/(1+1/$A1661)+F1661*( 1/(C$1017+1+F1661/E1661)-1)/(1+($X$2*F1661*D$8)^2), (F1661^2*D$8*$X$2+1/($X$2*D$8*(C$1017+1+F1661/E1661           )))/(1+($X$2*F1661*D$8)^2))),           V_rtHz(E1661)/($X$2*D$8*(E1661*C$1017+E1661+F1661)),V_rtHz(F1661)*SQRT(Sum_Sq(E1661*D$8*$X$2*C$1017,1))/($X$2*D$8*(E1661*C$1017+E1661+F1661))))/SQRT(Sum_Sq(1/(1+$A1661)+$AC$2/$I$2-1/(1+(1+F1661/E1661)/C$1017),$X$2/$I$2)),IF(F1662&lt;0,"A",C1662))</f>
        <v>A</v>
      </c>
      <c r="E1661" s="13">
        <f t="shared" si="603"/>
        <v>-1</v>
      </c>
      <c r="F1661" s="12">
        <f t="shared" si="627"/>
        <v>-2</v>
      </c>
      <c r="H1661" s="13" t="str">
        <f>IF(K1661&gt;0,SQRT(Sum_Sq($AI$2,V_rtHz($AH$2)/(1+1/$A1661),V_rtHz($AH$2*$A1661)/(1+$A1661),$AN$2*$AH$2/(1+1/$A1661),$AM$2*SQRT(Sum_Sq(K1661,1/($X$2*I$8*(1+H$1017+K1661/J1661))))/SQRT(Sum_Sq($X$2*K1661*I$8,1)),                   $AQ$2*SQRT(Sum_Sq($AH$2/(1+1/$A1661)+K1661*( 1/(H$1017+1+K1661/J1661)-1)/(1+($X$2*K1661*I$8)^2), (K1661^2*I$8*$X$2+1/($X$2*I$8*(H$1017+1+K1661/J1661           )))/(1+($X$2*K1661*I$8)^2))),           V_rtHz(J1661)/($X$2*I$8*(J1661*H$1017+J1661+K1661)),V_rtHz(K1661)*SQRT(Sum_Sq(J1661*I$8*$X$2*H$1017,1))/($X$2*I$8*(J1661*H$1017+J1661+K1661))))/SQRT(Sum_Sq(1/(1+$A1661)+$AC$2/$I$2-1/(1+(1+K1661/J1661)/H$1017),$X$2/$I$2)),IF(K1662&lt;0,"A",H1662))</f>
        <v>A</v>
      </c>
      <c r="J1661" s="13">
        <f t="shared" si="604"/>
        <v>-1</v>
      </c>
      <c r="K1661" s="12">
        <f t="shared" si="628"/>
        <v>-2</v>
      </c>
      <c r="M1661" s="13">
        <f>IF(P1661&gt;0,SQRT(Sum_Sq($AI$2,V_rtHz($AH$2)/(1+1/$A1661),V_rtHz($AH$2*$A1661)/(1+$A1661),$AN$2*$AH$2/(1+1/$A1661),$AM$2*SQRT(Sum_Sq(P1661,1/($X$2*N$8*(1+M$1017+P1661/O1661))))/SQRT(Sum_Sq($X$2*P1661*N$8,1)),                   $AQ$2*SQRT(Sum_Sq($AH$2/(1+1/$A1661)+P1661*( 1/(M$1017+1+P1661/O1661)-1)/(1+($X$2*P1661*N$8)^2), (P1661^2*N$8*$X$2+1/($X$2*N$8*(M$1017+1+P1661/O1661           )))/(1+($X$2*P1661*N$8)^2))),           V_rtHz(O1661)/($X$2*N$8*(O1661*M$1017+O1661+P1661)),V_rtHz(P1661)*SQRT(Sum_Sq(O1661*N$8*$X$2*M$1017,1))/($X$2*N$8*(O1661*M$1017+O1661+P1661))))/SQRT(Sum_Sq(1/(1+$A1661)+$AC$2/$I$2-1/(1+(1+P1661/O1661)/M$1017),$X$2/$I$2)),IF(P1662&lt;0,"A",M1662))</f>
        <v>8.9180706045196404E-7</v>
      </c>
      <c r="O1661" s="13">
        <f t="shared" si="605"/>
        <v>5814.1127961480388</v>
      </c>
      <c r="P1661" s="12">
        <f t="shared" si="629"/>
        <v>16925.204619545762</v>
      </c>
      <c r="R1661" s="13">
        <f>IF(U1661&gt;0,SQRT(Sum_Sq($AI$2,V_rtHz($AH$2)/(1+1/$A1661),V_rtHz($AH$2*$A1661)/(1+$A1661),$AN$2*$AH$2/(1+1/$A1661),$AM$2*SQRT(Sum_Sq(U1661,1/($X$2*S$8*(1+R$1017+U1661/T1661))))/SQRT(Sum_Sq($X$2*U1661*S$8,1)),                   $AQ$2*SQRT(Sum_Sq($AH$2/(1+1/$A1661)+U1661*( 1/(R$1017+1+U1661/T1661)-1)/(1+($X$2*U1661*S$8)^2), (U1661^2*S$8*$X$2+1/($X$2*S$8*(R$1017+1+U1661/T1661           )))/(1+($X$2*U1661*S$8)^2))),           V_rtHz(T1661)/($X$2*S$8*(T1661*R$1017+T1661+U1661)),V_rtHz(U1661)*SQRT(Sum_Sq(T1661*S$8*$X$2*R$1017,1))/($X$2*S$8*(T1661*R$1017+T1661+U1661))))/SQRT(Sum_Sq(1/(1+$A1661)+$AC$2/$I$2-1/(1+(1+U1661/T1661)/R$1017),$X$2/$I$2)),IF(U1662&lt;0,"A",R1662))</f>
        <v>1.3170384360143044E-6</v>
      </c>
      <c r="T1661" s="13">
        <f t="shared" si="606"/>
        <v>5141.9225732035029</v>
      </c>
      <c r="U1661" s="12">
        <f t="shared" si="630"/>
        <v>60519.014609504062</v>
      </c>
      <c r="X1661" s="13">
        <f>IF(AA1661&gt;0,SQRT(Sum_Sq($AI$2,V_rtHz($AH$2)/(1+1/$A1661),V_rtHz($AH$2*$A1661)/(1+$A1661),$AN$2*$AH$2/(1+1/$A1661),$AM$2*SQRT(Sum_Sq(AA1661,1/($X$2*Y$8*(1+X$1017+AA1661/Z1661))))/SQRT(Sum_Sq($X$2*AA1661*Y$8,1)),                   $AQ$2*SQRT(Sum_Sq($AH$2/(1+1/$A1661)+AA1661*( 1/(X$1017+1+AA1661/Z1661)-1)/(1+($X$2*AA1661*Y$8)^2), (AA1661^2*Y$8*$X$2+1/($X$2*Y$8*(X$1017+1+AA1661/Z1661           )))/(1+($X$2*AA1661*Y$8)^2))),           V_rtHz(Z1661)/($X$2*Y$8*(Z1661*X$1017+Z1661+AA1661)),V_rtHz(AA1661)*SQRT(Sum_Sq(Z1661*Y$8*$X$2*X$1017,1))/($X$2*Y$8*(Z1661*X$1017+Z1661+AA1661))))/SQRT(Sum_Sq(1/(1+$A1661)+$AC$2/$I$2-1/(1+(1+AA1661/Z1661)/X$1017),$X$2/$I$2)),IF(AA1662&lt;0,"A",X1662))</f>
        <v>2.2138787643176028E-6</v>
      </c>
      <c r="Z1661" s="13">
        <f t="shared" si="607"/>
        <v>4975.6116683674809</v>
      </c>
      <c r="AA1661" s="12">
        <f t="shared" si="631"/>
        <v>197774.77688127538</v>
      </c>
      <c r="AC1661" s="13">
        <f>IF(AF1661&gt;0,SQRT(Sum_Sq($AI$2,V_rtHz($AH$2)/(1+1/$A1661),V_rtHz($AH$2*$A1661)/(1+$A1661),$AN$2*$AH$2/(1+1/$A1661),$AM$2*SQRT(Sum_Sq(AF1661,1/($X$2*AD$8*(1+AC$1017+AF1661/AE1661))))/SQRT(Sum_Sq($X$2*AF1661*AD$8,1)),                   $AQ$2*SQRT(Sum_Sq($AH$2/(1+1/$A1661)+AF1661*( 1/(AC$1017+1+AF1661/AE1661)-1)/(1+($X$2*AF1661*AD$8)^2), (AF1661^2*AD$8*$X$2+1/($X$2*AD$8*(AC$1017+1+AF1661/AE1661           )))/(1+($X$2*AF1661*AD$8)^2))),           V_rtHz(AE1661)/($X$2*AD$8*(AE1661*AC$1017+AE1661+AF1661)),V_rtHz(AF1661)*SQRT(Sum_Sq(AE1661*AD$8*$X$2*AC$1017,1))/($X$2*AD$8*(AE1661*AC$1017+AE1661+AF1661))))/SQRT(Sum_Sq(1/(1+$A1661)+$AC$2/$I$2-1/(1+(1+AF1661/AE1661)/AC$1017),$X$2/$I$2)),IF(AF1662&lt;0,"A",AC1662))</f>
        <v>3.8678627336316385E-6</v>
      </c>
      <c r="AE1661" s="13">
        <f t="shared" si="608"/>
        <v>4926.4601247930905</v>
      </c>
      <c r="AF1661" s="12">
        <f t="shared" si="632"/>
        <v>631658.59348493407</v>
      </c>
      <c r="AG1661" s="13"/>
      <c r="AH1661" s="13">
        <f>IF(AK1661&gt;0,SQRT(Sum_Sq($AI$2,V_rtHz($AH$2)/(1+1/$A1661),V_rtHz($AH$2*$A1661)/(1+$A1661),$AN$2*$AH$2/(1+1/$A1661),$AM$2*SQRT(Sum_Sq(AK1661,1/($X$2*AI$8*(1+AH$1017+AK1661/AJ1661))))/SQRT(Sum_Sq($X$2*AK1661*AI$8,1)),                   $AQ$2*SQRT(Sum_Sq($AH$2/(1+1/$A1661)+AK1661*( 1/(AH$1017+1+AK1661/AJ1661)-1)/(1+($X$2*AK1661*AI$8)^2), (AK1661^2*AI$8*$X$2+1/($X$2*AI$8*(AH$1017+1+AK1661/AJ1661           )))/(1+($X$2*AK1661*AI$8)^2))),           V_rtHz(AJ1661)/($X$2*AI$8*(AJ1661*AH$1017+AJ1661+AK1661)),V_rtHz(AK1661)*SQRT(Sum_Sq(AJ1661*AI$8*$X$2*AH$1017,1))/($X$2*AI$8*(AJ1661*AH$1017+AJ1661+AK1661))))/SQRT(Sum_Sq(1/(1+$A1661)+$AC$2/$I$2-1/(1+(1+AK1661/AJ1661)/AH$1017),$X$2/$I$2)),IF(AK1662&lt;0,"A",AH1662))</f>
        <v>6.8403196767731566E-6</v>
      </c>
      <c r="AI1661" s="13"/>
      <c r="AJ1661" s="13">
        <f t="shared" si="609"/>
        <v>4911.2339070590151</v>
      </c>
      <c r="AK1661" s="12">
        <f t="shared" si="633"/>
        <v>2003672.6129962036</v>
      </c>
      <c r="AM1661" s="13">
        <f>IF(AP1661&gt;0,SQRT(Sum_Sq($AI$2,V_rtHz($AH$2)/(1+1/$A1661),V_rtHz($AH$2*$A1661)/(1+$A1661),$AN$2*$AH$2/(1+1/$A1661),$AM$2*SQRT(Sum_Sq(AP1661,1/($X$2*AN$8*(1+AM$1017+AP1661/AO1661))))/SQRT(Sum_Sq($X$2*AP1661*AN$8,1)),                   $AQ$2*SQRT(Sum_Sq($AH$2/(1+1/$A1661)+AP1661*( 1/(AM$1017+1+AP1661/AO1661)-1)/(1+($X$2*AP1661*AN$8)^2), (AP1661^2*AN$8*$X$2+1/($X$2*AN$8*(AM$1017+1+AP1661/AO1661           )))/(1+($X$2*AP1661*AN$8)^2))),           V_rtHz(AO1661)/($X$2*AN$8*(AO1661*AM$1017+AO1661+AP1661)),V_rtHz(AP1661)*SQRT(Sum_Sq(AO1661*AN$8*$X$2*AM$1017,1))/($X$2*AN$8*(AO1661*AM$1017+AO1661+AP1661))))/SQRT(Sum_Sq(1/(1+$A1661)+$AC$2/$I$2-1/(1+(1+AP1661/AO1661)/AM$1017),$X$2/$I$2)),IF(AP1662&lt;0,"A",AM1662))</f>
        <v>1.2145739071850169E-5</v>
      </c>
      <c r="AO1661" s="13">
        <f t="shared" si="610"/>
        <v>4906.4498543559075</v>
      </c>
      <c r="AP1661" s="12">
        <f t="shared" si="634"/>
        <v>6342347.2483342486</v>
      </c>
      <c r="AR1661" s="13">
        <f t="shared" si="611"/>
        <v>69887291.180198371</v>
      </c>
      <c r="AS1661" s="13">
        <f t="shared" si="612"/>
        <v>-1.4630833845306034E-5</v>
      </c>
      <c r="AV1661" s="13"/>
      <c r="AW1661" s="13">
        <f t="shared" si="613"/>
        <v>39300511.936236553</v>
      </c>
      <c r="AX1661" s="13">
        <f t="shared" si="614"/>
        <v>-6.0465932407567616E-5</v>
      </c>
      <c r="AZ1661" s="13"/>
      <c r="BA1661" s="13"/>
      <c r="BB1661" s="13">
        <f t="shared" si="615"/>
        <v>3150.681587988543</v>
      </c>
      <c r="BC1661" s="13">
        <f t="shared" si="616"/>
        <v>3.4465664218175101</v>
      </c>
      <c r="BD1661" s="13"/>
      <c r="BE1661" s="13"/>
      <c r="BG1661" s="13">
        <f t="shared" si="617"/>
        <v>996.3330000000002</v>
      </c>
      <c r="BH1661" s="13">
        <f t="shared" si="618"/>
        <v>10.899000000000004</v>
      </c>
      <c r="BI1661" s="13"/>
      <c r="BL1661" s="13">
        <f t="shared" si="619"/>
        <v>315.06815879885437</v>
      </c>
      <c r="BM1661" s="13">
        <f t="shared" si="620"/>
        <v>34.465664218175107</v>
      </c>
      <c r="BP1661" s="13"/>
      <c r="BQ1661" s="13">
        <f t="shared" si="621"/>
        <v>99.633300000000006</v>
      </c>
      <c r="BR1661" s="13">
        <f t="shared" si="622"/>
        <v>108.99000000000008</v>
      </c>
      <c r="BT1661" s="13"/>
      <c r="BU1661" s="13"/>
      <c r="BV1661" s="13">
        <f t="shared" si="623"/>
        <v>31.50681587988543</v>
      </c>
      <c r="BW1661" s="13">
        <f t="shared" si="624"/>
        <v>344.65664218175152</v>
      </c>
      <c r="CA1661" s="13">
        <f t="shared" si="625"/>
        <v>9.9633299999999991</v>
      </c>
      <c r="CB1661" s="13">
        <f t="shared" si="626"/>
        <v>1089.9000000000005</v>
      </c>
    </row>
    <row r="1662" spans="1:80" x14ac:dyDescent="0.3">
      <c r="A1662" s="13">
        <f t="shared" si="602"/>
        <v>7.7268058509570137E-2</v>
      </c>
      <c r="C1662" s="13" t="str">
        <f>IF(F1662&gt;0,SQRT(Sum_Sq($AI$2,V_rtHz($AH$2)/(1+1/$A1662),V_rtHz($AH$2*$A1662)/(1+$A1662),$AN$2*$AH$2/(1+1/$A1662),$AM$2*SQRT(Sum_Sq(F1662,1/($X$2*D$8*(1+C$1017+F1662/E1662))))/SQRT(Sum_Sq($X$2*F1662*D$8,1)),                   $AQ$2*SQRT(Sum_Sq($AH$2/(1+1/$A1662)+F1662*( 1/(C$1017+1+F1662/E1662)-1)/(1+($X$2*F1662*D$8)^2), (F1662^2*D$8*$X$2+1/($X$2*D$8*(C$1017+1+F1662/E1662           )))/(1+($X$2*F1662*D$8)^2))),           V_rtHz(E1662)/($X$2*D$8*(E1662*C$1017+E1662+F1662)),V_rtHz(F1662)*SQRT(Sum_Sq(E1662*D$8*$X$2*C$1017,1))/($X$2*D$8*(E1662*C$1017+E1662+F1662))))/SQRT(Sum_Sq(1/(1+$A1662)+$AC$2/$I$2-1/(1+(1+F1662/E1662)/C$1017),$X$2/$I$2)),IF(F1663&lt;0,"A",C1663))</f>
        <v>A</v>
      </c>
      <c r="E1662" s="13">
        <f t="shared" si="603"/>
        <v>-1</v>
      </c>
      <c r="F1662" s="12">
        <f t="shared" si="627"/>
        <v>-2</v>
      </c>
      <c r="H1662" s="13" t="str">
        <f>IF(K1662&gt;0,SQRT(Sum_Sq($AI$2,V_rtHz($AH$2)/(1+1/$A1662),V_rtHz($AH$2*$A1662)/(1+$A1662),$AN$2*$AH$2/(1+1/$A1662),$AM$2*SQRT(Sum_Sq(K1662,1/($X$2*I$8*(1+H$1017+K1662/J1662))))/SQRT(Sum_Sq($X$2*K1662*I$8,1)),                   $AQ$2*SQRT(Sum_Sq($AH$2/(1+1/$A1662)+K1662*( 1/(H$1017+1+K1662/J1662)-1)/(1+($X$2*K1662*I$8)^2), (K1662^2*I$8*$X$2+1/($X$2*I$8*(H$1017+1+K1662/J1662           )))/(1+($X$2*K1662*I$8)^2))),           V_rtHz(J1662)/($X$2*I$8*(J1662*H$1017+J1662+K1662)),V_rtHz(K1662)*SQRT(Sum_Sq(J1662*I$8*$X$2*H$1017,1))/($X$2*I$8*(J1662*H$1017+J1662+K1662))))/SQRT(Sum_Sq(1/(1+$A1662)+$AC$2/$I$2-1/(1+(1+K1662/J1662)/H$1017),$X$2/$I$2)),IF(K1663&lt;0,"A",H1663))</f>
        <v>A</v>
      </c>
      <c r="J1662" s="13">
        <f t="shared" si="604"/>
        <v>-1</v>
      </c>
      <c r="K1662" s="12">
        <f t="shared" si="628"/>
        <v>-2</v>
      </c>
      <c r="M1662" s="13">
        <f>IF(P1662&gt;0,SQRT(Sum_Sq($AI$2,V_rtHz($AH$2)/(1+1/$A1662),V_rtHz($AH$2*$A1662)/(1+$A1662),$AN$2*$AH$2/(1+1/$A1662),$AM$2*SQRT(Sum_Sq(P1662,1/($X$2*N$8*(1+M$1017+P1662/O1662))))/SQRT(Sum_Sq($X$2*P1662*N$8,1)),                   $AQ$2*SQRT(Sum_Sq($AH$2/(1+1/$A1662)+P1662*( 1/(M$1017+1+P1662/O1662)-1)/(1+($X$2*P1662*N$8)^2), (P1662^2*N$8*$X$2+1/($X$2*N$8*(M$1017+1+P1662/O1662           )))/(1+($X$2*P1662*N$8)^2))),           V_rtHz(O1662)/($X$2*N$8*(O1662*M$1017+O1662+P1662)),V_rtHz(P1662)*SQRT(Sum_Sq(O1662*N$8*$X$2*M$1017,1))/($X$2*N$8*(O1662*M$1017+O1662+P1662))))/SQRT(Sum_Sq(1/(1+$A1662)+$AC$2/$I$2-1/(1+(1+P1662/O1662)/M$1017),$X$2/$I$2)),IF(P1663&lt;0,"A",M1663))</f>
        <v>8.8867682753282106E-7</v>
      </c>
      <c r="O1662" s="13">
        <f t="shared" si="605"/>
        <v>5765.7520480187204</v>
      </c>
      <c r="P1662" s="12">
        <f t="shared" si="629"/>
        <v>17067.166249325575</v>
      </c>
      <c r="R1662" s="13">
        <f>IF(U1662&gt;0,SQRT(Sum_Sq($AI$2,V_rtHz($AH$2)/(1+1/$A1662),V_rtHz($AH$2*$A1662)/(1+$A1662),$AN$2*$AH$2/(1+1/$A1662),$AM$2*SQRT(Sum_Sq(U1662,1/($X$2*S$8*(1+R$1017+U1662/T1662))))/SQRT(Sum_Sq($X$2*U1662*S$8,1)),                   $AQ$2*SQRT(Sum_Sq($AH$2/(1+1/$A1662)+U1662*( 1/(R$1017+1+U1662/T1662)-1)/(1+($X$2*U1662*S$8)^2), (U1662^2*S$8*$X$2+1/($X$2*S$8*(R$1017+1+U1662/T1662           )))/(1+($X$2*U1662*S$8)^2))),           V_rtHz(T1662)/($X$2*S$8*(T1662*R$1017+T1662+U1662)),V_rtHz(U1662)*SQRT(Sum_Sq(T1662*S$8*$X$2*R$1017,1))/($X$2*S$8*(T1662*R$1017+T1662+U1662))))/SQRT(Sum_Sq(1/(1+$A1662)+$AC$2/$I$2-1/(1+(1+U1662/T1662)/R$1017),$X$2/$I$2)),IF(U1663&lt;0,"A",R1663))</f>
        <v>1.314578469850931E-6</v>
      </c>
      <c r="T1662" s="13">
        <f t="shared" si="606"/>
        <v>5109.1231273357262</v>
      </c>
      <c r="U1662" s="12">
        <f t="shared" si="630"/>
        <v>60907.533361975526</v>
      </c>
      <c r="X1662" s="13">
        <f>IF(AA1662&gt;0,SQRT(Sum_Sq($AI$2,V_rtHz($AH$2)/(1+1/$A1662),V_rtHz($AH$2*$A1662)/(1+$A1662),$AN$2*$AH$2/(1+1/$A1662),$AM$2*SQRT(Sum_Sq(AA1662,1/($X$2*Y$8*(1+X$1017+AA1662/Z1662))))/SQRT(Sum_Sq($X$2*AA1662*Y$8,1)),                   $AQ$2*SQRT(Sum_Sq($AH$2/(1+1/$A1662)+AA1662*( 1/(X$1017+1+AA1662/Z1662)-1)/(1+($X$2*AA1662*Y$8)^2), (AA1662^2*Y$8*$X$2+1/($X$2*Y$8*(X$1017+1+AA1662/Z1662           )))/(1+($X$2*AA1662*Y$8)^2))),           V_rtHz(Z1662)/($X$2*Y$8*(Z1662*X$1017+Z1662+AA1662)),V_rtHz(AA1662)*SQRT(Sum_Sq(Z1662*Y$8*$X$2*X$1017,1))/($X$2*Y$8*(Z1662*X$1017+Z1662+AA1662))))/SQRT(Sum_Sq(1/(1+$A1662)+$AC$2/$I$2-1/(1+(1+AA1662/Z1662)/X$1017),$X$2/$I$2)),IF(AA1663&lt;0,"A",X1663))</f>
        <v>2.2105610150297018E-6</v>
      </c>
      <c r="Z1662" s="13">
        <f t="shared" si="607"/>
        <v>4946.0374830253513</v>
      </c>
      <c r="AA1662" s="12">
        <f t="shared" si="631"/>
        <v>198957.34533684386</v>
      </c>
      <c r="AC1662" s="13">
        <f>IF(AF1662&gt;0,SQRT(Sum_Sq($AI$2,V_rtHz($AH$2)/(1+1/$A1662),V_rtHz($AH$2*$A1662)/(1+$A1662),$AN$2*$AH$2/(1+1/$A1662),$AM$2*SQRT(Sum_Sq(AF1662,1/($X$2*AD$8*(1+AC$1017+AF1662/AE1662))))/SQRT(Sum_Sq($X$2*AF1662*AD$8,1)),                   $AQ$2*SQRT(Sum_Sq($AH$2/(1+1/$A1662)+AF1662*( 1/(AC$1017+1+AF1662/AE1662)-1)/(1+($X$2*AF1662*AD$8)^2), (AF1662^2*AD$8*$X$2+1/($X$2*AD$8*(AC$1017+1+AF1662/AE1662           )))/(1+($X$2*AF1662*AD$8)^2))),           V_rtHz(AE1662)/($X$2*AD$8*(AE1662*AC$1017+AE1662+AF1662)),V_rtHz(AF1662)*SQRT(Sum_Sq(AE1662*AD$8*$X$2*AC$1017,1))/($X$2*AD$8*(AE1662*AC$1017+AE1662+AF1662))))/SQRT(Sum_Sq(1/(1+$A1662)+$AC$2/$I$2-1/(1+(1+AF1662/AE1662)/AC$1017),$X$2/$I$2)),IF(AF1663&lt;0,"A",AC1663))</f>
        <v>3.8624790358912364E-6</v>
      </c>
      <c r="AE1662" s="13">
        <f t="shared" si="608"/>
        <v>4897.7950714741564</v>
      </c>
      <c r="AF1662" s="12">
        <f t="shared" si="632"/>
        <v>635355.46666916856</v>
      </c>
      <c r="AG1662" s="13"/>
      <c r="AH1662" s="13">
        <f>IF(AK1662&gt;0,SQRT(Sum_Sq($AI$2,V_rtHz($AH$2)/(1+1/$A1662),V_rtHz($AH$2*$A1662)/(1+$A1662),$AN$2*$AH$2/(1+1/$A1662),$AM$2*SQRT(Sum_Sq(AK1662,1/($X$2*AI$8*(1+AH$1017+AK1662/AJ1662))))/SQRT(Sum_Sq($X$2*AK1662*AI$8,1)),                   $AQ$2*SQRT(Sum_Sq($AH$2/(1+1/$A1662)+AK1662*( 1/(AH$1017+1+AK1662/AJ1662)-1)/(1+($X$2*AK1662*AI$8)^2), (AK1662^2*AI$8*$X$2+1/($X$2*AI$8*(AH$1017+1+AK1662/AJ1662           )))/(1+($X$2*AK1662*AI$8)^2))),           V_rtHz(AJ1662)/($X$2*AI$8*(AJ1662*AH$1017+AJ1662+AK1662)),V_rtHz(AK1662)*SQRT(Sum_Sq(AJ1662*AI$8*$X$2*AH$1017,1))/($X$2*AI$8*(AJ1662*AH$1017+AJ1662+AK1662))))/SQRT(Sum_Sq(1/(1+$A1662)+$AC$2/$I$2-1/(1+(1+AK1662/AJ1662)/AH$1017),$X$2/$I$2)),IF(AK1663&lt;0,"A",AH1663))</f>
        <v>6.8310262002911477E-6</v>
      </c>
      <c r="AI1662" s="13"/>
      <c r="AJ1662" s="13">
        <f t="shared" si="609"/>
        <v>4882.8464871507267</v>
      </c>
      <c r="AK1662" s="12">
        <f t="shared" si="633"/>
        <v>2015321.3707389543</v>
      </c>
      <c r="AM1662" s="13">
        <f>IF(AP1662&gt;0,SQRT(Sum_Sq($AI$2,V_rtHz($AH$2)/(1+1/$A1662),V_rtHz($AH$2*$A1662)/(1+$A1662),$AN$2*$AH$2/(1+1/$A1662),$AM$2*SQRT(Sum_Sq(AP1662,1/($X$2*AN$8*(1+AM$1017+AP1662/AO1662))))/SQRT(Sum_Sq($X$2*AP1662*AN$8,1)),                   $AQ$2*SQRT(Sum_Sq($AH$2/(1+1/$A1662)+AP1662*( 1/(AM$1017+1+AP1662/AO1662)-1)/(1+($X$2*AP1662*AN$8)^2), (AP1662^2*AN$8*$X$2+1/($X$2*AN$8*(AM$1017+1+AP1662/AO1662           )))/(1+($X$2*AP1662*AN$8)^2))),           V_rtHz(AO1662)/($X$2*AN$8*(AO1662*AM$1017+AO1662+AP1662)),V_rtHz(AP1662)*SQRT(Sum_Sq(AO1662*AN$8*$X$2*AM$1017,1))/($X$2*AN$8*(AO1662*AM$1017+AO1662+AP1662))))/SQRT(Sum_Sq(1/(1+$A1662)+$AC$2/$I$2-1/(1+(1+AP1662/AO1662)/AM$1017),$X$2/$I$2)),IF(AP1663&lt;0,"A",AM1663))</f>
        <v>1.2129381145284598E-5</v>
      </c>
      <c r="AO1662" s="13">
        <f t="shared" si="610"/>
        <v>4878.1492782402611</v>
      </c>
      <c r="AP1662" s="12">
        <f t="shared" si="634"/>
        <v>6379142.3668957083</v>
      </c>
      <c r="AR1662" s="13">
        <f t="shared" si="611"/>
        <v>69887291.180198371</v>
      </c>
      <c r="AS1662" s="13">
        <f t="shared" si="612"/>
        <v>-1.4652971772396313E-5</v>
      </c>
      <c r="AV1662" s="13"/>
      <c r="AW1662" s="13">
        <f t="shared" si="613"/>
        <v>39300511.936236553</v>
      </c>
      <c r="AX1662" s="13">
        <f t="shared" si="614"/>
        <v>-6.0845845135384023E-5</v>
      </c>
      <c r="AZ1662" s="13"/>
      <c r="BA1662" s="13"/>
      <c r="BB1662" s="13">
        <f t="shared" si="615"/>
        <v>3150.681587988543</v>
      </c>
      <c r="BC1662" s="13">
        <f t="shared" si="616"/>
        <v>3.4465664218175136</v>
      </c>
      <c r="BD1662" s="13"/>
      <c r="BE1662" s="13"/>
      <c r="BG1662" s="13">
        <f t="shared" si="617"/>
        <v>996.33300000000042</v>
      </c>
      <c r="BH1662" s="13">
        <f t="shared" si="618"/>
        <v>10.899000000000004</v>
      </c>
      <c r="BI1662" s="13"/>
      <c r="BL1662" s="13">
        <f t="shared" si="619"/>
        <v>315.06815879885437</v>
      </c>
      <c r="BM1662" s="13">
        <f t="shared" si="620"/>
        <v>34.465664218175121</v>
      </c>
      <c r="BP1662" s="13"/>
      <c r="BQ1662" s="13">
        <f t="shared" si="621"/>
        <v>99.633300000000006</v>
      </c>
      <c r="BR1662" s="13">
        <f t="shared" si="622"/>
        <v>108.99000000000002</v>
      </c>
      <c r="BT1662" s="13"/>
      <c r="BU1662" s="13"/>
      <c r="BV1662" s="13">
        <f t="shared" si="623"/>
        <v>31.50681587988543</v>
      </c>
      <c r="BW1662" s="13">
        <f t="shared" si="624"/>
        <v>344.65664218175141</v>
      </c>
      <c r="CA1662" s="13">
        <f t="shared" si="625"/>
        <v>9.9633299999999991</v>
      </c>
      <c r="CB1662" s="13">
        <f t="shared" si="626"/>
        <v>1089.8999999999999</v>
      </c>
    </row>
    <row r="1663" spans="1:80" x14ac:dyDescent="0.3">
      <c r="A1663" s="13">
        <f t="shared" si="602"/>
        <v>7.8342964276621144E-2</v>
      </c>
      <c r="C1663" s="13" t="str">
        <f>IF(F1663&gt;0,SQRT(Sum_Sq($AI$2,V_rtHz($AH$2)/(1+1/$A1663),V_rtHz($AH$2*$A1663)/(1+$A1663),$AN$2*$AH$2/(1+1/$A1663),$AM$2*SQRT(Sum_Sq(F1663,1/($X$2*D$8*(1+C$1017+F1663/E1663))))/SQRT(Sum_Sq($X$2*F1663*D$8,1)),                   $AQ$2*SQRT(Sum_Sq($AH$2/(1+1/$A1663)+F1663*( 1/(C$1017+1+F1663/E1663)-1)/(1+($X$2*F1663*D$8)^2), (F1663^2*D$8*$X$2+1/($X$2*D$8*(C$1017+1+F1663/E1663           )))/(1+($X$2*F1663*D$8)^2))),           V_rtHz(E1663)/($X$2*D$8*(E1663*C$1017+E1663+F1663)),V_rtHz(F1663)*SQRT(Sum_Sq(E1663*D$8*$X$2*C$1017,1))/($X$2*D$8*(E1663*C$1017+E1663+F1663))))/SQRT(Sum_Sq(1/(1+$A1663)+$AC$2/$I$2-1/(1+(1+F1663/E1663)/C$1017),$X$2/$I$2)),IF(F1664&lt;0,"A",C1664))</f>
        <v>A</v>
      </c>
      <c r="E1663" s="13">
        <f t="shared" si="603"/>
        <v>-1</v>
      </c>
      <c r="F1663" s="12">
        <f t="shared" si="627"/>
        <v>-2</v>
      </c>
      <c r="H1663" s="13" t="str">
        <f>IF(K1663&gt;0,SQRT(Sum_Sq($AI$2,V_rtHz($AH$2)/(1+1/$A1663),V_rtHz($AH$2*$A1663)/(1+$A1663),$AN$2*$AH$2/(1+1/$A1663),$AM$2*SQRT(Sum_Sq(K1663,1/($X$2*I$8*(1+H$1017+K1663/J1663))))/SQRT(Sum_Sq($X$2*K1663*I$8,1)),                   $AQ$2*SQRT(Sum_Sq($AH$2/(1+1/$A1663)+K1663*( 1/(H$1017+1+K1663/J1663)-1)/(1+($X$2*K1663*I$8)^2), (K1663^2*I$8*$X$2+1/($X$2*I$8*(H$1017+1+K1663/J1663           )))/(1+($X$2*K1663*I$8)^2))),           V_rtHz(J1663)/($X$2*I$8*(J1663*H$1017+J1663+K1663)),V_rtHz(K1663)*SQRT(Sum_Sq(J1663*I$8*$X$2*H$1017,1))/($X$2*I$8*(J1663*H$1017+J1663+K1663))))/SQRT(Sum_Sq(1/(1+$A1663)+$AC$2/$I$2-1/(1+(1+K1663/J1663)/H$1017),$X$2/$I$2)),IF(K1664&lt;0,"A",H1664))</f>
        <v>A</v>
      </c>
      <c r="J1663" s="13">
        <f t="shared" si="604"/>
        <v>-1</v>
      </c>
      <c r="K1663" s="12">
        <f t="shared" si="628"/>
        <v>-2</v>
      </c>
      <c r="M1663" s="13">
        <f>IF(P1663&gt;0,SQRT(Sum_Sq($AI$2,V_rtHz($AH$2)/(1+1/$A1663),V_rtHz($AH$2*$A1663)/(1+$A1663),$AN$2*$AH$2/(1+1/$A1663),$AM$2*SQRT(Sum_Sq(P1663,1/($X$2*N$8*(1+M$1017+P1663/O1663))))/SQRT(Sum_Sq($X$2*P1663*N$8,1)),                   $AQ$2*SQRT(Sum_Sq($AH$2/(1+1/$A1663)+P1663*( 1/(M$1017+1+P1663/O1663)-1)/(1+($X$2*P1663*N$8)^2), (P1663^2*N$8*$X$2+1/($X$2*N$8*(M$1017+1+P1663/O1663           )))/(1+($X$2*P1663*N$8)^2))),           V_rtHz(O1663)/($X$2*N$8*(O1663*M$1017+O1663+P1663)),V_rtHz(P1663)*SQRT(Sum_Sq(O1663*N$8*$X$2*M$1017,1))/($X$2*N$8*(O1663*M$1017+O1663+P1663))))/SQRT(Sum_Sq(1/(1+$A1663)+$AC$2/$I$2-1/(1+(1+P1663/O1663)/M$1017),$X$2/$I$2)),IF(P1664&lt;0,"A",M1664))</f>
        <v>8.8560303278521651E-7</v>
      </c>
      <c r="O1663" s="13">
        <f t="shared" si="605"/>
        <v>5718.0082687305658</v>
      </c>
      <c r="P1663" s="12">
        <f t="shared" si="629"/>
        <v>17209.672342389156</v>
      </c>
      <c r="R1663" s="13">
        <f>IF(U1663&gt;0,SQRT(Sum_Sq($AI$2,V_rtHz($AH$2)/(1+1/$A1663),V_rtHz($AH$2*$A1663)/(1+$A1663),$AN$2*$AH$2/(1+1/$A1663),$AM$2*SQRT(Sum_Sq(U1663,1/($X$2*S$8*(1+R$1017+U1663/T1663))))/SQRT(Sum_Sq($X$2*U1663*S$8,1)),                   $AQ$2*SQRT(Sum_Sq($AH$2/(1+1/$A1663)+U1663*( 1/(R$1017+1+U1663/T1663)-1)/(1+($X$2*U1663*S$8)^2), (U1663^2*S$8*$X$2+1/($X$2*S$8*(R$1017+1+U1663/T1663           )))/(1+($X$2*U1663*S$8)^2))),           V_rtHz(T1663)/($X$2*S$8*(T1663*R$1017+T1663+U1663)),V_rtHz(U1663)*SQRT(Sum_Sq(T1663*S$8*$X$2*R$1017,1))/($X$2*S$8*(T1663*R$1017+T1663+U1663))))/SQRT(Sum_Sq(1/(1+$A1663)+$AC$2/$I$2-1/(1+(1+U1663/T1663)/R$1017),$X$2/$I$2)),IF(U1664&lt;0,"A",R1664))</f>
        <v>1.3121516954929928E-6</v>
      </c>
      <c r="T1663" s="13">
        <f t="shared" si="606"/>
        <v>5076.535594760303</v>
      </c>
      <c r="U1663" s="12">
        <f t="shared" si="630"/>
        <v>61298.51382305428</v>
      </c>
      <c r="X1663" s="13">
        <f>IF(AA1663&gt;0,SQRT(Sum_Sq($AI$2,V_rtHz($AH$2)/(1+1/$A1663),V_rtHz($AH$2*$A1663)/(1+$A1663),$AN$2*$AH$2/(1+1/$A1663),$AM$2*SQRT(Sum_Sq(AA1663,1/($X$2*Y$8*(1+X$1017+AA1663/Z1663))))/SQRT(Sum_Sq($X$2*AA1663*Y$8,1)),                   $AQ$2*SQRT(Sum_Sq($AH$2/(1+1/$A1663)+AA1663*( 1/(X$1017+1+AA1663/Z1663)-1)/(1+($X$2*AA1663*Y$8)^2), (AA1663^2*Y$8*$X$2+1/($X$2*Y$8*(X$1017+1+AA1663/Z1663           )))/(1+($X$2*AA1663*Y$8)^2))),           V_rtHz(Z1663)/($X$2*Y$8*(Z1663*X$1017+Z1663+AA1663)),V_rtHz(AA1663)*SQRT(Sum_Sq(Z1663*Y$8*$X$2*X$1017,1))/($X$2*Y$8*(Z1663*X$1017+Z1663+AA1663))))/SQRT(Sum_Sq(1/(1+$A1663)+$AC$2/$I$2-1/(1+(1+AA1663/Z1663)/X$1017),$X$2/$I$2)),IF(AA1664&lt;0,"A",X1664))</f>
        <v>2.2072862021879805E-6</v>
      </c>
      <c r="Z1663" s="13">
        <f t="shared" si="607"/>
        <v>4916.6127029863646</v>
      </c>
      <c r="AA1663" s="12">
        <f t="shared" si="631"/>
        <v>200148.05863425724</v>
      </c>
      <c r="AC1663" s="13">
        <f>IF(AF1663&gt;0,SQRT(Sum_Sq($AI$2,V_rtHz($AH$2)/(1+1/$A1663),V_rtHz($AH$2*$A1663)/(1+$A1663),$AN$2*$AH$2/(1+1/$A1663),$AM$2*SQRT(Sum_Sq(AF1663,1/($X$2*AD$8*(1+AC$1017+AF1663/AE1663))))/SQRT(Sum_Sq($X$2*AF1663*AD$8,1)),                   $AQ$2*SQRT(Sum_Sq($AH$2/(1+1/$A1663)+AF1663*( 1/(AC$1017+1+AF1663/AE1663)-1)/(1+($X$2*AF1663*AD$8)^2), (AF1663^2*AD$8*$X$2+1/($X$2*AD$8*(AC$1017+1+AF1663/AE1663           )))/(1+($X$2*AF1663*AD$8)^2))),           V_rtHz(AE1663)/($X$2*AD$8*(AE1663*AC$1017+AE1663+AF1663)),V_rtHz(AF1663)*SQRT(Sum_Sq(AE1663*AD$8*$X$2*AC$1017,1))/($X$2*AD$8*(AE1663*AC$1017+AE1663+AF1663))))/SQRT(Sum_Sq(1/(1+$A1663)+$AC$2/$I$2-1/(1+(1+AF1663/AE1663)/AC$1017),$X$2/$I$2)),IF(AF1664&lt;0,"A",AC1664))</f>
        <v>3.8571645783392868E-6</v>
      </c>
      <c r="AE1663" s="13">
        <f t="shared" si="608"/>
        <v>4869.2632108968728</v>
      </c>
      <c r="AF1663" s="12">
        <f t="shared" si="632"/>
        <v>639078.38588853856</v>
      </c>
      <c r="AG1663" s="13"/>
      <c r="AH1663" s="13">
        <f>IF(AK1663&gt;0,SQRT(Sum_Sq($AI$2,V_rtHz($AH$2)/(1+1/$A1663),V_rtHz($AH$2*$A1663)/(1+$A1663),$AN$2*$AH$2/(1+1/$A1663),$AM$2*SQRT(Sum_Sq(AK1663,1/($X$2*AI$8*(1+AH$1017+AK1663/AJ1663))))/SQRT(Sum_Sq($X$2*AK1663*AI$8,1)),                   $AQ$2*SQRT(Sum_Sq($AH$2/(1+1/$A1663)+AK1663*( 1/(AH$1017+1+AK1663/AJ1663)-1)/(1+($X$2*AK1663*AI$8)^2), (AK1663^2*AI$8*$X$2+1/($X$2*AI$8*(AH$1017+1+AK1663/AJ1663           )))/(1+($X$2*AK1663*AI$8)^2))),           V_rtHz(AJ1663)/($X$2*AI$8*(AJ1663*AH$1017+AJ1663+AK1663)),V_rtHz(AK1663)*SQRT(Sum_Sq(AJ1663*AI$8*$X$2*AH$1017,1))/($X$2*AI$8*(AJ1663*AH$1017+AJ1663+AK1663))))/SQRT(Sum_Sq(1/(1+$A1663)+$AC$2/$I$2-1/(1+(1+AK1663/AJ1663)/AH$1017),$X$2/$I$2)),IF(AK1664&lt;0,"A",AH1664))</f>
        <v>6.8218521582975476E-6</v>
      </c>
      <c r="AI1663" s="13"/>
      <c r="AJ1663" s="13">
        <f t="shared" si="609"/>
        <v>4854.5874341099343</v>
      </c>
      <c r="AK1663" s="12">
        <f t="shared" si="633"/>
        <v>2027052.7638352653</v>
      </c>
      <c r="AM1663" s="13">
        <f>IF(AP1663&gt;0,SQRT(Sum_Sq($AI$2,V_rtHz($AH$2)/(1+1/$A1663),V_rtHz($AH$2*$A1663)/(1+$A1663),$AN$2*$AH$2/(1+1/$A1663),$AM$2*SQRT(Sum_Sq(AP1663,1/($X$2*AN$8*(1+AM$1017+AP1663/AO1663))))/SQRT(Sum_Sq($X$2*AP1663*AN$8,1)),                   $AQ$2*SQRT(Sum_Sq($AH$2/(1+1/$A1663)+AP1663*( 1/(AM$1017+1+AP1663/AO1663)-1)/(1+($X$2*AP1663*AN$8)^2), (AP1663^2*AN$8*$X$2+1/($X$2*AN$8*(AM$1017+1+AP1663/AO1663           )))/(1+($X$2*AP1663*AN$8)^2))),           V_rtHz(AO1663)/($X$2*AN$8*(AO1663*AM$1017+AO1663+AP1663)),V_rtHz(AP1663)*SQRT(Sum_Sq(AO1663*AN$8*$X$2*AM$1017,1))/($X$2*AN$8*(AO1663*AM$1017+AO1663+AP1663))))/SQRT(Sum_Sq(1/(1+$A1663)+$AC$2/$I$2-1/(1+(1+AP1663/AO1663)/AM$1017),$X$2/$I$2)),IF(AP1664&lt;0,"A",AM1664))</f>
        <v>1.2113233702663545E-5</v>
      </c>
      <c r="AO1663" s="13">
        <f t="shared" si="610"/>
        <v>4849.9755715348365</v>
      </c>
      <c r="AP1663" s="12">
        <f t="shared" si="634"/>
        <v>6416199.0661359867</v>
      </c>
      <c r="AR1663" s="13">
        <f t="shared" si="611"/>
        <v>69887291.180198371</v>
      </c>
      <c r="AS1663" s="13">
        <f t="shared" si="612"/>
        <v>-1.467548617210482E-5</v>
      </c>
      <c r="AV1663" s="13"/>
      <c r="AW1663" s="13">
        <f t="shared" si="613"/>
        <v>39300511.936236553</v>
      </c>
      <c r="AX1663" s="13">
        <f t="shared" si="614"/>
        <v>-6.1235948357446398E-5</v>
      </c>
      <c r="AZ1663" s="13"/>
      <c r="BA1663" s="13"/>
      <c r="BB1663" s="13">
        <f t="shared" si="615"/>
        <v>3150.681587988543</v>
      </c>
      <c r="BC1663" s="13">
        <f t="shared" si="616"/>
        <v>3.4465664218175118</v>
      </c>
      <c r="BD1663" s="13"/>
      <c r="BE1663" s="13"/>
      <c r="BG1663" s="13">
        <f t="shared" si="617"/>
        <v>996.3330000000002</v>
      </c>
      <c r="BH1663" s="13">
        <f t="shared" si="618"/>
        <v>10.899000000000008</v>
      </c>
      <c r="BI1663" s="13"/>
      <c r="BL1663" s="13">
        <f t="shared" si="619"/>
        <v>315.06815879885437</v>
      </c>
      <c r="BM1663" s="13">
        <f t="shared" si="620"/>
        <v>34.465664218175164</v>
      </c>
      <c r="BP1663" s="13"/>
      <c r="BQ1663" s="13">
        <f t="shared" si="621"/>
        <v>99.633300000000006</v>
      </c>
      <c r="BR1663" s="13">
        <f t="shared" si="622"/>
        <v>108.99000000000002</v>
      </c>
      <c r="BT1663" s="13"/>
      <c r="BU1663" s="13"/>
      <c r="BV1663" s="13">
        <f t="shared" si="623"/>
        <v>31.50681587988543</v>
      </c>
      <c r="BW1663" s="13">
        <f t="shared" si="624"/>
        <v>344.65664218175164</v>
      </c>
      <c r="CA1663" s="13">
        <f t="shared" si="625"/>
        <v>9.9633299999999991</v>
      </c>
      <c r="CB1663" s="13">
        <f t="shared" si="626"/>
        <v>1089.9000000000001</v>
      </c>
    </row>
    <row r="1664" spans="1:80" x14ac:dyDescent="0.3">
      <c r="A1664" s="13">
        <f t="shared" si="602"/>
        <v>7.9432823472428166E-2</v>
      </c>
      <c r="C1664" s="13" t="str">
        <f>IF(F1664&gt;0,SQRT(Sum_Sq($AI$2,V_rtHz($AH$2)/(1+1/$A1664),V_rtHz($AH$2*$A1664)/(1+$A1664),$AN$2*$AH$2/(1+1/$A1664),$AM$2*SQRT(Sum_Sq(F1664,1/($X$2*D$8*(1+C$1017+F1664/E1664))))/SQRT(Sum_Sq($X$2*F1664*D$8,1)),                   $AQ$2*SQRT(Sum_Sq($AH$2/(1+1/$A1664)+F1664*( 1/(C$1017+1+F1664/E1664)-1)/(1+($X$2*F1664*D$8)^2), (F1664^2*D$8*$X$2+1/($X$2*D$8*(C$1017+1+F1664/E1664           )))/(1+($X$2*F1664*D$8)^2))),           V_rtHz(E1664)/($X$2*D$8*(E1664*C$1017+E1664+F1664)),V_rtHz(F1664)*SQRT(Sum_Sq(E1664*D$8*$X$2*C$1017,1))/($X$2*D$8*(E1664*C$1017+E1664+F1664))))/SQRT(Sum_Sq(1/(1+$A1664)+$AC$2/$I$2-1/(1+(1+F1664/E1664)/C$1017),$X$2/$I$2)),IF(F1665&lt;0,"A",C1665))</f>
        <v>A</v>
      </c>
      <c r="E1664" s="13">
        <f t="shared" si="603"/>
        <v>-1</v>
      </c>
      <c r="F1664" s="12">
        <f t="shared" si="627"/>
        <v>-2</v>
      </c>
      <c r="H1664" s="13">
        <f>IF(K1664&gt;0,SQRT(Sum_Sq($AI$2,V_rtHz($AH$2)/(1+1/$A1664),V_rtHz($AH$2*$A1664)/(1+$A1664),$AN$2*$AH$2/(1+1/$A1664),$AM$2*SQRT(Sum_Sq(K1664,1/($X$2*I$8*(1+H$1017+K1664/J1664))))/SQRT(Sum_Sq($X$2*K1664*I$8,1)),                   $AQ$2*SQRT(Sum_Sq($AH$2/(1+1/$A1664)+K1664*( 1/(H$1017+1+K1664/J1664)-1)/(1+($X$2*K1664*I$8)^2), (K1664^2*I$8*$X$2+1/($X$2*I$8*(H$1017+1+K1664/J1664           )))/(1+($X$2*K1664*I$8)^2))),           V_rtHz(J1664)/($X$2*I$8*(J1664*H$1017+J1664+K1664)),V_rtHz(K1664)*SQRT(Sum_Sq(J1664*I$8*$X$2*H$1017,1))/($X$2*I$8*(J1664*H$1017+J1664+K1664))))/SQRT(Sum_Sq(1/(1+$A1664)+$AC$2/$I$2-1/(1+(1+K1664/J1664)/H$1017),$X$2/$I$2)),IF(K1665&lt;0,"A",H1665))</f>
        <v>2.0633652539325562E-6</v>
      </c>
      <c r="J1664" s="13">
        <f t="shared" si="604"/>
        <v>-1</v>
      </c>
      <c r="K1664" s="12">
        <f t="shared" si="628"/>
        <v>-2</v>
      </c>
      <c r="M1664" s="13">
        <f>IF(P1664&gt;0,SQRT(Sum_Sq($AI$2,V_rtHz($AH$2)/(1+1/$A1664),V_rtHz($AH$2*$A1664)/(1+$A1664),$AN$2*$AH$2/(1+1/$A1664),$AM$2*SQRT(Sum_Sq(P1664,1/($X$2*N$8*(1+M$1017+P1664/O1664))))/SQRT(Sum_Sq($X$2*P1664*N$8,1)),                   $AQ$2*SQRT(Sum_Sq($AH$2/(1+1/$A1664)+P1664*( 1/(M$1017+1+P1664/O1664)-1)/(1+($X$2*P1664*N$8)^2), (P1664^2*N$8*$X$2+1/($X$2*N$8*(M$1017+1+P1664/O1664           )))/(1+($X$2*P1664*N$8)^2))),           V_rtHz(O1664)/($X$2*N$8*(O1664*M$1017+O1664+P1664)),V_rtHz(P1664)*SQRT(Sum_Sq(O1664*N$8*$X$2*M$1017,1))/($X$2*N$8*(O1664*M$1017+O1664+P1664))))/SQRT(Sum_Sq(1/(1+$A1664)+$AC$2/$I$2-1/(1+(1+P1664/O1664)/M$1017),$X$2/$I$2)),IF(P1665&lt;0,"A",M1665))</f>
        <v>8.8258472642138608E-7</v>
      </c>
      <c r="O1664" s="13">
        <f t="shared" si="605"/>
        <v>5670.8672306694425</v>
      </c>
      <c r="P1664" s="12">
        <f t="shared" si="629"/>
        <v>17352.733674265244</v>
      </c>
      <c r="R1664" s="13">
        <f>IF(U1664&gt;0,SQRT(Sum_Sq($AI$2,V_rtHz($AH$2)/(1+1/$A1664),V_rtHz($AH$2*$A1664)/(1+$A1664),$AN$2*$AH$2/(1+1/$A1664),$AM$2*SQRT(Sum_Sq(U1664,1/($X$2*S$8*(1+R$1017+U1664/T1664))))/SQRT(Sum_Sq($X$2*U1664*S$8,1)),                   $AQ$2*SQRT(Sum_Sq($AH$2/(1+1/$A1664)+U1664*( 1/(R$1017+1+U1664/T1664)-1)/(1+($X$2*U1664*S$8)^2), (U1664^2*S$8*$X$2+1/($X$2*S$8*(R$1017+1+U1664/T1664           )))/(1+($X$2*U1664*S$8)^2))),           V_rtHz(T1664)/($X$2*S$8*(T1664*R$1017+T1664+U1664)),V_rtHz(U1664)*SQRT(Sum_Sq(T1664*S$8*$X$2*R$1017,1))/($X$2*S$8*(T1664*R$1017+T1664+U1664))))/SQRT(Sum_Sq(1/(1+$A1664)+$AC$2/$I$2-1/(1+(1+U1664/T1664)/R$1017),$X$2/$I$2)),IF(U1665&lt;0,"A",R1665))</f>
        <v>1.3097581905565876E-6</v>
      </c>
      <c r="T1664" s="13">
        <f t="shared" si="606"/>
        <v>5044.1582889471774</v>
      </c>
      <c r="U1664" s="12">
        <f t="shared" si="630"/>
        <v>61691.975053699643</v>
      </c>
      <c r="X1664" s="13">
        <f>IF(AA1664&gt;0,SQRT(Sum_Sq($AI$2,V_rtHz($AH$2)/(1+1/$A1664),V_rtHz($AH$2*$A1664)/(1+$A1664),$AN$2*$AH$2/(1+1/$A1664),$AM$2*SQRT(Sum_Sq(AA1664,1/($X$2*Y$8*(1+X$1017+AA1664/Z1664))))/SQRT(Sum_Sq($X$2*AA1664*Y$8,1)),                   $AQ$2*SQRT(Sum_Sq($AH$2/(1+1/$A1664)+AA1664*( 1/(X$1017+1+AA1664/Z1664)-1)/(1+($X$2*AA1664*Y$8)^2), (AA1664^2*Y$8*$X$2+1/($X$2*Y$8*(X$1017+1+AA1664/Z1664           )))/(1+($X$2*AA1664*Y$8)^2))),           V_rtHz(Z1664)/($X$2*Y$8*(Z1664*X$1017+Z1664+AA1664)),V_rtHz(AA1664)*SQRT(Sum_Sq(Z1664*Y$8*$X$2*X$1017,1))/($X$2*Y$8*(Z1664*X$1017+Z1664+AA1664))))/SQRT(Sum_Sq(1/(1+$A1664)+$AC$2/$I$2-1/(1+(1+AA1664/Z1664)/X$1017),$X$2/$I$2)),IF(AA1665&lt;0,"A",X1665))</f>
        <v>2.2040546703689619E-6</v>
      </c>
      <c r="Z1664" s="13">
        <f t="shared" si="607"/>
        <v>4887.3368691619544</v>
      </c>
      <c r="AA1664" s="12">
        <f t="shared" si="631"/>
        <v>201346.97359791098</v>
      </c>
      <c r="AC1664" s="13">
        <f>IF(AF1664&gt;0,SQRT(Sum_Sq($AI$2,V_rtHz($AH$2)/(1+1/$A1664),V_rtHz($AH$2*$A1664)/(1+$A1664),$AN$2*$AH$2/(1+1/$A1664),$AM$2*SQRT(Sum_Sq(AF1664,1/($X$2*AD$8*(1+AC$1017+AF1664/AE1664))))/SQRT(Sum_Sq($X$2*AF1664*AD$8,1)),                   $AQ$2*SQRT(Sum_Sq($AH$2/(1+1/$A1664)+AF1664*( 1/(AC$1017+1+AF1664/AE1664)-1)/(1+($X$2*AF1664*AD$8)^2), (AF1664^2*AD$8*$X$2+1/($X$2*AD$8*(AC$1017+1+AF1664/AE1664           )))/(1+($X$2*AF1664*AD$8)^2))),           V_rtHz(AE1664)/($X$2*AD$8*(AE1664*AC$1017+AE1664+AF1664)),V_rtHz(AF1664)*SQRT(Sum_Sq(AE1664*AD$8*$X$2*AC$1017,1))/($X$2*AD$8*(AE1664*AC$1017+AE1664+AF1664))))/SQRT(Sum_Sq(1/(1+$A1664)+$AC$2/$I$2-1/(1+(1+AF1664/AE1664)/AC$1017),$X$2/$I$2)),IF(AF1665&lt;0,"A",AC1665))</f>
        <v>3.8519200397507929E-6</v>
      </c>
      <c r="AE1664" s="13">
        <f t="shared" si="608"/>
        <v>4840.8643582211344</v>
      </c>
      <c r="AF1664" s="12">
        <f t="shared" si="632"/>
        <v>642827.52893120097</v>
      </c>
      <c r="AG1664" s="13"/>
      <c r="AH1664" s="13">
        <f>IF(AK1664&gt;0,SQRT(Sum_Sq($AI$2,V_rtHz($AH$2)/(1+1/$A1664),V_rtHz($AH$2*$A1664)/(1+$A1664),$AN$2*$AH$2/(1+1/$A1664),$AM$2*SQRT(Sum_Sq(AK1664,1/($X$2*AI$8*(1+AH$1017+AK1664/AJ1664))))/SQRT(Sum_Sq($X$2*AK1664*AI$8,1)),                   $AQ$2*SQRT(Sum_Sq($AH$2/(1+1/$A1664)+AK1664*( 1/(AH$1017+1+AK1664/AJ1664)-1)/(1+($X$2*AK1664*AI$8)^2), (AK1664^2*AI$8*$X$2+1/($X$2*AI$8*(AH$1017+1+AK1664/AJ1664           )))/(1+($X$2*AK1664*AI$8)^2))),           V_rtHz(AJ1664)/($X$2*AI$8*(AJ1664*AH$1017+AJ1664+AK1664)),V_rtHz(AK1664)*SQRT(Sum_Sq(AJ1664*AI$8*$X$2*AH$1017,1))/($X$2*AI$8*(AJ1664*AH$1017+AJ1664+AK1664))))/SQRT(Sum_Sq(1/(1+$A1664)+$AC$2/$I$2-1/(1+(1+AK1664/AJ1664)/AH$1017),$X$2/$I$2)),IF(AK1665&lt;0,"A",AH1665))</f>
        <v>6.8127987885882649E-6</v>
      </c>
      <c r="AI1664" s="13"/>
      <c r="AJ1664" s="13">
        <f t="shared" si="609"/>
        <v>4826.4566408529909</v>
      </c>
      <c r="AK1664" s="12">
        <f t="shared" si="633"/>
        <v>2038867.352976646</v>
      </c>
      <c r="AM1664" s="13">
        <f>IF(AP1664&gt;0,SQRT(Sum_Sq($AI$2,V_rtHz($AH$2)/(1+1/$A1664),V_rtHz($AH$2*$A1664)/(1+$A1664),$AN$2*$AH$2/(1+1/$A1664),$AM$2*SQRT(Sum_Sq(AP1664,1/($X$2*AN$8*(1+AM$1017+AP1664/AO1664))))/SQRT(Sum_Sq($X$2*AP1664*AN$8,1)),                   $AQ$2*SQRT(Sum_Sq($AH$2/(1+1/$A1664)+AP1664*( 1/(AM$1017+1+AP1664/AO1664)-1)/(1+($X$2*AP1664*AN$8)^2), (AP1664^2*AN$8*$X$2+1/($X$2*AN$8*(AM$1017+1+AP1664/AO1664           )))/(1+($X$2*AP1664*AN$8)^2))),           V_rtHz(AO1664)/($X$2*AN$8*(AO1664*AM$1017+AO1664+AP1664)),V_rtHz(AP1664)*SQRT(Sum_Sq(AO1664*AN$8*$X$2*AM$1017,1))/($X$2*AN$8*(AO1664*AM$1017+AO1664+AP1664))))/SQRT(Sum_Sq(1/(1+$A1664)+$AC$2/$I$2-1/(1+(1+AP1664/AO1664)/AM$1017),$X$2/$I$2)),IF(AP1665&lt;0,"A",AM1665))</f>
        <v>1.2097298963093579E-5</v>
      </c>
      <c r="AO1664" s="13">
        <f t="shared" si="610"/>
        <v>4821.9286509107833</v>
      </c>
      <c r="AP1664" s="12">
        <f t="shared" si="634"/>
        <v>6453519.1177054038</v>
      </c>
      <c r="AR1664" s="13">
        <f t="shared" si="611"/>
        <v>69887291.180198371</v>
      </c>
      <c r="AS1664" s="13">
        <f t="shared" si="612"/>
        <v>-1.4698384526040004E-5</v>
      </c>
      <c r="AV1664" s="13"/>
      <c r="AW1664" s="13">
        <f t="shared" si="613"/>
        <v>39300511.936236553</v>
      </c>
      <c r="AX1664" s="13">
        <f t="shared" si="614"/>
        <v>-6.1636618902643995E-5</v>
      </c>
      <c r="AZ1664" s="13"/>
      <c r="BA1664" s="13"/>
      <c r="BB1664" s="13">
        <f t="shared" si="615"/>
        <v>3150.681587988543</v>
      </c>
      <c r="BC1664" s="13">
        <f t="shared" si="616"/>
        <v>3.4465664218175118</v>
      </c>
      <c r="BD1664" s="13"/>
      <c r="BE1664" s="13"/>
      <c r="BG1664" s="13">
        <f t="shared" si="617"/>
        <v>996.3330000000002</v>
      </c>
      <c r="BH1664" s="13">
        <f t="shared" si="618"/>
        <v>10.899000000000008</v>
      </c>
      <c r="BI1664" s="13"/>
      <c r="BL1664" s="13">
        <f t="shared" si="619"/>
        <v>315.06815879885437</v>
      </c>
      <c r="BM1664" s="13">
        <f t="shared" si="620"/>
        <v>34.465664218175149</v>
      </c>
      <c r="BP1664" s="13"/>
      <c r="BQ1664" s="13">
        <f t="shared" si="621"/>
        <v>99.633300000000006</v>
      </c>
      <c r="BR1664" s="13">
        <f t="shared" si="622"/>
        <v>108.99000000000018</v>
      </c>
      <c r="BT1664" s="13"/>
      <c r="BU1664" s="13"/>
      <c r="BV1664" s="13">
        <f t="shared" si="623"/>
        <v>31.50681587988543</v>
      </c>
      <c r="BW1664" s="13">
        <f t="shared" si="624"/>
        <v>344.65664218175152</v>
      </c>
      <c r="CA1664" s="13">
        <f t="shared" si="625"/>
        <v>9.9633299999999991</v>
      </c>
      <c r="CB1664" s="13">
        <f t="shared" si="626"/>
        <v>1089.9000000000005</v>
      </c>
    </row>
    <row r="1665" spans="1:80" x14ac:dyDescent="0.3">
      <c r="A1665" s="13">
        <f t="shared" si="602"/>
        <v>8.0537844119906721E-2</v>
      </c>
      <c r="C1665" s="13" t="str">
        <f>IF(F1665&gt;0,SQRT(Sum_Sq($AI$2,V_rtHz($AH$2)/(1+1/$A1665),V_rtHz($AH$2*$A1665)/(1+$A1665),$AN$2*$AH$2/(1+1/$A1665),$AM$2*SQRT(Sum_Sq(F1665,1/($X$2*D$8*(1+C$1017+F1665/E1665))))/SQRT(Sum_Sq($X$2*F1665*D$8,1)),                   $AQ$2*SQRT(Sum_Sq($AH$2/(1+1/$A1665)+F1665*( 1/(C$1017+1+F1665/E1665)-1)/(1+($X$2*F1665*D$8)^2), (F1665^2*D$8*$X$2+1/($X$2*D$8*(C$1017+1+F1665/E1665           )))/(1+($X$2*F1665*D$8)^2))),           V_rtHz(E1665)/($X$2*D$8*(E1665*C$1017+E1665+F1665)),V_rtHz(F1665)*SQRT(Sum_Sq(E1665*D$8*$X$2*C$1017,1))/($X$2*D$8*(E1665*C$1017+E1665+F1665))))/SQRT(Sum_Sq(1/(1+$A1665)+$AC$2/$I$2-1/(1+(1+F1665/E1665)/C$1017),$X$2/$I$2)),IF(F1666&lt;0,"A",C1666))</f>
        <v>A</v>
      </c>
      <c r="E1665" s="13">
        <f t="shared" si="603"/>
        <v>-1</v>
      </c>
      <c r="F1665" s="12">
        <f t="shared" si="627"/>
        <v>-2</v>
      </c>
      <c r="H1665" s="13">
        <f>IF(K1665&gt;0,SQRT(Sum_Sq($AI$2,V_rtHz($AH$2)/(1+1/$A1665),V_rtHz($AH$2*$A1665)/(1+$A1665),$AN$2*$AH$2/(1+1/$A1665),$AM$2*SQRT(Sum_Sq(K1665,1/($X$2*I$8*(1+H$1017+K1665/J1665))))/SQRT(Sum_Sq($X$2*K1665*I$8,1)),                   $AQ$2*SQRT(Sum_Sq($AH$2/(1+1/$A1665)+K1665*( 1/(H$1017+1+K1665/J1665)-1)/(1+($X$2*K1665*I$8)^2), (K1665^2*I$8*$X$2+1/($X$2*I$8*(H$1017+1+K1665/J1665           )))/(1+($X$2*K1665*I$8)^2))),           V_rtHz(J1665)/($X$2*I$8*(J1665*H$1017+J1665+K1665)),V_rtHz(K1665)*SQRT(Sum_Sq(J1665*I$8*$X$2*H$1017,1))/($X$2*I$8*(J1665*H$1017+J1665+K1665))))/SQRT(Sum_Sq(1/(1+$A1665)+$AC$2/$I$2-1/(1+(1+K1665/J1665)/H$1017),$X$2/$I$2)),IF(K1666&lt;0,"A",H1666))</f>
        <v>2.0633652539325562E-6</v>
      </c>
      <c r="J1665" s="13">
        <f t="shared" si="604"/>
        <v>22428.570624883101</v>
      </c>
      <c r="K1665" s="12">
        <f t="shared" si="628"/>
        <v>1387.4450250672783</v>
      </c>
      <c r="M1665" s="13">
        <f>IF(P1665&gt;0,SQRT(Sum_Sq($AI$2,V_rtHz($AH$2)/(1+1/$A1665),V_rtHz($AH$2*$A1665)/(1+$A1665),$AN$2*$AH$2/(1+1/$A1665),$AM$2*SQRT(Sum_Sq(P1665,1/($X$2*N$8*(1+M$1017+P1665/O1665))))/SQRT(Sum_Sq($X$2*P1665*N$8,1)),                   $AQ$2*SQRT(Sum_Sq($AH$2/(1+1/$A1665)+P1665*( 1/(M$1017+1+P1665/O1665)-1)/(1+($X$2*P1665*N$8)^2), (P1665^2*N$8*$X$2+1/($X$2*N$8*(M$1017+1+P1665/O1665           )))/(1+($X$2*P1665*N$8)^2))),           V_rtHz(O1665)/($X$2*N$8*(O1665*M$1017+O1665+P1665)),V_rtHz(P1665)*SQRT(Sum_Sq(O1665*N$8*$X$2*M$1017,1))/($X$2*N$8*(O1665*M$1017+O1665+P1665))))/SQRT(Sum_Sq(1/(1+$A1665)+$AC$2/$I$2-1/(1+(1+P1665/O1665)/M$1017),$X$2/$I$2)),IF(P1666&lt;0,"A",M1666))</f>
        <v>8.7962099826508082E-7</v>
      </c>
      <c r="O1665" s="13">
        <f t="shared" si="605"/>
        <v>5624.3152092313812</v>
      </c>
      <c r="P1665" s="12">
        <f t="shared" si="629"/>
        <v>17496.360907085957</v>
      </c>
      <c r="R1665" s="13">
        <f>IF(U1665&gt;0,SQRT(Sum_Sq($AI$2,V_rtHz($AH$2)/(1+1/$A1665),V_rtHz($AH$2*$A1665)/(1+$A1665),$AN$2*$AH$2/(1+1/$A1665),$AM$2*SQRT(Sum_Sq(U1665,1/($X$2*S$8*(1+R$1017+U1665/T1665))))/SQRT(Sum_Sq($X$2*U1665*S$8,1)),                   $AQ$2*SQRT(Sum_Sq($AH$2/(1+1/$A1665)+U1665*( 1/(R$1017+1+U1665/T1665)-1)/(1+($X$2*U1665*S$8)^2), (U1665^2*S$8*$X$2+1/($X$2*S$8*(R$1017+1+U1665/T1665           )))/(1+($X$2*U1665*S$8)^2))),           V_rtHz(T1665)/($X$2*S$8*(T1665*R$1017+T1665+U1665)),V_rtHz(U1665)*SQRT(Sum_Sq(T1665*S$8*$X$2*R$1017,1))/($X$2*S$8*(T1665*R$1017+T1665+U1665))))/SQRT(Sum_Sq(1/(1+$A1665)+$AC$2/$I$2-1/(1+(1+U1665/T1665)/R$1017),$X$2/$I$2)),IF(U1666&lt;0,"A",R1666))</f>
        <v>1.3073980372077415E-6</v>
      </c>
      <c r="T1665" s="13">
        <f t="shared" si="606"/>
        <v>5011.9895466804464</v>
      </c>
      <c r="U1665" s="12">
        <f t="shared" si="630"/>
        <v>62087.936223798744</v>
      </c>
      <c r="X1665" s="13">
        <f>IF(AA1665&gt;0,SQRT(Sum_Sq($AI$2,V_rtHz($AH$2)/(1+1/$A1665),V_rtHz($AH$2*$A1665)/(1+$A1665),$AN$2*$AH$2/(1+1/$A1665),$AM$2*SQRT(Sum_Sq(AA1665,1/($X$2*Y$8*(1+X$1017+AA1665/Z1665))))/SQRT(Sum_Sq($X$2*AA1665*Y$8,1)),                   $AQ$2*SQRT(Sum_Sq($AH$2/(1+1/$A1665)+AA1665*( 1/(X$1017+1+AA1665/Z1665)-1)/(1+($X$2*AA1665*Y$8)^2), (AA1665^2*Y$8*$X$2+1/($X$2*Y$8*(X$1017+1+AA1665/Z1665           )))/(1+($X$2*AA1665*Y$8)^2))),           V_rtHz(Z1665)/($X$2*Y$8*(Z1665*X$1017+Z1665+AA1665)),V_rtHz(AA1665)*SQRT(Sum_Sq(Z1665*Y$8*$X$2*X$1017,1))/($X$2*Y$8*(Z1665*X$1017+Z1665+AA1665))))/SQRT(Sum_Sq(1/(1+$A1665)+$AC$2/$I$2-1/(1+(1+AA1665/Z1665)/X$1017),$X$2/$I$2)),IF(AA1666&lt;0,"A",X1666))</f>
        <v>2.2008667682517209E-6</v>
      </c>
      <c r="Z1665" s="13">
        <f t="shared" si="607"/>
        <v>4858.2095206622344</v>
      </c>
      <c r="AA1665" s="12">
        <f t="shared" si="631"/>
        <v>202554.14744342081</v>
      </c>
      <c r="AC1665" s="13">
        <f>IF(AF1665&gt;0,SQRT(Sum_Sq($AI$2,V_rtHz($AH$2)/(1+1/$A1665),V_rtHz($AH$2*$A1665)/(1+$A1665),$AN$2*$AH$2/(1+1/$A1665),$AM$2*SQRT(Sum_Sq(AF1665,1/($X$2*AD$8*(1+AC$1017+AF1665/AE1665))))/SQRT(Sum_Sq($X$2*AF1665*AD$8,1)),                   $AQ$2*SQRT(Sum_Sq($AH$2/(1+1/$A1665)+AF1665*( 1/(AC$1017+1+AF1665/AE1665)-1)/(1+($X$2*AF1665*AD$8)^2), (AF1665^2*AD$8*$X$2+1/($X$2*AD$8*(AC$1017+1+AF1665/AE1665           )))/(1+($X$2*AF1665*AD$8)^2))),           V_rtHz(AE1665)/($X$2*AD$8*(AE1665*AC$1017+AE1665+AF1665)),V_rtHz(AF1665)*SQRT(Sum_Sq(AE1665*AD$8*$X$2*AC$1017,1))/($X$2*AD$8*(AE1665*AC$1017+AE1665+AF1665))))/SQRT(Sum_Sq(1/(1+$A1665)+$AC$2/$I$2-1/(1+(1+AF1665/AE1665)/AC$1017),$X$2/$I$2)),IF(AF1666&lt;0,"A",AC1666))</f>
        <v>3.8467461052806286E-6</v>
      </c>
      <c r="AE1665" s="13">
        <f t="shared" si="608"/>
        <v>4812.5983225274558</v>
      </c>
      <c r="AF1665" s="12">
        <f t="shared" si="632"/>
        <v>646603.07483383641</v>
      </c>
      <c r="AG1665" s="13"/>
      <c r="AH1665" s="13">
        <f>IF(AK1665&gt;0,SQRT(Sum_Sq($AI$2,V_rtHz($AH$2)/(1+1/$A1665),V_rtHz($AH$2*$A1665)/(1+$A1665),$AN$2*$AH$2/(1+1/$A1665),$AM$2*SQRT(Sum_Sq(AK1665,1/($X$2*AI$8*(1+AH$1017+AK1665/AJ1665))))/SQRT(Sum_Sq($X$2*AK1665*AI$8,1)),                   $AQ$2*SQRT(Sum_Sq($AH$2/(1+1/$A1665)+AK1665*( 1/(AH$1017+1+AK1665/AJ1665)-1)/(1+($X$2*AK1665*AI$8)^2), (AK1665^2*AI$8*$X$2+1/($X$2*AI$8*(AH$1017+1+AK1665/AJ1665           )))/(1+($X$2*AK1665*AI$8)^2))),           V_rtHz(AJ1665)/($X$2*AI$8*(AJ1665*AH$1017+AJ1665+AK1665)),V_rtHz(AK1665)*SQRT(Sum_Sq(AJ1665*AI$8*$X$2*AH$1017,1))/($X$2*AI$8*(AJ1665*AH$1017+AJ1665+AK1665))))/SQRT(Sum_Sq(1/(1+$A1665)+$AC$2/$I$2-1/(1+(1+AK1665/AJ1665)/AH$1017),$X$2/$I$2)),IF(AK1666&lt;0,"A",AH1666))</f>
        <v>6.8038673399459905E-6</v>
      </c>
      <c r="AI1665" s="13"/>
      <c r="AJ1665" s="13">
        <f t="shared" si="609"/>
        <v>4798.4539931229692</v>
      </c>
      <c r="AK1665" s="12">
        <f t="shared" si="633"/>
        <v>2050765.70280671</v>
      </c>
      <c r="AM1665" s="13">
        <f>IF(AP1665&gt;0,SQRT(Sum_Sq($AI$2,V_rtHz($AH$2)/(1+1/$A1665),V_rtHz($AH$2*$A1665)/(1+$A1665),$AN$2*$AH$2/(1+1/$A1665),$AM$2*SQRT(Sum_Sq(AP1665,1/($X$2*AN$8*(1+AM$1017+AP1665/AO1665))))/SQRT(Sum_Sq($X$2*AP1665*AN$8,1)),                   $AQ$2*SQRT(Sum_Sq($AH$2/(1+1/$A1665)+AP1665*( 1/(AM$1017+1+AP1665/AO1665)-1)/(1+($X$2*AP1665*AN$8)^2), (AP1665^2*AN$8*$X$2+1/($X$2*AN$8*(AM$1017+1+AP1665/AO1665           )))/(1+($X$2*AP1665*AN$8)^2))),           V_rtHz(AO1665)/($X$2*AN$8*(AO1665*AM$1017+AO1665+AP1665)),V_rtHz(AP1665)*SQRT(Sum_Sq(AO1665*AN$8*$X$2*AM$1017,1))/($X$2*AN$8*(AO1665*AM$1017+AO1665+AP1665))))/SQRT(Sum_Sq(1/(1+$A1665)+$AC$2/$I$2-1/(1+(1+AP1665/AO1665)/AM$1017),$X$2/$I$2)),IF(AP1666&lt;0,"A",AM1666))</f>
        <v>1.2081579165072204E-5</v>
      </c>
      <c r="AO1665" s="13">
        <f t="shared" si="610"/>
        <v>4794.0084255433176</v>
      </c>
      <c r="AP1665" s="12">
        <f t="shared" si="634"/>
        <v>6491104.305753788</v>
      </c>
      <c r="AR1665" s="13">
        <f t="shared" si="611"/>
        <v>69887291.180198371</v>
      </c>
      <c r="AS1665" s="13">
        <f t="shared" si="612"/>
        <v>-1.4721674498631654E-5</v>
      </c>
      <c r="AV1665" s="13"/>
      <c r="AW1665" s="13">
        <f t="shared" si="613"/>
        <v>9963.3300000000036</v>
      </c>
      <c r="AX1665" s="13">
        <f t="shared" si="614"/>
        <v>1.0899000000000012</v>
      </c>
      <c r="AZ1665" s="13"/>
      <c r="BA1665" s="13"/>
      <c r="BB1665" s="13">
        <f t="shared" si="615"/>
        <v>3150.681587988543</v>
      </c>
      <c r="BC1665" s="13">
        <f t="shared" si="616"/>
        <v>3.4465664218175118</v>
      </c>
      <c r="BD1665" s="13"/>
      <c r="BE1665" s="13"/>
      <c r="BG1665" s="13">
        <f t="shared" si="617"/>
        <v>996.3330000000002</v>
      </c>
      <c r="BH1665" s="13">
        <f t="shared" si="618"/>
        <v>10.898999999999999</v>
      </c>
      <c r="BI1665" s="13"/>
      <c r="BL1665" s="13">
        <f t="shared" si="619"/>
        <v>315.06815879885437</v>
      </c>
      <c r="BM1665" s="13">
        <f t="shared" si="620"/>
        <v>34.465664218175164</v>
      </c>
      <c r="BP1665" s="13"/>
      <c r="BQ1665" s="13">
        <f t="shared" si="621"/>
        <v>99.633300000000006</v>
      </c>
      <c r="BR1665" s="13">
        <f t="shared" si="622"/>
        <v>108.99000000000012</v>
      </c>
      <c r="BT1665" s="13"/>
      <c r="BU1665" s="13"/>
      <c r="BV1665" s="13">
        <f t="shared" si="623"/>
        <v>31.50681587988543</v>
      </c>
      <c r="BW1665" s="13">
        <f t="shared" si="624"/>
        <v>344.65664218175209</v>
      </c>
      <c r="CA1665" s="13">
        <f t="shared" si="625"/>
        <v>9.9633299999999991</v>
      </c>
      <c r="CB1665" s="13">
        <f t="shared" si="626"/>
        <v>1089.899999999999</v>
      </c>
    </row>
    <row r="1666" spans="1:80" x14ac:dyDescent="0.3">
      <c r="A1666" s="13">
        <f t="shared" si="602"/>
        <v>8.1658237135859221E-2</v>
      </c>
      <c r="C1666" s="13" t="str">
        <f>IF(F1666&gt;0,SQRT(Sum_Sq($AI$2,V_rtHz($AH$2)/(1+1/$A1666),V_rtHz($AH$2*$A1666)/(1+$A1666),$AN$2*$AH$2/(1+1/$A1666),$AM$2*SQRT(Sum_Sq(F1666,1/($X$2*D$8*(1+C$1017+F1666/E1666))))/SQRT(Sum_Sq($X$2*F1666*D$8,1)),                   $AQ$2*SQRT(Sum_Sq($AH$2/(1+1/$A1666)+F1666*( 1/(C$1017+1+F1666/E1666)-1)/(1+($X$2*F1666*D$8)^2), (F1666^2*D$8*$X$2+1/($X$2*D$8*(C$1017+1+F1666/E1666           )))/(1+($X$2*F1666*D$8)^2))),           V_rtHz(E1666)/($X$2*D$8*(E1666*C$1017+E1666+F1666)),V_rtHz(F1666)*SQRT(Sum_Sq(E1666*D$8*$X$2*C$1017,1))/($X$2*D$8*(E1666*C$1017+E1666+F1666))))/SQRT(Sum_Sq(1/(1+$A1666)+$AC$2/$I$2-1/(1+(1+F1666/E1666)/C$1017),$X$2/$I$2)),IF(F1667&lt;0,"A",C1667))</f>
        <v>A</v>
      </c>
      <c r="E1666" s="13">
        <f t="shared" si="603"/>
        <v>-1</v>
      </c>
      <c r="F1666" s="12">
        <f t="shared" si="627"/>
        <v>-2</v>
      </c>
      <c r="H1666" s="13">
        <f>IF(K1666&gt;0,SQRT(Sum_Sq($AI$2,V_rtHz($AH$2)/(1+1/$A1666),V_rtHz($AH$2*$A1666)/(1+$A1666),$AN$2*$AH$2/(1+1/$A1666),$AM$2*SQRT(Sum_Sq(K1666,1/($X$2*I$8*(1+H$1017+K1666/J1666))))/SQRT(Sum_Sq($X$2*K1666*I$8,1)),                   $AQ$2*SQRT(Sum_Sq($AH$2/(1+1/$A1666)+K1666*( 1/(H$1017+1+K1666/J1666)-1)/(1+($X$2*K1666*I$8)^2), (K1666^2*I$8*$X$2+1/($X$2*I$8*(H$1017+1+K1666/J1666           )))/(1+($X$2*K1666*I$8)^2))),           V_rtHz(J1666)/($X$2*I$8*(J1666*H$1017+J1666+K1666)),V_rtHz(K1666)*SQRT(Sum_Sq(J1666*I$8*$X$2*H$1017,1))/($X$2*I$8*(J1666*H$1017+J1666+K1666))))/SQRT(Sum_Sq(1/(1+$A1666)+$AC$2/$I$2-1/(1+(1+K1666/J1666)/H$1017),$X$2/$I$2)),IF(K1667&lt;0,"A",H1667))</f>
        <v>1.7106496099951431E-6</v>
      </c>
      <c r="J1666" s="13">
        <f t="shared" si="604"/>
        <v>18180.914786827991</v>
      </c>
      <c r="K1666" s="12">
        <f t="shared" si="628"/>
        <v>1711.5975239820903</v>
      </c>
      <c r="M1666" s="13">
        <f>IF(P1666&gt;0,SQRT(Sum_Sq($AI$2,V_rtHz($AH$2)/(1+1/$A1666),V_rtHz($AH$2*$A1666)/(1+$A1666),$AN$2*$AH$2/(1+1/$A1666),$AM$2*SQRT(Sum_Sq(P1666,1/($X$2*N$8*(1+M$1017+P1666/O1666))))/SQRT(Sum_Sq($X$2*P1666*N$8,1)),                   $AQ$2*SQRT(Sum_Sq($AH$2/(1+1/$A1666)+P1666*( 1/(M$1017+1+P1666/O1666)-1)/(1+($X$2*P1666*N$8)^2), (P1666^2*N$8*$X$2+1/($X$2*N$8*(M$1017+1+P1666/O1666           )))/(1+($X$2*P1666*N$8)^2))),           V_rtHz(O1666)/($X$2*N$8*(O1666*M$1017+O1666+P1666)),V_rtHz(P1666)*SQRT(Sum_Sq(O1666*N$8*$X$2*M$1017,1))/($X$2*N$8*(O1666*M$1017+O1666+P1666))))/SQRT(Sum_Sq(1/(1+$A1666)+$AC$2/$I$2-1/(1+(1+P1666/O1666)/M$1017),$X$2/$I$2)),IF(P1667&lt;0,"A",M1667))</f>
        <v>8.7671097603429257E-7</v>
      </c>
      <c r="O1666" s="13">
        <f t="shared" si="605"/>
        <v>5578.3389596047873</v>
      </c>
      <c r="P1666" s="12">
        <f t="shared" si="629"/>
        <v>17640.564596113516</v>
      </c>
      <c r="R1666" s="13">
        <f>IF(U1666&gt;0,SQRT(Sum_Sq($AI$2,V_rtHz($AH$2)/(1+1/$A1666),V_rtHz($AH$2*$A1666)/(1+$A1666),$AN$2*$AH$2/(1+1/$A1666),$AM$2*SQRT(Sum_Sq(U1666,1/($X$2*S$8*(1+R$1017+U1666/T1666))))/SQRT(Sum_Sq($X$2*U1666*S$8,1)),                   $AQ$2*SQRT(Sum_Sq($AH$2/(1+1/$A1666)+U1666*( 1/(R$1017+1+U1666/T1666)-1)/(1+($X$2*U1666*S$8)^2), (U1666^2*S$8*$X$2+1/($X$2*S$8*(R$1017+1+U1666/T1666           )))/(1+($X$2*U1666*S$8)^2))),           V_rtHz(T1666)/($X$2*S$8*(T1666*R$1017+T1666+U1666)),V_rtHz(U1666)*SQRT(Sum_Sq(T1666*S$8*$X$2*R$1017,1))/($X$2*S$8*(T1666*R$1017+T1666+U1666))))/SQRT(Sum_Sq(1/(1+$A1666)+$AC$2/$I$2-1/(1+(1+U1666/T1666)/R$1017),$X$2/$I$2)),IF(U1667&lt;0,"A",R1667))</f>
        <v>1.30507132215871E-6</v>
      </c>
      <c r="T1666" s="13">
        <f t="shared" si="606"/>
        <v>4980.0277275351891</v>
      </c>
      <c r="U1666" s="12">
        <f t="shared" si="630"/>
        <v>62486.416613318484</v>
      </c>
      <c r="X1666" s="13">
        <f>IF(AA1666&gt;0,SQRT(Sum_Sq($AI$2,V_rtHz($AH$2)/(1+1/$A1666),V_rtHz($AH$2*$A1666)/(1+$A1666),$AN$2*$AH$2/(1+1/$A1666),$AM$2*SQRT(Sum_Sq(AA1666,1/($X$2*Y$8*(1+X$1017+AA1666/Z1666))))/SQRT(Sum_Sq($X$2*AA1666*Y$8,1)),                   $AQ$2*SQRT(Sum_Sq($AH$2/(1+1/$A1666)+AA1666*( 1/(X$1017+1+AA1666/Z1666)-1)/(1+($X$2*AA1666*Y$8)^2), (AA1666^2*Y$8*$X$2+1/($X$2*Y$8*(X$1017+1+AA1666/Z1666           )))/(1+($X$2*AA1666*Y$8)^2))),           V_rtHz(Z1666)/($X$2*Y$8*(Z1666*X$1017+Z1666+AA1666)),V_rtHz(AA1666)*SQRT(Sum_Sq(Z1666*Y$8*$X$2*X$1017,1))/($X$2*Y$8*(Z1666*X$1017+Z1666+AA1666))))/SQRT(Sum_Sq(1/(1+$A1666)+$AC$2/$I$2-1/(1+(1+AA1666/Z1666)/X$1017),$X$2/$I$2)),IF(AA1667&lt;0,"A",X1667))</f>
        <v>2.1977228486862903E-6</v>
      </c>
      <c r="Z1666" s="13">
        <f t="shared" si="607"/>
        <v>4829.2301948338445</v>
      </c>
      <c r="AA1666" s="12">
        <f t="shared" si="631"/>
        <v>203769.63778035567</v>
      </c>
      <c r="AC1666" s="13">
        <f>IF(AF1666&gt;0,SQRT(Sum_Sq($AI$2,V_rtHz($AH$2)/(1+1/$A1666),V_rtHz($AH$2*$A1666)/(1+$A1666),$AN$2*$AH$2/(1+1/$A1666),$AM$2*SQRT(Sum_Sq(AF1666,1/($X$2*AD$8*(1+AC$1017+AF1666/AE1666))))/SQRT(Sum_Sq($X$2*AF1666*AD$8,1)),                   $AQ$2*SQRT(Sum_Sq($AH$2/(1+1/$A1666)+AF1666*( 1/(AC$1017+1+AF1666/AE1666)-1)/(1+($X$2*AF1666*AD$8)^2), (AF1666^2*AD$8*$X$2+1/($X$2*AD$8*(AC$1017+1+AF1666/AE1666           )))/(1+($X$2*AF1666*AD$8)^2))),           V_rtHz(AE1666)/($X$2*AD$8*(AE1666*AC$1017+AE1666+AF1666)),V_rtHz(AF1666)*SQRT(Sum_Sq(AE1666*AD$8*$X$2*AC$1017,1))/($X$2*AD$8*(AE1666*AC$1017+AE1666+AF1666))))/SQRT(Sum_Sq(1/(1+$A1666)+$AC$2/$I$2-1/(1+(1+AF1666/AE1666)/AC$1017),$X$2/$I$2)),IF(AF1667&lt;0,"A",AC1667))</f>
        <v>3.8416434665899302E-6</v>
      </c>
      <c r="AE1666" s="13">
        <f t="shared" si="608"/>
        <v>4784.4649069129182</v>
      </c>
      <c r="AF1666" s="12">
        <f t="shared" si="632"/>
        <v>650405.20389024459</v>
      </c>
      <c r="AG1666" s="13"/>
      <c r="AH1666" s="13">
        <f>IF(AK1666&gt;0,SQRT(Sum_Sq($AI$2,V_rtHz($AH$2)/(1+1/$A1666),V_rtHz($AH$2*$A1666)/(1+$A1666),$AN$2*$AH$2/(1+1/$A1666),$AM$2*SQRT(Sum_Sq(AK1666,1/($X$2*AI$8*(1+AH$1017+AK1666/AJ1666))))/SQRT(Sum_Sq($X$2*AK1666*AI$8,1)),                   $AQ$2*SQRT(Sum_Sq($AH$2/(1+1/$A1666)+AK1666*( 1/(AH$1017+1+AK1666/AJ1666)-1)/(1+($X$2*AK1666*AI$8)^2), (AK1666^2*AI$8*$X$2+1/($X$2*AI$8*(AH$1017+1+AK1666/AJ1666           )))/(1+($X$2*AK1666*AI$8)^2))),           V_rtHz(AJ1666)/($X$2*AI$8*(AJ1666*AH$1017+AJ1666+AK1666)),V_rtHz(AK1666)*SQRT(Sum_Sq(AJ1666*AI$8*$X$2*AH$1017,1))/($X$2*AI$8*(AJ1666*AH$1017+AJ1666+AK1666))))/SQRT(Sum_Sq(1/(1+$A1666)+$AC$2/$I$2-1/(1+(1+AK1666/AJ1666)/AH$1017),$X$2/$I$2)),IF(AK1667&lt;0,"A",AH1667))</f>
        <v>6.7950590723650027E-6</v>
      </c>
      <c r="AI1666" s="13"/>
      <c r="AJ1666" s="13">
        <f t="shared" si="609"/>
        <v>4770.5793695967977</v>
      </c>
      <c r="AK1666" s="12">
        <f t="shared" si="633"/>
        <v>2062748.3819484585</v>
      </c>
      <c r="AM1666" s="13">
        <f>IF(AP1666&gt;0,SQRT(Sum_Sq($AI$2,V_rtHz($AH$2)/(1+1/$A1666),V_rtHz($AH$2*$A1666)/(1+$A1666),$AN$2*$AH$2/(1+1/$A1666),$AM$2*SQRT(Sum_Sq(AP1666,1/($X$2*AN$8*(1+AM$1017+AP1666/AO1666))))/SQRT(Sum_Sq($X$2*AP1666*AN$8,1)),                   $AQ$2*SQRT(Sum_Sq($AH$2/(1+1/$A1666)+AP1666*( 1/(AM$1017+1+AP1666/AO1666)-1)/(1+($X$2*AP1666*AN$8)^2), (AP1666^2*AN$8*$X$2+1/($X$2*AN$8*(AM$1017+1+AP1666/AO1666           )))/(1+($X$2*AP1666*AN$8)^2))),           V_rtHz(AO1666)/($X$2*AN$8*(AO1666*AM$1017+AO1666+AP1666)),V_rtHz(AP1666)*SQRT(Sum_Sq(AO1666*AN$8*$X$2*AM$1017,1))/($X$2*AN$8*(AO1666*AM$1017+AO1666+AP1666))))/SQRT(Sum_Sq(1/(1+$A1666)+$AC$2/$I$2-1/(1+(1+AP1666/AO1666)/AM$1017),$X$2/$I$2)),IF(AP1667&lt;0,"A",AM1667))</f>
        <v>1.2066076566887546E-5</v>
      </c>
      <c r="AO1666" s="13">
        <f t="shared" si="610"/>
        <v>4766.2147972217927</v>
      </c>
      <c r="AP1666" s="12">
        <f t="shared" si="634"/>
        <v>6528956.4270168776</v>
      </c>
      <c r="AR1666" s="13">
        <f t="shared" si="611"/>
        <v>69887291.180198371</v>
      </c>
      <c r="AS1666" s="13">
        <f t="shared" si="612"/>
        <v>-1.4745363942688502E-5</v>
      </c>
      <c r="AV1666" s="13"/>
      <c r="AW1666" s="13">
        <f t="shared" si="613"/>
        <v>9963.3300000000036</v>
      </c>
      <c r="AX1666" s="13">
        <f t="shared" si="614"/>
        <v>1.0898999999999999</v>
      </c>
      <c r="AZ1666" s="13"/>
      <c r="BA1666" s="13"/>
      <c r="BB1666" s="13">
        <f t="shared" si="615"/>
        <v>3150.681587988543</v>
      </c>
      <c r="BC1666" s="13">
        <f t="shared" si="616"/>
        <v>3.4465664218175118</v>
      </c>
      <c r="BD1666" s="13"/>
      <c r="BE1666" s="13"/>
      <c r="BG1666" s="13">
        <f t="shared" si="617"/>
        <v>996.3330000000002</v>
      </c>
      <c r="BH1666" s="13">
        <f t="shared" si="618"/>
        <v>10.898999999999999</v>
      </c>
      <c r="BI1666" s="13"/>
      <c r="BL1666" s="13">
        <f t="shared" si="619"/>
        <v>315.06815879885437</v>
      </c>
      <c r="BM1666" s="13">
        <f t="shared" si="620"/>
        <v>34.465664218175164</v>
      </c>
      <c r="BP1666" s="13"/>
      <c r="BQ1666" s="13">
        <f t="shared" si="621"/>
        <v>99.633299999999991</v>
      </c>
      <c r="BR1666" s="13">
        <f t="shared" si="622"/>
        <v>108.99000000000018</v>
      </c>
      <c r="BT1666" s="13"/>
      <c r="BU1666" s="13"/>
      <c r="BV1666" s="13">
        <f t="shared" si="623"/>
        <v>31.50681587988543</v>
      </c>
      <c r="BW1666" s="13">
        <f t="shared" si="624"/>
        <v>344.65664218175152</v>
      </c>
      <c r="CA1666" s="13">
        <f t="shared" si="625"/>
        <v>9.9633299999999991</v>
      </c>
      <c r="CB1666" s="13">
        <f t="shared" si="626"/>
        <v>1089.9000000000008</v>
      </c>
    </row>
    <row r="1667" spans="1:80" x14ac:dyDescent="0.3">
      <c r="A1667" s="13">
        <f t="shared" si="602"/>
        <v>8.2794216371233437E-2</v>
      </c>
      <c r="C1667" s="13" t="str">
        <f>IF(F1667&gt;0,SQRT(Sum_Sq($AI$2,V_rtHz($AH$2)/(1+1/$A1667),V_rtHz($AH$2*$A1667)/(1+$A1667),$AN$2*$AH$2/(1+1/$A1667),$AM$2*SQRT(Sum_Sq(F1667,1/($X$2*D$8*(1+C$1017+F1667/E1667))))/SQRT(Sum_Sq($X$2*F1667*D$8,1)),                   $AQ$2*SQRT(Sum_Sq($AH$2/(1+1/$A1667)+F1667*( 1/(C$1017+1+F1667/E1667)-1)/(1+($X$2*F1667*D$8)^2), (F1667^2*D$8*$X$2+1/($X$2*D$8*(C$1017+1+F1667/E1667           )))/(1+($X$2*F1667*D$8)^2))),           V_rtHz(E1667)/($X$2*D$8*(E1667*C$1017+E1667+F1667)),V_rtHz(F1667)*SQRT(Sum_Sq(E1667*D$8*$X$2*C$1017,1))/($X$2*D$8*(E1667*C$1017+E1667+F1667))))/SQRT(Sum_Sq(1/(1+$A1667)+$AC$2/$I$2-1/(1+(1+F1667/E1667)/C$1017),$X$2/$I$2)),IF(F1668&lt;0,"A",C1668))</f>
        <v>A</v>
      </c>
      <c r="E1667" s="13">
        <f t="shared" si="603"/>
        <v>-1</v>
      </c>
      <c r="F1667" s="12">
        <f t="shared" si="627"/>
        <v>-2</v>
      </c>
      <c r="H1667" s="13">
        <f>IF(K1667&gt;0,SQRT(Sum_Sq($AI$2,V_rtHz($AH$2)/(1+1/$A1667),V_rtHz($AH$2*$A1667)/(1+$A1667),$AN$2*$AH$2/(1+1/$A1667),$AM$2*SQRT(Sum_Sq(K1667,1/($X$2*I$8*(1+H$1017+K1667/J1667))))/SQRT(Sum_Sq($X$2*K1667*I$8,1)),                   $AQ$2*SQRT(Sum_Sq($AH$2/(1+1/$A1667)+K1667*( 1/(H$1017+1+K1667/J1667)-1)/(1+($X$2*K1667*I$8)^2), (K1667^2*I$8*$X$2+1/($X$2*I$8*(H$1017+1+K1667/J1667           )))/(1+($X$2*K1667*I$8)^2))),           V_rtHz(J1667)/($X$2*I$8*(J1667*H$1017+J1667+K1667)),V_rtHz(K1667)*SQRT(Sum_Sq(J1667*I$8*$X$2*H$1017,1))/($X$2*I$8*(J1667*H$1017+J1667+K1667))))/SQRT(Sum_Sq(1/(1+$A1667)+$AC$2/$I$2-1/(1+(1+K1667/J1667)/H$1017),$X$2/$I$2)),IF(K1668&lt;0,"A",H1668))</f>
        <v>1.5318065537115994E-6</v>
      </c>
      <c r="J1667" s="13">
        <f t="shared" si="604"/>
        <v>16019.519112347671</v>
      </c>
      <c r="K1667" s="12">
        <f t="shared" si="628"/>
        <v>1942.5307660376914</v>
      </c>
      <c r="M1667" s="13">
        <f>IF(P1667&gt;0,SQRT(Sum_Sq($AI$2,V_rtHz($AH$2)/(1+1/$A1667),V_rtHz($AH$2*$A1667)/(1+$A1667),$AN$2*$AH$2/(1+1/$A1667),$AM$2*SQRT(Sum_Sq(P1667,1/($X$2*N$8*(1+M$1017+P1667/O1667))))/SQRT(Sum_Sq($X$2*P1667*N$8,1)),                   $AQ$2*SQRT(Sum_Sq($AH$2/(1+1/$A1667)+P1667*( 1/(M$1017+1+P1667/O1667)-1)/(1+($X$2*P1667*N$8)^2), (P1667^2*N$8*$X$2+1/($X$2*N$8*(M$1017+1+P1667/O1667           )))/(1+($X$2*P1667*N$8)^2))),           V_rtHz(O1667)/($X$2*N$8*(O1667*M$1017+O1667+P1667)),V_rtHz(P1667)*SQRT(Sum_Sq(O1667*N$8*$X$2*M$1017,1))/($X$2*N$8*(O1667*M$1017+O1667+P1667))))/SQRT(Sum_Sq(1/(1+$A1667)+$AC$2/$I$2-1/(1+(1+P1667/O1667)/M$1017),$X$2/$I$2)),IF(P1668&lt;0,"A",M1668))</f>
        <v>8.7385382372259333E-7</v>
      </c>
      <c r="O1667" s="13">
        <f t="shared" si="605"/>
        <v>5532.9256948631783</v>
      </c>
      <c r="P1667" s="12">
        <f t="shared" si="629"/>
        <v>17785.355195947257</v>
      </c>
      <c r="R1667" s="13">
        <f>IF(U1667&gt;0,SQRT(Sum_Sq($AI$2,V_rtHz($AH$2)/(1+1/$A1667),V_rtHz($AH$2*$A1667)/(1+$A1667),$AN$2*$AH$2/(1+1/$A1667),$AM$2*SQRT(Sum_Sq(U1667,1/($X$2*S$8*(1+R$1017+U1667/T1667))))/SQRT(Sum_Sq($X$2*U1667*S$8,1)),                   $AQ$2*SQRT(Sum_Sq($AH$2/(1+1/$A1667)+U1667*( 1/(R$1017+1+U1667/T1667)-1)/(1+($X$2*U1667*S$8)^2), (U1667^2*S$8*$X$2+1/($X$2*S$8*(R$1017+1+U1667/T1667           )))/(1+($X$2*U1667*S$8)^2))),           V_rtHz(T1667)/($X$2*S$8*(T1667*R$1017+T1667+U1667)),V_rtHz(U1667)*SQRT(Sum_Sq(T1667*S$8*$X$2*R$1017,1))/($X$2*S$8*(T1667*R$1017+T1667+U1667))))/SQRT(Sum_Sq(1/(1+$A1667)+$AC$2/$I$2-1/(1+(1+U1667/T1667)/R$1017),$X$2/$I$2)),IF(U1668&lt;0,"A",R1668))</f>
        <v>1.3027781366660003E-6</v>
      </c>
      <c r="T1667" s="13">
        <f t="shared" si="606"/>
        <v>4948.2712133686455</v>
      </c>
      <c r="U1667" s="12">
        <f t="shared" si="630"/>
        <v>62887.435613456611</v>
      </c>
      <c r="X1667" s="13">
        <f>IF(AA1667&gt;0,SQRT(Sum_Sq($AI$2,V_rtHz($AH$2)/(1+1/$A1667),V_rtHz($AH$2*$A1667)/(1+$A1667),$AN$2*$AH$2/(1+1/$A1667),$AM$2*SQRT(Sum_Sq(AA1667,1/($X$2*Y$8*(1+X$1017+AA1667/Z1667))))/SQRT(Sum_Sq($X$2*AA1667*Y$8,1)),                   $AQ$2*SQRT(Sum_Sq($AH$2/(1+1/$A1667)+AA1667*( 1/(X$1017+1+AA1667/Z1667)-1)/(1+($X$2*AA1667*Y$8)^2), (AA1667^2*Y$8*$X$2+1/($X$2*Y$8*(X$1017+1+AA1667/Z1667           )))/(1+($X$2*AA1667*Y$8)^2))),           V_rtHz(Z1667)/($X$2*Y$8*(Z1667*X$1017+Z1667+AA1667)),V_rtHz(AA1667)*SQRT(Sum_Sq(Z1667*Y$8*$X$2*X$1017,1))/($X$2*Y$8*(Z1667*X$1017+Z1667+AA1667))))/SQRT(Sum_Sq(1/(1+$A1667)+$AC$2/$I$2-1/(1+(1+AA1667/Z1667)/X$1017),$X$2/$I$2)),IF(AA1668&lt;0,"A",X1668))</f>
        <v>2.1946232687628292E-6</v>
      </c>
      <c r="Z1667" s="13">
        <f t="shared" si="607"/>
        <v>4800.3984272977195</v>
      </c>
      <c r="AA1667" s="12">
        <f t="shared" si="631"/>
        <v>204993.50261498996</v>
      </c>
      <c r="AC1667" s="13">
        <f>IF(AF1667&gt;0,SQRT(Sum_Sq($AI$2,V_rtHz($AH$2)/(1+1/$A1667),V_rtHz($AH$2*$A1667)/(1+$A1667),$AN$2*$AH$2/(1+1/$A1667),$AM$2*SQRT(Sum_Sq(AF1667,1/($X$2*AD$8*(1+AC$1017+AF1667/AE1667))))/SQRT(Sum_Sq($X$2*AF1667*AD$8,1)),                   $AQ$2*SQRT(Sum_Sq($AH$2/(1+1/$A1667)+AF1667*( 1/(AC$1017+1+AF1667/AE1667)-1)/(1+($X$2*AF1667*AD$8)^2), (AF1667^2*AD$8*$X$2+1/($X$2*AD$8*(AC$1017+1+AF1667/AE1667           )))/(1+($X$2*AF1667*AD$8)^2))),           V_rtHz(AE1667)/($X$2*AD$8*(AE1667*AC$1017+AE1667+AF1667)),V_rtHz(AF1667)*SQRT(Sum_Sq(AE1667*AD$8*$X$2*AC$1017,1))/($X$2*AD$8*(AE1667*AC$1017+AE1667+AF1667))))/SQRT(Sum_Sq(1/(1+$A1667)+$AC$2/$I$2-1/(1+(1+AF1667/AE1667)/AC$1017),$X$2/$I$2)),IF(AF1668&lt;0,"A",AC1668))</f>
        <v>3.836612821974351E-6</v>
      </c>
      <c r="AE1667" s="13">
        <f t="shared" si="608"/>
        <v>4756.463908586421</v>
      </c>
      <c r="AF1667" s="12">
        <f t="shared" si="632"/>
        <v>654234.09766000463</v>
      </c>
      <c r="AG1667" s="13"/>
      <c r="AH1667" s="13">
        <f>IF(AK1667&gt;0,SQRT(Sum_Sq($AI$2,V_rtHz($AH$2)/(1+1/$A1667),V_rtHz($AH$2*$A1667)/(1+$A1667),$AN$2*$AH$2/(1+1/$A1667),$AM$2*SQRT(Sum_Sq(AK1667,1/($X$2*AI$8*(1+AH$1017+AK1667/AJ1667))))/SQRT(Sum_Sq($X$2*AK1667*AI$8,1)),                   $AQ$2*SQRT(Sum_Sq($AH$2/(1+1/$A1667)+AK1667*( 1/(AH$1017+1+AK1667/AJ1667)-1)/(1+($X$2*AK1667*AI$8)^2), (AK1667^2*AI$8*$X$2+1/($X$2*AI$8*(AH$1017+1+AK1667/AJ1667           )))/(1+($X$2*AK1667*AI$8)^2))),           V_rtHz(AJ1667)/($X$2*AI$8*(AJ1667*AH$1017+AJ1667+AK1667)),V_rtHz(AK1667)*SQRT(Sum_Sq(AJ1667*AI$8*$X$2*AH$1017,1))/($X$2*AI$8*(AJ1667*AH$1017+AJ1667+AK1667))))/SQRT(Sum_Sq(1/(1+$A1667)+$AC$2/$I$2-1/(1+(1+AK1667/AJ1667)/AH$1017),$X$2/$I$2)),IF(AK1668&lt;0,"A",AH1668))</f>
        <v>6.786375257278387E-6</v>
      </c>
      <c r="AI1667" s="13"/>
      <c r="AJ1667" s="13">
        <f t="shared" si="609"/>
        <v>4742.8326419917321</v>
      </c>
      <c r="AK1667" s="12">
        <f t="shared" si="633"/>
        <v>2074815.963031749</v>
      </c>
      <c r="AM1667" s="13">
        <f>IF(AP1667&gt;0,SQRT(Sum_Sq($AI$2,V_rtHz($AH$2)/(1+1/$A1667),V_rtHz($AH$2*$A1667)/(1+$A1667),$AN$2*$AH$2/(1+1/$A1667),$AM$2*SQRT(Sum_Sq(AP1667,1/($X$2*AN$8*(1+AM$1017+AP1667/AO1667))))/SQRT(Sum_Sq($X$2*AP1667*AN$8,1)),                   $AQ$2*SQRT(Sum_Sq($AH$2/(1+1/$A1667)+AP1667*( 1/(AM$1017+1+AP1667/AO1667)-1)/(1+($X$2*AP1667*AN$8)^2), (AP1667^2*AN$8*$X$2+1/($X$2*AN$8*(AM$1017+1+AP1667/AO1667           )))/(1+($X$2*AP1667*AN$8)^2))),           V_rtHz(AO1667)/($X$2*AN$8*(AO1667*AM$1017+AO1667+AP1667)),V_rtHz(AP1667)*SQRT(Sum_Sq(AO1667*AN$8*$X$2*AM$1017,1))/($X$2*AN$8*(AO1667*AM$1017+AO1667+AP1667))))/SQRT(Sum_Sq(1/(1+$A1667)+$AC$2/$I$2-1/(1+(1+AP1667/AO1667)/AM$1017),$X$2/$I$2)),IF(AP1668&lt;0,"A",AM1668))</f>
        <v>1.2050793447022382E-5</v>
      </c>
      <c r="AO1667" s="13">
        <f t="shared" si="610"/>
        <v>4738.5476604591095</v>
      </c>
      <c r="AP1667" s="12">
        <f t="shared" si="634"/>
        <v>6567077.2909033392</v>
      </c>
      <c r="AR1667" s="13">
        <f t="shared" si="611"/>
        <v>69887291.180198371</v>
      </c>
      <c r="AS1667" s="13">
        <f t="shared" si="612"/>
        <v>-1.4769460905161019E-5</v>
      </c>
      <c r="AV1667" s="13"/>
      <c r="AW1667" s="13">
        <f t="shared" si="613"/>
        <v>9963.3300000000036</v>
      </c>
      <c r="AX1667" s="13">
        <f t="shared" si="614"/>
        <v>1.0898999999999985</v>
      </c>
      <c r="AZ1667" s="13"/>
      <c r="BA1667" s="13"/>
      <c r="BB1667" s="13">
        <f t="shared" si="615"/>
        <v>3150.681587988543</v>
      </c>
      <c r="BC1667" s="13">
        <f t="shared" si="616"/>
        <v>3.4465664218175118</v>
      </c>
      <c r="BD1667" s="13"/>
      <c r="BE1667" s="13"/>
      <c r="BG1667" s="13">
        <f t="shared" si="617"/>
        <v>996.3330000000002</v>
      </c>
      <c r="BH1667" s="13">
        <f t="shared" si="618"/>
        <v>10.898999999999996</v>
      </c>
      <c r="BI1667" s="13"/>
      <c r="BL1667" s="13">
        <f t="shared" si="619"/>
        <v>315.06815879885437</v>
      </c>
      <c r="BM1667" s="13">
        <f t="shared" si="620"/>
        <v>34.465664218175121</v>
      </c>
      <c r="BP1667" s="13"/>
      <c r="BQ1667" s="13">
        <f t="shared" si="621"/>
        <v>99.633300000000006</v>
      </c>
      <c r="BR1667" s="13">
        <f t="shared" si="622"/>
        <v>108.98999999999997</v>
      </c>
      <c r="BT1667" s="13"/>
      <c r="BU1667" s="13"/>
      <c r="BV1667" s="13">
        <f t="shared" si="623"/>
        <v>31.506815879885437</v>
      </c>
      <c r="BW1667" s="13">
        <f t="shared" si="624"/>
        <v>344.65664218175124</v>
      </c>
      <c r="CA1667" s="13">
        <f t="shared" si="625"/>
        <v>9.9633299999999991</v>
      </c>
      <c r="CB1667" s="13">
        <f t="shared" si="626"/>
        <v>1089.9000000000001</v>
      </c>
    </row>
    <row r="1668" spans="1:80" x14ac:dyDescent="0.3">
      <c r="A1668" s="13">
        <f t="shared" si="602"/>
        <v>8.3945998651939663E-2</v>
      </c>
      <c r="C1668" s="13" t="str">
        <f>IF(F1668&gt;0,SQRT(Sum_Sq($AI$2,V_rtHz($AH$2)/(1+1/$A1668),V_rtHz($AH$2*$A1668)/(1+$A1668),$AN$2*$AH$2/(1+1/$A1668),$AM$2*SQRT(Sum_Sq(F1668,1/($X$2*D$8*(1+C$1017+F1668/E1668))))/SQRT(Sum_Sq($X$2*F1668*D$8,1)),                   $AQ$2*SQRT(Sum_Sq($AH$2/(1+1/$A1668)+F1668*( 1/(C$1017+1+F1668/E1668)-1)/(1+($X$2*F1668*D$8)^2), (F1668^2*D$8*$X$2+1/($X$2*D$8*(C$1017+1+F1668/E1668           )))/(1+($X$2*F1668*D$8)^2))),           V_rtHz(E1668)/($X$2*D$8*(E1668*C$1017+E1668+F1668)),V_rtHz(F1668)*SQRT(Sum_Sq(E1668*D$8*$X$2*C$1017,1))/($X$2*D$8*(E1668*C$1017+E1668+F1668))))/SQRT(Sum_Sq(1/(1+$A1668)+$AC$2/$I$2-1/(1+(1+F1668/E1668)/C$1017),$X$2/$I$2)),IF(F1669&lt;0,"A",C1669))</f>
        <v>A</v>
      </c>
      <c r="E1668" s="13">
        <f t="shared" si="603"/>
        <v>-1</v>
      </c>
      <c r="F1668" s="12">
        <f t="shared" si="627"/>
        <v>-2</v>
      </c>
      <c r="H1668" s="13">
        <f>IF(K1668&gt;0,SQRT(Sum_Sq($AI$2,V_rtHz($AH$2)/(1+1/$A1668),V_rtHz($AH$2*$A1668)/(1+$A1668),$AN$2*$AH$2/(1+1/$A1668),$AM$2*SQRT(Sum_Sq(K1668,1/($X$2*I$8*(1+H$1017+K1668/J1668))))/SQRT(Sum_Sq($X$2*K1668*I$8,1)),                   $AQ$2*SQRT(Sum_Sq($AH$2/(1+1/$A1668)+K1668*( 1/(H$1017+1+K1668/J1668)-1)/(1+($X$2*K1668*I$8)^2), (K1668^2*I$8*$X$2+1/($X$2*I$8*(H$1017+1+K1668/J1668           )))/(1+($X$2*K1668*I$8)^2))),           V_rtHz(J1668)/($X$2*I$8*(J1668*H$1017+J1668+K1668)),V_rtHz(K1668)*SQRT(Sum_Sq(J1668*I$8*$X$2*H$1017,1))/($X$2*I$8*(J1668*H$1017+J1668+K1668))))/SQRT(Sum_Sq(1/(1+$A1668)+$AC$2/$I$2-1/(1+(1+K1668/J1668)/H$1017),$X$2/$I$2)),IF(K1669&lt;0,"A",H1669))</f>
        <v>1.4135929572446478E-6</v>
      </c>
      <c r="J1668" s="13">
        <f t="shared" si="604"/>
        <v>14585.532471468052</v>
      </c>
      <c r="K1668" s="12">
        <f t="shared" si="628"/>
        <v>2133.5120122448329</v>
      </c>
      <c r="M1668" s="13">
        <f>IF(P1668&gt;0,SQRT(Sum_Sq($AI$2,V_rtHz($AH$2)/(1+1/$A1668),V_rtHz($AH$2*$A1668)/(1+$A1668),$AN$2*$AH$2/(1+1/$A1668),$AM$2*SQRT(Sum_Sq(P1668,1/($X$2*N$8*(1+M$1017+P1668/O1668))))/SQRT(Sum_Sq($X$2*P1668*N$8,1)),                   $AQ$2*SQRT(Sum_Sq($AH$2/(1+1/$A1668)+P1668*( 1/(M$1017+1+P1668/O1668)-1)/(1+($X$2*P1668*N$8)^2), (P1668^2*N$8*$X$2+1/($X$2*N$8*(M$1017+1+P1668/O1668           )))/(1+($X$2*P1668*N$8)^2))),           V_rtHz(O1668)/($X$2*N$8*(O1668*M$1017+O1668+P1668)),V_rtHz(P1668)*SQRT(Sum_Sq(O1668*N$8*$X$2*M$1017,1))/($X$2*N$8*(O1668*M$1017+O1668+P1668))))/SQRT(Sum_Sq(1/(1+$A1668)+$AC$2/$I$2-1/(1+(1+P1668/O1668)/M$1017),$X$2/$I$2)),IF(P1669&lt;0,"A",M1669))</f>
        <v>8.7104874007254201E-7</v>
      </c>
      <c r="O1668" s="13">
        <f t="shared" si="605"/>
        <v>5488.0630652812351</v>
      </c>
      <c r="P1668" s="12">
        <f t="shared" si="629"/>
        <v>17930.743066430518</v>
      </c>
      <c r="R1668" s="13">
        <f>IF(U1668&gt;0,SQRT(Sum_Sq($AI$2,V_rtHz($AH$2)/(1+1/$A1668),V_rtHz($AH$2*$A1668)/(1+$A1668),$AN$2*$AH$2/(1+1/$A1668),$AM$2*SQRT(Sum_Sq(U1668,1/($X$2*S$8*(1+R$1017+U1668/T1668))))/SQRT(Sum_Sq($X$2*U1668*S$8,1)),                   $AQ$2*SQRT(Sum_Sq($AH$2/(1+1/$A1668)+U1668*( 1/(R$1017+1+U1668/T1668)-1)/(1+($X$2*U1668*S$8)^2), (U1668^2*S$8*$X$2+1/($X$2*S$8*(R$1017+1+U1668/T1668           )))/(1+($X$2*U1668*S$8)^2))),           V_rtHz(T1668)/($X$2*S$8*(T1668*R$1017+T1668+U1668)),V_rtHz(U1668)*SQRT(Sum_Sq(T1668*S$8*$X$2*R$1017,1))/($X$2*S$8*(T1668*R$1017+T1668+U1668))))/SQRT(Sum_Sq(1/(1+$A1668)+$AC$2/$I$2-1/(1+(1+U1668/T1668)/R$1017),$X$2/$I$2)),IF(U1669&lt;0,"A",R1669))</f>
        <v>1.3005185765302857E-6</v>
      </c>
      <c r="T1668" s="13">
        <f t="shared" si="606"/>
        <v>4916.7184078253922</v>
      </c>
      <c r="U1668" s="12">
        <f t="shared" si="630"/>
        <v>63291.012727791065</v>
      </c>
      <c r="X1668" s="13">
        <f>IF(AA1668&gt;0,SQRT(Sum_Sq($AI$2,V_rtHz($AH$2)/(1+1/$A1668),V_rtHz($AH$2*$A1668)/(1+$A1668),$AN$2*$AH$2/(1+1/$A1668),$AM$2*SQRT(Sum_Sq(AA1668,1/($X$2*Y$8*(1+X$1017+AA1668/Z1668))))/SQRT(Sum_Sq($X$2*AA1668*Y$8,1)),                   $AQ$2*SQRT(Sum_Sq($AH$2/(1+1/$A1668)+AA1668*( 1/(X$1017+1+AA1668/Z1668)-1)/(1+($X$2*AA1668*Y$8)^2), (AA1668^2*Y$8*$X$2+1/($X$2*Y$8*(X$1017+1+AA1668/Z1668           )))/(1+($X$2*AA1668*Y$8)^2))),           V_rtHz(Z1668)/($X$2*Y$8*(Z1668*X$1017+Z1668+AA1668)),V_rtHz(AA1668)*SQRT(Sum_Sq(Z1668*Y$8*$X$2*X$1017,1))/($X$2*Y$8*(Z1668*X$1017+Z1668+AA1668))))/SQRT(Sum_Sq(1/(1+$A1668)+$AC$2/$I$2-1/(1+(1+AA1668/Z1668)/X$1017),$X$2/$I$2)),IF(AA1669&lt;0,"A",X1669))</f>
        <v>2.1915683898823418E-6</v>
      </c>
      <c r="Z1668" s="13">
        <f t="shared" si="607"/>
        <v>4771.713751986822</v>
      </c>
      <c r="AA1668" s="12">
        <f t="shared" si="631"/>
        <v>206225.80035307334</v>
      </c>
      <c r="AC1668" s="13">
        <f>IF(AF1668&gt;0,SQRT(Sum_Sq($AI$2,V_rtHz($AH$2)/(1+1/$A1668),V_rtHz($AH$2*$A1668)/(1+$A1668),$AN$2*$AH$2/(1+1/$A1668),$AM$2*SQRT(Sum_Sq(AF1668,1/($X$2*AD$8*(1+AC$1017+AF1668/AE1668))))/SQRT(Sum_Sq($X$2*AF1668*AD$8,1)),                   $AQ$2*SQRT(Sum_Sq($AH$2/(1+1/$A1668)+AF1668*( 1/(AC$1017+1+AF1668/AE1668)-1)/(1+($X$2*AF1668*AD$8)^2), (AF1668^2*AD$8*$X$2+1/($X$2*AD$8*(AC$1017+1+AF1668/AE1668           )))/(1+($X$2*AF1668*AD$8)^2))),           V_rtHz(AE1668)/($X$2*AD$8*(AE1668*AC$1017+AE1668+AF1668)),V_rtHz(AF1668)*SQRT(Sum_Sq(AE1668*AD$8*$X$2*AC$1017,1))/($X$2*AD$8*(AE1668*AC$1017+AE1668+AF1668))))/SQRT(Sum_Sq(1/(1+$A1668)+$AC$2/$I$2-1/(1+(1+AF1668/AE1668)/AC$1017),$X$2/$I$2)),IF(AF1669&lt;0,"A",AC1669))</f>
        <v>3.8316548764945252E-6</v>
      </c>
      <c r="AE1668" s="13">
        <f t="shared" si="608"/>
        <v>4728.5951189633506</v>
      </c>
      <c r="AF1668" s="12">
        <f t="shared" si="632"/>
        <v>658089.93897718715</v>
      </c>
      <c r="AG1668" s="13"/>
      <c r="AH1668" s="13">
        <f>IF(AK1668&gt;0,SQRT(Sum_Sq($AI$2,V_rtHz($AH$2)/(1+1/$A1668),V_rtHz($AH$2*$A1668)/(1+$A1668),$AN$2*$AH$2/(1+1/$A1668),$AM$2*SQRT(Sum_Sq(AK1668,1/($X$2*AI$8*(1+AH$1017+AK1668/AJ1668))))/SQRT(Sum_Sq($X$2*AK1668*AI$8,1)),                   $AQ$2*SQRT(Sum_Sq($AH$2/(1+1/$A1668)+AK1668*( 1/(AH$1017+1+AK1668/AJ1668)-1)/(1+($X$2*AK1668*AI$8)^2), (AK1668^2*AI$8*$X$2+1/($X$2*AI$8*(AH$1017+1+AK1668/AJ1668           )))/(1+($X$2*AK1668*AI$8)^2))),           V_rtHz(AJ1668)/($X$2*AI$8*(AJ1668*AH$1017+AJ1668+AK1668)),V_rtHz(AK1668)*SQRT(Sum_Sq(AJ1668*AI$8*$X$2*AH$1017,1))/($X$2*AI$8*(AJ1668*AH$1017+AJ1668+AK1668))))/SQRT(Sum_Sq(1/(1+$A1668)+$AC$2/$I$2-1/(1+(1+AK1668/AJ1668)/AH$1017),$X$2/$I$2)),IF(AK1669&lt;0,"A",AH1669))</f>
        <v>6.7778171777901603E-6</v>
      </c>
      <c r="AI1668" s="13"/>
      <c r="AJ1668" s="13">
        <f t="shared" si="609"/>
        <v>4715.2136751712069</v>
      </c>
      <c r="AK1668" s="12">
        <f t="shared" si="633"/>
        <v>2086969.0227209455</v>
      </c>
      <c r="AM1668" s="13">
        <f>IF(AP1668&gt;0,SQRT(Sum_Sq($AI$2,V_rtHz($AH$2)/(1+1/$A1668),V_rtHz($AH$2*$A1668)/(1+$A1668),$AN$2*$AH$2/(1+1/$A1668),$AM$2*SQRT(Sum_Sq(AP1668,1/($X$2*AN$8*(1+AM$1017+AP1668/AO1668))))/SQRT(Sum_Sq($X$2*AP1668*AN$8,1)),                   $AQ$2*SQRT(Sum_Sq($AH$2/(1+1/$A1668)+AP1668*( 1/(AM$1017+1+AP1668/AO1668)-1)/(1+($X$2*AP1668*AN$8)^2), (AP1668^2*AN$8*$X$2+1/($X$2*AN$8*(AM$1017+1+AP1668/AO1668           )))/(1+($X$2*AP1668*AN$8)^2))),           V_rtHz(AO1668)/($X$2*AN$8*(AO1668*AM$1017+AO1668+AP1668)),V_rtHz(AP1668)*SQRT(Sum_Sq(AO1668*AN$8*$X$2*AM$1017,1))/($X$2*AN$8*(AO1668*AM$1017+AO1668+AP1668))))/SQRT(Sum_Sq(1/(1+$A1668)+$AC$2/$I$2-1/(1+(1+AP1668/AO1668)/AM$1017),$X$2/$I$2)),IF(AP1669&lt;0,"A",AM1669))</f>
        <v>1.2035732104566507E-5</v>
      </c>
      <c r="AO1668" s="13">
        <f t="shared" si="610"/>
        <v>4711.006902600544</v>
      </c>
      <c r="AP1668" s="12">
        <f t="shared" si="634"/>
        <v>6605468.719582295</v>
      </c>
      <c r="AR1668" s="13">
        <f t="shared" si="611"/>
        <v>69887291.180198371</v>
      </c>
      <c r="AS1668" s="13">
        <f t="shared" si="612"/>
        <v>-1.4793973633118251E-5</v>
      </c>
      <c r="AV1668" s="13"/>
      <c r="AW1668" s="13">
        <f t="shared" si="613"/>
        <v>9963.3300000000036</v>
      </c>
      <c r="AX1668" s="13">
        <f t="shared" si="614"/>
        <v>1.0898999999999999</v>
      </c>
      <c r="AZ1668" s="13"/>
      <c r="BA1668" s="13"/>
      <c r="BB1668" s="13">
        <f t="shared" si="615"/>
        <v>3150.681587988543</v>
      </c>
      <c r="BC1668" s="13">
        <f t="shared" si="616"/>
        <v>3.4465664218175136</v>
      </c>
      <c r="BD1668" s="13"/>
      <c r="BE1668" s="13"/>
      <c r="BG1668" s="13">
        <f t="shared" si="617"/>
        <v>996.3330000000002</v>
      </c>
      <c r="BH1668" s="13">
        <f t="shared" si="618"/>
        <v>10.898999999999999</v>
      </c>
      <c r="BI1668" s="13"/>
      <c r="BL1668" s="13">
        <f t="shared" si="619"/>
        <v>315.06815879885437</v>
      </c>
      <c r="BM1668" s="13">
        <f t="shared" si="620"/>
        <v>34.4656642181751</v>
      </c>
      <c r="BP1668" s="13"/>
      <c r="BQ1668" s="13">
        <f t="shared" si="621"/>
        <v>99.633300000000006</v>
      </c>
      <c r="BR1668" s="13">
        <f t="shared" si="622"/>
        <v>108.99000000000018</v>
      </c>
      <c r="BT1668" s="13"/>
      <c r="BU1668" s="13"/>
      <c r="BV1668" s="13">
        <f t="shared" si="623"/>
        <v>31.50681587988543</v>
      </c>
      <c r="BW1668" s="13">
        <f t="shared" si="624"/>
        <v>344.65664218175164</v>
      </c>
      <c r="CA1668" s="13">
        <f t="shared" si="625"/>
        <v>9.9633299999999974</v>
      </c>
      <c r="CB1668" s="13">
        <f t="shared" si="626"/>
        <v>1089.9000000000019</v>
      </c>
    </row>
    <row r="1669" spans="1:80" x14ac:dyDescent="0.3">
      <c r="A1669" s="13">
        <f t="shared" si="602"/>
        <v>8.511380382023763E-2</v>
      </c>
      <c r="C1669" s="13" t="str">
        <f>IF(F1669&gt;0,SQRT(Sum_Sq($AI$2,V_rtHz($AH$2)/(1+1/$A1669),V_rtHz($AH$2*$A1669)/(1+$A1669),$AN$2*$AH$2/(1+1/$A1669),$AM$2*SQRT(Sum_Sq(F1669,1/($X$2*D$8*(1+C$1017+F1669/E1669))))/SQRT(Sum_Sq($X$2*F1669*D$8,1)),                   $AQ$2*SQRT(Sum_Sq($AH$2/(1+1/$A1669)+F1669*( 1/(C$1017+1+F1669/E1669)-1)/(1+($X$2*F1669*D$8)^2), (F1669^2*D$8*$X$2+1/($X$2*D$8*(C$1017+1+F1669/E1669           )))/(1+($X$2*F1669*D$8)^2))),           V_rtHz(E1669)/($X$2*D$8*(E1669*C$1017+E1669+F1669)),V_rtHz(F1669)*SQRT(Sum_Sq(E1669*D$8*$X$2*C$1017,1))/($X$2*D$8*(E1669*C$1017+E1669+F1669))))/SQRT(Sum_Sq(1/(1+$A1669)+$AC$2/$I$2-1/(1+(1+F1669/E1669)/C$1017),$X$2/$I$2)),IF(F1670&lt;0,"A",C1670))</f>
        <v>A</v>
      </c>
      <c r="E1669" s="13">
        <f t="shared" si="603"/>
        <v>-1</v>
      </c>
      <c r="F1669" s="12">
        <f t="shared" si="627"/>
        <v>-2</v>
      </c>
      <c r="H1669" s="13">
        <f>IF(K1669&gt;0,SQRT(Sum_Sq($AI$2,V_rtHz($AH$2)/(1+1/$A1669),V_rtHz($AH$2*$A1669)/(1+$A1669),$AN$2*$AH$2/(1+1/$A1669),$AM$2*SQRT(Sum_Sq(K1669,1/($X$2*I$8*(1+H$1017+K1669/J1669))))/SQRT(Sum_Sq($X$2*K1669*I$8,1)),                   $AQ$2*SQRT(Sum_Sq($AH$2/(1+1/$A1669)+K1669*( 1/(H$1017+1+K1669/J1669)-1)/(1+($X$2*K1669*I$8)^2), (K1669^2*I$8*$X$2+1/($X$2*I$8*(H$1017+1+K1669/J1669           )))/(1+($X$2*K1669*I$8)^2))),           V_rtHz(J1669)/($X$2*I$8*(J1669*H$1017+J1669+K1669)),V_rtHz(K1669)*SQRT(Sum_Sq(J1669*I$8*$X$2*H$1017,1))/($X$2*I$8*(J1669*H$1017+J1669+K1669))))/SQRT(Sum_Sq(1/(1+$A1669)+$AC$2/$I$2-1/(1+(1+K1669/J1669)/H$1017),$X$2/$I$2)),IF(K1670&lt;0,"A",H1670))</f>
        <v>1.3264371965515431E-6</v>
      </c>
      <c r="J1669" s="13">
        <f t="shared" si="604"/>
        <v>13524.260597219565</v>
      </c>
      <c r="K1669" s="12">
        <f t="shared" si="628"/>
        <v>2300.9323511010834</v>
      </c>
      <c r="M1669" s="13">
        <f>IF(P1669&gt;0,SQRT(Sum_Sq($AI$2,V_rtHz($AH$2)/(1+1/$A1669),V_rtHz($AH$2*$A1669)/(1+$A1669),$AN$2*$AH$2/(1+1/$A1669),$AM$2*SQRT(Sum_Sq(P1669,1/($X$2*N$8*(1+M$1017+P1669/O1669))))/SQRT(Sum_Sq($X$2*P1669*N$8,1)),                   $AQ$2*SQRT(Sum_Sq($AH$2/(1+1/$A1669)+P1669*( 1/(M$1017+1+P1669/O1669)-1)/(1+($X$2*P1669*N$8)^2), (P1669^2*N$8*$X$2+1/($X$2*N$8*(M$1017+1+P1669/O1669           )))/(1+($X$2*P1669*N$8)^2))),           V_rtHz(O1669)/($X$2*N$8*(O1669*M$1017+O1669+P1669)),V_rtHz(P1669)*SQRT(Sum_Sq(O1669*N$8*$X$2*M$1017,1))/($X$2*N$8*(O1669*M$1017+O1669+P1669))))/SQRT(Sum_Sq(1/(1+$A1669)+$AC$2/$I$2-1/(1+(1+P1669/O1669)/M$1017),$X$2/$I$2)),IF(P1670&lt;0,"A",M1670))</f>
        <v>8.6829495713520396E-7</v>
      </c>
      <c r="O1669" s="13">
        <f t="shared" si="605"/>
        <v>5443.7391387933922</v>
      </c>
      <c r="P1669" s="12">
        <f t="shared" si="629"/>
        <v>18076.738478276249</v>
      </c>
      <c r="R1669" s="13">
        <f>IF(U1669&gt;0,SQRT(Sum_Sq($AI$2,V_rtHz($AH$2)/(1+1/$A1669),V_rtHz($AH$2*$A1669)/(1+$A1669),$AN$2*$AH$2/(1+1/$A1669),$AM$2*SQRT(Sum_Sq(U1669,1/($X$2*S$8*(1+R$1017+U1669/T1669))))/SQRT(Sum_Sq($X$2*U1669*S$8,1)),                   $AQ$2*SQRT(Sum_Sq($AH$2/(1+1/$A1669)+U1669*( 1/(R$1017+1+U1669/T1669)-1)/(1+($X$2*U1669*S$8)^2), (U1669^2*S$8*$X$2+1/($X$2*S$8*(R$1017+1+U1669/T1669           )))/(1+($X$2*U1669*S$8)^2))),           V_rtHz(T1669)/($X$2*S$8*(T1669*R$1017+T1669+U1669)),V_rtHz(U1669)*SQRT(Sum_Sq(T1669*S$8*$X$2*R$1017,1))/($X$2*S$8*(T1669*R$1017+T1669+U1669))))/SQRT(Sum_Sq(1/(1+$A1669)+$AC$2/$I$2-1/(1+(1+U1669/T1669)/R$1017),$X$2/$I$2)),IF(U1670&lt;0,"A",R1670))</f>
        <v>1.2982927420980867E-6</v>
      </c>
      <c r="T1669" s="13">
        <f t="shared" si="606"/>
        <v>4885.3677358559507</v>
      </c>
      <c r="U1669" s="12">
        <f t="shared" si="630"/>
        <v>63697.167573429331</v>
      </c>
      <c r="X1669" s="13">
        <f>IF(AA1669&gt;0,SQRT(Sum_Sq($AI$2,V_rtHz($AH$2)/(1+1/$A1669),V_rtHz($AH$2*$A1669)/(1+$A1669),$AN$2*$AH$2/(1+1/$A1669),$AM$2*SQRT(Sum_Sq(AA1669,1/($X$2*Y$8*(1+X$1017+AA1669/Z1669))))/SQRT(Sum_Sq($X$2*AA1669*Y$8,1)),                   $AQ$2*SQRT(Sum_Sq($AH$2/(1+1/$A1669)+AA1669*( 1/(X$1017+1+AA1669/Z1669)-1)/(1+($X$2*AA1669*Y$8)^2), (AA1669^2*Y$8*$X$2+1/($X$2*Y$8*(X$1017+1+AA1669/Z1669           )))/(1+($X$2*AA1669*Y$8)^2))),           V_rtHz(Z1669)/($X$2*Y$8*(Z1669*X$1017+Z1669+AA1669)),V_rtHz(AA1669)*SQRT(Sum_Sq(Z1669*Y$8*$X$2*X$1017,1))/($X$2*Y$8*(Z1669*X$1017+Z1669+AA1669))))/SQRT(Sum_Sq(1/(1+$A1669)+$AC$2/$I$2-1/(1+(1+AA1669/Z1669)/X$1017),$X$2/$I$2)),IF(AA1670&lt;0,"A",X1670))</f>
        <v>2.1885585778283648E-6</v>
      </c>
      <c r="Z1669" s="13">
        <f t="shared" si="607"/>
        <v>4743.1757011837381</v>
      </c>
      <c r="AA1669" s="12">
        <f t="shared" si="631"/>
        <v>207466.58980262163</v>
      </c>
      <c r="AC1669" s="13">
        <f>IF(AF1669&gt;0,SQRT(Sum_Sq($AI$2,V_rtHz($AH$2)/(1+1/$A1669),V_rtHz($AH$2*$A1669)/(1+$A1669),$AN$2*$AH$2/(1+1/$A1669),$AM$2*SQRT(Sum_Sq(AF1669,1/($X$2*AD$8*(1+AC$1017+AF1669/AE1669))))/SQRT(Sum_Sq($X$2*AF1669*AD$8,1)),                   $AQ$2*SQRT(Sum_Sq($AH$2/(1+1/$A1669)+AF1669*( 1/(AC$1017+1+AF1669/AE1669)-1)/(1+($X$2*AF1669*AD$8)^2), (AF1669^2*AD$8*$X$2+1/($X$2*AD$8*(AC$1017+1+AF1669/AE1669           )))/(1+($X$2*AF1669*AD$8)^2))),           V_rtHz(AE1669)/($X$2*AD$8*(AE1669*AC$1017+AE1669+AF1669)),V_rtHz(AF1669)*SQRT(Sum_Sq(AE1669*AD$8*$X$2*AC$1017,1))/($X$2*AD$8*(AE1669*AC$1017+AE1669+AF1669))))/SQRT(Sum_Sq(1/(1+$A1669)+$AC$2/$I$2-1/(1+(1+AF1669/AE1669)/AC$1017),$X$2/$I$2)),IF(AF1670&lt;0,"A",AC1670))</f>
        <v>3.8267703421083793E-6</v>
      </c>
      <c r="AE1669" s="13">
        <f t="shared" si="608"/>
        <v>4700.8583237594939</v>
      </c>
      <c r="AF1669" s="12">
        <f t="shared" si="632"/>
        <v>661972.91195913625</v>
      </c>
      <c r="AG1669" s="13"/>
      <c r="AH1669" s="13">
        <f>IF(AK1669&gt;0,SQRT(Sum_Sq($AI$2,V_rtHz($AH$2)/(1+1/$A1669),V_rtHz($AH$2*$A1669)/(1+$A1669),$AN$2*$AH$2/(1+1/$A1669),$AM$2*SQRT(Sum_Sq(AK1669,1/($X$2*AI$8*(1+AH$1017+AK1669/AJ1669))))/SQRT(Sum_Sq($X$2*AK1669*AI$8,1)),                   $AQ$2*SQRT(Sum_Sq($AH$2/(1+1/$A1669)+AK1669*( 1/(AH$1017+1+AK1669/AJ1669)-1)/(1+($X$2*AK1669*AI$8)^2), (AK1669^2*AI$8*$X$2+1/($X$2*AI$8*(AH$1017+1+AK1669/AJ1669           )))/(1+($X$2*AK1669*AI$8)^2))),           V_rtHz(AJ1669)/($X$2*AI$8*(AJ1669*AH$1017+AJ1669+AK1669)),V_rtHz(AK1669)*SQRT(Sum_Sq(AJ1669*AI$8*$X$2*AH$1017,1))/($X$2*AI$8*(AJ1669*AH$1017+AJ1669+AK1669))))/SQRT(Sum_Sq(1/(1+$A1669)+$AC$2/$I$2-1/(1+(1+AK1669/AJ1669)/AH$1017),$X$2/$I$2)),IF(AK1670&lt;0,"A",AH1670))</f>
        <v>6.7693861289097596E-6</v>
      </c>
      <c r="AI1669" s="13"/>
      <c r="AJ1669" s="13">
        <f t="shared" si="609"/>
        <v>4687.7223272499732</v>
      </c>
      <c r="AK1669" s="12">
        <f t="shared" si="633"/>
        <v>2099208.1417427664</v>
      </c>
      <c r="AM1669" s="13">
        <f>IF(AP1669&gt;0,SQRT(Sum_Sq($AI$2,V_rtHz($AH$2)/(1+1/$A1669),V_rtHz($AH$2*$A1669)/(1+$A1669),$AN$2*$AH$2/(1+1/$A1669),$AM$2*SQRT(Sum_Sq(AP1669,1/($X$2*AN$8*(1+AM$1017+AP1669/AO1669))))/SQRT(Sum_Sq($X$2*AP1669*AN$8,1)),                   $AQ$2*SQRT(Sum_Sq($AH$2/(1+1/$A1669)+AP1669*( 1/(AM$1017+1+AP1669/AO1669)-1)/(1+($X$2*AP1669*AN$8)^2), (AP1669^2*AN$8*$X$2+1/($X$2*AN$8*(AM$1017+1+AP1669/AO1669           )))/(1+($X$2*AP1669*AN$8)^2))),           V_rtHz(AO1669)/($X$2*AN$8*(AO1669*AM$1017+AO1669+AP1669)),V_rtHz(AP1669)*SQRT(Sum_Sq(AO1669*AN$8*$X$2*AM$1017,1))/($X$2*AN$8*(AO1669*AM$1017+AO1669+AP1669))))/SQRT(Sum_Sq(1/(1+$A1669)+$AC$2/$I$2-1/(1+(1+AP1669/AO1669)/AM$1017),$X$2/$I$2)),IF(AP1670&lt;0,"A",AM1670))</f>
        <v>1.2020894859634357E-5</v>
      </c>
      <c r="AO1669" s="13">
        <f t="shared" si="610"/>
        <v>4683.5924039318452</v>
      </c>
      <c r="AP1669" s="12">
        <f t="shared" si="634"/>
        <v>6644132.5480715325</v>
      </c>
      <c r="AR1669" s="13">
        <f t="shared" si="611"/>
        <v>69887291.180198371</v>
      </c>
      <c r="AS1669" s="13">
        <f t="shared" si="612"/>
        <v>-1.4818910579948177E-5</v>
      </c>
      <c r="AV1669" s="13"/>
      <c r="AW1669" s="13">
        <f t="shared" si="613"/>
        <v>9963.3300000000036</v>
      </c>
      <c r="AX1669" s="13">
        <f t="shared" si="614"/>
        <v>1.0899000000000012</v>
      </c>
      <c r="AZ1669" s="13"/>
      <c r="BA1669" s="13"/>
      <c r="BB1669" s="13">
        <f t="shared" si="615"/>
        <v>3150.681587988543</v>
      </c>
      <c r="BC1669" s="13">
        <f t="shared" si="616"/>
        <v>3.4465664218175136</v>
      </c>
      <c r="BD1669" s="13"/>
      <c r="BE1669" s="13"/>
      <c r="BG1669" s="13">
        <f t="shared" si="617"/>
        <v>996.3330000000002</v>
      </c>
      <c r="BH1669" s="13">
        <f t="shared" si="618"/>
        <v>10.899000000000008</v>
      </c>
      <c r="BI1669" s="13"/>
      <c r="BL1669" s="13">
        <f t="shared" si="619"/>
        <v>315.06815879885437</v>
      </c>
      <c r="BM1669" s="13">
        <f t="shared" si="620"/>
        <v>34.465664218175085</v>
      </c>
      <c r="BP1669" s="13"/>
      <c r="BQ1669" s="13">
        <f t="shared" si="621"/>
        <v>99.633300000000006</v>
      </c>
      <c r="BR1669" s="13">
        <f t="shared" si="622"/>
        <v>108.98999999999997</v>
      </c>
      <c r="BT1669" s="13"/>
      <c r="BU1669" s="13"/>
      <c r="BV1669" s="13">
        <f t="shared" si="623"/>
        <v>31.50681587988543</v>
      </c>
      <c r="BW1669" s="13">
        <f t="shared" si="624"/>
        <v>344.65664218175181</v>
      </c>
      <c r="CA1669" s="13">
        <f t="shared" si="625"/>
        <v>9.9633299999999991</v>
      </c>
      <c r="CB1669" s="13">
        <f t="shared" si="626"/>
        <v>1089.9000000000008</v>
      </c>
    </row>
    <row r="1670" spans="1:80" x14ac:dyDescent="0.3">
      <c r="A1670" s="13">
        <f t="shared" si="602"/>
        <v>8.6297854776697061E-2</v>
      </c>
      <c r="C1670" s="13" t="str">
        <f>IF(F1670&gt;0,SQRT(Sum_Sq($AI$2,V_rtHz($AH$2)/(1+1/$A1670),V_rtHz($AH$2*$A1670)/(1+$A1670),$AN$2*$AH$2/(1+1/$A1670),$AM$2*SQRT(Sum_Sq(F1670,1/($X$2*D$8*(1+C$1017+F1670/E1670))))/SQRT(Sum_Sq($X$2*F1670*D$8,1)),                   $AQ$2*SQRT(Sum_Sq($AH$2/(1+1/$A1670)+F1670*( 1/(C$1017+1+F1670/E1670)-1)/(1+($X$2*F1670*D$8)^2), (F1670^2*D$8*$X$2+1/($X$2*D$8*(C$1017+1+F1670/E1670           )))/(1+($X$2*F1670*D$8)^2))),           V_rtHz(E1670)/($X$2*D$8*(E1670*C$1017+E1670+F1670)),V_rtHz(F1670)*SQRT(Sum_Sq(E1670*D$8*$X$2*C$1017,1))/($X$2*D$8*(E1670*C$1017+E1670+F1670))))/SQRT(Sum_Sq(1/(1+$A1670)+$AC$2/$I$2-1/(1+(1+F1670/E1670)/C$1017),$X$2/$I$2)),IF(F1671&lt;0,"A",C1671))</f>
        <v>A</v>
      </c>
      <c r="E1670" s="13">
        <f t="shared" si="603"/>
        <v>-1</v>
      </c>
      <c r="F1670" s="12">
        <f t="shared" si="627"/>
        <v>-2</v>
      </c>
      <c r="H1670" s="13">
        <f>IF(K1670&gt;0,SQRT(Sum_Sq($AI$2,V_rtHz($AH$2)/(1+1/$A1670),V_rtHz($AH$2*$A1670)/(1+$A1670),$AN$2*$AH$2/(1+1/$A1670),$AM$2*SQRT(Sum_Sq(K1670,1/($X$2*I$8*(1+H$1017+K1670/J1670))))/SQRT(Sum_Sq($X$2*K1670*I$8,1)),                   $AQ$2*SQRT(Sum_Sq($AH$2/(1+1/$A1670)+K1670*( 1/(H$1017+1+K1670/J1670)-1)/(1+($X$2*K1670*I$8)^2), (K1670^2*I$8*$X$2+1/($X$2*I$8*(H$1017+1+K1670/J1670           )))/(1+($X$2*K1670*I$8)^2))),           V_rtHz(J1670)/($X$2*I$8*(J1670*H$1017+J1670+K1670)),V_rtHz(K1670)*SQRT(Sum_Sq(J1670*I$8*$X$2*H$1017,1))/($X$2*I$8*(J1670*H$1017+J1670+K1670))))/SQRT(Sum_Sq(1/(1+$A1670)+$AC$2/$I$2-1/(1+(1+K1670/J1670)/H$1017),$X$2/$I$2)),IF(K1671&lt;0,"A",H1671))</f>
        <v>1.258092220500501E-6</v>
      </c>
      <c r="J1670" s="13">
        <f t="shared" si="604"/>
        <v>12688.808857063945</v>
      </c>
      <c r="K1670" s="12">
        <f t="shared" si="628"/>
        <v>2452.4294662647021</v>
      </c>
      <c r="M1670" s="13">
        <f>IF(P1670&gt;0,SQRT(Sum_Sq($AI$2,V_rtHz($AH$2)/(1+1/$A1670),V_rtHz($AH$2*$A1670)/(1+$A1670),$AN$2*$AH$2/(1+1/$A1670),$AM$2*SQRT(Sum_Sq(P1670,1/($X$2*N$8*(1+M$1017+P1670/O1670))))/SQRT(Sum_Sq($X$2*P1670*N$8,1)),                   $AQ$2*SQRT(Sum_Sq($AH$2/(1+1/$A1670)+P1670*( 1/(M$1017+1+P1670/O1670)-1)/(1+($X$2*P1670*N$8)^2), (P1670^2*N$8*$X$2+1/($X$2*N$8*(M$1017+1+P1670/O1670           )))/(1+($X$2*P1670*N$8)^2))),           V_rtHz(O1670)/($X$2*N$8*(O1670*M$1017+O1670+P1670)),V_rtHz(P1670)*SQRT(Sum_Sq(O1670*N$8*$X$2*M$1017,1))/($X$2*N$8*(O1670*M$1017+O1670+P1670))))/SQRT(Sum_Sq(1/(1+$A1670)+$AC$2/$I$2-1/(1+(1+P1670/O1670)/M$1017),$X$2/$I$2)),IF(P1671&lt;0,"A",M1671))</f>
        <v>8.6559173891025518E-7</v>
      </c>
      <c r="O1670" s="13">
        <f t="shared" si="605"/>
        <v>5399.9423825206177</v>
      </c>
      <c r="P1670" s="12">
        <f t="shared" si="629"/>
        <v>18223.351618427976</v>
      </c>
      <c r="R1670" s="13">
        <f>IF(U1670&gt;0,SQRT(Sum_Sq($AI$2,V_rtHz($AH$2)/(1+1/$A1670),V_rtHz($AH$2*$A1670)/(1+$A1670),$AN$2*$AH$2/(1+1/$A1670),$AM$2*SQRT(Sum_Sq(U1670,1/($X$2*S$8*(1+R$1017+U1670/T1670))))/SQRT(Sum_Sq($X$2*U1670*S$8,1)),                   $AQ$2*SQRT(Sum_Sq($AH$2/(1+1/$A1670)+U1670*( 1/(R$1017+1+U1670/T1670)-1)/(1+($X$2*U1670*S$8)^2), (U1670^2*S$8*$X$2+1/($X$2*S$8*(R$1017+1+U1670/T1670           )))/(1+($X$2*U1670*S$8)^2))),           V_rtHz(T1670)/($X$2*S$8*(T1670*R$1017+T1670+U1670)),V_rtHz(U1670)*SQRT(Sum_Sq(T1670*S$8*$X$2*R$1017,1))/($X$2*S$8*(T1670*R$1017+T1670+U1670))))/SQRT(Sum_Sq(1/(1+$A1670)+$AC$2/$I$2-1/(1+(1+U1670/T1670)/R$1017),$X$2/$I$2)),IF(U1671&lt;0,"A",R1671))</f>
        <v>1.2961007382653179E-6</v>
      </c>
      <c r="T1670" s="13">
        <f t="shared" si="606"/>
        <v>4854.217643248543</v>
      </c>
      <c r="U1670" s="12">
        <f t="shared" si="630"/>
        <v>64105.919882156471</v>
      </c>
      <c r="X1670" s="13">
        <f>IF(AA1670&gt;0,SQRT(Sum_Sq($AI$2,V_rtHz($AH$2)/(1+1/$A1670),V_rtHz($AH$2*$A1670)/(1+$A1670),$AN$2*$AH$2/(1+1/$A1670),$AM$2*SQRT(Sum_Sq(AA1670,1/($X$2*Y$8*(1+X$1017+AA1670/Z1670))))/SQRT(Sum_Sq($X$2*AA1670*Y$8,1)),                   $AQ$2*SQRT(Sum_Sq($AH$2/(1+1/$A1670)+AA1670*( 1/(X$1017+1+AA1670/Z1670)-1)/(1+($X$2*AA1670*Y$8)^2), (AA1670^2*Y$8*$X$2+1/($X$2*Y$8*(X$1017+1+AA1670/Z1670           )))/(1+($X$2*AA1670*Y$8)^2))),           V_rtHz(Z1670)/($X$2*Y$8*(Z1670*X$1017+Z1670+AA1670)),V_rtHz(AA1670)*SQRT(Sum_Sq(Z1670*Y$8*$X$2*X$1017,1))/($X$2*Y$8*(Z1670*X$1017+Z1670+AA1670))))/SQRT(Sum_Sq(1/(1+$A1670)+$AC$2/$I$2-1/(1+(1+AA1670/Z1670)/X$1017),$X$2/$I$2)),IF(AA1671&lt;0,"A",X1671))</f>
        <v>2.1855942028401587E-6</v>
      </c>
      <c r="Z1670" s="13">
        <f t="shared" si="607"/>
        <v>4714.7838055582588</v>
      </c>
      <c r="AA1670" s="12">
        <f t="shared" si="631"/>
        <v>208715.93017672451</v>
      </c>
      <c r="AC1670" s="13">
        <f>IF(AF1670&gt;0,SQRT(Sum_Sq($AI$2,V_rtHz($AH$2)/(1+1/$A1670),V_rtHz($AH$2*$A1670)/(1+$A1670),$AN$2*$AH$2/(1+1/$A1670),$AM$2*SQRT(Sum_Sq(AF1670,1/($X$2*AD$8*(1+AC$1017+AF1670/AE1670))))/SQRT(Sum_Sq($X$2*AF1670*AD$8,1)),                   $AQ$2*SQRT(Sum_Sq($AH$2/(1+1/$A1670)+AF1670*( 1/(AC$1017+1+AF1670/AE1670)-1)/(1+($X$2*AF1670*AD$8)^2), (AF1670^2*AD$8*$X$2+1/($X$2*AD$8*(AC$1017+1+AF1670/AE1670           )))/(1+($X$2*AF1670*AD$8)^2))),           V_rtHz(AE1670)/($X$2*AD$8*(AE1670*AC$1017+AE1670+AF1670)),V_rtHz(AF1670)*SQRT(Sum_Sq(AE1670*AD$8*$X$2*AC$1017,1))/($X$2*AD$8*(AE1670*AC$1017+AE1670+AF1670))))/SQRT(Sum_Sq(1/(1+$A1670)+$AC$2/$I$2-1/(1+(1+AF1670/AE1670)/AC$1017),$X$2/$I$2)),IF(AF1671&lt;0,"A",AC1671))</f>
        <v>3.8219599378058805E-6</v>
      </c>
      <c r="AE1670" s="13">
        <f t="shared" si="608"/>
        <v>4673.2533030843997</v>
      </c>
      <c r="AF1670" s="12">
        <f t="shared" si="632"/>
        <v>665883.20201529982</v>
      </c>
      <c r="AG1670" s="13"/>
      <c r="AH1670" s="13">
        <f>IF(AK1670&gt;0,SQRT(Sum_Sq($AI$2,V_rtHz($AH$2)/(1+1/$A1670),V_rtHz($AH$2*$A1670)/(1+$A1670),$AN$2*$AH$2/(1+1/$A1670),$AM$2*SQRT(Sum_Sq(AK1670,1/($X$2*AI$8*(1+AH$1017+AK1670/AJ1670))))/SQRT(Sum_Sq($X$2*AK1670*AI$8,1)),                   $AQ$2*SQRT(Sum_Sq($AH$2/(1+1/$A1670)+AK1670*( 1/(AH$1017+1+AK1670/AJ1670)-1)/(1+($X$2*AK1670*AI$8)^2), (AK1670^2*AI$8*$X$2+1/($X$2*AI$8*(AH$1017+1+AK1670/AJ1670           )))/(1+($X$2*AK1670*AI$8)^2))),           V_rtHz(AJ1670)/($X$2*AI$8*(AJ1670*AH$1017+AJ1670+AK1670)),V_rtHz(AK1670)*SQRT(Sum_Sq(AJ1670*AI$8*$X$2*AH$1017,1))/($X$2*AI$8*(AJ1670*AH$1017+AJ1670+AK1670))))/SQRT(Sum_Sq(1/(1+$A1670)+$AC$2/$I$2-1/(1+(1+AK1670/AJ1670)/AH$1017),$X$2/$I$2)),IF(AK1671&lt;0,"A",AH1671))</f>
        <v>6.7610834177916258E-6</v>
      </c>
      <c r="AI1670" s="13"/>
      <c r="AJ1670" s="13">
        <f t="shared" si="609"/>
        <v>4660.3584496986196</v>
      </c>
      <c r="AK1670" s="12">
        <f t="shared" si="633"/>
        <v>2111533.9049143028</v>
      </c>
      <c r="AM1670" s="13">
        <f>IF(AP1670&gt;0,SQRT(Sum_Sq($AI$2,V_rtHz($AH$2)/(1+1/$A1670),V_rtHz($AH$2*$A1670)/(1+$A1670),$AN$2*$AH$2/(1+1/$A1670),$AM$2*SQRT(Sum_Sq(AP1670,1/($X$2*AN$8*(1+AM$1017+AP1670/AO1670))))/SQRT(Sum_Sq($X$2*AP1670*AN$8,1)),                   $AQ$2*SQRT(Sum_Sq($AH$2/(1+1/$A1670)+AP1670*( 1/(AM$1017+1+AP1670/AO1670)-1)/(1+($X$2*AP1670*AN$8)^2), (AP1670^2*AN$8*$X$2+1/($X$2*AN$8*(AM$1017+1+AP1670/AO1670           )))/(1+($X$2*AP1670*AN$8)^2))),           V_rtHz(AO1670)/($X$2*AN$8*(AO1670*AM$1017+AO1670+AP1670)),V_rtHz(AP1670)*SQRT(Sum_Sq(AO1670*AN$8*$X$2*AM$1017,1))/($X$2*AN$8*(AO1670*AM$1017+AO1670+AP1670))))/SQRT(Sum_Sq(1/(1+$A1670)+$AC$2/$I$2-1/(1+(1+AP1670/AO1670)/AM$1017),$X$2/$I$2)),IF(AP1671&lt;0,"A",AM1671))</f>
        <v>1.2006284053790512E-5</v>
      </c>
      <c r="AO1670" s="13">
        <f t="shared" si="610"/>
        <v>4656.3040377867555</v>
      </c>
      <c r="AP1670" s="12">
        <f t="shared" si="634"/>
        <v>6683070.6243262067</v>
      </c>
      <c r="AR1670" s="13">
        <f t="shared" si="611"/>
        <v>69887291.180198371</v>
      </c>
      <c r="AS1670" s="13">
        <f t="shared" si="612"/>
        <v>-1.484428041179125E-5</v>
      </c>
      <c r="AV1670" s="13"/>
      <c r="AW1670" s="13">
        <f t="shared" si="613"/>
        <v>9963.3300000000036</v>
      </c>
      <c r="AX1670" s="13">
        <f t="shared" si="614"/>
        <v>1.0898999999999999</v>
      </c>
      <c r="AZ1670" s="13"/>
      <c r="BA1670" s="13"/>
      <c r="BB1670" s="13">
        <f t="shared" si="615"/>
        <v>3150.681587988543</v>
      </c>
      <c r="BC1670" s="13">
        <f t="shared" si="616"/>
        <v>3.4465664218175136</v>
      </c>
      <c r="BD1670" s="13"/>
      <c r="BE1670" s="13"/>
      <c r="BG1670" s="13">
        <f t="shared" si="617"/>
        <v>996.3330000000002</v>
      </c>
      <c r="BH1670" s="13">
        <f t="shared" si="618"/>
        <v>10.898999999999992</v>
      </c>
      <c r="BI1670" s="13"/>
      <c r="BL1670" s="13">
        <f t="shared" si="619"/>
        <v>315.06815879885437</v>
      </c>
      <c r="BM1670" s="13">
        <f t="shared" si="620"/>
        <v>34.465664218175171</v>
      </c>
      <c r="BP1670" s="13"/>
      <c r="BQ1670" s="13">
        <f t="shared" si="621"/>
        <v>99.633299999999991</v>
      </c>
      <c r="BR1670" s="13">
        <f t="shared" si="622"/>
        <v>108.99000000000008</v>
      </c>
      <c r="BT1670" s="13"/>
      <c r="BU1670" s="13"/>
      <c r="BV1670" s="13">
        <f t="shared" si="623"/>
        <v>31.50681587988543</v>
      </c>
      <c r="BW1670" s="13">
        <f t="shared" si="624"/>
        <v>344.6566421817522</v>
      </c>
      <c r="CA1670" s="13">
        <f t="shared" si="625"/>
        <v>9.9633299999999974</v>
      </c>
      <c r="CB1670" s="13">
        <f t="shared" si="626"/>
        <v>1089.9000000000005</v>
      </c>
    </row>
    <row r="1671" spans="1:80" x14ac:dyDescent="0.3">
      <c r="A1671" s="13">
        <f t="shared" si="602"/>
        <v>8.7498377522743712E-2</v>
      </c>
      <c r="C1671" s="13" t="str">
        <f>IF(F1671&gt;0,SQRT(Sum_Sq($AI$2,V_rtHz($AH$2)/(1+1/$A1671),V_rtHz($AH$2*$A1671)/(1+$A1671),$AN$2*$AH$2/(1+1/$A1671),$AM$2*SQRT(Sum_Sq(F1671,1/($X$2*D$8*(1+C$1017+F1671/E1671))))/SQRT(Sum_Sq($X$2*F1671*D$8,1)),                   $AQ$2*SQRT(Sum_Sq($AH$2/(1+1/$A1671)+F1671*( 1/(C$1017+1+F1671/E1671)-1)/(1+($X$2*F1671*D$8)^2), (F1671^2*D$8*$X$2+1/($X$2*D$8*(C$1017+1+F1671/E1671           )))/(1+($X$2*F1671*D$8)^2))),           V_rtHz(E1671)/($X$2*D$8*(E1671*C$1017+E1671+F1671)),V_rtHz(F1671)*SQRT(Sum_Sq(E1671*D$8*$X$2*C$1017,1))/($X$2*D$8*(E1671*C$1017+E1671+F1671))))/SQRT(Sum_Sq(1/(1+$A1671)+$AC$2/$I$2-1/(1+(1+F1671/E1671)/C$1017),$X$2/$I$2)),IF(F1672&lt;0,"A",C1672))</f>
        <v>A</v>
      </c>
      <c r="E1671" s="13">
        <f t="shared" si="603"/>
        <v>-1</v>
      </c>
      <c r="F1671" s="12">
        <f t="shared" si="627"/>
        <v>-2</v>
      </c>
      <c r="H1671" s="13">
        <f>IF(K1671&gt;0,SQRT(Sum_Sq($AI$2,V_rtHz($AH$2)/(1+1/$A1671),V_rtHz($AH$2*$A1671)/(1+$A1671),$AN$2*$AH$2/(1+1/$A1671),$AM$2*SQRT(Sum_Sq(K1671,1/($X$2*I$8*(1+H$1017+K1671/J1671))))/SQRT(Sum_Sq($X$2*K1671*I$8,1)),                   $AQ$2*SQRT(Sum_Sq($AH$2/(1+1/$A1671)+K1671*( 1/(H$1017+1+K1671/J1671)-1)/(1+($X$2*K1671*I$8)^2), (K1671^2*I$8*$X$2+1/($X$2*I$8*(H$1017+1+K1671/J1671           )))/(1+($X$2*K1671*I$8)^2))),           V_rtHz(J1671)/($X$2*I$8*(J1671*H$1017+J1671+K1671)),V_rtHz(K1671)*SQRT(Sum_Sq(J1671*I$8*$X$2*H$1017,1))/($X$2*I$8*(J1671*H$1017+J1671+K1671))))/SQRT(Sum_Sq(1/(1+$A1671)+$AC$2/$I$2-1/(1+(1+K1671/J1671)/H$1017),$X$2/$I$2)),IF(K1672&lt;0,"A",H1672))</f>
        <v>1.2023074549803164E-6</v>
      </c>
      <c r="J1671" s="13">
        <f t="shared" si="604"/>
        <v>12004.194782339928</v>
      </c>
      <c r="K1671" s="12">
        <f t="shared" si="628"/>
        <v>2592.2945517882022</v>
      </c>
      <c r="M1671" s="13">
        <f>IF(P1671&gt;0,SQRT(Sum_Sq($AI$2,V_rtHz($AH$2)/(1+1/$A1671),V_rtHz($AH$2*$A1671)/(1+$A1671),$AN$2*$AH$2/(1+1/$A1671),$AM$2*SQRT(Sum_Sq(P1671,1/($X$2*N$8*(1+M$1017+P1671/O1671))))/SQRT(Sum_Sq($X$2*P1671*N$8,1)),                   $AQ$2*SQRT(Sum_Sq($AH$2/(1+1/$A1671)+P1671*( 1/(M$1017+1+P1671/O1671)-1)/(1+($X$2*P1671*N$8)^2), (P1671^2*N$8*$X$2+1/($X$2*N$8*(M$1017+1+P1671/O1671           )))/(1+($X$2*P1671*N$8)^2))),           V_rtHz(O1671)/($X$2*N$8*(O1671*M$1017+O1671+P1671)),V_rtHz(P1671)*SQRT(Sum_Sq(O1671*N$8*$X$2*M$1017,1))/($X$2*N$8*(O1671*M$1017+O1671+P1671))))/SQRT(Sum_Sq(1/(1+$A1671)+$AC$2/$I$2-1/(1+(1+P1671/O1671)/M$1017),$X$2/$I$2)),IF(P1672&lt;0,"A",M1672))</f>
        <v>8.6293838006139805E-7</v>
      </c>
      <c r="O1671" s="13">
        <f t="shared" si="605"/>
        <v>5356.6616452962971</v>
      </c>
      <c r="P1671" s="12">
        <f t="shared" si="629"/>
        <v>18370.59259517254</v>
      </c>
      <c r="R1671" s="13">
        <f>IF(U1671&gt;0,SQRT(Sum_Sq($AI$2,V_rtHz($AH$2)/(1+1/$A1671),V_rtHz($AH$2*$A1671)/(1+$A1671),$AN$2*$AH$2/(1+1/$A1671),$AM$2*SQRT(Sum_Sq(U1671,1/($X$2*S$8*(1+R$1017+U1671/T1671))))/SQRT(Sum_Sq($X$2*U1671*S$8,1)),                   $AQ$2*SQRT(Sum_Sq($AH$2/(1+1/$A1671)+U1671*( 1/(R$1017+1+U1671/T1671)-1)/(1+($X$2*U1671*S$8)^2), (U1671^2*S$8*$X$2+1/($X$2*S$8*(R$1017+1+U1671/T1671           )))/(1+($X$2*U1671*S$8)^2))),           V_rtHz(T1671)/($X$2*S$8*(T1671*R$1017+T1671+U1671)),V_rtHz(U1671)*SQRT(Sum_Sq(T1671*S$8*$X$2*R$1017,1))/($X$2*S$8*(T1671*R$1017+T1671+U1671))))/SQRT(Sum_Sq(1/(1+$A1671)+$AC$2/$I$2-1/(1+(1+U1671/T1671)/R$1017),$X$2/$I$2)),IF(U1672&lt;0,"A",R1672))</f>
        <v>1.2939426744825937E-6</v>
      </c>
      <c r="T1671" s="13">
        <f t="shared" si="606"/>
        <v>4823.2665961734983</v>
      </c>
      <c r="U1671" s="12">
        <f t="shared" si="630"/>
        <v>64517.289501583233</v>
      </c>
      <c r="X1671" s="13">
        <f>IF(AA1671&gt;0,SQRT(Sum_Sq($AI$2,V_rtHz($AH$2)/(1+1/$A1671),V_rtHz($AH$2*$A1671)/(1+$A1671),$AN$2*$AH$2/(1+1/$A1671),$AM$2*SQRT(Sum_Sq(AA1671,1/($X$2*Y$8*(1+X$1017+AA1671/Z1671))))/SQRT(Sum_Sq($X$2*AA1671*Y$8,1)),                   $AQ$2*SQRT(Sum_Sq($AH$2/(1+1/$A1671)+AA1671*( 1/(X$1017+1+AA1671/Z1671)-1)/(1+($X$2*AA1671*Y$8)^2), (AA1671^2*Y$8*$X$2+1/($X$2*Y$8*(X$1017+1+AA1671/Z1671           )))/(1+($X$2*AA1671*Y$8)^2))),           V_rtHz(Z1671)/($X$2*Y$8*(Z1671*X$1017+Z1671+AA1671)),V_rtHz(AA1671)*SQRT(Sum_Sq(Z1671*Y$8*$X$2*X$1017,1))/($X$2*Y$8*(Z1671*X$1017+Z1671+AA1671))))/SQRT(Sum_Sq(1/(1+$A1671)+$AC$2/$I$2-1/(1+(1+AA1671/Z1671)/X$1017),$X$2/$I$2)),IF(AA1672&lt;0,"A",X1672))</f>
        <v>2.1826756396868685E-6</v>
      </c>
      <c r="Z1671" s="13">
        <f t="shared" si="607"/>
        <v>4686.5375942048031</v>
      </c>
      <c r="AA1671" s="12">
        <f t="shared" si="631"/>
        <v>209973.88109637462</v>
      </c>
      <c r="AC1671" s="13">
        <f>IF(AF1671&gt;0,SQRT(Sum_Sq($AI$2,V_rtHz($AH$2)/(1+1/$A1671),V_rtHz($AH$2*$A1671)/(1+$A1671),$AN$2*$AH$2/(1+1/$A1671),$AM$2*SQRT(Sum_Sq(AF1671,1/($X$2*AD$8*(1+AC$1017+AF1671/AE1671))))/SQRT(Sum_Sq($X$2*AF1671*AD$8,1)),                   $AQ$2*SQRT(Sum_Sq($AH$2/(1+1/$A1671)+AF1671*( 1/(AC$1017+1+AF1671/AE1671)-1)/(1+($X$2*AF1671*AD$8)^2), (AF1671^2*AD$8*$X$2+1/($X$2*AD$8*(AC$1017+1+AF1671/AE1671           )))/(1+($X$2*AF1671*AD$8)^2))),           V_rtHz(AE1671)/($X$2*AD$8*(AE1671*AC$1017+AE1671+AF1671)),V_rtHz(AF1671)*SQRT(Sum_Sq(AE1671*AD$8*$X$2*AC$1017,1))/($X$2*AD$8*(AE1671*AC$1017+AE1671+AF1671))))/SQRT(Sum_Sq(1/(1+$A1671)+$AC$2/$I$2-1/(1+(1+AF1671/AE1671)/AC$1017),$X$2/$I$2)),IF(AF1672&lt;0,"A",AC1672))</f>
        <v>3.8172243897456989E-6</v>
      </c>
      <c r="AE1671" s="13">
        <f t="shared" si="608"/>
        <v>4645.7798315339705</v>
      </c>
      <c r="AF1671" s="12">
        <f t="shared" si="632"/>
        <v>669820.99585613178</v>
      </c>
      <c r="AG1671" s="13"/>
      <c r="AH1671" s="13">
        <f>IF(AK1671&gt;0,SQRT(Sum_Sq($AI$2,V_rtHz($AH$2)/(1+1/$A1671),V_rtHz($AH$2*$A1671)/(1+$A1671),$AN$2*$AH$2/(1+1/$A1671),$AM$2*SQRT(Sum_Sq(AK1671,1/($X$2*AI$8*(1+AH$1017+AK1671/AJ1671))))/SQRT(Sum_Sq($X$2*AK1671*AI$8,1)),                   $AQ$2*SQRT(Sum_Sq($AH$2/(1+1/$A1671)+AK1671*( 1/(AH$1017+1+AK1671/AJ1671)-1)/(1+($X$2*AK1671*AI$8)^2), (AK1671^2*AI$8*$X$2+1/($X$2*AI$8*(AH$1017+1+AK1671/AJ1671           )))/(1+($X$2*AK1671*AI$8)^2))),           V_rtHz(AJ1671)/($X$2*AI$8*(AJ1671*AH$1017+AJ1671+AK1671)),V_rtHz(AK1671)*SQRT(Sum_Sq(AJ1671*AI$8*$X$2*AH$1017,1))/($X$2*AI$8*(AJ1671*AH$1017+AJ1671+AK1671))))/SQRT(Sum_Sq(1/(1+$A1671)+$AC$2/$I$2-1/(1+(1+AK1671/AJ1671)/AH$1017),$X$2/$I$2)),IF(AK1672&lt;0,"A",AH1672))</f>
        <v>6.7529103639776943E-6</v>
      </c>
      <c r="AI1671" s="13"/>
      <c r="AJ1671" s="13">
        <f t="shared" si="609"/>
        <v>4633.1218874473634</v>
      </c>
      <c r="AK1671" s="12">
        <f t="shared" si="633"/>
        <v>2123946.9011712437</v>
      </c>
      <c r="AM1671" s="13">
        <f>IF(AP1671&gt;0,SQRT(Sum_Sq($AI$2,V_rtHz($AH$2)/(1+1/$A1671),V_rtHz($AH$2*$A1671)/(1+$A1671),$AN$2*$AH$2/(1+1/$A1671),$AM$2*SQRT(Sum_Sq(AP1671,1/($X$2*AN$8*(1+AM$1017+AP1671/AO1671))))/SQRT(Sum_Sq($X$2*AP1671*AN$8,1)),                   $AQ$2*SQRT(Sum_Sq($AH$2/(1+1/$A1671)+AP1671*( 1/(AM$1017+1+AP1671/AO1671)-1)/(1+($X$2*AP1671*AN$8)^2), (AP1671^2*AN$8*$X$2+1/($X$2*AN$8*(AM$1017+1+AP1671/AO1671           )))/(1+($X$2*AP1671*AN$8)^2))),           V_rtHz(AO1671)/($X$2*AN$8*(AO1671*AM$1017+AO1671+AP1671)),V_rtHz(AP1671)*SQRT(Sum_Sq(AO1671*AN$8*$X$2*AM$1017,1))/($X$2*AN$8*(AO1671*AM$1017+AO1671+AP1671))))/SQRT(Sum_Sq(1/(1+$A1671)+$AC$2/$I$2-1/(1+(1+AP1671/AO1671)/AM$1017),$X$2/$I$2)),IF(AP1672&lt;0,"A",AM1672))</f>
        <v>1.1991902050481742E-5</v>
      </c>
      <c r="AO1671" s="13">
        <f t="shared" si="610"/>
        <v>4629.1416706537848</v>
      </c>
      <c r="AP1671" s="12">
        <f t="shared" si="634"/>
        <v>6722284.8093282133</v>
      </c>
      <c r="AR1671" s="13">
        <f t="shared" si="611"/>
        <v>69887291.180198371</v>
      </c>
      <c r="AS1671" s="13">
        <f t="shared" si="612"/>
        <v>-1.4870092014217636E-5</v>
      </c>
      <c r="AV1671" s="13"/>
      <c r="AW1671" s="13">
        <f t="shared" si="613"/>
        <v>9963.3300000000036</v>
      </c>
      <c r="AX1671" s="13">
        <f t="shared" si="614"/>
        <v>1.0898999999999999</v>
      </c>
      <c r="AZ1671" s="13"/>
      <c r="BA1671" s="13"/>
      <c r="BB1671" s="13">
        <f t="shared" si="615"/>
        <v>3150.681587988543</v>
      </c>
      <c r="BC1671" s="13">
        <f t="shared" si="616"/>
        <v>3.4465664218175136</v>
      </c>
      <c r="BD1671" s="13"/>
      <c r="BE1671" s="13"/>
      <c r="BG1671" s="13">
        <f t="shared" si="617"/>
        <v>996.3330000000002</v>
      </c>
      <c r="BH1671" s="13">
        <f t="shared" si="618"/>
        <v>10.899000000000022</v>
      </c>
      <c r="BI1671" s="13"/>
      <c r="BL1671" s="13">
        <f t="shared" si="619"/>
        <v>315.06815879885437</v>
      </c>
      <c r="BM1671" s="13">
        <f t="shared" si="620"/>
        <v>34.465664218175128</v>
      </c>
      <c r="BP1671" s="13"/>
      <c r="BQ1671" s="13">
        <f t="shared" si="621"/>
        <v>99.633300000000006</v>
      </c>
      <c r="BR1671" s="13">
        <f t="shared" si="622"/>
        <v>108.98999999999985</v>
      </c>
      <c r="BT1671" s="13"/>
      <c r="BU1671" s="13"/>
      <c r="BV1671" s="13">
        <f t="shared" si="623"/>
        <v>31.50681587988543</v>
      </c>
      <c r="BW1671" s="13">
        <f t="shared" si="624"/>
        <v>344.65664218175164</v>
      </c>
      <c r="CA1671" s="13">
        <f t="shared" si="625"/>
        <v>9.9633299999999991</v>
      </c>
      <c r="CB1671" s="13">
        <f t="shared" si="626"/>
        <v>1089.9000000000019</v>
      </c>
    </row>
    <row r="1672" spans="1:80" x14ac:dyDescent="0.3">
      <c r="A1672" s="13">
        <f t="shared" si="602"/>
        <v>8.8715601203796096E-2</v>
      </c>
      <c r="C1672" s="13" t="str">
        <f>IF(F1672&gt;0,SQRT(Sum_Sq($AI$2,V_rtHz($AH$2)/(1+1/$A1672),V_rtHz($AH$2*$A1672)/(1+$A1672),$AN$2*$AH$2/(1+1/$A1672),$AM$2*SQRT(Sum_Sq(F1672,1/($X$2*D$8*(1+C$1017+F1672/E1672))))/SQRT(Sum_Sq($X$2*F1672*D$8,1)),                   $AQ$2*SQRT(Sum_Sq($AH$2/(1+1/$A1672)+F1672*( 1/(C$1017+1+F1672/E1672)-1)/(1+($X$2*F1672*D$8)^2), (F1672^2*D$8*$X$2+1/($X$2*D$8*(C$1017+1+F1672/E1672           )))/(1+($X$2*F1672*D$8)^2))),           V_rtHz(E1672)/($X$2*D$8*(E1672*C$1017+E1672+F1672)),V_rtHz(F1672)*SQRT(Sum_Sq(E1672*D$8*$X$2*C$1017,1))/($X$2*D$8*(E1672*C$1017+E1672+F1672))))/SQRT(Sum_Sq(1/(1+$A1672)+$AC$2/$I$2-1/(1+(1+F1672/E1672)/C$1017),$X$2/$I$2)),IF(F1673&lt;0,"A",C1673))</f>
        <v>A</v>
      </c>
      <c r="E1672" s="13">
        <f t="shared" si="603"/>
        <v>-1</v>
      </c>
      <c r="F1672" s="12">
        <f t="shared" si="627"/>
        <v>-2</v>
      </c>
      <c r="H1672" s="13">
        <f>IF(K1672&gt;0,SQRT(Sum_Sq($AI$2,V_rtHz($AH$2)/(1+1/$A1672),V_rtHz($AH$2*$A1672)/(1+$A1672),$AN$2*$AH$2/(1+1/$A1672),$AM$2*SQRT(Sum_Sq(K1672,1/($X$2*I$8*(1+H$1017+K1672/J1672))))/SQRT(Sum_Sq($X$2*K1672*I$8,1)),                   $AQ$2*SQRT(Sum_Sq($AH$2/(1+1/$A1672)+K1672*( 1/(H$1017+1+K1672/J1672)-1)/(1+($X$2*K1672*I$8)^2), (K1672^2*I$8*$X$2+1/($X$2*I$8*(H$1017+1+K1672/J1672           )))/(1+($X$2*K1672*I$8)^2))),           V_rtHz(J1672)/($X$2*I$8*(J1672*H$1017+J1672+K1672)),V_rtHz(K1672)*SQRT(Sum_Sq(J1672*I$8*$X$2*H$1017,1))/($X$2*I$8*(J1672*H$1017+J1672+K1672))))/SQRT(Sum_Sq(1/(1+$A1672)+$AC$2/$I$2-1/(1+(1+K1672/J1672)/H$1017),$X$2/$I$2)),IF(K1673&lt;0,"A",H1673))</f>
        <v>1.1554693208696386E-6</v>
      </c>
      <c r="J1672" s="13">
        <f t="shared" si="604"/>
        <v>11427.059171995206</v>
      </c>
      <c r="K1672" s="12">
        <f t="shared" si="628"/>
        <v>2723.2211074155812</v>
      </c>
      <c r="M1672" s="13">
        <f>IF(P1672&gt;0,SQRT(Sum_Sq($AI$2,V_rtHz($AH$2)/(1+1/$A1672),V_rtHz($AH$2*$A1672)/(1+$A1672),$AN$2*$AH$2/(1+1/$A1672),$AM$2*SQRT(Sum_Sq(P1672,1/($X$2*N$8*(1+M$1017+P1672/O1672))))/SQRT(Sum_Sq($X$2*P1672*N$8,1)),                   $AQ$2*SQRT(Sum_Sq($AH$2/(1+1/$A1672)+P1672*( 1/(M$1017+1+P1672/O1672)-1)/(1+($X$2*P1672*N$8)^2), (P1672^2*N$8*$X$2+1/($X$2*N$8*(M$1017+1+P1672/O1672           )))/(1+($X$2*P1672*N$8)^2))),           V_rtHz(O1672)/($X$2*N$8*(O1672*M$1017+O1672+P1672)),V_rtHz(P1672)*SQRT(Sum_Sq(O1672*N$8*$X$2*M$1017,1))/($X$2*N$8*(O1672*M$1017+O1672+P1672))))/SQRT(Sum_Sq(1/(1+$A1672)+$AC$2/$I$2-1/(1+(1+P1672/O1672)/M$1017),$X$2/$I$2)),IF(P1673&lt;0,"A",M1673))</f>
        <v>8.6033420470241068E-7</v>
      </c>
      <c r="O1672" s="13">
        <f t="shared" si="605"/>
        <v>5313.8861411275384</v>
      </c>
      <c r="P1672" s="12">
        <f t="shared" si="629"/>
        <v>18518.471443019029</v>
      </c>
      <c r="R1672" s="13">
        <f>IF(U1672&gt;0,SQRT(Sum_Sq($AI$2,V_rtHz($AH$2)/(1+1/$A1672),V_rtHz($AH$2*$A1672)/(1+$A1672),$AN$2*$AH$2/(1+1/$A1672),$AM$2*SQRT(Sum_Sq(U1672,1/($X$2*S$8*(1+R$1017+U1672/T1672))))/SQRT(Sum_Sq($X$2*U1672*S$8,1)),                   $AQ$2*SQRT(Sum_Sq($AH$2/(1+1/$A1672)+U1672*( 1/(R$1017+1+U1672/T1672)-1)/(1+($X$2*U1672*S$8)^2), (U1672^2*S$8*$X$2+1/($X$2*S$8*(R$1017+1+U1672/T1672           )))/(1+($X$2*U1672*S$8)^2))),           V_rtHz(T1672)/($X$2*S$8*(T1672*R$1017+T1672+U1672)),V_rtHz(U1672)*SQRT(Sum_Sq(T1672*S$8*$X$2*R$1017,1))/($X$2*S$8*(T1672*R$1017+T1672+U1672))))/SQRT(Sum_Sq(1/(1+$A1672)+$AC$2/$I$2-1/(1+(1+U1672/T1672)/R$1017),$X$2/$I$2)),IF(U1673&lt;0,"A",R1673))</f>
        <v>1.291818664762217E-6</v>
      </c>
      <c r="T1672" s="13">
        <f t="shared" si="606"/>
        <v>4792.5130807399446</v>
      </c>
      <c r="U1672" s="12">
        <f t="shared" si="630"/>
        <v>64931.296396294027</v>
      </c>
      <c r="X1672" s="13">
        <f>IF(AA1672&gt;0,SQRT(Sum_Sq($AI$2,V_rtHz($AH$2)/(1+1/$A1672),V_rtHz($AH$2*$A1672)/(1+$A1672),$AN$2*$AH$2/(1+1/$A1672),$AM$2*SQRT(Sum_Sq(AA1672,1/($X$2*Y$8*(1+X$1017+AA1672/Z1672))))/SQRT(Sum_Sq($X$2*AA1672*Y$8,1)),                   $AQ$2*SQRT(Sum_Sq($AH$2/(1+1/$A1672)+AA1672*( 1/(X$1017+1+AA1672/Z1672)-1)/(1+($X$2*AA1672*Y$8)^2), (AA1672^2*Y$8*$X$2+1/($X$2*Y$8*(X$1017+1+AA1672/Z1672           )))/(1+($X$2*AA1672*Y$8)^2))),           V_rtHz(Z1672)/($X$2*Y$8*(Z1672*X$1017+Z1672+AA1672)),V_rtHz(AA1672)*SQRT(Sum_Sq(Z1672*Y$8*$X$2*X$1017,1))/($X$2*Y$8*(Z1672*X$1017+Z1672+AA1672))))/SQRT(Sum_Sq(1/(1+$A1672)+$AC$2/$I$2-1/(1+(1+AA1672/Z1672)/X$1017),$X$2/$I$2)),IF(AA1673&lt;0,"A",X1673))</f>
        <v>2.1798032677432485E-6</v>
      </c>
      <c r="Z1672" s="13">
        <f t="shared" si="607"/>
        <v>4658.4365946798043</v>
      </c>
      <c r="AA1672" s="12">
        <f t="shared" si="631"/>
        <v>211240.50259331419</v>
      </c>
      <c r="AC1672" s="13">
        <f>IF(AF1672&gt;0,SQRT(Sum_Sq($AI$2,V_rtHz($AH$2)/(1+1/$A1672),V_rtHz($AH$2*$A1672)/(1+$A1672),$AN$2*$AH$2/(1+1/$A1672),$AM$2*SQRT(Sum_Sq(AF1672,1/($X$2*AD$8*(1+AC$1017+AF1672/AE1672))))/SQRT(Sum_Sq($X$2*AF1672*AD$8,1)),                   $AQ$2*SQRT(Sum_Sq($AH$2/(1+1/$A1672)+AF1672*( 1/(AC$1017+1+AF1672/AE1672)-1)/(1+($X$2*AF1672*AD$8)^2), (AF1672^2*AD$8*$X$2+1/($X$2*AD$8*(AC$1017+1+AF1672/AE1672           )))/(1+($X$2*AF1672*AD$8)^2))),           V_rtHz(AE1672)/($X$2*AD$8*(AE1672*AC$1017+AE1672+AF1672)),V_rtHz(AF1672)*SQRT(Sum_Sq(AE1672*AD$8*$X$2*AC$1017,1))/($X$2*AD$8*(AE1672*AC$1017+AE1672+AF1672))))/SQRT(Sum_Sq(1/(1+$A1672)+$AC$2/$I$2-1/(1+(1+AF1672/AE1672)/AC$1017),$X$2/$I$2)),IF(AF1673&lt;0,"A",AC1673))</f>
        <v>3.8125644313941426E-6</v>
      </c>
      <c r="AE1672" s="13">
        <f t="shared" si="608"/>
        <v>4618.4376782824547</v>
      </c>
      <c r="AF1672" s="12">
        <f t="shared" si="632"/>
        <v>673786.48150204669</v>
      </c>
      <c r="AG1672" s="13"/>
      <c r="AH1672" s="13">
        <f>IF(AK1672&gt;0,SQRT(Sum_Sq($AI$2,V_rtHz($AH$2)/(1+1/$A1672),V_rtHz($AH$2*$A1672)/(1+$A1672),$AN$2*$AH$2/(1+1/$A1672),$AM$2*SQRT(Sum_Sq(AK1672,1/($X$2*AI$8*(1+AH$1017+AK1672/AJ1672))))/SQRT(Sum_Sq($X$2*AK1672*AI$8,1)),                   $AQ$2*SQRT(Sum_Sq($AH$2/(1+1/$A1672)+AK1672*( 1/(AH$1017+1+AK1672/AJ1672)-1)/(1+($X$2*AK1672*AI$8)^2), (AK1672^2*AI$8*$X$2+1/($X$2*AI$8*(AH$1017+1+AK1672/AJ1672           )))/(1+($X$2*AK1672*AI$8)^2))),           V_rtHz(AJ1672)/($X$2*AI$8*(AJ1672*AH$1017+AJ1672+AK1672)),V_rtHz(AK1672)*SQRT(Sum_Sq(AJ1672*AI$8*$X$2*AH$1017,1))/($X$2*AI$8*(AJ1672*AH$1017+AJ1672+AK1672))))/SQRT(Sum_Sq(1/(1+$A1672)+$AC$2/$I$2-1/(1+(1+AK1672/AJ1672)/AH$1017),$X$2/$I$2)),IF(AK1673&lt;0,"A",AH1673))</f>
        <v>6.7448682996444065E-6</v>
      </c>
      <c r="AI1672" s="13"/>
      <c r="AJ1672" s="13">
        <f t="shared" si="609"/>
        <v>4606.0124789891852</v>
      </c>
      <c r="AK1672" s="12">
        <f t="shared" si="633"/>
        <v>2136447.7235962772</v>
      </c>
      <c r="AM1672" s="13">
        <f>IF(AP1672&gt;0,SQRT(Sum_Sq($AI$2,V_rtHz($AH$2)/(1+1/$A1672),V_rtHz($AH$2*$A1672)/(1+$A1672),$AN$2*$AH$2/(1+1/$A1672),$AM$2*SQRT(Sum_Sq(AP1672,1/($X$2*AN$8*(1+AM$1017+AP1672/AO1672))))/SQRT(Sum_Sq($X$2*AP1672*AN$8,1)),                   $AQ$2*SQRT(Sum_Sq($AH$2/(1+1/$A1672)+AP1672*( 1/(AM$1017+1+AP1672/AO1672)-1)/(1+($X$2*AP1672*AN$8)^2), (AP1672^2*AN$8*$X$2+1/($X$2*AN$8*(AM$1017+1+AP1672/AO1672           )))/(1+($X$2*AP1672*AN$8)^2))),           V_rtHz(AO1672)/($X$2*AN$8*(AO1672*AM$1017+AO1672+AP1672)),V_rtHz(AP1672)*SQRT(Sum_Sq(AO1672*AN$8*$X$2*AM$1017,1))/($X$2*AN$8*(AO1672*AM$1017+AO1672+AP1672))))/SQRT(Sum_Sq(1/(1+$A1672)+$AC$2/$I$2-1/(1+(1+AP1672/AO1672)/AM$1017),$X$2/$I$2)),IF(AP1673&lt;0,"A",AM1673))</f>
        <v>1.1977751235475186E-5</v>
      </c>
      <c r="AO1672" s="13">
        <f t="shared" si="610"/>
        <v>4602.1051622823452</v>
      </c>
      <c r="AP1672" s="12">
        <f t="shared" si="634"/>
        <v>6761776.977176128</v>
      </c>
      <c r="AR1672" s="13">
        <f t="shared" si="611"/>
        <v>69887291.180198371</v>
      </c>
      <c r="AS1672" s="13">
        <f t="shared" si="612"/>
        <v>-1.4896354499158838E-5</v>
      </c>
      <c r="AV1672" s="13"/>
      <c r="AW1672" s="13">
        <f t="shared" si="613"/>
        <v>9963.3300000000036</v>
      </c>
      <c r="AX1672" s="13">
        <f t="shared" si="614"/>
        <v>1.0898999999999985</v>
      </c>
      <c r="AZ1672" s="13"/>
      <c r="BA1672" s="13"/>
      <c r="BB1672" s="13">
        <f t="shared" si="615"/>
        <v>3150.681587988543</v>
      </c>
      <c r="BC1672" s="13">
        <f t="shared" si="616"/>
        <v>3.4465664218175101</v>
      </c>
      <c r="BD1672" s="13"/>
      <c r="BE1672" s="13"/>
      <c r="BG1672" s="13">
        <f t="shared" si="617"/>
        <v>996.3330000000002</v>
      </c>
      <c r="BH1672" s="13">
        <f t="shared" si="618"/>
        <v>10.899000000000013</v>
      </c>
      <c r="BI1672" s="13"/>
      <c r="BL1672" s="13">
        <f t="shared" si="619"/>
        <v>315.06815879885437</v>
      </c>
      <c r="BM1672" s="13">
        <f t="shared" si="620"/>
        <v>34.465664218175128</v>
      </c>
      <c r="BP1672" s="13"/>
      <c r="BQ1672" s="13">
        <f t="shared" si="621"/>
        <v>99.633299999999991</v>
      </c>
      <c r="BR1672" s="13">
        <f t="shared" si="622"/>
        <v>108.99000000000002</v>
      </c>
      <c r="BT1672" s="13"/>
      <c r="BU1672" s="13"/>
      <c r="BV1672" s="13">
        <f t="shared" si="623"/>
        <v>31.50681587988543</v>
      </c>
      <c r="BW1672" s="13">
        <f t="shared" si="624"/>
        <v>344.65664218175112</v>
      </c>
      <c r="CA1672" s="13">
        <f t="shared" si="625"/>
        <v>9.9633299999999974</v>
      </c>
      <c r="CB1672" s="13">
        <f t="shared" si="626"/>
        <v>1089.9000000000015</v>
      </c>
    </row>
    <row r="1673" spans="1:80" x14ac:dyDescent="0.3">
      <c r="A1673" s="13">
        <f t="shared" si="602"/>
        <v>8.9949758153003573E-2</v>
      </c>
      <c r="C1673" s="13" t="str">
        <f>IF(F1673&gt;0,SQRT(Sum_Sq($AI$2,V_rtHz($AH$2)/(1+1/$A1673),V_rtHz($AH$2*$A1673)/(1+$A1673),$AN$2*$AH$2/(1+1/$A1673),$AM$2*SQRT(Sum_Sq(F1673,1/($X$2*D$8*(1+C$1017+F1673/E1673))))/SQRT(Sum_Sq($X$2*F1673*D$8,1)),                   $AQ$2*SQRT(Sum_Sq($AH$2/(1+1/$A1673)+F1673*( 1/(C$1017+1+F1673/E1673)-1)/(1+($X$2*F1673*D$8)^2), (F1673^2*D$8*$X$2+1/($X$2*D$8*(C$1017+1+F1673/E1673           )))/(1+($X$2*F1673*D$8)^2))),           V_rtHz(E1673)/($X$2*D$8*(E1673*C$1017+E1673+F1673)),V_rtHz(F1673)*SQRT(Sum_Sq(E1673*D$8*$X$2*C$1017,1))/($X$2*D$8*(E1673*C$1017+E1673+F1673))))/SQRT(Sum_Sq(1/(1+$A1673)+$AC$2/$I$2-1/(1+(1+F1673/E1673)/C$1017),$X$2/$I$2)),IF(F1674&lt;0,"A",C1674))</f>
        <v>A</v>
      </c>
      <c r="E1673" s="13">
        <f t="shared" si="603"/>
        <v>-1</v>
      </c>
      <c r="F1673" s="12">
        <f t="shared" si="627"/>
        <v>-2</v>
      </c>
      <c r="H1673" s="13">
        <f>IF(K1673&gt;0,SQRT(Sum_Sq($AI$2,V_rtHz($AH$2)/(1+1/$A1673),V_rtHz($AH$2*$A1673)/(1+$A1673),$AN$2*$AH$2/(1+1/$A1673),$AM$2*SQRT(Sum_Sq(K1673,1/($X$2*I$8*(1+H$1017+K1673/J1673))))/SQRT(Sum_Sq($X$2*K1673*I$8,1)),                   $AQ$2*SQRT(Sum_Sq($AH$2/(1+1/$A1673)+K1673*( 1/(H$1017+1+K1673/J1673)-1)/(1+($X$2*K1673*I$8)^2), (K1673^2*I$8*$X$2+1/($X$2*I$8*(H$1017+1+K1673/J1673           )))/(1+($X$2*K1673*I$8)^2))),           V_rtHz(J1673)/($X$2*I$8*(J1673*H$1017+J1673+K1673)),V_rtHz(K1673)*SQRT(Sum_Sq(J1673*I$8*$X$2*H$1017,1))/($X$2*I$8*(J1673*H$1017+J1673+K1673))))/SQRT(Sum_Sq(1/(1+$A1673)+$AC$2/$I$2-1/(1+(1+K1673/J1673)/H$1017),$X$2/$I$2)),IF(K1674&lt;0,"A",H1674))</f>
        <v>1.1153056716358205E-6</v>
      </c>
      <c r="J1673" s="13">
        <f t="shared" si="604"/>
        <v>10930.1305744411</v>
      </c>
      <c r="K1673" s="12">
        <f t="shared" si="628"/>
        <v>2847.0299161504172</v>
      </c>
      <c r="M1673" s="13">
        <f>IF(P1673&gt;0,SQRT(Sum_Sq($AI$2,V_rtHz($AH$2)/(1+1/$A1673),V_rtHz($AH$2*$A1673)/(1+$A1673),$AN$2*$AH$2/(1+1/$A1673),$AM$2*SQRT(Sum_Sq(P1673,1/($X$2*N$8*(1+M$1017+P1673/O1673))))/SQRT(Sum_Sq($X$2*P1673*N$8,1)),                   $AQ$2*SQRT(Sum_Sq($AH$2/(1+1/$A1673)+P1673*( 1/(M$1017+1+P1673/O1673)-1)/(1+($X$2*P1673*N$8)^2), (P1673^2*N$8*$X$2+1/($X$2*N$8*(M$1017+1+P1673/O1673           )))/(1+($X$2*P1673*N$8)^2))),           V_rtHz(O1673)/($X$2*N$8*(O1673*M$1017+O1673+P1673)),V_rtHz(P1673)*SQRT(Sum_Sq(O1673*N$8*$X$2*M$1017,1))/($X$2*N$8*(O1673*M$1017+O1673+P1673))))/SQRT(Sum_Sq(1/(1+$A1673)+$AC$2/$I$2-1/(1+(1+P1673/O1673)/M$1017),$X$2/$I$2)),IF(P1674&lt;0,"A",M1674))</f>
        <v>8.577785652494434E-7</v>
      </c>
      <c r="O1673" s="13">
        <f t="shared" si="605"/>
        <v>5271.605433532678</v>
      </c>
      <c r="P1673" s="12">
        <f t="shared" si="629"/>
        <v>18666.998127358031</v>
      </c>
      <c r="R1673" s="13">
        <f>IF(U1673&gt;0,SQRT(Sum_Sq($AI$2,V_rtHz($AH$2)/(1+1/$A1673),V_rtHz($AH$2*$A1673)/(1+$A1673),$AN$2*$AH$2/(1+1/$A1673),$AM$2*SQRT(Sum_Sq(U1673,1/($X$2*S$8*(1+R$1017+U1673/T1673))))/SQRT(Sum_Sq($X$2*U1673*S$8,1)),                   $AQ$2*SQRT(Sum_Sq($AH$2/(1+1/$A1673)+U1673*( 1/(R$1017+1+U1673/T1673)-1)/(1+($X$2*U1673*S$8)^2), (U1673^2*S$8*$X$2+1/($X$2*S$8*(R$1017+1+U1673/T1673           )))/(1+($X$2*U1673*S$8)^2))),           V_rtHz(T1673)/($X$2*S$8*(T1673*R$1017+T1673+U1673)),V_rtHz(U1673)*SQRT(Sum_Sq(T1673*S$8*$X$2*R$1017,1))/($X$2*S$8*(T1673*R$1017+T1673+U1673))))/SQRT(Sum_Sq(1/(1+$A1673)+$AC$2/$I$2-1/(1+(1+U1673/T1673)/R$1017),$X$2/$I$2)),IF(U1674&lt;0,"A",R1674))</f>
        <v>1.2897288276870242E-6</v>
      </c>
      <c r="T1673" s="13">
        <f t="shared" si="606"/>
        <v>4761.9556025644242</v>
      </c>
      <c r="U1673" s="12">
        <f t="shared" si="630"/>
        <v>65347.96064899506</v>
      </c>
      <c r="X1673" s="13">
        <f>IF(AA1673&gt;0,SQRT(Sum_Sq($AI$2,V_rtHz($AH$2)/(1+1/$A1673),V_rtHz($AH$2*$A1673)/(1+$A1673),$AN$2*$AH$2/(1+1/$A1673),$AM$2*SQRT(Sum_Sq(AA1673,1/($X$2*Y$8*(1+X$1017+AA1673/Z1673))))/SQRT(Sum_Sq($X$2*AA1673*Y$8,1)),                   $AQ$2*SQRT(Sum_Sq($AH$2/(1+1/$A1673)+AA1673*( 1/(X$1017+1+AA1673/Z1673)-1)/(1+($X$2*AA1673*Y$8)^2), (AA1673^2*Y$8*$X$2+1/($X$2*Y$8*(X$1017+1+AA1673/Z1673           )))/(1+($X$2*AA1673*Y$8)^2))),           V_rtHz(Z1673)/($X$2*Y$8*(Z1673*X$1017+Z1673+AA1673)),V_rtHz(AA1673)*SQRT(Sum_Sq(Z1673*Y$8*$X$2*X$1017,1))/($X$2*Y$8*(Z1673*X$1017+Z1673+AA1673))))/SQRT(Sum_Sq(1/(1+$A1673)+$AC$2/$I$2-1/(1+(1+AA1673/Z1673)/X$1017),$X$2/$I$2)),IF(AA1674&lt;0,"A",X1674))</f>
        <v>2.1769774710665706E-6</v>
      </c>
      <c r="Z1673" s="13">
        <f t="shared" si="607"/>
        <v>4630.4803330389268</v>
      </c>
      <c r="AA1673" s="12">
        <f t="shared" si="631"/>
        <v>212515.85511290331</v>
      </c>
      <c r="AC1673" s="13">
        <f>IF(AF1673&gt;0,SQRT(Sum_Sq($AI$2,V_rtHz($AH$2)/(1+1/$A1673),V_rtHz($AH$2*$A1673)/(1+$A1673),$AN$2*$AH$2/(1+1/$A1673),$AM$2*SQRT(Sum_Sq(AF1673,1/($X$2*AD$8*(1+AC$1017+AF1673/AE1673))))/SQRT(Sum_Sq($X$2*AF1673*AD$8,1)),                   $AQ$2*SQRT(Sum_Sq($AH$2/(1+1/$A1673)+AF1673*( 1/(AC$1017+1+AF1673/AE1673)-1)/(1+($X$2*AF1673*AD$8)^2), (AF1673^2*AD$8*$X$2+1/($X$2*AD$8*(AC$1017+1+AF1673/AE1673           )))/(1+($X$2*AF1673*AD$8)^2))),           V_rtHz(AE1673)/($X$2*AD$8*(AE1673*AC$1017+AE1673+AF1673)),V_rtHz(AF1673)*SQRT(Sum_Sq(AE1673*AD$8*$X$2*AC$1017,1))/($X$2*AD$8*(AE1673*AC$1017+AE1673+AF1673))))/SQRT(Sum_Sq(1/(1+$A1673)+$AC$2/$I$2-1/(1+(1+AF1673/AE1673)/AC$1017),$X$2/$I$2)),IF(AF1674&lt;0,"A",AC1674))</f>
        <v>3.8079808036663076E-6</v>
      </c>
      <c r="AE1673" s="13">
        <f t="shared" si="608"/>
        <v>4591.2266071736922</v>
      </c>
      <c r="AF1673" s="12">
        <f t="shared" si="632"/>
        <v>677779.84829244378</v>
      </c>
      <c r="AG1673" s="13"/>
      <c r="AH1673" s="13">
        <f>IF(AK1673&gt;0,SQRT(Sum_Sq($AI$2,V_rtHz($AH$2)/(1+1/$A1673),V_rtHz($AH$2*$A1673)/(1+$A1673),$AN$2*$AH$2/(1+1/$A1673),$AM$2*SQRT(Sum_Sq(AK1673,1/($X$2*AI$8*(1+AH$1017+AK1673/AJ1673))))/SQRT(Sum_Sq($X$2*AK1673*AI$8,1)),                   $AQ$2*SQRT(Sum_Sq($AH$2/(1+1/$A1673)+AK1673*( 1/(AH$1017+1+AK1673/AJ1673)-1)/(1+($X$2*AK1673*AI$8)^2), (AK1673^2*AI$8*$X$2+1/($X$2*AI$8*(AH$1017+1+AK1673/AJ1673           )))/(1+($X$2*AK1673*AI$8)^2))),           V_rtHz(AJ1673)/($X$2*AI$8*(AJ1673*AH$1017+AJ1673+AK1673)),V_rtHz(AK1673)*SQRT(Sum_Sq(AJ1673*AI$8*$X$2*AH$1017,1))/($X$2*AI$8*(AJ1673*AH$1017+AJ1673+AK1673))))/SQRT(Sum_Sq(1/(1+$A1673)+$AC$2/$I$2-1/(1+(1+AK1673/AJ1673)/AH$1017),$X$2/$I$2)),IF(AK1674&lt;0,"A",AH1674))</f>
        <v>6.7369585698531909E-6</v>
      </c>
      <c r="AI1673" s="13"/>
      <c r="AJ1673" s="13">
        <f t="shared" si="609"/>
        <v>4579.0300564822264</v>
      </c>
      <c r="AK1673" s="12">
        <f t="shared" si="633"/>
        <v>2149036.9694476994</v>
      </c>
      <c r="AM1673" s="13">
        <f>IF(AP1673&gt;0,SQRT(Sum_Sq($AI$2,V_rtHz($AH$2)/(1+1/$A1673),V_rtHz($AH$2*$A1673)/(1+$A1673),$AN$2*$AH$2/(1+1/$A1673),$AM$2*SQRT(Sum_Sq(AP1673,1/($X$2*AN$8*(1+AM$1017+AP1673/AO1673))))/SQRT(Sum_Sq($X$2*AP1673*AN$8,1)),                   $AQ$2*SQRT(Sum_Sq($AH$2/(1+1/$A1673)+AP1673*( 1/(AM$1017+1+AP1673/AO1673)-1)/(1+($X$2*AP1673*AN$8)^2), (AP1673^2*AN$8*$X$2+1/($X$2*AN$8*(AM$1017+1+AP1673/AO1673           )))/(1+($X$2*AP1673*AN$8)^2))),           V_rtHz(AO1673)/($X$2*AN$8*(AO1673*AM$1017+AO1673+AP1673)),V_rtHz(AP1673)*SQRT(Sum_Sq(AO1673*AN$8*$X$2*AM$1017,1))/($X$2*AN$8*(AO1673*AM$1017+AO1673+AP1673))))/SQRT(Sum_Sq(1/(1+$A1673)+$AC$2/$I$2-1/(1+(1+AP1673/AO1673)/AM$1017),$X$2/$I$2)),IF(AP1674&lt;0,"A",AM1674))</f>
        <v>1.1963834017304849E-5</v>
      </c>
      <c r="AO1673" s="13">
        <f t="shared" si="610"/>
        <v>4575.1943657881593</v>
      </c>
      <c r="AP1673" s="12">
        <f t="shared" si="634"/>
        <v>6801549.0151757654</v>
      </c>
      <c r="AR1673" s="13">
        <f t="shared" si="611"/>
        <v>69887291.180198371</v>
      </c>
      <c r="AS1673" s="13">
        <f t="shared" si="612"/>
        <v>-1.4923077212105268E-5</v>
      </c>
      <c r="AV1673" s="13"/>
      <c r="AW1673" s="13">
        <f t="shared" si="613"/>
        <v>9963.3300000000036</v>
      </c>
      <c r="AX1673" s="13">
        <f t="shared" si="614"/>
        <v>1.0898999999999999</v>
      </c>
      <c r="AZ1673" s="13"/>
      <c r="BA1673" s="13"/>
      <c r="BB1673" s="13">
        <f t="shared" si="615"/>
        <v>3150.681587988543</v>
      </c>
      <c r="BC1673" s="13">
        <f t="shared" si="616"/>
        <v>3.4465664218175101</v>
      </c>
      <c r="BD1673" s="13"/>
      <c r="BE1673" s="13"/>
      <c r="BG1673" s="13">
        <f t="shared" si="617"/>
        <v>996.3330000000002</v>
      </c>
      <c r="BH1673" s="13">
        <f t="shared" si="618"/>
        <v>10.899000000000013</v>
      </c>
      <c r="BI1673" s="13"/>
      <c r="BL1673" s="13">
        <f t="shared" si="619"/>
        <v>315.06815879885437</v>
      </c>
      <c r="BM1673" s="13">
        <f t="shared" si="620"/>
        <v>34.465664218175107</v>
      </c>
      <c r="BP1673" s="13"/>
      <c r="BQ1673" s="13">
        <f t="shared" si="621"/>
        <v>99.633299999999991</v>
      </c>
      <c r="BR1673" s="13">
        <f t="shared" si="622"/>
        <v>108.99000000000012</v>
      </c>
      <c r="BT1673" s="13"/>
      <c r="BU1673" s="13"/>
      <c r="BV1673" s="13">
        <f t="shared" si="623"/>
        <v>31.50681587988543</v>
      </c>
      <c r="BW1673" s="13">
        <f t="shared" si="624"/>
        <v>344.65664218175181</v>
      </c>
      <c r="CA1673" s="13">
        <f t="shared" si="625"/>
        <v>9.9633299999999991</v>
      </c>
      <c r="CB1673" s="13">
        <f t="shared" si="626"/>
        <v>1089.9000000000001</v>
      </c>
    </row>
    <row r="1674" spans="1:80" x14ac:dyDescent="0.3">
      <c r="A1674" s="13">
        <f t="shared" si="602"/>
        <v>9.1201083935590926E-2</v>
      </c>
      <c r="C1674" s="13" t="str">
        <f>IF(F1674&gt;0,SQRT(Sum_Sq($AI$2,V_rtHz($AH$2)/(1+1/$A1674),V_rtHz($AH$2*$A1674)/(1+$A1674),$AN$2*$AH$2/(1+1/$A1674),$AM$2*SQRT(Sum_Sq(F1674,1/($X$2*D$8*(1+C$1017+F1674/E1674))))/SQRT(Sum_Sq($X$2*F1674*D$8,1)),                   $AQ$2*SQRT(Sum_Sq($AH$2/(1+1/$A1674)+F1674*( 1/(C$1017+1+F1674/E1674)-1)/(1+($X$2*F1674*D$8)^2), (F1674^2*D$8*$X$2+1/($X$2*D$8*(C$1017+1+F1674/E1674           )))/(1+($X$2*F1674*D$8)^2))),           V_rtHz(E1674)/($X$2*D$8*(E1674*C$1017+E1674+F1674)),V_rtHz(F1674)*SQRT(Sum_Sq(E1674*D$8*$X$2*C$1017,1))/($X$2*D$8*(E1674*C$1017+E1674+F1674))))/SQRT(Sum_Sq(1/(1+$A1674)+$AC$2/$I$2-1/(1+(1+F1674/E1674)/C$1017),$X$2/$I$2)),IF(F1675&lt;0,"A",C1675))</f>
        <v>A</v>
      </c>
      <c r="E1674" s="13">
        <f t="shared" si="603"/>
        <v>-1</v>
      </c>
      <c r="F1674" s="12">
        <f t="shared" si="627"/>
        <v>-2</v>
      </c>
      <c r="H1674" s="13">
        <f>IF(K1674&gt;0,SQRT(Sum_Sq($AI$2,V_rtHz($AH$2)/(1+1/$A1674),V_rtHz($AH$2*$A1674)/(1+$A1674),$AN$2*$AH$2/(1+1/$A1674),$AM$2*SQRT(Sum_Sq(K1674,1/($X$2*I$8*(1+H$1017+K1674/J1674))))/SQRT(Sum_Sq($X$2*K1674*I$8,1)),                   $AQ$2*SQRT(Sum_Sq($AH$2/(1+1/$A1674)+K1674*( 1/(H$1017+1+K1674/J1674)-1)/(1+($X$2*K1674*I$8)^2), (K1674^2*I$8*$X$2+1/($X$2*I$8*(H$1017+1+K1674/J1674           )))/(1+($X$2*K1674*I$8)^2))),           V_rtHz(J1674)/($X$2*I$8*(J1674*H$1017+J1674+K1674)),V_rtHz(K1674)*SQRT(Sum_Sq(J1674*I$8*$X$2*H$1017,1))/($X$2*I$8*(J1674*H$1017+J1674+K1674))))/SQRT(Sum_Sq(1/(1+$A1674)+$AC$2/$I$2-1/(1+(1+K1674/J1674)/H$1017),$X$2/$I$2)),IF(K1675&lt;0,"A",H1675))</f>
        <v>1.0802981781324277E-6</v>
      </c>
      <c r="J1674" s="13">
        <f t="shared" si="604"/>
        <v>10495.179144283687</v>
      </c>
      <c r="K1674" s="12">
        <f t="shared" si="628"/>
        <v>2965.0193012487198</v>
      </c>
      <c r="M1674" s="13">
        <f>IF(P1674&gt;0,SQRT(Sum_Sq($AI$2,V_rtHz($AH$2)/(1+1/$A1674),V_rtHz($AH$2*$A1674)/(1+$A1674),$AN$2*$AH$2/(1+1/$A1674),$AM$2*SQRT(Sum_Sq(P1674,1/($X$2*N$8*(1+M$1017+P1674/O1674))))/SQRT(Sum_Sq($X$2*P1674*N$8,1)),                   $AQ$2*SQRT(Sum_Sq($AH$2/(1+1/$A1674)+P1674*( 1/(M$1017+1+P1674/O1674)-1)/(1+($X$2*P1674*N$8)^2), (P1674^2*N$8*$X$2+1/($X$2*N$8*(M$1017+1+P1674/O1674           )))/(1+($X$2*P1674*N$8)^2))),           V_rtHz(O1674)/($X$2*N$8*(O1674*M$1017+O1674+P1674)),V_rtHz(P1674)*SQRT(Sum_Sq(O1674*N$8*$X$2*M$1017,1))/($X$2*N$8*(O1674*M$1017+O1674+P1674))))/SQRT(Sum_Sq(1/(1+$A1674)+$AC$2/$I$2-1/(1+(1+P1674/O1674)/M$1017),$X$2/$I$2)),IF(P1675&lt;0,"A",M1675))</f>
        <v>8.5527084133542906E-7</v>
      </c>
      <c r="O1674" s="13">
        <f t="shared" si="605"/>
        <v>5229.809420700275</v>
      </c>
      <c r="P1674" s="12">
        <f t="shared" si="629"/>
        <v>18816.182548913686</v>
      </c>
      <c r="R1674" s="13">
        <f>IF(U1674&gt;0,SQRT(Sum_Sq($AI$2,V_rtHz($AH$2)/(1+1/$A1674),V_rtHz($AH$2*$A1674)/(1+$A1674),$AN$2*$AH$2/(1+1/$A1674),$AM$2*SQRT(Sum_Sq(U1674,1/($X$2*S$8*(1+R$1017+U1674/T1674))))/SQRT(Sum_Sq($X$2*U1674*S$8,1)),                   $AQ$2*SQRT(Sum_Sq($AH$2/(1+1/$A1674)+U1674*( 1/(R$1017+1+U1674/T1674)-1)/(1+($X$2*U1674*S$8)^2), (U1674^2*S$8*$X$2+1/($X$2*S$8*(R$1017+1+U1674/T1674           )))/(1+($X$2*U1674*S$8)^2))),           V_rtHz(T1674)/($X$2*S$8*(T1674*R$1017+T1674+U1674)),V_rtHz(U1674)*SQRT(Sum_Sq(T1674*S$8*$X$2*R$1017,1))/($X$2*S$8*(T1674*R$1017+T1674+U1674))))/SQRT(Sum_Sq(1/(1+$A1674)+$AC$2/$I$2-1/(1+(1+U1674/T1674)/R$1017),$X$2/$I$2)),IF(U1675&lt;0,"A",R1675))</f>
        <v>1.2876732864208911E-6</v>
      </c>
      <c r="T1674" s="13">
        <f t="shared" si="606"/>
        <v>4731.5926863510822</v>
      </c>
      <c r="U1674" s="12">
        <f t="shared" si="630"/>
        <v>65767.302461662432</v>
      </c>
      <c r="X1674" s="13">
        <f>IF(AA1674&gt;0,SQRT(Sum_Sq($AI$2,V_rtHz($AH$2)/(1+1/$A1674),V_rtHz($AH$2*$A1674)/(1+$A1674),$AN$2*$AH$2/(1+1/$A1674),$AM$2*SQRT(Sum_Sq(AA1674,1/($X$2*Y$8*(1+X$1017+AA1674/Z1674))))/SQRT(Sum_Sq($X$2*AA1674*Y$8,1)),                   $AQ$2*SQRT(Sum_Sq($AH$2/(1+1/$A1674)+AA1674*( 1/(X$1017+1+AA1674/Z1674)-1)/(1+($X$2*AA1674*Y$8)^2), (AA1674^2*Y$8*$X$2+1/($X$2*Y$8*(X$1017+1+AA1674/Z1674           )))/(1+($X$2*AA1674*Y$8)^2))),           V_rtHz(Z1674)/($X$2*Y$8*(Z1674*X$1017+Z1674+AA1674)),V_rtHz(AA1674)*SQRT(Sum_Sq(Z1674*Y$8*$X$2*X$1017,1))/($X$2*Y$8*(Z1674*X$1017+Z1674+AA1674))))/SQRT(Sum_Sq(1/(1+$A1674)+$AC$2/$I$2-1/(1+(1+AA1674/Z1674)/X$1017),$X$2/$I$2)),IF(AA1675&lt;0,"A",X1675))</f>
        <v>2.1741986384749024E-6</v>
      </c>
      <c r="Z1674" s="13">
        <f t="shared" si="607"/>
        <v>4602.6683338742459</v>
      </c>
      <c r="AA1674" s="12">
        <f t="shared" si="631"/>
        <v>213799.9995170052</v>
      </c>
      <c r="AC1674" s="13">
        <f>IF(AF1674&gt;0,SQRT(Sum_Sq($AI$2,V_rtHz($AH$2)/(1+1/$A1674),V_rtHz($AH$2*$A1674)/(1+$A1674),$AN$2*$AH$2/(1+1/$A1674),$AM$2*SQRT(Sum_Sq(AF1674,1/($X$2*AD$8*(1+AC$1017+AF1674/AE1674))))/SQRT(Sum_Sq($X$2*AF1674*AD$8,1)),                   $AQ$2*SQRT(Sum_Sq($AH$2/(1+1/$A1674)+AF1674*( 1/(AC$1017+1+AF1674/AE1674)-1)/(1+($X$2*AF1674*AD$8)^2), (AF1674^2*AD$8*$X$2+1/($X$2*AD$8*(AC$1017+1+AF1674/AE1674           )))/(1+($X$2*AF1674*AD$8)^2))),           V_rtHz(AE1674)/($X$2*AD$8*(AE1674*AC$1017+AE1674+AF1674)),V_rtHz(AF1674)*SQRT(Sum_Sq(AE1674*AD$8*$X$2*AC$1017,1))/($X$2*AD$8*(AE1674*AC$1017+AE1674+AF1674))))/SQRT(Sum_Sq(1/(1+$A1674)+$AC$2/$I$2-1/(1+(1+AF1674/AE1674)/AC$1017),$X$2/$I$2)),IF(AF1675&lt;0,"A",AC1675))</f>
        <v>3.8034742550696807E-6</v>
      </c>
      <c r="AE1674" s="13">
        <f t="shared" si="608"/>
        <v>4564.1463768117464</v>
      </c>
      <c r="AF1674" s="12">
        <f t="shared" si="632"/>
        <v>681801.28689478443</v>
      </c>
      <c r="AG1674" s="13"/>
      <c r="AH1674" s="13">
        <f>IF(AK1674&gt;0,SQRT(Sum_Sq($AI$2,V_rtHz($AH$2)/(1+1/$A1674),V_rtHz($AH$2*$A1674)/(1+$A1674),$AN$2*$AH$2/(1+1/$A1674),$AM$2*SQRT(Sum_Sq(AK1674,1/($X$2*AI$8*(1+AH$1017+AK1674/AJ1674))))/SQRT(Sum_Sq($X$2*AK1674*AI$8,1)),                   $AQ$2*SQRT(Sum_Sq($AH$2/(1+1/$A1674)+AK1674*( 1/(AH$1017+1+AK1674/AJ1674)-1)/(1+($X$2*AK1674*AI$8)^2), (AK1674^2*AI$8*$X$2+1/($X$2*AI$8*(AH$1017+1+AK1674/AJ1674           )))/(1+($X$2*AK1674*AI$8)^2))),           V_rtHz(AJ1674)/($X$2*AI$8*(AJ1674*AH$1017+AJ1674+AK1674)),V_rtHz(AK1674)*SQRT(Sum_Sq(AJ1674*AI$8*$X$2*AH$1017,1))/($X$2*AI$8*(AJ1674*AH$1017+AJ1674+AK1674))))/SQRT(Sum_Sq(1/(1+$A1674)+$AC$2/$I$2-1/(1+(1+AK1674/AJ1674)/AH$1017),$X$2/$I$2)),IF(AK1675&lt;0,"A",AH1675))</f>
        <v>6.7291825328057126E-6</v>
      </c>
      <c r="AI1674" s="13"/>
      <c r="AJ1674" s="13">
        <f t="shared" si="609"/>
        <v>4552.1744458515141</v>
      </c>
      <c r="AK1674" s="12">
        <f t="shared" si="633"/>
        <v>2161715.2401881996</v>
      </c>
      <c r="AM1674" s="13">
        <f>IF(AP1674&gt;0,SQRT(Sum_Sq($AI$2,V_rtHz($AH$2)/(1+1/$A1674),V_rtHz($AH$2*$A1674)/(1+$A1674),$AN$2*$AH$2/(1+1/$A1674),$AM$2*SQRT(Sum_Sq(AP1674,1/($X$2*AN$8*(1+AM$1017+AP1674/AO1674))))/SQRT(Sum_Sq($X$2*AP1674*AN$8,1)),                   $AQ$2*SQRT(Sum_Sq($AH$2/(1+1/$A1674)+AP1674*( 1/(AM$1017+1+AP1674/AO1674)-1)/(1+($X$2*AP1674*AN$8)^2), (AP1674^2*AN$8*$X$2+1/($X$2*AN$8*(AM$1017+1+AP1674/AO1674           )))/(1+($X$2*AP1674*AN$8)^2))),           V_rtHz(AO1674)/($X$2*AN$8*(AO1674*AM$1017+AO1674+AP1674)),V_rtHz(AP1674)*SQRT(Sum_Sq(AO1674*AN$8*$X$2*AM$1017,1))/($X$2*AN$8*(AO1674*AM$1017+AO1674+AP1674))))/SQRT(Sum_Sq(1/(1+$A1674)+$AC$2/$I$2-1/(1+(1+AP1674/AO1674)/AM$1017),$X$2/$I$2)),IF(AP1675&lt;0,"A",AM1675))</f>
        <v>1.1950152827725338E-5</v>
      </c>
      <c r="AO1674" s="13">
        <f t="shared" si="610"/>
        <v>4548.4091277580092</v>
      </c>
      <c r="AP1674" s="12">
        <f t="shared" si="634"/>
        <v>6841602.823931315</v>
      </c>
      <c r="AR1674" s="13">
        <f t="shared" si="611"/>
        <v>69887291.180198371</v>
      </c>
      <c r="AS1674" s="13">
        <f t="shared" si="612"/>
        <v>-1.495026973958161E-5</v>
      </c>
      <c r="AV1674" s="13"/>
      <c r="AW1674" s="13">
        <f t="shared" si="613"/>
        <v>9963.3300000000036</v>
      </c>
      <c r="AX1674" s="13">
        <f t="shared" si="614"/>
        <v>1.0898999999999999</v>
      </c>
      <c r="AZ1674" s="13"/>
      <c r="BA1674" s="13"/>
      <c r="BB1674" s="13">
        <f t="shared" si="615"/>
        <v>3150.681587988543</v>
      </c>
      <c r="BC1674" s="13">
        <f t="shared" si="616"/>
        <v>3.4465664218175154</v>
      </c>
      <c r="BD1674" s="13"/>
      <c r="BE1674" s="13"/>
      <c r="BG1674" s="13">
        <f t="shared" si="617"/>
        <v>996.3330000000002</v>
      </c>
      <c r="BH1674" s="13">
        <f t="shared" si="618"/>
        <v>10.898999999999996</v>
      </c>
      <c r="BI1674" s="13"/>
      <c r="BL1674" s="13">
        <f t="shared" si="619"/>
        <v>315.06815879885437</v>
      </c>
      <c r="BM1674" s="13">
        <f t="shared" si="620"/>
        <v>34.465664218175171</v>
      </c>
      <c r="BP1674" s="13"/>
      <c r="BQ1674" s="13">
        <f t="shared" si="621"/>
        <v>99.633299999999991</v>
      </c>
      <c r="BR1674" s="13">
        <f t="shared" si="622"/>
        <v>108.99000000000012</v>
      </c>
      <c r="BT1674" s="13"/>
      <c r="BU1674" s="13"/>
      <c r="BV1674" s="13">
        <f t="shared" si="623"/>
        <v>31.506815879885437</v>
      </c>
      <c r="BW1674" s="13">
        <f t="shared" si="624"/>
        <v>344.65664218175112</v>
      </c>
      <c r="CA1674" s="13">
        <f t="shared" si="625"/>
        <v>9.9633299999999991</v>
      </c>
      <c r="CB1674" s="13">
        <f t="shared" si="626"/>
        <v>1089.9000000000008</v>
      </c>
    </row>
    <row r="1675" spans="1:80" x14ac:dyDescent="0.3">
      <c r="A1675" s="13">
        <f t="shared" si="602"/>
        <v>9.2469817393822276E-2</v>
      </c>
      <c r="C1675" s="13" t="str">
        <f>IF(F1675&gt;0,SQRT(Sum_Sq($AI$2,V_rtHz($AH$2)/(1+1/$A1675),V_rtHz($AH$2*$A1675)/(1+$A1675),$AN$2*$AH$2/(1+1/$A1675),$AM$2*SQRT(Sum_Sq(F1675,1/($X$2*D$8*(1+C$1017+F1675/E1675))))/SQRT(Sum_Sq($X$2*F1675*D$8,1)),                   $AQ$2*SQRT(Sum_Sq($AH$2/(1+1/$A1675)+F1675*( 1/(C$1017+1+F1675/E1675)-1)/(1+($X$2*F1675*D$8)^2), (F1675^2*D$8*$X$2+1/($X$2*D$8*(C$1017+1+F1675/E1675           )))/(1+($X$2*F1675*D$8)^2))),           V_rtHz(E1675)/($X$2*D$8*(E1675*C$1017+E1675+F1675)),V_rtHz(F1675)*SQRT(Sum_Sq(E1675*D$8*$X$2*C$1017,1))/($X$2*D$8*(E1675*C$1017+E1675+F1675))))/SQRT(Sum_Sq(1/(1+$A1675)+$AC$2/$I$2-1/(1+(1+F1675/E1675)/C$1017),$X$2/$I$2)),IF(F1676&lt;0,"A",C1676))</f>
        <v>A</v>
      </c>
      <c r="E1675" s="13">
        <f t="shared" si="603"/>
        <v>-1</v>
      </c>
      <c r="F1675" s="12">
        <f t="shared" si="627"/>
        <v>-2</v>
      </c>
      <c r="H1675" s="13">
        <f>IF(K1675&gt;0,SQRT(Sum_Sq($AI$2,V_rtHz($AH$2)/(1+1/$A1675),V_rtHz($AH$2*$A1675)/(1+$A1675),$AN$2*$AH$2/(1+1/$A1675),$AM$2*SQRT(Sum_Sq(K1675,1/($X$2*I$8*(1+H$1017+K1675/J1675))))/SQRT(Sum_Sq($X$2*K1675*I$8,1)),                   $AQ$2*SQRT(Sum_Sq($AH$2/(1+1/$A1675)+K1675*( 1/(H$1017+1+K1675/J1675)-1)/(1+($X$2*K1675*I$8)^2), (K1675^2*I$8*$X$2+1/($X$2*I$8*(H$1017+1+K1675/J1675           )))/(1+($X$2*K1675*I$8)^2))),           V_rtHz(J1675)/($X$2*I$8*(J1675*H$1017+J1675+K1675)),V_rtHz(K1675)*SQRT(Sum_Sq(J1675*I$8*$X$2*H$1017,1))/($X$2*I$8*(J1675*H$1017+J1675+K1675))))/SQRT(Sum_Sq(1/(1+$A1675)+$AC$2/$I$2-1/(1+(1+K1675/J1675)/H$1017),$X$2/$I$2)),IF(K1676&lt;0,"A",H1676))</f>
        <v>1.0493841643929096E-6</v>
      </c>
      <c r="J1675" s="13">
        <f t="shared" si="604"/>
        <v>10109.44120630338</v>
      </c>
      <c r="K1675" s="12">
        <f t="shared" si="628"/>
        <v>3078.1531934189784</v>
      </c>
      <c r="M1675" s="13">
        <f>IF(P1675&gt;0,SQRT(Sum_Sq($AI$2,V_rtHz($AH$2)/(1+1/$A1675),V_rtHz($AH$2*$A1675)/(1+$A1675),$AN$2*$AH$2/(1+1/$A1675),$AM$2*SQRT(Sum_Sq(P1675,1/($X$2*N$8*(1+M$1017+P1675/O1675))))/SQRT(Sum_Sq($X$2*P1675*N$8,1)),                   $AQ$2*SQRT(Sum_Sq($AH$2/(1+1/$A1675)+P1675*( 1/(M$1017+1+P1675/O1675)-1)/(1+($X$2*P1675*N$8)^2), (P1675^2*N$8*$X$2+1/($X$2*N$8*(M$1017+1+P1675/O1675           )))/(1+($X$2*P1675*N$8)^2))),           V_rtHz(O1675)/($X$2*N$8*(O1675*M$1017+O1675+P1675)),V_rtHz(P1675)*SQRT(Sum_Sq(O1675*N$8*$X$2*M$1017,1))/($X$2*N$8*(O1675*M$1017+O1675+P1675))))/SQRT(Sum_Sq(1/(1+$A1675)+$AC$2/$I$2-1/(1+(1+P1675/O1675)/M$1017),$X$2/$I$2)),IF(P1676&lt;0,"A",M1676))</f>
        <v>8.5281043878275222E-7</v>
      </c>
      <c r="O1675" s="13">
        <f t="shared" si="605"/>
        <v>5188.4883214185884</v>
      </c>
      <c r="P1675" s="12">
        <f t="shared" si="629"/>
        <v>18966.034548001047</v>
      </c>
      <c r="R1675" s="13">
        <f>IF(U1675&gt;0,SQRT(Sum_Sq($AI$2,V_rtHz($AH$2)/(1+1/$A1675),V_rtHz($AH$2*$A1675)/(1+$A1675),$AN$2*$AH$2/(1+1/$A1675),$AM$2*SQRT(Sum_Sq(U1675,1/($X$2*S$8*(1+R$1017+U1675/T1675))))/SQRT(Sum_Sq($X$2*U1675*S$8,1)),                   $AQ$2*SQRT(Sum_Sq($AH$2/(1+1/$A1675)+U1675*( 1/(R$1017+1+U1675/T1675)-1)/(1+($X$2*U1675*S$8)^2), (U1675^2*S$8*$X$2+1/($X$2*S$8*(R$1017+1+U1675/T1675           )))/(1+($X$2*U1675*S$8)^2))),           V_rtHz(T1675)/($X$2*S$8*(T1675*R$1017+T1675+U1675)),V_rtHz(U1675)*SQRT(Sum_Sq(T1675*S$8*$X$2*R$1017,1))/($X$2*S$8*(T1675*R$1017+T1675+U1675))))/SQRT(Sum_Sq(1/(1+$A1675)+$AC$2/$I$2-1/(1+(1+U1675/T1675)/R$1017),$X$2/$I$2)),IF(U1676&lt;0,"A",R1676))</f>
        <v>1.2856521687209963E-6</v>
      </c>
      <c r="T1675" s="13">
        <f t="shared" si="606"/>
        <v>4701.4228754830137</v>
      </c>
      <c r="U1675" s="12">
        <f t="shared" si="630"/>
        <v>66189.342156691477</v>
      </c>
      <c r="X1675" s="13">
        <f>IF(AA1675&gt;0,SQRT(Sum_Sq($AI$2,V_rtHz($AH$2)/(1+1/$A1675),V_rtHz($AH$2*$A1675)/(1+$A1675),$AN$2*$AH$2/(1+1/$A1675),$AM$2*SQRT(Sum_Sq(AA1675,1/($X$2*Y$8*(1+X$1017+AA1675/Z1675))))/SQRT(Sum_Sq($X$2*AA1675*Y$8,1)),                   $AQ$2*SQRT(Sum_Sq($AH$2/(1+1/$A1675)+AA1675*( 1/(X$1017+1+AA1675/Z1675)-1)/(1+($X$2*AA1675*Y$8)^2), (AA1675^2*Y$8*$X$2+1/($X$2*Y$8*(X$1017+1+AA1675/Z1675           )))/(1+($X$2*AA1675*Y$8)^2))),           V_rtHz(Z1675)/($X$2*Y$8*(Z1675*X$1017+Z1675+AA1675)),V_rtHz(AA1675)*SQRT(Sum_Sq(Z1675*Y$8*$X$2*X$1017,1))/($X$2*Y$8*(Z1675*X$1017+Z1675+AA1675))))/SQRT(Sum_Sq(1/(1+$A1675)+$AC$2/$I$2-1/(1+(1+AA1675/Z1675)/X$1017),$X$2/$I$2)),IF(AA1676&lt;0,"A",X1676))</f>
        <v>2.1714671636266683E-6</v>
      </c>
      <c r="Z1675" s="13">
        <f t="shared" si="607"/>
        <v>4575.0001203512302</v>
      </c>
      <c r="AA1675" s="12">
        <f t="shared" si="631"/>
        <v>215092.99708689447</v>
      </c>
      <c r="AC1675" s="13">
        <f>IF(AF1675&gt;0,SQRT(Sum_Sq($AI$2,V_rtHz($AH$2)/(1+1/$A1675),V_rtHz($AH$2*$A1675)/(1+$A1675),$AN$2*$AH$2/(1+1/$A1675),$AM$2*SQRT(Sum_Sq(AF1675,1/($X$2*AD$8*(1+AC$1017+AF1675/AE1675))))/SQRT(Sum_Sq($X$2*AF1675*AD$8,1)),                   $AQ$2*SQRT(Sum_Sq($AH$2/(1+1/$A1675)+AF1675*( 1/(AC$1017+1+AF1675/AE1675)-1)/(1+($X$2*AF1675*AD$8)^2), (AF1675^2*AD$8*$X$2+1/($X$2*AD$8*(AC$1017+1+AF1675/AE1675           )))/(1+($X$2*AF1675*AD$8)^2))),           V_rtHz(AE1675)/($X$2*AD$8*(AE1675*AC$1017+AE1675+AF1675)),V_rtHz(AF1675)*SQRT(Sum_Sq(AE1675*AD$8*$X$2*AC$1017,1))/($X$2*AD$8*(AE1675*AC$1017+AE1675+AF1675))))/SQRT(Sum_Sq(1/(1+$A1675)+$AC$2/$I$2-1/(1+(1+AF1675/AE1675)/AC$1017),$X$2/$I$2)),IF(AF1676&lt;0,"A",AC1676))</f>
        <v>3.7990455418497412E-6</v>
      </c>
      <c r="AE1675" s="13">
        <f t="shared" si="608"/>
        <v>4537.1967406507792</v>
      </c>
      <c r="AF1675" s="12">
        <f t="shared" si="632"/>
        <v>685850.98931374063</v>
      </c>
      <c r="AG1675" s="13"/>
      <c r="AH1675" s="13">
        <f>IF(AK1675&gt;0,SQRT(Sum_Sq($AI$2,V_rtHz($AH$2)/(1+1/$A1675),V_rtHz($AH$2*$A1675)/(1+$A1675),$AN$2*$AH$2/(1+1/$A1675),$AM$2*SQRT(Sum_Sq(AK1675,1/($X$2*AI$8*(1+AH$1017+AK1675/AJ1675))))/SQRT(Sum_Sq($X$2*AK1675*AI$8,1)),                   $AQ$2*SQRT(Sum_Sq($AH$2/(1+1/$A1675)+AK1675*( 1/(AH$1017+1+AK1675/AJ1675)-1)/(1+($X$2*AK1675*AI$8)^2), (AK1675^2*AI$8*$X$2+1/($X$2*AI$8*(AH$1017+1+AK1675/AJ1675           )))/(1+($X$2*AK1675*AI$8)^2))),           V_rtHz(AJ1675)/($X$2*AI$8*(AJ1675*AH$1017+AJ1675+AK1675)),V_rtHz(AK1675)*SQRT(Sum_Sq(AJ1675*AI$8*$X$2*AH$1017,1))/($X$2*AI$8*(AJ1675*AH$1017+AJ1675+AK1675))))/SQRT(Sum_Sq(1/(1+$A1675)+$AC$2/$I$2-1/(1+(1+AK1675/AJ1675)/AH$1017),$X$2/$I$2)),IF(AK1676&lt;0,"A",AH1676))</f>
        <v>6.7215415601023122E-6</v>
      </c>
      <c r="AI1675" s="13"/>
      <c r="AJ1675" s="13">
        <f t="shared" si="609"/>
        <v>4525.4454668899434</v>
      </c>
      <c r="AK1675" s="12">
        <f t="shared" si="633"/>
        <v>2174483.1415138575</v>
      </c>
      <c r="AM1675" s="13">
        <f>IF(AP1675&gt;0,SQRT(Sum_Sq($AI$2,V_rtHz($AH$2)/(1+1/$A1675),V_rtHz($AH$2*$A1675)/(1+$A1675),$AN$2*$AH$2/(1+1/$A1675),$AM$2*SQRT(Sum_Sq(AP1675,1/($X$2*AN$8*(1+AM$1017+AP1675/AO1675))))/SQRT(Sum_Sq($X$2*AP1675*AN$8,1)),                   $AQ$2*SQRT(Sum_Sq($AH$2/(1+1/$A1675)+AP1675*( 1/(AM$1017+1+AP1675/AO1675)-1)/(1+($X$2*AP1675*AN$8)^2), (AP1675^2*AN$8*$X$2+1/($X$2*AN$8*(AM$1017+1+AP1675/AO1675           )))/(1+($X$2*AP1675*AN$8)^2))),           V_rtHz(AO1675)/($X$2*AN$8*(AO1675*AM$1017+AO1675+AP1675)),V_rtHz(AP1675)*SQRT(Sum_Sq(AO1675*AN$8*$X$2*AM$1017,1))/($X$2*AN$8*(AO1675*AM$1017+AO1675+AP1675))))/SQRT(Sum_Sq(1/(1+$A1675)+$AC$2/$I$2-1/(1+(1+AP1675/AO1675)/AM$1017),$X$2/$I$2)),IF(AP1676&lt;0,"A",AM1676))</f>
        <v>1.1936710122171607E-5</v>
      </c>
      <c r="AO1675" s="13">
        <f t="shared" si="610"/>
        <v>4521.7492883537125</v>
      </c>
      <c r="AP1675" s="12">
        <f t="shared" si="634"/>
        <v>6881940.3174371524</v>
      </c>
      <c r="AR1675" s="13">
        <f t="shared" si="611"/>
        <v>69887291.180198371</v>
      </c>
      <c r="AS1675" s="13">
        <f t="shared" si="612"/>
        <v>-1.497794191691275E-5</v>
      </c>
      <c r="AV1675" s="13"/>
      <c r="AW1675" s="13">
        <f t="shared" si="613"/>
        <v>9963.3300000000036</v>
      </c>
      <c r="AX1675" s="13">
        <f t="shared" si="614"/>
        <v>1.0898999999999985</v>
      </c>
      <c r="AZ1675" s="13"/>
      <c r="BA1675" s="13"/>
      <c r="BB1675" s="13">
        <f t="shared" si="615"/>
        <v>3150.681587988543</v>
      </c>
      <c r="BC1675" s="13">
        <f t="shared" si="616"/>
        <v>3.4465664218175136</v>
      </c>
      <c r="BD1675" s="13"/>
      <c r="BE1675" s="13"/>
      <c r="BG1675" s="13">
        <f t="shared" si="617"/>
        <v>996.3330000000002</v>
      </c>
      <c r="BH1675" s="13">
        <f t="shared" si="618"/>
        <v>10.898999999999996</v>
      </c>
      <c r="BI1675" s="13"/>
      <c r="BL1675" s="13">
        <f t="shared" si="619"/>
        <v>315.06815879885437</v>
      </c>
      <c r="BM1675" s="13">
        <f t="shared" si="620"/>
        <v>34.465664218175171</v>
      </c>
      <c r="BP1675" s="13"/>
      <c r="BQ1675" s="13">
        <f t="shared" si="621"/>
        <v>99.633300000000006</v>
      </c>
      <c r="BR1675" s="13">
        <f t="shared" si="622"/>
        <v>108.98999999999991</v>
      </c>
      <c r="BT1675" s="13"/>
      <c r="BU1675" s="13"/>
      <c r="BV1675" s="13">
        <f t="shared" si="623"/>
        <v>31.50681587988543</v>
      </c>
      <c r="BW1675" s="13">
        <f t="shared" si="624"/>
        <v>344.65664218175152</v>
      </c>
      <c r="CA1675" s="13">
        <f t="shared" si="625"/>
        <v>9.9633299999999991</v>
      </c>
      <c r="CB1675" s="13">
        <f t="shared" si="626"/>
        <v>1089.9000000000001</v>
      </c>
    </row>
    <row r="1676" spans="1:80" x14ac:dyDescent="0.3">
      <c r="A1676" s="13">
        <f t="shared" si="602"/>
        <v>9.3756200692587943E-2</v>
      </c>
      <c r="C1676" s="13" t="str">
        <f>IF(F1676&gt;0,SQRT(Sum_Sq($AI$2,V_rtHz($AH$2)/(1+1/$A1676),V_rtHz($AH$2*$A1676)/(1+$A1676),$AN$2*$AH$2/(1+1/$A1676),$AM$2*SQRT(Sum_Sq(F1676,1/($X$2*D$8*(1+C$1017+F1676/E1676))))/SQRT(Sum_Sq($X$2*F1676*D$8,1)),                   $AQ$2*SQRT(Sum_Sq($AH$2/(1+1/$A1676)+F1676*( 1/(C$1017+1+F1676/E1676)-1)/(1+($X$2*F1676*D$8)^2), (F1676^2*D$8*$X$2+1/($X$2*D$8*(C$1017+1+F1676/E1676           )))/(1+($X$2*F1676*D$8)^2))),           V_rtHz(E1676)/($X$2*D$8*(E1676*C$1017+E1676+F1676)),V_rtHz(F1676)*SQRT(Sum_Sq(E1676*D$8*$X$2*C$1017,1))/($X$2*D$8*(E1676*C$1017+E1676+F1676))))/SQRT(Sum_Sq(1/(1+$A1676)+$AC$2/$I$2-1/(1+(1+F1676/E1676)/C$1017),$X$2/$I$2)),IF(F1677&lt;0,"A",C1677))</f>
        <v>A</v>
      </c>
      <c r="E1676" s="13">
        <f t="shared" si="603"/>
        <v>-1</v>
      </c>
      <c r="F1676" s="12">
        <f t="shared" si="627"/>
        <v>-2</v>
      </c>
      <c r="H1676" s="13">
        <f>IF(K1676&gt;0,SQRT(Sum_Sq($AI$2,V_rtHz($AH$2)/(1+1/$A1676),V_rtHz($AH$2*$A1676)/(1+$A1676),$AN$2*$AH$2/(1+1/$A1676),$AM$2*SQRT(Sum_Sq(K1676,1/($X$2*I$8*(1+H$1017+K1676/J1676))))/SQRT(Sum_Sq($X$2*K1676*I$8,1)),                   $AQ$2*SQRT(Sum_Sq($AH$2/(1+1/$A1676)+K1676*( 1/(H$1017+1+K1676/J1676)-1)/(1+($X$2*K1676*I$8)^2), (K1676^2*I$8*$X$2+1/($X$2*I$8*(H$1017+1+K1676/J1676           )))/(1+($X$2*K1676*I$8)^2))),           V_rtHz(J1676)/($X$2*I$8*(J1676*H$1017+J1676+K1676)),V_rtHz(K1676)*SQRT(Sum_Sq(J1676*I$8*$X$2*H$1017,1))/($X$2*I$8*(J1676*H$1017+J1676+K1676))))/SQRT(Sum_Sq(1/(1+$A1676)+$AC$2/$I$2-1/(1+(1+K1676/J1676)/H$1017),$X$2/$I$2)),IF(K1677&lt;0,"A",H1677))</f>
        <v>1.0217922301036253E-6</v>
      </c>
      <c r="J1676" s="13">
        <f t="shared" si="604"/>
        <v>9763.647977355422</v>
      </c>
      <c r="K1676" s="12">
        <f t="shared" si="628"/>
        <v>3187.1702876871723</v>
      </c>
      <c r="M1676" s="13">
        <f>IF(P1676&gt;0,SQRT(Sum_Sq($AI$2,V_rtHz($AH$2)/(1+1/$A1676),V_rtHz($AH$2*$A1676)/(1+$A1676),$AN$2*$AH$2/(1+1/$A1676),$AM$2*SQRT(Sum_Sq(P1676,1/($X$2*N$8*(1+M$1017+P1676/O1676))))/SQRT(Sum_Sq($X$2*P1676*N$8,1)),                   $AQ$2*SQRT(Sum_Sq($AH$2/(1+1/$A1676)+P1676*( 1/(M$1017+1+P1676/O1676)-1)/(1+($X$2*P1676*N$8)^2), (P1676^2*N$8*$X$2+1/($X$2*N$8*(M$1017+1+P1676/O1676           )))/(1+($X$2*P1676*N$8)^2))),           V_rtHz(O1676)/($X$2*N$8*(O1676*M$1017+O1676+P1676)),V_rtHz(P1676)*SQRT(Sum_Sq(O1676*N$8*$X$2*M$1017,1))/($X$2*N$8*(O1676*M$1017+O1676+P1676))))/SQRT(Sum_Sq(1/(1+$A1676)+$AC$2/$I$2-1/(1+(1+P1676/O1676)/M$1017),$X$2/$I$2)),IF(P1677&lt;0,"A",M1677))</f>
        <v>8.5039678863079935E-7</v>
      </c>
      <c r="O1676" s="13">
        <f t="shared" si="605"/>
        <v>5147.6326617284376</v>
      </c>
      <c r="P1676" s="12">
        <f t="shared" si="629"/>
        <v>19116.563908599321</v>
      </c>
      <c r="R1676" s="13">
        <f>IF(U1676&gt;0,SQRT(Sum_Sq($AI$2,V_rtHz($AH$2)/(1+1/$A1676),V_rtHz($AH$2*$A1676)/(1+$A1676),$AN$2*$AH$2/(1+1/$A1676),$AM$2*SQRT(Sum_Sq(U1676,1/($X$2*S$8*(1+R$1017+U1676/T1676))))/SQRT(Sum_Sq($X$2*U1676*S$8,1)),                   $AQ$2*SQRT(Sum_Sq($AH$2/(1+1/$A1676)+U1676*( 1/(R$1017+1+U1676/T1676)-1)/(1+($X$2*U1676*S$8)^2), (U1676^2*S$8*$X$2+1/($X$2*S$8*(R$1017+1+U1676/T1676           )))/(1+($X$2*U1676*S$8)^2))),           V_rtHz(T1676)/($X$2*S$8*(T1676*R$1017+T1676+U1676)),V_rtHz(U1676)*SQRT(Sum_Sq(T1676*S$8*$X$2*R$1017,1))/($X$2*S$8*(T1676*R$1017+T1676+U1676))))/SQRT(Sum_Sq(1/(1+$A1676)+$AC$2/$I$2-1/(1+(1+U1676/T1676)/R$1017),$X$2/$I$2)),IF(U1677&lt;0,"A",R1677))</f>
        <v>1.2836656069517227E-6</v>
      </c>
      <c r="T1676" s="13">
        <f t="shared" si="606"/>
        <v>4671.4447316245223</v>
      </c>
      <c r="U1676" s="12">
        <f t="shared" si="630"/>
        <v>66614.100178046079</v>
      </c>
      <c r="X1676" s="13">
        <f>IF(AA1676&gt;0,SQRT(Sum_Sq($AI$2,V_rtHz($AH$2)/(1+1/$A1676),V_rtHz($AH$2*$A1676)/(1+$A1676),$AN$2*$AH$2/(1+1/$A1676),$AM$2*SQRT(Sum_Sq(AA1676,1/($X$2*Y$8*(1+X$1017+AA1676/Z1676))))/SQRT(Sum_Sq($X$2*AA1676*Y$8,1)),                   $AQ$2*SQRT(Sum_Sq($AH$2/(1+1/$A1676)+AA1676*( 1/(X$1017+1+AA1676/Z1676)-1)/(1+($X$2*AA1676*Y$8)^2), (AA1676^2*Y$8*$X$2+1/($X$2*Y$8*(X$1017+1+AA1676/Z1676           )))/(1+($X$2*AA1676*Y$8)^2))),           V_rtHz(Z1676)/($X$2*Y$8*(Z1676*X$1017+Z1676+AA1676)),V_rtHz(AA1676)*SQRT(Sum_Sq(Z1676*Y$8*$X$2*X$1017,1))/($X$2*Y$8*(Z1676*X$1017+Z1676+AA1676))))/SQRT(Sum_Sq(1/(1+$A1676)+$AC$2/$I$2-1/(1+(1+AA1676/Z1676)/X$1017),$X$2/$I$2)),IF(AA1677&lt;0,"A",X1677))</f>
        <v>2.1687834451017895E-6</v>
      </c>
      <c r="Z1676" s="13">
        <f t="shared" si="607"/>
        <v>4547.4752142456791</v>
      </c>
      <c r="AA1676" s="12">
        <f t="shared" si="631"/>
        <v>216394.90952618199</v>
      </c>
      <c r="AC1676" s="13">
        <f>IF(AF1676&gt;0,SQRT(Sum_Sq($AI$2,V_rtHz($AH$2)/(1+1/$A1676),V_rtHz($AH$2*$A1676)/(1+$A1676),$AN$2*$AH$2/(1+1/$A1676),$AM$2*SQRT(Sum_Sq(AF1676,1/($X$2*AD$8*(1+AC$1017+AF1676/AE1676))))/SQRT(Sum_Sq($X$2*AF1676*AD$8,1)),                   $AQ$2*SQRT(Sum_Sq($AH$2/(1+1/$A1676)+AF1676*( 1/(AC$1017+1+AF1676/AE1676)-1)/(1+($X$2*AF1676*AD$8)^2), (AF1676^2*AD$8*$X$2+1/($X$2*AD$8*(AC$1017+1+AF1676/AE1676           )))/(1+($X$2*AF1676*AD$8)^2))),           V_rtHz(AE1676)/($X$2*AD$8*(AE1676*AC$1017+AE1676+AF1676)),V_rtHz(AF1676)*SQRT(Sum_Sq(AE1676*AD$8*$X$2*AC$1017,1))/($X$2*AD$8*(AE1676*AC$1017+AE1676+AF1676))))/SQRT(Sum_Sq(1/(1+$A1676)+$AC$2/$I$2-1/(1+(1+AF1676/AE1676)/AC$1017),$X$2/$I$2)),IF(AF1677&lt;0,"A",AC1677))</f>
        <v>3.7946954281383025E-6</v>
      </c>
      <c r="AE1676" s="13">
        <f t="shared" si="608"/>
        <v>4510.3774470842945</v>
      </c>
      <c r="AF1676" s="12">
        <f t="shared" si="632"/>
        <v>689929.1489003977</v>
      </c>
      <c r="AG1676" s="13"/>
      <c r="AH1676" s="13">
        <f>IF(AK1676&gt;0,SQRT(Sum_Sq($AI$2,V_rtHz($AH$2)/(1+1/$A1676),V_rtHz($AH$2*$A1676)/(1+$A1676),$AN$2*$AH$2/(1+1/$A1676),$AM$2*SQRT(Sum_Sq(AK1676,1/($X$2*AI$8*(1+AH$1017+AK1676/AJ1676))))/SQRT(Sum_Sq($X$2*AK1676*AI$8,1)),                   $AQ$2*SQRT(Sum_Sq($AH$2/(1+1/$A1676)+AK1676*( 1/(AH$1017+1+AK1676/AJ1676)-1)/(1+($X$2*AK1676*AI$8)^2), (AK1676^2*AI$8*$X$2+1/($X$2*AI$8*(AH$1017+1+AK1676/AJ1676           )))/(1+($X$2*AK1676*AI$8)^2))),           V_rtHz(AJ1676)/($X$2*AI$8*(AJ1676*AH$1017+AJ1676+AK1676)),V_rtHz(AK1676)*SQRT(Sum_Sq(AJ1676*AI$8*$X$2*AH$1017,1))/($X$2*AI$8*(AJ1676*AH$1017+AJ1676+AK1676))))/SQRT(Sum_Sq(1/(1+$A1676)+$AC$2/$I$2-1/(1+(1+AK1676/AJ1676)/AH$1017),$X$2/$I$2)),IF(AK1677&lt;0,"A",AH1677))</f>
        <v>6.7140370370055633E-6</v>
      </c>
      <c r="AI1676" s="13"/>
      <c r="AJ1676" s="13">
        <f t="shared" si="609"/>
        <v>4498.8429333585591</v>
      </c>
      <c r="AK1676" s="12">
        <f t="shared" si="633"/>
        <v>2187341.2833833201</v>
      </c>
      <c r="AM1676" s="13">
        <f>IF(AP1676&gt;0,SQRT(Sum_Sq($AI$2,V_rtHz($AH$2)/(1+1/$A1676),V_rtHz($AH$2*$A1676)/(1+$A1676),$AN$2*$AH$2/(1+1/$A1676),$AM$2*SQRT(Sum_Sq(AP1676,1/($X$2*AN$8*(1+AM$1017+AP1676/AO1676))))/SQRT(Sum_Sq($X$2*AP1676*AN$8,1)),                   $AQ$2*SQRT(Sum_Sq($AH$2/(1+1/$A1676)+AP1676*( 1/(AM$1017+1+AP1676/AO1676)-1)/(1+($X$2*AP1676*AN$8)^2), (AP1676^2*AN$8*$X$2+1/($X$2*AN$8*(AM$1017+1+AP1676/AO1676           )))/(1+($X$2*AP1676*AN$8)^2))),           V_rtHz(AO1676)/($X$2*AN$8*(AO1676*AM$1017+AO1676+AP1676)),V_rtHz(AP1676)*SQRT(Sum_Sq(AO1676*AN$8*$X$2*AM$1017,1))/($X$2*AN$8*(AO1676*AM$1017+AO1676+AP1676))))/SQRT(Sum_Sq(1/(1+$A1676)+$AC$2/$I$2-1/(1+(1+AP1676/AO1676)/AM$1017),$X$2/$I$2)),IF(AP1677&lt;0,"A",AM1677))</f>
        <v>1.1923508380227668E-5</v>
      </c>
      <c r="AO1676" s="13">
        <f t="shared" si="610"/>
        <v>4495.2146814154412</v>
      </c>
      <c r="AP1676" s="12">
        <f t="shared" si="634"/>
        <v>6922563.4231701894</v>
      </c>
      <c r="AR1676" s="13">
        <f t="shared" si="611"/>
        <v>69887291.180198371</v>
      </c>
      <c r="AS1676" s="13">
        <f t="shared" si="612"/>
        <v>-1.5006103836293423E-5</v>
      </c>
      <c r="AV1676" s="13"/>
      <c r="AW1676" s="13">
        <f t="shared" si="613"/>
        <v>9963.3300000000036</v>
      </c>
      <c r="AX1676" s="13">
        <f t="shared" si="614"/>
        <v>1.0898999999999985</v>
      </c>
      <c r="AZ1676" s="13"/>
      <c r="BA1676" s="13"/>
      <c r="BB1676" s="13">
        <f t="shared" si="615"/>
        <v>3150.681587988543</v>
      </c>
      <c r="BC1676" s="13">
        <f t="shared" si="616"/>
        <v>3.4465664218175083</v>
      </c>
      <c r="BD1676" s="13"/>
      <c r="BE1676" s="13"/>
      <c r="BG1676" s="13">
        <f t="shared" si="617"/>
        <v>996.3330000000002</v>
      </c>
      <c r="BH1676" s="13">
        <f t="shared" si="618"/>
        <v>10.898999999999992</v>
      </c>
      <c r="BI1676" s="13"/>
      <c r="BL1676" s="13">
        <f t="shared" si="619"/>
        <v>315.06815879885437</v>
      </c>
      <c r="BM1676" s="13">
        <f t="shared" si="620"/>
        <v>34.465664218175107</v>
      </c>
      <c r="BP1676" s="13"/>
      <c r="BQ1676" s="13">
        <f t="shared" si="621"/>
        <v>99.633300000000006</v>
      </c>
      <c r="BR1676" s="13">
        <f t="shared" si="622"/>
        <v>108.99000000000008</v>
      </c>
      <c r="BT1676" s="13"/>
      <c r="BU1676" s="13"/>
      <c r="BV1676" s="13">
        <f t="shared" si="623"/>
        <v>31.50681587988543</v>
      </c>
      <c r="BW1676" s="13">
        <f t="shared" si="624"/>
        <v>344.65664218175209</v>
      </c>
      <c r="CA1676" s="13">
        <f t="shared" si="625"/>
        <v>9.9633299999999991</v>
      </c>
      <c r="CB1676" s="13">
        <f t="shared" si="626"/>
        <v>1089.9000000000015</v>
      </c>
    </row>
    <row r="1677" spans="1:80" x14ac:dyDescent="0.3">
      <c r="A1677" s="13">
        <f t="shared" si="602"/>
        <v>9.5060479365628114E-2</v>
      </c>
      <c r="C1677" s="13" t="str">
        <f>IF(F1677&gt;0,SQRT(Sum_Sq($AI$2,V_rtHz($AH$2)/(1+1/$A1677),V_rtHz($AH$2*$A1677)/(1+$A1677),$AN$2*$AH$2/(1+1/$A1677),$AM$2*SQRT(Sum_Sq(F1677,1/($X$2*D$8*(1+C$1017+F1677/E1677))))/SQRT(Sum_Sq($X$2*F1677*D$8,1)),                   $AQ$2*SQRT(Sum_Sq($AH$2/(1+1/$A1677)+F1677*( 1/(C$1017+1+F1677/E1677)-1)/(1+($X$2*F1677*D$8)^2), (F1677^2*D$8*$X$2+1/($X$2*D$8*(C$1017+1+F1677/E1677           )))/(1+($X$2*F1677*D$8)^2))),           V_rtHz(E1677)/($X$2*D$8*(E1677*C$1017+E1677+F1677)),V_rtHz(F1677)*SQRT(Sum_Sq(E1677*D$8*$X$2*C$1017,1))/($X$2*D$8*(E1677*C$1017+E1677+F1677))))/SQRT(Sum_Sq(1/(1+$A1677)+$AC$2/$I$2-1/(1+(1+F1677/E1677)/C$1017),$X$2/$I$2)),IF(F1678&lt;0,"A",C1678))</f>
        <v>A</v>
      </c>
      <c r="E1677" s="13">
        <f t="shared" si="603"/>
        <v>-1</v>
      </c>
      <c r="F1677" s="12">
        <f t="shared" si="627"/>
        <v>-2</v>
      </c>
      <c r="H1677" s="13">
        <f>IF(K1677&gt;0,SQRT(Sum_Sq($AI$2,V_rtHz($AH$2)/(1+1/$A1677),V_rtHz($AH$2*$A1677)/(1+$A1677),$AN$2*$AH$2/(1+1/$A1677),$AM$2*SQRT(Sum_Sq(K1677,1/($X$2*I$8*(1+H$1017+K1677/J1677))))/SQRT(Sum_Sq($X$2*K1677*I$8,1)),                   $AQ$2*SQRT(Sum_Sq($AH$2/(1+1/$A1677)+K1677*( 1/(H$1017+1+K1677/J1677)-1)/(1+($X$2*K1677*I$8)^2), (K1677^2*I$8*$X$2+1/($X$2*I$8*(H$1017+1+K1677/J1677           )))/(1+($X$2*K1677*I$8)^2))),           V_rtHz(J1677)/($X$2*I$8*(J1677*H$1017+J1677+K1677)),V_rtHz(K1677)*SQRT(Sum_Sq(J1677*I$8*$X$2*H$1017,1))/($X$2*I$8*(J1677*H$1017+J1677+K1677))))/SQRT(Sum_Sq(1/(1+$A1677)+$AC$2/$I$2-1/(1+(1+K1677/J1677)/H$1017),$X$2/$I$2)),IF(K1678&lt;0,"A",H1678))</f>
        <v>9.9694562772907764E-7</v>
      </c>
      <c r="J1677" s="13">
        <f t="shared" si="604"/>
        <v>9450.8667095232668</v>
      </c>
      <c r="K1677" s="12">
        <f t="shared" si="628"/>
        <v>3292.6513185830208</v>
      </c>
      <c r="M1677" s="13">
        <f>IF(P1677&gt;0,SQRT(Sum_Sq($AI$2,V_rtHz($AH$2)/(1+1/$A1677),V_rtHz($AH$2*$A1677)/(1+$A1677),$AN$2*$AH$2/(1+1/$A1677),$AM$2*SQRT(Sum_Sq(P1677,1/($X$2*N$8*(1+M$1017+P1677/O1677))))/SQRT(Sum_Sq($X$2*P1677*N$8,1)),                   $AQ$2*SQRT(Sum_Sq($AH$2/(1+1/$A1677)+P1677*( 1/(M$1017+1+P1677/O1677)-1)/(1+($X$2*P1677*N$8)^2), (P1677^2*N$8*$X$2+1/($X$2*N$8*(M$1017+1+P1677/O1677           )))/(1+($X$2*P1677*N$8)^2))),           V_rtHz(O1677)/($X$2*N$8*(O1677*M$1017+O1677+P1677)),V_rtHz(P1677)*SQRT(Sum_Sq(O1677*N$8*$X$2*M$1017,1))/($X$2*N$8*(O1677*M$1017+O1677+P1677))))/SQRT(Sum_Sq(1/(1+$A1677)+$AC$2/$I$2-1/(1+(1+P1677/O1677)/M$1017),$X$2/$I$2)),IF(P1678&lt;0,"A",M1678))</f>
        <v>8.4802934621501308E-7</v>
      </c>
      <c r="O1677" s="13">
        <f t="shared" si="605"/>
        <v>5107.2332622553813</v>
      </c>
      <c r="P1677" s="12">
        <f t="shared" si="629"/>
        <v>19267.780362252091</v>
      </c>
      <c r="R1677" s="13">
        <f>IF(U1677&gt;0,SQRT(Sum_Sq($AI$2,V_rtHz($AH$2)/(1+1/$A1677),V_rtHz($AH$2*$A1677)/(1+$A1677),$AN$2*$AH$2/(1+1/$A1677),$AM$2*SQRT(Sum_Sq(U1677,1/($X$2*S$8*(1+R$1017+U1677/T1677))))/SQRT(Sum_Sq($X$2*U1677*S$8,1)),                   $AQ$2*SQRT(Sum_Sq($AH$2/(1+1/$A1677)+U1677*( 1/(R$1017+1+U1677/T1677)-1)/(1+($X$2*U1677*S$8)^2), (U1677^2*S$8*$X$2+1/($X$2*S$8*(R$1017+1+U1677/T1677           )))/(1+($X$2*U1677*S$8)^2))),           V_rtHz(T1677)/($X$2*S$8*(T1677*R$1017+T1677+U1677)),V_rtHz(U1677)*SQRT(Sum_Sq(T1677*S$8*$X$2*R$1017,1))/($X$2*S$8*(T1677*R$1017+T1677+U1677))))/SQRT(Sum_Sq(1/(1+$A1677)+$AC$2/$I$2-1/(1+(1+U1677/T1677)/R$1017),$X$2/$I$2)),IF(U1678&lt;0,"A",R1678))</f>
        <v>1.2817137381004145E-6</v>
      </c>
      <c r="T1677" s="13">
        <f t="shared" si="606"/>
        <v>4641.6568343338649</v>
      </c>
      <c r="U1677" s="12">
        <f t="shared" si="630"/>
        <v>67041.597092409851</v>
      </c>
      <c r="X1677" s="13">
        <f>IF(AA1677&gt;0,SQRT(Sum_Sq($AI$2,V_rtHz($AH$2)/(1+1/$A1677),V_rtHz($AH$2*$A1677)/(1+$A1677),$AN$2*$AH$2/(1+1/$A1677),$AM$2*SQRT(Sum_Sq(AA1677,1/($X$2*Y$8*(1+X$1017+AA1677/Z1677))))/SQRT(Sum_Sq($X$2*AA1677*Y$8,1)),                   $AQ$2*SQRT(Sum_Sq($AH$2/(1+1/$A1677)+AA1677*( 1/(X$1017+1+AA1677/Z1677)-1)/(1+($X$2*AA1677*Y$8)^2), (AA1677^2*Y$8*$X$2+1/($X$2*Y$8*(X$1017+1+AA1677/Z1677           )))/(1+($X$2*AA1677*Y$8)^2))),           V_rtHz(Z1677)/($X$2*Y$8*(Z1677*X$1017+Z1677+AA1677)),V_rtHz(AA1677)*SQRT(Sum_Sq(Z1677*Y$8*$X$2*X$1017,1))/($X$2*Y$8*(Z1677*X$1017+Z1677+AA1677))))/SQRT(Sum_Sq(1/(1+$A1677)+$AC$2/$I$2-1/(1+(1+AA1677/Z1677)/X$1017),$X$2/$I$2)),IF(AA1678&lt;0,"A",X1678))</f>
        <v>2.1661478864840901E-6</v>
      </c>
      <c r="Z1677" s="13">
        <f t="shared" si="607"/>
        <v>4520.0931359804699</v>
      </c>
      <c r="AA1677" s="12">
        <f t="shared" si="631"/>
        <v>217705.79896376294</v>
      </c>
      <c r="AC1677" s="13">
        <f>IF(AF1677&gt;0,SQRT(Sum_Sq($AI$2,V_rtHz($AH$2)/(1+1/$A1677),V_rtHz($AH$2*$A1677)/(1+$A1677),$AN$2*$AH$2/(1+1/$A1677),$AM$2*SQRT(Sum_Sq(AF1677,1/($X$2*AD$8*(1+AC$1017+AF1677/AE1677))))/SQRT(Sum_Sq($X$2*AF1677*AD$8,1)),                   $AQ$2*SQRT(Sum_Sq($AH$2/(1+1/$A1677)+AF1677*( 1/(AC$1017+1+AF1677/AE1677)-1)/(1+($X$2*AF1677*AD$8)^2), (AF1677^2*AD$8*$X$2+1/($X$2*AD$8*(AC$1017+1+AF1677/AE1677           )))/(1+($X$2*AF1677*AD$8)^2))),           V_rtHz(AE1677)/($X$2*AD$8*(AE1677*AC$1017+AE1677+AF1677)),V_rtHz(AF1677)*SQRT(Sum_Sq(AE1677*AD$8*$X$2*AC$1017,1))/($X$2*AD$8*(AE1677*AC$1017+AE1677+AF1677))))/SQRT(Sum_Sq(1/(1+$A1677)+$AC$2/$I$2-1/(1+(1+AF1677/AE1677)/AC$1017),$X$2/$I$2)),IF(AF1678&lt;0,"A",AC1678))</f>
        <v>3.7904246861039789E-6</v>
      </c>
      <c r="AE1677" s="13">
        <f t="shared" si="608"/>
        <v>4483.6882395336206</v>
      </c>
      <c r="AF1677" s="12">
        <f t="shared" si="632"/>
        <v>694035.96036153054</v>
      </c>
      <c r="AG1677" s="13"/>
      <c r="AH1677" s="13">
        <f>IF(AK1677&gt;0,SQRT(Sum_Sq($AI$2,V_rtHz($AH$2)/(1+1/$A1677),V_rtHz($AH$2*$A1677)/(1+$A1677),$AN$2*$AH$2/(1+1/$A1677),$AM$2*SQRT(Sum_Sq(AK1677,1/($X$2*AI$8*(1+AH$1017+AK1677/AJ1677))))/SQRT(Sum_Sq($X$2*AK1677*AI$8,1)),                   $AQ$2*SQRT(Sum_Sq($AH$2/(1+1/$A1677)+AK1677*( 1/(AH$1017+1+AK1677/AJ1677)-1)/(1+($X$2*AK1677*AI$8)^2), (AK1677^2*AI$8*$X$2+1/($X$2*AI$8*(AH$1017+1+AK1677/AJ1677           )))/(1+($X$2*AK1677*AI$8)^2))),           V_rtHz(AJ1677)/($X$2*AI$8*(AJ1677*AH$1017+AJ1677+AK1677)),V_rtHz(AK1677)*SQRT(Sum_Sq(AJ1677*AI$8*$X$2*AH$1017,1))/($X$2*AI$8*(AJ1677*AH$1017+AJ1677+AK1677))))/SQRT(Sum_Sq(1/(1+$A1677)+$AC$2/$I$2-1/(1+(1+AK1677/AJ1677)/AH$1017),$X$2/$I$2)),IF(AK1678&lt;0,"A",AH1678))</f>
        <v>6.7066703627077311E-6</v>
      </c>
      <c r="AI1677" s="13"/>
      <c r="AJ1677" s="13">
        <f t="shared" si="609"/>
        <v>4472.3666530860701</v>
      </c>
      <c r="AK1677" s="12">
        <f t="shared" si="633"/>
        <v>2200290.2800471964</v>
      </c>
      <c r="AM1677" s="13">
        <f>IF(AP1677&gt;0,SQRT(Sum_Sq($AI$2,V_rtHz($AH$2)/(1+1/$A1677),V_rtHz($AH$2*$A1677)/(1+$A1677),$AN$2*$AH$2/(1+1/$A1677),$AM$2*SQRT(Sum_Sq(AP1677,1/($X$2*AN$8*(1+AM$1017+AP1677/AO1677))))/SQRT(Sum_Sq($X$2*AP1677*AN$8,1)),                   $AQ$2*SQRT(Sum_Sq($AH$2/(1+1/$A1677)+AP1677*( 1/(AM$1017+1+AP1677/AO1677)-1)/(1+($X$2*AP1677*AN$8)^2), (AP1677^2*AN$8*$X$2+1/($X$2*AN$8*(AM$1017+1+AP1677/AO1677           )))/(1+($X$2*AP1677*AN$8)^2))),           V_rtHz(AO1677)/($X$2*AN$8*(AO1677*AM$1017+AO1677+AP1677)),V_rtHz(AP1677)*SQRT(Sum_Sq(AO1677*AN$8*$X$2*AM$1017,1))/($X$2*AN$8*(AO1677*AM$1017+AO1677+AP1677))))/SQRT(Sum_Sq(1/(1+$A1677)+$AC$2/$I$2-1/(1+(1+AP1677/AO1677)/AM$1017),$X$2/$I$2)),IF(AP1678&lt;0,"A",AM1678))</f>
        <v>1.1910550106102519E-5</v>
      </c>
      <c r="AO1677" s="13">
        <f t="shared" si="610"/>
        <v>4468.8051345642452</v>
      </c>
      <c r="AP1677" s="12">
        <f t="shared" si="634"/>
        <v>6963474.0821829392</v>
      </c>
      <c r="AR1677" s="13">
        <f t="shared" si="611"/>
        <v>69887291.180198371</v>
      </c>
      <c r="AS1677" s="13">
        <f t="shared" si="612"/>
        <v>-1.5034765855175671E-5</v>
      </c>
      <c r="AV1677" s="13"/>
      <c r="AW1677" s="13">
        <f t="shared" si="613"/>
        <v>9963.3300000000036</v>
      </c>
      <c r="AX1677" s="13">
        <f t="shared" si="614"/>
        <v>1.0898999999999999</v>
      </c>
      <c r="AZ1677" s="13"/>
      <c r="BA1677" s="13"/>
      <c r="BB1677" s="13">
        <f t="shared" si="615"/>
        <v>3150.681587988543</v>
      </c>
      <c r="BC1677" s="13">
        <f t="shared" si="616"/>
        <v>3.4465664218175118</v>
      </c>
      <c r="BD1677" s="13"/>
      <c r="BE1677" s="13"/>
      <c r="BG1677" s="13">
        <f t="shared" si="617"/>
        <v>996.3330000000002</v>
      </c>
      <c r="BH1677" s="13">
        <f t="shared" si="618"/>
        <v>10.899000000000017</v>
      </c>
      <c r="BI1677" s="13"/>
      <c r="BL1677" s="13">
        <f t="shared" si="619"/>
        <v>315.06815879885437</v>
      </c>
      <c r="BM1677" s="13">
        <f t="shared" si="620"/>
        <v>34.465664218175192</v>
      </c>
      <c r="BP1677" s="13"/>
      <c r="BQ1677" s="13">
        <f t="shared" si="621"/>
        <v>99.633300000000006</v>
      </c>
      <c r="BR1677" s="13">
        <f t="shared" si="622"/>
        <v>108.99000000000024</v>
      </c>
      <c r="BT1677" s="13"/>
      <c r="BU1677" s="13"/>
      <c r="BV1677" s="13">
        <f t="shared" si="623"/>
        <v>31.50681587988543</v>
      </c>
      <c r="BW1677" s="13">
        <f t="shared" si="624"/>
        <v>344.65664218175192</v>
      </c>
      <c r="CA1677" s="13">
        <f t="shared" si="625"/>
        <v>9.9633299999999991</v>
      </c>
      <c r="CB1677" s="13">
        <f t="shared" si="626"/>
        <v>1089.9000000000001</v>
      </c>
    </row>
    <row r="1678" spans="1:80" x14ac:dyDescent="0.3">
      <c r="A1678" s="13">
        <f t="shared" si="602"/>
        <v>9.6382902362397091E-2</v>
      </c>
      <c r="C1678" s="13" t="str">
        <f>IF(F1678&gt;0,SQRT(Sum_Sq($AI$2,V_rtHz($AH$2)/(1+1/$A1678),V_rtHz($AH$2*$A1678)/(1+$A1678),$AN$2*$AH$2/(1+1/$A1678),$AM$2*SQRT(Sum_Sq(F1678,1/($X$2*D$8*(1+C$1017+F1678/E1678))))/SQRT(Sum_Sq($X$2*F1678*D$8,1)),                   $AQ$2*SQRT(Sum_Sq($AH$2/(1+1/$A1678)+F1678*( 1/(C$1017+1+F1678/E1678)-1)/(1+($X$2*F1678*D$8)^2), (F1678^2*D$8*$X$2+1/($X$2*D$8*(C$1017+1+F1678/E1678           )))/(1+($X$2*F1678*D$8)^2))),           V_rtHz(E1678)/($X$2*D$8*(E1678*C$1017+E1678+F1678)),V_rtHz(F1678)*SQRT(Sum_Sq(E1678*D$8*$X$2*C$1017,1))/($X$2*D$8*(E1678*C$1017+E1678+F1678))))/SQRT(Sum_Sq(1/(1+$A1678)+$AC$2/$I$2-1/(1+(1+F1678/E1678)/C$1017),$X$2/$I$2)),IF(F1679&lt;0,"A",C1679))</f>
        <v>A</v>
      </c>
      <c r="E1678" s="13">
        <f t="shared" si="603"/>
        <v>-1</v>
      </c>
      <c r="F1678" s="12">
        <f t="shared" si="627"/>
        <v>-2</v>
      </c>
      <c r="H1678" s="13">
        <f>IF(K1678&gt;0,SQRT(Sum_Sq($AI$2,V_rtHz($AH$2)/(1+1/$A1678),V_rtHz($AH$2*$A1678)/(1+$A1678),$AN$2*$AH$2/(1+1/$A1678),$AM$2*SQRT(Sum_Sq(K1678,1/($X$2*I$8*(1+H$1017+K1678/J1678))))/SQRT(Sum_Sq($X$2*K1678*I$8,1)),                   $AQ$2*SQRT(Sum_Sq($AH$2/(1+1/$A1678)+K1678*( 1/(H$1017+1+K1678/J1678)-1)/(1+($X$2*K1678*I$8)^2), (K1678^2*I$8*$X$2+1/($X$2*I$8*(H$1017+1+K1678/J1678           )))/(1+($X$2*K1678*I$8)^2))),           V_rtHz(J1678)/($X$2*I$8*(J1678*H$1017+J1678+K1678)),V_rtHz(K1678)*SQRT(Sum_Sq(J1678*I$8*$X$2*H$1017,1))/($X$2*I$8*(J1678*H$1017+J1678+K1678))))/SQRT(Sum_Sq(1/(1+$A1678)+$AC$2/$I$2-1/(1+(1+K1678/J1678)/H$1017),$X$2/$I$2)),IF(K1679&lt;0,"A",H1679))</f>
        <v>9.744024821358654E-7</v>
      </c>
      <c r="J1678" s="13">
        <f t="shared" si="604"/>
        <v>9165.7836188704841</v>
      </c>
      <c r="K1678" s="12">
        <f t="shared" si="628"/>
        <v>3395.0625529493936</v>
      </c>
      <c r="M1678" s="13">
        <f>IF(P1678&gt;0,SQRT(Sum_Sq($AI$2,V_rtHz($AH$2)/(1+1/$A1678),V_rtHz($AH$2*$A1678)/(1+$A1678),$AN$2*$AH$2/(1+1/$A1678),$AM$2*SQRT(Sum_Sq(P1678,1/($X$2*N$8*(1+M$1017+P1678/O1678))))/SQRT(Sum_Sq($X$2*P1678*N$8,1)),                   $AQ$2*SQRT(Sum_Sq($AH$2/(1+1/$A1678)+P1678*( 1/(M$1017+1+P1678/O1678)-1)/(1+($X$2*P1678*N$8)^2), (P1678^2*N$8*$X$2+1/($X$2*N$8*(M$1017+1+P1678/O1678           )))/(1+($X$2*P1678*N$8)^2))),           V_rtHz(O1678)/($X$2*N$8*(O1678*M$1017+O1678+P1678)),V_rtHz(P1678)*SQRT(Sum_Sq(O1678*N$8*$X$2*M$1017,1))/($X$2*N$8*(O1678*M$1017+O1678+P1678))))/SQRT(Sum_Sq(1/(1+$A1678)+$AC$2/$I$2-1/(1+(1+P1678/O1678)/M$1017),$X$2/$I$2)),IF(P1679&lt;0,"A",M1679))</f>
        <v>8.4570759029432025E-7</v>
      </c>
      <c r="O1678" s="13">
        <f t="shared" si="605"/>
        <v>5067.2812261805066</v>
      </c>
      <c r="P1678" s="12">
        <f t="shared" si="629"/>
        <v>19419.693591803727</v>
      </c>
      <c r="R1678" s="13">
        <f>IF(U1678&gt;0,SQRT(Sum_Sq($AI$2,V_rtHz($AH$2)/(1+1/$A1678),V_rtHz($AH$2*$A1678)/(1+$A1678),$AN$2*$AH$2/(1+1/$A1678),$AM$2*SQRT(Sum_Sq(U1678,1/($X$2*S$8*(1+R$1017+U1678/T1678))))/SQRT(Sum_Sq($X$2*U1678*S$8,1)),                   $AQ$2*SQRT(Sum_Sq($AH$2/(1+1/$A1678)+U1678*( 1/(R$1017+1+U1678/T1678)-1)/(1+($X$2*U1678*S$8)^2), (U1678^2*S$8*$X$2+1/($X$2*S$8*(R$1017+1+U1678/T1678           )))/(1+($X$2*U1678*S$8)^2))),           V_rtHz(T1678)/($X$2*S$8*(T1678*R$1017+T1678+U1678)),V_rtHz(U1678)*SQRT(Sum_Sq(T1678*S$8*$X$2*R$1017,1))/($X$2*S$8*(T1678*R$1017+T1678+U1678))))/SQRT(Sum_Sq(1/(1+$A1678)+$AC$2/$I$2-1/(1+(1+U1678/T1678)/R$1017),$X$2/$I$2)),IF(U1679&lt;0,"A",R1679))</f>
        <v>1.2797967037945591E-6</v>
      </c>
      <c r="T1678" s="13">
        <f t="shared" si="606"/>
        <v>4612.0577806862693</v>
      </c>
      <c r="U1678" s="12">
        <f t="shared" si="630"/>
        <v>67471.853590337647</v>
      </c>
      <c r="X1678" s="13">
        <f>IF(AA1678&gt;0,SQRT(Sum_Sq($AI$2,V_rtHz($AH$2)/(1+1/$A1678),V_rtHz($AH$2*$A1678)/(1+$A1678),$AN$2*$AH$2/(1+1/$A1678),$AM$2*SQRT(Sum_Sq(AA1678,1/($X$2*Y$8*(1+X$1017+AA1678/Z1678))))/SQRT(Sum_Sq($X$2*AA1678*Y$8,1)),                   $AQ$2*SQRT(Sum_Sq($AH$2/(1+1/$A1678)+AA1678*( 1/(X$1017+1+AA1678/Z1678)-1)/(1+($X$2*AA1678*Y$8)^2), (AA1678^2*Y$8*$X$2+1/($X$2*Y$8*(X$1017+1+AA1678/Z1678           )))/(1+($X$2*AA1678*Y$8)^2))),           V_rtHz(Z1678)/($X$2*Y$8*(Z1678*X$1017+Z1678+AA1678)),V_rtHz(AA1678)*SQRT(Sum_Sq(Z1678*Y$8*$X$2*X$1017,1))/($X$2*Y$8*(Z1678*X$1017+Z1678+AA1678))))/SQRT(Sum_Sq(1/(1+$A1678)+$AC$2/$I$2-1/(1+(1+AA1678/Z1678)/X$1017),$X$2/$I$2)),IF(AA1679&lt;0,"A",X1679))</f>
        <v>2.1635608964450815E-6</v>
      </c>
      <c r="Z1678" s="13">
        <f t="shared" si="607"/>
        <v>4492.8534046621999</v>
      </c>
      <c r="AA1678" s="12">
        <f t="shared" si="631"/>
        <v>219025.72795678291</v>
      </c>
      <c r="AC1678" s="13">
        <f>IF(AF1678&gt;0,SQRT(Sum_Sq($AI$2,V_rtHz($AH$2)/(1+1/$A1678),V_rtHz($AH$2*$A1678)/(1+$A1678),$AN$2*$AH$2/(1+1/$A1678),$AM$2*SQRT(Sum_Sq(AF1678,1/($X$2*AD$8*(1+AC$1017+AF1678/AE1678))))/SQRT(Sum_Sq($X$2*AF1678*AD$8,1)),                   $AQ$2*SQRT(Sum_Sq($AH$2/(1+1/$A1678)+AF1678*( 1/(AC$1017+1+AF1678/AE1678)-1)/(1+($X$2*AF1678*AD$8)^2), (AF1678^2*AD$8*$X$2+1/($X$2*AD$8*(AC$1017+1+AF1678/AE1678           )))/(1+($X$2*AF1678*AD$8)^2))),           V_rtHz(AE1678)/($X$2*AD$8*(AE1678*AC$1017+AE1678+AF1678)),V_rtHz(AF1678)*SQRT(Sum_Sq(AE1678*AD$8*$X$2*AC$1017,1))/($X$2*AD$8*(AE1678*AC$1017+AE1678+AF1678))))/SQRT(Sum_Sq(1/(1+$A1678)+$AC$2/$I$2-1/(1+(1+AF1678/AE1678)/AC$1017),$X$2/$I$2)),IF(AF1679&lt;0,"A",AC1679))</f>
        <v>3.7862340961051514E-6</v>
      </c>
      <c r="AE1678" s="13">
        <f t="shared" si="608"/>
        <v>4457.1288565357445</v>
      </c>
      <c r="AF1678" s="12">
        <f t="shared" si="632"/>
        <v>698171.61976893374</v>
      </c>
      <c r="AG1678" s="13"/>
      <c r="AH1678" s="13">
        <f>IF(AK1678&gt;0,SQRT(Sum_Sq($AI$2,V_rtHz($AH$2)/(1+1/$A1678),V_rtHz($AH$2*$A1678)/(1+$A1678),$AN$2*$AH$2/(1+1/$A1678),$AM$2*SQRT(Sum_Sq(AK1678,1/($X$2*AI$8*(1+AH$1017+AK1678/AJ1678))))/SQRT(Sum_Sq($X$2*AK1678*AI$8,1)),                   $AQ$2*SQRT(Sum_Sq($AH$2/(1+1/$A1678)+AK1678*( 1/(AH$1017+1+AK1678/AJ1678)-1)/(1+($X$2*AK1678*AI$8)^2), (AK1678^2*AI$8*$X$2+1/($X$2*AI$8*(AH$1017+1+AK1678/AJ1678           )))/(1+($X$2*AK1678*AI$8)^2))),           V_rtHz(AJ1678)/($X$2*AI$8*(AJ1678*AH$1017+AJ1678+AK1678)),V_rtHz(AK1678)*SQRT(Sum_Sq(AJ1678*AI$8*$X$2*AH$1017,1))/($X$2*AI$8*(AJ1678*AH$1017+AJ1678+AK1678))))/SQRT(Sum_Sq(1/(1+$A1678)+$AC$2/$I$2-1/(1+(1+AK1678/AJ1678)/AH$1017),$X$2/$I$2)),IF(AK1679&lt;0,"A",AH1679))</f>
        <v>6.6994429506020913E-6</v>
      </c>
      <c r="AI1678" s="13"/>
      <c r="AJ1678" s="13">
        <f t="shared" si="609"/>
        <v>4446.0164280676736</v>
      </c>
      <c r="AK1678" s="12">
        <f t="shared" si="633"/>
        <v>2213330.7500776304</v>
      </c>
      <c r="AM1678" s="13">
        <f>IF(AP1678&gt;0,SQRT(Sum_Sq($AI$2,V_rtHz($AH$2)/(1+1/$A1678),V_rtHz($AH$2*$A1678)/(1+$A1678),$AN$2*$AH$2/(1+1/$A1678),$AM$2*SQRT(Sum_Sq(AP1678,1/($X$2*AN$8*(1+AM$1017+AP1678/AO1678))))/SQRT(Sum_Sq($X$2*AP1678*AN$8,1)),                   $AQ$2*SQRT(Sum_Sq($AH$2/(1+1/$A1678)+AP1678*( 1/(AM$1017+1+AP1678/AO1678)-1)/(1+($X$2*AP1678*AN$8)^2), (AP1678^2*AN$8*$X$2+1/($X$2*AN$8*(AM$1017+1+AP1678/AO1678           )))/(1+($X$2*AP1678*AN$8)^2))),           V_rtHz(AO1678)/($X$2*AN$8*(AO1678*AM$1017+AO1678+AP1678)),V_rtHz(AP1678)*SQRT(Sum_Sq(AO1678*AN$8*$X$2*AM$1017,1))/($X$2*AN$8*(AO1678*AM$1017+AO1678+AP1678))))/SQRT(Sum_Sq(1/(1+$A1678)+$AC$2/$I$2-1/(1+(1+AP1678/AO1678)/AM$1017),$X$2/$I$2)),IF(AP1679&lt;0,"A",AM1679))</f>
        <v>1.1897837829113201E-5</v>
      </c>
      <c r="AO1678" s="13">
        <f t="shared" si="610"/>
        <v>4442.5204693039068</v>
      </c>
      <c r="AP1678" s="12">
        <f t="shared" si="634"/>
        <v>7004674.249197118</v>
      </c>
      <c r="AR1678" s="13">
        <f t="shared" si="611"/>
        <v>69887291.180198371</v>
      </c>
      <c r="AS1678" s="13">
        <f t="shared" si="612"/>
        <v>-1.5063938604988721E-5</v>
      </c>
      <c r="AV1678" s="13"/>
      <c r="AW1678" s="13">
        <f t="shared" si="613"/>
        <v>9963.3300000000036</v>
      </c>
      <c r="AX1678" s="13">
        <f t="shared" si="614"/>
        <v>1.0898999999999999</v>
      </c>
      <c r="AZ1678" s="13"/>
      <c r="BA1678" s="13"/>
      <c r="BB1678" s="13">
        <f t="shared" si="615"/>
        <v>3150.681587988543</v>
      </c>
      <c r="BC1678" s="13">
        <f t="shared" si="616"/>
        <v>3.4465664218175154</v>
      </c>
      <c r="BD1678" s="13"/>
      <c r="BE1678" s="13"/>
      <c r="BG1678" s="13">
        <f t="shared" si="617"/>
        <v>996.3330000000002</v>
      </c>
      <c r="BH1678" s="13">
        <f t="shared" si="618"/>
        <v>10.898999999999999</v>
      </c>
      <c r="BI1678" s="13"/>
      <c r="BL1678" s="13">
        <f t="shared" si="619"/>
        <v>315.06815879885437</v>
      </c>
      <c r="BM1678" s="13">
        <f t="shared" si="620"/>
        <v>34.465664218175149</v>
      </c>
      <c r="BP1678" s="13"/>
      <c r="BQ1678" s="13">
        <f t="shared" si="621"/>
        <v>99.633300000000006</v>
      </c>
      <c r="BR1678" s="13">
        <f t="shared" si="622"/>
        <v>108.99000000000008</v>
      </c>
      <c r="BT1678" s="13"/>
      <c r="BU1678" s="13"/>
      <c r="BV1678" s="13">
        <f t="shared" si="623"/>
        <v>31.50681587988543</v>
      </c>
      <c r="BW1678" s="13">
        <f t="shared" si="624"/>
        <v>344.65664218175181</v>
      </c>
      <c r="CA1678" s="13">
        <f t="shared" si="625"/>
        <v>9.9633299999999991</v>
      </c>
      <c r="CB1678" s="13">
        <f t="shared" si="626"/>
        <v>1089.9000000000028</v>
      </c>
    </row>
    <row r="1679" spans="1:80" x14ac:dyDescent="0.3">
      <c r="A1679" s="13">
        <f t="shared" si="602"/>
        <v>9.7723722095581E-2</v>
      </c>
      <c r="C1679" s="13" t="str">
        <f>IF(F1679&gt;0,SQRT(Sum_Sq($AI$2,V_rtHz($AH$2)/(1+1/$A1679),V_rtHz($AH$2*$A1679)/(1+$A1679),$AN$2*$AH$2/(1+1/$A1679),$AM$2*SQRT(Sum_Sq(F1679,1/($X$2*D$8*(1+C$1017+F1679/E1679))))/SQRT(Sum_Sq($X$2*F1679*D$8,1)),                   $AQ$2*SQRT(Sum_Sq($AH$2/(1+1/$A1679)+F1679*( 1/(C$1017+1+F1679/E1679)-1)/(1+($X$2*F1679*D$8)^2), (F1679^2*D$8*$X$2+1/($X$2*D$8*(C$1017+1+F1679/E1679           )))/(1+($X$2*F1679*D$8)^2))),           V_rtHz(E1679)/($X$2*D$8*(E1679*C$1017+E1679+F1679)),V_rtHz(F1679)*SQRT(Sum_Sq(E1679*D$8*$X$2*C$1017,1))/($X$2*D$8*(E1679*C$1017+E1679+F1679))))/SQRT(Sum_Sq(1/(1+$A1679)+$AC$2/$I$2-1/(1+(1+F1679/E1679)/C$1017),$X$2/$I$2)),IF(F1680&lt;0,"A",C1680))</f>
        <v>A</v>
      </c>
      <c r="E1679" s="13">
        <f t="shared" si="603"/>
        <v>-1</v>
      </c>
      <c r="F1679" s="12">
        <f t="shared" si="627"/>
        <v>-2</v>
      </c>
      <c r="H1679" s="13">
        <f>IF(K1679&gt;0,SQRT(Sum_Sq($AI$2,V_rtHz($AH$2)/(1+1/$A1679),V_rtHz($AH$2*$A1679)/(1+$A1679),$AN$2*$AH$2/(1+1/$A1679),$AM$2*SQRT(Sum_Sq(K1679,1/($X$2*I$8*(1+H$1017+K1679/J1679))))/SQRT(Sum_Sq($X$2*K1679*I$8,1)),                   $AQ$2*SQRT(Sum_Sq($AH$2/(1+1/$A1679)+K1679*( 1/(H$1017+1+K1679/J1679)-1)/(1+($X$2*K1679*I$8)^2), (K1679^2*I$8*$X$2+1/($X$2*I$8*(H$1017+1+K1679/J1679           )))/(1+($X$2*K1679*I$8)^2))),           V_rtHz(J1679)/($X$2*I$8*(J1679*H$1017+J1679+K1679)),V_rtHz(K1679)*SQRT(Sum_Sq(J1679*I$8*$X$2*H$1017,1))/($X$2*I$8*(J1679*H$1017+J1679+K1679))))/SQRT(Sum_Sq(1/(1+$A1679)+$AC$2/$I$2-1/(1+(1+K1679/J1679)/H$1017),$X$2/$I$2)),IF(K1680&lt;0,"A",H1680))</f>
        <v>9.5381722106793287E-7</v>
      </c>
      <c r="J1679" s="13">
        <f t="shared" si="604"/>
        <v>8904.2411751691307</v>
      </c>
      <c r="K1679" s="12">
        <f t="shared" si="628"/>
        <v>3494.7850266727623</v>
      </c>
      <c r="M1679" s="13">
        <f>IF(P1679&gt;0,SQRT(Sum_Sq($AI$2,V_rtHz($AH$2)/(1+1/$A1679),V_rtHz($AH$2*$A1679)/(1+$A1679),$AN$2*$AH$2/(1+1/$A1679),$AM$2*SQRT(Sum_Sq(P1679,1/($X$2*N$8*(1+M$1017+P1679/O1679))))/SQRT(Sum_Sq($X$2*P1679*N$8,1)),                   $AQ$2*SQRT(Sum_Sq($AH$2/(1+1/$A1679)+P1679*( 1/(M$1017+1+P1679/O1679)-1)/(1+($X$2*P1679*N$8)^2), (P1679^2*N$8*$X$2+1/($X$2*N$8*(M$1017+1+P1679/O1679           )))/(1+($X$2*P1679*N$8)^2))),           V_rtHz(O1679)/($X$2*N$8*(O1679*M$1017+O1679+P1679)),V_rtHz(P1679)*SQRT(Sum_Sq(O1679*N$8*$X$2*M$1017,1))/($X$2*N$8*(O1679*M$1017+O1679+P1679))))/SQRT(Sum_Sq(1/(1+$A1679)+$AC$2/$I$2-1/(1+(1+P1679/O1679)/M$1017),$X$2/$I$2)),IF(P1680&lt;0,"A",M1680))</f>
        <v>8.4343102222438859E-7</v>
      </c>
      <c r="O1679" s="13">
        <f t="shared" si="605"/>
        <v>5027.7679278117239</v>
      </c>
      <c r="P1679" s="12">
        <f t="shared" si="629"/>
        <v>19572.313234981499</v>
      </c>
      <c r="R1679" s="13">
        <f>IF(U1679&gt;0,SQRT(Sum_Sq($AI$2,V_rtHz($AH$2)/(1+1/$A1679),V_rtHz($AH$2*$A1679)/(1+$A1679),$AN$2*$AH$2/(1+1/$A1679),$AM$2*SQRT(Sum_Sq(U1679,1/($X$2*S$8*(1+R$1017+U1679/T1679))))/SQRT(Sum_Sq($X$2*U1679*S$8,1)),                   $AQ$2*SQRT(Sum_Sq($AH$2/(1+1/$A1679)+U1679*( 1/(R$1017+1+U1679/T1679)-1)/(1+($X$2*U1679*S$8)^2), (U1679^2*S$8*$X$2+1/($X$2*S$8*(R$1017+1+U1679/T1679           )))/(1+($X$2*U1679*S$8)^2))),           V_rtHz(T1679)/($X$2*S$8*(T1679*R$1017+T1679+U1679)),V_rtHz(U1679)*SQRT(Sum_Sq(T1679*S$8*$X$2*R$1017,1))/($X$2*S$8*(T1679*R$1017+T1679+U1679))))/SQRT(Sum_Sq(1/(1+$A1679)+$AC$2/$I$2-1/(1+(1+U1679/T1679)/R$1017),$X$2/$I$2)),IF(U1680&lt;0,"A",R1680))</f>
        <v>1.277914650320965E-6</v>
      </c>
      <c r="T1679" s="13">
        <f t="shared" si="606"/>
        <v>4582.6461849068482</v>
      </c>
      <c r="U1679" s="12">
        <f t="shared" si="630"/>
        <v>67904.890487408862</v>
      </c>
      <c r="X1679" s="13">
        <f>IF(AA1679&gt;0,SQRT(Sum_Sq($AI$2,V_rtHz($AH$2)/(1+1/$A1679),V_rtHz($AH$2*$A1679)/(1+$A1679),$AN$2*$AH$2/(1+1/$A1679),$AM$2*SQRT(Sum_Sq(AA1679,1/($X$2*Y$8*(1+X$1017+AA1679/Z1679))))/SQRT(Sum_Sq($X$2*AA1679*Y$8,1)),                   $AQ$2*SQRT(Sum_Sq($AH$2/(1+1/$A1679)+AA1679*( 1/(X$1017+1+AA1679/Z1679)-1)/(1+($X$2*AA1679*Y$8)^2), (AA1679^2*Y$8*$X$2+1/($X$2*Y$8*(X$1017+1+AA1679/Z1679           )))/(1+($X$2*AA1679*Y$8)^2))),           V_rtHz(Z1679)/($X$2*Y$8*(Z1679*X$1017+Z1679+AA1679)),V_rtHz(AA1679)*SQRT(Sum_Sq(Z1679*Y$8*$X$2*X$1017,1))/($X$2*Y$8*(Z1679*X$1017+Z1679+AA1679))))/SQRT(Sum_Sq(1/(1+$A1679)+$AC$2/$I$2-1/(1+(1+AA1679/Z1679)/X$1017),$X$2/$I$2)),IF(AA1680&lt;0,"A",X1680))</f>
        <v>2.1610228888295067E-6</v>
      </c>
      <c r="Z1679" s="13">
        <f t="shared" si="607"/>
        <v>4465.7555381176926</v>
      </c>
      <c r="AA1679" s="12">
        <f t="shared" si="631"/>
        <v>220354.75949362517</v>
      </c>
      <c r="AC1679" s="13">
        <f>IF(AF1679&gt;0,SQRT(Sum_Sq($AI$2,V_rtHz($AH$2)/(1+1/$A1679),V_rtHz($AH$2*$A1679)/(1+$A1679),$AN$2*$AH$2/(1+1/$A1679),$AM$2*SQRT(Sum_Sq(AF1679,1/($X$2*AD$8*(1+AC$1017+AF1679/AE1679))))/SQRT(Sum_Sq($X$2*AF1679*AD$8,1)),                   $AQ$2*SQRT(Sum_Sq($AH$2/(1+1/$A1679)+AF1679*( 1/(AC$1017+1+AF1679/AE1679)-1)/(1+($X$2*AF1679*AD$8)^2), (AF1679^2*AD$8*$X$2+1/($X$2*AD$8*(AC$1017+1+AF1679/AE1679           )))/(1+($X$2*AF1679*AD$8)^2))),           V_rtHz(AE1679)/($X$2*AD$8*(AE1679*AC$1017+AE1679+AF1679)),V_rtHz(AF1679)*SQRT(Sum_Sq(AE1679*AD$8*$X$2*AC$1017,1))/($X$2*AD$8*(AE1679*AC$1017+AE1679+AF1679))))/SQRT(Sum_Sq(1/(1+$A1679)+$AC$2/$I$2-1/(1+(1+AF1679/AE1679)/AC$1017),$X$2/$I$2)),IF(AF1680&lt;0,"A",AC1680))</f>
        <v>3.782124446845674E-6</v>
      </c>
      <c r="AE1679" s="13">
        <f t="shared" si="608"/>
        <v>4430.699031830427</v>
      </c>
      <c r="AF1679" s="12">
        <f t="shared" si="632"/>
        <v>702336.32456882112</v>
      </c>
      <c r="AG1679" s="13"/>
      <c r="AH1679" s="13">
        <f>IF(AK1679&gt;0,SQRT(Sum_Sq($AI$2,V_rtHz($AH$2)/(1+1/$A1679),V_rtHz($AH$2*$A1679)/(1+$A1679),$AN$2*$AH$2/(1+1/$A1679),$AM$2*SQRT(Sum_Sq(AK1679,1/($X$2*AI$8*(1+AH$1017+AK1679/AJ1679))))/SQRT(Sum_Sq($X$2*AK1679*AI$8,1)),                   $AQ$2*SQRT(Sum_Sq($AH$2/(1+1/$A1679)+AK1679*( 1/(AH$1017+1+AK1679/AJ1679)-1)/(1+($X$2*AK1679*AI$8)^2), (AK1679^2*AI$8*$X$2+1/($X$2*AI$8*(AH$1017+1+AK1679/AJ1679           )))/(1+($X$2*AK1679*AI$8)^2))),           V_rtHz(AJ1679)/($X$2*AI$8*(AJ1679*AH$1017+AJ1679+AK1679)),V_rtHz(AK1679)*SQRT(Sum_Sq(AJ1679*AI$8*$X$2*AH$1017,1))/($X$2*AI$8*(AJ1679*AH$1017+AJ1679+AK1679))))/SQRT(Sum_Sq(1/(1+$A1679)+$AC$2/$I$2-1/(1+(1+AK1679/AJ1679)/AH$1017),$X$2/$I$2)),IF(AK1680&lt;0,"A",AH1680))</f>
        <v>6.6923562285600189E-6</v>
      </c>
      <c r="AI1679" s="13"/>
      <c r="AJ1679" s="13">
        <f t="shared" si="609"/>
        <v>4419.7920545631014</v>
      </c>
      <c r="AK1679" s="12">
        <f t="shared" si="633"/>
        <v>2226463.3163980902</v>
      </c>
      <c r="AM1679" s="13">
        <f>IF(AP1679&gt;0,SQRT(Sum_Sq($AI$2,V_rtHz($AH$2)/(1+1/$A1679),V_rtHz($AH$2*$A1679)/(1+$A1679),$AN$2*$AH$2/(1+1/$A1679),$AM$2*SQRT(Sum_Sq(AP1679,1/($X$2*AN$8*(1+AM$1017+AP1679/AO1679))))/SQRT(Sum_Sq($X$2*AP1679*AN$8,1)),                   $AQ$2*SQRT(Sum_Sq($AH$2/(1+1/$A1679)+AP1679*( 1/(AM$1017+1+AP1679/AO1679)-1)/(1+($X$2*AP1679*AN$8)^2), (AP1679^2*AN$8*$X$2+1/($X$2*AN$8*(AM$1017+1+AP1679/AO1679           )))/(1+($X$2*AP1679*AN$8)^2))),           V_rtHz(AO1679)/($X$2*AN$8*(AO1679*AM$1017+AO1679+AP1679)),V_rtHz(AP1679)*SQRT(Sum_Sq(AO1679*AN$8*$X$2*AM$1017,1))/($X$2*AN$8*(AO1679*AM$1017+AO1679+AP1679))))/SQRT(Sum_Sq(1/(1+$A1679)+$AC$2/$I$2-1/(1+(1+AP1679/AO1679)/AM$1017),$X$2/$I$2)),IF(AP1680&lt;0,"A",AM1680))</f>
        <v>1.1885374104176931E-5</v>
      </c>
      <c r="AO1679" s="13">
        <f t="shared" si="610"/>
        <v>4416.3605011219879</v>
      </c>
      <c r="AP1679" s="12">
        <f t="shared" si="634"/>
        <v>7046165.892697948</v>
      </c>
      <c r="AR1679" s="13">
        <f t="shared" si="611"/>
        <v>69887291.180198371</v>
      </c>
      <c r="AS1679" s="13">
        <f t="shared" si="612"/>
        <v>-1.5093633000206895E-5</v>
      </c>
      <c r="AV1679" s="13"/>
      <c r="AW1679" s="13">
        <f t="shared" si="613"/>
        <v>9963.3300000000036</v>
      </c>
      <c r="AX1679" s="13">
        <f t="shared" si="614"/>
        <v>1.0898999999999999</v>
      </c>
      <c r="AZ1679" s="13"/>
      <c r="BA1679" s="13"/>
      <c r="BB1679" s="13">
        <f t="shared" si="615"/>
        <v>3150.681587988543</v>
      </c>
      <c r="BC1679" s="13">
        <f t="shared" si="616"/>
        <v>3.4465664218175101</v>
      </c>
      <c r="BD1679" s="13"/>
      <c r="BE1679" s="13"/>
      <c r="BG1679" s="13">
        <f t="shared" si="617"/>
        <v>996.3330000000002</v>
      </c>
      <c r="BH1679" s="13">
        <f t="shared" si="618"/>
        <v>10.899000000000004</v>
      </c>
      <c r="BI1679" s="13"/>
      <c r="BL1679" s="13">
        <f t="shared" si="619"/>
        <v>315.06815879885437</v>
      </c>
      <c r="BM1679" s="13">
        <f t="shared" si="620"/>
        <v>34.465664218175171</v>
      </c>
      <c r="BP1679" s="13"/>
      <c r="BQ1679" s="13">
        <f t="shared" si="621"/>
        <v>99.633300000000006</v>
      </c>
      <c r="BR1679" s="13">
        <f t="shared" si="622"/>
        <v>108.98999999999991</v>
      </c>
      <c r="BT1679" s="13"/>
      <c r="BU1679" s="13"/>
      <c r="BV1679" s="13">
        <f t="shared" si="623"/>
        <v>31.50681587988543</v>
      </c>
      <c r="BW1679" s="13">
        <f t="shared" si="624"/>
        <v>344.65664218175152</v>
      </c>
      <c r="CA1679" s="13">
        <f t="shared" si="625"/>
        <v>9.9633299999999974</v>
      </c>
      <c r="CB1679" s="13">
        <f t="shared" si="626"/>
        <v>1089.9000000000015</v>
      </c>
    </row>
    <row r="1680" spans="1:80" x14ac:dyDescent="0.3">
      <c r="A1680" s="13">
        <f t="shared" si="602"/>
        <v>9.9083194489276744E-2</v>
      </c>
      <c r="C1680" s="13" t="str">
        <f>IF(F1680&gt;0,SQRT(Sum_Sq($AI$2,V_rtHz($AH$2)/(1+1/$A1680),V_rtHz($AH$2*$A1680)/(1+$A1680),$AN$2*$AH$2/(1+1/$A1680),$AM$2*SQRT(Sum_Sq(F1680,1/($X$2*D$8*(1+C$1017+F1680/E1680))))/SQRT(Sum_Sq($X$2*F1680*D$8,1)),                   $AQ$2*SQRT(Sum_Sq($AH$2/(1+1/$A1680)+F1680*( 1/(C$1017+1+F1680/E1680)-1)/(1+($X$2*F1680*D$8)^2), (F1680^2*D$8*$X$2+1/($X$2*D$8*(C$1017+1+F1680/E1680           )))/(1+($X$2*F1680*D$8)^2))),           V_rtHz(E1680)/($X$2*D$8*(E1680*C$1017+E1680+F1680)),V_rtHz(F1680)*SQRT(Sum_Sq(E1680*D$8*$X$2*C$1017,1))/($X$2*D$8*(E1680*C$1017+E1680+F1680))))/SQRT(Sum_Sq(1/(1+$A1680)+$AC$2/$I$2-1/(1+(1+F1680/E1680)/C$1017),$X$2/$I$2)),IF(F1681&lt;0,"A",C1681))</f>
        <v>A</v>
      </c>
      <c r="E1680" s="13">
        <f t="shared" si="603"/>
        <v>-1</v>
      </c>
      <c r="F1680" s="12">
        <f t="shared" si="627"/>
        <v>-2</v>
      </c>
      <c r="H1680" s="13">
        <f>IF(K1680&gt;0,SQRT(Sum_Sq($AI$2,V_rtHz($AH$2)/(1+1/$A1680),V_rtHz($AH$2*$A1680)/(1+$A1680),$AN$2*$AH$2/(1+1/$A1680),$AM$2*SQRT(Sum_Sq(K1680,1/($X$2*I$8*(1+H$1017+K1680/J1680))))/SQRT(Sum_Sq($X$2*K1680*I$8,1)),                   $AQ$2*SQRT(Sum_Sq($AH$2/(1+1/$A1680)+K1680*( 1/(H$1017+1+K1680/J1680)-1)/(1+($X$2*K1680*I$8)^2), (K1680^2*I$8*$X$2+1/($X$2*I$8*(H$1017+1+K1680/J1680           )))/(1+($X$2*K1680*I$8)^2))),           V_rtHz(J1680)/($X$2*I$8*(J1680*H$1017+J1680+K1680)),V_rtHz(K1680)*SQRT(Sum_Sq(J1680*I$8*$X$2*H$1017,1))/($X$2*I$8*(J1680*H$1017+J1680+K1680))))/SQRT(Sum_Sq(1/(1+$A1680)+$AC$2/$I$2-1/(1+(1+K1680/J1680)/H$1017),$X$2/$I$2)),IF(K1681&lt;0,"A",H1681))</f>
        <v>9.3491480424520615E-7</v>
      </c>
      <c r="J1680" s="13">
        <f t="shared" si="604"/>
        <v>8662.9288862422763</v>
      </c>
      <c r="K1680" s="12">
        <f t="shared" si="628"/>
        <v>3592.1348474052179</v>
      </c>
      <c r="M1680" s="13">
        <f>IF(P1680&gt;0,SQRT(Sum_Sq($AI$2,V_rtHz($AH$2)/(1+1/$A1680),V_rtHz($AH$2*$A1680)/(1+$A1680),$AN$2*$AH$2/(1+1/$A1680),$AM$2*SQRT(Sum_Sq(P1680,1/($X$2*N$8*(1+M$1017+P1680/O1680))))/SQRT(Sum_Sq($X$2*P1680*N$8,1)),                   $AQ$2*SQRT(Sum_Sq($AH$2/(1+1/$A1680)+P1680*( 1/(M$1017+1+P1680/O1680)-1)/(1+($X$2*P1680*N$8)^2), (P1680^2*N$8*$X$2+1/($X$2*N$8*(M$1017+1+P1680/O1680           )))/(1+($X$2*P1680*N$8)^2))),           V_rtHz(O1680)/($X$2*N$8*(O1680*M$1017+O1680+P1680)),V_rtHz(P1680)*SQRT(Sum_Sq(O1680*N$8*$X$2*M$1017,1))/($X$2*N$8*(O1680*M$1017+O1680+P1680))))/SQRT(Sum_Sq(1/(1+$A1680)+$AC$2/$I$2-1/(1+(1+P1680/O1680)/M$1017),$X$2/$I$2)),IF(P1681&lt;0,"A",M1681))</f>
        <v>8.4119916517372013E-7</v>
      </c>
      <c r="O1680" s="13">
        <f t="shared" si="605"/>
        <v>4988.6850017201741</v>
      </c>
      <c r="P1680" s="12">
        <f t="shared" si="629"/>
        <v>19725.648887831838</v>
      </c>
      <c r="R1680" s="13">
        <f>IF(U1680&gt;0,SQRT(Sum_Sq($AI$2,V_rtHz($AH$2)/(1+1/$A1680),V_rtHz($AH$2*$A1680)/(1+$A1680),$AN$2*$AH$2/(1+1/$A1680),$AM$2*SQRT(Sum_Sq(U1680,1/($X$2*S$8*(1+R$1017+U1680/T1680))))/SQRT(Sum_Sq($X$2*U1680*S$8,1)),                   $AQ$2*SQRT(Sum_Sq($AH$2/(1+1/$A1680)+U1680*( 1/(R$1017+1+U1680/T1680)-1)/(1+($X$2*U1680*S$8)^2), (U1680^2*S$8*$X$2+1/($X$2*S$8*(R$1017+1+U1680/T1680           )))/(1+($X$2*U1680*S$8)^2))),           V_rtHz(T1680)/($X$2*S$8*(T1680*R$1017+T1680+U1680)),V_rtHz(U1680)*SQRT(Sum_Sq(T1680*S$8*$X$2*R$1017,1))/($X$2*S$8*(T1680*R$1017+T1680+U1680))))/SQRT(Sum_Sq(1/(1+$A1680)+$AC$2/$I$2-1/(1+(1+U1680/T1680)/R$1017),$X$2/$I$2)),IF(U1681&lt;0,"A",R1681))</f>
        <v>1.2760677286463884E-6</v>
      </c>
      <c r="T1680" s="13">
        <f t="shared" si="606"/>
        <v>4553.420678013109</v>
      </c>
      <c r="U1680" s="12">
        <f t="shared" si="630"/>
        <v>68340.728725382593</v>
      </c>
      <c r="X1680" s="13">
        <f>IF(AA1680&gt;0,SQRT(Sum_Sq($AI$2,V_rtHz($AH$2)/(1+1/$A1680),V_rtHz($AH$2*$A1680)/(1+$A1680),$AN$2*$AH$2/(1+1/$A1680),$AM$2*SQRT(Sum_Sq(AA1680,1/($X$2*Y$8*(1+X$1017+AA1680/Z1680))))/SQRT(Sum_Sq($X$2*AA1680*Y$8,1)),                   $AQ$2*SQRT(Sum_Sq($AH$2/(1+1/$A1680)+AA1680*( 1/(X$1017+1+AA1680/Z1680)-1)/(1+($X$2*AA1680*Y$8)^2), (AA1680^2*Y$8*$X$2+1/($X$2*Y$8*(X$1017+1+AA1680/Z1680           )))/(1+($X$2*AA1680*Y$8)^2))),           V_rtHz(Z1680)/($X$2*Y$8*(Z1680*X$1017+Z1680+AA1680)),V_rtHz(AA1680)*SQRT(Sum_Sq(Z1680*Y$8*$X$2*X$1017,1))/($X$2*Y$8*(Z1680*X$1017+Z1680+AA1680))))/SQRT(Sum_Sq(1/(1+$A1680)+$AC$2/$I$2-1/(1+(1+AA1680/Z1680)/X$1017),$X$2/$I$2)),IF(AA1681&lt;0,"A",X1681))</f>
        <v>2.1585342827420333E-6</v>
      </c>
      <c r="Z1680" s="13">
        <f t="shared" si="607"/>
        <v>4438.7990529303252</v>
      </c>
      <c r="AA1680" s="12">
        <f t="shared" si="631"/>
        <v>221692.95699691938</v>
      </c>
      <c r="AC1680" s="13">
        <f>IF(AF1680&gt;0,SQRT(Sum_Sq($AI$2,V_rtHz($AH$2)/(1+1/$A1680),V_rtHz($AH$2*$A1680)/(1+$A1680),$AN$2*$AH$2/(1+1/$A1680),$AM$2*SQRT(Sum_Sq(AF1680,1/($X$2*AD$8*(1+AC$1017+AF1680/AE1680))))/SQRT(Sum_Sq($X$2*AF1680*AD$8,1)),                   $AQ$2*SQRT(Sum_Sq($AH$2/(1+1/$A1680)+AF1680*( 1/(AC$1017+1+AF1680/AE1680)-1)/(1+($X$2*AF1680*AD$8)^2), (AF1680^2*AD$8*$X$2+1/($X$2*AD$8*(AC$1017+1+AF1680/AE1680           )))/(1+($X$2*AF1680*AD$8)^2))),           V_rtHz(AE1680)/($X$2*AD$8*(AE1680*AC$1017+AE1680+AF1680)),V_rtHz(AF1680)*SQRT(Sum_Sq(AE1680*AD$8*$X$2*AC$1017,1))/($X$2*AD$8*(AE1680*AC$1017+AE1680+AF1680))))/SQRT(Sum_Sq(1/(1+$A1680)+$AC$2/$I$2-1/(1+(1+AF1680/AE1680)/AC$1017),$X$2/$I$2)),IF(AF1681&lt;0,"A",AC1681))</f>
        <v>3.7780965355327851E-6</v>
      </c>
      <c r="AE1680" s="13">
        <f t="shared" si="608"/>
        <v>4404.3984944465783</v>
      </c>
      <c r="AF1680" s="12">
        <f t="shared" si="632"/>
        <v>706530.27359129221</v>
      </c>
      <c r="AG1680" s="13"/>
      <c r="AH1680" s="13">
        <f>IF(AK1680&gt;0,SQRT(Sum_Sq($AI$2,V_rtHz($AH$2)/(1+1/$A1680),V_rtHz($AH$2*$A1680)/(1+$A1680),$AN$2*$AH$2/(1+1/$A1680),$AM$2*SQRT(Sum_Sq(AK1680,1/($X$2*AI$8*(1+AH$1017+AK1680/AJ1680))))/SQRT(Sum_Sq($X$2*AK1680*AI$8,1)),                   $AQ$2*SQRT(Sum_Sq($AH$2/(1+1/$A1680)+AK1680*( 1/(AH$1017+1+AK1680/AJ1680)-1)/(1+($X$2*AK1680*AI$8)^2), (AK1680^2*AI$8*$X$2+1/($X$2*AI$8*(AH$1017+1+AK1680/AJ1680           )))/(1+($X$2*AK1680*AI$8)^2))),           V_rtHz(AJ1680)/($X$2*AI$8*(AJ1680*AH$1017+AJ1680+AK1680)),V_rtHz(AK1680)*SQRT(Sum_Sq(AJ1680*AI$8*$X$2*AH$1017,1))/($X$2*AI$8*(AJ1680*AH$1017+AJ1680+AK1680))))/SQRT(Sum_Sq(1/(1+$A1680)+$AC$2/$I$2-1/(1+(1+AK1680/AJ1680)/AH$1017),$X$2/$I$2)),IF(AK1681&lt;0,"A",AH1681))</f>
        <v>6.6854116392110848E-6</v>
      </c>
      <c r="AI1680" s="13"/>
      <c r="AJ1680" s="13">
        <f t="shared" si="609"/>
        <v>4393.6933231939129</v>
      </c>
      <c r="AK1680" s="12">
        <f t="shared" si="633"/>
        <v>2239688.6063133604</v>
      </c>
      <c r="AM1680" s="13">
        <f>IF(AP1680&gt;0,SQRT(Sum_Sq($AI$2,V_rtHz($AH$2)/(1+1/$A1680),V_rtHz($AH$2*$A1680)/(1+$A1680),$AN$2*$AH$2/(1+1/$A1680),$AM$2*SQRT(Sum_Sq(AP1680,1/($X$2*AN$8*(1+AM$1017+AP1680/AO1680))))/SQRT(Sum_Sq($X$2*AP1680*AN$8,1)),                   $AQ$2*SQRT(Sum_Sq($AH$2/(1+1/$A1680)+AP1680*( 1/(AM$1017+1+AP1680/AO1680)-1)/(1+($X$2*AP1680*AN$8)^2), (AP1680^2*AN$8*$X$2+1/($X$2*AN$8*(AM$1017+1+AP1680/AO1680           )))/(1+($X$2*AP1680*AN$8)^2))),           V_rtHz(AO1680)/($X$2*AN$8*(AO1680*AM$1017+AO1680+AP1680)),V_rtHz(AP1680)*SQRT(Sum_Sq(AO1680*AN$8*$X$2*AM$1017,1))/($X$2*AN$8*(AO1680*AM$1017+AO1680+AP1680))))/SQRT(Sum_Sq(1/(1+$A1680)+$AC$2/$I$2-1/(1+(1+AP1680/AO1680)/AM$1017),$X$2/$I$2)),IF(AP1681&lt;0,"A",AM1681))</f>
        <v>1.1873161512310509E-5</v>
      </c>
      <c r="AO1680" s="13">
        <f t="shared" si="610"/>
        <v>4390.3250395901605</v>
      </c>
      <c r="AP1680" s="12">
        <f t="shared" si="634"/>
        <v>7087950.9950290816</v>
      </c>
      <c r="AR1680" s="13">
        <f t="shared" si="611"/>
        <v>69887291.180198371</v>
      </c>
      <c r="AS1680" s="13">
        <f t="shared" si="612"/>
        <v>-1.5123860247781811E-5</v>
      </c>
      <c r="AV1680" s="13"/>
      <c r="AW1680" s="13">
        <f t="shared" si="613"/>
        <v>9963.3300000000036</v>
      </c>
      <c r="AX1680" s="13">
        <f t="shared" si="614"/>
        <v>1.0898999999999985</v>
      </c>
      <c r="AZ1680" s="13"/>
      <c r="BA1680" s="13"/>
      <c r="BB1680" s="13">
        <f t="shared" si="615"/>
        <v>3150.681587988543</v>
      </c>
      <c r="BC1680" s="13">
        <f t="shared" si="616"/>
        <v>3.4465664218175136</v>
      </c>
      <c r="BD1680" s="13"/>
      <c r="BE1680" s="13"/>
      <c r="BG1680" s="13">
        <f t="shared" si="617"/>
        <v>996.3330000000002</v>
      </c>
      <c r="BH1680" s="13">
        <f t="shared" si="618"/>
        <v>10.899000000000008</v>
      </c>
      <c r="BI1680" s="13"/>
      <c r="BL1680" s="13">
        <f t="shared" si="619"/>
        <v>315.06815879885437</v>
      </c>
      <c r="BM1680" s="13">
        <f t="shared" si="620"/>
        <v>34.465664218175171</v>
      </c>
      <c r="BP1680" s="13"/>
      <c r="BQ1680" s="13">
        <f t="shared" si="621"/>
        <v>99.633299999999991</v>
      </c>
      <c r="BR1680" s="13">
        <f t="shared" si="622"/>
        <v>108.98999999999991</v>
      </c>
      <c r="BT1680" s="13"/>
      <c r="BU1680" s="13"/>
      <c r="BV1680" s="13">
        <f t="shared" si="623"/>
        <v>31.50681587988543</v>
      </c>
      <c r="BW1680" s="13">
        <f t="shared" si="624"/>
        <v>344.65664218175164</v>
      </c>
      <c r="CA1680" s="13">
        <f t="shared" si="625"/>
        <v>9.9633299999999991</v>
      </c>
      <c r="CB1680" s="13">
        <f t="shared" si="626"/>
        <v>1089.9000000000021</v>
      </c>
    </row>
    <row r="1681" spans="1:80" x14ac:dyDescent="0.3">
      <c r="A1681" s="13">
        <f t="shared" si="602"/>
        <v>0.10046157902783957</v>
      </c>
      <c r="C1681" s="13" t="str">
        <f>IF(F1681&gt;0,SQRT(Sum_Sq($AI$2,V_rtHz($AH$2)/(1+1/$A1681),V_rtHz($AH$2*$A1681)/(1+$A1681),$AN$2*$AH$2/(1+1/$A1681),$AM$2*SQRT(Sum_Sq(F1681,1/($X$2*D$8*(1+C$1017+F1681/E1681))))/SQRT(Sum_Sq($X$2*F1681*D$8,1)),                   $AQ$2*SQRT(Sum_Sq($AH$2/(1+1/$A1681)+F1681*( 1/(C$1017+1+F1681/E1681)-1)/(1+($X$2*F1681*D$8)^2), (F1681^2*D$8*$X$2+1/($X$2*D$8*(C$1017+1+F1681/E1681           )))/(1+($X$2*F1681*D$8)^2))),           V_rtHz(E1681)/($X$2*D$8*(E1681*C$1017+E1681+F1681)),V_rtHz(F1681)*SQRT(Sum_Sq(E1681*D$8*$X$2*C$1017,1))/($X$2*D$8*(E1681*C$1017+E1681+F1681))))/SQRT(Sum_Sq(1/(1+$A1681)+$AC$2/$I$2-1/(1+(1+F1681/E1681)/C$1017),$X$2/$I$2)),IF(F1682&lt;0,"A",C1682))</f>
        <v>A</v>
      </c>
      <c r="E1681" s="13">
        <f t="shared" si="603"/>
        <v>-1</v>
      </c>
      <c r="F1681" s="12">
        <f t="shared" si="627"/>
        <v>-2</v>
      </c>
      <c r="H1681" s="13">
        <f>IF(K1681&gt;0,SQRT(Sum_Sq($AI$2,V_rtHz($AH$2)/(1+1/$A1681),V_rtHz($AH$2*$A1681)/(1+$A1681),$AN$2*$AH$2/(1+1/$A1681),$AM$2*SQRT(Sum_Sq(K1681,1/($X$2*I$8*(1+H$1017+K1681/J1681))))/SQRT(Sum_Sq($X$2*K1681*I$8,1)),                   $AQ$2*SQRT(Sum_Sq($AH$2/(1+1/$A1681)+K1681*( 1/(H$1017+1+K1681/J1681)-1)/(1+($X$2*K1681*I$8)^2), (K1681^2*I$8*$X$2+1/($X$2*I$8*(H$1017+1+K1681/J1681           )))/(1+($X$2*K1681*I$8)^2))),           V_rtHz(J1681)/($X$2*I$8*(J1681*H$1017+J1681+K1681)),V_rtHz(K1681)*SQRT(Sum_Sq(J1681*I$8*$X$2*H$1017,1))/($X$2*I$8*(J1681*H$1017+J1681+K1681))))/SQRT(Sum_Sq(1/(1+$A1681)+$AC$2/$I$2-1/(1+(1+K1681/J1681)/H$1017),$X$2/$I$2)),IF(K1682&lt;0,"A",H1682))</f>
        <v>9.1747298521942584E-7</v>
      </c>
      <c r="J1681" s="13">
        <f t="shared" si="604"/>
        <v>8439.1704292893392</v>
      </c>
      <c r="K1681" s="12">
        <f t="shared" si="628"/>
        <v>3687.3776864208476</v>
      </c>
      <c r="M1681" s="13">
        <f>IF(P1681&gt;0,SQRT(Sum_Sq($AI$2,V_rtHz($AH$2)/(1+1/$A1681),V_rtHz($AH$2*$A1681)/(1+$A1681),$AN$2*$AH$2/(1+1/$A1681),$AM$2*SQRT(Sum_Sq(P1681,1/($X$2*N$8*(1+M$1017+P1681/O1681))))/SQRT(Sum_Sq($X$2*P1681*N$8,1)),                   $AQ$2*SQRT(Sum_Sq($AH$2/(1+1/$A1681)+P1681*( 1/(M$1017+1+P1681/O1681)-1)/(1+($X$2*P1681*N$8)^2), (P1681^2*N$8*$X$2+1/($X$2*N$8*(M$1017+1+P1681/O1681           )))/(1+($X$2*P1681*N$8)^2))),           V_rtHz(O1681)/($X$2*N$8*(O1681*M$1017+O1681+P1681)),V_rtHz(P1681)*SQRT(Sum_Sq(O1681*N$8*$X$2*M$1017,1))/($X$2*N$8*(O1681*M$1017+O1681+P1681))))/SQRT(Sum_Sq(1/(1+$A1681)+$AC$2/$I$2-1/(1+(1+P1681/O1681)/M$1017),$X$2/$I$2)),IF(P1682&lt;0,"A",M1682))</f>
        <v>8.3901156338034887E-7</v>
      </c>
      <c r="O1681" s="13">
        <f t="shared" si="605"/>
        <v>4950.0243324087805</v>
      </c>
      <c r="P1681" s="12">
        <f t="shared" si="629"/>
        <v>19879.710108018611</v>
      </c>
      <c r="R1681" s="13">
        <f>IF(U1681&gt;0,SQRT(Sum_Sq($AI$2,V_rtHz($AH$2)/(1+1/$A1681),V_rtHz($AH$2*$A1681)/(1+$A1681),$AN$2*$AH$2/(1+1/$A1681),$AM$2*SQRT(Sum_Sq(U1681,1/($X$2*S$8*(1+R$1017+U1681/T1681))))/SQRT(Sum_Sq($X$2*U1681*S$8,1)),                   $AQ$2*SQRT(Sum_Sq($AH$2/(1+1/$A1681)+U1681*( 1/(R$1017+1+U1681/T1681)-1)/(1+($X$2*U1681*S$8)^2), (U1681^2*S$8*$X$2+1/($X$2*S$8*(R$1017+1+U1681/T1681           )))/(1+($X$2*U1681*S$8)^2))),           V_rtHz(T1681)/($X$2*S$8*(T1681*R$1017+T1681+U1681)),V_rtHz(U1681)*SQRT(Sum_Sq(T1681*S$8*$X$2*R$1017,1))/($X$2*S$8*(T1681*R$1017+T1681+U1681))))/SQRT(Sum_Sq(1/(1+$A1681)+$AC$2/$I$2-1/(1+(1+U1681/T1681)/R$1017),$X$2/$I$2)),IF(U1682&lt;0,"A",R1682))</f>
        <v>1.2742560944398487E-6</v>
      </c>
      <c r="T1681" s="13">
        <f t="shared" si="606"/>
        <v>4524.3799074668614</v>
      </c>
      <c r="U1681" s="12">
        <f t="shared" si="630"/>
        <v>68779.389373353755</v>
      </c>
      <c r="X1681" s="13">
        <f>IF(AA1681&gt;0,SQRT(Sum_Sq($AI$2,V_rtHz($AH$2)/(1+1/$A1681),V_rtHz($AH$2*$A1681)/(1+$A1681),$AN$2*$AH$2/(1+1/$A1681),$AM$2*SQRT(Sum_Sq(AA1681,1/($X$2*Y$8*(1+X$1017+AA1681/Z1681))))/SQRT(Sum_Sq($X$2*AA1681*Y$8,1)),                   $AQ$2*SQRT(Sum_Sq($AH$2/(1+1/$A1681)+AA1681*( 1/(X$1017+1+AA1681/Z1681)-1)/(1+($X$2*AA1681*Y$8)^2), (AA1681^2*Y$8*$X$2+1/($X$2*Y$8*(X$1017+1+AA1681/Z1681           )))/(1+($X$2*AA1681*Y$8)^2))),           V_rtHz(Z1681)/($X$2*Y$8*(Z1681*X$1017+Z1681+AA1681)),V_rtHz(AA1681)*SQRT(Sum_Sq(Z1681*Y$8*$X$2*X$1017,1))/($X$2*Y$8*(Z1681*X$1017+Z1681+AA1681))))/SQRT(Sum_Sq(1/(1+$A1681)+$AC$2/$I$2-1/(1+(1+AA1681/Z1681)/X$1017),$X$2/$I$2)),IF(AA1682&lt;0,"A",X1682))</f>
        <v>2.156095502635611E-6</v>
      </c>
      <c r="Z1681" s="13">
        <f t="shared" si="607"/>
        <v>4411.9834644762468</v>
      </c>
      <c r="AA1681" s="12">
        <f t="shared" si="631"/>
        <v>223040.38432656886</v>
      </c>
      <c r="AC1681" s="13">
        <f>IF(AF1681&gt;0,SQRT(Sum_Sq($AI$2,V_rtHz($AH$2)/(1+1/$A1681),V_rtHz($AH$2*$A1681)/(1+$A1681),$AN$2*$AH$2/(1+1/$A1681),$AM$2*SQRT(Sum_Sq(AF1681,1/($X$2*AD$8*(1+AC$1017+AF1681/AE1681))))/SQRT(Sum_Sq($X$2*AF1681*AD$8,1)),                   $AQ$2*SQRT(Sum_Sq($AH$2/(1+1/$A1681)+AF1681*( 1/(AC$1017+1+AF1681/AE1681)-1)/(1+($X$2*AF1681*AD$8)^2), (AF1681^2*AD$8*$X$2+1/($X$2*AD$8*(AC$1017+1+AF1681/AE1681           )))/(1+($X$2*AF1681*AD$8)^2))),           V_rtHz(AE1681)/($X$2*AD$8*(AE1681*AC$1017+AE1681+AF1681)),V_rtHz(AF1681)*SQRT(Sum_Sq(AE1681*AD$8*$X$2*AC$1017,1))/($X$2*AD$8*(AE1681*AC$1017+AE1681+AF1681))))/SQRT(Sum_Sq(1/(1+$A1681)+$AC$2/$I$2-1/(1+(1+AF1681/AE1681)/AC$1017),$X$2/$I$2)),IF(AF1682&lt;0,"A",AC1682))</f>
        <v>3.774151168037804E-6</v>
      </c>
      <c r="AE1681" s="13">
        <f t="shared" si="608"/>
        <v>4378.2269687879743</v>
      </c>
      <c r="AF1681" s="12">
        <f t="shared" si="632"/>
        <v>710753.6670598574</v>
      </c>
      <c r="AG1681" s="13"/>
      <c r="AH1681" s="13">
        <f>IF(AK1681&gt;0,SQRT(Sum_Sq($AI$2,V_rtHz($AH$2)/(1+1/$A1681),V_rtHz($AH$2*$A1681)/(1+$A1681),$AN$2*$AH$2/(1+1/$A1681),$AM$2*SQRT(Sum_Sq(AK1681,1/($X$2*AI$8*(1+AH$1017+AK1681/AJ1681))))/SQRT(Sum_Sq($X$2*AK1681*AI$8,1)),                   $AQ$2*SQRT(Sum_Sq($AH$2/(1+1/$A1681)+AK1681*( 1/(AH$1017+1+AK1681/AJ1681)-1)/(1+($X$2*AK1681*AI$8)^2), (AK1681^2*AI$8*$X$2+1/($X$2*AI$8*(AH$1017+1+AK1681/AJ1681           )))/(1+($X$2*AK1681*AI$8)^2))),           V_rtHz(AJ1681)/($X$2*AI$8*(AJ1681*AH$1017+AJ1681+AK1681)),V_rtHz(AK1681)*SQRT(Sum_Sq(AJ1681*AI$8*$X$2*AH$1017,1))/($X$2*AI$8*(AJ1681*AH$1017+AJ1681+AK1681))))/SQRT(Sum_Sq(1/(1+$A1681)+$AC$2/$I$2-1/(1+(1+AK1681/AJ1681)/AH$1017),$X$2/$I$2)),IF(AK1682&lt;0,"A",AH1682))</f>
        <v>6.6786106402285349E-6</v>
      </c>
      <c r="AI1681" s="13"/>
      <c r="AJ1681" s="13">
        <f t="shared" si="609"/>
        <v>4367.7200190400663</v>
      </c>
      <c r="AK1681" s="12">
        <f t="shared" si="633"/>
        <v>2253007.2515397244</v>
      </c>
      <c r="AM1681" s="13">
        <f>IF(AP1681&gt;0,SQRT(Sum_Sq($AI$2,V_rtHz($AH$2)/(1+1/$A1681),V_rtHz($AH$2*$A1681)/(1+$A1681),$AN$2*$AH$2/(1+1/$A1681),$AM$2*SQRT(Sum_Sq(AP1681,1/($X$2*AN$8*(1+AM$1017+AP1681/AO1681))))/SQRT(Sum_Sq($X$2*AP1681*AN$8,1)),                   $AQ$2*SQRT(Sum_Sq($AH$2/(1+1/$A1681)+AP1681*( 1/(AM$1017+1+AP1681/AO1681)-1)/(1+($X$2*AP1681*AN$8)^2), (AP1681^2*AN$8*$X$2+1/($X$2*AN$8*(AM$1017+1+AP1681/AO1681           )))/(1+($X$2*AP1681*AN$8)^2))),           V_rtHz(AO1681)/($X$2*AN$8*(AO1681*AM$1017+AO1681+AP1681)),V_rtHz(AP1681)*SQRT(Sum_Sq(AO1681*AN$8*$X$2*AM$1017,1))/($X$2*AN$8*(AO1681*AM$1017+AO1681+AP1681))))/SQRT(Sum_Sq(1/(1+$A1681)+$AC$2/$I$2-1/(1+(1+AP1681/AO1681)/AM$1017),$X$2/$I$2)),IF(AP1682&lt;0,"A",AM1682))</f>
        <v>1.1861202661137284E-5</v>
      </c>
      <c r="AO1681" s="13">
        <f t="shared" si="610"/>
        <v>4364.4138884637723</v>
      </c>
      <c r="AP1681" s="12">
        <f t="shared" si="634"/>
        <v>7130031.5524881436</v>
      </c>
      <c r="AR1681" s="13">
        <f t="shared" si="611"/>
        <v>69887291.180198371</v>
      </c>
      <c r="AS1681" s="13">
        <f t="shared" si="612"/>
        <v>-1.515463185695613E-5</v>
      </c>
      <c r="AV1681" s="13"/>
      <c r="AW1681" s="13">
        <f t="shared" si="613"/>
        <v>9963.3300000000036</v>
      </c>
      <c r="AX1681" s="13">
        <f t="shared" si="614"/>
        <v>1.0898999999999985</v>
      </c>
      <c r="AZ1681" s="13"/>
      <c r="BA1681" s="13"/>
      <c r="BB1681" s="13">
        <f t="shared" si="615"/>
        <v>3150.681587988543</v>
      </c>
      <c r="BC1681" s="13">
        <f t="shared" si="616"/>
        <v>3.4465664218175118</v>
      </c>
      <c r="BD1681" s="13"/>
      <c r="BE1681" s="13"/>
      <c r="BG1681" s="13">
        <f t="shared" si="617"/>
        <v>996.3330000000002</v>
      </c>
      <c r="BH1681" s="13">
        <f t="shared" si="618"/>
        <v>10.899000000000008</v>
      </c>
      <c r="BI1681" s="13"/>
      <c r="BL1681" s="13">
        <f t="shared" si="619"/>
        <v>315.06815879885437</v>
      </c>
      <c r="BM1681" s="13">
        <f t="shared" si="620"/>
        <v>34.465664218175085</v>
      </c>
      <c r="BP1681" s="13"/>
      <c r="BQ1681" s="13">
        <f t="shared" si="621"/>
        <v>99.633299999999991</v>
      </c>
      <c r="BR1681" s="13">
        <f t="shared" si="622"/>
        <v>108.99000000000002</v>
      </c>
      <c r="BT1681" s="13"/>
      <c r="BU1681" s="13"/>
      <c r="BV1681" s="13">
        <f t="shared" si="623"/>
        <v>31.50681587988543</v>
      </c>
      <c r="BW1681" s="13">
        <f t="shared" si="624"/>
        <v>344.6566421817522</v>
      </c>
      <c r="CA1681" s="13">
        <f t="shared" si="625"/>
        <v>9.9633299999999991</v>
      </c>
      <c r="CB1681" s="13">
        <f t="shared" si="626"/>
        <v>1089.9000000000001</v>
      </c>
    </row>
    <row r="1682" spans="1:80" x14ac:dyDescent="0.3">
      <c r="A1682" s="13">
        <f t="shared" si="602"/>
        <v>0.10185913880541163</v>
      </c>
      <c r="C1682" s="13" t="str">
        <f>IF(F1682&gt;0,SQRT(Sum_Sq($AI$2,V_rtHz($AH$2)/(1+1/$A1682),V_rtHz($AH$2*$A1682)/(1+$A1682),$AN$2*$AH$2/(1+1/$A1682),$AM$2*SQRT(Sum_Sq(F1682,1/($X$2*D$8*(1+C$1017+F1682/E1682))))/SQRT(Sum_Sq($X$2*F1682*D$8,1)),                   $AQ$2*SQRT(Sum_Sq($AH$2/(1+1/$A1682)+F1682*( 1/(C$1017+1+F1682/E1682)-1)/(1+($X$2*F1682*D$8)^2), (F1682^2*D$8*$X$2+1/($X$2*D$8*(C$1017+1+F1682/E1682           )))/(1+($X$2*F1682*D$8)^2))),           V_rtHz(E1682)/($X$2*D$8*(E1682*C$1017+E1682+F1682)),V_rtHz(F1682)*SQRT(Sum_Sq(E1682*D$8*$X$2*C$1017,1))/($X$2*D$8*(E1682*C$1017+E1682+F1682))))/SQRT(Sum_Sq(1/(1+$A1682)+$AC$2/$I$2-1/(1+(1+F1682/E1682)/C$1017),$X$2/$I$2)),IF(F1683&lt;0,"A",C1683))</f>
        <v>A</v>
      </c>
      <c r="E1682" s="13">
        <f t="shared" si="603"/>
        <v>-1</v>
      </c>
      <c r="F1682" s="12">
        <f t="shared" si="627"/>
        <v>-2</v>
      </c>
      <c r="H1682" s="13">
        <f>IF(K1682&gt;0,SQRT(Sum_Sq($AI$2,V_rtHz($AH$2)/(1+1/$A1682),V_rtHz($AH$2*$A1682)/(1+$A1682),$AN$2*$AH$2/(1+1/$A1682),$AM$2*SQRT(Sum_Sq(K1682,1/($X$2*I$8*(1+H$1017+K1682/J1682))))/SQRT(Sum_Sq($X$2*K1682*I$8,1)),                   $AQ$2*SQRT(Sum_Sq($AH$2/(1+1/$A1682)+K1682*( 1/(H$1017+1+K1682/J1682)-1)/(1+($X$2*K1682*I$8)^2), (K1682^2*I$8*$X$2+1/($X$2*I$8*(H$1017+1+K1682/J1682           )))/(1+($X$2*K1682*I$8)^2))),           V_rtHz(J1682)/($X$2*I$8*(J1682*H$1017+J1682+K1682)),V_rtHz(K1682)*SQRT(Sum_Sq(J1682*I$8*$X$2*H$1017,1))/($X$2*I$8*(J1682*H$1017+J1682+K1682))))/SQRT(Sum_Sq(1/(1+$A1682)+$AC$2/$I$2-1/(1+(1+K1682/J1682)/H$1017),$X$2/$I$2)),IF(K1683&lt;0,"A",H1683))</f>
        <v>9.0130978660821305E-7</v>
      </c>
      <c r="J1682" s="13">
        <f t="shared" si="604"/>
        <v>8230.7733198182377</v>
      </c>
      <c r="K1682" s="12">
        <f t="shared" si="628"/>
        <v>3780.7393696454455</v>
      </c>
      <c r="M1682" s="13">
        <f>IF(P1682&gt;0,SQRT(Sum_Sq($AI$2,V_rtHz($AH$2)/(1+1/$A1682),V_rtHz($AH$2*$A1682)/(1+$A1682),$AN$2*$AH$2/(1+1/$A1682),$AM$2*SQRT(Sum_Sq(P1682,1/($X$2*N$8*(1+M$1017+P1682/O1682))))/SQRT(Sum_Sq($X$2*P1682*N$8,1)),                   $AQ$2*SQRT(Sum_Sq($AH$2/(1+1/$A1682)+P1682*( 1/(M$1017+1+P1682/O1682)-1)/(1+($X$2*P1682*N$8)^2), (P1682^2*N$8*$X$2+1/($X$2*N$8*(M$1017+1+P1682/O1682           )))/(1+($X$2*P1682*N$8)^2))),           V_rtHz(O1682)/($X$2*N$8*(O1682*M$1017+O1682+P1682)),V_rtHz(P1682)*SQRT(Sum_Sq(O1682*N$8*$X$2*M$1017,1))/($X$2*N$8*(O1682*M$1017+O1682+P1682))))/SQRT(Sum_Sq(1/(1+$A1682)+$AC$2/$I$2-1/(1+(1+P1682/O1682)/M$1017),$X$2/$I$2)),IF(P1683&lt;0,"A",M1683))</f>
        <v>8.368677814467887E-7</v>
      </c>
      <c r="O1682" s="13">
        <f t="shared" si="605"/>
        <v>4911.7780444821155</v>
      </c>
      <c r="P1682" s="12">
        <f t="shared" si="629"/>
        <v>20034.506417991142</v>
      </c>
      <c r="R1682" s="13">
        <f>IF(U1682&gt;0,SQRT(Sum_Sq($AI$2,V_rtHz($AH$2)/(1+1/$A1682),V_rtHz($AH$2*$A1682)/(1+$A1682),$AN$2*$AH$2/(1+1/$A1682),$AM$2*SQRT(Sum_Sq(U1682,1/($X$2*S$8*(1+R$1017+U1682/T1682))))/SQRT(Sum_Sq($X$2*U1682*S$8,1)),                   $AQ$2*SQRT(Sum_Sq($AH$2/(1+1/$A1682)+U1682*( 1/(R$1017+1+U1682/T1682)-1)/(1+($X$2*U1682*S$8)^2), (U1682^2*S$8*$X$2+1/($X$2*S$8*(R$1017+1+U1682/T1682           )))/(1+($X$2*U1682*S$8)^2))),           V_rtHz(T1682)/($X$2*S$8*(T1682*R$1017+T1682+U1682)),V_rtHz(U1682)*SQRT(Sum_Sq(T1682*S$8*$X$2*R$1017,1))/($X$2*S$8*(T1682*R$1017+T1682+U1682))))/SQRT(Sum_Sq(1/(1+$A1682)+$AC$2/$I$2-1/(1+(1+U1682/T1682)/R$1017),$X$2/$I$2)),IF(U1683&lt;0,"A",R1683))</f>
        <v>1.2724799080967236E-6</v>
      </c>
      <c r="T1682" s="13">
        <f t="shared" si="606"/>
        <v>4495.5225368351475</v>
      </c>
      <c r="U1682" s="12">
        <f t="shared" si="630"/>
        <v>69220.893628911814</v>
      </c>
      <c r="X1682" s="13">
        <f>IF(AA1682&gt;0,SQRT(Sum_Sq($AI$2,V_rtHz($AH$2)/(1+1/$A1682),V_rtHz($AH$2*$A1682)/(1+$A1682),$AN$2*$AH$2/(1+1/$A1682),$AM$2*SQRT(Sum_Sq(AA1682,1/($X$2*Y$8*(1+X$1017+AA1682/Z1682))))/SQRT(Sum_Sq($X$2*AA1682*Y$8,1)),                   $AQ$2*SQRT(Sum_Sq($AH$2/(1+1/$A1682)+AA1682*( 1/(X$1017+1+AA1682/Z1682)-1)/(1+($X$2*AA1682*Y$8)^2), (AA1682^2*Y$8*$X$2+1/($X$2*Y$8*(X$1017+1+AA1682/Z1682           )))/(1+($X$2*AA1682*Y$8)^2))),           V_rtHz(Z1682)/($X$2*Y$8*(Z1682*X$1017+Z1682+AA1682)),V_rtHz(AA1682)*SQRT(Sum_Sq(Z1682*Y$8*$X$2*X$1017,1))/($X$2*Y$8*(Z1682*X$1017+Z1682+AA1682))))/SQRT(Sum_Sq(1/(1+$A1682)+$AC$2/$I$2-1/(1+(1+AA1682/Z1682)/X$1017),$X$2/$I$2)),IF(AA1683&lt;0,"A",X1683))</f>
        <v>2.1537069784015397E-6</v>
      </c>
      <c r="Z1682" s="13">
        <f t="shared" si="607"/>
        <v>4385.3082869604223</v>
      </c>
      <c r="AA1682" s="12">
        <f t="shared" si="631"/>
        <v>224397.10578280035</v>
      </c>
      <c r="AC1682" s="13">
        <f>IF(AF1682&gt;0,SQRT(Sum_Sq($AI$2,V_rtHz($AH$2)/(1+1/$A1682),V_rtHz($AH$2*$A1682)/(1+$A1682),$AN$2*$AH$2/(1+1/$A1682),$AM$2*SQRT(Sum_Sq(AF1682,1/($X$2*AD$8*(1+AC$1017+AF1682/AE1682))))/SQRT(Sum_Sq($X$2*AF1682*AD$8,1)),                   $AQ$2*SQRT(Sum_Sq($AH$2/(1+1/$A1682)+AF1682*( 1/(AC$1017+1+AF1682/AE1682)-1)/(1+($X$2*AF1682*AD$8)^2), (AF1682^2*AD$8*$X$2+1/($X$2*AD$8*(AC$1017+1+AF1682/AE1682           )))/(1+($X$2*AF1682*AD$8)^2))),           V_rtHz(AE1682)/($X$2*AD$8*(AE1682*AC$1017+AE1682+AF1682)),V_rtHz(AF1682)*SQRT(Sum_Sq(AE1682*AD$8*$X$2*AC$1017,1))/($X$2*AD$8*(AE1682*AC$1017+AE1682+AF1682))))/SQRT(Sum_Sq(1/(1+$A1682)+$AC$2/$I$2-1/(1+(1+AF1682/AE1682)/AC$1017),$X$2/$I$2)),IF(AF1683&lt;0,"A",AC1683))</f>
        <v>3.7702891590594493E-6</v>
      </c>
      <c r="AE1682" s="13">
        <f t="shared" si="608"/>
        <v>4352.1841747182225</v>
      </c>
      <c r="AF1682" s="12">
        <f t="shared" si="632"/>
        <v>715006.70660103415</v>
      </c>
      <c r="AG1682" s="13"/>
      <c r="AH1682" s="13">
        <f>IF(AK1682&gt;0,SQRT(Sum_Sq($AI$2,V_rtHz($AH$2)/(1+1/$A1682),V_rtHz($AH$2*$A1682)/(1+$A1682),$AN$2*$AH$2/(1+1/$A1682),$AM$2*SQRT(Sum_Sq(AK1682,1/($X$2*AI$8*(1+AH$1017+AK1682/AJ1682))))/SQRT(Sum_Sq($X$2*AK1682*AI$8,1)),                   $AQ$2*SQRT(Sum_Sq($AH$2/(1+1/$A1682)+AK1682*( 1/(AH$1017+1+AK1682/AJ1682)-1)/(1+($X$2*AK1682*AI$8)^2), (AK1682^2*AI$8*$X$2+1/($X$2*AI$8*(AH$1017+1+AK1682/AJ1682           )))/(1+($X$2*AK1682*AI$8)^2))),           V_rtHz(AJ1682)/($X$2*AI$8*(AJ1682*AH$1017+AJ1682+AK1682)),V_rtHz(AK1682)*SQRT(Sum_Sq(AJ1682*AI$8*$X$2*AH$1017,1))/($X$2*AI$8*(AJ1682*AH$1017+AJ1682+AK1682))))/SQRT(Sum_Sq(1/(1+$A1682)+$AC$2/$I$2-1/(1+(1+AK1682/AJ1682)/AH$1017),$X$2/$I$2)),IF(AK1683&lt;0,"A",AH1683))</f>
        <v>6.6719547046197459E-6</v>
      </c>
      <c r="AI1682" s="13"/>
      <c r="AJ1682" s="13">
        <f t="shared" si="609"/>
        <v>4341.8719217356966</v>
      </c>
      <c r="AK1682" s="12">
        <f t="shared" si="633"/>
        <v>2266419.888235366</v>
      </c>
      <c r="AM1682" s="13">
        <f>IF(AP1682&gt;0,SQRT(Sum_Sq($AI$2,V_rtHz($AH$2)/(1+1/$A1682),V_rtHz($AH$2*$A1682)/(1+$A1682),$AN$2*$AH$2/(1+1/$A1682),$AM$2*SQRT(Sum_Sq(AP1682,1/($X$2*AN$8*(1+AM$1017+AP1682/AO1682))))/SQRT(Sum_Sq($X$2*AP1682*AN$8,1)),                   $AQ$2*SQRT(Sum_Sq($AH$2/(1+1/$A1682)+AP1682*( 1/(AM$1017+1+AP1682/AO1682)-1)/(1+($X$2*AP1682*AN$8)^2), (AP1682^2*AN$8*$X$2+1/($X$2*AN$8*(AM$1017+1+AP1682/AO1682           )))/(1+($X$2*AP1682*AN$8)^2))),           V_rtHz(AO1682)/($X$2*AN$8*(AO1682*AM$1017+AO1682+AP1682)),V_rtHz(AP1682)*SQRT(Sum_Sq(AO1682*AN$8*$X$2*AM$1017,1))/($X$2*AN$8*(AO1682*AM$1017+AO1682+AP1682))))/SQRT(Sum_Sq(1/(1+$A1682)+$AC$2/$I$2-1/(1+(1+AP1682/AO1682)/AM$1017),$X$2/$I$2)),IF(AP1683&lt;0,"A",AM1683))</f>
        <v>1.1849500185404576E-5</v>
      </c>
      <c r="AO1682" s="13">
        <f t="shared" si="610"/>
        <v>4338.6268457806536</v>
      </c>
      <c r="AP1682" s="12">
        <f t="shared" si="634"/>
        <v>7172409.5754229361</v>
      </c>
      <c r="AR1682" s="13">
        <f t="shared" si="611"/>
        <v>69887291.180198371</v>
      </c>
      <c r="AS1682" s="13">
        <f t="shared" si="612"/>
        <v>-1.5185959649476977E-5</v>
      </c>
      <c r="AV1682" s="13"/>
      <c r="AW1682" s="13">
        <f t="shared" si="613"/>
        <v>9963.3300000000036</v>
      </c>
      <c r="AX1682" s="13">
        <f t="shared" si="614"/>
        <v>1.0898999999999999</v>
      </c>
      <c r="AZ1682" s="13"/>
      <c r="BA1682" s="13"/>
      <c r="BB1682" s="13">
        <f t="shared" si="615"/>
        <v>3150.681587988543</v>
      </c>
      <c r="BC1682" s="13">
        <f t="shared" si="616"/>
        <v>3.4465664218175118</v>
      </c>
      <c r="BD1682" s="13"/>
      <c r="BE1682" s="13"/>
      <c r="BG1682" s="13">
        <f t="shared" si="617"/>
        <v>996.3330000000002</v>
      </c>
      <c r="BH1682" s="13">
        <f t="shared" si="618"/>
        <v>10.899000000000004</v>
      </c>
      <c r="BI1682" s="13"/>
      <c r="BL1682" s="13">
        <f t="shared" si="619"/>
        <v>315.06815879885437</v>
      </c>
      <c r="BM1682" s="13">
        <f t="shared" si="620"/>
        <v>34.465664218175107</v>
      </c>
      <c r="BP1682" s="13"/>
      <c r="BQ1682" s="13">
        <f t="shared" si="621"/>
        <v>99.633300000000006</v>
      </c>
      <c r="BR1682" s="13">
        <f t="shared" si="622"/>
        <v>108.99000000000008</v>
      </c>
      <c r="BT1682" s="13"/>
      <c r="BU1682" s="13"/>
      <c r="BV1682" s="13">
        <f t="shared" si="623"/>
        <v>31.50681587988543</v>
      </c>
      <c r="BW1682" s="13">
        <f t="shared" si="624"/>
        <v>344.65664218175124</v>
      </c>
      <c r="CA1682" s="13">
        <f t="shared" si="625"/>
        <v>9.9633299999999974</v>
      </c>
      <c r="CB1682" s="13">
        <f t="shared" si="626"/>
        <v>1089.9000000000001</v>
      </c>
    </row>
    <row r="1683" spans="1:80" x14ac:dyDescent="0.3">
      <c r="A1683" s="13">
        <f t="shared" si="602"/>
        <v>0.10327614057613976</v>
      </c>
      <c r="C1683" s="13" t="str">
        <f>IF(F1683&gt;0,SQRT(Sum_Sq($AI$2,V_rtHz($AH$2)/(1+1/$A1683),V_rtHz($AH$2*$A1683)/(1+$A1683),$AN$2*$AH$2/(1+1/$A1683),$AM$2*SQRT(Sum_Sq(F1683,1/($X$2*D$8*(1+C$1017+F1683/E1683))))/SQRT(Sum_Sq($X$2*F1683*D$8,1)),                   $AQ$2*SQRT(Sum_Sq($AH$2/(1+1/$A1683)+F1683*( 1/(C$1017+1+F1683/E1683)-1)/(1+($X$2*F1683*D$8)^2), (F1683^2*D$8*$X$2+1/($X$2*D$8*(C$1017+1+F1683/E1683           )))/(1+($X$2*F1683*D$8)^2))),           V_rtHz(E1683)/($X$2*D$8*(E1683*C$1017+E1683+F1683)),V_rtHz(F1683)*SQRT(Sum_Sq(E1683*D$8*$X$2*C$1017,1))/($X$2*D$8*(E1683*C$1017+E1683+F1683))))/SQRT(Sum_Sq(1/(1+$A1683)+$AC$2/$I$2-1/(1+(1+F1683/E1683)/C$1017),$X$2/$I$2)),IF(F1684&lt;0,"A",C1684))</f>
        <v>A</v>
      </c>
      <c r="E1683" s="13">
        <f t="shared" si="603"/>
        <v>-1</v>
      </c>
      <c r="F1683" s="12">
        <f t="shared" si="627"/>
        <v>-2</v>
      </c>
      <c r="H1683" s="13">
        <f>IF(K1683&gt;0,SQRT(Sum_Sq($AI$2,V_rtHz($AH$2)/(1+1/$A1683),V_rtHz($AH$2*$A1683)/(1+$A1683),$AN$2*$AH$2/(1+1/$A1683),$AM$2*SQRT(Sum_Sq(K1683,1/($X$2*I$8*(1+H$1017+K1683/J1683))))/SQRT(Sum_Sq($X$2*K1683*I$8,1)),                   $AQ$2*SQRT(Sum_Sq($AH$2/(1+1/$A1683)+K1683*( 1/(H$1017+1+K1683/J1683)-1)/(1+($X$2*K1683*I$8)^2), (K1683^2*I$8*$X$2+1/($X$2*I$8*(H$1017+1+K1683/J1683           )))/(1+($X$2*K1683*I$8)^2))),           V_rtHz(J1683)/($X$2*I$8*(J1683*H$1017+J1683+K1683)),V_rtHz(K1683)*SQRT(Sum_Sq(J1683*I$8*$X$2*H$1017,1))/($X$2*I$8*(J1683*H$1017+J1683+K1683))))/SQRT(Sum_Sq(1/(1+$A1683)+$AC$2/$I$2-1/(1+(1+K1683/J1683)/H$1017),$X$2/$I$2)),IF(K1684&lt;0,"A",H1684))</f>
        <v>8.8627445807921535E-7</v>
      </c>
      <c r="J1683" s="13">
        <f t="shared" si="604"/>
        <v>8035.9203633314301</v>
      </c>
      <c r="K1683" s="12">
        <f t="shared" si="628"/>
        <v>3872.4137778741601</v>
      </c>
      <c r="M1683" s="13">
        <f>IF(P1683&gt;0,SQRT(Sum_Sq($AI$2,V_rtHz($AH$2)/(1+1/$A1683),V_rtHz($AH$2*$A1683)/(1+$A1683),$AN$2*$AH$2/(1+1/$A1683),$AM$2*SQRT(Sum_Sq(P1683,1/($X$2*N$8*(1+M$1017+P1683/O1683))))/SQRT(Sum_Sq($X$2*P1683*N$8,1)),                   $AQ$2*SQRT(Sum_Sq($AH$2/(1+1/$A1683)+P1683*( 1/(M$1017+1+P1683/O1683)-1)/(1+($X$2*P1683*N$8)^2), (P1683^2*N$8*$X$2+1/($X$2*N$8*(M$1017+1+P1683/O1683           )))/(1+($X$2*P1683*N$8)^2))),           V_rtHz(O1683)/($X$2*N$8*(O1683*M$1017+O1683+P1683)),V_rtHz(P1683)*SQRT(Sum_Sq(O1683*N$8*$X$2*M$1017,1))/($X$2*N$8*(O1683*M$1017+O1683+P1683))))/SQRT(Sum_Sq(1/(1+$A1683)+$AC$2/$I$2-1/(1+(1+P1683/O1683)/M$1017),$X$2/$I$2)),IF(P1684&lt;0,"A",M1684))</f>
        <v>8.3476740367111093E-7</v>
      </c>
      <c r="O1683" s="13">
        <f t="shared" si="605"/>
        <v>4873.9384932888361</v>
      </c>
      <c r="P1683" s="12">
        <f t="shared" si="629"/>
        <v>20190.047308028945</v>
      </c>
      <c r="R1683" s="13">
        <f>IF(U1683&gt;0,SQRT(Sum_Sq($AI$2,V_rtHz($AH$2)/(1+1/$A1683),V_rtHz($AH$2*$A1683)/(1+$A1683),$AN$2*$AH$2/(1+1/$A1683),$AM$2*SQRT(Sum_Sq(U1683,1/($X$2*S$8*(1+R$1017+U1683/T1683))))/SQRT(Sum_Sq($X$2*U1683*S$8,1)),                   $AQ$2*SQRT(Sum_Sq($AH$2/(1+1/$A1683)+U1683*( 1/(R$1017+1+U1683/T1683)-1)/(1+($X$2*U1683*S$8)^2), (U1683^2*S$8*$X$2+1/($X$2*S$8*(R$1017+1+U1683/T1683           )))/(1+($X$2*U1683*S$8)^2))),           V_rtHz(T1683)/($X$2*S$8*(T1683*R$1017+T1683+U1683)),V_rtHz(U1683)*SQRT(Sum_Sq(T1683*S$8*$X$2*R$1017,1))/($X$2*S$8*(T1683*R$1017+T1683+U1683))))/SQRT(Sum_Sq(1/(1+$A1683)+$AC$2/$I$2-1/(1+(1+U1683/T1683)/R$1017),$X$2/$I$2)),IF(U1684&lt;0,"A",R1684))</f>
        <v>1.2707393347644129E-6</v>
      </c>
      <c r="T1683" s="13">
        <f t="shared" si="606"/>
        <v>4466.8472454599678</v>
      </c>
      <c r="U1683" s="12">
        <f t="shared" si="630"/>
        <v>69665.262819301483</v>
      </c>
      <c r="X1683" s="13">
        <f>IF(AA1683&gt;0,SQRT(Sum_Sq($AI$2,V_rtHz($AH$2)/(1+1/$A1683),V_rtHz($AH$2*$A1683)/(1+$A1683),$AN$2*$AH$2/(1+1/$A1683),$AM$2*SQRT(Sum_Sq(AA1683,1/($X$2*Y$8*(1+X$1017+AA1683/Z1683))))/SQRT(Sum_Sq($X$2*AA1683*Y$8,1)),                   $AQ$2*SQRT(Sum_Sq($AH$2/(1+1/$A1683)+AA1683*( 1/(X$1017+1+AA1683/Z1683)-1)/(1+($X$2*AA1683*Y$8)^2), (AA1683^2*Y$8*$X$2+1/($X$2*Y$8*(X$1017+1+AA1683/Z1683           )))/(1+($X$2*AA1683*Y$8)^2))),           V_rtHz(Z1683)/($X$2*Y$8*(Z1683*X$1017+Z1683+AA1683)),V_rtHz(AA1683)*SQRT(Sum_Sq(Z1683*Y$8*$X$2*X$1017,1))/($X$2*Y$8*(Z1683*X$1017+Z1683+AA1683))))/SQRT(Sum_Sq(1/(1+$A1683)+$AC$2/$I$2-1/(1+(1+AA1683/Z1683)/X$1017),$X$2/$I$2)),IF(AA1684&lt;0,"A",X1684))</f>
        <v>2.1513691454608143E-6</v>
      </c>
      <c r="Z1683" s="13">
        <f t="shared" si="607"/>
        <v>4358.7730334524858</v>
      </c>
      <c r="AA1683" s="12">
        <f t="shared" si="631"/>
        <v>225763.18610923513</v>
      </c>
      <c r="AC1683" s="13">
        <f>IF(AF1683&gt;0,SQRT(Sum_Sq($AI$2,V_rtHz($AH$2)/(1+1/$A1683),V_rtHz($AH$2*$A1683)/(1+$A1683),$AN$2*$AH$2/(1+1/$A1683),$AM$2*SQRT(Sum_Sq(AF1683,1/($X$2*AD$8*(1+AC$1017+AF1683/AE1683))))/SQRT(Sum_Sq($X$2*AF1683*AD$8,1)),                   $AQ$2*SQRT(Sum_Sq($AH$2/(1+1/$A1683)+AF1683*( 1/(AC$1017+1+AF1683/AE1683)-1)/(1+($X$2*AF1683*AD$8)^2), (AF1683^2*AD$8*$X$2+1/($X$2*AD$8*(AC$1017+1+AF1683/AE1683           )))/(1+($X$2*AF1683*AD$8)^2))),           V_rtHz(AE1683)/($X$2*AD$8*(AE1683*AC$1017+AE1683+AF1683)),V_rtHz(AF1683)*SQRT(Sum_Sq(AE1683*AD$8*$X$2*AC$1017,1))/($X$2*AD$8*(AE1683*AC$1017+AE1683+AF1683))))/SQRT(Sum_Sq(1/(1+$A1683)+$AC$2/$I$2-1/(1+(1+AF1683/AE1683)/AC$1017),$X$2/$I$2)),IF(AF1684&lt;0,"A",AC1684))</f>
        <v>3.7665113322898016E-6</v>
      </c>
      <c r="AE1683" s="13">
        <f t="shared" si="608"/>
        <v>4326.2698276450174</v>
      </c>
      <c r="AF1683" s="12">
        <f t="shared" si="632"/>
        <v>719289.59525400912</v>
      </c>
      <c r="AG1683" s="13"/>
      <c r="AH1683" s="13">
        <f>IF(AK1683&gt;0,SQRT(Sum_Sq($AI$2,V_rtHz($AH$2)/(1+1/$A1683),V_rtHz($AH$2*$A1683)/(1+$A1683),$AN$2*$AH$2/(1+1/$A1683),$AM$2*SQRT(Sum_Sq(AK1683,1/($X$2*AI$8*(1+AH$1017+AK1683/AJ1683))))/SQRT(Sum_Sq($X$2*AK1683*AI$8,1)),                   $AQ$2*SQRT(Sum_Sq($AH$2/(1+1/$A1683)+AK1683*( 1/(AH$1017+1+AK1683/AJ1683)-1)/(1+($X$2*AK1683*AI$8)^2), (AK1683^2*AI$8*$X$2+1/($X$2*AI$8*(AH$1017+1+AK1683/AJ1683           )))/(1+($X$2*AK1683*AI$8)^2))),           V_rtHz(AJ1683)/($X$2*AI$8*(AJ1683*AH$1017+AJ1683+AK1683)),V_rtHz(AK1683)*SQRT(Sum_Sq(AJ1683*AI$8*$X$2*AH$1017,1))/($X$2*AI$8*(AJ1683*AH$1017+AJ1683+AK1683))))/SQRT(Sum_Sq(1/(1+$A1683)+$AC$2/$I$2-1/(1+(1+AK1683/AJ1683)/AH$1017),$X$2/$I$2)),IF(AK1684&lt;0,"A",AH1684))</f>
        <v>6.665445321020578E-6</v>
      </c>
      <c r="AI1683" s="13"/>
      <c r="AJ1683" s="13">
        <f t="shared" si="609"/>
        <v>4316.1488055641375</v>
      </c>
      <c r="AK1683" s="12">
        <f t="shared" si="633"/>
        <v>2279927.1570309768</v>
      </c>
      <c r="AM1683" s="13">
        <f>IF(AP1683&gt;0,SQRT(Sum_Sq($AI$2,V_rtHz($AH$2)/(1+1/$A1683),V_rtHz($AH$2*$A1683)/(1+$A1683),$AN$2*$AH$2/(1+1/$A1683),$AM$2*SQRT(Sum_Sq(AP1683,1/($X$2*AN$8*(1+AM$1017+AP1683/AO1683))))/SQRT(Sum_Sq($X$2*AP1683*AN$8,1)),                   $AQ$2*SQRT(Sum_Sq($AH$2/(1+1/$A1683)+AP1683*( 1/(AM$1017+1+AP1683/AO1683)-1)/(1+($X$2*AP1683*AN$8)^2), (AP1683^2*AN$8*$X$2+1/($X$2*AN$8*(AM$1017+1+AP1683/AO1683           )))/(1+($X$2*AP1683*AN$8)^2))),           V_rtHz(AO1683)/($X$2*AN$8*(AO1683*AM$1017+AO1683+AP1683)),V_rtHz(AP1683)*SQRT(Sum_Sq(AO1683*AN$8*$X$2*AM$1017,1))/($X$2*AN$8*(AO1683*AM$1017+AO1683+AP1683))))/SQRT(Sum_Sq(1/(1+$A1683)+$AC$2/$I$2-1/(1+(1+AP1683/AO1683)/AM$1017),$X$2/$I$2)),IF(AP1684&lt;0,"A",AM1684))</f>
        <v>1.1838056747507602E-5</v>
      </c>
      <c r="AO1683" s="13">
        <f t="shared" si="610"/>
        <v>4312.9637039591162</v>
      </c>
      <c r="AP1683" s="12">
        <f t="shared" si="634"/>
        <v>7215087.0883283336</v>
      </c>
      <c r="AR1683" s="13">
        <f t="shared" si="611"/>
        <v>69887291.180198371</v>
      </c>
      <c r="AS1683" s="13">
        <f t="shared" si="612"/>
        <v>-1.5217855770228252E-5</v>
      </c>
      <c r="AV1683" s="13"/>
      <c r="AW1683" s="13">
        <f t="shared" si="613"/>
        <v>9963.3300000000036</v>
      </c>
      <c r="AX1683" s="13">
        <f t="shared" si="614"/>
        <v>1.0899000000000005</v>
      </c>
      <c r="AZ1683" s="13"/>
      <c r="BA1683" s="13"/>
      <c r="BB1683" s="13">
        <f t="shared" si="615"/>
        <v>3150.681587988543</v>
      </c>
      <c r="BC1683" s="13">
        <f t="shared" si="616"/>
        <v>3.4465664218175101</v>
      </c>
      <c r="BD1683" s="13"/>
      <c r="BE1683" s="13"/>
      <c r="BG1683" s="13">
        <f t="shared" si="617"/>
        <v>996.3330000000002</v>
      </c>
      <c r="BH1683" s="13">
        <f t="shared" si="618"/>
        <v>10.898999999999996</v>
      </c>
      <c r="BI1683" s="13"/>
      <c r="BL1683" s="13">
        <f t="shared" si="619"/>
        <v>315.06815879885437</v>
      </c>
      <c r="BM1683" s="13">
        <f t="shared" si="620"/>
        <v>34.465664218175171</v>
      </c>
      <c r="BP1683" s="13"/>
      <c r="BQ1683" s="13">
        <f t="shared" si="621"/>
        <v>99.633300000000006</v>
      </c>
      <c r="BR1683" s="13">
        <f t="shared" si="622"/>
        <v>108.99000000000008</v>
      </c>
      <c r="BT1683" s="13"/>
      <c r="BU1683" s="13"/>
      <c r="BV1683" s="13">
        <f t="shared" si="623"/>
        <v>31.50681587988543</v>
      </c>
      <c r="BW1683" s="13">
        <f t="shared" si="624"/>
        <v>344.65664218175181</v>
      </c>
      <c r="CA1683" s="13">
        <f t="shared" si="625"/>
        <v>9.9633299999999991</v>
      </c>
      <c r="CB1683" s="13">
        <f t="shared" si="626"/>
        <v>1089.9000000000001</v>
      </c>
    </row>
    <row r="1684" spans="1:80" x14ac:dyDescent="0.3">
      <c r="A1684" s="13">
        <f t="shared" si="602"/>
        <v>0.10471285480509003</v>
      </c>
      <c r="C1684" s="13" t="str">
        <f>IF(F1684&gt;0,SQRT(Sum_Sq($AI$2,V_rtHz($AH$2)/(1+1/$A1684),V_rtHz($AH$2*$A1684)/(1+$A1684),$AN$2*$AH$2/(1+1/$A1684),$AM$2*SQRT(Sum_Sq(F1684,1/($X$2*D$8*(1+C$1017+F1684/E1684))))/SQRT(Sum_Sq($X$2*F1684*D$8,1)),                   $AQ$2*SQRT(Sum_Sq($AH$2/(1+1/$A1684)+F1684*( 1/(C$1017+1+F1684/E1684)-1)/(1+($X$2*F1684*D$8)^2), (F1684^2*D$8*$X$2+1/($X$2*D$8*(C$1017+1+F1684/E1684           )))/(1+($X$2*F1684*D$8)^2))),           V_rtHz(E1684)/($X$2*D$8*(E1684*C$1017+E1684+F1684)),V_rtHz(F1684)*SQRT(Sum_Sq(E1684*D$8*$X$2*C$1017,1))/($X$2*D$8*(E1684*C$1017+E1684+F1684))))/SQRT(Sum_Sq(1/(1+$A1684)+$AC$2/$I$2-1/(1+(1+F1684/E1684)/C$1017),$X$2/$I$2)),IF(F1685&lt;0,"A",C1685))</f>
        <v>A</v>
      </c>
      <c r="E1684" s="13">
        <f t="shared" si="603"/>
        <v>-1</v>
      </c>
      <c r="F1684" s="12">
        <f t="shared" si="627"/>
        <v>-2</v>
      </c>
      <c r="H1684" s="13">
        <f>IF(K1684&gt;0,SQRT(Sum_Sq($AI$2,V_rtHz($AH$2)/(1+1/$A1684),V_rtHz($AH$2*$A1684)/(1+$A1684),$AN$2*$AH$2/(1+1/$A1684),$AM$2*SQRT(Sum_Sq(K1684,1/($X$2*I$8*(1+H$1017+K1684/J1684))))/SQRT(Sum_Sq($X$2*K1684*I$8,1)),                   $AQ$2*SQRT(Sum_Sq($AH$2/(1+1/$A1684)+K1684*( 1/(H$1017+1+K1684/J1684)-1)/(1+($X$2*K1684*I$8)^2), (K1684^2*I$8*$X$2+1/($X$2*I$8*(H$1017+1+K1684/J1684           )))/(1+($X$2*K1684*I$8)^2))),           V_rtHz(J1684)/($X$2*I$8*(J1684*H$1017+J1684+K1684)),V_rtHz(K1684)*SQRT(Sum_Sq(J1684*I$8*$X$2*H$1017,1))/($X$2*I$8*(J1684*H$1017+J1684+K1684))))/SQRT(Sum_Sq(1/(1+$A1684)+$AC$2/$I$2-1/(1+(1+K1684/J1684)/H$1017),$X$2/$I$2)),IF(K1685&lt;0,"A",H1685))</f>
        <v>8.722408202974724E-7</v>
      </c>
      <c r="J1684" s="13">
        <f t="shared" si="604"/>
        <v>7853.0897352457232</v>
      </c>
      <c r="K1684" s="12">
        <f t="shared" si="628"/>
        <v>3962.5688463994693</v>
      </c>
      <c r="M1684" s="13">
        <f>IF(P1684&gt;0,SQRT(Sum_Sq($AI$2,V_rtHz($AH$2)/(1+1/$A1684),V_rtHz($AH$2*$A1684)/(1+$A1684),$AN$2*$AH$2/(1+1/$A1684),$AM$2*SQRT(Sum_Sq(P1684,1/($X$2*N$8*(1+M$1017+P1684/O1684))))/SQRT(Sum_Sq($X$2*P1684*N$8,1)),                   $AQ$2*SQRT(Sum_Sq($AH$2/(1+1/$A1684)+P1684*( 1/(M$1017+1+P1684/O1684)-1)/(1+($X$2*P1684*N$8)^2), (P1684^2*N$8*$X$2+1/($X$2*N$8*(M$1017+1+P1684/O1684           )))/(1+($X$2*P1684*N$8)^2))),           V_rtHz(O1684)/($X$2*N$8*(O1684*M$1017+O1684+P1684)),V_rtHz(P1684)*SQRT(Sum_Sq(O1684*N$8*$X$2*M$1017,1))/($X$2*N$8*(O1684*M$1017+O1684+P1684))))/SQRT(Sum_Sq(1/(1+$A1684)+$AC$2/$I$2-1/(1+(1+P1684/O1684)/M$1017),$X$2/$I$2)),IF(P1685&lt;0,"A",M1685))</f>
        <v>8.3271003341206391E-7</v>
      </c>
      <c r="O1684" s="13">
        <f t="shared" si="605"/>
        <v>4836.4982560099306</v>
      </c>
      <c r="P1684" s="12">
        <f t="shared" si="629"/>
        <v>20346.342239169593</v>
      </c>
      <c r="R1684" s="13">
        <f>IF(U1684&gt;0,SQRT(Sum_Sq($AI$2,V_rtHz($AH$2)/(1+1/$A1684),V_rtHz($AH$2*$A1684)/(1+$A1684),$AN$2*$AH$2/(1+1/$A1684),$AM$2*SQRT(Sum_Sq(U1684,1/($X$2*S$8*(1+R$1017+U1684/T1684))))/SQRT(Sum_Sq($X$2*U1684*S$8,1)),                   $AQ$2*SQRT(Sum_Sq($AH$2/(1+1/$A1684)+U1684*( 1/(R$1017+1+U1684/T1684)-1)/(1+($X$2*U1684*S$8)^2), (U1684^2*S$8*$X$2+1/($X$2*S$8*(R$1017+1+U1684/T1684           )))/(1+($X$2*U1684*S$8)^2))),           V_rtHz(T1684)/($X$2*S$8*(T1684*R$1017+T1684+U1684)),V_rtHz(U1684)*SQRT(Sum_Sq(T1684*S$8*$X$2*R$1017,1))/($X$2*S$8*(T1684*R$1017+T1684+U1684))))/SQRT(Sum_Sq(1/(1+$A1684)+$AC$2/$I$2-1/(1+(1+U1684/T1684)/R$1017),$X$2/$I$2)),IF(U1685&lt;0,"A",R1685))</f>
        <v>1.2690345443696613E-6</v>
      </c>
      <c r="T1684" s="13">
        <f t="shared" si="606"/>
        <v>4438.3527281365914</v>
      </c>
      <c r="U1684" s="12">
        <f t="shared" si="630"/>
        <v>70112.518402585323</v>
      </c>
      <c r="X1684" s="13">
        <f>IF(AA1684&gt;0,SQRT(Sum_Sq($AI$2,V_rtHz($AH$2)/(1+1/$A1684),V_rtHz($AH$2*$A1684)/(1+$A1684),$AN$2*$AH$2/(1+1/$A1684),$AM$2*SQRT(Sum_Sq(AA1684,1/($X$2*Y$8*(1+X$1017+AA1684/Z1684))))/SQRT(Sum_Sq($X$2*AA1684*Y$8,1)),                   $AQ$2*SQRT(Sum_Sq($AH$2/(1+1/$A1684)+AA1684*( 1/(X$1017+1+AA1684/Z1684)-1)/(1+($X$2*AA1684*Y$8)^2), (AA1684^2*Y$8*$X$2+1/($X$2*Y$8*(X$1017+1+AA1684/Z1684           )))/(1+($X$2*AA1684*Y$8)^2))),           V_rtHz(Z1684)/($X$2*Y$8*(Z1684*X$1017+Z1684+AA1684)),V_rtHz(AA1684)*SQRT(Sum_Sq(Z1684*Y$8*$X$2*X$1017,1))/($X$2*Y$8*(Z1684*X$1017+Z1684+AA1684))))/SQRT(Sum_Sq(1/(1+$A1684)+$AC$2/$I$2-1/(1+(1+AA1684/Z1684)/X$1017),$X$2/$I$2)),IF(AA1685&lt;0,"A",X1685))</f>
        <v>2.1490824448572593E-6</v>
      </c>
      <c r="Z1684" s="13">
        <f t="shared" si="607"/>
        <v>4332.3772159224836</v>
      </c>
      <c r="AA1684" s="12">
        <f t="shared" si="631"/>
        <v>227138.69049597919</v>
      </c>
      <c r="AC1684" s="13">
        <f>IF(AF1684&gt;0,SQRT(Sum_Sq($AI$2,V_rtHz($AH$2)/(1+1/$A1684),V_rtHz($AH$2*$A1684)/(1+$A1684),$AN$2*$AH$2/(1+1/$A1684),$AM$2*SQRT(Sum_Sq(AF1684,1/($X$2*AD$8*(1+AC$1017+AF1684/AE1684))))/SQRT(Sum_Sq($X$2*AF1684*AD$8,1)),                   $AQ$2*SQRT(Sum_Sq($AH$2/(1+1/$A1684)+AF1684*( 1/(AC$1017+1+AF1684/AE1684)-1)/(1+($X$2*AF1684*AD$8)^2), (AF1684^2*AD$8*$X$2+1/($X$2*AD$8*(AC$1017+1+AF1684/AE1684           )))/(1+($X$2*AF1684*AD$8)^2))),           V_rtHz(AE1684)/($X$2*AD$8*(AE1684*AC$1017+AE1684+AF1684)),V_rtHz(AF1684)*SQRT(Sum_Sq(AE1684*AD$8*$X$2*AC$1017,1))/($X$2*AD$8*(AE1684*AC$1017+AE1684+AF1684))))/SQRT(Sum_Sq(1/(1+$A1684)+$AC$2/$I$2-1/(1+(1+AF1684/AE1684)/AC$1017),$X$2/$I$2)),IF(AF1685&lt;0,"A",AC1685))</f>
        <v>3.7628185205830632E-6</v>
      </c>
      <c r="AE1684" s="13">
        <f t="shared" si="608"/>
        <v>4300.4836386036977</v>
      </c>
      <c r="AF1684" s="12">
        <f t="shared" si="632"/>
        <v>723602.53748036211</v>
      </c>
      <c r="AG1684" s="13"/>
      <c r="AH1684" s="13">
        <f>IF(AK1684&gt;0,SQRT(Sum_Sq($AI$2,V_rtHz($AH$2)/(1+1/$A1684),V_rtHz($AH$2*$A1684)/(1+$A1684),$AN$2*$AH$2/(1+1/$A1684),$AM$2*SQRT(Sum_Sq(AK1684,1/($X$2*AI$8*(1+AH$1017+AK1684/AJ1684))))/SQRT(Sum_Sq($X$2*AK1684*AI$8,1)),                   $AQ$2*SQRT(Sum_Sq($AH$2/(1+1/$A1684)+AK1684*( 1/(AH$1017+1+AK1684/AJ1684)-1)/(1+($X$2*AK1684*AI$8)^2), (AK1684^2*AI$8*$X$2+1/($X$2*AI$8*(AH$1017+1+AK1684/AJ1684           )))/(1+($X$2*AK1684*AI$8)^2))),           V_rtHz(AJ1684)/($X$2*AI$8*(AJ1684*AH$1017+AJ1684+AK1684)),V_rtHz(AK1684)*SQRT(Sum_Sq(AJ1684*AI$8*$X$2*AH$1017,1))/($X$2*AI$8*(AJ1684*AH$1017+AJ1684+AK1684))))/SQRT(Sum_Sq(1/(1+$A1684)+$AC$2/$I$2-1/(1+(1+AK1684/AJ1684)/AH$1017),$X$2/$I$2)),IF(AK1685&lt;0,"A",AH1685))</f>
        <v>6.6590839939953808E-6</v>
      </c>
      <c r="AI1684" s="13"/>
      <c r="AJ1684" s="13">
        <f t="shared" si="609"/>
        <v>4290.550439552183</v>
      </c>
      <c r="AK1684" s="12">
        <f t="shared" si="633"/>
        <v>2293529.7030605641</v>
      </c>
      <c r="AM1684" s="13">
        <f>IF(AP1684&gt;0,SQRT(Sum_Sq($AI$2,V_rtHz($AH$2)/(1+1/$A1684),V_rtHz($AH$2*$A1684)/(1+$A1684),$AN$2*$AH$2/(1+1/$A1684),$AM$2*SQRT(Sum_Sq(AP1684,1/($X$2*AN$8*(1+AM$1017+AP1684/AO1684))))/SQRT(Sum_Sq($X$2*AP1684*AN$8,1)),                   $AQ$2*SQRT(Sum_Sq($AH$2/(1+1/$A1684)+AP1684*( 1/(AM$1017+1+AP1684/AO1684)-1)/(1+($X$2*AP1684*AN$8)^2), (AP1684^2*AN$8*$X$2+1/($X$2*AN$8*(AM$1017+1+AP1684/AO1684           )))/(1+($X$2*AP1684*AN$8)^2))),           V_rtHz(AO1684)/($X$2*AN$8*(AO1684*AM$1017+AO1684+AP1684)),V_rtHz(AP1684)*SQRT(Sum_Sq(AO1684*AN$8*$X$2*AM$1017,1))/($X$2*AN$8*(AO1684*AM$1017+AO1684+AP1684))))/SQRT(Sum_Sq(1/(1+$A1684)+$AC$2/$I$2-1/(1+(1+AP1684/AO1684)/AM$1017),$X$2/$I$2)),IF(AP1685&lt;0,"A",AM1685))</f>
        <v>1.1826875038022508E-5</v>
      </c>
      <c r="AO1684" s="13">
        <f t="shared" si="610"/>
        <v>4287.4242498952372</v>
      </c>
      <c r="AP1684" s="12">
        <f t="shared" si="634"/>
        <v>7258066.1299437629</v>
      </c>
      <c r="AR1684" s="13">
        <f t="shared" si="611"/>
        <v>69887291.180198371</v>
      </c>
      <c r="AS1684" s="13">
        <f t="shared" si="612"/>
        <v>-1.5250332698301923E-5</v>
      </c>
      <c r="AV1684" s="13"/>
      <c r="AW1684" s="13">
        <f t="shared" si="613"/>
        <v>9963.3300000000036</v>
      </c>
      <c r="AX1684" s="13">
        <f t="shared" si="614"/>
        <v>1.0898999999999992</v>
      </c>
      <c r="AZ1684" s="13"/>
      <c r="BA1684" s="13"/>
      <c r="BB1684" s="13">
        <f t="shared" si="615"/>
        <v>3150.681587988543</v>
      </c>
      <c r="BC1684" s="13">
        <f t="shared" si="616"/>
        <v>3.4465664218175172</v>
      </c>
      <c r="BD1684" s="13"/>
      <c r="BE1684" s="13"/>
      <c r="BG1684" s="13">
        <f t="shared" si="617"/>
        <v>996.3330000000002</v>
      </c>
      <c r="BH1684" s="13">
        <f t="shared" si="618"/>
        <v>10.898999999999996</v>
      </c>
      <c r="BI1684" s="13"/>
      <c r="BL1684" s="13">
        <f t="shared" si="619"/>
        <v>315.06815879885437</v>
      </c>
      <c r="BM1684" s="13">
        <f t="shared" si="620"/>
        <v>34.465664218175171</v>
      </c>
      <c r="BP1684" s="13"/>
      <c r="BQ1684" s="13">
        <f t="shared" si="621"/>
        <v>99.633300000000006</v>
      </c>
      <c r="BR1684" s="13">
        <f t="shared" si="622"/>
        <v>108.98999999999997</v>
      </c>
      <c r="BT1684" s="13"/>
      <c r="BU1684" s="13"/>
      <c r="BV1684" s="13">
        <f t="shared" si="623"/>
        <v>31.50681587988543</v>
      </c>
      <c r="BW1684" s="13">
        <f t="shared" si="624"/>
        <v>344.65664218175152</v>
      </c>
      <c r="CA1684" s="13">
        <f t="shared" si="625"/>
        <v>9.9633299999999991</v>
      </c>
      <c r="CB1684" s="13">
        <f t="shared" si="626"/>
        <v>1089.8999999999994</v>
      </c>
    </row>
    <row r="1685" spans="1:80" x14ac:dyDescent="0.3">
      <c r="A1685" s="13">
        <f t="shared" si="602"/>
        <v>0.10616955571987244</v>
      </c>
      <c r="C1685" s="13" t="str">
        <f>IF(F1685&gt;0,SQRT(Sum_Sq($AI$2,V_rtHz($AH$2)/(1+1/$A1685),V_rtHz($AH$2*$A1685)/(1+$A1685),$AN$2*$AH$2/(1+1/$A1685),$AM$2*SQRT(Sum_Sq(F1685,1/($X$2*D$8*(1+C$1017+F1685/E1685))))/SQRT(Sum_Sq($X$2*F1685*D$8,1)),                   $AQ$2*SQRT(Sum_Sq($AH$2/(1+1/$A1685)+F1685*( 1/(C$1017+1+F1685/E1685)-1)/(1+($X$2*F1685*D$8)^2), (F1685^2*D$8*$X$2+1/($X$2*D$8*(C$1017+1+F1685/E1685           )))/(1+($X$2*F1685*D$8)^2))),           V_rtHz(E1685)/($X$2*D$8*(E1685*C$1017+E1685+F1685)),V_rtHz(F1685)*SQRT(Sum_Sq(E1685*D$8*$X$2*C$1017,1))/($X$2*D$8*(E1685*C$1017+E1685+F1685))))/SQRT(Sum_Sq(1/(1+$A1685)+$AC$2/$I$2-1/(1+(1+F1685/E1685)/C$1017),$X$2/$I$2)),IF(F1686&lt;0,"A",C1686))</f>
        <v>A</v>
      </c>
      <c r="E1685" s="13">
        <f t="shared" si="603"/>
        <v>-1</v>
      </c>
      <c r="F1685" s="12">
        <f t="shared" si="627"/>
        <v>-2</v>
      </c>
      <c r="H1685" s="13">
        <f>IF(K1685&gt;0,SQRT(Sum_Sq($AI$2,V_rtHz($AH$2)/(1+1/$A1685),V_rtHz($AH$2*$A1685)/(1+$A1685),$AN$2*$AH$2/(1+1/$A1685),$AM$2*SQRT(Sum_Sq(K1685,1/($X$2*I$8*(1+H$1017+K1685/J1685))))/SQRT(Sum_Sq($X$2*K1685*I$8,1)),                   $AQ$2*SQRT(Sum_Sq($AH$2/(1+1/$A1685)+K1685*( 1/(H$1017+1+K1685/J1685)-1)/(1+($X$2*K1685*I$8)^2), (K1685^2*I$8*$X$2+1/($X$2*I$8*(H$1017+1+K1685/J1685           )))/(1+($X$2*K1685*I$8)^2))),           V_rtHz(J1685)/($X$2*I$8*(J1685*H$1017+J1685+K1685)),V_rtHz(K1685)*SQRT(Sum_Sq(J1685*I$8*$X$2*H$1017,1))/($X$2*I$8*(J1685*H$1017+J1685+K1685))))/SQRT(Sum_Sq(1/(1+$A1685)+$AC$2/$I$2-1/(1+(1+K1685/J1685)/H$1017),$X$2/$I$2)),IF(K1686&lt;0,"A",H1686))</f>
        <v>8.5910228007515064E-7</v>
      </c>
      <c r="J1685" s="13">
        <f t="shared" si="604"/>
        <v>7680.9951156367006</v>
      </c>
      <c r="K1685" s="12">
        <f t="shared" si="628"/>
        <v>4051.3511940027656</v>
      </c>
      <c r="M1685" s="13">
        <f>IF(P1685&gt;0,SQRT(Sum_Sq($AI$2,V_rtHz($AH$2)/(1+1/$A1685),V_rtHz($AH$2*$A1685)/(1+$A1685),$AN$2*$AH$2/(1+1/$A1685),$AM$2*SQRT(Sum_Sq(P1685,1/($X$2*N$8*(1+M$1017+P1685/O1685))))/SQRT(Sum_Sq($X$2*P1685*N$8,1)),                   $AQ$2*SQRT(Sum_Sq($AH$2/(1+1/$A1685)+P1685*( 1/(M$1017+1+P1685/O1685)-1)/(1+($X$2*P1685*N$8)^2), (P1685^2*N$8*$X$2+1/($X$2*N$8*(M$1017+1+P1685/O1685           )))/(1+($X$2*P1685*N$8)^2))),           V_rtHz(O1685)/($X$2*N$8*(O1685*M$1017+O1685+P1685)),V_rtHz(P1685)*SQRT(Sum_Sq(O1685*N$8*$X$2*M$1017,1))/($X$2*N$8*(O1685*M$1017+O1685+P1685))))/SQRT(Sum_Sq(1/(1+$A1685)+$AC$2/$I$2-1/(1+(1+P1685/O1685)/M$1017),$X$2/$I$2)),IF(P1686&lt;0,"A",M1686))</f>
        <v>8.3069529248651541E-7</v>
      </c>
      <c r="O1685" s="13">
        <f t="shared" si="605"/>
        <v>4799.4501231675804</v>
      </c>
      <c r="P1685" s="12">
        <f t="shared" si="629"/>
        <v>20503.400646026246</v>
      </c>
      <c r="R1685" s="13">
        <f>IF(U1685&gt;0,SQRT(Sum_Sq($AI$2,V_rtHz($AH$2)/(1+1/$A1685),V_rtHz($AH$2*$A1685)/(1+$A1685),$AN$2*$AH$2/(1+1/$A1685),$AM$2*SQRT(Sum_Sq(U1685,1/($X$2*S$8*(1+R$1017+U1685/T1685))))/SQRT(Sum_Sq($X$2*U1685*S$8,1)),                   $AQ$2*SQRT(Sum_Sq($AH$2/(1+1/$A1685)+U1685*( 1/(R$1017+1+U1685/T1685)-1)/(1+($X$2*U1685*S$8)^2), (U1685^2*S$8*$X$2+1/($X$2*S$8*(R$1017+1+U1685/T1685           )))/(1+($X$2*U1685*S$8)^2))),           V_rtHz(T1685)/($X$2*S$8*(T1685*R$1017+T1685+U1685)),V_rtHz(U1685)*SQRT(Sum_Sq(T1685*S$8*$X$2*R$1017,1))/($X$2*S$8*(T1685*R$1017+T1685+U1685))))/SQRT(Sum_Sq(1/(1+$A1685)+$AC$2/$I$2-1/(1+(1+U1685/T1685)/R$1017),$X$2/$I$2)),IF(U1686&lt;0,"A",R1686))</f>
        <v>1.2673657116476358E-6</v>
      </c>
      <c r="T1685" s="13">
        <f t="shared" si="606"/>
        <v>4410.0376948001203</v>
      </c>
      <c r="U1685" s="12">
        <f t="shared" si="630"/>
        <v>70562.681968809236</v>
      </c>
      <c r="X1685" s="13">
        <f>IF(AA1685&gt;0,SQRT(Sum_Sq($AI$2,V_rtHz($AH$2)/(1+1/$A1685),V_rtHz($AH$2*$A1685)/(1+$A1685),$AN$2*$AH$2/(1+1/$A1685),$AM$2*SQRT(Sum_Sq(AA1685,1/($X$2*Y$8*(1+X$1017+AA1685/Z1685))))/SQRT(Sum_Sq($X$2*AA1685*Y$8,1)),                   $AQ$2*SQRT(Sum_Sq($AH$2/(1+1/$A1685)+AA1685*( 1/(X$1017+1+AA1685/Z1685)-1)/(1+($X$2*AA1685*Y$8)^2), (AA1685^2*Y$8*$X$2+1/($X$2*Y$8*(X$1017+1+AA1685/Z1685           )))/(1+($X$2*AA1685*Y$8)^2))),           V_rtHz(Z1685)/($X$2*Y$8*(Z1685*X$1017+Z1685+AA1685)),V_rtHz(AA1685)*SQRT(Sum_Sq(Z1685*Y$8*$X$2*X$1017,1))/($X$2*Y$8*(Z1685*X$1017+Z1685+AA1685))))/SQRT(Sum_Sq(1/(1+$A1685)+$AC$2/$I$2-1/(1+(1+AA1685/Z1685)/X$1017),$X$2/$I$2)),IF(AA1686&lt;0,"A",X1686))</f>
        <v>2.1468473233523684E-6</v>
      </c>
      <c r="Z1685" s="13">
        <f t="shared" si="607"/>
        <v>4306.1203452764075</v>
      </c>
      <c r="AA1685" s="12">
        <f t="shared" si="631"/>
        <v>228523.68458273623</v>
      </c>
      <c r="AC1685" s="13">
        <f>IF(AF1685&gt;0,SQRT(Sum_Sq($AI$2,V_rtHz($AH$2)/(1+1/$A1685),V_rtHz($AH$2*$A1685)/(1+$A1685),$AN$2*$AH$2/(1+1/$A1685),$AM$2*SQRT(Sum_Sq(AF1685,1/($X$2*AD$8*(1+AC$1017+AF1685/AE1685))))/SQRT(Sum_Sq($X$2*AF1685*AD$8,1)),                   $AQ$2*SQRT(Sum_Sq($AH$2/(1+1/$A1685)+AF1685*( 1/(AC$1017+1+AF1685/AE1685)-1)/(1+($X$2*AF1685*AD$8)^2), (AF1685^2*AD$8*$X$2+1/($X$2*AD$8*(AC$1017+1+AF1685/AE1685           )))/(1+($X$2*AF1685*AD$8)^2))),           V_rtHz(AE1685)/($X$2*AD$8*(AE1685*AC$1017+AE1685+AF1685)),V_rtHz(AF1685)*SQRT(Sum_Sq(AE1685*AD$8*$X$2*AC$1017,1))/($X$2*AD$8*(AE1685*AC$1017+AE1685+AF1685))))/SQRT(Sum_Sq(1/(1+$A1685)+$AC$2/$I$2-1/(1+(1+AF1685/AE1685)/AC$1017),$X$2/$I$2)),IF(AF1686&lt;0,"A",AC1686))</f>
        <v>3.759211566127111E-6</v>
      </c>
      <c r="AE1685" s="13">
        <f t="shared" si="608"/>
        <v>4274.8253143400625</v>
      </c>
      <c r="AF1685" s="12">
        <f t="shared" si="632"/>
        <v>727945.73917386262</v>
      </c>
      <c r="AG1685" s="13"/>
      <c r="AH1685" s="13">
        <f>IF(AK1685&gt;0,SQRT(Sum_Sq($AI$2,V_rtHz($AH$2)/(1+1/$A1685),V_rtHz($AH$2*$A1685)/(1+$A1685),$AN$2*$AH$2/(1+1/$A1685),$AM$2*SQRT(Sum_Sq(AK1685,1/($X$2*AI$8*(1+AH$1017+AK1685/AJ1685))))/SQRT(Sum_Sq($X$2*AK1685*AI$8,1)),                   $AQ$2*SQRT(Sum_Sq($AH$2/(1+1/$A1685)+AK1685*( 1/(AH$1017+1+AK1685/AJ1685)-1)/(1+($X$2*AK1685*AI$8)^2), (AK1685^2*AI$8*$X$2+1/($X$2*AI$8*(AH$1017+1+AK1685/AJ1685           )))/(1+($X$2*AK1685*AI$8)^2))),           V_rtHz(AJ1685)/($X$2*AI$8*(AJ1685*AH$1017+AJ1685+AK1685)),V_rtHz(AK1685)*SQRT(Sum_Sq(AJ1685*AI$8*$X$2*AH$1017,1))/($X$2*AI$8*(AJ1685*AH$1017+AJ1685+AK1685))))/SQRT(Sum_Sq(1/(1+$A1685)+$AC$2/$I$2-1/(1+(1+AK1685/AJ1685)/AH$1017),$X$2/$I$2)),IF(AK1686&lt;0,"A",AH1686))</f>
        <v>6.6528722443416168E-6</v>
      </c>
      <c r="AI1685" s="13"/>
      <c r="AJ1685" s="13">
        <f t="shared" si="609"/>
        <v>4265.076587563568</v>
      </c>
      <c r="AK1685" s="12">
        <f t="shared" si="633"/>
        <v>2307228.175992473</v>
      </c>
      <c r="AM1685" s="13">
        <f>IF(AP1685&gt;0,SQRT(Sum_Sq($AI$2,V_rtHz($AH$2)/(1+1/$A1685),V_rtHz($AH$2*$A1685)/(1+$A1685),$AN$2*$AH$2/(1+1/$A1685),$AM$2*SQRT(Sum_Sq(AP1685,1/($X$2*AN$8*(1+AM$1017+AP1685/AO1685))))/SQRT(Sum_Sq($X$2*AP1685*AN$8,1)),                   $AQ$2*SQRT(Sum_Sq($AH$2/(1+1/$A1685)+AP1685*( 1/(AM$1017+1+AP1685/AO1685)-1)/(1+($X$2*AP1685*AN$8)^2), (AP1685^2*AN$8*$X$2+1/($X$2*AN$8*(AM$1017+1+AP1685/AO1685           )))/(1+($X$2*AP1685*AN$8)^2))),           V_rtHz(AO1685)/($X$2*AN$8*(AO1685*AM$1017+AO1685+AP1685)),V_rtHz(AP1685)*SQRT(Sum_Sq(AO1685*AN$8*$X$2*AM$1017,1))/($X$2*AN$8*(AO1685*AM$1017+AO1685+AP1685))))/SQRT(Sum_Sq(1/(1+$A1685)+$AC$2/$I$2-1/(1+(1+AP1685/AO1685)/AM$1017),$X$2/$I$2)),IF(AP1686&lt;0,"A",AM1686))</f>
        <v>1.1815957776249061E-5</v>
      </c>
      <c r="AO1685" s="13">
        <f t="shared" si="610"/>
        <v>4262.0082650593122</v>
      </c>
      <c r="AP1685" s="12">
        <f t="shared" si="634"/>
        <v>7301348.7533513978</v>
      </c>
      <c r="AR1685" s="13">
        <f t="shared" si="611"/>
        <v>69887291.180198371</v>
      </c>
      <c r="AS1685" s="13">
        <f t="shared" si="612"/>
        <v>-1.5283403258529741E-5</v>
      </c>
      <c r="AV1685" s="13"/>
      <c r="AW1685" s="13">
        <f t="shared" si="613"/>
        <v>9963.3300000000036</v>
      </c>
      <c r="AX1685" s="13">
        <f t="shared" si="614"/>
        <v>1.0898999999999992</v>
      </c>
      <c r="AZ1685" s="13"/>
      <c r="BA1685" s="13"/>
      <c r="BB1685" s="13">
        <f t="shared" si="615"/>
        <v>3150.681587988543</v>
      </c>
      <c r="BC1685" s="13">
        <f t="shared" si="616"/>
        <v>3.4465664218175136</v>
      </c>
      <c r="BD1685" s="13"/>
      <c r="BE1685" s="13"/>
      <c r="BG1685" s="13">
        <f t="shared" si="617"/>
        <v>996.3330000000002</v>
      </c>
      <c r="BH1685" s="13">
        <f t="shared" si="618"/>
        <v>10.898999999999999</v>
      </c>
      <c r="BI1685" s="13"/>
      <c r="BL1685" s="13">
        <f t="shared" si="619"/>
        <v>315.06815879885437</v>
      </c>
      <c r="BM1685" s="13">
        <f t="shared" si="620"/>
        <v>34.465664218175171</v>
      </c>
      <c r="BP1685" s="13"/>
      <c r="BQ1685" s="13">
        <f t="shared" si="621"/>
        <v>99.633300000000006</v>
      </c>
      <c r="BR1685" s="13">
        <f t="shared" si="622"/>
        <v>108.98999999999997</v>
      </c>
      <c r="BT1685" s="13"/>
      <c r="BU1685" s="13"/>
      <c r="BV1685" s="13">
        <f t="shared" si="623"/>
        <v>31.50681587988543</v>
      </c>
      <c r="BW1685" s="13">
        <f t="shared" si="624"/>
        <v>344.65664218175164</v>
      </c>
      <c r="CA1685" s="13">
        <f t="shared" si="625"/>
        <v>9.9633299999999991</v>
      </c>
      <c r="CB1685" s="13">
        <f t="shared" si="626"/>
        <v>1089.9000000000001</v>
      </c>
    </row>
    <row r="1686" spans="1:80" x14ac:dyDescent="0.3">
      <c r="A1686" s="13">
        <f t="shared" si="602"/>
        <v>0.10764652136298332</v>
      </c>
      <c r="C1686" s="13" t="str">
        <f>IF(F1686&gt;0,SQRT(Sum_Sq($AI$2,V_rtHz($AH$2)/(1+1/$A1686),V_rtHz($AH$2*$A1686)/(1+$A1686),$AN$2*$AH$2/(1+1/$A1686),$AM$2*SQRT(Sum_Sq(F1686,1/($X$2*D$8*(1+C$1017+F1686/E1686))))/SQRT(Sum_Sq($X$2*F1686*D$8,1)),                   $AQ$2*SQRT(Sum_Sq($AH$2/(1+1/$A1686)+F1686*( 1/(C$1017+1+F1686/E1686)-1)/(1+($X$2*F1686*D$8)^2), (F1686^2*D$8*$X$2+1/($X$2*D$8*(C$1017+1+F1686/E1686           )))/(1+($X$2*F1686*D$8)^2))),           V_rtHz(E1686)/($X$2*D$8*(E1686*C$1017+E1686+F1686)),V_rtHz(F1686)*SQRT(Sum_Sq(E1686*D$8*$X$2*C$1017,1))/($X$2*D$8*(E1686*C$1017+E1686+F1686))))/SQRT(Sum_Sq(1/(1+$A1686)+$AC$2/$I$2-1/(1+(1+F1686/E1686)/C$1017),$X$2/$I$2)),IF(F1687&lt;0,"A",C1687))</f>
        <v>A</v>
      </c>
      <c r="E1686" s="13">
        <f t="shared" si="603"/>
        <v>-1</v>
      </c>
      <c r="F1686" s="12">
        <f t="shared" si="627"/>
        <v>-2</v>
      </c>
      <c r="H1686" s="13">
        <f>IF(K1686&gt;0,SQRT(Sum_Sq($AI$2,V_rtHz($AH$2)/(1+1/$A1686),V_rtHz($AH$2*$A1686)/(1+$A1686),$AN$2*$AH$2/(1+1/$A1686),$AM$2*SQRT(Sum_Sq(K1686,1/($X$2*I$8*(1+H$1017+K1686/J1686))))/SQRT(Sum_Sq($X$2*K1686*I$8,1)),                   $AQ$2*SQRT(Sum_Sq($AH$2/(1+1/$A1686)+K1686*( 1/(H$1017+1+K1686/J1686)-1)/(1+($X$2*K1686*I$8)^2), (K1686^2*I$8*$X$2+1/($X$2*I$8*(H$1017+1+K1686/J1686           )))/(1+($X$2*K1686*I$8)^2))),           V_rtHz(J1686)/($X$2*I$8*(J1686*H$1017+J1686+K1686)),V_rtHz(K1686)*SQRT(Sum_Sq(J1686*I$8*$X$2*H$1017,1))/($X$2*I$8*(J1686*H$1017+J1686+K1686))))/SQRT(Sum_Sq(1/(1+$A1686)+$AC$2/$I$2-1/(1+(1+K1686/J1686)/H$1017),$X$2/$I$2)),IF(K1687&lt;0,"A",H1687))</f>
        <v>8.4676803931933437E-7</v>
      </c>
      <c r="J1686" s="13">
        <f t="shared" si="604"/>
        <v>7518.5401518680219</v>
      </c>
      <c r="K1686" s="12">
        <f t="shared" si="628"/>
        <v>4138.889745123276</v>
      </c>
      <c r="M1686" s="13">
        <f>IF(P1686&gt;0,SQRT(Sum_Sq($AI$2,V_rtHz($AH$2)/(1+1/$A1686),V_rtHz($AH$2*$A1686)/(1+$A1686),$AN$2*$AH$2/(1+1/$A1686),$AM$2*SQRT(Sum_Sq(P1686,1/($X$2*N$8*(1+M$1017+P1686/O1686))))/SQRT(Sum_Sq($X$2*P1686*N$8,1)),                   $AQ$2*SQRT(Sum_Sq($AH$2/(1+1/$A1686)+P1686*( 1/(M$1017+1+P1686/O1686)-1)/(1+($X$2*P1686*N$8)^2), (P1686^2*N$8*$X$2+1/($X$2*N$8*(M$1017+1+P1686/O1686           )))/(1+($X$2*P1686*N$8)^2))),           V_rtHz(O1686)/($X$2*N$8*(O1686*M$1017+O1686+P1686)),V_rtHz(P1686)*SQRT(Sum_Sq(O1686*N$8*$X$2*M$1017,1))/($X$2*N$8*(O1686*M$1017+O1686+P1686))))/SQRT(Sum_Sq(1/(1+$A1686)+$AC$2/$I$2-1/(1+(1+P1686/O1686)/M$1017),$X$2/$I$2)),IF(P1687&lt;0,"A",M1687))</f>
        <v>8.2872282059733725E-7</v>
      </c>
      <c r="O1686" s="13">
        <f t="shared" si="605"/>
        <v>4762.7870905312666</v>
      </c>
      <c r="P1686" s="12">
        <f t="shared" si="629"/>
        <v>20661.231939500427</v>
      </c>
      <c r="R1686" s="13">
        <f>IF(U1686&gt;0,SQRT(Sum_Sq($AI$2,V_rtHz($AH$2)/(1+1/$A1686),V_rtHz($AH$2*$A1686)/(1+$A1686),$AN$2*$AH$2/(1+1/$A1686),$AM$2*SQRT(Sum_Sq(U1686,1/($X$2*S$8*(1+R$1017+U1686/T1686))))/SQRT(Sum_Sq($X$2*U1686*S$8,1)),                   $AQ$2*SQRT(Sum_Sq($AH$2/(1+1/$A1686)+U1686*( 1/(R$1017+1+U1686/T1686)-1)/(1+($X$2*U1686*S$8)^2), (U1686^2*S$8*$X$2+1/($X$2*S$8*(R$1017+1+U1686/T1686           )))/(1+($X$2*U1686*S$8)^2))),           V_rtHz(T1686)/($X$2*S$8*(T1686*R$1017+T1686+U1686)),V_rtHz(U1686)*SQRT(Sum_Sq(T1686*S$8*$X$2*R$1017,1))/($X$2*S$8*(T1686*R$1017+T1686+U1686))))/SQRT(Sum_Sq(1/(1+$A1686)+$AC$2/$I$2-1/(1+(1+U1686/T1686)/R$1017),$X$2/$I$2)),IF(U1687&lt;0,"A",R1687))</f>
        <v>1.2657330161724478E-6</v>
      </c>
      <c r="T1686" s="13">
        <f t="shared" si="606"/>
        <v>4381.9008702201218</v>
      </c>
      <c r="U1686" s="12">
        <f t="shared" si="630"/>
        <v>71015.775241170486</v>
      </c>
      <c r="X1686" s="13">
        <f>IF(AA1686&gt;0,SQRT(Sum_Sq($AI$2,V_rtHz($AH$2)/(1+1/$A1686),V_rtHz($AH$2*$A1686)/(1+$A1686),$AN$2*$AH$2/(1+1/$A1686),$AM$2*SQRT(Sum_Sq(AA1686,1/($X$2*Y$8*(1+X$1017+AA1686/Z1686))))/SQRT(Sum_Sq($X$2*AA1686*Y$8,1)),                   $AQ$2*SQRT(Sum_Sq($AH$2/(1+1/$A1686)+AA1686*( 1/(X$1017+1+AA1686/Z1686)-1)/(1+($X$2*AA1686*Y$8)^2), (AA1686^2*Y$8*$X$2+1/($X$2*Y$8*(X$1017+1+AA1686/Z1686           )))/(1+($X$2*AA1686*Y$8)^2))),           V_rtHz(Z1686)/($X$2*Y$8*(Z1686*X$1017+Z1686+AA1686)),V_rtHz(AA1686)*SQRT(Sum_Sq(Z1686*Y$8*$X$2*X$1017,1))/($X$2*Y$8*(Z1686*X$1017+Z1686+AA1686))))/SQRT(Sum_Sq(1/(1+$A1686)+$AC$2/$I$2-1/(1+(1+AA1686/Z1686)/X$1017),$X$2/$I$2)),IF(AA1687&lt;0,"A",X1687))</f>
        <v>2.1446642335215399E-6</v>
      </c>
      <c r="Z1686" s="13">
        <f t="shared" si="607"/>
        <v>4280.00193139155</v>
      </c>
      <c r="AA1686" s="12">
        <f t="shared" si="631"/>
        <v>229918.23446194243</v>
      </c>
      <c r="AC1686" s="13">
        <f>IF(AF1686&gt;0,SQRT(Sum_Sq($AI$2,V_rtHz($AH$2)/(1+1/$A1686),V_rtHz($AH$2*$A1686)/(1+$A1686),$AN$2*$AH$2/(1+1/$A1686),$AM$2*SQRT(Sum_Sq(AF1686,1/($X$2*AD$8*(1+AC$1017+AF1686/AE1686))))/SQRT(Sum_Sq($X$2*AF1686*AD$8,1)),                   $AQ$2*SQRT(Sum_Sq($AH$2/(1+1/$A1686)+AF1686*( 1/(AC$1017+1+AF1686/AE1686)-1)/(1+($X$2*AF1686*AD$8)^2), (AF1686^2*AD$8*$X$2+1/($X$2*AD$8*(AC$1017+1+AF1686/AE1686           )))/(1+($X$2*AF1686*AD$8)^2))),           V_rtHz(AE1686)/($X$2*AD$8*(AE1686*AC$1017+AE1686+AF1686)),V_rtHz(AF1686)*SQRT(Sum_Sq(AE1686*AD$8*$X$2*AC$1017,1))/($X$2*AD$8*(AE1686*AC$1017+AE1686+AF1686))))/SQRT(Sum_Sq(1/(1+$A1686)+$AC$2/$I$2-1/(1+(1+AF1686/AE1686)/AC$1017),$X$2/$I$2)),IF(AF1687&lt;0,"A",AC1687))</f>
        <v>3.7556913206177688E-6</v>
      </c>
      <c r="AE1686" s="13">
        <f t="shared" si="608"/>
        <v>4249.2945573924644</v>
      </c>
      <c r="AF1686" s="12">
        <f t="shared" si="632"/>
        <v>732319.40767033235</v>
      </c>
      <c r="AG1686" s="13"/>
      <c r="AH1686" s="13">
        <f>IF(AK1686&gt;0,SQRT(Sum_Sq($AI$2,V_rtHz($AH$2)/(1+1/$A1686),V_rtHz($AH$2*$A1686)/(1+$A1686),$AN$2*$AH$2/(1+1/$A1686),$AM$2*SQRT(Sum_Sq(AK1686,1/($X$2*AI$8*(1+AH$1017+AK1686/AJ1686))))/SQRT(Sum_Sq($X$2*AK1686*AI$8,1)),                   $AQ$2*SQRT(Sum_Sq($AH$2/(1+1/$A1686)+AK1686*( 1/(AH$1017+1+AK1686/AJ1686)-1)/(1+($X$2*AK1686*AI$8)^2), (AK1686^2*AI$8*$X$2+1/($X$2*AI$8*(AH$1017+1+AK1686/AJ1686           )))/(1+($X$2*AK1686*AI$8)^2))),           V_rtHz(AJ1686)/($X$2*AI$8*(AJ1686*AH$1017+AJ1686+AK1686)),V_rtHz(AK1686)*SQRT(Sum_Sq(AJ1686*AI$8*$X$2*AH$1017,1))/($X$2*AI$8*(AJ1686*AH$1017+AJ1686+AK1686))))/SQRT(Sum_Sq(1/(1+$A1686)+$AC$2/$I$2-1/(1+(1+AK1686/AJ1686)/AH$1017),$X$2/$I$2)),IF(AK1687&lt;0,"A",AH1687))</f>
        <v>6.6468116093992682E-6</v>
      </c>
      <c r="AI1686" s="13"/>
      <c r="AJ1686" s="13">
        <f t="shared" si="609"/>
        <v>4239.7270083916555</v>
      </c>
      <c r="AK1686" s="12">
        <f t="shared" si="633"/>
        <v>2321023.2300606295</v>
      </c>
      <c r="AM1686" s="13">
        <f>IF(AP1686&gt;0,SQRT(Sum_Sq($AI$2,V_rtHz($AH$2)/(1+1/$A1686),V_rtHz($AH$2*$A1686)/(1+$A1686),$AN$2*$AH$2/(1+1/$A1686),$AM$2*SQRT(Sum_Sq(AP1686,1/($X$2*AN$8*(1+AM$1017+AP1686/AO1686))))/SQRT(Sum_Sq($X$2*AP1686*AN$8,1)),                   $AQ$2*SQRT(Sum_Sq($AH$2/(1+1/$A1686)+AP1686*( 1/(AM$1017+1+AP1686/AO1686)-1)/(1+($X$2*AP1686*AN$8)^2), (AP1686^2*AN$8*$X$2+1/($X$2*AN$8*(AM$1017+1+AP1686/AO1686           )))/(1+($X$2*AP1686*AN$8)^2))),           V_rtHz(AO1686)/($X$2*AN$8*(AO1686*AM$1017+AO1686+AP1686)),V_rtHz(AP1686)*SQRT(Sum_Sq(AO1686*AN$8*$X$2*AM$1017,1))/($X$2*AN$8*(AO1686*AM$1017+AO1686+AP1686))))/SQRT(Sum_Sq(1/(1+$A1686)+$AC$2/$I$2-1/(1+(1+AP1686/AO1686)/AM$1017),$X$2/$I$2)),IF(AP1687&lt;0,"A",AM1687))</f>
        <v>1.1805307710761212E-5</v>
      </c>
      <c r="AO1686" s="13">
        <f t="shared" si="610"/>
        <v>4236.7155255915359</v>
      </c>
      <c r="AP1686" s="12">
        <f t="shared" si="634"/>
        <v>7344937.0260750214</v>
      </c>
      <c r="AR1686" s="13">
        <f t="shared" si="611"/>
        <v>69887291.180198371</v>
      </c>
      <c r="AS1686" s="13">
        <f t="shared" si="612"/>
        <v>-1.5317080633497816E-5</v>
      </c>
      <c r="AV1686" s="13"/>
      <c r="AW1686" s="13">
        <f t="shared" si="613"/>
        <v>9963.3300000000036</v>
      </c>
      <c r="AX1686" s="13">
        <f t="shared" si="614"/>
        <v>1.0898999999999992</v>
      </c>
      <c r="AZ1686" s="13"/>
      <c r="BA1686" s="13"/>
      <c r="BB1686" s="13">
        <f t="shared" si="615"/>
        <v>3150.681587988543</v>
      </c>
      <c r="BC1686" s="13">
        <f t="shared" si="616"/>
        <v>3.4465664218175101</v>
      </c>
      <c r="BD1686" s="13"/>
      <c r="BE1686" s="13"/>
      <c r="BG1686" s="13">
        <f t="shared" si="617"/>
        <v>996.3330000000002</v>
      </c>
      <c r="BH1686" s="13">
        <f t="shared" si="618"/>
        <v>10.899000000000013</v>
      </c>
      <c r="BI1686" s="13"/>
      <c r="BL1686" s="13">
        <f t="shared" si="619"/>
        <v>315.06815879885437</v>
      </c>
      <c r="BM1686" s="13">
        <f t="shared" si="620"/>
        <v>34.465664218175064</v>
      </c>
      <c r="BP1686" s="13"/>
      <c r="BQ1686" s="13">
        <f t="shared" si="621"/>
        <v>99.633299999999991</v>
      </c>
      <c r="BR1686" s="13">
        <f t="shared" si="622"/>
        <v>108.99000000000002</v>
      </c>
      <c r="BT1686" s="13"/>
      <c r="BU1686" s="13"/>
      <c r="BV1686" s="13">
        <f t="shared" si="623"/>
        <v>31.50681587988543</v>
      </c>
      <c r="BW1686" s="13">
        <f t="shared" si="624"/>
        <v>344.65664218175112</v>
      </c>
      <c r="CA1686" s="13">
        <f t="shared" si="625"/>
        <v>9.9633299999999991</v>
      </c>
      <c r="CB1686" s="13">
        <f t="shared" si="626"/>
        <v>1089.9000000000001</v>
      </c>
    </row>
    <row r="1687" spans="1:80" x14ac:dyDescent="0.3">
      <c r="A1687" s="13">
        <f t="shared" si="602"/>
        <v>0.10914403364487556</v>
      </c>
      <c r="C1687" s="13" t="str">
        <f>IF(F1687&gt;0,SQRT(Sum_Sq($AI$2,V_rtHz($AH$2)/(1+1/$A1687),V_rtHz($AH$2*$A1687)/(1+$A1687),$AN$2*$AH$2/(1+1/$A1687),$AM$2*SQRT(Sum_Sq(F1687,1/($X$2*D$8*(1+C$1017+F1687/E1687))))/SQRT(Sum_Sq($X$2*F1687*D$8,1)),                   $AQ$2*SQRT(Sum_Sq($AH$2/(1+1/$A1687)+F1687*( 1/(C$1017+1+F1687/E1687)-1)/(1+($X$2*F1687*D$8)^2), (F1687^2*D$8*$X$2+1/($X$2*D$8*(C$1017+1+F1687/E1687           )))/(1+($X$2*F1687*D$8)^2))),           V_rtHz(E1687)/($X$2*D$8*(E1687*C$1017+E1687+F1687)),V_rtHz(F1687)*SQRT(Sum_Sq(E1687*D$8*$X$2*C$1017,1))/($X$2*D$8*(E1687*C$1017+E1687+F1687))))/SQRT(Sum_Sq(1/(1+$A1687)+$AC$2/$I$2-1/(1+(1+F1687/E1687)/C$1017),$X$2/$I$2)),IF(F1688&lt;0,"A",C1688))</f>
        <v>A</v>
      </c>
      <c r="E1687" s="13">
        <f t="shared" si="603"/>
        <v>-1</v>
      </c>
      <c r="F1687" s="12">
        <f t="shared" si="627"/>
        <v>-2</v>
      </c>
      <c r="H1687" s="13">
        <f>IF(K1687&gt;0,SQRT(Sum_Sq($AI$2,V_rtHz($AH$2)/(1+1/$A1687),V_rtHz($AH$2*$A1687)/(1+$A1687),$AN$2*$AH$2/(1+1/$A1687),$AM$2*SQRT(Sum_Sq(K1687,1/($X$2*I$8*(1+H$1017+K1687/J1687))))/SQRT(Sum_Sq($X$2*K1687*I$8,1)),                   $AQ$2*SQRT(Sum_Sq($AH$2/(1+1/$A1687)+K1687*( 1/(H$1017+1+K1687/J1687)-1)/(1+($X$2*K1687*I$8)^2), (K1687^2*I$8*$X$2+1/($X$2*I$8*(H$1017+1+K1687/J1687           )))/(1+($X$2*K1687*I$8)^2))),           V_rtHz(J1687)/($X$2*I$8*(J1687*H$1017+J1687+K1687)),V_rtHz(K1687)*SQRT(Sum_Sq(J1687*I$8*$X$2*H$1017,1))/($X$2*I$8*(J1687*H$1017+J1687+K1687))))/SQRT(Sum_Sq(1/(1+$A1687)+$AC$2/$I$2-1/(1+(1+K1687/J1687)/H$1017),$X$2/$I$2)),IF(K1688&lt;0,"A",H1688))</f>
        <v>8.3516017185769117E-7</v>
      </c>
      <c r="J1687" s="13">
        <f t="shared" si="604"/>
        <v>7364.7833389526222</v>
      </c>
      <c r="K1687" s="12">
        <f t="shared" si="628"/>
        <v>4225.2986002015423</v>
      </c>
      <c r="M1687" s="13">
        <f>IF(P1687&gt;0,SQRT(Sum_Sq($AI$2,V_rtHz($AH$2)/(1+1/$A1687),V_rtHz($AH$2*$A1687)/(1+$A1687),$AN$2*$AH$2/(1+1/$A1687),$AM$2*SQRT(Sum_Sq(P1687,1/($X$2*N$8*(1+M$1017+P1687/O1687))))/SQRT(Sum_Sq($X$2*P1687*N$8,1)),                   $AQ$2*SQRT(Sum_Sq($AH$2/(1+1/$A1687)+P1687*( 1/(M$1017+1+P1687/O1687)-1)/(1+($X$2*P1687*N$8)^2), (P1687^2*N$8*$X$2+1/($X$2*N$8*(M$1017+1+P1687/O1687           )))/(1+($X$2*P1687*N$8)^2))),           V_rtHz(O1687)/($X$2*N$8*(O1687*M$1017+O1687+P1687)),V_rtHz(P1687)*SQRT(Sum_Sq(O1687*N$8*$X$2*M$1017,1))/($X$2*N$8*(O1687*M$1017+O1687+P1687))))/SQRT(Sum_Sq(1/(1+$A1687)+$AC$2/$I$2-1/(1+(1+P1687/O1687)/M$1017),$X$2/$I$2)),IF(P1688&lt;0,"A",M1688))</f>
        <v>8.2679227479017999E-7</v>
      </c>
      <c r="O1687" s="13">
        <f t="shared" si="605"/>
        <v>4726.5023513991309</v>
      </c>
      <c r="P1687" s="12">
        <f t="shared" si="629"/>
        <v>20819.845509395596</v>
      </c>
      <c r="R1687" s="13">
        <f>IF(U1687&gt;0,SQRT(Sum_Sq($AI$2,V_rtHz($AH$2)/(1+1/$A1687),V_rtHz($AH$2*$A1687)/(1+$A1687),$AN$2*$AH$2/(1+1/$A1687),$AM$2*SQRT(Sum_Sq(U1687,1/($X$2*S$8*(1+R$1017+U1687/T1687))))/SQRT(Sum_Sq($X$2*U1687*S$8,1)),                   $AQ$2*SQRT(Sum_Sq($AH$2/(1+1/$A1687)+U1687*( 1/(R$1017+1+U1687/T1687)-1)/(1+($X$2*U1687*S$8)^2), (U1687^2*S$8*$X$2+1/($X$2*S$8*(R$1017+1+U1687/T1687           )))/(1+($X$2*U1687*S$8)^2))),           V_rtHz(T1687)/($X$2*S$8*(T1687*R$1017+T1687+U1687)),V_rtHz(U1687)*SQRT(Sum_Sq(T1687*S$8*$X$2*R$1017,1))/($X$2*S$8*(T1687*R$1017+T1687+U1687))))/SQRT(Sum_Sq(1/(1+$A1687)+$AC$2/$I$2-1/(1+(1+U1687/T1687)/R$1017),$X$2/$I$2)),IF(U1688&lt;0,"A",R1688))</f>
        <v>1.264136642389592E-6</v>
      </c>
      <c r="T1687" s="13">
        <f t="shared" si="606"/>
        <v>4353.9409937030832</v>
      </c>
      <c r="U1687" s="12">
        <f t="shared" si="630"/>
        <v>71471.820077188371</v>
      </c>
      <c r="X1687" s="13">
        <f>IF(AA1687&gt;0,SQRT(Sum_Sq($AI$2,V_rtHz($AH$2)/(1+1/$A1687),V_rtHz($AH$2*$A1687)/(1+$A1687),$AN$2*$AH$2/(1+1/$A1687),$AM$2*SQRT(Sum_Sq(AA1687,1/($X$2*Y$8*(1+X$1017+AA1687/Z1687))))/SQRT(Sum_Sq($X$2*AA1687*Y$8,1)),                   $AQ$2*SQRT(Sum_Sq($AH$2/(1+1/$A1687)+AA1687*( 1/(X$1017+1+AA1687/Z1687)-1)/(1+($X$2*AA1687*Y$8)^2), (AA1687^2*Y$8*$X$2+1/($X$2*Y$8*(X$1017+1+AA1687/Z1687           )))/(1+($X$2*AA1687*Y$8)^2))),           V_rtHz(Z1687)/($X$2*Y$8*(Z1687*X$1017+Z1687+AA1687)),V_rtHz(AA1687)*SQRT(Sum_Sq(Z1687*Y$8*$X$2*X$1017,1))/($X$2*Y$8*(Z1687*X$1017+Z1687+AA1687))))/SQRT(Sum_Sq(1/(1+$A1687)+$AC$2/$I$2-1/(1+(1+AA1687/Z1687)/X$1017),$X$2/$I$2)),IF(AA1688&lt;0,"A",X1688))</f>
        <v>2.142533633852333E-6</v>
      </c>
      <c r="Z1687" s="13">
        <f t="shared" si="607"/>
        <v>4254.021483151706</v>
      </c>
      <c r="AA1687" s="12">
        <f t="shared" si="631"/>
        <v>231322.4066819213</v>
      </c>
      <c r="AC1687" s="13">
        <f>IF(AF1687&gt;0,SQRT(Sum_Sq($AI$2,V_rtHz($AH$2)/(1+1/$A1687),V_rtHz($AH$2*$A1687)/(1+$A1687),$AN$2*$AH$2/(1+1/$A1687),$AM$2*SQRT(Sum_Sq(AF1687,1/($X$2*AD$8*(1+AC$1017+AF1687/AE1687))))/SQRT(Sum_Sq($X$2*AF1687*AD$8,1)),                   $AQ$2*SQRT(Sum_Sq($AH$2/(1+1/$A1687)+AF1687*( 1/(AC$1017+1+AF1687/AE1687)-1)/(1+($X$2*AF1687*AD$8)^2), (AF1687^2*AD$8*$X$2+1/($X$2*AD$8*(AC$1017+1+AF1687/AE1687           )))/(1+($X$2*AF1687*AD$8)^2))),           V_rtHz(AE1687)/($X$2*AD$8*(AE1687*AC$1017+AE1687+AF1687)),V_rtHz(AF1687)*SQRT(Sum_Sq(AE1687*AD$8*$X$2*AC$1017,1))/($X$2*AD$8*(AE1687*AC$1017+AE1687+AF1687))))/SQRT(Sum_Sq(1/(1+$A1687)+$AC$2/$I$2-1/(1+(1+AF1687/AE1687)/AC$1017),$X$2/$I$2)),IF(AF1688&lt;0,"A",AC1688))</f>
        <v>3.7522586454361092E-6</v>
      </c>
      <c r="AE1687" s="13">
        <f t="shared" si="608"/>
        <v>4223.8910661731888</v>
      </c>
      <c r="AF1687" s="12">
        <f t="shared" si="632"/>
        <v>736723.7517575752</v>
      </c>
      <c r="AG1687" s="13"/>
      <c r="AH1687" s="13">
        <f>IF(AK1687&gt;0,SQRT(Sum_Sq($AI$2,V_rtHz($AH$2)/(1+1/$A1687),V_rtHz($AH$2*$A1687)/(1+$A1687),$AN$2*$AH$2/(1+1/$A1687),$AM$2*SQRT(Sum_Sq(AK1687,1/($X$2*AI$8*(1+AH$1017+AK1687/AJ1687))))/SQRT(Sum_Sq($X$2*AK1687*AI$8,1)),                   $AQ$2*SQRT(Sum_Sq($AH$2/(1+1/$A1687)+AK1687*( 1/(AH$1017+1+AK1687/AJ1687)-1)/(1+($X$2*AK1687*AI$8)^2), (AK1687^2*AI$8*$X$2+1/($X$2*AI$8*(AH$1017+1+AK1687/AJ1687           )))/(1+($X$2*AK1687*AI$8)^2))),           V_rtHz(AJ1687)/($X$2*AI$8*(AJ1687*AH$1017+AJ1687+AK1687)),V_rtHz(AK1687)*SQRT(Sum_Sq(AJ1687*AI$8*$X$2*AH$1017,1))/($X$2*AI$8*(AJ1687*AH$1017+AJ1687+AK1687))))/SQRT(Sum_Sq(1/(1+$A1687)+$AC$2/$I$2-1/(1+(1+AK1687/AJ1687)/AH$1017),$X$2/$I$2)),IF(AK1688&lt;0,"A",AH1688))</f>
        <v>6.6409036433660038E-6</v>
      </c>
      <c r="AI1687" s="13"/>
      <c r="AJ1687" s="13">
        <f t="shared" si="609"/>
        <v>4214.5014558513694</v>
      </c>
      <c r="AK1687" s="12">
        <f t="shared" si="633"/>
        <v>2334915.5240959846</v>
      </c>
      <c r="AM1687" s="13">
        <f>IF(AP1687&gt;0,SQRT(Sum_Sq($AI$2,V_rtHz($AH$2)/(1+1/$A1687),V_rtHz($AH$2*$A1687)/(1+$A1687),$AN$2*$AH$2/(1+1/$A1687),$AM$2*SQRT(Sum_Sq(AP1687,1/($X$2*AN$8*(1+AM$1017+AP1687/AO1687))))/SQRT(Sum_Sq($X$2*AP1687*AN$8,1)),                   $AQ$2*SQRT(Sum_Sq($AH$2/(1+1/$A1687)+AP1687*( 1/(AM$1017+1+AP1687/AO1687)-1)/(1+($X$2*AP1687*AN$8)^2), (AP1687^2*AN$8*$X$2+1/($X$2*AN$8*(AM$1017+1+AP1687/AO1687           )))/(1+($X$2*AP1687*AN$8)^2))),           V_rtHz(AO1687)/($X$2*AN$8*(AO1687*AM$1017+AO1687+AP1687)),V_rtHz(AP1687)*SQRT(Sum_Sq(AO1687*AN$8*$X$2*AM$1017,1))/($X$2*AN$8*(AO1687*AM$1017+AO1687+AP1687))))/SQRT(Sum_Sq(1/(1+$A1687)+$AC$2/$I$2-1/(1+(1+AP1687/AO1687)/AM$1017),$X$2/$I$2)),IF(AP1688&lt;0,"A",AM1688))</f>
        <v>1.1794927619967439E-5</v>
      </c>
      <c r="AO1687" s="13">
        <f t="shared" si="610"/>
        <v>4211.5458023968931</v>
      </c>
      <c r="AP1687" s="12">
        <f t="shared" si="634"/>
        <v>7388833.0301795416</v>
      </c>
      <c r="AR1687" s="13">
        <f t="shared" si="611"/>
        <v>69887291.180198371</v>
      </c>
      <c r="AS1687" s="13">
        <f t="shared" si="612"/>
        <v>-1.535137837606791E-5</v>
      </c>
      <c r="AV1687" s="13"/>
      <c r="AW1687" s="13">
        <f t="shared" si="613"/>
        <v>9963.3300000000036</v>
      </c>
      <c r="AX1687" s="13">
        <f t="shared" si="614"/>
        <v>1.0898999999999985</v>
      </c>
      <c r="AZ1687" s="13"/>
      <c r="BA1687" s="13"/>
      <c r="BB1687" s="13">
        <f t="shared" si="615"/>
        <v>3150.681587988543</v>
      </c>
      <c r="BC1687" s="13">
        <f t="shared" si="616"/>
        <v>3.4465664218175136</v>
      </c>
      <c r="BD1687" s="13"/>
      <c r="BE1687" s="13"/>
      <c r="BG1687" s="13">
        <f t="shared" si="617"/>
        <v>996.3330000000002</v>
      </c>
      <c r="BH1687" s="13">
        <f t="shared" si="618"/>
        <v>10.898999999999987</v>
      </c>
      <c r="BI1687" s="13"/>
      <c r="BL1687" s="13">
        <f t="shared" si="619"/>
        <v>315.06815879885437</v>
      </c>
      <c r="BM1687" s="13">
        <f t="shared" si="620"/>
        <v>34.465664218175171</v>
      </c>
      <c r="BP1687" s="13"/>
      <c r="BQ1687" s="13">
        <f t="shared" si="621"/>
        <v>99.633300000000006</v>
      </c>
      <c r="BR1687" s="13">
        <f t="shared" si="622"/>
        <v>108.98999999999985</v>
      </c>
      <c r="BT1687" s="13"/>
      <c r="BU1687" s="13"/>
      <c r="BV1687" s="13">
        <f t="shared" si="623"/>
        <v>31.50681587988543</v>
      </c>
      <c r="BW1687" s="13">
        <f t="shared" si="624"/>
        <v>344.65664218175192</v>
      </c>
      <c r="CA1687" s="13">
        <f t="shared" si="625"/>
        <v>9.9633299999999991</v>
      </c>
      <c r="CB1687" s="13">
        <f t="shared" si="626"/>
        <v>1089.8999999999994</v>
      </c>
    </row>
    <row r="1688" spans="1:80" x14ac:dyDescent="0.3">
      <c r="A1688" s="13">
        <f t="shared" si="602"/>
        <v>0.11066237839776662</v>
      </c>
      <c r="C1688" s="13" t="str">
        <f>IF(F1688&gt;0,SQRT(Sum_Sq($AI$2,V_rtHz($AH$2)/(1+1/$A1688),V_rtHz($AH$2*$A1688)/(1+$A1688),$AN$2*$AH$2/(1+1/$A1688),$AM$2*SQRT(Sum_Sq(F1688,1/($X$2*D$8*(1+C$1017+F1688/E1688))))/SQRT(Sum_Sq($X$2*F1688*D$8,1)),                   $AQ$2*SQRT(Sum_Sq($AH$2/(1+1/$A1688)+F1688*( 1/(C$1017+1+F1688/E1688)-1)/(1+($X$2*F1688*D$8)^2), (F1688^2*D$8*$X$2+1/($X$2*D$8*(C$1017+1+F1688/E1688           )))/(1+($X$2*F1688*D$8)^2))),           V_rtHz(E1688)/($X$2*D$8*(E1688*C$1017+E1688+F1688)),V_rtHz(F1688)*SQRT(Sum_Sq(E1688*D$8*$X$2*C$1017,1))/($X$2*D$8*(E1688*C$1017+E1688+F1688))))/SQRT(Sum_Sq(1/(1+$A1688)+$AC$2/$I$2-1/(1+(1+F1688/E1688)/C$1017),$X$2/$I$2)),IF(F1689&lt;0,"A",C1689))</f>
        <v>A</v>
      </c>
      <c r="E1688" s="13">
        <f t="shared" si="603"/>
        <v>-1</v>
      </c>
      <c r="F1688" s="12">
        <f t="shared" si="627"/>
        <v>-2</v>
      </c>
      <c r="H1688" s="13">
        <f>IF(K1688&gt;0,SQRT(Sum_Sq($AI$2,V_rtHz($AH$2)/(1+1/$A1688),V_rtHz($AH$2*$A1688)/(1+$A1688),$AN$2*$AH$2/(1+1/$A1688),$AM$2*SQRT(Sum_Sq(K1688,1/($X$2*I$8*(1+H$1017+K1688/J1688))))/SQRT(Sum_Sq($X$2*K1688*I$8,1)),                   $AQ$2*SQRT(Sum_Sq($AH$2/(1+1/$A1688)+K1688*( 1/(H$1017+1+K1688/J1688)-1)/(1+($X$2*K1688*I$8)^2), (K1688^2*I$8*$X$2+1/($X$2*I$8*(H$1017+1+K1688/J1688           )))/(1+($X$2*K1688*I$8)^2))),           V_rtHz(J1688)/($X$2*I$8*(J1688*H$1017+J1688+K1688)),V_rtHz(K1688)*SQRT(Sum_Sq(J1688*I$8*$X$2*H$1017,1))/($X$2*I$8*(J1688*H$1017+J1688+K1688))))/SQRT(Sum_Sq(1/(1+$A1688)+$AC$2/$I$2-1/(1+(1+K1688/J1688)/H$1017),$X$2/$I$2)),IF(K1689&lt;0,"A",H1689))</f>
        <v>8.2421134123955409E-7</v>
      </c>
      <c r="J1688" s="13">
        <f t="shared" si="604"/>
        <v>7218.9105951395832</v>
      </c>
      <c r="K1688" s="12">
        <f t="shared" si="628"/>
        <v>4310.6793362721319</v>
      </c>
      <c r="M1688" s="13">
        <f>IF(P1688&gt;0,SQRT(Sum_Sq($AI$2,V_rtHz($AH$2)/(1+1/$A1688),V_rtHz($AH$2*$A1688)/(1+$A1688),$AN$2*$AH$2/(1+1/$A1688),$AM$2*SQRT(Sum_Sq(P1688,1/($X$2*N$8*(1+M$1017+P1688/O1688))))/SQRT(Sum_Sq($X$2*P1688*N$8,1)),                   $AQ$2*SQRT(Sum_Sq($AH$2/(1+1/$A1688)+P1688*( 1/(M$1017+1+P1688/O1688)-1)/(1+($X$2*P1688*N$8)^2), (P1688^2*N$8*$X$2+1/($X$2*N$8*(M$1017+1+P1688/O1688           )))/(1+($X$2*P1688*N$8)^2))),           V_rtHz(O1688)/($X$2*N$8*(O1688*M$1017+O1688+P1688)),V_rtHz(P1688)*SQRT(Sum_Sq(O1688*N$8*$X$2*M$1017,1))/($X$2*N$8*(O1688*M$1017+O1688+P1688))))/SQRT(Sum_Sq(1/(1+$A1688)+$AC$2/$I$2-1/(1+(1+P1688/O1688)/M$1017),$X$2/$I$2)),IF(P1689&lt;0,"A",M1689))</f>
        <v>8.2490332893759753E-7</v>
      </c>
      <c r="O1688" s="13">
        <f t="shared" si="605"/>
        <v>4690.5892892340698</v>
      </c>
      <c r="P1688" s="12">
        <f t="shared" si="629"/>
        <v>20979.250726936607</v>
      </c>
      <c r="R1688" s="13">
        <f>IF(U1688&gt;0,SQRT(Sum_Sq($AI$2,V_rtHz($AH$2)/(1+1/$A1688),V_rtHz($AH$2*$A1688)/(1+$A1688),$AN$2*$AH$2/(1+1/$A1688),$AM$2*SQRT(Sum_Sq(U1688,1/($X$2*S$8*(1+R$1017+U1688/T1688))))/SQRT(Sum_Sq($X$2*U1688*S$8,1)),                   $AQ$2*SQRT(Sum_Sq($AH$2/(1+1/$A1688)+U1688*( 1/(R$1017+1+U1688/T1688)-1)/(1+($X$2*U1688*S$8)^2), (U1688^2*S$8*$X$2+1/($X$2*S$8*(R$1017+1+U1688/T1688           )))/(1+($X$2*U1688*S$8)^2))),           V_rtHz(T1688)/($X$2*S$8*(T1688*R$1017+T1688+U1688)),V_rtHz(U1688)*SQRT(Sum_Sq(T1688*S$8*$X$2*R$1017,1))/($X$2*S$8*(T1688*R$1017+T1688+U1688))))/SQRT(Sum_Sq(1/(1+$A1688)+$AC$2/$I$2-1/(1+(1+U1688/T1688)/R$1017),$X$2/$I$2)),IF(U1689&lt;0,"A",R1689))</f>
        <v>1.2625767796499192E-6</v>
      </c>
      <c r="T1688" s="13">
        <f t="shared" si="606"/>
        <v>4326.1568188024903</v>
      </c>
      <c r="U1688" s="12">
        <f t="shared" si="630"/>
        <v>71930.838469877621</v>
      </c>
      <c r="X1688" s="13">
        <f>IF(AA1688&gt;0,SQRT(Sum_Sq($AI$2,V_rtHz($AH$2)/(1+1/$A1688),V_rtHz($AH$2*$A1688)/(1+$A1688),$AN$2*$AH$2/(1+1/$A1688),$AM$2*SQRT(Sum_Sq(AA1688,1/($X$2*Y$8*(1+X$1017+AA1688/Z1688))))/SQRT(Sum_Sq($X$2*AA1688*Y$8,1)),                   $AQ$2*SQRT(Sum_Sq($AH$2/(1+1/$A1688)+AA1688*( 1/(X$1017+1+AA1688/Z1688)-1)/(1+($X$2*AA1688*Y$8)^2), (AA1688^2*Y$8*$X$2+1/($X$2*Y$8*(X$1017+1+AA1688/Z1688           )))/(1+($X$2*AA1688*Y$8)^2))),           V_rtHz(Z1688)/($X$2*Y$8*(Z1688*X$1017+Z1688+AA1688)),V_rtHz(AA1688)*SQRT(Sum_Sq(Z1688*Y$8*$X$2*X$1017,1))/($X$2*Y$8*(Z1688*X$1017+Z1688+AA1688))))/SQRT(Sum_Sq(1/(1+$A1688)+$AC$2/$I$2-1/(1+(1+AA1688/Z1688)/X$1017),$X$2/$I$2)),IF(AA1689&lt;0,"A",X1689))</f>
        <v>2.1404559888442514E-6</v>
      </c>
      <c r="Z1688" s="13">
        <f t="shared" si="607"/>
        <v>4228.1785084821649</v>
      </c>
      <c r="AA1688" s="12">
        <f t="shared" si="631"/>
        <v>232736.26825006126</v>
      </c>
      <c r="AC1688" s="13">
        <f>IF(AF1688&gt;0,SQRT(Sum_Sq($AI$2,V_rtHz($AH$2)/(1+1/$A1688),V_rtHz($AH$2*$A1688)/(1+$A1688),$AN$2*$AH$2/(1+1/$A1688),$AM$2*SQRT(Sum_Sq(AF1688,1/($X$2*AD$8*(1+AC$1017+AF1688/AE1688))))/SQRT(Sum_Sq($X$2*AF1688*AD$8,1)),                   $AQ$2*SQRT(Sum_Sq($AH$2/(1+1/$A1688)+AF1688*( 1/(AC$1017+1+AF1688/AE1688)-1)/(1+($X$2*AF1688*AD$8)^2), (AF1688^2*AD$8*$X$2+1/($X$2*AD$8*(AC$1017+1+AF1688/AE1688           )))/(1+($X$2*AF1688*AD$8)^2))),           V_rtHz(AE1688)/($X$2*AD$8*(AE1688*AC$1017+AE1688+AF1688)),V_rtHz(AF1688)*SQRT(Sum_Sq(AE1688*AD$8*$X$2*AC$1017,1))/($X$2*AD$8*(AE1688*AC$1017+AE1688+AF1688))))/SQRT(Sum_Sq(1/(1+$A1688)+$AC$2/$I$2-1/(1+(1+AF1688/AE1688)/AC$1017),$X$2/$I$2)),IF(AF1689&lt;0,"A",AC1689))</f>
        <v>3.7489144118287879E-6</v>
      </c>
      <c r="AE1688" s="13">
        <f t="shared" si="608"/>
        <v>4198.6145350491233</v>
      </c>
      <c r="AF1688" s="12">
        <f t="shared" si="632"/>
        <v>741158.98168537358</v>
      </c>
      <c r="AG1688" s="13"/>
      <c r="AH1688" s="13">
        <f>IF(AK1688&gt;0,SQRT(Sum_Sq($AI$2,V_rtHz($AH$2)/(1+1/$A1688),V_rtHz($AH$2*$A1688)/(1+$A1688),$AN$2*$AH$2/(1+1/$A1688),$AM$2*SQRT(Sum_Sq(AK1688,1/($X$2*AI$8*(1+AH$1017+AK1688/AJ1688))))/SQRT(Sum_Sq($X$2*AK1688*AI$8,1)),                   $AQ$2*SQRT(Sum_Sq($AH$2/(1+1/$A1688)+AK1688*( 1/(AH$1017+1+AK1688/AJ1688)-1)/(1+($X$2*AK1688*AI$8)^2), (AK1688^2*AI$8*$X$2+1/($X$2*AI$8*(AH$1017+1+AK1688/AJ1688           )))/(1+($X$2*AK1688*AI$8)^2))),           V_rtHz(AJ1688)/($X$2*AI$8*(AJ1688*AH$1017+AJ1688+AK1688)),V_rtHz(AK1688)*SQRT(Sum_Sq(AJ1688*AI$8*$X$2*AH$1017,1))/($X$2*AI$8*(AJ1688*AH$1017+AJ1688+AK1688))))/SQRT(Sum_Sq(1/(1+$A1688)+$AC$2/$I$2-1/(1+(1+AK1688/AJ1688)/AH$1017),$X$2/$I$2)),IF(AK1689&lt;0,"A",AH1689))</f>
        <v>6.6351499176170363E-6</v>
      </c>
      <c r="AI1688" s="13"/>
      <c r="AJ1688" s="13">
        <f t="shared" si="609"/>
        <v>4189.3996788703262</v>
      </c>
      <c r="AK1688" s="12">
        <f t="shared" si="633"/>
        <v>2348905.721558175</v>
      </c>
      <c r="AM1688" s="13">
        <f>IF(AP1688&gt;0,SQRT(Sum_Sq($AI$2,V_rtHz($AH$2)/(1+1/$A1688),V_rtHz($AH$2*$A1688)/(1+$A1688),$AN$2*$AH$2/(1+1/$A1688),$AM$2*SQRT(Sum_Sq(AP1688,1/($X$2*AN$8*(1+AM$1017+AP1688/AO1688))))/SQRT(Sum_Sq($X$2*AP1688*AN$8,1)),                   $AQ$2*SQRT(Sum_Sq($AH$2/(1+1/$A1688)+AP1688*( 1/(AM$1017+1+AP1688/AO1688)-1)/(1+($X$2*AP1688*AN$8)^2), (AP1688^2*AN$8*$X$2+1/($X$2*AN$8*(AM$1017+1+AP1688/AO1688           )))/(1+($X$2*AP1688*AN$8)^2))),           V_rtHz(AO1688)/($X$2*AN$8*(AO1688*AM$1017+AO1688+AP1688)),V_rtHz(AP1688)*SQRT(Sum_Sq(AO1688*AN$8*$X$2*AM$1017,1))/($X$2*AN$8*(AO1688*AM$1017+AO1688+AP1688))))/SQRT(Sum_Sq(1/(1+$A1688)+$AC$2/$I$2-1/(1+(1+AP1688/AO1688)/AM$1017),$X$2/$I$2)),IF(AP1689&lt;0,"A",AM1689))</f>
        <v>1.1784820312680819E-5</v>
      </c>
      <c r="AO1688" s="13">
        <f t="shared" si="610"/>
        <v>4186.4988612392744</v>
      </c>
      <c r="AP1688" s="12">
        <f t="shared" si="634"/>
        <v>7433038.8623711672</v>
      </c>
      <c r="AR1688" s="13">
        <f t="shared" si="611"/>
        <v>69887291.180198371</v>
      </c>
      <c r="AS1688" s="13">
        <f t="shared" si="612"/>
        <v>-1.5386310422430479E-5</v>
      </c>
      <c r="AV1688" s="13"/>
      <c r="AW1688" s="13">
        <f t="shared" si="613"/>
        <v>9963.3300000000036</v>
      </c>
      <c r="AX1688" s="13">
        <f t="shared" si="614"/>
        <v>1.0898999999999999</v>
      </c>
      <c r="AZ1688" s="13"/>
      <c r="BA1688" s="13"/>
      <c r="BB1688" s="13">
        <f t="shared" si="615"/>
        <v>3150.681587988543</v>
      </c>
      <c r="BC1688" s="13">
        <f t="shared" si="616"/>
        <v>3.4465664218175172</v>
      </c>
      <c r="BD1688" s="13"/>
      <c r="BE1688" s="13"/>
      <c r="BG1688" s="13">
        <f t="shared" si="617"/>
        <v>996.3330000000002</v>
      </c>
      <c r="BH1688" s="13">
        <f t="shared" si="618"/>
        <v>10.899000000000013</v>
      </c>
      <c r="BI1688" s="13"/>
      <c r="BL1688" s="13">
        <f t="shared" si="619"/>
        <v>315.06815879885437</v>
      </c>
      <c r="BM1688" s="13">
        <f t="shared" si="620"/>
        <v>34.465664218175192</v>
      </c>
      <c r="BP1688" s="13"/>
      <c r="BQ1688" s="13">
        <f t="shared" si="621"/>
        <v>99.633299999999991</v>
      </c>
      <c r="BR1688" s="13">
        <f t="shared" si="622"/>
        <v>108.99000000000012</v>
      </c>
      <c r="BT1688" s="13"/>
      <c r="BU1688" s="13"/>
      <c r="BV1688" s="13">
        <f t="shared" si="623"/>
        <v>31.50681587988543</v>
      </c>
      <c r="BW1688" s="13">
        <f t="shared" si="624"/>
        <v>344.65664218175209</v>
      </c>
      <c r="CA1688" s="13">
        <f t="shared" si="625"/>
        <v>9.9633299999999991</v>
      </c>
      <c r="CB1688" s="13">
        <f t="shared" si="626"/>
        <v>1089.9000000000015</v>
      </c>
    </row>
    <row r="1689" spans="1:80" x14ac:dyDescent="0.3">
      <c r="A1689" s="13">
        <f t="shared" si="602"/>
        <v>0.1122018454301964</v>
      </c>
      <c r="C1689" s="13" t="str">
        <f>IF(F1689&gt;0,SQRT(Sum_Sq($AI$2,V_rtHz($AH$2)/(1+1/$A1689),V_rtHz($AH$2*$A1689)/(1+$A1689),$AN$2*$AH$2/(1+1/$A1689),$AM$2*SQRT(Sum_Sq(F1689,1/($X$2*D$8*(1+C$1017+F1689/E1689))))/SQRT(Sum_Sq($X$2*F1689*D$8,1)),                   $AQ$2*SQRT(Sum_Sq($AH$2/(1+1/$A1689)+F1689*( 1/(C$1017+1+F1689/E1689)-1)/(1+($X$2*F1689*D$8)^2), (F1689^2*D$8*$X$2+1/($X$2*D$8*(C$1017+1+F1689/E1689           )))/(1+($X$2*F1689*D$8)^2))),           V_rtHz(E1689)/($X$2*D$8*(E1689*C$1017+E1689+F1689)),V_rtHz(F1689)*SQRT(Sum_Sq(E1689*D$8*$X$2*C$1017,1))/($X$2*D$8*(E1689*C$1017+E1689+F1689))))/SQRT(Sum_Sq(1/(1+$A1689)+$AC$2/$I$2-1/(1+(1+F1689/E1689)/C$1017),$X$2/$I$2)),IF(F1690&lt;0,"A",C1690))</f>
        <v>A</v>
      </c>
      <c r="E1689" s="13">
        <f t="shared" si="603"/>
        <v>-1</v>
      </c>
      <c r="F1689" s="12">
        <f t="shared" si="627"/>
        <v>-2</v>
      </c>
      <c r="H1689" s="13">
        <f>IF(K1689&gt;0,SQRT(Sum_Sq($AI$2,V_rtHz($AH$2)/(1+1/$A1689),V_rtHz($AH$2*$A1689)/(1+$A1689),$AN$2*$AH$2/(1+1/$A1689),$AM$2*SQRT(Sum_Sq(K1689,1/($X$2*I$8*(1+H$1017+K1689/J1689))))/SQRT(Sum_Sq($X$2*K1689*I$8,1)),                   $AQ$2*SQRT(Sum_Sq($AH$2/(1+1/$A1689)+K1689*( 1/(H$1017+1+K1689/J1689)-1)/(1+($X$2*K1689*I$8)^2), (K1689^2*I$8*$X$2+1/($X$2*I$8*(H$1017+1+K1689/J1689           )))/(1+($X$2*K1689*I$8)^2))),           V_rtHz(J1689)/($X$2*I$8*(J1689*H$1017+J1689+K1689)),V_rtHz(K1689)*SQRT(Sum_Sq(J1689*I$8*$X$2*H$1017,1))/($X$2*I$8*(J1689*H$1017+J1689+K1689))))/SQRT(Sum_Sq(1/(1+$A1689)+$AC$2/$I$2-1/(1+(1+K1689/J1689)/H$1017),$X$2/$I$2)),IF(K1690&lt;0,"A",H1690))</f>
        <v>8.1386299873681404E-7</v>
      </c>
      <c r="J1689" s="13">
        <f t="shared" si="604"/>
        <v>7080.2136034177374</v>
      </c>
      <c r="K1689" s="12">
        <f t="shared" si="628"/>
        <v>4395.1228699996818</v>
      </c>
      <c r="M1689" s="13">
        <f>IF(P1689&gt;0,SQRT(Sum_Sq($AI$2,V_rtHz($AH$2)/(1+1/$A1689),V_rtHz($AH$2*$A1689)/(1+$A1689),$AN$2*$AH$2/(1+1/$A1689),$AM$2*SQRT(Sum_Sq(P1689,1/($X$2*N$8*(1+M$1017+P1689/O1689))))/SQRT(Sum_Sq($X$2*P1689*N$8,1)),                   $AQ$2*SQRT(Sum_Sq($AH$2/(1+1/$A1689)+P1689*( 1/(M$1017+1+P1689/O1689)-1)/(1+($X$2*P1689*N$8)^2), (P1689^2*N$8*$X$2+1/($X$2*N$8*(M$1017+1+P1689/O1689           )))/(1+($X$2*P1689*N$8)^2))),           V_rtHz(O1689)/($X$2*N$8*(O1689*M$1017+O1689+P1689)),V_rtHz(P1689)*SQRT(Sum_Sq(O1689*N$8*$X$2*M$1017,1))/($X$2*N$8*(O1689*M$1017+O1689+P1689))))/SQRT(Sum_Sq(1/(1+$A1689)+$AC$2/$I$2-1/(1+(1+P1689/O1689)/M$1017),$X$2/$I$2)),IF(P1690&lt;0,"A",M1690))</f>
        <v>8.2305567324905843E-7</v>
      </c>
      <c r="O1689" s="13">
        <f t="shared" si="605"/>
        <v>4655.0414706352522</v>
      </c>
      <c r="P1689" s="12">
        <f t="shared" si="629"/>
        <v>21139.456947200091</v>
      </c>
      <c r="R1689" s="13">
        <f>IF(U1689&gt;0,SQRT(Sum_Sq($AI$2,V_rtHz($AH$2)/(1+1/$A1689),V_rtHz($AH$2*$A1689)/(1+$A1689),$AN$2*$AH$2/(1+1/$A1689),$AM$2*SQRT(Sum_Sq(U1689,1/($X$2*S$8*(1+R$1017+U1689/T1689))))/SQRT(Sum_Sq($X$2*U1689*S$8,1)),                   $AQ$2*SQRT(Sum_Sq($AH$2/(1+1/$A1689)+U1689*( 1/(R$1017+1+U1689/T1689)-1)/(1+($X$2*U1689*S$8)^2), (U1689^2*S$8*$X$2+1/($X$2*S$8*(R$1017+1+U1689/T1689           )))/(1+($X$2*U1689*S$8)^2))),           V_rtHz(T1689)/($X$2*S$8*(T1689*R$1017+T1689+U1689)),V_rtHz(U1689)*SQRT(Sum_Sq(T1689*S$8*$X$2*R$1017,1))/($X$2*S$8*(T1689*R$1017+T1689+U1689))))/SQRT(Sum_Sq(1/(1+$A1689)+$AC$2/$I$2-1/(1+(1+U1689/T1689)/R$1017),$X$2/$I$2)),IF(U1690&lt;0,"A",R1690))</f>
        <v>1.2610536222451447E-6</v>
      </c>
      <c r="T1689" s="13">
        <f t="shared" si="606"/>
        <v>4298.5471130362357</v>
      </c>
      <c r="U1689" s="12">
        <f t="shared" si="630"/>
        <v>72392.852548925483</v>
      </c>
      <c r="X1689" s="13">
        <f>IF(AA1689&gt;0,SQRT(Sum_Sq($AI$2,V_rtHz($AH$2)/(1+1/$A1689),V_rtHz($AH$2*$A1689)/(1+$A1689),$AN$2*$AH$2/(1+1/$A1689),$AM$2*SQRT(Sum_Sq(AA1689,1/($X$2*Y$8*(1+X$1017+AA1689/Z1689))))/SQRT(Sum_Sq($X$2*AA1689*Y$8,1)),                   $AQ$2*SQRT(Sum_Sq($AH$2/(1+1/$A1689)+AA1689*( 1/(X$1017+1+AA1689/Z1689)-1)/(1+($X$2*AA1689*Y$8)^2), (AA1689^2*Y$8*$X$2+1/($X$2*Y$8*(X$1017+1+AA1689/Z1689           )))/(1+($X$2*AA1689*Y$8)^2))),           V_rtHz(Z1689)/($X$2*Y$8*(Z1689*X$1017+Z1689+AA1689)),V_rtHz(AA1689)*SQRT(Sum_Sq(Z1689*Y$8*$X$2*X$1017,1))/($X$2*Y$8*(Z1689*X$1017+Z1689+AA1689))))/SQRT(Sum_Sq(1/(1+$A1689)+$AC$2/$I$2-1/(1+(1+AA1689/Z1689)/X$1017),$X$2/$I$2)),IF(AA1690&lt;0,"A",X1690))</f>
        <v>2.1384317691102601E-6</v>
      </c>
      <c r="Z1689" s="13">
        <f t="shared" si="607"/>
        <v>4202.4725143845244</v>
      </c>
      <c r="AA1689" s="12">
        <f t="shared" si="631"/>
        <v>234159.88663601491</v>
      </c>
      <c r="AC1689" s="13">
        <f>IF(AF1689&gt;0,SQRT(Sum_Sq($AI$2,V_rtHz($AH$2)/(1+1/$A1689),V_rtHz($AH$2*$A1689)/(1+$A1689),$AN$2*$AH$2/(1+1/$A1689),$AM$2*SQRT(Sum_Sq(AF1689,1/($X$2*AD$8*(1+AC$1017+AF1689/AE1689))))/SQRT(Sum_Sq($X$2*AF1689*AD$8,1)),                   $AQ$2*SQRT(Sum_Sq($AH$2/(1+1/$A1689)+AF1689*( 1/(AC$1017+1+AF1689/AE1689)-1)/(1+($X$2*AF1689*AD$8)^2), (AF1689^2*AD$8*$X$2+1/($X$2*AD$8*(AC$1017+1+AF1689/AE1689           )))/(1+($X$2*AF1689*AD$8)^2))),           V_rtHz(AE1689)/($X$2*AD$8*(AE1689*AC$1017+AE1689+AF1689)),V_rtHz(AF1689)*SQRT(Sum_Sq(AE1689*AD$8*$X$2*AC$1017,1))/($X$2*AD$8*(AE1689*AC$1017+AE1689+AF1689))))/SQRT(Sum_Sq(1/(1+$A1689)+$AC$2/$I$2-1/(1+(1+AF1689/AE1689)/AC$1017),$X$2/$I$2)),IF(AF1690&lt;0,"A",AC1690))</f>
        <v>3.7456595010909912E-6</v>
      </c>
      <c r="AE1689" s="13">
        <f t="shared" si="608"/>
        <v>4173.4646544216566</v>
      </c>
      <c r="AF1689" s="12">
        <f t="shared" si="632"/>
        <v>745625.30917555932</v>
      </c>
      <c r="AG1689" s="13"/>
      <c r="AH1689" s="13">
        <f>IF(AK1689&gt;0,SQRT(Sum_Sq($AI$2,V_rtHz($AH$2)/(1+1/$A1689),V_rtHz($AH$2*$A1689)/(1+$A1689),$AN$2*$AH$2/(1+1/$A1689),$AM$2*SQRT(Sum_Sq(AK1689,1/($X$2*AI$8*(1+AH$1017+AK1689/AJ1689))))/SQRT(Sum_Sq($X$2*AK1689*AI$8,1)),                   $AQ$2*SQRT(Sum_Sq($AH$2/(1+1/$A1689)+AK1689*( 1/(AH$1017+1+AK1689/AJ1689)-1)/(1+($X$2*AK1689*AI$8)^2), (AK1689^2*AI$8*$X$2+1/($X$2*AI$8*(AH$1017+1+AK1689/AJ1689           )))/(1+($X$2*AK1689*AI$8)^2))),           V_rtHz(AJ1689)/($X$2*AI$8*(AJ1689*AH$1017+AJ1689+AK1689)),V_rtHz(AK1689)*SQRT(Sum_Sq(AJ1689*AI$8*$X$2*AH$1017,1))/($X$2*AI$8*(AJ1689*AH$1017+AJ1689+AK1689))))/SQRT(Sum_Sq(1/(1+$A1689)+$AC$2/$I$2-1/(1+(1+AK1689/AJ1689)/AH$1017),$X$2/$I$2)),IF(AK1690&lt;0,"A",AH1690))</f>
        <v>6.629552021030286E-6</v>
      </c>
      <c r="AI1689" s="13"/>
      <c r="AJ1689" s="13">
        <f t="shared" si="609"/>
        <v>4164.421421579179</v>
      </c>
      <c r="AK1689" s="12">
        <f t="shared" si="633"/>
        <v>2362994.4905674076</v>
      </c>
      <c r="AM1689" s="13">
        <f>IF(AP1689&gt;0,SQRT(Sum_Sq($AI$2,V_rtHz($AH$2)/(1+1/$A1689),V_rtHz($AH$2*$A1689)/(1+$A1689),$AN$2*$AH$2/(1+1/$A1689),$AM$2*SQRT(Sum_Sq(AP1689,1/($X$2*AN$8*(1+AM$1017+AP1689/AO1689))))/SQRT(Sum_Sq($X$2*AP1689*AN$8,1)),                   $AQ$2*SQRT(Sum_Sq($AH$2/(1+1/$A1689)+AP1689*( 1/(AM$1017+1+AP1689/AO1689)-1)/(1+($X$2*AP1689*AN$8)^2), (AP1689^2*AN$8*$X$2+1/($X$2*AN$8*(AM$1017+1+AP1689/AO1689           )))/(1+($X$2*AP1689*AN$8)^2))),           V_rtHz(AO1689)/($X$2*AN$8*(AO1689*AM$1017+AO1689+AP1689)),V_rtHz(AP1689)*SQRT(Sum_Sq(AO1689*AN$8*$X$2*AM$1017,1))/($X$2*AN$8*(AO1689*AM$1017+AO1689+AP1689))))/SQRT(Sum_Sq(1/(1+$A1689)+$AC$2/$I$2-1/(1+(1+AP1689/AO1689)/AM$1017),$X$2/$I$2)),IF(AP1690&lt;0,"A",AM1690))</f>
        <v>1.1774988628696719E-5</v>
      </c>
      <c r="AO1689" s="13">
        <f t="shared" si="610"/>
        <v>4161.5744628347502</v>
      </c>
      <c r="AP1689" s="12">
        <f t="shared" si="634"/>
        <v>7477556.6340983259</v>
      </c>
      <c r="AR1689" s="13">
        <f t="shared" si="611"/>
        <v>69887291.180198371</v>
      </c>
      <c r="AS1689" s="13">
        <f t="shared" si="612"/>
        <v>-1.542189110571612E-5</v>
      </c>
      <c r="AV1689" s="13"/>
      <c r="AW1689" s="13">
        <f t="shared" si="613"/>
        <v>9963.3300000000036</v>
      </c>
      <c r="AX1689" s="13">
        <f t="shared" si="614"/>
        <v>1.0898999999999999</v>
      </c>
      <c r="AZ1689" s="13"/>
      <c r="BA1689" s="13"/>
      <c r="BB1689" s="13">
        <f t="shared" si="615"/>
        <v>3150.681587988543</v>
      </c>
      <c r="BC1689" s="13">
        <f t="shared" si="616"/>
        <v>3.4465664218175118</v>
      </c>
      <c r="BD1689" s="13"/>
      <c r="BE1689" s="13"/>
      <c r="BG1689" s="13">
        <f t="shared" si="617"/>
        <v>996.3330000000002</v>
      </c>
      <c r="BH1689" s="13">
        <f t="shared" si="618"/>
        <v>10.899000000000008</v>
      </c>
      <c r="BI1689" s="13"/>
      <c r="BL1689" s="13">
        <f t="shared" si="619"/>
        <v>315.06815879885443</v>
      </c>
      <c r="BM1689" s="13">
        <f t="shared" si="620"/>
        <v>34.465664218175064</v>
      </c>
      <c r="BP1689" s="13"/>
      <c r="BQ1689" s="13">
        <f t="shared" si="621"/>
        <v>99.633300000000006</v>
      </c>
      <c r="BR1689" s="13">
        <f t="shared" si="622"/>
        <v>108.99000000000008</v>
      </c>
      <c r="BT1689" s="13"/>
      <c r="BU1689" s="13"/>
      <c r="BV1689" s="13">
        <f t="shared" si="623"/>
        <v>31.50681587988543</v>
      </c>
      <c r="BW1689" s="13">
        <f t="shared" si="624"/>
        <v>344.65664218175164</v>
      </c>
      <c r="CA1689" s="13">
        <f t="shared" si="625"/>
        <v>9.9633299999999991</v>
      </c>
      <c r="CB1689" s="13">
        <f t="shared" si="626"/>
        <v>1089.9000000000001</v>
      </c>
    </row>
    <row r="1690" spans="1:80" x14ac:dyDescent="0.3">
      <c r="A1690" s="13">
        <f t="shared" si="602"/>
        <v>0.11376272858234301</v>
      </c>
      <c r="C1690" s="13" t="str">
        <f>IF(F1690&gt;0,SQRT(Sum_Sq($AI$2,V_rtHz($AH$2)/(1+1/$A1690),V_rtHz($AH$2*$A1690)/(1+$A1690),$AN$2*$AH$2/(1+1/$A1690),$AM$2*SQRT(Sum_Sq(F1690,1/($X$2*D$8*(1+C$1017+F1690/E1690))))/SQRT(Sum_Sq($X$2*F1690*D$8,1)),                   $AQ$2*SQRT(Sum_Sq($AH$2/(1+1/$A1690)+F1690*( 1/(C$1017+1+F1690/E1690)-1)/(1+($X$2*F1690*D$8)^2), (F1690^2*D$8*$X$2+1/($X$2*D$8*(C$1017+1+F1690/E1690           )))/(1+($X$2*F1690*D$8)^2))),           V_rtHz(E1690)/($X$2*D$8*(E1690*C$1017+E1690+F1690)),V_rtHz(F1690)*SQRT(Sum_Sq(E1690*D$8*$X$2*C$1017,1))/($X$2*D$8*(E1690*C$1017+E1690+F1690))))/SQRT(Sum_Sq(1/(1+$A1690)+$AC$2/$I$2-1/(1+(1+F1690/E1690)/C$1017),$X$2/$I$2)),IF(F1691&lt;0,"A",C1691))</f>
        <v>A</v>
      </c>
      <c r="E1690" s="13">
        <f t="shared" si="603"/>
        <v>-1</v>
      </c>
      <c r="F1690" s="12">
        <f t="shared" si="627"/>
        <v>-2</v>
      </c>
      <c r="H1690" s="13">
        <f>IF(K1690&gt;0,SQRT(Sum_Sq($AI$2,V_rtHz($AH$2)/(1+1/$A1690),V_rtHz($AH$2*$A1690)/(1+$A1690),$AN$2*$AH$2/(1+1/$A1690),$AM$2*SQRT(Sum_Sq(K1690,1/($X$2*I$8*(1+H$1017+K1690/J1690))))/SQRT(Sum_Sq($X$2*K1690*I$8,1)),                   $AQ$2*SQRT(Sum_Sq($AH$2/(1+1/$A1690)+K1690*( 1/(H$1017+1+K1690/J1690)-1)/(1+($X$2*K1690*I$8)^2), (K1690^2*I$8*$X$2+1/($X$2*I$8*(H$1017+1+K1690/J1690           )))/(1+($X$2*K1690*I$8)^2))),           V_rtHz(J1690)/($X$2*I$8*(J1690*H$1017+J1690+K1690)),V_rtHz(K1690)*SQRT(Sum_Sq(J1690*I$8*$X$2*H$1017,1))/($X$2*I$8*(J1690*H$1017+J1690+K1690))))/SQRT(Sum_Sq(1/(1+$A1690)+$AC$2/$I$2-1/(1+(1+K1690/J1690)/H$1017),$X$2/$I$2)),IF(K1691&lt;0,"A",H1691))</f>
        <v>8.0406394579075399E-7</v>
      </c>
      <c r="J1690" s="13">
        <f t="shared" si="604"/>
        <v>6948.0725297260969</v>
      </c>
      <c r="K1690" s="12">
        <f t="shared" si="628"/>
        <v>4478.7109805963537</v>
      </c>
      <c r="M1690" s="13">
        <f>IF(P1690&gt;0,SQRT(Sum_Sq($AI$2,V_rtHz($AH$2)/(1+1/$A1690),V_rtHz($AH$2*$A1690)/(1+$A1690),$AN$2*$AH$2/(1+1/$A1690),$AM$2*SQRT(Sum_Sq(P1690,1/($X$2*N$8*(1+M$1017+P1690/O1690))))/SQRT(Sum_Sq($X$2*P1690*N$8,1)),                   $AQ$2*SQRT(Sum_Sq($AH$2/(1+1/$A1690)+P1690*( 1/(M$1017+1+P1690/O1690)-1)/(1+($X$2*P1690*N$8)^2), (P1690^2*N$8*$X$2+1/($X$2*N$8*(M$1017+1+P1690/O1690           )))/(1+($X$2*P1690*N$8)^2))),           V_rtHz(O1690)/($X$2*N$8*(O1690*M$1017+O1690+P1690)),V_rtHz(P1690)*SQRT(Sum_Sq(O1690*N$8*$X$2*M$1017,1))/($X$2*N$8*(O1690*M$1017+O1690+P1690))))/SQRT(Sum_Sq(1/(1+$A1690)+$AC$2/$I$2-1/(1+(1+P1690/O1690)/M$1017),$X$2/$I$2)),IF(P1691&lt;0,"A",M1691))</f>
        <v>8.2124901380558529E-7</v>
      </c>
      <c r="O1690" s="13">
        <f t="shared" si="605"/>
        <v>4619.8526386270732</v>
      </c>
      <c r="P1690" s="12">
        <f t="shared" si="629"/>
        <v>21300.473511460077</v>
      </c>
      <c r="R1690" s="13">
        <f>IF(U1690&gt;0,SQRT(Sum_Sq($AI$2,V_rtHz($AH$2)/(1+1/$A1690),V_rtHz($AH$2*$A1690)/(1+$A1690),$AN$2*$AH$2/(1+1/$A1690),$AM$2*SQRT(Sum_Sq(U1690,1/($X$2*S$8*(1+R$1017+U1690/T1690))))/SQRT(Sum_Sq($X$2*U1690*S$8,1)),                   $AQ$2*SQRT(Sum_Sq($AH$2/(1+1/$A1690)+U1690*( 1/(R$1017+1+U1690/T1690)-1)/(1+($X$2*U1690*S$8)^2), (U1690^2*S$8*$X$2+1/($X$2*S$8*(R$1017+1+U1690/T1690           )))/(1+($X$2*U1690*S$8)^2))),           V_rtHz(T1690)/($X$2*S$8*(T1690*R$1017+T1690+U1690)),V_rtHz(U1690)*SQRT(Sum_Sq(T1690*S$8*$X$2*R$1017,1))/($X$2*S$8*(T1690*R$1017+T1690+U1690))))/SQRT(Sum_Sq(1/(1+$A1690)+$AC$2/$I$2-1/(1+(1+U1690/T1690)/R$1017),$X$2/$I$2)),IF(U1691&lt;0,"A",R1691))</f>
        <v>1.2595673694453135E-6</v>
      </c>
      <c r="T1690" s="13">
        <f t="shared" si="606"/>
        <v>4271.1106576112488</v>
      </c>
      <c r="U1690" s="12">
        <f t="shared" si="630"/>
        <v>72857.884581871476</v>
      </c>
      <c r="X1690" s="13">
        <f>IF(AA1690&gt;0,SQRT(Sum_Sq($AI$2,V_rtHz($AH$2)/(1+1/$A1690),V_rtHz($AH$2*$A1690)/(1+$A1690),$AN$2*$AH$2/(1+1/$A1690),$AM$2*SQRT(Sum_Sq(AA1690,1/($X$2*Y$8*(1+X$1017+AA1690/Z1690))))/SQRT(Sum_Sq($X$2*AA1690*Y$8,1)),                   $AQ$2*SQRT(Sum_Sq($AH$2/(1+1/$A1690)+AA1690*( 1/(X$1017+1+AA1690/Z1690)-1)/(1+($X$2*AA1690*Y$8)^2), (AA1690^2*Y$8*$X$2+1/($X$2*Y$8*(X$1017+1+AA1690/Z1690           )))/(1+($X$2*AA1690*Y$8)^2))),           V_rtHz(Z1690)/($X$2*Y$8*(Z1690*X$1017+Z1690+AA1690)),V_rtHz(AA1690)*SQRT(Sum_Sq(Z1690*Y$8*$X$2*X$1017,1))/($X$2*Y$8*(Z1690*X$1017+Z1690+AA1690))))/SQRT(Sum_Sq(1/(1+$A1690)+$AC$2/$I$2-1/(1+(1+AA1690/Z1690)/X$1017),$X$2/$I$2)),IF(AA1691&lt;0,"A",X1691))</f>
        <v>2.1364614514803446E-6</v>
      </c>
      <c r="Z1690" s="13">
        <f t="shared" si="607"/>
        <v>4176.9030069713217</v>
      </c>
      <c r="AA1690" s="12">
        <f t="shared" si="631"/>
        <v>235593.32977491987</v>
      </c>
      <c r="AC1690" s="13">
        <f>IF(AF1690&gt;0,SQRT(Sum_Sq($AI$2,V_rtHz($AH$2)/(1+1/$A1690),V_rtHz($AH$2*$A1690)/(1+$A1690),$AN$2*$AH$2/(1+1/$A1690),$AM$2*SQRT(Sum_Sq(AF1690,1/($X$2*AD$8*(1+AC$1017+AF1690/AE1690))))/SQRT(Sum_Sq($X$2*AF1690*AD$8,1)),                   $AQ$2*SQRT(Sum_Sq($AH$2/(1+1/$A1690)+AF1690*( 1/(AC$1017+1+AF1690/AE1690)-1)/(1+($X$2*AF1690*AD$8)^2), (AF1690^2*AD$8*$X$2+1/($X$2*AD$8*(AC$1017+1+AF1690/AE1690           )))/(1+($X$2*AF1690*AD$8)^2))),           V_rtHz(AE1690)/($X$2*AD$8*(AE1690*AC$1017+AE1690+AF1690)),V_rtHz(AF1690)*SQRT(Sum_Sq(AE1690*AD$8*$X$2*AC$1017,1))/($X$2*AD$8*(AE1690*AC$1017+AE1690+AF1690))))/SQRT(Sum_Sq(1/(1+$A1690)+$AC$2/$I$2-1/(1+(1+AF1690/AE1690)/AC$1017),$X$2/$I$2)),IF(AF1691&lt;0,"A",AC1691))</f>
        <v>3.7424948047530491E-6</v>
      </c>
      <c r="AE1690" s="13">
        <f t="shared" si="608"/>
        <v>4148.4411108058976</v>
      </c>
      <c r="AF1690" s="12">
        <f t="shared" si="632"/>
        <v>750122.9474321485</v>
      </c>
      <c r="AG1690" s="13"/>
      <c r="AH1690" s="13">
        <f>IF(AK1690&gt;0,SQRT(Sum_Sq($AI$2,V_rtHz($AH$2)/(1+1/$A1690),V_rtHz($AH$2*$A1690)/(1+$A1690),$AN$2*$AH$2/(1+1/$A1690),$AM$2*SQRT(Sum_Sq(AK1690,1/($X$2*AI$8*(1+AH$1017+AK1690/AJ1690))))/SQRT(Sum_Sq($X$2*AK1690*AI$8,1)),                   $AQ$2*SQRT(Sum_Sq($AH$2/(1+1/$A1690)+AK1690*( 1/(AH$1017+1+AK1690/AJ1690)-1)/(1+($X$2*AK1690*AI$8)^2), (AK1690^2*AI$8*$X$2+1/($X$2*AI$8*(AH$1017+1+AK1690/AJ1690           )))/(1+($X$2*AK1690*AI$8)^2))),           V_rtHz(AJ1690)/($X$2*AI$8*(AJ1690*AH$1017+AJ1690+AK1690)),V_rtHz(AK1690)*SQRT(Sum_Sq(AJ1690*AI$8*$X$2*AH$1017,1))/($X$2*AI$8*(AJ1690*AH$1017+AJ1690+AK1690))))/SQRT(Sum_Sq(1/(1+$A1690)+$AC$2/$I$2-1/(1+(1+AK1690/AJ1690)/AH$1017),$X$2/$I$2)),IF(AK1691&lt;0,"A",AH1691))</f>
        <v>6.6241115603178104E-6</v>
      </c>
      <c r="AI1690" s="13"/>
      <c r="AJ1690" s="13">
        <f t="shared" si="609"/>
        <v>4139.5664234011774</v>
      </c>
      <c r="AK1690" s="12">
        <f t="shared" si="633"/>
        <v>2377182.5039365529</v>
      </c>
      <c r="AM1690" s="13">
        <f>IF(AP1690&gt;0,SQRT(Sum_Sq($AI$2,V_rtHz($AH$2)/(1+1/$A1690),V_rtHz($AH$2*$A1690)/(1+$A1690),$AN$2*$AH$2/(1+1/$A1690),$AM$2*SQRT(Sum_Sq(AP1690,1/($X$2*AN$8*(1+AM$1017+AP1690/AO1690))))/SQRT(Sum_Sq($X$2*AP1690*AN$8,1)),                   $AQ$2*SQRT(Sum_Sq($AH$2/(1+1/$A1690)+AP1690*( 1/(AM$1017+1+AP1690/AO1690)-1)/(1+($X$2*AP1690*AN$8)^2), (AP1690^2*AN$8*$X$2+1/($X$2*AN$8*(AM$1017+1+AP1690/AO1690           )))/(1+($X$2*AP1690*AN$8)^2))),           V_rtHz(AO1690)/($X$2*AN$8*(AO1690*AM$1017+AO1690+AP1690)),V_rtHz(AP1690)*SQRT(Sum_Sq(AO1690*AN$8*$X$2*AM$1017,1))/($X$2*AN$8*(AO1690*AM$1017+AO1690+AP1690))))/SQRT(Sum_Sq(1/(1+$A1690)+$AC$2/$I$2-1/(1+(1+AP1690/AO1690)/AM$1017),$X$2/$I$2)),IF(AP1691&lt;0,"A",AM1691))</f>
        <v>1.1765435439382954E-5</v>
      </c>
      <c r="AO1690" s="13">
        <f t="shared" si="610"/>
        <v>4136.772362944087</v>
      </c>
      <c r="AP1690" s="12">
        <f t="shared" si="634"/>
        <v>7522388.4716531998</v>
      </c>
      <c r="AR1690" s="13">
        <f t="shared" si="611"/>
        <v>69887291.180198371</v>
      </c>
      <c r="AS1690" s="13">
        <f t="shared" si="612"/>
        <v>-1.545813517019354E-5</v>
      </c>
      <c r="AV1690" s="13"/>
      <c r="AW1690" s="13">
        <f t="shared" si="613"/>
        <v>9963.3300000000036</v>
      </c>
      <c r="AX1690" s="13">
        <f t="shared" si="614"/>
        <v>1.0898999999999979</v>
      </c>
      <c r="AZ1690" s="13"/>
      <c r="BA1690" s="13"/>
      <c r="BB1690" s="13">
        <f t="shared" si="615"/>
        <v>3150.681587988543</v>
      </c>
      <c r="BC1690" s="13">
        <f t="shared" si="616"/>
        <v>3.4465664218175118</v>
      </c>
      <c r="BD1690" s="13"/>
      <c r="BE1690" s="13"/>
      <c r="BG1690" s="13">
        <f t="shared" si="617"/>
        <v>996.3330000000002</v>
      </c>
      <c r="BH1690" s="13">
        <f t="shared" si="618"/>
        <v>10.899000000000017</v>
      </c>
      <c r="BI1690" s="13"/>
      <c r="BL1690" s="13">
        <f t="shared" si="619"/>
        <v>315.06815879885437</v>
      </c>
      <c r="BM1690" s="13">
        <f t="shared" si="620"/>
        <v>34.465664218175149</v>
      </c>
      <c r="BP1690" s="13"/>
      <c r="BQ1690" s="13">
        <f t="shared" si="621"/>
        <v>99.633300000000006</v>
      </c>
      <c r="BR1690" s="13">
        <f t="shared" si="622"/>
        <v>108.98999999999997</v>
      </c>
      <c r="BT1690" s="13"/>
      <c r="BU1690" s="13"/>
      <c r="BV1690" s="13">
        <f t="shared" si="623"/>
        <v>31.50681587988543</v>
      </c>
      <c r="BW1690" s="13">
        <f t="shared" si="624"/>
        <v>344.65664218175141</v>
      </c>
      <c r="CA1690" s="13">
        <f t="shared" si="625"/>
        <v>9.9633299999999991</v>
      </c>
      <c r="CB1690" s="13">
        <f t="shared" si="626"/>
        <v>1089.9000000000008</v>
      </c>
    </row>
    <row r="1691" spans="1:80" x14ac:dyDescent="0.3">
      <c r="A1691" s="13">
        <f t="shared" si="602"/>
        <v>0.11534532578210922</v>
      </c>
      <c r="C1691" s="13" t="str">
        <f>IF(F1691&gt;0,SQRT(Sum_Sq($AI$2,V_rtHz($AH$2)/(1+1/$A1691),V_rtHz($AH$2*$A1691)/(1+$A1691),$AN$2*$AH$2/(1+1/$A1691),$AM$2*SQRT(Sum_Sq(F1691,1/($X$2*D$8*(1+C$1017+F1691/E1691))))/SQRT(Sum_Sq($X$2*F1691*D$8,1)),                   $AQ$2*SQRT(Sum_Sq($AH$2/(1+1/$A1691)+F1691*( 1/(C$1017+1+F1691/E1691)-1)/(1+($X$2*F1691*D$8)^2), (F1691^2*D$8*$X$2+1/($X$2*D$8*(C$1017+1+F1691/E1691           )))/(1+($X$2*F1691*D$8)^2))),           V_rtHz(E1691)/($X$2*D$8*(E1691*C$1017+E1691+F1691)),V_rtHz(F1691)*SQRT(Sum_Sq(E1691*D$8*$X$2*C$1017,1))/($X$2*D$8*(E1691*C$1017+E1691+F1691))))/SQRT(Sum_Sq(1/(1+$A1691)+$AC$2/$I$2-1/(1+(1+F1691/E1691)/C$1017),$X$2/$I$2)),IF(F1692&lt;0,"A",C1692))</f>
        <v>A</v>
      </c>
      <c r="E1691" s="13">
        <f t="shared" si="603"/>
        <v>-1</v>
      </c>
      <c r="F1691" s="12">
        <f t="shared" si="627"/>
        <v>-2</v>
      </c>
      <c r="H1691" s="13">
        <f>IF(K1691&gt;0,SQRT(Sum_Sq($AI$2,V_rtHz($AH$2)/(1+1/$A1691),V_rtHz($AH$2*$A1691)/(1+$A1691),$AN$2*$AH$2/(1+1/$A1691),$AM$2*SQRT(Sum_Sq(K1691,1/($X$2*I$8*(1+H$1017+K1691/J1691))))/SQRT(Sum_Sq($X$2*K1691*I$8,1)),                   $AQ$2*SQRT(Sum_Sq($AH$2/(1+1/$A1691)+K1691*( 1/(H$1017+1+K1691/J1691)-1)/(1+($X$2*K1691*I$8)^2), (K1691^2*I$8*$X$2+1/($X$2*I$8*(H$1017+1+K1691/J1691           )))/(1+($X$2*K1691*I$8)^2))),           V_rtHz(J1691)/($X$2*I$8*(J1691*H$1017+J1691+K1691)),V_rtHz(K1691)*SQRT(Sum_Sq(J1691*I$8*$X$2*H$1017,1))/($X$2*I$8*(J1691*H$1017+J1691+K1691))))/SQRT(Sum_Sq(1/(1+$A1691)+$AC$2/$I$2-1/(1+(1+K1691/J1691)/H$1017),$X$2/$I$2)),IF(K1692&lt;0,"A",H1692))</f>
        <v>7.947691763461471E-7</v>
      </c>
      <c r="J1691" s="13">
        <f t="shared" si="604"/>
        <v>6821.9421029257383</v>
      </c>
      <c r="K1691" s="12">
        <f t="shared" si="628"/>
        <v>4561.5175654332143</v>
      </c>
      <c r="M1691" s="13">
        <f>IF(P1691&gt;0,SQRT(Sum_Sq($AI$2,V_rtHz($AH$2)/(1+1/$A1691),V_rtHz($AH$2*$A1691)/(1+$A1691),$AN$2*$AH$2/(1+1/$A1691),$AM$2*SQRT(Sum_Sq(P1691,1/($X$2*N$8*(1+M$1017+P1691/O1691))))/SQRT(Sum_Sq($X$2*P1691*N$8,1)),                   $AQ$2*SQRT(Sum_Sq($AH$2/(1+1/$A1691)+P1691*( 1/(M$1017+1+P1691/O1691)-1)/(1+($X$2*P1691*N$8)^2), (P1691^2*N$8*$X$2+1/($X$2*N$8*(M$1017+1+P1691/O1691           )))/(1+($X$2*P1691*N$8)^2))),           V_rtHz(O1691)/($X$2*N$8*(O1691*M$1017+O1691+P1691)),V_rtHz(P1691)*SQRT(Sum_Sq(O1691*N$8*$X$2*M$1017,1))/($X$2*N$8*(O1691*M$1017+O1691+P1691))))/SQRT(Sum_Sq(1/(1+$A1691)+$AC$2/$I$2-1/(1+(1+P1691/O1691)/M$1017),$X$2/$I$2)),IF(P1692&lt;0,"A",M1692))</f>
        <v>8.1948307211761249E-7</v>
      </c>
      <c r="O1691" s="13">
        <f t="shared" si="605"/>
        <v>4585.0167062485425</v>
      </c>
      <c r="P1691" s="12">
        <f t="shared" si="629"/>
        <v>21462.309749453423</v>
      </c>
      <c r="R1691" s="13">
        <f>IF(U1691&gt;0,SQRT(Sum_Sq($AI$2,V_rtHz($AH$2)/(1+1/$A1691),V_rtHz($AH$2*$A1691)/(1+$A1691),$AN$2*$AH$2/(1+1/$A1691),$AM$2*SQRT(Sum_Sq(U1691,1/($X$2*S$8*(1+R$1017+U1691/T1691))))/SQRT(Sum_Sq($X$2*U1691*S$8,1)),                   $AQ$2*SQRT(Sum_Sq($AH$2/(1+1/$A1691)+U1691*( 1/(R$1017+1+U1691/T1691)-1)/(1+($X$2*U1691*S$8)^2), (U1691^2*S$8*$X$2+1/($X$2*S$8*(R$1017+1+U1691/T1691           )))/(1+($X$2*U1691*S$8)^2))),           V_rtHz(T1691)/($X$2*S$8*(T1691*R$1017+T1691+U1691)),V_rtHz(U1691)*SQRT(Sum_Sq(T1691*S$8*$X$2*R$1017,1))/($X$2*S$8*(T1691*R$1017+T1691+U1691))))/SQRT(Sum_Sq(1/(1+$A1691)+$AC$2/$I$2-1/(1+(1+U1691/T1691)/R$1017),$X$2/$I$2)),IF(U1692&lt;0,"A",R1692))</f>
        <v>1.2581182255376436E-6</v>
      </c>
      <c r="T1691" s="13">
        <f t="shared" si="606"/>
        <v>4243.8462471550483</v>
      </c>
      <c r="U1691" s="12">
        <f t="shared" si="630"/>
        <v>73325.956975291061</v>
      </c>
      <c r="X1691" s="13">
        <f>IF(AA1691&gt;0,SQRT(Sum_Sq($AI$2,V_rtHz($AH$2)/(1+1/$A1691),V_rtHz($AH$2*$A1691)/(1+$A1691),$AN$2*$AH$2/(1+1/$A1691),$AM$2*SQRT(Sum_Sq(AA1691,1/($X$2*Y$8*(1+X$1017+AA1691/Z1691))))/SQRT(Sum_Sq($X$2*AA1691*Y$8,1)),                   $AQ$2*SQRT(Sum_Sq($AH$2/(1+1/$A1691)+AA1691*( 1/(X$1017+1+AA1691/Z1691)-1)/(1+($X$2*AA1691*Y$8)^2), (AA1691^2*Y$8*$X$2+1/($X$2*Y$8*(X$1017+1+AA1691/Z1691           )))/(1+($X$2*AA1691*Y$8)^2))),           V_rtHz(Z1691)/($X$2*Y$8*(Z1691*X$1017+Z1691+AA1691)),V_rtHz(AA1691)*SQRT(Sum_Sq(Z1691*Y$8*$X$2*X$1017,1))/($X$2*Y$8*(Z1691*X$1017+Z1691+AA1691))))/SQRT(Sum_Sq(1/(1+$A1691)+$AC$2/$I$2-1/(1+(1+AA1691/Z1691)/X$1017),$X$2/$I$2)),IF(AA1692&lt;0,"A",X1692))</f>
        <v>2.1345455191065204E-6</v>
      </c>
      <c r="Z1691" s="13">
        <f t="shared" si="607"/>
        <v>4151.4694915004193</v>
      </c>
      <c r="AA1691" s="12">
        <f t="shared" si="631"/>
        <v>237036.66607064343</v>
      </c>
      <c r="AC1691" s="13">
        <f>IF(AF1691&gt;0,SQRT(Sum_Sq($AI$2,V_rtHz($AH$2)/(1+1/$A1691),V_rtHz($AH$2*$A1691)/(1+$A1691),$AN$2*$AH$2/(1+1/$A1691),$AM$2*SQRT(Sum_Sq(AF1691,1/($X$2*AD$8*(1+AC$1017+AF1691/AE1691))))/SQRT(Sum_Sq($X$2*AF1691*AD$8,1)),                   $AQ$2*SQRT(Sum_Sq($AH$2/(1+1/$A1691)+AF1691*( 1/(AC$1017+1+AF1691/AE1691)-1)/(1+($X$2*AF1691*AD$8)^2), (AF1691^2*AD$8*$X$2+1/($X$2*AD$8*(AC$1017+1+AF1691/AE1691           )))/(1+($X$2*AF1691*AD$8)^2))),           V_rtHz(AE1691)/($X$2*AD$8*(AE1691*AC$1017+AE1691+AF1691)),V_rtHz(AF1691)*SQRT(Sum_Sq(AE1691*AD$8*$X$2*AC$1017,1))/($X$2*AD$8*(AE1691*AC$1017+AE1691+AF1691))))/SQRT(Sum_Sq(1/(1+$A1691)+$AC$2/$I$2-1/(1+(1+AF1691/AE1691)/AC$1017),$X$2/$I$2)),IF(AF1692&lt;0,"A",AC1692))</f>
        <v>3.7394212247694533E-6</v>
      </c>
      <c r="AE1691" s="13">
        <f t="shared" si="608"/>
        <v>4123.543586909128</v>
      </c>
      <c r="AF1691" s="12">
        <f t="shared" si="632"/>
        <v>754652.11115155194</v>
      </c>
      <c r="AG1691" s="13"/>
      <c r="AH1691" s="13">
        <f>IF(AK1691&gt;0,SQRT(Sum_Sq($AI$2,V_rtHz($AH$2)/(1+1/$A1691),V_rtHz($AH$2*$A1691)/(1+$A1691),$AN$2*$AH$2/(1+1/$A1691),$AM$2*SQRT(Sum_Sq(AK1691,1/($X$2*AI$8*(1+AH$1017+AK1691/AJ1691))))/SQRT(Sum_Sq($X$2*AK1691*AI$8,1)),                   $AQ$2*SQRT(Sum_Sq($AH$2/(1+1/$A1691)+AK1691*( 1/(AH$1017+1+AK1691/AJ1691)-1)/(1+($X$2*AK1691*AI$8)^2), (AK1691^2*AI$8*$X$2+1/($X$2*AI$8*(AH$1017+1+AK1691/AJ1691           )))/(1+($X$2*AK1691*AI$8)^2))),           V_rtHz(AJ1691)/($X$2*AI$8*(AJ1691*AH$1017+AJ1691+AK1691)),V_rtHz(AK1691)*SQRT(Sum_Sq(AJ1691*AI$8*$X$2*AH$1017,1))/($X$2*AI$8*(AJ1691*AH$1017+AJ1691+AK1691))))/SQRT(Sum_Sq(1/(1+$A1691)+$AC$2/$I$2-1/(1+(1+AK1691/AJ1691)/AH$1017),$X$2/$I$2)),IF(AK1692&lt;0,"A",AH1692))</f>
        <v>6.6188301603611928E-6</v>
      </c>
      <c r="AI1691" s="13"/>
      <c r="AJ1691" s="13">
        <f t="shared" si="609"/>
        <v>4114.8344191409133</v>
      </c>
      <c r="AK1691" s="12">
        <f t="shared" si="633"/>
        <v>2391470.4392034737</v>
      </c>
      <c r="AM1691" s="13">
        <f>IF(AP1691&gt;0,SQRT(Sum_Sq($AI$2,V_rtHz($AH$2)/(1+1/$A1691),V_rtHz($AH$2*$A1691)/(1+$A1691),$AN$2*$AH$2/(1+1/$A1691),$AM$2*SQRT(Sum_Sq(AP1691,1/($X$2*AN$8*(1+AM$1017+AP1691/AO1691))))/SQRT(Sum_Sq($X$2*AP1691*AN$8,1)),                   $AQ$2*SQRT(Sum_Sq($AH$2/(1+1/$A1691)+AP1691*( 1/(AM$1017+1+AP1691/AO1691)-1)/(1+($X$2*AP1691*AN$8)^2), (AP1691^2*AN$8*$X$2+1/($X$2*AN$8*(AM$1017+1+AP1691/AO1691           )))/(1+($X$2*AP1691*AN$8)^2))),           V_rtHz(AO1691)/($X$2*AN$8*(AO1691*AM$1017+AO1691+AP1691)),V_rtHz(AP1691)*SQRT(Sum_Sq(AO1691*AN$8*$X$2*AM$1017,1))/($X$2*AN$8*(AO1691*AM$1017+AO1691+AP1691))))/SQRT(Sum_Sq(1/(1+$A1691)+$AC$2/$I$2-1/(1+(1+AP1691/AO1691)/AM$1017),$X$2/$I$2)),IF(AP1692&lt;0,"A",AM1692))</f>
        <v>1.1756163648277081E-5</v>
      </c>
      <c r="AO1691" s="13">
        <f t="shared" si="610"/>
        <v>4112.0923124644141</v>
      </c>
      <c r="AP1691" s="12">
        <f t="shared" si="634"/>
        <v>7567536.5162740294</v>
      </c>
      <c r="AR1691" s="13">
        <f t="shared" si="611"/>
        <v>69887291.180198371</v>
      </c>
      <c r="AS1691" s="13">
        <f t="shared" si="612"/>
        <v>-1.5495057786083644E-5</v>
      </c>
      <c r="AV1691" s="13"/>
      <c r="AW1691" s="13">
        <f t="shared" si="613"/>
        <v>9963.3300000000036</v>
      </c>
      <c r="AX1691" s="13">
        <f t="shared" si="614"/>
        <v>1.0898999999999985</v>
      </c>
      <c r="AZ1691" s="13"/>
      <c r="BA1691" s="13"/>
      <c r="BB1691" s="13">
        <f t="shared" si="615"/>
        <v>3150.681587988543</v>
      </c>
      <c r="BC1691" s="13">
        <f t="shared" si="616"/>
        <v>3.4465664218175172</v>
      </c>
      <c r="BD1691" s="13"/>
      <c r="BE1691" s="13"/>
      <c r="BG1691" s="13">
        <f t="shared" si="617"/>
        <v>996.3330000000002</v>
      </c>
      <c r="BH1691" s="13">
        <f t="shared" si="618"/>
        <v>10.898999999999999</v>
      </c>
      <c r="BI1691" s="13"/>
      <c r="BL1691" s="13">
        <f t="shared" si="619"/>
        <v>315.06815879885437</v>
      </c>
      <c r="BM1691" s="13">
        <f t="shared" si="620"/>
        <v>34.465664218175085</v>
      </c>
      <c r="BP1691" s="13"/>
      <c r="BQ1691" s="13">
        <f t="shared" si="621"/>
        <v>99.633299999999991</v>
      </c>
      <c r="BR1691" s="13">
        <f t="shared" si="622"/>
        <v>108.99000000000012</v>
      </c>
      <c r="BT1691" s="13"/>
      <c r="BU1691" s="13"/>
      <c r="BV1691" s="13">
        <f t="shared" si="623"/>
        <v>31.50681587988543</v>
      </c>
      <c r="BW1691" s="13">
        <f t="shared" si="624"/>
        <v>344.65664218175192</v>
      </c>
      <c r="CA1691" s="13">
        <f t="shared" si="625"/>
        <v>9.9633299999999991</v>
      </c>
      <c r="CB1691" s="13">
        <f t="shared" si="626"/>
        <v>1089.9000000000008</v>
      </c>
    </row>
    <row r="1692" spans="1:80" x14ac:dyDescent="0.3">
      <c r="A1692" s="13">
        <f t="shared" si="602"/>
        <v>0.11694993910198717</v>
      </c>
      <c r="C1692" s="13" t="str">
        <f>IF(F1692&gt;0,SQRT(Sum_Sq($AI$2,V_rtHz($AH$2)/(1+1/$A1692),V_rtHz($AH$2*$A1692)/(1+$A1692),$AN$2*$AH$2/(1+1/$A1692),$AM$2*SQRT(Sum_Sq(F1692,1/($X$2*D$8*(1+C$1017+F1692/E1692))))/SQRT(Sum_Sq($X$2*F1692*D$8,1)),                   $AQ$2*SQRT(Sum_Sq($AH$2/(1+1/$A1692)+F1692*( 1/(C$1017+1+F1692/E1692)-1)/(1+($X$2*F1692*D$8)^2), (F1692^2*D$8*$X$2+1/($X$2*D$8*(C$1017+1+F1692/E1692           )))/(1+($X$2*F1692*D$8)^2))),           V_rtHz(E1692)/($X$2*D$8*(E1692*C$1017+E1692+F1692)),V_rtHz(F1692)*SQRT(Sum_Sq(E1692*D$8*$X$2*C$1017,1))/($X$2*D$8*(E1692*C$1017+E1692+F1692))))/SQRT(Sum_Sq(1/(1+$A1692)+$AC$2/$I$2-1/(1+(1+F1692/E1692)/C$1017),$X$2/$I$2)),IF(F1693&lt;0,"A",C1693))</f>
        <v>A</v>
      </c>
      <c r="E1692" s="13">
        <f t="shared" si="603"/>
        <v>-1</v>
      </c>
      <c r="F1692" s="12">
        <f t="shared" si="627"/>
        <v>-2</v>
      </c>
      <c r="H1692" s="13">
        <f>IF(K1692&gt;0,SQRT(Sum_Sq($AI$2,V_rtHz($AH$2)/(1+1/$A1692),V_rtHz($AH$2*$A1692)/(1+$A1692),$AN$2*$AH$2/(1+1/$A1692),$AM$2*SQRT(Sum_Sq(K1692,1/($X$2*I$8*(1+H$1017+K1692/J1692))))/SQRT(Sum_Sq($X$2*K1692*I$8,1)),                   $AQ$2*SQRT(Sum_Sq($AH$2/(1+1/$A1692)+K1692*( 1/(H$1017+1+K1692/J1692)-1)/(1+($X$2*K1692*I$8)^2), (K1692^2*I$8*$X$2+1/($X$2*I$8*(H$1017+1+K1692/J1692           )))/(1+($X$2*K1692*I$8)^2))),           V_rtHz(J1692)/($X$2*I$8*(J1692*H$1017+J1692+K1692)),V_rtHz(K1692)*SQRT(Sum_Sq(J1692*I$8*$X$2*H$1017,1))/($X$2*I$8*(J1692*H$1017+J1692+K1692))))/SQRT(Sum_Sq(1/(1+$A1692)+$AC$2/$I$2-1/(1+(1+K1692/J1692)/H$1017),$X$2/$I$2)),IF(K1693&lt;0,"A",H1693))</f>
        <v>7.85938936477895E-7</v>
      </c>
      <c r="J1692" s="13">
        <f t="shared" si="604"/>
        <v>6701.3403051139849</v>
      </c>
      <c r="K1692" s="12">
        <f t="shared" si="628"/>
        <v>4643.6096834415057</v>
      </c>
      <c r="M1692" s="13">
        <f>IF(P1692&gt;0,SQRT(Sum_Sq($AI$2,V_rtHz($AH$2)/(1+1/$A1692),V_rtHz($AH$2*$A1692)/(1+$A1692),$AN$2*$AH$2/(1+1/$A1692),$AM$2*SQRT(Sum_Sq(P1692,1/($X$2*N$8*(1+M$1017+P1692/O1692))))/SQRT(Sum_Sq($X$2*P1692*N$8,1)),                   $AQ$2*SQRT(Sum_Sq($AH$2/(1+1/$A1692)+P1692*( 1/(M$1017+1+P1692/O1692)-1)/(1+($X$2*P1692*N$8)^2), (P1692^2*N$8*$X$2+1/($X$2*N$8*(M$1017+1+P1692/O1692           )))/(1+($X$2*P1692*N$8)^2))),           V_rtHz(O1692)/($X$2*N$8*(O1692*M$1017+O1692+P1692)),V_rtHz(P1692)*SQRT(Sum_Sq(O1692*N$8*$X$2*M$1017,1))/($X$2*N$8*(O1692*M$1017+O1692+P1692))))/SQRT(Sum_Sq(1/(1+$A1692)+$AC$2/$I$2-1/(1+(1+P1692/O1692)/M$1017),$X$2/$I$2)),IF(P1693&lt;0,"A",M1693))</f>
        <v>8.1775758470507574E-7</v>
      </c>
      <c r="O1692" s="13">
        <f t="shared" si="605"/>
        <v>4550.5277504273081</v>
      </c>
      <c r="P1692" s="12">
        <f t="shared" si="629"/>
        <v>21624.974981568761</v>
      </c>
      <c r="R1692" s="13">
        <f>IF(U1692&gt;0,SQRT(Sum_Sq($AI$2,V_rtHz($AH$2)/(1+1/$A1692),V_rtHz($AH$2*$A1692)/(1+$A1692),$AN$2*$AH$2/(1+1/$A1692),$AM$2*SQRT(Sum_Sq(U1692,1/($X$2*S$8*(1+R$1017+U1692/T1692))))/SQRT(Sum_Sq($X$2*U1692*S$8,1)),                   $AQ$2*SQRT(Sum_Sq($AH$2/(1+1/$A1692)+U1692*( 1/(R$1017+1+U1692/T1692)-1)/(1+($X$2*U1692*S$8)^2), (U1692^2*S$8*$X$2+1/($X$2*S$8*(R$1017+1+U1692/T1692           )))/(1+($X$2*U1692*S$8)^2))),           V_rtHz(T1692)/($X$2*S$8*(T1692*R$1017+T1692+U1692)),V_rtHz(U1692)*SQRT(Sum_Sq(T1692*S$8*$X$2*R$1017,1))/($X$2*S$8*(T1692*R$1017+T1692+U1692))))/SQRT(Sum_Sq(1/(1+$A1692)+$AC$2/$I$2-1/(1+(1+U1692/T1692)/R$1017),$X$2/$I$2)),IF(U1693&lt;0,"A",R1693))</f>
        <v>1.2567063998672402E-6</v>
      </c>
      <c r="T1692" s="13">
        <f t="shared" si="606"/>
        <v>4216.7526894541197</v>
      </c>
      <c r="U1692" s="12">
        <f t="shared" si="630"/>
        <v>73797.092275982141</v>
      </c>
      <c r="X1692" s="13">
        <f>IF(AA1692&gt;0,SQRT(Sum_Sq($AI$2,V_rtHz($AH$2)/(1+1/$A1692),V_rtHz($AH$2*$A1692)/(1+$A1692),$AN$2*$AH$2/(1+1/$A1692),$AM$2*SQRT(Sum_Sq(AA1692,1/($X$2*Y$8*(1+X$1017+AA1692/Z1692))))/SQRT(Sum_Sq($X$2*AA1692*Y$8,1)),                   $AQ$2*SQRT(Sum_Sq($AH$2/(1+1/$A1692)+AA1692*( 1/(X$1017+1+AA1692/Z1692)-1)/(1+($X$2*AA1692*Y$8)^2), (AA1692^2*Y$8*$X$2+1/($X$2*Y$8*(X$1017+1+AA1692/Z1692           )))/(1+($X$2*AA1692*Y$8)^2))),           V_rtHz(Z1692)/($X$2*Y$8*(Z1692*X$1017+Z1692+AA1692)),V_rtHz(AA1692)*SQRT(Sum_Sq(Z1692*Y$8*$X$2*X$1017,1))/($X$2*Y$8*(Z1692*X$1017+Z1692+AA1692))))/SQRT(Sum_Sq(1/(1+$A1692)+$AC$2/$I$2-1/(1+(1+AA1692/Z1692)/X$1017),$X$2/$I$2)),IF(AA1693&lt;0,"A",X1693))</f>
        <v>2.132684461570061E-6</v>
      </c>
      <c r="Z1692" s="13">
        <f t="shared" si="607"/>
        <v>4126.1714724092717</v>
      </c>
      <c r="AA1692" s="12">
        <f t="shared" si="631"/>
        <v>238489.96439904658</v>
      </c>
      <c r="AC1692" s="13">
        <f>IF(AF1692&gt;0,SQRT(Sum_Sq($AI$2,V_rtHz($AH$2)/(1+1/$A1692),V_rtHz($AH$2*$A1692)/(1+$A1692),$AN$2*$AH$2/(1+1/$A1692),$AM$2*SQRT(Sum_Sq(AF1692,1/($X$2*AD$8*(1+AC$1017+AF1692/AE1692))))/SQRT(Sum_Sq($X$2*AF1692*AD$8,1)),                   $AQ$2*SQRT(Sum_Sq($AH$2/(1+1/$A1692)+AF1692*( 1/(AC$1017+1+AF1692/AE1692)-1)/(1+($X$2*AF1692*AD$8)^2), (AF1692^2*AD$8*$X$2+1/($X$2*AD$8*(AC$1017+1+AF1692/AE1692           )))/(1+($X$2*AF1692*AD$8)^2))),           V_rtHz(AE1692)/($X$2*AD$8*(AE1692*AC$1017+AE1692+AF1692)),V_rtHz(AF1692)*SQRT(Sum_Sq(AE1692*AD$8*$X$2*AC$1017,1))/($X$2*AD$8*(AE1692*AC$1017+AE1692+AF1692))))/SQRT(Sum_Sq(1/(1+$A1692)+$AC$2/$I$2-1/(1+(1+AF1692/AE1692)/AC$1017),$X$2/$I$2)),IF(AF1693&lt;0,"A",AC1693))</f>
        <v>3.7364396737117628E-6</v>
      </c>
      <c r="AE1692" s="13">
        <f t="shared" si="608"/>
        <v>4098.7717617085564</v>
      </c>
      <c r="AF1692" s="12">
        <f t="shared" si="632"/>
        <v>759213.01653284987</v>
      </c>
      <c r="AG1692" s="13"/>
      <c r="AH1692" s="13">
        <f>IF(AK1692&gt;0,SQRT(Sum_Sq($AI$2,V_rtHz($AH$2)/(1+1/$A1692),V_rtHz($AH$2*$A1692)/(1+$A1692),$AN$2*$AH$2/(1+1/$A1692),$AM$2*SQRT(Sum_Sq(AK1692,1/($X$2*AI$8*(1+AH$1017+AK1692/AJ1692))))/SQRT(Sum_Sq($X$2*AK1692*AI$8,1)),                   $AQ$2*SQRT(Sum_Sq($AH$2/(1+1/$A1692)+AK1692*( 1/(AH$1017+1+AK1692/AJ1692)-1)/(1+($X$2*AK1692*AI$8)^2), (AK1692^2*AI$8*$X$2+1/($X$2*AI$8*(AH$1017+1+AK1692/AJ1692           )))/(1+($X$2*AK1692*AI$8)^2))),           V_rtHz(AJ1692)/($X$2*AI$8*(AJ1692*AH$1017+AJ1692+AK1692)),V_rtHz(AK1692)*SQRT(Sum_Sq(AJ1692*AI$8*$X$2*AH$1017,1))/($X$2*AI$8*(AJ1692*AH$1017+AJ1692+AK1692))))/SQRT(Sum_Sq(1/(1+$A1692)+$AC$2/$I$2-1/(1+(1+AK1692/AJ1692)/AH$1017),$X$2/$I$2)),IF(AK1693&lt;0,"A",AH1693))</f>
        <v>6.6137094645540268E-6</v>
      </c>
      <c r="AI1692" s="13"/>
      <c r="AJ1692" s="13">
        <f t="shared" si="609"/>
        <v>4090.2251390723068</v>
      </c>
      <c r="AK1692" s="12">
        <f t="shared" si="633"/>
        <v>2405858.9786635535</v>
      </c>
      <c r="AM1692" s="13">
        <f>IF(AP1692&gt;0,SQRT(Sum_Sq($AI$2,V_rtHz($AH$2)/(1+1/$A1692),V_rtHz($AH$2*$A1692)/(1+$A1692),$AN$2*$AH$2/(1+1/$A1692),$AM$2*SQRT(Sum_Sq(AP1692,1/($X$2*AN$8*(1+AM$1017+AP1692/AO1692))))/SQRT(Sum_Sq($X$2*AP1692*AN$8,1)),                   $AQ$2*SQRT(Sum_Sq($AH$2/(1+1/$A1692)+AP1692*( 1/(AM$1017+1+AP1692/AO1692)-1)/(1+($X$2*AP1692*AN$8)^2), (AP1692^2*AN$8*$X$2+1/($X$2*AN$8*(AM$1017+1+AP1692/AO1692           )))/(1+($X$2*AP1692*AN$8)^2))),           V_rtHz(AO1692)/($X$2*AN$8*(AO1692*AM$1017+AO1692+AP1692)),V_rtHz(AP1692)*SQRT(Sum_Sq(AO1692*AN$8*$X$2*AM$1017,1))/($X$2*AN$8*(AO1692*AM$1017+AO1692+AP1692))))/SQRT(Sum_Sq(1/(1+$A1692)+$AC$2/$I$2-1/(1+(1+AP1692/AO1692)/AM$1017),$X$2/$I$2)),IF(AP1693&lt;0,"A",AM1693))</f>
        <v>1.174717619169509E-5</v>
      </c>
      <c r="AO1692" s="13">
        <f t="shared" si="610"/>
        <v>4087.534057520128</v>
      </c>
      <c r="AP1692" s="12">
        <f t="shared" si="634"/>
        <v>7613002.9242480341</v>
      </c>
      <c r="AR1692" s="13">
        <f t="shared" si="611"/>
        <v>69887291.180198371</v>
      </c>
      <c r="AS1692" s="13">
        <f t="shared" si="612"/>
        <v>-1.5532674565021327E-5</v>
      </c>
      <c r="AV1692" s="13"/>
      <c r="AW1692" s="13">
        <f t="shared" si="613"/>
        <v>9963.3300000000036</v>
      </c>
      <c r="AX1692" s="13">
        <f t="shared" si="614"/>
        <v>1.0898999999999992</v>
      </c>
      <c r="AZ1692" s="13"/>
      <c r="BA1692" s="13"/>
      <c r="BB1692" s="13">
        <f t="shared" si="615"/>
        <v>3150.681587988543</v>
      </c>
      <c r="BC1692" s="13">
        <f t="shared" si="616"/>
        <v>3.4465664218175118</v>
      </c>
      <c r="BD1692" s="13"/>
      <c r="BE1692" s="13"/>
      <c r="BG1692" s="13">
        <f t="shared" si="617"/>
        <v>996.3330000000002</v>
      </c>
      <c r="BH1692" s="13">
        <f t="shared" si="618"/>
        <v>10.899000000000017</v>
      </c>
      <c r="BI1692" s="13"/>
      <c r="BL1692" s="13">
        <f t="shared" si="619"/>
        <v>315.06815879885437</v>
      </c>
      <c r="BM1692" s="13">
        <f t="shared" si="620"/>
        <v>34.465664218175149</v>
      </c>
      <c r="BP1692" s="13"/>
      <c r="BQ1692" s="13">
        <f t="shared" si="621"/>
        <v>99.633300000000006</v>
      </c>
      <c r="BR1692" s="13">
        <f t="shared" si="622"/>
        <v>108.99000000000012</v>
      </c>
      <c r="BT1692" s="13"/>
      <c r="BU1692" s="13"/>
      <c r="BV1692" s="13">
        <f t="shared" si="623"/>
        <v>31.50681587988543</v>
      </c>
      <c r="BW1692" s="13">
        <f t="shared" si="624"/>
        <v>344.6566421817522</v>
      </c>
      <c r="CA1692" s="13">
        <f t="shared" si="625"/>
        <v>9.9633299999999974</v>
      </c>
      <c r="CB1692" s="13">
        <f t="shared" si="626"/>
        <v>1089.9000000000001</v>
      </c>
    </row>
    <row r="1693" spans="1:80" x14ac:dyDescent="0.3">
      <c r="A1693" s="13">
        <f t="shared" si="602"/>
        <v>0.11857687481671617</v>
      </c>
      <c r="C1693" s="13" t="str">
        <f>IF(F1693&gt;0,SQRT(Sum_Sq($AI$2,V_rtHz($AH$2)/(1+1/$A1693),V_rtHz($AH$2*$A1693)/(1+$A1693),$AN$2*$AH$2/(1+1/$A1693),$AM$2*SQRT(Sum_Sq(F1693,1/($X$2*D$8*(1+C$1017+F1693/E1693))))/SQRT(Sum_Sq($X$2*F1693*D$8,1)),                   $AQ$2*SQRT(Sum_Sq($AH$2/(1+1/$A1693)+F1693*( 1/(C$1017+1+F1693/E1693)-1)/(1+($X$2*F1693*D$8)^2), (F1693^2*D$8*$X$2+1/($X$2*D$8*(C$1017+1+F1693/E1693           )))/(1+($X$2*F1693*D$8)^2))),           V_rtHz(E1693)/($X$2*D$8*(E1693*C$1017+E1693+F1693)),V_rtHz(F1693)*SQRT(Sum_Sq(E1693*D$8*$X$2*C$1017,1))/($X$2*D$8*(E1693*C$1017+E1693+F1693))))/SQRT(Sum_Sq(1/(1+$A1693)+$AC$2/$I$2-1/(1+(1+F1693/E1693)/C$1017),$X$2/$I$2)),IF(F1694&lt;0,"A",C1694))</f>
        <v>A</v>
      </c>
      <c r="E1693" s="13">
        <f t="shared" si="603"/>
        <v>-1</v>
      </c>
      <c r="F1693" s="12">
        <f t="shared" si="627"/>
        <v>-2</v>
      </c>
      <c r="H1693" s="13">
        <f>IF(K1693&gt;0,SQRT(Sum_Sq($AI$2,V_rtHz($AH$2)/(1+1/$A1693),V_rtHz($AH$2*$A1693)/(1+$A1693),$AN$2*$AH$2/(1+1/$A1693),$AM$2*SQRT(Sum_Sq(K1693,1/($X$2*I$8*(1+H$1017+K1693/J1693))))/SQRT(Sum_Sq($X$2*K1693*I$8,1)),                   $AQ$2*SQRT(Sum_Sq($AH$2/(1+1/$A1693)+K1693*( 1/(H$1017+1+K1693/J1693)-1)/(1+($X$2*K1693*I$8)^2), (K1693^2*I$8*$X$2+1/($X$2*I$8*(H$1017+1+K1693/J1693           )))/(1+($X$2*K1693*I$8)^2))),           V_rtHz(J1693)/($X$2*I$8*(J1693*H$1017+J1693+K1693)),V_rtHz(K1693)*SQRT(Sum_Sq(J1693*I$8*$X$2*H$1017,1))/($X$2*I$8*(J1693*H$1017+J1693+K1693))))/SQRT(Sum_Sq(1/(1+$A1693)+$AC$2/$I$2-1/(1+(1+K1693/J1693)/H$1017),$X$2/$I$2)),IF(K1694&lt;0,"A",H1694))</f>
        <v>7.7753795440503263E-7</v>
      </c>
      <c r="J1693" s="13">
        <f t="shared" si="604"/>
        <v>6585.8391091456187</v>
      </c>
      <c r="K1693" s="12">
        <f t="shared" si="628"/>
        <v>4725.0484284759805</v>
      </c>
      <c r="M1693" s="13">
        <f>IF(P1693&gt;0,SQRT(Sum_Sq($AI$2,V_rtHz($AH$2)/(1+1/$A1693),V_rtHz($AH$2*$A1693)/(1+$A1693),$AN$2*$AH$2/(1+1/$A1693),$AM$2*SQRT(Sum_Sq(P1693,1/($X$2*N$8*(1+M$1017+P1693/O1693))))/SQRT(Sum_Sq($X$2*P1693*N$8,1)),                   $AQ$2*SQRT(Sum_Sq($AH$2/(1+1/$A1693)+P1693*( 1/(M$1017+1+P1693/O1693)-1)/(1+($X$2*P1693*N$8)^2), (P1693^2*N$8*$X$2+1/($X$2*N$8*(M$1017+1+P1693/O1693           )))/(1+($X$2*P1693*N$8)^2))),           V_rtHz(O1693)/($X$2*N$8*(O1693*M$1017+O1693+P1693)),V_rtHz(P1693)*SQRT(Sum_Sq(O1693*N$8*$X$2*M$1017,1))/($X$2*N$8*(O1693*M$1017+O1693+P1693))))/SQRT(Sum_Sq(1/(1+$A1693)+$AC$2/$I$2-1/(1+(1+P1693/O1693)/M$1017),$X$2/$I$2)),IF(P1694&lt;0,"A",M1694))</f>
        <v>8.1607230269853729E-7</v>
      </c>
      <c r="O1693" s="13">
        <f t="shared" si="605"/>
        <v>4516.3800061233023</v>
      </c>
      <c r="P1693" s="12">
        <f t="shared" si="629"/>
        <v>21788.478520963134</v>
      </c>
      <c r="R1693" s="13">
        <f>IF(U1693&gt;0,SQRT(Sum_Sq($AI$2,V_rtHz($AH$2)/(1+1/$A1693),V_rtHz($AH$2*$A1693)/(1+$A1693),$AN$2*$AH$2/(1+1/$A1693),$AM$2*SQRT(Sum_Sq(U1693,1/($X$2*S$8*(1+R$1017+U1693/T1693))))/SQRT(Sum_Sq($X$2*U1693*S$8,1)),                   $AQ$2*SQRT(Sum_Sq($AH$2/(1+1/$A1693)+U1693*( 1/(R$1017+1+U1693/T1693)-1)/(1+($X$2*U1693*S$8)^2), (U1693^2*S$8*$X$2+1/($X$2*S$8*(R$1017+1+U1693/T1693           )))/(1+($X$2*U1693*S$8)^2))),           V_rtHz(T1693)/($X$2*S$8*(T1693*R$1017+T1693+U1693)),V_rtHz(U1693)*SQRT(Sum_Sq(T1693*S$8*$X$2*R$1017,1))/($X$2*S$8*(T1693*R$1017+T1693+U1693))))/SQRT(Sum_Sq(1/(1+$A1693)+$AC$2/$I$2-1/(1+(1+U1693/T1693)/R$1017),$X$2/$I$2)),IF(U1694&lt;0,"A",R1694))</f>
        <v>1.2553321068794197E-6</v>
      </c>
      <c r="T1693" s="13">
        <f t="shared" si="606"/>
        <v>4189.8288051988184</v>
      </c>
      <c r="U1693" s="12">
        <f t="shared" si="630"/>
        <v>74271.313172155977</v>
      </c>
      <c r="X1693" s="13">
        <f>IF(AA1693&gt;0,SQRT(Sum_Sq($AI$2,V_rtHz($AH$2)/(1+1/$A1693),V_rtHz($AH$2*$A1693)/(1+$A1693),$AN$2*$AH$2/(1+1/$A1693),$AM$2*SQRT(Sum_Sq(AA1693,1/($X$2*Y$8*(1+X$1017+AA1693/Z1693))))/SQRT(Sum_Sq($X$2*AA1693*Y$8,1)),                   $AQ$2*SQRT(Sum_Sq($AH$2/(1+1/$A1693)+AA1693*( 1/(X$1017+1+AA1693/Z1693)-1)/(1+($X$2*AA1693*Y$8)^2), (AA1693^2*Y$8*$X$2+1/($X$2*Y$8*(X$1017+1+AA1693/Z1693           )))/(1+($X$2*AA1693*Y$8)^2))),           V_rtHz(Z1693)/($X$2*Y$8*(Z1693*X$1017+Z1693+AA1693)),V_rtHz(AA1693)*SQRT(Sum_Sq(Z1693*Y$8*$X$2*X$1017,1))/($X$2*Y$8*(Z1693*X$1017+Z1693+AA1693))))/SQRT(Sum_Sq(1/(1+$A1693)+$AC$2/$I$2-1/(1+(1+AA1693/Z1693)/X$1017),$X$2/$I$2)),IF(AA1694&lt;0,"A",X1694))</f>
        <v>2.1308787749904505E-6</v>
      </c>
      <c r="Z1693" s="13">
        <f t="shared" si="607"/>
        <v>4101.0084533489062</v>
      </c>
      <c r="AA1693" s="12">
        <f t="shared" si="631"/>
        <v>239953.29411127351</v>
      </c>
      <c r="AC1693" s="13">
        <f>IF(AF1693&gt;0,SQRT(Sum_Sq($AI$2,V_rtHz($AH$2)/(1+1/$A1693),V_rtHz($AH$2*$A1693)/(1+$A1693),$AN$2*$AH$2/(1+1/$A1693),$AM$2*SQRT(Sum_Sq(AF1693,1/($X$2*AD$8*(1+AC$1017+AF1693/AE1693))))/SQRT(Sum_Sq($X$2*AF1693*AD$8,1)),                   $AQ$2*SQRT(Sum_Sq($AH$2/(1+1/$A1693)+AF1693*( 1/(AC$1017+1+AF1693/AE1693)-1)/(1+($X$2*AF1693*AD$8)^2), (AF1693^2*AD$8*$X$2+1/($X$2*AD$8*(AC$1017+1+AF1693/AE1693           )))/(1+($X$2*AF1693*AD$8)^2))),           V_rtHz(AE1693)/($X$2*AD$8*(AE1693*AC$1017+AE1693+AF1693)),V_rtHz(AF1693)*SQRT(Sum_Sq(AE1693*AD$8*$X$2*AC$1017,1))/($X$2*AD$8*(AE1693*AC$1017+AE1693+AF1693))))/SQRT(Sum_Sq(1/(1+$A1693)+$AC$2/$I$2-1/(1+(1+AF1693/AE1693)/AC$1017),$X$2/$I$2)),IF(AF1694&lt;0,"A",AC1694))</f>
        <v>3.7335510749642546E-6</v>
      </c>
      <c r="AE1693" s="13">
        <f t="shared" si="608"/>
        <v>4074.1253105283276</v>
      </c>
      <c r="AF1693" s="12">
        <f t="shared" si="632"/>
        <v>763805.88128814253</v>
      </c>
      <c r="AG1693" s="13"/>
      <c r="AH1693" s="13">
        <f>IF(AK1693&gt;0,SQRT(Sum_Sq($AI$2,V_rtHz($AH$2)/(1+1/$A1693),V_rtHz($AH$2*$A1693)/(1+$A1693),$AN$2*$AH$2/(1+1/$A1693),$AM$2*SQRT(Sum_Sq(AK1693,1/($X$2*AI$8*(1+AH$1017+AK1693/AJ1693))))/SQRT(Sum_Sq($X$2*AK1693*AI$8,1)),                   $AQ$2*SQRT(Sum_Sq($AH$2/(1+1/$A1693)+AK1693*( 1/(AH$1017+1+AK1693/AJ1693)-1)/(1+($X$2*AK1693*AI$8)^2), (AK1693^2*AI$8*$X$2+1/($X$2*AI$8*(AH$1017+1+AK1693/AJ1693           )))/(1+($X$2*AK1693*AI$8)^2))),           V_rtHz(AJ1693)/($X$2*AI$8*(AJ1693*AH$1017+AJ1693+AK1693)),V_rtHz(AK1693)*SQRT(Sum_Sq(AJ1693*AI$8*$X$2*AH$1017,1))/($X$2*AI$8*(AJ1693*AH$1017+AJ1693+AK1693))))/SQRT(Sum_Sq(1/(1+$A1693)+$AC$2/$I$2-1/(1+(1+AK1693/AJ1693)/AH$1017),$X$2/$I$2)),IF(AK1694&lt;0,"A",AH1694))</f>
        <v>6.6087511351495865E-6</v>
      </c>
      <c r="AI1693" s="13"/>
      <c r="AJ1693" s="13">
        <f t="shared" si="609"/>
        <v>4065.7383090257604</v>
      </c>
      <c r="AK1693" s="12">
        <f t="shared" si="633"/>
        <v>2420348.8094024654</v>
      </c>
      <c r="AM1693" s="13">
        <f>IF(AP1693&gt;0,SQRT(Sum_Sq($AI$2,V_rtHz($AH$2)/(1+1/$A1693),V_rtHz($AH$2*$A1693)/(1+$A1693),$AN$2*$AH$2/(1+1/$A1693),$AM$2*SQRT(Sum_Sq(AP1693,1/($X$2*AN$8*(1+AM$1017+AP1693/AO1693))))/SQRT(Sum_Sq($X$2*AP1693*AN$8,1)),                   $AQ$2*SQRT(Sum_Sq($AH$2/(1+1/$A1693)+AP1693*( 1/(AM$1017+1+AP1693/AO1693)-1)/(1+($X$2*AP1693*AN$8)^2), (AP1693^2*AN$8*$X$2+1/($X$2*AN$8*(AM$1017+1+AP1693/AO1693           )))/(1+($X$2*AP1693*AN$8)^2))),           V_rtHz(AO1693)/($X$2*AN$8*(AO1693*AM$1017+AO1693+AP1693)),V_rtHz(AP1693)*SQRT(Sum_Sq(AO1693*AN$8*$X$2*AM$1017,1))/($X$2*AN$8*(AO1693*AM$1017+AO1693+AP1693))))/SQRT(Sum_Sq(1/(1+$A1693)+$AC$2/$I$2-1/(1+(1+AP1693/AO1693)/AM$1017),$X$2/$I$2)),IF(AP1694&lt;0,"A",AM1694))</f>
        <v>1.1738476039350798E-5</v>
      </c>
      <c r="AO1693" s="13">
        <f t="shared" si="610"/>
        <v>4063.097339552955</v>
      </c>
      <c r="AP1693" s="12">
        <f t="shared" si="634"/>
        <v>7658789.8670150954</v>
      </c>
      <c r="AR1693" s="13">
        <f t="shared" si="611"/>
        <v>69887291.180198371</v>
      </c>
      <c r="AS1693" s="13">
        <f t="shared" si="612"/>
        <v>-1.5571001576198208E-5</v>
      </c>
      <c r="AV1693" s="13"/>
      <c r="AW1693" s="13">
        <f t="shared" si="613"/>
        <v>9963.3300000000036</v>
      </c>
      <c r="AX1693" s="13">
        <f t="shared" si="614"/>
        <v>1.0898999999999992</v>
      </c>
      <c r="AZ1693" s="13"/>
      <c r="BA1693" s="13"/>
      <c r="BB1693" s="13">
        <f t="shared" si="615"/>
        <v>3150.681587988543</v>
      </c>
      <c r="BC1693" s="13">
        <f t="shared" si="616"/>
        <v>3.4465664218175136</v>
      </c>
      <c r="BD1693" s="13"/>
      <c r="BE1693" s="13"/>
      <c r="BG1693" s="13">
        <f t="shared" si="617"/>
        <v>996.3330000000002</v>
      </c>
      <c r="BH1693" s="13">
        <f t="shared" si="618"/>
        <v>10.898999999999996</v>
      </c>
      <c r="BI1693" s="13"/>
      <c r="BL1693" s="13">
        <f t="shared" si="619"/>
        <v>315.06815879885437</v>
      </c>
      <c r="BM1693" s="13">
        <f t="shared" si="620"/>
        <v>34.465664218175128</v>
      </c>
      <c r="BP1693" s="13"/>
      <c r="BQ1693" s="13">
        <f t="shared" si="621"/>
        <v>99.633299999999991</v>
      </c>
      <c r="BR1693" s="13">
        <f t="shared" si="622"/>
        <v>108.98999999999997</v>
      </c>
      <c r="BT1693" s="13"/>
      <c r="BU1693" s="13"/>
      <c r="BV1693" s="13">
        <f t="shared" si="623"/>
        <v>31.50681587988543</v>
      </c>
      <c r="BW1693" s="13">
        <f t="shared" si="624"/>
        <v>344.65664218175124</v>
      </c>
      <c r="CA1693" s="13">
        <f t="shared" si="625"/>
        <v>9.9633299999999991</v>
      </c>
      <c r="CB1693" s="13">
        <f t="shared" si="626"/>
        <v>1089.8999999999994</v>
      </c>
    </row>
    <row r="1694" spans="1:80" x14ac:dyDescent="0.3">
      <c r="A1694" s="13">
        <f t="shared" si="602"/>
        <v>0.12022644346174111</v>
      </c>
      <c r="C1694" s="13" t="str">
        <f>IF(F1694&gt;0,SQRT(Sum_Sq($AI$2,V_rtHz($AH$2)/(1+1/$A1694),V_rtHz($AH$2*$A1694)/(1+$A1694),$AN$2*$AH$2/(1+1/$A1694),$AM$2*SQRT(Sum_Sq(F1694,1/($X$2*D$8*(1+C$1017+F1694/E1694))))/SQRT(Sum_Sq($X$2*F1694*D$8,1)),                   $AQ$2*SQRT(Sum_Sq($AH$2/(1+1/$A1694)+F1694*( 1/(C$1017+1+F1694/E1694)-1)/(1+($X$2*F1694*D$8)^2), (F1694^2*D$8*$X$2+1/($X$2*D$8*(C$1017+1+F1694/E1694           )))/(1+($X$2*F1694*D$8)^2))),           V_rtHz(E1694)/($X$2*D$8*(E1694*C$1017+E1694+F1694)),V_rtHz(F1694)*SQRT(Sum_Sq(E1694*D$8*$X$2*C$1017,1))/($X$2*D$8*(E1694*C$1017+E1694+F1694))))/SQRT(Sum_Sq(1/(1+$A1694)+$AC$2/$I$2-1/(1+(1+F1694/E1694)/C$1017),$X$2/$I$2)),IF(F1695&lt;0,"A",C1695))</f>
        <v>A</v>
      </c>
      <c r="E1694" s="13">
        <f t="shared" si="603"/>
        <v>-1</v>
      </c>
      <c r="F1694" s="12">
        <f t="shared" si="627"/>
        <v>-2</v>
      </c>
      <c r="H1694" s="13">
        <f>IF(K1694&gt;0,SQRT(Sum_Sq($AI$2,V_rtHz($AH$2)/(1+1/$A1694),V_rtHz($AH$2*$A1694)/(1+$A1694),$AN$2*$AH$2/(1+1/$A1694),$AM$2*SQRT(Sum_Sq(K1694,1/($X$2*I$8*(1+H$1017+K1694/J1694))))/SQRT(Sum_Sq($X$2*K1694*I$8,1)),                   $AQ$2*SQRT(Sum_Sq($AH$2/(1+1/$A1694)+K1694*( 1/(H$1017+1+K1694/J1694)-1)/(1+($X$2*K1694*I$8)^2), (K1694^2*I$8*$X$2+1/($X$2*I$8*(H$1017+1+K1694/J1694           )))/(1+($X$2*K1694*I$8)^2))),           V_rtHz(J1694)/($X$2*I$8*(J1694*H$1017+J1694+K1694)),V_rtHz(K1694)*SQRT(Sum_Sq(J1694*I$8*$X$2*H$1017,1))/($X$2*I$8*(J1694*H$1017+J1694+K1694))))/SQRT(Sum_Sq(1/(1+$A1694)+$AC$2/$I$2-1/(1+(1+K1694/J1694)/H$1017),$X$2/$I$2)),IF(K1695&lt;0,"A",H1695))</f>
        <v>7.6953480534878323E-7</v>
      </c>
      <c r="J1694" s="13">
        <f t="shared" si="604"/>
        <v>6475.0568365710969</v>
      </c>
      <c r="K1694" s="12">
        <f t="shared" si="628"/>
        <v>4805.8896652624726</v>
      </c>
      <c r="M1694" s="13">
        <f>IF(P1694&gt;0,SQRT(Sum_Sq($AI$2,V_rtHz($AH$2)/(1+1/$A1694),V_rtHz($AH$2*$A1694)/(1+$A1694),$AN$2*$AH$2/(1+1/$A1694),$AM$2*SQRT(Sum_Sq(P1694,1/($X$2*N$8*(1+M$1017+P1694/O1694))))/SQRT(Sum_Sq($X$2*P1694*N$8,1)),                   $AQ$2*SQRT(Sum_Sq($AH$2/(1+1/$A1694)+P1694*( 1/(M$1017+1+P1694/O1694)-1)/(1+($X$2*P1694*N$8)^2), (P1694^2*N$8*$X$2+1/($X$2*N$8*(M$1017+1+P1694/O1694           )))/(1+($X$2*P1694*N$8)^2))),           V_rtHz(O1694)/($X$2*N$8*(O1694*M$1017+O1694+P1694)),V_rtHz(P1694)*SQRT(Sum_Sq(O1694*N$8*$X$2*M$1017,1))/($X$2*N$8*(O1694*M$1017+O1694+P1694))))/SQRT(Sum_Sq(1/(1+$A1694)+$AC$2/$I$2-1/(1+(1+P1694/O1694)/M$1017),$X$2/$I$2)),IF(P1695&lt;0,"A",M1695))</f>
        <v>8.1442699146022917E-7</v>
      </c>
      <c r="O1694" s="13">
        <f t="shared" si="605"/>
        <v>4482.5678607280406</v>
      </c>
      <c r="P1694" s="12">
        <f t="shared" si="629"/>
        <v>21952.829675609722</v>
      </c>
      <c r="R1694" s="13">
        <f>IF(U1694&gt;0,SQRT(Sum_Sq($AI$2,V_rtHz($AH$2)/(1+1/$A1694),V_rtHz($AH$2*$A1694)/(1+$A1694),$AN$2*$AH$2/(1+1/$A1694),$AM$2*SQRT(Sum_Sq(U1694,1/($X$2*S$8*(1+R$1017+U1694/T1694))))/SQRT(Sum_Sq($X$2*U1694*S$8,1)),                   $AQ$2*SQRT(Sum_Sq($AH$2/(1+1/$A1694)+U1694*( 1/(R$1017+1+U1694/T1694)-1)/(1+($X$2*U1694*S$8)^2), (U1694^2*S$8*$X$2+1/($X$2*S$8*(R$1017+1+U1694/T1694           )))/(1+($X$2*U1694*S$8)^2))),           V_rtHz(T1694)/($X$2*S$8*(T1694*R$1017+T1694+U1694)),V_rtHz(U1694)*SQRT(Sum_Sq(T1694*S$8*$X$2*R$1017,1))/($X$2*S$8*(T1694*R$1017+T1694+U1694))))/SQRT(Sum_Sq(1/(1+$A1694)+$AC$2/$I$2-1/(1+(1+U1694/T1694)/R$1017),$X$2/$I$2)),IF(U1695&lt;0,"A",R1695))</f>
        <v>1.2539955661637048E-6</v>
      </c>
      <c r="T1694" s="13">
        <f t="shared" si="606"/>
        <v>4163.0734277347119</v>
      </c>
      <c r="U1694" s="12">
        <f t="shared" si="630"/>
        <v>74748.642494631349</v>
      </c>
      <c r="X1694" s="13">
        <f>IF(AA1694&gt;0,SQRT(Sum_Sq($AI$2,V_rtHz($AH$2)/(1+1/$A1694),V_rtHz($AH$2*$A1694)/(1+$A1694),$AN$2*$AH$2/(1+1/$A1694),$AM$2*SQRT(Sum_Sq(AA1694,1/($X$2*Y$8*(1+X$1017+AA1694/Z1694))))/SQRT(Sum_Sq($X$2*AA1694*Y$8,1)),                   $AQ$2*SQRT(Sum_Sq($AH$2/(1+1/$A1694)+AA1694*( 1/(X$1017+1+AA1694/Z1694)-1)/(1+($X$2*AA1694*Y$8)^2), (AA1694^2*Y$8*$X$2+1/($X$2*Y$8*(X$1017+1+AA1694/Z1694           )))/(1+($X$2*AA1694*Y$8)^2))),           V_rtHz(Z1694)/($X$2*Y$8*(Z1694*X$1017+Z1694+AA1694)),V_rtHz(AA1694)*SQRT(Sum_Sq(Z1694*Y$8*$X$2*X$1017,1))/($X$2*Y$8*(Z1694*X$1017+Z1694+AA1694))))/SQRT(Sum_Sq(1/(1+$A1694)+$AC$2/$I$2-1/(1+(1+AA1694/Z1694)/X$1017),$X$2/$I$2)),IF(AA1695&lt;0,"A",X1695))</f>
        <v>2.1291289621361969E-6</v>
      </c>
      <c r="Z1694" s="13">
        <f t="shared" si="607"/>
        <v>4075.9799372177522</v>
      </c>
      <c r="AA1694" s="12">
        <f t="shared" si="631"/>
        <v>241426.72503706138</v>
      </c>
      <c r="AC1694" s="13">
        <f>IF(AF1694&gt;0,SQRT(Sum_Sq($AI$2,V_rtHz($AH$2)/(1+1/$A1694),V_rtHz($AH$2*$A1694)/(1+$A1694),$AN$2*$AH$2/(1+1/$A1694),$AM$2*SQRT(Sum_Sq(AF1694,1/($X$2*AD$8*(1+AC$1017+AF1694/AE1694))))/SQRT(Sum_Sq($X$2*AF1694*AD$8,1)),                   $AQ$2*SQRT(Sum_Sq($AH$2/(1+1/$A1694)+AF1694*( 1/(AC$1017+1+AF1694/AE1694)-1)/(1+($X$2*AF1694*AD$8)^2), (AF1694^2*AD$8*$X$2+1/($X$2*AD$8*(AC$1017+1+AF1694/AE1694           )))/(1+($X$2*AF1694*AD$8)^2))),           V_rtHz(AE1694)/($X$2*AD$8*(AE1694*AC$1017+AE1694+AF1694)),V_rtHz(AF1694)*SQRT(Sum_Sq(AE1694*AD$8*$X$2*AC$1017,1))/($X$2*AD$8*(AE1694*AC$1017+AE1694+AF1694))))/SQRT(Sum_Sq(1/(1+$A1694)+$AC$2/$I$2-1/(1+(1+AF1694/AE1694)/AC$1017),$X$2/$I$2)),IF(AF1695&lt;0,"A",AC1695))</f>
        <v>3.730756362923023E-6</v>
      </c>
      <c r="AE1694" s="13">
        <f t="shared" si="608"/>
        <v>4049.6039051158109</v>
      </c>
      <c r="AF1694" s="12">
        <f t="shared" si="632"/>
        <v>768430.924652969</v>
      </c>
      <c r="AG1694" s="13"/>
      <c r="AH1694" s="13">
        <f>IF(AK1694&gt;0,SQRT(Sum_Sq($AI$2,V_rtHz($AH$2)/(1+1/$A1694),V_rtHz($AH$2*$A1694)/(1+$A1694),$AN$2*$AH$2/(1+1/$A1694),$AM$2*SQRT(Sum_Sq(AK1694,1/($X$2*AI$8*(1+AH$1017+AK1694/AJ1694))))/SQRT(Sum_Sq($X$2*AK1694*AI$8,1)),                   $AQ$2*SQRT(Sum_Sq($AH$2/(1+1/$A1694)+AK1694*( 1/(AH$1017+1+AK1694/AJ1694)-1)/(1+($X$2*AK1694*AI$8)^2), (AK1694^2*AI$8*$X$2+1/($X$2*AI$8*(AH$1017+1+AK1694/AJ1694           )))/(1+($X$2*AK1694*AI$8)^2))),           V_rtHz(AJ1694)/($X$2*AI$8*(AJ1694*AH$1017+AJ1694+AK1694)),V_rtHz(AK1694)*SQRT(Sum_Sq(AJ1694*AI$8*$X$2*AH$1017,1))/($X$2*AI$8*(AJ1694*AH$1017+AJ1694+AK1694))))/SQRT(Sum_Sq(1/(1+$A1694)+$AC$2/$I$2-1/(1+(1+AK1694/AJ1694)/AH$1017),$X$2/$I$2)),IF(AK1695&lt;0,"A",AH1695))</f>
        <v>6.6039568536139734E-6</v>
      </c>
      <c r="AI1694" s="13"/>
      <c r="AJ1694" s="13">
        <f t="shared" si="609"/>
        <v>4041.3736504745443</v>
      </c>
      <c r="AK1694" s="12">
        <f t="shared" si="633"/>
        <v>2434940.6233291505</v>
      </c>
      <c r="AM1694" s="13">
        <f>IF(AP1694&gt;0,SQRT(Sum_Sq($AI$2,V_rtHz($AH$2)/(1+1/$A1694),V_rtHz($AH$2*$A1694)/(1+$A1694),$AN$2*$AH$2/(1+1/$A1694),$AM$2*SQRT(Sum_Sq(AP1694,1/($X$2*AN$8*(1+AM$1017+AP1694/AO1694))))/SQRT(Sum_Sq($X$2*AP1694*AN$8,1)),                   $AQ$2*SQRT(Sum_Sq($AH$2/(1+1/$A1694)+AP1694*( 1/(AM$1017+1+AP1694/AO1694)-1)/(1+($X$2*AP1694*AN$8)^2), (AP1694^2*AN$8*$X$2+1/($X$2*AN$8*(AM$1017+1+AP1694/AO1694           )))/(1+($X$2*AP1694*AN$8)^2))),           V_rtHz(AO1694)/($X$2*AN$8*(AO1694*AM$1017+AO1694+AP1694)),V_rtHz(AP1694)*SQRT(Sum_Sq(AO1694*AN$8*$X$2*AM$1017,1))/($X$2*AN$8*(AO1694*AM$1017+AO1694+AP1694))))/SQRT(Sum_Sq(1/(1+$A1694)+$AC$2/$I$2-1/(1+(1+AP1694/AO1694)/AM$1017),$X$2/$I$2)),IF(AP1695&lt;0,"A",AM1695))</f>
        <v>1.1730066194983776E-5</v>
      </c>
      <c r="AO1694" s="13">
        <f t="shared" si="610"/>
        <v>4038.7818954112117</v>
      </c>
      <c r="AP1694" s="12">
        <f t="shared" si="634"/>
        <v>7704899.5312721198</v>
      </c>
      <c r="AR1694" s="13">
        <f t="shared" si="611"/>
        <v>69887291.180198371</v>
      </c>
      <c r="AS1694" s="13">
        <f t="shared" si="612"/>
        <v>-1.5610055363221597E-5</v>
      </c>
      <c r="AV1694" s="13"/>
      <c r="AW1694" s="13">
        <f t="shared" si="613"/>
        <v>9963.3300000000036</v>
      </c>
      <c r="AX1694" s="13">
        <f t="shared" si="614"/>
        <v>1.0898999999999999</v>
      </c>
      <c r="AZ1694" s="13"/>
      <c r="BA1694" s="13"/>
      <c r="BB1694" s="13">
        <f t="shared" si="615"/>
        <v>3150.681587988543</v>
      </c>
      <c r="BC1694" s="13">
        <f t="shared" si="616"/>
        <v>3.4465664218175083</v>
      </c>
      <c r="BD1694" s="13"/>
      <c r="BE1694" s="13"/>
      <c r="BG1694" s="13">
        <f t="shared" si="617"/>
        <v>996.3330000000002</v>
      </c>
      <c r="BH1694" s="13">
        <f t="shared" si="618"/>
        <v>10.898999999999992</v>
      </c>
      <c r="BI1694" s="13"/>
      <c r="BL1694" s="13">
        <f t="shared" si="619"/>
        <v>315.06815879885437</v>
      </c>
      <c r="BM1694" s="13">
        <f t="shared" si="620"/>
        <v>34.465664218175149</v>
      </c>
      <c r="BP1694" s="13"/>
      <c r="BQ1694" s="13">
        <f t="shared" si="621"/>
        <v>99.633299999999991</v>
      </c>
      <c r="BR1694" s="13">
        <f t="shared" si="622"/>
        <v>108.99000000000008</v>
      </c>
      <c r="BT1694" s="13"/>
      <c r="BU1694" s="13"/>
      <c r="BV1694" s="13">
        <f t="shared" si="623"/>
        <v>31.50681587988543</v>
      </c>
      <c r="BW1694" s="13">
        <f t="shared" si="624"/>
        <v>344.65664218175192</v>
      </c>
      <c r="CA1694" s="13">
        <f t="shared" si="625"/>
        <v>9.9633299999999991</v>
      </c>
      <c r="CB1694" s="13">
        <f t="shared" si="626"/>
        <v>1089.9000000000001</v>
      </c>
    </row>
    <row r="1695" spans="1:80" x14ac:dyDescent="0.3">
      <c r="A1695" s="13">
        <f t="shared" si="602"/>
        <v>0.12189895989248654</v>
      </c>
      <c r="C1695" s="13" t="str">
        <f>IF(F1695&gt;0,SQRT(Sum_Sq($AI$2,V_rtHz($AH$2)/(1+1/$A1695),V_rtHz($AH$2*$A1695)/(1+$A1695),$AN$2*$AH$2/(1+1/$A1695),$AM$2*SQRT(Sum_Sq(F1695,1/($X$2*D$8*(1+C$1017+F1695/E1695))))/SQRT(Sum_Sq($X$2*F1695*D$8,1)),                   $AQ$2*SQRT(Sum_Sq($AH$2/(1+1/$A1695)+F1695*( 1/(C$1017+1+F1695/E1695)-1)/(1+($X$2*F1695*D$8)^2), (F1695^2*D$8*$X$2+1/($X$2*D$8*(C$1017+1+F1695/E1695           )))/(1+($X$2*F1695*D$8)^2))),           V_rtHz(E1695)/($X$2*D$8*(E1695*C$1017+E1695+F1695)),V_rtHz(F1695)*SQRT(Sum_Sq(E1695*D$8*$X$2*C$1017,1))/($X$2*D$8*(E1695*C$1017+E1695+F1695))))/SQRT(Sum_Sq(1/(1+$A1695)+$AC$2/$I$2-1/(1+(1+F1695/E1695)/C$1017),$X$2/$I$2)),IF(F1696&lt;0,"A",C1696))</f>
        <v>A</v>
      </c>
      <c r="E1695" s="13">
        <f t="shared" si="603"/>
        <v>-1</v>
      </c>
      <c r="F1695" s="12">
        <f t="shared" si="627"/>
        <v>-2</v>
      </c>
      <c r="H1695" s="13">
        <f>IF(K1695&gt;0,SQRT(Sum_Sq($AI$2,V_rtHz($AH$2)/(1+1/$A1695),V_rtHz($AH$2*$A1695)/(1+$A1695),$AN$2*$AH$2/(1+1/$A1695),$AM$2*SQRT(Sum_Sq(K1695,1/($X$2*I$8*(1+H$1017+K1695/J1695))))/SQRT(Sum_Sq($X$2*K1695*I$8,1)),                   $AQ$2*SQRT(Sum_Sq($AH$2/(1+1/$A1695)+K1695*( 1/(H$1017+1+K1695/J1695)-1)/(1+($X$2*K1695*I$8)^2), (K1695^2*I$8*$X$2+1/($X$2*I$8*(H$1017+1+K1695/J1695           )))/(1+($X$2*K1695*I$8)^2))),           V_rtHz(J1695)/($X$2*I$8*(J1695*H$1017+J1695+K1695)),V_rtHz(K1695)*SQRT(Sum_Sq(J1695*I$8*$X$2*H$1017,1))/($X$2*I$8*(J1695*H$1017+J1695+K1695))))/SQRT(Sum_Sq(1/(1+$A1695)+$AC$2/$I$2-1/(1+(1+K1695/J1695)/H$1017),$X$2/$I$2)),IF(K1696&lt;0,"A",H1696))</f>
        <v>7.6190138401975292E-7</v>
      </c>
      <c r="J1695" s="13">
        <f t="shared" si="604"/>
        <v>6368.6518091639191</v>
      </c>
      <c r="K1695" s="12">
        <f t="shared" si="628"/>
        <v>4886.1846534124461</v>
      </c>
      <c r="M1695" s="13">
        <f>IF(P1695&gt;0,SQRT(Sum_Sq($AI$2,V_rtHz($AH$2)/(1+1/$A1695),V_rtHz($AH$2*$A1695)/(1+$A1695),$AN$2*$AH$2/(1+1/$A1695),$AM$2*SQRT(Sum_Sq(P1695,1/($X$2*N$8*(1+M$1017+P1695/O1695))))/SQRT(Sum_Sq($X$2*P1695*N$8,1)),                   $AQ$2*SQRT(Sum_Sq($AH$2/(1+1/$A1695)+P1695*( 1/(M$1017+1+P1695/O1695)-1)/(1+($X$2*P1695*N$8)^2), (P1695^2*N$8*$X$2+1/($X$2*N$8*(M$1017+1+P1695/O1695           )))/(1+($X$2*P1695*N$8)^2))),           V_rtHz(O1695)/($X$2*N$8*(O1695*M$1017+O1695+P1695)),V_rtHz(P1695)*SQRT(Sum_Sq(O1695*N$8*$X$2*M$1017,1))/($X$2*N$8*(O1695*M$1017+O1695+P1695))))/SQRT(Sum_Sq(1/(1+$A1695)+$AC$2/$I$2-1/(1+(1+P1695/O1695)/M$1017),$X$2/$I$2)),IF(P1696&lt;0,"A",M1696))</f>
        <v>8.1282143022422624E-7</v>
      </c>
      <c r="O1695" s="13">
        <f t="shared" si="605"/>
        <v>4449.0858487063506</v>
      </c>
      <c r="P1695" s="12">
        <f t="shared" si="629"/>
        <v>22118.037750280298</v>
      </c>
      <c r="R1695" s="13">
        <f>IF(U1695&gt;0,SQRT(Sum_Sq($AI$2,V_rtHz($AH$2)/(1+1/$A1695),V_rtHz($AH$2*$A1695)/(1+$A1695),$AN$2*$AH$2/(1+1/$A1695),$AM$2*SQRT(Sum_Sq(U1695,1/($X$2*S$8*(1+R$1017+U1695/T1695))))/SQRT(Sum_Sq($X$2*U1695*S$8,1)),                   $AQ$2*SQRT(Sum_Sq($AH$2/(1+1/$A1695)+U1695*( 1/(R$1017+1+U1695/T1695)-1)/(1+($X$2*U1695*S$8)^2), (U1695^2*S$8*$X$2+1/($X$2*S$8*(R$1017+1+U1695/T1695           )))/(1+($X$2*U1695*S$8)^2))),           V_rtHz(T1695)/($X$2*S$8*(T1695*R$1017+T1695+U1695)),V_rtHz(U1695)*SQRT(Sum_Sq(T1695*S$8*$X$2*R$1017,1))/($X$2*S$8*(T1695*R$1017+T1695+U1695))))/SQRT(Sum_Sq(1/(1+$A1695)+$AC$2/$I$2-1/(1+(1+U1695/T1695)/R$1017),$X$2/$I$2)),IF(U1696&lt;0,"A",R1696))</f>
        <v>1.2526970024995371E-6</v>
      </c>
      <c r="T1695" s="13">
        <f t="shared" si="606"/>
        <v>4136.4854028200898</v>
      </c>
      <c r="U1695" s="12">
        <f t="shared" si="630"/>
        <v>75229.103218033531</v>
      </c>
      <c r="X1695" s="13">
        <f>IF(AA1695&gt;0,SQRT(Sum_Sq($AI$2,V_rtHz($AH$2)/(1+1/$A1695),V_rtHz($AH$2*$A1695)/(1+$A1695),$AN$2*$AH$2/(1+1/$A1695),$AM$2*SQRT(Sum_Sq(AA1695,1/($X$2*Y$8*(1+X$1017+AA1695/Z1695))))/SQRT(Sum_Sq($X$2*AA1695*Y$8,1)),                   $AQ$2*SQRT(Sum_Sq($AH$2/(1+1/$A1695)+AA1695*( 1/(X$1017+1+AA1695/Z1695)-1)/(1+($X$2*AA1695*Y$8)^2), (AA1695^2*Y$8*$X$2+1/($X$2*Y$8*(X$1017+1+AA1695/Z1695           )))/(1+($X$2*AA1695*Y$8)^2))),           V_rtHz(Z1695)/($X$2*Y$8*(Z1695*X$1017+Z1695+AA1695)),V_rtHz(AA1695)*SQRT(Sum_Sq(Z1695*Y$8*$X$2*X$1017,1))/($X$2*Y$8*(Z1695*X$1017+Z1695+AA1695))))/SQRT(Sum_Sq(1/(1+$A1695)+$AC$2/$I$2-1/(1+(1+AA1695/Z1695)/X$1017),$X$2/$I$2)),IF(AA1696&lt;0,"A",X1696))</f>
        <v>2.1274355325378163E-6</v>
      </c>
      <c r="Z1695" s="13">
        <f t="shared" si="607"/>
        <v>4051.0854261952036</v>
      </c>
      <c r="AA1695" s="12">
        <f t="shared" si="631"/>
        <v>242910.32748807603</v>
      </c>
      <c r="AC1695" s="13">
        <f>IF(AF1695&gt;0,SQRT(Sum_Sq($AI$2,V_rtHz($AH$2)/(1+1/$A1695),V_rtHz($AH$2*$A1695)/(1+$A1695),$AN$2*$AH$2/(1+1/$A1695),$AM$2*SQRT(Sum_Sq(AF1695,1/($X$2*AD$8*(1+AC$1017+AF1695/AE1695))))/SQRT(Sum_Sq($X$2*AF1695*AD$8,1)),                   $AQ$2*SQRT(Sum_Sq($AH$2/(1+1/$A1695)+AF1695*( 1/(AC$1017+1+AF1695/AE1695)-1)/(1+($X$2*AF1695*AD$8)^2), (AF1695^2*AD$8*$X$2+1/($X$2*AD$8*(AC$1017+1+AF1695/AE1695           )))/(1+($X$2*AF1695*AD$8)^2))),           V_rtHz(AE1695)/($X$2*AD$8*(AE1695*AC$1017+AE1695+AF1695)),V_rtHz(AF1695)*SQRT(Sum_Sq(AE1695*AD$8*$X$2*AC$1017,1))/($X$2*AD$8*(AE1695*AC$1017+AE1695+AF1695))))/SQRT(Sum_Sq(1/(1+$A1695)+$AC$2/$I$2-1/(1+(1+AF1695/AE1695)/AC$1017),$X$2/$I$2)),IF(AF1696&lt;0,"A",AC1696))</f>
        <v>3.7280564831985066E-6</v>
      </c>
      <c r="AE1695" s="13">
        <f t="shared" si="608"/>
        <v>4025.2072137171231</v>
      </c>
      <c r="AF1695" s="12">
        <f t="shared" si="632"/>
        <v>773088.36739680578</v>
      </c>
      <c r="AG1695" s="13"/>
      <c r="AH1695" s="13">
        <f>IF(AK1695&gt;0,SQRT(Sum_Sq($AI$2,V_rtHz($AH$2)/(1+1/$A1695),V_rtHz($AH$2*$A1695)/(1+$A1695),$AN$2*$AH$2/(1+1/$A1695),$AM$2*SQRT(Sum_Sq(AK1695,1/($X$2*AI$8*(1+AH$1017+AK1695/AJ1695))))/SQRT(Sum_Sq($X$2*AK1695*AI$8,1)),                   $AQ$2*SQRT(Sum_Sq($AH$2/(1+1/$A1695)+AK1695*( 1/(AH$1017+1+AK1695/AJ1695)-1)/(1+($X$2*AK1695*AI$8)^2), (AK1695^2*AI$8*$X$2+1/($X$2*AI$8*(AH$1017+1+AK1695/AJ1695           )))/(1+($X$2*AK1695*AI$8)^2))),           V_rtHz(AJ1695)/($X$2*AI$8*(AJ1695*AH$1017+AJ1695+AK1695)),V_rtHz(AK1695)*SQRT(Sum_Sq(AJ1695*AI$8*$X$2*AH$1017,1))/($X$2*AI$8*(AJ1695*AH$1017+AJ1695+AK1695))))/SQRT(Sum_Sq(1/(1+$A1695)+$AC$2/$I$2-1/(1+(1+AK1695/AJ1695)/AH$1017),$X$2/$I$2)),IF(AK1696&lt;0,"A",AH1696))</f>
        <v>6.5993283209858243E-6</v>
      </c>
      <c r="AI1695" s="13"/>
      <c r="AJ1695" s="13">
        <f t="shared" si="609"/>
        <v>4017.1308806203283</v>
      </c>
      <c r="AK1695" s="12">
        <f t="shared" si="633"/>
        <v>2449635.1172090545</v>
      </c>
      <c r="AM1695" s="13">
        <f>IF(AP1695&gt;0,SQRT(Sum_Sq($AI$2,V_rtHz($AH$2)/(1+1/$A1695),V_rtHz($AH$2*$A1695)/(1+$A1695),$AN$2*$AH$2/(1+1/$A1695),$AM$2*SQRT(Sum_Sq(AP1695,1/($X$2*AN$8*(1+AM$1017+AP1695/AO1695))))/SQRT(Sum_Sq($X$2*AP1695*AN$8,1)),                   $AQ$2*SQRT(Sum_Sq($AH$2/(1+1/$A1695)+AP1695*( 1/(AM$1017+1+AP1695/AO1695)-1)/(1+($X$2*AP1695*AN$8)^2), (AP1695^2*AN$8*$X$2+1/($X$2*AN$8*(AM$1017+1+AP1695/AO1695           )))/(1+($X$2*AP1695*AN$8)^2))),           V_rtHz(AO1695)/($X$2*AN$8*(AO1695*AM$1017+AO1695+AP1695)),V_rtHz(AP1695)*SQRT(Sum_Sq(AO1695*AN$8*$X$2*AM$1017,1))/($X$2*AN$8*(AO1695*AM$1017+AO1695+AP1695))))/SQRT(Sum_Sq(1/(1+$A1695)+$AC$2/$I$2-1/(1+(1+AP1695/AO1695)/AM$1017),$X$2/$I$2)),IF(AP1696&lt;0,"A",AM1696))</f>
        <v>1.1721949696999874E-5</v>
      </c>
      <c r="AO1695" s="13">
        <f t="shared" si="610"/>
        <v>4014.5874574382242</v>
      </c>
      <c r="AP1695" s="12">
        <f t="shared" si="634"/>
        <v>7751334.1190781649</v>
      </c>
      <c r="AR1695" s="13">
        <f t="shared" si="611"/>
        <v>69887291.180198371</v>
      </c>
      <c r="AS1695" s="13">
        <f t="shared" si="612"/>
        <v>-1.5649852961727144E-5</v>
      </c>
      <c r="AV1695" s="13"/>
      <c r="AW1695" s="13">
        <f t="shared" si="613"/>
        <v>9963.3300000000036</v>
      </c>
      <c r="AX1695" s="13">
        <f t="shared" si="614"/>
        <v>1.0898999999999985</v>
      </c>
      <c r="AZ1695" s="13"/>
      <c r="BA1695" s="13"/>
      <c r="BB1695" s="13">
        <f t="shared" si="615"/>
        <v>3150.681587988543</v>
      </c>
      <c r="BC1695" s="13">
        <f t="shared" si="616"/>
        <v>3.4465664218175118</v>
      </c>
      <c r="BD1695" s="13"/>
      <c r="BE1695" s="13"/>
      <c r="BG1695" s="13">
        <f t="shared" si="617"/>
        <v>996.3330000000002</v>
      </c>
      <c r="BH1695" s="13">
        <f t="shared" si="618"/>
        <v>10.898999999999996</v>
      </c>
      <c r="BI1695" s="13"/>
      <c r="BL1695" s="13">
        <f t="shared" si="619"/>
        <v>315.06815879885437</v>
      </c>
      <c r="BM1695" s="13">
        <f t="shared" si="620"/>
        <v>34.465664218175128</v>
      </c>
      <c r="BP1695" s="13"/>
      <c r="BQ1695" s="13">
        <f t="shared" si="621"/>
        <v>99.633300000000006</v>
      </c>
      <c r="BR1695" s="13">
        <f t="shared" si="622"/>
        <v>108.99000000000002</v>
      </c>
      <c r="BT1695" s="13"/>
      <c r="BU1695" s="13"/>
      <c r="BV1695" s="13">
        <f t="shared" si="623"/>
        <v>31.50681587988543</v>
      </c>
      <c r="BW1695" s="13">
        <f t="shared" si="624"/>
        <v>344.65664218175209</v>
      </c>
      <c r="CA1695" s="13">
        <f t="shared" si="625"/>
        <v>9.9633299999999991</v>
      </c>
      <c r="CB1695" s="13">
        <f t="shared" si="626"/>
        <v>1089.9000000000001</v>
      </c>
    </row>
    <row r="1696" spans="1:80" x14ac:dyDescent="0.3">
      <c r="A1696" s="13">
        <f t="shared" si="602"/>
        <v>0.123594743344451</v>
      </c>
      <c r="C1696" s="13" t="str">
        <f>IF(F1696&gt;0,SQRT(Sum_Sq($AI$2,V_rtHz($AH$2)/(1+1/$A1696),V_rtHz($AH$2*$A1696)/(1+$A1696),$AN$2*$AH$2/(1+1/$A1696),$AM$2*SQRT(Sum_Sq(F1696,1/($X$2*D$8*(1+C$1017+F1696/E1696))))/SQRT(Sum_Sq($X$2*F1696*D$8,1)),                   $AQ$2*SQRT(Sum_Sq($AH$2/(1+1/$A1696)+F1696*( 1/(C$1017+1+F1696/E1696)-1)/(1+($X$2*F1696*D$8)^2), (F1696^2*D$8*$X$2+1/($X$2*D$8*(C$1017+1+F1696/E1696           )))/(1+($X$2*F1696*D$8)^2))),           V_rtHz(E1696)/($X$2*D$8*(E1696*C$1017+E1696+F1696)),V_rtHz(F1696)*SQRT(Sum_Sq(E1696*D$8*$X$2*C$1017,1))/($X$2*D$8*(E1696*C$1017+E1696+F1696))))/SQRT(Sum_Sq(1/(1+$A1696)+$AC$2/$I$2-1/(1+(1+F1696/E1696)/C$1017),$X$2/$I$2)),IF(F1697&lt;0,"A",C1697))</f>
        <v>A</v>
      </c>
      <c r="E1696" s="13">
        <f t="shared" si="603"/>
        <v>-1</v>
      </c>
      <c r="F1696" s="12">
        <f t="shared" si="627"/>
        <v>-2</v>
      </c>
      <c r="H1696" s="13">
        <f>IF(K1696&gt;0,SQRT(Sum_Sq($AI$2,V_rtHz($AH$2)/(1+1/$A1696),V_rtHz($AH$2*$A1696)/(1+$A1696),$AN$2*$AH$2/(1+1/$A1696),$AM$2*SQRT(Sum_Sq(K1696,1/($X$2*I$8*(1+H$1017+K1696/J1696))))/SQRT(Sum_Sq($X$2*K1696*I$8,1)),                   $AQ$2*SQRT(Sum_Sq($AH$2/(1+1/$A1696)+K1696*( 1/(H$1017+1+K1696/J1696)-1)/(1+($X$2*K1696*I$8)^2), (K1696^2*I$8*$X$2+1/($X$2*I$8*(H$1017+1+K1696/J1696           )))/(1+($X$2*K1696*I$8)^2))),           V_rtHz(J1696)/($X$2*I$8*(J1696*H$1017+J1696+K1696)),V_rtHz(K1696)*SQRT(Sum_Sq(J1696*I$8*$X$2*H$1017,1))/($X$2*I$8*(J1696*H$1017+J1696+K1696))))/SQRT(Sum_Sq(1/(1+$A1696)+$AC$2/$I$2-1/(1+(1+K1696/J1696)/H$1017),$X$2/$I$2)),IF(K1697&lt;0,"A",H1697))</f>
        <v>7.5461246369506565E-7</v>
      </c>
      <c r="J1696" s="13">
        <f t="shared" si="604"/>
        <v>6266.3170413429361</v>
      </c>
      <c r="K1696" s="12">
        <f t="shared" si="628"/>
        <v>4965.9805795902021</v>
      </c>
      <c r="M1696" s="13">
        <f>IF(P1696&gt;0,SQRT(Sum_Sq($AI$2,V_rtHz($AH$2)/(1+1/$A1696),V_rtHz($AH$2*$A1696)/(1+$A1696),$AN$2*$AH$2/(1+1/$A1696),$AM$2*SQRT(Sum_Sq(P1696,1/($X$2*N$8*(1+M$1017+P1696/O1696))))/SQRT(Sum_Sq($X$2*P1696*N$8,1)),                   $AQ$2*SQRT(Sum_Sq($AH$2/(1+1/$A1696)+P1696*( 1/(M$1017+1+P1696/O1696)-1)/(1+($X$2*P1696*N$8)^2), (P1696^2*N$8*$X$2+1/($X$2*N$8*(M$1017+1+P1696/O1696           )))/(1+($X$2*P1696*N$8)^2))),           V_rtHz(O1696)/($X$2*N$8*(O1696*M$1017+O1696+P1696)),V_rtHz(P1696)*SQRT(Sum_Sq(O1696*N$8*$X$2*M$1017,1))/($X$2*N$8*(O1696*M$1017+O1696+P1696))))/SQRT(Sum_Sq(1/(1+$A1696)+$AC$2/$I$2-1/(1+(1+P1696/O1696)/M$1017),$X$2/$I$2)),IF(P1697&lt;0,"A",M1697))</f>
        <v>8.1125541175466655E-7</v>
      </c>
      <c r="O1696" s="13">
        <f t="shared" si="605"/>
        <v>4415.9286464682391</v>
      </c>
      <c r="P1696" s="12">
        <f t="shared" si="629"/>
        <v>22284.112048465067</v>
      </c>
      <c r="R1696" s="13">
        <f>IF(U1696&gt;0,SQRT(Sum_Sq($AI$2,V_rtHz($AH$2)/(1+1/$A1696),V_rtHz($AH$2*$A1696)/(1+$A1696),$AN$2*$AH$2/(1+1/$A1696),$AM$2*SQRT(Sum_Sq(U1696,1/($X$2*S$8*(1+R$1017+U1696/T1696))))/SQRT(Sum_Sq($X$2*U1696*S$8,1)),                   $AQ$2*SQRT(Sum_Sq($AH$2/(1+1/$A1696)+U1696*( 1/(R$1017+1+U1696/T1696)-1)/(1+($X$2*U1696*S$8)^2), (U1696^2*S$8*$X$2+1/($X$2*S$8*(R$1017+1+U1696/T1696           )))/(1+($X$2*U1696*S$8)^2))),           V_rtHz(T1696)/($X$2*S$8*(T1696*R$1017+T1696+U1696)),V_rtHz(U1696)*SQRT(Sum_Sq(T1696*S$8*$X$2*R$1017,1))/($X$2*S$8*(T1696*R$1017+T1696+U1696))))/SQRT(Sum_Sq(1/(1+$A1696)+$AC$2/$I$2-1/(1+(1+U1696/T1696)/R$1017),$X$2/$I$2)),IF(U1697&lt;0,"A",R1697))</f>
        <v>1.2514366459037143E-6</v>
      </c>
      <c r="T1696" s="13">
        <f t="shared" si="606"/>
        <v>4110.0635883895848</v>
      </c>
      <c r="U1696" s="12">
        <f t="shared" si="630"/>
        <v>75712.718461995973</v>
      </c>
      <c r="X1696" s="13">
        <f>IF(AA1696&gt;0,SQRT(Sum_Sq($AI$2,V_rtHz($AH$2)/(1+1/$A1696),V_rtHz($AH$2*$A1696)/(1+$A1696),$AN$2*$AH$2/(1+1/$A1696),$AM$2*SQRT(Sum_Sq(AA1696,1/($X$2*Y$8*(1+X$1017+AA1696/Z1696))))/SQRT(Sum_Sq($X$2*AA1696*Y$8,1)),                   $AQ$2*SQRT(Sum_Sq($AH$2/(1+1/$A1696)+AA1696*( 1/(X$1017+1+AA1696/Z1696)-1)/(1+($X$2*AA1696*Y$8)^2), (AA1696^2*Y$8*$X$2+1/($X$2*Y$8*(X$1017+1+AA1696/Z1696           )))/(1+($X$2*AA1696*Y$8)^2))),           V_rtHz(Z1696)/($X$2*Y$8*(Z1696*X$1017+Z1696+AA1696)),V_rtHz(AA1696)*SQRT(Sum_Sq(Z1696*Y$8*$X$2*X$1017,1))/($X$2*Y$8*(Z1696*X$1017+Z1696+AA1696))))/SQRT(Sum_Sq(1/(1+$A1696)+$AC$2/$I$2-1/(1+(1+AA1696/Z1696)/X$1017),$X$2/$I$2)),IF(AA1697&lt;0,"A",X1697))</f>
        <v>2.1257990026026415E-6</v>
      </c>
      <c r="Z1696" s="13">
        <f t="shared" si="607"/>
        <v>4026.3244217750398</v>
      </c>
      <c r="AA1696" s="12">
        <f t="shared" si="631"/>
        <v>244404.17226126595</v>
      </c>
      <c r="AC1696" s="13">
        <f>IF(AF1696&gt;0,SQRT(Sum_Sq($AI$2,V_rtHz($AH$2)/(1+1/$A1696),V_rtHz($AH$2*$A1696)/(1+$A1696),$AN$2*$AH$2/(1+1/$A1696),$AM$2*SQRT(Sum_Sq(AF1696,1/($X$2*AD$8*(1+AC$1017+AF1696/AE1696))))/SQRT(Sum_Sq($X$2*AF1696*AD$8,1)),                   $AQ$2*SQRT(Sum_Sq($AH$2/(1+1/$A1696)+AF1696*( 1/(AC$1017+1+AF1696/AE1696)-1)/(1+($X$2*AF1696*AD$8)^2), (AF1696^2*AD$8*$X$2+1/($X$2*AD$8*(AC$1017+1+AF1696/AE1696           )))/(1+($X$2*AF1696*AD$8)^2))),           V_rtHz(AE1696)/($X$2*AD$8*(AE1696*AC$1017+AE1696+AF1696)),V_rtHz(AF1696)*SQRT(Sum_Sq(AE1696*AD$8*$X$2*AC$1017,1))/($X$2*AD$8*(AE1696*AC$1017+AE1696+AF1696))))/SQRT(Sum_Sq(1/(1+$A1696)+$AC$2/$I$2-1/(1+(1+AF1696/AE1696)/AC$1017),$X$2/$I$2)),IF(AF1697&lt;0,"A",AC1697))</f>
        <v>3.7254523928213956E-6</v>
      </c>
      <c r="AE1696" s="13">
        <f t="shared" si="608"/>
        <v>4000.9349011520017</v>
      </c>
      <c r="AF1696" s="12">
        <f t="shared" si="632"/>
        <v>777778.43183362321</v>
      </c>
      <c r="AG1696" s="13"/>
      <c r="AH1696" s="13">
        <f>IF(AK1696&gt;0,SQRT(Sum_Sq($AI$2,V_rtHz($AH$2)/(1+1/$A1696),V_rtHz($AH$2*$A1696)/(1+$A1696),$AN$2*$AH$2/(1+1/$A1696),$AM$2*SQRT(Sum_Sq(AK1696,1/($X$2*AI$8*(1+AH$1017+AK1696/AJ1696))))/SQRT(Sum_Sq($X$2*AK1696*AI$8,1)),                   $AQ$2*SQRT(Sum_Sq($AH$2/(1+1/$A1696)+AK1696*( 1/(AH$1017+1+AK1696/AJ1696)-1)/(1+($X$2*AK1696*AI$8)^2), (AK1696^2*AI$8*$X$2+1/($X$2*AI$8*(AH$1017+1+AK1696/AJ1696           )))/(1+($X$2*AK1696*AI$8)^2))),           V_rtHz(AJ1696)/($X$2*AI$8*(AJ1696*AH$1017+AJ1696+AK1696)),V_rtHz(AK1696)*SQRT(Sum_Sq(AJ1696*AI$8*$X$2*AH$1017,1))/($X$2*AI$8*(AJ1696*AH$1017+AJ1696+AK1696))))/SQRT(Sum_Sq(1/(1+$A1696)+$AC$2/$I$2-1/(1+(1+AK1696/AJ1696)/AH$1017),$X$2/$I$2)),IF(AK1697&lt;0,"A",AH1697))</f>
        <v>6.5948672582415033E-6</v>
      </c>
      <c r="AI1696" s="13"/>
      <c r="AJ1696" s="13">
        <f t="shared" si="609"/>
        <v>3993.0097124779945</v>
      </c>
      <c r="AK1696" s="12">
        <f t="shared" si="633"/>
        <v>2464432.9926975411</v>
      </c>
      <c r="AM1696" s="13">
        <f>IF(AP1696&gt;0,SQRT(Sum_Sq($AI$2,V_rtHz($AH$2)/(1+1/$A1696),V_rtHz($AH$2*$A1696)/(1+$A1696),$AN$2*$AH$2/(1+1/$A1696),$AM$2*SQRT(Sum_Sq(AP1696,1/($X$2*AN$8*(1+AM$1017+AP1696/AO1696))))/SQRT(Sum_Sq($X$2*AP1696*AN$8,1)),                   $AQ$2*SQRT(Sum_Sq($AH$2/(1+1/$A1696)+AP1696*( 1/(AM$1017+1+AP1696/AO1696)-1)/(1+($X$2*AP1696*AN$8)^2), (AP1696^2*AN$8*$X$2+1/($X$2*AN$8*(AM$1017+1+AP1696/AO1696           )))/(1+($X$2*AP1696*AN$8)^2))),           V_rtHz(AO1696)/($X$2*AN$8*(AO1696*AM$1017+AO1696+AP1696)),V_rtHz(AP1696)*SQRT(Sum_Sq(AO1696*AN$8*$X$2*AM$1017,1))/($X$2*AN$8*(AO1696*AM$1017+AO1696+AP1696))))/SQRT(Sum_Sq(1/(1+$A1696)+$AC$2/$I$2-1/(1+(1+AP1696/AO1696)/AM$1017),$X$2/$I$2)),IF(AP1697&lt;0,"A",AM1697))</f>
        <v>1.1714129619121029E-5</v>
      </c>
      <c r="AO1696" s="13">
        <f t="shared" si="610"/>
        <v>3990.5137535599911</v>
      </c>
      <c r="AP1696" s="12">
        <f t="shared" si="634"/>
        <v>7798095.8479601825</v>
      </c>
      <c r="AR1696" s="13">
        <f t="shared" si="611"/>
        <v>69887291.180198371</v>
      </c>
      <c r="AS1696" s="13">
        <f t="shared" si="612"/>
        <v>-1.5690411917784591E-5</v>
      </c>
      <c r="AV1696" s="13"/>
      <c r="AW1696" s="13">
        <f t="shared" si="613"/>
        <v>9963.3300000000036</v>
      </c>
      <c r="AX1696" s="13">
        <f t="shared" si="614"/>
        <v>1.0898999999999999</v>
      </c>
      <c r="AZ1696" s="13"/>
      <c r="BA1696" s="13"/>
      <c r="BB1696" s="13">
        <f t="shared" si="615"/>
        <v>3150.6815879885426</v>
      </c>
      <c r="BC1696" s="13">
        <f t="shared" si="616"/>
        <v>3.4465664218175101</v>
      </c>
      <c r="BD1696" s="13"/>
      <c r="BE1696" s="13"/>
      <c r="BG1696" s="13">
        <f t="shared" si="617"/>
        <v>996.3330000000002</v>
      </c>
      <c r="BH1696" s="13">
        <f t="shared" si="618"/>
        <v>10.899000000000008</v>
      </c>
      <c r="BI1696" s="13"/>
      <c r="BL1696" s="13">
        <f t="shared" si="619"/>
        <v>315.06815879885437</v>
      </c>
      <c r="BM1696" s="13">
        <f t="shared" si="620"/>
        <v>34.465664218175149</v>
      </c>
      <c r="BP1696" s="13"/>
      <c r="BQ1696" s="13">
        <f t="shared" si="621"/>
        <v>99.633300000000006</v>
      </c>
      <c r="BR1696" s="13">
        <f t="shared" si="622"/>
        <v>108.99000000000008</v>
      </c>
      <c r="BT1696" s="13"/>
      <c r="BU1696" s="13"/>
      <c r="BV1696" s="13">
        <f t="shared" si="623"/>
        <v>31.50681587988543</v>
      </c>
      <c r="BW1696" s="13">
        <f t="shared" si="624"/>
        <v>344.65664218175192</v>
      </c>
      <c r="CA1696" s="13">
        <f t="shared" si="625"/>
        <v>9.9633299999999974</v>
      </c>
      <c r="CB1696" s="13">
        <f t="shared" si="626"/>
        <v>1089.8999999999994</v>
      </c>
    </row>
    <row r="1697" spans="1:80" x14ac:dyDescent="0.3">
      <c r="A1697" s="13">
        <f t="shared" si="602"/>
        <v>0.12531411749414142</v>
      </c>
      <c r="C1697" s="13" t="str">
        <f>IF(F1697&gt;0,SQRT(Sum_Sq($AI$2,V_rtHz($AH$2)/(1+1/$A1697),V_rtHz($AH$2*$A1697)/(1+$A1697),$AN$2*$AH$2/(1+1/$A1697),$AM$2*SQRT(Sum_Sq(F1697,1/($X$2*D$8*(1+C$1017+F1697/E1697))))/SQRT(Sum_Sq($X$2*F1697*D$8,1)),                   $AQ$2*SQRT(Sum_Sq($AH$2/(1+1/$A1697)+F1697*( 1/(C$1017+1+F1697/E1697)-1)/(1+($X$2*F1697*D$8)^2), (F1697^2*D$8*$X$2+1/($X$2*D$8*(C$1017+1+F1697/E1697           )))/(1+($X$2*F1697*D$8)^2))),           V_rtHz(E1697)/($X$2*D$8*(E1697*C$1017+E1697+F1697)),V_rtHz(F1697)*SQRT(Sum_Sq(E1697*D$8*$X$2*C$1017,1))/($X$2*D$8*(E1697*C$1017+E1697+F1697))))/SQRT(Sum_Sq(1/(1+$A1697)+$AC$2/$I$2-1/(1+(1+F1697/E1697)/C$1017),$X$2/$I$2)),IF(F1698&lt;0,"A",C1698))</f>
        <v>A</v>
      </c>
      <c r="E1697" s="13">
        <f t="shared" si="603"/>
        <v>-1</v>
      </c>
      <c r="F1697" s="12">
        <f t="shared" si="627"/>
        <v>-2</v>
      </c>
      <c r="H1697" s="13">
        <f>IF(K1697&gt;0,SQRT(Sum_Sq($AI$2,V_rtHz($AH$2)/(1+1/$A1697),V_rtHz($AH$2*$A1697)/(1+$A1697),$AN$2*$AH$2/(1+1/$A1697),$AM$2*SQRT(Sum_Sq(K1697,1/($X$2*I$8*(1+H$1017+K1697/J1697))))/SQRT(Sum_Sq($X$2*K1697*I$8,1)),                   $AQ$2*SQRT(Sum_Sq($AH$2/(1+1/$A1697)+K1697*( 1/(H$1017+1+K1697/J1697)-1)/(1+($X$2*K1697*I$8)^2), (K1697^2*I$8*$X$2+1/($X$2*I$8*(H$1017+1+K1697/J1697           )))/(1+($X$2*K1697*I$8)^2))),           V_rtHz(J1697)/($X$2*I$8*(J1697*H$1017+J1697+K1697)),V_rtHz(K1697)*SQRT(Sum_Sq(J1697*I$8*$X$2*H$1017,1))/($X$2*I$8*(J1697*H$1017+J1697+K1697))))/SQRT(Sum_Sq(1/(1+$A1697)+$AC$2/$I$2-1/(1+(1+K1697/J1697)/H$1017),$X$2/$I$2)),IF(K1698&lt;0,"A",H1698))</f>
        <v>7.4764532547504989E-7</v>
      </c>
      <c r="J1697" s="13">
        <f t="shared" si="604"/>
        <v>6167.7757763590243</v>
      </c>
      <c r="K1697" s="12">
        <f t="shared" si="628"/>
        <v>5045.3210137989236</v>
      </c>
      <c r="M1697" s="13">
        <f>IF(P1697&gt;0,SQRT(Sum_Sq($AI$2,V_rtHz($AH$2)/(1+1/$A1697),V_rtHz($AH$2*$A1697)/(1+$A1697),$AN$2*$AH$2/(1+1/$A1697),$AM$2*SQRT(Sum_Sq(P1697,1/($X$2*N$8*(1+M$1017+P1697/O1697))))/SQRT(Sum_Sq($X$2*P1697*N$8,1)),                   $AQ$2*SQRT(Sum_Sq($AH$2/(1+1/$A1697)+P1697*( 1/(M$1017+1+P1697/O1697)-1)/(1+($X$2*P1697*N$8)^2), (P1697^2*N$8*$X$2+1/($X$2*N$8*(M$1017+1+P1697/O1697           )))/(1+($X$2*P1697*N$8)^2))),           V_rtHz(O1697)/($X$2*N$8*(O1697*M$1017+O1697+P1697)),V_rtHz(P1697)*SQRT(Sum_Sq(O1697*N$8*$X$2*M$1017,1))/($X$2*N$8*(O1697*M$1017+O1697+P1697))))/SQRT(Sum_Sq(1/(1+$A1697)+$AC$2/$I$2-1/(1+(1+P1697/O1697)/M$1017),$X$2/$I$2)),IF(P1698&lt;0,"A",M1698))</f>
        <v>8.0972874202123493E-7</v>
      </c>
      <c r="O1697" s="13">
        <f t="shared" si="605"/>
        <v>4383.0910674590741</v>
      </c>
      <c r="P1697" s="12">
        <f t="shared" si="629"/>
        <v>22451.061874233746</v>
      </c>
      <c r="R1697" s="13">
        <f>IF(U1697&gt;0,SQRT(Sum_Sq($AI$2,V_rtHz($AH$2)/(1+1/$A1697),V_rtHz($AH$2*$A1697)/(1+$A1697),$AN$2*$AH$2/(1+1/$A1697),$AM$2*SQRT(Sum_Sq(U1697,1/($X$2*S$8*(1+R$1017+U1697/T1697))))/SQRT(Sum_Sq($X$2*U1697*S$8,1)),                   $AQ$2*SQRT(Sum_Sq($AH$2/(1+1/$A1697)+U1697*( 1/(R$1017+1+U1697/T1697)-1)/(1+($X$2*U1697*S$8)^2), (U1697^2*S$8*$X$2+1/($X$2*S$8*(R$1017+1+U1697/T1697           )))/(1+($X$2*U1697*S$8)^2))),           V_rtHz(T1697)/($X$2*S$8*(T1697*R$1017+T1697+U1697)),V_rtHz(U1697)*SQRT(Sum_Sq(T1697*S$8*$X$2*R$1017,1))/($X$2*S$8*(T1697*R$1017+T1697+U1697))))/SQRT(Sum_Sq(1/(1+$A1697)+$AC$2/$I$2-1/(1+(1+U1697/T1697)/R$1017),$X$2/$I$2)),IF(U1698&lt;0,"A",R1698))</f>
        <v>1.2502147316795037E-6</v>
      </c>
      <c r="T1697" s="13">
        <f t="shared" si="606"/>
        <v>4083.8068543236154</v>
      </c>
      <c r="U1697" s="12">
        <f t="shared" si="630"/>
        <v>76199.511492367499</v>
      </c>
      <c r="X1697" s="13">
        <f>IF(AA1697&gt;0,SQRT(Sum_Sq($AI$2,V_rtHz($AH$2)/(1+1/$A1697),V_rtHz($AH$2*$A1697)/(1+$A1697),$AN$2*$AH$2/(1+1/$A1697),$AM$2*SQRT(Sum_Sq(AA1697,1/($X$2*Y$8*(1+X$1017+AA1697/Z1697))))/SQRT(Sum_Sq($X$2*AA1697*Y$8,1)),                   $AQ$2*SQRT(Sum_Sq($AH$2/(1+1/$A1697)+AA1697*( 1/(X$1017+1+AA1697/Z1697)-1)/(1+($X$2*AA1697*Y$8)^2), (AA1697^2*Y$8*$X$2+1/($X$2*Y$8*(X$1017+1+AA1697/Z1697           )))/(1+($X$2*AA1697*Y$8)^2))),           V_rtHz(Z1697)/($X$2*Y$8*(Z1697*X$1017+Z1697+AA1697)),V_rtHz(AA1697)*SQRT(Sum_Sq(Z1697*Y$8*$X$2*X$1017,1))/($X$2*Y$8*(Z1697*X$1017+Z1697+AA1697))))/SQRT(Sum_Sq(1/(1+$A1697)+$AC$2/$I$2-1/(1+(1+AA1697/Z1697)/X$1017),$X$2/$I$2)),IF(AA1698&lt;0,"A",X1698))</f>
        <v>2.1242198957317033E-6</v>
      </c>
      <c r="Z1697" s="13">
        <f t="shared" si="607"/>
        <v>4001.6964247985602</v>
      </c>
      <c r="AA1697" s="12">
        <f t="shared" si="631"/>
        <v>245908.3306422437</v>
      </c>
      <c r="AC1697" s="13">
        <f>IF(AF1697&gt;0,SQRT(Sum_Sq($AI$2,V_rtHz($AH$2)/(1+1/$A1697),V_rtHz($AH$2*$A1697)/(1+$A1697),$AN$2*$AH$2/(1+1/$A1697),$AM$2*SQRT(Sum_Sq(AF1697,1/($X$2*AD$8*(1+AC$1017+AF1697/AE1697))))/SQRT(Sum_Sq($X$2*AF1697*AD$8,1)),                   $AQ$2*SQRT(Sum_Sq($AH$2/(1+1/$A1697)+AF1697*( 1/(AC$1017+1+AF1697/AE1697)-1)/(1+($X$2*AF1697*AD$8)^2), (AF1697^2*AD$8*$X$2+1/($X$2*AD$8*(AC$1017+1+AF1697/AE1697           )))/(1+($X$2*AF1697*AD$8)^2))),           V_rtHz(AE1697)/($X$2*AD$8*(AE1697*AC$1017+AE1697+AF1697)),V_rtHz(AF1697)*SQRT(Sum_Sq(AE1697*AD$8*$X$2*AC$1017,1))/($X$2*AD$8*(AE1697*AC$1017+AE1697+AF1697))))/SQRT(Sum_Sq(1/(1+$A1697)+$AC$2/$I$2-1/(1+(1+AF1697/AE1697)/AC$1017),$X$2/$I$2)),IF(AF1698&lt;0,"A",AC1698))</f>
        <v>3.7229450604518658E-6</v>
      </c>
      <c r="AE1697" s="13">
        <f t="shared" si="608"/>
        <v>3976.7866288878658</v>
      </c>
      <c r="AF1697" s="12">
        <f t="shared" si="632"/>
        <v>782501.34183252952</v>
      </c>
      <c r="AG1697" s="13"/>
      <c r="AH1697" s="13">
        <f>IF(AK1697&gt;0,SQRT(Sum_Sq($AI$2,V_rtHz($AH$2)/(1+1/$A1697),V_rtHz($AH$2*$A1697)/(1+$A1697),$AN$2*$AH$2/(1+1/$A1697),$AM$2*SQRT(Sum_Sq(AK1697,1/($X$2*AI$8*(1+AH$1017+AK1697/AJ1697))))/SQRT(Sum_Sq($X$2*AK1697*AI$8,1)),                   $AQ$2*SQRT(Sum_Sq($AH$2/(1+1/$A1697)+AK1697*( 1/(AH$1017+1+AK1697/AJ1697)-1)/(1+($X$2*AK1697*AI$8)^2), (AK1697^2*AI$8*$X$2+1/($X$2*AI$8*(AH$1017+1+AK1697/AJ1697           )))/(1+($X$2*AK1697*AI$8)^2))),           V_rtHz(AJ1697)/($X$2*AI$8*(AJ1697*AH$1017+AJ1697+AK1697)),V_rtHz(AK1697)*SQRT(Sum_Sq(AJ1697*AI$8*$X$2*AH$1017,1))/($X$2*AI$8*(AJ1697*AH$1017+AJ1697+AK1697))))/SQRT(Sum_Sq(1/(1+$A1697)+$AC$2/$I$2-1/(1+(1+AK1697/AJ1697)/AH$1017),$X$2/$I$2)),IF(AK1698&lt;0,"A",AH1698))</f>
        <v>6.5905754066669453E-6</v>
      </c>
      <c r="AI1697" s="13"/>
      <c r="AJ1697" s="13">
        <f t="shared" si="609"/>
        <v>3969.0098549595732</v>
      </c>
      <c r="AK1697" s="12">
        <f t="shared" si="633"/>
        <v>2479334.956373577</v>
      </c>
      <c r="AM1697" s="13">
        <f>IF(AP1697&gt;0,SQRT(Sum_Sq($AI$2,V_rtHz($AH$2)/(1+1/$A1697),V_rtHz($AH$2*$A1697)/(1+$A1697),$AN$2*$AH$2/(1+1/$A1697),$AM$2*SQRT(Sum_Sq(AP1697,1/($X$2*AN$8*(1+AM$1017+AP1697/AO1697))))/SQRT(Sum_Sq($X$2*AP1697*AN$8,1)),                   $AQ$2*SQRT(Sum_Sq($AH$2/(1+1/$A1697)+AP1697*( 1/(AM$1017+1+AP1697/AO1697)-1)/(1+($X$2*AP1697*AN$8)^2), (AP1697^2*AN$8*$X$2+1/($X$2*AN$8*(AM$1017+1+AP1697/AO1697           )))/(1+($X$2*AP1697*AN$8)^2))),           V_rtHz(AO1697)/($X$2*AN$8*(AO1697*AM$1017+AO1697+AP1697)),V_rtHz(AP1697)*SQRT(Sum_Sq(AO1697*AN$8*$X$2*AM$1017,1))/($X$2*AN$8*(AO1697*AM$1017+AO1697+AP1697))))/SQRT(Sum_Sq(1/(1+$A1697)+$AC$2/$I$2-1/(1+(1+AP1697/AO1697)/AM$1017),$X$2/$I$2)),IF(AP1698&lt;0,"A",AM1698))</f>
        <v>1.1706609071046674E-5</v>
      </c>
      <c r="AO1697" s="13">
        <f t="shared" si="610"/>
        <v>3966.5605073719689</v>
      </c>
      <c r="AP1697" s="12">
        <f t="shared" si="634"/>
        <v>7845186.9510195777</v>
      </c>
      <c r="AR1697" s="13">
        <f t="shared" si="611"/>
        <v>69887291.180198371</v>
      </c>
      <c r="AS1697" s="13">
        <f t="shared" si="612"/>
        <v>-1.5731750307138945E-5</v>
      </c>
      <c r="AV1697" s="13"/>
      <c r="AW1697" s="13">
        <f t="shared" si="613"/>
        <v>9963.3300000000036</v>
      </c>
      <c r="AX1697" s="13">
        <f t="shared" si="614"/>
        <v>1.0898999999999979</v>
      </c>
      <c r="AZ1697" s="13"/>
      <c r="BA1697" s="13"/>
      <c r="BB1697" s="13">
        <f t="shared" si="615"/>
        <v>3150.681587988543</v>
      </c>
      <c r="BC1697" s="13">
        <f t="shared" si="616"/>
        <v>3.4465664218175118</v>
      </c>
      <c r="BD1697" s="13"/>
      <c r="BE1697" s="13"/>
      <c r="BG1697" s="13">
        <f t="shared" si="617"/>
        <v>996.3330000000002</v>
      </c>
      <c r="BH1697" s="13">
        <f t="shared" si="618"/>
        <v>10.898999999999999</v>
      </c>
      <c r="BI1697" s="13"/>
      <c r="BL1697" s="13">
        <f t="shared" si="619"/>
        <v>315.06815879885437</v>
      </c>
      <c r="BM1697" s="13">
        <f t="shared" si="620"/>
        <v>34.465664218175128</v>
      </c>
      <c r="BP1697" s="13"/>
      <c r="BQ1697" s="13">
        <f t="shared" si="621"/>
        <v>99.633300000000006</v>
      </c>
      <c r="BR1697" s="13">
        <f t="shared" si="622"/>
        <v>108.99000000000002</v>
      </c>
      <c r="BT1697" s="13"/>
      <c r="BU1697" s="13"/>
      <c r="BV1697" s="13">
        <f t="shared" si="623"/>
        <v>31.506815879885437</v>
      </c>
      <c r="BW1697" s="13">
        <f t="shared" si="624"/>
        <v>344.65664218175164</v>
      </c>
      <c r="CA1697" s="13">
        <f t="shared" si="625"/>
        <v>9.9633299999999991</v>
      </c>
      <c r="CB1697" s="13">
        <f t="shared" si="626"/>
        <v>1089.9000000000015</v>
      </c>
    </row>
    <row r="1698" spans="1:80" x14ac:dyDescent="0.3">
      <c r="A1698" s="13">
        <f t="shared" si="602"/>
        <v>0.12705741052085406</v>
      </c>
      <c r="C1698" s="13" t="str">
        <f>IF(F1698&gt;0,SQRT(Sum_Sq($AI$2,V_rtHz($AH$2)/(1+1/$A1698),V_rtHz($AH$2*$A1698)/(1+$A1698),$AN$2*$AH$2/(1+1/$A1698),$AM$2*SQRT(Sum_Sq(F1698,1/($X$2*D$8*(1+C$1017+F1698/E1698))))/SQRT(Sum_Sq($X$2*F1698*D$8,1)),                   $AQ$2*SQRT(Sum_Sq($AH$2/(1+1/$A1698)+F1698*( 1/(C$1017+1+F1698/E1698)-1)/(1+($X$2*F1698*D$8)^2), (F1698^2*D$8*$X$2+1/($X$2*D$8*(C$1017+1+F1698/E1698           )))/(1+($X$2*F1698*D$8)^2))),           V_rtHz(E1698)/($X$2*D$8*(E1698*C$1017+E1698+F1698)),V_rtHz(F1698)*SQRT(Sum_Sq(E1698*D$8*$X$2*C$1017,1))/($X$2*D$8*(E1698*C$1017+E1698+F1698))))/SQRT(Sum_Sq(1/(1+$A1698)+$AC$2/$I$2-1/(1+(1+F1698/E1698)/C$1017),$X$2/$I$2)),IF(F1699&lt;0,"A",C1699))</f>
        <v>A</v>
      </c>
      <c r="E1698" s="13">
        <f t="shared" si="603"/>
        <v>-1</v>
      </c>
      <c r="F1698" s="12">
        <f t="shared" si="627"/>
        <v>-2</v>
      </c>
      <c r="H1698" s="13">
        <f>IF(K1698&gt;0,SQRT(Sum_Sq($AI$2,V_rtHz($AH$2)/(1+1/$A1698),V_rtHz($AH$2*$A1698)/(1+$A1698),$AN$2*$AH$2/(1+1/$A1698),$AM$2*SQRT(Sum_Sq(K1698,1/($X$2*I$8*(1+H$1017+K1698/J1698))))/SQRT(Sum_Sq($X$2*K1698*I$8,1)),                   $AQ$2*SQRT(Sum_Sq($AH$2/(1+1/$A1698)+K1698*( 1/(H$1017+1+K1698/J1698)-1)/(1+($X$2*K1698*I$8)^2), (K1698^2*I$8*$X$2+1/($X$2*I$8*(H$1017+1+K1698/J1698           )))/(1+($X$2*K1698*I$8)^2))),           V_rtHz(J1698)/($X$2*I$8*(J1698*H$1017+J1698+K1698)),V_rtHz(K1698)*SQRT(Sum_Sq(J1698*I$8*$X$2*H$1017,1))/($X$2*I$8*(J1698*H$1017+J1698+K1698))))/SQRT(Sum_Sq(1/(1+$A1698)+$AC$2/$I$2-1/(1+(1+K1698/J1698)/H$1017),$X$2/$I$2)),IF(K1699&lt;0,"A",H1699))</f>
        <v>7.409794448119742E-7</v>
      </c>
      <c r="J1698" s="13">
        <f t="shared" si="604"/>
        <v>6072.7777111774612</v>
      </c>
      <c r="K1698" s="12">
        <f t="shared" si="628"/>
        <v>5124.2463025755233</v>
      </c>
      <c r="M1698" s="13">
        <f>IF(P1698&gt;0,SQRT(Sum_Sq($AI$2,V_rtHz($AH$2)/(1+1/$A1698),V_rtHz($AH$2*$A1698)/(1+$A1698),$AN$2*$AH$2/(1+1/$A1698),$AM$2*SQRT(Sum_Sq(P1698,1/($X$2*N$8*(1+M$1017+P1698/O1698))))/SQRT(Sum_Sq($X$2*P1698*N$8,1)),                   $AQ$2*SQRT(Sum_Sq($AH$2/(1+1/$A1698)+P1698*( 1/(M$1017+1+P1698/O1698)-1)/(1+($X$2*P1698*N$8)^2), (P1698^2*N$8*$X$2+1/($X$2*N$8*(M$1017+1+P1698/O1698           )))/(1+($X$2*P1698*N$8)^2))),           V_rtHz(O1698)/($X$2*N$8*(O1698*M$1017+O1698+P1698)),V_rtHz(P1698)*SQRT(Sum_Sq(O1698*N$8*$X$2*M$1017,1))/($X$2*N$8*(O1698*M$1017+O1698+P1698))))/SQRT(Sum_Sq(1/(1+$A1698)+$AC$2/$I$2-1/(1+(1+P1698/O1698)/M$1017),$X$2/$I$2)),IF(P1699&lt;0,"A",M1699))</f>
        <v>8.0824123989113608E-7</v>
      </c>
      <c r="O1698" s="13">
        <f t="shared" si="605"/>
        <v>4350.5680574572152</v>
      </c>
      <c r="P1698" s="12">
        <f t="shared" si="629"/>
        <v>22618.896534040177</v>
      </c>
      <c r="R1698" s="13">
        <f>IF(U1698&gt;0,SQRT(Sum_Sq($AI$2,V_rtHz($AH$2)/(1+1/$A1698),V_rtHz($AH$2*$A1698)/(1+$A1698),$AN$2*$AH$2/(1+1/$A1698),$AM$2*SQRT(Sum_Sq(U1698,1/($X$2*S$8*(1+R$1017+U1698/T1698))))/SQRT(Sum_Sq($X$2*U1698*S$8,1)),                   $AQ$2*SQRT(Sum_Sq($AH$2/(1+1/$A1698)+U1698*( 1/(R$1017+1+U1698/T1698)-1)/(1+($X$2*U1698*S$8)^2), (U1698^2*S$8*$X$2+1/($X$2*S$8*(R$1017+1+U1698/T1698           )))/(1+($X$2*U1698*S$8)^2))),           V_rtHz(T1698)/($X$2*S$8*(T1698*R$1017+T1698+U1698)),V_rtHz(U1698)*SQRT(Sum_Sq(T1698*S$8*$X$2*R$1017,1))/($X$2*S$8*(T1698*R$1017+T1698+U1698))))/SQRT(Sum_Sq(1/(1+$A1698)+$AC$2/$I$2-1/(1+(1+U1698/T1698)/R$1017),$X$2/$I$2)),IF(U1699&lt;0,"A",R1699))</f>
        <v>1.2490315004675285E-6</v>
      </c>
      <c r="T1698" s="13">
        <f t="shared" si="606"/>
        <v>4057.7140822235515</v>
      </c>
      <c r="U1698" s="12">
        <f t="shared" si="630"/>
        <v>76689.505722423521</v>
      </c>
      <c r="X1698" s="13">
        <f>IF(AA1698&gt;0,SQRT(Sum_Sq($AI$2,V_rtHz($AH$2)/(1+1/$A1698),V_rtHz($AH$2*$A1698)/(1+$A1698),$AN$2*$AH$2/(1+1/$A1698),$AM$2*SQRT(Sum_Sq(AA1698,1/($X$2*Y$8*(1+X$1017+AA1698/Z1698))))/SQRT(Sum_Sq($X$2*AA1698*Y$8,1)),                   $AQ$2*SQRT(Sum_Sq($AH$2/(1+1/$A1698)+AA1698*( 1/(X$1017+1+AA1698/Z1698)-1)/(1+($X$2*AA1698*Y$8)^2), (AA1698^2*Y$8*$X$2+1/($X$2*Y$8*(X$1017+1+AA1698/Z1698           )))/(1+($X$2*AA1698*Y$8)^2))),           V_rtHz(Z1698)/($X$2*Y$8*(Z1698*X$1017+Z1698+AA1698)),V_rtHz(AA1698)*SQRT(Sum_Sq(Z1698*Y$8*$X$2*X$1017,1))/($X$2*Y$8*(Z1698*X$1017+Z1698+AA1698))))/SQRT(Sum_Sq(1/(1+$A1698)+$AC$2/$I$2-1/(1+(1+AA1698/Z1698)/X$1017),$X$2/$I$2)),IF(AA1699&lt;0,"A",X1699))</f>
        <v>2.1226987424388197E-6</v>
      </c>
      <c r="Z1698" s="13">
        <f t="shared" si="607"/>
        <v>3977.2009354875204</v>
      </c>
      <c r="AA1698" s="12">
        <f t="shared" si="631"/>
        <v>247422.87440868898</v>
      </c>
      <c r="AC1698" s="13">
        <f>IF(AF1698&gt;0,SQRT(Sum_Sq($AI$2,V_rtHz($AH$2)/(1+1/$A1698),V_rtHz($AH$2*$A1698)/(1+$A1698),$AN$2*$AH$2/(1+1/$A1698),$AM$2*SQRT(Sum_Sq(AF1698,1/($X$2*AD$8*(1+AC$1017+AF1698/AE1698))))/SQRT(Sum_Sq($X$2*AF1698*AD$8,1)),                   $AQ$2*SQRT(Sum_Sq($AH$2/(1+1/$A1698)+AF1698*( 1/(AC$1017+1+AF1698/AE1698)-1)/(1+($X$2*AF1698*AD$8)^2), (AF1698^2*AD$8*$X$2+1/($X$2*AD$8*(AC$1017+1+AF1698/AE1698           )))/(1+($X$2*AF1698*AD$8)^2))),           V_rtHz(AE1698)/($X$2*AD$8*(AE1698*AC$1017+AE1698+AF1698)),V_rtHz(AF1698)*SQRT(Sum_Sq(AE1698*AD$8*$X$2*AC$1017,1))/($X$2*AD$8*(AE1698*AC$1017+AE1698+AF1698))))/SQRT(Sum_Sq(1/(1+$A1698)+$AC$2/$I$2-1/(1+(1+AF1698/AE1698)/AC$1017),$X$2/$I$2)),IF(AF1699&lt;0,"A",AC1699))</f>
        <v>3.7205354665926409E-6</v>
      </c>
      <c r="AE1698" s="13">
        <f t="shared" si="608"/>
        <v>3952.7620551131849</v>
      </c>
      <c r="AF1698" s="12">
        <f t="shared" si="632"/>
        <v>787257.32282848249</v>
      </c>
      <c r="AG1698" s="13"/>
      <c r="AH1698" s="13">
        <f>IF(AK1698&gt;0,SQRT(Sum_Sq($AI$2,V_rtHz($AH$2)/(1+1/$A1698),V_rtHz($AH$2*$A1698)/(1+$A1698),$AN$2*$AH$2/(1+1/$A1698),$AM$2*SQRT(Sum_Sq(AK1698,1/($X$2*AI$8*(1+AH$1017+AK1698/AJ1698))))/SQRT(Sum_Sq($X$2*AK1698*AI$8,1)),                   $AQ$2*SQRT(Sum_Sq($AH$2/(1+1/$A1698)+AK1698*( 1/(AH$1017+1+AK1698/AJ1698)-1)/(1+($X$2*AK1698*AI$8)^2), (AK1698^2*AI$8*$X$2+1/($X$2*AI$8*(AH$1017+1+AK1698/AJ1698           )))/(1+($X$2*AK1698*AI$8)^2))),           V_rtHz(AJ1698)/($X$2*AI$8*(AJ1698*AH$1017+AJ1698+AK1698)),V_rtHz(AK1698)*SQRT(Sum_Sq(AJ1698*AI$8*$X$2*AH$1017,1))/($X$2*AI$8*(AJ1698*AH$1017+AJ1698+AK1698))))/SQRT(Sum_Sq(1/(1+$A1698)+$AC$2/$I$2-1/(1+(1+AK1698/AJ1698)/AH$1017),$X$2/$I$2)),IF(AK1699&lt;0,"A",AH1699))</f>
        <v>6.5864545282354139E-6</v>
      </c>
      <c r="AI1698" s="13"/>
      <c r="AJ1698" s="13">
        <f t="shared" si="609"/>
        <v>3945.131012957404</v>
      </c>
      <c r="AK1698" s="12">
        <f t="shared" si="633"/>
        <v>2494341.7197736395</v>
      </c>
      <c r="AM1698" s="13">
        <f>IF(AP1698&gt;0,SQRT(Sum_Sq($AI$2,V_rtHz($AH$2)/(1+1/$A1698),V_rtHz($AH$2*$A1698)/(1+$A1698),$AN$2*$AH$2/(1+1/$A1698),$AM$2*SQRT(Sum_Sq(AP1698,1/($X$2*AN$8*(1+AM$1017+AP1698/AO1698))))/SQRT(Sum_Sq($X$2*AP1698*AN$8,1)),                   $AQ$2*SQRT(Sum_Sq($AH$2/(1+1/$A1698)+AP1698*( 1/(AM$1017+1+AP1698/AO1698)-1)/(1+($X$2*AP1698*AN$8)^2), (AP1698^2*AN$8*$X$2+1/($X$2*AN$8*(AM$1017+1+AP1698/AO1698           )))/(1+($X$2*AP1698*AN$8)^2))),           V_rtHz(AO1698)/($X$2*AN$8*(AO1698*AM$1017+AO1698+AP1698)),V_rtHz(AP1698)*SQRT(Sum_Sq(AO1698*AN$8*$X$2*AM$1017,1))/($X$2*AN$8*(AO1698*AM$1017+AO1698+AP1698))))/SQRT(Sum_Sq(1/(1+$A1698)+$AC$2/$I$2-1/(1+(1+AP1698/AO1698)/AM$1017),$X$2/$I$2)),IF(AP1699&lt;0,"A",AM1699))</f>
        <v>1.1699391199126305E-5</v>
      </c>
      <c r="AO1698" s="13">
        <f t="shared" si="610"/>
        <v>3942.7274382250484</v>
      </c>
      <c r="AP1698" s="12">
        <f t="shared" si="634"/>
        <v>7892609.6770394975</v>
      </c>
      <c r="AR1698" s="13">
        <f t="shared" si="611"/>
        <v>69887291.180198371</v>
      </c>
      <c r="AS1698" s="13">
        <f t="shared" si="612"/>
        <v>-1.5773886755331446E-5</v>
      </c>
      <c r="AV1698" s="13"/>
      <c r="AW1698" s="13">
        <f t="shared" si="613"/>
        <v>9963.3300000000036</v>
      </c>
      <c r="AX1698" s="13">
        <f t="shared" si="614"/>
        <v>1.0898999999999999</v>
      </c>
      <c r="AZ1698" s="13"/>
      <c r="BA1698" s="13"/>
      <c r="BB1698" s="13">
        <f t="shared" si="615"/>
        <v>3150.681587988543</v>
      </c>
      <c r="BC1698" s="13">
        <f t="shared" si="616"/>
        <v>3.4465664218175136</v>
      </c>
      <c r="BD1698" s="13"/>
      <c r="BE1698" s="13"/>
      <c r="BG1698" s="13">
        <f t="shared" si="617"/>
        <v>996.3330000000002</v>
      </c>
      <c r="BH1698" s="13">
        <f t="shared" si="618"/>
        <v>10.898999999999992</v>
      </c>
      <c r="BI1698" s="13"/>
      <c r="BL1698" s="13">
        <f t="shared" si="619"/>
        <v>315.06815879885437</v>
      </c>
      <c r="BM1698" s="13">
        <f t="shared" si="620"/>
        <v>34.465664218175128</v>
      </c>
      <c r="BP1698" s="13"/>
      <c r="BQ1698" s="13">
        <f t="shared" si="621"/>
        <v>99.633299999999991</v>
      </c>
      <c r="BR1698" s="13">
        <f t="shared" si="622"/>
        <v>108.98999999999997</v>
      </c>
      <c r="BT1698" s="13"/>
      <c r="BU1698" s="13"/>
      <c r="BV1698" s="13">
        <f t="shared" si="623"/>
        <v>31.50681587988543</v>
      </c>
      <c r="BW1698" s="13">
        <f t="shared" si="624"/>
        <v>344.65664218175152</v>
      </c>
      <c r="CA1698" s="13">
        <f t="shared" si="625"/>
        <v>9.9633299999999991</v>
      </c>
      <c r="CB1698" s="13">
        <f t="shared" si="626"/>
        <v>1089.899999999999</v>
      </c>
    </row>
    <row r="1699" spans="1:80" x14ac:dyDescent="0.3">
      <c r="A1699" s="13">
        <f t="shared" si="602"/>
        <v>0.12882495516931339</v>
      </c>
      <c r="C1699" s="13" t="str">
        <f>IF(F1699&gt;0,SQRT(Sum_Sq($AI$2,V_rtHz($AH$2)/(1+1/$A1699),V_rtHz($AH$2*$A1699)/(1+$A1699),$AN$2*$AH$2/(1+1/$A1699),$AM$2*SQRT(Sum_Sq(F1699,1/($X$2*D$8*(1+C$1017+F1699/E1699))))/SQRT(Sum_Sq($X$2*F1699*D$8,1)),                   $AQ$2*SQRT(Sum_Sq($AH$2/(1+1/$A1699)+F1699*( 1/(C$1017+1+F1699/E1699)-1)/(1+($X$2*F1699*D$8)^2), (F1699^2*D$8*$X$2+1/($X$2*D$8*(C$1017+1+F1699/E1699           )))/(1+($X$2*F1699*D$8)^2))),           V_rtHz(E1699)/($X$2*D$8*(E1699*C$1017+E1699+F1699)),V_rtHz(F1699)*SQRT(Sum_Sq(E1699*D$8*$X$2*C$1017,1))/($X$2*D$8*(E1699*C$1017+E1699+F1699))))/SQRT(Sum_Sq(1/(1+$A1699)+$AC$2/$I$2-1/(1+(1+F1699/E1699)/C$1017),$X$2/$I$2)),IF(F1700&lt;0,"A",C1700))</f>
        <v>A</v>
      </c>
      <c r="E1699" s="13">
        <f t="shared" si="603"/>
        <v>-1</v>
      </c>
      <c r="F1699" s="12">
        <f t="shared" si="627"/>
        <v>-2</v>
      </c>
      <c r="H1699" s="13">
        <f>IF(K1699&gt;0,SQRT(Sum_Sq($AI$2,V_rtHz($AH$2)/(1+1/$A1699),V_rtHz($AH$2*$A1699)/(1+$A1699),$AN$2*$AH$2/(1+1/$A1699),$AM$2*SQRT(Sum_Sq(K1699,1/($X$2*I$8*(1+H$1017+K1699/J1699))))/SQRT(Sum_Sq($X$2*K1699*I$8,1)),                   $AQ$2*SQRT(Sum_Sq($AH$2/(1+1/$A1699)+K1699*( 1/(H$1017+1+K1699/J1699)-1)/(1+($X$2*K1699*I$8)^2), (K1699^2*I$8*$X$2+1/($X$2*I$8*(H$1017+1+K1699/J1699           )))/(1+($X$2*K1699*I$8)^2))),           V_rtHz(J1699)/($X$2*I$8*(J1699*H$1017+J1699+K1699)),V_rtHz(K1699)*SQRT(Sum_Sq(J1699*I$8*$X$2*H$1017,1))/($X$2*I$8*(J1699*H$1017+J1699+K1699))))/SQRT(Sum_Sq(1/(1+$A1699)+$AC$2/$I$2-1/(1+(1+K1699/J1699)/H$1017),$X$2/$I$2)),IF(K1700&lt;0,"A",H1700))</f>
        <v>7.3459622507986726E-7</v>
      </c>
      <c r="J1699" s="13">
        <f t="shared" si="604"/>
        <v>5981.0957871208957</v>
      </c>
      <c r="K1699" s="12">
        <f t="shared" si="628"/>
        <v>5202.7939094156427</v>
      </c>
      <c r="M1699" s="13">
        <f>IF(P1699&gt;0,SQRT(Sum_Sq($AI$2,V_rtHz($AH$2)/(1+1/$A1699),V_rtHz($AH$2*$A1699)/(1+$A1699),$AN$2*$AH$2/(1+1/$A1699),$AM$2*SQRT(Sum_Sq(P1699,1/($X$2*N$8*(1+M$1017+P1699/O1699))))/SQRT(Sum_Sq($X$2*P1699*N$8,1)),                   $AQ$2*SQRT(Sum_Sq($AH$2/(1+1/$A1699)+P1699*( 1/(M$1017+1+P1699/O1699)-1)/(1+($X$2*P1699*N$8)^2), (P1699^2*N$8*$X$2+1/($X$2*N$8*(M$1017+1+P1699/O1699           )))/(1+($X$2*P1699*N$8)^2))),           V_rtHz(O1699)/($X$2*N$8*(O1699*M$1017+O1699+P1699)),V_rtHz(P1699)*SQRT(Sum_Sq(O1699*N$8*$X$2*M$1017,1))/($X$2*N$8*(O1699*M$1017+O1699+P1699))))/SQRT(Sum_Sq(1/(1+$A1699)+$AC$2/$I$2-1/(1+(1+P1699/O1699)/M$1017),$X$2/$I$2)),IF(P1700&lt;0,"A",M1700))</f>
        <v>8.0679273683670821E-7</v>
      </c>
      <c r="O1699" s="13">
        <f t="shared" si="605"/>
        <v>4318.3546900687197</v>
      </c>
      <c r="P1699" s="12">
        <f t="shared" si="629"/>
        <v>22787.625338473285</v>
      </c>
      <c r="R1699" s="13">
        <f>IF(U1699&gt;0,SQRT(Sum_Sq($AI$2,V_rtHz($AH$2)/(1+1/$A1699),V_rtHz($AH$2*$A1699)/(1+$A1699),$AN$2*$AH$2/(1+1/$A1699),$AM$2*SQRT(Sum_Sq(U1699,1/($X$2*S$8*(1+R$1017+U1699/T1699))))/SQRT(Sum_Sq($X$2*U1699*S$8,1)),                   $AQ$2*SQRT(Sum_Sq($AH$2/(1+1/$A1699)+U1699*( 1/(R$1017+1+U1699/T1699)-1)/(1+($X$2*U1699*S$8)^2), (U1699^2*S$8*$X$2+1/($X$2*S$8*(R$1017+1+U1699/T1699           )))/(1+($X$2*U1699*S$8)^2))),           V_rtHz(T1699)/($X$2*S$8*(T1699*R$1017+T1699+U1699)),V_rtHz(U1699)*SQRT(Sum_Sq(T1699*S$8*$X$2*R$1017,1))/($X$2*S$8*(T1699*R$1017+T1699+U1699))))/SQRT(Sum_Sq(1/(1+$A1699)+$AC$2/$I$2-1/(1+(1+U1699/T1699)/R$1017),$X$2/$I$2)),IF(U1700&lt;0,"A",R1700))</f>
        <v>1.2478871982983372E-6</v>
      </c>
      <c r="T1699" s="13">
        <f t="shared" si="606"/>
        <v>4031.7841651924628</v>
      </c>
      <c r="U1699" s="12">
        <f t="shared" si="630"/>
        <v>77182.724714081196</v>
      </c>
      <c r="X1699" s="13">
        <f>IF(AA1699&gt;0,SQRT(Sum_Sq($AI$2,V_rtHz($AH$2)/(1+1/$A1699),V_rtHz($AH$2*$A1699)/(1+$A1699),$AN$2*$AH$2/(1+1/$A1699),$AM$2*SQRT(Sum_Sq(AA1699,1/($X$2*Y$8*(1+X$1017+AA1699/Z1699))))/SQRT(Sum_Sq($X$2*AA1699*Y$8,1)),                   $AQ$2*SQRT(Sum_Sq($AH$2/(1+1/$A1699)+AA1699*( 1/(X$1017+1+AA1699/Z1699)-1)/(1+($X$2*AA1699*Y$8)^2), (AA1699^2*Y$8*$X$2+1/($X$2*Y$8*(X$1017+1+AA1699/Z1699           )))/(1+($X$2*AA1699*Y$8)^2))),           V_rtHz(Z1699)/($X$2*Y$8*(Z1699*X$1017+Z1699+AA1699)),V_rtHz(AA1699)*SQRT(Sum_Sq(Z1699*Y$8*$X$2*X$1017,1))/($X$2*Y$8*(Z1699*X$1017+Z1699+AA1699))))/SQRT(Sum_Sq(1/(1+$A1699)+$AC$2/$I$2-1/(1+(1+AA1699/Z1699)/X$1017),$X$2/$I$2)),IF(AA1700&lt;0,"A",X1700))</f>
        <v>2.1212360804716467E-6</v>
      </c>
      <c r="Z1699" s="13">
        <f t="shared" si="607"/>
        <v>3952.8374534768573</v>
      </c>
      <c r="AA1699" s="12">
        <f t="shared" si="631"/>
        <v>248947.87583377422</v>
      </c>
      <c r="AC1699" s="13">
        <f>IF(AF1699&gt;0,SQRT(Sum_Sq($AI$2,V_rtHz($AH$2)/(1+1/$A1699),V_rtHz($AH$2*$A1699)/(1+$A1699),$AN$2*$AH$2/(1+1/$A1699),$AM$2*SQRT(Sum_Sq(AF1699,1/($X$2*AD$8*(1+AC$1017+AF1699/AE1699))))/SQRT(Sum_Sq($X$2*AF1699*AD$8,1)),                   $AQ$2*SQRT(Sum_Sq($AH$2/(1+1/$A1699)+AF1699*( 1/(AC$1017+1+AF1699/AE1699)-1)/(1+($X$2*AF1699*AD$8)^2), (AF1699^2*AD$8*$X$2+1/($X$2*AD$8*(AC$1017+1+AF1699/AE1699           )))/(1+($X$2*AF1699*AD$8)^2))),           V_rtHz(AE1699)/($X$2*AD$8*(AE1699*AC$1017+AE1699+AF1699)),V_rtHz(AF1699)*SQRT(Sum_Sq(AE1699*AD$8*$X$2*AC$1017,1))/($X$2*AD$8*(AE1699*AC$1017+AE1699+AF1699))))/SQRT(Sum_Sq(1/(1+$A1699)+$AC$2/$I$2-1/(1+(1+AF1699/AE1699)/AC$1017),$X$2/$I$2)),IF(AF1700&lt;0,"A",AC1700))</f>
        <v>3.718224603805532E-6</v>
      </c>
      <c r="AE1699" s="13">
        <f t="shared" si="608"/>
        <v>3928.8608348101329</v>
      </c>
      <c r="AF1699" s="12">
        <f t="shared" si="632"/>
        <v>792046.60183307307</v>
      </c>
      <c r="AG1699" s="13"/>
      <c r="AH1699" s="13">
        <f>IF(AK1699&gt;0,SQRT(Sum_Sq($AI$2,V_rtHz($AH$2)/(1+1/$A1699),V_rtHz($AH$2*$A1699)/(1+$A1699),$AN$2*$AH$2/(1+1/$A1699),$AM$2*SQRT(Sum_Sq(AK1699,1/($X$2*AI$8*(1+AH$1017+AK1699/AJ1699))))/SQRT(Sum_Sq($X$2*AK1699*AI$8,1)),                   $AQ$2*SQRT(Sum_Sq($AH$2/(1+1/$A1699)+AK1699*( 1/(AH$1017+1+AK1699/AJ1699)-1)/(1+($X$2*AK1699*AI$8)^2), (AK1699^2*AI$8*$X$2+1/($X$2*AI$8*(AH$1017+1+AK1699/AJ1699           )))/(1+($X$2*AK1699*AI$8)^2))),           V_rtHz(AJ1699)/($X$2*AI$8*(AJ1699*AH$1017+AJ1699+AK1699)),V_rtHz(AK1699)*SQRT(Sum_Sq(AJ1699*AI$8*$X$2*AH$1017,1))/($X$2*AI$8*(AJ1699*AH$1017+AJ1699+AK1699))))/SQRT(Sum_Sq(1/(1+$A1699)+$AC$2/$I$2-1/(1+(1+AK1699/AJ1699)/AH$1017),$X$2/$I$2)),IF(AK1700&lt;0,"A",AH1700))</f>
        <v>6.5825064059918497E-6</v>
      </c>
      <c r="AI1699" s="13"/>
      <c r="AJ1699" s="13">
        <f t="shared" si="609"/>
        <v>3921.3728874265016</v>
      </c>
      <c r="AK1699" s="12">
        <f t="shared" si="633"/>
        <v>2509453.9994258406</v>
      </c>
      <c r="AM1699" s="13">
        <f>IF(AP1699&gt;0,SQRT(Sum_Sq($AI$2,V_rtHz($AH$2)/(1+1/$A1699),V_rtHz($AH$2*$A1699)/(1+$A1699),$AN$2*$AH$2/(1+1/$A1699),$AM$2*SQRT(Sum_Sq(AP1699,1/($X$2*AN$8*(1+AM$1017+AP1699/AO1699))))/SQRT(Sum_Sq($X$2*AP1699*AN$8,1)),                   $AQ$2*SQRT(Sum_Sq($AH$2/(1+1/$A1699)+AP1699*( 1/(AM$1017+1+AP1699/AO1699)-1)/(1+($X$2*AP1699*AN$8)^2), (AP1699^2*AN$8*$X$2+1/($X$2*AN$8*(AM$1017+1+AP1699/AO1699           )))/(1+($X$2*AP1699*AN$8)^2))),           V_rtHz(AO1699)/($X$2*AN$8*(AO1699*AM$1017+AO1699+AP1699)),V_rtHz(AP1699)*SQRT(Sum_Sq(AO1699*AN$8*$X$2*AM$1017,1))/($X$2*AN$8*(AO1699*AM$1017+AO1699+AP1699))))/SQRT(Sum_Sq(1/(1+$A1699)+$AC$2/$I$2-1/(1+(1+AP1699/AO1699)/AM$1017),$X$2/$I$2)),IF(AP1700&lt;0,"A",AM1700))</f>
        <v>1.1692479187043704E-5</v>
      </c>
      <c r="AO1699" s="13">
        <f t="shared" si="610"/>
        <v>3919.014261310746</v>
      </c>
      <c r="AP1699" s="12">
        <f t="shared" si="634"/>
        <v>7940366.2905927692</v>
      </c>
      <c r="AR1699" s="13">
        <f t="shared" si="611"/>
        <v>69887291.180198371</v>
      </c>
      <c r="AS1699" s="13">
        <f t="shared" si="612"/>
        <v>-1.5816840458747705E-5</v>
      </c>
      <c r="AV1699" s="13"/>
      <c r="AW1699" s="13">
        <f t="shared" si="613"/>
        <v>9963.3300000000036</v>
      </c>
      <c r="AX1699" s="13">
        <f t="shared" si="614"/>
        <v>1.0898999999999992</v>
      </c>
      <c r="AZ1699" s="13"/>
      <c r="BA1699" s="13"/>
      <c r="BB1699" s="13">
        <f t="shared" si="615"/>
        <v>3150.681587988543</v>
      </c>
      <c r="BC1699" s="13">
        <f t="shared" si="616"/>
        <v>3.4465664218175101</v>
      </c>
      <c r="BD1699" s="13"/>
      <c r="BE1699" s="13"/>
      <c r="BG1699" s="13">
        <f t="shared" si="617"/>
        <v>996.3330000000002</v>
      </c>
      <c r="BH1699" s="13">
        <f t="shared" si="618"/>
        <v>10.899000000000008</v>
      </c>
      <c r="BI1699" s="13"/>
      <c r="BL1699" s="13">
        <f t="shared" si="619"/>
        <v>315.06815879885437</v>
      </c>
      <c r="BM1699" s="13">
        <f t="shared" si="620"/>
        <v>34.465664218175128</v>
      </c>
      <c r="BP1699" s="13"/>
      <c r="BQ1699" s="13">
        <f t="shared" si="621"/>
        <v>99.633300000000006</v>
      </c>
      <c r="BR1699" s="13">
        <f t="shared" si="622"/>
        <v>108.99000000000002</v>
      </c>
      <c r="BT1699" s="13"/>
      <c r="BU1699" s="13"/>
      <c r="BV1699" s="13">
        <f t="shared" si="623"/>
        <v>31.50681587988543</v>
      </c>
      <c r="BW1699" s="13">
        <f t="shared" si="624"/>
        <v>344.65664218175181</v>
      </c>
      <c r="CA1699" s="13">
        <f t="shared" si="625"/>
        <v>9.9633299999999974</v>
      </c>
      <c r="CB1699" s="13">
        <f t="shared" si="626"/>
        <v>1089.9000000000008</v>
      </c>
    </row>
    <row r="1700" spans="1:80" x14ac:dyDescent="0.3">
      <c r="A1700" s="13">
        <f t="shared" si="602"/>
        <v>0.13061708881318398</v>
      </c>
      <c r="C1700" s="13" t="str">
        <f>IF(F1700&gt;0,SQRT(Sum_Sq($AI$2,V_rtHz($AH$2)/(1+1/$A1700),V_rtHz($AH$2*$A1700)/(1+$A1700),$AN$2*$AH$2/(1+1/$A1700),$AM$2*SQRT(Sum_Sq(F1700,1/($X$2*D$8*(1+C$1017+F1700/E1700))))/SQRT(Sum_Sq($X$2*F1700*D$8,1)),                   $AQ$2*SQRT(Sum_Sq($AH$2/(1+1/$A1700)+F1700*( 1/(C$1017+1+F1700/E1700)-1)/(1+($X$2*F1700*D$8)^2), (F1700^2*D$8*$X$2+1/($X$2*D$8*(C$1017+1+F1700/E1700           )))/(1+($X$2*F1700*D$8)^2))),           V_rtHz(E1700)/($X$2*D$8*(E1700*C$1017+E1700+F1700)),V_rtHz(F1700)*SQRT(Sum_Sq(E1700*D$8*$X$2*C$1017,1))/($X$2*D$8*(E1700*C$1017+E1700+F1700))))/SQRT(Sum_Sq(1/(1+$A1700)+$AC$2/$I$2-1/(1+(1+F1700/E1700)/C$1017),$X$2/$I$2)),IF(F1701&lt;0,"A",C1701))</f>
        <v>A</v>
      </c>
      <c r="E1700" s="13">
        <f t="shared" si="603"/>
        <v>-1</v>
      </c>
      <c r="F1700" s="12">
        <f t="shared" si="627"/>
        <v>-2</v>
      </c>
      <c r="H1700" s="13">
        <f>IF(K1700&gt;0,SQRT(Sum_Sq($AI$2,V_rtHz($AH$2)/(1+1/$A1700),V_rtHz($AH$2*$A1700)/(1+$A1700),$AN$2*$AH$2/(1+1/$A1700),$AM$2*SQRT(Sum_Sq(K1700,1/($X$2*I$8*(1+H$1017+K1700/J1700))))/SQRT(Sum_Sq($X$2*K1700*I$8,1)),                   $AQ$2*SQRT(Sum_Sq($AH$2/(1+1/$A1700)+K1700*( 1/(H$1017+1+K1700/J1700)-1)/(1+($X$2*K1700*I$8)^2), (K1700^2*I$8*$X$2+1/($X$2*I$8*(H$1017+1+K1700/J1700           )))/(1+($X$2*K1700*I$8)^2))),           V_rtHz(J1700)/($X$2*I$8*(J1700*H$1017+J1700+K1700)),V_rtHz(K1700)*SQRT(Sum_Sq(J1700*I$8*$X$2*H$1017,1))/($X$2*I$8*(J1700*H$1017+J1700+K1700))))/SQRT(Sum_Sq(1/(1+$A1700)+$AC$2/$I$2-1/(1+(1+K1700/J1700)/H$1017),$X$2/$I$2)),IF(K1701&lt;0,"A",H1701))</f>
        <v>7.2847877001591592E-7</v>
      </c>
      <c r="J1700" s="13">
        <f t="shared" si="604"/>
        <v>5892.5234481001489</v>
      </c>
      <c r="K1700" s="12">
        <f t="shared" si="628"/>
        <v>5280.998710815019</v>
      </c>
      <c r="M1700" s="13">
        <f>IF(P1700&gt;0,SQRT(Sum_Sq($AI$2,V_rtHz($AH$2)/(1+1/$A1700),V_rtHz($AH$2*$A1700)/(1+$A1700),$AN$2*$AH$2/(1+1/$A1700),$AM$2*SQRT(Sum_Sq(P1700,1/($X$2*N$8*(1+M$1017+P1700/O1700))))/SQRT(Sum_Sq($X$2*P1700*N$8,1)),                   $AQ$2*SQRT(Sum_Sq($AH$2/(1+1/$A1700)+P1700*( 1/(M$1017+1+P1700/O1700)-1)/(1+($X$2*P1700*N$8)^2), (P1700^2*N$8*$X$2+1/($X$2*N$8*(M$1017+1+P1700/O1700           )))/(1+($X$2*P1700*N$8)^2))),           V_rtHz(O1700)/($X$2*N$8*(O1700*M$1017+O1700+P1700)),V_rtHz(P1700)*SQRT(Sum_Sq(O1700*N$8*$X$2*M$1017,1))/($X$2*N$8*(O1700*M$1017+O1700+P1700))))/SQRT(Sum_Sq(1/(1+$A1700)+$AC$2/$I$2-1/(1+(1+P1700/O1700)/M$1017),$X$2/$I$2)),IF(P1701&lt;0,"A",M1701))</f>
        <v>8.0538307665803456E-7</v>
      </c>
      <c r="O1700" s="13">
        <f t="shared" si="605"/>
        <v>4286.4461624093528</v>
      </c>
      <c r="P1700" s="12">
        <f t="shared" si="629"/>
        <v>22957.257603957118</v>
      </c>
      <c r="R1700" s="13">
        <f>IF(U1700&gt;0,SQRT(Sum_Sq($AI$2,V_rtHz($AH$2)/(1+1/$A1700),V_rtHz($AH$2*$A1700)/(1+$A1700),$AN$2*$AH$2/(1+1/$A1700),$AM$2*SQRT(Sum_Sq(U1700,1/($X$2*S$8*(1+R$1017+U1700/T1700))))/SQRT(Sum_Sq($X$2*U1700*S$8,1)),                   $AQ$2*SQRT(Sum_Sq($AH$2/(1+1/$A1700)+U1700*( 1/(R$1017+1+U1700/T1700)-1)/(1+($X$2*U1700*S$8)^2), (U1700^2*S$8*$X$2+1/($X$2*S$8*(R$1017+1+U1700/T1700           )))/(1+($X$2*U1700*S$8)^2))),           V_rtHz(T1700)/($X$2*S$8*(T1700*R$1017+T1700+U1700)),V_rtHz(U1700)*SQRT(Sum_Sq(T1700*S$8*$X$2*R$1017,1))/($X$2*S$8*(T1700*R$1017+T1700+U1700))))/SQRT(Sum_Sq(1/(1+$A1700)+$AC$2/$I$2-1/(1+(1+U1700/T1700)/R$1017),$X$2/$I$2)),IF(U1701&lt;0,"A",R1701))</f>
        <v>1.2467820766467635E-6</v>
      </c>
      <c r="T1700" s="13">
        <f t="shared" si="606"/>
        <v>4006.0160076212428</v>
      </c>
      <c r="U1700" s="12">
        <f t="shared" si="630"/>
        <v>77679.192179119986</v>
      </c>
      <c r="X1700" s="13">
        <f>IF(AA1700&gt;0,SQRT(Sum_Sq($AI$2,V_rtHz($AH$2)/(1+1/$A1700),V_rtHz($AH$2*$A1700)/(1+$A1700),$AN$2*$AH$2/(1+1/$A1700),$AM$2*SQRT(Sum_Sq(AA1700,1/($X$2*Y$8*(1+X$1017+AA1700/Z1700))))/SQRT(Sum_Sq($X$2*AA1700*Y$8,1)),                   $AQ$2*SQRT(Sum_Sq($AH$2/(1+1/$A1700)+AA1700*( 1/(X$1017+1+AA1700/Z1700)-1)/(1+($X$2*AA1700*Y$8)^2), (AA1700^2*Y$8*$X$2+1/($X$2*Y$8*(X$1017+1+AA1700/Z1700           )))/(1+($X$2*AA1700*Y$8)^2))),           V_rtHz(Z1700)/($X$2*Y$8*(Z1700*X$1017+Z1700+AA1700)),V_rtHz(AA1700)*SQRT(Sum_Sq(Z1700*Y$8*$X$2*X$1017,1))/($X$2*Y$8*(Z1700*X$1017+Z1700+AA1700))))/SQRT(Sum_Sq(1/(1+$A1700)+$AC$2/$I$2-1/(1+(1+AA1700/Z1700)/X$1017),$X$2/$I$2)),IF(AA1701&lt;0,"A",X1701))</f>
        <v>2.1198324549349289E-6</v>
      </c>
      <c r="Z1700" s="13">
        <f t="shared" si="607"/>
        <v>3928.605477847173</v>
      </c>
      <c r="AA1700" s="12">
        <f t="shared" si="631"/>
        <v>250483.40768961521</v>
      </c>
      <c r="AC1700" s="13">
        <f>IF(AF1700&gt;0,SQRT(Sum_Sq($AI$2,V_rtHz($AH$2)/(1+1/$A1700),V_rtHz($AH$2*$A1700)/(1+$A1700),$AN$2*$AH$2/(1+1/$A1700),$AM$2*SQRT(Sum_Sq(AF1700,1/($X$2*AD$8*(1+AC$1017+AF1700/AE1700))))/SQRT(Sum_Sq($X$2*AF1700*AD$8,1)),                   $AQ$2*SQRT(Sum_Sq($AH$2/(1+1/$A1700)+AF1700*( 1/(AC$1017+1+AF1700/AE1700)-1)/(1+($X$2*AF1700*AD$8)^2), (AF1700^2*AD$8*$X$2+1/($X$2*AD$8*(AC$1017+1+AF1700/AE1700           )))/(1+($X$2*AF1700*AD$8)^2))),           V_rtHz(AE1700)/($X$2*AD$8*(AE1700*AC$1017+AE1700+AF1700)),V_rtHz(AF1700)*SQRT(Sum_Sq(AE1700*AD$8*$X$2*AC$1017,1))/($X$2*AD$8*(AE1700*AC$1017+AE1700+AF1700))))/SQRT(Sum_Sq(1/(1+$A1700)+$AC$2/$I$2-1/(1+(1+AF1700/AE1700)/AC$1017),$X$2/$I$2)),IF(AF1701&lt;0,"A",AC1701))</f>
        <v>3.7160134769315421E-6</v>
      </c>
      <c r="AE1700" s="13">
        <f t="shared" si="608"/>
        <v>3905.0826198264899</v>
      </c>
      <c r="AF1700" s="12">
        <f t="shared" si="632"/>
        <v>796869.40744538757</v>
      </c>
      <c r="AG1700" s="13"/>
      <c r="AH1700" s="13">
        <f>IF(AK1700&gt;0,SQRT(Sum_Sq($AI$2,V_rtHz($AH$2)/(1+1/$A1700),V_rtHz($AH$2*$A1700)/(1+$A1700),$AN$2*$AH$2/(1+1/$A1700),$AM$2*SQRT(Sum_Sq(AK1700,1/($X$2*AI$8*(1+AH$1017+AK1700/AJ1700))))/SQRT(Sum_Sq($X$2*AK1700*AI$8,1)),                   $AQ$2*SQRT(Sum_Sq($AH$2/(1+1/$A1700)+AK1700*( 1/(AH$1017+1+AK1700/AJ1700)-1)/(1+($X$2*AK1700*AI$8)^2), (AK1700^2*AI$8*$X$2+1/($X$2*AI$8*(AH$1017+1+AK1700/AJ1700           )))/(1+($X$2*AK1700*AI$8)^2))),           V_rtHz(AJ1700)/($X$2*AI$8*(AJ1700*AH$1017+AJ1700+AK1700)),V_rtHz(AK1700)*SQRT(Sum_Sq(AJ1700*AI$8*$X$2*AH$1017,1))/($X$2*AI$8*(AJ1700*AH$1017+AJ1700+AK1700))))/SQRT(Sum_Sq(1/(1+$A1700)+$AC$2/$I$2-1/(1+(1+AK1700/AJ1700)/AH$1017),$X$2/$I$2)),IF(AK1701&lt;0,"A",AH1701))</f>
        <v>6.578732844443622E-6</v>
      </c>
      <c r="AI1700" s="13"/>
      <c r="AJ1700" s="13">
        <f t="shared" si="609"/>
        <v>3897.7351754661045</v>
      </c>
      <c r="AK1700" s="12">
        <f t="shared" si="633"/>
        <v>2524672.5168843032</v>
      </c>
      <c r="AM1700" s="13">
        <f>IF(AP1700&gt;0,SQRT(Sum_Sq($AI$2,V_rtHz($AH$2)/(1+1/$A1700),V_rtHz($AH$2*$A1700)/(1+$A1700),$AN$2*$AH$2/(1+1/$A1700),$AM$2*SQRT(Sum_Sq(AP1700,1/($X$2*AN$8*(1+AM$1017+AP1700/AO1700))))/SQRT(Sum_Sq($X$2*AP1700*AN$8,1)),                   $AQ$2*SQRT(Sum_Sq($AH$2/(1+1/$A1700)+AP1700*( 1/(AM$1017+1+AP1700/AO1700)-1)/(1+($X$2*AP1700*AN$8)^2), (AP1700^2*AN$8*$X$2+1/($X$2*AN$8*(AM$1017+1+AP1700/AO1700           )))/(1+($X$2*AP1700*AN$8)^2))),           V_rtHz(AO1700)/($X$2*AN$8*(AO1700*AM$1017+AO1700+AP1700)),V_rtHz(AP1700)*SQRT(Sum_Sq(AO1700*AN$8*$X$2*AM$1017,1))/($X$2*AN$8*(AO1700*AM$1017+AO1700+AP1700))))/SQRT(Sum_Sq(1/(1+$A1700)+$AC$2/$I$2-1/(1+(1+AP1700/AO1700)/AM$1017),$X$2/$I$2)),IF(AP1701&lt;0,"A",AM1701))</f>
        <v>1.1685876256511785E-5</v>
      </c>
      <c r="AO1700" s="13">
        <f t="shared" si="610"/>
        <v>3895.4206877455304</v>
      </c>
      <c r="AP1700" s="12">
        <f t="shared" si="634"/>
        <v>7988459.0721506663</v>
      </c>
      <c r="AR1700" s="13">
        <f t="shared" si="611"/>
        <v>69887291.180198371</v>
      </c>
      <c r="AS1700" s="13">
        <f t="shared" si="612"/>
        <v>-1.5860631206643337E-5</v>
      </c>
      <c r="AV1700" s="13"/>
      <c r="AW1700" s="13">
        <f t="shared" si="613"/>
        <v>9963.3300000000036</v>
      </c>
      <c r="AX1700" s="13">
        <f t="shared" si="614"/>
        <v>1.0899000000000005</v>
      </c>
      <c r="AZ1700" s="13"/>
      <c r="BA1700" s="13"/>
      <c r="BB1700" s="13">
        <f t="shared" si="615"/>
        <v>3150.681587988543</v>
      </c>
      <c r="BC1700" s="13">
        <f t="shared" si="616"/>
        <v>3.4465664218175065</v>
      </c>
      <c r="BD1700" s="13"/>
      <c r="BE1700" s="13"/>
      <c r="BG1700" s="13">
        <f t="shared" si="617"/>
        <v>996.3330000000002</v>
      </c>
      <c r="BH1700" s="13">
        <f t="shared" si="618"/>
        <v>10.899000000000013</v>
      </c>
      <c r="BI1700" s="13"/>
      <c r="BL1700" s="13">
        <f t="shared" si="619"/>
        <v>315.06815879885437</v>
      </c>
      <c r="BM1700" s="13">
        <f t="shared" si="620"/>
        <v>34.465664218175171</v>
      </c>
      <c r="BP1700" s="13"/>
      <c r="BQ1700" s="13">
        <f t="shared" si="621"/>
        <v>99.633299999999991</v>
      </c>
      <c r="BR1700" s="13">
        <f t="shared" si="622"/>
        <v>108.98999999999991</v>
      </c>
      <c r="BT1700" s="13"/>
      <c r="BU1700" s="13"/>
      <c r="BV1700" s="13">
        <f t="shared" si="623"/>
        <v>31.50681587988543</v>
      </c>
      <c r="BW1700" s="13">
        <f t="shared" si="624"/>
        <v>344.65664218175164</v>
      </c>
      <c r="CA1700" s="13">
        <f t="shared" si="625"/>
        <v>9.9633299999999974</v>
      </c>
      <c r="CB1700" s="13">
        <f t="shared" si="626"/>
        <v>1089.9000000000028</v>
      </c>
    </row>
    <row r="1701" spans="1:80" x14ac:dyDescent="0.3">
      <c r="A1701" s="13">
        <f t="shared" si="602"/>
        <v>0.13243415351946639</v>
      </c>
      <c r="C1701" s="13" t="str">
        <f>IF(F1701&gt;0,SQRT(Sum_Sq($AI$2,V_rtHz($AH$2)/(1+1/$A1701),V_rtHz($AH$2*$A1701)/(1+$A1701),$AN$2*$AH$2/(1+1/$A1701),$AM$2*SQRT(Sum_Sq(F1701,1/($X$2*D$8*(1+C$1017+F1701/E1701))))/SQRT(Sum_Sq($X$2*F1701*D$8,1)),                   $AQ$2*SQRT(Sum_Sq($AH$2/(1+1/$A1701)+F1701*( 1/(C$1017+1+F1701/E1701)-1)/(1+($X$2*F1701*D$8)^2), (F1701^2*D$8*$X$2+1/($X$2*D$8*(C$1017+1+F1701/E1701           )))/(1+($X$2*F1701*D$8)^2))),           V_rtHz(E1701)/($X$2*D$8*(E1701*C$1017+E1701+F1701)),V_rtHz(F1701)*SQRT(Sum_Sq(E1701*D$8*$X$2*C$1017,1))/($X$2*D$8*(E1701*C$1017+E1701+F1701))))/SQRT(Sum_Sq(1/(1+$A1701)+$AC$2/$I$2-1/(1+(1+F1701/E1701)/C$1017),$X$2/$I$2)),IF(F1702&lt;0,"A",C1702))</f>
        <v>A</v>
      </c>
      <c r="E1701" s="13">
        <f t="shared" si="603"/>
        <v>-1</v>
      </c>
      <c r="F1701" s="12">
        <f t="shared" si="627"/>
        <v>-2</v>
      </c>
      <c r="H1701" s="13">
        <f>IF(K1701&gt;0,SQRT(Sum_Sq($AI$2,V_rtHz($AH$2)/(1+1/$A1701),V_rtHz($AH$2*$A1701)/(1+$A1701),$AN$2*$AH$2/(1+1/$A1701),$AM$2*SQRT(Sum_Sq(K1701,1/($X$2*I$8*(1+H$1017+K1701/J1701))))/SQRT(Sum_Sq($X$2*K1701*I$8,1)),                   $AQ$2*SQRT(Sum_Sq($AH$2/(1+1/$A1701)+K1701*( 1/(H$1017+1+K1701/J1701)-1)/(1+($X$2*K1701*I$8)^2), (K1701^2*I$8*$X$2+1/($X$2*I$8*(H$1017+1+K1701/J1701           )))/(1+($X$2*K1701*I$8)^2))),           V_rtHz(J1701)/($X$2*I$8*(J1701*H$1017+J1701+K1701)),V_rtHz(K1701)*SQRT(Sum_Sq(J1701*I$8*$X$2*H$1017,1))/($X$2*I$8*(J1701*H$1017+J1701+K1701))))/SQRT(Sum_Sq(1/(1+$A1701)+$AC$2/$I$2-1/(1+(1+K1701/J1701)/H$1017),$X$2/$I$2)),IF(K1702&lt;0,"A",H1702))</f>
        <v>7.2261168846629568E-7</v>
      </c>
      <c r="J1701" s="13">
        <f t="shared" si="604"/>
        <v>5806.8722874971054</v>
      </c>
      <c r="K1701" s="12">
        <f t="shared" si="628"/>
        <v>5358.8932547846516</v>
      </c>
      <c r="M1701" s="13">
        <f>IF(P1701&gt;0,SQRT(Sum_Sq($AI$2,V_rtHz($AH$2)/(1+1/$A1701),V_rtHz($AH$2*$A1701)/(1+$A1701),$AN$2*$AH$2/(1+1/$A1701),$AM$2*SQRT(Sum_Sq(P1701,1/($X$2*N$8*(1+M$1017+P1701/O1701))))/SQRT(Sum_Sq($X$2*P1701*N$8,1)),                   $AQ$2*SQRT(Sum_Sq($AH$2/(1+1/$A1701)+P1701*( 1/(M$1017+1+P1701/O1701)-1)/(1+($X$2*P1701*N$8)^2), (P1701^2*N$8*$X$2+1/($X$2*N$8*(M$1017+1+P1701/O1701           )))/(1+($X$2*P1701*N$8)^2))),           V_rtHz(O1701)/($X$2*N$8*(O1701*M$1017+O1701+P1701)),V_rtHz(P1701)*SQRT(Sum_Sq(O1701*N$8*$X$2*M$1017,1))/($X$2*N$8*(O1701*M$1017+O1701+P1701))))/SQRT(Sum_Sq(1/(1+$A1701)+$AC$2/$I$2-1/(1+(1+P1701/O1701)/M$1017),$X$2/$I$2)),IF(P1702&lt;0,"A",M1702))</f>
        <v>8.0401211521985191E-7</v>
      </c>
      <c r="O1701" s="13">
        <f t="shared" si="605"/>
        <v>4254.8377909646879</v>
      </c>
      <c r="P1701" s="12">
        <f t="shared" si="629"/>
        <v>23127.80265440244</v>
      </c>
      <c r="R1701" s="13">
        <f>IF(U1701&gt;0,SQRT(Sum_Sq($AI$2,V_rtHz($AH$2)/(1+1/$A1701),V_rtHz($AH$2*$A1701)/(1+$A1701),$AN$2*$AH$2/(1+1/$A1701),$AM$2*SQRT(Sum_Sq(U1701,1/($X$2*S$8*(1+R$1017+U1701/T1701))))/SQRT(Sum_Sq($X$2*U1701*S$8,1)),                   $AQ$2*SQRT(Sum_Sq($AH$2/(1+1/$A1701)+U1701*( 1/(R$1017+1+U1701/T1701)-1)/(1+($X$2*U1701*S$8)^2), (U1701^2*S$8*$X$2+1/($X$2*S$8*(R$1017+1+U1701/T1701           )))/(1+($X$2*U1701*S$8)^2))),           V_rtHz(T1701)/($X$2*S$8*(T1701*R$1017+T1701+U1701)),V_rtHz(U1701)*SQRT(Sum_Sq(T1701*S$8*$X$2*R$1017,1))/($X$2*S$8*(T1701*R$1017+T1701+U1701))))/SQRT(Sum_Sq(1/(1+$A1701)+$AC$2/$I$2-1/(1+(1+U1701/T1701)/R$1017),$X$2/$I$2)),IF(U1702&lt;0,"A",R1702))</f>
        <v>1.2457163924880756E-6</v>
      </c>
      <c r="T1701" s="13">
        <f t="shared" si="606"/>
        <v>3980.4085249799928</v>
      </c>
      <c r="U1701" s="12">
        <f t="shared" si="630"/>
        <v>78178.931980406633</v>
      </c>
      <c r="X1701" s="13">
        <f>IF(AA1701&gt;0,SQRT(Sum_Sq($AI$2,V_rtHz($AH$2)/(1+1/$A1701),V_rtHz($AH$2*$A1701)/(1+$A1701),$AN$2*$AH$2/(1+1/$A1701),$AM$2*SQRT(Sum_Sq(AA1701,1/($X$2*Y$8*(1+X$1017+AA1701/Z1701))))/SQRT(Sum_Sq($X$2*AA1701*Y$8,1)),                   $AQ$2*SQRT(Sum_Sq($AH$2/(1+1/$A1701)+AA1701*( 1/(X$1017+1+AA1701/Z1701)-1)/(1+($X$2*AA1701*Y$8)^2), (AA1701^2*Y$8*$X$2+1/($X$2*Y$8*(X$1017+1+AA1701/Z1701           )))/(1+($X$2*AA1701*Y$8)^2))),           V_rtHz(Z1701)/($X$2*Y$8*(Z1701*X$1017+Z1701+AA1701)),V_rtHz(AA1701)*SQRT(Sum_Sq(Z1701*Y$8*$X$2*X$1017,1))/($X$2*Y$8*(Z1701*X$1017+Z1701+AA1701))))/SQRT(Sum_Sq(1/(1+$A1701)+$AC$2/$I$2-1/(1+(1+AA1701/Z1701)/X$1017),$X$2/$I$2)),IF(AA1702&lt;0,"A",X1702))</f>
        <v>2.1184884184159853E-6</v>
      </c>
      <c r="Z1701" s="13">
        <f t="shared" si="607"/>
        <v>3904.5045071569689</v>
      </c>
      <c r="AA1701" s="12">
        <f t="shared" si="631"/>
        <v>252029.54325074572</v>
      </c>
      <c r="AC1701" s="13">
        <f>IF(AF1701&gt;0,SQRT(Sum_Sq($AI$2,V_rtHz($AH$2)/(1+1/$A1701),V_rtHz($AH$2*$A1701)/(1+$A1701),$AN$2*$AH$2/(1+1/$A1701),$AM$2*SQRT(Sum_Sq(AF1701,1/($X$2*AD$8*(1+AC$1017+AF1701/AE1701))))/SQRT(Sum_Sq($X$2*AF1701*AD$8,1)),                   $AQ$2*SQRT(Sum_Sq($AH$2/(1+1/$A1701)+AF1701*( 1/(AC$1017+1+AF1701/AE1701)-1)/(1+($X$2*AF1701*AD$8)^2), (AF1701^2*AD$8*$X$2+1/($X$2*AD$8*(AC$1017+1+AF1701/AE1701           )))/(1+($X$2*AF1701*AD$8)^2))),           V_rtHz(AE1701)/($X$2*AD$8*(AE1701*AC$1017+AE1701+AF1701)),V_rtHz(AF1701)*SQRT(Sum_Sq(AE1701*AD$8*$X$2*AC$1017,1))/($X$2*AD$8*(AE1701*AC$1017+AE1701+AF1701))))/SQRT(Sum_Sq(1/(1+$A1701)+$AC$2/$I$2-1/(1+(1+AF1701/AE1701)/AC$1017),$X$2/$I$2)),IF(AF1702&lt;0,"A",AC1702))</f>
        <v>3.7139031033151069E-6</v>
      </c>
      <c r="AE1701" s="13">
        <f t="shared" si="608"/>
        <v>3881.4270589468174</v>
      </c>
      <c r="AF1701" s="12">
        <f t="shared" si="632"/>
        <v>801725.96986294514</v>
      </c>
      <c r="AG1701" s="13"/>
      <c r="AH1701" s="13">
        <f>IF(AK1701&gt;0,SQRT(Sum_Sq($AI$2,V_rtHz($AH$2)/(1+1/$A1701),V_rtHz($AH$2*$A1701)/(1+$A1701),$AN$2*$AH$2/(1+1/$A1701),$AM$2*SQRT(Sum_Sq(AK1701,1/($X$2*AI$8*(1+AH$1017+AK1701/AJ1701))))/SQRT(Sum_Sq($X$2*AK1701*AI$8,1)),                   $AQ$2*SQRT(Sum_Sq($AH$2/(1+1/$A1701)+AK1701*( 1/(AH$1017+1+AK1701/AJ1701)-1)/(1+($X$2*AK1701*AI$8)^2), (AK1701^2*AI$8*$X$2+1/($X$2*AI$8*(AH$1017+1+AK1701/AJ1701           )))/(1+($X$2*AK1701*AI$8)^2))),           V_rtHz(AJ1701)/($X$2*AI$8*(AJ1701*AH$1017+AJ1701+AK1701)),V_rtHz(AK1701)*SQRT(Sum_Sq(AJ1701*AI$8*$X$2*AH$1017,1))/($X$2*AI$8*(AJ1701*AH$1017+AJ1701+AK1701))))/SQRT(Sum_Sq(1/(1+$A1701)+$AC$2/$I$2-1/(1+(1+AK1701/AJ1701)/AH$1017),$X$2/$I$2)),IF(AK1702&lt;0,"A",AH1702))</f>
        <v>6.5751356699580464E-6</v>
      </c>
      <c r="AI1701" s="13"/>
      <c r="AJ1701" s="13">
        <f t="shared" si="609"/>
        <v>3874.2175704004108</v>
      </c>
      <c r="AK1701" s="12">
        <f t="shared" si="633"/>
        <v>2539997.9987637731</v>
      </c>
      <c r="AM1701" s="13">
        <f>IF(AP1701&gt;0,SQRT(Sum_Sq($AI$2,V_rtHz($AH$2)/(1+1/$A1701),V_rtHz($AH$2*$A1701)/(1+$A1701),$AN$2*$AH$2/(1+1/$A1701),$AM$2*SQRT(Sum_Sq(AP1701,1/($X$2*AN$8*(1+AM$1017+AP1701/AO1701))))/SQRT(Sum_Sq($X$2*AP1701*AN$8,1)),                   $AQ$2*SQRT(Sum_Sq($AH$2/(1+1/$A1701)+AP1701*( 1/(AM$1017+1+AP1701/AO1701)-1)/(1+($X$2*AP1701*AN$8)^2), (AP1701^2*AN$8*$X$2+1/($X$2*AN$8*(AM$1017+1+AP1701/AO1701           )))/(1+($X$2*AP1701*AN$8)^2))),           V_rtHz(AO1701)/($X$2*AN$8*(AO1701*AM$1017+AO1701+AP1701)),V_rtHz(AP1701)*SQRT(Sum_Sq(AO1701*AN$8*$X$2*AM$1017,1))/($X$2*AN$8*(AO1701*AM$1017+AO1701+AP1701))))/SQRT(Sum_Sq(1/(1+$A1701)+$AC$2/$I$2-1/(1+(1+AP1701/AO1701)/AM$1017),$X$2/$I$2)),IF(AP1702&lt;0,"A",AM1702))</f>
        <v>1.1679585667980272E-5</v>
      </c>
      <c r="AO1701" s="13">
        <f t="shared" si="610"/>
        <v>3871.946424654338</v>
      </c>
      <c r="AP1701" s="12">
        <f t="shared" si="634"/>
        <v>8036890.3181924103</v>
      </c>
      <c r="AR1701" s="13">
        <f t="shared" si="611"/>
        <v>69887291.180198371</v>
      </c>
      <c r="AS1701" s="13">
        <f t="shared" si="612"/>
        <v>-1.590527940420044E-5</v>
      </c>
      <c r="AV1701" s="13"/>
      <c r="AW1701" s="13">
        <f t="shared" si="613"/>
        <v>9963.3300000000036</v>
      </c>
      <c r="AX1701" s="13">
        <f t="shared" si="614"/>
        <v>1.0899000000000005</v>
      </c>
      <c r="AZ1701" s="13"/>
      <c r="BA1701" s="13"/>
      <c r="BB1701" s="13">
        <f t="shared" si="615"/>
        <v>3150.681587988543</v>
      </c>
      <c r="BC1701" s="13">
        <f t="shared" si="616"/>
        <v>3.4465664218175118</v>
      </c>
      <c r="BD1701" s="13"/>
      <c r="BE1701" s="13"/>
      <c r="BG1701" s="13">
        <f t="shared" si="617"/>
        <v>996.3330000000002</v>
      </c>
      <c r="BH1701" s="13">
        <f t="shared" si="618"/>
        <v>10.899000000000022</v>
      </c>
      <c r="BI1701" s="13"/>
      <c r="BL1701" s="13">
        <f t="shared" si="619"/>
        <v>315.06815879885437</v>
      </c>
      <c r="BM1701" s="13">
        <f t="shared" si="620"/>
        <v>34.465664218175107</v>
      </c>
      <c r="BP1701" s="13"/>
      <c r="BQ1701" s="13">
        <f t="shared" si="621"/>
        <v>99.633300000000006</v>
      </c>
      <c r="BR1701" s="13">
        <f t="shared" si="622"/>
        <v>108.99000000000008</v>
      </c>
      <c r="BT1701" s="13"/>
      <c r="BU1701" s="13"/>
      <c r="BV1701" s="13">
        <f t="shared" si="623"/>
        <v>31.50681587988543</v>
      </c>
      <c r="BW1701" s="13">
        <f t="shared" si="624"/>
        <v>344.65664218175164</v>
      </c>
      <c r="CA1701" s="13">
        <f t="shared" si="625"/>
        <v>9.9633299999999991</v>
      </c>
      <c r="CB1701" s="13">
        <f t="shared" si="626"/>
        <v>1089.9000000000021</v>
      </c>
    </row>
    <row r="1702" spans="1:80" x14ac:dyDescent="0.3">
      <c r="A1702" s="13">
        <f t="shared" si="602"/>
        <v>0.13427649611378614</v>
      </c>
      <c r="C1702" s="13" t="str">
        <f>IF(F1702&gt;0,SQRT(Sum_Sq($AI$2,V_rtHz($AH$2)/(1+1/$A1702),V_rtHz($AH$2*$A1702)/(1+$A1702),$AN$2*$AH$2/(1+1/$A1702),$AM$2*SQRT(Sum_Sq(F1702,1/($X$2*D$8*(1+C$1017+F1702/E1702))))/SQRT(Sum_Sq($X$2*F1702*D$8,1)),                   $AQ$2*SQRT(Sum_Sq($AH$2/(1+1/$A1702)+F1702*( 1/(C$1017+1+F1702/E1702)-1)/(1+($X$2*F1702*D$8)^2), (F1702^2*D$8*$X$2+1/($X$2*D$8*(C$1017+1+F1702/E1702           )))/(1+($X$2*F1702*D$8)^2))),           V_rtHz(E1702)/($X$2*D$8*(E1702*C$1017+E1702+F1702)),V_rtHz(F1702)*SQRT(Sum_Sq(E1702*D$8*$X$2*C$1017,1))/($X$2*D$8*(E1702*C$1017+E1702+F1702))))/SQRT(Sum_Sq(1/(1+$A1702)+$AC$2/$I$2-1/(1+(1+F1702/E1702)/C$1017),$X$2/$I$2)),IF(F1703&lt;0,"A",C1703))</f>
        <v>A</v>
      </c>
      <c r="E1702" s="13">
        <f t="shared" si="603"/>
        <v>-1</v>
      </c>
      <c r="F1702" s="12">
        <f t="shared" si="627"/>
        <v>-2</v>
      </c>
      <c r="H1702" s="13">
        <f>IF(K1702&gt;0,SQRT(Sum_Sq($AI$2,V_rtHz($AH$2)/(1+1/$A1702),V_rtHz($AH$2*$A1702)/(1+$A1702),$AN$2*$AH$2/(1+1/$A1702),$AM$2*SQRT(Sum_Sq(K1702,1/($X$2*I$8*(1+H$1017+K1702/J1702))))/SQRT(Sum_Sq($X$2*K1702*I$8,1)),                   $AQ$2*SQRT(Sum_Sq($AH$2/(1+1/$A1702)+K1702*( 1/(H$1017+1+K1702/J1702)-1)/(1+($X$2*K1702*I$8)^2), (K1702^2*I$8*$X$2+1/($X$2*I$8*(H$1017+1+K1702/J1702           )))/(1+($X$2*K1702*I$8)^2))),           V_rtHz(J1702)/($X$2*I$8*(J1702*H$1017+J1702+K1702)),V_rtHz(K1702)*SQRT(Sum_Sq(J1702*I$8*$X$2*H$1017,1))/($X$2*I$8*(J1702*H$1017+J1702+K1702))))/SQRT(Sum_Sq(1/(1+$A1702)+$AC$2/$I$2-1/(1+(1+K1702/J1702)/H$1017),$X$2/$I$2)),IF(K1703&lt;0,"A",H1703))</f>
        <v>7.1698092612211867E-7</v>
      </c>
      <c r="J1702" s="13">
        <f t="shared" si="604"/>
        <v>5723.9700198220953</v>
      </c>
      <c r="K1702" s="12">
        <f t="shared" si="628"/>
        <v>5436.5079874809226</v>
      </c>
      <c r="M1702" s="13">
        <f>IF(P1702&gt;0,SQRT(Sum_Sq($AI$2,V_rtHz($AH$2)/(1+1/$A1702),V_rtHz($AH$2*$A1702)/(1+$A1702),$AN$2*$AH$2/(1+1/$A1702),$AM$2*SQRT(Sum_Sq(P1702,1/($X$2*N$8*(1+M$1017+P1702/O1702))))/SQRT(Sum_Sq($X$2*P1702*N$8,1)),                   $AQ$2*SQRT(Sum_Sq($AH$2/(1+1/$A1702)+P1702*( 1/(M$1017+1+P1702/O1702)-1)/(1+($X$2*P1702*N$8)^2), (P1702^2*N$8*$X$2+1/($X$2*N$8*(M$1017+1+P1702/O1702           )))/(1+($X$2*P1702*N$8)^2))),           V_rtHz(O1702)/($X$2*N$8*(O1702*M$1017+O1702+P1702)),V_rtHz(P1702)*SQRT(Sum_Sq(O1702*N$8*$X$2*M$1017,1))/($X$2*N$8*(O1702*M$1017+O1702+P1702))))/SQRT(Sum_Sq(1/(1+$A1702)+$AC$2/$I$2-1/(1+(1+P1702/O1702)/M$1017),$X$2/$I$2)),IF(P1703&lt;0,"A",M1703))</f>
        <v>8.0267972020212078E-7</v>
      </c>
      <c r="O1702" s="13">
        <f t="shared" si="605"/>
        <v>4223.5250076197126</v>
      </c>
      <c r="P1702" s="12">
        <f t="shared" si="629"/>
        <v>23299.269822811792</v>
      </c>
      <c r="R1702" s="13">
        <f>IF(U1702&gt;0,SQRT(Sum_Sq($AI$2,V_rtHz($AH$2)/(1+1/$A1702),V_rtHz($AH$2*$A1702)/(1+$A1702),$AN$2*$AH$2/(1+1/$A1702),$AM$2*SQRT(Sum_Sq(U1702,1/($X$2*S$8*(1+R$1017+U1702/T1702))))/SQRT(Sum_Sq($X$2*U1702*S$8,1)),                   $AQ$2*SQRT(Sum_Sq($AH$2/(1+1/$A1702)+U1702*( 1/(R$1017+1+U1702/T1702)-1)/(1+($X$2*U1702*S$8)^2), (U1702^2*S$8*$X$2+1/($X$2*S$8*(R$1017+1+U1702/T1702           )))/(1+($X$2*U1702*S$8)^2))),           V_rtHz(T1702)/($X$2*S$8*(T1702*R$1017+T1702+U1702)),V_rtHz(U1702)*SQRT(Sum_Sq(T1702*S$8*$X$2*R$1017,1))/($X$2*S$8*(T1702*R$1017+T1702+U1702))))/SQRT(Sum_Sq(1/(1+$A1702)+$AC$2/$I$2-1/(1+(1+U1702/T1702)/R$1017),$X$2/$I$2)),IF(U1703&lt;0,"A",R1703))</f>
        <v>1.2446904083557662E-6</v>
      </c>
      <c r="T1702" s="13">
        <f t="shared" si="606"/>
        <v>3954.9606436145373</v>
      </c>
      <c r="U1702" s="12">
        <f t="shared" si="630"/>
        <v>78681.968133124727</v>
      </c>
      <c r="X1702" s="13">
        <f>IF(AA1702&gt;0,SQRT(Sum_Sq($AI$2,V_rtHz($AH$2)/(1+1/$A1702),V_rtHz($AH$2*$A1702)/(1+$A1702),$AN$2*$AH$2/(1+1/$A1702),$AM$2*SQRT(Sum_Sq(AA1702,1/($X$2*Y$8*(1+X$1017+AA1702/Z1702))))/SQRT(Sum_Sq($X$2*AA1702*Y$8,1)),                   $AQ$2*SQRT(Sum_Sq($AH$2/(1+1/$A1702)+AA1702*( 1/(X$1017+1+AA1702/Z1702)-1)/(1+($X$2*AA1702*Y$8)^2), (AA1702^2*Y$8*$X$2+1/($X$2*Y$8*(X$1017+1+AA1702/Z1702           )))/(1+($X$2*AA1702*Y$8)^2))),           V_rtHz(Z1702)/($X$2*Y$8*(Z1702*X$1017+Z1702+AA1702)),V_rtHz(AA1702)*SQRT(Sum_Sq(Z1702*Y$8*$X$2*X$1017,1))/($X$2*Y$8*(Z1702*X$1017+Z1702+AA1702))))/SQRT(Sum_Sq(1/(1+$A1702)+$AC$2/$I$2-1/(1+(1+AA1702/Z1702)/X$1017),$X$2/$I$2)),IF(AA1703&lt;0,"A",X1703))</f>
        <v>2.1172045311124117E-6</v>
      </c>
      <c r="Z1702" s="13">
        <f t="shared" si="607"/>
        <v>3880.5340394747004</v>
      </c>
      <c r="AA1702" s="12">
        <f t="shared" si="631"/>
        <v>253586.35629761356</v>
      </c>
      <c r="AC1702" s="13">
        <f>IF(AF1702&gt;0,SQRT(Sum_Sq($AI$2,V_rtHz($AH$2)/(1+1/$A1702),V_rtHz($AH$2*$A1702)/(1+$A1702),$AN$2*$AH$2/(1+1/$A1702),$AM$2*SQRT(Sum_Sq(AF1702,1/($X$2*AD$8*(1+AC$1017+AF1702/AE1702))))/SQRT(Sum_Sq($X$2*AF1702*AD$8,1)),                   $AQ$2*SQRT(Sum_Sq($AH$2/(1+1/$A1702)+AF1702*( 1/(AC$1017+1+AF1702/AE1702)-1)/(1+($X$2*AF1702*AD$8)^2), (AF1702^2*AD$8*$X$2+1/($X$2*AD$8*(AC$1017+1+AF1702/AE1702           )))/(1+($X$2*AF1702*AD$8)^2))),           V_rtHz(AE1702)/($X$2*AD$8*(AE1702*AC$1017+AE1702+AF1702)),V_rtHz(AF1702)*SQRT(Sum_Sq(AE1702*AD$8*$X$2*AC$1017,1))/($X$2*AD$8*(AE1702*AC$1017+AE1702+AF1702))))/SQRT(Sum_Sq(1/(1+$A1702)+$AC$2/$I$2-1/(1+(1+AF1702/AE1702)/AC$1017),$X$2/$I$2)),IF(AF1703&lt;0,"A",AC1703))</f>
        <v>3.7118945130316438E-6</v>
      </c>
      <c r="AE1702" s="13">
        <f t="shared" si="608"/>
        <v>3857.8937979629432</v>
      </c>
      <c r="AF1702" s="12">
        <f t="shared" si="632"/>
        <v>806616.52089270577</v>
      </c>
      <c r="AG1702" s="13"/>
      <c r="AH1702" s="13">
        <f>IF(AK1702&gt;0,SQRT(Sum_Sq($AI$2,V_rtHz($AH$2)/(1+1/$A1702),V_rtHz($AH$2*$A1702)/(1+$A1702),$AN$2*$AH$2/(1+1/$A1702),$AM$2*SQRT(Sum_Sq(AK1702,1/($X$2*AI$8*(1+AH$1017+AK1702/AJ1702))))/SQRT(Sum_Sq($X$2*AK1702*AI$8,1)),                   $AQ$2*SQRT(Sum_Sq($AH$2/(1+1/$A1702)+AK1702*( 1/(AH$1017+1+AK1702/AJ1702)-1)/(1+($X$2*AK1702*AI$8)^2), (AK1702^2*AI$8*$X$2+1/($X$2*AI$8*(AH$1017+1+AK1702/AJ1702           )))/(1+($X$2*AK1702*AI$8)^2))),           V_rtHz(AJ1702)/($X$2*AI$8*(AJ1702*AH$1017+AJ1702+AK1702)),V_rtHz(AK1702)*SQRT(Sum_Sq(AJ1702*AI$8*$X$2*AH$1017,1))/($X$2*AI$8*(AJ1702*AH$1017+AJ1702+AK1702))))/SQRT(Sum_Sq(1/(1+$A1702)+$AC$2/$I$2-1/(1+(1+AK1702/AJ1702)/AH$1017),$X$2/$I$2)),IF(AK1703&lt;0,"A",AH1703))</f>
        <v>6.5717167311666113E-6</v>
      </c>
      <c r="AI1702" s="13"/>
      <c r="AJ1702" s="13">
        <f t="shared" si="609"/>
        <v>3850.8197618585468</v>
      </c>
      <c r="AK1702" s="12">
        <f t="shared" si="633"/>
        <v>2555431.1767744496</v>
      </c>
      <c r="AM1702" s="13">
        <f>IF(AP1702&gt;0,SQRT(Sum_Sq($AI$2,V_rtHz($AH$2)/(1+1/$A1702),V_rtHz($AH$2*$A1702)/(1+$A1702),$AN$2*$AH$2/(1+1/$A1702),$AM$2*SQRT(Sum_Sq(AP1702,1/($X$2*AN$8*(1+AM$1017+AP1702/AO1702))))/SQRT(Sum_Sq($X$2*AP1702*AN$8,1)),                   $AQ$2*SQRT(Sum_Sq($AH$2/(1+1/$A1702)+AP1702*( 1/(AM$1017+1+AP1702/AO1702)-1)/(1+($X$2*AP1702*AN$8)^2), (AP1702^2*AN$8*$X$2+1/($X$2*AN$8*(AM$1017+1+AP1702/AO1702           )))/(1+($X$2*AP1702*AN$8)^2))),           V_rtHz(AO1702)/($X$2*AN$8*(AO1702*AM$1017+AO1702+AP1702)),V_rtHz(AP1702)*SQRT(Sum_Sq(AO1702*AN$8*$X$2*AM$1017,1))/($X$2*AN$8*(AO1702*AM$1017+AO1702+AP1702))))/SQRT(Sum_Sq(1/(1+$A1702)+$AC$2/$I$2-1/(1+(1+AP1702/AO1702)/AM$1017),$X$2/$I$2)),IF(AP1703&lt;0,"A",AM1703))</f>
        <v>1.167361072135489E-5</v>
      </c>
      <c r="AO1702" s="13">
        <f t="shared" si="610"/>
        <v>3848.5911752532993</v>
      </c>
      <c r="AP1702" s="12">
        <f t="shared" si="634"/>
        <v>8085662.3413153449</v>
      </c>
      <c r="AR1702" s="13">
        <f t="shared" si="611"/>
        <v>69887291.180198371</v>
      </c>
      <c r="AS1702" s="13">
        <f t="shared" si="612"/>
        <v>-1.595080609667166E-5</v>
      </c>
      <c r="AV1702" s="13"/>
      <c r="AW1702" s="13">
        <f t="shared" si="613"/>
        <v>9963.3300000000036</v>
      </c>
      <c r="AX1702" s="13">
        <f t="shared" si="614"/>
        <v>1.0898999999999985</v>
      </c>
      <c r="AZ1702" s="13"/>
      <c r="BA1702" s="13"/>
      <c r="BB1702" s="13">
        <f t="shared" si="615"/>
        <v>3150.681587988543</v>
      </c>
      <c r="BC1702" s="13">
        <f t="shared" si="616"/>
        <v>3.4465664218175083</v>
      </c>
      <c r="BD1702" s="13"/>
      <c r="BE1702" s="13"/>
      <c r="BG1702" s="13">
        <f t="shared" si="617"/>
        <v>996.3330000000002</v>
      </c>
      <c r="BH1702" s="13">
        <f t="shared" si="618"/>
        <v>10.899000000000013</v>
      </c>
      <c r="BI1702" s="13"/>
      <c r="BL1702" s="13">
        <f t="shared" si="619"/>
        <v>315.06815879885437</v>
      </c>
      <c r="BM1702" s="13">
        <f t="shared" si="620"/>
        <v>34.465664218175149</v>
      </c>
      <c r="BP1702" s="13"/>
      <c r="BQ1702" s="13">
        <f t="shared" si="621"/>
        <v>99.633300000000006</v>
      </c>
      <c r="BR1702" s="13">
        <f t="shared" si="622"/>
        <v>108.99000000000012</v>
      </c>
      <c r="BT1702" s="13"/>
      <c r="BU1702" s="13"/>
      <c r="BV1702" s="13">
        <f t="shared" si="623"/>
        <v>31.50681587988543</v>
      </c>
      <c r="BW1702" s="13">
        <f t="shared" si="624"/>
        <v>344.65664218175181</v>
      </c>
      <c r="CA1702" s="13">
        <f t="shared" si="625"/>
        <v>9.9633299999999974</v>
      </c>
      <c r="CB1702" s="13">
        <f t="shared" si="626"/>
        <v>1089.9000000000015</v>
      </c>
    </row>
    <row r="1703" spans="1:80" x14ac:dyDescent="0.3">
      <c r="A1703" s="13">
        <f t="shared" si="602"/>
        <v>0.13614446824659485</v>
      </c>
      <c r="C1703" s="13" t="str">
        <f>IF(F1703&gt;0,SQRT(Sum_Sq($AI$2,V_rtHz($AH$2)/(1+1/$A1703),V_rtHz($AH$2*$A1703)/(1+$A1703),$AN$2*$AH$2/(1+1/$A1703),$AM$2*SQRT(Sum_Sq(F1703,1/($X$2*D$8*(1+C$1017+F1703/E1703))))/SQRT(Sum_Sq($X$2*F1703*D$8,1)),                   $AQ$2*SQRT(Sum_Sq($AH$2/(1+1/$A1703)+F1703*( 1/(C$1017+1+F1703/E1703)-1)/(1+($X$2*F1703*D$8)^2), (F1703^2*D$8*$X$2+1/($X$2*D$8*(C$1017+1+F1703/E1703           )))/(1+($X$2*F1703*D$8)^2))),           V_rtHz(E1703)/($X$2*D$8*(E1703*C$1017+E1703+F1703)),V_rtHz(F1703)*SQRT(Sum_Sq(E1703*D$8*$X$2*C$1017,1))/($X$2*D$8*(E1703*C$1017+E1703+F1703))))/SQRT(Sum_Sq(1/(1+$A1703)+$AC$2/$I$2-1/(1+(1+F1703/E1703)/C$1017),$X$2/$I$2)),IF(F1704&lt;0,"A",C1704))</f>
        <v>A</v>
      </c>
      <c r="E1703" s="13">
        <f t="shared" si="603"/>
        <v>-1</v>
      </c>
      <c r="F1703" s="12">
        <f t="shared" si="627"/>
        <v>-2</v>
      </c>
      <c r="H1703" s="13">
        <f>IF(K1703&gt;0,SQRT(Sum_Sq($AI$2,V_rtHz($AH$2)/(1+1/$A1703),V_rtHz($AH$2*$A1703)/(1+$A1703),$AN$2*$AH$2/(1+1/$A1703),$AM$2*SQRT(Sum_Sq(K1703,1/($X$2*I$8*(1+H$1017+K1703/J1703))))/SQRT(Sum_Sq($X$2*K1703*I$8,1)),                   $AQ$2*SQRT(Sum_Sq($AH$2/(1+1/$A1703)+K1703*( 1/(H$1017+1+K1703/J1703)-1)/(1+($X$2*K1703*I$8)^2), (K1703^2*I$8*$X$2+1/($X$2*I$8*(H$1017+1+K1703/J1703           )))/(1+($X$2*K1703*I$8)^2))),           V_rtHz(J1703)/($X$2*I$8*(J1703*H$1017+J1703+K1703)),V_rtHz(K1703)*SQRT(Sum_Sq(J1703*I$8*$X$2*H$1017,1))/($X$2*I$8*(J1703*H$1017+J1703+K1703))))/SQRT(Sum_Sq(1/(1+$A1703)+$AC$2/$I$2-1/(1+(1+K1703/J1703)/H$1017),$X$2/$I$2)),IF(K1704&lt;0,"A",H1704))</f>
        <v>7.1157361992003597E-7</v>
      </c>
      <c r="J1703" s="13">
        <f t="shared" si="604"/>
        <v>5643.6587251391265</v>
      </c>
      <c r="K1703" s="12">
        <f t="shared" si="628"/>
        <v>5513.871452618183</v>
      </c>
      <c r="M1703" s="13">
        <f>IF(P1703&gt;0,SQRT(Sum_Sq($AI$2,V_rtHz($AH$2)/(1+1/$A1703),V_rtHz($AH$2*$A1703)/(1+$A1703),$AN$2*$AH$2/(1+1/$A1703),$AM$2*SQRT(Sum_Sq(P1703,1/($X$2*N$8*(1+M$1017+P1703/O1703))))/SQRT(Sum_Sq($X$2*P1703*N$8,1)),                   $AQ$2*SQRT(Sum_Sq($AH$2/(1+1/$A1703)+P1703*( 1/(M$1017+1+P1703/O1703)-1)/(1+($X$2*P1703*N$8)^2), (P1703^2*N$8*$X$2+1/($X$2*N$8*(M$1017+1+P1703/O1703           )))/(1+($X$2*P1703*N$8)^2))),           V_rtHz(O1703)/($X$2*N$8*(O1703*M$1017+O1703+P1703)),V_rtHz(P1703)*SQRT(Sum_Sq(O1703*N$8*$X$2*M$1017,1))/($X$2*N$8*(O1703*M$1017+O1703+P1703))))/SQRT(Sum_Sq(1/(1+$A1703)+$AC$2/$I$2-1/(1+(1+P1703/O1703)/M$1017),$X$2/$I$2)),IF(P1704&lt;0,"A",M1704))</f>
        <v>8.0138577086368446E-7</v>
      </c>
      <c r="O1703" s="13">
        <f t="shared" si="605"/>
        <v>4192.503355849627</v>
      </c>
      <c r="P1703" s="12">
        <f t="shared" si="629"/>
        <v>23471.668452840811</v>
      </c>
      <c r="R1703" s="13">
        <f>IF(U1703&gt;0,SQRT(Sum_Sq($AI$2,V_rtHz($AH$2)/(1+1/$A1703),V_rtHz($AH$2*$A1703)/(1+$A1703),$AN$2*$AH$2/(1+1/$A1703),$AM$2*SQRT(Sum_Sq(U1703,1/($X$2*S$8*(1+R$1017+U1703/T1703))))/SQRT(Sum_Sq($X$2*U1703*S$8,1)),                   $AQ$2*SQRT(Sum_Sq($AH$2/(1+1/$A1703)+U1703*( 1/(R$1017+1+U1703/T1703)-1)/(1+($X$2*U1703*S$8)^2), (U1703^2*S$8*$X$2+1/($X$2*S$8*(R$1017+1+U1703/T1703           )))/(1+($X$2*U1703*S$8)^2))),           V_rtHz(T1703)/($X$2*S$8*(T1703*R$1017+T1703+U1703)),V_rtHz(U1703)*SQRT(Sum_Sq(T1703*S$8*$X$2*R$1017,1))/($X$2*S$8*(T1703*R$1017+T1703+U1703))))/SQRT(Sum_Sq(1/(1+$A1703)+$AC$2/$I$2-1/(1+(1+U1703/T1703)/R$1017),$X$2/$I$2)),IF(U1704&lt;0,"A",R1704))</f>
        <v>1.2437043924013645E-6</v>
      </c>
      <c r="T1703" s="13">
        <f t="shared" si="606"/>
        <v>3929.6713005478864</v>
      </c>
      <c r="U1703" s="12">
        <f t="shared" si="630"/>
        <v>79188.324806009929</v>
      </c>
      <c r="X1703" s="13">
        <f>IF(AA1703&gt;0,SQRT(Sum_Sq($AI$2,V_rtHz($AH$2)/(1+1/$A1703),V_rtHz($AH$2*$A1703)/(1+$A1703),$AN$2*$AH$2/(1+1/$A1703),$AM$2*SQRT(Sum_Sq(AA1703,1/($X$2*Y$8*(1+X$1017+AA1703/Z1703))))/SQRT(Sum_Sq($X$2*AA1703*Y$8,1)),                   $AQ$2*SQRT(Sum_Sq($AH$2/(1+1/$A1703)+AA1703*( 1/(X$1017+1+AA1703/Z1703)-1)/(1+($X$2*AA1703*Y$8)^2), (AA1703^2*Y$8*$X$2+1/($X$2*Y$8*(X$1017+1+AA1703/Z1703           )))/(1+($X$2*AA1703*Y$8)^2))),           V_rtHz(Z1703)/($X$2*Y$8*(Z1703*X$1017+Z1703+AA1703)),V_rtHz(AA1703)*SQRT(Sum_Sq(Z1703*Y$8*$X$2*X$1017,1))/($X$2*Y$8*(Z1703*X$1017+Z1703+AA1703))))/SQRT(Sum_Sq(1/(1+$A1703)+$AC$2/$I$2-1/(1+(1+AA1703/Z1703)/X$1017),$X$2/$I$2)),IF(AA1704&lt;0,"A",X1704))</f>
        <v>2.1159813609620879E-6</v>
      </c>
      <c r="Z1703" s="13">
        <f t="shared" si="607"/>
        <v>3856.6935724105247</v>
      </c>
      <c r="AA1703" s="12">
        <f t="shared" si="631"/>
        <v>255153.9211201045</v>
      </c>
      <c r="AC1703" s="13">
        <f>IF(AF1703&gt;0,SQRT(Sum_Sq($AI$2,V_rtHz($AH$2)/(1+1/$A1703),V_rtHz($AH$2*$A1703)/(1+$A1703),$AN$2*$AH$2/(1+1/$A1703),$AM$2*SQRT(Sum_Sq(AF1703,1/($X$2*AD$8*(1+AC$1017+AF1703/AE1703))))/SQRT(Sum_Sq($X$2*AF1703*AD$8,1)),                   $AQ$2*SQRT(Sum_Sq($AH$2/(1+1/$A1703)+AF1703*( 1/(AC$1017+1+AF1703/AE1703)-1)/(1+($X$2*AF1703*AD$8)^2), (AF1703^2*AD$8*$X$2+1/($X$2*AD$8*(AC$1017+1+AF1703/AE1703           )))/(1+($X$2*AF1703*AD$8)^2))),           V_rtHz(AE1703)/($X$2*AD$8*(AE1703*AC$1017+AE1703+AF1703)),V_rtHz(AF1703)*SQRT(Sum_Sq(AE1703*AD$8*$X$2*AC$1017,1))/($X$2*AD$8*(AE1703*AC$1017+AE1703+AF1703))))/SQRT(Sum_Sq(1/(1+$A1703)+$AC$2/$I$2-1/(1+(1+AF1703/AE1703)/AC$1017),$X$2/$I$2)),IF(AF1704&lt;0,"A",AC1704))</f>
        <v>3.7099887491193734E-6</v>
      </c>
      <c r="AE1703" s="13">
        <f t="shared" si="608"/>
        <v>3834.4824797436654</v>
      </c>
      <c r="AF1703" s="12">
        <f t="shared" si="632"/>
        <v>811541.29396216269</v>
      </c>
      <c r="AG1703" s="13"/>
      <c r="AH1703" s="13">
        <f>IF(AK1703&gt;0,SQRT(Sum_Sq($AI$2,V_rtHz($AH$2)/(1+1/$A1703),V_rtHz($AH$2*$A1703)/(1+$A1703),$AN$2*$AH$2/(1+1/$A1703),$AM$2*SQRT(Sum_Sq(AK1703,1/($X$2*AI$8*(1+AH$1017+AK1703/AJ1703))))/SQRT(Sum_Sq($X$2*AK1703*AI$8,1)),                   $AQ$2*SQRT(Sum_Sq($AH$2/(1+1/$A1703)+AK1703*( 1/(AH$1017+1+AK1703/AJ1703)-1)/(1+($X$2*AK1703*AI$8)^2), (AK1703^2*AI$8*$X$2+1/($X$2*AI$8*(AH$1017+1+AK1703/AJ1703           )))/(1+($X$2*AK1703*AI$8)^2))),           V_rtHz(AJ1703)/($X$2*AI$8*(AJ1703*AH$1017+AJ1703+AK1703)),V_rtHz(AK1703)*SQRT(Sum_Sq(AJ1703*AI$8*$X$2*AH$1017,1))/($X$2*AI$8*(AJ1703*AH$1017+AJ1703+AK1703))))/SQRT(Sum_Sq(1/(1+$A1703)+$AC$2/$I$2-1/(1+(1+AK1703/AJ1703)/AH$1017),$X$2/$I$2)),IF(AK1704&lt;0,"A",AH1704))</f>
        <v>6.5684778993757576E-6</v>
      </c>
      <c r="AI1703" s="13"/>
      <c r="AJ1703" s="13">
        <f t="shared" si="609"/>
        <v>3827.5414358536759</v>
      </c>
      <c r="AK1703" s="12">
        <f t="shared" si="633"/>
        <v>2570972.7877570875</v>
      </c>
      <c r="AM1703" s="13">
        <f>IF(AP1703&gt;0,SQRT(Sum_Sq($AI$2,V_rtHz($AH$2)/(1+1/$A1703),V_rtHz($AH$2*$A1703)/(1+$A1703),$AN$2*$AH$2/(1+1/$A1703),$AM$2*SQRT(Sum_Sq(AP1703,1/($X$2*AN$8*(1+AM$1017+AP1703/AO1703))))/SQRT(Sum_Sq($X$2*AP1703*AN$8,1)),                   $AQ$2*SQRT(Sum_Sq($AH$2/(1+1/$A1703)+AP1703*( 1/(AM$1017+1+AP1703/AO1703)-1)/(1+($X$2*AP1703*AN$8)^2), (AP1703^2*AN$8*$X$2+1/($X$2*AN$8*(AM$1017+1+AP1703/AO1703           )))/(1+($X$2*AP1703*AN$8)^2))),           V_rtHz(AO1703)/($X$2*AN$8*(AO1703*AM$1017+AO1703+AP1703)),V_rtHz(AP1703)*SQRT(Sum_Sq(AO1703*AN$8*$X$2*AM$1017,1))/($X$2*AN$8*(AO1703*AM$1017+AO1703+AP1703))))/SQRT(Sum_Sq(1/(1+$A1703)+$AC$2/$I$2-1/(1+(1+AP1703/AO1703)/AM$1017),$X$2/$I$2)),IF(AP1704&lt;0,"A",AM1704))</f>
        <v>1.166795475672883E-5</v>
      </c>
      <c r="AO1703" s="13">
        <f t="shared" si="610"/>
        <v>3825.3546389315848</v>
      </c>
      <c r="AP1703" s="12">
        <f t="shared" si="634"/>
        <v>8134777.470345987</v>
      </c>
      <c r="AR1703" s="13">
        <f t="shared" si="611"/>
        <v>69887291.180198371</v>
      </c>
      <c r="AS1703" s="13">
        <f t="shared" si="612"/>
        <v>-1.5997232994672271E-5</v>
      </c>
      <c r="AV1703" s="13"/>
      <c r="AW1703" s="13">
        <f t="shared" si="613"/>
        <v>9963.3300000000036</v>
      </c>
      <c r="AX1703" s="13">
        <f t="shared" si="614"/>
        <v>1.0898999999999985</v>
      </c>
      <c r="AZ1703" s="13"/>
      <c r="BA1703" s="13"/>
      <c r="BB1703" s="13">
        <f t="shared" si="615"/>
        <v>3150.681587988543</v>
      </c>
      <c r="BC1703" s="13">
        <f t="shared" si="616"/>
        <v>3.4465664218175101</v>
      </c>
      <c r="BD1703" s="13"/>
      <c r="BE1703" s="13"/>
      <c r="BG1703" s="13">
        <f t="shared" si="617"/>
        <v>996.3330000000002</v>
      </c>
      <c r="BH1703" s="13">
        <f t="shared" si="618"/>
        <v>10.899000000000022</v>
      </c>
      <c r="BI1703" s="13"/>
      <c r="BL1703" s="13">
        <f t="shared" si="619"/>
        <v>315.06815879885437</v>
      </c>
      <c r="BM1703" s="13">
        <f t="shared" si="620"/>
        <v>34.465664218175107</v>
      </c>
      <c r="BP1703" s="13"/>
      <c r="BQ1703" s="13">
        <f t="shared" si="621"/>
        <v>99.633300000000006</v>
      </c>
      <c r="BR1703" s="13">
        <f t="shared" si="622"/>
        <v>108.99000000000018</v>
      </c>
      <c r="BT1703" s="13"/>
      <c r="BU1703" s="13"/>
      <c r="BV1703" s="13">
        <f t="shared" si="623"/>
        <v>31.50681587988543</v>
      </c>
      <c r="BW1703" s="13">
        <f t="shared" si="624"/>
        <v>344.65664218175209</v>
      </c>
      <c r="CA1703" s="13">
        <f t="shared" si="625"/>
        <v>9.9633299999999991</v>
      </c>
      <c r="CB1703" s="13">
        <f t="shared" si="626"/>
        <v>1089.9000000000008</v>
      </c>
    </row>
    <row r="1704" spans="1:80" x14ac:dyDescent="0.3">
      <c r="A1704" s="13">
        <f t="shared" si="602"/>
        <v>0.13803842646028819</v>
      </c>
      <c r="C1704" s="13" t="str">
        <f>IF(F1704&gt;0,SQRT(Sum_Sq($AI$2,V_rtHz($AH$2)/(1+1/$A1704),V_rtHz($AH$2*$A1704)/(1+$A1704),$AN$2*$AH$2/(1+1/$A1704),$AM$2*SQRT(Sum_Sq(F1704,1/($X$2*D$8*(1+C$1017+F1704/E1704))))/SQRT(Sum_Sq($X$2*F1704*D$8,1)),                   $AQ$2*SQRT(Sum_Sq($AH$2/(1+1/$A1704)+F1704*( 1/(C$1017+1+F1704/E1704)-1)/(1+($X$2*F1704*D$8)^2), (F1704^2*D$8*$X$2+1/($X$2*D$8*(C$1017+1+F1704/E1704           )))/(1+($X$2*F1704*D$8)^2))),           V_rtHz(E1704)/($X$2*D$8*(E1704*C$1017+E1704+F1704)),V_rtHz(F1704)*SQRT(Sum_Sq(E1704*D$8*$X$2*C$1017,1))/($X$2*D$8*(E1704*C$1017+E1704+F1704))))/SQRT(Sum_Sq(1/(1+$A1704)+$AC$2/$I$2-1/(1+(1+F1704/E1704)/C$1017),$X$2/$I$2)),IF(F1705&lt;0,"A",C1705))</f>
        <v>A</v>
      </c>
      <c r="E1704" s="13">
        <f t="shared" si="603"/>
        <v>-1</v>
      </c>
      <c r="F1704" s="12">
        <f t="shared" si="627"/>
        <v>-2</v>
      </c>
      <c r="H1704" s="13">
        <f>IF(K1704&gt;0,SQRT(Sum_Sq($AI$2,V_rtHz($AH$2)/(1+1/$A1704),V_rtHz($AH$2*$A1704)/(1+$A1704),$AN$2*$AH$2/(1+1/$A1704),$AM$2*SQRT(Sum_Sq(K1704,1/($X$2*I$8*(1+H$1017+K1704/J1704))))/SQRT(Sum_Sq($X$2*K1704*I$8,1)),                   $AQ$2*SQRT(Sum_Sq($AH$2/(1+1/$A1704)+K1704*( 1/(H$1017+1+K1704/J1704)-1)/(1+($X$2*K1704*I$8)^2), (K1704^2*I$8*$X$2+1/($X$2*I$8*(H$1017+1+K1704/J1704           )))/(1+($X$2*K1704*I$8)^2))),           V_rtHz(J1704)/($X$2*I$8*(J1704*H$1017+J1704+K1704)),V_rtHz(K1704)*SQRT(Sum_Sq(J1704*I$8*$X$2*H$1017,1))/($X$2*I$8*(J1704*H$1017+J1704+K1704))))/SQRT(Sum_Sq(1/(1+$A1704)+$AC$2/$I$2-1/(1+(1+K1704/J1704)/H$1017),$X$2/$I$2)),IF(K1705&lt;0,"A",H1705))</f>
        <v>7.0637797156588572E-7</v>
      </c>
      <c r="J1704" s="13">
        <f t="shared" si="604"/>
        <v>5565.7933236754616</v>
      </c>
      <c r="K1704" s="12">
        <f t="shared" si="628"/>
        <v>5591.0104675454622</v>
      </c>
      <c r="M1704" s="13">
        <f>IF(P1704&gt;0,SQRT(Sum_Sq($AI$2,V_rtHz($AH$2)/(1+1/$A1704),V_rtHz($AH$2*$A1704)/(1+$A1704),$AN$2*$AH$2/(1+1/$A1704),$AM$2*SQRT(Sum_Sq(P1704,1/($X$2*N$8*(1+M$1017+P1704/O1704))))/SQRT(Sum_Sq($X$2*P1704*N$8,1)),                   $AQ$2*SQRT(Sum_Sq($AH$2/(1+1/$A1704)+P1704*( 1/(M$1017+1+P1704/O1704)-1)/(1+($X$2*P1704*N$8)^2), (P1704^2*N$8*$X$2+1/($X$2*N$8*(M$1017+1+P1704/O1704           )))/(1+($X$2*P1704*N$8)^2))),           V_rtHz(O1704)/($X$2*N$8*(O1704*M$1017+O1704+P1704)),V_rtHz(P1704)*SQRT(Sum_Sq(O1704*N$8*$X$2*M$1017,1))/($X$2*N$8*(O1704*M$1017+O1704+P1704))))/SQRT(Sum_Sq(1/(1+$A1704)+$AC$2/$I$2-1/(1+(1+P1704/O1704)/M$1017),$X$2/$I$2)),IF(P1705&lt;0,"A",M1705))</f>
        <v>8.0013015781840661E-7</v>
      </c>
      <c r="O1704" s="13">
        <f t="shared" si="605"/>
        <v>4161.7684870642142</v>
      </c>
      <c r="P1704" s="12">
        <f t="shared" si="629"/>
        <v>23645.007900317298</v>
      </c>
      <c r="R1704" s="13">
        <f>IF(U1704&gt;0,SQRT(Sum_Sq($AI$2,V_rtHz($AH$2)/(1+1/$A1704),V_rtHz($AH$2*$A1704)/(1+$A1704),$AN$2*$AH$2/(1+1/$A1704),$AM$2*SQRT(Sum_Sq(U1704,1/($X$2*S$8*(1+R$1017+U1704/T1704))))/SQRT(Sum_Sq($X$2*U1704*S$8,1)),                   $AQ$2*SQRT(Sum_Sq($AH$2/(1+1/$A1704)+U1704*( 1/(R$1017+1+U1704/T1704)-1)/(1+($X$2*U1704*S$8)^2), (U1704^2*S$8*$X$2+1/($X$2*S$8*(R$1017+1+U1704/T1704           )))/(1+($X$2*U1704*S$8)^2))),           V_rtHz(T1704)/($X$2*S$8*(T1704*R$1017+T1704+U1704)),V_rtHz(U1704)*SQRT(Sum_Sq(T1704*S$8*$X$2*R$1017,1))/($X$2*S$8*(T1704*R$1017+T1704+U1704))))/SQRT(Sum_Sq(1/(1+$A1704)+$AC$2/$I$2-1/(1+(1+U1704/T1704)/R$1017),$X$2/$I$2)),IF(U1705&lt;0,"A",R1705))</f>
        <v>1.2427586184558062E-6</v>
      </c>
      <c r="T1704" s="13">
        <f t="shared" si="606"/>
        <v>3904.5394432865619</v>
      </c>
      <c r="U1704" s="12">
        <f t="shared" si="630"/>
        <v>79698.026322589532</v>
      </c>
      <c r="X1704" s="13">
        <f>IF(AA1704&gt;0,SQRT(Sum_Sq($AI$2,V_rtHz($AH$2)/(1+1/$A1704),V_rtHz($AH$2*$A1704)/(1+$A1704),$AN$2*$AH$2/(1+1/$A1704),$AM$2*SQRT(Sum_Sq(AA1704,1/($X$2*Y$8*(1+X$1017+AA1704/Z1704))))/SQRT(Sum_Sq($X$2*AA1704*Y$8,1)),                   $AQ$2*SQRT(Sum_Sq($AH$2/(1+1/$A1704)+AA1704*( 1/(X$1017+1+AA1704/Z1704)-1)/(1+($X$2*AA1704*Y$8)^2), (AA1704^2*Y$8*$X$2+1/($X$2*Y$8*(X$1017+1+AA1704/Z1704           )))/(1+($X$2*AA1704*Y$8)^2))),           V_rtHz(Z1704)/($X$2*Y$8*(Z1704*X$1017+Z1704+AA1704)),V_rtHz(AA1704)*SQRT(Sum_Sq(Z1704*Y$8*$X$2*X$1017,1))/($X$2*Y$8*(Z1704*X$1017+Z1704+AA1704))))/SQRT(Sum_Sq(1/(1+$A1704)+$AC$2/$I$2-1/(1+(1+AA1704/Z1704)/X$1017),$X$2/$I$2)),IF(AA1705&lt;0,"A",X1705))</f>
        <v>2.1148194837754236E-6</v>
      </c>
      <c r="Z1704" s="13">
        <f t="shared" si="607"/>
        <v>3832.9826031478751</v>
      </c>
      <c r="AA1704" s="12">
        <f t="shared" si="631"/>
        <v>256732.31252108674</v>
      </c>
      <c r="AC1704" s="13">
        <f>IF(AF1704&gt;0,SQRT(Sum_Sq($AI$2,V_rtHz($AH$2)/(1+1/$A1704),V_rtHz($AH$2*$A1704)/(1+$A1704),$AN$2*$AH$2/(1+1/$A1704),$AM$2*SQRT(Sum_Sq(AF1704,1/($X$2*AD$8*(1+AC$1017+AF1704/AE1704))))/SQRT(Sum_Sq($X$2*AF1704*AD$8,1)),                   $AQ$2*SQRT(Sum_Sq($AH$2/(1+1/$A1704)+AF1704*( 1/(AC$1017+1+AF1704/AE1704)-1)/(1+($X$2*AF1704*AD$8)^2), (AF1704^2*AD$8*$X$2+1/($X$2*AD$8*(AC$1017+1+AF1704/AE1704           )))/(1+($X$2*AF1704*AD$8)^2))),           V_rtHz(AE1704)/($X$2*AD$8*(AE1704*AC$1017+AE1704+AF1704)),V_rtHz(AF1704)*SQRT(Sum_Sq(AE1704*AD$8*$X$2*AC$1017,1))/($X$2*AD$8*(AE1704*AC$1017+AE1704+AF1704))))/SQRT(Sum_Sq(1/(1+$A1704)+$AC$2/$I$2-1/(1+(1+AF1704/AE1704)/AC$1017),$X$2/$I$2)),IF(AF1705&lt;0,"A",AC1705))</f>
        <v>3.7081868678150408E-6</v>
      </c>
      <c r="AE1704" s="13">
        <f t="shared" si="608"/>
        <v>3811.1927443037957</v>
      </c>
      <c r="AF1704" s="12">
        <f t="shared" si="632"/>
        <v>816500.52413050225</v>
      </c>
      <c r="AG1704" s="13"/>
      <c r="AH1704" s="13">
        <f>IF(AK1704&gt;0,SQRT(Sum_Sq($AI$2,V_rtHz($AH$2)/(1+1/$A1704),V_rtHz($AH$2*$A1704)/(1+$A1704),$AN$2*$AH$2/(1+1/$A1704),$AM$2*SQRT(Sum_Sq(AK1704,1/($X$2*AI$8*(1+AH$1017+AK1704/AJ1704))))/SQRT(Sum_Sq($X$2*AK1704*AI$8,1)),                   $AQ$2*SQRT(Sum_Sq($AH$2/(1+1/$A1704)+AK1704*( 1/(AH$1017+1+AK1704/AJ1704)-1)/(1+($X$2*AK1704*AI$8)^2), (AK1704^2*AI$8*$X$2+1/($X$2*AI$8*(AH$1017+1+AK1704/AJ1704           )))/(1+($X$2*AK1704*AI$8)^2))),           V_rtHz(AJ1704)/($X$2*AI$8*(AJ1704*AH$1017+AJ1704+AK1704)),V_rtHz(AK1704)*SQRT(Sum_Sq(AJ1704*AI$8*$X$2*AH$1017,1))/($X$2*AI$8*(AJ1704*AH$1017+AJ1704+AK1704))))/SQRT(Sum_Sq(1/(1+$A1704)+$AC$2/$I$2-1/(1+(1+AK1704/AJ1704)/AH$1017),$X$2/$I$2)),IF(AK1705&lt;0,"A",AH1705))</f>
        <v>6.5654210689853835E-6</v>
      </c>
      <c r="AI1704" s="13"/>
      <c r="AJ1704" s="13">
        <f t="shared" si="609"/>
        <v>3804.3822748613675</v>
      </c>
      <c r="AK1704" s="12">
        <f t="shared" si="633"/>
        <v>2586623.5737183066</v>
      </c>
      <c r="AM1704" s="13">
        <f>IF(AP1704&gt;0,SQRT(Sum_Sq($AI$2,V_rtHz($AH$2)/(1+1/$A1704),V_rtHz($AH$2*$A1704)/(1+$A1704),$AN$2*$AH$2/(1+1/$A1704),$AM$2*SQRT(Sum_Sq(AP1704,1/($X$2*AN$8*(1+AM$1017+AP1704/AO1704))))/SQRT(Sum_Sq($X$2*AP1704*AN$8,1)),                   $AQ$2*SQRT(Sum_Sq($AH$2/(1+1/$A1704)+AP1704*( 1/(AM$1017+1+AP1704/AO1704)-1)/(1+($X$2*AP1704*AN$8)^2), (AP1704^2*AN$8*$X$2+1/($X$2*AN$8*(AM$1017+1+AP1704/AO1704           )))/(1+($X$2*AP1704*AN$8)^2))),           V_rtHz(AO1704)/($X$2*AN$8*(AO1704*AM$1017+AO1704+AP1704)),V_rtHz(AP1704)*SQRT(Sum_Sq(AO1704*AN$8*$X$2*AM$1017,1))/($X$2*AN$8*(AO1704*AM$1017+AO1704+AP1704))))/SQRT(Sum_Sq(1/(1+$A1704)+$AC$2/$I$2-1/(1+(1+AP1704/AO1704)/AM$1017),$X$2/$I$2)),IF(AP1705&lt;0,"A",AM1705))</f>
        <v>1.1662621155126801E-5</v>
      </c>
      <c r="AO1704" s="13">
        <f t="shared" si="610"/>
        <v>3802.23651133249</v>
      </c>
      <c r="AP1704" s="12">
        <f t="shared" si="634"/>
        <v>8184238.0504517211</v>
      </c>
      <c r="AR1704" s="13">
        <f t="shared" si="611"/>
        <v>69887291.180198371</v>
      </c>
      <c r="AS1704" s="13">
        <f t="shared" si="612"/>
        <v>-1.60445825006844E-5</v>
      </c>
      <c r="AV1704" s="13"/>
      <c r="AW1704" s="13">
        <f t="shared" si="613"/>
        <v>9963.3300000000036</v>
      </c>
      <c r="AX1704" s="13">
        <f t="shared" si="614"/>
        <v>1.0898999999999992</v>
      </c>
      <c r="AZ1704" s="13"/>
      <c r="BA1704" s="13"/>
      <c r="BB1704" s="13">
        <f t="shared" si="615"/>
        <v>3150.681587988543</v>
      </c>
      <c r="BC1704" s="13">
        <f t="shared" si="616"/>
        <v>3.4465664218175101</v>
      </c>
      <c r="BD1704" s="13"/>
      <c r="BE1704" s="13"/>
      <c r="BG1704" s="13">
        <f t="shared" si="617"/>
        <v>996.33300000000042</v>
      </c>
      <c r="BH1704" s="13">
        <f t="shared" si="618"/>
        <v>10.899000000000022</v>
      </c>
      <c r="BI1704" s="13"/>
      <c r="BL1704" s="13">
        <f t="shared" si="619"/>
        <v>315.06815879885437</v>
      </c>
      <c r="BM1704" s="13">
        <f t="shared" si="620"/>
        <v>34.465664218175149</v>
      </c>
      <c r="BP1704" s="13"/>
      <c r="BQ1704" s="13">
        <f t="shared" si="621"/>
        <v>99.633299999999991</v>
      </c>
      <c r="BR1704" s="13">
        <f t="shared" si="622"/>
        <v>108.99000000000018</v>
      </c>
      <c r="BT1704" s="13"/>
      <c r="BU1704" s="13"/>
      <c r="BV1704" s="13">
        <f t="shared" si="623"/>
        <v>31.50681587988543</v>
      </c>
      <c r="BW1704" s="13">
        <f t="shared" si="624"/>
        <v>344.65664218175124</v>
      </c>
      <c r="CA1704" s="13">
        <f t="shared" si="625"/>
        <v>9.9633299999999974</v>
      </c>
      <c r="CB1704" s="13">
        <f t="shared" si="626"/>
        <v>1089.9000000000015</v>
      </c>
    </row>
    <row r="1705" spans="1:80" x14ac:dyDescent="0.3">
      <c r="A1705" s="13">
        <f t="shared" si="602"/>
        <v>0.1399587322572616</v>
      </c>
      <c r="C1705" s="13" t="str">
        <f>IF(F1705&gt;0,SQRT(Sum_Sq($AI$2,V_rtHz($AH$2)/(1+1/$A1705),V_rtHz($AH$2*$A1705)/(1+$A1705),$AN$2*$AH$2/(1+1/$A1705),$AM$2*SQRT(Sum_Sq(F1705,1/($X$2*D$8*(1+C$1017+F1705/E1705))))/SQRT(Sum_Sq($X$2*F1705*D$8,1)),                   $AQ$2*SQRT(Sum_Sq($AH$2/(1+1/$A1705)+F1705*( 1/(C$1017+1+F1705/E1705)-1)/(1+($X$2*F1705*D$8)^2), (F1705^2*D$8*$X$2+1/($X$2*D$8*(C$1017+1+F1705/E1705           )))/(1+($X$2*F1705*D$8)^2))),           V_rtHz(E1705)/($X$2*D$8*(E1705*C$1017+E1705+F1705)),V_rtHz(F1705)*SQRT(Sum_Sq(E1705*D$8*$X$2*C$1017,1))/($X$2*D$8*(E1705*C$1017+E1705+F1705))))/SQRT(Sum_Sq(1/(1+$A1705)+$AC$2/$I$2-1/(1+(1+F1705/E1705)/C$1017),$X$2/$I$2)),IF(F1706&lt;0,"A",C1706))</f>
        <v>A</v>
      </c>
      <c r="E1705" s="13">
        <f t="shared" si="603"/>
        <v>-1</v>
      </c>
      <c r="F1705" s="12">
        <f t="shared" si="627"/>
        <v>-2</v>
      </c>
      <c r="H1705" s="13">
        <f>IF(K1705&gt;0,SQRT(Sum_Sq($AI$2,V_rtHz($AH$2)/(1+1/$A1705),V_rtHz($AH$2*$A1705)/(1+$A1705),$AN$2*$AH$2/(1+1/$A1705),$AM$2*SQRT(Sum_Sq(K1705,1/($X$2*I$8*(1+H$1017+K1705/J1705))))/SQRT(Sum_Sq($X$2*K1705*I$8,1)),                   $AQ$2*SQRT(Sum_Sq($AH$2/(1+1/$A1705)+K1705*( 1/(H$1017+1+K1705/J1705)-1)/(1+($X$2*K1705*I$8)^2), (K1705^2*I$8*$X$2+1/($X$2*I$8*(H$1017+1+K1705/J1705           )))/(1+($X$2*K1705*I$8)^2))),           V_rtHz(J1705)/($X$2*I$8*(J1705*H$1017+J1705+K1705)),V_rtHz(K1705)*SQRT(Sum_Sq(J1705*I$8*$X$2*H$1017,1))/($X$2*I$8*(J1705*H$1017+J1705+K1705))))/SQRT(Sum_Sq(1/(1+$A1705)+$AC$2/$I$2-1/(1+(1+K1705/J1705)/H$1017),$X$2/$I$2)),IF(K1706&lt;0,"A",H1706))</f>
        <v>7.013831372662612E-7</v>
      </c>
      <c r="J1705" s="13">
        <f t="shared" si="604"/>
        <v>5490.2402455576612</v>
      </c>
      <c r="K1705" s="12">
        <f t="shared" si="628"/>
        <v>5667.9502792328822</v>
      </c>
      <c r="M1705" s="13">
        <f>IF(P1705&gt;0,SQRT(Sum_Sq($AI$2,V_rtHz($AH$2)/(1+1/$A1705),V_rtHz($AH$2*$A1705)/(1+$A1705),$AN$2*$AH$2/(1+1/$A1705),$AM$2*SQRT(Sum_Sq(P1705,1/($X$2*N$8*(1+M$1017+P1705/O1705))))/SQRT(Sum_Sq($X$2*P1705*N$8,1)),                   $AQ$2*SQRT(Sum_Sq($AH$2/(1+1/$A1705)+P1705*( 1/(M$1017+1+P1705/O1705)-1)/(1+($X$2*P1705*N$8)^2), (P1705^2*N$8*$X$2+1/($X$2*N$8*(M$1017+1+P1705/O1705           )))/(1+($X$2*P1705*N$8)^2))),           V_rtHz(O1705)/($X$2*N$8*(O1705*M$1017+O1705+P1705)),V_rtHz(P1705)*SQRT(Sum_Sq(O1705*N$8*$X$2*M$1017,1))/($X$2*N$8*(O1705*M$1017+O1705+P1705))))/SQRT(Sum_Sq(1/(1+$A1705)+$AC$2/$I$2-1/(1+(1+P1705/O1705)/M$1017),$X$2/$I$2)),IF(P1706&lt;0,"A",M1706))</f>
        <v>7.9891278282332829E-7</v>
      </c>
      <c r="O1705" s="13">
        <f t="shared" si="605"/>
        <v>4131.3161570983948</v>
      </c>
      <c r="P1705" s="12">
        <f t="shared" si="629"/>
        <v>23819.297534720536</v>
      </c>
      <c r="R1705" s="13">
        <f>IF(U1705&gt;0,SQRT(Sum_Sq($AI$2,V_rtHz($AH$2)/(1+1/$A1705),V_rtHz($AH$2*$A1705)/(1+$A1705),$AN$2*$AH$2/(1+1/$A1705),$AM$2*SQRT(Sum_Sq(U1705,1/($X$2*S$8*(1+R$1017+U1705/T1705))))/SQRT(Sum_Sq($X$2*U1705*S$8,1)),                   $AQ$2*SQRT(Sum_Sq($AH$2/(1+1/$A1705)+U1705*( 1/(R$1017+1+U1705/T1705)-1)/(1+($X$2*U1705*S$8)^2), (U1705^2*S$8*$X$2+1/($X$2*S$8*(R$1017+1+U1705/T1705           )))/(1+($X$2*U1705*S$8)^2))),           V_rtHz(T1705)/($X$2*S$8*(T1705*R$1017+T1705+U1705)),V_rtHz(U1705)*SQRT(Sum_Sq(T1705*S$8*$X$2*R$1017,1))/($X$2*S$8*(T1705*R$1017+T1705+U1705))))/SQRT(Sum_Sq(1/(1+$A1705)+$AC$2/$I$2-1/(1+(1+U1705/T1705)/R$1017),$X$2/$I$2)),IF(U1706&lt;0,"A",R1706))</f>
        <v>1.2418533660928331E-6</v>
      </c>
      <c r="T1705" s="13">
        <f t="shared" si="606"/>
        <v>3879.5640296316014</v>
      </c>
      <c r="U1705" s="12">
        <f t="shared" si="630"/>
        <v>80211.097162428108</v>
      </c>
      <c r="X1705" s="13">
        <f>IF(AA1705&gt;0,SQRT(Sum_Sq($AI$2,V_rtHz($AH$2)/(1+1/$A1705),V_rtHz($AH$2*$A1705)/(1+$A1705),$AN$2*$AH$2/(1+1/$A1705),$AM$2*SQRT(Sum_Sq(AA1705,1/($X$2*Y$8*(1+X$1017+AA1705/Z1705))))/SQRT(Sum_Sq($X$2*AA1705*Y$8,1)),                   $AQ$2*SQRT(Sum_Sq($AH$2/(1+1/$A1705)+AA1705*( 1/(X$1017+1+AA1705/Z1705)-1)/(1+($X$2*AA1705*Y$8)^2), (AA1705^2*Y$8*$X$2+1/($X$2*Y$8*(X$1017+1+AA1705/Z1705           )))/(1+($X$2*AA1705*Y$8)^2))),           V_rtHz(Z1705)/($X$2*Y$8*(Z1705*X$1017+Z1705+AA1705)),V_rtHz(AA1705)*SQRT(Sum_Sq(Z1705*Y$8*$X$2*X$1017,1))/($X$2*Y$8*(Z1705*X$1017+Z1705+AA1705))))/SQRT(Sum_Sq(1/(1+$A1705)+$AC$2/$I$2-1/(1+(1+AA1705/Z1705)/X$1017),$X$2/$I$2)),IF(AA1706&lt;0,"A",X1706))</f>
        <v>2.1137194833700512E-6</v>
      </c>
      <c r="Z1705" s="13">
        <f t="shared" si="607"/>
        <v>3809.4006284747416</v>
      </c>
      <c r="AA1705" s="12">
        <f t="shared" si="631"/>
        <v>258321.60581998329</v>
      </c>
      <c r="AC1705" s="13">
        <f>IF(AF1705&gt;0,SQRT(Sum_Sq($AI$2,V_rtHz($AH$2)/(1+1/$A1705),V_rtHz($AH$2*$A1705)/(1+$A1705),$AN$2*$AH$2/(1+1/$A1705),$AM$2*SQRT(Sum_Sq(AF1705,1/($X$2*AD$8*(1+AC$1017+AF1705/AE1705))))/SQRT(Sum_Sq($X$2*AF1705*AD$8,1)),                   $AQ$2*SQRT(Sum_Sq($AH$2/(1+1/$A1705)+AF1705*( 1/(AC$1017+1+AF1705/AE1705)-1)/(1+($X$2*AF1705*AD$8)^2), (AF1705^2*AD$8*$X$2+1/($X$2*AD$8*(AC$1017+1+AF1705/AE1705           )))/(1+($X$2*AF1705*AD$8)^2))),           V_rtHz(AE1705)/($X$2*AD$8*(AE1705*AC$1017+AE1705+AF1705)),V_rtHz(AF1705)*SQRT(Sum_Sq(AE1705*AD$8*$X$2*AC$1017,1))/($X$2*AD$8*(AE1705*AC$1017+AE1705+AF1705))))/SQRT(Sum_Sq(1/(1+$A1705)+$AC$2/$I$2-1/(1+(1+AF1705/AE1705)/AC$1017),$X$2/$I$2)),IF(AF1706&lt;0,"A",AC1706))</f>
        <v>3.7064899387936361E-6</v>
      </c>
      <c r="AE1705" s="13">
        <f t="shared" si="608"/>
        <v>3788.0242288724244</v>
      </c>
      <c r="AF1705" s="12">
        <f t="shared" si="632"/>
        <v>821494.44809985103</v>
      </c>
      <c r="AG1705" s="13"/>
      <c r="AH1705" s="13">
        <f>IF(AK1705&gt;0,SQRT(Sum_Sq($AI$2,V_rtHz($AH$2)/(1+1/$A1705),V_rtHz($AH$2*$A1705)/(1+$A1705),$AN$2*$AH$2/(1+1/$A1705),$AM$2*SQRT(Sum_Sq(AK1705,1/($X$2*AI$8*(1+AH$1017+AK1705/AJ1705))))/SQRT(Sum_Sq($X$2*AK1705*AI$8,1)),                   $AQ$2*SQRT(Sum_Sq($AH$2/(1+1/$A1705)+AK1705*( 1/(AH$1017+1+AK1705/AJ1705)-1)/(1+($X$2*AK1705*AI$8)^2), (AK1705^2*AI$8*$X$2+1/($X$2*AI$8*(AH$1017+1+AK1705/AJ1705           )))/(1+($X$2*AK1705*AI$8)^2))),           V_rtHz(AJ1705)/($X$2*AI$8*(AJ1705*AH$1017+AJ1705+AK1705)),V_rtHz(AK1705)*SQRT(Sum_Sq(AJ1705*AI$8*$X$2*AH$1017,1))/($X$2*AI$8*(AJ1705*AH$1017+AJ1705+AK1705))))/SQRT(Sum_Sq(1/(1+$A1705)+$AC$2/$I$2-1/(1+(1+AK1705/AJ1705)/AH$1017),$X$2/$I$2)),IF(AK1706&lt;0,"A",AH1706))</f>
        <v>6.5625481579137583E-6</v>
      </c>
      <c r="AI1705" s="13"/>
      <c r="AJ1705" s="13">
        <f t="shared" si="609"/>
        <v>3781.3419578971034</v>
      </c>
      <c r="AK1705" s="12">
        <f t="shared" si="633"/>
        <v>2602384.2818661756</v>
      </c>
      <c r="AM1705" s="13">
        <f>IF(AP1705&gt;0,SQRT(Sum_Sq($AI$2,V_rtHz($AH$2)/(1+1/$A1705),V_rtHz($AH$2*$A1705)/(1+$A1705),$AN$2*$AH$2/(1+1/$A1705),$AM$2*SQRT(Sum_Sq(AP1705,1/($X$2*AN$8*(1+AM$1017+AP1705/AO1705))))/SQRT(Sum_Sq($X$2*AP1705*AN$8,1)),                   $AQ$2*SQRT(Sum_Sq($AH$2/(1+1/$A1705)+AP1705*( 1/(AM$1017+1+AP1705/AO1705)-1)/(1+($X$2*AP1705*AN$8)^2), (AP1705^2*AN$8*$X$2+1/($X$2*AN$8*(AM$1017+1+AP1705/AO1705           )))/(1+($X$2*AP1705*AN$8)^2))),           V_rtHz(AO1705)/($X$2*AN$8*(AO1705*AM$1017+AO1705+AP1705)),V_rtHz(AP1705)*SQRT(Sum_Sq(AO1705*AN$8*$X$2*AM$1017,1))/($X$2*AN$8*(AO1705*AM$1017+AO1705+AP1705))))/SQRT(Sum_Sq(1/(1+$A1705)+$AC$2/$I$2-1/(1+(1+AP1705/AO1705)/AM$1017),$X$2/$I$2)),IF(AP1706&lt;0,"A",AM1706))</f>
        <v>1.1657613339261934E-5</v>
      </c>
      <c r="AO1705" s="13">
        <f t="shared" si="610"/>
        <v>3779.236484433638</v>
      </c>
      <c r="AP1705" s="12">
        <f t="shared" si="634"/>
        <v>8234046.4432533709</v>
      </c>
      <c r="AR1705" s="13">
        <f t="shared" si="611"/>
        <v>69887291.180198371</v>
      </c>
      <c r="AS1705" s="13">
        <f t="shared" si="612"/>
        <v>-1.6092877736841855E-5</v>
      </c>
      <c r="AV1705" s="13"/>
      <c r="AW1705" s="13">
        <f t="shared" si="613"/>
        <v>9963.3300000000036</v>
      </c>
      <c r="AX1705" s="13">
        <f t="shared" si="614"/>
        <v>1.0898999999999985</v>
      </c>
      <c r="AZ1705" s="13"/>
      <c r="BA1705" s="13"/>
      <c r="BB1705" s="13">
        <f t="shared" si="615"/>
        <v>3150.681587988543</v>
      </c>
      <c r="BC1705" s="13">
        <f t="shared" si="616"/>
        <v>3.4465664218175154</v>
      </c>
      <c r="BD1705" s="13"/>
      <c r="BE1705" s="13"/>
      <c r="BG1705" s="13">
        <f t="shared" si="617"/>
        <v>996.3330000000002</v>
      </c>
      <c r="BH1705" s="13">
        <f t="shared" si="618"/>
        <v>10.899000000000013</v>
      </c>
      <c r="BI1705" s="13"/>
      <c r="BL1705" s="13">
        <f t="shared" si="619"/>
        <v>315.06815879885437</v>
      </c>
      <c r="BM1705" s="13">
        <f t="shared" si="620"/>
        <v>34.465664218175064</v>
      </c>
      <c r="BP1705" s="13"/>
      <c r="BQ1705" s="13">
        <f t="shared" si="621"/>
        <v>99.633300000000006</v>
      </c>
      <c r="BR1705" s="13">
        <f t="shared" si="622"/>
        <v>108.98999999999997</v>
      </c>
      <c r="BT1705" s="13"/>
      <c r="BU1705" s="13"/>
      <c r="BV1705" s="13">
        <f t="shared" si="623"/>
        <v>31.50681587988543</v>
      </c>
      <c r="BW1705" s="13">
        <f t="shared" si="624"/>
        <v>344.65664218175152</v>
      </c>
      <c r="CA1705" s="13">
        <f t="shared" si="625"/>
        <v>9.9633299999999974</v>
      </c>
      <c r="CB1705" s="13">
        <f t="shared" si="626"/>
        <v>1089.9000000000008</v>
      </c>
    </row>
    <row r="1706" spans="1:80" x14ac:dyDescent="0.3">
      <c r="A1706" s="13">
        <f t="shared" si="602"/>
        <v>0.14190575216890908</v>
      </c>
      <c r="C1706" s="13" t="str">
        <f>IF(F1706&gt;0,SQRT(Sum_Sq($AI$2,V_rtHz($AH$2)/(1+1/$A1706),V_rtHz($AH$2*$A1706)/(1+$A1706),$AN$2*$AH$2/(1+1/$A1706),$AM$2*SQRT(Sum_Sq(F1706,1/($X$2*D$8*(1+C$1017+F1706/E1706))))/SQRT(Sum_Sq($X$2*F1706*D$8,1)),                   $AQ$2*SQRT(Sum_Sq($AH$2/(1+1/$A1706)+F1706*( 1/(C$1017+1+F1706/E1706)-1)/(1+($X$2*F1706*D$8)^2), (F1706^2*D$8*$X$2+1/($X$2*D$8*(C$1017+1+F1706/E1706           )))/(1+($X$2*F1706*D$8)^2))),           V_rtHz(E1706)/($X$2*D$8*(E1706*C$1017+E1706+F1706)),V_rtHz(F1706)*SQRT(Sum_Sq(E1706*D$8*$X$2*C$1017,1))/($X$2*D$8*(E1706*C$1017+E1706+F1706))))/SQRT(Sum_Sq(1/(1+$A1706)+$AC$2/$I$2-1/(1+(1+F1706/E1706)/C$1017),$X$2/$I$2)),IF(F1707&lt;0,"A",C1707))</f>
        <v>A</v>
      </c>
      <c r="E1706" s="13">
        <f t="shared" si="603"/>
        <v>-1</v>
      </c>
      <c r="F1706" s="12">
        <f t="shared" si="627"/>
        <v>-2</v>
      </c>
      <c r="H1706" s="13">
        <f>IF(K1706&gt;0,SQRT(Sum_Sq($AI$2,V_rtHz($AH$2)/(1+1/$A1706),V_rtHz($AH$2*$A1706)/(1+$A1706),$AN$2*$AH$2/(1+1/$A1706),$AM$2*SQRT(Sum_Sq(K1706,1/($X$2*I$8*(1+H$1017+K1706/J1706))))/SQRT(Sum_Sq($X$2*K1706*I$8,1)),                   $AQ$2*SQRT(Sum_Sq($AH$2/(1+1/$A1706)+K1706*( 1/(H$1017+1+K1706/J1706)-1)/(1+($X$2*K1706*I$8)^2), (K1706^2*I$8*$X$2+1/($X$2*I$8*(H$1017+1+K1706/J1706           )))/(1+($X$2*K1706*I$8)^2))),           V_rtHz(J1706)/($X$2*I$8*(J1706*H$1017+J1706+K1706)),V_rtHz(K1706)*SQRT(Sum_Sq(J1706*I$8*$X$2*H$1017,1))/($X$2*I$8*(J1706*H$1017+J1706+K1706))))/SQRT(Sum_Sq(1/(1+$A1706)+$AC$2/$I$2-1/(1+(1+K1706/J1706)/H$1017),$X$2/$I$2)),IF(K1707&lt;0,"A",H1707))</f>
        <v>6.9657913125615232E-7</v>
      </c>
      <c r="J1706" s="13">
        <f t="shared" si="604"/>
        <v>5416.8762666649563</v>
      </c>
      <c r="K1706" s="12">
        <f t="shared" si="628"/>
        <v>5744.7147028933396</v>
      </c>
      <c r="M1706" s="13">
        <f>IF(P1706&gt;0,SQRT(Sum_Sq($AI$2,V_rtHz($AH$2)/(1+1/$A1706),V_rtHz($AH$2*$A1706)/(1+$A1706),$AN$2*$AH$2/(1+1/$A1706),$AM$2*SQRT(Sum_Sq(P1706,1/($X$2*N$8*(1+M$1017+P1706/O1706))))/SQRT(Sum_Sq($X$2*P1706*N$8,1)),                   $AQ$2*SQRT(Sum_Sq($AH$2/(1+1/$A1706)+P1706*( 1/(M$1017+1+P1706/O1706)-1)/(1+($X$2*P1706*N$8)^2), (P1706^2*N$8*$X$2+1/($X$2*N$8*(M$1017+1+P1706/O1706           )))/(1+($X$2*P1706*N$8)^2))),           V_rtHz(O1706)/($X$2*N$8*(O1706*M$1017+O1706+P1706)),V_rtHz(P1706)*SQRT(Sum_Sq(O1706*N$8*$X$2*M$1017,1))/($X$2*N$8*(O1706*M$1017+O1706+P1706))))/SQRT(Sum_Sq(1/(1+$A1706)+$AC$2/$I$2-1/(1+(1+P1706/O1706)/M$1017),$X$2/$I$2)),IF(P1707&lt;0,"A",M1707))</f>
        <v>7.9773355857828419E-7</v>
      </c>
      <c r="O1706" s="13">
        <f t="shared" si="605"/>
        <v>4101.1422228421316</v>
      </c>
      <c r="P1706" s="12">
        <f t="shared" si="629"/>
        <v>23994.546740622241</v>
      </c>
      <c r="R1706" s="13">
        <f>IF(U1706&gt;0,SQRT(Sum_Sq($AI$2,V_rtHz($AH$2)/(1+1/$A1706),V_rtHz($AH$2*$A1706)/(1+$A1706),$AN$2*$AH$2/(1+1/$A1706),$AM$2*SQRT(Sum_Sq(U1706,1/($X$2*S$8*(1+R$1017+U1706/T1706))))/SQRT(Sum_Sq($X$2*U1706*S$8,1)),                   $AQ$2*SQRT(Sum_Sq($AH$2/(1+1/$A1706)+U1706*( 1/(R$1017+1+U1706/T1706)-1)/(1+($X$2*U1706*S$8)^2), (U1706^2*S$8*$X$2+1/($X$2*S$8*(R$1017+1+U1706/T1706           )))/(1+($X$2*U1706*S$8)^2))),           V_rtHz(T1706)/($X$2*S$8*(T1706*R$1017+T1706+U1706)),V_rtHz(U1706)*SQRT(Sum_Sq(T1706*S$8*$X$2*R$1017,1))/($X$2*S$8*(T1706*R$1017+T1706+U1706))))/SQRT(Sum_Sq(1/(1+$A1706)+$AC$2/$I$2-1/(1+(1+U1706/T1706)/R$1017),$X$2/$I$2)),IF(U1707&lt;0,"A",R1707))</f>
        <v>1.2409889206941229E-6</v>
      </c>
      <c r="T1706" s="13">
        <f t="shared" si="606"/>
        <v>3854.7440274941791</v>
      </c>
      <c r="U1706" s="12">
        <f t="shared" si="630"/>
        <v>80727.561962377644</v>
      </c>
      <c r="X1706" s="13">
        <f>IF(AA1706&gt;0,SQRT(Sum_Sq($AI$2,V_rtHz($AH$2)/(1+1/$A1706),V_rtHz($AH$2*$A1706)/(1+$A1706),$AN$2*$AH$2/(1+1/$A1706),$AM$2*SQRT(Sum_Sq(AA1706,1/($X$2*Y$8*(1+X$1017+AA1706/Z1706))))/SQRT(Sum_Sq($X$2*AA1706*Y$8,1)),                   $AQ$2*SQRT(Sum_Sq($AH$2/(1+1/$A1706)+AA1706*( 1/(X$1017+1+AA1706/Z1706)-1)/(1+($X$2*AA1706*Y$8)^2), (AA1706^2*Y$8*$X$2+1/($X$2*Y$8*(X$1017+1+AA1706/Z1706           )))/(1+($X$2*AA1706*Y$8)^2))),           V_rtHz(Z1706)/($X$2*Y$8*(Z1706*X$1017+Z1706+AA1706)),V_rtHz(AA1706)*SQRT(Sum_Sq(Z1706*Y$8*$X$2*X$1017,1))/($X$2*Y$8*(Z1706*X$1017+Z1706+AA1706))))/SQRT(Sum_Sq(1/(1+$A1706)+$AC$2/$I$2-1/(1+(1+AA1706/Z1706)/X$1017),$X$2/$I$2)),IF(AA1707&lt;0,"A",X1707))</f>
        <v>2.1126819517079412E-6</v>
      </c>
      <c r="Z1706" s="13">
        <f t="shared" si="607"/>
        <v>3785.9471448147533</v>
      </c>
      <c r="AA1706" s="12">
        <f t="shared" si="631"/>
        <v>259921.87685636553</v>
      </c>
      <c r="AC1706" s="13">
        <f>IF(AF1706&gt;0,SQRT(Sum_Sq($AI$2,V_rtHz($AH$2)/(1+1/$A1706),V_rtHz($AH$2*$A1706)/(1+$A1706),$AN$2*$AH$2/(1+1/$A1706),$AM$2*SQRT(Sum_Sq(AF1706,1/($X$2*AD$8*(1+AC$1017+AF1706/AE1706))))/SQRT(Sum_Sq($X$2*AF1706*AD$8,1)),                   $AQ$2*SQRT(Sum_Sq($AH$2/(1+1/$A1706)+AF1706*( 1/(AC$1017+1+AF1706/AE1706)-1)/(1+($X$2*AF1706*AD$8)^2), (AF1706^2*AD$8*$X$2+1/($X$2*AD$8*(AC$1017+1+AF1706/AE1706           )))/(1+($X$2*AF1706*AD$8)^2))),           V_rtHz(AE1706)/($X$2*AD$8*(AE1706*AC$1017+AE1706+AF1706)),V_rtHz(AF1706)*SQRT(Sum_Sq(AE1706*AD$8*$X$2*AC$1017,1))/($X$2*AD$8*(AE1706*AC$1017+AE1706+AF1706))))/SQRT(Sum_Sq(1/(1+$A1706)+$AC$2/$I$2-1/(1+(1+AF1706/AE1706)/AC$1017),$X$2/$I$2)),IF(AF1707&lt;0,"A",AC1707))</f>
        <v>3.7048990454122727E-6</v>
      </c>
      <c r="AE1706" s="13">
        <f t="shared" si="608"/>
        <v>3764.9765679605157</v>
      </c>
      <c r="AF1706" s="12">
        <f t="shared" si="632"/>
        <v>826523.30422659125</v>
      </c>
      <c r="AG1706" s="13"/>
      <c r="AH1706" s="13">
        <f>IF(AK1706&gt;0,SQRT(Sum_Sq($AI$2,V_rtHz($AH$2)/(1+1/$A1706),V_rtHz($AH$2*$A1706)/(1+$A1706),$AN$2*$AH$2/(1+1/$A1706),$AM$2*SQRT(Sum_Sq(AK1706,1/($X$2*AI$8*(1+AH$1017+AK1706/AJ1706))))/SQRT(Sum_Sq($X$2*AK1706*AI$8,1)),                   $AQ$2*SQRT(Sum_Sq($AH$2/(1+1/$A1706)+AK1706*( 1/(AH$1017+1+AK1706/AJ1706)-1)/(1+($X$2*AK1706*AI$8)^2), (AK1706^2*AI$8*$X$2+1/($X$2*AI$8*(AH$1017+1+AK1706/AJ1706           )))/(1+($X$2*AK1706*AI$8)^2))),           V_rtHz(AJ1706)/($X$2*AI$8*(AJ1706*AH$1017+AJ1706+AK1706)),V_rtHz(AK1706)*SQRT(Sum_Sq(AJ1706*AI$8*$X$2*AH$1017,1))/($X$2*AI$8*(AJ1706*AH$1017+AJ1706+AK1706))))/SQRT(Sum_Sq(1/(1+$A1706)+$AC$2/$I$2-1/(1+(1+AK1706/AJ1706)/AH$1017),$X$2/$I$2)),IF(AK1707&lt;0,"A",AH1707))</f>
        <v>6.5598611080302827E-6</v>
      </c>
      <c r="AI1706" s="13"/>
      <c r="AJ1706" s="13">
        <f t="shared" si="609"/>
        <v>3758.4201605930316</v>
      </c>
      <c r="AK1706" s="12">
        <f t="shared" si="633"/>
        <v>2618255.664646015</v>
      </c>
      <c r="AM1706" s="13">
        <f>IF(AP1706&gt;0,SQRT(Sum_Sq($AI$2,V_rtHz($AH$2)/(1+1/$A1706),V_rtHz($AH$2*$A1706)/(1+$A1706),$AN$2*$AH$2/(1+1/$A1706),$AM$2*SQRT(Sum_Sq(AP1706,1/($X$2*AN$8*(1+AM$1017+AP1706/AO1706))))/SQRT(Sum_Sq($X$2*AP1706*AN$8,1)),                   $AQ$2*SQRT(Sum_Sq($AH$2/(1+1/$A1706)+AP1706*( 1/(AM$1017+1+AP1706/AO1706)-1)/(1+($X$2*AP1706*AN$8)^2), (AP1706^2*AN$8*$X$2+1/($X$2*AN$8*(AM$1017+1+AP1706/AO1706           )))/(1+($X$2*AP1706*AN$8)^2))),           V_rtHz(AO1706)/($X$2*AN$8*(AO1706*AM$1017+AO1706+AP1706)),V_rtHz(AP1706)*SQRT(Sum_Sq(AO1706*AN$8*$X$2*AM$1017,1))/($X$2*AN$8*(AO1706*AM$1017+AO1706+AP1706))))/SQRT(Sum_Sq(1/(1+$A1706)+$AC$2/$I$2-1/(1+(1+AP1706/AO1706)/AM$1017),$X$2/$I$2)),IF(AP1707&lt;0,"A",AM1707))</f>
        <v>1.1652934774305126E-5</v>
      </c>
      <c r="AO1706" s="13">
        <f t="shared" si="610"/>
        <v>3756.3542466264212</v>
      </c>
      <c r="AP1706" s="12">
        <f t="shared" si="634"/>
        <v>8284205.026938444</v>
      </c>
      <c r="AR1706" s="13">
        <f t="shared" si="611"/>
        <v>69887291.180198371</v>
      </c>
      <c r="AS1706" s="13">
        <f t="shared" si="612"/>
        <v>-1.6142142574068229E-5</v>
      </c>
      <c r="AV1706" s="13"/>
      <c r="AW1706" s="13">
        <f t="shared" si="613"/>
        <v>9963.3300000000036</v>
      </c>
      <c r="AX1706" s="13">
        <f t="shared" si="614"/>
        <v>1.0898999999999992</v>
      </c>
      <c r="AZ1706" s="13"/>
      <c r="BA1706" s="13"/>
      <c r="BB1706" s="13">
        <f t="shared" si="615"/>
        <v>3150.681587988543</v>
      </c>
      <c r="BC1706" s="13">
        <f t="shared" si="616"/>
        <v>3.4465664218175136</v>
      </c>
      <c r="BD1706" s="13"/>
      <c r="BE1706" s="13"/>
      <c r="BG1706" s="13">
        <f t="shared" si="617"/>
        <v>996.3330000000002</v>
      </c>
      <c r="BH1706" s="13">
        <f t="shared" si="618"/>
        <v>10.898999999999996</v>
      </c>
      <c r="BI1706" s="13"/>
      <c r="BL1706" s="13">
        <f t="shared" si="619"/>
        <v>315.06815879885437</v>
      </c>
      <c r="BM1706" s="13">
        <f t="shared" si="620"/>
        <v>34.465664218175128</v>
      </c>
      <c r="BP1706" s="13"/>
      <c r="BQ1706" s="13">
        <f t="shared" si="621"/>
        <v>99.633299999999991</v>
      </c>
      <c r="BR1706" s="13">
        <f t="shared" si="622"/>
        <v>108.99000000000008</v>
      </c>
      <c r="BT1706" s="13"/>
      <c r="BU1706" s="13"/>
      <c r="BV1706" s="13">
        <f t="shared" si="623"/>
        <v>31.50681587988543</v>
      </c>
      <c r="BW1706" s="13">
        <f t="shared" si="624"/>
        <v>344.65664218175209</v>
      </c>
      <c r="CA1706" s="13">
        <f t="shared" si="625"/>
        <v>9.9633299999999991</v>
      </c>
      <c r="CB1706" s="13">
        <f t="shared" si="626"/>
        <v>1089.9000000000021</v>
      </c>
    </row>
    <row r="1707" spans="1:80" x14ac:dyDescent="0.3">
      <c r="A1707" s="13">
        <f t="shared" si="602"/>
        <v>0.14387985782558452</v>
      </c>
      <c r="C1707" s="13" t="str">
        <f>IF(F1707&gt;0,SQRT(Sum_Sq($AI$2,V_rtHz($AH$2)/(1+1/$A1707),V_rtHz($AH$2*$A1707)/(1+$A1707),$AN$2*$AH$2/(1+1/$A1707),$AM$2*SQRT(Sum_Sq(F1707,1/($X$2*D$8*(1+C$1017+F1707/E1707))))/SQRT(Sum_Sq($X$2*F1707*D$8,1)),                   $AQ$2*SQRT(Sum_Sq($AH$2/(1+1/$A1707)+F1707*( 1/(C$1017+1+F1707/E1707)-1)/(1+($X$2*F1707*D$8)^2), (F1707^2*D$8*$X$2+1/($X$2*D$8*(C$1017+1+F1707/E1707           )))/(1+($X$2*F1707*D$8)^2))),           V_rtHz(E1707)/($X$2*D$8*(E1707*C$1017+E1707+F1707)),V_rtHz(F1707)*SQRT(Sum_Sq(E1707*D$8*$X$2*C$1017,1))/($X$2*D$8*(E1707*C$1017+E1707+F1707))))/SQRT(Sum_Sq(1/(1+$A1707)+$AC$2/$I$2-1/(1+(1+F1707/E1707)/C$1017),$X$2/$I$2)),IF(F1708&lt;0,"A",C1708))</f>
        <v>A</v>
      </c>
      <c r="E1707" s="13">
        <f t="shared" si="603"/>
        <v>-1</v>
      </c>
      <c r="F1707" s="12">
        <f t="shared" si="627"/>
        <v>-2</v>
      </c>
      <c r="H1707" s="13">
        <f>IF(K1707&gt;0,SQRT(Sum_Sq($AI$2,V_rtHz($AH$2)/(1+1/$A1707),V_rtHz($AH$2*$A1707)/(1+$A1707),$AN$2*$AH$2/(1+1/$A1707),$AM$2*SQRT(Sum_Sq(K1707,1/($X$2*I$8*(1+H$1017+K1707/J1707))))/SQRT(Sum_Sq($X$2*K1707*I$8,1)),                   $AQ$2*SQRT(Sum_Sq($AH$2/(1+1/$A1707)+K1707*( 1/(H$1017+1+K1707/J1707)-1)/(1+($X$2*K1707*I$8)^2), (K1707^2*I$8*$X$2+1/($X$2*I$8*(H$1017+1+K1707/J1707           )))/(1+($X$2*K1707*I$8)^2))),           V_rtHz(J1707)/($X$2*I$8*(J1707*H$1017+J1707+K1707)),V_rtHz(K1707)*SQRT(Sum_Sq(J1707*I$8*$X$2*H$1017,1))/($X$2*I$8*(J1707*H$1017+J1707+K1707))))/SQRT(Sum_Sq(1/(1+$A1707)+$AC$2/$I$2-1/(1+(1+K1707/J1707)/H$1017),$X$2/$I$2)),IF(K1708&lt;0,"A",H1708))</f>
        <v>6.9195674111736022E-7</v>
      </c>
      <c r="J1707" s="13">
        <f t="shared" si="604"/>
        <v>5345.5874864780899</v>
      </c>
      <c r="K1707" s="12">
        <f t="shared" si="628"/>
        <v>5821.3262455398226</v>
      </c>
      <c r="M1707" s="13">
        <f>IF(P1707&gt;0,SQRT(Sum_Sq($AI$2,V_rtHz($AH$2)/(1+1/$A1707),V_rtHz($AH$2*$A1707)/(1+$A1707),$AN$2*$AH$2/(1+1/$A1707),$AM$2*SQRT(Sum_Sq(P1707,1/($X$2*N$8*(1+M$1017+P1707/O1707))))/SQRT(Sum_Sq($X$2*P1707*N$8,1)),                   $AQ$2*SQRT(Sum_Sq($AH$2/(1+1/$A1707)+P1707*( 1/(M$1017+1+P1707/O1707)-1)/(1+($X$2*P1707*N$8)^2), (P1707^2*N$8*$X$2+1/($X$2*N$8*(M$1017+1+P1707/O1707           )))/(1+($X$2*P1707*N$8)^2))),           V_rtHz(O1707)/($X$2*N$8*(O1707*M$1017+O1707+P1707)),V_rtHz(P1707)*SQRT(Sum_Sq(O1707*N$8*$X$2*M$1017,1))/($X$2*N$8*(O1707*M$1017+O1707+P1707))))/SQRT(Sum_Sq(1/(1+$A1707)+$AC$2/$I$2-1/(1+(1+P1707/O1707)/M$1017),$X$2/$I$2)),IF(P1708&lt;0,"A",M1708))</f>
        <v>7.9659240853650454E-7</v>
      </c>
      <c r="O1707" s="13">
        <f t="shared" si="605"/>
        <v>4071.2426390031028</v>
      </c>
      <c r="P1707" s="12">
        <f t="shared" si="629"/>
        <v>24170.764919091307</v>
      </c>
      <c r="R1707" s="13">
        <f>IF(U1707&gt;0,SQRT(Sum_Sq($AI$2,V_rtHz($AH$2)/(1+1/$A1707),V_rtHz($AH$2*$A1707)/(1+$A1707),$AN$2*$AH$2/(1+1/$A1707),$AM$2*SQRT(Sum_Sq(U1707,1/($X$2*S$8*(1+R$1017+U1707/T1707))))/SQRT(Sum_Sq($X$2*U1707*S$8,1)),                   $AQ$2*SQRT(Sum_Sq($AH$2/(1+1/$A1707)+U1707*( 1/(R$1017+1+U1707/T1707)-1)/(1+($X$2*U1707*S$8)^2), (U1707^2*S$8*$X$2+1/($X$2*S$8*(R$1017+1+U1707/T1707           )))/(1+($X$2*U1707*S$8)^2))),           V_rtHz(T1707)/($X$2*S$8*(T1707*R$1017+T1707+U1707)),V_rtHz(U1707)*SQRT(Sum_Sq(T1707*S$8*$X$2*R$1017,1))/($X$2*S$8*(T1707*R$1017+T1707+U1707))))/SQRT(Sum_Sq(1/(1+$A1707)+$AC$2/$I$2-1/(1+(1+U1707/T1707)/R$1017),$X$2/$I$2)),IF(U1708&lt;0,"A",R1708))</f>
        <v>1.240165573516282E-6</v>
      </c>
      <c r="T1707" s="13">
        <f t="shared" si="606"/>
        <v>3830.0784147156542</v>
      </c>
      <c r="U1707" s="12">
        <f t="shared" si="630"/>
        <v>81247.445517833839</v>
      </c>
      <c r="X1707" s="13">
        <f>IF(AA1707&gt;0,SQRT(Sum_Sq($AI$2,V_rtHz($AH$2)/(1+1/$A1707),V_rtHz($AH$2*$A1707)/(1+$A1707),$AN$2*$AH$2/(1+1/$A1707),$AM$2*SQRT(Sum_Sq(AA1707,1/($X$2*Y$8*(1+X$1017+AA1707/Z1707))))/SQRT(Sum_Sq($X$2*AA1707*Y$8,1)),                   $AQ$2*SQRT(Sum_Sq($AH$2/(1+1/$A1707)+AA1707*( 1/(X$1017+1+AA1707/Z1707)-1)/(1+($X$2*AA1707*Y$8)^2), (AA1707^2*Y$8*$X$2+1/($X$2*Y$8*(X$1017+1+AA1707/Z1707           )))/(1+($X$2*AA1707*Y$8)^2))),           V_rtHz(Z1707)/($X$2*Y$8*(Z1707*X$1017+Z1707+AA1707)),V_rtHz(AA1707)*SQRT(Sum_Sq(Z1707*Y$8*$X$2*X$1017,1))/($X$2*Y$8*(Z1707*X$1017+Z1707+AA1707))))/SQRT(Sum_Sq(1/(1+$A1707)+$AC$2/$I$2-1/(1+(1+AA1707/Z1707)/X$1017),$X$2/$I$2)),IF(AA1708&lt;0,"A",X1708))</f>
        <v>2.1117074890348795E-6</v>
      </c>
      <c r="Z1707" s="13">
        <f t="shared" si="607"/>
        <v>3762.6216482579725</v>
      </c>
      <c r="AA1707" s="12">
        <f t="shared" si="631"/>
        <v>261533.20199357462</v>
      </c>
      <c r="AC1707" s="13">
        <f>IF(AF1707&gt;0,SQRT(Sum_Sq($AI$2,V_rtHz($AH$2)/(1+1/$A1707),V_rtHz($AH$2*$A1707)/(1+$A1707),$AN$2*$AH$2/(1+1/$A1707),$AM$2*SQRT(Sum_Sq(AF1707,1/($X$2*AD$8*(1+AC$1017+AF1707/AE1707))))/SQRT(Sum_Sq($X$2*AF1707*AD$8,1)),                   $AQ$2*SQRT(Sum_Sq($AH$2/(1+1/$A1707)+AF1707*( 1/(AC$1017+1+AF1707/AE1707)-1)/(1+($X$2*AF1707*AD$8)^2), (AF1707^2*AD$8*$X$2+1/($X$2*AD$8*(AC$1017+1+AF1707/AE1707           )))/(1+($X$2*AF1707*AD$8)^2))),           V_rtHz(AE1707)/($X$2*AD$8*(AE1707*AC$1017+AE1707+AF1707)),V_rtHz(AF1707)*SQRT(Sum_Sq(AE1707*AD$8*$X$2*AC$1017,1))/($X$2*AD$8*(AE1707*AC$1017+AE1707+AF1707))))/SQRT(Sum_Sq(1/(1+$A1707)+$AC$2/$I$2-1/(1+(1+AF1707/AE1707)/AC$1017),$X$2/$I$2)),IF(AF1708&lt;0,"A",AC1708))</f>
        <v>3.7034152849580552E-6</v>
      </c>
      <c r="AE1707" s="13">
        <f t="shared" si="608"/>
        <v>3742.0493934277406</v>
      </c>
      <c r="AF1707" s="12">
        <f t="shared" si="632"/>
        <v>831587.33253276243</v>
      </c>
      <c r="AG1707" s="13"/>
      <c r="AH1707" s="13">
        <f>IF(AK1707&gt;0,SQRT(Sum_Sq($AI$2,V_rtHz($AH$2)/(1+1/$A1707),V_rtHz($AH$2*$A1707)/(1+$A1707),$AN$2*$AH$2/(1+1/$A1707),$AM$2*SQRT(Sum_Sq(AK1707,1/($X$2*AI$8*(1+AH$1017+AK1707/AJ1707))))/SQRT(Sum_Sq($X$2*AK1707*AI$8,1)),                   $AQ$2*SQRT(Sum_Sq($AH$2/(1+1/$A1707)+AK1707*( 1/(AH$1017+1+AK1707/AJ1707)-1)/(1+($X$2*AK1707*AI$8)^2), (AK1707^2*AI$8*$X$2+1/($X$2*AI$8*(AH$1017+1+AK1707/AJ1707           )))/(1+($X$2*AK1707*AI$8)^2))),           V_rtHz(AJ1707)/($X$2*AI$8*(AJ1707*AH$1017+AJ1707+AK1707)),V_rtHz(AK1707)*SQRT(Sum_Sq(AJ1707*AI$8*$X$2*AH$1017,1))/($X$2*AI$8*(AJ1707*AH$1017+AJ1707+AK1707))))/SQRT(Sum_Sq(1/(1+$A1707)+$AC$2/$I$2-1/(1+(1+AK1707/AJ1707)/AH$1017),$X$2/$I$2)),IF(AK1708&lt;0,"A",AH1708))</f>
        <v>6.5573618855951099E-6</v>
      </c>
      <c r="AI1707" s="13"/>
      <c r="AJ1707" s="13">
        <f t="shared" si="609"/>
        <v>3735.6165552738876</v>
      </c>
      <c r="AK1707" s="12">
        <f t="shared" si="633"/>
        <v>2634238.4797764681</v>
      </c>
      <c r="AM1707" s="13">
        <f>IF(AP1707&gt;0,SQRT(Sum_Sq($AI$2,V_rtHz($AH$2)/(1+1/$A1707),V_rtHz($AH$2*$A1707)/(1+$A1707),$AN$2*$AH$2/(1+1/$A1707),$AM$2*SQRT(Sum_Sq(AP1707,1/($X$2*AN$8*(1+AM$1017+AP1707/AO1707))))/SQRT(Sum_Sq($X$2*AP1707*AN$8,1)),                   $AQ$2*SQRT(Sum_Sq($AH$2/(1+1/$A1707)+AP1707*( 1/(AM$1017+1+AP1707/AO1707)-1)/(1+($X$2*AP1707*AN$8)^2), (AP1707^2*AN$8*$X$2+1/($X$2*AN$8*(AM$1017+1+AP1707/AO1707           )))/(1+($X$2*AP1707*AN$8)^2))),           V_rtHz(AO1707)/($X$2*AN$8*(AO1707*AM$1017+AO1707+AP1707)),V_rtHz(AP1707)*SQRT(Sum_Sq(AO1707*AN$8*$X$2*AM$1017,1))/($X$2*AN$8*(AO1707*AM$1017+AO1707+AP1707))))/SQRT(Sum_Sq(1/(1+$A1707)+$AC$2/$I$2-1/(1+(1+AP1707/AO1707)/AM$1017),$X$2/$I$2)),IF(AP1708&lt;0,"A",AM1708))</f>
        <v>1.1648588968667971E-5</v>
      </c>
      <c r="AO1707" s="13">
        <f t="shared" si="610"/>
        <v>3733.5894827945726</v>
      </c>
      <c r="AP1707" s="12">
        <f t="shared" si="634"/>
        <v>8334716.1963752368</v>
      </c>
      <c r="AR1707" s="13">
        <f t="shared" si="611"/>
        <v>69887291.180198371</v>
      </c>
      <c r="AS1707" s="13">
        <f t="shared" si="612"/>
        <v>-1.6192401662645974E-5</v>
      </c>
      <c r="AV1707" s="13"/>
      <c r="AW1707" s="13">
        <f t="shared" si="613"/>
        <v>9963.3300000000036</v>
      </c>
      <c r="AX1707" s="13">
        <f t="shared" si="614"/>
        <v>1.0898999999999979</v>
      </c>
      <c r="AZ1707" s="13"/>
      <c r="BA1707" s="13"/>
      <c r="BB1707" s="13">
        <f t="shared" si="615"/>
        <v>3150.681587988543</v>
      </c>
      <c r="BC1707" s="13">
        <f t="shared" si="616"/>
        <v>3.4465664218175118</v>
      </c>
      <c r="BD1707" s="13"/>
      <c r="BE1707" s="13"/>
      <c r="BG1707" s="13">
        <f t="shared" si="617"/>
        <v>996.3330000000002</v>
      </c>
      <c r="BH1707" s="13">
        <f t="shared" si="618"/>
        <v>10.899000000000013</v>
      </c>
      <c r="BI1707" s="13"/>
      <c r="BL1707" s="13">
        <f t="shared" si="619"/>
        <v>315.06815879885437</v>
      </c>
      <c r="BM1707" s="13">
        <f t="shared" si="620"/>
        <v>34.465664218175192</v>
      </c>
      <c r="BP1707" s="13"/>
      <c r="BQ1707" s="13">
        <f t="shared" si="621"/>
        <v>99.633300000000006</v>
      </c>
      <c r="BR1707" s="13">
        <f t="shared" si="622"/>
        <v>108.98999999999991</v>
      </c>
      <c r="BT1707" s="13"/>
      <c r="BU1707" s="13"/>
      <c r="BV1707" s="13">
        <f t="shared" si="623"/>
        <v>31.50681587988543</v>
      </c>
      <c r="BW1707" s="13">
        <f t="shared" si="624"/>
        <v>344.65664218175101</v>
      </c>
      <c r="CA1707" s="13">
        <f t="shared" si="625"/>
        <v>9.9633299999999991</v>
      </c>
      <c r="CB1707" s="13">
        <f t="shared" si="626"/>
        <v>1089.9000000000008</v>
      </c>
    </row>
    <row r="1708" spans="1:80" x14ac:dyDescent="0.3">
      <c r="A1708" s="13">
        <f t="shared" si="602"/>
        <v>0.14588142602753465</v>
      </c>
      <c r="C1708" s="13" t="str">
        <f>IF(F1708&gt;0,SQRT(Sum_Sq($AI$2,V_rtHz($AH$2)/(1+1/$A1708),V_rtHz($AH$2*$A1708)/(1+$A1708),$AN$2*$AH$2/(1+1/$A1708),$AM$2*SQRT(Sum_Sq(F1708,1/($X$2*D$8*(1+C$1017+F1708/E1708))))/SQRT(Sum_Sq($X$2*F1708*D$8,1)),                   $AQ$2*SQRT(Sum_Sq($AH$2/(1+1/$A1708)+F1708*( 1/(C$1017+1+F1708/E1708)-1)/(1+($X$2*F1708*D$8)^2), (F1708^2*D$8*$X$2+1/($X$2*D$8*(C$1017+1+F1708/E1708           )))/(1+($X$2*F1708*D$8)^2))),           V_rtHz(E1708)/($X$2*D$8*(E1708*C$1017+E1708+F1708)),V_rtHz(F1708)*SQRT(Sum_Sq(E1708*D$8*$X$2*C$1017,1))/($X$2*D$8*(E1708*C$1017+E1708+F1708))))/SQRT(Sum_Sq(1/(1+$A1708)+$AC$2/$I$2-1/(1+(1+F1708/E1708)/C$1017),$X$2/$I$2)),IF(F1709&lt;0,"A",C1709))</f>
        <v>A</v>
      </c>
      <c r="E1708" s="13">
        <f t="shared" si="603"/>
        <v>-1</v>
      </c>
      <c r="F1708" s="12">
        <f t="shared" si="627"/>
        <v>-2</v>
      </c>
      <c r="H1708" s="13">
        <f>IF(K1708&gt;0,SQRT(Sum_Sq($AI$2,V_rtHz($AH$2)/(1+1/$A1708),V_rtHz($AH$2*$A1708)/(1+$A1708),$AN$2*$AH$2/(1+1/$A1708),$AM$2*SQRT(Sum_Sq(K1708,1/($X$2*I$8*(1+H$1017+K1708/J1708))))/SQRT(Sum_Sq($X$2*K1708*I$8,1)),                   $AQ$2*SQRT(Sum_Sq($AH$2/(1+1/$A1708)+K1708*( 1/(H$1017+1+K1708/J1708)-1)/(1+($X$2*K1708*I$8)^2), (K1708^2*I$8*$X$2+1/($X$2*I$8*(H$1017+1+K1708/J1708           )))/(1+($X$2*K1708*I$8)^2))),           V_rtHz(J1708)/($X$2*I$8*(J1708*H$1017+J1708+K1708)),V_rtHz(K1708)*SQRT(Sum_Sq(J1708*I$8*$X$2*H$1017,1))/($X$2*I$8*(J1708*H$1017+J1708+K1708))))/SQRT(Sum_Sq(1/(1+$A1708)+$AC$2/$I$2-1/(1+(1+K1708/J1708)/H$1017),$X$2/$I$2)),IF(K1709&lt;0,"A",H1709))</f>
        <v>6.8750745321311446E-7</v>
      </c>
      <c r="J1708" s="13">
        <f t="shared" si="604"/>
        <v>5276.2684277739545</v>
      </c>
      <c r="K1708" s="12">
        <f t="shared" si="628"/>
        <v>5897.8062164272678</v>
      </c>
      <c r="M1708" s="13">
        <f>IF(P1708&gt;0,SQRT(Sum_Sq($AI$2,V_rtHz($AH$2)/(1+1/$A1708),V_rtHz($AH$2*$A1708)/(1+$A1708),$AN$2*$AH$2/(1+1/$A1708),$AM$2*SQRT(Sum_Sq(P1708,1/($X$2*N$8*(1+M$1017+P1708/O1708))))/SQRT(Sum_Sq($X$2*P1708*N$8,1)),                   $AQ$2*SQRT(Sum_Sq($AH$2/(1+1/$A1708)+P1708*( 1/(M$1017+1+P1708/O1708)-1)/(1+($X$2*P1708*N$8)^2), (P1708^2*N$8*$X$2+1/($X$2*N$8*(M$1017+1+P1708/O1708           )))/(1+($X$2*P1708*N$8)^2))),           V_rtHz(O1708)/($X$2*N$8*(O1708*M$1017+O1708+P1708)),V_rtHz(P1708)*SQRT(Sum_Sq(O1708*N$8*$X$2*M$1017,1))/($X$2*N$8*(O1708*M$1017+O1708+P1708))))/SQRT(Sum_Sq(1/(1+$A1708)+$AC$2/$I$2-1/(1+(1+P1708/O1708)/M$1017),$X$2/$I$2)),IF(P1709&lt;0,"A",M1709))</f>
        <v>7.9548926672586454E-7</v>
      </c>
      <c r="O1708" s="13">
        <f t="shared" si="605"/>
        <v>4041.6134549960057</v>
      </c>
      <c r="P1708" s="12">
        <f t="shared" si="629"/>
        <v>24347.961489063819</v>
      </c>
      <c r="R1708" s="13">
        <f>IF(U1708&gt;0,SQRT(Sum_Sq($AI$2,V_rtHz($AH$2)/(1+1/$A1708),V_rtHz($AH$2*$A1708)/(1+$A1708),$AN$2*$AH$2/(1+1/$A1708),$AM$2*SQRT(Sum_Sq(U1708,1/($X$2*S$8*(1+R$1017+U1708/T1708))))/SQRT(Sum_Sq($X$2*U1708*S$8,1)),                   $AQ$2*SQRT(Sum_Sq($AH$2/(1+1/$A1708)+U1708*( 1/(R$1017+1+U1708/T1708)-1)/(1+($X$2*U1708*S$8)^2), (U1708^2*S$8*$X$2+1/($X$2*S$8*(R$1017+1+U1708/T1708           )))/(1+($X$2*U1708*S$8)^2))),           V_rtHz(T1708)/($X$2*S$8*(T1708*R$1017+T1708+U1708)),V_rtHz(U1708)*SQRT(Sum_Sq(T1708*S$8*$X$2*R$1017,1))/($X$2*S$8*(T1708*R$1017+T1708+U1708))))/SQRT(Sum_Sq(1/(1+$A1708)+$AC$2/$I$2-1/(1+(1+U1708/T1708)/R$1017),$X$2/$I$2)),IF(U1709&lt;0,"A",R1709))</f>
        <v>1.2393836217597789E-6</v>
      </c>
      <c r="T1708" s="13">
        <f t="shared" si="606"/>
        <v>3805.5661788919733</v>
      </c>
      <c r="U1708" s="12">
        <f t="shared" si="630"/>
        <v>81770.7727839976</v>
      </c>
      <c r="X1708" s="13">
        <f>IF(AA1708&gt;0,SQRT(Sum_Sq($AI$2,V_rtHz($AH$2)/(1+1/$A1708),V_rtHz($AH$2*$A1708)/(1+$A1708),$AN$2*$AH$2/(1+1/$A1708),$AM$2*SQRT(Sum_Sq(AA1708,1/($X$2*Y$8*(1+X$1017+AA1708/Z1708))))/SQRT(Sum_Sq($X$2*AA1708*Y$8,1)),                   $AQ$2*SQRT(Sum_Sq($AH$2/(1+1/$A1708)+AA1708*( 1/(X$1017+1+AA1708/Z1708)-1)/(1+($X$2*AA1708*Y$8)^2), (AA1708^2*Y$8*$X$2+1/($X$2*Y$8*(X$1017+1+AA1708/Z1708           )))/(1+($X$2*AA1708*Y$8)^2))),           V_rtHz(Z1708)/($X$2*Y$8*(Z1708*X$1017+Z1708+AA1708)),V_rtHz(AA1708)*SQRT(Sum_Sq(Z1708*Y$8*$X$2*X$1017,1))/($X$2*Y$8*(Z1708*X$1017+Z1708+AA1708))))/SQRT(Sum_Sq(1/(1+$A1708)+$AC$2/$I$2-1/(1+(1+AA1708/Z1708)/X$1017),$X$2/$I$2)),IF(AA1709&lt;0,"A",X1709))</f>
        <v>2.1107967040225549E-6</v>
      </c>
      <c r="Z1708" s="13">
        <f t="shared" si="607"/>
        <v>3739.4236345914751</v>
      </c>
      <c r="AA1708" s="12">
        <f t="shared" si="631"/>
        <v>263155.65812236583</v>
      </c>
      <c r="AC1708" s="13">
        <f>IF(AF1708&gt;0,SQRT(Sum_Sq($AI$2,V_rtHz($AH$2)/(1+1/$A1708),V_rtHz($AH$2*$A1708)/(1+$A1708),$AN$2*$AH$2/(1+1/$A1708),$AM$2*SQRT(Sum_Sq(AF1708,1/($X$2*AD$8*(1+AC$1017+AF1708/AE1708))))/SQRT(Sum_Sq($X$2*AF1708*AD$8,1)),                   $AQ$2*SQRT(Sum_Sq($AH$2/(1+1/$A1708)+AF1708*( 1/(AC$1017+1+AF1708/AE1708)-1)/(1+($X$2*AF1708*AD$8)^2), (AF1708^2*AD$8*$X$2+1/($X$2*AD$8*(AC$1017+1+AF1708/AE1708           )))/(1+($X$2*AF1708*AD$8)^2))),           V_rtHz(AE1708)/($X$2*AD$8*(AE1708*AC$1017+AE1708+AF1708)),V_rtHz(AF1708)*SQRT(Sum_Sq(AE1708*AD$8*$X$2*AC$1017,1))/($X$2*AD$8*(AE1708*AC$1017+AE1708+AF1708))))/SQRT(Sum_Sq(1/(1+$A1708)+$AC$2/$I$2-1/(1+(1+AF1708/AE1708)/AC$1017),$X$2/$I$2)),IF(AF1709&lt;0,"A",AC1709))</f>
        <v>3.7020397689007998E-6</v>
      </c>
      <c r="AE1708" s="13">
        <f t="shared" si="608"/>
        <v>3719.2423345486345</v>
      </c>
      <c r="AF1708" s="12">
        <f t="shared" si="632"/>
        <v>836686.77471753617</v>
      </c>
      <c r="AG1708" s="13"/>
      <c r="AH1708" s="13">
        <f>IF(AK1708&gt;0,SQRT(Sum_Sq($AI$2,V_rtHz($AH$2)/(1+1/$A1708),V_rtHz($AH$2*$A1708)/(1+$A1708),$AN$2*$AH$2/(1+1/$A1708),$AM$2*SQRT(Sum_Sq(AK1708,1/($X$2*AI$8*(1+AH$1017+AK1708/AJ1708))))/SQRT(Sum_Sq($X$2*AK1708*AI$8,1)),                   $AQ$2*SQRT(Sum_Sq($AH$2/(1+1/$A1708)+AK1708*( 1/(AH$1017+1+AK1708/AJ1708)-1)/(1+($X$2*AK1708*AI$8)^2), (AK1708^2*AI$8*$X$2+1/($X$2*AI$8*(AH$1017+1+AK1708/AJ1708           )))/(1+($X$2*AK1708*AI$8)^2))),           V_rtHz(AJ1708)/($X$2*AI$8*(AJ1708*AH$1017+AJ1708+AK1708)),V_rtHz(AK1708)*SQRT(Sum_Sq(AJ1708*AI$8*$X$2*AH$1017,1))/($X$2*AI$8*(AJ1708*AH$1017+AJ1708+AK1708))))/SQRT(Sum_Sq(1/(1+$A1708)+$AC$2/$I$2-1/(1+(1+AK1708/AJ1708)/AH$1017),$X$2/$I$2)),IF(AK1709&lt;0,"A",AH1709))</f>
        <v>6.5550524817070083E-6</v>
      </c>
      <c r="AI1708" s="13"/>
      <c r="AJ1708" s="13">
        <f t="shared" si="609"/>
        <v>3712.930811032139</v>
      </c>
      <c r="AK1708" s="12">
        <f t="shared" si="633"/>
        <v>2650333.4902857989</v>
      </c>
      <c r="AM1708" s="13">
        <f>IF(AP1708&gt;0,SQRT(Sum_Sq($AI$2,V_rtHz($AH$2)/(1+1/$A1708),V_rtHz($AH$2*$A1708)/(1+$A1708),$AN$2*$AH$2/(1+1/$A1708),$AM$2*SQRT(Sum_Sq(AP1708,1/($X$2*AN$8*(1+AM$1017+AP1708/AO1708))))/SQRT(Sum_Sq($X$2*AP1708*AN$8,1)),                   $AQ$2*SQRT(Sum_Sq($AH$2/(1+1/$A1708)+AP1708*( 1/(AM$1017+1+AP1708/AO1708)-1)/(1+($X$2*AP1708*AN$8)^2), (AP1708^2*AN$8*$X$2+1/($X$2*AN$8*(AM$1017+1+AP1708/AO1708           )))/(1+($X$2*AP1708*AN$8)^2))),           V_rtHz(AO1708)/($X$2*AN$8*(AO1708*AM$1017+AO1708+AP1708)),V_rtHz(AP1708)*SQRT(Sum_Sq(AO1708*AN$8*$X$2*AM$1017,1))/($X$2*AN$8*(AO1708*AM$1017+AO1708+AP1708))))/SQRT(Sum_Sq(1/(1+$A1708)+$AC$2/$I$2-1/(1+(1+AP1708/AO1708)/AM$1017),$X$2/$I$2)),IF(AP1709&lt;0,"A",AM1709))</f>
        <v>1.1644579474799392E-5</v>
      </c>
      <c r="AO1708" s="13">
        <f t="shared" si="610"/>
        <v>3710.9418743919537</v>
      </c>
      <c r="AP1708" s="12">
        <f t="shared" si="634"/>
        <v>8385582.3632276617</v>
      </c>
      <c r="AR1708" s="13">
        <f t="shared" si="611"/>
        <v>69887291.180198371</v>
      </c>
      <c r="AS1708" s="13">
        <f t="shared" si="612"/>
        <v>-1.6243680464299033E-5</v>
      </c>
      <c r="AV1708" s="13"/>
      <c r="AW1708" s="13">
        <f t="shared" si="613"/>
        <v>9963.3300000000036</v>
      </c>
      <c r="AX1708" s="13">
        <f t="shared" si="614"/>
        <v>1.0898999999999992</v>
      </c>
      <c r="AZ1708" s="13"/>
      <c r="BA1708" s="13"/>
      <c r="BB1708" s="13">
        <f t="shared" si="615"/>
        <v>3150.681587988543</v>
      </c>
      <c r="BC1708" s="13">
        <f t="shared" si="616"/>
        <v>3.4465664218175136</v>
      </c>
      <c r="BD1708" s="13"/>
      <c r="BE1708" s="13"/>
      <c r="BG1708" s="13">
        <f t="shared" si="617"/>
        <v>996.3330000000002</v>
      </c>
      <c r="BH1708" s="13">
        <f t="shared" si="618"/>
        <v>10.899000000000013</v>
      </c>
      <c r="BI1708" s="13"/>
      <c r="BL1708" s="13">
        <f t="shared" si="619"/>
        <v>315.06815879885437</v>
      </c>
      <c r="BM1708" s="13">
        <f t="shared" si="620"/>
        <v>34.465664218175171</v>
      </c>
      <c r="BP1708" s="13"/>
      <c r="BQ1708" s="13">
        <f t="shared" si="621"/>
        <v>99.633300000000006</v>
      </c>
      <c r="BR1708" s="13">
        <f t="shared" si="622"/>
        <v>108.99000000000008</v>
      </c>
      <c r="BT1708" s="13"/>
      <c r="BU1708" s="13"/>
      <c r="BV1708" s="13">
        <f t="shared" si="623"/>
        <v>31.50681587988543</v>
      </c>
      <c r="BW1708" s="13">
        <f t="shared" si="624"/>
        <v>344.65664218175181</v>
      </c>
      <c r="CA1708" s="13">
        <f t="shared" si="625"/>
        <v>9.9633299999999974</v>
      </c>
      <c r="CB1708" s="13">
        <f t="shared" si="626"/>
        <v>1089.9000000000008</v>
      </c>
    </row>
    <row r="1709" spans="1:80" x14ac:dyDescent="0.3">
      <c r="A1709" s="13">
        <f t="shared" si="602"/>
        <v>0.14791083881682066</v>
      </c>
      <c r="C1709" s="13" t="str">
        <f>IF(F1709&gt;0,SQRT(Sum_Sq($AI$2,V_rtHz($AH$2)/(1+1/$A1709),V_rtHz($AH$2*$A1709)/(1+$A1709),$AN$2*$AH$2/(1+1/$A1709),$AM$2*SQRT(Sum_Sq(F1709,1/($X$2*D$8*(1+C$1017+F1709/E1709))))/SQRT(Sum_Sq($X$2*F1709*D$8,1)),                   $AQ$2*SQRT(Sum_Sq($AH$2/(1+1/$A1709)+F1709*( 1/(C$1017+1+F1709/E1709)-1)/(1+($X$2*F1709*D$8)^2), (F1709^2*D$8*$X$2+1/($X$2*D$8*(C$1017+1+F1709/E1709           )))/(1+($X$2*F1709*D$8)^2))),           V_rtHz(E1709)/($X$2*D$8*(E1709*C$1017+E1709+F1709)),V_rtHz(F1709)*SQRT(Sum_Sq(E1709*D$8*$X$2*C$1017,1))/($X$2*D$8*(E1709*C$1017+E1709+F1709))))/SQRT(Sum_Sq(1/(1+$A1709)+$AC$2/$I$2-1/(1+(1+F1709/E1709)/C$1017),$X$2/$I$2)),IF(F1710&lt;0,"A",C1710))</f>
        <v>A</v>
      </c>
      <c r="E1709" s="13">
        <f t="shared" si="603"/>
        <v>-1</v>
      </c>
      <c r="F1709" s="12">
        <f t="shared" si="627"/>
        <v>-2</v>
      </c>
      <c r="H1709" s="13">
        <f>IF(K1709&gt;0,SQRT(Sum_Sq($AI$2,V_rtHz($AH$2)/(1+1/$A1709),V_rtHz($AH$2*$A1709)/(1+$A1709),$AN$2*$AH$2/(1+1/$A1709),$AM$2*SQRT(Sum_Sq(K1709,1/($X$2*I$8*(1+H$1017+K1709/J1709))))/SQRT(Sum_Sq($X$2*K1709*I$8,1)),                   $AQ$2*SQRT(Sum_Sq($AH$2/(1+1/$A1709)+K1709*( 1/(H$1017+1+K1709/J1709)-1)/(1+($X$2*K1709*I$8)^2), (K1709^2*I$8*$X$2+1/($X$2*I$8*(H$1017+1+K1709/J1709           )))/(1+($X$2*K1709*I$8)^2))),           V_rtHz(J1709)/($X$2*I$8*(J1709*H$1017+J1709+K1709)),V_rtHz(K1709)*SQRT(Sum_Sq(J1709*I$8*$X$2*H$1017,1))/($X$2*I$8*(J1709*H$1017+J1709+K1709))))/SQRT(Sum_Sq(1/(1+$A1709)+$AC$2/$I$2-1/(1+(1+K1709/J1709)/H$1017),$X$2/$I$2)),IF(K1710&lt;0,"A",H1710))</f>
        <v>6.8322338683358842E-7</v>
      </c>
      <c r="J1709" s="13">
        <f t="shared" si="604"/>
        <v>5208.8212412597886</v>
      </c>
      <c r="K1709" s="12">
        <f t="shared" si="628"/>
        <v>5974.1748260376007</v>
      </c>
      <c r="M1709" s="13">
        <f>IF(P1709&gt;0,SQRT(Sum_Sq($AI$2,V_rtHz($AH$2)/(1+1/$A1709),V_rtHz($AH$2*$A1709)/(1+$A1709),$AN$2*$AH$2/(1+1/$A1709),$AM$2*SQRT(Sum_Sq(P1709,1/($X$2*N$8*(1+M$1017+P1709/O1709))))/SQRT(Sum_Sq($X$2*P1709*N$8,1)),                   $AQ$2*SQRT(Sum_Sq($AH$2/(1+1/$A1709)+P1709*( 1/(M$1017+1+P1709/O1709)-1)/(1+($X$2*P1709*N$8)^2), (P1709^2*N$8*$X$2+1/($X$2*N$8*(M$1017+1+P1709/O1709           )))/(1+($X$2*P1709*N$8)^2))),           V_rtHz(O1709)/($X$2*N$8*(O1709*M$1017+O1709+P1709)),V_rtHz(P1709)*SQRT(Sum_Sq(O1709*N$8*$X$2*M$1017,1))/($X$2*N$8*(O1709*M$1017+O1709+P1709))))/SQRT(Sum_Sq(1/(1+$A1709)+$AC$2/$I$2-1/(1+(1+P1709/O1709)/M$1017),$X$2/$I$2)),IF(P1710&lt;0,"A",M1710))</f>
        <v>7.944240775801666E-7</v>
      </c>
      <c r="O1709" s="13">
        <f t="shared" si="605"/>
        <v>4012.2508119526083</v>
      </c>
      <c r="P1709" s="12">
        <f t="shared" si="629"/>
        <v>24526.145888680116</v>
      </c>
      <c r="R1709" s="13">
        <f>IF(U1709&gt;0,SQRT(Sum_Sq($AI$2,V_rtHz($AH$2)/(1+1/$A1709),V_rtHz($AH$2*$A1709)/(1+$A1709),$AN$2*$AH$2/(1+1/$A1709),$AM$2*SQRT(Sum_Sq(U1709,1/($X$2*S$8*(1+R$1017+U1709/T1709))))/SQRT(Sum_Sq($X$2*U1709*S$8,1)),                   $AQ$2*SQRT(Sum_Sq($AH$2/(1+1/$A1709)+U1709*( 1/(R$1017+1+U1709/T1709)-1)/(1+($X$2*U1709*S$8)^2), (U1709^2*S$8*$X$2+1/($X$2*S$8*(R$1017+1+U1709/T1709           )))/(1+($X$2*U1709*S$8)^2))),           V_rtHz(T1709)/($X$2*S$8*(T1709*R$1017+T1709+U1709)),V_rtHz(U1709)*SQRT(Sum_Sq(T1709*S$8*$X$2*R$1017,1))/($X$2*S$8*(T1709*R$1017+T1709+U1709))))/SQRT(Sum_Sq(1/(1+$A1709)+$AC$2/$I$2-1/(1+(1+U1709/T1709)/R$1017),$X$2/$I$2)),IF(U1710&lt;0,"A",R1710))</f>
        <v>1.2386433686396938E-6</v>
      </c>
      <c r="T1709" s="13">
        <f t="shared" si="606"/>
        <v>3781.2063172022822</v>
      </c>
      <c r="U1709" s="12">
        <f t="shared" si="630"/>
        <v>82297.568877142607</v>
      </c>
      <c r="X1709" s="13">
        <f>IF(AA1709&gt;0,SQRT(Sum_Sq($AI$2,V_rtHz($AH$2)/(1+1/$A1709),V_rtHz($AH$2*$A1709)/(1+$A1709),$AN$2*$AH$2/(1+1/$A1709),$AM$2*SQRT(Sum_Sq(AA1709,1/($X$2*Y$8*(1+X$1017+AA1709/Z1709))))/SQRT(Sum_Sq($X$2*AA1709*Y$8,1)),                   $AQ$2*SQRT(Sum_Sq($AH$2/(1+1/$A1709)+AA1709*( 1/(X$1017+1+AA1709/Z1709)-1)/(1+($X$2*AA1709*Y$8)^2), (AA1709^2*Y$8*$X$2+1/($X$2*Y$8*(X$1017+1+AA1709/Z1709           )))/(1+($X$2*AA1709*Y$8)^2))),           V_rtHz(Z1709)/($X$2*Y$8*(Z1709*X$1017+Z1709+AA1709)),V_rtHz(AA1709)*SQRT(Sum_Sq(Z1709*Y$8*$X$2*X$1017,1))/($X$2*Y$8*(Z1709*X$1017+Z1709+AA1709))))/SQRT(Sum_Sq(1/(1+$A1709)+$AC$2/$I$2-1/(1+(1+AA1709/Z1709)/X$1017),$X$2/$I$2)),IF(AA1710&lt;0,"A",X1710))</f>
        <v>2.1099502139130624E-6</v>
      </c>
      <c r="Z1709" s="13">
        <f t="shared" si="607"/>
        <v>3716.3525993296539</v>
      </c>
      <c r="AA1709" s="12">
        <f t="shared" si="631"/>
        <v>264789.32266457961</v>
      </c>
      <c r="AC1709" s="13">
        <f>IF(AF1709&gt;0,SQRT(Sum_Sq($AI$2,V_rtHz($AH$2)/(1+1/$A1709),V_rtHz($AH$2*$A1709)/(1+$A1709),$AN$2*$AH$2/(1+1/$A1709),$AM$2*SQRT(Sum_Sq(AF1709,1/($X$2*AD$8*(1+AC$1017+AF1709/AE1709))))/SQRT(Sum_Sq($X$2*AF1709*AD$8,1)),                   $AQ$2*SQRT(Sum_Sq($AH$2/(1+1/$A1709)+AF1709*( 1/(AC$1017+1+AF1709/AE1709)-1)/(1+($X$2*AF1709*AD$8)^2), (AF1709^2*AD$8*$X$2+1/($X$2*AD$8*(AC$1017+1+AF1709/AE1709           )))/(1+($X$2*AF1709*AD$8)^2))),           V_rtHz(AE1709)/($X$2*AD$8*(AE1709*AC$1017+AE1709+AF1709)),V_rtHz(AF1709)*SQRT(Sum_Sq(AE1709*AD$8*$X$2*AC$1017,1))/($X$2*AD$8*(AE1709*AC$1017+AE1709+AF1709))))/SQRT(Sum_Sq(1/(1+$A1709)+$AC$2/$I$2-1/(1+(1+AF1709/AE1709)/AC$1017),$X$2/$I$2)),IF(AF1710&lt;0,"A",AC1710))</f>
        <v>3.7007736231492848E-6</v>
      </c>
      <c r="AE1709" s="13">
        <f t="shared" si="608"/>
        <v>3696.5550180779946</v>
      </c>
      <c r="AF1709" s="12">
        <f t="shared" si="632"/>
        <v>841821.87416877749</v>
      </c>
      <c r="AG1709" s="13"/>
      <c r="AH1709" s="13">
        <f>IF(AK1709&gt;0,SQRT(Sum_Sq($AI$2,V_rtHz($AH$2)/(1+1/$A1709),V_rtHz($AH$2*$A1709)/(1+$A1709),$AN$2*$AH$2/(1+1/$A1709),$AM$2*SQRT(Sum_Sq(AK1709,1/($X$2*AI$8*(1+AH$1017+AK1709/AJ1709))))/SQRT(Sum_Sq($X$2*AK1709*AI$8,1)),                   $AQ$2*SQRT(Sum_Sq($AH$2/(1+1/$A1709)+AK1709*( 1/(AH$1017+1+AK1709/AJ1709)-1)/(1+($X$2*AK1709*AI$8)^2), (AK1709^2*AI$8*$X$2+1/($X$2*AI$8*(AH$1017+1+AK1709/AJ1709           )))/(1+($X$2*AK1709*AI$8)^2))),           V_rtHz(AJ1709)/($X$2*AI$8*(AJ1709*AH$1017+AJ1709+AK1709)),V_rtHz(AK1709)*SQRT(Sum_Sq(AJ1709*AI$8*$X$2*AH$1017,1))/($X$2*AI$8*(AJ1709*AH$1017+AJ1709+AK1709))))/SQRT(Sum_Sq(1/(1+$A1709)+$AC$2/$I$2-1/(1+(1+AK1709/AJ1709)/AH$1017),$X$2/$I$2)),IF(AK1710&lt;0,"A",AH1710))</f>
        <v>6.5529349127580411E-6</v>
      </c>
      <c r="AI1709" s="13"/>
      <c r="AJ1709" s="13">
        <f t="shared" si="609"/>
        <v>3690.3625938023029</v>
      </c>
      <c r="AK1709" s="12">
        <f t="shared" si="633"/>
        <v>2666541.4645484723</v>
      </c>
      <c r="AM1709" s="13">
        <f>IF(AP1709&gt;0,SQRT(Sum_Sq($AI$2,V_rtHz($AH$2)/(1+1/$A1709),V_rtHz($AH$2*$A1709)/(1+$A1709),$AN$2*$AH$2/(1+1/$A1709),$AM$2*SQRT(Sum_Sq(AP1709,1/($X$2*AN$8*(1+AM$1017+AP1709/AO1709))))/SQRT(Sum_Sq($X$2*AP1709*AN$8,1)),                   $AQ$2*SQRT(Sum_Sq($AH$2/(1+1/$A1709)+AP1709*( 1/(AM$1017+1+AP1709/AO1709)-1)/(1+($X$2*AP1709*AN$8)^2), (AP1709^2*AN$8*$X$2+1/($X$2*AN$8*(AM$1017+1+AP1709/AO1709           )))/(1+($X$2*AP1709*AN$8)^2))),           V_rtHz(AO1709)/($X$2*AN$8*(AO1709*AM$1017+AO1709+AP1709)),V_rtHz(AP1709)*SQRT(Sum_Sq(AO1709*AN$8*$X$2*AM$1017,1))/($X$2*AN$8*(AO1709*AM$1017+AO1709+AP1709))))/SQRT(Sum_Sq(1/(1+$A1709)+$AC$2/$I$2-1/(1+(1+AP1709/AO1709)/AM$1017),$X$2/$I$2)),IF(AP1710&lt;0,"A",AM1710))</f>
        <v>1.1640909889995019E-5</v>
      </c>
      <c r="AO1709" s="13">
        <f t="shared" si="610"/>
        <v>3688.4110995194897</v>
      </c>
      <c r="AP1709" s="12">
        <f t="shared" si="634"/>
        <v>8436805.9560709335</v>
      </c>
      <c r="AR1709" s="13">
        <f t="shared" si="611"/>
        <v>69887291.180198371</v>
      </c>
      <c r="AS1709" s="13">
        <f t="shared" si="612"/>
        <v>-1.6296005285877284E-5</v>
      </c>
      <c r="AV1709" s="13"/>
      <c r="AW1709" s="13">
        <f t="shared" si="613"/>
        <v>9963.3300000000036</v>
      </c>
      <c r="AX1709" s="13">
        <f t="shared" si="614"/>
        <v>1.0898999999999999</v>
      </c>
      <c r="AZ1709" s="13"/>
      <c r="BA1709" s="13"/>
      <c r="BB1709" s="13">
        <f t="shared" si="615"/>
        <v>3150.681587988543</v>
      </c>
      <c r="BC1709" s="13">
        <f t="shared" si="616"/>
        <v>3.4465664218175154</v>
      </c>
      <c r="BD1709" s="13"/>
      <c r="BE1709" s="13"/>
      <c r="BG1709" s="13">
        <f t="shared" si="617"/>
        <v>996.3330000000002</v>
      </c>
      <c r="BH1709" s="13">
        <f t="shared" si="618"/>
        <v>10.899000000000013</v>
      </c>
      <c r="BI1709" s="13"/>
      <c r="BL1709" s="13">
        <f t="shared" si="619"/>
        <v>315.06815879885437</v>
      </c>
      <c r="BM1709" s="13">
        <f t="shared" si="620"/>
        <v>34.465664218175128</v>
      </c>
      <c r="BP1709" s="13"/>
      <c r="BQ1709" s="13">
        <f t="shared" si="621"/>
        <v>99.633299999999991</v>
      </c>
      <c r="BR1709" s="13">
        <f t="shared" si="622"/>
        <v>108.99000000000008</v>
      </c>
      <c r="BT1709" s="13"/>
      <c r="BU1709" s="13"/>
      <c r="BV1709" s="13">
        <f t="shared" si="623"/>
        <v>31.50681587988543</v>
      </c>
      <c r="BW1709" s="13">
        <f t="shared" si="624"/>
        <v>344.65664218175181</v>
      </c>
      <c r="CA1709" s="13">
        <f t="shared" si="625"/>
        <v>9.9633299999999974</v>
      </c>
      <c r="CB1709" s="13">
        <f t="shared" si="626"/>
        <v>1089.9000000000015</v>
      </c>
    </row>
    <row r="1710" spans="1:80" x14ac:dyDescent="0.3">
      <c r="A1710" s="13">
        <f t="shared" si="602"/>
        <v>0.14996848355023734</v>
      </c>
      <c r="C1710" s="13" t="str">
        <f>IF(F1710&gt;0,SQRT(Sum_Sq($AI$2,V_rtHz($AH$2)/(1+1/$A1710),V_rtHz($AH$2*$A1710)/(1+$A1710),$AN$2*$AH$2/(1+1/$A1710),$AM$2*SQRT(Sum_Sq(F1710,1/($X$2*D$8*(1+C$1017+F1710/E1710))))/SQRT(Sum_Sq($X$2*F1710*D$8,1)),                   $AQ$2*SQRT(Sum_Sq($AH$2/(1+1/$A1710)+F1710*( 1/(C$1017+1+F1710/E1710)-1)/(1+($X$2*F1710*D$8)^2), (F1710^2*D$8*$X$2+1/($X$2*D$8*(C$1017+1+F1710/E1710           )))/(1+($X$2*F1710*D$8)^2))),           V_rtHz(E1710)/($X$2*D$8*(E1710*C$1017+E1710+F1710)),V_rtHz(F1710)*SQRT(Sum_Sq(E1710*D$8*$X$2*C$1017,1))/($X$2*D$8*(E1710*C$1017+E1710+F1710))))/SQRT(Sum_Sq(1/(1+$A1710)+$AC$2/$I$2-1/(1+(1+F1710/E1710)/C$1017),$X$2/$I$2)),IF(F1711&lt;0,"A",C1711))</f>
        <v>A</v>
      </c>
      <c r="E1710" s="13">
        <f t="shared" si="603"/>
        <v>-1</v>
      </c>
      <c r="F1710" s="12">
        <f t="shared" si="627"/>
        <v>-2</v>
      </c>
      <c r="H1710" s="13">
        <f>IF(K1710&gt;0,SQRT(Sum_Sq($AI$2,V_rtHz($AH$2)/(1+1/$A1710),V_rtHz($AH$2*$A1710)/(1+$A1710),$AN$2*$AH$2/(1+1/$A1710),$AM$2*SQRT(Sum_Sq(K1710,1/($X$2*I$8*(1+H$1017+K1710/J1710))))/SQRT(Sum_Sq($X$2*K1710*I$8,1)),                   $AQ$2*SQRT(Sum_Sq($AH$2/(1+1/$A1710)+K1710*( 1/(H$1017+1+K1710/J1710)-1)/(1+($X$2*K1710*I$8)^2), (K1710^2*I$8*$X$2+1/($X$2*I$8*(H$1017+1+K1710/J1710           )))/(1+($X$2*K1710*I$8)^2))),           V_rtHz(J1710)/($X$2*I$8*(J1710*H$1017+J1710+K1710)),V_rtHz(K1710)*SQRT(Sum_Sq(J1710*I$8*$X$2*H$1017,1))/($X$2*I$8*(J1710*H$1017+J1710+K1710))))/SQRT(Sum_Sq(1/(1+$A1710)+$AC$2/$I$2-1/(1+(1+K1710/J1710)/H$1017),$X$2/$I$2)),IF(K1711&lt;0,"A",H1711))</f>
        <v>6.7909723586912305E-7</v>
      </c>
      <c r="J1710" s="13">
        <f t="shared" si="604"/>
        <v>5143.1550009034027</v>
      </c>
      <c r="K1710" s="12">
        <f t="shared" si="628"/>
        <v>6050.4512750244085</v>
      </c>
      <c r="M1710" s="13">
        <f>IF(P1710&gt;0,SQRT(Sum_Sq($AI$2,V_rtHz($AH$2)/(1+1/$A1710),V_rtHz($AH$2*$A1710)/(1+$A1710),$AN$2*$AH$2/(1+1/$A1710),$AM$2*SQRT(Sum_Sq(P1710,1/($X$2*N$8*(1+M$1017+P1710/O1710))))/SQRT(Sum_Sq($X$2*P1710*N$8,1)),                   $AQ$2*SQRT(Sum_Sq($AH$2/(1+1/$A1710)+P1710*( 1/(M$1017+1+P1710/O1710)-1)/(1+($X$2*P1710*N$8)^2), (P1710^2*N$8*$X$2+1/($X$2*N$8*(M$1017+1+P1710/O1710           )))/(1+($X$2*P1710*N$8)^2))),           V_rtHz(O1710)/($X$2*N$8*(O1710*M$1017+O1710+P1710)),V_rtHz(P1710)*SQRT(Sum_Sq(O1710*N$8*$X$2*M$1017,1))/($X$2*N$8*(O1710*M$1017+O1710+P1710))))/SQRT(Sum_Sq(1/(1+$A1710)+$AC$2/$I$2-1/(1+(1+P1710/O1710)/M$1017),$X$2/$I$2)),IF(P1711&lt;0,"A",M1711))</f>
        <v>7.9339679578030074E-7</v>
      </c>
      <c r="O1710" s="13">
        <f t="shared" si="605"/>
        <v>3983.1509398470866</v>
      </c>
      <c r="P1710" s="12">
        <f t="shared" si="629"/>
        <v>24705.327576590076</v>
      </c>
      <c r="R1710" s="13">
        <f>IF(U1710&gt;0,SQRT(Sum_Sq($AI$2,V_rtHz($AH$2)/(1+1/$A1710),V_rtHz($AH$2*$A1710)/(1+$A1710),$AN$2*$AH$2/(1+1/$A1710),$AM$2*SQRT(Sum_Sq(U1710,1/($X$2*S$8*(1+R$1017+U1710/T1710))))/SQRT(Sum_Sq($X$2*U1710*S$8,1)),                   $AQ$2*SQRT(Sum_Sq($AH$2/(1+1/$A1710)+U1710*( 1/(R$1017+1+U1710/T1710)-1)/(1+($X$2*U1710*S$8)^2), (U1710^2*S$8*$X$2+1/($X$2*S$8*(R$1017+1+U1710/T1710           )))/(1+($X$2*U1710*S$8)^2))),           V_rtHz(T1710)/($X$2*S$8*(T1710*R$1017+T1710+U1710)),V_rtHz(U1710)*SQRT(Sum_Sq(T1710*S$8*$X$2*R$1017,1))/($X$2*S$8*(T1710*R$1017+T1710+U1710))))/SQRT(Sum_Sq(1/(1+$A1710)+$AC$2/$I$2-1/(1+(1+U1710/T1710)/R$1017),$X$2/$I$2)),IF(U1711&lt;0,"A",R1711))</f>
        <v>1.2379451234584768E-6</v>
      </c>
      <c r="T1710" s="13">
        <f t="shared" si="606"/>
        <v>3756.9978362416714</v>
      </c>
      <c r="U1710" s="12">
        <f t="shared" si="630"/>
        <v>82827.85907588806</v>
      </c>
      <c r="X1710" s="13">
        <f>IF(AA1710&gt;0,SQRT(Sum_Sq($AI$2,V_rtHz($AH$2)/(1+1/$A1710),V_rtHz($AH$2*$A1710)/(1+$A1710),$AN$2*$AH$2/(1+1/$A1710),$AM$2*SQRT(Sum_Sq(AA1710,1/($X$2*Y$8*(1+X$1017+AA1710/Z1710))))/SQRT(Sum_Sq($X$2*AA1710*Y$8,1)),                   $AQ$2*SQRT(Sum_Sq($AH$2/(1+1/$A1710)+AA1710*( 1/(X$1017+1+AA1710/Z1710)-1)/(1+($X$2*AA1710*Y$8)^2), (AA1710^2*Y$8*$X$2+1/($X$2*Y$8*(X$1017+1+AA1710/Z1710           )))/(1+($X$2*AA1710*Y$8)^2))),           V_rtHz(Z1710)/($X$2*Y$8*(Z1710*X$1017+Z1710+AA1710)),V_rtHz(AA1710)*SQRT(Sum_Sq(Z1710*Y$8*$X$2*X$1017,1))/($X$2*Y$8*(Z1710*X$1017+Z1710+AA1710))))/SQRT(Sum_Sq(1/(1+$A1710)+$AC$2/$I$2-1/(1+(1+AA1710/Z1710)/X$1017),$X$2/$I$2)),IF(AA1711&lt;0,"A",X1711))</f>
        <v>2.109168644666184E-6</v>
      </c>
      <c r="Z1710" s="13">
        <f t="shared" si="607"/>
        <v>3693.4080377442997</v>
      </c>
      <c r="AA1710" s="12">
        <f t="shared" si="631"/>
        <v>266434.27357683575</v>
      </c>
      <c r="AC1710" s="13">
        <f>IF(AF1710&gt;0,SQRT(Sum_Sq($AI$2,V_rtHz($AH$2)/(1+1/$A1710),V_rtHz($AH$2*$A1710)/(1+$A1710),$AN$2*$AH$2/(1+1/$A1710),$AM$2*SQRT(Sum_Sq(AF1710,1/($X$2*AD$8*(1+AC$1017+AF1710/AE1710))))/SQRT(Sum_Sq($X$2*AF1710*AD$8,1)),                   $AQ$2*SQRT(Sum_Sq($AH$2/(1+1/$A1710)+AF1710*( 1/(AC$1017+1+AF1710/AE1710)-1)/(1+($X$2*AF1710*AD$8)^2), (AF1710^2*AD$8*$X$2+1/($X$2*AD$8*(AC$1017+1+AF1710/AE1710           )))/(1+($X$2*AF1710*AD$8)^2))),           V_rtHz(AE1710)/($X$2*AD$8*(AE1710*AC$1017+AE1710+AF1710)),V_rtHz(AF1710)*SQRT(Sum_Sq(AE1710*AD$8*$X$2*AC$1017,1))/($X$2*AD$8*(AE1710*AC$1017+AE1710+AF1710))))/SQRT(Sum_Sq(1/(1+$A1710)+$AC$2/$I$2-1/(1+(1+AF1710/AE1710)/AC$1017),$X$2/$I$2)),IF(AF1711&lt;0,"A",AC1711))</f>
        <v>3.6996179883127455E-6</v>
      </c>
      <c r="AE1710" s="13">
        <f t="shared" si="608"/>
        <v>3673.98706831562</v>
      </c>
      <c r="AF1710" s="12">
        <f t="shared" si="632"/>
        <v>846992.87597467634</v>
      </c>
      <c r="AG1710" s="13"/>
      <c r="AH1710" s="13">
        <f>IF(AK1710&gt;0,SQRT(Sum_Sq($AI$2,V_rtHz($AH$2)/(1+1/$A1710),V_rtHz($AH$2*$A1710)/(1+$A1710),$AN$2*$AH$2/(1+1/$A1710),$AM$2*SQRT(Sum_Sq(AK1710,1/($X$2*AI$8*(1+AH$1017+AK1710/AJ1710))))/SQRT(Sum_Sq($X$2*AK1710*AI$8,1)),                   $AQ$2*SQRT(Sum_Sq($AH$2/(1+1/$A1710)+AK1710*( 1/(AH$1017+1+AK1710/AJ1710)-1)/(1+($X$2*AK1710*AI$8)^2), (AK1710^2*AI$8*$X$2+1/($X$2*AI$8*(AH$1017+1+AK1710/AJ1710           )))/(1+($X$2*AK1710*AI$8)^2))),           V_rtHz(AJ1710)/($X$2*AI$8*(AJ1710*AH$1017+AJ1710+AK1710)),V_rtHz(AK1710)*SQRT(Sum_Sq(AJ1710*AI$8*$X$2*AH$1017,1))/($X$2*AI$8*(AJ1710*AH$1017+AJ1710+AK1710))))/SQRT(Sum_Sq(1/(1+$A1710)+$AC$2/$I$2-1/(1+(1+AK1710/AJ1710)/AH$1017),$X$2/$I$2)),IF(AK1711&lt;0,"A",AH1711))</f>
        <v>6.55101122089703E-6</v>
      </c>
      <c r="AI1710" s="13"/>
      <c r="AJ1710" s="13">
        <f t="shared" si="609"/>
        <v>3667.91156643451</v>
      </c>
      <c r="AK1710" s="12">
        <f t="shared" si="633"/>
        <v>2682863.1763219452</v>
      </c>
      <c r="AM1710" s="13">
        <f>IF(AP1710&gt;0,SQRT(Sum_Sq($AI$2,V_rtHz($AH$2)/(1+1/$A1710),V_rtHz($AH$2*$A1710)/(1+$A1710),$AN$2*$AH$2/(1+1/$A1710),$AM$2*SQRT(Sum_Sq(AP1710,1/($X$2*AN$8*(1+AM$1017+AP1710/AO1710))))/SQRT(Sum_Sq($X$2*AP1710*AN$8,1)),                   $AQ$2*SQRT(Sum_Sq($AH$2/(1+1/$A1710)+AP1710*( 1/(AM$1017+1+AP1710/AO1710)-1)/(1+($X$2*AP1710*AN$8)^2), (AP1710^2*AN$8*$X$2+1/($X$2*AN$8*(AM$1017+1+AP1710/AO1710           )))/(1+($X$2*AP1710*AN$8)^2))),           V_rtHz(AO1710)/($X$2*AN$8*(AO1710*AM$1017+AO1710+AP1710)),V_rtHz(AP1710)*SQRT(Sum_Sq(AO1710*AN$8*$X$2*AM$1017,1))/($X$2*AN$8*(AO1710*AM$1017+AO1710+AP1710))))/SQRT(Sum_Sq(1/(1+$A1710)+$AC$2/$I$2-1/(1+(1+AP1710/AO1710)/AM$1017),$X$2/$I$2)),IF(AP1711&lt;0,"A",AM1711))</f>
        <v>1.1637583857221441E-5</v>
      </c>
      <c r="AO1710" s="13">
        <f t="shared" si="610"/>
        <v>3665.9968330013266</v>
      </c>
      <c r="AP1710" s="12">
        <f t="shared" si="634"/>
        <v>8488389.4205079656</v>
      </c>
      <c r="AR1710" s="13">
        <f t="shared" si="611"/>
        <v>69887291.180198371</v>
      </c>
      <c r="AS1710" s="13">
        <f t="shared" si="612"/>
        <v>-1.6349403314736831E-5</v>
      </c>
      <c r="AV1710" s="13"/>
      <c r="AW1710" s="13">
        <f t="shared" si="613"/>
        <v>9963.3300000000036</v>
      </c>
      <c r="AX1710" s="13">
        <f t="shared" si="614"/>
        <v>1.0898999999999979</v>
      </c>
      <c r="AZ1710" s="13"/>
      <c r="BA1710" s="13"/>
      <c r="BB1710" s="13">
        <f t="shared" si="615"/>
        <v>3150.681587988543</v>
      </c>
      <c r="BC1710" s="13">
        <f t="shared" si="616"/>
        <v>3.4465664218175083</v>
      </c>
      <c r="BD1710" s="13"/>
      <c r="BE1710" s="13"/>
      <c r="BG1710" s="13">
        <f t="shared" si="617"/>
        <v>996.3330000000002</v>
      </c>
      <c r="BH1710" s="13">
        <f t="shared" si="618"/>
        <v>10.899000000000013</v>
      </c>
      <c r="BI1710" s="13"/>
      <c r="BL1710" s="13">
        <f t="shared" si="619"/>
        <v>315.06815879885437</v>
      </c>
      <c r="BM1710" s="13">
        <f t="shared" si="620"/>
        <v>34.465664218175107</v>
      </c>
      <c r="BP1710" s="13"/>
      <c r="BQ1710" s="13">
        <f t="shared" si="621"/>
        <v>99.633300000000006</v>
      </c>
      <c r="BR1710" s="13">
        <f t="shared" si="622"/>
        <v>108.99000000000008</v>
      </c>
      <c r="BT1710" s="13"/>
      <c r="BU1710" s="13"/>
      <c r="BV1710" s="13">
        <f t="shared" si="623"/>
        <v>31.50681587988543</v>
      </c>
      <c r="BW1710" s="13">
        <f t="shared" si="624"/>
        <v>344.65664218175181</v>
      </c>
      <c r="CA1710" s="13">
        <f t="shared" si="625"/>
        <v>9.9633299999999991</v>
      </c>
      <c r="CB1710" s="13">
        <f t="shared" si="626"/>
        <v>1089.9000000000015</v>
      </c>
    </row>
    <row r="1711" spans="1:80" x14ac:dyDescent="0.3">
      <c r="A1711" s="13">
        <f t="shared" si="602"/>
        <v>0.15205475297324966</v>
      </c>
      <c r="C1711" s="13" t="str">
        <f>IF(F1711&gt;0,SQRT(Sum_Sq($AI$2,V_rtHz($AH$2)/(1+1/$A1711),V_rtHz($AH$2*$A1711)/(1+$A1711),$AN$2*$AH$2/(1+1/$A1711),$AM$2*SQRT(Sum_Sq(F1711,1/($X$2*D$8*(1+C$1017+F1711/E1711))))/SQRT(Sum_Sq($X$2*F1711*D$8,1)),                   $AQ$2*SQRT(Sum_Sq($AH$2/(1+1/$A1711)+F1711*( 1/(C$1017+1+F1711/E1711)-1)/(1+($X$2*F1711*D$8)^2), (F1711^2*D$8*$X$2+1/($X$2*D$8*(C$1017+1+F1711/E1711           )))/(1+($X$2*F1711*D$8)^2))),           V_rtHz(E1711)/($X$2*D$8*(E1711*C$1017+E1711+F1711)),V_rtHz(F1711)*SQRT(Sum_Sq(E1711*D$8*$X$2*C$1017,1))/($X$2*D$8*(E1711*C$1017+E1711+F1711))))/SQRT(Sum_Sq(1/(1+$A1711)+$AC$2/$I$2-1/(1+(1+F1711/E1711)/C$1017),$X$2/$I$2)),IF(F1712&lt;0,"A",C1712))</f>
        <v>A</v>
      </c>
      <c r="E1711" s="13">
        <f t="shared" si="603"/>
        <v>-1</v>
      </c>
      <c r="F1711" s="12">
        <f t="shared" si="627"/>
        <v>-2</v>
      </c>
      <c r="H1711" s="13">
        <f>IF(K1711&gt;0,SQRT(Sum_Sq($AI$2,V_rtHz($AH$2)/(1+1/$A1711),V_rtHz($AH$2*$A1711)/(1+$A1711),$AN$2*$AH$2/(1+1/$A1711),$AM$2*SQRT(Sum_Sq(K1711,1/($X$2*I$8*(1+H$1017+K1711/J1711))))/SQRT(Sum_Sq($X$2*K1711*I$8,1)),                   $AQ$2*SQRT(Sum_Sq($AH$2/(1+1/$A1711)+K1711*( 1/(H$1017+1+K1711/J1711)-1)/(1+($X$2*K1711*I$8)^2), (K1711^2*I$8*$X$2+1/($X$2*I$8*(H$1017+1+K1711/J1711           )))/(1+($X$2*K1711*I$8)^2))),           V_rtHz(J1711)/($X$2*I$8*(J1711*H$1017+J1711+K1711)),V_rtHz(K1711)*SQRT(Sum_Sq(J1711*I$8*$X$2*H$1017,1))/($X$2*I$8*(J1711*H$1017+J1711+K1711))))/SQRT(Sum_Sq(1/(1+$A1711)+$AC$2/$I$2-1/(1+(1+K1711/J1711)/H$1017),$X$2/$I$2)),IF(K1712&lt;0,"A",H1712))</f>
        <v>6.7512221700996325E-7</v>
      </c>
      <c r="J1711" s="13">
        <f t="shared" si="604"/>
        <v>5079.1850779107444</v>
      </c>
      <c r="K1711" s="12">
        <f t="shared" si="628"/>
        <v>6126.6538343320817</v>
      </c>
      <c r="M1711" s="13">
        <f>IF(P1711&gt;0,SQRT(Sum_Sq($AI$2,V_rtHz($AH$2)/(1+1/$A1711),V_rtHz($AH$2*$A1711)/(1+$A1711),$AN$2*$AH$2/(1+1/$A1711),$AM$2*SQRT(Sum_Sq(P1711,1/($X$2*N$8*(1+M$1017+P1711/O1711))))/SQRT(Sum_Sq($X$2*P1711*N$8,1)),                   $AQ$2*SQRT(Sum_Sq($AH$2/(1+1/$A1711)+P1711*( 1/(M$1017+1+P1711/O1711)-1)/(1+($X$2*P1711*N$8)^2), (P1711^2*N$8*$X$2+1/($X$2*N$8*(M$1017+1+P1711/O1711           )))/(1+($X$2*P1711*N$8)^2))),           V_rtHz(O1711)/($X$2*N$8*(O1711*M$1017+O1711+P1711)),V_rtHz(P1711)*SQRT(Sum_Sq(O1711*N$8*$X$2*M$1017,1))/($X$2*N$8*(O1711*M$1017+O1711+P1711))))/SQRT(Sum_Sq(1/(1+$A1711)+$AC$2/$I$2-1/(1+(1+P1711/O1711)/M$1017),$X$2/$I$2)),IF(P1712&lt;0,"A",M1712))</f>
        <v>7.9240738610468462E-7</v>
      </c>
      <c r="O1711" s="13">
        <f t="shared" si="605"/>
        <v>3954.3101547313231</v>
      </c>
      <c r="P1711" s="12">
        <f t="shared" si="629"/>
        <v>24885.516033228578</v>
      </c>
      <c r="R1711" s="13">
        <f>IF(U1711&gt;0,SQRT(Sum_Sq($AI$2,V_rtHz($AH$2)/(1+1/$A1711),V_rtHz($AH$2*$A1711)/(1+$A1711),$AN$2*$AH$2/(1+1/$A1711),$AM$2*SQRT(Sum_Sq(U1711,1/($X$2*S$8*(1+R$1017+U1711/T1711))))/SQRT(Sum_Sq($X$2*U1711*S$8,1)),                   $AQ$2*SQRT(Sum_Sq($AH$2/(1+1/$A1711)+U1711*( 1/(R$1017+1+U1711/T1711)-1)/(1+($X$2*U1711*S$8)^2), (U1711^2*S$8*$X$2+1/($X$2*S$8*(R$1017+1+U1711/T1711           )))/(1+($X$2*U1711*S$8)^2))),           V_rtHz(T1711)/($X$2*S$8*(T1711*R$1017+T1711+U1711)),V_rtHz(U1711)*SQRT(Sum_Sq(T1711*S$8*$X$2*R$1017,1))/($X$2*S$8*(T1711*R$1017+T1711+U1711))))/SQRT(Sum_Sq(1/(1+$A1711)+$AC$2/$I$2-1/(1+(1+U1711/T1711)/R$1017),$X$2/$I$2)),IF(U1712&lt;0,"A",R1712))</f>
        <v>1.2372892016806087E-6</v>
      </c>
      <c r="T1711" s="13">
        <f t="shared" si="606"/>
        <v>3732.9397518579003</v>
      </c>
      <c r="U1711" s="12">
        <f t="shared" si="630"/>
        <v>83361.668822478008</v>
      </c>
      <c r="X1711" s="13">
        <f>IF(AA1711&gt;0,SQRT(Sum_Sq($AI$2,V_rtHz($AH$2)/(1+1/$A1711),V_rtHz($AH$2*$A1711)/(1+$A1711),$AN$2*$AH$2/(1+1/$A1711),$AM$2*SQRT(Sum_Sq(AA1711,1/($X$2*Y$8*(1+X$1017+AA1711/Z1711))))/SQRT(Sum_Sq($X$2*AA1711*Y$8,1)),                   $AQ$2*SQRT(Sum_Sq($AH$2/(1+1/$A1711)+AA1711*( 1/(X$1017+1+AA1711/Z1711)-1)/(1+($X$2*AA1711*Y$8)^2), (AA1711^2*Y$8*$X$2+1/($X$2*Y$8*(X$1017+1+AA1711/Z1711           )))/(1+($X$2*AA1711*Y$8)^2))),           V_rtHz(Z1711)/($X$2*Y$8*(Z1711*X$1017+Z1711+AA1711)),V_rtHz(AA1711)*SQRT(Sum_Sq(Z1711*Y$8*$X$2*X$1017,1))/($X$2*Y$8*(Z1711*X$1017+Z1711+AA1711))))/SQRT(Sum_Sq(1/(1+$A1711)+$AC$2/$I$2-1/(1+(1+AA1711/Z1711)/X$1017),$X$2/$I$2)),IF(AA1712&lt;0,"A",X1712))</f>
        <v>2.1084526311091389E-6</v>
      </c>
      <c r="Z1711" s="13">
        <f t="shared" si="607"/>
        <v>3670.5894448943986</v>
      </c>
      <c r="AA1711" s="12">
        <f t="shared" si="631"/>
        <v>268090.58935425553</v>
      </c>
      <c r="AC1711" s="13">
        <f>IF(AF1711&gt;0,SQRT(Sum_Sq($AI$2,V_rtHz($AH$2)/(1+1/$A1711),V_rtHz($AH$2*$A1711)/(1+$A1711),$AN$2*$AH$2/(1+1/$A1711),$AM$2*SQRT(Sum_Sq(AF1711,1/($X$2*AD$8*(1+AC$1017+AF1711/AE1711))))/SQRT(Sum_Sq($X$2*AF1711*AD$8,1)),                   $AQ$2*SQRT(Sum_Sq($AH$2/(1+1/$A1711)+AF1711*( 1/(AC$1017+1+AF1711/AE1711)-1)/(1+($X$2*AF1711*AD$8)^2), (AF1711^2*AD$8*$X$2+1/($X$2*AD$8*(AC$1017+1+AF1711/AE1711           )))/(1+($X$2*AF1711*AD$8)^2))),           V_rtHz(AE1711)/($X$2*AD$8*(AE1711*AC$1017+AE1711+AF1711)),V_rtHz(AF1711)*SQRT(Sum_Sq(AE1711*AD$8*$X$2*AC$1017,1))/($X$2*AD$8*(AE1711*AC$1017+AE1711+AF1711))))/SQRT(Sum_Sq(1/(1+$A1711)+$AC$2/$I$2-1/(1+(1+AF1711/AE1711)/AC$1017),$X$2/$I$2)),IF(AF1712&lt;0,"A",AC1712))</f>
        <v>3.6985740199663883E-6</v>
      </c>
      <c r="AE1711" s="13">
        <f t="shared" si="608"/>
        <v>3651.5381071702936</v>
      </c>
      <c r="AF1711" s="12">
        <f t="shared" si="632"/>
        <v>852200.02693546913</v>
      </c>
      <c r="AG1711" s="13"/>
      <c r="AH1711" s="13">
        <f>IF(AK1711&gt;0,SQRT(Sum_Sq($AI$2,V_rtHz($AH$2)/(1+1/$A1711),V_rtHz($AH$2*$A1711)/(1+$A1711),$AN$2*$AH$2/(1+1/$A1711),$AM$2*SQRT(Sum_Sq(AK1711,1/($X$2*AI$8*(1+AH$1017+AK1711/AJ1711))))/SQRT(Sum_Sq($X$2*AK1711*AI$8,1)),                   $AQ$2*SQRT(Sum_Sq($AH$2/(1+1/$A1711)+AK1711*( 1/(AH$1017+1+AK1711/AJ1711)-1)/(1+($X$2*AK1711*AI$8)^2), (AK1711^2*AI$8*$X$2+1/($X$2*AI$8*(AH$1017+1+AK1711/AJ1711           )))/(1+($X$2*AK1711*AI$8)^2))),           V_rtHz(AJ1711)/($X$2*AI$8*(AJ1711*AH$1017+AJ1711+AK1711)),V_rtHz(AK1711)*SQRT(Sum_Sq(AJ1711*AI$8*$X$2*AH$1017,1))/($X$2*AI$8*(AJ1711*AH$1017+AJ1711+AK1711))))/SQRT(Sum_Sq(1/(1+$A1711)+$AC$2/$I$2-1/(1+(1+AK1711/AJ1711)/AH$1017),$X$2/$I$2)),IF(AK1712&lt;0,"A",AH1712))</f>
        <v>6.5492834745004119E-6</v>
      </c>
      <c r="AI1711" s="13"/>
      <c r="AJ1711" s="13">
        <f t="shared" si="609"/>
        <v>3645.5773887672408</v>
      </c>
      <c r="AK1711" s="12">
        <f t="shared" si="633"/>
        <v>2699299.4047837448</v>
      </c>
      <c r="AM1711" s="13">
        <f>IF(AP1711&gt;0,SQRT(Sum_Sq($AI$2,V_rtHz($AH$2)/(1+1/$A1711),V_rtHz($AH$2*$A1711)/(1+$A1711),$AN$2*$AH$2/(1+1/$A1711),$AM$2*SQRT(Sum_Sq(AP1711,1/($X$2*AN$8*(1+AM$1017+AP1711/AO1711))))/SQRT(Sum_Sq($X$2*AP1711*AN$8,1)),                   $AQ$2*SQRT(Sum_Sq($AH$2/(1+1/$A1711)+AP1711*( 1/(AM$1017+1+AP1711/AO1711)-1)/(1+($X$2*AP1711*AN$8)^2), (AP1711^2*AN$8*$X$2+1/($X$2*AN$8*(AM$1017+1+AP1711/AO1711           )))/(1+($X$2*AP1711*AN$8)^2))),           V_rtHz(AO1711)/($X$2*AN$8*(AO1711*AM$1017+AO1711+AP1711)),V_rtHz(AP1711)*SQRT(Sum_Sq(AO1711*AN$8*$X$2*AM$1017,1))/($X$2*AN$8*(AO1711*AM$1017+AO1711+AP1711))))/SQRT(Sum_Sq(1/(1+$A1711)+$AC$2/$I$2-1/(1+(1+AP1711/AO1711)/AM$1017),$X$2/$I$2)),IF(AP1712&lt;0,"A",AM1712))</f>
        <v>1.1634605065954414E-5</v>
      </c>
      <c r="AO1711" s="13">
        <f t="shared" si="610"/>
        <v>3643.6987464601452</v>
      </c>
      <c r="AP1711" s="12">
        <f t="shared" si="634"/>
        <v>8540335.219286643</v>
      </c>
      <c r="AR1711" s="13">
        <f t="shared" si="611"/>
        <v>69887291.180198371</v>
      </c>
      <c r="AS1711" s="13">
        <f t="shared" si="612"/>
        <v>-1.6403902655916733E-5</v>
      </c>
      <c r="AV1711" s="13"/>
      <c r="AW1711" s="13">
        <f t="shared" si="613"/>
        <v>9963.3300000000036</v>
      </c>
      <c r="AX1711" s="13">
        <f t="shared" si="614"/>
        <v>1.0898999999999979</v>
      </c>
      <c r="AZ1711" s="13"/>
      <c r="BA1711" s="13"/>
      <c r="BB1711" s="13">
        <f t="shared" si="615"/>
        <v>3150.681587988543</v>
      </c>
      <c r="BC1711" s="13">
        <f t="shared" si="616"/>
        <v>3.4465664218175101</v>
      </c>
      <c r="BD1711" s="13"/>
      <c r="BE1711" s="13"/>
      <c r="BG1711" s="13">
        <f t="shared" si="617"/>
        <v>996.3330000000002</v>
      </c>
      <c r="BH1711" s="13">
        <f t="shared" si="618"/>
        <v>10.899000000000004</v>
      </c>
      <c r="BI1711" s="13"/>
      <c r="BL1711" s="13">
        <f t="shared" si="619"/>
        <v>315.06815879885437</v>
      </c>
      <c r="BM1711" s="13">
        <f t="shared" si="620"/>
        <v>34.465664218175149</v>
      </c>
      <c r="BP1711" s="13"/>
      <c r="BQ1711" s="13">
        <f t="shared" si="621"/>
        <v>99.633300000000006</v>
      </c>
      <c r="BR1711" s="13">
        <f t="shared" si="622"/>
        <v>108.98999999999997</v>
      </c>
      <c r="BT1711" s="13"/>
      <c r="BU1711" s="13"/>
      <c r="BV1711" s="13">
        <f t="shared" si="623"/>
        <v>31.50681587988543</v>
      </c>
      <c r="BW1711" s="13">
        <f t="shared" si="624"/>
        <v>344.65664218175124</v>
      </c>
      <c r="CA1711" s="13">
        <f t="shared" si="625"/>
        <v>9.9633299999999974</v>
      </c>
      <c r="CB1711" s="13">
        <f t="shared" si="626"/>
        <v>1089.9000000000028</v>
      </c>
    </row>
    <row r="1712" spans="1:80" x14ac:dyDescent="0.3">
      <c r="A1712" s="13">
        <f t="shared" si="602"/>
        <v>0.15417004529495559</v>
      </c>
      <c r="C1712" s="13" t="str">
        <f>IF(F1712&gt;0,SQRT(Sum_Sq($AI$2,V_rtHz($AH$2)/(1+1/$A1712),V_rtHz($AH$2*$A1712)/(1+$A1712),$AN$2*$AH$2/(1+1/$A1712),$AM$2*SQRT(Sum_Sq(F1712,1/($X$2*D$8*(1+C$1017+F1712/E1712))))/SQRT(Sum_Sq($X$2*F1712*D$8,1)),                   $AQ$2*SQRT(Sum_Sq($AH$2/(1+1/$A1712)+F1712*( 1/(C$1017+1+F1712/E1712)-1)/(1+($X$2*F1712*D$8)^2), (F1712^2*D$8*$X$2+1/($X$2*D$8*(C$1017+1+F1712/E1712           )))/(1+($X$2*F1712*D$8)^2))),           V_rtHz(E1712)/($X$2*D$8*(E1712*C$1017+E1712+F1712)),V_rtHz(F1712)*SQRT(Sum_Sq(E1712*D$8*$X$2*C$1017,1))/($X$2*D$8*(E1712*C$1017+E1712+F1712))))/SQRT(Sum_Sq(1/(1+$A1712)+$AC$2/$I$2-1/(1+(1+F1712/E1712)/C$1017),$X$2/$I$2)),IF(F1713&lt;0,"A",C1713))</f>
        <v>A</v>
      </c>
      <c r="E1712" s="13">
        <f t="shared" si="603"/>
        <v>-1</v>
      </c>
      <c r="F1712" s="12">
        <f t="shared" si="627"/>
        <v>-2</v>
      </c>
      <c r="H1712" s="13">
        <f>IF(K1712&gt;0,SQRT(Sum_Sq($AI$2,V_rtHz($AH$2)/(1+1/$A1712),V_rtHz($AH$2*$A1712)/(1+$A1712),$AN$2*$AH$2/(1+1/$A1712),$AM$2*SQRT(Sum_Sq(K1712,1/($X$2*I$8*(1+H$1017+K1712/J1712))))/SQRT(Sum_Sq($X$2*K1712*I$8,1)),                   $AQ$2*SQRT(Sum_Sq($AH$2/(1+1/$A1712)+K1712*( 1/(H$1017+1+K1712/J1712)-1)/(1+($X$2*K1712*I$8)^2), (K1712^2*I$8*$X$2+1/($X$2*I$8*(H$1017+1+K1712/J1712           )))/(1+($X$2*K1712*I$8)^2))),           V_rtHz(J1712)/($X$2*I$8*(J1712*H$1017+J1712+K1712)),V_rtHz(K1712)*SQRT(Sum_Sq(J1712*I$8*$X$2*H$1017,1))/($X$2*I$8*(J1712*H$1017+J1712+K1712))))/SQRT(Sum_Sq(1/(1+$A1712)+$AC$2/$I$2-1/(1+(1+K1712/J1712)/H$1017),$X$2/$I$2)),IF(K1713&lt;0,"A",H1713))</f>
        <v>6.7129202362270485E-7</v>
      </c>
      <c r="J1712" s="13">
        <f t="shared" si="604"/>
        <v>5016.8325831207003</v>
      </c>
      <c r="K1712" s="12">
        <f t="shared" si="628"/>
        <v>6202.7999175342384</v>
      </c>
      <c r="M1712" s="13">
        <f>IF(P1712&gt;0,SQRT(Sum_Sq($AI$2,V_rtHz($AH$2)/(1+1/$A1712),V_rtHz($AH$2*$A1712)/(1+$A1712),$AN$2*$AH$2/(1+1/$A1712),$AM$2*SQRT(Sum_Sq(P1712,1/($X$2*N$8*(1+M$1017+P1712/O1712))))/SQRT(Sum_Sq($X$2*P1712*N$8,1)),                   $AQ$2*SQRT(Sum_Sq($AH$2/(1+1/$A1712)+P1712*( 1/(M$1017+1+P1712/O1712)-1)/(1+($X$2*P1712*N$8)^2), (P1712^2*N$8*$X$2+1/($X$2*N$8*(M$1017+1+P1712/O1712           )))/(1+($X$2*P1712*N$8)^2))),           V_rtHz(O1712)/($X$2*N$8*(O1712*M$1017+O1712+P1712)),V_rtHz(P1712)*SQRT(Sum_Sq(O1712*N$8*$X$2*M$1017,1))/($X$2*N$8*(O1712*M$1017+O1712+P1712))))/SQRT(Sum_Sq(1/(1+$A1712)+$AC$2/$I$2-1/(1+(1+P1712/O1712)/M$1017),$X$2/$I$2)),IF(P1713&lt;0,"A",M1713))</f>
        <v>7.9145582328878636E-7</v>
      </c>
      <c r="O1712" s="13">
        <f t="shared" si="605"/>
        <v>3925.724856075266</v>
      </c>
      <c r="P1712" s="12">
        <f t="shared" si="629"/>
        <v>25066.72076206205</v>
      </c>
      <c r="R1712" s="13">
        <f>IF(U1712&gt;0,SQRT(Sum_Sq($AI$2,V_rtHz($AH$2)/(1+1/$A1712),V_rtHz($AH$2*$A1712)/(1+$A1712),$AN$2*$AH$2/(1+1/$A1712),$AM$2*SQRT(Sum_Sq(U1712,1/($X$2*S$8*(1+R$1017+U1712/T1712))))/SQRT(Sum_Sq($X$2*U1712*S$8,1)),                   $AQ$2*SQRT(Sum_Sq($AH$2/(1+1/$A1712)+U1712*( 1/(R$1017+1+U1712/T1712)-1)/(1+($X$2*U1712*S$8)^2), (U1712^2*S$8*$X$2+1/($X$2*S$8*(R$1017+1+U1712/T1712           )))/(1+($X$2*U1712*S$8)^2))),           V_rtHz(T1712)/($X$2*S$8*(T1712*R$1017+T1712+U1712)),V_rtHz(U1712)*SQRT(Sum_Sq(T1712*S$8*$X$2*R$1017,1))/($X$2*S$8*(T1712*R$1017+T1712+U1712))))/SQRT(Sum_Sq(1/(1+$A1712)+$AC$2/$I$2-1/(1+(1+U1712/T1712)/R$1017),$X$2/$I$2)),IF(U1713&lt;0,"A",R1713))</f>
        <v>1.2366759250091786E-6</v>
      </c>
      <c r="T1712" s="13">
        <f t="shared" si="606"/>
        <v>3709.031088992032</v>
      </c>
      <c r="U1712" s="12">
        <f t="shared" si="630"/>
        <v>83899.023724066181</v>
      </c>
      <c r="X1712" s="13">
        <f>IF(AA1712&gt;0,SQRT(Sum_Sq($AI$2,V_rtHz($AH$2)/(1+1/$A1712),V_rtHz($AH$2*$A1712)/(1+$A1712),$AN$2*$AH$2/(1+1/$A1712),$AM$2*SQRT(Sum_Sq(AA1712,1/($X$2*Y$8*(1+X$1017+AA1712/Z1712))))/SQRT(Sum_Sq($X$2*AA1712*Y$8,1)),                   $AQ$2*SQRT(Sum_Sq($AH$2/(1+1/$A1712)+AA1712*( 1/(X$1017+1+AA1712/Z1712)-1)/(1+($X$2*AA1712*Y$8)^2), (AA1712^2*Y$8*$X$2+1/($X$2*Y$8*(X$1017+1+AA1712/Z1712           )))/(1+($X$2*AA1712*Y$8)^2))),           V_rtHz(Z1712)/($X$2*Y$8*(Z1712*X$1017+Z1712+AA1712)),V_rtHz(AA1712)*SQRT(Sum_Sq(Z1712*Y$8*$X$2*X$1017,1))/($X$2*Y$8*(Z1712*X$1017+Z1712+AA1712))))/SQRT(Sum_Sq(1/(1+$A1712)+$AC$2/$I$2-1/(1+(1+AA1712/Z1712)/X$1017),$X$2/$I$2)),IF(AA1713&lt;0,"A",X1713))</f>
        <v>2.1078028170890917E-6</v>
      </c>
      <c r="Z1712" s="13">
        <f t="shared" si="607"/>
        <v>3647.8963156556961</v>
      </c>
      <c r="AA1712" s="12">
        <f t="shared" si="631"/>
        <v>269758.34903420752</v>
      </c>
      <c r="AC1712" s="13">
        <f>IF(AF1712&gt;0,SQRT(Sum_Sq($AI$2,V_rtHz($AH$2)/(1+1/$A1712),V_rtHz($AH$2*$A1712)/(1+$A1712),$AN$2*$AH$2/(1+1/$A1712),$AM$2*SQRT(Sum_Sq(AF1712,1/($X$2*AD$8*(1+AC$1017+AF1712/AE1712))))/SQRT(Sum_Sq($X$2*AF1712*AD$8,1)),                   $AQ$2*SQRT(Sum_Sq($AH$2/(1+1/$A1712)+AF1712*( 1/(AC$1017+1+AF1712/AE1712)-1)/(1+($X$2*AF1712*AD$8)^2), (AF1712^2*AD$8*$X$2+1/($X$2*AD$8*(AC$1017+1+AF1712/AE1712           )))/(1+($X$2*AF1712*AD$8)^2))),           V_rtHz(AE1712)/($X$2*AD$8*(AE1712*AC$1017+AE1712+AF1712)),V_rtHz(AF1712)*SQRT(Sum_Sq(AE1712*AD$8*$X$2*AC$1017,1))/($X$2*AD$8*(AE1712*AC$1017+AE1712+AF1712))))/SQRT(Sum_Sq(1/(1+$A1712)+$AC$2/$I$2-1/(1+(1+AF1712/AE1712)/AC$1017),$X$2/$I$2)),IF(AF1713&lt;0,"A",AC1713))</f>
        <v>3.697642888921583E-6</v>
      </c>
      <c r="AE1712" s="13">
        <f t="shared" si="608"/>
        <v>3629.2077542230918</v>
      </c>
      <c r="AF1712" s="12">
        <f t="shared" si="632"/>
        <v>857443.57557523495</v>
      </c>
      <c r="AG1712" s="13"/>
      <c r="AH1712" s="13">
        <f>IF(AK1712&gt;0,SQRT(Sum_Sq($AI$2,V_rtHz($AH$2)/(1+1/$A1712),V_rtHz($AH$2*$A1712)/(1+$A1712),$AN$2*$AH$2/(1+1/$A1712),$AM$2*SQRT(Sum_Sq(AK1712,1/($X$2*AI$8*(1+AH$1017+AK1712/AJ1712))))/SQRT(Sum_Sq($X$2*AK1712*AI$8,1)),                   $AQ$2*SQRT(Sum_Sq($AH$2/(1+1/$A1712)+AK1712*( 1/(AH$1017+1+AK1712/AJ1712)-1)/(1+($X$2*AK1712*AI$8)^2), (AK1712^2*AI$8*$X$2+1/($X$2*AI$8*(AH$1017+1+AK1712/AJ1712           )))/(1+($X$2*AK1712*AI$8)^2))),           V_rtHz(AJ1712)/($X$2*AI$8*(AJ1712*AH$1017+AJ1712+AK1712)),V_rtHz(AK1712)*SQRT(Sum_Sq(AJ1712*AI$8*$X$2*AH$1017,1))/($X$2*AI$8*(AJ1712*AH$1017+AJ1712+AK1712))))/SQRT(Sum_Sq(1/(1+$A1712)+$AC$2/$I$2-1/(1+(1+AK1712/AJ1712)/AH$1017),$X$2/$I$2)),IF(AK1713&lt;0,"A",AH1713))</f>
        <v>6.5477537686510281E-6</v>
      </c>
      <c r="AI1712" s="13"/>
      <c r="AJ1712" s="13">
        <f t="shared" si="609"/>
        <v>3623.3597176992857</v>
      </c>
      <c r="AK1712" s="12">
        <f t="shared" si="633"/>
        <v>2715850.9345687842</v>
      </c>
      <c r="AM1712" s="13">
        <f>IF(AP1712&gt;0,SQRT(Sum_Sq($AI$2,V_rtHz($AH$2)/(1+1/$A1712),V_rtHz($AH$2*$A1712)/(1+$A1712),$AN$2*$AH$2/(1+1/$A1712),$AM$2*SQRT(Sum_Sq(AP1712,1/($X$2*AN$8*(1+AM$1017+AP1712/AO1712))))/SQRT(Sum_Sq($X$2*AP1712*AN$8,1)),                   $AQ$2*SQRT(Sum_Sq($AH$2/(1+1/$A1712)+AP1712*( 1/(AM$1017+1+AP1712/AO1712)-1)/(1+($X$2*AP1712*AN$8)^2), (AP1712^2*AN$8*$X$2+1/($X$2*AN$8*(AM$1017+1+AP1712/AO1712           )))/(1+($X$2*AP1712*AN$8)^2))),           V_rtHz(AO1712)/($X$2*AN$8*(AO1712*AM$1017+AO1712+AP1712)),V_rtHz(AP1712)*SQRT(Sum_Sq(AO1712*AN$8*$X$2*AM$1017,1))/($X$2*AN$8*(AO1712*AM$1017+AO1712+AP1712))))/SQRT(Sum_Sq(1/(1+$A1712)+$AC$2/$I$2-1/(1+(1+AP1712/AO1712)/AM$1017),$X$2/$I$2)),IF(AP1713&lt;0,"A",AM1713))</f>
        <v>1.1631977253030814E-5</v>
      </c>
      <c r="AO1712" s="13">
        <f t="shared" si="610"/>
        <v>3621.5165083916745</v>
      </c>
      <c r="AP1712" s="12">
        <f t="shared" si="634"/>
        <v>8592645.8324178495</v>
      </c>
      <c r="AR1712" s="13">
        <f t="shared" si="611"/>
        <v>69887291.180198371</v>
      </c>
      <c r="AS1712" s="13">
        <f t="shared" si="612"/>
        <v>-1.6459532371219424E-5</v>
      </c>
      <c r="AV1712" s="13"/>
      <c r="AW1712" s="13">
        <f t="shared" si="613"/>
        <v>9963.3300000000036</v>
      </c>
      <c r="AX1712" s="13">
        <f t="shared" si="614"/>
        <v>1.0898999999999992</v>
      </c>
      <c r="AZ1712" s="13"/>
      <c r="BA1712" s="13"/>
      <c r="BB1712" s="13">
        <f t="shared" si="615"/>
        <v>3150.681587988543</v>
      </c>
      <c r="BC1712" s="13">
        <f t="shared" si="616"/>
        <v>3.4465664218175065</v>
      </c>
      <c r="BD1712" s="13"/>
      <c r="BE1712" s="13"/>
      <c r="BG1712" s="13">
        <f t="shared" si="617"/>
        <v>996.3330000000002</v>
      </c>
      <c r="BH1712" s="13">
        <f t="shared" si="618"/>
        <v>10.899000000000013</v>
      </c>
      <c r="BI1712" s="13"/>
      <c r="BL1712" s="13">
        <f t="shared" si="619"/>
        <v>315.06815879885437</v>
      </c>
      <c r="BM1712" s="13">
        <f t="shared" si="620"/>
        <v>34.465664218175149</v>
      </c>
      <c r="BP1712" s="13"/>
      <c r="BQ1712" s="13">
        <f t="shared" si="621"/>
        <v>99.633300000000006</v>
      </c>
      <c r="BR1712" s="13">
        <f t="shared" si="622"/>
        <v>108.99000000000012</v>
      </c>
      <c r="BT1712" s="13"/>
      <c r="BU1712" s="13"/>
      <c r="BV1712" s="13">
        <f t="shared" si="623"/>
        <v>31.50681587988543</v>
      </c>
      <c r="BW1712" s="13">
        <f t="shared" si="624"/>
        <v>344.65664218175124</v>
      </c>
      <c r="CA1712" s="13">
        <f t="shared" si="625"/>
        <v>9.9633299999999991</v>
      </c>
      <c r="CB1712" s="13">
        <f t="shared" si="626"/>
        <v>1089.9000000000015</v>
      </c>
    </row>
    <row r="1713" spans="1:80" x14ac:dyDescent="0.3">
      <c r="A1713" s="13">
        <f t="shared" si="602"/>
        <v>0.15631476426409516</v>
      </c>
      <c r="C1713" s="13" t="str">
        <f>IF(F1713&gt;0,SQRT(Sum_Sq($AI$2,V_rtHz($AH$2)/(1+1/$A1713),V_rtHz($AH$2*$A1713)/(1+$A1713),$AN$2*$AH$2/(1+1/$A1713),$AM$2*SQRT(Sum_Sq(F1713,1/($X$2*D$8*(1+C$1017+F1713/E1713))))/SQRT(Sum_Sq($X$2*F1713*D$8,1)),                   $AQ$2*SQRT(Sum_Sq($AH$2/(1+1/$A1713)+F1713*( 1/(C$1017+1+F1713/E1713)-1)/(1+($X$2*F1713*D$8)^2), (F1713^2*D$8*$X$2+1/($X$2*D$8*(C$1017+1+F1713/E1713           )))/(1+($X$2*F1713*D$8)^2))),           V_rtHz(E1713)/($X$2*D$8*(E1713*C$1017+E1713+F1713)),V_rtHz(F1713)*SQRT(Sum_Sq(E1713*D$8*$X$2*C$1017,1))/($X$2*D$8*(E1713*C$1017+E1713+F1713))))/SQRT(Sum_Sq(1/(1+$A1713)+$AC$2/$I$2-1/(1+(1+F1713/E1713)/C$1017),$X$2/$I$2)),IF(F1714&lt;0,"A",C1714))</f>
        <v>A</v>
      </c>
      <c r="E1713" s="13">
        <f t="shared" si="603"/>
        <v>-1</v>
      </c>
      <c r="F1713" s="12">
        <f t="shared" si="627"/>
        <v>-2</v>
      </c>
      <c r="H1713" s="13">
        <f>IF(K1713&gt;0,SQRT(Sum_Sq($AI$2,V_rtHz($AH$2)/(1+1/$A1713),V_rtHz($AH$2*$A1713)/(1+$A1713),$AN$2*$AH$2/(1+1/$A1713),$AM$2*SQRT(Sum_Sq(K1713,1/($X$2*I$8*(1+H$1017+K1713/J1713))))/SQRT(Sum_Sq($X$2*K1713*I$8,1)),                   $AQ$2*SQRT(Sum_Sq($AH$2/(1+1/$A1713)+K1713*( 1/(H$1017+1+K1713/J1713)-1)/(1+($X$2*K1713*I$8)^2), (K1713^2*I$8*$X$2+1/($X$2*I$8*(H$1017+1+K1713/J1713           )))/(1+($X$2*K1713*I$8)^2))),           V_rtHz(J1713)/($X$2*I$8*(J1713*H$1017+J1713+K1713)),V_rtHz(K1713)*SQRT(Sum_Sq(J1713*I$8*$X$2*H$1017,1))/($X$2*I$8*(J1713*H$1017+J1713+K1713))))/SQRT(Sum_Sq(1/(1+$A1713)+$AC$2/$I$2-1/(1+(1+K1713/J1713)/H$1017),$X$2/$I$2)),IF(K1714&lt;0,"A",H1714))</f>
        <v>6.6760078457948537E-7</v>
      </c>
      <c r="J1713" s="13">
        <f t="shared" si="604"/>
        <v>4956.0238690989308</v>
      </c>
      <c r="K1713" s="12">
        <f t="shared" si="628"/>
        <v>6278.9061462938207</v>
      </c>
      <c r="M1713" s="13">
        <f>IF(P1713&gt;0,SQRT(Sum_Sq($AI$2,V_rtHz($AH$2)/(1+1/$A1713),V_rtHz($AH$2*$A1713)/(1+$A1713),$AN$2*$AH$2/(1+1/$A1713),$AM$2*SQRT(Sum_Sq(P1713,1/($X$2*N$8*(1+M$1017+P1713/O1713))))/SQRT(Sum_Sq($X$2*P1713*N$8,1)),                   $AQ$2*SQRT(Sum_Sq($AH$2/(1+1/$A1713)+P1713*( 1/(M$1017+1+P1713/O1713)-1)/(1+($X$2*P1713*N$8)^2), (P1713^2*N$8*$X$2+1/($X$2*N$8*(M$1017+1+P1713/O1713           )))/(1+($X$2*P1713*N$8)^2))),           V_rtHz(O1713)/($X$2*N$8*(O1713*M$1017+O1713+P1713)),V_rtHz(P1713)*SQRT(Sum_Sq(O1713*N$8*$X$2*M$1017,1))/($X$2*N$8*(O1713*M$1017+O1713+P1713))))/SQRT(Sum_Sq(1/(1+$A1713)+$AC$2/$I$2-1/(1+(1+P1713/O1713)/M$1017),$X$2/$I$2)),IF(P1714&lt;0,"A",M1714))</f>
        <v>7.9054209189335898E-7</v>
      </c>
      <c r="O1713" s="13">
        <f t="shared" si="605"/>
        <v>3897.3915242075814</v>
      </c>
      <c r="P1713" s="12">
        <f t="shared" si="629"/>
        <v>25248.951290807934</v>
      </c>
      <c r="R1713" s="13">
        <f>IF(U1713&gt;0,SQRT(Sum_Sq($AI$2,V_rtHz($AH$2)/(1+1/$A1713),V_rtHz($AH$2*$A1713)/(1+$A1713),$AN$2*$AH$2/(1+1/$A1713),$AM$2*SQRT(Sum_Sq(U1713,1/($X$2*S$8*(1+R$1017+U1713/T1713))))/SQRT(Sum_Sq($X$2*U1713*S$8,1)),                   $AQ$2*SQRT(Sum_Sq($AH$2/(1+1/$A1713)+U1713*( 1/(R$1017+1+U1713/T1713)-1)/(1+($X$2*U1713*S$8)^2), (U1713^2*S$8*$X$2+1/($X$2*S$8*(R$1017+1+U1713/T1713           )))/(1+($X$2*U1713*S$8)^2))),           V_rtHz(T1713)/($X$2*S$8*(T1713*R$1017+T1713+U1713)),V_rtHz(U1713)*SQRT(Sum_Sq(T1713*S$8*$X$2*R$1017,1))/($X$2*S$8*(T1713*R$1017+T1713+U1713))))/SQRT(Sum_Sq(1/(1+$A1713)+$AC$2/$I$2-1/(1+(1+U1713/T1713)/R$1017),$X$2/$I$2)),IF(U1714&lt;0,"A",R1714))</f>
        <v>1.2361056214645182E-6</v>
      </c>
      <c r="T1713" s="13">
        <f t="shared" si="606"/>
        <v>3685.2708815228257</v>
      </c>
      <c r="U1713" s="12">
        <f t="shared" si="630"/>
        <v>84439.949554007879</v>
      </c>
      <c r="X1713" s="13">
        <f>IF(AA1713&gt;0,SQRT(Sum_Sq($AI$2,V_rtHz($AH$2)/(1+1/$A1713),V_rtHz($AH$2*$A1713)/(1+$A1713),$AN$2*$AH$2/(1+1/$A1713),$AM$2*SQRT(Sum_Sq(AA1713,1/($X$2*Y$8*(1+X$1017+AA1713/Z1713))))/SQRT(Sum_Sq($X$2*AA1713*Y$8,1)),                   $AQ$2*SQRT(Sum_Sq($AH$2/(1+1/$A1713)+AA1713*( 1/(X$1017+1+AA1713/Z1713)-1)/(1+($X$2*AA1713*Y$8)^2), (AA1713^2*Y$8*$X$2+1/($X$2*Y$8*(X$1017+1+AA1713/Z1713           )))/(1+($X$2*AA1713*Y$8)^2))),           V_rtHz(Z1713)/($X$2*Y$8*(Z1713*X$1017+Z1713+AA1713)),V_rtHz(AA1713)*SQRT(Sum_Sq(Z1713*Y$8*$X$2*X$1017,1))/($X$2*Y$8*(Z1713*X$1017+Z1713+AA1713))))/SQRT(Sum_Sq(1/(1+$A1713)+$AC$2/$I$2-1/(1+(1+AA1713/Z1713)/X$1017),$X$2/$I$2)),IF(AA1714&lt;0,"A",X1714))</f>
        <v>2.1072198556284744E-6</v>
      </c>
      <c r="Z1713" s="13">
        <f t="shared" si="607"/>
        <v>3625.3281447499749</v>
      </c>
      <c r="AA1713" s="12">
        <f t="shared" si="631"/>
        <v>271437.63220008189</v>
      </c>
      <c r="AC1713" s="13">
        <f>IF(AF1713&gt;0,SQRT(Sum_Sq($AI$2,V_rtHz($AH$2)/(1+1/$A1713),V_rtHz($AH$2*$A1713)/(1+$A1713),$AN$2*$AH$2/(1+1/$A1713),$AM$2*SQRT(Sum_Sq(AF1713,1/($X$2*AD$8*(1+AC$1017+AF1713/AE1713))))/SQRT(Sum_Sq($X$2*AF1713*AD$8,1)),                   $AQ$2*SQRT(Sum_Sq($AH$2/(1+1/$A1713)+AF1713*( 1/(AC$1017+1+AF1713/AE1713)-1)/(1+($X$2*AF1713*AD$8)^2), (AF1713^2*AD$8*$X$2+1/($X$2*AD$8*(AC$1017+1+AF1713/AE1713           )))/(1+($X$2*AF1713*AD$8)^2))),           V_rtHz(AE1713)/($X$2*AD$8*(AE1713*AC$1017+AE1713+AF1713)),V_rtHz(AF1713)*SQRT(Sum_Sq(AE1713*AD$8*$X$2*AC$1017,1))/($X$2*AD$8*(AE1713*AC$1017+AE1713+AF1713))))/SQRT(Sum_Sq(1/(1+$A1713)+$AC$2/$I$2-1/(1+(1+AF1713/AE1713)/AC$1017),$X$2/$I$2)),IF(AF1714&lt;0,"A",AC1714))</f>
        <v>3.696825781501068E-6</v>
      </c>
      <c r="AE1713" s="13">
        <f t="shared" si="608"/>
        <v>3606.9956267899411</v>
      </c>
      <c r="AF1713" s="12">
        <f t="shared" si="632"/>
        <v>862723.77215378277</v>
      </c>
      <c r="AG1713" s="13"/>
      <c r="AH1713" s="13">
        <f>IF(AK1713&gt;0,SQRT(Sum_Sq($AI$2,V_rtHz($AH$2)/(1+1/$A1713),V_rtHz($AH$2*$A1713)/(1+$A1713),$AN$2*$AH$2/(1+1/$A1713),$AM$2*SQRT(Sum_Sq(AK1713,1/($X$2*AI$8*(1+AH$1017+AK1713/AJ1713))))/SQRT(Sum_Sq($X$2*AK1713*AI$8,1)),                   $AQ$2*SQRT(Sum_Sq($AH$2/(1+1/$A1713)+AK1713*( 1/(AH$1017+1+AK1713/AJ1713)-1)/(1+($X$2*AK1713*AI$8)^2), (AK1713^2*AI$8*$X$2+1/($X$2*AI$8*(AH$1017+1+AK1713/AJ1713           )))/(1+($X$2*AK1713*AI$8)^2))),           V_rtHz(AJ1713)/($X$2*AI$8*(AJ1713*AH$1017+AJ1713+AK1713)),V_rtHz(AK1713)*SQRT(Sum_Sq(AJ1713*AI$8*$X$2*AH$1017,1))/($X$2*AI$8*(AJ1713*AH$1017+AJ1713+AK1713))))/SQRT(Sum_Sq(1/(1+$A1713)+$AC$2/$I$2-1/(1+(1+AK1713/AJ1713)/AH$1017),$X$2/$I$2)),IF(AK1714&lt;0,"A",AH1714))</f>
        <v>6.5464242256260241E-6</v>
      </c>
      <c r="AI1713" s="13"/>
      <c r="AJ1713" s="13">
        <f t="shared" si="609"/>
        <v>3601.2582072608898</v>
      </c>
      <c r="AK1713" s="12">
        <f t="shared" si="633"/>
        <v>2732518.5558069609</v>
      </c>
      <c r="AM1713" s="13">
        <f>IF(AP1713&gt;0,SQRT(Sum_Sq($AI$2,V_rtHz($AH$2)/(1+1/$A1713),V_rtHz($AH$2*$A1713)/(1+$A1713),$AN$2*$AH$2/(1+1/$A1713),$AM$2*SQRT(Sum_Sq(AP1713,1/($X$2*AN$8*(1+AM$1017+AP1713/AO1713))))/SQRT(Sum_Sq($X$2*AP1713*AN$8,1)),                   $AQ$2*SQRT(Sum_Sq($AH$2/(1+1/$A1713)+AP1713*( 1/(AM$1017+1+AP1713/AO1713)-1)/(1+($X$2*AP1713*AN$8)^2), (AP1713^2*AN$8*$X$2+1/($X$2*AN$8*(AM$1017+1+AP1713/AO1713           )))/(1+($X$2*AP1713*AN$8)^2))),           V_rtHz(AO1713)/($X$2*AN$8*(AO1713*AM$1017+AO1713+AP1713)),V_rtHz(AP1713)*SQRT(Sum_Sq(AO1713*AN$8*$X$2*AM$1017,1))/($X$2*AN$8*(AO1713*AM$1017+AO1713+AP1713))))/SQRT(Sum_Sq(1/(1+$A1713)+$AC$2/$I$2-1/(1+(1+AP1713/AO1713)/AM$1017),$X$2/$I$2)),IF(AP1714&lt;0,"A",AM1714))</f>
        <v>1.1629704203516866E-5</v>
      </c>
      <c r="AO1713" s="13">
        <f t="shared" si="610"/>
        <v>3599.449784238373</v>
      </c>
      <c r="AP1713" s="12">
        <f t="shared" si="634"/>
        <v>8645323.7572943885</v>
      </c>
      <c r="AR1713" s="13">
        <f t="shared" si="611"/>
        <v>69887291.180198371</v>
      </c>
      <c r="AS1713" s="13">
        <f t="shared" si="612"/>
        <v>-1.6516322520309669E-5</v>
      </c>
      <c r="AV1713" s="13"/>
      <c r="AW1713" s="13">
        <f t="shared" si="613"/>
        <v>9963.3300000000036</v>
      </c>
      <c r="AX1713" s="13">
        <f t="shared" si="614"/>
        <v>1.0899000000000005</v>
      </c>
      <c r="AZ1713" s="13"/>
      <c r="BA1713" s="13"/>
      <c r="BB1713" s="13">
        <f t="shared" si="615"/>
        <v>3150.681587988543</v>
      </c>
      <c r="BC1713" s="13">
        <f t="shared" si="616"/>
        <v>3.4465664218175083</v>
      </c>
      <c r="BD1713" s="13"/>
      <c r="BE1713" s="13"/>
      <c r="BG1713" s="13">
        <f t="shared" si="617"/>
        <v>996.3330000000002</v>
      </c>
      <c r="BH1713" s="13">
        <f t="shared" si="618"/>
        <v>10.899000000000022</v>
      </c>
      <c r="BI1713" s="13"/>
      <c r="BL1713" s="13">
        <f t="shared" si="619"/>
        <v>315.06815879885437</v>
      </c>
      <c r="BM1713" s="13">
        <f t="shared" si="620"/>
        <v>34.465664218175149</v>
      </c>
      <c r="BP1713" s="13"/>
      <c r="BQ1713" s="13">
        <f t="shared" si="621"/>
        <v>99.633300000000006</v>
      </c>
      <c r="BR1713" s="13">
        <f t="shared" si="622"/>
        <v>108.98999999999985</v>
      </c>
      <c r="BT1713" s="13"/>
      <c r="BU1713" s="13"/>
      <c r="BV1713" s="13">
        <f t="shared" si="623"/>
        <v>31.50681587988543</v>
      </c>
      <c r="BW1713" s="13">
        <f t="shared" si="624"/>
        <v>344.65664218175209</v>
      </c>
      <c r="CA1713" s="13">
        <f t="shared" si="625"/>
        <v>9.9633299999999974</v>
      </c>
      <c r="CB1713" s="13">
        <f t="shared" si="626"/>
        <v>1089.8999999999994</v>
      </c>
    </row>
    <row r="1714" spans="1:80" x14ac:dyDescent="0.3">
      <c r="A1714" s="13">
        <f t="shared" si="602"/>
        <v>0.1584893192461112</v>
      </c>
      <c r="C1714" s="13" t="str">
        <f>IF(F1714&gt;0,SQRT(Sum_Sq($AI$2,V_rtHz($AH$2)/(1+1/$A1714),V_rtHz($AH$2*$A1714)/(1+$A1714),$AN$2*$AH$2/(1+1/$A1714),$AM$2*SQRT(Sum_Sq(F1714,1/($X$2*D$8*(1+C$1017+F1714/E1714))))/SQRT(Sum_Sq($X$2*F1714*D$8,1)),                   $AQ$2*SQRT(Sum_Sq($AH$2/(1+1/$A1714)+F1714*( 1/(C$1017+1+F1714/E1714)-1)/(1+($X$2*F1714*D$8)^2), (F1714^2*D$8*$X$2+1/($X$2*D$8*(C$1017+1+F1714/E1714           )))/(1+($X$2*F1714*D$8)^2))),           V_rtHz(E1714)/($X$2*D$8*(E1714*C$1017+E1714+F1714)),V_rtHz(F1714)*SQRT(Sum_Sq(E1714*D$8*$X$2*C$1017,1))/($X$2*D$8*(E1714*C$1017+E1714+F1714))))/SQRT(Sum_Sq(1/(1+$A1714)+$AC$2/$I$2-1/(1+(1+F1714/E1714)/C$1017),$X$2/$I$2)),IF(F1715&lt;0,"A",C1715))</f>
        <v>A</v>
      </c>
      <c r="E1714" s="13">
        <f t="shared" si="603"/>
        <v>-1</v>
      </c>
      <c r="F1714" s="12">
        <f t="shared" si="627"/>
        <v>-2</v>
      </c>
      <c r="H1714" s="13">
        <f>IF(K1714&gt;0,SQRT(Sum_Sq($AI$2,V_rtHz($AH$2)/(1+1/$A1714),V_rtHz($AH$2*$A1714)/(1+$A1714),$AN$2*$AH$2/(1+1/$A1714),$AM$2*SQRT(Sum_Sq(K1714,1/($X$2*I$8*(1+H$1017+K1714/J1714))))/SQRT(Sum_Sq($X$2*K1714*I$8,1)),                   $AQ$2*SQRT(Sum_Sq($AH$2/(1+1/$A1714)+K1714*( 1/(H$1017+1+K1714/J1714)-1)/(1+($X$2*K1714*I$8)^2), (K1714^2*I$8*$X$2+1/($X$2*I$8*(H$1017+1+K1714/J1714           )))/(1+($X$2*K1714*I$8)^2))),           V_rtHz(J1714)/($X$2*I$8*(J1714*H$1017+J1714+K1714)),V_rtHz(K1714)*SQRT(Sum_Sq(J1714*I$8*$X$2*H$1017,1))/($X$2*I$8*(J1714*H$1017+J1714+K1714))))/SQRT(Sum_Sq(1/(1+$A1714)+$AC$2/$I$2-1/(1+(1+K1714/J1714)/H$1017),$X$2/$I$2)),IF(K1715&lt;0,"A",H1715))</f>
        <v>6.6404302742074787E-7</v>
      </c>
      <c r="J1714" s="13">
        <f t="shared" si="604"/>
        <v>4896.6900844759166</v>
      </c>
      <c r="K1714" s="12">
        <f t="shared" si="628"/>
        <v>6354.9884097258928</v>
      </c>
      <c r="M1714" s="13">
        <f>IF(P1714&gt;0,SQRT(Sum_Sq($AI$2,V_rtHz($AH$2)/(1+1/$A1714),V_rtHz($AH$2*$A1714)/(1+$A1714),$AN$2*$AH$2/(1+1/$A1714),$AM$2*SQRT(Sum_Sq(P1714,1/($X$2*N$8*(1+M$1017+P1714/O1714))))/SQRT(Sum_Sq($X$2*P1714*N$8,1)),                   $AQ$2*SQRT(Sum_Sq($AH$2/(1+1/$A1714)+P1714*( 1/(M$1017+1+P1714/O1714)-1)/(1+($X$2*P1714*N$8)^2), (P1714^2*N$8*$X$2+1/($X$2*N$8*(M$1017+1+P1714/O1714           )))/(1+($X$2*P1714*N$8)^2))),           V_rtHz(O1714)/($X$2*N$8*(O1714*M$1017+O1714+P1714)),V_rtHz(P1714)*SQRT(Sum_Sq(O1714*N$8*$X$2*M$1017,1))/($X$2*N$8*(O1714*M$1017+O1714+P1714))))/SQRT(Sum_Sq(1/(1+$A1714)+$AC$2/$I$2-1/(1+(1+P1714/O1714)/M$1017),$X$2/$I$2)),IF(P1715&lt;0,"A",M1715))</f>
        <v>7.896661861809907E-7</v>
      </c>
      <c r="O1714" s="13">
        <f t="shared" si="605"/>
        <v>3869.3067178522442</v>
      </c>
      <c r="P1714" s="12">
        <f t="shared" si="629"/>
        <v>25432.21717262753</v>
      </c>
      <c r="R1714" s="13">
        <f>IF(U1714&gt;0,SQRT(Sum_Sq($AI$2,V_rtHz($AH$2)/(1+1/$A1714),V_rtHz($AH$2*$A1714)/(1+$A1714),$AN$2*$AH$2/(1+1/$A1714),$AM$2*SQRT(Sum_Sq(U1714,1/($X$2*S$8*(1+R$1017+U1714/T1714))))/SQRT(Sum_Sq($X$2*U1714*S$8,1)),                   $AQ$2*SQRT(Sum_Sq($AH$2/(1+1/$A1714)+U1714*( 1/(R$1017+1+U1714/T1714)-1)/(1+($X$2*U1714*S$8)^2), (U1714^2*S$8*$X$2+1/($X$2*S$8*(R$1017+1+U1714/T1714           )))/(1+($X$2*U1714*S$8)^2))),           V_rtHz(T1714)/($X$2*S$8*(T1714*R$1017+T1714+U1714)),V_rtHz(U1714)*SQRT(Sum_Sq(T1714*S$8*$X$2*R$1017,1))/($X$2*S$8*(T1714*R$1017+T1714+U1714))))/SQRT(Sum_Sq(1/(1+$A1714)+$AC$2/$I$2-1/(1+(1+U1714/T1714)/R$1017),$X$2/$I$2)),IF(U1715&lt;0,"A",R1715))</f>
        <v>1.2355786254648088E-6</v>
      </c>
      <c r="T1714" s="13">
        <f t="shared" si="606"/>
        <v>3661.6581721148868</v>
      </c>
      <c r="U1714" s="12">
        <f t="shared" si="630"/>
        <v>84984.472253156549</v>
      </c>
      <c r="X1714" s="13">
        <f>IF(AA1714&gt;0,SQRT(Sum_Sq($AI$2,V_rtHz($AH$2)/(1+1/$A1714),V_rtHz($AH$2*$A1714)/(1+$A1714),$AN$2*$AH$2/(1+1/$A1714),$AM$2*SQRT(Sum_Sq(AA1714,1/($X$2*Y$8*(1+X$1017+AA1714/Z1714))))/SQRT(Sum_Sq($X$2*AA1714*Y$8,1)),                   $AQ$2*SQRT(Sum_Sq($AH$2/(1+1/$A1714)+AA1714*( 1/(X$1017+1+AA1714/Z1714)-1)/(1+($X$2*AA1714*Y$8)^2), (AA1714^2*Y$8*$X$2+1/($X$2*Y$8*(X$1017+1+AA1714/Z1714           )))/(1+($X$2*AA1714*Y$8)^2))),           V_rtHz(Z1714)/($X$2*Y$8*(Z1714*X$1017+Z1714+AA1714)),V_rtHz(AA1714)*SQRT(Sum_Sq(Z1714*Y$8*$X$2*X$1017,1))/($X$2*Y$8*(Z1714*X$1017+Z1714+AA1714))))/SQRT(Sum_Sq(1/(1+$A1714)+$AC$2/$I$2-1/(1+(1+AA1714/Z1714)/X$1017),$X$2/$I$2)),IF(AA1715&lt;0,"A",X1715))</f>
        <v>2.1067044090829308E-6</v>
      </c>
      <c r="Z1714" s="13">
        <f t="shared" si="607"/>
        <v>3602.8844267741238</v>
      </c>
      <c r="AA1714" s="12">
        <f t="shared" si="631"/>
        <v>273128.51898508653</v>
      </c>
      <c r="AC1714" s="13">
        <f>IF(AF1714&gt;0,SQRT(Sum_Sq($AI$2,V_rtHz($AH$2)/(1+1/$A1714),V_rtHz($AH$2*$A1714)/(1+$A1714),$AN$2*$AH$2/(1+1/$A1714),$AM$2*SQRT(Sum_Sq(AF1714,1/($X$2*AD$8*(1+AC$1017+AF1714/AE1714))))/SQRT(Sum_Sq($X$2*AF1714*AD$8,1)),                   $AQ$2*SQRT(Sum_Sq($AH$2/(1+1/$A1714)+AF1714*( 1/(AC$1017+1+AF1714/AE1714)-1)/(1+($X$2*AF1714*AD$8)^2), (AF1714^2*AD$8*$X$2+1/($X$2*AD$8*(AC$1017+1+AF1714/AE1714           )))/(1+($X$2*AF1714*AD$8)^2))),           V_rtHz(AE1714)/($X$2*AD$8*(AE1714*AC$1017+AE1714+AF1714)),V_rtHz(AF1714)*SQRT(Sum_Sq(AE1714*AD$8*$X$2*AC$1017,1))/($X$2*AD$8*(AE1714*AC$1017+AE1714+AF1714))))/SQRT(Sum_Sq(1/(1+$A1714)+$AC$2/$I$2-1/(1+(1+AF1714/AE1714)/AC$1017),$X$2/$I$2)),IF(AF1715&lt;0,"A",AC1715))</f>
        <v>3.6961238998184761E-6</v>
      </c>
      <c r="AE1714" s="13">
        <f t="shared" si="608"/>
        <v>3584.9013399835517</v>
      </c>
      <c r="AF1714" s="12">
        <f t="shared" si="632"/>
        <v>868040.86867860472</v>
      </c>
      <c r="AG1714" s="13"/>
      <c r="AH1714" s="13">
        <f>IF(AK1714&gt;0,SQRT(Sum_Sq($AI$2,V_rtHz($AH$2)/(1+1/$A1714),V_rtHz($AH$2*$A1714)/(1+$A1714),$AN$2*$AH$2/(1+1/$A1714),$AM$2*SQRT(Sum_Sq(AK1714,1/($X$2*AI$8*(1+AH$1017+AK1714/AJ1714))))/SQRT(Sum_Sq($X$2*AK1714*AI$8,1)),                   $AQ$2*SQRT(Sum_Sq($AH$2/(1+1/$A1714)+AK1714*( 1/(AH$1017+1+AK1714/AJ1714)-1)/(1+($X$2*AK1714*AI$8)^2), (AK1714^2*AI$8*$X$2+1/($X$2*AI$8*(AH$1017+1+AK1714/AJ1714           )))/(1+($X$2*AK1714*AI$8)^2))),           V_rtHz(AJ1714)/($X$2*AI$8*(AJ1714*AH$1017+AJ1714+AK1714)),V_rtHz(AK1714)*SQRT(Sum_Sq(AJ1714*AI$8*$X$2*AH$1017,1))/($X$2*AI$8*(AJ1714*AH$1017+AJ1714+AK1714))))/SQRT(Sum_Sq(1/(1+$A1714)+$AC$2/$I$2-1/(1+(1+AK1714/AJ1714)/AH$1017),$X$2/$I$2)),IF(AK1715&lt;0,"A",AH1715))</f>
        <v>6.5452969953922364E-6</v>
      </c>
      <c r="AI1714" s="13"/>
      <c r="AJ1714" s="13">
        <f t="shared" si="609"/>
        <v>3579.2725086841629</v>
      </c>
      <c r="AK1714" s="12">
        <f t="shared" si="633"/>
        <v>2749303.06416097</v>
      </c>
      <c r="AM1714" s="13">
        <f>IF(AP1714&gt;0,SQRT(Sum_Sq($AI$2,V_rtHz($AH$2)/(1+1/$A1714),V_rtHz($AH$2*$A1714)/(1+$A1714),$AN$2*$AH$2/(1+1/$A1714),$AM$2*SQRT(Sum_Sq(AP1714,1/($X$2*AN$8*(1+AM$1017+AP1714/AO1714))))/SQRT(Sum_Sq($X$2*AP1714*AN$8,1)),                   $AQ$2*SQRT(Sum_Sq($AH$2/(1+1/$A1714)+AP1714*( 1/(AM$1017+1+AP1714/AO1714)-1)/(1+($X$2*AP1714*AN$8)^2), (AP1714^2*AN$8*$X$2+1/($X$2*AN$8*(AM$1017+1+AP1714/AO1714           )))/(1+($X$2*AP1714*AN$8)^2))),           V_rtHz(AO1714)/($X$2*AN$8*(AO1714*AM$1017+AO1714+AP1714)),V_rtHz(AP1714)*SQRT(Sum_Sq(AO1714*AN$8*$X$2*AM$1017,1))/($X$2*AN$8*(AO1714*AM$1017+AO1714+AP1714))))/SQRT(Sum_Sq(1/(1+$A1714)+$AC$2/$I$2-1/(1+(1+AP1714/AO1714)/AM$1017),$X$2/$I$2)),IF(AP1715&lt;0,"A",AM1715))</f>
        <v>1.1627789751589253E-5</v>
      </c>
      <c r="AO1714" s="13">
        <f t="shared" si="610"/>
        <v>3577.4982364623429</v>
      </c>
      <c r="AP1714" s="12">
        <f t="shared" si="634"/>
        <v>8698371.5088105872</v>
      </c>
      <c r="AR1714" s="13">
        <f t="shared" si="611"/>
        <v>69887291.180198371</v>
      </c>
      <c r="AS1714" s="13">
        <f t="shared" si="612"/>
        <v>-1.6574304203954569E-5</v>
      </c>
      <c r="AV1714" s="13"/>
      <c r="AW1714" s="13">
        <f t="shared" si="613"/>
        <v>9963.3300000000036</v>
      </c>
      <c r="AX1714" s="13">
        <f t="shared" si="614"/>
        <v>1.0898999999999985</v>
      </c>
      <c r="AZ1714" s="13"/>
      <c r="BA1714" s="13"/>
      <c r="BB1714" s="13">
        <f t="shared" si="615"/>
        <v>3150.681587988543</v>
      </c>
      <c r="BC1714" s="13">
        <f t="shared" si="616"/>
        <v>3.4465664218175065</v>
      </c>
      <c r="BD1714" s="13"/>
      <c r="BE1714" s="13"/>
      <c r="BG1714" s="13">
        <f t="shared" si="617"/>
        <v>996.3330000000002</v>
      </c>
      <c r="BH1714" s="13">
        <f t="shared" si="618"/>
        <v>10.899000000000013</v>
      </c>
      <c r="BI1714" s="13"/>
      <c r="BL1714" s="13">
        <f t="shared" si="619"/>
        <v>315.06815879885437</v>
      </c>
      <c r="BM1714" s="13">
        <f t="shared" si="620"/>
        <v>34.465664218175107</v>
      </c>
      <c r="BP1714" s="13"/>
      <c r="BQ1714" s="13">
        <f t="shared" si="621"/>
        <v>99.633300000000006</v>
      </c>
      <c r="BR1714" s="13">
        <f t="shared" si="622"/>
        <v>108.99000000000029</v>
      </c>
      <c r="BT1714" s="13"/>
      <c r="BU1714" s="13"/>
      <c r="BV1714" s="13">
        <f t="shared" si="623"/>
        <v>31.50681587988543</v>
      </c>
      <c r="BW1714" s="13">
        <f t="shared" si="624"/>
        <v>344.65664218175152</v>
      </c>
      <c r="CA1714" s="13">
        <f t="shared" si="625"/>
        <v>9.9633299999999991</v>
      </c>
      <c r="CB1714" s="13">
        <f t="shared" si="626"/>
        <v>1089.9000000000001</v>
      </c>
    </row>
    <row r="1715" spans="1:80" x14ac:dyDescent="0.3">
      <c r="A1715" s="13">
        <f t="shared" si="602"/>
        <v>0.16069412530128768</v>
      </c>
      <c r="C1715" s="13" t="str">
        <f>IF(F1715&gt;0,SQRT(Sum_Sq($AI$2,V_rtHz($AH$2)/(1+1/$A1715),V_rtHz($AH$2*$A1715)/(1+$A1715),$AN$2*$AH$2/(1+1/$A1715),$AM$2*SQRT(Sum_Sq(F1715,1/($X$2*D$8*(1+C$1017+F1715/E1715))))/SQRT(Sum_Sq($X$2*F1715*D$8,1)),                   $AQ$2*SQRT(Sum_Sq($AH$2/(1+1/$A1715)+F1715*( 1/(C$1017+1+F1715/E1715)-1)/(1+($X$2*F1715*D$8)^2), (F1715^2*D$8*$X$2+1/($X$2*D$8*(C$1017+1+F1715/E1715           )))/(1+($X$2*F1715*D$8)^2))),           V_rtHz(E1715)/($X$2*D$8*(E1715*C$1017+E1715+F1715)),V_rtHz(F1715)*SQRT(Sum_Sq(E1715*D$8*$X$2*C$1017,1))/($X$2*D$8*(E1715*C$1017+E1715+F1715))))/SQRT(Sum_Sq(1/(1+$A1715)+$AC$2/$I$2-1/(1+(1+F1715/E1715)/C$1017),$X$2/$I$2)),IF(F1716&lt;0,"A",C1716))</f>
        <v>A</v>
      </c>
      <c r="E1715" s="13">
        <f t="shared" si="603"/>
        <v>-1</v>
      </c>
      <c r="F1715" s="12">
        <f t="shared" si="627"/>
        <v>-2</v>
      </c>
      <c r="H1715" s="13">
        <f>IF(K1715&gt;0,SQRT(Sum_Sq($AI$2,V_rtHz($AH$2)/(1+1/$A1715),V_rtHz($AH$2*$A1715)/(1+$A1715),$AN$2*$AH$2/(1+1/$A1715),$AM$2*SQRT(Sum_Sq(K1715,1/($X$2*I$8*(1+H$1017+K1715/J1715))))/SQRT(Sum_Sq($X$2*K1715*I$8,1)),                   $AQ$2*SQRT(Sum_Sq($AH$2/(1+1/$A1715)+K1715*( 1/(H$1017+1+K1715/J1715)-1)/(1+($X$2*K1715*I$8)^2), (K1715^2*I$8*$X$2+1/($X$2*I$8*(H$1017+1+K1715/J1715           )))/(1+($X$2*K1715*I$8)^2))),           V_rtHz(J1715)/($X$2*I$8*(J1715*H$1017+J1715+K1715)),V_rtHz(K1715)*SQRT(Sum_Sq(J1715*I$8*$X$2*H$1017,1))/($X$2*I$8*(J1715*H$1017+J1715+K1715))))/SQRT(Sum_Sq(1/(1+$A1715)+$AC$2/$I$2-1/(1+(1+K1715/J1715)/H$1017),$X$2/$I$2)),IF(K1716&lt;0,"A",H1716))</f>
        <v>6.6061364532053751E-7</v>
      </c>
      <c r="J1715" s="13">
        <f t="shared" si="604"/>
        <v>4838.7667741325586</v>
      </c>
      <c r="K1715" s="12">
        <f t="shared" si="628"/>
        <v>6431.0619183423505</v>
      </c>
      <c r="M1715" s="13">
        <f>IF(P1715&gt;0,SQRT(Sum_Sq($AI$2,V_rtHz($AH$2)/(1+1/$A1715),V_rtHz($AH$2*$A1715)/(1+$A1715),$AN$2*$AH$2/(1+1/$A1715),$AM$2*SQRT(Sum_Sq(P1715,1/($X$2*N$8*(1+M$1017+P1715/O1715))))/SQRT(Sum_Sq($X$2*P1715*N$8,1)),                   $AQ$2*SQRT(Sum_Sq($AH$2/(1+1/$A1715)+P1715*( 1/(M$1017+1+P1715/O1715)-1)/(1+($X$2*P1715*N$8)^2), (P1715^2*N$8*$X$2+1/($X$2*N$8*(M$1017+1+P1715/O1715           )))/(1+($X$2*P1715*N$8)^2))),           V_rtHz(O1715)/($X$2*N$8*(O1715*M$1017+O1715+P1715)),V_rtHz(P1715)*SQRT(Sum_Sq(O1715*N$8*$X$2*M$1017,1))/($X$2*N$8*(O1715*M$1017+O1715+P1715))))/SQRT(Sum_Sq(1/(1+$A1715)+$AC$2/$I$2-1/(1+(1+P1715/O1715)/M$1017),$X$2/$I$2)),IF(P1716&lt;0,"A",M1716))</f>
        <v>7.8882811000085781E-7</v>
      </c>
      <c r="O1715" s="13">
        <f t="shared" si="605"/>
        <v>3841.4670717566919</v>
      </c>
      <c r="P1715" s="12">
        <f t="shared" si="629"/>
        <v>25616.527987294339</v>
      </c>
      <c r="R1715" s="13">
        <f>IF(U1715&gt;0,SQRT(Sum_Sq($AI$2,V_rtHz($AH$2)/(1+1/$A1715),V_rtHz($AH$2*$A1715)/(1+$A1715),$AN$2*$AH$2/(1+1/$A1715),$AM$2*SQRT(Sum_Sq(U1715,1/($X$2*S$8*(1+R$1017+U1715/T1715))))/SQRT(Sum_Sq($X$2*U1715*S$8,1)),                   $AQ$2*SQRT(Sum_Sq($AH$2/(1+1/$A1715)+U1715*( 1/(R$1017+1+U1715/T1715)-1)/(1+($X$2*U1715*S$8)^2), (U1715^2*S$8*$X$2+1/($X$2*S$8*(R$1017+1+U1715/T1715           )))/(1+($X$2*U1715*S$8)^2))),           V_rtHz(T1715)/($X$2*S$8*(T1715*R$1017+T1715+U1715)),V_rtHz(U1715)*SQRT(Sum_Sq(T1715*S$8*$X$2*R$1017,1))/($X$2*S$8*(T1715*R$1017+T1715+U1715))))/SQRT(Sum_Sq(1/(1+$A1715)+$AC$2/$I$2-1/(1+(1+U1715/T1715)/R$1017),$X$2/$I$2)),IF(U1716&lt;0,"A",R1716))</f>
        <v>1.2350952779087399E-6</v>
      </c>
      <c r="T1715" s="13">
        <f t="shared" si="606"/>
        <v>3638.1920120703562</v>
      </c>
      <c r="U1715" s="12">
        <f t="shared" si="630"/>
        <v>85532.617931168104</v>
      </c>
      <c r="X1715" s="13">
        <f>IF(AA1715&gt;0,SQRT(Sum_Sq($AI$2,V_rtHz($AH$2)/(1+1/$A1715),V_rtHz($AH$2*$A1715)/(1+$A1715),$AN$2*$AH$2/(1+1/$A1715),$AM$2*SQRT(Sum_Sq(AA1715,1/($X$2*Y$8*(1+X$1017+AA1715/Z1715))))/SQRT(Sum_Sq($X$2*AA1715*Y$8,1)),                   $AQ$2*SQRT(Sum_Sq($AH$2/(1+1/$A1715)+AA1715*( 1/(X$1017+1+AA1715/Z1715)-1)/(1+($X$2*AA1715*Y$8)^2), (AA1715^2*Y$8*$X$2+1/($X$2*Y$8*(X$1017+1+AA1715/Z1715           )))/(1+($X$2*AA1715*Y$8)^2))),           V_rtHz(Z1715)/($X$2*Y$8*(Z1715*X$1017+Z1715+AA1715)),V_rtHz(AA1715)*SQRT(Sum_Sq(Z1715*Y$8*$X$2*X$1017,1))/($X$2*Y$8*(Z1715*X$1017+Z1715+AA1715))))/SQRT(Sum_Sq(1/(1+$A1715)+$AC$2/$I$2-1/(1+(1+AA1715/Z1715)/X$1017),$X$2/$I$2)),IF(AA1716&lt;0,"A",X1716))</f>
        <v>2.1062571493023365E-6</v>
      </c>
      <c r="Z1715" s="13">
        <f t="shared" si="607"/>
        <v>3580.5646562288998</v>
      </c>
      <c r="AA1715" s="12">
        <f t="shared" si="631"/>
        <v>274831.09007607325</v>
      </c>
      <c r="AC1715" s="13">
        <f>IF(AF1715&gt;0,SQRT(Sum_Sq($AI$2,V_rtHz($AH$2)/(1+1/$A1715),V_rtHz($AH$2*$A1715)/(1+$A1715),$AN$2*$AH$2/(1+1/$A1715),$AM$2*SQRT(Sum_Sq(AF1715,1/($X$2*AD$8*(1+AC$1017+AF1715/AE1715))))/SQRT(Sum_Sq($X$2*AF1715*AD$8,1)),                   $AQ$2*SQRT(Sum_Sq($AH$2/(1+1/$A1715)+AF1715*( 1/(AC$1017+1+AF1715/AE1715)-1)/(1+($X$2*AF1715*AD$8)^2), (AF1715^2*AD$8*$X$2+1/($X$2*AD$8*(AC$1017+1+AF1715/AE1715           )))/(1+($X$2*AF1715*AD$8)^2))),           V_rtHz(AE1715)/($X$2*AD$8*(AE1715*AC$1017+AE1715+AF1715)),V_rtHz(AF1715)*SQRT(Sum_Sq(AE1715*AD$8*$X$2*AC$1017,1))/($X$2*AD$8*(AE1715*AC$1017+AE1715+AF1715))))/SQRT(Sum_Sq(1/(1+$A1715)+$AC$2/$I$2-1/(1+(1+AF1715/AE1715)/AC$1017),$X$2/$I$2)),IF(AF1716&lt;0,"A",AC1716))</f>
        <v>3.6955384620631023E-6</v>
      </c>
      <c r="AE1715" s="13">
        <f t="shared" si="608"/>
        <v>3562.9245067745646</v>
      </c>
      <c r="AF1715" s="12">
        <f t="shared" si="632"/>
        <v>873395.1189169304</v>
      </c>
      <c r="AG1715" s="13"/>
      <c r="AH1715" s="13">
        <f>IF(AK1715&gt;0,SQRT(Sum_Sq($AI$2,V_rtHz($AH$2)/(1+1/$A1715),V_rtHz($AH$2*$A1715)/(1+$A1715),$AN$2*$AH$2/(1+1/$A1715),$AM$2*SQRT(Sum_Sq(AK1715,1/($X$2*AI$8*(1+AH$1017+AK1715/AJ1715))))/SQRT(Sum_Sq($X$2*AK1715*AI$8,1)),                   $AQ$2*SQRT(Sum_Sq($AH$2/(1+1/$A1715)+AK1715*( 1/(AH$1017+1+AK1715/AJ1715)-1)/(1+($X$2*AK1715*AI$8)^2), (AK1715^2*AI$8*$X$2+1/($X$2*AI$8*(AH$1017+1+AK1715/AJ1715           )))/(1+($X$2*AK1715*AI$8)^2))),           V_rtHz(AJ1715)/($X$2*AI$8*(AJ1715*AH$1017+AJ1715+AK1715)),V_rtHz(AK1715)*SQRT(Sum_Sq(AJ1715*AI$8*$X$2*AH$1017,1))/($X$2*AI$8*(AJ1715*AH$1017+AJ1715+AK1715))))/SQRT(Sum_Sq(1/(1+$A1715)+$AC$2/$I$2-1/(1+(1+AK1715/AJ1715)/AH$1017),$X$2/$I$2)),IF(AK1716&lt;0,"A",AH1716))</f>
        <v>6.5443742561110886E-6</v>
      </c>
      <c r="AI1715" s="13"/>
      <c r="AJ1715" s="13">
        <f t="shared" si="609"/>
        <v>3557.4022704726558</v>
      </c>
      <c r="AK1715" s="12">
        <f t="shared" si="633"/>
        <v>2766205.2608644199</v>
      </c>
      <c r="AM1715" s="13">
        <f>IF(AP1715&gt;0,SQRT(Sum_Sq($AI$2,V_rtHz($AH$2)/(1+1/$A1715),V_rtHz($AH$2*$A1715)/(1+$A1715),$AN$2*$AH$2/(1+1/$A1715),$AM$2*SQRT(Sum_Sq(AP1715,1/($X$2*AN$8*(1+AM$1017+AP1715/AO1715))))/SQRT(Sum_Sq($X$2*AP1715*AN$8,1)),                   $AQ$2*SQRT(Sum_Sq($AH$2/(1+1/$A1715)+AP1715*( 1/(AM$1017+1+AP1715/AO1715)-1)/(1+($X$2*AP1715*AN$8)^2), (AP1715^2*AN$8*$X$2+1/($X$2*AN$8*(AM$1017+1+AP1715/AO1715           )))/(1+($X$2*AP1715*AN$8)^2))),           V_rtHz(AO1715)/($X$2*AN$8*(AO1715*AM$1017+AO1715+AP1715)),V_rtHz(AP1715)*SQRT(Sum_Sq(AO1715*AN$8*$X$2*AM$1017,1))/($X$2*AN$8*(AO1715*AM$1017+AO1715+AP1715))))/SQRT(Sum_Sq(1/(1+$A1715)+$AC$2/$I$2-1/(1+(1+AP1715/AO1715)/AM$1017),$X$2/$I$2)),IF(AP1716&lt;0,"A",AM1716))</f>
        <v>1.1626237781433796E-5</v>
      </c>
      <c r="AO1715" s="13">
        <f t="shared" si="610"/>
        <v>3555.6615246173947</v>
      </c>
      <c r="AP1715" s="12">
        <f t="shared" si="634"/>
        <v>8751791.61948286</v>
      </c>
      <c r="AR1715" s="13">
        <f t="shared" si="611"/>
        <v>69887291.180198371</v>
      </c>
      <c r="AS1715" s="13">
        <f t="shared" si="612"/>
        <v>-1.6633509609536185E-5</v>
      </c>
      <c r="AV1715" s="13"/>
      <c r="AW1715" s="13">
        <f t="shared" si="613"/>
        <v>9963.3300000000036</v>
      </c>
      <c r="AX1715" s="13">
        <f t="shared" si="614"/>
        <v>1.0898999999999992</v>
      </c>
      <c r="AZ1715" s="13"/>
      <c r="BA1715" s="13"/>
      <c r="BB1715" s="13">
        <f t="shared" si="615"/>
        <v>3150.6815879885426</v>
      </c>
      <c r="BC1715" s="13">
        <f t="shared" si="616"/>
        <v>3.4465664218175118</v>
      </c>
      <c r="BD1715" s="13"/>
      <c r="BE1715" s="13"/>
      <c r="BG1715" s="13">
        <f t="shared" si="617"/>
        <v>996.3330000000002</v>
      </c>
      <c r="BH1715" s="13">
        <f t="shared" si="618"/>
        <v>10.898999999999996</v>
      </c>
      <c r="BI1715" s="13"/>
      <c r="BL1715" s="13">
        <f t="shared" si="619"/>
        <v>315.06815879885437</v>
      </c>
      <c r="BM1715" s="13">
        <f t="shared" si="620"/>
        <v>34.465664218175128</v>
      </c>
      <c r="BP1715" s="13"/>
      <c r="BQ1715" s="13">
        <f t="shared" si="621"/>
        <v>99.633300000000006</v>
      </c>
      <c r="BR1715" s="13">
        <f t="shared" si="622"/>
        <v>108.99000000000012</v>
      </c>
      <c r="BT1715" s="13"/>
      <c r="BU1715" s="13"/>
      <c r="BV1715" s="13">
        <f t="shared" si="623"/>
        <v>31.50681587988543</v>
      </c>
      <c r="BW1715" s="13">
        <f t="shared" si="624"/>
        <v>344.65664218175152</v>
      </c>
      <c r="CA1715" s="13">
        <f t="shared" si="625"/>
        <v>9.9633299999999991</v>
      </c>
      <c r="CB1715" s="13">
        <f t="shared" si="626"/>
        <v>1089.9000000000001</v>
      </c>
    </row>
    <row r="1716" spans="1:80" x14ac:dyDescent="0.3">
      <c r="A1716" s="13">
        <f t="shared" si="602"/>
        <v>0.16292960326397199</v>
      </c>
      <c r="C1716" s="13" t="str">
        <f>IF(F1716&gt;0,SQRT(Sum_Sq($AI$2,V_rtHz($AH$2)/(1+1/$A1716),V_rtHz($AH$2*$A1716)/(1+$A1716),$AN$2*$AH$2/(1+1/$A1716),$AM$2*SQRT(Sum_Sq(F1716,1/($X$2*D$8*(1+C$1017+F1716/E1716))))/SQRT(Sum_Sq($X$2*F1716*D$8,1)),                   $AQ$2*SQRT(Sum_Sq($AH$2/(1+1/$A1716)+F1716*( 1/(C$1017+1+F1716/E1716)-1)/(1+($X$2*F1716*D$8)^2), (F1716^2*D$8*$X$2+1/($X$2*D$8*(C$1017+1+F1716/E1716           )))/(1+($X$2*F1716*D$8)^2))),           V_rtHz(E1716)/($X$2*D$8*(E1716*C$1017+E1716+F1716)),V_rtHz(F1716)*SQRT(Sum_Sq(E1716*D$8*$X$2*C$1017,1))/($X$2*D$8*(E1716*C$1017+E1716+F1716))))/SQRT(Sum_Sq(1/(1+$A1716)+$AC$2/$I$2-1/(1+(1+F1716/E1716)/C$1017),$X$2/$I$2)),IF(F1717&lt;0,"A",C1717))</f>
        <v>A</v>
      </c>
      <c r="E1716" s="13">
        <f t="shared" si="603"/>
        <v>-1</v>
      </c>
      <c r="F1716" s="12">
        <f t="shared" si="627"/>
        <v>-2</v>
      </c>
      <c r="H1716" s="13">
        <f>IF(K1716&gt;0,SQRT(Sum_Sq($AI$2,V_rtHz($AH$2)/(1+1/$A1716),V_rtHz($AH$2*$A1716)/(1+$A1716),$AN$2*$AH$2/(1+1/$A1716),$AM$2*SQRT(Sum_Sq(K1716,1/($X$2*I$8*(1+H$1017+K1716/J1716))))/SQRT(Sum_Sq($X$2*K1716*I$8,1)),                   $AQ$2*SQRT(Sum_Sq($AH$2/(1+1/$A1716)+K1716*( 1/(H$1017+1+K1716/J1716)-1)/(1+($X$2*K1716*I$8)^2), (K1716^2*I$8*$X$2+1/($X$2*I$8*(H$1017+1+K1716/J1716           )))/(1+($X$2*K1716*I$8)^2))),           V_rtHz(J1716)/($X$2*I$8*(J1716*H$1017+J1716+K1716)),V_rtHz(K1716)*SQRT(Sum_Sq(J1716*I$8*$X$2*H$1017,1))/($X$2*I$8*(J1716*H$1017+J1716+K1716))))/SQRT(Sum_Sq(1/(1+$A1716)+$AC$2/$I$2-1/(1+(1+K1716/J1716)/H$1017),$X$2/$I$2)),IF(K1717&lt;0,"A",H1717))</f>
        <v>6.5730786739723049E-7</v>
      </c>
      <c r="J1716" s="13">
        <f t="shared" si="604"/>
        <v>4782.1935197281809</v>
      </c>
      <c r="K1716" s="12">
        <f t="shared" si="628"/>
        <v>6507.1412531697215</v>
      </c>
      <c r="M1716" s="13">
        <f>IF(P1716&gt;0,SQRT(Sum_Sq($AI$2,V_rtHz($AH$2)/(1+1/$A1716),V_rtHz($AH$2*$A1716)/(1+$A1716),$AN$2*$AH$2/(1+1/$A1716),$AM$2*SQRT(Sum_Sq(P1716,1/($X$2*N$8*(1+M$1017+P1716/O1716))))/SQRT(Sum_Sq($X$2*P1716*N$8,1)),                   $AQ$2*SQRT(Sum_Sq($AH$2/(1+1/$A1716)+P1716*( 1/(M$1017+1+P1716/O1716)-1)/(1+($X$2*P1716*N$8)^2), (P1716^2*N$8*$X$2+1/($X$2*N$8*(M$1017+1+P1716/O1716           )))/(1+($X$2*P1716*N$8)^2))),           V_rtHz(O1716)/($X$2*N$8*(O1716*M$1017+O1716+P1716)),V_rtHz(P1716)*SQRT(Sum_Sq(O1716*N$8*$X$2*M$1017,1))/($X$2*N$8*(O1716*M$1017+O1716+P1716))))/SQRT(Sum_Sq(1/(1+$A1716)+$AC$2/$I$2-1/(1+(1+P1716/O1716)/M$1017),$X$2/$I$2)),IF(P1717&lt;0,"A",M1717))</f>
        <v>7.8802787668115766E-7</v>
      </c>
      <c r="O1716" s="13">
        <f t="shared" si="605"/>
        <v>3813.8692944076256</v>
      </c>
      <c r="P1716" s="12">
        <f t="shared" si="629"/>
        <v>25801.89334233839</v>
      </c>
      <c r="R1716" s="13">
        <f>IF(U1716&gt;0,SQRT(Sum_Sq($AI$2,V_rtHz($AH$2)/(1+1/$A1716),V_rtHz($AH$2*$A1716)/(1+$A1716),$AN$2*$AH$2/(1+1/$A1716),$AM$2*SQRT(Sum_Sq(U1716,1/($X$2*S$8*(1+R$1017+U1716/T1716))))/SQRT(Sum_Sq($X$2*U1716*S$8,1)),                   $AQ$2*SQRT(Sum_Sq($AH$2/(1+1/$A1716)+U1716*( 1/(R$1017+1+U1716/T1716)-1)/(1+($X$2*U1716*S$8)^2), (U1716^2*S$8*$X$2+1/($X$2*S$8*(R$1017+1+U1716/T1716           )))/(1+($X$2*U1716*S$8)^2))),           V_rtHz(T1716)/($X$2*S$8*(T1716*R$1017+T1716+U1716)),V_rtHz(U1716)*SQRT(Sum_Sq(T1716*S$8*$X$2*R$1017,1))/($X$2*S$8*(T1716*R$1017+T1716+U1716))))/SQRT(Sum_Sq(1/(1+$A1716)+$AC$2/$I$2-1/(1+(1+U1716/T1716)/R$1017),$X$2/$I$2)),IF(U1717&lt;0,"A",R1717))</f>
        <v>1.2346559262602344E-6</v>
      </c>
      <c r="T1716" s="13">
        <f t="shared" si="606"/>
        <v>3614.8714611841215</v>
      </c>
      <c r="U1716" s="12">
        <f t="shared" si="630"/>
        <v>86084.412867811116</v>
      </c>
      <c r="X1716" s="13">
        <f>IF(AA1716&gt;0,SQRT(Sum_Sq($AI$2,V_rtHz($AH$2)/(1+1/$A1716),V_rtHz($AH$2*$A1716)/(1+$A1716),$AN$2*$AH$2/(1+1/$A1716),$AM$2*SQRT(Sum_Sq(AA1716,1/($X$2*Y$8*(1+X$1017+AA1716/Z1716))))/SQRT(Sum_Sq($X$2*AA1716*Y$8,1)),                   $AQ$2*SQRT(Sum_Sq($AH$2/(1+1/$A1716)+AA1716*( 1/(X$1017+1+AA1716/Z1716)-1)/(1+($X$2*AA1716*Y$8)^2), (AA1716^2*Y$8*$X$2+1/($X$2*Y$8*(X$1017+1+AA1716/Z1716           )))/(1+($X$2*AA1716*Y$8)^2))),           V_rtHz(Z1716)/($X$2*Y$8*(Z1716*X$1017+Z1716+AA1716)),V_rtHz(AA1716)*SQRT(Sum_Sq(Z1716*Y$8*$X$2*X$1017,1))/($X$2*Y$8*(Z1716*X$1017+Z1716+AA1716))))/SQRT(Sum_Sq(1/(1+$A1716)+$AC$2/$I$2-1/(1+(1+AA1716/Z1716)/X$1017),$X$2/$I$2)),IF(AA1717&lt;0,"A",X1717))</f>
        <v>2.1058787577944864E-6</v>
      </c>
      <c r="Z1716" s="13">
        <f t="shared" si="607"/>
        <v>3558.3683275474477</v>
      </c>
      <c r="AA1716" s="12">
        <f t="shared" si="631"/>
        <v>276545.4267173885</v>
      </c>
      <c r="AC1716" s="13">
        <f>IF(AF1716&gt;0,SQRT(Sum_Sq($AI$2,V_rtHz($AH$2)/(1+1/$A1716),V_rtHz($AH$2*$A1716)/(1+$A1716),$AN$2*$AH$2/(1+1/$A1716),$AM$2*SQRT(Sum_Sq(AF1716,1/($X$2*AD$8*(1+AC$1017+AF1716/AE1716))))/SQRT(Sum_Sq($X$2*AF1716*AD$8,1)),                   $AQ$2*SQRT(Sum_Sq($AH$2/(1+1/$A1716)+AF1716*( 1/(AC$1017+1+AF1716/AE1716)-1)/(1+($X$2*AF1716*AD$8)^2), (AF1716^2*AD$8*$X$2+1/($X$2*AD$8*(AC$1017+1+AF1716/AE1716           )))/(1+($X$2*AF1716*AD$8)^2))),           V_rtHz(AE1716)/($X$2*AD$8*(AE1716*AC$1017+AE1716+AF1716)),V_rtHz(AF1716)*SQRT(Sum_Sq(AE1716*AD$8*$X$2*AC$1017,1))/($X$2*AD$8*(AE1716*AC$1017+AE1716+AF1716))))/SQRT(Sum_Sq(1/(1+$A1716)+$AC$2/$I$2-1/(1+(1+AF1716/AE1716)/AC$1017),$X$2/$I$2)),IF(AF1717&lt;0,"A",AC1717))</f>
        <v>3.695070702789393E-6</v>
      </c>
      <c r="AE1716" s="13">
        <f t="shared" si="608"/>
        <v>3541.0647380520627</v>
      </c>
      <c r="AF1716" s="12">
        <f t="shared" si="632"/>
        <v>878786.77840785193</v>
      </c>
      <c r="AG1716" s="13"/>
      <c r="AH1716" s="13">
        <f>IF(AK1716&gt;0,SQRT(Sum_Sq($AI$2,V_rtHz($AH$2)/(1+1/$A1716),V_rtHz($AH$2*$A1716)/(1+$A1716),$AN$2*$AH$2/(1+1/$A1716),$AM$2*SQRT(Sum_Sq(AK1716,1/($X$2*AI$8*(1+AH$1017+AK1716/AJ1716))))/SQRT(Sum_Sq($X$2*AK1716*AI$8,1)),                   $AQ$2*SQRT(Sum_Sq($AH$2/(1+1/$A1716)+AK1716*( 1/(AH$1017+1+AK1716/AJ1716)-1)/(1+($X$2*AK1716*AI$8)^2), (AK1716^2*AI$8*$X$2+1/($X$2*AI$8*(AH$1017+1+AK1716/AJ1716           )))/(1+($X$2*AK1716*AI$8)^2))),           V_rtHz(AJ1716)/($X$2*AI$8*(AJ1716*AH$1017+AJ1716+AK1716)),V_rtHz(AK1716)*SQRT(Sum_Sq(AJ1716*AI$8*$X$2*AH$1017,1))/($X$2*AI$8*(AJ1716*AH$1017+AJ1716+AK1716))))/SQRT(Sum_Sq(1/(1+$A1716)+$AC$2/$I$2-1/(1+(1+AK1716/AJ1716)/AH$1017),$X$2/$I$2)),IF(AK1717&lt;0,"A",AH1717))</f>
        <v>6.5436582146511616E-6</v>
      </c>
      <c r="AI1716" s="13"/>
      <c r="AJ1716" s="13">
        <f t="shared" si="609"/>
        <v>3535.6471384701704</v>
      </c>
      <c r="AK1716" s="12">
        <f t="shared" si="633"/>
        <v>2783225.9527601935</v>
      </c>
      <c r="AM1716" s="13">
        <f>IF(AP1716&gt;0,SQRT(Sum_Sq($AI$2,V_rtHz($AH$2)/(1+1/$A1716),V_rtHz($AH$2*$A1716)/(1+$A1716),$AN$2*$AH$2/(1+1/$A1716),$AM$2*SQRT(Sum_Sq(AP1716,1/($X$2*AN$8*(1+AM$1017+AP1716/AO1716))))/SQRT(Sum_Sq($X$2*AP1716*AN$8,1)),                   $AQ$2*SQRT(Sum_Sq($AH$2/(1+1/$A1716)+AP1716*( 1/(AM$1017+1+AP1716/AO1716)-1)/(1+($X$2*AP1716*AN$8)^2), (AP1716^2*AN$8*$X$2+1/($X$2*AN$8*(AM$1017+1+AP1716/AO1716           )))/(1+($X$2*AP1716*AN$8)^2))),           V_rtHz(AO1716)/($X$2*AN$8*(AO1716*AM$1017+AO1716+AP1716)),V_rtHz(AP1716)*SQRT(Sum_Sq(AO1716*AN$8*$X$2*AM$1017,1))/($X$2*AN$8*(AO1716*AM$1017+AO1716+AP1716))))/SQRT(Sum_Sq(1/(1+$A1716)+$AC$2/$I$2-1/(1+(1+AP1716/AO1716)/AM$1017),$X$2/$I$2)),IF(AP1717&lt;0,"A",AM1717))</f>
        <v>1.162505222815774E-5</v>
      </c>
      <c r="AO1716" s="13">
        <f t="shared" si="610"/>
        <v>3533.9393054203283</v>
      </c>
      <c r="AP1716" s="12">
        <f t="shared" si="634"/>
        <v>8805586.6395710297</v>
      </c>
      <c r="AR1716" s="13">
        <f t="shared" si="611"/>
        <v>69887291.180198371</v>
      </c>
      <c r="AS1716" s="13">
        <f t="shared" si="612"/>
        <v>-1.66939720589772E-5</v>
      </c>
      <c r="AV1716" s="13"/>
      <c r="AW1716" s="13">
        <f t="shared" si="613"/>
        <v>9963.3300000000036</v>
      </c>
      <c r="AX1716" s="13">
        <f t="shared" si="614"/>
        <v>1.0898999999999979</v>
      </c>
      <c r="AZ1716" s="13"/>
      <c r="BA1716" s="13"/>
      <c r="BB1716" s="13">
        <f t="shared" si="615"/>
        <v>3150.681587988543</v>
      </c>
      <c r="BC1716" s="13">
        <f t="shared" si="616"/>
        <v>3.4465664218175136</v>
      </c>
      <c r="BD1716" s="13"/>
      <c r="BE1716" s="13"/>
      <c r="BG1716" s="13">
        <f t="shared" si="617"/>
        <v>996.3330000000002</v>
      </c>
      <c r="BH1716" s="13">
        <f t="shared" si="618"/>
        <v>10.899000000000013</v>
      </c>
      <c r="BI1716" s="13"/>
      <c r="BL1716" s="13">
        <f t="shared" si="619"/>
        <v>315.06815879885437</v>
      </c>
      <c r="BM1716" s="13">
        <f t="shared" si="620"/>
        <v>34.465664218175171</v>
      </c>
      <c r="BP1716" s="13"/>
      <c r="BQ1716" s="13">
        <f t="shared" si="621"/>
        <v>99.633300000000006</v>
      </c>
      <c r="BR1716" s="13">
        <f t="shared" si="622"/>
        <v>108.98999999999997</v>
      </c>
      <c r="BT1716" s="13"/>
      <c r="BU1716" s="13"/>
      <c r="BV1716" s="13">
        <f t="shared" si="623"/>
        <v>31.50681587988543</v>
      </c>
      <c r="BW1716" s="13">
        <f t="shared" si="624"/>
        <v>344.65664218175181</v>
      </c>
      <c r="CA1716" s="13">
        <f t="shared" si="625"/>
        <v>9.9633299999999991</v>
      </c>
      <c r="CB1716" s="13">
        <f t="shared" si="626"/>
        <v>1089.8999999999994</v>
      </c>
    </row>
    <row r="1717" spans="1:80" x14ac:dyDescent="0.3">
      <c r="A1717" s="13">
        <f t="shared" si="602"/>
        <v>0.16519617982290138</v>
      </c>
      <c r="C1717" s="13" t="str">
        <f>IF(F1717&gt;0,SQRT(Sum_Sq($AI$2,V_rtHz($AH$2)/(1+1/$A1717),V_rtHz($AH$2*$A1717)/(1+$A1717),$AN$2*$AH$2/(1+1/$A1717),$AM$2*SQRT(Sum_Sq(F1717,1/($X$2*D$8*(1+C$1017+F1717/E1717))))/SQRT(Sum_Sq($X$2*F1717*D$8,1)),                   $AQ$2*SQRT(Sum_Sq($AH$2/(1+1/$A1717)+F1717*( 1/(C$1017+1+F1717/E1717)-1)/(1+($X$2*F1717*D$8)^2), (F1717^2*D$8*$X$2+1/($X$2*D$8*(C$1017+1+F1717/E1717           )))/(1+($X$2*F1717*D$8)^2))),           V_rtHz(E1717)/($X$2*D$8*(E1717*C$1017+E1717+F1717)),V_rtHz(F1717)*SQRT(Sum_Sq(E1717*D$8*$X$2*C$1017,1))/($X$2*D$8*(E1717*C$1017+E1717+F1717))))/SQRT(Sum_Sq(1/(1+$A1717)+$AC$2/$I$2-1/(1+(1+F1717/E1717)/C$1017),$X$2/$I$2)),IF(F1718&lt;0,"A",C1718))</f>
        <v>A</v>
      </c>
      <c r="E1717" s="13">
        <f t="shared" si="603"/>
        <v>-1</v>
      </c>
      <c r="F1717" s="12">
        <f t="shared" si="627"/>
        <v>-2</v>
      </c>
      <c r="H1717" s="13">
        <f>IF(K1717&gt;0,SQRT(Sum_Sq($AI$2,V_rtHz($AH$2)/(1+1/$A1717),V_rtHz($AH$2*$A1717)/(1+$A1717),$AN$2*$AH$2/(1+1/$A1717),$AM$2*SQRT(Sum_Sq(K1717,1/($X$2*I$8*(1+H$1017+K1717/J1717))))/SQRT(Sum_Sq($X$2*K1717*I$8,1)),                   $AQ$2*SQRT(Sum_Sq($AH$2/(1+1/$A1717)+K1717*( 1/(H$1017+1+K1717/J1717)-1)/(1+($X$2*K1717*I$8)^2), (K1717^2*I$8*$X$2+1/($X$2*I$8*(H$1017+1+K1717/J1717           )))/(1+($X$2*K1717*I$8)^2))),           V_rtHz(J1717)/($X$2*I$8*(J1717*H$1017+J1717+K1717)),V_rtHz(K1717)*SQRT(Sum_Sq(J1717*I$8*$X$2*H$1017,1))/($X$2*I$8*(J1717*H$1017+J1717+K1717))))/SQRT(Sum_Sq(1/(1+$A1717)+$AC$2/$I$2-1/(1+(1+K1717/J1717)/H$1017),$X$2/$I$2)),IF(K1718&lt;0,"A",H1718))</f>
        <v>6.5412123197522985E-7</v>
      </c>
      <c r="J1717" s="13">
        <f t="shared" si="604"/>
        <v>4726.9136158178162</v>
      </c>
      <c r="K1717" s="12">
        <f t="shared" si="628"/>
        <v>6583.2404105570431</v>
      </c>
      <c r="M1717" s="13">
        <f>IF(P1717&gt;0,SQRT(Sum_Sq($AI$2,V_rtHz($AH$2)/(1+1/$A1717),V_rtHz($AH$2*$A1717)/(1+$A1717),$AN$2*$AH$2/(1+1/$A1717),$AM$2*SQRT(Sum_Sq(P1717,1/($X$2*N$8*(1+M$1017+P1717/O1717))))/SQRT(Sum_Sq($X$2*P1717*N$8,1)),                   $AQ$2*SQRT(Sum_Sq($AH$2/(1+1/$A1717)+P1717*( 1/(M$1017+1+P1717/O1717)-1)/(1+($X$2*P1717*N$8)^2), (P1717^2*N$8*$X$2+1/($X$2*N$8*(M$1017+1+P1717/O1717           )))/(1+($X$2*P1717*N$8)^2))),           V_rtHz(O1717)/($X$2*N$8*(O1717*M$1017+O1717+P1717)),V_rtHz(P1717)*SQRT(Sum_Sq(O1717*N$8*$X$2*M$1017,1))/($X$2*N$8*(O1717*M$1017+O1717+P1717))))/SQRT(Sum_Sq(1/(1+$A1717)+$AC$2/$I$2-1/(1+(1+P1717/O1717)/M$1017),$X$2/$I$2)),IF(P1718&lt;0,"A",M1718))</f>
        <v>7.8726550892921229E-7</v>
      </c>
      <c r="O1717" s="13">
        <f t="shared" si="605"/>
        <v>3786.5101658305975</v>
      </c>
      <c r="P1717" s="12">
        <f t="shared" si="629"/>
        <v>25988.322874167985</v>
      </c>
      <c r="R1717" s="13">
        <f>IF(U1717&gt;0,SQRT(Sum_Sq($AI$2,V_rtHz($AH$2)/(1+1/$A1717),V_rtHz($AH$2*$A1717)/(1+$A1717),$AN$2*$AH$2/(1+1/$A1717),$AM$2*SQRT(Sum_Sq(U1717,1/($X$2*S$8*(1+R$1017+U1717/T1717))))/SQRT(Sum_Sq($X$2*U1717*S$8,1)),                   $AQ$2*SQRT(Sum_Sq($AH$2/(1+1/$A1717)+U1717*( 1/(R$1017+1+U1717/T1717)-1)/(1+($X$2*U1717*S$8)^2), (U1717^2*S$8*$X$2+1/($X$2*S$8*(R$1017+1+U1717/T1717           )))/(1+($X$2*U1717*S$8)^2))),           V_rtHz(T1717)/($X$2*S$8*(T1717*R$1017+T1717+U1717)),V_rtHz(U1717)*SQRT(Sum_Sq(T1717*S$8*$X$2*R$1017,1))/($X$2*S$8*(T1717*R$1017+T1717+U1717))))/SQRT(Sum_Sq(1/(1+$A1717)+$AC$2/$I$2-1/(1+(1+U1717/T1717)/R$1017),$X$2/$I$2)),IF(U1718&lt;0,"A",R1718))</f>
        <v>1.2342609246352179E-6</v>
      </c>
      <c r="T1717" s="13">
        <f t="shared" si="606"/>
        <v>3591.6955876024208</v>
      </c>
      <c r="U1717" s="12">
        <f t="shared" si="630"/>
        <v>86639.883514283982</v>
      </c>
      <c r="X1717" s="13">
        <f>IF(AA1717&gt;0,SQRT(Sum_Sq($AI$2,V_rtHz($AH$2)/(1+1/$A1717),V_rtHz($AH$2*$A1717)/(1+$A1717),$AN$2*$AH$2/(1+1/$A1717),$AM$2*SQRT(Sum_Sq(AA1717,1/($X$2*Y$8*(1+X$1017+AA1717/Z1717))))/SQRT(Sum_Sq($X$2*AA1717*Y$8,1)),                   $AQ$2*SQRT(Sum_Sq($AH$2/(1+1/$A1717)+AA1717*( 1/(X$1017+1+AA1717/Z1717)-1)/(1+($X$2*AA1717*Y$8)^2), (AA1717^2*Y$8*$X$2+1/($X$2*Y$8*(X$1017+1+AA1717/Z1717           )))/(1+($X$2*AA1717*Y$8)^2))),           V_rtHz(Z1717)/($X$2*Y$8*(Z1717*X$1017+Z1717+AA1717)),V_rtHz(AA1717)*SQRT(Sum_Sq(Z1717*Y$8*$X$2*X$1017,1))/($X$2*Y$8*(Z1717*X$1017+Z1717+AA1717))))/SQRT(Sum_Sq(1/(1+$A1717)+$AC$2/$I$2-1/(1+(1+AA1717/Z1717)/X$1017),$X$2/$I$2)),IF(AA1718&lt;0,"A",X1718))</f>
        <v>2.1055699258918667E-6</v>
      </c>
      <c r="Z1717" s="13">
        <f t="shared" si="607"/>
        <v>3536.2949351235434</v>
      </c>
      <c r="AA1717" s="12">
        <f t="shared" si="631"/>
        <v>278271.61071475229</v>
      </c>
      <c r="AC1717" s="13">
        <f>IF(AF1717&gt;0,SQRT(Sum_Sq($AI$2,V_rtHz($AH$2)/(1+1/$A1717),V_rtHz($AH$2*$A1717)/(1+$A1717),$AN$2*$AH$2/(1+1/$A1717),$AM$2*SQRT(Sum_Sq(AF1717,1/($X$2*AD$8*(1+AC$1017+AF1717/AE1717))))/SQRT(Sum_Sq($X$2*AF1717*AD$8,1)),                   $AQ$2*SQRT(Sum_Sq($AH$2/(1+1/$A1717)+AF1717*( 1/(AC$1017+1+AF1717/AE1717)-1)/(1+($X$2*AF1717*AD$8)^2), (AF1717^2*AD$8*$X$2+1/($X$2*AD$8*(AC$1017+1+AF1717/AE1717           )))/(1+($X$2*AF1717*AD$8)^2))),           V_rtHz(AE1717)/($X$2*AD$8*(AE1717*AC$1017+AE1717+AF1717)),V_rtHz(AF1717)*SQRT(Sum_Sq(AE1717*AD$8*$X$2*AC$1017,1))/($X$2*AD$8*(AE1717*AC$1017+AE1717+AF1717))))/SQRT(Sum_Sq(1/(1+$A1717)+$AC$2/$I$2-1/(1+(1+AF1717/AE1717)/AC$1017),$X$2/$I$2)),IF(AF1718&lt;0,"A",AC1718))</f>
        <v>3.6947218732117612E-6</v>
      </c>
      <c r="AE1717" s="13">
        <f t="shared" si="608"/>
        <v>3519.3216426833487</v>
      </c>
      <c r="AF1717" s="12">
        <f t="shared" si="632"/>
        <v>884216.10447454196</v>
      </c>
      <c r="AG1717" s="13"/>
      <c r="AH1717" s="13">
        <f>IF(AK1717&gt;0,SQRT(Sum_Sq($AI$2,V_rtHz($AH$2)/(1+1/$A1717),V_rtHz($AH$2*$A1717)/(1+$A1717),$AN$2*$AH$2/(1+1/$A1717),$AM$2*SQRT(Sum_Sq(AK1717,1/($X$2*AI$8*(1+AH$1017+AK1717/AJ1717))))/SQRT(Sum_Sq($X$2*AK1717*AI$8,1)),                   $AQ$2*SQRT(Sum_Sq($AH$2/(1+1/$A1717)+AK1717*( 1/(AH$1017+1+AK1717/AJ1717)-1)/(1+($X$2*AK1717*AI$8)^2), (AK1717^2*AI$8*$X$2+1/($X$2*AI$8*(AH$1017+1+AK1717/AJ1717           )))/(1+($X$2*AK1717*AI$8)^2))),           V_rtHz(AJ1717)/($X$2*AI$8*(AJ1717*AH$1017+AJ1717+AK1717)),V_rtHz(AK1717)*SQRT(Sum_Sq(AJ1717*AI$8*$X$2*AH$1017,1))/($X$2*AI$8*(AJ1717*AH$1017+AJ1717+AK1717))))/SQRT(Sum_Sq(1/(1+$A1717)+$AC$2/$I$2-1/(1+(1+AK1717/AJ1717)/AH$1017),$X$2/$I$2)),IF(AK1718&lt;0,"A",AH1718))</f>
        <v>6.5431511071109351E-6</v>
      </c>
      <c r="AI1717" s="13"/>
      <c r="AJ1717" s="13">
        <f t="shared" si="609"/>
        <v>3514.0067559287845</v>
      </c>
      <c r="AK1717" s="12">
        <f t="shared" si="633"/>
        <v>2800365.9523390853</v>
      </c>
      <c r="AM1717" s="13">
        <f>IF(AP1717&gt;0,SQRT(Sum_Sq($AI$2,V_rtHz($AH$2)/(1+1/$A1717),V_rtHz($AH$2*$A1717)/(1+$A1717),$AN$2*$AH$2/(1+1/$A1717),$AM$2*SQRT(Sum_Sq(AP1717,1/($X$2*AN$8*(1+AM$1017+AP1717/AO1717))))/SQRT(Sum_Sq($X$2*AP1717*AN$8,1)),                   $AQ$2*SQRT(Sum_Sq($AH$2/(1+1/$A1717)+AP1717*( 1/(AM$1017+1+AP1717/AO1717)-1)/(1+($X$2*AP1717*AN$8)^2), (AP1717^2*AN$8*$X$2+1/($X$2*AN$8*(AM$1017+1+AP1717/AO1717           )))/(1+($X$2*AP1717*AN$8)^2))),           V_rtHz(AO1717)/($X$2*AN$8*(AO1717*AM$1017+AO1717+AP1717)),V_rtHz(AP1717)*SQRT(Sum_Sq(AO1717*AN$8*$X$2*AM$1017,1))/($X$2*AN$8*(AO1717*AM$1017+AO1717+AP1717))))/SQRT(Sum_Sq(1/(1+$A1717)+$AC$2/$I$2-1/(1+(1+AP1717/AO1717)/AM$1017),$X$2/$I$2)),IF(AP1718&lt;0,"A",AM1718))</f>
        <v>1.1624237078719465E-5</v>
      </c>
      <c r="AO1717" s="13">
        <f t="shared" si="610"/>
        <v>3512.3312328213974</v>
      </c>
      <c r="AP1717" s="12">
        <f t="shared" si="634"/>
        <v>8859759.1372005269</v>
      </c>
      <c r="AR1717" s="13">
        <f t="shared" si="611"/>
        <v>69887291.180198371</v>
      </c>
      <c r="AS1717" s="13">
        <f t="shared" si="612"/>
        <v>-1.6755726059230294E-5</v>
      </c>
      <c r="AV1717" s="13"/>
      <c r="AW1717" s="13">
        <f t="shared" si="613"/>
        <v>9963.3300000000036</v>
      </c>
      <c r="AX1717" s="13">
        <f t="shared" si="614"/>
        <v>1.0898999999999999</v>
      </c>
      <c r="AZ1717" s="13"/>
      <c r="BA1717" s="13"/>
      <c r="BB1717" s="13">
        <f t="shared" si="615"/>
        <v>3150.681587988543</v>
      </c>
      <c r="BC1717" s="13">
        <f t="shared" si="616"/>
        <v>3.4465664218175118</v>
      </c>
      <c r="BD1717" s="13"/>
      <c r="BE1717" s="13"/>
      <c r="BG1717" s="13">
        <f t="shared" si="617"/>
        <v>996.3330000000002</v>
      </c>
      <c r="BH1717" s="13">
        <f t="shared" si="618"/>
        <v>10.899000000000004</v>
      </c>
      <c r="BI1717" s="13"/>
      <c r="BL1717" s="13">
        <f t="shared" si="619"/>
        <v>315.06815879885437</v>
      </c>
      <c r="BM1717" s="13">
        <f t="shared" si="620"/>
        <v>34.465664218175192</v>
      </c>
      <c r="BP1717" s="13"/>
      <c r="BQ1717" s="13">
        <f t="shared" si="621"/>
        <v>99.633299999999991</v>
      </c>
      <c r="BR1717" s="13">
        <f t="shared" si="622"/>
        <v>108.99000000000012</v>
      </c>
      <c r="BT1717" s="13"/>
      <c r="BU1717" s="13"/>
      <c r="BV1717" s="13">
        <f t="shared" si="623"/>
        <v>31.50681587988543</v>
      </c>
      <c r="BW1717" s="13">
        <f t="shared" si="624"/>
        <v>344.65664218175152</v>
      </c>
      <c r="CA1717" s="13">
        <f t="shared" si="625"/>
        <v>9.9633299999999991</v>
      </c>
      <c r="CB1717" s="13">
        <f t="shared" si="626"/>
        <v>1089.899999999999</v>
      </c>
    </row>
    <row r="1718" spans="1:80" x14ac:dyDescent="0.3">
      <c r="A1718" s="13">
        <f t="shared" si="602"/>
        <v>0.16749428760264373</v>
      </c>
      <c r="C1718" s="13" t="str">
        <f>IF(F1718&gt;0,SQRT(Sum_Sq($AI$2,V_rtHz($AH$2)/(1+1/$A1718),V_rtHz($AH$2*$A1718)/(1+$A1718),$AN$2*$AH$2/(1+1/$A1718),$AM$2*SQRT(Sum_Sq(F1718,1/($X$2*D$8*(1+C$1017+F1718/E1718))))/SQRT(Sum_Sq($X$2*F1718*D$8,1)),                   $AQ$2*SQRT(Sum_Sq($AH$2/(1+1/$A1718)+F1718*( 1/(C$1017+1+F1718/E1718)-1)/(1+($X$2*F1718*D$8)^2), (F1718^2*D$8*$X$2+1/($X$2*D$8*(C$1017+1+F1718/E1718           )))/(1+($X$2*F1718*D$8)^2))),           V_rtHz(E1718)/($X$2*D$8*(E1718*C$1017+E1718+F1718)),V_rtHz(F1718)*SQRT(Sum_Sq(E1718*D$8*$X$2*C$1017,1))/($X$2*D$8*(E1718*C$1017+E1718+F1718))))/SQRT(Sum_Sq(1/(1+$A1718)+$AC$2/$I$2-1/(1+(1+F1718/E1718)/C$1017),$X$2/$I$2)),IF(F1719&lt;0,"A",C1719))</f>
        <v>A</v>
      </c>
      <c r="E1718" s="13">
        <f t="shared" si="603"/>
        <v>-1</v>
      </c>
      <c r="F1718" s="12">
        <f t="shared" si="627"/>
        <v>-2</v>
      </c>
      <c r="H1718" s="13">
        <f>IF(K1718&gt;0,SQRT(Sum_Sq($AI$2,V_rtHz($AH$2)/(1+1/$A1718),V_rtHz($AH$2*$A1718)/(1+$A1718),$AN$2*$AH$2/(1+1/$A1718),$AM$2*SQRT(Sum_Sq(K1718,1/($X$2*I$8*(1+H$1017+K1718/J1718))))/SQRT(Sum_Sq($X$2*K1718*I$8,1)),                   $AQ$2*SQRT(Sum_Sq($AH$2/(1+1/$A1718)+K1718*( 1/(H$1017+1+K1718/J1718)-1)/(1+($X$2*K1718*I$8)^2), (K1718^2*I$8*$X$2+1/($X$2*I$8*(H$1017+1+K1718/J1718           )))/(1+($X$2*K1718*I$8)^2))),           V_rtHz(J1718)/($X$2*I$8*(J1718*H$1017+J1718+K1718)),V_rtHz(K1718)*SQRT(Sum_Sq(J1718*I$8*$X$2*H$1017,1))/($X$2*I$8*(J1718*H$1017+J1718+K1718))))/SQRT(Sum_Sq(1/(1+$A1718)+$AC$2/$I$2-1/(1+(1+K1718/J1718)/H$1017),$X$2/$I$2)),IF(K1719&lt;0,"A",H1719))</f>
        <v>6.5104956245608097E-7</v>
      </c>
      <c r="J1718" s="13">
        <f t="shared" si="604"/>
        <v>4672.8737774433548</v>
      </c>
      <c r="K1718" s="12">
        <f t="shared" si="628"/>
        <v>6659.3728431264863</v>
      </c>
      <c r="M1718" s="13">
        <f>IF(P1718&gt;0,SQRT(Sum_Sq($AI$2,V_rtHz($AH$2)/(1+1/$A1718),V_rtHz($AH$2*$A1718)/(1+$A1718),$AN$2*$AH$2/(1+1/$A1718),$AM$2*SQRT(Sum_Sq(P1718,1/($X$2*N$8*(1+M$1017+P1718/O1718))))/SQRT(Sum_Sq($X$2*P1718*N$8,1)),                   $AQ$2*SQRT(Sum_Sq($AH$2/(1+1/$A1718)+P1718*( 1/(M$1017+1+P1718/O1718)-1)/(1+($X$2*P1718*N$8)^2), (P1718^2*N$8*$X$2+1/($X$2*N$8*(M$1017+1+P1718/O1718           )))/(1+($X$2*P1718*N$8)^2))),           V_rtHz(O1718)/($X$2*N$8*(O1718*M$1017+O1718+P1718)),V_rtHz(P1718)*SQRT(Sum_Sq(O1718*N$8*$X$2*M$1017,1))/($X$2*N$8*(O1718*M$1017+O1718+P1718))))/SQRT(Sum_Sq(1/(1+$A1718)+$AC$2/$I$2-1/(1+(1+P1718/O1718)/M$1017),$X$2/$I$2)),IF(P1719&lt;0,"A",M1719))</f>
        <v>7.8654103873880194E-7</v>
      </c>
      <c r="O1718" s="13">
        <f t="shared" si="605"/>
        <v>3759.3865354698073</v>
      </c>
      <c r="P1718" s="12">
        <f t="shared" si="629"/>
        <v>26175.826249169488</v>
      </c>
      <c r="R1718" s="13">
        <f>IF(U1718&gt;0,SQRT(Sum_Sq($AI$2,V_rtHz($AH$2)/(1+1/$A1718),V_rtHz($AH$2*$A1718)/(1+$A1718),$AN$2*$AH$2/(1+1/$A1718),$AM$2*SQRT(Sum_Sq(U1718,1/($X$2*S$8*(1+R$1017+U1718/T1718))))/SQRT(Sum_Sq($X$2*U1718*S$8,1)),                   $AQ$2*SQRT(Sum_Sq($AH$2/(1+1/$A1718)+U1718*( 1/(R$1017+1+U1718/T1718)-1)/(1+($X$2*U1718*S$8)^2), (U1718^2*S$8*$X$2+1/($X$2*S$8*(R$1017+1+U1718/T1718           )))/(1+($X$2*U1718*S$8)^2))),           V_rtHz(T1718)/($X$2*S$8*(T1718*R$1017+T1718+U1718)),V_rtHz(U1718)*SQRT(Sum_Sq(T1718*S$8*$X$2*R$1017,1))/($X$2*S$8*(T1718*R$1017+T1718+U1718))))/SQRT(Sum_Sq(1/(1+$A1718)+$AC$2/$I$2-1/(1+(1+U1718/T1718)/R$1017),$X$2/$I$2)),IF(U1719&lt;0,"A",R1719))</f>
        <v>1.2339106338905652E-6</v>
      </c>
      <c r="T1718" s="13">
        <f t="shared" si="606"/>
        <v>3568.6634676848157</v>
      </c>
      <c r="U1718" s="12">
        <f t="shared" si="630"/>
        <v>87199.056494537828</v>
      </c>
      <c r="X1718" s="13">
        <f>IF(AA1718&gt;0,SQRT(Sum_Sq($AI$2,V_rtHz($AH$2)/(1+1/$A1718),V_rtHz($AH$2*$A1718)/(1+$A1718),$AN$2*$AH$2/(1+1/$A1718),$AM$2*SQRT(Sum_Sq(AA1718,1/($X$2*Y$8*(1+X$1017+AA1718/Z1718))))/SQRT(Sum_Sq($X$2*AA1718*Y$8,1)),                   $AQ$2*SQRT(Sum_Sq($AH$2/(1+1/$A1718)+AA1718*( 1/(X$1017+1+AA1718/Z1718)-1)/(1+($X$2*AA1718*Y$8)^2), (AA1718^2*Y$8*$X$2+1/($X$2*Y$8*(X$1017+1+AA1718/Z1718           )))/(1+($X$2*AA1718*Y$8)^2))),           V_rtHz(Z1718)/($X$2*Y$8*(Z1718*X$1017+Z1718+AA1718)),V_rtHz(AA1718)*SQRT(Sum_Sq(Z1718*Y$8*$X$2*X$1017,1))/($X$2*Y$8*(Z1718*X$1017+Z1718+AA1718))))/SQRT(Sum_Sq(1/(1+$A1718)+$AC$2/$I$2-1/(1+(1+AA1718/Z1718)/X$1017),$X$2/$I$2)),IF(AA1719&lt;0,"A",X1719))</f>
        <v>2.1053313549214859E-6</v>
      </c>
      <c r="Z1718" s="13">
        <f t="shared" si="607"/>
        <v>3514.3439733396071</v>
      </c>
      <c r="AA1718" s="12">
        <f t="shared" si="631"/>
        <v>280009.72443916084</v>
      </c>
      <c r="AC1718" s="13">
        <f>IF(AF1718&gt;0,SQRT(Sum_Sq($AI$2,V_rtHz($AH$2)/(1+1/$A1718),V_rtHz($AH$2*$A1718)/(1+$A1718),$AN$2*$AH$2/(1+1/$A1718),$AM$2*SQRT(Sum_Sq(AF1718,1/($X$2*AD$8*(1+AC$1017+AF1718/AE1718))))/SQRT(Sum_Sq($X$2*AF1718*AD$8,1)),                   $AQ$2*SQRT(Sum_Sq($AH$2/(1+1/$A1718)+AF1718*( 1/(AC$1017+1+AF1718/AE1718)-1)/(1+($X$2*AF1718*AD$8)^2), (AF1718^2*AD$8*$X$2+1/($X$2*AD$8*(AC$1017+1+AF1718/AE1718           )))/(1+($X$2*AF1718*AD$8)^2))),           V_rtHz(AE1718)/($X$2*AD$8*(AE1718*AC$1017+AE1718+AF1718)),V_rtHz(AF1718)*SQRT(Sum_Sq(AE1718*AD$8*$X$2*AC$1017,1))/($X$2*AD$8*(AE1718*AC$1017+AE1718+AF1718))))/SQRT(Sum_Sq(1/(1+$A1718)+$AC$2/$I$2-1/(1+(1+AF1718/AE1718)/AC$1017),$X$2/$I$2)),IF(AF1719&lt;0,"A",AC1719))</f>
        <v>3.694493241504217E-6</v>
      </c>
      <c r="AE1718" s="13">
        <f t="shared" si="608"/>
        <v>3497.694827573062</v>
      </c>
      <c r="AF1718" s="12">
        <f t="shared" si="632"/>
        <v>889683.35623654805</v>
      </c>
      <c r="AG1718" s="13"/>
      <c r="AH1718" s="13">
        <f>IF(AK1718&gt;0,SQRT(Sum_Sq($AI$2,V_rtHz($AH$2)/(1+1/$A1718),V_rtHz($AH$2*$A1718)/(1+$A1718),$AN$2*$AH$2/(1+1/$A1718),$AM$2*SQRT(Sum_Sq(AK1718,1/($X$2*AI$8*(1+AH$1017+AK1718/AJ1718))))/SQRT(Sum_Sq($X$2*AK1718*AI$8,1)),                   $AQ$2*SQRT(Sum_Sq($AH$2/(1+1/$A1718)+AK1718*( 1/(AH$1017+1+AK1718/AJ1718)-1)/(1+($X$2*AK1718*AI$8)^2), (AK1718^2*AI$8*$X$2+1/($X$2*AI$8*(AH$1017+1+AK1718/AJ1718           )))/(1+($X$2*AK1718*AI$8)^2))),           V_rtHz(AJ1718)/($X$2*AI$8*(AJ1718*AH$1017+AJ1718+AK1718)),V_rtHz(AK1718)*SQRT(Sum_Sq(AJ1718*AI$8*$X$2*AH$1017,1))/($X$2*AI$8*(AJ1718*AH$1017+AJ1718+AK1718))))/SQRT(Sum_Sq(1/(1+$A1718)+$AC$2/$I$2-1/(1+(1+AK1718/AJ1718)/AH$1017),$X$2/$I$2)),IF(AK1719&lt;0,"A",AH1719))</f>
        <v>6.5428551993496292E-6</v>
      </c>
      <c r="AI1718" s="13"/>
      <c r="AJ1718" s="13">
        <f t="shared" si="609"/>
        <v>3492.480763576124</v>
      </c>
      <c r="AK1718" s="12">
        <f t="shared" si="633"/>
        <v>2817626.0777786826</v>
      </c>
      <c r="AM1718" s="13">
        <f>IF(AP1718&gt;0,SQRT(Sum_Sq($AI$2,V_rtHz($AH$2)/(1+1/$A1718),V_rtHz($AH$2*$A1718)/(1+$A1718),$AN$2*$AH$2/(1+1/$A1718),$AM$2*SQRT(Sum_Sq(AP1718,1/($X$2*AN$8*(1+AM$1017+AP1718/AO1718))))/SQRT(Sum_Sq($X$2*AP1718*AN$8,1)),                   $AQ$2*SQRT(Sum_Sq($AH$2/(1+1/$A1718)+AP1718*( 1/(AM$1017+1+AP1718/AO1718)-1)/(1+($X$2*AP1718*AN$8)^2), (AP1718^2*AN$8*$X$2+1/($X$2*AN$8*(AM$1017+1+AP1718/AO1718           )))/(1+($X$2*AP1718*AN$8)^2))),           V_rtHz(AO1718)/($X$2*AN$8*(AO1718*AM$1017+AO1718+AP1718)),V_rtHz(AP1718)*SQRT(Sum_Sq(AO1718*AN$8*$X$2*AM$1017,1))/($X$2*AN$8*(AO1718*AM$1017+AO1718+AP1718))))/SQRT(Sum_Sq(1/(1+$A1718)+$AC$2/$I$2-1/(1+(1+AP1718/AO1718)/AM$1017),$X$2/$I$2)),IF(AP1719&lt;0,"A",AM1719))</f>
        <v>1.1623796372872931E-5</v>
      </c>
      <c r="AO1718" s="13">
        <f t="shared" si="610"/>
        <v>3490.8369580740018</v>
      </c>
      <c r="AP1718" s="12">
        <f t="shared" si="634"/>
        <v>8914311.6984853726</v>
      </c>
      <c r="AR1718" s="13">
        <f t="shared" si="611"/>
        <v>69887291.180198371</v>
      </c>
      <c r="AS1718" s="13">
        <f t="shared" si="612"/>
        <v>-1.6818807355492675E-5</v>
      </c>
      <c r="AV1718" s="13"/>
      <c r="AW1718" s="13">
        <f t="shared" si="613"/>
        <v>9963.3300000000036</v>
      </c>
      <c r="AX1718" s="13">
        <f t="shared" si="614"/>
        <v>1.0898999999999999</v>
      </c>
      <c r="AZ1718" s="13"/>
      <c r="BA1718" s="13"/>
      <c r="BB1718" s="13">
        <f t="shared" si="615"/>
        <v>3150.681587988543</v>
      </c>
      <c r="BC1718" s="13">
        <f t="shared" si="616"/>
        <v>3.4465664218175118</v>
      </c>
      <c r="BD1718" s="13"/>
      <c r="BE1718" s="13"/>
      <c r="BG1718" s="13">
        <f t="shared" si="617"/>
        <v>996.3330000000002</v>
      </c>
      <c r="BH1718" s="13">
        <f t="shared" si="618"/>
        <v>10.899000000000013</v>
      </c>
      <c r="BI1718" s="13"/>
      <c r="BL1718" s="13">
        <f t="shared" si="619"/>
        <v>315.06815879885437</v>
      </c>
      <c r="BM1718" s="13">
        <f t="shared" si="620"/>
        <v>34.465664218175149</v>
      </c>
      <c r="BP1718" s="13"/>
      <c r="BQ1718" s="13">
        <f t="shared" si="621"/>
        <v>99.633300000000006</v>
      </c>
      <c r="BR1718" s="13">
        <f t="shared" si="622"/>
        <v>108.99000000000018</v>
      </c>
      <c r="BT1718" s="13"/>
      <c r="BU1718" s="13"/>
      <c r="BV1718" s="13">
        <f t="shared" si="623"/>
        <v>31.50681587988543</v>
      </c>
      <c r="BW1718" s="13">
        <f t="shared" si="624"/>
        <v>344.65664218175152</v>
      </c>
      <c r="CA1718" s="13">
        <f t="shared" si="625"/>
        <v>9.9633299999999991</v>
      </c>
      <c r="CB1718" s="13">
        <f t="shared" si="626"/>
        <v>1089.9000000000015</v>
      </c>
    </row>
    <row r="1719" spans="1:80" x14ac:dyDescent="0.3">
      <c r="A1719" s="13">
        <f t="shared" si="602"/>
        <v>0.16982436524617422</v>
      </c>
      <c r="C1719" s="13" t="str">
        <f>IF(F1719&gt;0,SQRT(Sum_Sq($AI$2,V_rtHz($AH$2)/(1+1/$A1719),V_rtHz($AH$2*$A1719)/(1+$A1719),$AN$2*$AH$2/(1+1/$A1719),$AM$2*SQRT(Sum_Sq(F1719,1/($X$2*D$8*(1+C$1017+F1719/E1719))))/SQRT(Sum_Sq($X$2*F1719*D$8,1)),                   $AQ$2*SQRT(Sum_Sq($AH$2/(1+1/$A1719)+F1719*( 1/(C$1017+1+F1719/E1719)-1)/(1+($X$2*F1719*D$8)^2), (F1719^2*D$8*$X$2+1/($X$2*D$8*(C$1017+1+F1719/E1719           )))/(1+($X$2*F1719*D$8)^2))),           V_rtHz(E1719)/($X$2*D$8*(E1719*C$1017+E1719+F1719)),V_rtHz(F1719)*SQRT(Sum_Sq(E1719*D$8*$X$2*C$1017,1))/($X$2*D$8*(E1719*C$1017+E1719+F1719))))/SQRT(Sum_Sq(1/(1+$A1719)+$AC$2/$I$2-1/(1+(1+F1719/E1719)/C$1017),$X$2/$I$2)),IF(F1720&lt;0,"A",C1720))</f>
        <v>A</v>
      </c>
      <c r="E1719" s="13">
        <f t="shared" si="603"/>
        <v>-1</v>
      </c>
      <c r="F1719" s="12">
        <f t="shared" si="627"/>
        <v>-2</v>
      </c>
      <c r="H1719" s="13">
        <f>IF(K1719&gt;0,SQRT(Sum_Sq($AI$2,V_rtHz($AH$2)/(1+1/$A1719),V_rtHz($AH$2*$A1719)/(1+$A1719),$AN$2*$AH$2/(1+1/$A1719),$AM$2*SQRT(Sum_Sq(K1719,1/($X$2*I$8*(1+H$1017+K1719/J1719))))/SQRT(Sum_Sq($X$2*K1719*I$8,1)),                   $AQ$2*SQRT(Sum_Sq($AH$2/(1+1/$A1719)+K1719*( 1/(H$1017+1+K1719/J1719)-1)/(1+($X$2*K1719*I$8)^2), (K1719^2*I$8*$X$2+1/($X$2*I$8*(H$1017+1+K1719/J1719           )))/(1+($X$2*K1719*I$8)^2))),           V_rtHz(J1719)/($X$2*I$8*(J1719*H$1017+J1719+K1719)),V_rtHz(K1719)*SQRT(Sum_Sq(J1719*I$8*$X$2*H$1017,1))/($X$2*I$8*(J1719*H$1017+J1719+K1719))))/SQRT(Sum_Sq(1/(1+$A1719)+$AC$2/$I$2-1/(1+(1+K1719/J1719)/H$1017),$X$2/$I$2)),IF(K1720&lt;0,"A",H1720))</f>
        <v>6.4808894550239823E-7</v>
      </c>
      <c r="J1719" s="13">
        <f t="shared" si="604"/>
        <v>4620.0238756249219</v>
      </c>
      <c r="K1719" s="12">
        <f t="shared" si="628"/>
        <v>6735.5514972647106</v>
      </c>
      <c r="M1719" s="13">
        <f>IF(P1719&gt;0,SQRT(Sum_Sq($AI$2,V_rtHz($AH$2)/(1+1/$A1719),V_rtHz($AH$2*$A1719)/(1+$A1719),$AN$2*$AH$2/(1+1/$A1719),$AM$2*SQRT(Sum_Sq(P1719,1/($X$2*N$8*(1+M$1017+P1719/O1719))))/SQRT(Sum_Sq($X$2*P1719*N$8,1)),                   $AQ$2*SQRT(Sum_Sq($AH$2/(1+1/$A1719)+P1719*( 1/(M$1017+1+P1719/O1719)-1)/(1+($X$2*P1719*N$8)^2), (P1719^2*N$8*$X$2+1/($X$2*N$8*(M$1017+1+P1719/O1719           )))/(1+($X$2*P1719*N$8)^2))),           V_rtHz(O1719)/($X$2*N$8*(O1719*M$1017+O1719+P1719)),V_rtHz(P1719)*SQRT(Sum_Sq(O1719*N$8*$X$2*M$1017,1))/($X$2*N$8*(O1719*M$1017+O1719+P1719))))/SQRT(Sum_Sq(1/(1+$A1719)+$AC$2/$I$2-1/(1+(1+P1719/O1719)/M$1017),$X$2/$I$2)),IF(P1720&lt;0,"A",M1720))</f>
        <v>7.8585450730458987E-7</v>
      </c>
      <c r="O1719" s="13">
        <f t="shared" si="605"/>
        <v>3732.4953201445946</v>
      </c>
      <c r="P1719" s="12">
        <f t="shared" si="629"/>
        <v>26364.413164786703</v>
      </c>
      <c r="R1719" s="13">
        <f>IF(U1719&gt;0,SQRT(Sum_Sq($AI$2,V_rtHz($AH$2)/(1+1/$A1719),V_rtHz($AH$2*$A1719)/(1+$A1719),$AN$2*$AH$2/(1+1/$A1719),$AM$2*SQRT(Sum_Sq(U1719,1/($X$2*S$8*(1+R$1017+U1719/T1719))))/SQRT(Sum_Sq($X$2*U1719*S$8,1)),                   $AQ$2*SQRT(Sum_Sq($AH$2/(1+1/$A1719)+U1719*( 1/(R$1017+1+U1719/T1719)-1)/(1+($X$2*U1719*S$8)^2), (U1719^2*S$8*$X$2+1/($X$2*S$8*(R$1017+1+U1719/T1719           )))/(1+($X$2*U1719*S$8)^2))),           V_rtHz(T1719)/($X$2*S$8*(T1719*R$1017+T1719+U1719)),V_rtHz(U1719)*SQRT(Sum_Sq(T1719*S$8*$X$2*R$1017,1))/($X$2*S$8*(T1719*R$1017+T1719+U1719))))/SQRT(Sum_Sq(1/(1+$A1719)+$AC$2/$I$2-1/(1+(1+U1719/T1719)/R$1017),$X$2/$I$2)),IF(U1720&lt;0,"A",R1720))</f>
        <v>1.2336054217151461E-6</v>
      </c>
      <c r="T1719" s="13">
        <f t="shared" si="606"/>
        <v>3545.7741858693394</v>
      </c>
      <c r="U1719" s="12">
        <f t="shared" si="630"/>
        <v>87761.958606607266</v>
      </c>
      <c r="X1719" s="13">
        <f>IF(AA1719&gt;0,SQRT(Sum_Sq($AI$2,V_rtHz($AH$2)/(1+1/$A1719),V_rtHz($AH$2*$A1719)/(1+$A1719),$AN$2*$AH$2/(1+1/$A1719),$AM$2*SQRT(Sum_Sq(AA1719,1/($X$2*Y$8*(1+X$1017+AA1719/Z1719))))/SQRT(Sum_Sq($X$2*AA1719*Y$8,1)),                   $AQ$2*SQRT(Sum_Sq($AH$2/(1+1/$A1719)+AA1719*( 1/(X$1017+1+AA1719/Z1719)-1)/(1+($X$2*AA1719*Y$8)^2), (AA1719^2*Y$8*$X$2+1/($X$2*Y$8*(X$1017+1+AA1719/Z1719           )))/(1+($X$2*AA1719*Y$8)^2))),           V_rtHz(Z1719)/($X$2*Y$8*(Z1719*X$1017+Z1719+AA1719)),V_rtHz(AA1719)*SQRT(Sum_Sq(Z1719*Y$8*$X$2*X$1017,1))/($X$2*Y$8*(Z1719*X$1017+Z1719+AA1719))))/SQRT(Sum_Sq(1/(1+$A1719)+$AC$2/$I$2-1/(1+(1+AA1719/Z1719)/X$1017),$X$2/$I$2)),IF(AA1720&lt;0,"A",X1720))</f>
        <v>2.1051637563776319E-6</v>
      </c>
      <c r="Z1719" s="13">
        <f t="shared" si="607"/>
        <v>3492.514936594413</v>
      </c>
      <c r="AA1719" s="12">
        <f t="shared" si="631"/>
        <v>281759.85083081893</v>
      </c>
      <c r="AC1719" s="13">
        <f>IF(AF1719&gt;0,SQRT(Sum_Sq($AI$2,V_rtHz($AH$2)/(1+1/$A1719),V_rtHz($AH$2*$A1719)/(1+$A1719),$AN$2*$AH$2/(1+1/$A1719),$AM$2*SQRT(Sum_Sq(AF1719,1/($X$2*AD$8*(1+AC$1017+AF1719/AE1719))))/SQRT(Sum_Sq($X$2*AF1719*AD$8,1)),                   $AQ$2*SQRT(Sum_Sq($AH$2/(1+1/$A1719)+AF1719*( 1/(AC$1017+1+AF1719/AE1719)-1)/(1+($X$2*AF1719*AD$8)^2), (AF1719^2*AD$8*$X$2+1/($X$2*AD$8*(AC$1017+1+AF1719/AE1719           )))/(1+($X$2*AF1719*AD$8)^2))),           V_rtHz(AE1719)/($X$2*AD$8*(AE1719*AC$1017+AE1719+AF1719)),V_rtHz(AF1719)*SQRT(Sum_Sq(AE1719*AD$8*$X$2*AC$1017,1))/($X$2*AD$8*(AE1719*AC$1017+AE1719+AF1719))))/SQRT(Sum_Sq(1/(1+$A1719)+$AC$2/$I$2-1/(1+(1+AF1719/AE1719)/AC$1017),$X$2/$I$2)),IF(AF1720&lt;0,"A",AC1720))</f>
        <v>3.6943860931055623E-6</v>
      </c>
      <c r="AE1719" s="13">
        <f t="shared" si="608"/>
        <v>3476.183897721588</v>
      </c>
      <c r="AF1719" s="12">
        <f t="shared" si="632"/>
        <v>895188.79462217889</v>
      </c>
      <c r="AG1719" s="13"/>
      <c r="AH1719" s="13">
        <f>IF(AK1719&gt;0,SQRT(Sum_Sq($AI$2,V_rtHz($AH$2)/(1+1/$A1719),V_rtHz($AH$2*$A1719)/(1+$A1719),$AN$2*$AH$2/(1+1/$A1719),$AM$2*SQRT(Sum_Sq(AK1719,1/($X$2*AI$8*(1+AH$1017+AK1719/AJ1719))))/SQRT(Sum_Sq($X$2*AK1719*AI$8,1)),                   $AQ$2*SQRT(Sum_Sq($AH$2/(1+1/$A1719)+AK1719*( 1/(AH$1017+1+AK1719/AJ1719)-1)/(1+($X$2*AK1719*AI$8)^2), (AK1719^2*AI$8*$X$2+1/($X$2*AI$8*(AH$1017+1+AK1719/AJ1719           )))/(1+($X$2*AK1719*AI$8)^2))),           V_rtHz(AJ1719)/($X$2*AI$8*(AJ1719*AH$1017+AJ1719+AK1719)),V_rtHz(AK1719)*SQRT(Sum_Sq(AJ1719*AI$8*$X$2*AH$1017,1))/($X$2*AI$8*(AJ1719*AH$1017+AJ1719+AK1719))))/SQRT(Sum_Sq(1/(1+$A1719)+$AC$2/$I$2-1/(1+(1+AK1719/AJ1719)/AH$1017),$X$2/$I$2)),IF(AK1720&lt;0,"A",AH1720))</f>
        <v>6.5427727875276388E-6</v>
      </c>
      <c r="AI1719" s="13"/>
      <c r="AJ1719" s="13">
        <f t="shared" si="609"/>
        <v>3471.068799681826</v>
      </c>
      <c r="AK1719" s="12">
        <f t="shared" si="633"/>
        <v>2835007.1529825386</v>
      </c>
      <c r="AM1719" s="13">
        <f>IF(AP1719&gt;0,SQRT(Sum_Sq($AI$2,V_rtHz($AH$2)/(1+1/$A1719),V_rtHz($AH$2*$A1719)/(1+$A1719),$AN$2*$AH$2/(1+1/$A1719),$AM$2*SQRT(Sum_Sq(AP1719,1/($X$2*AN$8*(1+AM$1017+AP1719/AO1719))))/SQRT(Sum_Sq($X$2*AP1719*AN$8,1)),                   $AQ$2*SQRT(Sum_Sq($AH$2/(1+1/$A1719)+AP1719*( 1/(AM$1017+1+AP1719/AO1719)-1)/(1+($X$2*AP1719*AN$8)^2), (AP1719^2*AN$8*$X$2+1/($X$2*AN$8*(AM$1017+1+AP1719/AO1719           )))/(1+($X$2*AP1719*AN$8)^2))),           V_rtHz(AO1719)/($X$2*AN$8*(AO1719*AM$1017+AO1719+AP1719)),V_rtHz(AP1719)*SQRT(Sum_Sq(AO1719*AN$8*$X$2*AM$1017,1))/($X$2*AN$8*(AO1719*AM$1017+AO1719+AP1719))))/SQRT(Sum_Sq(1/(1+$A1719)+$AC$2/$I$2-1/(1+(1+AP1719/AO1719)/AM$1017),$X$2/$I$2)),IF(AP1720&lt;0,"A",AM1720))</f>
        <v>1.1623734204129722E-5</v>
      </c>
      <c r="AO1719" s="13">
        <f t="shared" si="610"/>
        <v>3469.4561298035519</v>
      </c>
      <c r="AP1719" s="12">
        <f t="shared" si="634"/>
        <v>8969246.9276520759</v>
      </c>
      <c r="AR1719" s="13">
        <f t="shared" si="611"/>
        <v>69887291.180198371</v>
      </c>
      <c r="AS1719" s="13">
        <f t="shared" si="612"/>
        <v>-1.6883252987318995E-5</v>
      </c>
      <c r="AV1719" s="13"/>
      <c r="AW1719" s="13">
        <f t="shared" si="613"/>
        <v>9963.3300000000036</v>
      </c>
      <c r="AX1719" s="13">
        <f t="shared" si="614"/>
        <v>1.0898999999999979</v>
      </c>
      <c r="AZ1719" s="13"/>
      <c r="BA1719" s="13"/>
      <c r="BB1719" s="13">
        <f t="shared" si="615"/>
        <v>3150.681587988543</v>
      </c>
      <c r="BC1719" s="13">
        <f t="shared" si="616"/>
        <v>3.4465664218175118</v>
      </c>
      <c r="BD1719" s="13"/>
      <c r="BE1719" s="13"/>
      <c r="BG1719" s="13">
        <f t="shared" si="617"/>
        <v>996.3330000000002</v>
      </c>
      <c r="BH1719" s="13">
        <f t="shared" si="618"/>
        <v>10.898999999999996</v>
      </c>
      <c r="BI1719" s="13"/>
      <c r="BL1719" s="13">
        <f t="shared" si="619"/>
        <v>315.06815879885437</v>
      </c>
      <c r="BM1719" s="13">
        <f t="shared" si="620"/>
        <v>34.465664218175128</v>
      </c>
      <c r="BP1719" s="13"/>
      <c r="BQ1719" s="13">
        <f t="shared" si="621"/>
        <v>99.633300000000006</v>
      </c>
      <c r="BR1719" s="13">
        <f t="shared" si="622"/>
        <v>108.98999999999981</v>
      </c>
      <c r="BT1719" s="13"/>
      <c r="BU1719" s="13"/>
      <c r="BV1719" s="13">
        <f t="shared" si="623"/>
        <v>31.50681587988543</v>
      </c>
      <c r="BW1719" s="13">
        <f t="shared" si="624"/>
        <v>344.65664218175181</v>
      </c>
      <c r="CA1719" s="13">
        <f t="shared" si="625"/>
        <v>9.9633299999999991</v>
      </c>
      <c r="CB1719" s="13">
        <f t="shared" si="626"/>
        <v>1089.9000000000021</v>
      </c>
    </row>
    <row r="1720" spans="1:80" x14ac:dyDescent="0.3">
      <c r="A1720" s="13">
        <f t="shared" si="602"/>
        <v>0.1721868574986003</v>
      </c>
      <c r="C1720" s="13" t="str">
        <f>IF(F1720&gt;0,SQRT(Sum_Sq($AI$2,V_rtHz($AH$2)/(1+1/$A1720),V_rtHz($AH$2*$A1720)/(1+$A1720),$AN$2*$AH$2/(1+1/$A1720),$AM$2*SQRT(Sum_Sq(F1720,1/($X$2*D$8*(1+C$1017+F1720/E1720))))/SQRT(Sum_Sq($X$2*F1720*D$8,1)),                   $AQ$2*SQRT(Sum_Sq($AH$2/(1+1/$A1720)+F1720*( 1/(C$1017+1+F1720/E1720)-1)/(1+($X$2*F1720*D$8)^2), (F1720^2*D$8*$X$2+1/($X$2*D$8*(C$1017+1+F1720/E1720           )))/(1+($X$2*F1720*D$8)^2))),           V_rtHz(E1720)/($X$2*D$8*(E1720*C$1017+E1720+F1720)),V_rtHz(F1720)*SQRT(Sum_Sq(E1720*D$8*$X$2*C$1017,1))/($X$2*D$8*(E1720*C$1017+E1720+F1720))))/SQRT(Sum_Sq(1/(1+$A1720)+$AC$2/$I$2-1/(1+(1+F1720/E1720)/C$1017),$X$2/$I$2)),IF(F1721&lt;0,"A",C1721))</f>
        <v>A</v>
      </c>
      <c r="E1720" s="13">
        <f t="shared" si="603"/>
        <v>-1</v>
      </c>
      <c r="F1720" s="12">
        <f t="shared" si="627"/>
        <v>-2</v>
      </c>
      <c r="H1720" s="13">
        <f>IF(K1720&gt;0,SQRT(Sum_Sq($AI$2,V_rtHz($AH$2)/(1+1/$A1720),V_rtHz($AH$2*$A1720)/(1+$A1720),$AN$2*$AH$2/(1+1/$A1720),$AM$2*SQRT(Sum_Sq(K1720,1/($X$2*I$8*(1+H$1017+K1720/J1720))))/SQRT(Sum_Sq($X$2*K1720*I$8,1)),                   $AQ$2*SQRT(Sum_Sq($AH$2/(1+1/$A1720)+K1720*( 1/(H$1017+1+K1720/J1720)-1)/(1+($X$2*K1720*I$8)^2), (K1720^2*I$8*$X$2+1/($X$2*I$8*(H$1017+1+K1720/J1720           )))/(1+($X$2*K1720*I$8)^2))),           V_rtHz(J1720)/($X$2*I$8*(J1720*H$1017+J1720+K1720)),V_rtHz(K1720)*SQRT(Sum_Sq(J1720*I$8*$X$2*H$1017,1))/($X$2*I$8*(J1720*H$1017+J1720+K1720))))/SQRT(Sum_Sq(1/(1+$A1720)+$AC$2/$I$2-1/(1+(1+K1720/J1720)/H$1017),$X$2/$I$2)),IF(K1721&lt;0,"A",H1721))</f>
        <v>6.4523571127660923E-7</v>
      </c>
      <c r="J1720" s="13">
        <f t="shared" si="604"/>
        <v>4568.3166976412294</v>
      </c>
      <c r="K1720" s="12">
        <f t="shared" si="628"/>
        <v>6811.7888475051659</v>
      </c>
      <c r="M1720" s="13">
        <f>IF(P1720&gt;0,SQRT(Sum_Sq($AI$2,V_rtHz($AH$2)/(1+1/$A1720),V_rtHz($AH$2*$A1720)/(1+$A1720),$AN$2*$AH$2/(1+1/$A1720),$AM$2*SQRT(Sum_Sq(P1720,1/($X$2*N$8*(1+M$1017+P1720/O1720))))/SQRT(Sum_Sq($X$2*P1720*N$8,1)),                   $AQ$2*SQRT(Sum_Sq($AH$2/(1+1/$A1720)+P1720*( 1/(M$1017+1+P1720/O1720)-1)/(1+($X$2*P1720*N$8)^2), (P1720^2*N$8*$X$2+1/($X$2*N$8*(M$1017+1+P1720/O1720           )))/(1+($X$2*P1720*N$8)^2))),           V_rtHz(O1720)/($X$2*N$8*(O1720*M$1017+O1720+P1720)),V_rtHz(P1720)*SQRT(Sum_Sq(O1720*N$8*$X$2*M$1017,1))/($X$2*N$8*(O1720*M$1017+O1720+P1720))))/SQRT(Sum_Sq(1/(1+$A1720)+$AC$2/$I$2-1/(1+(1+P1720/O1720)/M$1017),$X$2/$I$2)),IF(P1721&lt;0,"A",M1721))</f>
        <v>7.852059649433831E-7</v>
      </c>
      <c r="O1720" s="13">
        <f t="shared" si="605"/>
        <v>3705.8335020794038</v>
      </c>
      <c r="P1720" s="12">
        <f t="shared" si="629"/>
        <v>26554.093350580439</v>
      </c>
      <c r="R1720" s="13">
        <f>IF(U1720&gt;0,SQRT(Sum_Sq($AI$2,V_rtHz($AH$2)/(1+1/$A1720),V_rtHz($AH$2*$A1720)/(1+$A1720),$AN$2*$AH$2/(1+1/$A1720),$AM$2*SQRT(Sum_Sq(U1720,1/($X$2*S$8*(1+R$1017+U1720/T1720))))/SQRT(Sum_Sq($X$2*U1720*S$8,1)),                   $AQ$2*SQRT(Sum_Sq($AH$2/(1+1/$A1720)+U1720*( 1/(R$1017+1+U1720/T1720)-1)/(1+($X$2*U1720*S$8)^2), (U1720^2*S$8*$X$2+1/($X$2*S$8*(R$1017+1+U1720/T1720           )))/(1+($X$2*U1720*S$8)^2))),           V_rtHz(T1720)/($X$2*S$8*(T1720*R$1017+T1720+U1720)),V_rtHz(U1720)*SQRT(Sum_Sq(T1720*S$8*$X$2*R$1017,1))/($X$2*S$8*(T1720*R$1017+T1720+U1720))))/SQRT(Sum_Sq(1/(1+$A1720)+$AC$2/$I$2-1/(1+(1+U1720/T1720)/R$1017),$X$2/$I$2)),IF(U1721&lt;0,"A",R1721))</f>
        <v>1.2333456627230561E-6</v>
      </c>
      <c r="T1720" s="13">
        <f t="shared" si="606"/>
        <v>3523.0268345408299</v>
      </c>
      <c r="U1720" s="12">
        <f t="shared" si="630"/>
        <v>88328.616823947465</v>
      </c>
      <c r="X1720" s="13">
        <f>IF(AA1720&gt;0,SQRT(Sum_Sq($AI$2,V_rtHz($AH$2)/(1+1/$A1720),V_rtHz($AH$2*$A1720)/(1+$A1720),$AN$2*$AH$2/(1+1/$A1720),$AM$2*SQRT(Sum_Sq(AA1720,1/($X$2*Y$8*(1+X$1017+AA1720/Z1720))))/SQRT(Sum_Sq($X$2*AA1720*Y$8,1)),                   $AQ$2*SQRT(Sum_Sq($AH$2/(1+1/$A1720)+AA1720*( 1/(X$1017+1+AA1720/Z1720)-1)/(1+($X$2*AA1720*Y$8)^2), (AA1720^2*Y$8*$X$2+1/($X$2*Y$8*(X$1017+1+AA1720/Z1720           )))/(1+($X$2*AA1720*Y$8)^2))),           V_rtHz(Z1720)/($X$2*Y$8*(Z1720*X$1017+Z1720+AA1720)),V_rtHz(AA1720)*SQRT(Sum_Sq(Z1720*Y$8*$X$2*X$1017,1))/($X$2*Y$8*(Z1720*X$1017+Z1720+AA1720))))/SQRT(Sum_Sq(1/(1+$A1720)+$AC$2/$I$2-1/(1+(1+AA1720/Z1720)/X$1017),$X$2/$I$2)),IF(AA1721&lt;0,"A",X1721))</f>
        <v>2.1050678520977923E-6</v>
      </c>
      <c r="Z1720" s="13">
        <f t="shared" si="607"/>
        <v>3470.8073193305445</v>
      </c>
      <c r="AA1720" s="12">
        <f t="shared" si="631"/>
        <v>283522.07340309926</v>
      </c>
      <c r="AC1720" s="13">
        <f>IF(AF1720&gt;0,SQRT(Sum_Sq($AI$2,V_rtHz($AH$2)/(1+1/$A1720),V_rtHz($AH$2*$A1720)/(1+$A1720),$AN$2*$AH$2/(1+1/$A1720),$AM$2*SQRT(Sum_Sq(AF1720,1/($X$2*AD$8*(1+AC$1017+AF1720/AE1720))))/SQRT(Sum_Sq($X$2*AF1720*AD$8,1)),                   $AQ$2*SQRT(Sum_Sq($AH$2/(1+1/$A1720)+AF1720*( 1/(AC$1017+1+AF1720/AE1720)-1)/(1+($X$2*AF1720*AD$8)^2), (AF1720^2*AD$8*$X$2+1/($X$2*AD$8*(AC$1017+1+AF1720/AE1720           )))/(1+($X$2*AF1720*AD$8)^2))),           V_rtHz(AE1720)/($X$2*AD$8*(AE1720*AC$1017+AE1720+AF1720)),V_rtHz(AF1720)*SQRT(Sum_Sq(AE1720*AD$8*$X$2*AC$1017,1))/($X$2*AD$8*(AE1720*AC$1017+AE1720+AF1720))))/SQRT(Sum_Sq(1/(1+$A1720)+$AC$2/$I$2-1/(1+(1+AF1720/AE1720)/AC$1017),$X$2/$I$2)),IF(AF1721&lt;0,"A",AC1721))</f>
        <v>3.6944017310297734E-6</v>
      </c>
      <c r="AE1720" s="13">
        <f t="shared" si="608"/>
        <v>3454.7884562827835</v>
      </c>
      <c r="AF1720" s="12">
        <f t="shared" si="632"/>
        <v>900732.68238097406</v>
      </c>
      <c r="AG1720" s="13"/>
      <c r="AH1720" s="13">
        <f>IF(AK1720&gt;0,SQRT(Sum_Sq($AI$2,V_rtHz($AH$2)/(1+1/$A1720),V_rtHz($AH$2*$A1720)/(1+$A1720),$AN$2*$AH$2/(1+1/$A1720),$AM$2*SQRT(Sum_Sq(AK1720,1/($X$2*AI$8*(1+AH$1017+AK1720/AJ1720))))/SQRT(Sum_Sq($X$2*AK1720*AI$8,1)),                   $AQ$2*SQRT(Sum_Sq($AH$2/(1+1/$A1720)+AK1720*( 1/(AH$1017+1+AK1720/AJ1720)-1)/(1+($X$2*AK1720*AI$8)^2), (AK1720^2*AI$8*$X$2+1/($X$2*AI$8*(AH$1017+1+AK1720/AJ1720           )))/(1+($X$2*AK1720*AI$8)^2))),           V_rtHz(AJ1720)/($X$2*AI$8*(AJ1720*AH$1017+AJ1720+AK1720)),V_rtHz(AK1720)*SQRT(Sum_Sq(AJ1720*AI$8*$X$2*AH$1017,1))/($X$2*AI$8*(AJ1720*AH$1017+AJ1720+AK1720))))/SQRT(Sum_Sq(1/(1+$A1720)+$AC$2/$I$2-1/(1+(1+AK1720/AJ1720)/AH$1017),$X$2/$I$2)),IF(AK1721&lt;0,"A",AH1721))</f>
        <v>6.5429061986565322E-6</v>
      </c>
      <c r="AI1720" s="13"/>
      <c r="AJ1720" s="13">
        <f t="shared" si="609"/>
        <v>3449.770500123248</v>
      </c>
      <c r="AK1720" s="12">
        <f t="shared" si="633"/>
        <v>2852510.0076196156</v>
      </c>
      <c r="AM1720" s="13">
        <f>IF(AP1720&gt;0,SQRT(Sum_Sq($AI$2,V_rtHz($AH$2)/(1+1/$A1720),V_rtHz($AH$2*$A1720)/(1+$A1720),$AN$2*$AH$2/(1+1/$A1720),$AM$2*SQRT(Sum_Sq(AP1720,1/($X$2*AN$8*(1+AM$1017+AP1720/AO1720))))/SQRT(Sum_Sq($X$2*AP1720*AN$8,1)),                   $AQ$2*SQRT(Sum_Sq($AH$2/(1+1/$A1720)+AP1720*( 1/(AM$1017+1+AP1720/AO1720)-1)/(1+($X$2*AP1720*AN$8)^2), (AP1720^2*AN$8*$X$2+1/($X$2*AN$8*(AM$1017+1+AP1720/AO1720           )))/(1+($X$2*AP1720*AN$8)^2))),           V_rtHz(AO1720)/($X$2*AN$8*(AO1720*AM$1017+AO1720+AP1720)),V_rtHz(AP1720)*SQRT(Sum_Sq(AO1720*AN$8*$X$2*AM$1017,1))/($X$2*AN$8*(AO1720*AM$1017+AO1720+AP1720))))/SQRT(Sum_Sq(1/(1+$A1720)+$AC$2/$I$2-1/(1+(1+AP1720/AO1720)/AM$1017),$X$2/$I$2)),IF(AP1721&lt;0,"A",AM1721))</f>
        <v>1.1624054720737337E-5</v>
      </c>
      <c r="AO1720" s="13">
        <f t="shared" si="610"/>
        <v>3448.1883940755497</v>
      </c>
      <c r="AP1720" s="12">
        <f t="shared" si="634"/>
        <v>9024567.4471643623</v>
      </c>
      <c r="AR1720" s="13">
        <f t="shared" si="611"/>
        <v>69887291.180198371</v>
      </c>
      <c r="AS1720" s="13">
        <f t="shared" si="612"/>
        <v>-1.6949101347818541E-5</v>
      </c>
      <c r="AV1720" s="13"/>
      <c r="AW1720" s="13">
        <f t="shared" si="613"/>
        <v>9963.3300000000036</v>
      </c>
      <c r="AX1720" s="13">
        <f t="shared" si="614"/>
        <v>1.0898999999999972</v>
      </c>
      <c r="AZ1720" s="13"/>
      <c r="BA1720" s="13"/>
      <c r="BB1720" s="13">
        <f t="shared" si="615"/>
        <v>3150.681587988543</v>
      </c>
      <c r="BC1720" s="13">
        <f t="shared" si="616"/>
        <v>3.4465664218175083</v>
      </c>
      <c r="BD1720" s="13"/>
      <c r="BE1720" s="13"/>
      <c r="BG1720" s="13">
        <f t="shared" si="617"/>
        <v>996.3330000000002</v>
      </c>
      <c r="BH1720" s="13">
        <f t="shared" si="618"/>
        <v>10.899000000000022</v>
      </c>
      <c r="BI1720" s="13"/>
      <c r="BL1720" s="13">
        <f t="shared" si="619"/>
        <v>315.06815879885437</v>
      </c>
      <c r="BM1720" s="13">
        <f t="shared" si="620"/>
        <v>34.465664218175128</v>
      </c>
      <c r="BP1720" s="13"/>
      <c r="BQ1720" s="13">
        <f t="shared" si="621"/>
        <v>99.633300000000006</v>
      </c>
      <c r="BR1720" s="13">
        <f t="shared" si="622"/>
        <v>108.98999999999991</v>
      </c>
      <c r="BT1720" s="13"/>
      <c r="BU1720" s="13"/>
      <c r="BV1720" s="13">
        <f t="shared" si="623"/>
        <v>31.50681587988543</v>
      </c>
      <c r="BW1720" s="13">
        <f t="shared" si="624"/>
        <v>344.65664218175124</v>
      </c>
      <c r="CA1720" s="13">
        <f t="shared" si="625"/>
        <v>9.9633299999999991</v>
      </c>
      <c r="CB1720" s="13">
        <f t="shared" si="626"/>
        <v>1089.9000000000001</v>
      </c>
    </row>
    <row r="1721" spans="1:80" x14ac:dyDescent="0.3">
      <c r="A1721" s="13">
        <f t="shared" si="602"/>
        <v>0.17458221529205006</v>
      </c>
      <c r="C1721" s="13" t="str">
        <f>IF(F1721&gt;0,SQRT(Sum_Sq($AI$2,V_rtHz($AH$2)/(1+1/$A1721),V_rtHz($AH$2*$A1721)/(1+$A1721),$AN$2*$AH$2/(1+1/$A1721),$AM$2*SQRT(Sum_Sq(F1721,1/($X$2*D$8*(1+C$1017+F1721/E1721))))/SQRT(Sum_Sq($X$2*F1721*D$8,1)),                   $AQ$2*SQRT(Sum_Sq($AH$2/(1+1/$A1721)+F1721*( 1/(C$1017+1+F1721/E1721)-1)/(1+($X$2*F1721*D$8)^2), (F1721^2*D$8*$X$2+1/($X$2*D$8*(C$1017+1+F1721/E1721           )))/(1+($X$2*F1721*D$8)^2))),           V_rtHz(E1721)/($X$2*D$8*(E1721*C$1017+E1721+F1721)),V_rtHz(F1721)*SQRT(Sum_Sq(E1721*D$8*$X$2*C$1017,1))/($X$2*D$8*(E1721*C$1017+E1721+F1721))))/SQRT(Sum_Sq(1/(1+$A1721)+$AC$2/$I$2-1/(1+(1+F1721/E1721)/C$1017),$X$2/$I$2)),IF(F1722&lt;0,"A",C1722))</f>
        <v>A</v>
      </c>
      <c r="E1721" s="13">
        <f t="shared" si="603"/>
        <v>-1</v>
      </c>
      <c r="F1721" s="12">
        <f t="shared" si="627"/>
        <v>-2</v>
      </c>
      <c r="H1721" s="13">
        <f>IF(K1721&gt;0,SQRT(Sum_Sq($AI$2,V_rtHz($AH$2)/(1+1/$A1721),V_rtHz($AH$2*$A1721)/(1+$A1721),$AN$2*$AH$2/(1+1/$A1721),$AM$2*SQRT(Sum_Sq(K1721,1/($X$2*I$8*(1+H$1017+K1721/J1721))))/SQRT(Sum_Sq($X$2*K1721*I$8,1)),                   $AQ$2*SQRT(Sum_Sq($AH$2/(1+1/$A1721)+K1721*( 1/(H$1017+1+K1721/J1721)-1)/(1+($X$2*K1721*I$8)^2), (K1721^2*I$8*$X$2+1/($X$2*I$8*(H$1017+1+K1721/J1721           )))/(1+($X$2*K1721*I$8)^2))),           V_rtHz(J1721)/($X$2*I$8*(J1721*H$1017+J1721+K1721)),V_rtHz(K1721)*SQRT(Sum_Sq(J1721*I$8*$X$2*H$1017,1))/($X$2*I$8*(J1721*H$1017+J1721+K1721))))/SQRT(Sum_Sq(1/(1+$A1721)+$AC$2/$I$2-1/(1+(1+K1721/J1721)/H$1017),$X$2/$I$2)),IF(K1722&lt;0,"A",H1722))</f>
        <v>6.424864155090713E-7</v>
      </c>
      <c r="J1721" s="13">
        <f t="shared" si="604"/>
        <v>4517.7077293829489</v>
      </c>
      <c r="K1721" s="12">
        <f t="shared" si="628"/>
        <v>6888.0969281105899</v>
      </c>
      <c r="M1721" s="13">
        <f>IF(P1721&gt;0,SQRT(Sum_Sq($AI$2,V_rtHz($AH$2)/(1+1/$A1721),V_rtHz($AH$2*$A1721)/(1+$A1721),$AN$2*$AH$2/(1+1/$A1721),$AM$2*SQRT(Sum_Sq(P1721,1/($X$2*N$8*(1+M$1017+P1721/O1721))))/SQRT(Sum_Sq($X$2*P1721*N$8,1)),                   $AQ$2*SQRT(Sum_Sq($AH$2/(1+1/$A1721)+P1721*( 1/(M$1017+1+P1721/O1721)-1)/(1+($X$2*P1721*N$8)^2), (P1721^2*N$8*$X$2+1/($X$2*N$8*(M$1017+1+P1721/O1721           )))/(1+($X$2*P1721*N$8)^2))),           V_rtHz(O1721)/($X$2*N$8*(O1721*M$1017+O1721+P1721)),V_rtHz(P1721)*SQRT(Sum_Sq(O1721*N$8*$X$2*M$1017,1))/($X$2*N$8*(O1721*M$1017+O1721+P1721))))/SQRT(Sum_Sq(1/(1+$A1721)+$AC$2/$I$2-1/(1+(1+P1721/O1721)/M$1017),$X$2/$I$2)),IF(P1722&lt;0,"A",M1722))</f>
        <v>7.84595471022046E-7</v>
      </c>
      <c r="O1721" s="13">
        <f t="shared" si="605"/>
        <v>3679.398127004119</v>
      </c>
      <c r="P1721" s="12">
        <f t="shared" si="629"/>
        <v>26744.876569269058</v>
      </c>
      <c r="R1721" s="13">
        <f>IF(U1721&gt;0,SQRT(Sum_Sq($AI$2,V_rtHz($AH$2)/(1+1/$A1721),V_rtHz($AH$2*$A1721)/(1+$A1721),$AN$2*$AH$2/(1+1/$A1721),$AM$2*SQRT(Sum_Sq(U1721,1/($X$2*S$8*(1+R$1017+U1721/T1721))))/SQRT(Sum_Sq($X$2*U1721*S$8,1)),                   $AQ$2*SQRT(Sum_Sq($AH$2/(1+1/$A1721)+U1721*( 1/(R$1017+1+U1721/T1721)-1)/(1+($X$2*U1721*S$8)^2), (U1721^2*S$8*$X$2+1/($X$2*S$8*(R$1017+1+U1721/T1721           )))/(1+($X$2*U1721*S$8)^2))),           V_rtHz(T1721)/($X$2*S$8*(T1721*R$1017+T1721+U1721)),V_rtHz(U1721)*SQRT(Sum_Sq(T1721*S$8*$X$2*R$1017,1))/($X$2*S$8*(T1721*R$1017+T1721+U1721))))/SQRT(Sum_Sq(1/(1+$A1721)+$AC$2/$I$2-1/(1+(1+U1721/T1721)/R$1017),$X$2/$I$2)),IF(U1722&lt;0,"A",R1722))</f>
        <v>1.2331317385490375E-6</v>
      </c>
      <c r="T1721" s="13">
        <f t="shared" si="606"/>
        <v>3500.4205139023243</v>
      </c>
      <c r="U1721" s="12">
        <f t="shared" si="630"/>
        <v>88899.058296778341</v>
      </c>
      <c r="X1721" s="13">
        <f>IF(AA1721&gt;0,SQRT(Sum_Sq($AI$2,V_rtHz($AH$2)/(1+1/$A1721),V_rtHz($AH$2*$A1721)/(1+$A1721),$AN$2*$AH$2/(1+1/$A1721),$AM$2*SQRT(Sum_Sq(AA1721,1/($X$2*Y$8*(1+X$1017+AA1721/Z1721))))/SQRT(Sum_Sq($X$2*AA1721*Y$8,1)),                   $AQ$2*SQRT(Sum_Sq($AH$2/(1+1/$A1721)+AA1721*( 1/(X$1017+1+AA1721/Z1721)-1)/(1+($X$2*AA1721*Y$8)^2), (AA1721^2*Y$8*$X$2+1/($X$2*Y$8*(X$1017+1+AA1721/Z1721           )))/(1+($X$2*AA1721*Y$8)^2))),           V_rtHz(Z1721)/($X$2*Y$8*(Z1721*X$1017+Z1721+AA1721)),V_rtHz(AA1721)*SQRT(Sum_Sq(Z1721*Y$8*$X$2*X$1017,1))/($X$2*Y$8*(Z1721*X$1017+Z1721+AA1721))))/SQRT(Sum_Sq(1/(1+$A1721)+$AC$2/$I$2-1/(1+(1+AA1721/Z1721)/X$1017),$X$2/$I$2)),IF(AA1722&lt;0,"A",X1722))</f>
        <v>2.1050443744418424E-6</v>
      </c>
      <c r="Z1721" s="13">
        <f t="shared" si="607"/>
        <v>3449.220616061592</v>
      </c>
      <c r="AA1721" s="12">
        <f t="shared" si="631"/>
        <v>285296.47624652751</v>
      </c>
      <c r="AC1721" s="13">
        <f>IF(AF1721&gt;0,SQRT(Sum_Sq($AI$2,V_rtHz($AH$2)/(1+1/$A1721),V_rtHz($AH$2*$A1721)/(1+$A1721),$AN$2*$AH$2/(1+1/$A1721),$AM$2*SQRT(Sum_Sq(AF1721,1/($X$2*AD$8*(1+AC$1017+AF1721/AE1721))))/SQRT(Sum_Sq($X$2*AF1721*AD$8,1)),                   $AQ$2*SQRT(Sum_Sq($AH$2/(1+1/$A1721)+AF1721*( 1/(AC$1017+1+AF1721/AE1721)-1)/(1+($X$2*AF1721*AD$8)^2), (AF1721^2*AD$8*$X$2+1/($X$2*AD$8*(AC$1017+1+AF1721/AE1721           )))/(1+($X$2*AF1721*AD$8)^2))),           V_rtHz(AE1721)/($X$2*AD$8*(AE1721*AC$1017+AE1721+AF1721)),V_rtHz(AF1721)*SQRT(Sum_Sq(AE1721*AD$8*$X$2*AC$1017,1))/($X$2*AD$8*(AE1721*AC$1017+AE1721+AF1721))))/SQRT(Sum_Sq(1/(1+$A1721)+$AC$2/$I$2-1/(1+(1+AF1721/AE1721)/AC$1017),$X$2/$I$2)),IF(AF1722&lt;0,"A",AC1722))</f>
        <v>3.6945414761817665E-6</v>
      </c>
      <c r="AE1721" s="13">
        <f t="shared" si="608"/>
        <v>3433.5081046210212</v>
      </c>
      <c r="AF1721" s="12">
        <f t="shared" si="632"/>
        <v>906315.28409626125</v>
      </c>
      <c r="AG1721" s="13"/>
      <c r="AH1721" s="13">
        <f>IF(AK1721&gt;0,SQRT(Sum_Sq($AI$2,V_rtHz($AH$2)/(1+1/$A1721),V_rtHz($AH$2*$A1721)/(1+$A1721),$AN$2*$AH$2/(1+1/$A1721),$AM$2*SQRT(Sum_Sq(AK1721,1/($X$2*AI$8*(1+AH$1017+AK1721/AJ1721))))/SQRT(Sum_Sq($X$2*AK1721*AI$8,1)),                   $AQ$2*SQRT(Sum_Sq($AH$2/(1+1/$A1721)+AK1721*( 1/(AH$1017+1+AK1721/AJ1721)-1)/(1+($X$2*AK1721*AI$8)^2), (AK1721^2*AI$8*$X$2+1/($X$2*AI$8*(AH$1017+1+AK1721/AJ1721           )))/(1+($X$2*AK1721*AI$8)^2))),           V_rtHz(AJ1721)/($X$2*AI$8*(AJ1721*AH$1017+AJ1721+AK1721)),V_rtHz(AK1721)*SQRT(Sum_Sq(AJ1721*AI$8*$X$2*AH$1017,1))/($X$2*AI$8*(AJ1721*AH$1017+AJ1721+AK1721))))/SQRT(Sum_Sq(1/(1+$A1721)+$AC$2/$I$2-1/(1+(1+AK1721/AJ1721)/AH$1017),$X$2/$I$2)),IF(AK1722&lt;0,"A",AH1722))</f>
        <v>6.5432577911584362E-6</v>
      </c>
      <c r="AI1721" s="13"/>
      <c r="AJ1721" s="13">
        <f t="shared" si="609"/>
        <v>3428.5854984504135</v>
      </c>
      <c r="AK1721" s="12">
        <f t="shared" si="633"/>
        <v>2870135.477163983</v>
      </c>
      <c r="AM1721" s="13">
        <f>IF(AP1721&gt;0,SQRT(Sum_Sq($AI$2,V_rtHz($AH$2)/(1+1/$A1721),V_rtHz($AH$2*$A1721)/(1+$A1721),$AN$2*$AH$2/(1+1/$A1721),$AM$2*SQRT(Sum_Sq(AP1721,1/($X$2*AN$8*(1+AM$1017+AP1721/AO1721))))/SQRT(Sum_Sq($X$2*AP1721*AN$8,1)),                   $AQ$2*SQRT(Sum_Sq($AH$2/(1+1/$A1721)+AP1721*( 1/(AM$1017+1+AP1721/AO1721)-1)/(1+($X$2*AP1721*AN$8)^2), (AP1721^2*AN$8*$X$2+1/($X$2*AN$8*(AM$1017+1+AP1721/AO1721           )))/(1+($X$2*AP1721*AN$8)^2))),           V_rtHz(AO1721)/($X$2*AN$8*(AO1721*AM$1017+AO1721+AP1721)),V_rtHz(AP1721)*SQRT(Sum_Sq(AO1721*AN$8*$X$2*AM$1017,1))/($X$2*AN$8*(AO1721*AM$1017+AO1721+AP1721))))/SQRT(Sum_Sq(1/(1+$A1721)+$AC$2/$I$2-1/(1+(1+AP1721/AO1721)/AM$1017),$X$2/$I$2)),IF(AP1722&lt;0,"A",AM1722))</f>
        <v>1.162476212667447E-5</v>
      </c>
      <c r="AO1721" s="13">
        <f t="shared" si="610"/>
        <v>3427.0333944628901</v>
      </c>
      <c r="AP1721" s="12">
        <f t="shared" si="634"/>
        <v>9080275.8978487495</v>
      </c>
      <c r="AR1721" s="13">
        <f t="shared" si="611"/>
        <v>69887291.180198371</v>
      </c>
      <c r="AS1721" s="13">
        <f t="shared" si="612"/>
        <v>-1.7016392246136265E-5</v>
      </c>
      <c r="AV1721" s="13"/>
      <c r="AW1721" s="13">
        <f t="shared" si="613"/>
        <v>9963.3300000000036</v>
      </c>
      <c r="AX1721" s="13">
        <f t="shared" si="614"/>
        <v>1.0898999999999985</v>
      </c>
      <c r="AZ1721" s="13"/>
      <c r="BA1721" s="13"/>
      <c r="BB1721" s="13">
        <f t="shared" si="615"/>
        <v>3150.681587988543</v>
      </c>
      <c r="BC1721" s="13">
        <f t="shared" si="616"/>
        <v>3.4465664218175118</v>
      </c>
      <c r="BD1721" s="13"/>
      <c r="BE1721" s="13"/>
      <c r="BG1721" s="13">
        <f t="shared" si="617"/>
        <v>996.3330000000002</v>
      </c>
      <c r="BH1721" s="13">
        <f t="shared" si="618"/>
        <v>10.899000000000013</v>
      </c>
      <c r="BI1721" s="13"/>
      <c r="BL1721" s="13">
        <f t="shared" si="619"/>
        <v>315.06815879885437</v>
      </c>
      <c r="BM1721" s="13">
        <f t="shared" si="620"/>
        <v>34.465664218175192</v>
      </c>
      <c r="BP1721" s="13"/>
      <c r="BQ1721" s="13">
        <f t="shared" si="621"/>
        <v>99.633300000000006</v>
      </c>
      <c r="BR1721" s="13">
        <f t="shared" si="622"/>
        <v>108.99000000000012</v>
      </c>
      <c r="BT1721" s="13"/>
      <c r="BU1721" s="13"/>
      <c r="BV1721" s="13">
        <f t="shared" si="623"/>
        <v>31.50681587988543</v>
      </c>
      <c r="BW1721" s="13">
        <f t="shared" si="624"/>
        <v>344.65664218175152</v>
      </c>
      <c r="CA1721" s="13">
        <f t="shared" si="625"/>
        <v>9.9633299999999991</v>
      </c>
      <c r="CB1721" s="13">
        <f t="shared" si="626"/>
        <v>1089.9000000000001</v>
      </c>
    </row>
    <row r="1722" spans="1:80" x14ac:dyDescent="0.3">
      <c r="A1722" s="13">
        <f t="shared" si="602"/>
        <v>0.17701089583174193</v>
      </c>
      <c r="C1722" s="13" t="str">
        <f>IF(F1722&gt;0,SQRT(Sum_Sq($AI$2,V_rtHz($AH$2)/(1+1/$A1722),V_rtHz($AH$2*$A1722)/(1+$A1722),$AN$2*$AH$2/(1+1/$A1722),$AM$2*SQRT(Sum_Sq(F1722,1/($X$2*D$8*(1+C$1017+F1722/E1722))))/SQRT(Sum_Sq($X$2*F1722*D$8,1)),                   $AQ$2*SQRT(Sum_Sq($AH$2/(1+1/$A1722)+F1722*( 1/(C$1017+1+F1722/E1722)-1)/(1+($X$2*F1722*D$8)^2), (F1722^2*D$8*$X$2+1/($X$2*D$8*(C$1017+1+F1722/E1722           )))/(1+($X$2*F1722*D$8)^2))),           V_rtHz(E1722)/($X$2*D$8*(E1722*C$1017+E1722+F1722)),V_rtHz(F1722)*SQRT(Sum_Sq(E1722*D$8*$X$2*C$1017,1))/($X$2*D$8*(E1722*C$1017+E1722+F1722))))/SQRT(Sum_Sq(1/(1+$A1722)+$AC$2/$I$2-1/(1+(1+F1722/E1722)/C$1017),$X$2/$I$2)),IF(F1723&lt;0,"A",C1723))</f>
        <v>A</v>
      </c>
      <c r="E1722" s="13">
        <f t="shared" si="603"/>
        <v>-1</v>
      </c>
      <c r="F1722" s="12">
        <f t="shared" si="627"/>
        <v>-2</v>
      </c>
      <c r="H1722" s="13">
        <f>IF(K1722&gt;0,SQRT(Sum_Sq($AI$2,V_rtHz($AH$2)/(1+1/$A1722),V_rtHz($AH$2*$A1722)/(1+$A1722),$AN$2*$AH$2/(1+1/$A1722),$AM$2*SQRT(Sum_Sq(K1722,1/($X$2*I$8*(1+H$1017+K1722/J1722))))/SQRT(Sum_Sq($X$2*K1722*I$8,1)),                   $AQ$2*SQRT(Sum_Sq($AH$2/(1+1/$A1722)+K1722*( 1/(H$1017+1+K1722/J1722)-1)/(1+($X$2*K1722*I$8)^2), (K1722^2*I$8*$X$2+1/($X$2*I$8*(H$1017+1+K1722/J1722           )))/(1+($X$2*K1722*I$8)^2))),           V_rtHz(J1722)/($X$2*I$8*(J1722*H$1017+J1722+K1722)),V_rtHz(K1722)*SQRT(Sum_Sq(J1722*I$8*$X$2*H$1017,1))/($X$2*I$8*(J1722*H$1017+J1722+K1722))))/SQRT(Sum_Sq(1/(1+$A1722)+$AC$2/$I$2-1/(1+(1+K1722/J1722)/H$1017),$X$2/$I$2)),IF(K1723&lt;0,"A",H1723))</f>
        <v>6.3983782319852883E-7</v>
      </c>
      <c r="J1722" s="13">
        <f t="shared" si="604"/>
        <v>4468.1549574023102</v>
      </c>
      <c r="K1722" s="12">
        <f t="shared" si="628"/>
        <v>6964.4873621293864</v>
      </c>
      <c r="M1722" s="13">
        <f>IF(P1722&gt;0,SQRT(Sum_Sq($AI$2,V_rtHz($AH$2)/(1+1/$A1722),V_rtHz($AH$2*$A1722)/(1+$A1722),$AN$2*$AH$2/(1+1/$A1722),$AM$2*SQRT(Sum_Sq(P1722,1/($X$2*N$8*(1+M$1017+P1722/O1722))))/SQRT(Sum_Sq($X$2*P1722*N$8,1)),                   $AQ$2*SQRT(Sum_Sq($AH$2/(1+1/$A1722)+P1722*( 1/(M$1017+1+P1722/O1722)-1)/(1+($X$2*P1722*N$8)^2), (P1722^2*N$8*$X$2+1/($X$2*N$8*(M$1017+1+P1722/O1722           )))/(1+($X$2*P1722*N$8)^2))),           V_rtHz(O1722)/($X$2*N$8*(O1722*M$1017+O1722+P1722)),V_rtHz(P1722)*SQRT(Sum_Sq(O1722*N$8*$X$2*M$1017,1))/($X$2*N$8*(O1722*M$1017+O1722+P1722))))/SQRT(Sum_Sq(1/(1+$A1722)+$AC$2/$I$2-1/(1+(1+P1722/O1722)/M$1017),$X$2/$I$2)),IF(P1723&lt;0,"A",M1723))</f>
        <v>7.8402309389185946E-7</v>
      </c>
      <c r="O1722" s="13">
        <f t="shared" si="605"/>
        <v>3653.186302321777</v>
      </c>
      <c r="P1722" s="12">
        <f t="shared" si="629"/>
        <v>26936.772617751176</v>
      </c>
      <c r="R1722" s="13">
        <f>IF(U1722&gt;0,SQRT(Sum_Sq($AI$2,V_rtHz($AH$2)/(1+1/$A1722),V_rtHz($AH$2*$A1722)/(1+$A1722),$AN$2*$AH$2/(1+1/$A1722),$AM$2*SQRT(Sum_Sq(U1722,1/($X$2*S$8*(1+R$1017+U1722/T1722))))/SQRT(Sum_Sq($X$2*U1722*S$8,1)),                   $AQ$2*SQRT(Sum_Sq($AH$2/(1+1/$A1722)+U1722*( 1/(R$1017+1+U1722/T1722)-1)/(1+($X$2*U1722*S$8)^2), (U1722^2*S$8*$X$2+1/($X$2*S$8*(R$1017+1+U1722/T1722           )))/(1+($X$2*U1722*S$8)^2))),           V_rtHz(T1722)/($X$2*S$8*(T1722*R$1017+T1722+U1722)),V_rtHz(U1722)*SQRT(Sum_Sq(T1722*S$8*$X$2*R$1017,1))/($X$2*S$8*(T1722*R$1017+T1722+U1722))))/SQRT(Sum_Sq(1/(1+$A1722)+$AC$2/$I$2-1/(1+(1+U1722/T1722)/R$1017),$X$2/$I$2)),IF(U1723&lt;0,"A",R1723))</f>
        <v>1.2329640379461822E-6</v>
      </c>
      <c r="T1722" s="13">
        <f t="shared" si="606"/>
        <v>3477.9543318494534</v>
      </c>
      <c r="U1722" s="12">
        <f t="shared" si="630"/>
        <v>89473.310353435489</v>
      </c>
      <c r="X1722" s="13">
        <f>IF(AA1722&gt;0,SQRT(Sum_Sq($AI$2,V_rtHz($AH$2)/(1+1/$A1722),V_rtHz($AH$2*$A1722)/(1+$A1722),$AN$2*$AH$2/(1+1/$A1722),$AM$2*SQRT(Sum_Sq(AA1722,1/($X$2*Y$8*(1+X$1017+AA1722/Z1722))))/SQRT(Sum_Sq($X$2*AA1722*Y$8,1)),                   $AQ$2*SQRT(Sum_Sq($AH$2/(1+1/$A1722)+AA1722*( 1/(X$1017+1+AA1722/Z1722)-1)/(1+($X$2*AA1722*Y$8)^2), (AA1722^2*Y$8*$X$2+1/($X$2*Y$8*(X$1017+1+AA1722/Z1722           )))/(1+($X$2*AA1722*Y$8)^2))),           V_rtHz(Z1722)/($X$2*Y$8*(Z1722*X$1017+Z1722+AA1722)),V_rtHz(AA1722)*SQRT(Sum_Sq(Z1722*Y$8*$X$2*X$1017,1))/($X$2*Y$8*(Z1722*X$1017+Z1722+AA1722))))/SQRT(Sum_Sq(1/(1+$A1722)+$AC$2/$I$2-1/(1+(1+AA1722/Z1722)/X$1017),$X$2/$I$2)),IF(AA1723&lt;0,"A",X1723))</f>
        <v>2.1050940664743421E-6</v>
      </c>
      <c r="Z1722" s="13">
        <f t="shared" si="607"/>
        <v>3427.7543213990748</v>
      </c>
      <c r="AA1722" s="12">
        <f t="shared" si="631"/>
        <v>287083.1440327958</v>
      </c>
      <c r="AC1722" s="13">
        <f>IF(AF1722&gt;0,SQRT(Sum_Sq($AI$2,V_rtHz($AH$2)/(1+1/$A1722),V_rtHz($AH$2*$A1722)/(1+$A1722),$AN$2*$AH$2/(1+1/$A1722),$AM$2*SQRT(Sum_Sq(AF1722,1/($X$2*AD$8*(1+AC$1017+AF1722/AE1722))))/SQRT(Sum_Sq($X$2*AF1722*AD$8,1)),                   $AQ$2*SQRT(Sum_Sq($AH$2/(1+1/$A1722)+AF1722*( 1/(AC$1017+1+AF1722/AE1722)-1)/(1+($X$2*AF1722*AD$8)^2), (AF1722^2*AD$8*$X$2+1/($X$2*AD$8*(AC$1017+1+AF1722/AE1722           )))/(1+($X$2*AF1722*AD$8)^2))),           V_rtHz(AE1722)/($X$2*AD$8*(AE1722*AC$1017+AE1722+AF1722)),V_rtHz(AF1722)*SQRT(Sum_Sq(AE1722*AD$8*$X$2*AC$1017,1))/($X$2*AD$8*(AE1722*AC$1017+AE1722+AF1722))))/SQRT(Sum_Sq(1/(1+$A1722)+$AC$2/$I$2-1/(1+(1+AF1722/AE1722)/AC$1017),$X$2/$I$2)),IF(AF1723&lt;0,"A",AC1723))</f>
        <v>3.6948066676789163E-6</v>
      </c>
      <c r="AE1722" s="13">
        <f t="shared" si="608"/>
        <v>3412.3424423675674</v>
      </c>
      <c r="AF1722" s="12">
        <f t="shared" si="632"/>
        <v>911936.866197797</v>
      </c>
      <c r="AG1722" s="13"/>
      <c r="AH1722" s="13">
        <f>IF(AK1722&gt;0,SQRT(Sum_Sq($AI$2,V_rtHz($AH$2)/(1+1/$A1722),V_rtHz($AH$2*$A1722)/(1+$A1722),$AN$2*$AH$2/(1+1/$A1722),$AM$2*SQRT(Sum_Sq(AK1722,1/($X$2*AI$8*(1+AH$1017+AK1722/AJ1722))))/SQRT(Sum_Sq($X$2*AK1722*AI$8,1)),                   $AQ$2*SQRT(Sum_Sq($AH$2/(1+1/$A1722)+AK1722*( 1/(AH$1017+1+AK1722/AJ1722)-1)/(1+($X$2*AK1722*AI$8)^2), (AK1722^2*AI$8*$X$2+1/($X$2*AI$8*(AH$1017+1+AK1722/AJ1722           )))/(1+($X$2*AK1722*AI$8)^2))),           V_rtHz(AJ1722)/($X$2*AI$8*(AJ1722*AH$1017+AJ1722+AK1722)),V_rtHz(AK1722)*SQRT(Sum_Sq(AJ1722*AI$8*$X$2*AH$1017,1))/($X$2*AI$8*(AJ1722*AH$1017+AJ1722+AK1722))))/SQRT(Sum_Sq(1/(1+$A1722)+$AC$2/$I$2-1/(1+(1+AK1722/AJ1722)/AH$1017),$X$2/$I$2)),IF(AK1723&lt;0,"A",AH1723))</f>
        <v>6.5438299554354167E-6</v>
      </c>
      <c r="AI1722" s="13"/>
      <c r="AJ1722" s="13">
        <f t="shared" si="609"/>
        <v>3407.5134259501906</v>
      </c>
      <c r="AK1722" s="12">
        <f t="shared" si="633"/>
        <v>2887884.4029348032</v>
      </c>
      <c r="AM1722" s="13">
        <f>IF(AP1722&gt;0,SQRT(Sum_Sq($AI$2,V_rtHz($AH$2)/(1+1/$A1722),V_rtHz($AH$2*$A1722)/(1+$A1722),$AN$2*$AH$2/(1+1/$A1722),$AM$2*SQRT(Sum_Sq(AP1722,1/($X$2*AN$8*(1+AM$1017+AP1722/AO1722))))/SQRT(Sum_Sq($X$2*AP1722*AN$8,1)),                   $AQ$2*SQRT(Sum_Sq($AH$2/(1+1/$A1722)+AP1722*( 1/(AM$1017+1+AP1722/AO1722)-1)/(1+($X$2*AP1722*AN$8)^2), (AP1722^2*AN$8*$X$2+1/($X$2*AN$8*(AM$1017+1+AP1722/AO1722           )))/(1+($X$2*AP1722*AN$8)^2))),           V_rtHz(AO1722)/($X$2*AN$8*(AO1722*AM$1017+AO1722+AP1722)),V_rtHz(AP1722)*SQRT(Sum_Sq(AO1722*AN$8*$X$2*AM$1017,1))/($X$2*AN$8*(AO1722*AM$1017+AO1722+AP1722))))/SQRT(Sum_Sq(1/(1+$A1722)+$AC$2/$I$2-1/(1+(1+AP1722/AO1722)/AM$1017),$X$2/$I$2)),IF(AP1723&lt;0,"A",AM1723))</f>
        <v>1.1625860682664165E-5</v>
      </c>
      <c r="AO1722" s="13">
        <f t="shared" si="610"/>
        <v>3405.9907721123659</v>
      </c>
      <c r="AP1722" s="12">
        <f t="shared" si="634"/>
        <v>9136374.9390209876</v>
      </c>
      <c r="AR1722" s="13">
        <f t="shared" si="611"/>
        <v>69887291.180198371</v>
      </c>
      <c r="AS1722" s="13">
        <f t="shared" si="612"/>
        <v>-1.7085166973432222E-5</v>
      </c>
      <c r="AV1722" s="13"/>
      <c r="AW1722" s="13">
        <f t="shared" si="613"/>
        <v>9963.3300000000036</v>
      </c>
      <c r="AX1722" s="13">
        <f t="shared" si="614"/>
        <v>1.0898999999999985</v>
      </c>
      <c r="AZ1722" s="13"/>
      <c r="BA1722" s="13"/>
      <c r="BB1722" s="13">
        <f t="shared" si="615"/>
        <v>3150.681587988543</v>
      </c>
      <c r="BC1722" s="13">
        <f t="shared" si="616"/>
        <v>3.4465664218175101</v>
      </c>
      <c r="BD1722" s="13"/>
      <c r="BE1722" s="13"/>
      <c r="BG1722" s="13">
        <f t="shared" si="617"/>
        <v>996.3330000000002</v>
      </c>
      <c r="BH1722" s="13">
        <f t="shared" si="618"/>
        <v>10.899000000000004</v>
      </c>
      <c r="BI1722" s="13"/>
      <c r="BL1722" s="13">
        <f t="shared" si="619"/>
        <v>315.06815879885437</v>
      </c>
      <c r="BM1722" s="13">
        <f t="shared" si="620"/>
        <v>34.465664218175128</v>
      </c>
      <c r="BP1722" s="13"/>
      <c r="BQ1722" s="13">
        <f t="shared" si="621"/>
        <v>99.633300000000006</v>
      </c>
      <c r="BR1722" s="13">
        <f t="shared" si="622"/>
        <v>108.99000000000008</v>
      </c>
      <c r="BT1722" s="13"/>
      <c r="BU1722" s="13"/>
      <c r="BV1722" s="13">
        <f t="shared" si="623"/>
        <v>31.50681587988543</v>
      </c>
      <c r="BW1722" s="13">
        <f t="shared" si="624"/>
        <v>344.65664218175152</v>
      </c>
      <c r="CA1722" s="13">
        <f t="shared" si="625"/>
        <v>9.9633299999999991</v>
      </c>
      <c r="CB1722" s="13">
        <f t="shared" si="626"/>
        <v>1089.9000000000001</v>
      </c>
    </row>
    <row r="1723" spans="1:80" x14ac:dyDescent="0.3">
      <c r="A1723" s="13">
        <f t="shared" ref="A1723:A1786" si="635">A716</f>
        <v>0.17947336268325226</v>
      </c>
      <c r="C1723" s="13" t="str">
        <f>IF(F1723&gt;0,SQRT(Sum_Sq($AI$2,V_rtHz($AH$2)/(1+1/$A1723),V_rtHz($AH$2*$A1723)/(1+$A1723),$AN$2*$AH$2/(1+1/$A1723),$AM$2*SQRT(Sum_Sq(F1723,1/($X$2*D$8*(1+C$1017+F1723/E1723))))/SQRT(Sum_Sq($X$2*F1723*D$8,1)),                   $AQ$2*SQRT(Sum_Sq($AH$2/(1+1/$A1723)+F1723*( 1/(C$1017+1+F1723/E1723)-1)/(1+($X$2*F1723*D$8)^2), (F1723^2*D$8*$X$2+1/($X$2*D$8*(C$1017+1+F1723/E1723           )))/(1+($X$2*F1723*D$8)^2))),           V_rtHz(E1723)/($X$2*D$8*(E1723*C$1017+E1723+F1723)),V_rtHz(F1723)*SQRT(Sum_Sq(E1723*D$8*$X$2*C$1017,1))/($X$2*D$8*(E1723*C$1017+E1723+F1723))))/SQRT(Sum_Sq(1/(1+$A1723)+$AC$2/$I$2-1/(1+(1+F1723/E1723)/C$1017),$X$2/$I$2)),IF(F1724&lt;0,"A",C1724))</f>
        <v>A</v>
      </c>
      <c r="E1723" s="13">
        <f t="shared" ref="E1723:E1786" si="636">IF(F1723&gt;0,($X$2^2*$AF$2*D$8*F1723)^-1,-1)</f>
        <v>-1</v>
      </c>
      <c r="F1723" s="12">
        <f t="shared" si="627"/>
        <v>-2</v>
      </c>
      <c r="H1723" s="13">
        <f>IF(K1723&gt;0,SQRT(Sum_Sq($AI$2,V_rtHz($AH$2)/(1+1/$A1723),V_rtHz($AH$2*$A1723)/(1+$A1723),$AN$2*$AH$2/(1+1/$A1723),$AM$2*SQRT(Sum_Sq(K1723,1/($X$2*I$8*(1+H$1017+K1723/J1723))))/SQRT(Sum_Sq($X$2*K1723*I$8,1)),                   $AQ$2*SQRT(Sum_Sq($AH$2/(1+1/$A1723)+K1723*( 1/(H$1017+1+K1723/J1723)-1)/(1+($X$2*K1723*I$8)^2), (K1723^2*I$8*$X$2+1/($X$2*I$8*(H$1017+1+K1723/J1723           )))/(1+($X$2*K1723*I$8)^2))),           V_rtHz(J1723)/($X$2*I$8*(J1723*H$1017+J1723+K1723)),V_rtHz(K1723)*SQRT(Sum_Sq(J1723*I$8*$X$2*H$1017,1))/($X$2*I$8*(J1723*H$1017+J1723+K1723))))/SQRT(Sum_Sq(1/(1+$A1723)+$AC$2/$I$2-1/(1+(1+K1723/J1723)/H$1017),$X$2/$I$2)),IF(K1724&lt;0,"A",H1724))</f>
        <v>6.3728689377200744E-7</v>
      </c>
      <c r="J1723" s="13">
        <f t="shared" ref="J1723:J1786" si="637">IF(K1723&gt;0,($X$2^2*$AF$2*I$8*K1723)^-1,-1)</f>
        <v>4419.6186885739262</v>
      </c>
      <c r="K1723" s="12">
        <f t="shared" si="628"/>
        <v>7040.9713881685802</v>
      </c>
      <c r="M1723" s="13">
        <f>IF(P1723&gt;0,SQRT(Sum_Sq($AI$2,V_rtHz($AH$2)/(1+1/$A1723),V_rtHz($AH$2*$A1723)/(1+$A1723),$AN$2*$AH$2/(1+1/$A1723),$AM$2*SQRT(Sum_Sq(P1723,1/($X$2*N$8*(1+M$1017+P1723/O1723))))/SQRT(Sum_Sq($X$2*P1723*N$8,1)),                   $AQ$2*SQRT(Sum_Sq($AH$2/(1+1/$A1723)+P1723*( 1/(M$1017+1+P1723/O1723)-1)/(1+($X$2*P1723*N$8)^2), (P1723^2*N$8*$X$2+1/($X$2*N$8*(M$1017+1+P1723/O1723           )))/(1+($X$2*P1723*N$8)^2))),           V_rtHz(O1723)/($X$2*N$8*(O1723*M$1017+O1723+P1723)),V_rtHz(P1723)*SQRT(Sum_Sq(O1723*N$8*$X$2*M$1017,1))/($X$2*N$8*(O1723*M$1017+O1723+P1723))))/SQRT(Sum_Sq(1/(1+$A1723)+$AC$2/$I$2-1/(1+(1+P1723/O1723)/M$1017),$X$2/$I$2)),IF(P1724&lt;0,"A",M1724))</f>
        <v>7.8348891082911089E-7</v>
      </c>
      <c r="O1723" s="13">
        <f t="shared" ref="O1723:O1786" si="638">IF(P1723&gt;0,($X$2^2*$AF$2*N$8*P1723)^-1,-1)</f>
        <v>3627.1951953408675</v>
      </c>
      <c r="P1723" s="12">
        <f t="shared" si="629"/>
        <v>27129.791328111103</v>
      </c>
      <c r="R1723" s="13">
        <f>IF(U1723&gt;0,SQRT(Sum_Sq($AI$2,V_rtHz($AH$2)/(1+1/$A1723),V_rtHz($AH$2*$A1723)/(1+$A1723),$AN$2*$AH$2/(1+1/$A1723),$AM$2*SQRT(Sum_Sq(U1723,1/($X$2*S$8*(1+R$1017+U1723/T1723))))/SQRT(Sum_Sq($X$2*U1723*S$8,1)),                   $AQ$2*SQRT(Sum_Sq($AH$2/(1+1/$A1723)+U1723*( 1/(R$1017+1+U1723/T1723)-1)/(1+($X$2*U1723*S$8)^2), (U1723^2*S$8*$X$2+1/($X$2*S$8*(R$1017+1+U1723/T1723           )))/(1+($X$2*U1723*S$8)^2))),           V_rtHz(T1723)/($X$2*S$8*(T1723*R$1017+T1723+U1723)),V_rtHz(U1723)*SQRT(Sum_Sq(T1723*S$8*$X$2*R$1017,1))/($X$2*S$8*(T1723*R$1017+T1723+U1723))))/SQRT(Sum_Sq(1/(1+$A1723)+$AC$2/$I$2-1/(1+(1+U1723/T1723)/R$1017),$X$2/$I$2)),IF(U1724&lt;0,"A",R1724))</f>
        <v>1.2328429568857945E-6</v>
      </c>
      <c r="T1723" s="13">
        <f t="shared" ref="T1723:T1786" si="639">IF(U1723&gt;0,($X$2^2*$AF$2*S$8*U1723)^-1,-1)</f>
        <v>3455.6274038477341</v>
      </c>
      <c r="U1723" s="12">
        <f t="shared" si="630"/>
        <v>90051.400501728771</v>
      </c>
      <c r="X1723" s="13">
        <f>IF(AA1723&gt;0,SQRT(Sum_Sq($AI$2,V_rtHz($AH$2)/(1+1/$A1723),V_rtHz($AH$2*$A1723)/(1+$A1723),$AN$2*$AH$2/(1+1/$A1723),$AM$2*SQRT(Sum_Sq(AA1723,1/($X$2*Y$8*(1+X$1017+AA1723/Z1723))))/SQRT(Sum_Sq($X$2*AA1723*Y$8,1)),                   $AQ$2*SQRT(Sum_Sq($AH$2/(1+1/$A1723)+AA1723*( 1/(X$1017+1+AA1723/Z1723)-1)/(1+($X$2*AA1723*Y$8)^2), (AA1723^2*Y$8*$X$2+1/($X$2*Y$8*(X$1017+1+AA1723/Z1723           )))/(1+($X$2*AA1723*Y$8)^2))),           V_rtHz(Z1723)/($X$2*Y$8*(Z1723*X$1017+Z1723+AA1723)),V_rtHz(AA1723)*SQRT(Sum_Sq(Z1723*Y$8*$X$2*X$1017,1))/($X$2*Y$8*(Z1723*X$1017+Z1723+AA1723))))/SQRT(Sum_Sq(1/(1+$A1723)+$AC$2/$I$2-1/(1+(1+AA1723/Z1723)/X$1017),$X$2/$I$2)),IF(AA1724&lt;0,"A",X1724))</f>
        <v>2.1052176821502587E-6</v>
      </c>
      <c r="Z1723" s="13">
        <f t="shared" ref="Z1723:Z1786" si="640">IF(AA1723&gt;0,($X$2^2*$AF$2*Y$8*AA1723)^-1,-1)</f>
        <v>3406.4079300791004</v>
      </c>
      <c r="AA1723" s="12">
        <f t="shared" si="631"/>
        <v>288882.16201880382</v>
      </c>
      <c r="AC1723" s="13">
        <f>IF(AF1723&gt;0,SQRT(Sum_Sq($AI$2,V_rtHz($AH$2)/(1+1/$A1723),V_rtHz($AH$2*$A1723)/(1+$A1723),$AN$2*$AH$2/(1+1/$A1723),$AM$2*SQRT(Sum_Sq(AF1723,1/($X$2*AD$8*(1+AC$1017+AF1723/AE1723))))/SQRT(Sum_Sq($X$2*AF1723*AD$8,1)),                   $AQ$2*SQRT(Sum_Sq($AH$2/(1+1/$A1723)+AF1723*( 1/(AC$1017+1+AF1723/AE1723)-1)/(1+($X$2*AF1723*AD$8)^2), (AF1723^2*AD$8*$X$2+1/($X$2*AD$8*(AC$1017+1+AF1723/AE1723           )))/(1+($X$2*AF1723*AD$8)^2))),           V_rtHz(AE1723)/($X$2*AD$8*(AE1723*AC$1017+AE1723+AF1723)),V_rtHz(AF1723)*SQRT(Sum_Sq(AE1723*AD$8*$X$2*AC$1017,1))/($X$2*AD$8*(AE1723*AC$1017+AE1723+AF1723))))/SQRT(Sum_Sq(1/(1+$A1723)+$AC$2/$I$2-1/(1+(1+AF1723/AE1723)/AC$1017),$X$2/$I$2)),IF(AF1724&lt;0,"A",AC1724))</f>
        <v>3.6951986631780617E-6</v>
      </c>
      <c r="AE1723" s="13">
        <f t="shared" ref="AE1723:AE1786" si="641">IF(AF1723&gt;0,($X$2^2*$AF$2*AD$8*AF1723)^-1,-1)</f>
        <v>3391.2910674762702</v>
      </c>
      <c r="AF1723" s="12">
        <f t="shared" si="632"/>
        <v>917597.69697449915</v>
      </c>
      <c r="AG1723" s="13"/>
      <c r="AH1723" s="13">
        <f>IF(AK1723&gt;0,SQRT(Sum_Sq($AI$2,V_rtHz($AH$2)/(1+1/$A1723),V_rtHz($AH$2*$A1723)/(1+$A1723),$AN$2*$AH$2/(1+1/$A1723),$AM$2*SQRT(Sum_Sq(AK1723,1/($X$2*AI$8*(1+AH$1017+AK1723/AJ1723))))/SQRT(Sum_Sq($X$2*AK1723*AI$8,1)),                   $AQ$2*SQRT(Sum_Sq($AH$2/(1+1/$A1723)+AK1723*( 1/(AH$1017+1+AK1723/AJ1723)-1)/(1+($X$2*AK1723*AI$8)^2), (AK1723^2*AI$8*$X$2+1/($X$2*AI$8*(AH$1017+1+AK1723/AJ1723           )))/(1+($X$2*AK1723*AI$8)^2))),           V_rtHz(AJ1723)/($X$2*AI$8*(AJ1723*AH$1017+AJ1723+AK1723)),V_rtHz(AK1723)*SQRT(Sum_Sq(AJ1723*AI$8*$X$2*AH$1017,1))/($X$2*AI$8*(AJ1723*AH$1017+AJ1723+AK1723))))/SQRT(Sum_Sq(1/(1+$A1723)+$AC$2/$I$2-1/(1+(1+AK1723/AJ1723)/AH$1017),$X$2/$I$2)),IF(AK1724&lt;0,"A",AH1724))</f>
        <v>6.5446251144484296E-6</v>
      </c>
      <c r="AI1723" s="13"/>
      <c r="AJ1723" s="13">
        <f t="shared" ref="AJ1723:AJ1786" si="642">IF(AK1723&gt;0,($X$2^2*$AF$2*AI$8*AK1723)^-1,-1)</f>
        <v>3386.5539117097028</v>
      </c>
      <c r="AK1723" s="12">
        <f t="shared" si="633"/>
        <v>2905757.6321365898</v>
      </c>
      <c r="AM1723" s="13">
        <f>IF(AP1723&gt;0,SQRT(Sum_Sq($AI$2,V_rtHz($AH$2)/(1+1/$A1723),V_rtHz($AH$2*$A1723)/(1+$A1723),$AN$2*$AH$2/(1+1/$A1723),$AM$2*SQRT(Sum_Sq(AP1723,1/($X$2*AN$8*(1+AM$1017+AP1723/AO1723))))/SQRT(Sum_Sq($X$2*AP1723*AN$8,1)),                   $AQ$2*SQRT(Sum_Sq($AH$2/(1+1/$A1723)+AP1723*( 1/(AM$1017+1+AP1723/AO1723)-1)/(1+($X$2*AP1723*AN$8)^2), (AP1723^2*AN$8*$X$2+1/($X$2*AN$8*(AM$1017+1+AP1723/AO1723           )))/(1+($X$2*AP1723*AN$8)^2))),           V_rtHz(AO1723)/($X$2*AN$8*(AO1723*AM$1017+AO1723+AP1723)),V_rtHz(AP1723)*SQRT(Sum_Sq(AO1723*AN$8*$X$2*AM$1017,1))/($X$2*AN$8*(AO1723*AM$1017+AO1723+AP1723))))/SQRT(Sum_Sq(1/(1+$A1723)+$AC$2/$I$2-1/(1+(1+AP1723/AO1723)/AM$1017),$X$2/$I$2)),IF(AP1724&lt;0,"A",AM1724))</f>
        <v>1.1627354707203721E-5</v>
      </c>
      <c r="AO1723" s="13">
        <f t="shared" ref="AO1723:AO1786" si="643">IF(AP1723&gt;0,($X$2^2*$AF$2*AN$8*AP1723)^-1,-1)</f>
        <v>3385.0601658103869</v>
      </c>
      <c r="AP1723" s="12">
        <f t="shared" si="634"/>
        <v>9192867.2486134041</v>
      </c>
      <c r="AR1723" s="13">
        <f t="shared" ref="AR1723:AR1786" si="644">1/(2*PI()*SQRT(C$1017*$AD$2^2*E1723*F1723))</f>
        <v>69887291.180198371</v>
      </c>
      <c r="AS1723" s="13">
        <f t="shared" ref="AS1723:AS1786" si="645">$X$2/((1/E1723+1/F1723)/(C$1017*$AD$2)-$A1723/(F1723*$AD$2))</f>
        <v>-1.7155468372590194E-5</v>
      </c>
      <c r="AV1723" s="13"/>
      <c r="AW1723" s="13">
        <f t="shared" ref="AW1723:AW1786" si="646">1/(2*PI()*SQRT(H$1017*$AD$2^2*J1723*K1723))</f>
        <v>9963.3300000000036</v>
      </c>
      <c r="AX1723" s="13">
        <f t="shared" ref="AX1723:AX1786" si="647">$X$2/((1/J1723+1/K1723)/(H$1017*$AD$2)-$A1723/(K1723*$AD$2))</f>
        <v>1.0898999999999999</v>
      </c>
      <c r="AZ1723" s="13"/>
      <c r="BA1723" s="13"/>
      <c r="BB1723" s="13">
        <f t="shared" ref="BB1723:BB1786" si="648">1/(2*PI()*SQRT(M$1017*$AD$2^2*O1723*P1723))</f>
        <v>3150.6815879885426</v>
      </c>
      <c r="BC1723" s="13">
        <f t="shared" ref="BC1723:BC1786" si="649">$X$2/((1/O1723+1/P1723)/(M$1017*$AD$2)-$A1723/(P1723*$AD$2))</f>
        <v>3.4465664218175118</v>
      </c>
      <c r="BD1723" s="13"/>
      <c r="BE1723" s="13"/>
      <c r="BG1723" s="13">
        <f t="shared" ref="BG1723:BG1786" si="650">1/(2*PI()*SQRT(R$1017*$AD$2^2*T1723*U1723))</f>
        <v>996.3330000000002</v>
      </c>
      <c r="BH1723" s="13">
        <f t="shared" ref="BH1723:BH1786" si="651">$X$2/((1/T1723+1/U1723)/(R$1017*$AD$2)-$A1723/(U1723*$AD$2))</f>
        <v>10.899000000000004</v>
      </c>
      <c r="BI1723" s="13"/>
      <c r="BL1723" s="13">
        <f t="shared" ref="BL1723:BL1786" si="652">1/(2*PI()*SQRT(X$1017*$AD$2^2*Z1723*AA1723))</f>
        <v>315.06815879885437</v>
      </c>
      <c r="BM1723" s="13">
        <f t="shared" ref="BM1723:BM1786" si="653">$X$2/((1/Z1723+1/AA1723)/(X$1017*$AD$2)-$A1723/(AA1723*$AD$2))</f>
        <v>34.465664218175085</v>
      </c>
      <c r="BP1723" s="13"/>
      <c r="BQ1723" s="13">
        <f t="shared" ref="BQ1723:BQ1786" si="654">1/(2*PI()*SQRT(AC$1017*$AD$2^2*AE1723*AF1723))</f>
        <v>99.633300000000006</v>
      </c>
      <c r="BR1723" s="13">
        <f t="shared" ref="BR1723:BR1786" si="655">$X$2/((1/AE1723+1/AF1723)/(AC$1017*$AD$2)-$A1723/(AF1723*$AD$2))</f>
        <v>108.99000000000018</v>
      </c>
      <c r="BT1723" s="13"/>
      <c r="BU1723" s="13"/>
      <c r="BV1723" s="13">
        <f t="shared" ref="BV1723:BV1786" si="656">1/(2*PI()*SQRT(AH$1017*$AD$2^2*AJ1723*AK1723))</f>
        <v>31.50681587988543</v>
      </c>
      <c r="BW1723" s="13">
        <f t="shared" ref="BW1723:BW1786" si="657">$X$2/((1/AJ1723+1/AK1723)/(AH$1017*$AD$2)-$A1723/(AK1723*$AD$2))</f>
        <v>344.65664218175232</v>
      </c>
      <c r="CA1723" s="13">
        <f t="shared" ref="CA1723:CA1786" si="658">1/(2*PI()*SQRT(AM$1017*$AD$2^2*AO1723*AP1723))</f>
        <v>9.9633299999999991</v>
      </c>
      <c r="CB1723" s="13">
        <f t="shared" ref="CB1723:CB1786" si="659">$X$2/((1/AO1723+1/AP1723)/(AM$1017*$AD$2)-$A1723/(AP1723*$AD$2))</f>
        <v>1089.9000000000001</v>
      </c>
    </row>
    <row r="1724" spans="1:80" x14ac:dyDescent="0.3">
      <c r="A1724" s="13">
        <f t="shared" si="635"/>
        <v>0.18197008586099805</v>
      </c>
      <c r="C1724" s="13" t="str">
        <f>IF(F1724&gt;0,SQRT(Sum_Sq($AI$2,V_rtHz($AH$2)/(1+1/$A1724),V_rtHz($AH$2*$A1724)/(1+$A1724),$AN$2*$AH$2/(1+1/$A1724),$AM$2*SQRT(Sum_Sq(F1724,1/($X$2*D$8*(1+C$1017+F1724/E1724))))/SQRT(Sum_Sq($X$2*F1724*D$8,1)),                   $AQ$2*SQRT(Sum_Sq($AH$2/(1+1/$A1724)+F1724*( 1/(C$1017+1+F1724/E1724)-1)/(1+($X$2*F1724*D$8)^2), (F1724^2*D$8*$X$2+1/($X$2*D$8*(C$1017+1+F1724/E1724           )))/(1+($X$2*F1724*D$8)^2))),           V_rtHz(E1724)/($X$2*D$8*(E1724*C$1017+E1724+F1724)),V_rtHz(F1724)*SQRT(Sum_Sq(E1724*D$8*$X$2*C$1017,1))/($X$2*D$8*(E1724*C$1017+E1724+F1724))))/SQRT(Sum_Sq(1/(1+$A1724)+$AC$2/$I$2-1/(1+(1+F1724/E1724)/C$1017),$X$2/$I$2)),IF(F1725&lt;0,"A",C1725))</f>
        <v>A</v>
      </c>
      <c r="E1724" s="13">
        <f t="shared" si="636"/>
        <v>-1</v>
      </c>
      <c r="F1724" s="12">
        <f t="shared" ref="F1724:F1787" si="660">IF($A1724+(2*$R$2)^-2-1/C$1017&gt;0,       IF( (1+$AC$2*    (1+$A1724)*((1+$A1724)*2*$R$2^2/(1+SQRT(4*$A1724*$R$2^2+1 -4*$R$2^2/C$1017))+1)/$I$2    )^2 + ($X$2* (1+$A1724)*((1+$A1724)*2*$R$2^2/(1+SQRT(4*$A1724*$R$2^2+1 -4*$R$2^2/C$1017))+1)/$I$2   )^2 &lt;$AT$12,                  (1/(2*$R$2)+SQRT($A1724+(2*$R$2)^-2-1/C$1017))/($X$2*D$8), -1),                        IF(F1723&gt;0,F1723,-2))</f>
        <v>-2</v>
      </c>
      <c r="H1724" s="13">
        <f>IF(K1724&gt;0,SQRT(Sum_Sq($AI$2,V_rtHz($AH$2)/(1+1/$A1724),V_rtHz($AH$2*$A1724)/(1+$A1724),$AN$2*$AH$2/(1+1/$A1724),$AM$2*SQRT(Sum_Sq(K1724,1/($X$2*I$8*(1+H$1017+K1724/J1724))))/SQRT(Sum_Sq($X$2*K1724*I$8,1)),                   $AQ$2*SQRT(Sum_Sq($AH$2/(1+1/$A1724)+K1724*( 1/(H$1017+1+K1724/J1724)-1)/(1+($X$2*K1724*I$8)^2), (K1724^2*I$8*$X$2+1/($X$2*I$8*(H$1017+1+K1724/J1724           )))/(1+($X$2*K1724*I$8)^2))),           V_rtHz(J1724)/($X$2*I$8*(J1724*H$1017+J1724+K1724)),V_rtHz(K1724)*SQRT(Sum_Sq(J1724*I$8*$X$2*H$1017,1))/($X$2*I$8*(J1724*H$1017+J1724+K1724))))/SQRT(Sum_Sq(1/(1+$A1724)+$AC$2/$I$2-1/(1+(1+K1724/J1724)/H$1017),$X$2/$I$2)),IF(K1725&lt;0,"A",H1725))</f>
        <v>6.3483076755211064E-7</v>
      </c>
      <c r="J1724" s="13">
        <f t="shared" si="637"/>
        <v>4372.061385533555</v>
      </c>
      <c r="K1724" s="12">
        <f t="shared" ref="K1724:K1787" si="661">IF($A1724+(2*$R$2)^-2-1/H$1017&gt;0,       IF( (1+$AC$2*    (1+$A1724)*((1+$A1724)*2*$R$2^2/(1+SQRT(4*$A1724*$R$2^2+1 -4*$R$2^2/H$1017))+1)/$I$2    )^2 + ($X$2* (1+$A1724)*((1+$A1724)*2*$R$2^2/(1+SQRT(4*$A1724*$R$2^2+1 -4*$R$2^2/H$1017))+1)/$I$2   )^2 &lt;$AT$12,                  (1/(2*$R$2)+SQRT($A1724+(2*$R$2)^-2-1/H$1017))/($X$2*I$8), -1),                        IF(K1723&gt;0,K1723,-2))</f>
        <v>7117.5598850990391</v>
      </c>
      <c r="M1724" s="13">
        <f>IF(P1724&gt;0,SQRT(Sum_Sq($AI$2,V_rtHz($AH$2)/(1+1/$A1724),V_rtHz($AH$2*$A1724)/(1+$A1724),$AN$2*$AH$2/(1+1/$A1724),$AM$2*SQRT(Sum_Sq(P1724,1/($X$2*N$8*(1+M$1017+P1724/O1724))))/SQRT(Sum_Sq($X$2*P1724*N$8,1)),                   $AQ$2*SQRT(Sum_Sq($AH$2/(1+1/$A1724)+P1724*( 1/(M$1017+1+P1724/O1724)-1)/(1+($X$2*P1724*N$8)^2), (P1724^2*N$8*$X$2+1/($X$2*N$8*(M$1017+1+P1724/O1724           )))/(1+($X$2*P1724*N$8)^2))),           V_rtHz(O1724)/($X$2*N$8*(O1724*M$1017+O1724+P1724)),V_rtHz(P1724)*SQRT(Sum_Sq(O1724*N$8*$X$2*M$1017,1))/($X$2*N$8*(O1724*M$1017+O1724+P1724))))/SQRT(Sum_Sq(1/(1+$A1724)+$AC$2/$I$2-1/(1+(1+P1724/O1724)/M$1017),$X$2/$I$2)),IF(P1725&lt;0,"A",M1725))</f>
        <v>7.8299300798180436E-7</v>
      </c>
      <c r="O1724" s="13">
        <f t="shared" si="638"/>
        <v>3601.4220315695011</v>
      </c>
      <c r="P1724" s="12">
        <f t="shared" ref="P1724:P1787" si="662">IF($A1724+(2*$R$2)^-2-1/M$1017&gt;0,       IF( (1+$AC$2*    (1+$A1724)*((1+$A1724)*2*$R$2^2/(1+SQRT(4*$A1724*$R$2^2+1 -4*$R$2^2/M$1017))+1)/$I$2    )^2 + ($X$2* (1+$A1724)*((1+$A1724)*2*$R$2^2/(1+SQRT(4*$A1724*$R$2^2+1 -4*$R$2^2/M$1017))+1)/$I$2   )^2 &lt;$AT$12,                  (1/(2*$R$2)+SQRT($A1724+(2*$R$2)^-2-1/M$1017))/($X$2*N$8), -1),                        IF(P1723&gt;0,P1723,-2))</f>
        <v>27323.94256860809</v>
      </c>
      <c r="R1724" s="13">
        <f>IF(U1724&gt;0,SQRT(Sum_Sq($AI$2,V_rtHz($AH$2)/(1+1/$A1724),V_rtHz($AH$2*$A1724)/(1+$A1724),$AN$2*$AH$2/(1+1/$A1724),$AM$2*SQRT(Sum_Sq(U1724,1/($X$2*S$8*(1+R$1017+U1724/T1724))))/SQRT(Sum_Sq($X$2*U1724*S$8,1)),                   $AQ$2*SQRT(Sum_Sq($AH$2/(1+1/$A1724)+U1724*( 1/(R$1017+1+U1724/T1724)-1)/(1+($X$2*U1724*S$8)^2), (U1724^2*S$8*$X$2+1/($X$2*S$8*(R$1017+1+U1724/T1724           )))/(1+($X$2*U1724*S$8)^2))),           V_rtHz(T1724)/($X$2*S$8*(T1724*R$1017+T1724+U1724)),V_rtHz(U1724)*SQRT(Sum_Sq(T1724*S$8*$X$2*R$1017,1))/($X$2*S$8*(T1724*R$1017+T1724+U1724))))/SQRT(Sum_Sq(1/(1+$A1724)+$AC$2/$I$2-1/(1+(1+U1724/T1724)/R$1017),$X$2/$I$2)),IF(U1725&lt;0,"A",R1725))</f>
        <v>1.2327688986596884E-6</v>
      </c>
      <c r="T1724" s="13">
        <f t="shared" si="639"/>
        <v>3433.4388528126983</v>
      </c>
      <c r="U1724" s="12">
        <f t="shared" ref="U1724:U1787" si="663">IF($A1724+(2*$R$2)^-2-1/R$1017&gt;0,       IF( (1+$AC$2*    (1+$A1724)*((1+$A1724)*2*$R$2^2/(1+SQRT(4*$A1724*$R$2^2+1 -4*$R$2^2/R$1017))+1)/$I$2    )^2 + ($X$2* (1+$A1724)*((1+$A1724)*2*$R$2^2/(1+SQRT(4*$A1724*$R$2^2+1 -4*$R$2^2/R$1017))+1)/$I$2   )^2 &lt;$AT$12,                  (1/(2*$R$2)+SQRT($A1724+(2*$R$2)^-2-1/R$1017))/($X$2*S$8), -1),                        IF(U1723&gt;0,U1723,-2))</f>
        <v>90633.356430308122</v>
      </c>
      <c r="X1724" s="13">
        <f>IF(AA1724&gt;0,SQRT(Sum_Sq($AI$2,V_rtHz($AH$2)/(1+1/$A1724),V_rtHz($AH$2*$A1724)/(1+$A1724),$AN$2*$AH$2/(1+1/$A1724),$AM$2*SQRT(Sum_Sq(AA1724,1/($X$2*Y$8*(1+X$1017+AA1724/Z1724))))/SQRT(Sum_Sq($X$2*AA1724*Y$8,1)),                   $AQ$2*SQRT(Sum_Sq($AH$2/(1+1/$A1724)+AA1724*( 1/(X$1017+1+AA1724/Z1724)-1)/(1+($X$2*AA1724*Y$8)^2), (AA1724^2*Y$8*$X$2+1/($X$2*Y$8*(X$1017+1+AA1724/Z1724           )))/(1+($X$2*AA1724*Y$8)^2))),           V_rtHz(Z1724)/($X$2*Y$8*(Z1724*X$1017+Z1724+AA1724)),V_rtHz(AA1724)*SQRT(Sum_Sq(Z1724*Y$8*$X$2*X$1017,1))/($X$2*Y$8*(Z1724*X$1017+Z1724+AA1724))))/SQRT(Sum_Sq(1/(1+$A1724)+$AC$2/$I$2-1/(1+(1+AA1724/Z1724)/X$1017),$X$2/$I$2)),IF(AA1725&lt;0,"A",X1725))</f>
        <v>2.1054159865039473E-6</v>
      </c>
      <c r="Z1724" s="13">
        <f t="shared" si="640"/>
        <v>3385.1809369887305</v>
      </c>
      <c r="AA1724" s="12">
        <f t="shared" ref="AA1724:AA1787" si="664">IF($A1724+(2*$R$2)^-2-1/X$1017&gt;0,       IF( (1+$AC$2*    (1+$A1724)*((1+$A1724)*2*$R$2^2/(1+SQRT(4*$A1724*$R$2^2+1 -4*$R$2^2/X$1017))+1)/$I$2    )^2 + ($X$2* (1+$A1724)*((1+$A1724)*2*$R$2^2/(1+SQRT(4*$A1724*$R$2^2+1 -4*$R$2^2/X$1017))+1)/$I$2   )^2 &lt;$AT$12,                  (1/(2*$R$2)+SQRT($A1724+(2*$R$2)^-2-1/X$1017))/($X$2*Y$8), -1),                        IF(AA1723&gt;0,AA1723,-2))</f>
        <v>290693.61605072895</v>
      </c>
      <c r="AC1724" s="13">
        <f>IF(AF1724&gt;0,SQRT(Sum_Sq($AI$2,V_rtHz($AH$2)/(1+1/$A1724),V_rtHz($AH$2*$A1724)/(1+$A1724),$AN$2*$AH$2/(1+1/$A1724),$AM$2*SQRT(Sum_Sq(AF1724,1/($X$2*AD$8*(1+AC$1017+AF1724/AE1724))))/SQRT(Sum_Sq($X$2*AF1724*AD$8,1)),                   $AQ$2*SQRT(Sum_Sq($AH$2/(1+1/$A1724)+AF1724*( 1/(AC$1017+1+AF1724/AE1724)-1)/(1+($X$2*AF1724*AD$8)^2), (AF1724^2*AD$8*$X$2+1/($X$2*AD$8*(AC$1017+1+AF1724/AE1724           )))/(1+($X$2*AF1724*AD$8)^2))),           V_rtHz(AE1724)/($X$2*AD$8*(AE1724*AC$1017+AE1724+AF1724)),V_rtHz(AF1724)*SQRT(Sum_Sq(AE1724*AD$8*$X$2*AC$1017,1))/($X$2*AD$8*(AE1724*AC$1017+AE1724+AF1724))))/SQRT(Sum_Sq(1/(1+$A1724)+$AC$2/$I$2-1/(1+(1+AF1724/AE1724)/AC$1017),$X$2/$I$2)),IF(AF1725&lt;0,"A",AC1725))</f>
        <v>3.6957188392083391E-6</v>
      </c>
      <c r="AE1724" s="13">
        <f t="shared" si="641"/>
        <v>3370.3535762785632</v>
      </c>
      <c r="AF1724" s="12">
        <f t="shared" ref="AF1724:AF1787" si="665">IF($A1724+(2*$R$2)^-2-1/AC$1017&gt;0,       IF( (1+$AC$2*    (1+$A1724)*((1+$A1724)*2*$R$2^2/(1+SQRT(4*$A1724*$R$2^2+1 -4*$R$2^2/AC$1017))+1)/$I$2    )^2 + ($X$2* (1+$A1724)*((1+$A1724)*2*$R$2^2/(1+SQRT(4*$A1724*$R$2^2+1 -4*$R$2^2/AC$1017))+1)/$I$2   )^2 &lt;$AT$12,                  (1/(2*$R$2)+SQRT($A1724+(2*$R$2)^-2-1/AC$1017))/($X$2*AD$8), -1),                        IF(AF1723&gt;0,AF1723,-2))</f>
        <v>923298.04658726975</v>
      </c>
      <c r="AG1724" s="13"/>
      <c r="AH1724" s="13">
        <f>IF(AK1724&gt;0,SQRT(Sum_Sq($AI$2,V_rtHz($AH$2)/(1+1/$A1724),V_rtHz($AH$2*$A1724)/(1+$A1724),$AN$2*$AH$2/(1+1/$A1724),$AM$2*SQRT(Sum_Sq(AK1724,1/($X$2*AI$8*(1+AH$1017+AK1724/AJ1724))))/SQRT(Sum_Sq($X$2*AK1724*AI$8,1)),                   $AQ$2*SQRT(Sum_Sq($AH$2/(1+1/$A1724)+AK1724*( 1/(AH$1017+1+AK1724/AJ1724)-1)/(1+($X$2*AK1724*AI$8)^2), (AK1724^2*AI$8*$X$2+1/($X$2*AI$8*(AH$1017+1+AK1724/AJ1724           )))/(1+($X$2*AK1724*AI$8)^2))),           V_rtHz(AJ1724)/($X$2*AI$8*(AJ1724*AH$1017+AJ1724+AK1724)),V_rtHz(AK1724)*SQRT(Sum_Sq(AJ1724*AI$8*$X$2*AH$1017,1))/($X$2*AI$8*(AJ1724*AH$1017+AJ1724+AK1724))))/SQRT(Sum_Sq(1/(1+$A1724)+$AC$2/$I$2-1/(1+(1+AK1724/AJ1724)/AH$1017),$X$2/$I$2)),IF(AK1725&lt;0,"A",AH1725))</f>
        <v>6.5456457243069562E-6</v>
      </c>
      <c r="AI1724" s="13"/>
      <c r="AJ1724" s="13">
        <f t="shared" si="642"/>
        <v>3365.7065826789772</v>
      </c>
      <c r="AK1724" s="12">
        <f t="shared" ref="AK1724:AK1787" si="666">IF($A1724+(2*$R$2)^-2-1/AH$1017&gt;0,       IF( (1+$AC$2*    (1+$A1724)*((1+$A1724)*2*$R$2^2/(1+SQRT(4*$A1724*$R$2^2+1 -4*$R$2^2/AH$1017))+1)/$I$2    )^2 + ($X$2* (1+$A1724)*((1+$A1724)*2*$R$2^2/(1+SQRT(4*$A1724*$R$2^2+1 -4*$R$2^2/AH$1017))+1)/$I$2   )^2 &lt;$AT$12,                  (1/(2*$R$2)+SQRT($A1724+(2*$R$2)^-2-1/AH$1017))/($X$2*AI$8), -1),                        IF(AK1723&gt;0,AK1723,-2))</f>
        <v>2923756.0178997586</v>
      </c>
      <c r="AM1724" s="13">
        <f>IF(AP1724&gt;0,SQRT(Sum_Sq($AI$2,V_rtHz($AH$2)/(1+1/$A1724),V_rtHz($AH$2*$A1724)/(1+$A1724),$AN$2*$AH$2/(1+1/$A1724),$AM$2*SQRT(Sum_Sq(AP1724,1/($X$2*AN$8*(1+AM$1017+AP1724/AO1724))))/SQRT(Sum_Sq($X$2*AP1724*AN$8,1)),                   $AQ$2*SQRT(Sum_Sq($AH$2/(1+1/$A1724)+AP1724*( 1/(AM$1017+1+AP1724/AO1724)-1)/(1+($X$2*AP1724*AN$8)^2), (AP1724^2*AN$8*$X$2+1/($X$2*AN$8*(AM$1017+1+AP1724/AO1724           )))/(1+($X$2*AP1724*AN$8)^2))),           V_rtHz(AO1724)/($X$2*AN$8*(AO1724*AM$1017+AO1724+AP1724)),V_rtHz(AP1724)*SQRT(Sum_Sq(AO1724*AN$8*$X$2*AM$1017,1))/($X$2*AN$8*(AO1724*AM$1017+AO1724+AP1724))))/SQRT(Sum_Sq(1/(1+$A1724)+$AC$2/$I$2-1/(1+(1+AP1724/AO1724)/AM$1017),$X$2/$I$2)),IF(AP1725&lt;0,"A",AM1725))</f>
        <v>1.162924857761412E-5</v>
      </c>
      <c r="AO1724" s="13">
        <f t="shared" si="643"/>
        <v>3364.2412120479107</v>
      </c>
      <c r="AP1724" s="12">
        <f t="shared" ref="AP1724:AP1787" si="667">IF($A1724+(2*$R$2)^-2-1/AM$1017&gt;0,       IF( (1+$AC$2*    (1+$A1724)*((1+$A1724)*2*$R$2^2/(1+SQRT(4*$A1724*$R$2^2+1 -4*$R$2^2/AM$1017))+1)/$I$2    )^2 + ($X$2* (1+$A1724)*((1+$A1724)*2*$R$2^2/(1+SQRT(4*$A1724*$R$2^2+1 -4*$R$2^2/AM$1017))+1)/$I$2   )^2 &lt;$AT$12,                  (1/(2*$R$2)+SQRT($A1724+(2*$R$2)^-2-1/AM$1017))/($X$2*AN$8), -1),                        IF(AP1723&gt;0,AP1723,-2))</f>
        <v>9249755.5233031269</v>
      </c>
      <c r="AR1724" s="13">
        <f t="shared" si="644"/>
        <v>69887291.180198371</v>
      </c>
      <c r="AS1724" s="13">
        <f t="shared" si="645"/>
        <v>-1.7227340911903683E-5</v>
      </c>
      <c r="AV1724" s="13"/>
      <c r="AW1724" s="13">
        <f t="shared" si="646"/>
        <v>9963.3300000000036</v>
      </c>
      <c r="AX1724" s="13">
        <f t="shared" si="647"/>
        <v>1.0898999999999979</v>
      </c>
      <c r="AZ1724" s="13"/>
      <c r="BA1724" s="13"/>
      <c r="BB1724" s="13">
        <f t="shared" si="648"/>
        <v>3150.681587988543</v>
      </c>
      <c r="BC1724" s="13">
        <f t="shared" si="649"/>
        <v>3.4465664218175101</v>
      </c>
      <c r="BD1724" s="13"/>
      <c r="BE1724" s="13"/>
      <c r="BG1724" s="13">
        <f t="shared" si="650"/>
        <v>996.3330000000002</v>
      </c>
      <c r="BH1724" s="13">
        <f t="shared" si="651"/>
        <v>10.899000000000004</v>
      </c>
      <c r="BI1724" s="13"/>
      <c r="BL1724" s="13">
        <f t="shared" si="652"/>
        <v>315.06815879885437</v>
      </c>
      <c r="BM1724" s="13">
        <f t="shared" si="653"/>
        <v>34.465664218175171</v>
      </c>
      <c r="BP1724" s="13"/>
      <c r="BQ1724" s="13">
        <f t="shared" si="654"/>
        <v>99.633300000000006</v>
      </c>
      <c r="BR1724" s="13">
        <f t="shared" si="655"/>
        <v>108.99000000000008</v>
      </c>
      <c r="BT1724" s="13"/>
      <c r="BU1724" s="13"/>
      <c r="BV1724" s="13">
        <f t="shared" si="656"/>
        <v>31.50681587988543</v>
      </c>
      <c r="BW1724" s="13">
        <f t="shared" si="657"/>
        <v>344.65664218175209</v>
      </c>
      <c r="CA1724" s="13">
        <f t="shared" si="658"/>
        <v>9.9633299999999991</v>
      </c>
      <c r="CB1724" s="13">
        <f t="shared" si="659"/>
        <v>1089.9000000000008</v>
      </c>
    </row>
    <row r="1725" spans="1:80" x14ac:dyDescent="0.3">
      <c r="A1725" s="13">
        <f t="shared" si="635"/>
        <v>0.18450154191794718</v>
      </c>
      <c r="C1725" s="13" t="str">
        <f>IF(F1725&gt;0,SQRT(Sum_Sq($AI$2,V_rtHz($AH$2)/(1+1/$A1725),V_rtHz($AH$2*$A1725)/(1+$A1725),$AN$2*$AH$2/(1+1/$A1725),$AM$2*SQRT(Sum_Sq(F1725,1/($X$2*D$8*(1+C$1017+F1725/E1725))))/SQRT(Sum_Sq($X$2*F1725*D$8,1)),                   $AQ$2*SQRT(Sum_Sq($AH$2/(1+1/$A1725)+F1725*( 1/(C$1017+1+F1725/E1725)-1)/(1+($X$2*F1725*D$8)^2), (F1725^2*D$8*$X$2+1/($X$2*D$8*(C$1017+1+F1725/E1725           )))/(1+($X$2*F1725*D$8)^2))),           V_rtHz(E1725)/($X$2*D$8*(E1725*C$1017+E1725+F1725)),V_rtHz(F1725)*SQRT(Sum_Sq(E1725*D$8*$X$2*C$1017,1))/($X$2*D$8*(E1725*C$1017+E1725+F1725))))/SQRT(Sum_Sq(1/(1+$A1725)+$AC$2/$I$2-1/(1+(1+F1725/E1725)/C$1017),$X$2/$I$2)),IF(F1726&lt;0,"A",C1726))</f>
        <v>A</v>
      </c>
      <c r="E1725" s="13">
        <f t="shared" si="636"/>
        <v>-1</v>
      </c>
      <c r="F1725" s="12">
        <f t="shared" si="660"/>
        <v>-2</v>
      </c>
      <c r="H1725" s="13">
        <f>IF(K1725&gt;0,SQRT(Sum_Sq($AI$2,V_rtHz($AH$2)/(1+1/$A1725),V_rtHz($AH$2*$A1725)/(1+$A1725),$AN$2*$AH$2/(1+1/$A1725),$AM$2*SQRT(Sum_Sq(K1725,1/($X$2*I$8*(1+H$1017+K1725/J1725))))/SQRT(Sum_Sq($X$2*K1725*I$8,1)),                   $AQ$2*SQRT(Sum_Sq($AH$2/(1+1/$A1725)+K1725*( 1/(H$1017+1+K1725/J1725)-1)/(1+($X$2*K1725*I$8)^2), (K1725^2*I$8*$X$2+1/($X$2*I$8*(H$1017+1+K1725/J1725           )))/(1+($X$2*K1725*I$8)^2))),           V_rtHz(J1725)/($X$2*I$8*(J1725*H$1017+J1725+K1725)),V_rtHz(K1725)*SQRT(Sum_Sq(J1725*I$8*$X$2*H$1017,1))/($X$2*I$8*(J1725*H$1017+J1725+K1725))))/SQRT(Sum_Sq(1/(1+$A1725)+$AC$2/$I$2-1/(1+(1+K1725/J1725)/H$1017),$X$2/$I$2)),IF(K1726&lt;0,"A",H1726))</f>
        <v>6.3246675339779555E-7</v>
      </c>
      <c r="J1725" s="13">
        <f t="shared" si="637"/>
        <v>4325.4475162793187</v>
      </c>
      <c r="K1725" s="12">
        <f t="shared" si="661"/>
        <v>7194.2633948849107</v>
      </c>
      <c r="M1725" s="13">
        <f>IF(P1725&gt;0,SQRT(Sum_Sq($AI$2,V_rtHz($AH$2)/(1+1/$A1725),V_rtHz($AH$2*$A1725)/(1+$A1725),$AN$2*$AH$2/(1+1/$A1725),$AM$2*SQRT(Sum_Sq(P1725,1/($X$2*N$8*(1+M$1017+P1725/O1725))))/SQRT(Sum_Sq($X$2*P1725*N$8,1)),                   $AQ$2*SQRT(Sum_Sq($AH$2/(1+1/$A1725)+P1725*( 1/(M$1017+1+P1725/O1725)-1)/(1+($X$2*P1725*N$8)^2), (P1725^2*N$8*$X$2+1/($X$2*N$8*(M$1017+1+P1725/O1725           )))/(1+($X$2*P1725*N$8)^2))),           V_rtHz(O1725)/($X$2*N$8*(O1725*M$1017+O1725+P1725)),V_rtHz(P1725)*SQRT(Sum_Sq(O1725*N$8*$X$2*M$1017,1))/($X$2*N$8*(O1725*M$1017+O1725+P1725))))/SQRT(Sum_Sq(1/(1+$A1725)+$AC$2/$I$2-1/(1+(1+P1725/O1725)/M$1017),$X$2/$I$2)),IF(P1726&lt;0,"A",M1726))</f>
        <v>7.8253548032225599E-7</v>
      </c>
      <c r="O1725" s="13">
        <f t="shared" si="638"/>
        <v>3575.864093068978</v>
      </c>
      <c r="P1725" s="12">
        <f t="shared" si="662"/>
        <v>27519.236244649604</v>
      </c>
      <c r="R1725" s="13">
        <f>IF(U1725&gt;0,SQRT(Sum_Sq($AI$2,V_rtHz($AH$2)/(1+1/$A1725),V_rtHz($AH$2*$A1725)/(1+$A1725),$AN$2*$AH$2/(1+1/$A1725),$AM$2*SQRT(Sum_Sq(U1725,1/($X$2*S$8*(1+R$1017+U1725/T1725))))/SQRT(Sum_Sq($X$2*U1725*S$8,1)),                   $AQ$2*SQRT(Sum_Sq($AH$2/(1+1/$A1725)+U1725*( 1/(R$1017+1+U1725/T1725)-1)/(1+($X$2*U1725*S$8)^2), (U1725^2*S$8*$X$2+1/($X$2*S$8*(R$1017+1+U1725/T1725           )))/(1+($X$2*U1725*S$8)^2))),           V_rtHz(T1725)/($X$2*S$8*(T1725*R$1017+T1725+U1725)),V_rtHz(U1725)*SQRT(Sum_Sq(T1725*S$8*$X$2*R$1017,1))/($X$2*S$8*(T1725*R$1017+T1725+U1725))))/SQRT(Sum_Sq(1/(1+$A1725)+$AC$2/$I$2-1/(1+(1+U1725/T1725)/R$1017),$X$2/$I$2)),IF(U1726&lt;0,"A",R1726))</f>
        <v>1.2327422739846944E-6</v>
      </c>
      <c r="T1725" s="13">
        <f t="shared" si="639"/>
        <v>3411.3878089928112</v>
      </c>
      <c r="U1725" s="12">
        <f t="shared" si="663"/>
        <v>91219.206010036272</v>
      </c>
      <c r="X1725" s="13">
        <f>IF(AA1725&gt;0,SQRT(Sum_Sq($AI$2,V_rtHz($AH$2)/(1+1/$A1725),V_rtHz($AH$2*$A1725)/(1+$A1725),$AN$2*$AH$2/(1+1/$A1725),$AM$2*SQRT(Sum_Sq(AA1725,1/($X$2*Y$8*(1+X$1017+AA1725/Z1725))))/SQRT(Sum_Sq($X$2*AA1725*Y$8,1)),                   $AQ$2*SQRT(Sum_Sq($AH$2/(1+1/$A1725)+AA1725*( 1/(X$1017+1+AA1725/Z1725)-1)/(1+($X$2*AA1725*Y$8)^2), (AA1725^2*Y$8*$X$2+1/($X$2*Y$8*(X$1017+1+AA1725/Z1725           )))/(1+($X$2*AA1725*Y$8)^2))),           V_rtHz(Z1725)/($X$2*Y$8*(Z1725*X$1017+Z1725+AA1725)),V_rtHz(AA1725)*SQRT(Sum_Sq(Z1725*Y$8*$X$2*X$1017,1))/($X$2*Y$8*(Z1725*X$1017+Z1725+AA1725))))/SQRT(Sum_Sq(1/(1+$A1725)+$AC$2/$I$2-1/(1+(1+AA1725/Z1725)/X$1017),$X$2/$I$2)),IF(AA1726&lt;0,"A",X1726))</f>
        <v>2.1056897558416028E-6</v>
      </c>
      <c r="Z1725" s="13">
        <f t="shared" si="640"/>
        <v>3364.0728371921118</v>
      </c>
      <c r="AA1725" s="12">
        <f t="shared" si="664"/>
        <v>292517.59256812214</v>
      </c>
      <c r="AC1725" s="13">
        <f>IF(AF1725&gt;0,SQRT(Sum_Sq($AI$2,V_rtHz($AH$2)/(1+1/$A1725),V_rtHz($AH$2*$A1725)/(1+$A1725),$AN$2*$AH$2/(1+1/$A1725),$AM$2*SQRT(Sum_Sq(AF1725,1/($X$2*AD$8*(1+AC$1017+AF1725/AE1725))))/SQRT(Sum_Sq($X$2*AF1725*AD$8,1)),                   $AQ$2*SQRT(Sum_Sq($AH$2/(1+1/$A1725)+AF1725*( 1/(AC$1017+1+AF1725/AE1725)-1)/(1+($X$2*AF1725*AD$8)^2), (AF1725^2*AD$8*$X$2+1/($X$2*AD$8*(AC$1017+1+AF1725/AE1725           )))/(1+($X$2*AF1725*AD$8)^2))),           V_rtHz(AE1725)/($X$2*AD$8*(AE1725*AC$1017+AE1725+AF1725)),V_rtHz(AF1725)*SQRT(Sum_Sq(AE1725*AD$8*$X$2*AC$1017,1))/($X$2*AD$8*(AE1725*AC$1017+AE1725+AF1725))))/SQRT(Sum_Sq(1/(1+$A1725)+$AC$2/$I$2-1/(1+(1+AF1725/AE1725)/AC$1017),$X$2/$I$2)),IF(AF1726&lt;0,"A",AC1726))</f>
        <v>3.6963685915098655E-6</v>
      </c>
      <c r="AE1725" s="13">
        <f t="shared" si="641"/>
        <v>3349.5295635378393</v>
      </c>
      <c r="AF1725" s="12">
        <f t="shared" si="665"/>
        <v>929038.18708189833</v>
      </c>
      <c r="AG1725" s="13"/>
      <c r="AH1725" s="13">
        <f>IF(AK1725&gt;0,SQRT(Sum_Sq($AI$2,V_rtHz($AH$2)/(1+1/$A1725),V_rtHz($AH$2*$A1725)/(1+$A1725),$AN$2*$AH$2/(1+1/$A1725),$AM$2*SQRT(Sum_Sq(AK1725,1/($X$2*AI$8*(1+AH$1017+AK1725/AJ1725))))/SQRT(Sum_Sq($X$2*AK1725*AI$8,1)),                   $AQ$2*SQRT(Sum_Sq($AH$2/(1+1/$A1725)+AK1725*( 1/(AH$1017+1+AK1725/AJ1725)-1)/(1+($X$2*AK1725*AI$8)^2), (AK1725^2*AI$8*$X$2+1/($X$2*AI$8*(AH$1017+1+AK1725/AJ1725           )))/(1+($X$2*AK1725*AI$8)^2))),           V_rtHz(AJ1725)/($X$2*AI$8*(AJ1725*AH$1017+AJ1725+AK1725)),V_rtHz(AK1725)*SQRT(Sum_Sq(AJ1725*AI$8*$X$2*AH$1017,1))/($X$2*AI$8*(AJ1725*AH$1017+AJ1725+AK1725))))/SQRT(Sum_Sq(1/(1+$A1725)+$AC$2/$I$2-1/(1+(1+AK1725/AJ1725)/AH$1017),$X$2/$I$2)),IF(AK1726&lt;0,"A",AH1726))</f>
        <v>6.5468942748686146E-6</v>
      </c>
      <c r="AI1725" s="13"/>
      <c r="AJ1725" s="13">
        <f t="shared" si="642"/>
        <v>3344.9710637328658</v>
      </c>
      <c r="AK1725" s="12">
        <f t="shared" si="666"/>
        <v>2941880.4193214299</v>
      </c>
      <c r="AM1725" s="13">
        <f>IF(AP1725&gt;0,SQRT(Sum_Sq($AI$2,V_rtHz($AH$2)/(1+1/$A1725),V_rtHz($AH$2*$A1725)/(1+$A1725),$AN$2*$AH$2/(1+1/$A1725),$AM$2*SQRT(Sum_Sq(AP1725,1/($X$2*AN$8*(1+AM$1017+AP1725/AO1725))))/SQRT(Sum_Sq($X$2*AP1725*AN$8,1)),                   $AQ$2*SQRT(Sum_Sq($AH$2/(1+1/$A1725)+AP1725*( 1/(AM$1017+1+AP1725/AO1725)-1)/(1+($X$2*AP1725*AN$8)^2), (AP1725^2*AN$8*$X$2+1/($X$2*AN$8*(AM$1017+1+AP1725/AO1725           )))/(1+($X$2*AP1725*AN$8)^2))),           V_rtHz(AO1725)/($X$2*AN$8*(AO1725*AM$1017+AO1725+AP1725)),V_rtHz(AP1725)*SQRT(Sum_Sq(AO1725*AN$8*$X$2*AM$1017,1))/($X$2*AN$8*(AO1725*AM$1017+AO1725+AP1725))))/SQRT(Sum_Sq(1/(1+$A1725)+$AC$2/$I$2-1/(1+(1+AP1725/AO1725)/AM$1017),$X$2/$I$2)),IF(AP1726&lt;0,"A",AM1726))</f>
        <v>1.1631546731106149E-5</v>
      </c>
      <c r="AO1725" s="13">
        <f t="shared" si="643"/>
        <v>3343.5335450846205</v>
      </c>
      <c r="AP1725" s="12">
        <f t="shared" si="667"/>
        <v>9307042.4786411393</v>
      </c>
      <c r="AR1725" s="13">
        <f t="shared" si="644"/>
        <v>69887291.180198371</v>
      </c>
      <c r="AS1725" s="13">
        <f t="shared" si="645"/>
        <v>-1.7300830763006565E-5</v>
      </c>
      <c r="AV1725" s="13"/>
      <c r="AW1725" s="13">
        <f t="shared" si="646"/>
        <v>9963.3300000000036</v>
      </c>
      <c r="AX1725" s="13">
        <f t="shared" si="647"/>
        <v>1.0898999999999999</v>
      </c>
      <c r="AZ1725" s="13"/>
      <c r="BA1725" s="13"/>
      <c r="BB1725" s="13">
        <f t="shared" si="648"/>
        <v>3150.681587988543</v>
      </c>
      <c r="BC1725" s="13">
        <f t="shared" si="649"/>
        <v>3.4465664218175047</v>
      </c>
      <c r="BD1725" s="13"/>
      <c r="BE1725" s="13"/>
      <c r="BG1725" s="13">
        <f t="shared" si="650"/>
        <v>996.3330000000002</v>
      </c>
      <c r="BH1725" s="13">
        <f t="shared" si="651"/>
        <v>10.899000000000013</v>
      </c>
      <c r="BI1725" s="13"/>
      <c r="BL1725" s="13">
        <f t="shared" si="652"/>
        <v>315.06815879885437</v>
      </c>
      <c r="BM1725" s="13">
        <f t="shared" si="653"/>
        <v>34.465664218175128</v>
      </c>
      <c r="BP1725" s="13"/>
      <c r="BQ1725" s="13">
        <f t="shared" si="654"/>
        <v>99.633300000000006</v>
      </c>
      <c r="BR1725" s="13">
        <f t="shared" si="655"/>
        <v>108.99000000000002</v>
      </c>
      <c r="BT1725" s="13"/>
      <c r="BU1725" s="13"/>
      <c r="BV1725" s="13">
        <f t="shared" si="656"/>
        <v>31.50681587988543</v>
      </c>
      <c r="BW1725" s="13">
        <f t="shared" si="657"/>
        <v>344.65664218175232</v>
      </c>
      <c r="CA1725" s="13">
        <f t="shared" si="658"/>
        <v>9.9633299999999991</v>
      </c>
      <c r="CB1725" s="13">
        <f t="shared" si="659"/>
        <v>1089.9000000000021</v>
      </c>
    </row>
    <row r="1726" spans="1:80" x14ac:dyDescent="0.3">
      <c r="A1726" s="13">
        <f t="shared" si="635"/>
        <v>0.18706821403658</v>
      </c>
      <c r="C1726" s="13" t="str">
        <f>IF(F1726&gt;0,SQRT(Sum_Sq($AI$2,V_rtHz($AH$2)/(1+1/$A1726),V_rtHz($AH$2*$A1726)/(1+$A1726),$AN$2*$AH$2/(1+1/$A1726),$AM$2*SQRT(Sum_Sq(F1726,1/($X$2*D$8*(1+C$1017+F1726/E1726))))/SQRT(Sum_Sq($X$2*F1726*D$8,1)),                   $AQ$2*SQRT(Sum_Sq($AH$2/(1+1/$A1726)+F1726*( 1/(C$1017+1+F1726/E1726)-1)/(1+($X$2*F1726*D$8)^2), (F1726^2*D$8*$X$2+1/($X$2*D$8*(C$1017+1+F1726/E1726           )))/(1+($X$2*F1726*D$8)^2))),           V_rtHz(E1726)/($X$2*D$8*(E1726*C$1017+E1726+F1726)),V_rtHz(F1726)*SQRT(Sum_Sq(E1726*D$8*$X$2*C$1017,1))/($X$2*D$8*(E1726*C$1017+E1726+F1726))))/SQRT(Sum_Sq(1/(1+$A1726)+$AC$2/$I$2-1/(1+(1+F1726/E1726)/C$1017),$X$2/$I$2)),IF(F1727&lt;0,"A",C1727))</f>
        <v>A</v>
      </c>
      <c r="E1726" s="13">
        <f t="shared" si="636"/>
        <v>-1</v>
      </c>
      <c r="F1726" s="12">
        <f t="shared" si="660"/>
        <v>-2</v>
      </c>
      <c r="H1726" s="13">
        <f>IF(K1726&gt;0,SQRT(Sum_Sq($AI$2,V_rtHz($AH$2)/(1+1/$A1726),V_rtHz($AH$2*$A1726)/(1+$A1726),$AN$2*$AH$2/(1+1/$A1726),$AM$2*SQRT(Sum_Sq(K1726,1/($X$2*I$8*(1+H$1017+K1726/J1726))))/SQRT(Sum_Sq($X$2*K1726*I$8,1)),                   $AQ$2*SQRT(Sum_Sq($AH$2/(1+1/$A1726)+K1726*( 1/(H$1017+1+K1726/J1726)-1)/(1+($X$2*K1726*I$8)^2), (K1726^2*I$8*$X$2+1/($X$2*I$8*(H$1017+1+K1726/J1726           )))/(1+($X$2*K1726*I$8)^2))),           V_rtHz(J1726)/($X$2*I$8*(J1726*H$1017+J1726+K1726)),V_rtHz(K1726)*SQRT(Sum_Sq(J1726*I$8*$X$2*H$1017,1))/($X$2*I$8*(J1726*H$1017+J1726+K1726))))/SQRT(Sum_Sq(1/(1+$A1726)+$AC$2/$I$2-1/(1+(1+K1726/J1726)/H$1017),$X$2/$I$2)),IF(K1727&lt;0,"A",H1727))</f>
        <v>6.301923174003895E-7</v>
      </c>
      <c r="J1726" s="13">
        <f t="shared" si="637"/>
        <v>4279.7434165084178</v>
      </c>
      <c r="K1726" s="12">
        <f t="shared" si="661"/>
        <v>7271.0921437088791</v>
      </c>
      <c r="M1726" s="13">
        <f>IF(P1726&gt;0,SQRT(Sum_Sq($AI$2,V_rtHz($AH$2)/(1+1/$A1726),V_rtHz($AH$2*$A1726)/(1+$A1726),$AN$2*$AH$2/(1+1/$A1726),$AM$2*SQRT(Sum_Sq(P1726,1/($X$2*N$8*(1+M$1017+P1726/O1726))))/SQRT(Sum_Sq($X$2*P1726*N$8,1)),                   $AQ$2*SQRT(Sum_Sq($AH$2/(1+1/$A1726)+P1726*( 1/(M$1017+1+P1726/O1726)-1)/(1+($X$2*P1726*N$8)^2), (P1726^2*N$8*$X$2+1/($X$2*N$8*(M$1017+1+P1726/O1726           )))/(1+($X$2*P1726*N$8)^2))),           V_rtHz(O1726)/($X$2*N$8*(O1726*M$1017+O1726+P1726)),V_rtHz(P1726)*SQRT(Sum_Sq(O1726*N$8*$X$2*M$1017,1))/($X$2*N$8*(O1726*M$1017+O1726+P1726))))/SQRT(Sum_Sq(1/(1+$A1726)+$AC$2/$I$2-1/(1+(1+P1726/O1726)/M$1017),$X$2/$I$2)),IF(P1727&lt;0,"A",M1727))</f>
        <v>7.8211643160550594E-7</v>
      </c>
      <c r="O1726" s="13">
        <f t="shared" si="638"/>
        <v>3550.5187168642287</v>
      </c>
      <c r="P1726" s="12">
        <f t="shared" si="662"/>
        <v>27715.68229974998</v>
      </c>
      <c r="R1726" s="13">
        <f>IF(U1726&gt;0,SQRT(Sum_Sq($AI$2,V_rtHz($AH$2)/(1+1/$A1726),V_rtHz($AH$2*$A1726)/(1+$A1726),$AN$2*$AH$2/(1+1/$A1726),$AM$2*SQRT(Sum_Sq(U1726,1/($X$2*S$8*(1+R$1017+U1726/T1726))))/SQRT(Sum_Sq($X$2*U1726*S$8,1)),                   $AQ$2*SQRT(Sum_Sq($AH$2/(1+1/$A1726)+U1726*( 1/(R$1017+1+U1726/T1726)-1)/(1+($X$2*U1726*S$8)^2), (U1726^2*S$8*$X$2+1/($X$2*S$8*(R$1017+1+U1726/T1726           )))/(1+($X$2*U1726*S$8)^2))),           V_rtHz(T1726)/($X$2*S$8*(T1726*R$1017+T1726+U1726)),V_rtHz(U1726)*SQRT(Sum_Sq(T1726*S$8*$X$2*R$1017,1))/($X$2*S$8*(T1726*R$1017+T1726+U1726))))/SQRT(Sum_Sq(1/(1+$A1726)+$AC$2/$I$2-1/(1+(1+U1726/T1726)/R$1017),$X$2/$I$2)),IF(U1727&lt;0,"A",R1727))</f>
        <v>1.2327635011095751E-6</v>
      </c>
      <c r="T1726" s="13">
        <f t="shared" si="639"/>
        <v>3389.4734098550607</v>
      </c>
      <c r="U1726" s="12">
        <f t="shared" si="663"/>
        <v>91808.97729536939</v>
      </c>
      <c r="X1726" s="13">
        <f>IF(AA1726&gt;0,SQRT(Sum_Sq($AI$2,V_rtHz($AH$2)/(1+1/$A1726),V_rtHz($AH$2*$A1726)/(1+$A1726),$AN$2*$AH$2/(1+1/$A1726),$AM$2*SQRT(Sum_Sq(AA1726,1/($X$2*Y$8*(1+X$1017+AA1726/Z1726))))/SQRT(Sum_Sq($X$2*AA1726*Y$8,1)),                   $AQ$2*SQRT(Sum_Sq($AH$2/(1+1/$A1726)+AA1726*( 1/(X$1017+1+AA1726/Z1726)-1)/(1+($X$2*AA1726*Y$8)^2), (AA1726^2*Y$8*$X$2+1/($X$2*Y$8*(X$1017+1+AA1726/Z1726           )))/(1+($X$2*AA1726*Y$8)^2))),           V_rtHz(Z1726)/($X$2*Y$8*(Z1726*X$1017+Z1726+AA1726)),V_rtHz(AA1726)*SQRT(Sum_Sq(Z1726*Y$8*$X$2*X$1017,1))/($X$2*Y$8*(Z1726*X$1017+Z1726+AA1726))))/SQRT(Sum_Sq(1/(1+$A1726)+$AC$2/$I$2-1/(1+(1+AA1726/Z1726)/X$1017),$X$2/$I$2)),IF(AA1727&lt;0,"A",X1727))</f>
        <v>2.1060397779372102E-6</v>
      </c>
      <c r="Z1726" s="13">
        <f t="shared" si="640"/>
        <v>3343.0831259563111</v>
      </c>
      <c r="AA1726" s="12">
        <f t="shared" si="664"/>
        <v>294354.1786080341</v>
      </c>
      <c r="AC1726" s="13">
        <f>IF(AF1726&gt;0,SQRT(Sum_Sq($AI$2,V_rtHz($AH$2)/(1+1/$A1726),V_rtHz($AH$2*$A1726)/(1+$A1726),$AN$2*$AH$2/(1+1/$A1726),$AM$2*SQRT(Sum_Sq(AF1726,1/($X$2*AD$8*(1+AC$1017+AF1726/AE1726))))/SQRT(Sum_Sq($X$2*AF1726*AD$8,1)),                   $AQ$2*SQRT(Sum_Sq($AH$2/(1+1/$A1726)+AF1726*( 1/(AC$1017+1+AF1726/AE1726)-1)/(1+($X$2*AF1726*AD$8)^2), (AF1726^2*AD$8*$X$2+1/($X$2*AD$8*(AC$1017+1+AF1726/AE1726           )))/(1+($X$2*AF1726*AD$8)^2))),           V_rtHz(AE1726)/($X$2*AD$8*(AE1726*AC$1017+AE1726+AF1726)),V_rtHz(AF1726)*SQRT(Sum_Sq(AE1726*AD$8*$X$2*AC$1017,1))/($X$2*AD$8*(AE1726*AC$1017+AE1726+AF1726))))/SQRT(Sum_Sq(1/(1+$A1726)+$AC$2/$I$2-1/(1+(1+AF1726/AE1726)/AC$1017),$X$2/$I$2)),IF(AF1727&lt;0,"A",AC1727))</f>
        <v>3.697149335378459E-6</v>
      </c>
      <c r="AE1726" s="13">
        <f t="shared" si="641"/>
        <v>3328.8186225031191</v>
      </c>
      <c r="AF1726" s="12">
        <f t="shared" si="665"/>
        <v>934818.39240206324</v>
      </c>
      <c r="AG1726" s="13"/>
      <c r="AH1726" s="13">
        <f>IF(AK1726&gt;0,SQRT(Sum_Sq($AI$2,V_rtHz($AH$2)/(1+1/$A1726),V_rtHz($AH$2*$A1726)/(1+$A1726),$AN$2*$AH$2/(1+1/$A1726),$AM$2*SQRT(Sum_Sq(AK1726,1/($X$2*AI$8*(1+AH$1017+AK1726/AJ1726))))/SQRT(Sum_Sq($X$2*AK1726*AI$8,1)),                   $AQ$2*SQRT(Sum_Sq($AH$2/(1+1/$A1726)+AK1726*( 1/(AH$1017+1+AK1726/AJ1726)-1)/(1+($X$2*AK1726*AI$8)^2), (AK1726^2*AI$8*$X$2+1/($X$2*AI$8*(AH$1017+1+AK1726/AJ1726           )))/(1+($X$2*AK1726*AI$8)^2))),           V_rtHz(AJ1726)/($X$2*AI$8*(AJ1726*AH$1017+AJ1726+AK1726)),V_rtHz(AK1726)*SQRT(Sum_Sq(AJ1726*AI$8*$X$2*AH$1017,1))/($X$2*AI$8*(AJ1726*AH$1017+AJ1726+AK1726))))/SQRT(Sum_Sq(1/(1+$A1726)+$AC$2/$I$2-1/(1+(1+AK1726/AJ1726)/AH$1017),$X$2/$I$2)),IF(AK1727&lt;0,"A",AH1727))</f>
        <v>6.5483732903493191E-6</v>
      </c>
      <c r="AI1726" s="13"/>
      <c r="AJ1726" s="13">
        <f t="shared" si="642"/>
        <v>3324.3469777321834</v>
      </c>
      <c r="AK1726" s="12">
        <f t="shared" si="666"/>
        <v>2960131.7015065397</v>
      </c>
      <c r="AM1726" s="13">
        <f>IF(AP1726&gt;0,SQRT(Sum_Sq($AI$2,V_rtHz($AH$2)/(1+1/$A1726),V_rtHz($AH$2*$A1726)/(1+$A1726),$AN$2*$AH$2/(1+1/$A1726),$AM$2*SQRT(Sum_Sq(AP1726,1/($X$2*AN$8*(1+AM$1017+AP1726/AO1726))))/SQRT(Sum_Sq($X$2*AP1726*AN$8,1)),                   $AQ$2*SQRT(Sum_Sq($AH$2/(1+1/$A1726)+AP1726*( 1/(AM$1017+1+AP1726/AO1726)-1)/(1+($X$2*AP1726*AN$8)^2), (AP1726^2*AN$8*$X$2+1/($X$2*AN$8*(AM$1017+1+AP1726/AO1726           )))/(1+($X$2*AP1726*AN$8)^2))),           V_rtHz(AO1726)/($X$2*AN$8*(AO1726*AM$1017+AO1726+AP1726)),V_rtHz(AP1726)*SQRT(Sum_Sq(AO1726*AN$8*$X$2*AM$1017,1))/($X$2*AN$8*(AO1726*AM$1017+AO1726+AP1726))))/SQRT(Sum_Sq(1/(1+$A1726)+$AC$2/$I$2-1/(1+(1+AP1726/AO1726)/AM$1017),$X$2/$I$2)),IF(AP1727&lt;0,"A",AM1727))</f>
        <v>1.1634253665866641E-5</v>
      </c>
      <c r="AO1726" s="13">
        <f t="shared" si="643"/>
        <v>3322.9367970123067</v>
      </c>
      <c r="AP1726" s="12">
        <f t="shared" si="667"/>
        <v>9364730.8491822984</v>
      </c>
      <c r="AR1726" s="13">
        <f t="shared" si="644"/>
        <v>69887291.180198371</v>
      </c>
      <c r="AS1726" s="13">
        <f t="shared" si="645"/>
        <v>-1.7375985883336552E-5</v>
      </c>
      <c r="AV1726" s="13"/>
      <c r="AW1726" s="13">
        <f t="shared" si="646"/>
        <v>9963.3300000000036</v>
      </c>
      <c r="AX1726" s="13">
        <f t="shared" si="647"/>
        <v>1.0899000000000005</v>
      </c>
      <c r="AZ1726" s="13"/>
      <c r="BA1726" s="13"/>
      <c r="BB1726" s="13">
        <f t="shared" si="648"/>
        <v>3150.681587988543</v>
      </c>
      <c r="BC1726" s="13">
        <f t="shared" si="649"/>
        <v>3.4465664218175118</v>
      </c>
      <c r="BD1726" s="13"/>
      <c r="BE1726" s="13"/>
      <c r="BG1726" s="13">
        <f t="shared" si="650"/>
        <v>996.3330000000002</v>
      </c>
      <c r="BH1726" s="13">
        <f t="shared" si="651"/>
        <v>10.899000000000013</v>
      </c>
      <c r="BI1726" s="13"/>
      <c r="BL1726" s="13">
        <f t="shared" si="652"/>
        <v>315.06815879885437</v>
      </c>
      <c r="BM1726" s="13">
        <f t="shared" si="653"/>
        <v>34.465664218175128</v>
      </c>
      <c r="BP1726" s="13"/>
      <c r="BQ1726" s="13">
        <f t="shared" si="654"/>
        <v>99.633300000000006</v>
      </c>
      <c r="BR1726" s="13">
        <f t="shared" si="655"/>
        <v>108.99000000000012</v>
      </c>
      <c r="BT1726" s="13"/>
      <c r="BU1726" s="13"/>
      <c r="BV1726" s="13">
        <f t="shared" si="656"/>
        <v>31.50681587988543</v>
      </c>
      <c r="BW1726" s="13">
        <f t="shared" si="657"/>
        <v>344.65664218175181</v>
      </c>
      <c r="CA1726" s="13">
        <f t="shared" si="658"/>
        <v>9.9633299999999991</v>
      </c>
      <c r="CB1726" s="13">
        <f t="shared" si="659"/>
        <v>1089.9000000000015</v>
      </c>
    </row>
    <row r="1727" spans="1:80" x14ac:dyDescent="0.3">
      <c r="A1727" s="13">
        <f t="shared" si="635"/>
        <v>0.18967059212111437</v>
      </c>
      <c r="C1727" s="13" t="str">
        <f>IF(F1727&gt;0,SQRT(Sum_Sq($AI$2,V_rtHz($AH$2)/(1+1/$A1727),V_rtHz($AH$2*$A1727)/(1+$A1727),$AN$2*$AH$2/(1+1/$A1727),$AM$2*SQRT(Sum_Sq(F1727,1/($X$2*D$8*(1+C$1017+F1727/E1727))))/SQRT(Sum_Sq($X$2*F1727*D$8,1)),                   $AQ$2*SQRT(Sum_Sq($AH$2/(1+1/$A1727)+F1727*( 1/(C$1017+1+F1727/E1727)-1)/(1+($X$2*F1727*D$8)^2), (F1727^2*D$8*$X$2+1/($X$2*D$8*(C$1017+1+F1727/E1727           )))/(1+($X$2*F1727*D$8)^2))),           V_rtHz(E1727)/($X$2*D$8*(E1727*C$1017+E1727+F1727)),V_rtHz(F1727)*SQRT(Sum_Sq(E1727*D$8*$X$2*C$1017,1))/($X$2*D$8*(E1727*C$1017+E1727+F1727))))/SQRT(Sum_Sq(1/(1+$A1727)+$AC$2/$I$2-1/(1+(1+F1727/E1727)/C$1017),$X$2/$I$2)),IF(F1728&lt;0,"A",C1728))</f>
        <v>A</v>
      </c>
      <c r="E1727" s="13">
        <f t="shared" si="636"/>
        <v>-1</v>
      </c>
      <c r="F1727" s="12">
        <f t="shared" si="660"/>
        <v>-2</v>
      </c>
      <c r="H1727" s="13">
        <f>IF(K1727&gt;0,SQRT(Sum_Sq($AI$2,V_rtHz($AH$2)/(1+1/$A1727),V_rtHz($AH$2*$A1727)/(1+$A1727),$AN$2*$AH$2/(1+1/$A1727),$AM$2*SQRT(Sum_Sq(K1727,1/($X$2*I$8*(1+H$1017+K1727/J1727))))/SQRT(Sum_Sq($X$2*K1727*I$8,1)),                   $AQ$2*SQRT(Sum_Sq($AH$2/(1+1/$A1727)+K1727*( 1/(H$1017+1+K1727/J1727)-1)/(1+($X$2*K1727*I$8)^2), (K1727^2*I$8*$X$2+1/($X$2*I$8*(H$1017+1+K1727/J1727           )))/(1+($X$2*K1727*I$8)^2))),           V_rtHz(J1727)/($X$2*I$8*(J1727*H$1017+J1727+K1727)),V_rtHz(K1727)*SQRT(Sum_Sq(J1727*I$8*$X$2*H$1017,1))/($X$2*I$8*(J1727*H$1017+J1727+K1727))))/SQRT(Sum_Sq(1/(1+$A1727)+$AC$2/$I$2-1/(1+(1+K1727/J1727)/H$1017),$X$2/$I$2)),IF(K1728&lt;0,"A",H1728))</f>
        <v>6.2800507253021662E-7</v>
      </c>
      <c r="J1727" s="13">
        <f t="shared" si="637"/>
        <v>4234.9171634266941</v>
      </c>
      <c r="K1727" s="12">
        <f t="shared" si="661"/>
        <v>7348.056061546341</v>
      </c>
      <c r="M1727" s="13">
        <f>IF(P1727&gt;0,SQRT(Sum_Sq($AI$2,V_rtHz($AH$2)/(1+1/$A1727),V_rtHz($AH$2*$A1727)/(1+$A1727),$AN$2*$AH$2/(1+1/$A1727),$AM$2*SQRT(Sum_Sq(P1727,1/($X$2*N$8*(1+M$1017+P1727/O1727))))/SQRT(Sum_Sq($X$2*P1727*N$8,1)),                   $AQ$2*SQRT(Sum_Sq($AH$2/(1+1/$A1727)+P1727*( 1/(M$1017+1+P1727/O1727)-1)/(1+($X$2*P1727*N$8)^2), (P1727^2*N$8*$X$2+1/($X$2*N$8*(M$1017+1+P1727/O1727           )))/(1+($X$2*P1727*N$8)^2))),           V_rtHz(O1727)/($X$2*N$8*(O1727*M$1017+O1727+P1727)),V_rtHz(P1727)*SQRT(Sum_Sq(O1727*N$8*$X$2*M$1017,1))/($X$2*N$8*(O1727*M$1017+O1727+P1727))))/SQRT(Sum_Sq(1/(1+$A1727)+$AC$2/$I$2-1/(1+(1+P1727/O1727)/M$1017),$X$2/$I$2)),IF(P1728&lt;0,"A",M1728))</f>
        <v>7.8173597433327974E-7</v>
      </c>
      <c r="O1727" s="13">
        <f t="shared" si="638"/>
        <v>3525.3832934088732</v>
      </c>
      <c r="P1727" s="12">
        <f t="shared" si="662"/>
        <v>27913.290716474701</v>
      </c>
      <c r="R1727" s="13">
        <f>IF(U1727&gt;0,SQRT(Sum_Sq($AI$2,V_rtHz($AH$2)/(1+1/$A1727),V_rtHz($AH$2*$A1727)/(1+$A1727),$AN$2*$AH$2/(1+1/$A1727),$AM$2*SQRT(Sum_Sq(U1727,1/($X$2*S$8*(1+R$1017+U1727/T1727))))/SQRT(Sum_Sq($X$2*U1727*S$8,1)),                   $AQ$2*SQRT(Sum_Sq($AH$2/(1+1/$A1727)+U1727*( 1/(R$1017+1+U1727/T1727)-1)/(1+($X$2*U1727*S$8)^2), (U1727^2*S$8*$X$2+1/($X$2*S$8*(R$1017+1+U1727/T1727           )))/(1+($X$2*U1727*S$8)^2))),           V_rtHz(T1727)/($X$2*S$8*(T1727*R$1017+T1727+U1727)),V_rtHz(U1727)*SQRT(Sum_Sq(T1727*S$8*$X$2*R$1017,1))/($X$2*S$8*(T1727*R$1017+T1727+U1727))))/SQRT(Sum_Sq(1/(1+$A1727)+$AC$2/$I$2-1/(1+(1+U1727/T1727)/R$1017),$X$2/$I$2)),IF(U1728&lt;0,"A",R1728))</f>
        <v>1.2328330059243713E-6</v>
      </c>
      <c r="T1727" s="13">
        <f t="shared" si="639"/>
        <v>3367.6947999731865</v>
      </c>
      <c r="U1727" s="12">
        <f t="shared" si="663"/>
        <v>92402.698525745029</v>
      </c>
      <c r="X1727" s="13">
        <f>IF(AA1727&gt;0,SQRT(Sum_Sq($AI$2,V_rtHz($AH$2)/(1+1/$A1727),V_rtHz($AH$2*$A1727)/(1+$A1727),$AN$2*$AH$2/(1+1/$A1727),$AM$2*SQRT(Sum_Sq(AA1727,1/($X$2*Y$8*(1+X$1017+AA1727/Z1727))))/SQRT(Sum_Sq($X$2*AA1727*Y$8,1)),                   $AQ$2*SQRT(Sum_Sq($AH$2/(1+1/$A1727)+AA1727*( 1/(X$1017+1+AA1727/Z1727)-1)/(1+($X$2*AA1727*Y$8)^2), (AA1727^2*Y$8*$X$2+1/($X$2*Y$8*(X$1017+1+AA1727/Z1727           )))/(1+($X$2*AA1727*Y$8)^2))),           V_rtHz(Z1727)/($X$2*Y$8*(Z1727*X$1017+Z1727+AA1727)),V_rtHz(AA1727)*SQRT(Sum_Sq(Z1727*Y$8*$X$2*X$1017,1))/($X$2*Y$8*(Z1727*X$1017+Z1727+AA1727))))/SQRT(Sum_Sq(1/(1+$A1727)+$AC$2/$I$2-1/(1+(1+AA1727/Z1727)/X$1017),$X$2/$I$2)),IF(AA1728&lt;0,"A",X1728))</f>
        <v>2.106466852231994E-6</v>
      </c>
      <c r="Z1727" s="13">
        <f t="shared" si="640"/>
        <v>3322.2112987768874</v>
      </c>
      <c r="AA1727" s="12">
        <f t="shared" si="664"/>
        <v>296203.4618091688</v>
      </c>
      <c r="AC1727" s="13">
        <f>IF(AF1727&gt;0,SQRT(Sum_Sq($AI$2,V_rtHz($AH$2)/(1+1/$A1727),V_rtHz($AH$2*$A1727)/(1+$A1727),$AN$2*$AH$2/(1+1/$A1727),$AM$2*SQRT(Sum_Sq(AF1727,1/($X$2*AD$8*(1+AC$1017+AF1727/AE1727))))/SQRT(Sum_Sq($X$2*AF1727*AD$8,1)),                   $AQ$2*SQRT(Sum_Sq($AH$2/(1+1/$A1727)+AF1727*( 1/(AC$1017+1+AF1727/AE1727)-1)/(1+($X$2*AF1727*AD$8)^2), (AF1727^2*AD$8*$X$2+1/($X$2*AD$8*(AC$1017+1+AF1727/AE1727           )))/(1+($X$2*AF1727*AD$8)^2))),           V_rtHz(AE1727)/($X$2*AD$8*(AE1727*AC$1017+AE1727+AF1727)),V_rtHz(AF1727)*SQRT(Sum_Sq(AE1727*AD$8*$X$2*AC$1017,1))/($X$2*AD$8*(AE1727*AC$1017+AE1727+AF1727))))/SQRT(Sum_Sq(1/(1+$A1727)+$AC$2/$I$2-1/(1+(1+AF1727/AE1727)/AC$1017),$X$2/$I$2)),IF(AF1728&lt;0,"A",AC1728))</f>
        <v>3.6980625060162338E-6</v>
      </c>
      <c r="AE1727" s="13">
        <f t="shared" si="641"/>
        <v>3308.2203449620806</v>
      </c>
      <c r="AF1727" s="12">
        <f t="shared" si="665"/>
        <v>940638.93840241909</v>
      </c>
      <c r="AG1727" s="13"/>
      <c r="AH1727" s="13">
        <f>IF(AK1727&gt;0,SQRT(Sum_Sq($AI$2,V_rtHz($AH$2)/(1+1/$A1727),V_rtHz($AH$2*$A1727)/(1+$A1727),$AN$2*$AH$2/(1+1/$A1727),$AM$2*SQRT(Sum_Sq(AK1727,1/($X$2*AI$8*(1+AH$1017+AK1727/AJ1727))))/SQRT(Sum_Sq($X$2*AK1727*AI$8,1)),                   $AQ$2*SQRT(Sum_Sq($AH$2/(1+1/$A1727)+AK1727*( 1/(AH$1017+1+AK1727/AJ1727)-1)/(1+($X$2*AK1727*AI$8)^2), (AK1727^2*AI$8*$X$2+1/($X$2*AI$8*(AH$1017+1+AK1727/AJ1727           )))/(1+($X$2*AK1727*AI$8)^2))),           V_rtHz(AJ1727)/($X$2*AI$8*(AJ1727*AH$1017+AJ1727+AK1727)),V_rtHz(AK1727)*SQRT(Sum_Sq(AJ1727*AI$8*$X$2*AH$1017,1))/($X$2*AI$8*(AJ1727*AH$1017+AJ1727+AK1727))))/SQRT(Sum_Sq(1/(1+$A1727)+$AC$2/$I$2-1/(1+(1+AK1727/AJ1727)/AH$1017),$X$2/$I$2)),IF(AK1728&lt;0,"A",AH1728))</f>
        <v>6.5500853299443526E-6</v>
      </c>
      <c r="AI1727" s="13"/>
      <c r="AJ1727" s="13">
        <f t="shared" si="642"/>
        <v>3303.833945584126</v>
      </c>
      <c r="AK1727" s="12">
        <f t="shared" si="666"/>
        <v>2978510.7356092217</v>
      </c>
      <c r="AM1727" s="13">
        <f>IF(AP1727&gt;0,SQRT(Sum_Sq($AI$2,V_rtHz($AH$2)/(1+1/$A1727),V_rtHz($AH$2*$A1727)/(1+$A1727),$AN$2*$AH$2/(1+1/$A1727),$AM$2*SQRT(Sum_Sq(AP1727,1/($X$2*AN$8*(1+AM$1017+AP1727/AO1727))))/SQRT(Sum_Sq($X$2*AP1727*AN$8,1)),                   $AQ$2*SQRT(Sum_Sq($AH$2/(1+1/$A1727)+AP1727*( 1/(AM$1017+1+AP1727/AO1727)-1)/(1+($X$2*AP1727*AN$8)^2), (AP1727^2*AN$8*$X$2+1/($X$2*AN$8*(AM$1017+1+AP1727/AO1727           )))/(1+($X$2*AP1727*AN$8)^2))),           V_rtHz(AO1727)/($X$2*AN$8*(AO1727*AM$1017+AO1727+AP1727)),V_rtHz(AP1727)*SQRT(Sum_Sq(AO1727*AN$8*$X$2*AM$1017,1))/($X$2*AN$8*(AO1727*AM$1017+AO1727+AP1727))))/SQRT(Sum_Sq(1/(1+$A1727)+$AC$2/$I$2-1/(1+(1+AP1727/AO1727)/AM$1017),$X$2/$I$2)),IF(AP1728&lt;0,"A",AM1728))</f>
        <v>1.1637373942162975E-5</v>
      </c>
      <c r="AO1727" s="13">
        <f t="shared" si="643"/>
        <v>3302.450597817488</v>
      </c>
      <c r="AP1727" s="12">
        <f t="shared" si="667"/>
        <v>9422823.3886161968</v>
      </c>
      <c r="AR1727" s="13">
        <f t="shared" si="644"/>
        <v>69887291.180198371</v>
      </c>
      <c r="AS1727" s="13">
        <f t="shared" si="645"/>
        <v>-1.7452856103442032E-5</v>
      </c>
      <c r="AV1727" s="13"/>
      <c r="AW1727" s="13">
        <f t="shared" si="646"/>
        <v>9963.3300000000036</v>
      </c>
      <c r="AX1727" s="13">
        <f t="shared" si="647"/>
        <v>1.0898999999999979</v>
      </c>
      <c r="AZ1727" s="13"/>
      <c r="BA1727" s="13"/>
      <c r="BB1727" s="13">
        <f t="shared" si="648"/>
        <v>3150.681587988543</v>
      </c>
      <c r="BC1727" s="13">
        <f t="shared" si="649"/>
        <v>3.4465664218175118</v>
      </c>
      <c r="BD1727" s="13"/>
      <c r="BE1727" s="13"/>
      <c r="BG1727" s="13">
        <f t="shared" si="650"/>
        <v>996.3330000000002</v>
      </c>
      <c r="BH1727" s="13">
        <f t="shared" si="651"/>
        <v>10.899000000000013</v>
      </c>
      <c r="BI1727" s="13"/>
      <c r="BL1727" s="13">
        <f t="shared" si="652"/>
        <v>315.06815879885437</v>
      </c>
      <c r="BM1727" s="13">
        <f t="shared" si="653"/>
        <v>34.465664218175192</v>
      </c>
      <c r="BP1727" s="13"/>
      <c r="BQ1727" s="13">
        <f t="shared" si="654"/>
        <v>99.633300000000006</v>
      </c>
      <c r="BR1727" s="13">
        <f t="shared" si="655"/>
        <v>108.99000000000002</v>
      </c>
      <c r="BT1727" s="13"/>
      <c r="BU1727" s="13"/>
      <c r="BV1727" s="13">
        <f t="shared" si="656"/>
        <v>31.50681587988543</v>
      </c>
      <c r="BW1727" s="13">
        <f t="shared" si="657"/>
        <v>344.65664218175209</v>
      </c>
      <c r="CA1727" s="13">
        <f t="shared" si="658"/>
        <v>9.9633299999999991</v>
      </c>
      <c r="CB1727" s="13">
        <f t="shared" si="659"/>
        <v>1089.899999999999</v>
      </c>
    </row>
    <row r="1728" spans="1:80" x14ac:dyDescent="0.3">
      <c r="A1728" s="13">
        <f t="shared" si="635"/>
        <v>0.19230917289101571</v>
      </c>
      <c r="C1728" s="13" t="str">
        <f>IF(F1728&gt;0,SQRT(Sum_Sq($AI$2,V_rtHz($AH$2)/(1+1/$A1728),V_rtHz($AH$2*$A1728)/(1+$A1728),$AN$2*$AH$2/(1+1/$A1728),$AM$2*SQRT(Sum_Sq(F1728,1/($X$2*D$8*(1+C$1017+F1728/E1728))))/SQRT(Sum_Sq($X$2*F1728*D$8,1)),                   $AQ$2*SQRT(Sum_Sq($AH$2/(1+1/$A1728)+F1728*( 1/(C$1017+1+F1728/E1728)-1)/(1+($X$2*F1728*D$8)^2), (F1728^2*D$8*$X$2+1/($X$2*D$8*(C$1017+1+F1728/E1728           )))/(1+($X$2*F1728*D$8)^2))),           V_rtHz(E1728)/($X$2*D$8*(E1728*C$1017+E1728+F1728)),V_rtHz(F1728)*SQRT(Sum_Sq(E1728*D$8*$X$2*C$1017,1))/($X$2*D$8*(E1728*C$1017+E1728+F1728))))/SQRT(Sum_Sq(1/(1+$A1728)+$AC$2/$I$2-1/(1+(1+F1728/E1728)/C$1017),$X$2/$I$2)),IF(F1729&lt;0,"A",C1729))</f>
        <v>A</v>
      </c>
      <c r="E1728" s="13">
        <f t="shared" si="636"/>
        <v>-1</v>
      </c>
      <c r="F1728" s="12">
        <f t="shared" si="660"/>
        <v>-2</v>
      </c>
      <c r="H1728" s="13">
        <f>IF(K1728&gt;0,SQRT(Sum_Sq($AI$2,V_rtHz($AH$2)/(1+1/$A1728),V_rtHz($AH$2*$A1728)/(1+$A1728),$AN$2*$AH$2/(1+1/$A1728),$AM$2*SQRT(Sum_Sq(K1728,1/($X$2*I$8*(1+H$1017+K1728/J1728))))/SQRT(Sum_Sq($X$2*K1728*I$8,1)),                   $AQ$2*SQRT(Sum_Sq($AH$2/(1+1/$A1728)+K1728*( 1/(H$1017+1+K1728/J1728)-1)/(1+($X$2*K1728*I$8)^2), (K1728^2*I$8*$X$2+1/($X$2*I$8*(H$1017+1+K1728/J1728           )))/(1+($X$2*K1728*I$8)^2))),           V_rtHz(J1728)/($X$2*I$8*(J1728*H$1017+J1728+K1728)),V_rtHz(K1728)*SQRT(Sum_Sq(J1728*I$8*$X$2*H$1017,1))/($X$2*I$8*(J1728*H$1017+J1728+K1728))))/SQRT(Sum_Sq(1/(1+$A1728)+$AC$2/$I$2-1/(1+(1+K1728/J1728)/H$1017),$X$2/$I$2)),IF(K1729&lt;0,"A",H1729))</f>
        <v>6.2590276914098789E-7</v>
      </c>
      <c r="J1728" s="13">
        <f t="shared" si="637"/>
        <v>4190.938459911139</v>
      </c>
      <c r="K1728" s="12">
        <f t="shared" si="661"/>
        <v>7425.1648003258833</v>
      </c>
      <c r="M1728" s="13">
        <f>IF(P1728&gt;0,SQRT(Sum_Sq($AI$2,V_rtHz($AH$2)/(1+1/$A1728),V_rtHz($AH$2*$A1728)/(1+$A1728),$AN$2*$AH$2/(1+1/$A1728),$AM$2*SQRT(Sum_Sq(P1728,1/($X$2*N$8*(1+M$1017+P1728/O1728))))/SQRT(Sum_Sq($X$2*P1728*N$8,1)),                   $AQ$2*SQRT(Sum_Sq($AH$2/(1+1/$A1728)+P1728*( 1/(M$1017+1+P1728/O1728)-1)/(1+($X$2*P1728*N$8)^2), (P1728^2*N$8*$X$2+1/($X$2*N$8*(M$1017+1+P1728/O1728           )))/(1+($X$2*P1728*N$8)^2))),           V_rtHz(O1728)/($X$2*N$8*(O1728*M$1017+O1728+P1728)),V_rtHz(P1728)*SQRT(Sum_Sq(O1728*N$8*$X$2*M$1017,1))/($X$2*N$8*(O1728*M$1017+O1728+P1728))))/SQRT(Sum_Sq(1/(1+$A1728)+$AC$2/$I$2-1/(1+(1+P1728/O1728)/M$1017),$X$2/$I$2)),IF(P1729&lt;0,"A",M1729))</f>
        <v>7.8139422972348713E-7</v>
      </c>
      <c r="O1728" s="13">
        <f t="shared" si="638"/>
        <v>3500.4552651026688</v>
      </c>
      <c r="P1728" s="12">
        <f t="shared" si="662"/>
        <v>28112.071517371238</v>
      </c>
      <c r="R1728" s="13">
        <f>IF(U1728&gt;0,SQRT(Sum_Sq($AI$2,V_rtHz($AH$2)/(1+1/$A1728),V_rtHz($AH$2*$A1728)/(1+$A1728),$AN$2*$AH$2/(1+1/$A1728),$AM$2*SQRT(Sum_Sq(U1728,1/($X$2*S$8*(1+R$1017+U1728/T1728))))/SQRT(Sum_Sq($X$2*U1728*S$8,1)),                   $AQ$2*SQRT(Sum_Sq($AH$2/(1+1/$A1728)+U1728*( 1/(R$1017+1+U1728/T1728)-1)/(1+($X$2*U1728*S$8)^2), (U1728^2*S$8*$X$2+1/($X$2*S$8*(R$1017+1+U1728/T1728           )))/(1+($X$2*U1728*S$8)^2))),           V_rtHz(T1728)/($X$2*S$8*(T1728*R$1017+T1728+U1728)),V_rtHz(U1728)*SQRT(Sum_Sq(T1728*S$8*$X$2*R$1017,1))/($X$2*S$8*(T1728*R$1017+T1728+U1728))))/SQRT(Sum_Sq(1/(1+$A1728)+$AC$2/$I$2-1/(1+(1+U1728/T1728)/R$1017),$X$2/$I$2)),IF(U1729&lt;0,"A",R1729))</f>
        <v>1.2329512220721401E-6</v>
      </c>
      <c r="T1728" s="13">
        <f t="shared" si="639"/>
        <v>3346.0511309184517</v>
      </c>
      <c r="U1728" s="12">
        <f t="shared" si="663"/>
        <v>93000.398126978165</v>
      </c>
      <c r="X1728" s="13">
        <f>IF(AA1728&gt;0,SQRT(Sum_Sq($AI$2,V_rtHz($AH$2)/(1+1/$A1728),V_rtHz($AH$2*$A1728)/(1+$A1728),$AN$2*$AH$2/(1+1/$A1728),$AM$2*SQRT(Sum_Sq(AA1728,1/($X$2*Y$8*(1+X$1017+AA1728/Z1728))))/SQRT(Sum_Sq($X$2*AA1728*Y$8,1)),                   $AQ$2*SQRT(Sum_Sq($AH$2/(1+1/$A1728)+AA1728*( 1/(X$1017+1+AA1728/Z1728)-1)/(1+($X$2*AA1728*Y$8)^2), (AA1728^2*Y$8*$X$2+1/($X$2*Y$8*(X$1017+1+AA1728/Z1728           )))/(1+($X$2*AA1728*Y$8)^2))),           V_rtHz(Z1728)/($X$2*Y$8*(Z1728*X$1017+Z1728+AA1728)),V_rtHz(AA1728)*SQRT(Sum_Sq(Z1728*Y$8*$X$2*X$1017,1))/($X$2*Y$8*(Z1728*X$1017+Z1728+AA1728))))/SQRT(Sum_Sq(1/(1+$A1728)+$AC$2/$I$2-1/(1+(1+AA1728/Z1728)/X$1017),$X$2/$I$2)),IF(AA1729&lt;0,"A",X1729))</f>
        <v>2.1069717900375382E-6</v>
      </c>
      <c r="Z1728" s="13">
        <f t="shared" si="640"/>
        <v>3301.4568514031807</v>
      </c>
      <c r="AA1728" s="12">
        <f t="shared" si="664"/>
        <v>298065.53041606746</v>
      </c>
      <c r="AC1728" s="13">
        <f>IF(AF1728&gt;0,SQRT(Sum_Sq($AI$2,V_rtHz($AH$2)/(1+1/$A1728),V_rtHz($AH$2*$A1728)/(1+$A1728),$AN$2*$AH$2/(1+1/$A1728),$AM$2*SQRT(Sum_Sq(AF1728,1/($X$2*AD$8*(1+AC$1017+AF1728/AE1728))))/SQRT(Sum_Sq($X$2*AF1728*AD$8,1)),                   $AQ$2*SQRT(Sum_Sq($AH$2/(1+1/$A1728)+AF1728*( 1/(AC$1017+1+AF1728/AE1728)-1)/(1+($X$2*AF1728*AD$8)^2), (AF1728^2*AD$8*$X$2+1/($X$2*AD$8*(AC$1017+1+AF1728/AE1728           )))/(1+($X$2*AF1728*AD$8)^2))),           V_rtHz(AE1728)/($X$2*AD$8*(AE1728*AC$1017+AE1728+AF1728)),V_rtHz(AF1728)*SQRT(Sum_Sq(AE1728*AD$8*$X$2*AC$1017,1))/($X$2*AD$8*(AE1728*AC$1017+AE1728+AF1728))))/SQRT(Sum_Sq(1/(1+$A1728)+$AC$2/$I$2-1/(1+(1+AF1728/AE1728)/AC$1017),$X$2/$I$2)),IF(AF1729&lt;0,"A",AC1729))</f>
        <v>3.6991095588887523E-6</v>
      </c>
      <c r="AE1728" s="13">
        <f t="shared" si="641"/>
        <v>3287.7343212934143</v>
      </c>
      <c r="AF1728" s="12">
        <f t="shared" si="665"/>
        <v>946500.10286177846</v>
      </c>
      <c r="AG1728" s="13"/>
      <c r="AH1728" s="13">
        <f>IF(AK1728&gt;0,SQRT(Sum_Sq($AI$2,V_rtHz($AH$2)/(1+1/$A1728),V_rtHz($AH$2*$A1728)/(1+$A1728),$AN$2*$AH$2/(1+1/$A1728),$AM$2*SQRT(Sum_Sq(AK1728,1/($X$2*AI$8*(1+AH$1017+AK1728/AJ1728))))/SQRT(Sum_Sq($X$2*AK1728*AI$8,1)),                   $AQ$2*SQRT(Sum_Sq($AH$2/(1+1/$A1728)+AK1728*( 1/(AH$1017+1+AK1728/AJ1728)-1)/(1+($X$2*AK1728*AI$8)^2), (AK1728^2*AI$8*$X$2+1/($X$2*AI$8*(AH$1017+1+AK1728/AJ1728           )))/(1+($X$2*AK1728*AI$8)^2))),           V_rtHz(AJ1728)/($X$2*AI$8*(AJ1728*AH$1017+AJ1728+AK1728)),V_rtHz(AK1728)*SQRT(Sum_Sq(AJ1728*AI$8*$X$2*AH$1017,1))/($X$2*AI$8*(AJ1728*AH$1017+AJ1728+AK1728))))/SQRT(Sum_Sq(1/(1+$A1728)+$AC$2/$I$2-1/(1+(1+AK1728/AJ1728)/AH$1017),$X$2/$I$2)),IF(AK1729&lt;0,"A",AH1729))</f>
        <v>6.5520329884601446E-6</v>
      </c>
      <c r="AI1728" s="13"/>
      <c r="AJ1728" s="13">
        <f t="shared" si="642"/>
        <v>3283.4315863019137</v>
      </c>
      <c r="AK1728" s="12">
        <f t="shared" si="666"/>
        <v>2997018.398874491</v>
      </c>
      <c r="AM1728" s="13">
        <f>IF(AP1728&gt;0,SQRT(Sum_Sq($AI$2,V_rtHz($AH$2)/(1+1/$A1728),V_rtHz($AH$2*$A1728)/(1+$A1728),$AN$2*$AH$2/(1+1/$A1728),$AM$2*SQRT(Sum_Sq(AP1728,1/($X$2*AN$8*(1+AM$1017+AP1728/AO1728))))/SQRT(Sum_Sq($X$2*AP1728*AN$8,1)),                   $AQ$2*SQRT(Sum_Sq($AH$2/(1+1/$A1728)+AP1728*( 1/(AM$1017+1+AP1728/AO1728)-1)/(1+($X$2*AP1728*AN$8)^2), (AP1728^2*AN$8*$X$2+1/($X$2*AN$8*(AM$1017+1+AP1728/AO1728           )))/(1+($X$2*AP1728*AN$8)^2))),           V_rtHz(AO1728)/($X$2*AN$8*(AO1728*AM$1017+AO1728+AP1728)),V_rtHz(AP1728)*SQRT(Sum_Sq(AO1728*AN$8*$X$2*AM$1017,1))/($X$2*AN$8*(AO1728*AM$1017+AO1728+AP1728))))/SQRT(Sum_Sq(1/(1+$A1728)+$AC$2/$I$2-1/(1+(1+AP1728/AO1728)/AM$1017),$X$2/$I$2)),IF(AP1729&lt;0,"A",AM1729))</f>
        <v>1.1640912183467314E-5</v>
      </c>
      <c r="AO1728" s="13">
        <f t="shared" si="643"/>
        <v>3282.0745754432601</v>
      </c>
      <c r="AP1728" s="12">
        <f t="shared" si="667"/>
        <v>9481322.8698989805</v>
      </c>
      <c r="AR1728" s="13">
        <f t="shared" si="644"/>
        <v>69887291.180198371</v>
      </c>
      <c r="AS1728" s="13">
        <f t="shared" si="645"/>
        <v>-1.7531493219467515E-5</v>
      </c>
      <c r="AV1728" s="13"/>
      <c r="AW1728" s="13">
        <f t="shared" si="646"/>
        <v>9963.3300000000036</v>
      </c>
      <c r="AX1728" s="13">
        <f t="shared" si="647"/>
        <v>1.0898999999999999</v>
      </c>
      <c r="AZ1728" s="13"/>
      <c r="BA1728" s="13"/>
      <c r="BB1728" s="13">
        <f t="shared" si="648"/>
        <v>3150.681587988543</v>
      </c>
      <c r="BC1728" s="13">
        <f t="shared" si="649"/>
        <v>3.4465664218175154</v>
      </c>
      <c r="BD1728" s="13"/>
      <c r="BE1728" s="13"/>
      <c r="BG1728" s="13">
        <f t="shared" si="650"/>
        <v>996.3330000000002</v>
      </c>
      <c r="BH1728" s="13">
        <f t="shared" si="651"/>
        <v>10.899000000000029</v>
      </c>
      <c r="BI1728" s="13"/>
      <c r="BL1728" s="13">
        <f t="shared" si="652"/>
        <v>315.06815879885437</v>
      </c>
      <c r="BM1728" s="13">
        <f t="shared" si="653"/>
        <v>34.465664218175085</v>
      </c>
      <c r="BP1728" s="13"/>
      <c r="BQ1728" s="13">
        <f t="shared" si="654"/>
        <v>99.633300000000006</v>
      </c>
      <c r="BR1728" s="13">
        <f t="shared" si="655"/>
        <v>108.99000000000008</v>
      </c>
      <c r="BT1728" s="13"/>
      <c r="BU1728" s="13"/>
      <c r="BV1728" s="13">
        <f t="shared" si="656"/>
        <v>31.50681587988543</v>
      </c>
      <c r="BW1728" s="13">
        <f t="shared" si="657"/>
        <v>344.65664218175181</v>
      </c>
      <c r="CA1728" s="13">
        <f t="shared" si="658"/>
        <v>9.9633299999999991</v>
      </c>
      <c r="CB1728" s="13">
        <f t="shared" si="659"/>
        <v>1089.9000000000008</v>
      </c>
    </row>
    <row r="1729" spans="1:80" x14ac:dyDescent="0.3">
      <c r="A1729" s="13">
        <f t="shared" si="635"/>
        <v>0.19498445997580419</v>
      </c>
      <c r="C1729" s="13" t="str">
        <f>IF(F1729&gt;0,SQRT(Sum_Sq($AI$2,V_rtHz($AH$2)/(1+1/$A1729),V_rtHz($AH$2*$A1729)/(1+$A1729),$AN$2*$AH$2/(1+1/$A1729),$AM$2*SQRT(Sum_Sq(F1729,1/($X$2*D$8*(1+C$1017+F1729/E1729))))/SQRT(Sum_Sq($X$2*F1729*D$8,1)),                   $AQ$2*SQRT(Sum_Sq($AH$2/(1+1/$A1729)+F1729*( 1/(C$1017+1+F1729/E1729)-1)/(1+($X$2*F1729*D$8)^2), (F1729^2*D$8*$X$2+1/($X$2*D$8*(C$1017+1+F1729/E1729           )))/(1+($X$2*F1729*D$8)^2))),           V_rtHz(E1729)/($X$2*D$8*(E1729*C$1017+E1729+F1729)),V_rtHz(F1729)*SQRT(Sum_Sq(E1729*D$8*$X$2*C$1017,1))/($X$2*D$8*(E1729*C$1017+E1729+F1729))))/SQRT(Sum_Sq(1/(1+$A1729)+$AC$2/$I$2-1/(1+(1+F1729/E1729)/C$1017),$X$2/$I$2)),IF(F1730&lt;0,"A",C1730))</f>
        <v>A</v>
      </c>
      <c r="E1729" s="13">
        <f t="shared" si="636"/>
        <v>-1</v>
      </c>
      <c r="F1729" s="12">
        <f t="shared" si="660"/>
        <v>-2</v>
      </c>
      <c r="H1729" s="13">
        <f>IF(K1729&gt;0,SQRT(Sum_Sq($AI$2,V_rtHz($AH$2)/(1+1/$A1729),V_rtHz($AH$2*$A1729)/(1+$A1729),$AN$2*$AH$2/(1+1/$A1729),$AM$2*SQRT(Sum_Sq(K1729,1/($X$2*I$8*(1+H$1017+K1729/J1729))))/SQRT(Sum_Sq($X$2*K1729*I$8,1)),                   $AQ$2*SQRT(Sum_Sq($AH$2/(1+1/$A1729)+K1729*( 1/(H$1017+1+K1729/J1729)-1)/(1+($X$2*K1729*I$8)^2), (K1729^2*I$8*$X$2+1/($X$2*I$8*(H$1017+1+K1729/J1729           )))/(1+($X$2*K1729*I$8)^2))),           V_rtHz(J1729)/($X$2*I$8*(J1729*H$1017+J1729+K1729)),V_rtHz(K1729)*SQRT(Sum_Sq(J1729*I$8*$X$2*H$1017,1))/($X$2*I$8*(J1729*H$1017+J1729+K1729))))/SQRT(Sum_Sq(1/(1+$A1729)+$AC$2/$I$2-1/(1+(1+K1729/J1729)/H$1017),$X$2/$I$2)),IF(K1730&lt;0,"A",H1730))</f>
        <v>6.2388328624960029E-7</v>
      </c>
      <c r="J1729" s="13">
        <f t="shared" si="637"/>
        <v>4147.7785280304106</v>
      </c>
      <c r="K1729" s="12">
        <f t="shared" si="661"/>
        <v>7502.4277507991392</v>
      </c>
      <c r="M1729" s="13">
        <f>IF(P1729&gt;0,SQRT(Sum_Sq($AI$2,V_rtHz($AH$2)/(1+1/$A1729),V_rtHz($AH$2*$A1729)/(1+$A1729),$AN$2*$AH$2/(1+1/$A1729),$AM$2*SQRT(Sum_Sq(P1729,1/($X$2*N$8*(1+M$1017+P1729/O1729))))/SQRT(Sum_Sq($X$2*P1729*N$8,1)),                   $AQ$2*SQRT(Sum_Sq($AH$2/(1+1/$A1729)+P1729*( 1/(M$1017+1+P1729/O1729)-1)/(1+($X$2*P1729*N$8)^2), (P1729^2*N$8*$X$2+1/($X$2*N$8*(M$1017+1+P1729/O1729           )))/(1+($X$2*P1729*N$8)^2))),           V_rtHz(O1729)/($X$2*N$8*(O1729*M$1017+O1729+P1729)),V_rtHz(P1729)*SQRT(Sum_Sq(O1729*N$8*$X$2*M$1017,1))/($X$2*N$8*(O1729*M$1017+O1729+P1729))))/SQRT(Sum_Sq(1/(1+$A1729)+$AC$2/$I$2-1/(1+(1+P1729/O1729)/M$1017),$X$2/$I$2)),IF(P1730&lt;0,"A",M1730))</f>
        <v>7.8109132768506575E-7</v>
      </c>
      <c r="O1729" s="13">
        <f t="shared" si="638"/>
        <v>3475.7321248592725</v>
      </c>
      <c r="P1729" s="12">
        <f t="shared" si="662"/>
        <v>28312.034765886681</v>
      </c>
      <c r="R1729" s="13">
        <f>IF(U1729&gt;0,SQRT(Sum_Sq($AI$2,V_rtHz($AH$2)/(1+1/$A1729),V_rtHz($AH$2*$A1729)/(1+$A1729),$AN$2*$AH$2/(1+1/$A1729),$AM$2*SQRT(Sum_Sq(U1729,1/($X$2*S$8*(1+R$1017+U1729/T1729))))/SQRT(Sum_Sq($X$2*U1729*S$8,1)),                   $AQ$2*SQRT(Sum_Sq($AH$2/(1+1/$A1729)+U1729*( 1/(R$1017+1+U1729/T1729)-1)/(1+($X$2*U1729*S$8)^2), (U1729^2*S$8*$X$2+1/($X$2*S$8*(R$1017+1+U1729/T1729           )))/(1+($X$2*U1729*S$8)^2))),           V_rtHz(T1729)/($X$2*S$8*(T1729*R$1017+T1729+U1729)),V_rtHz(U1729)*SQRT(Sum_Sq(T1729*S$8*$X$2*R$1017,1))/($X$2*S$8*(T1729*R$1017+T1729+U1729))))/SQRT(Sum_Sq(1/(1+$A1729)+$AC$2/$I$2-1/(1+(1+U1729/T1729)/R$1017),$X$2/$I$2)),IF(U1730&lt;0,"A",R1730))</f>
        <v>1.233118591063161E-6</v>
      </c>
      <c r="T1729" s="13">
        <f t="shared" si="639"/>
        <v>3324.5415611529402</v>
      </c>
      <c r="U1729" s="12">
        <f t="shared" si="663"/>
        <v>93602.104712664179</v>
      </c>
      <c r="X1729" s="13">
        <f>IF(AA1729&gt;0,SQRT(Sum_Sq($AI$2,V_rtHz($AH$2)/(1+1/$A1729),V_rtHz($AH$2*$A1729)/(1+$A1729),$AN$2*$AH$2/(1+1/$A1729),$AM$2*SQRT(Sum_Sq(AA1729,1/($X$2*Y$8*(1+X$1017+AA1729/Z1729))))/SQRT(Sum_Sq($X$2*AA1729*Y$8,1)),                   $AQ$2*SQRT(Sum_Sq($AH$2/(1+1/$A1729)+AA1729*( 1/(X$1017+1+AA1729/Z1729)-1)/(1+($X$2*AA1729*Y$8)^2), (AA1729^2*Y$8*$X$2+1/($X$2*Y$8*(X$1017+1+AA1729/Z1729           )))/(1+($X$2*AA1729*Y$8)^2))),           V_rtHz(Z1729)/($X$2*Y$8*(Z1729*X$1017+Z1729+AA1729)),V_rtHz(AA1729)*SQRT(Sum_Sq(Z1729*Y$8*$X$2*X$1017,1))/($X$2*Y$8*(Z1729*X$1017+Z1729+AA1729))))/SQRT(Sum_Sq(1/(1+$A1729)+$AC$2/$I$2-1/(1+(1+AA1729/Z1729)/X$1017),$X$2/$I$2)),IF(AA1730&lt;0,"A",X1730))</f>
        <v>2.1075554147425974E-6</v>
      </c>
      <c r="Z1729" s="13">
        <f t="shared" si="640"/>
        <v>3280.8192798633581</v>
      </c>
      <c r="AA1729" s="12">
        <f t="shared" si="664"/>
        <v>299940.47328331764</v>
      </c>
      <c r="AC1729" s="13">
        <f>IF(AF1729&gt;0,SQRT(Sum_Sq($AI$2,V_rtHz($AH$2)/(1+1/$A1729),V_rtHz($AH$2*$A1729)/(1+$A1729),$AN$2*$AH$2/(1+1/$A1729),$AM$2*SQRT(Sum_Sq(AF1729,1/($X$2*AD$8*(1+AC$1017+AF1729/AE1729))))/SQRT(Sum_Sq($X$2*AF1729*AD$8,1)),                   $AQ$2*SQRT(Sum_Sq($AH$2/(1+1/$A1729)+AF1729*( 1/(AC$1017+1+AF1729/AE1729)-1)/(1+($X$2*AF1729*AD$8)^2), (AF1729^2*AD$8*$X$2+1/($X$2*AD$8*(AC$1017+1+AF1729/AE1729           )))/(1+($X$2*AF1729*AD$8)^2))),           V_rtHz(AE1729)/($X$2*AD$8*(AE1729*AC$1017+AE1729+AF1729)),V_rtHz(AF1729)*SQRT(Sum_Sq(AE1729*AD$8*$X$2*AC$1017,1))/($X$2*AD$8*(AE1729*AC$1017+AE1729+AF1729))))/SQRT(Sum_Sq(1/(1+$A1729)+$AC$2/$I$2-1/(1+(1+AF1729/AE1729)/AC$1017),$X$2/$I$2)),IF(AF1730&lt;0,"A",AC1730))</f>
        <v>3.7002919700881277E-6</v>
      </c>
      <c r="AE1729" s="13">
        <f t="shared" si="641"/>
        <v>3267.3601405185505</v>
      </c>
      <c r="AF1729" s="12">
        <f t="shared" si="665"/>
        <v>952402.16549637762</v>
      </c>
      <c r="AG1729" s="13"/>
      <c r="AH1729" s="13">
        <f>IF(AK1729&gt;0,SQRT(Sum_Sq($AI$2,V_rtHz($AH$2)/(1+1/$A1729),V_rtHz($AH$2*$A1729)/(1+$A1729),$AN$2*$AH$2/(1+1/$A1729),$AM$2*SQRT(Sum_Sq(AK1729,1/($X$2*AI$8*(1+AH$1017+AK1729/AJ1729))))/SQRT(Sum_Sq($X$2*AK1729*AI$8,1)),                   $AQ$2*SQRT(Sum_Sq($AH$2/(1+1/$A1729)+AK1729*( 1/(AH$1017+1+AK1729/AJ1729)-1)/(1+($X$2*AK1729*AI$8)^2), (AK1729^2*AI$8*$X$2+1/($X$2*AI$8*(AH$1017+1+AK1729/AJ1729           )))/(1+($X$2*AK1729*AI$8)^2))),           V_rtHz(AJ1729)/($X$2*AI$8*(AJ1729*AH$1017+AJ1729+AK1729)),V_rtHz(AK1729)*SQRT(Sum_Sq(AJ1729*AI$8*$X$2*AH$1017,1))/($X$2*AI$8*(AJ1729*AH$1017+AJ1729+AK1729))))/SQRT(Sum_Sq(1/(1+$A1729)+$AC$2/$I$2-1/(1+(1+AK1729/AJ1729)/AH$1017),$X$2/$I$2)),IF(AK1730&lt;0,"A",AH1730))</f>
        <v>6.5542188969572207E-6</v>
      </c>
      <c r="AI1729" s="13"/>
      <c r="AJ1729" s="13">
        <f t="shared" si="642"/>
        <v>3263.1395170637434</v>
      </c>
      <c r="AK1729" s="12">
        <f t="shared" si="666"/>
        <v>3015655.5746801873</v>
      </c>
      <c r="AM1729" s="13">
        <f>IF(AP1729&gt;0,SQRT(Sum_Sq($AI$2,V_rtHz($AH$2)/(1+1/$A1729),V_rtHz($AH$2*$A1729)/(1+$A1729),$AN$2*$AH$2/(1+1/$A1729),$AM$2*SQRT(Sum_Sq(AP1729,1/($X$2*AN$8*(1+AM$1017+AP1729/AO1729))))/SQRT(Sum_Sq($X$2*AP1729*AN$8,1)),                   $AQ$2*SQRT(Sum_Sq($AH$2/(1+1/$A1729)+AP1729*( 1/(AM$1017+1+AP1729/AO1729)-1)/(1+($X$2*AP1729*AN$8)^2), (AP1729^2*AN$8*$X$2+1/($X$2*AN$8*(AM$1017+1+AP1729/AO1729           )))/(1+($X$2*AP1729*AN$8)^2))),           V_rtHz(AO1729)/($X$2*AN$8*(AO1729*AM$1017+AO1729+AP1729)),V_rtHz(AP1729)*SQRT(Sum_Sq(AO1729*AN$8*$X$2*AM$1017,1))/($X$2*AN$8*(AO1729*AM$1017+AO1729+AP1729))))/SQRT(Sum_Sq(1/(1+$A1729)+$AC$2/$I$2-1/(1+(1+AP1729/AO1729)/AM$1017),$X$2/$I$2)),IF(AP1730&lt;0,"A",AM1730))</f>
        <v>1.1644873077600289E-5</v>
      </c>
      <c r="AO1729" s="13">
        <f t="shared" si="643"/>
        <v>3261.8083558503959</v>
      </c>
      <c r="AP1729" s="12">
        <f t="shared" si="667"/>
        <v>9540232.0853860192</v>
      </c>
      <c r="AR1729" s="13">
        <f t="shared" si="644"/>
        <v>69887291.180198371</v>
      </c>
      <c r="AS1729" s="13">
        <f t="shared" si="645"/>
        <v>-1.7611951091179471E-5</v>
      </c>
      <c r="AV1729" s="13"/>
      <c r="AW1729" s="13">
        <f t="shared" si="646"/>
        <v>9963.3300000000036</v>
      </c>
      <c r="AX1729" s="13">
        <f t="shared" si="647"/>
        <v>1.0898999999999985</v>
      </c>
      <c r="AZ1729" s="13"/>
      <c r="BA1729" s="13"/>
      <c r="BB1729" s="13">
        <f t="shared" si="648"/>
        <v>3150.681587988543</v>
      </c>
      <c r="BC1729" s="13">
        <f t="shared" si="649"/>
        <v>3.4465664218175118</v>
      </c>
      <c r="BD1729" s="13"/>
      <c r="BE1729" s="13"/>
      <c r="BG1729" s="13">
        <f t="shared" si="650"/>
        <v>996.3330000000002</v>
      </c>
      <c r="BH1729" s="13">
        <f t="shared" si="651"/>
        <v>10.899000000000013</v>
      </c>
      <c r="BI1729" s="13"/>
      <c r="BL1729" s="13">
        <f t="shared" si="652"/>
        <v>315.06815879885437</v>
      </c>
      <c r="BM1729" s="13">
        <f t="shared" si="653"/>
        <v>34.465664218175192</v>
      </c>
      <c r="BP1729" s="13"/>
      <c r="BQ1729" s="13">
        <f t="shared" si="654"/>
        <v>99.633300000000006</v>
      </c>
      <c r="BR1729" s="13">
        <f t="shared" si="655"/>
        <v>108.99000000000002</v>
      </c>
      <c r="BT1729" s="13"/>
      <c r="BU1729" s="13"/>
      <c r="BV1729" s="13">
        <f t="shared" si="656"/>
        <v>31.50681587988543</v>
      </c>
      <c r="BW1729" s="13">
        <f t="shared" si="657"/>
        <v>344.65664218175209</v>
      </c>
      <c r="CA1729" s="13">
        <f t="shared" si="658"/>
        <v>9.9633299999999991</v>
      </c>
      <c r="CB1729" s="13">
        <f t="shared" si="659"/>
        <v>1089.8999999999994</v>
      </c>
    </row>
    <row r="1730" spans="1:80" x14ac:dyDescent="0.3">
      <c r="A1730" s="13">
        <f t="shared" si="635"/>
        <v>0.19769696401118586</v>
      </c>
      <c r="C1730" s="13" t="str">
        <f>IF(F1730&gt;0,SQRT(Sum_Sq($AI$2,V_rtHz($AH$2)/(1+1/$A1730),V_rtHz($AH$2*$A1730)/(1+$A1730),$AN$2*$AH$2/(1+1/$A1730),$AM$2*SQRT(Sum_Sq(F1730,1/($X$2*D$8*(1+C$1017+F1730/E1730))))/SQRT(Sum_Sq($X$2*F1730*D$8,1)),                   $AQ$2*SQRT(Sum_Sq($AH$2/(1+1/$A1730)+F1730*( 1/(C$1017+1+F1730/E1730)-1)/(1+($X$2*F1730*D$8)^2), (F1730^2*D$8*$X$2+1/($X$2*D$8*(C$1017+1+F1730/E1730           )))/(1+($X$2*F1730*D$8)^2))),           V_rtHz(E1730)/($X$2*D$8*(E1730*C$1017+E1730+F1730)),V_rtHz(F1730)*SQRT(Sum_Sq(E1730*D$8*$X$2*C$1017,1))/($X$2*D$8*(E1730*C$1017+E1730+F1730))))/SQRT(Sum_Sq(1/(1+$A1730)+$AC$2/$I$2-1/(1+(1+F1730/E1730)/C$1017),$X$2/$I$2)),IF(F1731&lt;0,"A",C1731))</f>
        <v>A</v>
      </c>
      <c r="E1730" s="13">
        <f t="shared" si="636"/>
        <v>-1</v>
      </c>
      <c r="F1730" s="12">
        <f t="shared" si="660"/>
        <v>-2</v>
      </c>
      <c r="H1730" s="13">
        <f>IF(K1730&gt;0,SQRT(Sum_Sq($AI$2,V_rtHz($AH$2)/(1+1/$A1730),V_rtHz($AH$2*$A1730)/(1+$A1730),$AN$2*$AH$2/(1+1/$A1730),$AM$2*SQRT(Sum_Sq(K1730,1/($X$2*I$8*(1+H$1017+K1730/J1730))))/SQRT(Sum_Sq($X$2*K1730*I$8,1)),                   $AQ$2*SQRT(Sum_Sq($AH$2/(1+1/$A1730)+K1730*( 1/(H$1017+1+K1730/J1730)-1)/(1+($X$2*K1730*I$8)^2), (K1730^2*I$8*$X$2+1/($X$2*I$8*(H$1017+1+K1730/J1730           )))/(1+($X$2*K1730*I$8)^2))),           V_rtHz(J1730)/($X$2*I$8*(J1730*H$1017+J1730+K1730)),V_rtHz(K1730)*SQRT(Sum_Sq(J1730*I$8*$X$2*H$1017,1))/($X$2*I$8*(J1730*H$1017+J1730+K1730))))/SQRT(Sum_Sq(1/(1+$A1730)+$AC$2/$I$2-1/(1+(1+K1730/J1730)/H$1017),$X$2/$I$2)),IF(K1731&lt;0,"A",H1731))</f>
        <v>6.2194462351794118E-7</v>
      </c>
      <c r="J1730" s="13">
        <f t="shared" si="637"/>
        <v>4105.410011037442</v>
      </c>
      <c r="K1730" s="12">
        <f t="shared" si="661"/>
        <v>7579.8540582309579</v>
      </c>
      <c r="M1730" s="13">
        <f>IF(P1730&gt;0,SQRT(Sum_Sq($AI$2,V_rtHz($AH$2)/(1+1/$A1730),V_rtHz($AH$2*$A1730)/(1+$A1730),$AN$2*$AH$2/(1+1/$A1730),$AM$2*SQRT(Sum_Sq(P1730,1/($X$2*N$8*(1+M$1017+P1730/O1730))))/SQRT(Sum_Sq($X$2*P1730*N$8,1)),                   $AQ$2*SQRT(Sum_Sq($AH$2/(1+1/$A1730)+P1730*( 1/(M$1017+1+P1730/O1730)-1)/(1+($X$2*P1730*N$8)^2), (P1730^2*N$8*$X$2+1/($X$2*N$8*(M$1017+1+P1730/O1730           )))/(1+($X$2*P1730*N$8)^2))),           V_rtHz(O1730)/($X$2*N$8*(O1730*M$1017+O1730+P1730)),V_rtHz(P1730)*SQRT(Sum_Sq(O1730*N$8*$X$2*M$1017,1))/($X$2*N$8*(O1730*M$1017+O1730+P1730))))/SQRT(Sum_Sq(1/(1+$A1730)+$AC$2/$I$2-1/(1+(1+P1730/O1730)/M$1017),$X$2/$I$2)),IF(P1731&lt;0,"A",M1731))</f>
        <v>7.8082740679805178E-7</v>
      </c>
      <c r="O1730" s="13">
        <f t="shared" si="638"/>
        <v>3451.211414722251</v>
      </c>
      <c r="P1730" s="12">
        <f t="shared" si="662"/>
        <v>28513.190567273443</v>
      </c>
      <c r="R1730" s="13">
        <f>IF(U1730&gt;0,SQRT(Sum_Sq($AI$2,V_rtHz($AH$2)/(1+1/$A1730),V_rtHz($AH$2*$A1730)/(1+$A1730),$AN$2*$AH$2/(1+1/$A1730),$AM$2*SQRT(Sum_Sq(U1730,1/($X$2*S$8*(1+R$1017+U1730/T1730))))/SQRT(Sum_Sq($X$2*U1730*S$8,1)),                   $AQ$2*SQRT(Sum_Sq($AH$2/(1+1/$A1730)+U1730*( 1/(R$1017+1+U1730/T1730)-1)/(1+($X$2*U1730*S$8)^2), (U1730^2*S$8*$X$2+1/($X$2*S$8*(R$1017+1+U1730/T1730           )))/(1+($X$2*U1730*S$8)^2))),           V_rtHz(T1730)/($X$2*S$8*(T1730*R$1017+T1730+U1730)),V_rtHz(U1730)*SQRT(Sum_Sq(T1730*S$8*$X$2*R$1017,1))/($X$2*S$8*(T1730*R$1017+T1730+U1730))))/SQRT(Sum_Sq(1/(1+$A1730)+$AC$2/$I$2-1/(1+(1+U1730/T1730)/R$1017),$X$2/$I$2)),IF(U1731&lt;0,"A",R1731))</f>
        <v>1.2333355623916881E-6</v>
      </c>
      <c r="T1730" s="13">
        <f t="shared" si="639"/>
        <v>3303.165255925247</v>
      </c>
      <c r="U1730" s="12">
        <f t="shared" si="663"/>
        <v>94207.847085590634</v>
      </c>
      <c r="X1730" s="13">
        <f>IF(AA1730&gt;0,SQRT(Sum_Sq($AI$2,V_rtHz($AH$2)/(1+1/$A1730),V_rtHz($AH$2*$A1730)/(1+$A1730),$AN$2*$AH$2/(1+1/$A1730),$AM$2*SQRT(Sum_Sq(AA1730,1/($X$2*Y$8*(1+X$1017+AA1730/Z1730))))/SQRT(Sum_Sq($X$2*AA1730*Y$8,1)),                   $AQ$2*SQRT(Sum_Sq($AH$2/(1+1/$A1730)+AA1730*( 1/(X$1017+1+AA1730/Z1730)-1)/(1+($X$2*AA1730*Y$8)^2), (AA1730^2*Y$8*$X$2+1/($X$2*Y$8*(X$1017+1+AA1730/Z1730           )))/(1+($X$2*AA1730*Y$8)^2))),           V_rtHz(Z1730)/($X$2*Y$8*(Z1730*X$1017+Z1730+AA1730)),V_rtHz(AA1730)*SQRT(Sum_Sq(Z1730*Y$8*$X$2*X$1017,1))/($X$2*Y$8*(Z1730*X$1017+Z1730+AA1730))))/SQRT(Sum_Sq(1/(1+$A1730)+$AC$2/$I$2-1/(1+(1+AA1730/Z1730)/X$1017),$X$2/$I$2)),IF(AA1731&lt;0,"A",X1731))</f>
        <v>2.1082185620235473E-6</v>
      </c>
      <c r="Z1730" s="13">
        <f t="shared" si="640"/>
        <v>3260.2980804891386</v>
      </c>
      <c r="AA1730" s="12">
        <f t="shared" si="664"/>
        <v>301828.37987979705</v>
      </c>
      <c r="AC1730" s="13">
        <f>IF(AF1730&gt;0,SQRT(Sum_Sq($AI$2,V_rtHz($AH$2)/(1+1/$A1730),V_rtHz($AH$2*$A1730)/(1+$A1730),$AN$2*$AH$2/(1+1/$A1730),$AM$2*SQRT(Sum_Sq(AF1730,1/($X$2*AD$8*(1+AC$1017+AF1730/AE1730))))/SQRT(Sum_Sq($X$2*AF1730*AD$8,1)),                   $AQ$2*SQRT(Sum_Sq($AH$2/(1+1/$A1730)+AF1730*( 1/(AC$1017+1+AF1730/AE1730)-1)/(1+($X$2*AF1730*AD$8)^2), (AF1730^2*AD$8*$X$2+1/($X$2*AD$8*(AC$1017+1+AF1730/AE1730           )))/(1+($X$2*AF1730*AD$8)^2))),           V_rtHz(AE1730)/($X$2*AD$8*(AE1730*AC$1017+AE1730+AF1730)),V_rtHz(AF1730)*SQRT(Sum_Sq(AE1730*AD$8*$X$2*AC$1017,1))/($X$2*AD$8*(AE1730*AC$1017+AE1730+AF1730))))/SQRT(Sum_Sq(1/(1+$A1730)+$AC$2/$I$2-1/(1+(1+AF1730/AE1730)/AC$1017),$X$2/$I$2)),IF(AF1731&lt;0,"A",AC1731))</f>
        <v>3.7016112367027688E-6</v>
      </c>
      <c r="AE1730" s="13">
        <f t="shared" si="641"/>
        <v>3247.0973903526974</v>
      </c>
      <c r="AF1730" s="12">
        <f t="shared" si="665"/>
        <v>958345.40797324548</v>
      </c>
      <c r="AG1730" s="13"/>
      <c r="AH1730" s="13">
        <f>IF(AK1730&gt;0,SQRT(Sum_Sq($AI$2,V_rtHz($AH$2)/(1+1/$A1730),V_rtHz($AH$2*$A1730)/(1+$A1730),$AN$2*$AH$2/(1+1/$A1730),$AM$2*SQRT(Sum_Sq(AK1730,1/($X$2*AI$8*(1+AH$1017+AK1730/AJ1730))))/SQRT(Sum_Sq($X$2*AK1730*AI$8,1)),                   $AQ$2*SQRT(Sum_Sq($AH$2/(1+1/$A1730)+AK1730*( 1/(AH$1017+1+AK1730/AJ1730)-1)/(1+($X$2*AK1730*AI$8)^2), (AK1730^2*AI$8*$X$2+1/($X$2*AI$8*(AH$1017+1+AK1730/AJ1730           )))/(1+($X$2*AK1730*AI$8)^2))),           V_rtHz(AJ1730)/($X$2*AI$8*(AJ1730*AH$1017+AJ1730+AK1730)),V_rtHz(AK1730)*SQRT(Sum_Sq(AJ1730*AI$8*$X$2*AH$1017,1))/($X$2*AI$8*(AJ1730*AH$1017+AJ1730+AK1730))))/SQRT(Sum_Sq(1/(1+$A1730)+$AC$2/$I$2-1/(1+(1+AK1730/AJ1730)/AH$1017),$X$2/$I$2)),IF(AK1731&lt;0,"A",AH1731))</f>
        <v>6.5566457234047445E-6</v>
      </c>
      <c r="AI1730" s="13"/>
      <c r="AJ1730" s="13">
        <f t="shared" si="642"/>
        <v>3242.9573532709514</v>
      </c>
      <c r="AK1730" s="12">
        <f t="shared" si="666"/>
        <v>3034423.152579247</v>
      </c>
      <c r="AM1730" s="13">
        <f>IF(AP1730&gt;0,SQRT(Sum_Sq($AI$2,V_rtHz($AH$2)/(1+1/$A1730),V_rtHz($AH$2*$A1730)/(1+$A1730),$AN$2*$AH$2/(1+1/$A1730),$AM$2*SQRT(Sum_Sq(AP1730,1/($X$2*AN$8*(1+AM$1017+AP1730/AO1730))))/SQRT(Sum_Sq($X$2*AP1730*AN$8,1)),                   $AQ$2*SQRT(Sum_Sq($AH$2/(1+1/$A1730)+AP1730*( 1/(AM$1017+1+AP1730/AO1730)-1)/(1+($X$2*AP1730*AN$8)^2), (AP1730^2*AN$8*$X$2+1/($X$2*AN$8*(AM$1017+1+AP1730/AO1730           )))/(1+($X$2*AP1730*AN$8)^2))),           V_rtHz(AO1730)/($X$2*AN$8*(AO1730*AM$1017+AO1730+AP1730)),V_rtHz(AP1730)*SQRT(Sum_Sq(AO1730*AN$8*$X$2*AM$1017,1))/($X$2*AN$8*(AO1730*AM$1017+AO1730+AP1730))))/SQRT(Sum_Sq(1/(1+$A1730)+$AC$2/$I$2-1/(1+(1+AP1730/AO1730)/AM$1017),$X$2/$I$2)),IF(AP1731&lt;0,"A",AM1731))</f>
        <v>1.1649261377895527E-5</v>
      </c>
      <c r="AO1730" s="13">
        <f t="shared" si="643"/>
        <v>3241.6515630776698</v>
      </c>
      <c r="AP1730" s="12">
        <f t="shared" si="667"/>
        <v>9599553.8469655607</v>
      </c>
      <c r="AR1730" s="13">
        <f t="shared" si="644"/>
        <v>69887291.180198371</v>
      </c>
      <c r="AS1730" s="13">
        <f t="shared" si="645"/>
        <v>-1.7694285745924041E-5</v>
      </c>
      <c r="AV1730" s="13"/>
      <c r="AW1730" s="13">
        <f t="shared" si="646"/>
        <v>9963.3300000000036</v>
      </c>
      <c r="AX1730" s="13">
        <f t="shared" si="647"/>
        <v>1.0898999999999999</v>
      </c>
      <c r="AZ1730" s="13"/>
      <c r="BA1730" s="13"/>
      <c r="BB1730" s="13">
        <f t="shared" si="648"/>
        <v>3150.681587988543</v>
      </c>
      <c r="BC1730" s="13">
        <f t="shared" si="649"/>
        <v>3.4465664218175118</v>
      </c>
      <c r="BD1730" s="13"/>
      <c r="BE1730" s="13"/>
      <c r="BG1730" s="13">
        <f t="shared" si="650"/>
        <v>996.3330000000002</v>
      </c>
      <c r="BH1730" s="13">
        <f t="shared" si="651"/>
        <v>10.899000000000029</v>
      </c>
      <c r="BI1730" s="13"/>
      <c r="BL1730" s="13">
        <f t="shared" si="652"/>
        <v>315.06815879885437</v>
      </c>
      <c r="BM1730" s="13">
        <f t="shared" si="653"/>
        <v>34.465664218175149</v>
      </c>
      <c r="BP1730" s="13"/>
      <c r="BQ1730" s="13">
        <f t="shared" si="654"/>
        <v>99.633299999999991</v>
      </c>
      <c r="BR1730" s="13">
        <f t="shared" si="655"/>
        <v>108.98999999999997</v>
      </c>
      <c r="BT1730" s="13"/>
      <c r="BU1730" s="13"/>
      <c r="BV1730" s="13">
        <f t="shared" si="656"/>
        <v>31.50681587988543</v>
      </c>
      <c r="BW1730" s="13">
        <f t="shared" si="657"/>
        <v>344.65664218175152</v>
      </c>
      <c r="CA1730" s="13">
        <f t="shared" si="658"/>
        <v>9.9633299999999991</v>
      </c>
      <c r="CB1730" s="13">
        <f t="shared" si="659"/>
        <v>1089.9000000000008</v>
      </c>
    </row>
    <row r="1731" spans="1:80" x14ac:dyDescent="0.3">
      <c r="A1731" s="13">
        <f t="shared" si="635"/>
        <v>0.20044720273651567</v>
      </c>
      <c r="C1731" s="13" t="str">
        <f>IF(F1731&gt;0,SQRT(Sum_Sq($AI$2,V_rtHz($AH$2)/(1+1/$A1731),V_rtHz($AH$2*$A1731)/(1+$A1731),$AN$2*$AH$2/(1+1/$A1731),$AM$2*SQRT(Sum_Sq(F1731,1/($X$2*D$8*(1+C$1017+F1731/E1731))))/SQRT(Sum_Sq($X$2*F1731*D$8,1)),                   $AQ$2*SQRT(Sum_Sq($AH$2/(1+1/$A1731)+F1731*( 1/(C$1017+1+F1731/E1731)-1)/(1+($X$2*F1731*D$8)^2), (F1731^2*D$8*$X$2+1/($X$2*D$8*(C$1017+1+F1731/E1731           )))/(1+($X$2*F1731*D$8)^2))),           V_rtHz(E1731)/($X$2*D$8*(E1731*C$1017+E1731+F1731)),V_rtHz(F1731)*SQRT(Sum_Sq(E1731*D$8*$X$2*C$1017,1))/($X$2*D$8*(E1731*C$1017+E1731+F1731))))/SQRT(Sum_Sq(1/(1+$A1731)+$AC$2/$I$2-1/(1+(1+F1731/E1731)/C$1017),$X$2/$I$2)),IF(F1732&lt;0,"A",C1732))</f>
        <v>A</v>
      </c>
      <c r="E1731" s="13">
        <f t="shared" si="636"/>
        <v>-1</v>
      </c>
      <c r="F1731" s="12">
        <f t="shared" si="660"/>
        <v>-2</v>
      </c>
      <c r="H1731" s="13">
        <f>IF(K1731&gt;0,SQRT(Sum_Sq($AI$2,V_rtHz($AH$2)/(1+1/$A1731),V_rtHz($AH$2*$A1731)/(1+$A1731),$AN$2*$AH$2/(1+1/$A1731),$AM$2*SQRT(Sum_Sq(K1731,1/($X$2*I$8*(1+H$1017+K1731/J1731))))/SQRT(Sum_Sq($X$2*K1731*I$8,1)),                   $AQ$2*SQRT(Sum_Sq($AH$2/(1+1/$A1731)+K1731*( 1/(H$1017+1+K1731/J1731)-1)/(1+($X$2*K1731*I$8)^2), (K1731^2*I$8*$X$2+1/($X$2*I$8*(H$1017+1+K1731/J1731           )))/(1+($X$2*K1731*I$8)^2))),           V_rtHz(J1731)/($X$2*I$8*(J1731*H$1017+J1731+K1731)),V_rtHz(K1731)*SQRT(Sum_Sq(J1731*I$8*$X$2*H$1017,1))/($X$2*I$8*(J1731*H$1017+J1731+K1731))))/SQRT(Sum_Sq(1/(1+$A1731)+$AC$2/$I$2-1/(1+(1+K1731/J1731)/H$1017),$X$2/$I$2)),IF(K1732&lt;0,"A",H1732))</f>
        <v>6.200848938712971E-7</v>
      </c>
      <c r="J1731" s="13">
        <f t="shared" si="637"/>
        <v>4063.8068830442626</v>
      </c>
      <c r="K1731" s="12">
        <f t="shared" si="661"/>
        <v>7657.4526370093799</v>
      </c>
      <c r="M1731" s="13">
        <f>IF(P1731&gt;0,SQRT(Sum_Sq($AI$2,V_rtHz($AH$2)/(1+1/$A1731),V_rtHz($AH$2*$A1731)/(1+$A1731),$AN$2*$AH$2/(1+1/$A1731),$AM$2*SQRT(Sum_Sq(P1731,1/($X$2*N$8*(1+M$1017+P1731/O1731))))/SQRT(Sum_Sq($X$2*P1731*N$8,1)),                   $AQ$2*SQRT(Sum_Sq($AH$2/(1+1/$A1731)+P1731*( 1/(M$1017+1+P1731/O1731)-1)/(1+($X$2*P1731*N$8)^2), (P1731^2*N$8*$X$2+1/($X$2*N$8*(M$1017+1+P1731/O1731           )))/(1+($X$2*P1731*N$8)^2))),           V_rtHz(O1731)/($X$2*N$8*(O1731*M$1017+O1731+P1731)),V_rtHz(P1731)*SQRT(Sum_Sq(O1731*N$8*$X$2*M$1017,1))/($X$2*N$8*(O1731*M$1017+O1731+P1731))))/SQRT(Sum_Sq(1/(1+$A1731)+$AC$2/$I$2-1/(1+(1+P1731/O1731)/M$1017),$X$2/$I$2)),IF(P1732&lt;0,"A",M1732))</f>
        <v>7.806026142987762E-7</v>
      </c>
      <c r="O1731" s="13">
        <f t="shared" si="638"/>
        <v>3426.8907245275059</v>
      </c>
      <c r="P1731" s="12">
        <f t="shared" si="662"/>
        <v>28715.54906948276</v>
      </c>
      <c r="R1731" s="13">
        <f>IF(U1731&gt;0,SQRT(Sum_Sq($AI$2,V_rtHz($AH$2)/(1+1/$A1731),V_rtHz($AH$2*$A1731)/(1+$A1731),$AN$2*$AH$2/(1+1/$A1731),$AM$2*SQRT(Sum_Sq(U1731,1/($X$2*S$8*(1+R$1017+U1731/T1731))))/SQRT(Sum_Sq($X$2*U1731*S$8,1)),                   $AQ$2*SQRT(Sum_Sq($AH$2/(1+1/$A1731)+U1731*( 1/(R$1017+1+U1731/T1731)-1)/(1+($X$2*U1731*S$8)^2), (U1731^2*S$8*$X$2+1/($X$2*S$8*(R$1017+1+U1731/T1731           )))/(1+($X$2*U1731*S$8)^2))),           V_rtHz(T1731)/($X$2*S$8*(T1731*R$1017+T1731+U1731)),V_rtHz(U1731)*SQRT(Sum_Sq(T1731*S$8*$X$2*R$1017,1))/($X$2*S$8*(T1731*R$1017+T1731+U1731))))/SQRT(Sum_Sq(1/(1+$A1731)+$AC$2/$I$2-1/(1+(1+U1731/T1731)/R$1017),$X$2/$I$2)),IF(U1732&lt;0,"A",R1732))</f>
        <v>1.233602593655199E-6</v>
      </c>
      <c r="T1731" s="13">
        <f t="shared" si="639"/>
        <v>3281.9213871685724</v>
      </c>
      <c r="U1731" s="12">
        <f t="shared" si="663"/>
        <v>94817.654239156182</v>
      </c>
      <c r="X1731" s="13">
        <f>IF(AA1731&gt;0,SQRT(Sum_Sq($AI$2,V_rtHz($AH$2)/(1+1/$A1731),V_rtHz($AH$2*$A1731)/(1+$A1731),$AN$2*$AH$2/(1+1/$A1731),$AM$2*SQRT(Sum_Sq(AA1731,1/($X$2*Y$8*(1+X$1017+AA1731/Z1731))))/SQRT(Sum_Sq($X$2*AA1731*Y$8,1)),                   $AQ$2*SQRT(Sum_Sq($AH$2/(1+1/$A1731)+AA1731*( 1/(X$1017+1+AA1731/Z1731)-1)/(1+($X$2*AA1731*Y$8)^2), (AA1731^2*Y$8*$X$2+1/($X$2*Y$8*(X$1017+1+AA1731/Z1731           )))/(1+($X$2*AA1731*Y$8)^2))),           V_rtHz(Z1731)/($X$2*Y$8*(Z1731*X$1017+Z1731+AA1731)),V_rtHz(AA1731)*SQRT(Sum_Sq(Z1731*Y$8*$X$2*X$1017,1))/($X$2*Y$8*(Z1731*X$1017+Z1731+AA1731))))/SQRT(Sum_Sq(1/(1+$A1731)+$AC$2/$I$2-1/(1+(1+AA1731/Z1731)/X$1017),$X$2/$I$2)),IF(AA1732&lt;0,"A",X1732))</f>
        <v>2.1089620800588507E-6</v>
      </c>
      <c r="Z1731" s="13">
        <f t="shared" si="640"/>
        <v>3239.8927499403039</v>
      </c>
      <c r="AA1731" s="12">
        <f t="shared" si="664"/>
        <v>303729.34029294038</v>
      </c>
      <c r="AC1731" s="13">
        <f>IF(AF1731&gt;0,SQRT(Sum_Sq($AI$2,V_rtHz($AH$2)/(1+1/$A1731),V_rtHz($AH$2*$A1731)/(1+$A1731),$AN$2*$AH$2/(1+1/$A1731),$AM$2*SQRT(Sum_Sq(AF1731,1/($X$2*AD$8*(1+AC$1017+AF1731/AE1731))))/SQRT(Sum_Sq($X$2*AF1731*AD$8,1)),                   $AQ$2*SQRT(Sum_Sq($AH$2/(1+1/$A1731)+AF1731*( 1/(AC$1017+1+AF1731/AE1731)-1)/(1+($X$2*AF1731*AD$8)^2), (AF1731^2*AD$8*$X$2+1/($X$2*AD$8*(AC$1017+1+AF1731/AE1731           )))/(1+($X$2*AF1731*AD$8)^2))),           V_rtHz(AE1731)/($X$2*AD$8*(AE1731*AC$1017+AE1731+AF1731)),V_rtHz(AF1731)*SQRT(Sum_Sq(AE1731*AD$8*$X$2*AC$1017,1))/($X$2*AD$8*(AE1731*AC$1017+AE1731+AF1731))))/SQRT(Sum_Sq(1/(1+$A1731)+$AC$2/$I$2-1/(1+(1+AF1731/AE1731)/AC$1017),$X$2/$I$2)),IF(AF1732&lt;0,"A",AC1732))</f>
        <v>3.7030688771937336E-6</v>
      </c>
      <c r="AE1731" s="13">
        <f t="shared" si="641"/>
        <v>3226.9456572552758</v>
      </c>
      <c r="AF1731" s="12">
        <f t="shared" si="665"/>
        <v>964330.11392365268</v>
      </c>
      <c r="AG1731" s="13"/>
      <c r="AH1731" s="13">
        <f>IF(AK1731&gt;0,SQRT(Sum_Sq($AI$2,V_rtHz($AH$2)/(1+1/$A1731),V_rtHz($AH$2*$A1731)/(1+$A1731),$AN$2*$AH$2/(1+1/$A1731),$AM$2*SQRT(Sum_Sq(AK1731,1/($X$2*AI$8*(1+AH$1017+AK1731/AJ1731))))/SQRT(Sum_Sq($X$2*AK1731*AI$8,1)),                   $AQ$2*SQRT(Sum_Sq($AH$2/(1+1/$A1731)+AK1731*( 1/(AH$1017+1+AK1731/AJ1731)-1)/(1+($X$2*AK1731*AI$8)^2), (AK1731^2*AI$8*$X$2+1/($X$2*AI$8*(AH$1017+1+AK1731/AJ1731           )))/(1+($X$2*AK1731*AI$8)^2))),           V_rtHz(AJ1731)/($X$2*AI$8*(AJ1731*AH$1017+AJ1731+AK1731)),V_rtHz(AK1731)*SQRT(Sum_Sq(AJ1731*AI$8*$X$2*AH$1017,1))/($X$2*AI$8*(AJ1731*AH$1017+AJ1731+AK1731))))/SQRT(Sum_Sq(1/(1+$A1731)+$AC$2/$I$2-1/(1+(1+AK1731/AJ1731)/AH$1017),$X$2/$I$2)),IF(AK1732&lt;0,"A",AH1732))</f>
        <v>6.5593161733461664E-6</v>
      </c>
      <c r="AI1731" s="13"/>
      <c r="AJ1731" s="13">
        <f t="shared" si="642"/>
        <v>3222.8847086054993</v>
      </c>
      <c r="AK1731" s="12">
        <f t="shared" si="666"/>
        <v>3053322.0283422275</v>
      </c>
      <c r="AM1731" s="13">
        <f>IF(AP1731&gt;0,SQRT(Sum_Sq($AI$2,V_rtHz($AH$2)/(1+1/$A1731),V_rtHz($AH$2*$A1731)/(1+$A1731),$AN$2*$AH$2/(1+1/$A1731),$AM$2*SQRT(Sum_Sq(AP1731,1/($X$2*AN$8*(1+AM$1017+AP1731/AO1731))))/SQRT(Sum_Sq($X$2*AP1731*AN$8,1)),                   $AQ$2*SQRT(Sum_Sq($AH$2/(1+1/$A1731)+AP1731*( 1/(AM$1017+1+AP1731/AO1731)-1)/(1+($X$2*AP1731*AN$8)^2), (AP1731^2*AN$8*$X$2+1/($X$2*AN$8*(AM$1017+1+AP1731/AO1731           )))/(1+($X$2*AP1731*AN$8)^2))),           V_rtHz(AO1731)/($X$2*AN$8*(AO1731*AM$1017+AO1731+AP1731)),V_rtHz(AP1731)*SQRT(Sum_Sq(AO1731*AN$8*$X$2*AM$1017,1))/($X$2*AN$8*(AO1731*AM$1017+AO1731+AP1731))))/SQRT(Sum_Sq(1/(1+$A1731)+$AC$2/$I$2-1/(1+(1+AP1731/AO1731)/AM$1017),$X$2/$I$2)),IF(AP1732&lt;0,"A",AM1732))</f>
        <v>1.1654081904383682E-5</v>
      </c>
      <c r="AO1731" s="13">
        <f t="shared" si="643"/>
        <v>3221.6038193014469</v>
      </c>
      <c r="AP1731" s="12">
        <f t="shared" si="667"/>
        <v>9659290.986193236</v>
      </c>
      <c r="AR1731" s="13">
        <f t="shared" si="644"/>
        <v>69887291.180198371</v>
      </c>
      <c r="AS1731" s="13">
        <f t="shared" si="645"/>
        <v>-1.7778555488939238E-5</v>
      </c>
      <c r="AV1731" s="13"/>
      <c r="AW1731" s="13">
        <f t="shared" si="646"/>
        <v>9963.3300000000036</v>
      </c>
      <c r="AX1731" s="13">
        <f t="shared" si="647"/>
        <v>1.0898999999999985</v>
      </c>
      <c r="AZ1731" s="13"/>
      <c r="BA1731" s="13"/>
      <c r="BB1731" s="13">
        <f t="shared" si="648"/>
        <v>3150.681587988543</v>
      </c>
      <c r="BC1731" s="13">
        <f t="shared" si="649"/>
        <v>3.4465664218175118</v>
      </c>
      <c r="BD1731" s="13"/>
      <c r="BE1731" s="13"/>
      <c r="BG1731" s="13">
        <f t="shared" si="650"/>
        <v>996.3330000000002</v>
      </c>
      <c r="BH1731" s="13">
        <f t="shared" si="651"/>
        <v>10.899000000000013</v>
      </c>
      <c r="BI1731" s="13"/>
      <c r="BL1731" s="13">
        <f t="shared" si="652"/>
        <v>315.06815879885437</v>
      </c>
      <c r="BM1731" s="13">
        <f t="shared" si="653"/>
        <v>34.465664218175128</v>
      </c>
      <c r="BP1731" s="13"/>
      <c r="BQ1731" s="13">
        <f t="shared" si="654"/>
        <v>99.633300000000006</v>
      </c>
      <c r="BR1731" s="13">
        <f t="shared" si="655"/>
        <v>108.99000000000018</v>
      </c>
      <c r="BT1731" s="13"/>
      <c r="BU1731" s="13"/>
      <c r="BV1731" s="13">
        <f t="shared" si="656"/>
        <v>31.50681587988543</v>
      </c>
      <c r="BW1731" s="13">
        <f t="shared" si="657"/>
        <v>344.65664218175209</v>
      </c>
      <c r="CA1731" s="13">
        <f t="shared" si="658"/>
        <v>9.9633299999999974</v>
      </c>
      <c r="CB1731" s="13">
        <f t="shared" si="659"/>
        <v>1089.9000000000015</v>
      </c>
    </row>
    <row r="1732" spans="1:80" x14ac:dyDescent="0.3">
      <c r="A1732" s="13">
        <f t="shared" si="635"/>
        <v>0.20323570109362185</v>
      </c>
      <c r="C1732" s="13" t="str">
        <f>IF(F1732&gt;0,SQRT(Sum_Sq($AI$2,V_rtHz($AH$2)/(1+1/$A1732),V_rtHz($AH$2*$A1732)/(1+$A1732),$AN$2*$AH$2/(1+1/$A1732),$AM$2*SQRT(Sum_Sq(F1732,1/($X$2*D$8*(1+C$1017+F1732/E1732))))/SQRT(Sum_Sq($X$2*F1732*D$8,1)),                   $AQ$2*SQRT(Sum_Sq($AH$2/(1+1/$A1732)+F1732*( 1/(C$1017+1+F1732/E1732)-1)/(1+($X$2*F1732*D$8)^2), (F1732^2*D$8*$X$2+1/($X$2*D$8*(C$1017+1+F1732/E1732           )))/(1+($X$2*F1732*D$8)^2))),           V_rtHz(E1732)/($X$2*D$8*(E1732*C$1017+E1732+F1732)),V_rtHz(F1732)*SQRT(Sum_Sq(E1732*D$8*$X$2*C$1017,1))/($X$2*D$8*(E1732*C$1017+E1732+F1732))))/SQRT(Sum_Sq(1/(1+$A1732)+$AC$2/$I$2-1/(1+(1+F1732/E1732)/C$1017),$X$2/$I$2)),IF(F1733&lt;0,"A",C1733))</f>
        <v>A</v>
      </c>
      <c r="E1732" s="13">
        <f t="shared" si="636"/>
        <v>-1</v>
      </c>
      <c r="F1732" s="12">
        <f t="shared" si="660"/>
        <v>-2</v>
      </c>
      <c r="H1732" s="13">
        <f>IF(K1732&gt;0,SQRT(Sum_Sq($AI$2,V_rtHz($AH$2)/(1+1/$A1732),V_rtHz($AH$2*$A1732)/(1+$A1732),$AN$2*$AH$2/(1+1/$A1732),$AM$2*SQRT(Sum_Sq(K1732,1/($X$2*I$8*(1+H$1017+K1732/J1732))))/SQRT(Sum_Sq($X$2*K1732*I$8,1)),                   $AQ$2*SQRT(Sum_Sq($AH$2/(1+1/$A1732)+K1732*( 1/(H$1017+1+K1732/J1732)-1)/(1+($X$2*K1732*I$8)^2), (K1732^2*I$8*$X$2+1/($X$2*I$8*(H$1017+1+K1732/J1732           )))/(1+($X$2*K1732*I$8)^2))),           V_rtHz(J1732)/($X$2*I$8*(J1732*H$1017+J1732+K1732)),V_rtHz(K1732)*SQRT(Sum_Sq(J1732*I$8*$X$2*H$1017,1))/($X$2*I$8*(J1732*H$1017+J1732+K1732))))/SQRT(Sum_Sq(1/(1+$A1732)+$AC$2/$I$2-1/(1+(1+K1732/J1732)/H$1017),$X$2/$I$2)),IF(K1733&lt;0,"A",H1733))</f>
        <v>6.1830231669491346E-7</v>
      </c>
      <c r="J1732" s="13">
        <f t="shared" si="637"/>
        <v>4022.9443656730286</v>
      </c>
      <c r="K1732" s="12">
        <f t="shared" si="661"/>
        <v>7735.2321842656465</v>
      </c>
      <c r="M1732" s="13">
        <f>IF(P1732&gt;0,SQRT(Sum_Sq($AI$2,V_rtHz($AH$2)/(1+1/$A1732),V_rtHz($AH$2*$A1732)/(1+$A1732),$AN$2*$AH$2/(1+1/$A1732),$AM$2*SQRT(Sum_Sq(P1732,1/($X$2*N$8*(1+M$1017+P1732/O1732))))/SQRT(Sum_Sq($X$2*P1732*N$8,1)),                   $AQ$2*SQRT(Sum_Sq($AH$2/(1+1/$A1732)+P1732*( 1/(M$1017+1+P1732/O1732)-1)/(1+($X$2*P1732*N$8)^2), (P1732^2*N$8*$X$2+1/($X$2*N$8*(M$1017+1+P1732/O1732           )))/(1+($X$2*P1732*N$8)^2))),           V_rtHz(O1732)/($X$2*N$8*(O1732*M$1017+O1732+P1732)),V_rtHz(P1732)*SQRT(Sum_Sq(O1732*N$8*$X$2*M$1017,1))/($X$2*N$8*(O1732*M$1017+O1732+P1732))))/SQRT(Sum_Sq(1/(1+$A1732)+$AC$2/$I$2-1/(1+(1+P1732/O1732)/M$1017),$X$2/$I$2)),IF(P1733&lt;0,"A",M1733))</f>
        <v>7.8041710607009227E-7</v>
      </c>
      <c r="O1732" s="13">
        <f t="shared" si="638"/>
        <v>3402.7676906101992</v>
      </c>
      <c r="P1732" s="12">
        <f t="shared" si="662"/>
        <v>28919.120464047457</v>
      </c>
      <c r="R1732" s="13">
        <f>IF(U1732&gt;0,SQRT(Sum_Sq($AI$2,V_rtHz($AH$2)/(1+1/$A1732),V_rtHz($AH$2*$A1732)/(1+$A1732),$AN$2*$AH$2/(1+1/$A1732),$AM$2*SQRT(Sum_Sq(U1732,1/($X$2*S$8*(1+R$1017+U1732/T1732))))/SQRT(Sum_Sq($X$2*U1732*S$8,1)),                   $AQ$2*SQRT(Sum_Sq($AH$2/(1+1/$A1732)+U1732*( 1/(R$1017+1+U1732/T1732)-1)/(1+($X$2*U1732*S$8)^2), (U1732^2*S$8*$X$2+1/($X$2*S$8*(R$1017+1+U1732/T1732           )))/(1+($X$2*U1732*S$8)^2))),           V_rtHz(T1732)/($X$2*S$8*(T1732*R$1017+T1732+U1732)),V_rtHz(U1732)*SQRT(Sum_Sq(T1732*S$8*$X$2*R$1017,1))/($X$2*S$8*(T1732*R$1017+T1732+U1732))))/SQRT(Sum_Sq(1/(1+$A1732)+$AC$2/$I$2-1/(1+(1+U1732/T1732)/R$1017),$X$2/$I$2)),IF(U1733&lt;0,"A",R1733))</f>
        <v>1.2339201506763325E-6</v>
      </c>
      <c r="T1732" s="13">
        <f t="shared" si="639"/>
        <v>3260.8091334010946</v>
      </c>
      <c r="U1732" s="12">
        <f t="shared" si="663"/>
        <v>95431.555358798243</v>
      </c>
      <c r="X1732" s="13">
        <f>IF(AA1732&gt;0,SQRT(Sum_Sq($AI$2,V_rtHz($AH$2)/(1+1/$A1732),V_rtHz($AH$2*$A1732)/(1+$A1732),$AN$2*$AH$2/(1+1/$A1732),$AM$2*SQRT(Sum_Sq(AA1732,1/($X$2*Y$8*(1+X$1017+AA1732/Z1732))))/SQRT(Sum_Sq($X$2*AA1732*Y$8,1)),                   $AQ$2*SQRT(Sum_Sq($AH$2/(1+1/$A1732)+AA1732*( 1/(X$1017+1+AA1732/Z1732)-1)/(1+($X$2*AA1732*Y$8)^2), (AA1732^2*Y$8*$X$2+1/($X$2*Y$8*(X$1017+1+AA1732/Z1732           )))/(1+($X$2*AA1732*Y$8)^2))),           V_rtHz(Z1732)/($X$2*Y$8*(Z1732*X$1017+Z1732+AA1732)),V_rtHz(AA1732)*SQRT(Sum_Sq(Z1732*Y$8*$X$2*X$1017,1))/($X$2*Y$8*(Z1732*X$1017+Z1732+AA1732))))/SQRT(Sum_Sq(1/(1+$A1732)+$AC$2/$I$2-1/(1+(1+AA1732/Z1732)/X$1017),$X$2/$I$2)),IF(AA1733&lt;0,"A",X1733))</f>
        <v>2.1097868297472305E-6</v>
      </c>
      <c r="Z1732" s="13">
        <f t="shared" si="640"/>
        <v>3219.6027852288744</v>
      </c>
      <c r="AA1732" s="12">
        <f t="shared" si="664"/>
        <v>305643.44523304136</v>
      </c>
      <c r="AC1732" s="13">
        <f>IF(AF1732&gt;0,SQRT(Sum_Sq($AI$2,V_rtHz($AH$2)/(1+1/$A1732),V_rtHz($AH$2*$A1732)/(1+$A1732),$AN$2*$AH$2/(1+1/$A1732),$AM$2*SQRT(Sum_Sq(AF1732,1/($X$2*AD$8*(1+AC$1017+AF1732/AE1732))))/SQRT(Sum_Sq($X$2*AF1732*AD$8,1)),                   $AQ$2*SQRT(Sum_Sq($AH$2/(1+1/$A1732)+AF1732*( 1/(AC$1017+1+AF1732/AE1732)-1)/(1+($X$2*AF1732*AD$8)^2), (AF1732^2*AD$8*$X$2+1/($X$2*AD$8*(AC$1017+1+AF1732/AE1732           )))/(1+($X$2*AF1732*AD$8)^2))),           V_rtHz(AE1732)/($X$2*AD$8*(AE1732*AC$1017+AE1732+AF1732)),V_rtHz(AF1732)*SQRT(Sum_Sq(AE1732*AD$8*$X$2*AC$1017,1))/($X$2*AD$8*(AE1732*AC$1017+AE1732+AF1732))))/SQRT(Sum_Sq(1/(1+$A1732)+$AC$2/$I$2-1/(1+(1+AF1732/AE1732)/AC$1017),$X$2/$I$2)),IF(AF1733&lt;0,"A",AC1733))</f>
        <v>3.7046664317774807E-6</v>
      </c>
      <c r="AE1732" s="13">
        <f t="shared" si="641"/>
        <v>3206.9045264796637</v>
      </c>
      <c r="AF1732" s="12">
        <f t="shared" si="665"/>
        <v>970356.56895666861</v>
      </c>
      <c r="AG1732" s="13"/>
      <c r="AH1732" s="13">
        <f>IF(AK1732&gt;0,SQRT(Sum_Sq($AI$2,V_rtHz($AH$2)/(1+1/$A1732),V_rtHz($AH$2*$A1732)/(1+$A1732),$AN$2*$AH$2/(1+1/$A1732),$AM$2*SQRT(Sum_Sq(AK1732,1/($X$2*AI$8*(1+AH$1017+AK1732/AJ1732))))/SQRT(Sum_Sq($X$2*AK1732*AI$8,1)),                   $AQ$2*SQRT(Sum_Sq($AH$2/(1+1/$A1732)+AK1732*( 1/(AH$1017+1+AK1732/AJ1732)-1)/(1+($X$2*AK1732*AI$8)^2), (AK1732^2*AI$8*$X$2+1/($X$2*AI$8*(AH$1017+1+AK1732/AJ1732           )))/(1+($X$2*AK1732*AI$8)^2))),           V_rtHz(AJ1732)/($X$2*AI$8*(AJ1732*AH$1017+AJ1732+AK1732)),V_rtHz(AK1732)*SQRT(Sum_Sq(AJ1732*AI$8*$X$2*AH$1017,1))/($X$2*AI$8*(AJ1732*AH$1017+AJ1732+AK1732))))/SQRT(Sum_Sq(1/(1+$A1732)+$AC$2/$I$2-1/(1+(1+AK1732/AJ1732)/AH$1017),$X$2/$I$2)),IF(AK1733&lt;0,"A",AH1733))</f>
        <v>6.5622329905769388E-6</v>
      </c>
      <c r="AI1732" s="13"/>
      <c r="AJ1732" s="13">
        <f t="shared" si="642"/>
        <v>3202.9211950866788</v>
      </c>
      <c r="AK1732" s="12">
        <f t="shared" si="666"/>
        <v>3072353.1040001698</v>
      </c>
      <c r="AM1732" s="13">
        <f>IF(AP1732&gt;0,SQRT(Sum_Sq($AI$2,V_rtHz($AH$2)/(1+1/$A1732),V_rtHz($AH$2*$A1732)/(1+$A1732),$AN$2*$AH$2/(1+1/$A1732),$AM$2*SQRT(Sum_Sq(AP1732,1/($X$2*AN$8*(1+AM$1017+AP1732/AO1732))))/SQRT(Sum_Sq($X$2*AP1732*AN$8,1)),                   $AQ$2*SQRT(Sum_Sq($AH$2/(1+1/$A1732)+AP1732*( 1/(AM$1017+1+AP1732/AO1732)-1)/(1+($X$2*AP1732*AN$8)^2), (AP1732^2*AN$8*$X$2+1/($X$2*AN$8*(AM$1017+1+AP1732/AO1732           )))/(1+($X$2*AP1732*AN$8)^2))),           V_rtHz(AO1732)/($X$2*AN$8*(AO1732*AM$1017+AO1732+AP1732)),V_rtHz(AP1732)*SQRT(Sum_Sq(AO1732*AN$8*$X$2*AM$1017,1))/($X$2*AN$8*(AO1732*AM$1017+AO1732+AP1732))))/SQRT(Sum_Sq(1/(1+$A1732)+$AC$2/$I$2-1/(1+(1+AP1732/AO1732)/AM$1017),$X$2/$I$2)),IF(AP1733&lt;0,"A",AM1733))</f>
        <v>1.1659339544998317E-5</v>
      </c>
      <c r="AO1732" s="13">
        <f t="shared" si="643"/>
        <v>3201.6647448944991</v>
      </c>
      <c r="AP1732" s="12">
        <f t="shared" si="667"/>
        <v>9719446.3544275854</v>
      </c>
      <c r="AR1732" s="13">
        <f t="shared" si="644"/>
        <v>69887291.180198371</v>
      </c>
      <c r="AS1732" s="13">
        <f t="shared" si="645"/>
        <v>-1.7864821020479979E-5</v>
      </c>
      <c r="AV1732" s="13"/>
      <c r="AW1732" s="13">
        <f t="shared" si="646"/>
        <v>9963.3300000000036</v>
      </c>
      <c r="AX1732" s="13">
        <f t="shared" si="647"/>
        <v>1.0898999999999985</v>
      </c>
      <c r="AZ1732" s="13"/>
      <c r="BA1732" s="13"/>
      <c r="BB1732" s="13">
        <f t="shared" si="648"/>
        <v>3150.681587988543</v>
      </c>
      <c r="BC1732" s="13">
        <f t="shared" si="649"/>
        <v>3.4465664218175118</v>
      </c>
      <c r="BD1732" s="13"/>
      <c r="BE1732" s="13"/>
      <c r="BG1732" s="13">
        <f t="shared" si="650"/>
        <v>996.3330000000002</v>
      </c>
      <c r="BH1732" s="13">
        <f t="shared" si="651"/>
        <v>10.898999999999996</v>
      </c>
      <c r="BI1732" s="13"/>
      <c r="BL1732" s="13">
        <f t="shared" si="652"/>
        <v>315.06815879885437</v>
      </c>
      <c r="BM1732" s="13">
        <f t="shared" si="653"/>
        <v>34.465664218175085</v>
      </c>
      <c r="BP1732" s="13"/>
      <c r="BQ1732" s="13">
        <f t="shared" si="654"/>
        <v>99.633300000000006</v>
      </c>
      <c r="BR1732" s="13">
        <f t="shared" si="655"/>
        <v>108.99000000000002</v>
      </c>
      <c r="BT1732" s="13"/>
      <c r="BU1732" s="13"/>
      <c r="BV1732" s="13">
        <f t="shared" si="656"/>
        <v>31.50681587988543</v>
      </c>
      <c r="BW1732" s="13">
        <f t="shared" si="657"/>
        <v>344.65664218175152</v>
      </c>
      <c r="CA1732" s="13">
        <f t="shared" si="658"/>
        <v>9.9633299999999991</v>
      </c>
      <c r="CB1732" s="13">
        <f t="shared" si="659"/>
        <v>1089.9000000000008</v>
      </c>
    </row>
    <row r="1733" spans="1:80" x14ac:dyDescent="0.3">
      <c r="A1733" s="13">
        <f t="shared" si="635"/>
        <v>0.20606299132699982</v>
      </c>
      <c r="C1733" s="13" t="str">
        <f>IF(F1733&gt;0,SQRT(Sum_Sq($AI$2,V_rtHz($AH$2)/(1+1/$A1733),V_rtHz($AH$2*$A1733)/(1+$A1733),$AN$2*$AH$2/(1+1/$A1733),$AM$2*SQRT(Sum_Sq(F1733,1/($X$2*D$8*(1+C$1017+F1733/E1733))))/SQRT(Sum_Sq($X$2*F1733*D$8,1)),                   $AQ$2*SQRT(Sum_Sq($AH$2/(1+1/$A1733)+F1733*( 1/(C$1017+1+F1733/E1733)-1)/(1+($X$2*F1733*D$8)^2), (F1733^2*D$8*$X$2+1/($X$2*D$8*(C$1017+1+F1733/E1733           )))/(1+($X$2*F1733*D$8)^2))),           V_rtHz(E1733)/($X$2*D$8*(E1733*C$1017+E1733+F1733)),V_rtHz(F1733)*SQRT(Sum_Sq(E1733*D$8*$X$2*C$1017,1))/($X$2*D$8*(E1733*C$1017+E1733+F1733))))/SQRT(Sum_Sq(1/(1+$A1733)+$AC$2/$I$2-1/(1+(1+F1733/E1733)/C$1017),$X$2/$I$2)),IF(F1734&lt;0,"A",C1734))</f>
        <v>A</v>
      </c>
      <c r="E1733" s="13">
        <f t="shared" si="636"/>
        <v>-1</v>
      </c>
      <c r="F1733" s="12">
        <f t="shared" si="660"/>
        <v>-2</v>
      </c>
      <c r="H1733" s="13">
        <f>IF(K1733&gt;0,SQRT(Sum_Sq($AI$2,V_rtHz($AH$2)/(1+1/$A1733),V_rtHz($AH$2*$A1733)/(1+$A1733),$AN$2*$AH$2/(1+1/$A1733),$AM$2*SQRT(Sum_Sq(K1733,1/($X$2*I$8*(1+H$1017+K1733/J1733))))/SQRT(Sum_Sq($X$2*K1733*I$8,1)),                   $AQ$2*SQRT(Sum_Sq($AH$2/(1+1/$A1733)+K1733*( 1/(H$1017+1+K1733/J1733)-1)/(1+($X$2*K1733*I$8)^2), (K1733^2*I$8*$X$2+1/($X$2*I$8*(H$1017+1+K1733/J1733           )))/(1+($X$2*K1733*I$8)^2))),           V_rtHz(J1733)/($X$2*I$8*(J1733*H$1017+J1733+K1733)),V_rtHz(K1733)*SQRT(Sum_Sq(J1733*I$8*$X$2*H$1017,1))/($X$2*I$8*(J1733*H$1017+J1733+K1733))))/SQRT(Sum_Sq(1/(1+$A1733)+$AC$2/$I$2-1/(1+(1+K1733/J1733)/H$1017),$X$2/$I$2)),IF(K1734&lt;0,"A",H1734))</f>
        <v>6.1659521155640477E-7</v>
      </c>
      <c r="J1733" s="13">
        <f t="shared" si="637"/>
        <v>3982.7988510516925</v>
      </c>
      <c r="K1733" s="12">
        <f t="shared" si="661"/>
        <v>7813.2011925852266</v>
      </c>
      <c r="M1733" s="13">
        <f>IF(P1733&gt;0,SQRT(Sum_Sq($AI$2,V_rtHz($AH$2)/(1+1/$A1733),V_rtHz($AH$2*$A1733)/(1+$A1733),$AN$2*$AH$2/(1+1/$A1733),$AM$2*SQRT(Sum_Sq(P1733,1/($X$2*N$8*(1+M$1017+P1733/O1733))))/SQRT(Sum_Sq($X$2*P1733*N$8,1)),                   $AQ$2*SQRT(Sum_Sq($AH$2/(1+1/$A1733)+P1733*( 1/(M$1017+1+P1733/O1733)-1)/(1+($X$2*P1733*N$8)^2), (P1733^2*N$8*$X$2+1/($X$2*N$8*(M$1017+1+P1733/O1733           )))/(1+($X$2*P1733*N$8)^2))),           V_rtHz(O1733)/($X$2*N$8*(O1733*M$1017+O1733+P1733)),V_rtHz(P1733)*SQRT(Sum_Sq(O1733*N$8*$X$2*M$1017,1))/($X$2*N$8*(O1733*M$1017+O1733+P1733))))/SQRT(Sum_Sq(1/(1+$A1733)+$AC$2/$I$2-1/(1+(1+P1733/O1733)/M$1017),$X$2/$I$2)),IF(P1734&lt;0,"A",M1734))</f>
        <v>7.8027104663648424E-7</v>
      </c>
      <c r="O1733" s="13">
        <f t="shared" si="638"/>
        <v>3378.8399945545284</v>
      </c>
      <c r="P1733" s="12">
        <f t="shared" si="662"/>
        <v>29123.914986953616</v>
      </c>
      <c r="R1733" s="13">
        <f>IF(U1733&gt;0,SQRT(Sum_Sq($AI$2,V_rtHz($AH$2)/(1+1/$A1733),V_rtHz($AH$2*$A1733)/(1+$A1733),$AN$2*$AH$2/(1+1/$A1733),$AM$2*SQRT(Sum_Sq(U1733,1/($X$2*S$8*(1+R$1017+U1733/T1733))))/SQRT(Sum_Sq($X$2*U1733*S$8,1)),                   $AQ$2*SQRT(Sum_Sq($AH$2/(1+1/$A1733)+U1733*( 1/(R$1017+1+U1733/T1733)-1)/(1+($X$2*U1733*S$8)^2), (U1733^2*S$8*$X$2+1/($X$2*S$8*(R$1017+1+U1733/T1733           )))/(1+($X$2*U1733*S$8)^2))),           V_rtHz(T1733)/($X$2*S$8*(T1733*R$1017+T1733+U1733)),V_rtHz(U1733)*SQRT(Sum_Sq(T1733*S$8*$X$2*R$1017,1))/($X$2*S$8*(T1733*R$1017+T1733+U1733))))/SQRT(Sum_Sq(1/(1+$A1733)+$AC$2/$I$2-1/(1+(1+U1733/T1733)/R$1017),$X$2/$I$2)),IF(U1734&lt;0,"A",R1734))</f>
        <v>1.2342887076272741E-6</v>
      </c>
      <c r="T1733" s="13">
        <f t="shared" si="639"/>
        <v>3239.8276796286268</v>
      </c>
      <c r="U1733" s="12">
        <f t="shared" si="663"/>
        <v>96049.579823428066</v>
      </c>
      <c r="X1733" s="13">
        <f>IF(AA1733&gt;0,SQRT(Sum_Sq($AI$2,V_rtHz($AH$2)/(1+1/$A1733),V_rtHz($AH$2*$A1733)/(1+$A1733),$AN$2*$AH$2/(1+1/$A1733),$AM$2*SQRT(Sum_Sq(AA1733,1/($X$2*Y$8*(1+X$1017+AA1733/Z1733))))/SQRT(Sum_Sq($X$2*AA1733*Y$8,1)),                   $AQ$2*SQRT(Sum_Sq($AH$2/(1+1/$A1733)+AA1733*( 1/(X$1017+1+AA1733/Z1733)-1)/(1+($X$2*AA1733*Y$8)^2), (AA1733^2*Y$8*$X$2+1/($X$2*Y$8*(X$1017+1+AA1733/Z1733           )))/(1+($X$2*AA1733*Y$8)^2))),           V_rtHz(Z1733)/($X$2*Y$8*(Z1733*X$1017+Z1733+AA1733)),V_rtHz(AA1733)*SQRT(Sum_Sq(Z1733*Y$8*$X$2*X$1017,1))/($X$2*Y$8*(Z1733*X$1017+Z1733+AA1733))))/SQRT(Sum_Sq(1/(1+$A1733)+$AC$2/$I$2-1/(1+(1+AA1733/Z1733)/X$1017),$X$2/$I$2)),IF(AA1734&lt;0,"A",X1734))</f>
        <v>2.1106936849299252E-6</v>
      </c>
      <c r="Z1733" s="13">
        <f t="shared" si="640"/>
        <v>3199.4276837430666</v>
      </c>
      <c r="AA1733" s="12">
        <f t="shared" si="664"/>
        <v>307570.78603757999</v>
      </c>
      <c r="AC1733" s="13">
        <f>IF(AF1733&gt;0,SQRT(Sum_Sq($AI$2,V_rtHz($AH$2)/(1+1/$A1733),V_rtHz($AH$2*$A1733)/(1+$A1733),$AN$2*$AH$2/(1+1/$A1733),$AM$2*SQRT(Sum_Sq(AF1733,1/($X$2*AD$8*(1+AC$1017+AF1733/AE1733))))/SQRT(Sum_Sq($X$2*AF1733*AD$8,1)),                   $AQ$2*SQRT(Sum_Sq($AH$2/(1+1/$A1733)+AF1733*( 1/(AC$1017+1+AF1733/AE1733)-1)/(1+($X$2*AF1733*AD$8)^2), (AF1733^2*AD$8*$X$2+1/($X$2*AD$8*(AC$1017+1+AF1733/AE1733           )))/(1+($X$2*AF1733*AD$8)^2))),           V_rtHz(AE1733)/($X$2*AD$8*(AE1733*AC$1017+AE1733+AF1733)),V_rtHz(AF1733)*SQRT(Sum_Sq(AE1733*AD$8*$X$2*AC$1017,1))/($X$2*AD$8*(AE1733*AC$1017+AE1733+AF1733))))/SQRT(Sum_Sq(1/(1+$A1733)+$AC$2/$I$2-1/(1+(1+AF1733/AE1733)/AC$1017),$X$2/$I$2)),IF(AF1734&lt;0,"A",AC1734))</f>
        <v>3.7064054628156795E-6</v>
      </c>
      <c r="AE1733" s="13">
        <f t="shared" si="641"/>
        <v>3186.9735821223512</v>
      </c>
      <c r="AF1733" s="12">
        <f t="shared" si="665"/>
        <v>976425.06067279645</v>
      </c>
      <c r="AG1733" s="13"/>
      <c r="AH1733" s="13">
        <f>IF(AK1733&gt;0,SQRT(Sum_Sq($AI$2,V_rtHz($AH$2)/(1+1/$A1733),V_rtHz($AH$2*$A1733)/(1+$A1733),$AN$2*$AH$2/(1+1/$A1733),$AM$2*SQRT(Sum_Sq(AK1733,1/($X$2*AI$8*(1+AH$1017+AK1733/AJ1733))))/SQRT(Sum_Sq($X$2*AK1733*AI$8,1)),                   $AQ$2*SQRT(Sum_Sq($AH$2/(1+1/$A1733)+AK1733*( 1/(AH$1017+1+AK1733/AJ1733)-1)/(1+($X$2*AK1733*AI$8)^2), (AK1733^2*AI$8*$X$2+1/($X$2*AI$8*(AH$1017+1+AK1733/AJ1733           )))/(1+($X$2*AK1733*AI$8)^2))),           V_rtHz(AJ1733)/($X$2*AI$8*(AJ1733*AH$1017+AJ1733+AK1733)),V_rtHz(AK1733)*SQRT(Sum_Sq(AJ1733*AI$8*$X$2*AH$1017,1))/($X$2*AI$8*(AJ1733*AH$1017+AJ1733+AK1733))))/SQRT(Sum_Sq(1/(1+$A1733)+$AC$2/$I$2-1/(1+(1+AK1733/AJ1733)/AH$1017),$X$2/$I$2)),IF(AK1734&lt;0,"A",AH1734))</f>
        <v>6.5653989578340583E-6</v>
      </c>
      <c r="AI1733" s="13"/>
      <c r="AJ1733" s="13">
        <f t="shared" si="642"/>
        <v>3183.0664231271508</v>
      </c>
      <c r="AK1733" s="12">
        <f t="shared" si="666"/>
        <v>3091517.2878877129</v>
      </c>
      <c r="AM1733" s="13">
        <f>IF(AP1733&gt;0,SQRT(Sum_Sq($AI$2,V_rtHz($AH$2)/(1+1/$A1733),V_rtHz($AH$2*$A1733)/(1+$A1733),$AN$2*$AH$2/(1+1/$A1733),$AM$2*SQRT(Sum_Sq(AP1733,1/($X$2*AN$8*(1+AM$1017+AP1733/AO1733))))/SQRT(Sum_Sq($X$2*AP1733*AN$8,1)),                   $AQ$2*SQRT(Sum_Sq($AH$2/(1+1/$A1733)+AP1733*( 1/(AM$1017+1+AP1733/AO1733)-1)/(1+($X$2*AP1733*AN$8)^2), (AP1733^2*AN$8*$X$2+1/($X$2*AN$8*(AM$1017+1+AP1733/AO1733           )))/(1+($X$2*AP1733*AN$8)^2))),           V_rtHz(AO1733)/($X$2*AN$8*(AO1733*AM$1017+AO1733+AP1733)),V_rtHz(AP1733)*SQRT(Sum_Sq(AO1733*AN$8*$X$2*AM$1017,1))/($X$2*AN$8*(AO1733*AM$1017+AO1733+AP1733))))/SQRT(Sum_Sq(1/(1+$A1733)+$AC$2/$I$2-1/(1+(1+AP1733/AO1733)/AM$1017),$X$2/$I$2)),IF(AP1734&lt;0,"A",AM1734))</f>
        <v>1.166503925680233E-5</v>
      </c>
      <c r="AO1733" s="13">
        <f t="shared" si="643"/>
        <v>3181.8339584841083</v>
      </c>
      <c r="AP1733" s="12">
        <f t="shared" si="667"/>
        <v>9780022.8229664192</v>
      </c>
      <c r="AR1733" s="13">
        <f t="shared" si="644"/>
        <v>69887291.180198371</v>
      </c>
      <c r="AS1733" s="13">
        <f t="shared" si="645"/>
        <v>-1.7953145560251453E-5</v>
      </c>
      <c r="AV1733" s="13"/>
      <c r="AW1733" s="13">
        <f t="shared" si="646"/>
        <v>9963.3300000000036</v>
      </c>
      <c r="AX1733" s="13">
        <f t="shared" si="647"/>
        <v>1.0898999999999985</v>
      </c>
      <c r="AZ1733" s="13"/>
      <c r="BA1733" s="13"/>
      <c r="BB1733" s="13">
        <f t="shared" si="648"/>
        <v>3150.681587988543</v>
      </c>
      <c r="BC1733" s="13">
        <f t="shared" si="649"/>
        <v>3.4465664218175047</v>
      </c>
      <c r="BD1733" s="13"/>
      <c r="BE1733" s="13"/>
      <c r="BG1733" s="13">
        <f t="shared" si="650"/>
        <v>996.3330000000002</v>
      </c>
      <c r="BH1733" s="13">
        <f t="shared" si="651"/>
        <v>10.899000000000022</v>
      </c>
      <c r="BI1733" s="13"/>
      <c r="BL1733" s="13">
        <f t="shared" si="652"/>
        <v>315.06815879885437</v>
      </c>
      <c r="BM1733" s="13">
        <f t="shared" si="653"/>
        <v>34.465664218175107</v>
      </c>
      <c r="BP1733" s="13"/>
      <c r="BQ1733" s="13">
        <f t="shared" si="654"/>
        <v>99.633300000000006</v>
      </c>
      <c r="BR1733" s="13">
        <f t="shared" si="655"/>
        <v>108.98999999999981</v>
      </c>
      <c r="BT1733" s="13"/>
      <c r="BU1733" s="13"/>
      <c r="BV1733" s="13">
        <f t="shared" si="656"/>
        <v>31.50681587988543</v>
      </c>
      <c r="BW1733" s="13">
        <f t="shared" si="657"/>
        <v>344.65664218175181</v>
      </c>
      <c r="CA1733" s="13">
        <f t="shared" si="658"/>
        <v>9.9633299999999991</v>
      </c>
      <c r="CB1733" s="13">
        <f t="shared" si="659"/>
        <v>1089.9000000000008</v>
      </c>
    </row>
    <row r="1734" spans="1:80" x14ac:dyDescent="0.3">
      <c r="A1734" s="13">
        <f t="shared" si="635"/>
        <v>0.20892961308540389</v>
      </c>
      <c r="C1734" s="13" t="str">
        <f>IF(F1734&gt;0,SQRT(Sum_Sq($AI$2,V_rtHz($AH$2)/(1+1/$A1734),V_rtHz($AH$2*$A1734)/(1+$A1734),$AN$2*$AH$2/(1+1/$A1734),$AM$2*SQRT(Sum_Sq(F1734,1/($X$2*D$8*(1+C$1017+F1734/E1734))))/SQRT(Sum_Sq($X$2*F1734*D$8,1)),                   $AQ$2*SQRT(Sum_Sq($AH$2/(1+1/$A1734)+F1734*( 1/(C$1017+1+F1734/E1734)-1)/(1+($X$2*F1734*D$8)^2), (F1734^2*D$8*$X$2+1/($X$2*D$8*(C$1017+1+F1734/E1734           )))/(1+($X$2*F1734*D$8)^2))),           V_rtHz(E1734)/($X$2*D$8*(E1734*C$1017+E1734+F1734)),V_rtHz(F1734)*SQRT(Sum_Sq(E1734*D$8*$X$2*C$1017,1))/($X$2*D$8*(E1734*C$1017+E1734+F1734))))/SQRT(Sum_Sq(1/(1+$A1734)+$AC$2/$I$2-1/(1+(1+F1734/E1734)/C$1017),$X$2/$I$2)),IF(F1735&lt;0,"A",C1735))</f>
        <v>A</v>
      </c>
      <c r="E1734" s="13">
        <f t="shared" si="636"/>
        <v>-1</v>
      </c>
      <c r="F1734" s="12">
        <f t="shared" si="660"/>
        <v>-2</v>
      </c>
      <c r="H1734" s="13">
        <f>IF(K1734&gt;0,SQRT(Sum_Sq($AI$2,V_rtHz($AH$2)/(1+1/$A1734),V_rtHz($AH$2*$A1734)/(1+$A1734),$AN$2*$AH$2/(1+1/$A1734),$AM$2*SQRT(Sum_Sq(K1734,1/($X$2*I$8*(1+H$1017+K1734/J1734))))/SQRT(Sum_Sq($X$2*K1734*I$8,1)),                   $AQ$2*SQRT(Sum_Sq($AH$2/(1+1/$A1734)+K1734*( 1/(H$1017+1+K1734/J1734)-1)/(1+($X$2*K1734*I$8)^2), (K1734^2*I$8*$X$2+1/($X$2*I$8*(H$1017+1+K1734/J1734           )))/(1+($X$2*K1734*I$8)^2))),           V_rtHz(J1734)/($X$2*I$8*(J1734*H$1017+J1734+K1734)),V_rtHz(K1734)*SQRT(Sum_Sq(J1734*I$8*$X$2*H$1017,1))/($X$2*I$8*(J1734*H$1017+J1734+K1734))))/SQRT(Sum_Sq(1/(1+$A1734)+$AC$2/$I$2-1/(1+(1+K1734/J1734)/H$1017),$X$2/$I$2)),IF(K1735&lt;0,"A",H1735))</f>
        <v>6.1496199240722519E-7</v>
      </c>
      <c r="J1734" s="13">
        <f t="shared" si="637"/>
        <v>3943.3478305878334</v>
      </c>
      <c r="K1734" s="12">
        <f t="shared" si="661"/>
        <v>7891.3679618836331</v>
      </c>
      <c r="M1734" s="13">
        <f>IF(P1734&gt;0,SQRT(Sum_Sq($AI$2,V_rtHz($AH$2)/(1+1/$A1734),V_rtHz($AH$2*$A1734)/(1+$A1734),$AN$2*$AH$2/(1+1/$A1734),$AM$2*SQRT(Sum_Sq(P1734,1/($X$2*N$8*(1+M$1017+P1734/O1734))))/SQRT(Sum_Sq($X$2*P1734*N$8,1)),                   $AQ$2*SQRT(Sum_Sq($AH$2/(1+1/$A1734)+P1734*( 1/(M$1017+1+P1734/O1734)-1)/(1+($X$2*P1734*N$8)^2), (P1734^2*N$8*$X$2+1/($X$2*N$8*(M$1017+1+P1734/O1734           )))/(1+($X$2*P1734*N$8)^2))),           V_rtHz(O1734)/($X$2*N$8*(O1734*M$1017+O1734+P1734)),V_rtHz(P1734)*SQRT(Sum_Sq(O1734*N$8*$X$2*M$1017,1))/($X$2*N$8*(O1734*M$1017+O1734+P1734))))/SQRT(Sum_Sq(1/(1+$A1734)+$AC$2/$I$2-1/(1+(1+P1734/O1734)/M$1017),$X$2/$I$2)),IF(P1735&lt;0,"A",M1735))</f>
        <v>7.8016460916407368E-7</v>
      </c>
      <c r="O1734" s="13">
        <f t="shared" si="638"/>
        <v>3355.1053619846034</v>
      </c>
      <c r="P1734" s="12">
        <f t="shared" si="662"/>
        <v>29329.94291950242</v>
      </c>
      <c r="R1734" s="13">
        <f>IF(U1734&gt;0,SQRT(Sum_Sq($AI$2,V_rtHz($AH$2)/(1+1/$A1734),V_rtHz($AH$2*$A1734)/(1+$A1734),$AN$2*$AH$2/(1+1/$A1734),$AM$2*SQRT(Sum_Sq(U1734,1/($X$2*S$8*(1+R$1017+U1734/T1734))))/SQRT(Sum_Sq($X$2*U1734*S$8,1)),                   $AQ$2*SQRT(Sum_Sq($AH$2/(1+1/$A1734)+U1734*( 1/(R$1017+1+U1734/T1734)-1)/(1+($X$2*U1734*S$8)^2), (U1734^2*S$8*$X$2+1/($X$2*S$8*(R$1017+1+U1734/T1734           )))/(1+($X$2*U1734*S$8)^2))),           V_rtHz(T1734)/($X$2*S$8*(T1734*R$1017+T1734+U1734)),V_rtHz(U1734)*SQRT(Sum_Sq(T1734*S$8*$X$2*R$1017,1))/($X$2*S$8*(T1734*R$1017+T1734+U1734))))/SQRT(Sum_Sq(1/(1+$A1734)+$AC$2/$I$2-1/(1+(1+U1734/T1734)/R$1017),$X$2/$I$2)),IF(U1735&lt;0,"A",R1735))</f>
        <v>1.2347087471570341E-6</v>
      </c>
      <c r="T1734" s="13">
        <f t="shared" si="639"/>
        <v>3218.9762172494343</v>
      </c>
      <c r="U1734" s="12">
        <f t="shared" si="663"/>
        <v>96671.757206874783</v>
      </c>
      <c r="X1734" s="13">
        <f>IF(AA1734&gt;0,SQRT(Sum_Sq($AI$2,V_rtHz($AH$2)/(1+1/$A1734),V_rtHz($AH$2*$A1734)/(1+$A1734),$AN$2*$AH$2/(1+1/$A1734),$AM$2*SQRT(Sum_Sq(AA1734,1/($X$2*Y$8*(1+X$1017+AA1734/Z1734))))/SQRT(Sum_Sq($X$2*AA1734*Y$8,1)),                   $AQ$2*SQRT(Sum_Sq($AH$2/(1+1/$A1734)+AA1734*( 1/(X$1017+1+AA1734/Z1734)-1)/(1+($X$2*AA1734*Y$8)^2), (AA1734^2*Y$8*$X$2+1/($X$2*Y$8*(X$1017+1+AA1734/Z1734           )))/(1+($X$2*AA1734*Y$8)^2))),           V_rtHz(Z1734)/($X$2*Y$8*(Z1734*X$1017+Z1734+AA1734)),V_rtHz(AA1734)*SQRT(Sum_Sq(Z1734*Y$8*$X$2*X$1017,1))/($X$2*Y$8*(Z1734*X$1017+Z1734+AA1734))))/SQRT(Sum_Sq(1/(1+$A1734)+$AC$2/$I$2-1/(1+(1+AA1734/Z1734)/X$1017),$X$2/$I$2)),IF(AA1735&lt;0,"A",X1735))</f>
        <v>2.1116835326169411E-6</v>
      </c>
      <c r="Z1734" s="13">
        <f t="shared" si="640"/>
        <v>3179.3669432709366</v>
      </c>
      <c r="AA1734" s="12">
        <f t="shared" si="664"/>
        <v>309511.45467558282</v>
      </c>
      <c r="AC1734" s="13">
        <f>IF(AF1734&gt;0,SQRT(Sum_Sq($AI$2,V_rtHz($AH$2)/(1+1/$A1734),V_rtHz($AH$2*$A1734)/(1+$A1734),$AN$2*$AH$2/(1+1/$A1734),$AM$2*SQRT(Sum_Sq(AF1734,1/($X$2*AD$8*(1+AC$1017+AF1734/AE1734))))/SQRT(Sum_Sq($X$2*AF1734*AD$8,1)),                   $AQ$2*SQRT(Sum_Sq($AH$2/(1+1/$A1734)+AF1734*( 1/(AC$1017+1+AF1734/AE1734)-1)/(1+($X$2*AF1734*AD$8)^2), (AF1734^2*AD$8*$X$2+1/($X$2*AD$8*(AC$1017+1+AF1734/AE1734           )))/(1+($X$2*AF1734*AD$8)^2))),           V_rtHz(AE1734)/($X$2*AD$8*(AE1734*AC$1017+AE1734+AF1734)),V_rtHz(AF1734)*SQRT(Sum_Sq(AE1734*AD$8*$X$2*AC$1017,1))/($X$2*AD$8*(AE1734*AC$1017+AE1734+AF1734))))/SQRT(Sum_Sq(1/(1+$A1734)+$AC$2/$I$2-1/(1+(1+AF1734/AE1734)/AC$1017),$X$2/$I$2)),IF(AF1735&lt;0,"A",AC1735))</f>
        <v>3.7082875552118967E-6</v>
      </c>
      <c r="AE1734" s="13">
        <f t="shared" si="641"/>
        <v>3167.1524071714202</v>
      </c>
      <c r="AF1734" s="12">
        <f t="shared" si="665"/>
        <v>982535.87867771648</v>
      </c>
      <c r="AG1734" s="13"/>
      <c r="AH1734" s="13">
        <f>IF(AK1734&gt;0,SQRT(Sum_Sq($AI$2,V_rtHz($AH$2)/(1+1/$A1734),V_rtHz($AH$2*$A1734)/(1+$A1734),$AN$2*$AH$2/(1+1/$A1734),$AM$2*SQRT(Sum_Sq(AK1734,1/($X$2*AI$8*(1+AH$1017+AK1734/AJ1734))))/SQRT(Sum_Sq($X$2*AK1734*AI$8,1)),                   $AQ$2*SQRT(Sum_Sq($AH$2/(1+1/$A1734)+AK1734*( 1/(AH$1017+1+AK1734/AJ1734)-1)/(1+($X$2*AK1734*AI$8)^2), (AK1734^2*AI$8*$X$2+1/($X$2*AI$8*(AH$1017+1+AK1734/AJ1734           )))/(1+($X$2*AK1734*AI$8)^2))),           V_rtHz(AJ1734)/($X$2*AI$8*(AJ1734*AH$1017+AJ1734+AK1734)),V_rtHz(AK1734)*SQRT(Sum_Sq(AJ1734*AI$8*$X$2*AH$1017,1))/($X$2*AI$8*(AJ1734*AH$1017+AJ1734+AK1734))))/SQRT(Sum_Sq(1/(1+$A1734)+$AC$2/$I$2-1/(1+(1+AK1734/AJ1734)/AH$1017),$X$2/$I$2)),IF(AK1735&lt;0,"A",AH1735))</f>
        <v>6.5688168974979676E-6</v>
      </c>
      <c r="AI1734" s="13"/>
      <c r="AJ1734" s="13">
        <f t="shared" si="642"/>
        <v>3163.3200015882176</v>
      </c>
      <c r="AK1734" s="12">
        <f t="shared" si="666"/>
        <v>3110815.4946865444</v>
      </c>
      <c r="AM1734" s="13">
        <f>IF(AP1734&gt;0,SQRT(Sum_Sq($AI$2,V_rtHz($AH$2)/(1+1/$A1734),V_rtHz($AH$2*$A1734)/(1+$A1734),$AN$2*$AH$2/(1+1/$A1734),$AM$2*SQRT(Sum_Sq(AP1734,1/($X$2*AN$8*(1+AM$1017+AP1734/AO1734))))/SQRT(Sum_Sq($X$2*AP1734*AN$8,1)),                   $AQ$2*SQRT(Sum_Sq($AH$2/(1+1/$A1734)+AP1734*( 1/(AM$1017+1+AP1734/AO1734)-1)/(1+($X$2*AP1734*AN$8)^2), (AP1734^2*AN$8*$X$2+1/($X$2*AN$8*(AM$1017+1+AP1734/AO1734           )))/(1+($X$2*AP1734*AN$8)^2))),           V_rtHz(AO1734)/($X$2*AN$8*(AO1734*AM$1017+AO1734+AP1734)),V_rtHz(AP1734)*SQRT(Sum_Sq(AO1734*AN$8*$X$2*AM$1017,1))/($X$2*AN$8*(AO1734*AM$1017+AO1734+AP1734))))/SQRT(Sum_Sq(1/(1+$A1734)+$AC$2/$I$2-1/(1+(1+AP1734/AO1734)/AM$1017),$X$2/$I$2)),IF(AP1735&lt;0,"A",AM1735))</f>
        <v>1.167118606723698E-5</v>
      </c>
      <c r="AO1734" s="13">
        <f t="shared" si="643"/>
        <v>3162.1110770093946</v>
      </c>
      <c r="AP1734" s="12">
        <f t="shared" si="667"/>
        <v>9841023.2831842154</v>
      </c>
      <c r="AR1734" s="13">
        <f t="shared" si="644"/>
        <v>69887291.180198371</v>
      </c>
      <c r="AS1734" s="13">
        <f t="shared" si="645"/>
        <v>-1.8043594979688842E-5</v>
      </c>
      <c r="AV1734" s="13"/>
      <c r="AW1734" s="13">
        <f t="shared" si="646"/>
        <v>9963.3300000000036</v>
      </c>
      <c r="AX1734" s="13">
        <f t="shared" si="647"/>
        <v>1.0899000000000012</v>
      </c>
      <c r="AZ1734" s="13"/>
      <c r="BA1734" s="13"/>
      <c r="BB1734" s="13">
        <f t="shared" si="648"/>
        <v>3150.6815879885426</v>
      </c>
      <c r="BC1734" s="13">
        <f t="shared" si="649"/>
        <v>3.4465664218175118</v>
      </c>
      <c r="BD1734" s="13"/>
      <c r="BE1734" s="13"/>
      <c r="BG1734" s="13">
        <f t="shared" si="650"/>
        <v>996.3330000000002</v>
      </c>
      <c r="BH1734" s="13">
        <f t="shared" si="651"/>
        <v>10.899000000000013</v>
      </c>
      <c r="BI1734" s="13"/>
      <c r="BL1734" s="13">
        <f t="shared" si="652"/>
        <v>315.06815879885437</v>
      </c>
      <c r="BM1734" s="13">
        <f t="shared" si="653"/>
        <v>34.465664218175085</v>
      </c>
      <c r="BP1734" s="13"/>
      <c r="BQ1734" s="13">
        <f t="shared" si="654"/>
        <v>99.633300000000006</v>
      </c>
      <c r="BR1734" s="13">
        <f t="shared" si="655"/>
        <v>108.99000000000002</v>
      </c>
      <c r="BT1734" s="13"/>
      <c r="BU1734" s="13"/>
      <c r="BV1734" s="13">
        <f t="shared" si="656"/>
        <v>31.50681587988543</v>
      </c>
      <c r="BW1734" s="13">
        <f t="shared" si="657"/>
        <v>344.65664218175101</v>
      </c>
      <c r="CA1734" s="13">
        <f t="shared" si="658"/>
        <v>9.9633299999999991</v>
      </c>
      <c r="CB1734" s="13">
        <f t="shared" si="659"/>
        <v>1089.9000000000015</v>
      </c>
    </row>
    <row r="1735" spans="1:80" x14ac:dyDescent="0.3">
      <c r="A1735" s="13">
        <f t="shared" si="635"/>
        <v>0.21183611352484988</v>
      </c>
      <c r="C1735" s="13" t="str">
        <f>IF(F1735&gt;0,SQRT(Sum_Sq($AI$2,V_rtHz($AH$2)/(1+1/$A1735),V_rtHz($AH$2*$A1735)/(1+$A1735),$AN$2*$AH$2/(1+1/$A1735),$AM$2*SQRT(Sum_Sq(F1735,1/($X$2*D$8*(1+C$1017+F1735/E1735))))/SQRT(Sum_Sq($X$2*F1735*D$8,1)),                   $AQ$2*SQRT(Sum_Sq($AH$2/(1+1/$A1735)+F1735*( 1/(C$1017+1+F1735/E1735)-1)/(1+($X$2*F1735*D$8)^2), (F1735^2*D$8*$X$2+1/($X$2*D$8*(C$1017+1+F1735/E1735           )))/(1+($X$2*F1735*D$8)^2))),           V_rtHz(E1735)/($X$2*D$8*(E1735*C$1017+E1735+F1735)),V_rtHz(F1735)*SQRT(Sum_Sq(E1735*D$8*$X$2*C$1017,1))/($X$2*D$8*(E1735*C$1017+E1735+F1735))))/SQRT(Sum_Sq(1/(1+$A1735)+$AC$2/$I$2-1/(1+(1+F1735/E1735)/C$1017),$X$2/$I$2)),IF(F1736&lt;0,"A",C1736))</f>
        <v>A</v>
      </c>
      <c r="E1735" s="13">
        <f t="shared" si="636"/>
        <v>-1</v>
      </c>
      <c r="F1735" s="12">
        <f t="shared" si="660"/>
        <v>-2</v>
      </c>
      <c r="H1735" s="13">
        <f>IF(K1735&gt;0,SQRT(Sum_Sq($AI$2,V_rtHz($AH$2)/(1+1/$A1735),V_rtHz($AH$2*$A1735)/(1+$A1735),$AN$2*$AH$2/(1+1/$A1735),$AM$2*SQRT(Sum_Sq(K1735,1/($X$2*I$8*(1+H$1017+K1735/J1735))))/SQRT(Sum_Sq($X$2*K1735*I$8,1)),                   $AQ$2*SQRT(Sum_Sq($AH$2/(1+1/$A1735)+K1735*( 1/(H$1017+1+K1735/J1735)-1)/(1+($X$2*K1735*I$8)^2), (K1735^2*I$8*$X$2+1/($X$2*I$8*(H$1017+1+K1735/J1735           )))/(1+($X$2*K1735*I$8)^2))),           V_rtHz(J1735)/($X$2*I$8*(J1735*H$1017+J1735+K1735)),V_rtHz(K1735)*SQRT(Sum_Sq(J1735*I$8*$X$2*H$1017,1))/($X$2*I$8*(J1735*H$1017+J1735+K1735))))/SQRT(Sum_Sq(1/(1+$A1735)+$AC$2/$I$2-1/(1+(1+K1735/J1735)/H$1017),$X$2/$I$2)),IF(K1736&lt;0,"A",H1736))</f>
        <v>6.134011622209765E-7</v>
      </c>
      <c r="J1735" s="13">
        <f t="shared" si="637"/>
        <v>3904.5698290121827</v>
      </c>
      <c r="K1735" s="12">
        <f t="shared" si="661"/>
        <v>7969.7406105135024</v>
      </c>
      <c r="M1735" s="13">
        <f>IF(P1735&gt;0,SQRT(Sum_Sq($AI$2,V_rtHz($AH$2)/(1+1/$A1735),V_rtHz($AH$2*$A1735)/(1+$A1735),$AN$2*$AH$2/(1+1/$A1735),$AM$2*SQRT(Sum_Sq(P1735,1/($X$2*N$8*(1+M$1017+P1735/O1735))))/SQRT(Sum_Sq($X$2*P1735*N$8,1)),                   $AQ$2*SQRT(Sum_Sq($AH$2/(1+1/$A1735)+P1735*( 1/(M$1017+1+P1735/O1735)-1)/(1+($X$2*P1735*N$8)^2), (P1735^2*N$8*$X$2+1/($X$2*N$8*(M$1017+1+P1735/O1735           )))/(1+($X$2*P1735*N$8)^2))),           V_rtHz(O1735)/($X$2*N$8*(O1735*M$1017+O1735+P1735)),V_rtHz(P1735)*SQRT(Sum_Sq(O1735*N$8*$X$2*M$1017,1))/($X$2*N$8*(O1735*M$1017+O1735+P1735))))/SQRT(Sum_Sq(1/(1+$A1735)+$AC$2/$I$2-1/(1+(1+P1735/O1735)/M$1017),$X$2/$I$2)),IF(P1736&lt;0,"A",M1736))</f>
        <v>7.8009797546526314E-7</v>
      </c>
      <c r="O1735" s="13">
        <f t="shared" si="638"/>
        <v>3331.5615613948853</v>
      </c>
      <c r="P1735" s="12">
        <f t="shared" si="662"/>
        <v>29537.214589162173</v>
      </c>
      <c r="R1735" s="13">
        <f>IF(U1735&gt;0,SQRT(Sum_Sq($AI$2,V_rtHz($AH$2)/(1+1/$A1735),V_rtHz($AH$2*$A1735)/(1+$A1735),$AN$2*$AH$2/(1+1/$A1735),$AM$2*SQRT(Sum_Sq(U1735,1/($X$2*S$8*(1+R$1017+U1735/T1735))))/SQRT(Sum_Sq($X$2*U1735*S$8,1)),                   $AQ$2*SQRT(Sum_Sq($AH$2/(1+1/$A1735)+U1735*( 1/(R$1017+1+U1735/T1735)-1)/(1+($X$2*U1735*S$8)^2), (U1735^2*S$8*$X$2+1/($X$2*S$8*(R$1017+1+U1735/T1735           )))/(1+($X$2*U1735*S$8)^2))),           V_rtHz(T1735)/($X$2*S$8*(T1735*R$1017+T1735+U1735)),V_rtHz(U1735)*SQRT(Sum_Sq(T1735*S$8*$X$2*R$1017,1))/($X$2*S$8*(T1735*R$1017+T1735+U1735))))/SQRT(Sum_Sq(1/(1+$A1735)+$AC$2/$I$2-1/(1+(1+U1735/T1735)/R$1017),$X$2/$I$2)),IF(U1736&lt;0,"A",R1736))</f>
        <v>1.235180760521231E-6</v>
      </c>
      <c r="T1735" s="13">
        <f t="shared" si="639"/>
        <v>3198.2539439612242</v>
      </c>
      <c r="U1735" s="12">
        <f t="shared" si="663"/>
        <v>97298.117279337079</v>
      </c>
      <c r="X1735" s="13">
        <f>IF(AA1735&gt;0,SQRT(Sum_Sq($AI$2,V_rtHz($AH$2)/(1+1/$A1735),V_rtHz($AH$2*$A1735)/(1+$A1735),$AN$2*$AH$2/(1+1/$A1735),$AM$2*SQRT(Sum_Sq(AA1735,1/($X$2*Y$8*(1+X$1017+AA1735/Z1735))))/SQRT(Sum_Sq($X$2*AA1735*Y$8,1)),                   $AQ$2*SQRT(Sum_Sq($AH$2/(1+1/$A1735)+AA1735*( 1/(X$1017+1+AA1735/Z1735)-1)/(1+($X$2*AA1735*Y$8)^2), (AA1735^2*Y$8*$X$2+1/($X$2*Y$8*(X$1017+1+AA1735/Z1735           )))/(1+($X$2*AA1735*Y$8)^2))),           V_rtHz(Z1735)/($X$2*Y$8*(Z1735*X$1017+Z1735+AA1735)),V_rtHz(AA1735)*SQRT(Sum_Sq(Z1735*Y$8*$X$2*X$1017,1))/($X$2*Y$8*(Z1735*X$1017+Z1735+AA1735))))/SQRT(Sum_Sq(1/(1+$A1735)+$AC$2/$I$2-1/(1+(1+AA1735/Z1735)/X$1017),$X$2/$I$2)),IF(AA1736&lt;0,"A",X1736))</f>
        <v>2.1127572732173917E-6</v>
      </c>
      <c r="Z1735" s="13">
        <f t="shared" si="640"/>
        <v>3159.4200620237771</v>
      </c>
      <c r="AA1735" s="12">
        <f t="shared" si="664"/>
        <v>311465.54375201126</v>
      </c>
      <c r="AC1735" s="13">
        <f>IF(AF1735&gt;0,SQRT(Sum_Sq($AI$2,V_rtHz($AH$2)/(1+1/$A1735),V_rtHz($AH$2*$A1735)/(1+$A1735),$AN$2*$AH$2/(1+1/$A1735),$AM$2*SQRT(Sum_Sq(AF1735,1/($X$2*AD$8*(1+AC$1017+AF1735/AE1735))))/SQRT(Sum_Sq($X$2*AF1735*AD$8,1)),                   $AQ$2*SQRT(Sum_Sq($AH$2/(1+1/$A1735)+AF1735*( 1/(AC$1017+1+AF1735/AE1735)-1)/(1+($X$2*AF1735*AD$8)^2), (AF1735^2*AD$8*$X$2+1/($X$2*AD$8*(AC$1017+1+AF1735/AE1735           )))/(1+($X$2*AF1735*AD$8)^2))),           V_rtHz(AE1735)/($X$2*AD$8*(AE1735*AC$1017+AE1735+AF1735)),V_rtHz(AF1735)*SQRT(Sum_Sq(AE1735*AD$8*$X$2*AC$1017,1))/($X$2*AD$8*(AE1735*AC$1017+AE1735+AF1735))))/SQRT(Sum_Sq(1/(1+$A1735)+$AC$2/$I$2-1/(1+(1+AF1735/AE1735)/AC$1017),$X$2/$I$2)),IF(AF1736&lt;0,"A",AC1736))</f>
        <v>3.7103143168151563E-6</v>
      </c>
      <c r="AE1735" s="13">
        <f t="shared" si="641"/>
        <v>3147.4405835544148</v>
      </c>
      <c r="AF1735" s="12">
        <f t="shared" si="665"/>
        <v>988689.31459611678</v>
      </c>
      <c r="AG1735" s="13"/>
      <c r="AH1735" s="13">
        <f>IF(AK1735&gt;0,SQRT(Sum_Sq($AI$2,V_rtHz($AH$2)/(1+1/$A1735),V_rtHz($AH$2*$A1735)/(1+$A1735),$AN$2*$AH$2/(1+1/$A1735),$AM$2*SQRT(Sum_Sq(AK1735,1/($X$2*AI$8*(1+AH$1017+AK1735/AJ1735))))/SQRT(Sum_Sq($X$2*AK1735*AI$8,1)),                   $AQ$2*SQRT(Sum_Sq($AH$2/(1+1/$A1735)+AK1735*( 1/(AH$1017+1+AK1735/AJ1735)-1)/(1+($X$2*AK1735*AI$8)^2), (AK1735^2*AI$8*$X$2+1/($X$2*AI$8*(AH$1017+1+AK1735/AJ1735           )))/(1+($X$2*AK1735*AI$8)^2))),           V_rtHz(AJ1735)/($X$2*AI$8*(AJ1735*AH$1017+AJ1735+AK1735)),V_rtHz(AK1735)*SQRT(Sum_Sq(AJ1735*AI$8*$X$2*AH$1017,1))/($X$2*AI$8*(AJ1735*AH$1017+AJ1735+AK1735))))/SQRT(Sum_Sq(1/(1+$A1735)+$AC$2/$I$2-1/(1+(1+AK1735/AJ1735)/AH$1017),$X$2/$I$2)),IF(AK1736&lt;0,"A",AH1736))</f>
        <v>6.5724896723065649E-6</v>
      </c>
      <c r="AI1735" s="13"/>
      <c r="AJ1735" s="13">
        <f t="shared" si="642"/>
        <v>3143.6815378344199</v>
      </c>
      <c r="AK1735" s="12">
        <f t="shared" si="666"/>
        <v>3130248.6454691258</v>
      </c>
      <c r="AM1735" s="13">
        <f>IF(AP1735&gt;0,SQRT(Sum_Sq($AI$2,V_rtHz($AH$2)/(1+1/$A1735),V_rtHz($AH$2*$A1735)/(1+$A1735),$AN$2*$AH$2/(1+1/$A1735),$AM$2*SQRT(Sum_Sq(AP1735,1/($X$2*AN$8*(1+AM$1017+AP1735/AO1735))))/SQRT(Sum_Sq($X$2*AP1735*AN$8,1)),                   $AQ$2*SQRT(Sum_Sq($AH$2/(1+1/$A1735)+AP1735*( 1/(AM$1017+1+AP1735/AO1735)-1)/(1+($X$2*AP1735*AN$8)^2), (AP1735^2*AN$8*$X$2+1/($X$2*AN$8*(AM$1017+1+AP1735/AO1735           )))/(1+($X$2*AP1735*AN$8)^2))),           V_rtHz(AO1735)/($X$2*AN$8*(AO1735*AM$1017+AO1735+AP1735)),V_rtHz(AP1735)*SQRT(Sum_Sq(AO1735*AN$8*$X$2*AM$1017,1))/($X$2*AN$8*(AO1735*AM$1017+AO1735+AP1735))))/SQRT(Sum_Sq(1/(1+$A1735)+$AC$2/$I$2-1/(1+(1+AP1735/AO1735)/AM$1017),$X$2/$I$2)),IF(AP1736&lt;0,"A",AM1736))</f>
        <v>1.1677785075391458E-5</v>
      </c>
      <c r="AO1735" s="13">
        <f t="shared" si="643"/>
        <v>3142.495715777934</v>
      </c>
      <c r="AP1735" s="12">
        <f t="shared" si="667"/>
        <v>9902450.6466704011</v>
      </c>
      <c r="AR1735" s="13">
        <f t="shared" si="644"/>
        <v>69887291.180198371</v>
      </c>
      <c r="AS1735" s="13">
        <f t="shared" si="645"/>
        <v>-1.8136237942666561E-5</v>
      </c>
      <c r="AV1735" s="13"/>
      <c r="AW1735" s="13">
        <f t="shared" si="646"/>
        <v>9963.3300000000036</v>
      </c>
      <c r="AX1735" s="13">
        <f t="shared" si="647"/>
        <v>1.0898999999999972</v>
      </c>
      <c r="AZ1735" s="13"/>
      <c r="BA1735" s="13"/>
      <c r="BB1735" s="13">
        <f t="shared" si="648"/>
        <v>3150.681587988543</v>
      </c>
      <c r="BC1735" s="13">
        <f t="shared" si="649"/>
        <v>3.4465664218175047</v>
      </c>
      <c r="BD1735" s="13"/>
      <c r="BE1735" s="13"/>
      <c r="BG1735" s="13">
        <f t="shared" si="650"/>
        <v>996.3330000000002</v>
      </c>
      <c r="BH1735" s="13">
        <f t="shared" si="651"/>
        <v>10.899000000000004</v>
      </c>
      <c r="BI1735" s="13"/>
      <c r="BL1735" s="13">
        <f t="shared" si="652"/>
        <v>315.06815879885437</v>
      </c>
      <c r="BM1735" s="13">
        <f t="shared" si="653"/>
        <v>34.465664218175107</v>
      </c>
      <c r="BP1735" s="13"/>
      <c r="BQ1735" s="13">
        <f t="shared" si="654"/>
        <v>99.633300000000006</v>
      </c>
      <c r="BR1735" s="13">
        <f t="shared" si="655"/>
        <v>108.98999999999991</v>
      </c>
      <c r="BT1735" s="13"/>
      <c r="BU1735" s="13"/>
      <c r="BV1735" s="13">
        <f t="shared" si="656"/>
        <v>31.50681587988543</v>
      </c>
      <c r="BW1735" s="13">
        <f t="shared" si="657"/>
        <v>344.65664218175209</v>
      </c>
      <c r="CA1735" s="13">
        <f t="shared" si="658"/>
        <v>9.9633299999999991</v>
      </c>
      <c r="CB1735" s="13">
        <f t="shared" si="659"/>
        <v>1089.9000000000015</v>
      </c>
    </row>
    <row r="1736" spans="1:80" x14ac:dyDescent="0.3">
      <c r="A1736" s="13">
        <f t="shared" si="635"/>
        <v>0.21478304741305324</v>
      </c>
      <c r="C1736" s="13" t="str">
        <f>IF(F1736&gt;0,SQRT(Sum_Sq($AI$2,V_rtHz($AH$2)/(1+1/$A1736),V_rtHz($AH$2*$A1736)/(1+$A1736),$AN$2*$AH$2/(1+1/$A1736),$AM$2*SQRT(Sum_Sq(F1736,1/($X$2*D$8*(1+C$1017+F1736/E1736))))/SQRT(Sum_Sq($X$2*F1736*D$8,1)),                   $AQ$2*SQRT(Sum_Sq($AH$2/(1+1/$A1736)+F1736*( 1/(C$1017+1+F1736/E1736)-1)/(1+($X$2*F1736*D$8)^2), (F1736^2*D$8*$X$2+1/($X$2*D$8*(C$1017+1+F1736/E1736           )))/(1+($X$2*F1736*D$8)^2))),           V_rtHz(E1736)/($X$2*D$8*(E1736*C$1017+E1736+F1736)),V_rtHz(F1736)*SQRT(Sum_Sq(E1736*D$8*$X$2*C$1017,1))/($X$2*D$8*(E1736*C$1017+E1736+F1736))))/SQRT(Sum_Sq(1/(1+$A1736)+$AC$2/$I$2-1/(1+(1+F1736/E1736)/C$1017),$X$2/$I$2)),IF(F1737&lt;0,"A",C1737))</f>
        <v>A</v>
      </c>
      <c r="E1736" s="13">
        <f t="shared" si="636"/>
        <v>-1</v>
      </c>
      <c r="F1736" s="12">
        <f t="shared" si="660"/>
        <v>-2</v>
      </c>
      <c r="H1736" s="13">
        <f>IF(K1736&gt;0,SQRT(Sum_Sq($AI$2,V_rtHz($AH$2)/(1+1/$A1736),V_rtHz($AH$2*$A1736)/(1+$A1736),$AN$2*$AH$2/(1+1/$A1736),$AM$2*SQRT(Sum_Sq(K1736,1/($X$2*I$8*(1+H$1017+K1736/J1736))))/SQRT(Sum_Sq($X$2*K1736*I$8,1)),                   $AQ$2*SQRT(Sum_Sq($AH$2/(1+1/$A1736)+K1736*( 1/(H$1017+1+K1736/J1736)-1)/(1+($X$2*K1736*I$8)^2), (K1736^2*I$8*$X$2+1/($X$2*I$8*(H$1017+1+K1736/J1736           )))/(1+($X$2*K1736*I$8)^2))),           V_rtHz(J1736)/($X$2*I$8*(J1736*H$1017+J1736+K1736)),V_rtHz(K1736)*SQRT(Sum_Sq(J1736*I$8*$X$2*H$1017,1))/($X$2*I$8*(J1736*H$1017+J1736+K1736))))/SQRT(Sum_Sq(1/(1+$A1736)+$AC$2/$I$2-1/(1+(1+K1736/J1736)/H$1017),$X$2/$I$2)),IF(K1737&lt;0,"A",H1737))</f>
        <v>6.1191130803088807E-7</v>
      </c>
      <c r="J1736" s="13">
        <f t="shared" si="637"/>
        <v>3866.4443432344378</v>
      </c>
      <c r="K1736" s="12">
        <f t="shared" si="661"/>
        <v>8048.3270856635027</v>
      </c>
      <c r="M1736" s="13">
        <f>IF(P1736&gt;0,SQRT(Sum_Sq($AI$2,V_rtHz($AH$2)/(1+1/$A1736),V_rtHz($AH$2*$A1736)/(1+$A1736),$AN$2*$AH$2/(1+1/$A1736),$AM$2*SQRT(Sum_Sq(P1736,1/($X$2*N$8*(1+M$1017+P1736/O1736))))/SQRT(Sum_Sq($X$2*P1736*N$8,1)),                   $AQ$2*SQRT(Sum_Sq($AH$2/(1+1/$A1736)+P1736*( 1/(M$1017+1+P1736/O1736)-1)/(1+($X$2*P1736*N$8)^2), (P1736^2*N$8*$X$2+1/($X$2*N$8*(M$1017+1+P1736/O1736           )))/(1+($X$2*P1736*N$8)^2))),           V_rtHz(O1736)/($X$2*N$8*(O1736*M$1017+O1736+P1736)),V_rtHz(P1736)*SQRT(Sum_Sq(O1736*N$8*$X$2*M$1017,1))/($X$2*N$8*(O1736*M$1017+O1736+P1736))))/SQRT(Sum_Sq(1/(1+$A1736)+$AC$2/$I$2-1/(1+(1+P1736/O1736)/M$1017),$X$2/$I$2)),IF(P1737&lt;0,"A",M1737))</f>
        <v>7.8007133600815666E-7</v>
      </c>
      <c r="O1736" s="13">
        <f t="shared" si="638"/>
        <v>3308.2064030186516</v>
      </c>
      <c r="P1736" s="12">
        <f t="shared" si="662"/>
        <v>29745.740370411255</v>
      </c>
      <c r="R1736" s="13">
        <f>IF(U1736&gt;0,SQRT(Sum_Sq($AI$2,V_rtHz($AH$2)/(1+1/$A1736),V_rtHz($AH$2*$A1736)/(1+$A1736),$AN$2*$AH$2/(1+1/$A1736),$AM$2*SQRT(Sum_Sq(U1736,1/($X$2*S$8*(1+R$1017+U1736/T1736))))/SQRT(Sum_Sq($X$2*U1736*S$8,1)),                   $AQ$2*SQRT(Sum_Sq($AH$2/(1+1/$A1736)+U1736*( 1/(R$1017+1+U1736/T1736)-1)/(1+($X$2*U1736*S$8)^2), (U1736^2*S$8*$X$2+1/($X$2*S$8*(R$1017+1+U1736/T1736           )))/(1+($X$2*U1736*S$8)^2))),           V_rtHz(T1736)/($X$2*S$8*(T1736*R$1017+T1736+U1736)),V_rtHz(U1736)*SQRT(Sum_Sq(T1736*S$8*$X$2*R$1017,1))/($X$2*S$8*(T1736*R$1017+T1736+U1736))))/SQRT(Sum_Sq(1/(1+$A1736)+$AC$2/$I$2-1/(1+(1+U1736/T1736)/R$1017),$X$2/$I$2)),IF(U1737&lt;0,"A",R1737))</f>
        <v>1.2357052477147787E-6</v>
      </c>
      <c r="T1736" s="13">
        <f t="shared" si="639"/>
        <v>3177.6600636701874</v>
      </c>
      <c r="U1736" s="12">
        <f t="shared" si="663"/>
        <v>97928.690008844074</v>
      </c>
      <c r="X1736" s="13">
        <f>IF(AA1736&gt;0,SQRT(Sum_Sq($AI$2,V_rtHz($AH$2)/(1+1/$A1736),V_rtHz($AH$2*$A1736)/(1+$A1736),$AN$2*$AH$2/(1+1/$A1736),$AM$2*SQRT(Sum_Sq(AA1736,1/($X$2*Y$8*(1+X$1017+AA1736/Z1736))))/SQRT(Sum_Sq($X$2*AA1736*Y$8,1)),                   $AQ$2*SQRT(Sum_Sq($AH$2/(1+1/$A1736)+AA1736*( 1/(X$1017+1+AA1736/Z1736)-1)/(1+($X$2*AA1736*Y$8)^2), (AA1736^2*Y$8*$X$2+1/($X$2*Y$8*(X$1017+1+AA1736/Z1736           )))/(1+($X$2*AA1736*Y$8)^2))),           V_rtHz(Z1736)/($X$2*Y$8*(Z1736*X$1017+Z1736+AA1736)),V_rtHz(AA1736)*SQRT(Sum_Sq(Z1736*Y$8*$X$2*X$1017,1))/($X$2*Y$8*(Z1736*X$1017+Z1736+AA1736))))/SQRT(Sum_Sq(1/(1+$A1736)+$AC$2/$I$2-1/(1+(1+AA1736/Z1736)/X$1017),$X$2/$I$2)),IF(AA1737&lt;0,"A",X1737))</f>
        <v>2.1139158207740606E-6</v>
      </c>
      <c r="Z1736" s="13">
        <f t="shared" si="640"/>
        <v>3139.5865386592113</v>
      </c>
      <c r="AA1736" s="12">
        <f t="shared" si="664"/>
        <v>313433.1465121826</v>
      </c>
      <c r="AC1736" s="13">
        <f>IF(AF1736&gt;0,SQRT(Sum_Sq($AI$2,V_rtHz($AH$2)/(1+1/$A1736),V_rtHz($AH$2*$A1736)/(1+$A1736),$AN$2*$AH$2/(1+1/$A1736),$AM$2*SQRT(Sum_Sq(AF1736,1/($X$2*AD$8*(1+AC$1017+AF1736/AE1736))))/SQRT(Sum_Sq($X$2*AF1736*AD$8,1)),                   $AQ$2*SQRT(Sum_Sq($AH$2/(1+1/$A1736)+AF1736*( 1/(AC$1017+1+AF1736/AE1736)-1)/(1+($X$2*AF1736*AD$8)^2), (AF1736^2*AD$8*$X$2+1/($X$2*AD$8*(AC$1017+1+AF1736/AE1736           )))/(1+($X$2*AF1736*AD$8)^2))),           V_rtHz(AE1736)/($X$2*AD$8*(AE1736*AC$1017+AE1736+AF1736)),V_rtHz(AF1736)*SQRT(Sum_Sq(AE1736*AD$8*$X$2*AC$1017,1))/($X$2*AD$8*(AE1736*AC$1017+AE1736+AF1736))))/SQRT(Sum_Sq(1/(1+$A1736)+$AC$2/$I$2-1/(1+(1+AF1736/AE1736)/AC$1017),$X$2/$I$2)),IF(AF1737&lt;0,"A",AC1737))</f>
        <v>3.7124873788309382E-6</v>
      </c>
      <c r="AE1736" s="13">
        <f t="shared" si="641"/>
        <v>3127.8376921855684</v>
      </c>
      <c r="AF1736" s="12">
        <f t="shared" si="665"/>
        <v>994885.66208562616</v>
      </c>
      <c r="AG1736" s="13"/>
      <c r="AH1736" s="13">
        <f>IF(AK1736&gt;0,SQRT(Sum_Sq($AI$2,V_rtHz($AH$2)/(1+1/$A1736),V_rtHz($AH$2*$A1736)/(1+$A1736),$AN$2*$AH$2/(1+1/$A1736),$AM$2*SQRT(Sum_Sq(AK1736,1/($X$2*AI$8*(1+AH$1017+AK1736/AJ1736))))/SQRT(Sum_Sq($X$2*AK1736*AI$8,1)),                   $AQ$2*SQRT(Sum_Sq($AH$2/(1+1/$A1736)+AK1736*( 1/(AH$1017+1+AK1736/AJ1736)-1)/(1+($X$2*AK1736*AI$8)^2), (AK1736^2*AI$8*$X$2+1/($X$2*AI$8*(AH$1017+1+AK1736/AJ1736           )))/(1+($X$2*AK1736*AI$8)^2))),           V_rtHz(AJ1736)/($X$2*AI$8*(AJ1736*AH$1017+AJ1736+AK1736)),V_rtHz(AK1736)*SQRT(Sum_Sq(AJ1736*AI$8*$X$2*AH$1017,1))/($X$2*AI$8*(AJ1736*AH$1017+AJ1736+AK1736))))/SQRT(Sum_Sq(1/(1+$A1736)+$AC$2/$I$2-1/(1+(1+AK1736/AJ1736)/AH$1017),$X$2/$I$2)),IF(AK1737&lt;0,"A",AH1737))</f>
        <v>6.5764201860821643E-6</v>
      </c>
      <c r="AI1736" s="13"/>
      <c r="AJ1736" s="13">
        <f t="shared" si="642"/>
        <v>3124.1506377873861</v>
      </c>
      <c r="AK1736" s="12">
        <f t="shared" si="666"/>
        <v>3149817.6677427501</v>
      </c>
      <c r="AM1736" s="13">
        <f>IF(AP1736&gt;0,SQRT(Sum_Sq($AI$2,V_rtHz($AH$2)/(1+1/$A1736),V_rtHz($AH$2*$A1736)/(1+$A1736),$AN$2*$AH$2/(1+1/$A1736),$AM$2*SQRT(Sum_Sq(AP1736,1/($X$2*AN$8*(1+AM$1017+AP1736/AO1736))))/SQRT(Sum_Sq($X$2*AP1736*AN$8,1)),                   $AQ$2*SQRT(Sum_Sq($AH$2/(1+1/$A1736)+AP1736*( 1/(AM$1017+1+AP1736/AO1736)-1)/(1+($X$2*AP1736*AN$8)^2), (AP1736^2*AN$8*$X$2+1/($X$2*AN$8*(AM$1017+1+AP1736/AO1736           )))/(1+($X$2*AP1736*AN$8)^2))),           V_rtHz(AO1736)/($X$2*AN$8*(AO1736*AM$1017+AO1736+AP1736)),V_rtHz(AP1736)*SQRT(Sum_Sq(AO1736*AN$8*$X$2*AM$1017,1))/($X$2*AN$8*(AO1736*AM$1017+AO1736+AP1736))))/SQRT(Sum_Sq(1/(1+$A1736)+$AC$2/$I$2-1/(1+(1+AP1736/AO1736)/AM$1017),$X$2/$I$2)),IF(AP1737&lt;0,"A",AM1737))</f>
        <v>1.1684841453296679E-5</v>
      </c>
      <c r="AO1736" s="13">
        <f t="shared" si="643"/>
        <v>3122.9874885216204</v>
      </c>
      <c r="AP1736" s="12">
        <f t="shared" si="667"/>
        <v>9964307.8453686647</v>
      </c>
      <c r="AR1736" s="13">
        <f t="shared" si="644"/>
        <v>69887291.180198371</v>
      </c>
      <c r="AS1736" s="13">
        <f t="shared" si="645"/>
        <v>-1.8231146055270568E-5</v>
      </c>
      <c r="AV1736" s="13"/>
      <c r="AW1736" s="13">
        <f t="shared" si="646"/>
        <v>9963.3300000000036</v>
      </c>
      <c r="AX1736" s="13">
        <f t="shared" si="647"/>
        <v>1.0898999999999999</v>
      </c>
      <c r="AZ1736" s="13"/>
      <c r="BA1736" s="13"/>
      <c r="BB1736" s="13">
        <f t="shared" si="648"/>
        <v>3150.681587988543</v>
      </c>
      <c r="BC1736" s="13">
        <f t="shared" si="649"/>
        <v>3.4465664218175118</v>
      </c>
      <c r="BD1736" s="13"/>
      <c r="BE1736" s="13"/>
      <c r="BG1736" s="13">
        <f t="shared" si="650"/>
        <v>996.3330000000002</v>
      </c>
      <c r="BH1736" s="13">
        <f t="shared" si="651"/>
        <v>10.899000000000004</v>
      </c>
      <c r="BI1736" s="13"/>
      <c r="BL1736" s="13">
        <f t="shared" si="652"/>
        <v>315.06815879885437</v>
      </c>
      <c r="BM1736" s="13">
        <f t="shared" si="653"/>
        <v>34.465664218175107</v>
      </c>
      <c r="BP1736" s="13"/>
      <c r="BQ1736" s="13">
        <f t="shared" si="654"/>
        <v>99.633300000000006</v>
      </c>
      <c r="BR1736" s="13">
        <f t="shared" si="655"/>
        <v>108.99000000000012</v>
      </c>
      <c r="BT1736" s="13"/>
      <c r="BU1736" s="13"/>
      <c r="BV1736" s="13">
        <f t="shared" si="656"/>
        <v>31.506815879885437</v>
      </c>
      <c r="BW1736" s="13">
        <f t="shared" si="657"/>
        <v>344.65664218175124</v>
      </c>
      <c r="CA1736" s="13">
        <f t="shared" si="658"/>
        <v>9.9633299999999991</v>
      </c>
      <c r="CB1736" s="13">
        <f t="shared" si="659"/>
        <v>1089.9000000000001</v>
      </c>
    </row>
    <row r="1737" spans="1:80" x14ac:dyDescent="0.3">
      <c r="A1737" s="13">
        <f t="shared" si="635"/>
        <v>0.21777097723531585</v>
      </c>
      <c r="C1737" s="13" t="str">
        <f>IF(F1737&gt;0,SQRT(Sum_Sq($AI$2,V_rtHz($AH$2)/(1+1/$A1737),V_rtHz($AH$2*$A1737)/(1+$A1737),$AN$2*$AH$2/(1+1/$A1737),$AM$2*SQRT(Sum_Sq(F1737,1/($X$2*D$8*(1+C$1017+F1737/E1737))))/SQRT(Sum_Sq($X$2*F1737*D$8,1)),                   $AQ$2*SQRT(Sum_Sq($AH$2/(1+1/$A1737)+F1737*( 1/(C$1017+1+F1737/E1737)-1)/(1+($X$2*F1737*D$8)^2), (F1737^2*D$8*$X$2+1/($X$2*D$8*(C$1017+1+F1737/E1737           )))/(1+($X$2*F1737*D$8)^2))),           V_rtHz(E1737)/($X$2*D$8*(E1737*C$1017+E1737+F1737)),V_rtHz(F1737)*SQRT(Sum_Sq(E1737*D$8*$X$2*C$1017,1))/($X$2*D$8*(E1737*C$1017+E1737+F1737))))/SQRT(Sum_Sq(1/(1+$A1737)+$AC$2/$I$2-1/(1+(1+F1737/E1737)/C$1017),$X$2/$I$2)),IF(F1738&lt;0,"A",C1738))</f>
        <v>A</v>
      </c>
      <c r="E1737" s="13">
        <f t="shared" si="636"/>
        <v>-1</v>
      </c>
      <c r="F1737" s="12">
        <f t="shared" si="660"/>
        <v>-2</v>
      </c>
      <c r="H1737" s="13">
        <f>IF(K1737&gt;0,SQRT(Sum_Sq($AI$2,V_rtHz($AH$2)/(1+1/$A1737),V_rtHz($AH$2*$A1737)/(1+$A1737),$AN$2*$AH$2/(1+1/$A1737),$AM$2*SQRT(Sum_Sq(K1737,1/($X$2*I$8*(1+H$1017+K1737/J1737))))/SQRT(Sum_Sq($X$2*K1737*I$8,1)),                   $AQ$2*SQRT(Sum_Sq($AH$2/(1+1/$A1737)+K1737*( 1/(H$1017+1+K1737/J1737)-1)/(1+($X$2*K1737*I$8)^2), (K1737^2*I$8*$X$2+1/($X$2*I$8*(H$1017+1+K1737/J1737           )))/(1+($X$2*K1737*I$8)^2))),           V_rtHz(J1737)/($X$2*I$8*(J1737*H$1017+J1737+K1737)),V_rtHz(K1737)*SQRT(Sum_Sq(J1737*I$8*$X$2*H$1017,1))/($X$2*I$8*(J1737*H$1017+J1737+K1737))))/SQRT(Sum_Sq(1/(1+$A1737)+$AC$2/$I$2-1/(1+(1+K1737/J1737)/H$1017),$X$2/$I$2)),IF(K1738&lt;0,"A",H1738))</f>
        <v>6.1049109633227918E-7</v>
      </c>
      <c r="J1737" s="13">
        <f t="shared" si="637"/>
        <v>3828.9517855994322</v>
      </c>
      <c r="K1737" s="12">
        <f t="shared" si="661"/>
        <v>8127.1351731039067</v>
      </c>
      <c r="M1737" s="13">
        <f>IF(P1737&gt;0,SQRT(Sum_Sq($AI$2,V_rtHz($AH$2)/(1+1/$A1737),V_rtHz($AH$2*$A1737)/(1+$A1737),$AN$2*$AH$2/(1+1/$A1737),$AM$2*SQRT(Sum_Sq(P1737,1/($X$2*N$8*(1+M$1017+P1737/O1737))))/SQRT(Sum_Sq($X$2*P1737*N$8,1)),                   $AQ$2*SQRT(Sum_Sq($AH$2/(1+1/$A1737)+P1737*( 1/(M$1017+1+P1737/O1737)-1)/(1+($X$2*P1737*N$8)^2), (P1737^2*N$8*$X$2+1/($X$2*N$8*(M$1017+1+P1737/O1737           )))/(1+($X$2*P1737*N$8)^2))),           V_rtHz(O1737)/($X$2*N$8*(O1737*M$1017+O1737+P1737)),V_rtHz(P1737)*SQRT(Sum_Sq(O1737*N$8*$X$2*M$1017,1))/($X$2*N$8*(O1737*M$1017+O1737+P1737))))/SQRT(Sum_Sq(1/(1+$A1737)+$AC$2/$I$2-1/(1+(1+P1737/O1737)/M$1017),$X$2/$I$2)),IF(P1738&lt;0,"A",M1738))</f>
        <v>7.800848899304788E-7</v>
      </c>
      <c r="O1737" s="13">
        <f t="shared" si="638"/>
        <v>3285.0377377330506</v>
      </c>
      <c r="P1737" s="12">
        <f t="shared" si="662"/>
        <v>29955.53068557215</v>
      </c>
      <c r="R1737" s="13">
        <f>IF(U1737&gt;0,SQRT(Sum_Sq($AI$2,V_rtHz($AH$2)/(1+1/$A1737),V_rtHz($AH$2*$A1737)/(1+$A1737),$AN$2*$AH$2/(1+1/$A1737),$AM$2*SQRT(Sum_Sq(U1737,1/($X$2*S$8*(1+R$1017+U1737/T1737))))/SQRT(Sum_Sq($X$2*U1737*S$8,1)),                   $AQ$2*SQRT(Sum_Sq($AH$2/(1+1/$A1737)+U1737*( 1/(R$1017+1+U1737/T1737)-1)/(1+($X$2*U1737*S$8)^2), (U1737^2*S$8*$X$2+1/($X$2*S$8*(R$1017+1+U1737/T1737           )))/(1+($X$2*U1737*S$8)^2))),           V_rtHz(T1737)/($X$2*S$8*(T1737*R$1017+T1737+U1737)),V_rtHz(U1737)*SQRT(Sum_Sq(T1737*S$8*$X$2*R$1017,1))/($X$2*S$8*(T1737*R$1017+T1737+U1737))))/SQRT(Sum_Sq(1/(1+$A1737)+$AC$2/$I$2-1/(1+(1+U1737/T1737)/R$1017),$X$2/$I$2)),IF(U1738&lt;0,"A",R1738))</f>
        <v>1.2362827176073169E-6</v>
      </c>
      <c r="T1737" s="13">
        <f t="shared" si="639"/>
        <v>3157.193786402112</v>
      </c>
      <c r="U1737" s="12">
        <f t="shared" si="663"/>
        <v>98563.505562723774</v>
      </c>
      <c r="X1737" s="13">
        <f>IF(AA1737&gt;0,SQRT(Sum_Sq($AI$2,V_rtHz($AH$2)/(1+1/$A1737),V_rtHz($AH$2*$A1737)/(1+$A1737),$AN$2*$AH$2/(1+1/$A1737),$AM$2*SQRT(Sum_Sq(AA1737,1/($X$2*Y$8*(1+X$1017+AA1737/Z1737))))/SQRT(Sum_Sq($X$2*AA1737*Y$8,1)),                   $AQ$2*SQRT(Sum_Sq($AH$2/(1+1/$A1737)+AA1737*( 1/(X$1017+1+AA1737/Z1737)-1)/(1+($X$2*AA1737*Y$8)^2), (AA1737^2*Y$8*$X$2+1/($X$2*Y$8*(X$1017+1+AA1737/Z1737           )))/(1+($X$2*AA1737*Y$8)^2))),           V_rtHz(Z1737)/($X$2*Y$8*(Z1737*X$1017+Z1737+AA1737)),V_rtHz(AA1737)*SQRT(Sum_Sq(Z1737*Y$8*$X$2*X$1017,1))/($X$2*Y$8*(Z1737*X$1017+Z1737+AA1737))))/SQRT(Sum_Sq(1/(1+$A1737)+$AC$2/$I$2-1/(1+(1+AA1737/Z1737)/X$1017),$X$2/$I$2)),IF(AA1738&lt;0,"A",X1738))</f>
        <v>2.1151601032023044E-6</v>
      </c>
      <c r="Z1737" s="13">
        <f t="shared" si="640"/>
        <v>3119.8658723040567</v>
      </c>
      <c r="AA1737" s="12">
        <f t="shared" si="664"/>
        <v>315414.356846218</v>
      </c>
      <c r="AC1737" s="13">
        <f>IF(AF1737&gt;0,SQRT(Sum_Sq($AI$2,V_rtHz($AH$2)/(1+1/$A1737),V_rtHz($AH$2*$A1737)/(1+$A1737),$AN$2*$AH$2/(1+1/$A1737),$AM$2*SQRT(Sum_Sq(AF1737,1/($X$2*AD$8*(1+AC$1017+AF1737/AE1737))))/SQRT(Sum_Sq($X$2*AF1737*AD$8,1)),                   $AQ$2*SQRT(Sum_Sq($AH$2/(1+1/$A1737)+AF1737*( 1/(AC$1017+1+AF1737/AE1737)-1)/(1+($X$2*AF1737*AD$8)^2), (AF1737^2*AD$8*$X$2+1/($X$2*AD$8*(AC$1017+1+AF1737/AE1737           )))/(1+($X$2*AF1737*AD$8)^2))),           V_rtHz(AE1737)/($X$2*AD$8*(AE1737*AC$1017+AE1737+AF1737)),V_rtHz(AF1737)*SQRT(Sum_Sq(AE1737*AD$8*$X$2*AC$1017,1))/($X$2*AD$8*(AE1737*AC$1017+AE1737+AF1737))))/SQRT(Sum_Sq(1/(1+$A1737)+$AC$2/$I$2-1/(1+(1+AF1737/AE1737)/AC$1017),$X$2/$I$2)),IF(AF1738&lt;0,"A",AC1738))</f>
        <v>3.7148083962393283E-6</v>
      </c>
      <c r="AE1737" s="13">
        <f t="shared" si="641"/>
        <v>3108.3433130124345</v>
      </c>
      <c r="AF1737" s="12">
        <f t="shared" si="665"/>
        <v>1001125.2168508349</v>
      </c>
      <c r="AG1737" s="13"/>
      <c r="AH1737" s="13">
        <f>IF(AK1737&gt;0,SQRT(Sum_Sq($AI$2,V_rtHz($AH$2)/(1+1/$A1737),V_rtHz($AH$2*$A1737)/(1+$A1737),$AN$2*$AH$2/(1+1/$A1737),$AM$2*SQRT(Sum_Sq(AK1737,1/($X$2*AI$8*(1+AH$1017+AK1737/AJ1737))))/SQRT(Sum_Sq($X$2*AK1737*AI$8,1)),                   $AQ$2*SQRT(Sum_Sq($AH$2/(1+1/$A1737)+AK1737*( 1/(AH$1017+1+AK1737/AJ1737)-1)/(1+($X$2*AK1737*AI$8)^2), (AK1737^2*AI$8*$X$2+1/($X$2*AI$8*(AH$1017+1+AK1737/AJ1737           )))/(1+($X$2*AK1737*AI$8)^2))),           V_rtHz(AJ1737)/($X$2*AI$8*(AJ1737*AH$1017+AJ1737+AK1737)),V_rtHz(AK1737)*SQRT(Sum_Sq(AJ1737*AI$8*$X$2*AH$1017,1))/($X$2*AI$8*(AJ1737*AH$1017+AJ1737+AK1737))))/SQRT(Sum_Sq(1/(1+$A1737)+$AC$2/$I$2-1/(1+(1+AK1737/AJ1737)/AH$1017),$X$2/$I$2)),IF(AK1738&lt;0,"A",AH1738))</f>
        <v>6.5806113844712476E-6</v>
      </c>
      <c r="AI1737" s="13"/>
      <c r="AJ1737" s="13">
        <f t="shared" si="642"/>
        <v>3104.7269059790265</v>
      </c>
      <c r="AK1737" s="12">
        <f t="shared" si="666"/>
        <v>3169523.4954938632</v>
      </c>
      <c r="AM1737" s="13">
        <f>IF(AP1737&gt;0,SQRT(Sum_Sq($AI$2,V_rtHz($AH$2)/(1+1/$A1737),V_rtHz($AH$2*$A1737)/(1+$A1737),$AN$2*$AH$2/(1+1/$A1737),$AM$2*SQRT(Sum_Sq(AP1737,1/($X$2*AN$8*(1+AM$1017+AP1737/AO1737))))/SQRT(Sum_Sq($X$2*AP1737*AN$8,1)),                   $AQ$2*SQRT(Sum_Sq($AH$2/(1+1/$A1737)+AP1737*( 1/(AM$1017+1+AP1737/AO1737)-1)/(1+($X$2*AP1737*AN$8)^2), (AP1737^2*AN$8*$X$2+1/($X$2*AN$8*(AM$1017+1+AP1737/AO1737           )))/(1+($X$2*AP1737*AN$8)^2))),           V_rtHz(AO1737)/($X$2*AN$8*(AO1737*AM$1017+AO1737+AP1737)),V_rtHz(AP1737)*SQRT(Sum_Sq(AO1737*AN$8*$X$2*AM$1017,1))/($X$2*AN$8*(AO1737*AM$1017+AO1737+AP1737))))/SQRT(Sum_Sq(1/(1+$A1737)+$AC$2/$I$2-1/(1+(1+AP1737/AO1737)/AM$1017),$X$2/$I$2)),IF(AP1738&lt;0,"A",AM1738))</f>
        <v>1.1692360447240522E-5</v>
      </c>
      <c r="AO1737" s="13">
        <f t="shared" si="643"/>
        <v>3103.5860074518323</v>
      </c>
      <c r="AP1737" s="12">
        <f t="shared" si="667"/>
        <v>10026597.83171713</v>
      </c>
      <c r="AR1737" s="13">
        <f t="shared" si="644"/>
        <v>69887291.180198371</v>
      </c>
      <c r="AS1737" s="13">
        <f t="shared" si="645"/>
        <v>-1.8328394025321981E-5</v>
      </c>
      <c r="AV1737" s="13"/>
      <c r="AW1737" s="13">
        <f t="shared" si="646"/>
        <v>9963.3300000000036</v>
      </c>
      <c r="AX1737" s="13">
        <f t="shared" si="647"/>
        <v>1.0898999999999972</v>
      </c>
      <c r="AZ1737" s="13"/>
      <c r="BA1737" s="13"/>
      <c r="BB1737" s="13">
        <f t="shared" si="648"/>
        <v>3150.681587988543</v>
      </c>
      <c r="BC1737" s="13">
        <f t="shared" si="649"/>
        <v>3.4465664218175118</v>
      </c>
      <c r="BD1737" s="13"/>
      <c r="BE1737" s="13"/>
      <c r="BG1737" s="13">
        <f t="shared" si="650"/>
        <v>996.3330000000002</v>
      </c>
      <c r="BH1737" s="13">
        <f t="shared" si="651"/>
        <v>10.899000000000022</v>
      </c>
      <c r="BI1737" s="13"/>
      <c r="BL1737" s="13">
        <f t="shared" si="652"/>
        <v>315.06815879885437</v>
      </c>
      <c r="BM1737" s="13">
        <f t="shared" si="653"/>
        <v>34.465664218175149</v>
      </c>
      <c r="BP1737" s="13"/>
      <c r="BQ1737" s="13">
        <f t="shared" si="654"/>
        <v>99.633300000000006</v>
      </c>
      <c r="BR1737" s="13">
        <f t="shared" si="655"/>
        <v>108.99000000000002</v>
      </c>
      <c r="BT1737" s="13"/>
      <c r="BU1737" s="13"/>
      <c r="BV1737" s="13">
        <f t="shared" si="656"/>
        <v>31.50681587988543</v>
      </c>
      <c r="BW1737" s="13">
        <f t="shared" si="657"/>
        <v>344.65664218175181</v>
      </c>
      <c r="CA1737" s="13">
        <f t="shared" si="658"/>
        <v>9.9633299999999991</v>
      </c>
      <c r="CB1737" s="13">
        <f t="shared" si="659"/>
        <v>1089.9000000000008</v>
      </c>
    </row>
    <row r="1738" spans="1:80" x14ac:dyDescent="0.3">
      <c r="A1738" s="13">
        <f t="shared" si="635"/>
        <v>0.22080047330189009</v>
      </c>
      <c r="C1738" s="13" t="str">
        <f>IF(F1738&gt;0,SQRT(Sum_Sq($AI$2,V_rtHz($AH$2)/(1+1/$A1738),V_rtHz($AH$2*$A1738)/(1+$A1738),$AN$2*$AH$2/(1+1/$A1738),$AM$2*SQRT(Sum_Sq(F1738,1/($X$2*D$8*(1+C$1017+F1738/E1738))))/SQRT(Sum_Sq($X$2*F1738*D$8,1)),                   $AQ$2*SQRT(Sum_Sq($AH$2/(1+1/$A1738)+F1738*( 1/(C$1017+1+F1738/E1738)-1)/(1+($X$2*F1738*D$8)^2), (F1738^2*D$8*$X$2+1/($X$2*D$8*(C$1017+1+F1738/E1738           )))/(1+($X$2*F1738*D$8)^2))),           V_rtHz(E1738)/($X$2*D$8*(E1738*C$1017+E1738+F1738)),V_rtHz(F1738)*SQRT(Sum_Sq(E1738*D$8*$X$2*C$1017,1))/($X$2*D$8*(E1738*C$1017+E1738+F1738))))/SQRT(Sum_Sq(1/(1+$A1738)+$AC$2/$I$2-1/(1+(1+F1738/E1738)/C$1017),$X$2/$I$2)),IF(F1739&lt;0,"A",C1739))</f>
        <v>A</v>
      </c>
      <c r="E1738" s="13">
        <f t="shared" si="636"/>
        <v>-1</v>
      </c>
      <c r="F1738" s="12">
        <f t="shared" si="660"/>
        <v>-2</v>
      </c>
      <c r="H1738" s="13">
        <f>IF(K1738&gt;0,SQRT(Sum_Sq($AI$2,V_rtHz($AH$2)/(1+1/$A1738),V_rtHz($AH$2*$A1738)/(1+$A1738),$AN$2*$AH$2/(1+1/$A1738),$AM$2*SQRT(Sum_Sq(K1738,1/($X$2*I$8*(1+H$1017+K1738/J1738))))/SQRT(Sum_Sq($X$2*K1738*I$8,1)),                   $AQ$2*SQRT(Sum_Sq($AH$2/(1+1/$A1738)+K1738*( 1/(H$1017+1+K1738/J1738)-1)/(1+($X$2*K1738*I$8)^2), (K1738^2*I$8*$X$2+1/($X$2*I$8*(H$1017+1+K1738/J1738           )))/(1+($X$2*K1738*I$8)^2))),           V_rtHz(J1738)/($X$2*I$8*(J1738*H$1017+J1738+K1738)),V_rtHz(K1738)*SQRT(Sum_Sq(J1738*I$8*$X$2*H$1017,1))/($X$2*I$8*(J1738*H$1017+J1738+K1738))))/SQRT(Sum_Sq(1/(1+$A1738)+$AC$2/$I$2-1/(1+(1+K1738/J1738)/H$1017),$X$2/$I$2)),IF(K1739&lt;0,"A",H1739))</f>
        <v>6.0913926881933132E-7</v>
      </c>
      <c r="J1738" s="13">
        <f t="shared" si="637"/>
        <v>3792.0734311720016</v>
      </c>
      <c r="K1738" s="12">
        <f t="shared" si="661"/>
        <v>8206.1725063289468</v>
      </c>
      <c r="M1738" s="13">
        <f>IF(P1738&gt;0,SQRT(Sum_Sq($AI$2,V_rtHz($AH$2)/(1+1/$A1738),V_rtHz($AH$2*$A1738)/(1+$A1738),$AN$2*$AH$2/(1+1/$A1738),$AM$2*SQRT(Sum_Sq(P1738,1/($X$2*N$8*(1+M$1017+P1738/O1738))))/SQRT(Sum_Sq($X$2*P1738*N$8,1)),                   $AQ$2*SQRT(Sum_Sq($AH$2/(1+1/$A1738)+P1738*( 1/(M$1017+1+P1738/O1738)-1)/(1+($X$2*P1738*N$8)^2), (P1738^2*N$8*$X$2+1/($X$2*N$8*(M$1017+1+P1738/O1738           )))/(1+($X$2*P1738*N$8)^2))),           V_rtHz(O1738)/($X$2*N$8*(O1738*M$1017+O1738+P1738)),V_rtHz(P1738)*SQRT(Sum_Sq(O1738*N$8*$X$2*M$1017,1))/($X$2*N$8*(O1738*M$1017+O1738+P1738))))/SQRT(Sum_Sq(1/(1+$A1738)+$AC$2/$I$2-1/(1+(1+P1738/O1738)/M$1017),$X$2/$I$2)),IF(P1739&lt;0,"A",M1739))</f>
        <v>7.8013884505804467E-7</v>
      </c>
      <c r="O1738" s="13">
        <f t="shared" si="638"/>
        <v>3262.0534559993253</v>
      </c>
      <c r="P1738" s="12">
        <f t="shared" si="662"/>
        <v>30166.596005637399</v>
      </c>
      <c r="R1738" s="13">
        <f>IF(U1738&gt;0,SQRT(Sum_Sq($AI$2,V_rtHz($AH$2)/(1+1/$A1738),V_rtHz($AH$2*$A1738)/(1+$A1738),$AN$2*$AH$2/(1+1/$A1738),$AM$2*SQRT(Sum_Sq(U1738,1/($X$2*S$8*(1+R$1017+U1738/T1738))))/SQRT(Sum_Sq($X$2*U1738*S$8,1)),                   $AQ$2*SQRT(Sum_Sq($AH$2/(1+1/$A1738)+U1738*( 1/(R$1017+1+U1738/T1738)-1)/(1+($X$2*U1738*S$8)^2), (U1738^2*S$8*$X$2+1/($X$2*S$8*(R$1017+1+U1738/T1738           )))/(1+($X$2*U1738*S$8)^2))),           V_rtHz(T1738)/($X$2*S$8*(T1738*R$1017+T1738+U1738)),V_rtHz(U1738)*SQRT(Sum_Sq(T1738*S$8*$X$2*R$1017,1))/($X$2*S$8*(T1738*R$1017+T1738+U1738))))/SQRT(Sum_Sq(1/(1+$A1738)+$AC$2/$I$2-1/(1+(1+U1738/T1738)/R$1017),$X$2/$I$2)),IF(U1739&lt;0,"A",R1739))</f>
        <v>1.2369136880814425E-6</v>
      </c>
      <c r="T1738" s="13">
        <f t="shared" si="639"/>
        <v>3136.854328215446</v>
      </c>
      <c r="U1738" s="12">
        <f t="shared" si="663"/>
        <v>99202.594309080931</v>
      </c>
      <c r="X1738" s="13">
        <f>IF(AA1738&gt;0,SQRT(Sum_Sq($AI$2,V_rtHz($AH$2)/(1+1/$A1738),V_rtHz($AH$2*$A1738)/(1+$A1738),$AN$2*$AH$2/(1+1/$A1738),$AM$2*SQRT(Sum_Sq(AA1738,1/($X$2*Y$8*(1+X$1017+AA1738/Z1738))))/SQRT(Sum_Sq($X$2*AA1738*Y$8,1)),                   $AQ$2*SQRT(Sum_Sq($AH$2/(1+1/$A1738)+AA1738*( 1/(X$1017+1+AA1738/Z1738)-1)/(1+($X$2*AA1738*Y$8)^2), (AA1738^2*Y$8*$X$2+1/($X$2*Y$8*(X$1017+1+AA1738/Z1738           )))/(1+($X$2*AA1738*Y$8)^2))),           V_rtHz(Z1738)/($X$2*Y$8*(Z1738*X$1017+Z1738+AA1738)),V_rtHz(AA1738)*SQRT(Sum_Sq(Z1738*Y$8*$X$2*X$1017,1))/($X$2*Y$8*(Z1738*X$1017+Z1738+AA1738))))/SQRT(Sum_Sq(1/(1+$A1738)+$AC$2/$I$2-1/(1+(1+AA1738/Z1738)/X$1017),$X$2/$I$2)),IF(AA1739&lt;0,"A",X1739))</f>
        <v>2.1164910625330501E-6</v>
      </c>
      <c r="Z1738" s="13">
        <f t="shared" si="640"/>
        <v>3100.25756257687</v>
      </c>
      <c r="AA1738" s="12">
        <f t="shared" si="664"/>
        <v>317409.26929352491</v>
      </c>
      <c r="AC1738" s="13">
        <f>IF(AF1738&gt;0,SQRT(Sum_Sq($AI$2,V_rtHz($AH$2)/(1+1/$A1738),V_rtHz($AH$2*$A1738)/(1+$A1738),$AN$2*$AH$2/(1+1/$A1738),$AM$2*SQRT(Sum_Sq(AF1738,1/($X$2*AD$8*(1+AC$1017+AF1738/AE1738))))/SQRT(Sum_Sq($X$2*AF1738*AD$8,1)),                   $AQ$2*SQRT(Sum_Sq($AH$2/(1+1/$A1738)+AF1738*( 1/(AC$1017+1+AF1738/AE1738)-1)/(1+($X$2*AF1738*AD$8)^2), (AF1738^2*AD$8*$X$2+1/($X$2*AD$8*(AC$1017+1+AF1738/AE1738           )))/(1+($X$2*AF1738*AD$8)^2))),           V_rtHz(AE1738)/($X$2*AD$8*(AE1738*AC$1017+AE1738+AF1738)),V_rtHz(AF1738)*SQRT(Sum_Sq(AE1738*AD$8*$X$2*AC$1017,1))/($X$2*AD$8*(AE1738*AC$1017+AE1738+AF1738))))/SQRT(Sum_Sq(1/(1+$A1738)+$AC$2/$I$2-1/(1+(1+AF1738/AE1738)/AC$1017),$X$2/$I$2)),IF(AF1739&lt;0,"A",AC1739))</f>
        <v>3.717279048220618E-6</v>
      </c>
      <c r="AE1738" s="13">
        <f t="shared" si="641"/>
        <v>3088.9570250618704</v>
      </c>
      <c r="AF1738" s="12">
        <f t="shared" si="665"/>
        <v>1007408.2766574221</v>
      </c>
      <c r="AG1738" s="13"/>
      <c r="AH1738" s="13">
        <f>IF(AK1738&gt;0,SQRT(Sum_Sq($AI$2,V_rtHz($AH$2)/(1+1/$A1738),V_rtHz($AH$2*$A1738)/(1+$A1738),$AN$2*$AH$2/(1+1/$A1738),$AM$2*SQRT(Sum_Sq(AK1738,1/($X$2*AI$8*(1+AH$1017+AK1738/AJ1738))))/SQRT(Sum_Sq($X$2*AK1738*AI$8,1)),                   $AQ$2*SQRT(Sum_Sq($AH$2/(1+1/$A1738)+AK1738*( 1/(AH$1017+1+AK1738/AJ1738)-1)/(1+($X$2*AK1738*AI$8)^2), (AK1738^2*AI$8*$X$2+1/($X$2*AI$8*(AH$1017+1+AK1738/AJ1738           )))/(1+($X$2*AK1738*AI$8)^2))),           V_rtHz(AJ1738)/($X$2*AI$8*(AJ1738*AH$1017+AJ1738+AK1738)),V_rtHz(AK1738)*SQRT(Sum_Sq(AJ1738*AI$8*$X$2*AH$1017,1))/($X$2*AI$8*(AJ1738*AH$1017+AJ1738+AK1738))))/SQRT(Sum_Sq(1/(1+$A1738)+$AC$2/$I$2-1/(1+(1+AK1738/AJ1738)/AH$1017),$X$2/$I$2)),IF(AK1739&lt;0,"A",AH1739))</f>
        <v>6.5850662556971216E-6</v>
      </c>
      <c r="AI1738" s="13"/>
      <c r="AJ1738" s="13">
        <f t="shared" si="642"/>
        <v>3085.4099456039789</v>
      </c>
      <c r="AK1738" s="12">
        <f t="shared" si="666"/>
        <v>3189367.0692327339</v>
      </c>
      <c r="AM1738" s="13">
        <f>IF(AP1738&gt;0,SQRT(Sum_Sq($AI$2,V_rtHz($AH$2)/(1+1/$A1738),V_rtHz($AH$2*$A1738)/(1+$A1738),$AN$2*$AH$2/(1+1/$A1738),$AM$2*SQRT(Sum_Sq(AP1738,1/($X$2*AN$8*(1+AM$1017+AP1738/AO1738))))/SQRT(Sum_Sq($X$2*AP1738*AN$8,1)),                   $AQ$2*SQRT(Sum_Sq($AH$2/(1+1/$A1738)+AP1738*( 1/(AM$1017+1+AP1738/AO1738)-1)/(1+($X$2*AP1738*AN$8)^2), (AP1738^2*AN$8*$X$2+1/($X$2*AN$8*(AM$1017+1+AP1738/AO1738           )))/(1+($X$2*AP1738*AN$8)^2))),           V_rtHz(AO1738)/($X$2*AN$8*(AO1738*AM$1017+AO1738+AP1738)),V_rtHz(AP1738)*SQRT(Sum_Sq(AO1738*AN$8*$X$2*AM$1017,1))/($X$2*AN$8*(AO1738*AM$1017+AO1738+AP1738))))/SQRT(Sum_Sq(1/(1+$A1738)+$AC$2/$I$2-1/(1+(1+AP1738/AO1738)/AM$1017),$X$2/$I$2)),IF(AP1739&lt;0,"A",AM1739))</f>
        <v>1.1700347379107531E-5</v>
      </c>
      <c r="AO1738" s="13">
        <f t="shared" si="643"/>
        <v>3084.2908833138431</v>
      </c>
      <c r="AP1738" s="12">
        <f t="shared" si="667"/>
        <v>10089323.578789603</v>
      </c>
      <c r="AR1738" s="13">
        <f t="shared" si="644"/>
        <v>69887291.180198371</v>
      </c>
      <c r="AS1738" s="13">
        <f t="shared" si="645"/>
        <v>-1.8428059832401133E-5</v>
      </c>
      <c r="AV1738" s="13"/>
      <c r="AW1738" s="13">
        <f t="shared" si="646"/>
        <v>9963.3300000000036</v>
      </c>
      <c r="AX1738" s="13">
        <f t="shared" si="647"/>
        <v>1.0898999999999999</v>
      </c>
      <c r="AZ1738" s="13"/>
      <c r="BA1738" s="13"/>
      <c r="BB1738" s="13">
        <f t="shared" si="648"/>
        <v>3150.681587988543</v>
      </c>
      <c r="BC1738" s="13">
        <f t="shared" si="649"/>
        <v>3.4465664218175118</v>
      </c>
      <c r="BD1738" s="13"/>
      <c r="BE1738" s="13"/>
      <c r="BG1738" s="13">
        <f t="shared" si="650"/>
        <v>996.3330000000002</v>
      </c>
      <c r="BH1738" s="13">
        <f t="shared" si="651"/>
        <v>10.899000000000013</v>
      </c>
      <c r="BI1738" s="13"/>
      <c r="BL1738" s="13">
        <f t="shared" si="652"/>
        <v>315.06815879885437</v>
      </c>
      <c r="BM1738" s="13">
        <f t="shared" si="653"/>
        <v>34.465664218175192</v>
      </c>
      <c r="BP1738" s="13"/>
      <c r="BQ1738" s="13">
        <f t="shared" si="654"/>
        <v>99.633300000000006</v>
      </c>
      <c r="BR1738" s="13">
        <f t="shared" si="655"/>
        <v>108.99000000000024</v>
      </c>
      <c r="BT1738" s="13"/>
      <c r="BU1738" s="13"/>
      <c r="BV1738" s="13">
        <f t="shared" si="656"/>
        <v>31.50681587988543</v>
      </c>
      <c r="BW1738" s="13">
        <f t="shared" si="657"/>
        <v>344.65664218175181</v>
      </c>
      <c r="CA1738" s="13">
        <f t="shared" si="658"/>
        <v>9.9633299999999974</v>
      </c>
      <c r="CB1738" s="13">
        <f t="shared" si="659"/>
        <v>1089.9000000000008</v>
      </c>
    </row>
    <row r="1739" spans="1:80" x14ac:dyDescent="0.3">
      <c r="A1739" s="13">
        <f t="shared" si="635"/>
        <v>0.22387211385683345</v>
      </c>
      <c r="C1739" s="13" t="str">
        <f>IF(F1739&gt;0,SQRT(Sum_Sq($AI$2,V_rtHz($AH$2)/(1+1/$A1739),V_rtHz($AH$2*$A1739)/(1+$A1739),$AN$2*$AH$2/(1+1/$A1739),$AM$2*SQRT(Sum_Sq(F1739,1/($X$2*D$8*(1+C$1017+F1739/E1739))))/SQRT(Sum_Sq($X$2*F1739*D$8,1)),                   $AQ$2*SQRT(Sum_Sq($AH$2/(1+1/$A1739)+F1739*( 1/(C$1017+1+F1739/E1739)-1)/(1+($X$2*F1739*D$8)^2), (F1739^2*D$8*$X$2+1/($X$2*D$8*(C$1017+1+F1739/E1739           )))/(1+($X$2*F1739*D$8)^2))),           V_rtHz(E1739)/($X$2*D$8*(E1739*C$1017+E1739+F1739)),V_rtHz(F1739)*SQRT(Sum_Sq(E1739*D$8*$X$2*C$1017,1))/($X$2*D$8*(E1739*C$1017+E1739+F1739))))/SQRT(Sum_Sq(1/(1+$A1739)+$AC$2/$I$2-1/(1+(1+F1739/E1739)/C$1017),$X$2/$I$2)),IF(F1740&lt;0,"A",C1740))</f>
        <v>A</v>
      </c>
      <c r="E1739" s="13">
        <f t="shared" si="636"/>
        <v>-1</v>
      </c>
      <c r="F1739" s="12">
        <f t="shared" si="660"/>
        <v>-2</v>
      </c>
      <c r="H1739" s="13">
        <f>IF(K1739&gt;0,SQRT(Sum_Sq($AI$2,V_rtHz($AH$2)/(1+1/$A1739),V_rtHz($AH$2*$A1739)/(1+$A1739),$AN$2*$AH$2/(1+1/$A1739),$AM$2*SQRT(Sum_Sq(K1739,1/($X$2*I$8*(1+H$1017+K1739/J1739))))/SQRT(Sum_Sq($X$2*K1739*I$8,1)),                   $AQ$2*SQRT(Sum_Sq($AH$2/(1+1/$A1739)+K1739*( 1/(H$1017+1+K1739/J1739)-1)/(1+($X$2*K1739*I$8)^2), (K1739^2*I$8*$X$2+1/($X$2*I$8*(H$1017+1+K1739/J1739           )))/(1+($X$2*K1739*I$8)^2))),           V_rtHz(J1739)/($X$2*I$8*(J1739*H$1017+J1739+K1739)),V_rtHz(K1739)*SQRT(Sum_Sq(J1739*I$8*$X$2*H$1017,1))/($X$2*I$8*(J1739*H$1017+J1739+K1739))))/SQRT(Sum_Sq(1/(1+$A1739)+$AC$2/$I$2-1/(1+(1+K1739/J1739)/H$1017),$X$2/$I$2)),IF(K1740&lt;0,"A",H1740))</f>
        <v>6.0785463842841245E-7</v>
      </c>
      <c r="J1739" s="13">
        <f t="shared" si="637"/>
        <v>3755.7913687148293</v>
      </c>
      <c r="K1739" s="12">
        <f t="shared" si="661"/>
        <v>8285.4465751414646</v>
      </c>
      <c r="M1739" s="13">
        <f>IF(P1739&gt;0,SQRT(Sum_Sq($AI$2,V_rtHz($AH$2)/(1+1/$A1739),V_rtHz($AH$2*$A1739)/(1+$A1739),$AN$2*$AH$2/(1+1/$A1739),$AM$2*SQRT(Sum_Sq(P1739,1/($X$2*N$8*(1+M$1017+P1739/O1739))))/SQRT(Sum_Sq($X$2*P1739*N$8,1)),                   $AQ$2*SQRT(Sum_Sq($AH$2/(1+1/$A1739)+P1739*( 1/(M$1017+1+P1739/O1739)-1)/(1+($X$2*P1739*N$8)^2), (P1739^2*N$8*$X$2+1/($X$2*N$8*(M$1017+1+P1739/O1739           )))/(1+($X$2*P1739*N$8)^2))),           V_rtHz(O1739)/($X$2*N$8*(O1739*M$1017+O1739+P1739)),V_rtHz(P1739)*SQRT(Sum_Sq(O1739*N$8*$X$2*M$1017,1))/($X$2*N$8*(O1739*M$1017+O1739+P1739))))/SQRT(Sum_Sq(1/(1+$A1739)+$AC$2/$I$2-1/(1+(1+P1739/O1739)/M$1017),$X$2/$I$2)),IF(P1740&lt;0,"A",M1740))</f>
        <v>7.8023341792770526E-7</v>
      </c>
      <c r="O1739" s="13">
        <f t="shared" si="638"/>
        <v>3239.2514868369221</v>
      </c>
      <c r="P1739" s="12">
        <f t="shared" si="662"/>
        <v>30378.946851087469</v>
      </c>
      <c r="R1739" s="13">
        <f>IF(U1739&gt;0,SQRT(Sum_Sq($AI$2,V_rtHz($AH$2)/(1+1/$A1739),V_rtHz($AH$2*$A1739)/(1+$A1739),$AN$2*$AH$2/(1+1/$A1739),$AM$2*SQRT(Sum_Sq(U1739,1/($X$2*S$8*(1+R$1017+U1739/T1739))))/SQRT(Sum_Sq($X$2*U1739*S$8,1)),                   $AQ$2*SQRT(Sum_Sq($AH$2/(1+1/$A1739)+U1739*( 1/(R$1017+1+U1739/T1739)-1)/(1+($X$2*U1739*S$8)^2), (U1739^2*S$8*$X$2+1/($X$2*S$8*(R$1017+1+U1739/T1739           )))/(1+($X$2*U1739*S$8)^2))),           V_rtHz(T1739)/($X$2*S$8*(T1739*R$1017+T1739+U1739)),V_rtHz(U1739)*SQRT(Sum_Sq(T1739*S$8*$X$2*R$1017,1))/($X$2*S$8*(T1739*R$1017+T1739+U1739))))/SQRT(Sum_Sq(1/(1+$A1739)+$AC$2/$I$2-1/(1+(1+U1739/T1739)/R$1017),$X$2/$I$2)),IF(U1740&lt;0,"A",R1740))</f>
        <v>1.2375986861739413E-6</v>
      </c>
      <c r="T1739" s="13">
        <f t="shared" si="639"/>
        <v>3116.6409111163175</v>
      </c>
      <c r="U1739" s="12">
        <f t="shared" si="663"/>
        <v>99845.986818283054</v>
      </c>
      <c r="X1739" s="13">
        <f>IF(AA1739&gt;0,SQRT(Sum_Sq($AI$2,V_rtHz($AH$2)/(1+1/$A1739),V_rtHz($AH$2*$A1739)/(1+$A1739),$AN$2*$AH$2/(1+1/$A1739),$AM$2*SQRT(Sum_Sq(AA1739,1/($X$2*Y$8*(1+X$1017+AA1739/Z1739))))/SQRT(Sum_Sq($X$2*AA1739*Y$8,1)),                   $AQ$2*SQRT(Sum_Sq($AH$2/(1+1/$A1739)+AA1739*( 1/(X$1017+1+AA1739/Z1739)-1)/(1+($X$2*AA1739*Y$8)^2), (AA1739^2*Y$8*$X$2+1/($X$2*Y$8*(X$1017+1+AA1739/Z1739           )))/(1+($X$2*AA1739*Y$8)^2))),           V_rtHz(Z1739)/($X$2*Y$8*(Z1739*X$1017+Z1739+AA1739)),V_rtHz(AA1739)*SQRT(Sum_Sq(Z1739*Y$8*$X$2*X$1017,1))/($X$2*Y$8*(Z1739*X$1017+Z1739+AA1739))))/SQRT(Sum_Sq(1/(1+$A1739)+$AC$2/$I$2-1/(1+(1+AA1739/Z1739)/X$1017),$X$2/$I$2)),IF(AA1740&lt;0,"A",X1740))</f>
        <v>2.1179096551605831E-6</v>
      </c>
      <c r="Z1739" s="13">
        <f t="shared" si="640"/>
        <v>3080.7611096102537</v>
      </c>
      <c r="AA1739" s="12">
        <f t="shared" si="664"/>
        <v>319417.97904730786</v>
      </c>
      <c r="AC1739" s="13">
        <f>IF(AF1739&gt;0,SQRT(Sum_Sq($AI$2,V_rtHz($AH$2)/(1+1/$A1739),V_rtHz($AH$2*$A1739)/(1+$A1739),$AN$2*$AH$2/(1+1/$A1739),$AM$2*SQRT(Sum_Sq(AF1739,1/($X$2*AD$8*(1+AC$1017+AF1739/AE1739))))/SQRT(Sum_Sq($X$2*AF1739*AD$8,1)),                   $AQ$2*SQRT(Sum_Sq($AH$2/(1+1/$A1739)+AF1739*( 1/(AC$1017+1+AF1739/AE1739)-1)/(1+($X$2*AF1739*AD$8)^2), (AF1739^2*AD$8*$X$2+1/($X$2*AD$8*(AC$1017+1+AF1739/AE1739           )))/(1+($X$2*AF1739*AD$8)^2))),           V_rtHz(AE1739)/($X$2*AD$8*(AE1739*AC$1017+AE1739+AF1739)),V_rtHz(AF1739)*SQRT(Sum_Sq(AE1739*AD$8*$X$2*AC$1017,1))/($X$2*AD$8*(AE1739*AC$1017+AE1739+AF1739))))/SQRT(Sum_Sq(1/(1+$A1739)+$AC$2/$I$2-1/(1+(1+AF1739/AE1739)/AC$1017),$X$2/$I$2)),IF(AF1740&lt;0,"A",AC1740))</f>
        <v>3.7199010385885129E-6</v>
      </c>
      <c r="AE1739" s="13">
        <f t="shared" si="641"/>
        <v>3069.6784064854237</v>
      </c>
      <c r="AF1739" s="12">
        <f t="shared" si="665"/>
        <v>1013735.141346375</v>
      </c>
      <c r="AG1739" s="13"/>
      <c r="AH1739" s="13">
        <f>IF(AK1739&gt;0,SQRT(Sum_Sq($AI$2,V_rtHz($AH$2)/(1+1/$A1739),V_rtHz($AH$2*$A1739)/(1+$A1739),$AN$2*$AH$2/(1+1/$A1739),$AM$2*SQRT(Sum_Sq(AK1739,1/($X$2*AI$8*(1+AH$1017+AK1739/AJ1739))))/SQRT(Sum_Sq($X$2*AK1739*AI$8,1)),                   $AQ$2*SQRT(Sum_Sq($AH$2/(1+1/$A1739)+AK1739*( 1/(AH$1017+1+AK1739/AJ1739)-1)/(1+($X$2*AK1739*AI$8)^2), (AK1739^2*AI$8*$X$2+1/($X$2*AI$8*(AH$1017+1+AK1739/AJ1739           )))/(1+($X$2*AK1739*AI$8)^2))),           V_rtHz(AJ1739)/($X$2*AI$8*(AJ1739*AH$1017+AJ1739+AK1739)),V_rtHz(AK1739)*SQRT(Sum_Sq(AJ1739*AI$8*$X$2*AH$1017,1))/($X$2*AI$8*(AJ1739*AH$1017+AJ1739+AK1739))))/SQRT(Sum_Sq(1/(1+$A1739)+$AC$2/$I$2-1/(1+(1+AK1739/AJ1739)/AH$1017),$X$2/$I$2)),IF(AK1740&lt;0,"A",AH1740))</f>
        <v>6.5897878313262292E-6</v>
      </c>
      <c r="AI1739" s="13"/>
      <c r="AJ1739" s="13">
        <f t="shared" si="642"/>
        <v>3066.1993585713976</v>
      </c>
      <c r="AK1739" s="12">
        <f t="shared" si="666"/>
        <v>3209349.3360384027</v>
      </c>
      <c r="AM1739" s="13">
        <f>IF(AP1739&gt;0,SQRT(Sum_Sq($AI$2,V_rtHz($AH$2)/(1+1/$A1739),V_rtHz($AH$2*$A1739)/(1+$A1739),$AN$2*$AH$2/(1+1/$A1739),$AM$2*SQRT(Sum_Sq(AP1739,1/($X$2*AN$8*(1+AM$1017+AP1739/AO1739))))/SQRT(Sum_Sq($X$2*AP1739*AN$8,1)),                   $AQ$2*SQRT(Sum_Sq($AH$2/(1+1/$A1739)+AP1739*( 1/(AM$1017+1+AP1739/AO1739)-1)/(1+($X$2*AP1739*AN$8)^2), (AP1739^2*AN$8*$X$2+1/($X$2*AN$8*(AM$1017+1+AP1739/AO1739           )))/(1+($X$2*AP1739*AN$8)^2))),           V_rtHz(AO1739)/($X$2*AN$8*(AO1739*AM$1017+AO1739+AP1739)),V_rtHz(AP1739)*SQRT(Sum_Sq(AO1739*AN$8*$X$2*AM$1017,1))/($X$2*AN$8*(AO1739*AM$1017+AO1739+AP1739))))/SQRT(Sum_Sq(1/(1+$A1739)+$AC$2/$I$2-1/(1+(1+AP1739/AO1739)/AM$1017),$X$2/$I$2)),IF(AP1740&lt;0,"A",AM1740))</f>
        <v>1.1708807647741304E-5</v>
      </c>
      <c r="AO1739" s="13">
        <f t="shared" si="643"/>
        <v>3065.1017254405401</v>
      </c>
      <c r="AP1739" s="12">
        <f t="shared" si="667"/>
        <v>10152488.080437718</v>
      </c>
      <c r="AR1739" s="13">
        <f t="shared" si="644"/>
        <v>69887291.180198371</v>
      </c>
      <c r="AS1739" s="13">
        <f t="shared" si="645"/>
        <v>-1.8530224909187124E-5</v>
      </c>
      <c r="AV1739" s="13"/>
      <c r="AW1739" s="13">
        <f t="shared" si="646"/>
        <v>9963.3300000000036</v>
      </c>
      <c r="AX1739" s="13">
        <f t="shared" si="647"/>
        <v>1.0898999999999999</v>
      </c>
      <c r="AZ1739" s="13"/>
      <c r="BA1739" s="13"/>
      <c r="BB1739" s="13">
        <f t="shared" si="648"/>
        <v>3150.681587988543</v>
      </c>
      <c r="BC1739" s="13">
        <f t="shared" si="649"/>
        <v>3.4465664218175083</v>
      </c>
      <c r="BD1739" s="13"/>
      <c r="BE1739" s="13"/>
      <c r="BG1739" s="13">
        <f t="shared" si="650"/>
        <v>996.3330000000002</v>
      </c>
      <c r="BH1739" s="13">
        <f t="shared" si="651"/>
        <v>10.898999999999996</v>
      </c>
      <c r="BI1739" s="13"/>
      <c r="BL1739" s="13">
        <f t="shared" si="652"/>
        <v>315.06815879885437</v>
      </c>
      <c r="BM1739" s="13">
        <f t="shared" si="653"/>
        <v>34.465664218175064</v>
      </c>
      <c r="BP1739" s="13"/>
      <c r="BQ1739" s="13">
        <f t="shared" si="654"/>
        <v>99.633300000000006</v>
      </c>
      <c r="BR1739" s="13">
        <f t="shared" si="655"/>
        <v>108.98999999999991</v>
      </c>
      <c r="BT1739" s="13"/>
      <c r="BU1739" s="13"/>
      <c r="BV1739" s="13">
        <f t="shared" si="656"/>
        <v>31.50681587988543</v>
      </c>
      <c r="BW1739" s="13">
        <f t="shared" si="657"/>
        <v>344.65664218175152</v>
      </c>
      <c r="CA1739" s="13">
        <f t="shared" si="658"/>
        <v>9.9633299999999991</v>
      </c>
      <c r="CB1739" s="13">
        <f t="shared" si="659"/>
        <v>1089.9000000000028</v>
      </c>
    </row>
    <row r="1740" spans="1:80" x14ac:dyDescent="0.3">
      <c r="A1740" s="13">
        <f t="shared" si="635"/>
        <v>0.2269864851883818</v>
      </c>
      <c r="C1740" s="13" t="str">
        <f>IF(F1740&gt;0,SQRT(Sum_Sq($AI$2,V_rtHz($AH$2)/(1+1/$A1740),V_rtHz($AH$2*$A1740)/(1+$A1740),$AN$2*$AH$2/(1+1/$A1740),$AM$2*SQRT(Sum_Sq(F1740,1/($X$2*D$8*(1+C$1017+F1740/E1740))))/SQRT(Sum_Sq($X$2*F1740*D$8,1)),                   $AQ$2*SQRT(Sum_Sq($AH$2/(1+1/$A1740)+F1740*( 1/(C$1017+1+F1740/E1740)-1)/(1+($X$2*F1740*D$8)^2), (F1740^2*D$8*$X$2+1/($X$2*D$8*(C$1017+1+F1740/E1740           )))/(1+($X$2*F1740*D$8)^2))),           V_rtHz(E1740)/($X$2*D$8*(E1740*C$1017+E1740+F1740)),V_rtHz(F1740)*SQRT(Sum_Sq(E1740*D$8*$X$2*C$1017,1))/($X$2*D$8*(E1740*C$1017+E1740+F1740))))/SQRT(Sum_Sq(1/(1+$A1740)+$AC$2/$I$2-1/(1+(1+F1740/E1740)/C$1017),$X$2/$I$2)),IF(F1741&lt;0,"A",C1741))</f>
        <v>A</v>
      </c>
      <c r="E1740" s="13">
        <f t="shared" si="636"/>
        <v>-1</v>
      </c>
      <c r="F1740" s="12">
        <f t="shared" si="660"/>
        <v>-2</v>
      </c>
      <c r="H1740" s="13">
        <f>IF(K1740&gt;0,SQRT(Sum_Sq($AI$2,V_rtHz($AH$2)/(1+1/$A1740),V_rtHz($AH$2*$A1740)/(1+$A1740),$AN$2*$AH$2/(1+1/$A1740),$AM$2*SQRT(Sum_Sq(K1740,1/($X$2*I$8*(1+H$1017+K1740/J1740))))/SQRT(Sum_Sq($X$2*K1740*I$8,1)),                   $AQ$2*SQRT(Sum_Sq($AH$2/(1+1/$A1740)+K1740*( 1/(H$1017+1+K1740/J1740)-1)/(1+($X$2*K1740*I$8)^2), (K1740^2*I$8*$X$2+1/($X$2*I$8*(H$1017+1+K1740/J1740           )))/(1+($X$2*K1740*I$8)^2))),           V_rtHz(J1740)/($X$2*I$8*(J1740*H$1017+J1740+K1740)),V_rtHz(K1740)*SQRT(Sum_Sq(J1740*I$8*$X$2*H$1017,1))/($X$2*I$8*(J1740*H$1017+J1740+K1740))))/SQRT(Sum_Sq(1/(1+$A1740)+$AC$2/$I$2-1/(1+(1+K1740/J1740)/H$1017),$X$2/$I$2)),IF(K1741&lt;0,"A",H1741))</f>
        <v>6.066360856628474E-7</v>
      </c>
      <c r="J1740" s="13">
        <f t="shared" si="637"/>
        <v>3720.0884550555602</v>
      </c>
      <c r="K1740" s="12">
        <f t="shared" si="661"/>
        <v>8364.9647337214719</v>
      </c>
      <c r="M1740" s="13">
        <f>IF(P1740&gt;0,SQRT(Sum_Sq($AI$2,V_rtHz($AH$2)/(1+1/$A1740),V_rtHz($AH$2*$A1740)/(1+$A1740),$AN$2*$AH$2/(1+1/$A1740),$AM$2*SQRT(Sum_Sq(P1740,1/($X$2*N$8*(1+M$1017+P1740/O1740))))/SQRT(Sum_Sq($X$2*P1740*N$8,1)),                   $AQ$2*SQRT(Sum_Sq($AH$2/(1+1/$A1740)+P1740*( 1/(M$1017+1+P1740/O1740)-1)/(1+($X$2*P1740*N$8)^2), (P1740^2*N$8*$X$2+1/($X$2*N$8*(M$1017+1+P1740/O1740           )))/(1+($X$2*P1740*N$8)^2))),           V_rtHz(O1740)/($X$2*N$8*(O1740*M$1017+O1740+P1740)),V_rtHz(P1740)*SQRT(Sum_Sq(O1740*N$8*$X$2*M$1017,1))/($X$2*N$8*(O1740*M$1017+O1740+P1740))))/SQRT(Sum_Sq(1/(1+$A1740)+$AC$2/$I$2-1/(1+(1+P1740/O1740)/M$1017),$X$2/$I$2)),IF(P1741&lt;0,"A",M1741))</f>
        <v>7.8036883381463732E-7</v>
      </c>
      <c r="O1740" s="13">
        <f t="shared" si="638"/>
        <v>3216.6297968301546</v>
      </c>
      <c r="P1740" s="12">
        <f t="shared" si="662"/>
        <v>30592.593792701511</v>
      </c>
      <c r="R1740" s="13">
        <f>IF(U1740&gt;0,SQRT(Sum_Sq($AI$2,V_rtHz($AH$2)/(1+1/$A1740),V_rtHz($AH$2*$A1740)/(1+$A1740),$AN$2*$AH$2/(1+1/$A1740),$AM$2*SQRT(Sum_Sq(U1740,1/($X$2*S$8*(1+R$1017+U1740/T1740))))/SQRT(Sum_Sq($X$2*U1740*S$8,1)),                   $AQ$2*SQRT(Sum_Sq($AH$2/(1+1/$A1740)+U1740*( 1/(R$1017+1+U1740/T1740)-1)/(1+($X$2*U1740*S$8)^2), (U1740^2*S$8*$X$2+1/($X$2*S$8*(R$1017+1+U1740/T1740           )))/(1+($X$2*U1740*S$8)^2))),           V_rtHz(T1740)/($X$2*S$8*(T1740*R$1017+T1740+U1740)),V_rtHz(U1740)*SQRT(Sum_Sq(T1740*S$8*$X$2*R$1017,1))/($X$2*S$8*(T1740*R$1017+T1740+U1740))))/SQRT(Sum_Sq(1/(1+$A1740)+$AC$2/$I$2-1/(1+(1+U1740/T1740)/R$1017),$X$2/$I$2)),IF(U1741&lt;0,"A",R1741))</f>
        <v>1.2383382482198501E-6</v>
      </c>
      <c r="T1740" s="13">
        <f t="shared" si="639"/>
        <v>3096.5527629754097</v>
      </c>
      <c r="U1740" s="12">
        <f t="shared" si="663"/>
        <v>100493.71386445603</v>
      </c>
      <c r="X1740" s="13">
        <f>IF(AA1740&gt;0,SQRT(Sum_Sq($AI$2,V_rtHz($AH$2)/(1+1/$A1740),V_rtHz($AH$2*$A1740)/(1+$A1740),$AN$2*$AH$2/(1+1/$A1740),$AM$2*SQRT(Sum_Sq(AA1740,1/($X$2*Y$8*(1+X$1017+AA1740/Z1740))))/SQRT(Sum_Sq($X$2*AA1740*Y$8,1)),                   $AQ$2*SQRT(Sum_Sq($AH$2/(1+1/$A1740)+AA1740*( 1/(X$1017+1+AA1740/Z1740)-1)/(1+($X$2*AA1740*Y$8)^2), (AA1740^2*Y$8*$X$2+1/($X$2*Y$8*(X$1017+1+AA1740/Z1740           )))/(1+($X$2*AA1740*Y$8)^2))),           V_rtHz(Z1740)/($X$2*Y$8*(Z1740*X$1017+Z1740+AA1740)),V_rtHz(AA1740)*SQRT(Sum_Sq(Z1740*Y$8*$X$2*X$1017,1))/($X$2*Y$8*(Z1740*X$1017+Z1740+AA1740))))/SQRT(Sum_Sq(1/(1+$A1740)+$AC$2/$I$2-1/(1+(1+AA1740/Z1740)/X$1017),$X$2/$I$2)),IF(AA1741&lt;0,"A",X1741))</f>
        <v>2.1194168520944909E-6</v>
      </c>
      <c r="Z1740" s="13">
        <f t="shared" si="640"/>
        <v>3061.3760140728573</v>
      </c>
      <c r="AA1740" s="12">
        <f t="shared" si="664"/>
        <v>321440.58195911295</v>
      </c>
      <c r="AC1740" s="13">
        <f>IF(AF1740&gt;0,SQRT(Sum_Sq($AI$2,V_rtHz($AH$2)/(1+1/$A1740),V_rtHz($AH$2*$A1740)/(1+$A1740),$AN$2*$AH$2/(1+1/$A1740),$AM$2*SQRT(Sum_Sq(AF1740,1/($X$2*AD$8*(1+AC$1017+AF1740/AE1740))))/SQRT(Sum_Sq($X$2*AF1740*AD$8,1)),                   $AQ$2*SQRT(Sum_Sq($AH$2/(1+1/$A1740)+AF1740*( 1/(AC$1017+1+AF1740/AE1740)-1)/(1+($X$2*AF1740*AD$8)^2), (AF1740^2*AD$8*$X$2+1/($X$2*AD$8*(AC$1017+1+AF1740/AE1740           )))/(1+($X$2*AF1740*AD$8)^2))),           V_rtHz(AE1740)/($X$2*AD$8*(AE1740*AC$1017+AE1740+AF1740)),V_rtHz(AF1740)*SQRT(Sum_Sq(AE1740*AD$8*$X$2*AC$1017,1))/($X$2*AD$8*(AE1740*AC$1017+AE1740+AF1740))))/SQRT(Sum_Sq(1/(1+$A1740)+$AC$2/$I$2-1/(1+(1+AF1740/AE1740)/AC$1017),$X$2/$I$2)),IF(AF1741&lt;0,"A",AC1741))</f>
        <v>3.7226760962312019E-6</v>
      </c>
      <c r="AE1740" s="13">
        <f t="shared" si="641"/>
        <v>3050.5070346040898</v>
      </c>
      <c r="AF1740" s="12">
        <f t="shared" si="665"/>
        <v>1020106.1128483143</v>
      </c>
      <c r="AG1740" s="13"/>
      <c r="AH1740" s="13">
        <f>IF(AK1740&gt;0,SQRT(Sum_Sq($AI$2,V_rtHz($AH$2)/(1+1/$A1740),V_rtHz($AH$2*$A1740)/(1+$A1740),$AN$2*$AH$2/(1+1/$A1740),$AM$2*SQRT(Sum_Sq(AK1740,1/($X$2*AI$8*(1+AH$1017+AK1740/AJ1740))))/SQRT(Sum_Sq($X$2*AK1740*AI$8,1)),                   $AQ$2*SQRT(Sum_Sq($AH$2/(1+1/$A1740)+AK1740*( 1/(AH$1017+1+AK1740/AJ1740)-1)/(1+($X$2*AK1740*AI$8)^2), (AK1740^2*AI$8*$X$2+1/($X$2*AI$8*(AH$1017+1+AK1740/AJ1740           )))/(1+($X$2*AK1740*AI$8)^2))),           V_rtHz(AJ1740)/($X$2*AI$8*(AJ1740*AH$1017+AJ1740+AK1740)),V_rtHz(AK1740)*SQRT(Sum_Sq(AJ1740*AI$8*$X$2*AH$1017,1))/($X$2*AI$8*(AJ1740*AH$1017+AJ1740+AK1740))))/SQRT(Sum_Sq(1/(1+$A1740)+$AC$2/$I$2-1/(1+(1+AK1740/AJ1740)/AH$1017),$X$2/$I$2)),IF(AK1741&lt;0,"A",AH1741))</f>
        <v>6.594779187047942E-6</v>
      </c>
      <c r="AI1740" s="13"/>
      <c r="AJ1740" s="13">
        <f t="shared" si="642"/>
        <v>3047.0947455560113</v>
      </c>
      <c r="AK1740" s="12">
        <f t="shared" si="666"/>
        <v>3229471.2496039793</v>
      </c>
      <c r="AM1740" s="13">
        <f>IF(AP1740&gt;0,SQRT(Sum_Sq($AI$2,V_rtHz($AH$2)/(1+1/$A1740),V_rtHz($AH$2*$A1740)/(1+$A1740),$AN$2*$AH$2/(1+1/$A1740),$AM$2*SQRT(Sum_Sq(AP1740,1/($X$2*AN$8*(1+AM$1017+AP1740/AO1740))))/SQRT(Sum_Sq($X$2*AP1740*AN$8,1)),                   $AQ$2*SQRT(Sum_Sq($AH$2/(1+1/$A1740)+AP1740*( 1/(AM$1017+1+AP1740/AO1740)-1)/(1+($X$2*AP1740*AN$8)^2), (AP1740^2*AN$8*$X$2+1/($X$2*AN$8*(AM$1017+1+AP1740/AO1740           )))/(1+($X$2*AP1740*AN$8)^2))),           V_rtHz(AO1740)/($X$2*AN$8*(AO1740*AM$1017+AO1740+AP1740)),V_rtHz(AP1740)*SQRT(Sum_Sq(AO1740*AN$8*$X$2*AM$1017,1))/($X$2*AN$8*(AO1740*AM$1017+AO1740+AP1740))))/SQRT(Sum_Sq(1/(1+$A1740)+$AC$2/$I$2-1/(1+(1+AP1740/AO1740)/AM$1017),$X$2/$I$2)),IF(AP1741&lt;0,"A",AM1741))</f>
        <v>1.1717746730332006E-5</v>
      </c>
      <c r="AO1740" s="13">
        <f t="shared" si="643"/>
        <v>3046.0181418053976</v>
      </c>
      <c r="AP1740" s="12">
        <f t="shared" si="667"/>
        <v>10216094.351434182</v>
      </c>
      <c r="AR1740" s="13">
        <f t="shared" si="644"/>
        <v>69887291.180198371</v>
      </c>
      <c r="AS1740" s="13">
        <f t="shared" si="645"/>
        <v>-1.863497433500155E-5</v>
      </c>
      <c r="AV1740" s="13"/>
      <c r="AW1740" s="13">
        <f t="shared" si="646"/>
        <v>9963.3300000000036</v>
      </c>
      <c r="AX1740" s="13">
        <f t="shared" si="647"/>
        <v>1.0898999999999999</v>
      </c>
      <c r="AZ1740" s="13"/>
      <c r="BA1740" s="13"/>
      <c r="BB1740" s="13">
        <f t="shared" si="648"/>
        <v>3150.681587988543</v>
      </c>
      <c r="BC1740" s="13">
        <f t="shared" si="649"/>
        <v>3.4465664218175118</v>
      </c>
      <c r="BD1740" s="13"/>
      <c r="BE1740" s="13"/>
      <c r="BG1740" s="13">
        <f t="shared" si="650"/>
        <v>996.3330000000002</v>
      </c>
      <c r="BH1740" s="13">
        <f t="shared" si="651"/>
        <v>10.899000000000013</v>
      </c>
      <c r="BI1740" s="13"/>
      <c r="BL1740" s="13">
        <f t="shared" si="652"/>
        <v>315.06815879885437</v>
      </c>
      <c r="BM1740" s="13">
        <f t="shared" si="653"/>
        <v>34.465664218175149</v>
      </c>
      <c r="BP1740" s="13"/>
      <c r="BQ1740" s="13">
        <f t="shared" si="654"/>
        <v>99.633300000000006</v>
      </c>
      <c r="BR1740" s="13">
        <f t="shared" si="655"/>
        <v>108.99000000000024</v>
      </c>
      <c r="BT1740" s="13"/>
      <c r="BU1740" s="13"/>
      <c r="BV1740" s="13">
        <f t="shared" si="656"/>
        <v>31.506815879885437</v>
      </c>
      <c r="BW1740" s="13">
        <f t="shared" si="657"/>
        <v>344.65664218175152</v>
      </c>
      <c r="CA1740" s="13">
        <f t="shared" si="658"/>
        <v>9.9633299999999991</v>
      </c>
      <c r="CB1740" s="13">
        <f t="shared" si="659"/>
        <v>1089.9000000000008</v>
      </c>
    </row>
    <row r="1741" spans="1:80" x14ac:dyDescent="0.3">
      <c r="A1741" s="13">
        <f t="shared" si="635"/>
        <v>0.23014418174085061</v>
      </c>
      <c r="C1741" s="13" t="str">
        <f>IF(F1741&gt;0,SQRT(Sum_Sq($AI$2,V_rtHz($AH$2)/(1+1/$A1741),V_rtHz($AH$2*$A1741)/(1+$A1741),$AN$2*$AH$2/(1+1/$A1741),$AM$2*SQRT(Sum_Sq(F1741,1/($X$2*D$8*(1+C$1017+F1741/E1741))))/SQRT(Sum_Sq($X$2*F1741*D$8,1)),                   $AQ$2*SQRT(Sum_Sq($AH$2/(1+1/$A1741)+F1741*( 1/(C$1017+1+F1741/E1741)-1)/(1+($X$2*F1741*D$8)^2), (F1741^2*D$8*$X$2+1/($X$2*D$8*(C$1017+1+F1741/E1741           )))/(1+($X$2*F1741*D$8)^2))),           V_rtHz(E1741)/($X$2*D$8*(E1741*C$1017+E1741+F1741)),V_rtHz(F1741)*SQRT(Sum_Sq(E1741*D$8*$X$2*C$1017,1))/($X$2*D$8*(E1741*C$1017+E1741+F1741))))/SQRT(Sum_Sq(1/(1+$A1741)+$AC$2/$I$2-1/(1+(1+F1741/E1741)/C$1017),$X$2/$I$2)),IF(F1742&lt;0,"A",C1742))</f>
        <v>A</v>
      </c>
      <c r="E1741" s="13">
        <f t="shared" si="636"/>
        <v>-1</v>
      </c>
      <c r="F1741" s="12">
        <f t="shared" si="660"/>
        <v>-2</v>
      </c>
      <c r="H1741" s="13">
        <f>IF(K1741&gt;0,SQRT(Sum_Sq($AI$2,V_rtHz($AH$2)/(1+1/$A1741),V_rtHz($AH$2*$A1741)/(1+$A1741),$AN$2*$AH$2/(1+1/$A1741),$AM$2*SQRT(Sum_Sq(K1741,1/($X$2*I$8*(1+H$1017+K1741/J1741))))/SQRT(Sum_Sq($X$2*K1741*I$8,1)),                   $AQ$2*SQRT(Sum_Sq($AH$2/(1+1/$A1741)+K1741*( 1/(H$1017+1+K1741/J1741)-1)/(1+($X$2*K1741*I$8)^2), (K1741^2*I$8*$X$2+1/($X$2*I$8*(H$1017+1+K1741/J1741           )))/(1+($X$2*K1741*I$8)^2))),           V_rtHz(J1741)/($X$2*I$8*(J1741*H$1017+J1741+K1741)),V_rtHz(K1741)*SQRT(Sum_Sq(J1741*I$8*$X$2*H$1017,1))/($X$2*I$8*(J1741*H$1017+J1741+K1741))))/SQRT(Sum_Sq(1/(1+$A1741)+$AC$2/$I$2-1/(1+(1+K1741/J1741)/H$1017),$X$2/$I$2)),IF(K1742&lt;0,"A",H1742))</f>
        <v>6.0548255517643812E-7</v>
      </c>
      <c r="J1741" s="13">
        <f t="shared" si="637"/>
        <v>3684.9482725681423</v>
      </c>
      <c r="K1741" s="12">
        <f t="shared" si="661"/>
        <v>8444.7342082164105</v>
      </c>
      <c r="M1741" s="13">
        <f>IF(P1741&gt;0,SQRT(Sum_Sq($AI$2,V_rtHz($AH$2)/(1+1/$A1741),V_rtHz($AH$2*$A1741)/(1+$A1741),$AN$2*$AH$2/(1+1/$A1741),$AM$2*SQRT(Sum_Sq(P1741,1/($X$2*N$8*(1+M$1017+P1741/O1741))))/SQRT(Sum_Sq($X$2*P1741*N$8,1)),                   $AQ$2*SQRT(Sum_Sq($AH$2/(1+1/$A1741)+P1741*( 1/(M$1017+1+P1741/O1741)-1)/(1+($X$2*P1741*N$8)^2), (P1741^2*N$8*$X$2+1/($X$2*N$8*(M$1017+1+P1741/O1741           )))/(1+($X$2*P1741*N$8)^2))),           V_rtHz(O1741)/($X$2*N$8*(O1741*M$1017+O1741+P1741)),V_rtHz(P1741)*SQRT(Sum_Sq(O1741*N$8*$X$2*M$1017,1))/($X$2*N$8*(O1741*M$1017+O1741+P1741))))/SQRT(Sum_Sq(1/(1+$A1741)+$AC$2/$I$2-1/(1+(1+P1741/O1741)/M$1017),$X$2/$I$2)),IF(P1742&lt;0,"A",M1742))</f>
        <v>7.8054532676402125E-7</v>
      </c>
      <c r="O1741" s="13">
        <f t="shared" si="638"/>
        <v>3194.1863891663088</v>
      </c>
      <c r="P1741" s="12">
        <f t="shared" si="662"/>
        <v>30807.547452360443</v>
      </c>
      <c r="R1741" s="13">
        <f>IF(U1741&gt;0,SQRT(Sum_Sq($AI$2,V_rtHz($AH$2)/(1+1/$A1741),V_rtHz($AH$2*$A1741)/(1+$A1741),$AN$2*$AH$2/(1+1/$A1741),$AM$2*SQRT(Sum_Sq(U1741,1/($X$2*S$8*(1+R$1017+U1741/T1741))))/SQRT(Sum_Sq($X$2*U1741*S$8,1)),                   $AQ$2*SQRT(Sum_Sq($AH$2/(1+1/$A1741)+U1741*( 1/(R$1017+1+U1741/T1741)-1)/(1+($X$2*U1741*S$8)^2), (U1741^2*S$8*$X$2+1/($X$2*S$8*(R$1017+1+U1741/T1741           )))/(1+($X$2*U1741*S$8)^2))),           V_rtHz(T1741)/($X$2*S$8*(T1741*R$1017+T1741+U1741)),V_rtHz(U1741)*SQRT(Sum_Sq(T1741*S$8*$X$2*R$1017,1))/($X$2*S$8*(T1741*R$1017+T1741+U1741))))/SQRT(Sum_Sq(1/(1+$A1741)+$AC$2/$I$2-1/(1+(1+U1741/T1741)/R$1017),$X$2/$I$2)),IF(U1742&lt;0,"A",R1742))</f>
        <v>1.2391329199995417E-6</v>
      </c>
      <c r="T1741" s="13">
        <f t="shared" si="639"/>
        <v>3076.5891174467206</v>
      </c>
      <c r="U1741" s="12">
        <f t="shared" si="663"/>
        <v>101145.80642698724</v>
      </c>
      <c r="X1741" s="13">
        <f>IF(AA1741&gt;0,SQRT(Sum_Sq($AI$2,V_rtHz($AH$2)/(1+1/$A1741),V_rtHz($AH$2*$A1741)/(1+$A1741),$AN$2*$AH$2/(1+1/$A1741),$AM$2*SQRT(Sum_Sq(AA1741,1/($X$2*Y$8*(1+X$1017+AA1741/Z1741))))/SQRT(Sum_Sq($X$2*AA1741*Y$8,1)),                   $AQ$2*SQRT(Sum_Sq($AH$2/(1+1/$A1741)+AA1741*( 1/(X$1017+1+AA1741/Z1741)-1)/(1+($X$2*AA1741*Y$8)^2), (AA1741^2*Y$8*$X$2+1/($X$2*Y$8*(X$1017+1+AA1741/Z1741           )))/(1+($X$2*AA1741*Y$8)^2))),           V_rtHz(Z1741)/($X$2*Y$8*(Z1741*X$1017+Z1741+AA1741)),V_rtHz(AA1741)*SQRT(Sum_Sq(Z1741*Y$8*$X$2*X$1017,1))/($X$2*Y$8*(Z1741*X$1017+Z1741+AA1741))))/SQRT(Sum_Sq(1/(1+$A1741)+$AC$2/$I$2-1/(1+(1+AA1741/Z1741)/X$1017),$X$2/$I$2)),IF(AA1742&lt;0,"A",X1742))</f>
        <v>2.1210136392164065E-6</v>
      </c>
      <c r="Z1741" s="13">
        <f t="shared" si="640"/>
        <v>3042.1017771911465</v>
      </c>
      <c r="AA1741" s="12">
        <f t="shared" si="664"/>
        <v>323477.17454340035</v>
      </c>
      <c r="AC1741" s="13">
        <f>IF(AF1741&gt;0,SQRT(Sum_Sq($AI$2,V_rtHz($AH$2)/(1+1/$A1741),V_rtHz($AH$2*$A1741)/(1+$A1741),$AN$2*$AH$2/(1+1/$A1741),$AM$2*SQRT(Sum_Sq(AF1741,1/($X$2*AD$8*(1+AC$1017+AF1741/AE1741))))/SQRT(Sum_Sq($X$2*AF1741*AD$8,1)),                   $AQ$2*SQRT(Sum_Sq($AH$2/(1+1/$A1741)+AF1741*( 1/(AC$1017+1+AF1741/AE1741)-1)/(1+($X$2*AF1741*AD$8)^2), (AF1741^2*AD$8*$X$2+1/($X$2*AD$8*(AC$1017+1+AF1741/AE1741           )))/(1+($X$2*AF1741*AD$8)^2))),           V_rtHz(AE1741)/($X$2*AD$8*(AE1741*AC$1017+AE1741+AF1741)),V_rtHz(AF1741)*SQRT(Sum_Sq(AE1741*AD$8*$X$2*AC$1017,1))/($X$2*AD$8*(AE1741*AC$1017+AE1741+AF1741))))/SQRT(Sum_Sq(1/(1+$A1741)+$AC$2/$I$2-1/(1+(1+AF1741/AE1741)/AC$1017),$X$2/$I$2)),IF(AF1742&lt;0,"A",AC1742))</f>
        <v>3.7256059755598834E-6</v>
      </c>
      <c r="AE1741" s="13">
        <f t="shared" si="641"/>
        <v>3031.4424859524956</v>
      </c>
      <c r="AF1741" s="12">
        <f t="shared" si="665"/>
        <v>1026521.4951979071</v>
      </c>
      <c r="AG1741" s="13"/>
      <c r="AH1741" s="13">
        <f>IF(AK1741&gt;0,SQRT(Sum_Sq($AI$2,V_rtHz($AH$2)/(1+1/$A1741),V_rtHz($AH$2*$A1741)/(1+$A1741),$AN$2*$AH$2/(1+1/$A1741),$AM$2*SQRT(Sum_Sq(AK1741,1/($X$2*AI$8*(1+AH$1017+AK1741/AJ1741))))/SQRT(Sum_Sq($X$2*AK1741*AI$8,1)),                   $AQ$2*SQRT(Sum_Sq($AH$2/(1+1/$A1741)+AK1741*( 1/(AH$1017+1+AK1741/AJ1741)-1)/(1+($X$2*AK1741*AI$8)^2), (AK1741^2*AI$8*$X$2+1/($X$2*AI$8*(AH$1017+1+AK1741/AJ1741           )))/(1+($X$2*AK1741*AI$8)^2))),           V_rtHz(AJ1741)/($X$2*AI$8*(AJ1741*AH$1017+AJ1741+AK1741)),V_rtHz(AK1741)*SQRT(Sum_Sq(AJ1741*AI$8*$X$2*AH$1017,1))/($X$2*AI$8*(AJ1741*AH$1017+AJ1741+AK1741))))/SQRT(Sum_Sq(1/(1+$A1741)+$AC$2/$I$2-1/(1+(1+AK1741/AJ1741)/AH$1017),$X$2/$I$2)),IF(AK1742&lt;0,"A",AH1742))</f>
        <v>6.6000434434679718E-6</v>
      </c>
      <c r="AI1741" s="13"/>
      <c r="AJ1741" s="13">
        <f t="shared" si="642"/>
        <v>3028.0957060485503</v>
      </c>
      <c r="AK1741" s="12">
        <f t="shared" si="666"/>
        <v>3249733.7702821987</v>
      </c>
      <c r="AM1741" s="13">
        <f>IF(AP1741&gt;0,SQRT(Sum_Sq($AI$2,V_rtHz($AH$2)/(1+1/$A1741),V_rtHz($AH$2*$A1741)/(1+$A1741),$AN$2*$AH$2/(1+1/$A1741),$AM$2*SQRT(Sum_Sq(AP1741,1/($X$2*AN$8*(1+AM$1017+AP1741/AO1741))))/SQRT(Sum_Sq($X$2*AP1741*AN$8,1)),                   $AQ$2*SQRT(Sum_Sq($AH$2/(1+1/$A1741)+AP1741*( 1/(AM$1017+1+AP1741/AO1741)-1)/(1+($X$2*AP1741*AN$8)^2), (AP1741^2*AN$8*$X$2+1/($X$2*AN$8*(AM$1017+1+AP1741/AO1741           )))/(1+($X$2*AP1741*AN$8)^2))),           V_rtHz(AO1741)/($X$2*AN$8*(AO1741*AM$1017+AO1741+AP1741)),V_rtHz(AP1741)*SQRT(Sum_Sq(AO1741*AN$8*$X$2*AM$1017,1))/($X$2*AN$8*(AO1741*AM$1017+AO1741+AP1741))))/SQRT(Sum_Sq(1/(1+$A1741)+$AC$2/$I$2-1/(1+(1+AP1741/AO1741)/AM$1017),$X$2/$I$2)),IF(AP1742&lt;0,"A",AM1742))</f>
        <v>1.1727170183827386E-5</v>
      </c>
      <c r="AO1741" s="13">
        <f t="shared" si="643"/>
        <v>3027.039739074793</v>
      </c>
      <c r="AP1741" s="12">
        <f t="shared" si="667"/>
        <v>10280145.427616827</v>
      </c>
      <c r="AR1741" s="13">
        <f t="shared" si="644"/>
        <v>69887291.180198371</v>
      </c>
      <c r="AS1741" s="13">
        <f t="shared" si="645"/>
        <v>-1.8742397042525151E-5</v>
      </c>
      <c r="AV1741" s="13"/>
      <c r="AW1741" s="13">
        <f t="shared" si="646"/>
        <v>9963.3300000000036</v>
      </c>
      <c r="AX1741" s="13">
        <f t="shared" si="647"/>
        <v>1.0898999999999999</v>
      </c>
      <c r="AZ1741" s="13"/>
      <c r="BA1741" s="13"/>
      <c r="BB1741" s="13">
        <f t="shared" si="648"/>
        <v>3150.681587988543</v>
      </c>
      <c r="BC1741" s="13">
        <f t="shared" si="649"/>
        <v>3.4465664218175047</v>
      </c>
      <c r="BD1741" s="13"/>
      <c r="BE1741" s="13"/>
      <c r="BG1741" s="13">
        <f t="shared" si="650"/>
        <v>996.3330000000002</v>
      </c>
      <c r="BH1741" s="13">
        <f t="shared" si="651"/>
        <v>10.899000000000013</v>
      </c>
      <c r="BI1741" s="13"/>
      <c r="BL1741" s="13">
        <f t="shared" si="652"/>
        <v>315.06815879885437</v>
      </c>
      <c r="BM1741" s="13">
        <f t="shared" si="653"/>
        <v>34.465664218175107</v>
      </c>
      <c r="BP1741" s="13"/>
      <c r="BQ1741" s="13">
        <f t="shared" si="654"/>
        <v>99.633300000000006</v>
      </c>
      <c r="BR1741" s="13">
        <f t="shared" si="655"/>
        <v>108.98999999999991</v>
      </c>
      <c r="BT1741" s="13"/>
      <c r="BU1741" s="13"/>
      <c r="BV1741" s="13">
        <f t="shared" si="656"/>
        <v>31.50681587988543</v>
      </c>
      <c r="BW1741" s="13">
        <f t="shared" si="657"/>
        <v>344.65664218175181</v>
      </c>
      <c r="CA1741" s="13">
        <f t="shared" si="658"/>
        <v>9.9633299999999991</v>
      </c>
      <c r="CB1741" s="13">
        <f t="shared" si="659"/>
        <v>1089.9000000000015</v>
      </c>
    </row>
    <row r="1742" spans="1:80" x14ac:dyDescent="0.3">
      <c r="A1742" s="13">
        <f t="shared" si="635"/>
        <v>0.23334580622810017</v>
      </c>
      <c r="C1742" s="13" t="str">
        <f>IF(F1742&gt;0,SQRT(Sum_Sq($AI$2,V_rtHz($AH$2)/(1+1/$A1742),V_rtHz($AH$2*$A1742)/(1+$A1742),$AN$2*$AH$2/(1+1/$A1742),$AM$2*SQRT(Sum_Sq(F1742,1/($X$2*D$8*(1+C$1017+F1742/E1742))))/SQRT(Sum_Sq($X$2*F1742*D$8,1)),                   $AQ$2*SQRT(Sum_Sq($AH$2/(1+1/$A1742)+F1742*( 1/(C$1017+1+F1742/E1742)-1)/(1+($X$2*F1742*D$8)^2), (F1742^2*D$8*$X$2+1/($X$2*D$8*(C$1017+1+F1742/E1742           )))/(1+($X$2*F1742*D$8)^2))),           V_rtHz(E1742)/($X$2*D$8*(E1742*C$1017+E1742+F1742)),V_rtHz(F1742)*SQRT(Sum_Sq(E1742*D$8*$X$2*C$1017,1))/($X$2*D$8*(E1742*C$1017+E1742+F1742))))/SQRT(Sum_Sq(1/(1+$A1742)+$AC$2/$I$2-1/(1+(1+F1742/E1742)/C$1017),$X$2/$I$2)),IF(F1743&lt;0,"A",C1743))</f>
        <v>A</v>
      </c>
      <c r="E1742" s="13">
        <f t="shared" si="636"/>
        <v>-1</v>
      </c>
      <c r="F1742" s="12">
        <f t="shared" si="660"/>
        <v>-2</v>
      </c>
      <c r="H1742" s="13">
        <f>IF(K1742&gt;0,SQRT(Sum_Sq($AI$2,V_rtHz($AH$2)/(1+1/$A1742),V_rtHz($AH$2*$A1742)/(1+$A1742),$AN$2*$AH$2/(1+1/$A1742),$AM$2*SQRT(Sum_Sq(K1742,1/($X$2*I$8*(1+H$1017+K1742/J1742))))/SQRT(Sum_Sq($X$2*K1742*I$8,1)),                   $AQ$2*SQRT(Sum_Sq($AH$2/(1+1/$A1742)+K1742*( 1/(H$1017+1+K1742/J1742)-1)/(1+($X$2*K1742*I$8)^2), (K1742^2*I$8*$X$2+1/($X$2*I$8*(H$1017+1+K1742/J1742           )))/(1+($X$2*K1742*I$8)^2))),           V_rtHz(J1742)/($X$2*I$8*(J1742*H$1017+J1742+K1742)),V_rtHz(K1742)*SQRT(Sum_Sq(J1742*I$8*$X$2*H$1017,1))/($X$2*I$8*(J1742*H$1017+J1742+K1742))))/SQRT(Sum_Sq(1/(1+$A1742)+$AC$2/$I$2-1/(1+(1+K1742/J1742)/H$1017),$X$2/$I$2)),IF(K1743&lt;0,"A",H1743))</f>
        <v>6.0439305259511167E-7</v>
      </c>
      <c r="J1742" s="13">
        <f t="shared" si="637"/>
        <v>3650.3550895186777</v>
      </c>
      <c r="K1742" s="12">
        <f t="shared" si="661"/>
        <v>8524.7621038881771</v>
      </c>
      <c r="M1742" s="13">
        <f>IF(P1742&gt;0,SQRT(Sum_Sq($AI$2,V_rtHz($AH$2)/(1+1/$A1742),V_rtHz($AH$2*$A1742)/(1+$A1742),$AN$2*$AH$2/(1+1/$A1742),$AM$2*SQRT(Sum_Sq(P1742,1/($X$2*N$8*(1+M$1017+P1742/O1742))))/SQRT(Sum_Sq($X$2*P1742*N$8,1)),                   $AQ$2*SQRT(Sum_Sq($AH$2/(1+1/$A1742)+P1742*( 1/(M$1017+1+P1742/O1742)-1)/(1+($X$2*P1742*N$8)^2), (P1742^2*N$8*$X$2+1/($X$2*N$8*(M$1017+1+P1742/O1742           )))/(1+($X$2*P1742*N$8)^2))),           V_rtHz(O1742)/($X$2*N$8*(O1742*M$1017+O1742+P1742)),V_rtHz(P1742)*SQRT(Sum_Sq(O1742*N$8*$X$2*M$1017,1))/($X$2*N$8*(O1742*M$1017+O1742+P1742))))/SQRT(Sum_Sq(1/(1+$A1742)+$AC$2/$I$2-1/(1+(1+P1742/O1742)/M$1017),$X$2/$I$2)),IF(P1743&lt;0,"A",M1743))</f>
        <v>7.807631396270296E-7</v>
      </c>
      <c r="O1742" s="13">
        <f t="shared" si="638"/>
        <v>3171.9193027039059</v>
      </c>
      <c r="P1742" s="12">
        <f t="shared" si="662"/>
        <v>31023.818503843846</v>
      </c>
      <c r="R1742" s="13">
        <f>IF(U1742&gt;0,SQRT(Sum_Sq($AI$2,V_rtHz($AH$2)/(1+1/$A1742),V_rtHz($AH$2*$A1742)/(1+$A1742),$AN$2*$AH$2/(1+1/$A1742),$AM$2*SQRT(Sum_Sq(U1742,1/($X$2*S$8*(1+R$1017+U1742/T1742))))/SQRT(Sum_Sq($X$2*U1742*S$8,1)),                   $AQ$2*SQRT(Sum_Sq($AH$2/(1+1/$A1742)+U1742*( 1/(R$1017+1+U1742/T1742)-1)/(1+($X$2*U1742*S$8)^2), (U1742^2*S$8*$X$2+1/($X$2*S$8*(R$1017+1+U1742/T1742           )))/(1+($X$2*U1742*S$8)^2))),           V_rtHz(T1742)/($X$2*S$8*(T1742*R$1017+T1742+U1742)),V_rtHz(U1742)*SQRT(Sum_Sq(T1742*S$8*$X$2*R$1017,1))/($X$2*S$8*(T1742*R$1017+T1742+U1742))))/SQRT(Sum_Sq(1/(1+$A1742)+$AC$2/$I$2-1/(1+(1+U1742/T1742)/R$1017),$X$2/$I$2)),IF(U1743&lt;0,"A",R1743))</f>
        <v>1.2399832568889408E-6</v>
      </c>
      <c r="T1742" s="13">
        <f t="shared" si="639"/>
        <v>3056.7492138880752</v>
      </c>
      <c r="U1742" s="12">
        <f t="shared" si="663"/>
        <v>101802.29569203897</v>
      </c>
      <c r="X1742" s="13">
        <f>IF(AA1742&gt;0,SQRT(Sum_Sq($AI$2,V_rtHz($AH$2)/(1+1/$A1742),V_rtHz($AH$2*$A1742)/(1+$A1742),$AN$2*$AH$2/(1+1/$A1742),$AM$2*SQRT(Sum_Sq(AA1742,1/($X$2*Y$8*(1+X$1017+AA1742/Z1742))))/SQRT(Sum_Sq($X$2*AA1742*Y$8,1)),                   $AQ$2*SQRT(Sum_Sq($AH$2/(1+1/$A1742)+AA1742*( 1/(X$1017+1+AA1742/Z1742)-1)/(1+($X$2*AA1742*Y$8)^2), (AA1742^2*Y$8*$X$2+1/($X$2*Y$8*(X$1017+1+AA1742/Z1742           )))/(1+($X$2*AA1742*Y$8)^2))),           V_rtHz(Z1742)/($X$2*Y$8*(Z1742*X$1017+Z1742+AA1742)),V_rtHz(AA1742)*SQRT(Sum_Sq(Z1742*Y$8*$X$2*X$1017,1))/($X$2*Y$8*(Z1742*X$1017+Z1742+AA1742))))/SQRT(Sum_Sq(1/(1+$A1742)+$AC$2/$I$2-1/(1+(1+AA1742/Z1742)/X$1017),$X$2/$I$2)),IF(AA1743&lt;0,"A",X1743))</f>
        <v>2.1227010175414321E-6</v>
      </c>
      <c r="Z1742" s="13">
        <f t="shared" si="640"/>
        <v>3022.9379007708662</v>
      </c>
      <c r="AA1742" s="12">
        <f t="shared" si="664"/>
        <v>325527.85398215114</v>
      </c>
      <c r="AC1742" s="13">
        <f>IF(AF1742&gt;0,SQRT(Sum_Sq($AI$2,V_rtHz($AH$2)/(1+1/$A1742),V_rtHz($AH$2*$A1742)/(1+$A1742),$AN$2*$AH$2/(1+1/$A1742),$AM$2*SQRT(Sum_Sq(AF1742,1/($X$2*AD$8*(1+AC$1017+AF1742/AE1742))))/SQRT(Sum_Sq($X$2*AF1742*AD$8,1)),                   $AQ$2*SQRT(Sum_Sq($AH$2/(1+1/$A1742)+AF1742*( 1/(AC$1017+1+AF1742/AE1742)-1)/(1+($X$2*AF1742*AD$8)^2), (AF1742^2*AD$8*$X$2+1/($X$2*AD$8*(AC$1017+1+AF1742/AE1742           )))/(1+($X$2*AF1742*AD$8)^2))),           V_rtHz(AE1742)/($X$2*AD$8*(AE1742*AC$1017+AE1742+AF1742)),V_rtHz(AF1742)*SQRT(Sum_Sq(AE1742*AD$8*$X$2*AC$1017,1))/($X$2*AD$8*(AE1742*AC$1017+AE1742+AF1742))))/SQRT(Sum_Sq(1/(1+$A1742)+$AC$2/$I$2-1/(1+(1+AF1742/AE1742)/AC$1017),$X$2/$I$2)),IF(AF1743&lt;0,"A",AC1743))</f>
        <v>3.7286924569659811E-6</v>
      </c>
      <c r="AE1742" s="13">
        <f t="shared" si="641"/>
        <v>3012.4843363224541</v>
      </c>
      <c r="AF1742" s="12">
        <f t="shared" si="665"/>
        <v>1032981.5945483897</v>
      </c>
      <c r="AG1742" s="13"/>
      <c r="AH1742" s="13">
        <f>IF(AK1742&gt;0,SQRT(Sum_Sq($AI$2,V_rtHz($AH$2)/(1+1/$A1742),V_rtHz($AH$2*$A1742)/(1+$A1742),$AN$2*$AH$2/(1+1/$A1742),$AM$2*SQRT(Sum_Sq(AK1742,1/($X$2*AI$8*(1+AH$1017+AK1742/AJ1742))))/SQRT(Sum_Sq($X$2*AK1742*AI$8,1)),                   $AQ$2*SQRT(Sum_Sq($AH$2/(1+1/$A1742)+AK1742*( 1/(AH$1017+1+AK1742/AJ1742)-1)/(1+($X$2*AK1742*AI$8)^2), (AK1742^2*AI$8*$X$2+1/($X$2*AI$8*(AH$1017+1+AK1742/AJ1742           )))/(1+($X$2*AK1742*AI$8)^2))),           V_rtHz(AJ1742)/($X$2*AI$8*(AJ1742*AH$1017+AJ1742+AK1742)),V_rtHz(AK1742)*SQRT(Sum_Sq(AJ1742*AI$8*$X$2*AH$1017,1))/($X$2*AI$8*(AJ1742*AH$1017+AJ1742+AK1742))))/SQRT(Sum_Sq(1/(1+$A1742)+$AC$2/$I$2-1/(1+(1+AK1742/AJ1742)/AH$1017),$X$2/$I$2)),IF(AK1743&lt;0,"A",AH1743))</f>
        <v>6.605583766916458E-6</v>
      </c>
      <c r="AI1742" s="13"/>
      <c r="AJ1742" s="13">
        <f t="shared" si="642"/>
        <v>3009.2018384054409</v>
      </c>
      <c r="AK1742" s="12">
        <f t="shared" si="666"/>
        <v>3270137.865131346</v>
      </c>
      <c r="AM1742" s="13">
        <f>IF(AP1742&gt;0,SQRT(Sum_Sq($AI$2,V_rtHz($AH$2)/(1+1/$A1742),V_rtHz($AH$2*$A1742)/(1+$A1742),$AN$2*$AH$2/(1+1/$A1742),$AM$2*SQRT(Sum_Sq(AP1742,1/($X$2*AN$8*(1+AM$1017+AP1742/AO1742))))/SQRT(Sum_Sq($X$2*AP1742*AN$8,1)),                   $AQ$2*SQRT(Sum_Sq($AH$2/(1+1/$A1742)+AP1742*( 1/(AM$1017+1+AP1742/AO1742)-1)/(1+($X$2*AP1742*AN$8)^2), (AP1742^2*AN$8*$X$2+1/($X$2*AN$8*(AM$1017+1+AP1742/AO1742           )))/(1+($X$2*AP1742*AN$8)^2))),           V_rtHz(AO1742)/($X$2*AN$8*(AO1742*AM$1017+AO1742+AP1742)),V_rtHz(AP1742)*SQRT(Sum_Sq(AO1742*AN$8*$X$2*AM$1017,1))/($X$2*AN$8*(AO1742*AM$1017+AO1742+AP1742))))/SQRT(Sum_Sq(1/(1+$A1742)+$AC$2/$I$2-1/(1+(1+AP1742/AO1742)/AM$1017),$X$2/$I$2)),IF(AP1743&lt;0,"A",AM1743))</f>
        <v>1.1737083646370481E-5</v>
      </c>
      <c r="AO1742" s="13">
        <f t="shared" si="643"/>
        <v>3008.1661226595688</v>
      </c>
      <c r="AP1742" s="12">
        <f t="shared" si="667"/>
        <v>10344644.366033839</v>
      </c>
      <c r="AR1742" s="13">
        <f t="shared" si="644"/>
        <v>69887291.180198371</v>
      </c>
      <c r="AS1742" s="13">
        <f t="shared" si="645"/>
        <v>-1.885258603874584E-5</v>
      </c>
      <c r="AV1742" s="13"/>
      <c r="AW1742" s="13">
        <f t="shared" si="646"/>
        <v>9963.3300000000036</v>
      </c>
      <c r="AX1742" s="13">
        <f t="shared" si="647"/>
        <v>1.0898999999999985</v>
      </c>
      <c r="AZ1742" s="13"/>
      <c r="BA1742" s="13"/>
      <c r="BB1742" s="13">
        <f t="shared" si="648"/>
        <v>3150.681587988543</v>
      </c>
      <c r="BC1742" s="13">
        <f t="shared" si="649"/>
        <v>3.4465664218175047</v>
      </c>
      <c r="BD1742" s="13"/>
      <c r="BE1742" s="13"/>
      <c r="BG1742" s="13">
        <f t="shared" si="650"/>
        <v>996.3330000000002</v>
      </c>
      <c r="BH1742" s="13">
        <f t="shared" si="651"/>
        <v>10.899000000000004</v>
      </c>
      <c r="BI1742" s="13"/>
      <c r="BL1742" s="13">
        <f t="shared" si="652"/>
        <v>315.06815879885437</v>
      </c>
      <c r="BM1742" s="13">
        <f t="shared" si="653"/>
        <v>34.465664218175128</v>
      </c>
      <c r="BP1742" s="13"/>
      <c r="BQ1742" s="13">
        <f t="shared" si="654"/>
        <v>99.633300000000006</v>
      </c>
      <c r="BR1742" s="13">
        <f t="shared" si="655"/>
        <v>108.99000000000012</v>
      </c>
      <c r="BT1742" s="13"/>
      <c r="BU1742" s="13"/>
      <c r="BV1742" s="13">
        <f t="shared" si="656"/>
        <v>31.50681587988543</v>
      </c>
      <c r="BW1742" s="13">
        <f t="shared" si="657"/>
        <v>344.65664218175181</v>
      </c>
      <c r="CA1742" s="13">
        <f t="shared" si="658"/>
        <v>9.9633299999999991</v>
      </c>
      <c r="CB1742" s="13">
        <f t="shared" si="659"/>
        <v>1089.9000000000021</v>
      </c>
    </row>
    <row r="1743" spans="1:80" x14ac:dyDescent="0.3">
      <c r="A1743" s="13">
        <f t="shared" si="635"/>
        <v>0.23659196974857544</v>
      </c>
      <c r="C1743" s="13" t="str">
        <f>IF(F1743&gt;0,SQRT(Sum_Sq($AI$2,V_rtHz($AH$2)/(1+1/$A1743),V_rtHz($AH$2*$A1743)/(1+$A1743),$AN$2*$AH$2/(1+1/$A1743),$AM$2*SQRT(Sum_Sq(F1743,1/($X$2*D$8*(1+C$1017+F1743/E1743))))/SQRT(Sum_Sq($X$2*F1743*D$8,1)),                   $AQ$2*SQRT(Sum_Sq($AH$2/(1+1/$A1743)+F1743*( 1/(C$1017+1+F1743/E1743)-1)/(1+($X$2*F1743*D$8)^2), (F1743^2*D$8*$X$2+1/($X$2*D$8*(C$1017+1+F1743/E1743           )))/(1+($X$2*F1743*D$8)^2))),           V_rtHz(E1743)/($X$2*D$8*(E1743*C$1017+E1743+F1743)),V_rtHz(F1743)*SQRT(Sum_Sq(E1743*D$8*$X$2*C$1017,1))/($X$2*D$8*(E1743*C$1017+E1743+F1743))))/SQRT(Sum_Sq(1/(1+$A1743)+$AC$2/$I$2-1/(1+(1+F1743/E1743)/C$1017),$X$2/$I$2)),IF(F1744&lt;0,"A",C1744))</f>
        <v>A</v>
      </c>
      <c r="E1743" s="13">
        <f t="shared" si="636"/>
        <v>-1</v>
      </c>
      <c r="F1743" s="12">
        <f t="shared" si="660"/>
        <v>-2</v>
      </c>
      <c r="H1743" s="13">
        <f>IF(K1743&gt;0,SQRT(Sum_Sq($AI$2,V_rtHz($AH$2)/(1+1/$A1743),V_rtHz($AH$2*$A1743)/(1+$A1743),$AN$2*$AH$2/(1+1/$A1743),$AM$2*SQRT(Sum_Sq(K1743,1/($X$2*I$8*(1+H$1017+K1743/J1743))))/SQRT(Sum_Sq($X$2*K1743*I$8,1)),                   $AQ$2*SQRT(Sum_Sq($AH$2/(1+1/$A1743)+K1743*( 1/(H$1017+1+K1743/J1743)-1)/(1+($X$2*K1743*I$8)^2), (K1743^2*I$8*$X$2+1/($X$2*I$8*(H$1017+1+K1743/J1743           )))/(1+($X$2*K1743*I$8)^2))),           V_rtHz(J1743)/($X$2*I$8*(J1743*H$1017+J1743+K1743)),V_rtHz(K1743)*SQRT(Sum_Sq(J1743*I$8*$X$2*H$1017,1))/($X$2*I$8*(J1743*H$1017+J1743+K1743))))/SQRT(Sum_Sq(1/(1+$A1743)+$AC$2/$I$2-1/(1+(1+K1743/J1743)/H$1017),$X$2/$I$2)),IF(K1744&lt;0,"A",H1744))</f>
        <v>6.0336664155790378E-7</v>
      </c>
      <c r="J1743" s="13">
        <f t="shared" si="637"/>
        <v>3616.2938230492709</v>
      </c>
      <c r="K1743" s="12">
        <f t="shared" si="661"/>
        <v>8605.0554118484233</v>
      </c>
      <c r="M1743" s="13">
        <f>IF(P1743&gt;0,SQRT(Sum_Sq($AI$2,V_rtHz($AH$2)/(1+1/$A1743),V_rtHz($AH$2*$A1743)/(1+$A1743),$AN$2*$AH$2/(1+1/$A1743),$AM$2*SQRT(Sum_Sq(P1743,1/($X$2*N$8*(1+M$1017+P1743/O1743))))/SQRT(Sum_Sq($X$2*P1743*N$8,1)),                   $AQ$2*SQRT(Sum_Sq($AH$2/(1+1/$A1743)+P1743*( 1/(M$1017+1+P1743/O1743)-1)/(1+($X$2*P1743*N$8)^2), (P1743^2*N$8*$X$2+1/($X$2*N$8*(M$1017+1+P1743/O1743           )))/(1+($X$2*P1743*N$8)^2))),           V_rtHz(O1743)/($X$2*N$8*(O1743*M$1017+O1743+P1743)),V_rtHz(P1743)*SQRT(Sum_Sq(O1743*N$8*$X$2*M$1017,1))/($X$2*N$8*(O1743*M$1017+O1743+P1743))))/SQRT(Sum_Sq(1/(1+$A1743)+$AC$2/$I$2-1/(1+(1+P1743/O1743)/M$1017),$X$2/$I$2)),IF(P1744&lt;0,"A",M1744))</f>
        <v>7.8102252410096398E-7</v>
      </c>
      <c r="O1743" s="13">
        <f t="shared" si="638"/>
        <v>3149.8266110701006</v>
      </c>
      <c r="P1743" s="12">
        <f t="shared" si="662"/>
        <v>31241.417673620279</v>
      </c>
      <c r="R1743" s="13">
        <f>IF(U1743&gt;0,SQRT(Sum_Sq($AI$2,V_rtHz($AH$2)/(1+1/$A1743),V_rtHz($AH$2*$A1743)/(1+$A1743),$AN$2*$AH$2/(1+1/$A1743),$AM$2*SQRT(Sum_Sq(U1743,1/($X$2*S$8*(1+R$1017+U1743/T1743))))/SQRT(Sum_Sq($X$2*U1743*S$8,1)),                   $AQ$2*SQRT(Sum_Sq($AH$2/(1+1/$A1743)+U1743*( 1/(R$1017+1+U1743/T1743)-1)/(1+($X$2*U1743*S$8)^2), (U1743^2*S$8*$X$2+1/($X$2*S$8*(R$1017+1+U1743/T1743           )))/(1+($X$2*U1743*S$8)^2))),           V_rtHz(T1743)/($X$2*S$8*(T1743*R$1017+T1743+U1743)),V_rtHz(U1743)*SQRT(Sum_Sq(T1743*S$8*$X$2*R$1017,1))/($X$2*S$8*(T1743*R$1017+T1743+U1743))))/SQRT(Sum_Sq(1/(1+$A1743)+$AC$2/$I$2-1/(1+(1+U1743/T1743)/R$1017),$X$2/$I$2)),IF(U1744&lt;0,"A",R1744))</f>
        <v>1.2408898240126379E-6</v>
      </c>
      <c r="T1743" s="13">
        <f t="shared" si="639"/>
        <v>3037.0322972834038</v>
      </c>
      <c r="U1743" s="12">
        <f t="shared" si="663"/>
        <v>102463.21305407015</v>
      </c>
      <c r="X1743" s="13">
        <f>IF(AA1743&gt;0,SQRT(Sum_Sq($AI$2,V_rtHz($AH$2)/(1+1/$A1743),V_rtHz($AH$2*$A1743)/(1+$A1743),$AN$2*$AH$2/(1+1/$A1743),$AM$2*SQRT(Sum_Sq(AA1743,1/($X$2*Y$8*(1+X$1017+AA1743/Z1743))))/SQRT(Sum_Sq($X$2*AA1743*Y$8,1)),                   $AQ$2*SQRT(Sum_Sq($AH$2/(1+1/$A1743)+AA1743*( 1/(X$1017+1+AA1743/Z1743)-1)/(1+($X$2*AA1743*Y$8)^2), (AA1743^2*Y$8*$X$2+1/($X$2*Y$8*(X$1017+1+AA1743/Z1743           )))/(1+($X$2*AA1743*Y$8)^2))),           V_rtHz(Z1743)/($X$2*Y$8*(Z1743*X$1017+Z1743+AA1743)),V_rtHz(AA1743)*SQRT(Sum_Sq(Z1743*Y$8*$X$2*X$1017,1))/($X$2*Y$8*(Z1743*X$1017+Z1743+AA1743))))/SQRT(Sum_Sq(1/(1+$A1743)+$AC$2/$I$2-1/(1+(1+AA1743/Z1743)/X$1017),$X$2/$I$2)),IF(AA1744&lt;0,"A",X1744))</f>
        <v>2.1244800034840998E-6</v>
      </c>
      <c r="Z1743" s="13">
        <f t="shared" si="640"/>
        <v>3003.8838872182464</v>
      </c>
      <c r="AA1743" s="12">
        <f t="shared" si="664"/>
        <v>327592.71812950505</v>
      </c>
      <c r="AC1743" s="13">
        <f>IF(AF1743&gt;0,SQRT(Sum_Sq($AI$2,V_rtHz($AH$2)/(1+1/$A1743),V_rtHz($AH$2*$A1743)/(1+$A1743),$AN$2*$AH$2/(1+1/$A1743),$AM$2*SQRT(Sum_Sq(AF1743,1/($X$2*AD$8*(1+AC$1017+AF1743/AE1743))))/SQRT(Sum_Sq($X$2*AF1743*AD$8,1)),                   $AQ$2*SQRT(Sum_Sq($AH$2/(1+1/$A1743)+AF1743*( 1/(AC$1017+1+AF1743/AE1743)-1)/(1+($X$2*AF1743*AD$8)^2), (AF1743^2*AD$8*$X$2+1/($X$2*AD$8*(AC$1017+1+AF1743/AE1743           )))/(1+($X$2*AF1743*AD$8)^2))),           V_rtHz(AE1743)/($X$2*AD$8*(AE1743*AC$1017+AE1743+AF1743)),V_rtHz(AF1743)*SQRT(Sum_Sq(AE1743*AD$8*$X$2*AC$1017,1))/($X$2*AD$8*(AE1743*AC$1017+AE1743+AF1743))))/SQRT(Sum_Sq(1/(1+$A1743)+$AC$2/$I$2-1/(1+(1+AF1743/AE1743)/AC$1017),$X$2/$I$2)),IF(AF1744&lt;0,"A",AC1744))</f>
        <v>3.7319373472857329E-6</v>
      </c>
      <c r="AE1743" s="13">
        <f t="shared" si="641"/>
        <v>2993.6321608059275</v>
      </c>
      <c r="AF1743" s="12">
        <f t="shared" si="665"/>
        <v>1039486.7191861894</v>
      </c>
      <c r="AG1743" s="13"/>
      <c r="AH1743" s="13">
        <f>IF(AK1743&gt;0,SQRT(Sum_Sq($AI$2,V_rtHz($AH$2)/(1+1/$A1743),V_rtHz($AH$2*$A1743)/(1+$A1743),$AN$2*$AH$2/(1+1/$A1743),$AM$2*SQRT(Sum_Sq(AK1743,1/($X$2*AI$8*(1+AH$1017+AK1743/AJ1743))))/SQRT(Sum_Sq($X$2*AK1743*AI$8,1)),                   $AQ$2*SQRT(Sum_Sq($AH$2/(1+1/$A1743)+AK1743*( 1/(AH$1017+1+AK1743/AJ1743)-1)/(1+($X$2*AK1743*AI$8)^2), (AK1743^2*AI$8*$X$2+1/($X$2*AI$8*(AH$1017+1+AK1743/AJ1743           )))/(1+($X$2*AK1743*AI$8)^2))),           V_rtHz(AJ1743)/($X$2*AI$8*(AJ1743*AH$1017+AJ1743+AK1743)),V_rtHz(AK1743)*SQRT(Sum_Sq(AJ1743*AI$8*$X$2*AH$1017,1))/($X$2*AI$8*(AJ1743*AH$1017+AJ1743+AK1743))))/SQRT(Sum_Sq(1/(1+$A1743)+$AC$2/$I$2-1/(1+(1+AK1743/AJ1743)/AH$1017),$X$2/$I$2)),IF(AK1744&lt;0,"A",AH1744))</f>
        <v>6.6114033702696378E-6</v>
      </c>
      <c r="AI1743" s="13"/>
      <c r="AJ1743" s="13">
        <f t="shared" si="642"/>
        <v>2990.4127398978558</v>
      </c>
      <c r="AK1743" s="12">
        <f t="shared" si="666"/>
        <v>3290684.5079614716</v>
      </c>
      <c r="AM1743" s="13">
        <f>IF(AP1743&gt;0,SQRT(Sum_Sq($AI$2,V_rtHz($AH$2)/(1+1/$A1743),V_rtHz($AH$2*$A1743)/(1+$A1743),$AN$2*$AH$2/(1+1/$A1743),$AM$2*SQRT(Sum_Sq(AP1743,1/($X$2*AN$8*(1+AM$1017+AP1743/AO1743))))/SQRT(Sum_Sq($X$2*AP1743*AN$8,1)),                   $AQ$2*SQRT(Sum_Sq($AH$2/(1+1/$A1743)+AP1743*( 1/(AM$1017+1+AP1743/AO1743)-1)/(1+($X$2*AP1743*AN$8)^2), (AP1743^2*AN$8*$X$2+1/($X$2*AN$8*(AM$1017+1+AP1743/AO1743           )))/(1+($X$2*AP1743*AN$8)^2))),           V_rtHz(AO1743)/($X$2*AN$8*(AO1743*AM$1017+AO1743+AP1743)),V_rtHz(AP1743)*SQRT(Sum_Sq(AO1743*AN$8*$X$2*AM$1017,1))/($X$2*AN$8*(AO1743*AM$1017+AO1743+AP1743))))/SQRT(Sum_Sq(1/(1+$A1743)+$AC$2/$I$2-1/(1+(1+AP1743/AO1743)/AM$1017),$X$2/$I$2)),IF(AP1744&lt;0,"A",AM1744))</f>
        <v>1.1747492838760939E-5</v>
      </c>
      <c r="AO1743" s="13">
        <f t="shared" si="643"/>
        <v>2989.3968967659239</v>
      </c>
      <c r="AP1743" s="12">
        <f t="shared" si="667"/>
        <v>10409594.2450899</v>
      </c>
      <c r="AR1743" s="13">
        <f t="shared" si="644"/>
        <v>69887291.180198371</v>
      </c>
      <c r="AS1743" s="13">
        <f t="shared" si="645"/>
        <v>-1.8965638641294059E-5</v>
      </c>
      <c r="AV1743" s="13"/>
      <c r="AW1743" s="13">
        <f t="shared" si="646"/>
        <v>9963.3300000000036</v>
      </c>
      <c r="AX1743" s="13">
        <f t="shared" si="647"/>
        <v>1.0898999999999972</v>
      </c>
      <c r="AZ1743" s="13"/>
      <c r="BA1743" s="13"/>
      <c r="BB1743" s="13">
        <f t="shared" si="648"/>
        <v>3150.681587988543</v>
      </c>
      <c r="BC1743" s="13">
        <f t="shared" si="649"/>
        <v>3.4465664218175083</v>
      </c>
      <c r="BD1743" s="13"/>
      <c r="BE1743" s="13"/>
      <c r="BG1743" s="13">
        <f t="shared" si="650"/>
        <v>996.3330000000002</v>
      </c>
      <c r="BH1743" s="13">
        <f t="shared" si="651"/>
        <v>10.898999999999996</v>
      </c>
      <c r="BI1743" s="13"/>
      <c r="BL1743" s="13">
        <f t="shared" si="652"/>
        <v>315.06815879885437</v>
      </c>
      <c r="BM1743" s="13">
        <f t="shared" si="653"/>
        <v>34.465664218175107</v>
      </c>
      <c r="BP1743" s="13"/>
      <c r="BQ1743" s="13">
        <f t="shared" si="654"/>
        <v>99.633299999999991</v>
      </c>
      <c r="BR1743" s="13">
        <f t="shared" si="655"/>
        <v>108.99000000000012</v>
      </c>
      <c r="BT1743" s="13"/>
      <c r="BU1743" s="13"/>
      <c r="BV1743" s="13">
        <f t="shared" si="656"/>
        <v>31.50681587988543</v>
      </c>
      <c r="BW1743" s="13">
        <f t="shared" si="657"/>
        <v>344.65664218175124</v>
      </c>
      <c r="CA1743" s="13">
        <f t="shared" si="658"/>
        <v>9.9633299999999991</v>
      </c>
      <c r="CB1743" s="13">
        <f t="shared" si="659"/>
        <v>1089.9000000000008</v>
      </c>
    </row>
    <row r="1744" spans="1:80" x14ac:dyDescent="0.3">
      <c r="A1744" s="13">
        <f t="shared" si="635"/>
        <v>0.23988329190194882</v>
      </c>
      <c r="C1744" s="13" t="str">
        <f>IF(F1744&gt;0,SQRT(Sum_Sq($AI$2,V_rtHz($AH$2)/(1+1/$A1744),V_rtHz($AH$2*$A1744)/(1+$A1744),$AN$2*$AH$2/(1+1/$A1744),$AM$2*SQRT(Sum_Sq(F1744,1/($X$2*D$8*(1+C$1017+F1744/E1744))))/SQRT(Sum_Sq($X$2*F1744*D$8,1)),                   $AQ$2*SQRT(Sum_Sq($AH$2/(1+1/$A1744)+F1744*( 1/(C$1017+1+F1744/E1744)-1)/(1+($X$2*F1744*D$8)^2), (F1744^2*D$8*$X$2+1/($X$2*D$8*(C$1017+1+F1744/E1744           )))/(1+($X$2*F1744*D$8)^2))),           V_rtHz(E1744)/($X$2*D$8*(E1744*C$1017+E1744+F1744)),V_rtHz(F1744)*SQRT(Sum_Sq(E1744*D$8*$X$2*C$1017,1))/($X$2*D$8*(E1744*C$1017+E1744+F1744))))/SQRT(Sum_Sq(1/(1+$A1744)+$AC$2/$I$2-1/(1+(1+F1744/E1744)/C$1017),$X$2/$I$2)),IF(F1745&lt;0,"A",C1745))</f>
        <v>A</v>
      </c>
      <c r="E1744" s="13">
        <f t="shared" si="636"/>
        <v>-1</v>
      </c>
      <c r="F1744" s="12">
        <f t="shared" si="660"/>
        <v>-2</v>
      </c>
      <c r="H1744" s="13">
        <f>IF(K1744&gt;0,SQRT(Sum_Sq($AI$2,V_rtHz($AH$2)/(1+1/$A1744),V_rtHz($AH$2*$A1744)/(1+$A1744),$AN$2*$AH$2/(1+1/$A1744),$AM$2*SQRT(Sum_Sq(K1744,1/($X$2*I$8*(1+H$1017+K1744/J1744))))/SQRT(Sum_Sq($X$2*K1744*I$8,1)),                   $AQ$2*SQRT(Sum_Sq($AH$2/(1+1/$A1744)+K1744*( 1/(H$1017+1+K1744/J1744)-1)/(1+($X$2*K1744*I$8)^2), (K1744^2*I$8*$X$2+1/($X$2*I$8*(H$1017+1+K1744/J1744           )))/(1+($X$2*K1744*I$8)^2))),           V_rtHz(J1744)/($X$2*I$8*(J1744*H$1017+J1744+K1744)),V_rtHz(K1744)*SQRT(Sum_Sq(J1744*I$8*$X$2*H$1017,1))/($X$2*I$8*(J1744*H$1017+J1744+K1744))))/SQRT(Sum_Sq(1/(1+$A1744)+$AC$2/$I$2-1/(1+(1+K1744/J1744)/H$1017),$X$2/$I$2)),IF(K1745&lt;0,"A",H1745))</f>
        <v>6.0240244096047173E-7</v>
      </c>
      <c r="J1744" s="13">
        <f t="shared" si="637"/>
        <v>3582.7500045936376</v>
      </c>
      <c r="K1744" s="12">
        <f t="shared" si="661"/>
        <v>8685.6210154115033</v>
      </c>
      <c r="M1744" s="13">
        <f>IF(P1744&gt;0,SQRT(Sum_Sq($AI$2,V_rtHz($AH$2)/(1+1/$A1744),V_rtHz($AH$2*$A1744)/(1+$A1744),$AN$2*$AH$2/(1+1/$A1744),$AM$2*SQRT(Sum_Sq(P1744,1/($X$2*N$8*(1+M$1017+P1744/O1744))))/SQRT(Sum_Sq($X$2*P1744*N$8,1)),                   $AQ$2*SQRT(Sum_Sq($AH$2/(1+1/$A1744)+P1744*( 1/(M$1017+1+P1744/O1744)-1)/(1+($X$2*P1744*N$8)^2), (P1744^2*N$8*$X$2+1/($X$2*N$8*(M$1017+1+P1744/O1744           )))/(1+($X$2*P1744*N$8)^2))),           V_rtHz(O1744)/($X$2*N$8*(O1744*M$1017+O1744+P1744)),V_rtHz(P1744)*SQRT(Sum_Sq(O1744*N$8*$X$2*M$1017,1))/($X$2*N$8*(O1744*M$1017+O1744+P1744))))/SQRT(Sum_Sq(1/(1+$A1744)+$AC$2/$I$2-1/(1+(1+P1744/O1744)/M$1017),$X$2/$I$2)),IF(P1745&lt;0,"A",M1745))</f>
        <v>7.8132374077374996E-7</v>
      </c>
      <c r="O1744" s="13">
        <f t="shared" si="638"/>
        <v>3127.9064217860951</v>
      </c>
      <c r="P1744" s="12">
        <f t="shared" si="662"/>
        <v>31460.355741631724</v>
      </c>
      <c r="R1744" s="13">
        <f>IF(U1744&gt;0,SQRT(Sum_Sq($AI$2,V_rtHz($AH$2)/(1+1/$A1744),V_rtHz($AH$2*$A1744)/(1+$A1744),$AN$2*$AH$2/(1+1/$A1744),$AM$2*SQRT(Sum_Sq(U1744,1/($X$2*S$8*(1+R$1017+U1744/T1744))))/SQRT(Sum_Sq($X$2*U1744*S$8,1)),                   $AQ$2*SQRT(Sum_Sq($AH$2/(1+1/$A1744)+U1744*( 1/(R$1017+1+U1744/T1744)-1)/(1+($X$2*U1744*S$8)^2), (U1744^2*S$8*$X$2+1/($X$2*S$8*(R$1017+1+U1744/T1744           )))/(1+($X$2*U1744*S$8)^2))),           V_rtHz(T1744)/($X$2*S$8*(T1744*R$1017+T1744+U1744)),V_rtHz(U1744)*SQRT(Sum_Sq(T1744*S$8*$X$2*R$1017,1))/($X$2*S$8*(T1744*R$1017+T1744+U1744))))/SQRT(Sum_Sq(1/(1+$A1744)+$AC$2/$I$2-1/(1+(1+U1744/T1744)/R$1017),$X$2/$I$2)),IF(U1745&lt;0,"A",R1745))</f>
        <v>1.2418531964003143E-6</v>
      </c>
      <c r="T1744" s="13">
        <f t="shared" si="639"/>
        <v>3017.4376181667108</v>
      </c>
      <c r="U1744" s="12">
        <f t="shared" si="663"/>
        <v>103128.59011736787</v>
      </c>
      <c r="X1744" s="13">
        <f>IF(AA1744&gt;0,SQRT(Sum_Sq($AI$2,V_rtHz($AH$2)/(1+1/$A1744),V_rtHz($AH$2*$A1744)/(1+$A1744),$AN$2*$AH$2/(1+1/$A1744),$AM$2*SQRT(Sum_Sq(AA1744,1/($X$2*Y$8*(1+X$1017+AA1744/Z1744))))/SQRT(Sum_Sq($X$2*AA1744*Y$8,1)),                   $AQ$2*SQRT(Sum_Sq($AH$2/(1+1/$A1744)+AA1744*( 1/(X$1017+1+AA1744/Z1744)-1)/(1+($X$2*AA1744*Y$8)^2), (AA1744^2*Y$8*$X$2+1/($X$2*Y$8*(X$1017+1+AA1744/Z1744           )))/(1+($X$2*AA1744*Y$8)^2))),           V_rtHz(Z1744)/($X$2*Y$8*(Z1744*X$1017+Z1744+AA1744)),V_rtHz(AA1744)*SQRT(Sum_Sq(Z1744*Y$8*$X$2*X$1017,1))/($X$2*Y$8*(Z1744*X$1017+Z1744+AA1744))))/SQRT(Sum_Sq(1/(1+$A1744)+$AC$2/$I$2-1/(1+(1+AA1744/Z1744)/X$1017),$X$2/$I$2)),IF(AA1745&lt;0,"A",X1745))</f>
        <v>2.1263516291294854E-6</v>
      </c>
      <c r="Z1744" s="13">
        <f t="shared" si="640"/>
        <v>2984.939239560927</v>
      </c>
      <c r="AA1744" s="12">
        <f t="shared" si="664"/>
        <v>329671.8655164314</v>
      </c>
      <c r="AC1744" s="13">
        <f>IF(AF1744&gt;0,SQRT(Sum_Sq($AI$2,V_rtHz($AH$2)/(1+1/$A1744),V_rtHz($AH$2*$A1744)/(1+$A1744),$AN$2*$AH$2/(1+1/$A1744),$AM$2*SQRT(Sum_Sq(AF1744,1/($X$2*AD$8*(1+AC$1017+AF1744/AE1744))))/SQRT(Sum_Sq($X$2*AF1744*AD$8,1)),                   $AQ$2*SQRT(Sum_Sq($AH$2/(1+1/$A1744)+AF1744*( 1/(AC$1017+1+AF1744/AE1744)-1)/(1+($X$2*AF1744*AD$8)^2), (AF1744^2*AD$8*$X$2+1/($X$2*AD$8*(AC$1017+1+AF1744/AE1744           )))/(1+($X$2*AF1744*AD$8)^2))),           V_rtHz(AE1744)/($X$2*AD$8*(AE1744*AC$1017+AE1744+AF1744)),V_rtHz(AF1744)*SQRT(Sum_Sq(AE1744*AD$8*$X$2*AC$1017,1))/($X$2*AD$8*(AE1744*AC$1017+AE1744+AF1744))))/SQRT(Sum_Sq(1/(1+$A1744)+$AC$2/$I$2-1/(1+(1+AF1744/AE1744)/AC$1017),$X$2/$I$2)),IF(AF1745&lt;0,"A",AC1745))</f>
        <v>3.7353424802736636E-6</v>
      </c>
      <c r="AE1744" s="13">
        <f t="shared" si="641"/>
        <v>2974.8855338373942</v>
      </c>
      <c r="AF1744" s="12">
        <f t="shared" si="665"/>
        <v>1046037.1795456478</v>
      </c>
      <c r="AG1744" s="13"/>
      <c r="AH1744" s="13">
        <f>IF(AK1744&gt;0,SQRT(Sum_Sq($AI$2,V_rtHz($AH$2)/(1+1/$A1744),V_rtHz($AH$2*$A1744)/(1+$A1744),$AN$2*$AH$2/(1+1/$A1744),$AM$2*SQRT(Sum_Sq(AK1744,1/($X$2*AI$8*(1+AH$1017+AK1744/AJ1744))))/SQRT(Sum_Sq($X$2*AK1744*AI$8,1)),                   $AQ$2*SQRT(Sum_Sq($AH$2/(1+1/$A1744)+AK1744*( 1/(AH$1017+1+AK1744/AJ1744)-1)/(1+($X$2*AK1744*AI$8)^2), (AK1744^2*AI$8*$X$2+1/($X$2*AI$8*(AH$1017+1+AK1744/AJ1744           )))/(1+($X$2*AK1744*AI$8)^2))),           V_rtHz(AJ1744)/($X$2*AI$8*(AJ1744*AH$1017+AJ1744+AK1744)),V_rtHz(AK1744)*SQRT(Sum_Sq(AJ1744*AI$8*$X$2*AH$1017,1))/($X$2*AI$8*(AJ1744*AH$1017+AJ1744+AK1744))))/SQRT(Sum_Sq(1/(1+$A1744)+$AC$2/$I$2-1/(1+(1+AK1744/AJ1744)/AH$1017),$X$2/$I$2)),IF(AK1745&lt;0,"A",AH1745))</f>
        <v>6.6175055137868332E-6</v>
      </c>
      <c r="AI1744" s="13"/>
      <c r="AJ1744" s="13">
        <f t="shared" si="642"/>
        <v>2971.7280067600695</v>
      </c>
      <c r="AK1744" s="12">
        <f t="shared" si="666"/>
        <v>3311374.6793809421</v>
      </c>
      <c r="AM1744" s="13">
        <f>IF(AP1744&gt;0,SQRT(Sum_Sq($AI$2,V_rtHz($AH$2)/(1+1/$A1744),V_rtHz($AH$2*$A1744)/(1+$A1744),$AN$2*$AH$2/(1+1/$A1744),$AM$2*SQRT(Sum_Sq(AP1744,1/($X$2*AN$8*(1+AM$1017+AP1744/AO1744))))/SQRT(Sum_Sq($X$2*AP1744*AN$8,1)),                   $AQ$2*SQRT(Sum_Sq($AH$2/(1+1/$A1744)+AP1744*( 1/(AM$1017+1+AP1744/AO1744)-1)/(1+($X$2*AP1744*AN$8)^2), (AP1744^2*AN$8*$X$2+1/($X$2*AN$8*(AM$1017+1+AP1744/AO1744           )))/(1+($X$2*AP1744*AN$8)^2))),           V_rtHz(AO1744)/($X$2*AN$8*(AO1744*AM$1017+AO1744+AP1744)),V_rtHz(AP1744)*SQRT(Sum_Sq(AO1744*AN$8*$X$2*AM$1017,1))/($X$2*AN$8*(AO1744*AM$1017+AO1744+AP1744))))/SQRT(Sum_Sq(1/(1+$A1744)+$AC$2/$I$2-1/(1+(1+AP1744/AO1744)/AM$1017),$X$2/$I$2)),IF(AP1745&lt;0,"A",AM1745))</f>
        <v>1.1758403565943818E-5</v>
      </c>
      <c r="AO1744" s="13">
        <f t="shared" si="643"/>
        <v>2970.7316644455955</v>
      </c>
      <c r="AP1744" s="12">
        <f t="shared" si="667"/>
        <v>10474998.164693395</v>
      </c>
      <c r="AR1744" s="13">
        <f t="shared" si="644"/>
        <v>69887291.180198371</v>
      </c>
      <c r="AS1744" s="13">
        <f t="shared" si="645"/>
        <v>-1.9081656731430609E-5</v>
      </c>
      <c r="AV1744" s="13"/>
      <c r="AW1744" s="13">
        <f t="shared" si="646"/>
        <v>9963.3300000000036</v>
      </c>
      <c r="AX1744" s="13">
        <f t="shared" si="647"/>
        <v>1.0898999999999999</v>
      </c>
      <c r="AZ1744" s="13"/>
      <c r="BA1744" s="13"/>
      <c r="BB1744" s="13">
        <f t="shared" si="648"/>
        <v>3150.681587988543</v>
      </c>
      <c r="BC1744" s="13">
        <f t="shared" si="649"/>
        <v>3.4465664218175047</v>
      </c>
      <c r="BD1744" s="13"/>
      <c r="BE1744" s="13"/>
      <c r="BG1744" s="13">
        <f t="shared" si="650"/>
        <v>996.3330000000002</v>
      </c>
      <c r="BH1744" s="13">
        <f t="shared" si="651"/>
        <v>10.899000000000004</v>
      </c>
      <c r="BI1744" s="13"/>
      <c r="BL1744" s="13">
        <f t="shared" si="652"/>
        <v>315.06815879885437</v>
      </c>
      <c r="BM1744" s="13">
        <f t="shared" si="653"/>
        <v>34.465664218175085</v>
      </c>
      <c r="BP1744" s="13"/>
      <c r="BQ1744" s="13">
        <f t="shared" si="654"/>
        <v>99.633299999999991</v>
      </c>
      <c r="BR1744" s="13">
        <f t="shared" si="655"/>
        <v>108.99000000000024</v>
      </c>
      <c r="BT1744" s="13"/>
      <c r="BU1744" s="13"/>
      <c r="BV1744" s="13">
        <f t="shared" si="656"/>
        <v>31.50681587988543</v>
      </c>
      <c r="BW1744" s="13">
        <f t="shared" si="657"/>
        <v>344.65664218175209</v>
      </c>
      <c r="CA1744" s="13">
        <f t="shared" si="658"/>
        <v>9.9633299999999991</v>
      </c>
      <c r="CB1744" s="13">
        <f t="shared" si="659"/>
        <v>1089.9000000000015</v>
      </c>
    </row>
    <row r="1745" spans="1:80" x14ac:dyDescent="0.3">
      <c r="A1745" s="13">
        <f t="shared" si="635"/>
        <v>0.24322040090738145</v>
      </c>
      <c r="C1745" s="13" t="str">
        <f>IF(F1745&gt;0,SQRT(Sum_Sq($AI$2,V_rtHz($AH$2)/(1+1/$A1745),V_rtHz($AH$2*$A1745)/(1+$A1745),$AN$2*$AH$2/(1+1/$A1745),$AM$2*SQRT(Sum_Sq(F1745,1/($X$2*D$8*(1+C$1017+F1745/E1745))))/SQRT(Sum_Sq($X$2*F1745*D$8,1)),                   $AQ$2*SQRT(Sum_Sq($AH$2/(1+1/$A1745)+F1745*( 1/(C$1017+1+F1745/E1745)-1)/(1+($X$2*F1745*D$8)^2), (F1745^2*D$8*$X$2+1/($X$2*D$8*(C$1017+1+F1745/E1745           )))/(1+($X$2*F1745*D$8)^2))),           V_rtHz(E1745)/($X$2*D$8*(E1745*C$1017+E1745+F1745)),V_rtHz(F1745)*SQRT(Sum_Sq(E1745*D$8*$X$2*C$1017,1))/($X$2*D$8*(E1745*C$1017+E1745+F1745))))/SQRT(Sum_Sq(1/(1+$A1745)+$AC$2/$I$2-1/(1+(1+F1745/E1745)/C$1017),$X$2/$I$2)),IF(F1746&lt;0,"A",C1746))</f>
        <v>A</v>
      </c>
      <c r="E1745" s="13">
        <f t="shared" si="636"/>
        <v>-1</v>
      </c>
      <c r="F1745" s="12">
        <f t="shared" si="660"/>
        <v>-2</v>
      </c>
      <c r="H1745" s="13">
        <f>IF(K1745&gt;0,SQRT(Sum_Sq($AI$2,V_rtHz($AH$2)/(1+1/$A1745),V_rtHz($AH$2*$A1745)/(1+$A1745),$AN$2*$AH$2/(1+1/$A1745),$AM$2*SQRT(Sum_Sq(K1745,1/($X$2*I$8*(1+H$1017+K1745/J1745))))/SQRT(Sum_Sq($X$2*K1745*I$8,1)),                   $AQ$2*SQRT(Sum_Sq($AH$2/(1+1/$A1745)+K1745*( 1/(H$1017+1+K1745/J1745)-1)/(1+($X$2*K1745*I$8)^2), (K1745^2*I$8*$X$2+1/($X$2*I$8*(H$1017+1+K1745/J1745           )))/(1+($X$2*K1745*I$8)^2))),           V_rtHz(J1745)/($X$2*I$8*(J1745*H$1017+J1745+K1745)),V_rtHz(K1745)*SQRT(Sum_Sq(J1745*I$8*$X$2*H$1017,1))/($X$2*I$8*(J1745*H$1017+J1745+K1745))))/SQRT(Sum_Sq(1/(1+$A1745)+$AC$2/$I$2-1/(1+(1+K1745/J1745)/H$1017),$X$2/$I$2)),IF(K1746&lt;0,"A",H1746))</f>
        <v>6.0149962238538664E-7</v>
      </c>
      <c r="J1745" s="13">
        <f t="shared" si="637"/>
        <v>3549.7097475368823</v>
      </c>
      <c r="K1745" s="12">
        <f t="shared" si="661"/>
        <v>8766.4656960916291</v>
      </c>
      <c r="M1745" s="13">
        <f>IF(P1745&gt;0,SQRT(Sum_Sq($AI$2,V_rtHz($AH$2)/(1+1/$A1745),V_rtHz($AH$2*$A1745)/(1+$A1745),$AN$2*$AH$2/(1+1/$A1745),$AM$2*SQRT(Sum_Sq(P1745,1/($X$2*N$8*(1+M$1017+P1745/O1745))))/SQRT(Sum_Sq($X$2*P1745*N$8,1)),                   $AQ$2*SQRT(Sum_Sq($AH$2/(1+1/$A1745)+P1745*( 1/(M$1017+1+P1745/O1745)-1)/(1+($X$2*P1745*N$8)^2), (P1745^2*N$8*$X$2+1/($X$2*N$8*(M$1017+1+P1745/O1745           )))/(1+($X$2*P1745*N$8)^2))),           V_rtHz(O1745)/($X$2*N$8*(O1745*M$1017+O1745+P1745)),V_rtHz(P1745)*SQRT(Sum_Sq(O1745*N$8*$X$2*M$1017,1))/($X$2*N$8*(O1745*M$1017+O1745+P1745))))/SQRT(Sum_Sq(1/(1+$A1745)+$AC$2/$I$2-1/(1+(1+P1745/O1745)/M$1017),$X$2/$I$2)),IF(P1746&lt;0,"A",M1746))</f>
        <v>7.8166705917246068E-7</v>
      </c>
      <c r="O1745" s="13">
        <f t="shared" si="638"/>
        <v>3106.1568754196064</v>
      </c>
      <c r="P1745" s="12">
        <f t="shared" si="662"/>
        <v>31680.643542072066</v>
      </c>
      <c r="R1745" s="13">
        <f>IF(U1745&gt;0,SQRT(Sum_Sq($AI$2,V_rtHz($AH$2)/(1+1/$A1745),V_rtHz($AH$2*$A1745)/(1+$A1745),$AN$2*$AH$2/(1+1/$A1745),$AM$2*SQRT(Sum_Sq(U1745,1/($X$2*S$8*(1+R$1017+U1745/T1745))))/SQRT(Sum_Sq($X$2*U1745*S$8,1)),                   $AQ$2*SQRT(Sum_Sq($AH$2/(1+1/$A1745)+U1745*( 1/(R$1017+1+U1745/T1745)-1)/(1+($X$2*U1745*S$8)^2), (U1745^2*S$8*$X$2+1/($X$2*S$8*(R$1017+1+U1745/T1745           )))/(1+($X$2*U1745*S$8)^2))),           V_rtHz(T1745)/($X$2*S$8*(T1745*R$1017+T1745+U1745)),V_rtHz(U1745)*SQRT(Sum_Sq(T1745*S$8*$X$2*R$1017,1))/($X$2*S$8*(T1745*R$1017+T1745+U1745))))/SQRT(Sum_Sq(1/(1+$A1745)+$AC$2/$I$2-1/(1+(1+U1745/T1745)/R$1017),$X$2/$I$2)),IF(U1746&lt;0,"A",R1746))</f>
        <v>1.2428739591462738E-6</v>
      </c>
      <c r="T1745" s="13">
        <f t="shared" si="639"/>
        <v>2997.9644325477325</v>
      </c>
      <c r="U1745" s="12">
        <f t="shared" si="663"/>
        <v>103798.45869758728</v>
      </c>
      <c r="X1745" s="13">
        <f>IF(AA1745&gt;0,SQRT(Sum_Sq($AI$2,V_rtHz($AH$2)/(1+1/$A1745),V_rtHz($AH$2*$A1745)/(1+$A1745),$AN$2*$AH$2/(1+1/$A1745),$AM$2*SQRT(Sum_Sq(AA1745,1/($X$2*Y$8*(1+X$1017+AA1745/Z1745))))/SQRT(Sum_Sq($X$2*AA1745*Y$8,1)),                   $AQ$2*SQRT(Sum_Sq($AH$2/(1+1/$A1745)+AA1745*( 1/(X$1017+1+AA1745/Z1745)-1)/(1+($X$2*AA1745*Y$8)^2), (AA1745^2*Y$8*$X$2+1/($X$2*Y$8*(X$1017+1+AA1745/Z1745           )))/(1+($X$2*AA1745*Y$8)^2))),           V_rtHz(Z1745)/($X$2*Y$8*(Z1745*X$1017+Z1745+AA1745)),V_rtHz(AA1745)*SQRT(Sum_Sq(Z1745*Y$8*$X$2*X$1017,1))/($X$2*Y$8*(Z1745*X$1017+Z1745+AA1745))))/SQRT(Sum_Sq(1/(1+$A1745)+$AC$2/$I$2-1/(1+(1+AA1745/Z1745)/X$1017),$X$2/$I$2)),IF(AA1746&lt;0,"A",X1746))</f>
        <v>2.1283169425090662E-6</v>
      </c>
      <c r="Z1745" s="13">
        <f t="shared" si="640"/>
        <v>2966.1034614686355</v>
      </c>
      <c r="AA1745" s="12">
        <f t="shared" si="664"/>
        <v>331765.39535542921</v>
      </c>
      <c r="AC1745" s="13">
        <f>IF(AF1745&gt;0,SQRT(Sum_Sq($AI$2,V_rtHz($AH$2)/(1+1/$A1745),V_rtHz($AH$2*$A1745)/(1+$A1745),$AN$2*$AH$2/(1+1/$A1745),$AM$2*SQRT(Sum_Sq(AF1745,1/($X$2*AD$8*(1+AC$1017+AF1745/AE1745))))/SQRT(Sum_Sq($X$2*AF1745*AD$8,1)),                   $AQ$2*SQRT(Sum_Sq($AH$2/(1+1/$A1745)+AF1745*( 1/(AC$1017+1+AF1745/AE1745)-1)/(1+($X$2*AF1745*AD$8)^2), (AF1745^2*AD$8*$X$2+1/($X$2*AD$8*(AC$1017+1+AF1745/AE1745           )))/(1+($X$2*AF1745*AD$8)^2))),           V_rtHz(AE1745)/($X$2*AD$8*(AE1745*AC$1017+AE1745+AF1745)),V_rtHz(AF1745)*SQRT(Sum_Sq(AE1745*AD$8*$X$2*AC$1017,1))/($X$2*AD$8*(AE1745*AC$1017+AE1745+AF1745))))/SQRT(Sum_Sq(1/(1+$A1745)+$AC$2/$I$2-1/(1+(1+AF1745/AE1745)/AC$1017),$X$2/$I$2)),IF(AF1746&lt;0,"A",AC1746))</f>
        <v>3.7389097170843279E-6</v>
      </c>
      <c r="AE1745" s="13">
        <f t="shared" si="641"/>
        <v>2956.2440292356441</v>
      </c>
      <c r="AF1745" s="12">
        <f t="shared" si="665"/>
        <v>1052633.2882238422</v>
      </c>
      <c r="AG1745" s="13"/>
      <c r="AH1745" s="13">
        <f>IF(AK1745&gt;0,SQRT(Sum_Sq($AI$2,V_rtHz($AH$2)/(1+1/$A1745),V_rtHz($AH$2*$A1745)/(1+$A1745),$AN$2*$AH$2/(1+1/$A1745),$AM$2*SQRT(Sum_Sq(AK1745,1/($X$2*AI$8*(1+AH$1017+AK1745/AJ1745))))/SQRT(Sum_Sq($X$2*AK1745*AI$8,1)),                   $AQ$2*SQRT(Sum_Sq($AH$2/(1+1/$A1745)+AK1745*( 1/(AH$1017+1+AK1745/AJ1745)-1)/(1+($X$2*AK1745*AI$8)^2), (AK1745^2*AI$8*$X$2+1/($X$2*AI$8*(AH$1017+1+AK1745/AJ1745           )))/(1+($X$2*AK1745*AI$8)^2))),           V_rtHz(AJ1745)/($X$2*AI$8*(AJ1745*AH$1017+AJ1745+AK1745)),V_rtHz(AK1745)*SQRT(Sum_Sq(AJ1745*AI$8*$X$2*AH$1017,1))/($X$2*AI$8*(AJ1745*AH$1017+AJ1745+AK1745))))/SQRT(Sum_Sq(1/(1+$A1745)+$AC$2/$I$2-1/(1+(1+AK1745/AJ1745)/AH$1017),$X$2/$I$2)),IF(AK1746&lt;0,"A",AH1746))</f>
        <v>6.623893505961893E-6</v>
      </c>
      <c r="AI1745" s="13"/>
      <c r="AJ1745" s="13">
        <f t="shared" si="642"/>
        <v>2953.1472342371758</v>
      </c>
      <c r="AK1745" s="12">
        <f t="shared" si="666"/>
        <v>3332209.3668432962</v>
      </c>
      <c r="AM1745" s="13">
        <f>IF(AP1745&gt;0,SQRT(Sum_Sq($AI$2,V_rtHz($AH$2)/(1+1/$A1745),V_rtHz($AH$2*$A1745)/(1+$A1745),$AN$2*$AH$2/(1+1/$A1745),$AM$2*SQRT(Sum_Sq(AP1745,1/($X$2*AN$8*(1+AM$1017+AP1745/AO1745))))/SQRT(Sum_Sq($X$2*AP1745*AN$8,1)),                   $AQ$2*SQRT(Sum_Sq($AH$2/(1+1/$A1745)+AP1745*( 1/(AM$1017+1+AP1745/AO1745)-1)/(1+($X$2*AP1745*AN$8)^2), (AP1745^2*AN$8*$X$2+1/($X$2*AN$8*(AM$1017+1+AP1745/AO1745           )))/(1+($X$2*AP1745*AN$8)^2))),           V_rtHz(AO1745)/($X$2*AN$8*(AO1745*AM$1017+AO1745+AP1745)),V_rtHz(AP1745)*SQRT(Sum_Sq(AO1745*AN$8*$X$2*AM$1017,1))/($X$2*AN$8*(AO1745*AM$1017+AO1745+AP1745))))/SQRT(Sum_Sq(1/(1+$A1745)+$AC$2/$I$2-1/(1+(1+AP1745/AO1745)/AM$1017),$X$2/$I$2)),IF(AP1746&lt;0,"A",AM1746))</f>
        <v>1.1769821718524084E-5</v>
      </c>
      <c r="AO1745" s="13">
        <f t="shared" si="643"/>
        <v>2952.1700276453748</v>
      </c>
      <c r="AP1745" s="12">
        <f t="shared" si="667"/>
        <v>10540859.246404564</v>
      </c>
      <c r="AR1745" s="13">
        <f t="shared" si="644"/>
        <v>69887291.180198371</v>
      </c>
      <c r="AS1745" s="13">
        <f t="shared" si="645"/>
        <v>-1.9200747025071822E-5</v>
      </c>
      <c r="AV1745" s="13"/>
      <c r="AW1745" s="13">
        <f t="shared" si="646"/>
        <v>9963.3300000000036</v>
      </c>
      <c r="AX1745" s="13">
        <f t="shared" si="647"/>
        <v>1.0898999999999985</v>
      </c>
      <c r="AZ1745" s="13"/>
      <c r="BA1745" s="13"/>
      <c r="BB1745" s="13">
        <f t="shared" si="648"/>
        <v>3150.681587988543</v>
      </c>
      <c r="BC1745" s="13">
        <f t="shared" si="649"/>
        <v>3.4465664218175083</v>
      </c>
      <c r="BD1745" s="13"/>
      <c r="BE1745" s="13"/>
      <c r="BG1745" s="13">
        <f t="shared" si="650"/>
        <v>996.3330000000002</v>
      </c>
      <c r="BH1745" s="13">
        <f t="shared" si="651"/>
        <v>10.899000000000022</v>
      </c>
      <c r="BI1745" s="13"/>
      <c r="BL1745" s="13">
        <f t="shared" si="652"/>
        <v>315.06815879885437</v>
      </c>
      <c r="BM1745" s="13">
        <f t="shared" si="653"/>
        <v>34.465664218175128</v>
      </c>
      <c r="BP1745" s="13"/>
      <c r="BQ1745" s="13">
        <f t="shared" si="654"/>
        <v>99.633300000000006</v>
      </c>
      <c r="BR1745" s="13">
        <f t="shared" si="655"/>
        <v>108.98999999999991</v>
      </c>
      <c r="BT1745" s="13"/>
      <c r="BU1745" s="13"/>
      <c r="BV1745" s="13">
        <f t="shared" si="656"/>
        <v>31.50681587988543</v>
      </c>
      <c r="BW1745" s="13">
        <f t="shared" si="657"/>
        <v>344.65664218175124</v>
      </c>
      <c r="CA1745" s="13">
        <f t="shared" si="658"/>
        <v>9.9633299999999991</v>
      </c>
      <c r="CB1745" s="13">
        <f t="shared" si="659"/>
        <v>1089.9000000000021</v>
      </c>
    </row>
    <row r="1746" spans="1:80" x14ac:dyDescent="0.3">
      <c r="A1746" s="13">
        <f t="shared" si="635"/>
        <v>0.246603933723434</v>
      </c>
      <c r="C1746" s="13" t="str">
        <f>IF(F1746&gt;0,SQRT(Sum_Sq($AI$2,V_rtHz($AH$2)/(1+1/$A1746),V_rtHz($AH$2*$A1746)/(1+$A1746),$AN$2*$AH$2/(1+1/$A1746),$AM$2*SQRT(Sum_Sq(F1746,1/($X$2*D$8*(1+C$1017+F1746/E1746))))/SQRT(Sum_Sq($X$2*F1746*D$8,1)),                   $AQ$2*SQRT(Sum_Sq($AH$2/(1+1/$A1746)+F1746*( 1/(C$1017+1+F1746/E1746)-1)/(1+($X$2*F1746*D$8)^2), (F1746^2*D$8*$X$2+1/($X$2*D$8*(C$1017+1+F1746/E1746           )))/(1+($X$2*F1746*D$8)^2))),           V_rtHz(E1746)/($X$2*D$8*(E1746*C$1017+E1746+F1746)),V_rtHz(F1746)*SQRT(Sum_Sq(E1746*D$8*$X$2*C$1017,1))/($X$2*D$8*(E1746*C$1017+E1746+F1746))))/SQRT(Sum_Sq(1/(1+$A1746)+$AC$2/$I$2-1/(1+(1+F1746/E1746)/C$1017),$X$2/$I$2)),IF(F1747&lt;0,"A",C1747))</f>
        <v>A</v>
      </c>
      <c r="E1746" s="13">
        <f t="shared" si="636"/>
        <v>-1</v>
      </c>
      <c r="F1746" s="12">
        <f t="shared" si="660"/>
        <v>-2</v>
      </c>
      <c r="H1746" s="13">
        <f>IF(K1746&gt;0,SQRT(Sum_Sq($AI$2,V_rtHz($AH$2)/(1+1/$A1746),V_rtHz($AH$2*$A1746)/(1+$A1746),$AN$2*$AH$2/(1+1/$A1746),$AM$2*SQRT(Sum_Sq(K1746,1/($X$2*I$8*(1+H$1017+K1746/J1746))))/SQRT(Sum_Sq($X$2*K1746*I$8,1)),                   $AQ$2*SQRT(Sum_Sq($AH$2/(1+1/$A1746)+K1746*( 1/(H$1017+1+K1746/J1746)-1)/(1+($X$2*K1746*I$8)^2), (K1746^2*I$8*$X$2+1/($X$2*I$8*(H$1017+1+K1746/J1746           )))/(1+($X$2*K1746*I$8)^2))),           V_rtHz(J1746)/($X$2*I$8*(J1746*H$1017+J1746+K1746)),V_rtHz(K1746)*SQRT(Sum_Sq(J1746*I$8*$X$2*H$1017,1))/($X$2*I$8*(J1746*H$1017+J1746+K1746))))/SQRT(Sum_Sq(1/(1+$A1746)+$AC$2/$I$2-1/(1+(1+K1746/J1746)/H$1017),$X$2/$I$2)),IF(K1747&lt;0,"A",H1747))</f>
        <v>6.0065740770535895E-7</v>
      </c>
      <c r="J1746" s="13">
        <f t="shared" si="637"/>
        <v>3517.1597169482698</v>
      </c>
      <c r="K1746" s="12">
        <f t="shared" si="661"/>
        <v>8847.5961392690551</v>
      </c>
      <c r="M1746" s="13">
        <f>IF(P1746&gt;0,SQRT(Sum_Sq($AI$2,V_rtHz($AH$2)/(1+1/$A1746),V_rtHz($AH$2*$A1746)/(1+$A1746),$AN$2*$AH$2/(1+1/$A1746),$AM$2*SQRT(Sum_Sq(P1746,1/($X$2*N$8*(1+M$1017+P1746/O1746))))/SQRT(Sum_Sq($X$2*P1746*N$8,1)),                   $AQ$2*SQRT(Sum_Sq($AH$2/(1+1/$A1746)+P1746*( 1/(M$1017+1+P1746/O1746)-1)/(1+($X$2*P1746*N$8)^2), (P1746^2*N$8*$X$2+1/($X$2*N$8*(M$1017+1+P1746/O1746           )))/(1+($X$2*P1746*N$8)^2))),           V_rtHz(O1746)/($X$2*N$8*(O1746*M$1017+O1746+P1746)),V_rtHz(P1746)*SQRT(Sum_Sq(O1746*N$8*$X$2*M$1017,1))/($X$2*N$8*(O1746*M$1017+O1746+P1746))))/SQRT(Sum_Sq(1/(1+$A1746)+$AC$2/$I$2-1/(1+(1+P1746/O1746)/M$1017),$X$2/$I$2)),IF(P1747&lt;0,"A",M1747))</f>
        <v>7.8205275781610781E-7</v>
      </c>
      <c r="O1746" s="13">
        <f t="shared" si="638"/>
        <v>3084.5761447633417</v>
      </c>
      <c r="P1746" s="12">
        <f t="shared" si="662"/>
        <v>31902.291964160562</v>
      </c>
      <c r="R1746" s="13">
        <f>IF(U1746&gt;0,SQRT(Sum_Sq($AI$2,V_rtHz($AH$2)/(1+1/$A1746),V_rtHz($AH$2*$A1746)/(1+$A1746),$AN$2*$AH$2/(1+1/$A1746),$AM$2*SQRT(Sum_Sq(U1746,1/($X$2*S$8*(1+R$1017+U1746/T1746))))/SQRT(Sum_Sq($X$2*U1746*S$8,1)),                   $AQ$2*SQRT(Sum_Sq($AH$2/(1+1/$A1746)+U1746*( 1/(R$1017+1+U1746/T1746)-1)/(1+($X$2*U1746*S$8)^2), (U1746^2*S$8*$X$2+1/($X$2*S$8*(R$1017+1+U1746/T1746           )))/(1+($X$2*U1746*S$8)^2))),           V_rtHz(T1746)/($X$2*S$8*(T1746*R$1017+T1746+U1746)),V_rtHz(U1746)*SQRT(Sum_Sq(T1746*S$8*$X$2*R$1017,1))/($X$2*S$8*(T1746*R$1017+T1746+U1746))))/SQRT(Sum_Sq(1/(1+$A1746)+$AC$2/$I$2-1/(1+(1+U1746/T1746)/R$1017),$X$2/$I$2)),IF(U1747&lt;0,"A",R1747))</f>
        <v>1.243952707572259E-6</v>
      </c>
      <c r="T1746" s="13">
        <f t="shared" si="639"/>
        <v>2978.6120018391916</v>
      </c>
      <c r="U1746" s="12">
        <f t="shared" si="663"/>
        <v>104472.85082330157</v>
      </c>
      <c r="X1746" s="13">
        <f>IF(AA1746&gt;0,SQRT(Sum_Sq($AI$2,V_rtHz($AH$2)/(1+1/$A1746),V_rtHz($AH$2*$A1746)/(1+$A1746),$AN$2*$AH$2/(1+1/$A1746),$AM$2*SQRT(Sum_Sq(AA1746,1/($X$2*Y$8*(1+X$1017+AA1746/Z1746))))/SQRT(Sum_Sq($X$2*AA1746*Y$8,1)),                   $AQ$2*SQRT(Sum_Sq($AH$2/(1+1/$A1746)+AA1746*( 1/(X$1017+1+AA1746/Z1746)-1)/(1+($X$2*AA1746*Y$8)^2), (AA1746^2*Y$8*$X$2+1/($X$2*Y$8*(X$1017+1+AA1746/Z1746           )))/(1+($X$2*AA1746*Y$8)^2))),           V_rtHz(Z1746)/($X$2*Y$8*(Z1746*X$1017+Z1746+AA1746)),V_rtHz(AA1746)*SQRT(Sum_Sq(Z1746*Y$8*$X$2*X$1017,1))/($X$2*Y$8*(Z1746*X$1017+Z1746+AA1746))))/SQRT(Sum_Sq(1/(1+$A1746)+$AC$2/$I$2-1/(1+(1+AA1746/Z1746)/X$1017),$X$2/$I$2)),IF(AA1747&lt;0,"A",X1747))</f>
        <v>2.1303770078816013E-6</v>
      </c>
      <c r="Z1746" s="13">
        <f t="shared" si="640"/>
        <v>2947.3760572735637</v>
      </c>
      <c r="AA1746" s="12">
        <f t="shared" si="664"/>
        <v>333873.40754526365</v>
      </c>
      <c r="AC1746" s="13">
        <f>IF(AF1746&gt;0,SQRT(Sum_Sq($AI$2,V_rtHz($AH$2)/(1+1/$A1746),V_rtHz($AH$2*$A1746)/(1+$A1746),$AN$2*$AH$2/(1+1/$A1746),$AM$2*SQRT(Sum_Sq(AF1746,1/($X$2*AD$8*(1+AC$1017+AF1746/AE1746))))/SQRT(Sum_Sq($X$2*AF1746*AD$8,1)),                   $AQ$2*SQRT(Sum_Sq($AH$2/(1+1/$A1746)+AF1746*( 1/(AC$1017+1+AF1746/AE1746)-1)/(1+($X$2*AF1746*AD$8)^2), (AF1746^2*AD$8*$X$2+1/($X$2*AD$8*(AC$1017+1+AF1746/AE1746           )))/(1+($X$2*AF1746*AD$8)^2))),           V_rtHz(AE1746)/($X$2*AD$8*(AE1746*AC$1017+AE1746+AF1746)),V_rtHz(AF1746)*SQRT(Sum_Sq(AE1746*AD$8*$X$2*AC$1017,1))/($X$2*AD$8*(AE1746*AC$1017+AE1746+AF1746))))/SQRT(Sum_Sq(1/(1+$A1746)+$AC$2/$I$2-1/(1+(1+AF1746/AE1746)/AC$1017),$X$2/$I$2)),IF(AF1747&lt;0,"A",AC1747))</f>
        <v>3.742640946762619E-6</v>
      </c>
      <c r="AE1746" s="13">
        <f t="shared" si="641"/>
        <v>2937.7072202449735</v>
      </c>
      <c r="AF1746" s="12">
        <f t="shared" si="665"/>
        <v>1059275.3599955144</v>
      </c>
      <c r="AG1746" s="13"/>
      <c r="AH1746" s="13">
        <f>IF(AK1746&gt;0,SQRT(Sum_Sq($AI$2,V_rtHz($AH$2)/(1+1/$A1746),V_rtHz($AH$2*$A1746)/(1+$A1746),$AN$2*$AH$2/(1+1/$A1746),$AM$2*SQRT(Sum_Sq(AK1746,1/($X$2*AI$8*(1+AH$1017+AK1746/AJ1746))))/SQRT(Sum_Sq($X$2*AK1746*AI$8,1)),                   $AQ$2*SQRT(Sum_Sq($AH$2/(1+1/$A1746)+AK1746*( 1/(AH$1017+1+AK1746/AJ1746)-1)/(1+($X$2*AK1746*AI$8)^2), (AK1746^2*AI$8*$X$2+1/($X$2*AI$8*(AH$1017+1+AK1746/AJ1746           )))/(1+($X$2*AK1746*AI$8)^2))),           V_rtHz(AJ1746)/($X$2*AI$8*(AJ1746*AH$1017+AJ1746+AK1746)),V_rtHz(AK1746)*SQRT(Sum_Sq(AJ1746*AI$8*$X$2*AH$1017,1))/($X$2*AI$8*(AJ1746*AH$1017+AJ1746+AK1746))))/SQRT(Sum_Sq(1/(1+$A1746)+$AC$2/$I$2-1/(1+(1+AK1746/AJ1746)/AH$1017),$X$2/$I$2)),IF(AK1747&lt;0,"A",AH1747))</f>
        <v>6.6305707043899987E-6</v>
      </c>
      <c r="AI1746" s="13"/>
      <c r="AJ1746" s="13">
        <f t="shared" si="642"/>
        <v>2934.6700166321234</v>
      </c>
      <c r="AK1746" s="12">
        <f t="shared" si="666"/>
        <v>3353189.5646944386</v>
      </c>
      <c r="AM1746" s="13">
        <f>IF(AP1746&gt;0,SQRT(Sum_Sq($AI$2,V_rtHz($AH$2)/(1+1/$A1746),V_rtHz($AH$2*$A1746)/(1+$A1746),$AN$2*$AH$2/(1+1/$A1746),$AM$2*SQRT(Sum_Sq(AP1746,1/($X$2*AN$8*(1+AM$1017+AP1746/AO1746))))/SQRT(Sum_Sq($X$2*AP1746*AN$8,1)),                   $AQ$2*SQRT(Sum_Sq($AH$2/(1+1/$A1746)+AP1746*( 1/(AM$1017+1+AP1746/AO1746)-1)/(1+($X$2*AP1746*AN$8)^2), (AP1746^2*AN$8*$X$2+1/($X$2*AN$8*(AM$1017+1+AP1746/AO1746           )))/(1+($X$2*AP1746*AN$8)^2))),           V_rtHz(AO1746)/($X$2*AN$8*(AO1746*AM$1017+AO1746+AP1746)),V_rtHz(AP1746)*SQRT(Sum_Sq(AO1746*AN$8*$X$2*AM$1017,1))/($X$2*AN$8*(AO1746*AM$1017+AO1746+AP1746))))/SQRT(Sum_Sq(1/(1+$A1746)+$AC$2/$I$2-1/(1+(1+AP1746/AO1746)/AM$1017),$X$2/$I$2)),IF(AP1747&lt;0,"A",AM1747))</f>
        <v>1.178175327430826E-5</v>
      </c>
      <c r="AO1746" s="13">
        <f t="shared" si="643"/>
        <v>2933.7115872559152</v>
      </c>
      <c r="AP1746" s="12">
        <f t="shared" si="667"/>
        <v>10607180.633584766</v>
      </c>
      <c r="AR1746" s="13">
        <f t="shared" si="644"/>
        <v>69887291.180198371</v>
      </c>
      <c r="AS1746" s="13">
        <f t="shared" si="645"/>
        <v>-1.9323021363370777E-5</v>
      </c>
      <c r="AV1746" s="13"/>
      <c r="AW1746" s="13">
        <f t="shared" si="646"/>
        <v>9963.3300000000036</v>
      </c>
      <c r="AX1746" s="13">
        <f t="shared" si="647"/>
        <v>1.0898999999999985</v>
      </c>
      <c r="AZ1746" s="13"/>
      <c r="BA1746" s="13"/>
      <c r="BB1746" s="13">
        <f t="shared" si="648"/>
        <v>3150.681587988543</v>
      </c>
      <c r="BC1746" s="13">
        <f t="shared" si="649"/>
        <v>3.4465664218175118</v>
      </c>
      <c r="BD1746" s="13"/>
      <c r="BE1746" s="13"/>
      <c r="BG1746" s="13">
        <f t="shared" si="650"/>
        <v>996.3330000000002</v>
      </c>
      <c r="BH1746" s="13">
        <f t="shared" si="651"/>
        <v>10.899000000000022</v>
      </c>
      <c r="BI1746" s="13"/>
      <c r="BL1746" s="13">
        <f t="shared" si="652"/>
        <v>315.06815879885437</v>
      </c>
      <c r="BM1746" s="13">
        <f t="shared" si="653"/>
        <v>34.465664218175085</v>
      </c>
      <c r="BP1746" s="13"/>
      <c r="BQ1746" s="13">
        <f t="shared" si="654"/>
        <v>99.633300000000006</v>
      </c>
      <c r="BR1746" s="13">
        <f t="shared" si="655"/>
        <v>108.99000000000002</v>
      </c>
      <c r="BT1746" s="13"/>
      <c r="BU1746" s="13"/>
      <c r="BV1746" s="13">
        <f t="shared" si="656"/>
        <v>31.506815879885437</v>
      </c>
      <c r="BW1746" s="13">
        <f t="shared" si="657"/>
        <v>344.65664218175209</v>
      </c>
      <c r="CA1746" s="13">
        <f t="shared" si="658"/>
        <v>9.9633299999999991</v>
      </c>
      <c r="CB1746" s="13">
        <f t="shared" si="659"/>
        <v>1089.9000000000021</v>
      </c>
    </row>
    <row r="1747" spans="1:80" x14ac:dyDescent="0.3">
      <c r="A1747" s="13">
        <f t="shared" si="635"/>
        <v>0.2500345361696425</v>
      </c>
      <c r="C1747" s="13" t="str">
        <f>IF(F1747&gt;0,SQRT(Sum_Sq($AI$2,V_rtHz($AH$2)/(1+1/$A1747),V_rtHz($AH$2*$A1747)/(1+$A1747),$AN$2*$AH$2/(1+1/$A1747),$AM$2*SQRT(Sum_Sq(F1747,1/($X$2*D$8*(1+C$1017+F1747/E1747))))/SQRT(Sum_Sq($X$2*F1747*D$8,1)),                   $AQ$2*SQRT(Sum_Sq($AH$2/(1+1/$A1747)+F1747*( 1/(C$1017+1+F1747/E1747)-1)/(1+($X$2*F1747*D$8)^2), (F1747^2*D$8*$X$2+1/($X$2*D$8*(C$1017+1+F1747/E1747           )))/(1+($X$2*F1747*D$8)^2))),           V_rtHz(E1747)/($X$2*D$8*(E1747*C$1017+E1747+F1747)),V_rtHz(F1747)*SQRT(Sum_Sq(E1747*D$8*$X$2*C$1017,1))/($X$2*D$8*(E1747*C$1017+E1747+F1747))))/SQRT(Sum_Sq(1/(1+$A1747)+$AC$2/$I$2-1/(1+(1+F1747/E1747)/C$1017),$X$2/$I$2)),IF(F1748&lt;0,"A",C1748))</f>
        <v>A</v>
      </c>
      <c r="E1747" s="13">
        <f t="shared" si="636"/>
        <v>-1</v>
      </c>
      <c r="F1747" s="12">
        <f t="shared" si="660"/>
        <v>-2</v>
      </c>
      <c r="H1747" s="13">
        <f>IF(K1747&gt;0,SQRT(Sum_Sq($AI$2,V_rtHz($AH$2)/(1+1/$A1747),V_rtHz($AH$2*$A1747)/(1+$A1747),$AN$2*$AH$2/(1+1/$A1747),$AM$2*SQRT(Sum_Sq(K1747,1/($X$2*I$8*(1+H$1017+K1747/J1747))))/SQRT(Sum_Sq($X$2*K1747*I$8,1)),                   $AQ$2*SQRT(Sum_Sq($AH$2/(1+1/$A1747)+K1747*( 1/(H$1017+1+K1747/J1747)-1)/(1+($X$2*K1747*I$8)^2), (K1747^2*I$8*$X$2+1/($X$2*I$8*(H$1017+1+K1747/J1747           )))/(1+($X$2*K1747*I$8)^2))),           V_rtHz(J1747)/($X$2*I$8*(J1747*H$1017+J1747+K1747)),V_rtHz(K1747)*SQRT(Sum_Sq(J1747*I$8*$X$2*H$1017,1))/($X$2*I$8*(J1747*H$1017+J1747+K1747))))/SQRT(Sum_Sq(1/(1+$A1747)+$AC$2/$I$2-1/(1+(1+K1747/J1747)/H$1017),$X$2/$I$2)),IF(K1748&lt;0,"A",H1748))</f>
        <v>5.9987506684630486E-7</v>
      </c>
      <c r="J1747" s="13">
        <f t="shared" si="637"/>
        <v>3485.0871012308917</v>
      </c>
      <c r="K1747" s="12">
        <f t="shared" si="661"/>
        <v>8929.0189395477373</v>
      </c>
      <c r="M1747" s="13">
        <f>IF(P1747&gt;0,SQRT(Sum_Sq($AI$2,V_rtHz($AH$2)/(1+1/$A1747),V_rtHz($AH$2*$A1747)/(1+$A1747),$AN$2*$AH$2/(1+1/$A1747),$AM$2*SQRT(Sum_Sq(P1747,1/($X$2*N$8*(1+M$1017+P1747/O1747))))/SQRT(Sum_Sq($X$2*P1747*N$8,1)),                   $AQ$2*SQRT(Sum_Sq($AH$2/(1+1/$A1747)+P1747*( 1/(M$1017+1+P1747/O1747)-1)/(1+($X$2*P1747*N$8)^2), (P1747^2*N$8*$X$2+1/($X$2*N$8*(M$1017+1+P1747/O1747           )))/(1+($X$2*P1747*N$8)^2))),           V_rtHz(O1747)/($X$2*N$8*(O1747*M$1017+O1747+P1747)),V_rtHz(P1747)*SQRT(Sum_Sq(O1747*N$8*$X$2*M$1017,1))/($X$2*N$8*(O1747*M$1017+O1747+P1747))))/SQRT(Sum_Sq(1/(1+$A1747)+$AC$2/$I$2-1/(1+(1+P1747/O1747)/M$1017),$X$2/$I$2)),IF(P1748&lt;0,"A",M1748))</f>
        <v>7.8248112427244852E-7</v>
      </c>
      <c r="O1747" s="13">
        <f t="shared" si="638"/>
        <v>3063.1624340385906</v>
      </c>
      <c r="P1747" s="12">
        <f t="shared" si="662"/>
        <v>32125.31195291003</v>
      </c>
      <c r="R1747" s="13">
        <f>IF(U1747&gt;0,SQRT(Sum_Sq($AI$2,V_rtHz($AH$2)/(1+1/$A1747),V_rtHz($AH$2*$A1747)/(1+$A1747),$AN$2*$AH$2/(1+1/$A1747),$AM$2*SQRT(Sum_Sq(U1747,1/($X$2*S$8*(1+R$1017+U1747/T1747))))/SQRT(Sum_Sq($X$2*U1747*S$8,1)),                   $AQ$2*SQRT(Sum_Sq($AH$2/(1+1/$A1747)+U1747*( 1/(R$1017+1+U1747/T1747)-1)/(1+($X$2*U1747*S$8)^2), (U1747^2*S$8*$X$2+1/($X$2*S$8*(R$1017+1+U1747/T1747           )))/(1+($X$2*U1747*S$8)^2))),           V_rtHz(T1747)/($X$2*S$8*(T1747*R$1017+T1747+U1747)),V_rtHz(U1747)*SQRT(Sum_Sq(T1747*S$8*$X$2*R$1017,1))/($X$2*S$8*(T1747*R$1017+T1747+U1747))))/SQRT(Sum_Sq(1/(1+$A1747)+$AC$2/$I$2-1/(1+(1+U1747/T1747)/R$1017),$X$2/$I$2)),IF(U1748&lt;0,"A",R1748))</f>
        <v>1.24509004739352E-6</v>
      </c>
      <c r="T1747" s="13">
        <f t="shared" si="639"/>
        <v>2959.3795927856477</v>
      </c>
      <c r="U1747" s="12">
        <f t="shared" si="663"/>
        <v>105151.79873756095</v>
      </c>
      <c r="X1747" s="13">
        <f>IF(AA1747&gt;0,SQRT(Sum_Sq($AI$2,V_rtHz($AH$2)/(1+1/$A1747),V_rtHz($AH$2*$A1747)/(1+$A1747),$AN$2*$AH$2/(1+1/$A1747),$AM$2*SQRT(Sum_Sq(AA1747,1/($X$2*Y$8*(1+X$1017+AA1747/Z1747))))/SQRT(Sum_Sq($X$2*AA1747*Y$8,1)),                   $AQ$2*SQRT(Sum_Sq($AH$2/(1+1/$A1747)+AA1747*( 1/(X$1017+1+AA1747/Z1747)-1)/(1+($X$2*AA1747*Y$8)^2), (AA1747^2*Y$8*$X$2+1/($X$2*Y$8*(X$1017+1+AA1747/Z1747           )))/(1+($X$2*AA1747*Y$8)^2))),           V_rtHz(Z1747)/($X$2*Y$8*(Z1747*X$1017+Z1747+AA1747)),V_rtHz(AA1747)*SQRT(Sum_Sq(Z1747*Y$8*$X$2*X$1017,1))/($X$2*Y$8*(Z1747*X$1017+Z1747+AA1747))))/SQRT(Sum_Sq(1/(1+$A1747)+$AC$2/$I$2-1/(1+(1+AA1747/Z1747)/X$1017),$X$2/$I$2)),IF(AA1748&lt;0,"A",X1748))</f>
        <v>2.1325329060192129E-6</v>
      </c>
      <c r="Z1747" s="13">
        <f t="shared" si="640"/>
        <v>2928.7565319905029</v>
      </c>
      <c r="AA1747" s="12">
        <f t="shared" si="664"/>
        <v>335996.00267573213</v>
      </c>
      <c r="AC1747" s="13">
        <f>IF(AF1747&gt;0,SQRT(Sum_Sq($AI$2,V_rtHz($AH$2)/(1+1/$A1747),V_rtHz($AH$2*$A1747)/(1+$A1747),$AN$2*$AH$2/(1+1/$A1747),$AM$2*SQRT(Sum_Sq(AF1747,1/($X$2*AD$8*(1+AC$1017+AF1747/AE1747))))/SQRT(Sum_Sq($X$2*AF1747*AD$8,1)),                   $AQ$2*SQRT(Sum_Sq($AH$2/(1+1/$A1747)+AF1747*( 1/(AC$1017+1+AF1747/AE1747)-1)/(1+($X$2*AF1747*AD$8)^2), (AF1747^2*AD$8*$X$2+1/($X$2*AD$8*(AC$1017+1+AF1747/AE1747           )))/(1+($X$2*AF1747*AD$8)^2))),           V_rtHz(AE1747)/($X$2*AD$8*(AE1747*AC$1017+AE1747+AF1747)),V_rtHz(AF1747)*SQRT(Sum_Sq(AE1747*AD$8*$X$2*AC$1017,1))/($X$2*AD$8*(AE1747*AC$1017+AE1747+AF1747))))/SQRT(Sum_Sq(1/(1+$A1747)+$AC$2/$I$2-1/(1+(1+AF1747/AE1747)/AC$1017),$X$2/$I$2)),IF(AF1748&lt;0,"A",AC1748))</f>
        <v>3.7465380867428669E-6</v>
      </c>
      <c r="AE1747" s="13">
        <f t="shared" si="641"/>
        <v>2919.2746795758044</v>
      </c>
      <c r="AF1747" s="12">
        <f t="shared" si="665"/>
        <v>1065963.7118281017</v>
      </c>
      <c r="AG1747" s="13"/>
      <c r="AH1747" s="13">
        <f>IF(AK1747&gt;0,SQRT(Sum_Sq($AI$2,V_rtHz($AH$2)/(1+1/$A1747),V_rtHz($AH$2*$A1747)/(1+$A1747),$AN$2*$AH$2/(1+1/$A1747),$AM$2*SQRT(Sum_Sq(AK1747,1/($X$2*AI$8*(1+AH$1017+AK1747/AJ1747))))/SQRT(Sum_Sq($X$2*AK1747*AI$8,1)),                   $AQ$2*SQRT(Sum_Sq($AH$2/(1+1/$A1747)+AK1747*( 1/(AH$1017+1+AK1747/AJ1747)-1)/(1+($X$2*AK1747*AI$8)^2), (AK1747^2*AI$8*$X$2+1/($X$2*AI$8*(AH$1017+1+AK1747/AJ1747           )))/(1+($X$2*AK1747*AI$8)^2))),           V_rtHz(AJ1747)/($X$2*AI$8*(AJ1747*AH$1017+AJ1747+AK1747)),V_rtHz(AK1747)*SQRT(Sum_Sq(AJ1747*AI$8*$X$2*AH$1017,1))/($X$2*AI$8*(AJ1747*AH$1017+AJ1747+AK1747))))/SQRT(Sum_Sq(1/(1+$A1747)+$AC$2/$I$2-1/(1+(1+AK1747/AJ1747)/AH$1017),$X$2/$I$2)),IF(AK1748&lt;0,"A",AH1748))</f>
        <v>6.637540516649723E-6</v>
      </c>
      <c r="AI1747" s="13"/>
      <c r="AJ1747" s="13">
        <f t="shared" si="642"/>
        <v>2916.2959473521018</v>
      </c>
      <c r="AK1747" s="12">
        <f t="shared" si="666"/>
        <v>3374316.2742201583</v>
      </c>
      <c r="AM1747" s="13">
        <f>IF(AP1747&gt;0,SQRT(Sum_Sq($AI$2,V_rtHz($AH$2)/(1+1/$A1747),V_rtHz($AH$2*$A1747)/(1+$A1747),$AN$2*$AH$2/(1+1/$A1747),$AM$2*SQRT(Sum_Sq(AP1747,1/($X$2*AN$8*(1+AM$1017+AP1747/AO1747))))/SQRT(Sum_Sq($X$2*AP1747*AN$8,1)),                   $AQ$2*SQRT(Sum_Sq($AH$2/(1+1/$A1747)+AP1747*( 1/(AM$1017+1+AP1747/AO1747)-1)/(1+($X$2*AP1747*AN$8)^2), (AP1747^2*AN$8*$X$2+1/($X$2*AN$8*(AM$1017+1+AP1747/AO1747           )))/(1+($X$2*AP1747*AN$8)^2))),           V_rtHz(AO1747)/($X$2*AN$8*(AO1747*AM$1017+AO1747+AP1747)),V_rtHz(AP1747)*SQRT(Sum_Sq(AO1747*AN$8*$X$2*AM$1017,1))/($X$2*AN$8*(AO1747*AM$1017+AO1747+AP1747))))/SQRT(Sum_Sq(1/(1+$A1747)+$AC$2/$I$2-1/(1+(1+AP1747/AO1747)/AM$1017),$X$2/$I$2)),IF(AP1748&lt;0,"A",AM1748))</f>
        <v>1.1794204299873569E-5</v>
      </c>
      <c r="AO1747" s="13">
        <f t="shared" si="643"/>
        <v>2915.3559431598806</v>
      </c>
      <c r="AP1747" s="12">
        <f t="shared" si="667"/>
        <v>10673965.491546705</v>
      </c>
      <c r="AR1747" s="13">
        <f t="shared" si="644"/>
        <v>69887291.180198371</v>
      </c>
      <c r="AS1747" s="13">
        <f t="shared" si="645"/>
        <v>-1.9448597024520656E-5</v>
      </c>
      <c r="AV1747" s="13"/>
      <c r="AW1747" s="13">
        <f t="shared" si="646"/>
        <v>9963.3300000000036</v>
      </c>
      <c r="AX1747" s="13">
        <f t="shared" si="647"/>
        <v>1.0898999999999972</v>
      </c>
      <c r="AZ1747" s="13"/>
      <c r="BA1747" s="13"/>
      <c r="BB1747" s="13">
        <f t="shared" si="648"/>
        <v>3150.681587988543</v>
      </c>
      <c r="BC1747" s="13">
        <f t="shared" si="649"/>
        <v>3.4465664218175154</v>
      </c>
      <c r="BD1747" s="13"/>
      <c r="BE1747" s="13"/>
      <c r="BG1747" s="13">
        <f t="shared" si="650"/>
        <v>996.3330000000002</v>
      </c>
      <c r="BH1747" s="13">
        <f t="shared" si="651"/>
        <v>10.899000000000013</v>
      </c>
      <c r="BI1747" s="13"/>
      <c r="BL1747" s="13">
        <f t="shared" si="652"/>
        <v>315.06815879885437</v>
      </c>
      <c r="BM1747" s="13">
        <f t="shared" si="653"/>
        <v>34.465664218175128</v>
      </c>
      <c r="BP1747" s="13"/>
      <c r="BQ1747" s="13">
        <f t="shared" si="654"/>
        <v>99.633299999999991</v>
      </c>
      <c r="BR1747" s="13">
        <f t="shared" si="655"/>
        <v>108.99000000000002</v>
      </c>
      <c r="BT1747" s="13"/>
      <c r="BU1747" s="13"/>
      <c r="BV1747" s="13">
        <f t="shared" si="656"/>
        <v>31.50681587988543</v>
      </c>
      <c r="BW1747" s="13">
        <f t="shared" si="657"/>
        <v>344.65664218175232</v>
      </c>
      <c r="CA1747" s="13">
        <f t="shared" si="658"/>
        <v>9.9633299999999991</v>
      </c>
      <c r="CB1747" s="13">
        <f t="shared" si="659"/>
        <v>1089.9000000000028</v>
      </c>
    </row>
    <row r="1748" spans="1:80" x14ac:dyDescent="0.3">
      <c r="A1748" s="13">
        <f t="shared" si="635"/>
        <v>0.25351286304979032</v>
      </c>
      <c r="C1748" s="13" t="str">
        <f>IF(F1748&gt;0,SQRT(Sum_Sq($AI$2,V_rtHz($AH$2)/(1+1/$A1748),V_rtHz($AH$2*$A1748)/(1+$A1748),$AN$2*$AH$2/(1+1/$A1748),$AM$2*SQRT(Sum_Sq(F1748,1/($X$2*D$8*(1+C$1017+F1748/E1748))))/SQRT(Sum_Sq($X$2*F1748*D$8,1)),                   $AQ$2*SQRT(Sum_Sq($AH$2/(1+1/$A1748)+F1748*( 1/(C$1017+1+F1748/E1748)-1)/(1+($X$2*F1748*D$8)^2), (F1748^2*D$8*$X$2+1/($X$2*D$8*(C$1017+1+F1748/E1748           )))/(1+($X$2*F1748*D$8)^2))),           V_rtHz(E1748)/($X$2*D$8*(E1748*C$1017+E1748+F1748)),V_rtHz(F1748)*SQRT(Sum_Sq(E1748*D$8*$X$2*C$1017,1))/($X$2*D$8*(E1748*C$1017+E1748+F1748))))/SQRT(Sum_Sq(1/(1+$A1748)+$AC$2/$I$2-1/(1+(1+F1748/E1748)/C$1017),$X$2/$I$2)),IF(F1749&lt;0,"A",C1749))</f>
        <v>A</v>
      </c>
      <c r="E1748" s="13">
        <f t="shared" si="636"/>
        <v>-1</v>
      </c>
      <c r="F1748" s="12">
        <f t="shared" si="660"/>
        <v>-2</v>
      </c>
      <c r="H1748" s="13">
        <f>IF(K1748&gt;0,SQRT(Sum_Sq($AI$2,V_rtHz($AH$2)/(1+1/$A1748),V_rtHz($AH$2*$A1748)/(1+$A1748),$AN$2*$AH$2/(1+1/$A1748),$AM$2*SQRT(Sum_Sq(K1748,1/($X$2*I$8*(1+H$1017+K1748/J1748))))/SQRT(Sum_Sq($X$2*K1748*I$8,1)),                   $AQ$2*SQRT(Sum_Sq($AH$2/(1+1/$A1748)+K1748*( 1/(H$1017+1+K1748/J1748)-1)/(1+($X$2*K1748*I$8)^2), (K1748^2*I$8*$X$2+1/($X$2*I$8*(H$1017+1+K1748/J1748           )))/(1+($X$2*K1748*I$8)^2))),           V_rtHz(J1748)/($X$2*I$8*(J1748*H$1017+J1748+K1748)),V_rtHz(K1748)*SQRT(Sum_Sq(J1748*I$8*$X$2*H$1017,1))/($X$2*I$8*(J1748*H$1017+J1748+K1748))))/SQRT(Sum_Sq(1/(1+$A1748)+$AC$2/$I$2-1/(1+(1+K1748/J1748)/H$1017),$X$2/$I$2)),IF(K1749&lt;0,"A",H1749))</f>
        <v>5.9915191569866123E-7</v>
      </c>
      <c r="J1748" s="13">
        <f t="shared" si="637"/>
        <v>3453.4795855454972</v>
      </c>
      <c r="K1748" s="12">
        <f t="shared" si="661"/>
        <v>9010.7406058254783</v>
      </c>
      <c r="M1748" s="13">
        <f>IF(P1748&gt;0,SQRT(Sum_Sq($AI$2,V_rtHz($AH$2)/(1+1/$A1748),V_rtHz($AH$2*$A1748)/(1+$A1748),$AN$2*$AH$2/(1+1/$A1748),$AM$2*SQRT(Sum_Sq(P1748,1/($X$2*N$8*(1+M$1017+P1748/O1748))))/SQRT(Sum_Sq($X$2*P1748*N$8,1)),                   $AQ$2*SQRT(Sum_Sq($AH$2/(1+1/$A1748)+P1748*( 1/(M$1017+1+P1748/O1748)-1)/(1+($X$2*P1748*N$8)^2), (P1748^2*N$8*$X$2+1/($X$2*N$8*(M$1017+1+P1748/O1748           )))/(1+($X$2*P1748*N$8)^2))),           V_rtHz(O1748)/($X$2*N$8*(O1748*M$1017+O1748+P1748)),V_rtHz(P1748)*SQRT(Sum_Sq(O1748*N$8*$X$2*M$1017,1))/($X$2*N$8*(O1748*M$1017+O1748+P1748))))/SQRT(Sum_Sq(1/(1+$A1748)+$AC$2/$I$2-1/(1+(1+P1748/O1748)/M$1017),$X$2/$I$2)),IF(P1749&lt;0,"A",M1749))</f>
        <v>7.8295245521892876E-7</v>
      </c>
      <c r="O1748" s="13">
        <f t="shared" si="638"/>
        <v>3041.9139781230087</v>
      </c>
      <c r="P1748" s="12">
        <f t="shared" si="662"/>
        <v>32349.714509890597</v>
      </c>
      <c r="R1748" s="13">
        <f>IF(U1748&gt;0,SQRT(Sum_Sq($AI$2,V_rtHz($AH$2)/(1+1/$A1748),V_rtHz($AH$2*$A1748)/(1+$A1748),$AN$2*$AH$2/(1+1/$A1748),$AM$2*SQRT(Sum_Sq(U1748,1/($X$2*S$8*(1+R$1017+U1748/T1748))))/SQRT(Sum_Sq($X$2*U1748*S$8,1)),                   $AQ$2*SQRT(Sum_Sq($AH$2/(1+1/$A1748)+U1748*( 1/(R$1017+1+U1748/T1748)-1)/(1+($X$2*U1748*S$8)^2), (U1748^2*S$8*$X$2+1/($X$2*S$8*(R$1017+1+U1748/T1748           )))/(1+($X$2*U1748*S$8)^2))),           V_rtHz(T1748)/($X$2*S$8*(T1748*R$1017+T1748+U1748)),V_rtHz(U1748)*SQRT(Sum_Sq(T1748*S$8*$X$2*R$1017,1))/($X$2*S$8*(T1748*R$1017+T1748+U1748))))/SQRT(Sum_Sq(1/(1+$A1748)+$AC$2/$I$2-1/(1+(1+U1748/T1748)/R$1017),$X$2/$I$2)),IF(U1749&lt;0,"A",R1749))</f>
        <v>1.2462865948882889E-6</v>
      </c>
      <c r="T1748" s="13">
        <f t="shared" si="639"/>
        <v>2940.2664773938682</v>
      </c>
      <c r="U1748" s="12">
        <f t="shared" si="663"/>
        <v>105835.33489946203</v>
      </c>
      <c r="X1748" s="13">
        <f>IF(AA1748&gt;0,SQRT(Sum_Sq($AI$2,V_rtHz($AH$2)/(1+1/$A1748),V_rtHz($AH$2*$A1748)/(1+$A1748),$AN$2*$AH$2/(1+1/$A1748),$AM$2*SQRT(Sum_Sq(AA1748,1/($X$2*Y$8*(1+X$1017+AA1748/Z1748))))/SQRT(Sum_Sq($X$2*AA1748*Y$8,1)),                   $AQ$2*SQRT(Sum_Sq($AH$2/(1+1/$A1748)+AA1748*( 1/(X$1017+1+AA1748/Z1748)-1)/(1+($X$2*AA1748*Y$8)^2), (AA1748^2*Y$8*$X$2+1/($X$2*Y$8*(X$1017+1+AA1748/Z1748           )))/(1+($X$2*AA1748*Y$8)^2))),           V_rtHz(Z1748)/($X$2*Y$8*(Z1748*X$1017+Z1748+AA1748)),V_rtHz(AA1748)*SQRT(Sum_Sq(Z1748*Y$8*$X$2*X$1017,1))/($X$2*Y$8*(Z1748*X$1017+Z1748+AA1748))))/SQRT(Sum_Sq(1/(1+$A1748)+$AC$2/$I$2-1/(1+(1+AA1748/Z1748)/X$1017),$X$2/$I$2)),IF(AA1749&lt;0,"A",X1749))</f>
        <v>2.1347857344986288E-6</v>
      </c>
      <c r="Z1748" s="13">
        <f t="shared" si="640"/>
        <v>2910.2443913366742</v>
      </c>
      <c r="AA1748" s="12">
        <f t="shared" si="664"/>
        <v>338133.28203246702</v>
      </c>
      <c r="AC1748" s="13">
        <f>IF(AF1748&gt;0,SQRT(Sum_Sq($AI$2,V_rtHz($AH$2)/(1+1/$A1748),V_rtHz($AH$2*$A1748)/(1+$A1748),$AN$2*$AH$2/(1+1/$A1748),$AM$2*SQRT(Sum_Sq(AF1748,1/($X$2*AD$8*(1+AC$1017+AF1748/AE1748))))/SQRT(Sum_Sq($X$2*AF1748*AD$8,1)),                   $AQ$2*SQRT(Sum_Sq($AH$2/(1+1/$A1748)+AF1748*( 1/(AC$1017+1+AF1748/AE1748)-1)/(1+($X$2*AF1748*AD$8)^2), (AF1748^2*AD$8*$X$2+1/($X$2*AD$8*(AC$1017+1+AF1748/AE1748           )))/(1+($X$2*AF1748*AD$8)^2))),           V_rtHz(AE1748)/($X$2*AD$8*(AE1748*AC$1017+AE1748+AF1748)),V_rtHz(AF1748)*SQRT(Sum_Sq(AE1748*AD$8*$X$2*AC$1017,1))/($X$2*AD$8*(AE1748*AC$1017+AE1748+AF1748))))/SQRT(Sum_Sq(1/(1+$A1748)+$AC$2/$I$2-1/(1+(1+AF1748/AE1748)/AC$1017),$X$2/$I$2)),IF(AF1749&lt;0,"A",AC1749))</f>
        <v>3.7506030833568639E-6</v>
      </c>
      <c r="AE1748" s="13">
        <f t="shared" si="641"/>
        <v>2900.9459794447121</v>
      </c>
      <c r="AF1748" s="12">
        <f t="shared" si="665"/>
        <v>1072698.6628968779</v>
      </c>
      <c r="AG1748" s="13"/>
      <c r="AH1748" s="13">
        <f>IF(AK1748&gt;0,SQRT(Sum_Sq($AI$2,V_rtHz($AH$2)/(1+1/$A1748),V_rtHz($AH$2*$A1748)/(1+$A1748),$AN$2*$AH$2/(1+1/$A1748),$AM$2*SQRT(Sum_Sq(AK1748,1/($X$2*AI$8*(1+AH$1017+AK1748/AJ1748))))/SQRT(Sum_Sq($X$2*AK1748*AI$8,1)),                   $AQ$2*SQRT(Sum_Sq($AH$2/(1+1/$A1748)+AK1748*( 1/(AH$1017+1+AK1748/AJ1748)-1)/(1+($X$2*AK1748*AI$8)^2), (AK1748^2*AI$8*$X$2+1/($X$2*AI$8*(AH$1017+1+AK1748/AJ1748           )))/(1+($X$2*AK1748*AI$8)^2))),           V_rtHz(AJ1748)/($X$2*AI$8*(AJ1748*AH$1017+AJ1748+AK1748)),V_rtHz(AK1748)*SQRT(Sum_Sq(AJ1748*AI$8*$X$2*AH$1017,1))/($X$2*AI$8*(AJ1748*AH$1017+AJ1748+AK1748))))/SQRT(Sum_Sq(1/(1+$A1748)+$AC$2/$I$2-1/(1+(1+AK1748/AJ1748)/AH$1017),$X$2/$I$2)),IF(AK1749&lt;0,"A",AH1749))</f>
        <v>6.644806401200968E-6</v>
      </c>
      <c r="AI1748" s="13"/>
      <c r="AJ1748" s="13">
        <f t="shared" si="642"/>
        <v>2898.0246189542595</v>
      </c>
      <c r="AK1748" s="12">
        <f t="shared" si="666"/>
        <v>3395590.5036939946</v>
      </c>
      <c r="AM1748" s="13">
        <f>IF(AP1748&gt;0,SQRT(Sum_Sq($AI$2,V_rtHz($AH$2)/(1+1/$A1748),V_rtHz($AH$2*$A1748)/(1+$A1748),$AN$2*$AH$2/(1+1/$A1748),$AM$2*SQRT(Sum_Sq(AP1748,1/($X$2*AN$8*(1+AM$1017+AP1748/AO1748))))/SQRT(Sum_Sq($X$2*AP1748*AN$8,1)),                   $AQ$2*SQRT(Sum_Sq($AH$2/(1+1/$A1748)+AP1748*( 1/(AM$1017+1+AP1748/AO1748)-1)/(1+($X$2*AP1748*AN$8)^2), (AP1748^2*AN$8*$X$2+1/($X$2*AN$8*(AM$1017+1+AP1748/AO1748           )))/(1+($X$2*AP1748*AN$8)^2))),           V_rtHz(AO1748)/($X$2*AN$8*(AO1748*AM$1017+AO1748+AP1748)),V_rtHz(AP1748)*SQRT(Sum_Sq(AO1748*AN$8*$X$2*AM$1017,1))/($X$2*AN$8*(AO1748*AM$1017+AO1748+AP1748))))/SQRT(Sum_Sq(1/(1+$A1748)+$AC$2/$I$2-1/(1+(1+AP1748/AO1748)/AM$1017),$X$2/$I$2)),IF(AP1749&lt;0,"A",AM1749))</f>
        <v>1.1807180952164715E-5</v>
      </c>
      <c r="AO1748" s="13">
        <f t="shared" si="643"/>
        <v>2897.1026942793937</v>
      </c>
      <c r="AP1748" s="12">
        <f t="shared" si="667"/>
        <v>10741217.007705817</v>
      </c>
      <c r="AR1748" s="13">
        <f t="shared" si="644"/>
        <v>69887291.180198371</v>
      </c>
      <c r="AS1748" s="13">
        <f t="shared" si="645"/>
        <v>-1.9577597058610932E-5</v>
      </c>
      <c r="AV1748" s="13"/>
      <c r="AW1748" s="13">
        <f t="shared" si="646"/>
        <v>9963.3300000000036</v>
      </c>
      <c r="AX1748" s="13">
        <f t="shared" si="647"/>
        <v>1.0898999999999985</v>
      </c>
      <c r="AZ1748" s="13"/>
      <c r="BA1748" s="13"/>
      <c r="BB1748" s="13">
        <f t="shared" si="648"/>
        <v>3150.681587988543</v>
      </c>
      <c r="BC1748" s="13">
        <f t="shared" si="649"/>
        <v>3.4465664218175118</v>
      </c>
      <c r="BD1748" s="13"/>
      <c r="BE1748" s="13"/>
      <c r="BG1748" s="13">
        <f t="shared" si="650"/>
        <v>996.3330000000002</v>
      </c>
      <c r="BH1748" s="13">
        <f t="shared" si="651"/>
        <v>10.899000000000013</v>
      </c>
      <c r="BI1748" s="13"/>
      <c r="BL1748" s="13">
        <f t="shared" si="652"/>
        <v>315.06815879885437</v>
      </c>
      <c r="BM1748" s="13">
        <f t="shared" si="653"/>
        <v>34.465664218175128</v>
      </c>
      <c r="BP1748" s="13"/>
      <c r="BQ1748" s="13">
        <f t="shared" si="654"/>
        <v>99.633300000000006</v>
      </c>
      <c r="BR1748" s="13">
        <f t="shared" si="655"/>
        <v>108.99000000000024</v>
      </c>
      <c r="BT1748" s="13"/>
      <c r="BU1748" s="13"/>
      <c r="BV1748" s="13">
        <f t="shared" si="656"/>
        <v>31.50681587988543</v>
      </c>
      <c r="BW1748" s="13">
        <f t="shared" si="657"/>
        <v>344.65664218175232</v>
      </c>
      <c r="CA1748" s="13">
        <f t="shared" si="658"/>
        <v>9.9633299999999974</v>
      </c>
      <c r="CB1748" s="13">
        <f t="shared" si="659"/>
        <v>1089.9000000000049</v>
      </c>
    </row>
    <row r="1749" spans="1:80" x14ac:dyDescent="0.3">
      <c r="A1749" s="13">
        <f t="shared" si="635"/>
        <v>0.25703957827688606</v>
      </c>
      <c r="C1749" s="13">
        <f>IF(F1749&gt;0,SQRT(Sum_Sq($AI$2,V_rtHz($AH$2)/(1+1/$A1749),V_rtHz($AH$2*$A1749)/(1+$A1749),$AN$2*$AH$2/(1+1/$A1749),$AM$2*SQRT(Sum_Sq(F1749,1/($X$2*D$8*(1+C$1017+F1749/E1749))))/SQRT(Sum_Sq($X$2*F1749*D$8,1)),                   $AQ$2*SQRT(Sum_Sq($AH$2/(1+1/$A1749)+F1749*( 1/(C$1017+1+F1749/E1749)-1)/(1+($X$2*F1749*D$8)^2), (F1749^2*D$8*$X$2+1/($X$2*D$8*(C$1017+1+F1749/E1749           )))/(1+($X$2*F1749*D$8)^2))),           V_rtHz(E1749)/($X$2*D$8*(E1749*C$1017+E1749+F1749)),V_rtHz(F1749)*SQRT(Sum_Sq(E1749*D$8*$X$2*C$1017,1))/($X$2*D$8*(E1749*C$1017+E1749+F1749))))/SQRT(Sum_Sq(1/(1+$A1749)+$AC$2/$I$2-1/(1+(1+F1749/E1749)/C$1017),$X$2/$I$2)),IF(F1750&lt;0,"A",C1750))</f>
        <v>1.9849023621248575E-6</v>
      </c>
      <c r="E1749" s="13">
        <f t="shared" si="636"/>
        <v>-1</v>
      </c>
      <c r="F1749" s="12">
        <f t="shared" si="660"/>
        <v>-2</v>
      </c>
      <c r="H1749" s="13">
        <f>IF(K1749&gt;0,SQRT(Sum_Sq($AI$2,V_rtHz($AH$2)/(1+1/$A1749),V_rtHz($AH$2*$A1749)/(1+$A1749),$AN$2*$AH$2/(1+1/$A1749),$AM$2*SQRT(Sum_Sq(K1749,1/($X$2*I$8*(1+H$1017+K1749/J1749))))/SQRT(Sum_Sq($X$2*K1749*I$8,1)),                   $AQ$2*SQRT(Sum_Sq($AH$2/(1+1/$A1749)+K1749*( 1/(H$1017+1+K1749/J1749)-1)/(1+($X$2*K1749*I$8)^2), (K1749^2*I$8*$X$2+1/($X$2*I$8*(H$1017+1+K1749/J1749           )))/(1+($X$2*K1749*I$8)^2))),           V_rtHz(J1749)/($X$2*I$8*(J1749*H$1017+J1749+K1749)),V_rtHz(K1749)*SQRT(Sum_Sq(J1749*I$8*$X$2*H$1017,1))/($X$2*I$8*(J1749*H$1017+J1749+K1749))))/SQRT(Sum_Sq(1/(1+$A1749)+$AC$2/$I$2-1/(1+(1+K1749/J1749)/H$1017),$X$2/$I$2)),IF(K1750&lt;0,"A",H1750))</f>
        <v>5.9848731416613154E-7</v>
      </c>
      <c r="J1749" s="13">
        <f t="shared" si="637"/>
        <v>3422.3253268780982</v>
      </c>
      <c r="K1749" s="12">
        <f t="shared" si="661"/>
        <v>9092.7675660954428</v>
      </c>
      <c r="M1749" s="13">
        <f>IF(P1749&gt;0,SQRT(Sum_Sq($AI$2,V_rtHz($AH$2)/(1+1/$A1749),V_rtHz($AH$2*$A1749)/(1+$A1749),$AN$2*$AH$2/(1+1/$A1749),$AM$2*SQRT(Sum_Sq(P1749,1/($X$2*N$8*(1+M$1017+P1749/O1749))))/SQRT(Sum_Sq($X$2*P1749*N$8,1)),                   $AQ$2*SQRT(Sum_Sq($AH$2/(1+1/$A1749)+P1749*( 1/(M$1017+1+P1749/O1749)-1)/(1+($X$2*P1749*N$8)^2), (P1749^2*N$8*$X$2+1/($X$2*N$8*(M$1017+1+P1749/O1749           )))/(1+($X$2*P1749*N$8)^2))),           V_rtHz(O1749)/($X$2*N$8*(O1749*M$1017+O1749+P1749)),V_rtHz(P1749)*SQRT(Sum_Sq(O1749*N$8*$X$2*M$1017,1))/($X$2*N$8*(O1749*M$1017+O1749+P1749))))/SQRT(Sum_Sq(1/(1+$A1749)+$AC$2/$I$2-1/(1+(1+P1749/O1749)/M$1017),$X$2/$I$2)),IF(P1750&lt;0,"A",M1750))</f>
        <v>7.8346705650770946E-7</v>
      </c>
      <c r="O1749" s="13">
        <f t="shared" si="638"/>
        <v>3020.8290418017846</v>
      </c>
      <c r="P1749" s="12">
        <f t="shared" si="662"/>
        <v>32575.510693988446</v>
      </c>
      <c r="R1749" s="13">
        <f>IF(U1749&gt;0,SQRT(Sum_Sq($AI$2,V_rtHz($AH$2)/(1+1/$A1749),V_rtHz($AH$2*$A1749)/(1+$A1749),$AN$2*$AH$2/(1+1/$A1749),$AM$2*SQRT(Sum_Sq(U1749,1/($X$2*S$8*(1+R$1017+U1749/T1749))))/SQRT(Sum_Sq($X$2*U1749*S$8,1)),                   $AQ$2*SQRT(Sum_Sq($AH$2/(1+1/$A1749)+U1749*( 1/(R$1017+1+U1749/T1749)-1)/(1+($X$2*U1749*S$8)^2), (U1749^2*S$8*$X$2+1/($X$2*S$8*(R$1017+1+U1749/T1749           )))/(1+($X$2*U1749*S$8)^2))),           V_rtHz(T1749)/($X$2*S$8*(T1749*R$1017+T1749+U1749)),V_rtHz(U1749)*SQRT(Sum_Sq(T1749*S$8*$X$2*R$1017,1))/($X$2*S$8*(T1749*R$1017+T1749+U1749))))/SQRT(Sum_Sq(1/(1+$A1749)+$AC$2/$I$2-1/(1+(1+U1749/T1749)/R$1017),$X$2/$I$2)),IF(U1750&lt;0,"A",R1750))</f>
        <v>1.2475429770706699E-6</v>
      </c>
      <c r="T1749" s="13">
        <f t="shared" si="639"/>
        <v>2921.2719328647486</v>
      </c>
      <c r="U1749" s="12">
        <f t="shared" si="663"/>
        <v>106523.49198572504</v>
      </c>
      <c r="X1749" s="13">
        <f>IF(AA1749&gt;0,SQRT(Sum_Sq($AI$2,V_rtHz($AH$2)/(1+1/$A1749),V_rtHz($AH$2*$A1749)/(1+$A1749),$AN$2*$AH$2/(1+1/$A1749),$AM$2*SQRT(Sum_Sq(AA1749,1/($X$2*Y$8*(1+X$1017+AA1749/Z1749))))/SQRT(Sum_Sq($X$2*AA1749*Y$8,1)),                   $AQ$2*SQRT(Sum_Sq($AH$2/(1+1/$A1749)+AA1749*( 1/(X$1017+1+AA1749/Z1749)-1)/(1+($X$2*AA1749*Y$8)^2), (AA1749^2*Y$8*$X$2+1/($X$2*Y$8*(X$1017+1+AA1749/Z1749           )))/(1+($X$2*AA1749*Y$8)^2))),           V_rtHz(Z1749)/($X$2*Y$8*(Z1749*X$1017+Z1749+AA1749)),V_rtHz(AA1749)*SQRT(Sum_Sq(Z1749*Y$8*$X$2*X$1017,1))/($X$2*Y$8*(Z1749*X$1017+Z1749+AA1749))))/SQRT(Sum_Sq(1/(1+$A1749)+$AC$2/$I$2-1/(1+(1+AA1749/Z1749)/X$1017),$X$2/$I$2)),IF(AA1750&lt;0,"A",X1750))</f>
        <v>2.1371366079977736E-6</v>
      </c>
      <c r="Z1749" s="13">
        <f t="shared" si="640"/>
        <v>2891.8391417513444</v>
      </c>
      <c r="AA1749" s="12">
        <f t="shared" si="664"/>
        <v>340285.347601766</v>
      </c>
      <c r="AC1749" s="13">
        <f>IF(AF1749&gt;0,SQRT(Sum_Sq($AI$2,V_rtHz($AH$2)/(1+1/$A1749),V_rtHz($AH$2*$A1749)/(1+$A1749),$AN$2*$AH$2/(1+1/$A1749),$AM$2*SQRT(Sum_Sq(AF1749,1/($X$2*AD$8*(1+AC$1017+AF1749/AE1749))))/SQRT(Sum_Sq($X$2*AF1749*AD$8,1)),                   $AQ$2*SQRT(Sum_Sq($AH$2/(1+1/$A1749)+AF1749*( 1/(AC$1017+1+AF1749/AE1749)-1)/(1+($X$2*AF1749*AD$8)^2), (AF1749^2*AD$8*$X$2+1/($X$2*AD$8*(AC$1017+1+AF1749/AE1749           )))/(1+($X$2*AF1749*AD$8)^2))),           V_rtHz(AE1749)/($X$2*AD$8*(AE1749*AC$1017+AE1749+AF1749)),V_rtHz(AF1749)*SQRT(Sum_Sq(AE1749*AD$8*$X$2*AC$1017,1))/($X$2*AD$8*(AE1749*AC$1017+AE1749+AF1749))))/SQRT(Sum_Sq(1/(1+$A1749)+$AC$2/$I$2-1/(1+(1+AF1749/AE1749)/AC$1017),$X$2/$I$2)),IF(AF1750&lt;0,"A",AC1750))</f>
        <v>3.7548379123511586E-6</v>
      </c>
      <c r="AE1749" s="13">
        <f t="shared" si="641"/>
        <v>2882.7206916139276</v>
      </c>
      <c r="AF1749" s="12">
        <f t="shared" si="665"/>
        <v>1079480.5346001845</v>
      </c>
      <c r="AG1749" s="13"/>
      <c r="AH1749" s="13">
        <f>IF(AK1749&gt;0,SQRT(Sum_Sq($AI$2,V_rtHz($AH$2)/(1+1/$A1749),V_rtHz($AH$2*$A1749)/(1+$A1749),$AN$2*$AH$2/(1+1/$A1749),$AM$2*SQRT(Sum_Sq(AK1749,1/($X$2*AI$8*(1+AH$1017+AK1749/AJ1749))))/SQRT(Sum_Sq($X$2*AK1749*AI$8,1)),                   $AQ$2*SQRT(Sum_Sq($AH$2/(1+1/$A1749)+AK1749*( 1/(AH$1017+1+AK1749/AJ1749)-1)/(1+($X$2*AK1749*AI$8)^2), (AK1749^2*AI$8*$X$2+1/($X$2*AI$8*(AH$1017+1+AK1749/AJ1749           )))/(1+($X$2*AK1749*AI$8)^2))),           V_rtHz(AJ1749)/($X$2*AI$8*(AJ1749*AH$1017+AJ1749+AK1749)),V_rtHz(AK1749)*SQRT(Sum_Sq(AJ1749*AI$8*$X$2*AH$1017,1))/($X$2*AI$8*(AJ1749*AH$1017+AJ1749+AK1749))))/SQRT(Sum_Sq(1/(1+$A1749)+$AC$2/$I$2-1/(1+(1+AK1749/AJ1749)/AH$1017),$X$2/$I$2)),IF(AK1750&lt;0,"A",AH1750))</f>
        <v>6.6523718682990798E-6</v>
      </c>
      <c r="AI1749" s="13"/>
      <c r="AJ1749" s="13">
        <f t="shared" si="642"/>
        <v>2879.8556231908224</v>
      </c>
      <c r="AK1749" s="12">
        <f t="shared" si="666"/>
        <v>3417013.2684253836</v>
      </c>
      <c r="AM1749" s="13">
        <f>IF(AP1749&gt;0,SQRT(Sum_Sq($AI$2,V_rtHz($AH$2)/(1+1/$A1749),V_rtHz($AH$2*$A1749)/(1+$A1749),$AN$2*$AH$2/(1+1/$A1749),$AM$2*SQRT(Sum_Sq(AP1749,1/($X$2*AN$8*(1+AM$1017+AP1749/AO1749))))/SQRT(Sum_Sq($X$2*AP1749*AN$8,1)),                   $AQ$2*SQRT(Sum_Sq($AH$2/(1+1/$A1749)+AP1749*( 1/(AM$1017+1+AP1749/AO1749)-1)/(1+($X$2*AP1749*AN$8)^2), (AP1749^2*AN$8*$X$2+1/($X$2*AN$8*(AM$1017+1+AP1749/AO1749           )))/(1+($X$2*AP1749*AN$8)^2))),           V_rtHz(AO1749)/($X$2*AN$8*(AO1749*AM$1017+AO1749+AP1749)),V_rtHz(AP1749)*SQRT(Sum_Sq(AO1749*AN$8*$X$2*AM$1017,1))/($X$2*AN$8*(AO1749*AM$1017+AO1749+AP1749))))/SQRT(Sum_Sq(1/(1+$A1749)+$AC$2/$I$2-1/(1+(1+AP1749/AO1749)/AM$1017),$X$2/$I$2)),IF(AP1750&lt;0,"A",AM1750))</f>
        <v>1.1820689480119794E-5</v>
      </c>
      <c r="AO1749" s="13">
        <f t="shared" si="643"/>
        <v>2878.9514386228616</v>
      </c>
      <c r="AP1749" s="12">
        <f t="shared" si="667"/>
        <v>10808938.391732503</v>
      </c>
      <c r="AR1749" s="13">
        <f t="shared" si="644"/>
        <v>69887291.180198371</v>
      </c>
      <c r="AS1749" s="13">
        <f t="shared" si="645"/>
        <v>-1.9710150647549139E-5</v>
      </c>
      <c r="AV1749" s="13"/>
      <c r="AW1749" s="13">
        <f t="shared" si="646"/>
        <v>9963.3300000000036</v>
      </c>
      <c r="AX1749" s="13">
        <f t="shared" si="647"/>
        <v>1.0898999999999972</v>
      </c>
      <c r="AZ1749" s="13"/>
      <c r="BA1749" s="13"/>
      <c r="BB1749" s="13">
        <f t="shared" si="648"/>
        <v>3150.6815879885435</v>
      </c>
      <c r="BC1749" s="13">
        <f t="shared" si="649"/>
        <v>3.4465664218175083</v>
      </c>
      <c r="BD1749" s="13"/>
      <c r="BE1749" s="13"/>
      <c r="BG1749" s="13">
        <f t="shared" si="650"/>
        <v>996.3330000000002</v>
      </c>
      <c r="BH1749" s="13">
        <f t="shared" si="651"/>
        <v>10.898999999999996</v>
      </c>
      <c r="BI1749" s="13"/>
      <c r="BL1749" s="13">
        <f t="shared" si="652"/>
        <v>315.06815879885437</v>
      </c>
      <c r="BM1749" s="13">
        <f t="shared" si="653"/>
        <v>34.465664218175149</v>
      </c>
      <c r="BP1749" s="13"/>
      <c r="BQ1749" s="13">
        <f t="shared" si="654"/>
        <v>99.633300000000006</v>
      </c>
      <c r="BR1749" s="13">
        <f t="shared" si="655"/>
        <v>108.99000000000012</v>
      </c>
      <c r="BT1749" s="13"/>
      <c r="BU1749" s="13"/>
      <c r="BV1749" s="13">
        <f t="shared" si="656"/>
        <v>31.50681587988543</v>
      </c>
      <c r="BW1749" s="13">
        <f t="shared" si="657"/>
        <v>344.65664218175209</v>
      </c>
      <c r="CA1749" s="13">
        <f t="shared" si="658"/>
        <v>9.9633299999999974</v>
      </c>
      <c r="CB1749" s="13">
        <f t="shared" si="659"/>
        <v>1089.9000000000028</v>
      </c>
    </row>
    <row r="1750" spans="1:80" x14ac:dyDescent="0.3">
      <c r="A1750" s="13">
        <f t="shared" si="635"/>
        <v>0.26061535499988941</v>
      </c>
      <c r="C1750" s="13">
        <f>IF(F1750&gt;0,SQRT(Sum_Sq($AI$2,V_rtHz($AH$2)/(1+1/$A1750),V_rtHz($AH$2*$A1750)/(1+$A1750),$AN$2*$AH$2/(1+1/$A1750),$AM$2*SQRT(Sum_Sq(F1750,1/($X$2*D$8*(1+C$1017+F1750/E1750))))/SQRT(Sum_Sq($X$2*F1750*D$8,1)),                   $AQ$2*SQRT(Sum_Sq($AH$2/(1+1/$A1750)+F1750*( 1/(C$1017+1+F1750/E1750)-1)/(1+($X$2*F1750*D$8)^2), (F1750^2*D$8*$X$2+1/($X$2*D$8*(C$1017+1+F1750/E1750           )))/(1+($X$2*F1750*D$8)^2))),           V_rtHz(E1750)/($X$2*D$8*(E1750*C$1017+E1750+F1750)),V_rtHz(F1750)*SQRT(Sum_Sq(E1750*D$8*$X$2*C$1017,1))/($X$2*D$8*(E1750*C$1017+E1750+F1750))))/SQRT(Sum_Sq(1/(1+$A1750)+$AC$2/$I$2-1/(1+(1+F1750/E1750)/C$1017),$X$2/$I$2)),IF(F1751&lt;0,"A",C1751))</f>
        <v>1.9849023621248575E-6</v>
      </c>
      <c r="E1750" s="13">
        <f t="shared" si="636"/>
        <v>15315.778299554693</v>
      </c>
      <c r="F1750" s="12">
        <f t="shared" si="660"/>
        <v>642.50765995212964</v>
      </c>
      <c r="H1750" s="13">
        <f>IF(K1750&gt;0,SQRT(Sum_Sq($AI$2,V_rtHz($AH$2)/(1+1/$A1750),V_rtHz($AH$2*$A1750)/(1+$A1750),$AN$2*$AH$2/(1+1/$A1750),$AM$2*SQRT(Sum_Sq(K1750,1/($X$2*I$8*(1+H$1017+K1750/J1750))))/SQRT(Sum_Sq($X$2*K1750*I$8,1)),                   $AQ$2*SQRT(Sum_Sq($AH$2/(1+1/$A1750)+K1750*( 1/(H$1017+1+K1750/J1750)-1)/(1+($X$2*K1750*I$8)^2), (K1750^2*I$8*$X$2+1/($X$2*I$8*(H$1017+1+K1750/J1750           )))/(1+($X$2*K1750*I$8)^2))),           V_rtHz(J1750)/($X$2*I$8*(J1750*H$1017+J1750+K1750)),V_rtHz(K1750)*SQRT(Sum_Sq(J1750*I$8*$X$2*H$1017,1))/($X$2*I$8*(J1750*H$1017+J1750+K1750))))/SQRT(Sum_Sq(1/(1+$A1750)+$AC$2/$I$2-1/(1+(1+K1750/J1750)/H$1017),$X$2/$I$2)),IF(K1751&lt;0,"A",H1751))</f>
        <v>5.9788066434200509E-7</v>
      </c>
      <c r="J1750" s="13">
        <f t="shared" si="637"/>
        <v>3391.6129306316748</v>
      </c>
      <c r="K1750" s="12">
        <f t="shared" si="661"/>
        <v>9175.1061719971894</v>
      </c>
      <c r="M1750" s="13">
        <f>IF(P1750&gt;0,SQRT(Sum_Sq($AI$2,V_rtHz($AH$2)/(1+1/$A1750),V_rtHz($AH$2*$A1750)/(1+$A1750),$AN$2*$AH$2/(1+1/$A1750),$AM$2*SQRT(Sum_Sq(P1750,1/($X$2*N$8*(1+M$1017+P1750/O1750))))/SQRT(Sum_Sq($X$2*P1750*N$8,1)),                   $AQ$2*SQRT(Sum_Sq($AH$2/(1+1/$A1750)+P1750*( 1/(M$1017+1+P1750/O1750)-1)/(1+($X$2*P1750*N$8)^2), (P1750^2*N$8*$X$2+1/($X$2*N$8*(M$1017+1+P1750/O1750           )))/(1+($X$2*P1750*N$8)^2))),           V_rtHz(O1750)/($X$2*N$8*(O1750*M$1017+O1750+P1750)),V_rtHz(P1750)*SQRT(Sum_Sq(O1750*N$8*$X$2*M$1017,1))/($X$2*N$8*(O1750*M$1017+O1750+P1750))))/SQRT(Sum_Sq(1/(1+$A1750)+$AC$2/$I$2-1/(1+(1+P1750/O1750)/M$1017),$X$2/$I$2)),IF(P1751&lt;0,"A",M1751))</f>
        <v>7.8402524323468701E-7</v>
      </c>
      <c r="O1750" s="13">
        <f t="shared" si="638"/>
        <v>2999.9059190412809</v>
      </c>
      <c r="P1750" s="12">
        <f t="shared" si="662"/>
        <v>32802.711622160969</v>
      </c>
      <c r="R1750" s="13">
        <f>IF(U1750&gt;0,SQRT(Sum_Sq($AI$2,V_rtHz($AH$2)/(1+1/$A1750),V_rtHz($AH$2*$A1750)/(1+$A1750),$AN$2*$AH$2/(1+1/$A1750),$AM$2*SQRT(Sum_Sq(U1750,1/($X$2*S$8*(1+R$1017+U1750/T1750))))/SQRT(Sum_Sq($X$2*U1750*S$8,1)),                   $AQ$2*SQRT(Sum_Sq($AH$2/(1+1/$A1750)+U1750*( 1/(R$1017+1+U1750/T1750)-1)/(1+($X$2*U1750*S$8)^2), (U1750^2*S$8*$X$2+1/($X$2*S$8*(R$1017+1+U1750/T1750           )))/(1+($X$2*U1750*S$8)^2))),           V_rtHz(T1750)/($X$2*S$8*(T1750*R$1017+T1750+U1750)),V_rtHz(U1750)*SQRT(Sum_Sq(T1750*S$8*$X$2*R$1017,1))/($X$2*S$8*(T1750*R$1017+T1750+U1750))))/SQRT(Sum_Sq(1/(1+$A1750)+$AC$2/$I$2-1/(1+(1+U1750/T1750)/R$1017),$X$2/$I$2)),IF(U1751&lt;0,"A",R1751))</f>
        <v>1.2488598318669335E-6</v>
      </c>
      <c r="T1750" s="13">
        <f t="shared" si="639"/>
        <v>2902.395241526654</v>
      </c>
      <c r="U1750" s="12">
        <f t="shared" si="663"/>
        <v>107216.30289228262</v>
      </c>
      <c r="X1750" s="13">
        <f>IF(AA1750&gt;0,SQRT(Sum_Sq($AI$2,V_rtHz($AH$2)/(1+1/$A1750),V_rtHz($AH$2*$A1750)/(1+$A1750),$AN$2*$AH$2/(1+1/$A1750),$AM$2*SQRT(Sum_Sq(AA1750,1/($X$2*Y$8*(1+X$1017+AA1750/Z1750))))/SQRT(Sum_Sq($X$2*AA1750*Y$8,1)),                   $AQ$2*SQRT(Sum_Sq($AH$2/(1+1/$A1750)+AA1750*( 1/(X$1017+1+AA1750/Z1750)-1)/(1+($X$2*AA1750*Y$8)^2), (AA1750^2*Y$8*$X$2+1/($X$2*Y$8*(X$1017+1+AA1750/Z1750           )))/(1+($X$2*AA1750*Y$8)^2))),           V_rtHz(Z1750)/($X$2*Y$8*(Z1750*X$1017+Z1750+AA1750)),V_rtHz(AA1750)*SQRT(Sum_Sq(Z1750*Y$8*$X$2*X$1017,1))/($X$2*Y$8*(Z1750*X$1017+Z1750+AA1750))))/SQRT(Sum_Sq(1/(1+$A1750)+$AC$2/$I$2-1/(1+(1+AA1750/Z1750)/X$1017),$X$2/$I$2)),IF(AA1751&lt;0,"A",X1751))</f>
        <v>2.139586658597668E-6</v>
      </c>
      <c r="Z1750" s="13">
        <f t="shared" si="640"/>
        <v>2873.5402904151229</v>
      </c>
      <c r="AA1750" s="12">
        <f t="shared" si="664"/>
        <v>342452.30207546143</v>
      </c>
      <c r="AC1750" s="13">
        <f>IF(AF1750&gt;0,SQRT(Sum_Sq($AI$2,V_rtHz($AH$2)/(1+1/$A1750),V_rtHz($AH$2*$A1750)/(1+$A1750),$AN$2*$AH$2/(1+1/$A1750),$AM$2*SQRT(Sum_Sq(AF1750,1/($X$2*AD$8*(1+AC$1017+AF1750/AE1750))))/SQRT(Sum_Sq($X$2*AF1750*AD$8,1)),                   $AQ$2*SQRT(Sum_Sq($AH$2/(1+1/$A1750)+AF1750*( 1/(AC$1017+1+AF1750/AE1750)-1)/(1+($X$2*AF1750*AD$8)^2), (AF1750^2*AD$8*$X$2+1/($X$2*AD$8*(AC$1017+1+AF1750/AE1750           )))/(1+($X$2*AF1750*AD$8)^2))),           V_rtHz(AE1750)/($X$2*AD$8*(AE1750*AC$1017+AE1750+AF1750)),V_rtHz(AF1750)*SQRT(Sum_Sq(AE1750*AD$8*$X$2*AC$1017,1))/($X$2*AD$8*(AE1750*AC$1017+AE1750+AF1750))))/SQRT(Sum_Sq(1/(1+$A1750)+$AC$2/$I$2-1/(1+(1+AF1750/AE1750)/AC$1017),$X$2/$I$2)),IF(AF1751&lt;0,"A",AC1751))</f>
        <v>3.7592445794131695E-6</v>
      </c>
      <c r="AE1750" s="13">
        <f t="shared" si="641"/>
        <v>2864.5983874302228</v>
      </c>
      <c r="AF1750" s="12">
        <f t="shared" si="665"/>
        <v>1086309.6505747843</v>
      </c>
      <c r="AG1750" s="13"/>
      <c r="AH1750" s="13">
        <f>IF(AK1750&gt;0,SQRT(Sum_Sq($AI$2,V_rtHz($AH$2)/(1+1/$A1750),V_rtHz($AH$2*$A1750)/(1+$A1750),$AN$2*$AH$2/(1+1/$A1750),$AM$2*SQRT(Sum_Sq(AK1750,1/($X$2*AI$8*(1+AH$1017+AK1750/AJ1750))))/SQRT(Sum_Sq($X$2*AK1750*AI$8,1)),                   $AQ$2*SQRT(Sum_Sq($AH$2/(1+1/$A1750)+AK1750*( 1/(AH$1017+1+AK1750/AJ1750)-1)/(1+($X$2*AK1750*AI$8)^2), (AK1750^2*AI$8*$X$2+1/($X$2*AI$8*(AH$1017+1+AK1750/AJ1750           )))/(1+($X$2*AK1750*AI$8)^2))),           V_rtHz(AJ1750)/($X$2*AI$8*(AJ1750*AH$1017+AJ1750+AK1750)),V_rtHz(AK1750)*SQRT(Sum_Sq(AJ1750*AI$8*$X$2*AH$1017,1))/($X$2*AI$8*(AJ1750*AH$1017+AJ1750+AK1750))))/SQRT(Sum_Sq(1/(1+$A1750)+$AC$2/$I$2-1/(1+(1+AK1750/AJ1750)/AH$1017),$X$2/$I$2)),IF(AK1751&lt;0,"A",AH1751))</f>
        <v>6.6602404809244235E-6</v>
      </c>
      <c r="AI1750" s="13"/>
      <c r="AJ1750" s="13">
        <f t="shared" si="642"/>
        <v>2861.7885510535143</v>
      </c>
      <c r="AK1750" s="12">
        <f t="shared" si="666"/>
        <v>3438585.5908081997</v>
      </c>
      <c r="AM1750" s="13">
        <f>IF(AP1750&gt;0,SQRT(Sum_Sq($AI$2,V_rtHz($AH$2)/(1+1/$A1750),V_rtHz($AH$2*$A1750)/(1+$A1750),$AN$2*$AH$2/(1+1/$A1750),$AM$2*SQRT(Sum_Sq(AP1750,1/($X$2*AN$8*(1+AM$1017+AP1750/AO1750))))/SQRT(Sum_Sq($X$2*AP1750*AN$8,1)),                   $AQ$2*SQRT(Sum_Sq($AH$2/(1+1/$A1750)+AP1750*( 1/(AM$1017+1+AP1750/AO1750)-1)/(1+($X$2*AP1750*AN$8)^2), (AP1750^2*AN$8*$X$2+1/($X$2*AN$8*(AM$1017+1+AP1750/AO1750           )))/(1+($X$2*AP1750*AN$8)^2))),           V_rtHz(AO1750)/($X$2*AN$8*(AO1750*AM$1017+AO1750+AP1750)),V_rtHz(AP1750)*SQRT(Sum_Sq(AO1750*AN$8*$X$2*AM$1017,1))/($X$2*AN$8*(AO1750*AM$1017+AO1750+AP1750))))/SQRT(Sum_Sq(1/(1+$A1750)+$AC$2/$I$2-1/(1+(1+AP1750/AO1750)/AM$1017),$X$2/$I$2)),IF(AP1751&lt;0,"A",AM1751))</f>
        <v>1.1834736226323946E-5</v>
      </c>
      <c r="AO1750" s="13">
        <f t="shared" si="643"/>
        <v>2860.9017733310952</v>
      </c>
      <c r="AP1750" s="12">
        <f t="shared" si="667"/>
        <v>10877132.875705622</v>
      </c>
      <c r="AR1750" s="13">
        <f t="shared" si="644"/>
        <v>31506.815879885424</v>
      </c>
      <c r="AS1750" s="13">
        <f t="shared" si="645"/>
        <v>0.34465664218175279</v>
      </c>
      <c r="AV1750" s="13"/>
      <c r="AW1750" s="13">
        <f t="shared" si="646"/>
        <v>9963.3300000000036</v>
      </c>
      <c r="AX1750" s="13">
        <f t="shared" si="647"/>
        <v>1.0898999999999985</v>
      </c>
      <c r="AZ1750" s="13"/>
      <c r="BA1750" s="13"/>
      <c r="BB1750" s="13">
        <f t="shared" si="648"/>
        <v>3150.681587988543</v>
      </c>
      <c r="BC1750" s="13">
        <f t="shared" si="649"/>
        <v>3.4465664218175047</v>
      </c>
      <c r="BD1750" s="13"/>
      <c r="BE1750" s="13"/>
      <c r="BG1750" s="13">
        <f t="shared" si="650"/>
        <v>996.3330000000002</v>
      </c>
      <c r="BH1750" s="13">
        <f t="shared" si="651"/>
        <v>10.899000000000013</v>
      </c>
      <c r="BI1750" s="13"/>
      <c r="BL1750" s="13">
        <f t="shared" si="652"/>
        <v>315.06815879885437</v>
      </c>
      <c r="BM1750" s="13">
        <f t="shared" si="653"/>
        <v>34.465664218175149</v>
      </c>
      <c r="BP1750" s="13"/>
      <c r="BQ1750" s="13">
        <f t="shared" si="654"/>
        <v>99.633300000000006</v>
      </c>
      <c r="BR1750" s="13">
        <f t="shared" si="655"/>
        <v>108.99000000000002</v>
      </c>
      <c r="BT1750" s="13"/>
      <c r="BU1750" s="13"/>
      <c r="BV1750" s="13">
        <f t="shared" si="656"/>
        <v>31.506815879885437</v>
      </c>
      <c r="BW1750" s="13">
        <f t="shared" si="657"/>
        <v>344.65664218175209</v>
      </c>
      <c r="CA1750" s="13">
        <f t="shared" si="658"/>
        <v>9.9633299999999991</v>
      </c>
      <c r="CB1750" s="13">
        <f t="shared" si="659"/>
        <v>1089.9000000000028</v>
      </c>
    </row>
    <row r="1751" spans="1:80" x14ac:dyDescent="0.3">
      <c r="A1751" s="13">
        <f t="shared" si="635"/>
        <v>0.26424087573219418</v>
      </c>
      <c r="C1751" s="13">
        <f>IF(F1751&gt;0,SQRT(Sum_Sq($AI$2,V_rtHz($AH$2)/(1+1/$A1751),V_rtHz($AH$2*$A1751)/(1+$A1751),$AN$2*$AH$2/(1+1/$A1751),$AM$2*SQRT(Sum_Sq(F1751,1/($X$2*D$8*(1+C$1017+F1751/E1751))))/SQRT(Sum_Sq($X$2*F1751*D$8,1)),                   $AQ$2*SQRT(Sum_Sq($AH$2/(1+1/$A1751)+F1751*( 1/(C$1017+1+F1751/E1751)-1)/(1+($X$2*F1751*D$8)^2), (F1751^2*D$8*$X$2+1/($X$2*D$8*(C$1017+1+F1751/E1751           )))/(1+($X$2*F1751*D$8)^2))),           V_rtHz(E1751)/($X$2*D$8*(E1751*C$1017+E1751+F1751)),V_rtHz(F1751)*SQRT(Sum_Sq(E1751*D$8*$X$2*C$1017,1))/($X$2*D$8*(E1751*C$1017+E1751+F1751))))/SQRT(Sum_Sq(1/(1+$A1751)+$AC$2/$I$2-1/(1+(1+F1751/E1751)/C$1017),$X$2/$I$2)),IF(F1752&lt;0,"A",C1752))</f>
        <v>1.6217132413271774E-6</v>
      </c>
      <c r="E1751" s="13">
        <f t="shared" si="636"/>
        <v>12309.270175523005</v>
      </c>
      <c r="F1751" s="12">
        <f t="shared" si="660"/>
        <v>799.43853171411797</v>
      </c>
      <c r="H1751" s="13">
        <f>IF(K1751&gt;0,SQRT(Sum_Sq($AI$2,V_rtHz($AH$2)/(1+1/$A1751),V_rtHz($AH$2*$A1751)/(1+$A1751),$AN$2*$AH$2/(1+1/$A1751),$AM$2*SQRT(Sum_Sq(K1751,1/($X$2*I$8*(1+H$1017+K1751/J1751))))/SQRT(Sum_Sq($X$2*K1751*I$8,1)),                   $AQ$2*SQRT(Sum_Sq($AH$2/(1+1/$A1751)+K1751*( 1/(H$1017+1+K1751/J1751)-1)/(1+($X$2*K1751*I$8)^2), (K1751^2*I$8*$X$2+1/($X$2*I$8*(H$1017+1+K1751/J1751           )))/(1+($X$2*K1751*I$8)^2))),           V_rtHz(J1751)/($X$2*I$8*(J1751*H$1017+J1751+K1751)),V_rtHz(K1751)*SQRT(Sum_Sq(J1751*I$8*$X$2*H$1017,1))/($X$2*I$8*(J1751*H$1017+J1751+K1751))))/SQRT(Sum_Sq(1/(1+$A1751)+$AC$2/$I$2-1/(1+(1+K1751/J1751)/H$1017),$X$2/$I$2)),IF(K1752&lt;0,"A",H1752))</f>
        <v>5.9733140880410573E-7</v>
      </c>
      <c r="J1751" s="13">
        <f t="shared" si="637"/>
        <v>3361.3314286325717</v>
      </c>
      <c r="K1751" s="12">
        <f t="shared" si="661"/>
        <v>9257.7627031332286</v>
      </c>
      <c r="M1751" s="13">
        <f>IF(P1751&gt;0,SQRT(Sum_Sq($AI$2,V_rtHz($AH$2)/(1+1/$A1751),V_rtHz($AH$2*$A1751)/(1+$A1751),$AN$2*$AH$2/(1+1/$A1751),$AM$2*SQRT(Sum_Sq(P1751,1/($X$2*N$8*(1+M$1017+P1751/O1751))))/SQRT(Sum_Sq($X$2*P1751*N$8,1)),                   $AQ$2*SQRT(Sum_Sq($AH$2/(1+1/$A1751)+P1751*( 1/(M$1017+1+P1751/O1751)-1)/(1+($X$2*P1751*N$8)^2), (P1751^2*N$8*$X$2+1/($X$2*N$8*(M$1017+1+P1751/O1751           )))/(1+($X$2*P1751*N$8)^2))),           V_rtHz(O1751)/($X$2*N$8*(O1751*M$1017+O1751+P1751)),V_rtHz(P1751)*SQRT(Sum_Sq(O1751*N$8*$X$2*M$1017,1))/($X$2*N$8*(O1751*M$1017+O1751+P1751))))/SQRT(Sum_Sq(1/(1+$A1751)+$AC$2/$I$2-1/(1+(1+P1751/O1751)/M$1017),$X$2/$I$2)),IF(P1752&lt;0,"A",M1752))</f>
        <v>7.8462733981262259E-7</v>
      </c>
      <c r="O1751" s="13">
        <f t="shared" si="638"/>
        <v>2979.1429322844278</v>
      </c>
      <c r="P1751" s="12">
        <f t="shared" si="662"/>
        <v>33031.32847018764</v>
      </c>
      <c r="R1751" s="13">
        <f>IF(U1751&gt;0,SQRT(Sum_Sq($AI$2,V_rtHz($AH$2)/(1+1/$A1751),V_rtHz($AH$2*$A1751)/(1+$A1751),$AN$2*$AH$2/(1+1/$A1751),$AM$2*SQRT(Sum_Sq(U1751,1/($X$2*S$8*(1+R$1017+U1751/T1751))))/SQRT(Sum_Sq($X$2*U1751*S$8,1)),                   $AQ$2*SQRT(Sum_Sq($AH$2/(1+1/$A1751)+U1751*( 1/(R$1017+1+U1751/T1751)-1)/(1+($X$2*U1751*S$8)^2), (U1751^2*S$8*$X$2+1/($X$2*S$8*(R$1017+1+U1751/T1751           )))/(1+($X$2*U1751*S$8)^2))),           V_rtHz(T1751)/($X$2*S$8*(T1751*R$1017+T1751+U1751)),V_rtHz(U1751)*SQRT(Sum_Sq(T1751*S$8*$X$2*R$1017,1))/($X$2*S$8*(T1751*R$1017+T1751+U1751))))/SQRT(Sum_Sq(1/(1+$A1751)+$AC$2/$I$2-1/(1+(1+U1751/T1751)/R$1017),$X$2/$I$2)),IF(U1752&lt;0,"A",R1752))</f>
        <v>1.2502378082954297E-6</v>
      </c>
      <c r="T1751" s="13">
        <f t="shared" si="639"/>
        <v>2883.6356907702188</v>
      </c>
      <c r="U1751" s="12">
        <f t="shared" si="663"/>
        <v>107913.80073587739</v>
      </c>
      <c r="X1751" s="13">
        <f>IF(AA1751&gt;0,SQRT(Sum_Sq($AI$2,V_rtHz($AH$2)/(1+1/$A1751),V_rtHz($AH$2*$A1751)/(1+$A1751),$AN$2*$AH$2/(1+1/$A1751),$AM$2*SQRT(Sum_Sq(AA1751,1/($X$2*Y$8*(1+X$1017+AA1751/Z1751))))/SQRT(Sum_Sq($X$2*AA1751*Y$8,1)),                   $AQ$2*SQRT(Sum_Sq($AH$2/(1+1/$A1751)+AA1751*( 1/(X$1017+1+AA1751/Z1751)-1)/(1+($X$2*AA1751*Y$8)^2), (AA1751^2*Y$8*$X$2+1/($X$2*Y$8*(X$1017+1+AA1751/Z1751           )))/(1+($X$2*AA1751*Y$8)^2))),           V_rtHz(Z1751)/($X$2*Y$8*(Z1751*X$1017+Z1751+AA1751)),V_rtHz(AA1751)*SQRT(Sum_Sq(Z1751*Y$8*$X$2*X$1017,1))/($X$2*Y$8*(Z1751*X$1017+Z1751+AA1751))))/SQRT(Sum_Sq(1/(1+$A1751)+$AC$2/$I$2-1/(1+(1+AA1751/Z1751)/X$1017),$X$2/$I$2)),IF(AA1752&lt;0,"A",X1752))</f>
        <v>2.1421370360899268E-6</v>
      </c>
      <c r="Z1751" s="13">
        <f t="shared" si="640"/>
        <v>2855.3473452690237</v>
      </c>
      <c r="AA1751" s="12">
        <f t="shared" si="664"/>
        <v>344634.24885581975</v>
      </c>
      <c r="AC1751" s="13">
        <f>IF(AF1751&gt;0,SQRT(Sum_Sq($AI$2,V_rtHz($AH$2)/(1+1/$A1751),V_rtHz($AH$2*$A1751)/(1+$A1751),$AN$2*$AH$2/(1+1/$A1751),$AM$2*SQRT(Sum_Sq(AF1751,1/($X$2*AD$8*(1+AC$1017+AF1751/AE1751))))/SQRT(Sum_Sq($X$2*AF1751*AD$8,1)),                   $AQ$2*SQRT(Sum_Sq($AH$2/(1+1/$A1751)+AF1751*( 1/(AC$1017+1+AF1751/AE1751)-1)/(1+($X$2*AF1751*AD$8)^2), (AF1751^2*AD$8*$X$2+1/($X$2*AD$8*(AC$1017+1+AF1751/AE1751           )))/(1+($X$2*AF1751*AD$8)^2))),           V_rtHz(AE1751)/($X$2*AD$8*(AE1751*AC$1017+AE1751+AF1751)),V_rtHz(AF1751)*SQRT(Sum_Sq(AE1751*AD$8*$X$2*AC$1017,1))/($X$2*AD$8*(AE1751*AC$1017+AE1751+AF1751))))/SQRT(Sum_Sq(1/(1+$A1751)+$AC$2/$I$2-1/(1+(1+AF1751/AE1751)/AC$1017),$X$2/$I$2)),IF(AF1752&lt;0,"A",AC1752))</f>
        <v>3.7638251207072775E-6</v>
      </c>
      <c r="AE1751" s="13">
        <f t="shared" si="641"/>
        <v>2846.5786378632652</v>
      </c>
      <c r="AF1751" s="12">
        <f t="shared" si="665"/>
        <v>1093186.336711311</v>
      </c>
      <c r="AG1751" s="13"/>
      <c r="AH1751" s="13">
        <f>IF(AK1751&gt;0,SQRT(Sum_Sq($AI$2,V_rtHz($AH$2)/(1+1/$A1751),V_rtHz($AH$2*$A1751)/(1+$A1751),$AN$2*$AH$2/(1+1/$A1751),$AM$2*SQRT(Sum_Sq(AK1751,1/($X$2*AI$8*(1+AH$1017+AK1751/AJ1751))))/SQRT(Sum_Sq($X$2*AK1751*AI$8,1)),                   $AQ$2*SQRT(Sum_Sq($AH$2/(1+1/$A1751)+AK1751*( 1/(AH$1017+1+AK1751/AJ1751)-1)/(1+($X$2*AK1751*AI$8)^2), (AK1751^2*AI$8*$X$2+1/($X$2*AI$8*(AH$1017+1+AK1751/AJ1751           )))/(1+($X$2*AK1751*AI$8)^2))),           V_rtHz(AJ1751)/($X$2*AI$8*(AJ1751*AH$1017+AJ1751+AK1751)),V_rtHz(AK1751)*SQRT(Sum_Sq(AJ1751*AI$8*$X$2*AH$1017,1))/($X$2*AI$8*(AJ1751*AH$1017+AJ1751+AK1751))))/SQRT(Sum_Sq(1/(1+$A1751)+$AC$2/$I$2-1/(1+(1+AK1751/AJ1751)/AH$1017),$X$2/$I$2)),IF(AK1752&lt;0,"A",AH1752))</f>
        <v>6.6684158557297663E-6</v>
      </c>
      <c r="AI1751" s="13"/>
      <c r="AJ1751" s="13">
        <f t="shared" si="642"/>
        <v>2843.8229928173841</v>
      </c>
      <c r="AK1751" s="12">
        <f t="shared" si="666"/>
        <v>3460308.5003695935</v>
      </c>
      <c r="AM1751" s="13">
        <f>IF(AP1751&gt;0,SQRT(Sum_Sq($AI$2,V_rtHz($AH$2)/(1+1/$A1751),V_rtHz($AH$2*$A1751)/(1+$A1751),$AN$2*$AH$2/(1+1/$A1751),$AM$2*SQRT(Sum_Sq(AP1751,1/($X$2*AN$8*(1+AM$1017+AP1751/AO1751))))/SQRT(Sum_Sq($X$2*AP1751*AN$8,1)),                   $AQ$2*SQRT(Sum_Sq($AH$2/(1+1/$A1751)+AP1751*( 1/(AM$1017+1+AP1751/AO1751)-1)/(1+($X$2*AP1751*AN$8)^2), (AP1751^2*AN$8*$X$2+1/($X$2*AN$8*(AM$1017+1+AP1751/AO1751           )))/(1+($X$2*AP1751*AN$8)^2))),           V_rtHz(AO1751)/($X$2*AN$8*(AO1751*AM$1017+AO1751+AP1751)),V_rtHz(AP1751)*SQRT(Sum_Sq(AO1751*AN$8*$X$2*AM$1017,1))/($X$2*AN$8*(AO1751*AM$1017+AO1751+AP1751))))/SQRT(Sum_Sq(1/(1+$A1751)+$AC$2/$I$2-1/(1+(1+AP1751/AO1751)/AM$1017),$X$2/$I$2)),IF(AP1752&lt;0,"A",AM1752))</f>
        <v>1.1849327628693933E-5</v>
      </c>
      <c r="AO1751" s="13">
        <f t="shared" si="643"/>
        <v>2842.953294722794</v>
      </c>
      <c r="AP1751" s="12">
        <f t="shared" si="667"/>
        <v>10945803.71426693</v>
      </c>
      <c r="AR1751" s="13">
        <f t="shared" si="644"/>
        <v>31506.815879885424</v>
      </c>
      <c r="AS1751" s="13">
        <f t="shared" si="645"/>
        <v>0.34465664218175168</v>
      </c>
      <c r="AV1751" s="13"/>
      <c r="AW1751" s="13">
        <f t="shared" si="646"/>
        <v>9963.3300000000036</v>
      </c>
      <c r="AX1751" s="13">
        <f t="shared" si="647"/>
        <v>1.0898999999999985</v>
      </c>
      <c r="AZ1751" s="13"/>
      <c r="BA1751" s="13"/>
      <c r="BB1751" s="13">
        <f t="shared" si="648"/>
        <v>3150.681587988543</v>
      </c>
      <c r="BC1751" s="13">
        <f t="shared" si="649"/>
        <v>3.4465664218175118</v>
      </c>
      <c r="BD1751" s="13"/>
      <c r="BE1751" s="13"/>
      <c r="BG1751" s="13">
        <f t="shared" si="650"/>
        <v>996.3330000000002</v>
      </c>
      <c r="BH1751" s="13">
        <f t="shared" si="651"/>
        <v>10.899000000000022</v>
      </c>
      <c r="BI1751" s="13"/>
      <c r="BL1751" s="13">
        <f t="shared" si="652"/>
        <v>315.06815879885437</v>
      </c>
      <c r="BM1751" s="13">
        <f t="shared" si="653"/>
        <v>34.465664218175128</v>
      </c>
      <c r="BP1751" s="13"/>
      <c r="BQ1751" s="13">
        <f t="shared" si="654"/>
        <v>99.633300000000006</v>
      </c>
      <c r="BR1751" s="13">
        <f t="shared" si="655"/>
        <v>108.99000000000012</v>
      </c>
      <c r="BT1751" s="13"/>
      <c r="BU1751" s="13"/>
      <c r="BV1751" s="13">
        <f t="shared" si="656"/>
        <v>31.50681587988543</v>
      </c>
      <c r="BW1751" s="13">
        <f t="shared" si="657"/>
        <v>344.65664218175232</v>
      </c>
      <c r="CA1751" s="13">
        <f t="shared" si="658"/>
        <v>9.9633299999999991</v>
      </c>
      <c r="CB1751" s="13">
        <f t="shared" si="659"/>
        <v>1089.9000000000028</v>
      </c>
    </row>
    <row r="1752" spans="1:80" x14ac:dyDescent="0.3">
      <c r="A1752" s="13">
        <f t="shared" si="635"/>
        <v>0.2679168324819029</v>
      </c>
      <c r="C1752" s="13">
        <f>IF(F1752&gt;0,SQRT(Sum_Sq($AI$2,V_rtHz($AH$2)/(1+1/$A1752),V_rtHz($AH$2*$A1752)/(1+$A1752),$AN$2*$AH$2/(1+1/$A1752),$AM$2*SQRT(Sum_Sq(F1752,1/($X$2*D$8*(1+C$1017+F1752/E1752))))/SQRT(Sum_Sq($X$2*F1752*D$8,1)),                   $AQ$2*SQRT(Sum_Sq($AH$2/(1+1/$A1752)+F1752*( 1/(C$1017+1+F1752/E1752)-1)/(1+($X$2*F1752*D$8)^2), (F1752^2*D$8*$X$2+1/($X$2*D$8*(C$1017+1+F1752/E1752           )))/(1+($X$2*F1752*D$8)^2))),           V_rtHz(E1752)/($X$2*D$8*(E1752*C$1017+E1752+F1752)),V_rtHz(F1752)*SQRT(Sum_Sq(E1752*D$8*$X$2*C$1017,1))/($X$2*D$8*(E1752*C$1017+E1752+F1752))))/SQRT(Sum_Sq(1/(1+$A1752)+$AC$2/$I$2-1/(1+(1+F1752/E1752)/C$1017),$X$2/$I$2)),IF(F1753&lt;0,"A",C1753))</f>
        <v>1.4285921747126263E-6</v>
      </c>
      <c r="E1752" s="13">
        <f t="shared" si="636"/>
        <v>10693.053797529607</v>
      </c>
      <c r="F1752" s="12">
        <f t="shared" si="660"/>
        <v>920.27077221531647</v>
      </c>
      <c r="H1752" s="13">
        <f>IF(K1752&gt;0,SQRT(Sum_Sq($AI$2,V_rtHz($AH$2)/(1+1/$A1752),V_rtHz($AH$2*$A1752)/(1+$A1752),$AN$2*$AH$2/(1+1/$A1752),$AM$2*SQRT(Sum_Sq(K1752,1/($X$2*I$8*(1+H$1017+K1752/J1752))))/SQRT(Sum_Sq($X$2*K1752*I$8,1)),                   $AQ$2*SQRT(Sum_Sq($AH$2/(1+1/$A1752)+K1752*( 1/(H$1017+1+K1752/J1752)-1)/(1+($X$2*K1752*I$8)^2), (K1752^2*I$8*$X$2+1/($X$2*I$8*(H$1017+1+K1752/J1752           )))/(1+($X$2*K1752*I$8)^2))),           V_rtHz(J1752)/($X$2*I$8*(J1752*H$1017+J1752+K1752)),V_rtHz(K1752)*SQRT(Sum_Sq(J1752*I$8*$X$2*H$1017,1))/($X$2*I$8*(J1752*H$1017+J1752+K1752))))/SQRT(Sum_Sq(1/(1+$A1752)+$AC$2/$I$2-1/(1+(1+K1752/J1752)/H$1017),$X$2/$I$2)),IF(K1753&lt;0,"A",H1753))</f>
        <v>5.9683902902008004E-7</v>
      </c>
      <c r="J1752" s="13">
        <f t="shared" si="637"/>
        <v>3331.4702584509764</v>
      </c>
      <c r="K1752" s="12">
        <f t="shared" si="661"/>
        <v>9340.7433711664562</v>
      </c>
      <c r="M1752" s="13">
        <f>IF(P1752&gt;0,SQRT(Sum_Sq($AI$2,V_rtHz($AH$2)/(1+1/$A1752),V_rtHz($AH$2*$A1752)/(1+$A1752),$AN$2*$AH$2/(1+1/$A1752),$AM$2*SQRT(Sum_Sq(P1752,1/($X$2*N$8*(1+M$1017+P1752/O1752))))/SQRT(Sum_Sq($X$2*P1752*N$8,1)),                   $AQ$2*SQRT(Sum_Sq($AH$2/(1+1/$A1752)+P1752*( 1/(M$1017+1+P1752/O1752)-1)/(1+($X$2*P1752*N$8)^2), (P1752^2*N$8*$X$2+1/($X$2*N$8*(M$1017+1+P1752/O1752           )))/(1+($X$2*P1752*N$8)^2))),           V_rtHz(O1752)/($X$2*N$8*(O1752*M$1017+O1752+P1752)),V_rtHz(P1752)*SQRT(Sum_Sq(O1752*N$8*$X$2*M$1017,1))/($X$2*N$8*(O1752*M$1017+O1752+P1752))))/SQRT(Sum_Sq(1/(1+$A1752)+$AC$2/$I$2-1/(1+(1+P1752/O1752)/M$1017),$X$2/$I$2)),IF(P1753&lt;0,"A",M1753))</f>
        <v>7.8527368004824144E-7</v>
      </c>
      <c r="O1752" s="13">
        <f t="shared" si="638"/>
        <v>2958.5384317670641</v>
      </c>
      <c r="P1752" s="12">
        <f t="shared" si="662"/>
        <v>33261.372473417541</v>
      </c>
      <c r="R1752" s="13">
        <f>IF(U1752&gt;0,SQRT(Sum_Sq($AI$2,V_rtHz($AH$2)/(1+1/$A1752),V_rtHz($AH$2*$A1752)/(1+$A1752),$AN$2*$AH$2/(1+1/$A1752),$AM$2*SQRT(Sum_Sq(U1752,1/($X$2*S$8*(1+R$1017+U1752/T1752))))/SQRT(Sum_Sq($X$2*U1752*S$8,1)),                   $AQ$2*SQRT(Sum_Sq($AH$2/(1+1/$A1752)+U1752*( 1/(R$1017+1+U1752/T1752)-1)/(1+($X$2*U1752*S$8)^2), (U1752^2*S$8*$X$2+1/($X$2*S$8*(R$1017+1+U1752/T1752           )))/(1+($X$2*U1752*S$8)^2))),           V_rtHz(T1752)/($X$2*S$8*(T1752*R$1017+T1752+U1752)),V_rtHz(U1752)*SQRT(Sum_Sq(T1752*S$8*$X$2*R$1017,1))/($X$2*S$8*(T1752*R$1017+T1752+U1752))))/SQRT(Sum_Sq(1/(1+$A1752)+$AC$2/$I$2-1/(1+(1+U1752/T1752)/R$1017),$X$2/$I$2)),IF(U1753&lt;0,"A",R1753))</f>
        <v>1.2516775666500437E-6</v>
      </c>
      <c r="T1752" s="13">
        <f t="shared" si="639"/>
        <v>2864.9925729845222</v>
      </c>
      <c r="U1752" s="12">
        <f t="shared" si="663"/>
        <v>108616.01885567005</v>
      </c>
      <c r="X1752" s="13">
        <f>IF(AA1752&gt;0,SQRT(Sum_Sq($AI$2,V_rtHz($AH$2)/(1+1/$A1752),V_rtHz($AH$2*$A1752)/(1+$A1752),$AN$2*$AH$2/(1+1/$A1752),$AM$2*SQRT(Sum_Sq(AA1752,1/($X$2*Y$8*(1+X$1017+AA1752/Z1752))))/SQRT(Sum_Sq($X$2*AA1752*Y$8,1)),                   $AQ$2*SQRT(Sum_Sq($AH$2/(1+1/$A1752)+AA1752*( 1/(X$1017+1+AA1752/Z1752)-1)/(1+($X$2*AA1752*Y$8)^2), (AA1752^2*Y$8*$X$2+1/($X$2*Y$8*(X$1017+1+AA1752/Z1752           )))/(1+($X$2*AA1752*Y$8)^2))),           V_rtHz(Z1752)/($X$2*Y$8*(Z1752*X$1017+Z1752+AA1752)),V_rtHz(AA1752)*SQRT(Sum_Sq(Z1752*Y$8*$X$2*X$1017,1))/($X$2*Y$8*(Z1752*X$1017+Z1752+AA1752))))/SQRT(Sum_Sq(1/(1+$A1752)+$AC$2/$I$2-1/(1+(1+AA1752/Z1752)/X$1017),$X$2/$I$2)),IF(AA1753&lt;0,"A",X1753))</f>
        <v>2.1447889082898447E-6</v>
      </c>
      <c r="Z1752" s="13">
        <f t="shared" si="640"/>
        <v>2837.2598150332369</v>
      </c>
      <c r="AA1752" s="12">
        <f t="shared" si="664"/>
        <v>346831.29206047748</v>
      </c>
      <c r="AC1752" s="13">
        <f>IF(AF1752&gt;0,SQRT(Sum_Sq($AI$2,V_rtHz($AH$2)/(1+1/$A1752),V_rtHz($AH$2*$A1752)/(1+$A1752),$AN$2*$AH$2/(1+1/$A1752),$AM$2*SQRT(Sum_Sq(AF1752,1/($X$2*AD$8*(1+AC$1017+AF1752/AE1752))))/SQRT(Sum_Sq($X$2*AF1752*AD$8,1)),                   $AQ$2*SQRT(Sum_Sq($AH$2/(1+1/$A1752)+AF1752*( 1/(AC$1017+1+AF1752/AE1752)-1)/(1+($X$2*AF1752*AD$8)^2), (AF1752^2*AD$8*$X$2+1/($X$2*AD$8*(AC$1017+1+AF1752/AE1752           )))/(1+($X$2*AF1752*AD$8)^2))),           V_rtHz(AE1752)/($X$2*AD$8*(AE1752*AC$1017+AE1752+AF1752)),V_rtHz(AF1752)*SQRT(Sum_Sq(AE1752*AD$8*$X$2*AC$1017,1))/($X$2*AD$8*(AE1752*AC$1017+AE1752+AF1752))))/SQRT(Sum_Sq(1/(1+$A1752)+$AC$2/$I$2-1/(1+(1+AF1752/AE1752)/AC$1017),$X$2/$I$2)),IF(AF1753&lt;0,"A",AC1753))</f>
        <v>3.7685816034201111E-6</v>
      </c>
      <c r="AE1752" s="13">
        <f t="shared" si="641"/>
        <v>2828.6610135433871</v>
      </c>
      <c r="AF1752" s="12">
        <f t="shared" si="665"/>
        <v>1100110.9211698356</v>
      </c>
      <c r="AG1752" s="13"/>
      <c r="AH1752" s="13">
        <f>IF(AK1752&gt;0,SQRT(Sum_Sq($AI$2,V_rtHz($AH$2)/(1+1/$A1752),V_rtHz($AH$2*$A1752)/(1+$A1752),$AN$2*$AH$2/(1+1/$A1752),$AM$2*SQRT(Sum_Sq(AK1752,1/($X$2*AI$8*(1+AH$1017+AK1752/AJ1752))))/SQRT(Sum_Sq($X$2*AK1752*AI$8,1)),                   $AQ$2*SQRT(Sum_Sq($AH$2/(1+1/$A1752)+AK1752*( 1/(AH$1017+1+AK1752/AJ1752)-1)/(1+($X$2*AK1752*AI$8)^2), (AK1752^2*AI$8*$X$2+1/($X$2*AI$8*(AH$1017+1+AK1752/AJ1752           )))/(1+($X$2*AK1752*AI$8)^2))),           V_rtHz(AJ1752)/($X$2*AI$8*(AJ1752*AH$1017+AJ1752+AK1752)),V_rtHz(AK1752)*SQRT(Sum_Sq(AJ1752*AI$8*$X$2*AH$1017,1))/($X$2*AI$8*(AJ1752*AH$1017+AJ1752+AK1752))))/SQRT(Sum_Sq(1/(1+$A1752)+$AC$2/$I$2-1/(1+(1+AK1752/AJ1752)/AH$1017),$X$2/$I$2)),IF(AK1753&lt;0,"A",AH1753))</f>
        <v>6.6769016640035242E-6</v>
      </c>
      <c r="AI1752" s="13"/>
      <c r="AJ1752" s="13">
        <f t="shared" si="642"/>
        <v>2825.9585380839662</v>
      </c>
      <c r="AK1752" s="12">
        <f t="shared" si="666"/>
        <v>3482183.0338191981</v>
      </c>
      <c r="AM1752" s="13">
        <f>IF(AP1752&gt;0,SQRT(Sum_Sq($AI$2,V_rtHz($AH$2)/(1+1/$A1752),V_rtHz($AH$2*$A1752)/(1+$A1752),$AN$2*$AH$2/(1+1/$A1752),$AM$2*SQRT(Sum_Sq(AP1752,1/($X$2*AN$8*(1+AM$1017+AP1752/AO1752))))/SQRT(Sum_Sq($X$2*AP1752*AN$8,1)),                   $AQ$2*SQRT(Sum_Sq($AH$2/(1+1/$A1752)+AP1752*( 1/(AM$1017+1+AP1752/AO1752)-1)/(1+($X$2*AP1752*AN$8)^2), (AP1752^2*AN$8*$X$2+1/($X$2*AN$8*(AM$1017+1+AP1752/AO1752           )))/(1+($X$2*AP1752*AN$8)^2))),           V_rtHz(AO1752)/($X$2*AN$8*(AO1752*AM$1017+AO1752+AP1752)),V_rtHz(AP1752)*SQRT(Sum_Sq(AO1752*AN$8*$X$2*AM$1017,1))/($X$2*AN$8*(AO1752*AM$1017+AO1752+AP1752))))/SQRT(Sum_Sq(1/(1+$A1752)+$AC$2/$I$2-1/(1+(1+AP1752/AO1752)/AM$1017),$X$2/$I$2)),IF(AP1753&lt;0,"A",AM1753))</f>
        <v>1.1864470222191617E-5</v>
      </c>
      <c r="AO1752" s="13">
        <f t="shared" si="643"/>
        <v>2825.1055983393626</v>
      </c>
      <c r="AP1752" s="12">
        <f t="shared" si="667"/>
        <v>11014954.184776671</v>
      </c>
      <c r="AR1752" s="13">
        <f t="shared" si="644"/>
        <v>31506.815879885424</v>
      </c>
      <c r="AS1752" s="13">
        <f t="shared" si="645"/>
        <v>0.34465664218175279</v>
      </c>
      <c r="AV1752" s="13"/>
      <c r="AW1752" s="13">
        <f t="shared" si="646"/>
        <v>9963.3300000000036</v>
      </c>
      <c r="AX1752" s="13">
        <f t="shared" si="647"/>
        <v>1.0898999999999999</v>
      </c>
      <c r="AZ1752" s="13"/>
      <c r="BA1752" s="13"/>
      <c r="BB1752" s="13">
        <f t="shared" si="648"/>
        <v>3150.681587988543</v>
      </c>
      <c r="BC1752" s="13">
        <f t="shared" si="649"/>
        <v>3.4465664218175118</v>
      </c>
      <c r="BD1752" s="13"/>
      <c r="BE1752" s="13"/>
      <c r="BG1752" s="13">
        <f t="shared" si="650"/>
        <v>996.3330000000002</v>
      </c>
      <c r="BH1752" s="13">
        <f t="shared" si="651"/>
        <v>10.899000000000022</v>
      </c>
      <c r="BI1752" s="13"/>
      <c r="BL1752" s="13">
        <f t="shared" si="652"/>
        <v>315.06815879885437</v>
      </c>
      <c r="BM1752" s="13">
        <f t="shared" si="653"/>
        <v>34.465664218175171</v>
      </c>
      <c r="BP1752" s="13"/>
      <c r="BQ1752" s="13">
        <f t="shared" si="654"/>
        <v>99.633300000000006</v>
      </c>
      <c r="BR1752" s="13">
        <f t="shared" si="655"/>
        <v>108.99000000000012</v>
      </c>
      <c r="BT1752" s="13"/>
      <c r="BU1752" s="13"/>
      <c r="BV1752" s="13">
        <f t="shared" si="656"/>
        <v>31.50681587988543</v>
      </c>
      <c r="BW1752" s="13">
        <f t="shared" si="657"/>
        <v>344.65664218175152</v>
      </c>
      <c r="CA1752" s="13">
        <f t="shared" si="658"/>
        <v>9.9633299999999991</v>
      </c>
      <c r="CB1752" s="13">
        <f t="shared" si="659"/>
        <v>1089.9000000000008</v>
      </c>
    </row>
    <row r="1753" spans="1:80" x14ac:dyDescent="0.3">
      <c r="A1753" s="13">
        <f t="shared" si="635"/>
        <v>0.27164392688390815</v>
      </c>
      <c r="C1753" s="13">
        <f>IF(F1753&gt;0,SQRT(Sum_Sq($AI$2,V_rtHz($AH$2)/(1+1/$A1753),V_rtHz($AH$2*$A1753)/(1+$A1753),$AN$2*$AH$2/(1+1/$A1753),$AM$2*SQRT(Sum_Sq(F1753,1/($X$2*D$8*(1+C$1017+F1753/E1753))))/SQRT(Sum_Sq($X$2*F1753*D$8,1)),                   $AQ$2*SQRT(Sum_Sq($AH$2/(1+1/$A1753)+F1753*( 1/(C$1017+1+F1753/E1753)-1)/(1+($X$2*F1753*D$8)^2), (F1753^2*D$8*$X$2+1/($X$2*D$8*(C$1017+1+F1753/E1753           )))/(1+($X$2*F1753*D$8)^2))),           V_rtHz(E1753)/($X$2*D$8*(E1753*C$1017+E1753+F1753)),V_rtHz(F1753)*SQRT(Sum_Sq(E1753*D$8*$X$2*C$1017,1))/($X$2*D$8*(E1753*C$1017+E1753+F1753))))/SQRT(Sum_Sq(1/(1+$A1753)+$AC$2/$I$2-1/(1+(1+F1753/E1753)/C$1017),$X$2/$I$2)),IF(F1754&lt;0,"A",C1754))</f>
        <v>1.3017791492506968E-6</v>
      </c>
      <c r="E1753" s="13">
        <f t="shared" si="636"/>
        <v>9620.0612329793166</v>
      </c>
      <c r="F1753" s="12">
        <f t="shared" si="660"/>
        <v>1022.9149937068443</v>
      </c>
      <c r="H1753" s="13">
        <f>IF(K1753&gt;0,SQRT(Sum_Sq($AI$2,V_rtHz($AH$2)/(1+1/$A1753),V_rtHz($AH$2*$A1753)/(1+$A1753),$AN$2*$AH$2/(1+1/$A1753),$AM$2*SQRT(Sum_Sq(K1753,1/($X$2*I$8*(1+H$1017+K1753/J1753))))/SQRT(Sum_Sq($X$2*K1753*I$8,1)),                   $AQ$2*SQRT(Sum_Sq($AH$2/(1+1/$A1753)+K1753*( 1/(H$1017+1+K1753/J1753)-1)/(1+($X$2*K1753*I$8)^2), (K1753^2*I$8*$X$2+1/($X$2*I$8*(H$1017+1+K1753/J1753           )))/(1+($X$2*K1753*I$8)^2))),           V_rtHz(J1753)/($X$2*I$8*(J1753*H$1017+J1753+K1753)),V_rtHz(K1753)*SQRT(Sum_Sq(J1753*I$8*$X$2*H$1017,1))/($X$2*I$8*(J1753*H$1017+J1753+K1753))))/SQRT(Sum_Sq(1/(1+$A1753)+$AC$2/$I$2-1/(1+(1+K1753/J1753)/H$1017),$X$2/$I$2)),IF(K1754&lt;0,"A",H1754))</f>
        <v>5.9640304385539533E-7</v>
      </c>
      <c r="J1753" s="13">
        <f t="shared" si="637"/>
        <v>3302.0192439432226</v>
      </c>
      <c r="K1753" s="12">
        <f t="shared" si="661"/>
        <v>9424.054323712242</v>
      </c>
      <c r="M1753" s="13">
        <f>IF(P1753&gt;0,SQRT(Sum_Sq($AI$2,V_rtHz($AH$2)/(1+1/$A1753),V_rtHz($AH$2*$A1753)/(1+$A1753),$AN$2*$AH$2/(1+1/$A1753),$AM$2*SQRT(Sum_Sq(P1753,1/($X$2*N$8*(1+M$1017+P1753/O1753))))/SQRT(Sum_Sq($X$2*P1753*N$8,1)),                   $AQ$2*SQRT(Sum_Sq($AH$2/(1+1/$A1753)+P1753*( 1/(M$1017+1+P1753/O1753)-1)/(1+($X$2*P1753*N$8)^2), (P1753^2*N$8*$X$2+1/($X$2*N$8*(M$1017+1+P1753/O1753           )))/(1+($X$2*P1753*N$8)^2))),           V_rtHz(O1753)/($X$2*N$8*(O1753*M$1017+O1753+P1753)),V_rtHz(P1753)*SQRT(Sum_Sq(O1753*N$8*$X$2*M$1017,1))/($X$2*N$8*(O1753*M$1017+O1753+P1753))))/SQRT(Sum_Sq(1/(1+$A1753)+$AC$2/$I$2-1/(1+(1+P1753/O1753)/M$1017),$X$2/$I$2)),IF(P1754&lt;0,"A",M1754))</f>
        <v>7.8596460722337817E-7</v>
      </c>
      <c r="O1753" s="13">
        <f t="shared" si="638"/>
        <v>2938.0907948545459</v>
      </c>
      <c r="P1753" s="12">
        <f t="shared" si="662"/>
        <v>33492.854927513086</v>
      </c>
      <c r="R1753" s="13">
        <f>IF(U1753&gt;0,SQRT(Sum_Sq($AI$2,V_rtHz($AH$2)/(1+1/$A1753),V_rtHz($AH$2*$A1753)/(1+$A1753),$AN$2*$AH$2/(1+1/$A1753),$AM$2*SQRT(Sum_Sq(U1753,1/($X$2*S$8*(1+R$1017+U1753/T1753))))/SQRT(Sum_Sq($X$2*U1753*S$8,1)),                   $AQ$2*SQRT(Sum_Sq($AH$2/(1+1/$A1753)+U1753*( 1/(R$1017+1+U1753/T1753)-1)/(1+($X$2*U1753*S$8)^2), (U1753^2*S$8*$X$2+1/($X$2*S$8*(R$1017+1+U1753/T1753           )))/(1+($X$2*U1753*S$8)^2))),           V_rtHz(T1753)/($X$2*S$8*(T1753*R$1017+T1753+U1753)),V_rtHz(U1753)*SQRT(Sum_Sq(T1753*S$8*$X$2*R$1017,1))/($X$2*S$8*(T1753*R$1017+T1753+U1753))))/SQRT(Sum_Sq(1/(1+$A1753)+$AC$2/$I$2-1/(1+(1+U1753/T1753)/R$1017),$X$2/$I$2)),IF(U1754&lt;0,"A",R1754))</f>
        <v>1.2531797786873268E-6</v>
      </c>
      <c r="T1753" s="13">
        <f t="shared" si="639"/>
        <v>2846.4651854946615</v>
      </c>
      <c r="U1753" s="12">
        <f t="shared" si="663"/>
        <v>109322.99081485644</v>
      </c>
      <c r="X1753" s="13">
        <f>IF(AA1753&gt;0,SQRT(Sum_Sq($AI$2,V_rtHz($AH$2)/(1+1/$A1753),V_rtHz($AH$2*$A1753)/(1+$A1753),$AN$2*$AH$2/(1+1/$A1753),$AM$2*SQRT(Sum_Sq(AA1753,1/($X$2*Y$8*(1+X$1017+AA1753/Z1753))))/SQRT(Sum_Sq($X$2*AA1753*Y$8,1)),                   $AQ$2*SQRT(Sum_Sq($AH$2/(1+1/$A1753)+AA1753*( 1/(X$1017+1+AA1753/Z1753)-1)/(1+($X$2*AA1753*Y$8)^2), (AA1753^2*Y$8*$X$2+1/($X$2*Y$8*(X$1017+1+AA1753/Z1753           )))/(1+($X$2*AA1753*Y$8)^2))),           V_rtHz(Z1753)/($X$2*Y$8*(Z1753*X$1017+Z1753+AA1753)),V_rtHz(AA1753)*SQRT(Sum_Sq(Z1753*Y$8*$X$2*X$1017,1))/($X$2*Y$8*(Z1753*X$1017+Z1753+AA1753))))/SQRT(Sum_Sq(1/(1+$A1753)+$AC$2/$I$2-1/(1+(1+AA1753/Z1753)/X$1017),$X$2/$I$2)),IF(AA1754&lt;0,"A",X1754))</f>
        <v>2.1475434613551141E-6</v>
      </c>
      <c r="Z1753" s="13">
        <f t="shared" si="640"/>
        <v>2819.2772092256673</v>
      </c>
      <c r="AA1753" s="12">
        <f t="shared" si="664"/>
        <v>349043.53652740829</v>
      </c>
      <c r="AC1753" s="13">
        <f>IF(AF1753&gt;0,SQRT(Sum_Sq($AI$2,V_rtHz($AH$2)/(1+1/$A1753),V_rtHz($AH$2*$A1753)/(1+$A1753),$AN$2*$AH$2/(1+1/$A1753),$AM$2*SQRT(Sum_Sq(AF1753,1/($X$2*AD$8*(1+AC$1017+AF1753/AE1753))))/SQRT(Sum_Sq($X$2*AF1753*AD$8,1)),                   $AQ$2*SQRT(Sum_Sq($AH$2/(1+1/$A1753)+AF1753*( 1/(AC$1017+1+AF1753/AE1753)-1)/(1+($X$2*AF1753*AD$8)^2), (AF1753^2*AD$8*$X$2+1/($X$2*AD$8*(AC$1017+1+AF1753/AE1753           )))/(1+($X$2*AF1753*AD$8)^2))),           V_rtHz(AE1753)/($X$2*AD$8*(AE1753*AC$1017+AE1753+AF1753)),V_rtHz(AF1753)*SQRT(Sum_Sq(AE1753*AD$8*$X$2*AC$1017,1))/($X$2*AD$8*(AE1753*AC$1017+AE1753+AF1753))))/SQRT(Sum_Sq(1/(1+$A1753)+$AC$2/$I$2-1/(1+(1+AF1753/AE1753)/AC$1017),$X$2/$I$2)),IF(AF1754&lt;0,"A",AC1754))</f>
        <v>3.773516126315678E-6</v>
      </c>
      <c r="AE1753" s="13">
        <f t="shared" si="641"/>
        <v>2810.8450847988443</v>
      </c>
      <c r="AF1753" s="12">
        <f t="shared" si="665"/>
        <v>1107083.734395527</v>
      </c>
      <c r="AG1753" s="13"/>
      <c r="AH1753" s="13">
        <f>IF(AK1753&gt;0,SQRT(Sum_Sq($AI$2,V_rtHz($AH$2)/(1+1/$A1753),V_rtHz($AH$2*$A1753)/(1+$A1753),$AN$2*$AH$2/(1+1/$A1753),$AM$2*SQRT(Sum_Sq(AK1753,1/($X$2*AI$8*(1+AH$1017+AK1753/AJ1753))))/SQRT(Sum_Sq($X$2*AK1753*AI$8,1)),                   $AQ$2*SQRT(Sum_Sq($AH$2/(1+1/$A1753)+AK1753*( 1/(AH$1017+1+AK1753/AJ1753)-1)/(1+($X$2*AK1753*AI$8)^2), (AK1753^2*AI$8*$X$2+1/($X$2*AI$8*(AH$1017+1+AK1753/AJ1753           )))/(1+($X$2*AK1753*AI$8)^2))),           V_rtHz(AJ1753)/($X$2*AI$8*(AJ1753*AH$1017+AJ1753+AK1753)),V_rtHz(AK1753)*SQRT(Sum_Sq(AJ1753*AI$8*$X$2*AH$1017,1))/($X$2*AI$8*(AJ1753*AH$1017+AJ1753+AK1753))))/SQRT(Sum_Sq(1/(1+$A1753)+$AC$2/$I$2-1/(1+(1+AK1753/AJ1753)/AH$1017),$X$2/$I$2)),IF(AK1754&lt;0,"A",AH1754))</f>
        <v>6.6857016326507214E-6</v>
      </c>
      <c r="AI1753" s="13"/>
      <c r="AJ1753" s="13">
        <f t="shared" si="642"/>
        <v>2808.1947758238571</v>
      </c>
      <c r="AK1753" s="12">
        <f t="shared" si="666"/>
        <v>3504210.23509864</v>
      </c>
      <c r="AM1753" s="13">
        <f>IF(AP1753&gt;0,SQRT(Sum_Sq($AI$2,V_rtHz($AH$2)/(1+1/$A1753),V_rtHz($AH$2*$A1753)/(1+$A1753),$AN$2*$AH$2/(1+1/$A1753),$AM$2*SQRT(Sum_Sq(AP1753,1/($X$2*AN$8*(1+AM$1017+AP1753/AO1753))))/SQRT(Sum_Sq($X$2*AP1753*AN$8,1)),                   $AQ$2*SQRT(Sum_Sq($AH$2/(1+1/$A1753)+AP1753*( 1/(AM$1017+1+AP1753/AO1753)-1)/(1+($X$2*AP1753*AN$8)^2), (AP1753^2*AN$8*$X$2+1/($X$2*AN$8*(AM$1017+1+AP1753/AO1753           )))/(1+($X$2*AP1753*AN$8)^2))),           V_rtHz(AO1753)/($X$2*AN$8*(AO1753*AM$1017+AO1753+AP1753)),V_rtHz(AP1753)*SQRT(Sum_Sq(AO1753*AN$8*$X$2*AM$1017,1))/($X$2*AN$8*(AO1753*AM$1017+AO1753+AP1753))))/SQRT(Sum_Sq(1/(1+$A1753)+$AC$2/$I$2-1/(1+(1+AP1753/AO1753)/AM$1017),$X$2/$I$2)),IF(AP1754&lt;0,"A",AM1754))</f>
        <v>1.1880170640568409E-5</v>
      </c>
      <c r="AO1753" s="13">
        <f t="shared" si="643"/>
        <v>2807.3582789891057</v>
      </c>
      <c r="AP1753" s="12">
        <f t="shared" si="667"/>
        <v>11084587.587470138</v>
      </c>
      <c r="AR1753" s="13">
        <f t="shared" si="644"/>
        <v>31506.815879885424</v>
      </c>
      <c r="AS1753" s="13">
        <f t="shared" si="645"/>
        <v>0.34465664218175279</v>
      </c>
      <c r="AV1753" s="13"/>
      <c r="AW1753" s="13">
        <f t="shared" si="646"/>
        <v>9963.3300000000036</v>
      </c>
      <c r="AX1753" s="13">
        <f t="shared" si="647"/>
        <v>1.0898999999999972</v>
      </c>
      <c r="AZ1753" s="13"/>
      <c r="BA1753" s="13"/>
      <c r="BB1753" s="13">
        <f t="shared" si="648"/>
        <v>3150.681587988543</v>
      </c>
      <c r="BC1753" s="13">
        <f t="shared" si="649"/>
        <v>3.4465664218175016</v>
      </c>
      <c r="BD1753" s="13"/>
      <c r="BE1753" s="13"/>
      <c r="BG1753" s="13">
        <f t="shared" si="650"/>
        <v>996.3330000000002</v>
      </c>
      <c r="BH1753" s="13">
        <f t="shared" si="651"/>
        <v>10.899000000000022</v>
      </c>
      <c r="BI1753" s="13"/>
      <c r="BL1753" s="13">
        <f t="shared" si="652"/>
        <v>315.06815879885437</v>
      </c>
      <c r="BM1753" s="13">
        <f t="shared" si="653"/>
        <v>34.465664218175128</v>
      </c>
      <c r="BP1753" s="13"/>
      <c r="BQ1753" s="13">
        <f t="shared" si="654"/>
        <v>99.633299999999991</v>
      </c>
      <c r="BR1753" s="13">
        <f t="shared" si="655"/>
        <v>108.99000000000024</v>
      </c>
      <c r="BT1753" s="13"/>
      <c r="BU1753" s="13"/>
      <c r="BV1753" s="13">
        <f t="shared" si="656"/>
        <v>31.50681587988543</v>
      </c>
      <c r="BW1753" s="13">
        <f t="shared" si="657"/>
        <v>344.65664218175232</v>
      </c>
      <c r="CA1753" s="13">
        <f t="shared" si="658"/>
        <v>9.9633299999999974</v>
      </c>
      <c r="CB1753" s="13">
        <f t="shared" si="659"/>
        <v>1089.9000000000021</v>
      </c>
    </row>
    <row r="1754" spans="1:80" x14ac:dyDescent="0.3">
      <c r="A1754" s="13">
        <f t="shared" si="635"/>
        <v>0.27542287033381674</v>
      </c>
      <c r="C1754" s="13">
        <f>IF(F1754&gt;0,SQRT(Sum_Sq($AI$2,V_rtHz($AH$2)/(1+1/$A1754),V_rtHz($AH$2*$A1754)/(1+$A1754),$AN$2*$AH$2/(1+1/$A1754),$AM$2*SQRT(Sum_Sq(F1754,1/($X$2*D$8*(1+C$1017+F1754/E1754))))/SQRT(Sum_Sq($X$2*F1754*D$8,1)),                   $AQ$2*SQRT(Sum_Sq($AH$2/(1+1/$A1754)+F1754*( 1/(C$1017+1+F1754/E1754)-1)/(1+($X$2*F1754*D$8)^2), (F1754^2*D$8*$X$2+1/($X$2*D$8*(C$1017+1+F1754/E1754           )))/(1+($X$2*F1754*D$8)^2))),           V_rtHz(E1754)/($X$2*D$8*(E1754*C$1017+E1754+F1754)),V_rtHz(F1754)*SQRT(Sum_Sq(E1754*D$8*$X$2*C$1017,1))/($X$2*D$8*(E1754*C$1017+E1754+F1754))))/SQRT(Sum_Sq(1/(1+$A1754)+$AC$2/$I$2-1/(1+(1+F1754/E1754)/C$1017),$X$2/$I$2)),IF(F1755&lt;0,"A",C1755))</f>
        <v>1.2097046391036364E-6</v>
      </c>
      <c r="E1754" s="13">
        <f t="shared" si="636"/>
        <v>8832.2951683242263</v>
      </c>
      <c r="F1754" s="12">
        <f t="shared" si="660"/>
        <v>1114.1503638696392</v>
      </c>
      <c r="H1754" s="13">
        <f>IF(K1754&gt;0,SQRT(Sum_Sq($AI$2,V_rtHz($AH$2)/(1+1/$A1754),V_rtHz($AH$2*$A1754)/(1+$A1754),$AN$2*$AH$2/(1+1/$A1754),$AM$2*SQRT(Sum_Sq(K1754,1/($X$2*I$8*(1+H$1017+K1754/J1754))))/SQRT(Sum_Sq($X$2*K1754*I$8,1)),                   $AQ$2*SQRT(Sum_Sq($AH$2/(1+1/$A1754)+K1754*( 1/(H$1017+1+K1754/J1754)-1)/(1+($X$2*K1754*I$8)^2), (K1754^2*I$8*$X$2+1/($X$2*I$8*(H$1017+1+K1754/J1754           )))/(1+($X$2*K1754*I$8)^2))),           V_rtHz(J1754)/($X$2*I$8*(J1754*H$1017+J1754+K1754)),V_rtHz(K1754)*SQRT(Sum_Sq(J1754*I$8*$X$2*H$1017,1))/($X$2*I$8*(J1754*H$1017+J1754+K1754))))/SQRT(Sum_Sq(1/(1+$A1754)+$AC$2/$I$2-1/(1+(1+K1754/J1754)/H$1017),$X$2/$I$2)),IF(K1755&lt;0,"A",H1755))</f>
        <v>5.9602300817716067E-7</v>
      </c>
      <c r="J1754" s="13">
        <f t="shared" si="637"/>
        <v>3272.9685769309413</v>
      </c>
      <c r="K1754" s="12">
        <f t="shared" si="661"/>
        <v>9507.7016480383845</v>
      </c>
      <c r="M1754" s="13">
        <f>IF(P1754&gt;0,SQRT(Sum_Sq($AI$2,V_rtHz($AH$2)/(1+1/$A1754),V_rtHz($AH$2*$A1754)/(1+$A1754),$AN$2*$AH$2/(1+1/$A1754),$AM$2*SQRT(Sum_Sq(P1754,1/($X$2*N$8*(1+M$1017+P1754/O1754))))/SQRT(Sum_Sq($X$2*P1754*N$8,1)),                   $AQ$2*SQRT(Sum_Sq($AH$2/(1+1/$A1754)+P1754*( 1/(M$1017+1+P1754/O1754)-1)/(1+($X$2*P1754*N$8)^2), (P1754^2*N$8*$X$2+1/($X$2*N$8*(M$1017+1+P1754/O1754           )))/(1+($X$2*P1754*N$8)^2))),           V_rtHz(O1754)/($X$2*N$8*(O1754*M$1017+O1754+P1754)),V_rtHz(P1754)*SQRT(Sum_Sq(O1754*N$8*$X$2*M$1017,1))/($X$2*N$8*(O1754*M$1017+O1754+P1754))))/SQRT(Sum_Sq(1/(1+$A1754)+$AC$2/$I$2-1/(1+(1+P1754/O1754)/M$1017),$X$2/$I$2)),IF(P1755&lt;0,"A",M1755))</f>
        <v>7.8670047418014511E-7</v>
      </c>
      <c r="O1754" s="13">
        <f t="shared" si="638"/>
        <v>2917.798425397868</v>
      </c>
      <c r="P1754" s="12">
        <f t="shared" si="662"/>
        <v>33725.787189190945</v>
      </c>
      <c r="R1754" s="13">
        <f>IF(U1754&gt;0,SQRT(Sum_Sq($AI$2,V_rtHz($AH$2)/(1+1/$A1754),V_rtHz($AH$2*$A1754)/(1+$A1754),$AN$2*$AH$2/(1+1/$A1754),$AM$2*SQRT(Sum_Sq(U1754,1/($X$2*S$8*(1+R$1017+U1754/T1754))))/SQRT(Sum_Sq($X$2*U1754*S$8,1)),                   $AQ$2*SQRT(Sum_Sq($AH$2/(1+1/$A1754)+U1754*( 1/(R$1017+1+U1754/T1754)-1)/(1+($X$2*U1754*S$8)^2), (U1754^2*S$8*$X$2+1/($X$2*S$8*(R$1017+1+U1754/T1754           )))/(1+($X$2*U1754*S$8)^2))),           V_rtHz(T1754)/($X$2*S$8*(T1754*R$1017+T1754+U1754)),V_rtHz(U1754)*SQRT(Sum_Sq(T1754*S$8*$X$2*R$1017,1))/($X$2*S$8*(T1754*R$1017+T1754+U1754))))/SQRT(Sum_Sq(1/(1+$A1754)+$AC$2/$I$2-1/(1+(1+U1754/T1754)/R$1017),$X$2/$I$2)),IF(U1755&lt;0,"A",R1755))</f>
        <v>1.2547451278173245E-6</v>
      </c>
      <c r="T1754" s="13">
        <f t="shared" si="639"/>
        <v>2828.0528305006146</v>
      </c>
      <c r="U1754" s="12">
        <f t="shared" si="663"/>
        <v>110034.75040229589</v>
      </c>
      <c r="X1754" s="13">
        <f>IF(AA1754&gt;0,SQRT(Sum_Sq($AI$2,V_rtHz($AH$2)/(1+1/$A1754),V_rtHz($AH$2*$A1754)/(1+$A1754),$AN$2*$AH$2/(1+1/$A1754),$AM$2*SQRT(Sum_Sq(AA1754,1/($X$2*Y$8*(1+X$1017+AA1754/Z1754))))/SQRT(Sum_Sq($X$2*AA1754*Y$8,1)),                   $AQ$2*SQRT(Sum_Sq($AH$2/(1+1/$A1754)+AA1754*( 1/(X$1017+1+AA1754/Z1754)-1)/(1+($X$2*AA1754*Y$8)^2), (AA1754^2*Y$8*$X$2+1/($X$2*Y$8*(X$1017+1+AA1754/Z1754           )))/(1+($X$2*AA1754*Y$8)^2))),           V_rtHz(Z1754)/($X$2*Y$8*(Z1754*X$1017+Z1754+AA1754)),V_rtHz(AA1754)*SQRT(Sum_Sq(Z1754*Y$8*$X$2*X$1017,1))/($X$2*Y$8*(Z1754*X$1017+Z1754+AA1754))))/SQRT(Sum_Sq(1/(1+$A1754)+$AC$2/$I$2-1/(1+(1+AA1754/Z1754)/X$1017),$X$2/$I$2)),IF(AA1755&lt;0,"A",X1755))</f>
        <v>2.1504019001104763E-6</v>
      </c>
      <c r="Z1754" s="13">
        <f t="shared" si="640"/>
        <v>2801.3990381801814</v>
      </c>
      <c r="AA1754" s="12">
        <f t="shared" si="664"/>
        <v>351271.08781992679</v>
      </c>
      <c r="AC1754" s="13">
        <f>IF(AF1754&gt;0,SQRT(Sum_Sq($AI$2,V_rtHz($AH$2)/(1+1/$A1754),V_rtHz($AH$2*$A1754)/(1+$A1754),$AN$2*$AH$2/(1+1/$A1754),$AM$2*SQRT(Sum_Sq(AF1754,1/($X$2*AD$8*(1+AC$1017+AF1754/AE1754))))/SQRT(Sum_Sq($X$2*AF1754*AD$8,1)),                   $AQ$2*SQRT(Sum_Sq($AH$2/(1+1/$A1754)+AF1754*( 1/(AC$1017+1+AF1754/AE1754)-1)/(1+($X$2*AF1754*AD$8)^2), (AF1754^2*AD$8*$X$2+1/($X$2*AD$8*(AC$1017+1+AF1754/AE1754           )))/(1+($X$2*AF1754*AD$8)^2))),           V_rtHz(AE1754)/($X$2*AD$8*(AE1754*AC$1017+AE1754+AF1754)),V_rtHz(AF1754)*SQRT(Sum_Sq(AE1754*AD$8*$X$2*AC$1017,1))/($X$2*AD$8*(AE1754*AC$1017+AE1754+AF1754))))/SQRT(Sum_Sq(1/(1+$A1754)+$AC$2/$I$2-1/(1+(1+AF1754/AE1754)/AC$1017),$X$2/$I$2)),IF(AF1755&lt;0,"A",AC1755))</f>
        <v>3.7786308203006447E-6</v>
      </c>
      <c r="AE1754" s="13">
        <f t="shared" si="641"/>
        <v>2793.1304216924832</v>
      </c>
      <c r="AF1754" s="12">
        <f t="shared" si="665"/>
        <v>1114105.1091344357</v>
      </c>
      <c r="AG1754" s="13"/>
      <c r="AH1754" s="13">
        <f>IF(AK1754&gt;0,SQRT(Sum_Sq($AI$2,V_rtHz($AH$2)/(1+1/$A1754),V_rtHz($AH$2*$A1754)/(1+$A1754),$AN$2*$AH$2/(1+1/$A1754),$AM$2*SQRT(Sum_Sq(AK1754,1/($X$2*AI$8*(1+AH$1017+AK1754/AJ1754))))/SQRT(Sum_Sq($X$2*AK1754*AI$8,1)),                   $AQ$2*SQRT(Sum_Sq($AH$2/(1+1/$A1754)+AK1754*( 1/(AH$1017+1+AK1754/AJ1754)-1)/(1+($X$2*AK1754*AI$8)^2), (AK1754^2*AI$8*$X$2+1/($X$2*AI$8*(AH$1017+1+AK1754/AJ1754           )))/(1+($X$2*AK1754*AI$8)^2))),           V_rtHz(AJ1754)/($X$2*AI$8*(AJ1754*AH$1017+AJ1754+AK1754)),V_rtHz(AK1754)*SQRT(Sum_Sq(AJ1754*AI$8*$X$2*AH$1017,1))/($X$2*AI$8*(AJ1754*AH$1017+AJ1754+AK1754))))/SQRT(Sum_Sq(1/(1+$A1754)+$AC$2/$I$2-1/(1+(1+AK1754/AJ1754)/AH$1017),$X$2/$I$2)),IF(AK1755&lt;0,"A",AH1755))</f>
        <v>6.694819545191221E-6</v>
      </c>
      <c r="AI1754" s="13"/>
      <c r="AJ1754" s="13">
        <f t="shared" si="642"/>
        <v>2790.5312944186335</v>
      </c>
      <c r="AK1754" s="12">
        <f t="shared" si="666"/>
        <v>3526391.1554314308</v>
      </c>
      <c r="AM1754" s="13">
        <f>IF(AP1754&gt;0,SQRT(Sum_Sq($AI$2,V_rtHz($AH$2)/(1+1/$A1754),V_rtHz($AH$2*$A1754)/(1+$A1754),$AN$2*$AH$2/(1+1/$A1754),$AM$2*SQRT(Sum_Sq(AP1754,1/($X$2*AN$8*(1+AM$1017+AP1754/AO1754))))/SQRT(Sum_Sq($X$2*AP1754*AN$8,1)),                   $AQ$2*SQRT(Sum_Sq($AH$2/(1+1/$A1754)+AP1754*( 1/(AM$1017+1+AP1754/AO1754)-1)/(1+($X$2*AP1754*AN$8)^2), (AP1754^2*AN$8*$X$2+1/($X$2*AN$8*(AM$1017+1+AP1754/AO1754           )))/(1+($X$2*AP1754*AN$8)^2))),           V_rtHz(AO1754)/($X$2*AN$8*(AO1754*AM$1017+AO1754+AP1754)),V_rtHz(AP1754)*SQRT(Sum_Sq(AO1754*AN$8*$X$2*AM$1017,1))/($X$2*AN$8*(AO1754*AM$1017+AO1754+AP1754))))/SQRT(Sum_Sq(1/(1+$A1754)+$AC$2/$I$2-1/(1+(1+AP1754/AO1754)/AM$1017),$X$2/$I$2)),IF(AP1755&lt;0,"A",AM1755))</f>
        <v>1.1896435618140856E-5</v>
      </c>
      <c r="AO1754" s="13">
        <f t="shared" si="643"/>
        <v>2789.7109307907517</v>
      </c>
      <c r="AP1754" s="12">
        <f t="shared" si="667"/>
        <v>11154707.24561543</v>
      </c>
      <c r="AR1754" s="13">
        <f t="shared" si="644"/>
        <v>31506.815879885424</v>
      </c>
      <c r="AS1754" s="13">
        <f t="shared" si="645"/>
        <v>0.34465664218175279</v>
      </c>
      <c r="AV1754" s="13"/>
      <c r="AW1754" s="13">
        <f t="shared" si="646"/>
        <v>9963.3300000000036</v>
      </c>
      <c r="AX1754" s="13">
        <f t="shared" si="647"/>
        <v>1.0898999999999999</v>
      </c>
      <c r="AZ1754" s="13"/>
      <c r="BA1754" s="13"/>
      <c r="BB1754" s="13">
        <f t="shared" si="648"/>
        <v>3150.681587988543</v>
      </c>
      <c r="BC1754" s="13">
        <f t="shared" si="649"/>
        <v>3.4465664218175118</v>
      </c>
      <c r="BD1754" s="13"/>
      <c r="BE1754" s="13"/>
      <c r="BG1754" s="13">
        <f t="shared" si="650"/>
        <v>996.3330000000002</v>
      </c>
      <c r="BH1754" s="13">
        <f t="shared" si="651"/>
        <v>10.899000000000022</v>
      </c>
      <c r="BI1754" s="13"/>
      <c r="BL1754" s="13">
        <f t="shared" si="652"/>
        <v>315.06815879885437</v>
      </c>
      <c r="BM1754" s="13">
        <f t="shared" si="653"/>
        <v>34.465664218175171</v>
      </c>
      <c r="BP1754" s="13"/>
      <c r="BQ1754" s="13">
        <f t="shared" si="654"/>
        <v>99.633300000000006</v>
      </c>
      <c r="BR1754" s="13">
        <f t="shared" si="655"/>
        <v>108.99000000000024</v>
      </c>
      <c r="BT1754" s="13"/>
      <c r="BU1754" s="13"/>
      <c r="BV1754" s="13">
        <f t="shared" si="656"/>
        <v>31.50681587988543</v>
      </c>
      <c r="BW1754" s="13">
        <f t="shared" si="657"/>
        <v>344.65664218175232</v>
      </c>
      <c r="CA1754" s="13">
        <f t="shared" si="658"/>
        <v>9.9633299999999991</v>
      </c>
      <c r="CB1754" s="13">
        <f t="shared" si="659"/>
        <v>1089.9000000000008</v>
      </c>
    </row>
    <row r="1755" spans="1:80" x14ac:dyDescent="0.3">
      <c r="A1755" s="13">
        <f t="shared" si="635"/>
        <v>0.27925438412373355</v>
      </c>
      <c r="C1755" s="13">
        <f>IF(F1755&gt;0,SQRT(Sum_Sq($AI$2,V_rtHz($AH$2)/(1+1/$A1755),V_rtHz($AH$2*$A1755)/(1+$A1755),$AN$2*$AH$2/(1+1/$A1755),$AM$2*SQRT(Sum_Sq(F1755,1/($X$2*D$8*(1+C$1017+F1755/E1755))))/SQRT(Sum_Sq($X$2*F1755*D$8,1)),                   $AQ$2*SQRT(Sum_Sq($AH$2/(1+1/$A1755)+F1755*( 1/(C$1017+1+F1755/E1755)-1)/(1+($X$2*F1755*D$8)^2), (F1755^2*D$8*$X$2+1/($X$2*D$8*(C$1017+1+F1755/E1755           )))/(1+($X$2*F1755*D$8)^2))),           V_rtHz(E1755)/($X$2*D$8*(E1755*C$1017+E1755+F1755)),V_rtHz(F1755)*SQRT(Sum_Sq(E1755*D$8*$X$2*C$1017,1))/($X$2*D$8*(E1755*C$1017+E1755+F1755))))/SQRT(Sum_Sq(1/(1+$A1755)+$AC$2/$I$2-1/(1+(1+F1755/E1755)/C$1017),$X$2/$I$2)),IF(F1756&lt;0,"A",C1756))</f>
        <v>1.1387303020975439E-6</v>
      </c>
      <c r="E1755" s="13">
        <f t="shared" si="636"/>
        <v>8218.146020730399</v>
      </c>
      <c r="F1755" s="12">
        <f t="shared" si="660"/>
        <v>1197.4117825078395</v>
      </c>
      <c r="H1755" s="13">
        <f>IF(K1755&gt;0,SQRT(Sum_Sq($AI$2,V_rtHz($AH$2)/(1+1/$A1755),V_rtHz($AH$2*$A1755)/(1+$A1755),$AN$2*$AH$2/(1+1/$A1755),$AM$2*SQRT(Sum_Sq(K1755,1/($X$2*I$8*(1+H$1017+K1755/J1755))))/SQRT(Sum_Sq($X$2*K1755*I$8,1)),                   $AQ$2*SQRT(Sum_Sq($AH$2/(1+1/$A1755)+K1755*( 1/(H$1017+1+K1755/J1755)-1)/(1+($X$2*K1755*I$8)^2), (K1755^2*I$8*$X$2+1/($X$2*I$8*(H$1017+1+K1755/J1755           )))/(1+($X$2*K1755*I$8)^2))),           V_rtHz(J1755)/($X$2*I$8*(J1755*H$1017+J1755+K1755)),V_rtHz(K1755)*SQRT(Sum_Sq(J1755*I$8*$X$2*H$1017,1))/($X$2*I$8*(J1755*H$1017+J1755+K1755))))/SQRT(Sum_Sq(1/(1+$A1755)+$AC$2/$I$2-1/(1+(1+K1755/J1755)/H$1017),$X$2/$I$2)),IF(K1756&lt;0,"A",H1756))</f>
        <v>5.9569851154728151E-7</v>
      </c>
      <c r="J1755" s="13">
        <f t="shared" si="637"/>
        <v>3244.3087999389809</v>
      </c>
      <c r="K1755" s="12">
        <f t="shared" si="661"/>
        <v>9591.6913745847596</v>
      </c>
      <c r="M1755" s="13">
        <f>IF(P1755&gt;0,SQRT(Sum_Sq($AI$2,V_rtHz($AH$2)/(1+1/$A1755),V_rtHz($AH$2*$A1755)/(1+$A1755),$AN$2*$AH$2/(1+1/$A1755),$AM$2*SQRT(Sum_Sq(P1755,1/($X$2*N$8*(1+M$1017+P1755/O1755))))/SQRT(Sum_Sq($X$2*P1755*N$8,1)),                   $AQ$2*SQRT(Sum_Sq($AH$2/(1+1/$A1755)+P1755*( 1/(M$1017+1+P1755/O1755)-1)/(1+($X$2*P1755*N$8)^2), (P1755^2*N$8*$X$2+1/($X$2*N$8*(M$1017+1+P1755/O1755           )))/(1+($X$2*P1755*N$8)^2))),           V_rtHz(O1755)/($X$2*N$8*(O1755*M$1017+O1755+P1755)),V_rtHz(P1755)*SQRT(Sum_Sq(O1755*N$8*$X$2*M$1017,1))/($X$2*N$8*(O1755*M$1017+O1755+P1755))))/SQRT(Sum_Sq(1/(1+$A1755)+$AC$2/$I$2-1/(1+(1+P1755/O1755)/M$1017),$X$2/$I$2)),IF(P1756&lt;0,"A",M1756))</f>
        <v>7.8748164341008241E-7</v>
      </c>
      <c r="O1755" s="13">
        <f t="shared" si="638"/>
        <v>2897.6597531086545</v>
      </c>
      <c r="P1755" s="12">
        <f t="shared" si="662"/>
        <v>33960.180676959899</v>
      </c>
      <c r="R1755" s="13">
        <f>IF(U1755&gt;0,SQRT(Sum_Sq($AI$2,V_rtHz($AH$2)/(1+1/$A1755),V_rtHz($AH$2*$A1755)/(1+$A1755),$AN$2*$AH$2/(1+1/$A1755),$AM$2*SQRT(Sum_Sq(U1755,1/($X$2*S$8*(1+R$1017+U1755/T1755))))/SQRT(Sum_Sq($X$2*U1755*S$8,1)),                   $AQ$2*SQRT(Sum_Sq($AH$2/(1+1/$A1755)+U1755*( 1/(R$1017+1+U1755/T1755)-1)/(1+($X$2*U1755*S$8)^2), (U1755^2*S$8*$X$2+1/($X$2*S$8*(R$1017+1+U1755/T1755           )))/(1+($X$2*U1755*S$8)^2))),           V_rtHz(T1755)/($X$2*S$8*(T1755*R$1017+T1755+U1755)),V_rtHz(U1755)*SQRT(Sum_Sq(T1755*S$8*$X$2*R$1017,1))/($X$2*S$8*(T1755*R$1017+T1755+U1755))))/SQRT(Sum_Sq(1/(1+$A1755)+$AC$2/$I$2-1/(1+(1+U1755/T1755)/R$1017),$X$2/$I$2)),IF(U1756&lt;0,"A",R1756))</f>
        <v>1.2563743092982158E-6</v>
      </c>
      <c r="T1755" s="13">
        <f t="shared" si="639"/>
        <v>2809.7548150174266</v>
      </c>
      <c r="U1755" s="12">
        <f t="shared" si="663"/>
        <v>110751.33163414884</v>
      </c>
      <c r="X1755" s="13">
        <f>IF(AA1755&gt;0,SQRT(Sum_Sq($AI$2,V_rtHz($AH$2)/(1+1/$A1755),V_rtHz($AH$2*$A1755)/(1+$A1755),$AN$2*$AH$2/(1+1/$A1755),$AM$2*SQRT(Sum_Sq(AA1755,1/($X$2*Y$8*(1+X$1017+AA1755/Z1755))))/SQRT(Sum_Sq($X$2*AA1755*Y$8,1)),                   $AQ$2*SQRT(Sum_Sq($AH$2/(1+1/$A1755)+AA1755*( 1/(X$1017+1+AA1755/Z1755)-1)/(1+($X$2*AA1755*Y$8)^2), (AA1755^2*Y$8*$X$2+1/($X$2*Y$8*(X$1017+1+AA1755/Z1755           )))/(1+($X$2*AA1755*Y$8)^2))),           V_rtHz(Z1755)/($X$2*Y$8*(Z1755*X$1017+Z1755+AA1755)),V_rtHz(AA1755)*SQRT(Sum_Sq(Z1755*Y$8*$X$2*X$1017,1))/($X$2*Y$8*(Z1755*X$1017+Z1755+AA1755))))/SQRT(Sum_Sq(1/(1+$A1755)+$AC$2/$I$2-1/(1+(1+AA1755/Z1755)/X$1017),$X$2/$I$2)),IF(AA1756&lt;0,"A",X1756))</f>
        <v>2.1533654483781003E-6</v>
      </c>
      <c r="Z1755" s="13">
        <f t="shared" si="640"/>
        <v>2783.624813064604</v>
      </c>
      <c r="AA1755" s="12">
        <f t="shared" si="664"/>
        <v>353514.052231726</v>
      </c>
      <c r="AC1755" s="13">
        <f>IF(AF1755&gt;0,SQRT(Sum_Sq($AI$2,V_rtHz($AH$2)/(1+1/$A1755),V_rtHz($AH$2*$A1755)/(1+$A1755),$AN$2*$AH$2/(1+1/$A1755),$AM$2*SQRT(Sum_Sq(AF1755,1/($X$2*AD$8*(1+AC$1017+AF1755/AE1755))))/SQRT(Sum_Sq($X$2*AF1755*AD$8,1)),                   $AQ$2*SQRT(Sum_Sq($AH$2/(1+1/$A1755)+AF1755*( 1/(AC$1017+1+AF1755/AE1755)-1)/(1+($X$2*AF1755*AD$8)^2), (AF1755^2*AD$8*$X$2+1/($X$2*AD$8*(AC$1017+1+AF1755/AE1755           )))/(1+($X$2*AF1755*AD$8)^2))),           V_rtHz(AE1755)/($X$2*AD$8*(AE1755*AC$1017+AE1755+AF1755)),V_rtHz(AF1755)*SQRT(Sum_Sq(AE1755*AD$8*$X$2*AC$1017,1))/($X$2*AD$8*(AE1755*AC$1017+AE1755+AF1755))))/SQRT(Sum_Sq(1/(1+$A1755)+$AC$2/$I$2-1/(1+(1+AF1755/AE1755)/AC$1017),$X$2/$I$2)),IF(AF1756&lt;0,"A",AC1756))</f>
        <v>3.7839278489993893E-6</v>
      </c>
      <c r="AE1755" s="13">
        <f t="shared" si="641"/>
        <v>2775.5165940578918</v>
      </c>
      <c r="AF1755" s="12">
        <f t="shared" si="665"/>
        <v>1121175.380449377</v>
      </c>
      <c r="AG1755" s="13"/>
      <c r="AH1755" s="13">
        <f>IF(AK1755&gt;0,SQRT(Sum_Sq($AI$2,V_rtHz($AH$2)/(1+1/$A1755),V_rtHz($AH$2*$A1755)/(1+$A1755),$AN$2*$AH$2/(1+1/$A1755),$AM$2*SQRT(Sum_Sq(AK1755,1/($X$2*AI$8*(1+AH$1017+AK1755/AJ1755))))/SQRT(Sum_Sq($X$2*AK1755*AI$8,1)),                   $AQ$2*SQRT(Sum_Sq($AH$2/(1+1/$A1755)+AK1755*( 1/(AH$1017+1+AK1755/AJ1755)-1)/(1+($X$2*AK1755*AI$8)^2), (AK1755^2*AI$8*$X$2+1/($X$2*AI$8*(AH$1017+1+AK1755/AJ1755           )))/(1+($X$2*AK1755*AI$8)^2))),           V_rtHz(AJ1755)/($X$2*AI$8*(AJ1755*AH$1017+AJ1755+AK1755)),V_rtHz(AK1755)*SQRT(Sum_Sq(AJ1755*AI$8*$X$2*AH$1017,1))/($X$2*AI$8*(AJ1755*AH$1017+AJ1755+AK1755))))/SQRT(Sum_Sq(1/(1+$A1755)+$AC$2/$I$2-1/(1+(1+AK1755/AJ1755)/AH$1017),$X$2/$I$2)),IF(AK1756&lt;0,"A",AH1756))</f>
        <v>6.7042592427757717E-6</v>
      </c>
      <c r="AI1755" s="13"/>
      <c r="AJ1755" s="13">
        <f t="shared" si="642"/>
        <v>2772.9676817021773</v>
      </c>
      <c r="AK1755" s="12">
        <f t="shared" si="666"/>
        <v>3548726.8533731806</v>
      </c>
      <c r="AM1755" s="13">
        <f>IF(AP1755&gt;0,SQRT(Sum_Sq($AI$2,V_rtHz($AH$2)/(1+1/$A1755),V_rtHz($AH$2*$A1755)/(1+$A1755),$AN$2*$AH$2/(1+1/$A1755),$AM$2*SQRT(Sum_Sq(AP1755,1/($X$2*AN$8*(1+AM$1017+AP1755/AO1755))))/SQRT(Sum_Sq($X$2*AP1755*AN$8,1)),                   $AQ$2*SQRT(Sum_Sq($AH$2/(1+1/$A1755)+AP1755*( 1/(AM$1017+1+AP1755/AO1755)-1)/(1+($X$2*AP1755*AN$8)^2), (AP1755^2*AN$8*$X$2+1/($X$2*AN$8*(AM$1017+1+AP1755/AO1755           )))/(1+($X$2*AP1755*AN$8)^2))),           V_rtHz(AO1755)/($X$2*AN$8*(AO1755*AM$1017+AO1755+AP1755)),V_rtHz(AP1755)*SQRT(Sum_Sq(AO1755*AN$8*$X$2*AM$1017,1))/($X$2*AN$8*(AO1755*AM$1017+AO1755+AP1755))))/SQRT(Sum_Sq(1/(1+$A1755)+$AC$2/$I$2-1/(1+(1+AP1755/AO1755)/AM$1017),$X$2/$I$2)),IF(AP1756&lt;0,"A",AM1756))</f>
        <v>1.1913271991597545E-5</v>
      </c>
      <c r="AO1755" s="13">
        <f t="shared" si="643"/>
        <v>2772.1631472163667</v>
      </c>
      <c r="AP1755" s="12">
        <f t="shared" si="667"/>
        <v>11225316.505672233</v>
      </c>
      <c r="AR1755" s="13">
        <f t="shared" si="644"/>
        <v>31506.815879885424</v>
      </c>
      <c r="AS1755" s="13">
        <f t="shared" si="645"/>
        <v>0.34465664218175279</v>
      </c>
      <c r="AV1755" s="13"/>
      <c r="AW1755" s="13">
        <f t="shared" si="646"/>
        <v>9963.3300000000036</v>
      </c>
      <c r="AX1755" s="13">
        <f t="shared" si="647"/>
        <v>1.0898999999999985</v>
      </c>
      <c r="AZ1755" s="13"/>
      <c r="BA1755" s="13"/>
      <c r="BB1755" s="13">
        <f t="shared" si="648"/>
        <v>3150.681587988543</v>
      </c>
      <c r="BC1755" s="13">
        <f t="shared" si="649"/>
        <v>3.4465664218175016</v>
      </c>
      <c r="BD1755" s="13"/>
      <c r="BE1755" s="13"/>
      <c r="BG1755" s="13">
        <f t="shared" si="650"/>
        <v>996.3330000000002</v>
      </c>
      <c r="BH1755" s="13">
        <f t="shared" si="651"/>
        <v>10.899000000000029</v>
      </c>
      <c r="BI1755" s="13"/>
      <c r="BL1755" s="13">
        <f t="shared" si="652"/>
        <v>315.06815879885437</v>
      </c>
      <c r="BM1755" s="13">
        <f t="shared" si="653"/>
        <v>34.465664218175107</v>
      </c>
      <c r="BP1755" s="13"/>
      <c r="BQ1755" s="13">
        <f t="shared" si="654"/>
        <v>99.633300000000006</v>
      </c>
      <c r="BR1755" s="13">
        <f t="shared" si="655"/>
        <v>108.99000000000012</v>
      </c>
      <c r="BT1755" s="13"/>
      <c r="BU1755" s="13"/>
      <c r="BV1755" s="13">
        <f t="shared" si="656"/>
        <v>31.50681587988543</v>
      </c>
      <c r="BW1755" s="13">
        <f t="shared" si="657"/>
        <v>344.65664218175209</v>
      </c>
      <c r="CA1755" s="13">
        <f t="shared" si="658"/>
        <v>9.9633299999999991</v>
      </c>
      <c r="CB1755" s="13">
        <f t="shared" si="659"/>
        <v>1089.9000000000042</v>
      </c>
    </row>
    <row r="1756" spans="1:80" x14ac:dyDescent="0.3">
      <c r="A1756" s="13">
        <f t="shared" si="635"/>
        <v>0.28313919957993738</v>
      </c>
      <c r="C1756" s="13">
        <f>IF(F1756&gt;0,SQRT(Sum_Sq($AI$2,V_rtHz($AH$2)/(1+1/$A1756),V_rtHz($AH$2*$A1756)/(1+$A1756),$AN$2*$AH$2/(1+1/$A1756),$AM$2*SQRT(Sum_Sq(F1756,1/($X$2*D$8*(1+C$1017+F1756/E1756))))/SQRT(Sum_Sq($X$2*F1756*D$8,1)),                   $AQ$2*SQRT(Sum_Sq($AH$2/(1+1/$A1756)+F1756*( 1/(C$1017+1+F1756/E1756)-1)/(1+($X$2*F1756*D$8)^2), (F1756^2*D$8*$X$2+1/($X$2*D$8*(C$1017+1+F1756/E1756           )))/(1+($X$2*F1756*D$8)^2))),           V_rtHz(E1756)/($X$2*D$8*(E1756*C$1017+E1756+F1756)),V_rtHz(F1756)*SQRT(Sum_Sq(E1756*D$8*$X$2*C$1017,1))/($X$2*D$8*(E1756*C$1017+E1756+F1756))))/SQRT(Sum_Sq(1/(1+$A1756)+$AC$2/$I$2-1/(1+(1+F1756/E1756)/C$1017),$X$2/$I$2)),IF(F1757&lt;0,"A",C1757))</f>
        <v>1.0817922616789985E-6</v>
      </c>
      <c r="E1756" s="13">
        <f t="shared" si="636"/>
        <v>7719.7207986617786</v>
      </c>
      <c r="F1756" s="12">
        <f t="shared" si="660"/>
        <v>1274.7228989548889</v>
      </c>
      <c r="H1756" s="13">
        <f>IF(K1756&gt;0,SQRT(Sum_Sq($AI$2,V_rtHz($AH$2)/(1+1/$A1756),V_rtHz($AH$2*$A1756)/(1+$A1756),$AN$2*$AH$2/(1+1/$A1756),$AM$2*SQRT(Sum_Sq(K1756,1/($X$2*I$8*(1+H$1017+K1756/J1756))))/SQRT(Sum_Sq($X$2*K1756*I$8,1)),                   $AQ$2*SQRT(Sum_Sq($AH$2/(1+1/$A1756)+K1756*( 1/(H$1017+1+K1756/J1756)-1)/(1+($X$2*K1756*I$8)^2), (K1756^2*I$8*$X$2+1/($X$2*I$8*(H$1017+1+K1756/J1756           )))/(1+($X$2*K1756*I$8)^2))),           V_rtHz(J1756)/($X$2*I$8*(J1756*H$1017+J1756+K1756)),V_rtHz(K1756)*SQRT(Sum_Sq(J1756*I$8*$X$2*H$1017,1))/($X$2*I$8*(J1756*H$1017+J1756+K1756))))/SQRT(Sum_Sq(1/(1+$A1756)+$AC$2/$I$2-1/(1+(1+K1756/J1756)/H$1017),$X$2/$I$2)),IF(K1757&lt;0,"A",H1757))</f>
        <v>5.9542917699914186E-7</v>
      </c>
      <c r="J1756" s="13">
        <f t="shared" si="637"/>
        <v>3216.030789920103</v>
      </c>
      <c r="K1756" s="12">
        <f t="shared" si="661"/>
        <v>9676.0294803139132</v>
      </c>
      <c r="M1756" s="13">
        <f>IF(P1756&gt;0,SQRT(Sum_Sq($AI$2,V_rtHz($AH$2)/(1+1/$A1756),V_rtHz($AH$2*$A1756)/(1+$A1756),$AN$2*$AH$2/(1+1/$A1756),$AM$2*SQRT(Sum_Sq(P1756,1/($X$2*N$8*(1+M$1017+P1756/O1756))))/SQRT(Sum_Sq($X$2*P1756*N$8,1)),                   $AQ$2*SQRT(Sum_Sq($AH$2/(1+1/$A1756)+P1756*( 1/(M$1017+1+P1756/O1756)-1)/(1+($X$2*P1756*N$8)^2), (P1756^2*N$8*$X$2+1/($X$2*N$8*(M$1017+1+P1756/O1756           )))/(1+($X$2*P1756*N$8)^2))),           V_rtHz(O1756)/($X$2*N$8*(O1756*M$1017+O1756+P1756)),V_rtHz(P1756)*SQRT(Sum_Sq(O1756*N$8*$X$2*M$1017,1))/($X$2*N$8*(O1756*M$1017+O1756+P1756))))/SQRT(Sum_Sq(1/(1+$A1756)+$AC$2/$I$2-1/(1+(1+P1756/O1756)/M$1017),$X$2/$I$2)),IF(P1757&lt;0,"A",M1757))</f>
        <v>7.8830848714737665E-7</v>
      </c>
      <c r="O1756" s="13">
        <f t="shared" si="638"/>
        <v>2877.673232952372</v>
      </c>
      <c r="P1756" s="12">
        <f t="shared" si="662"/>
        <v>34196.046871856073</v>
      </c>
      <c r="R1756" s="13">
        <f>IF(U1756&gt;0,SQRT(Sum_Sq($AI$2,V_rtHz($AH$2)/(1+1/$A1756),V_rtHz($AH$2*$A1756)/(1+$A1756),$AN$2*$AH$2/(1+1/$A1756),$AM$2*SQRT(Sum_Sq(U1756,1/($X$2*S$8*(1+R$1017+U1756/T1756))))/SQRT(Sum_Sq($X$2*U1756*S$8,1)),                   $AQ$2*SQRT(Sum_Sq($AH$2/(1+1/$A1756)+U1756*( 1/(R$1017+1+U1756/T1756)-1)/(1+($X$2*U1756*S$8)^2), (U1756^2*S$8*$X$2+1/($X$2*S$8*(R$1017+1+U1756/T1756           )))/(1+($X$2*U1756*S$8)^2))),           V_rtHz(T1756)/($X$2*S$8*(T1756*R$1017+T1756+U1756)),V_rtHz(U1756)*SQRT(Sum_Sq(T1756*S$8*$X$2*R$1017,1))/($X$2*S$8*(T1756*R$1017+T1756+U1756))))/SQRT(Sum_Sq(1/(1+$A1756)+$AC$2/$I$2-1/(1+(1+U1756/T1756)/R$1017),$X$2/$I$2)),IF(U1757&lt;0,"A",R1757))</f>
        <v>1.2580680304347542E-6</v>
      </c>
      <c r="T1756" s="13">
        <f t="shared" si="639"/>
        <v>2791.5704508166405</v>
      </c>
      <c r="U1756" s="12">
        <f t="shared" si="663"/>
        <v>111472.76875552553</v>
      </c>
      <c r="X1756" s="13">
        <f>IF(AA1756&gt;0,SQRT(Sum_Sq($AI$2,V_rtHz($AH$2)/(1+1/$A1756),V_rtHz($AH$2*$A1756)/(1+$A1756),$AN$2*$AH$2/(1+1/$A1756),$AM$2*SQRT(Sum_Sq(AA1756,1/($X$2*Y$8*(1+X$1017+AA1756/Z1756))))/SQRT(Sum_Sq($X$2*AA1756*Y$8,1)),                   $AQ$2*SQRT(Sum_Sq($AH$2/(1+1/$A1756)+AA1756*( 1/(X$1017+1+AA1756/Z1756)-1)/(1+($X$2*AA1756*Y$8)^2), (AA1756^2*Y$8*$X$2+1/($X$2*Y$8*(X$1017+1+AA1756/Z1756           )))/(1+($X$2*AA1756*Y$8)^2))),           V_rtHz(Z1756)/($X$2*Y$8*(Z1756*X$1017+Z1756+AA1756)),V_rtHz(AA1756)*SQRT(Sum_Sq(Z1756*Y$8*$X$2*X$1017,1))/($X$2*Y$8*(Z1756*X$1017+Z1756+AA1756))))/SQRT(Sum_Sq(1/(1+$A1756)+$AC$2/$I$2-1/(1+(1+AA1756/Z1756)/X$1017),$X$2/$I$2)),IF(AA1757&lt;0,"A",X1757))</f>
        <v>2.1564353493141798E-6</v>
      </c>
      <c r="Z1756" s="13">
        <f t="shared" si="640"/>
        <v>2765.9540458984457</v>
      </c>
      <c r="AA1756" s="12">
        <f t="shared" si="664"/>
        <v>355772.53679195046</v>
      </c>
      <c r="AC1756" s="13">
        <f>IF(AF1756&gt;0,SQRT(Sum_Sq($AI$2,V_rtHz($AH$2)/(1+1/$A1756),V_rtHz($AH$2*$A1756)/(1+$A1756),$AN$2*$AH$2/(1+1/$A1756),$AM$2*SQRT(Sum_Sq(AF1756,1/($X$2*AD$8*(1+AC$1017+AF1756/AE1756))))/SQRT(Sum_Sq($X$2*AF1756*AD$8,1)),                   $AQ$2*SQRT(Sum_Sq($AH$2/(1+1/$A1756)+AF1756*( 1/(AC$1017+1+AF1756/AE1756)-1)/(1+($X$2*AF1756*AD$8)^2), (AF1756^2*AD$8*$X$2+1/($X$2*AD$8*(AC$1017+1+AF1756/AE1756           )))/(1+($X$2*AF1756*AD$8)^2))),           V_rtHz(AE1756)/($X$2*AD$8*(AE1756*AC$1017+AE1756+AF1756)),V_rtHz(AF1756)*SQRT(Sum_Sq(AE1756*AD$8*$X$2*AC$1017,1))/($X$2*AD$8*(AE1756*AC$1017+AE1756+AF1756))))/SQRT(Sum_Sq(1/(1+$A1756)+$AC$2/$I$2-1/(1+(1+AF1756/AE1756)/AC$1017),$X$2/$I$2)),IF(AF1757&lt;0,"A",AC1757))</f>
        <v>3.7894094093397735E-6</v>
      </c>
      <c r="AE1756" s="13">
        <f t="shared" si="641"/>
        <v>2758.0031715349924</v>
      </c>
      <c r="AF1756" s="12">
        <f t="shared" si="665"/>
        <v>1128294.8857359334</v>
      </c>
      <c r="AG1756" s="13"/>
      <c r="AH1756" s="13">
        <f>IF(AK1756&gt;0,SQRT(Sum_Sq($AI$2,V_rtHz($AH$2)/(1+1/$A1756),V_rtHz($AH$2*$A1756)/(1+$A1756),$AN$2*$AH$2/(1+1/$A1756),$AM$2*SQRT(Sum_Sq(AK1756,1/($X$2*AI$8*(1+AH$1017+AK1756/AJ1756))))/SQRT(Sum_Sq($X$2*AK1756*AI$8,1)),                   $AQ$2*SQRT(Sum_Sq($AH$2/(1+1/$A1756)+AK1756*( 1/(AH$1017+1+AK1756/AJ1756)-1)/(1+($X$2*AK1756*AI$8)^2), (AK1756^2*AI$8*$X$2+1/($X$2*AI$8*(AH$1017+1+AK1756/AJ1756           )))/(1+($X$2*AK1756*AI$8)^2))),           V_rtHz(AJ1756)/($X$2*AI$8*(AJ1756*AH$1017+AJ1756+AK1756)),V_rtHz(AK1756)*SQRT(Sum_Sq(AJ1756*AI$8*$X$2*AH$1017,1))/($X$2*AI$8*(AJ1756*AH$1017+AJ1756+AK1756))))/SQRT(Sum_Sq(1/(1+$A1756)+$AC$2/$I$2-1/(1+(1+AK1756/AJ1756)/AH$1017),$X$2/$I$2)),IF(AK1757&lt;0,"A",AH1757))</f>
        <v>6.7140246252206016E-6</v>
      </c>
      <c r="AI1756" s="13"/>
      <c r="AJ1756" s="13">
        <f t="shared" si="642"/>
        <v>2755.5035250013775</v>
      </c>
      <c r="AK1756" s="12">
        <f t="shared" si="666"/>
        <v>3571218.3948621778</v>
      </c>
      <c r="AM1756" s="13">
        <f>IF(AP1756&gt;0,SQRT(Sum_Sq($AI$2,V_rtHz($AH$2)/(1+1/$A1756),V_rtHz($AH$2*$A1756)/(1+$A1756),$AN$2*$AH$2/(1+1/$A1756),$AM$2*SQRT(Sum_Sq(AP1756,1/($X$2*AN$8*(1+AM$1017+AP1756/AO1756))))/SQRT(Sum_Sq($X$2*AP1756*AN$8,1)),                   $AQ$2*SQRT(Sum_Sq($AH$2/(1+1/$A1756)+AP1756*( 1/(AM$1017+1+AP1756/AO1756)-1)/(1+($X$2*AP1756*AN$8)^2), (AP1756^2*AN$8*$X$2+1/($X$2*AN$8*(AM$1017+1+AP1756/AO1756           )))/(1+($X$2*AP1756*AN$8)^2))),           V_rtHz(AO1756)/($X$2*AN$8*(AO1756*AM$1017+AO1756+AP1756)),V_rtHz(AP1756)*SQRT(Sum_Sq(AO1756*AN$8*$X$2*AM$1017,1))/($X$2*AN$8*(AO1756*AM$1017+AO1756+AP1756))))/SQRT(Sum_Sq(1/(1+$A1756)+$AC$2/$I$2-1/(1+(1+AP1756/AO1756)/AM$1017),$X$2/$I$2)),IF(AP1757&lt;0,"A",AM1757))</f>
        <v>1.1930686701839063E-5</v>
      </c>
      <c r="AO1756" s="13">
        <f t="shared" si="643"/>
        <v>2754.7145211336083</v>
      </c>
      <c r="AP1756" s="12">
        <f t="shared" si="667"/>
        <v>11296418.737451769</v>
      </c>
      <c r="AR1756" s="13">
        <f t="shared" si="644"/>
        <v>31506.815879885424</v>
      </c>
      <c r="AS1756" s="13">
        <f t="shared" si="645"/>
        <v>0.34465664218175279</v>
      </c>
      <c r="AV1756" s="13"/>
      <c r="AW1756" s="13">
        <f t="shared" si="646"/>
        <v>9963.3300000000036</v>
      </c>
      <c r="AX1756" s="13">
        <f t="shared" si="647"/>
        <v>1.0898999999999985</v>
      </c>
      <c r="AZ1756" s="13"/>
      <c r="BA1756" s="13"/>
      <c r="BB1756" s="13">
        <f t="shared" si="648"/>
        <v>3150.681587988543</v>
      </c>
      <c r="BC1756" s="13">
        <f t="shared" si="649"/>
        <v>3.4465664218175154</v>
      </c>
      <c r="BD1756" s="13"/>
      <c r="BE1756" s="13"/>
      <c r="BG1756" s="13">
        <f t="shared" si="650"/>
        <v>996.3330000000002</v>
      </c>
      <c r="BH1756" s="13">
        <f t="shared" si="651"/>
        <v>10.899000000000022</v>
      </c>
      <c r="BI1756" s="13"/>
      <c r="BL1756" s="13">
        <f t="shared" si="652"/>
        <v>315.06815879885437</v>
      </c>
      <c r="BM1756" s="13">
        <f t="shared" si="653"/>
        <v>34.465664218175192</v>
      </c>
      <c r="BP1756" s="13"/>
      <c r="BQ1756" s="13">
        <f t="shared" si="654"/>
        <v>99.633300000000006</v>
      </c>
      <c r="BR1756" s="13">
        <f t="shared" si="655"/>
        <v>108.98999999999991</v>
      </c>
      <c r="BT1756" s="13"/>
      <c r="BU1756" s="13"/>
      <c r="BV1756" s="13">
        <f t="shared" si="656"/>
        <v>31.50681587988543</v>
      </c>
      <c r="BW1756" s="13">
        <f t="shared" si="657"/>
        <v>344.6566421817526</v>
      </c>
      <c r="CA1756" s="13">
        <f t="shared" si="658"/>
        <v>9.9633299999999974</v>
      </c>
      <c r="CB1756" s="13">
        <f t="shared" si="659"/>
        <v>1089.9000000000021</v>
      </c>
    </row>
    <row r="1757" spans="1:80" x14ac:dyDescent="0.3">
      <c r="A1757" s="13">
        <f t="shared" si="635"/>
        <v>0.28707805820246868</v>
      </c>
      <c r="C1757" s="13">
        <f>IF(F1757&gt;0,SQRT(Sum_Sq($AI$2,V_rtHz($AH$2)/(1+1/$A1757),V_rtHz($AH$2*$A1757)/(1+$A1757),$AN$2*$AH$2/(1+1/$A1757),$AM$2*SQRT(Sum_Sq(F1757,1/($X$2*D$8*(1+C$1017+F1757/E1757))))/SQRT(Sum_Sq($X$2*F1757*D$8,1)),                   $AQ$2*SQRT(Sum_Sq($AH$2/(1+1/$A1757)+F1757*( 1/(C$1017+1+F1757/E1757)-1)/(1+($X$2*F1757*D$8)^2), (F1757^2*D$8*$X$2+1/($X$2*D$8*(C$1017+1+F1757/E1757           )))/(1+($X$2*F1757*D$8)^2))),           V_rtHz(E1757)/($X$2*D$8*(E1757*C$1017+E1757+F1757)),V_rtHz(F1757)*SQRT(Sum_Sq(E1757*D$8*$X$2*C$1017,1))/($X$2*D$8*(E1757*C$1017+E1757+F1757))))/SQRT(Sum_Sq(1/(1+$A1757)+$AC$2/$I$2-1/(1+(1+F1757/E1757)/C$1017),$X$2/$I$2)),IF(F1758&lt;0,"A",C1758))</f>
        <v>1.0347900604944355E-6</v>
      </c>
      <c r="E1757" s="13">
        <f t="shared" si="636"/>
        <v>7303.3619423816035</v>
      </c>
      <c r="F1757" s="12">
        <f t="shared" si="660"/>
        <v>1347.3938376910751</v>
      </c>
      <c r="H1757" s="13">
        <f>IF(K1757&gt;0,SQRT(Sum_Sq($AI$2,V_rtHz($AH$2)/(1+1/$A1757),V_rtHz($AH$2*$A1757)/(1+$A1757),$AN$2*$AH$2/(1+1/$A1757),$AM$2*SQRT(Sum_Sq(K1757,1/($X$2*I$8*(1+H$1017+K1757/J1757))))/SQRT(Sum_Sq($X$2*K1757*I$8,1)),                   $AQ$2*SQRT(Sum_Sq($AH$2/(1+1/$A1757)+K1757*( 1/(H$1017+1+K1757/J1757)-1)/(1+($X$2*K1757*I$8)^2), (K1757^2*I$8*$X$2+1/($X$2*I$8*(H$1017+1+K1757/J1757           )))/(1+($X$2*K1757*I$8)^2))),           V_rtHz(J1757)/($X$2*I$8*(J1757*H$1017+J1757+K1757)),V_rtHz(K1757)*SQRT(Sum_Sq(J1757*I$8*$X$2*H$1017,1))/($X$2*I$8*(J1757*H$1017+J1757+K1757))))/SQRT(Sum_Sq(1/(1+$A1757)+$AC$2/$I$2-1/(1+(1+K1757/J1757)/H$1017),$X$2/$I$2)),IF(K1758&lt;0,"A",H1758))</f>
        <v>5.952146598922796E-7</v>
      </c>
      <c r="J1757" s="13">
        <f t="shared" si="637"/>
        <v>3188.1257429001075</v>
      </c>
      <c r="K1757" s="12">
        <f t="shared" si="661"/>
        <v>9760.7218919028619</v>
      </c>
      <c r="M1757" s="13">
        <f>IF(P1757&gt;0,SQRT(Sum_Sq($AI$2,V_rtHz($AH$2)/(1+1/$A1757),V_rtHz($AH$2*$A1757)/(1+$A1757),$AN$2*$AH$2/(1+1/$A1757),$AM$2*SQRT(Sum_Sq(P1757,1/($X$2*N$8*(1+M$1017+P1757/O1757))))/SQRT(Sum_Sq($X$2*P1757*N$8,1)),                   $AQ$2*SQRT(Sum_Sq($AH$2/(1+1/$A1757)+P1757*( 1/(M$1017+1+P1757/O1757)-1)/(1+($X$2*P1757*N$8)^2), (P1757^2*N$8*$X$2+1/($X$2*N$8*(M$1017+1+P1757/O1757           )))/(1+($X$2*P1757*N$8)^2))),           V_rtHz(O1757)/($X$2*N$8*(O1757*M$1017+O1757+P1757)),V_rtHz(P1757)*SQRT(Sum_Sq(O1757*N$8*$X$2*M$1017,1))/($X$2*N$8*(O1757*M$1017+O1757+P1757))))/SQRT(Sum_Sq(1/(1+$A1757)+$AC$2/$I$2-1/(1+(1+P1757/O1757)/M$1017),$X$2/$I$2)),IF(P1758&lt;0,"A",M1758))</f>
        <v>7.8918138746603682E-7</v>
      </c>
      <c r="O1757" s="13">
        <f t="shared" si="638"/>
        <v>2857.8373445591424</v>
      </c>
      <c r="P1757" s="12">
        <f t="shared" si="662"/>
        <v>34433.397318175623</v>
      </c>
      <c r="R1757" s="13">
        <f>IF(U1757&gt;0,SQRT(Sum_Sq($AI$2,V_rtHz($AH$2)/(1+1/$A1757),V_rtHz($AH$2*$A1757)/(1+$A1757),$AN$2*$AH$2/(1+1/$A1757),$AM$2*SQRT(Sum_Sq(U1757,1/($X$2*S$8*(1+R$1017+U1757/T1757))))/SQRT(Sum_Sq($X$2*U1757*S$8,1)),                   $AQ$2*SQRT(Sum_Sq($AH$2/(1+1/$A1757)+U1757*( 1/(R$1017+1+U1757/T1757)-1)/(1+($X$2*U1757*S$8)^2), (U1757^2*S$8*$X$2+1/($X$2*S$8*(R$1017+1+U1757/T1757           )))/(1+($X$2*U1757*S$8)^2))),           V_rtHz(T1757)/($X$2*S$8*(T1757*R$1017+T1757+U1757)),V_rtHz(U1757)*SQRT(Sum_Sq(T1757*S$8*$X$2*R$1017,1))/($X$2*S$8*(T1757*R$1017+T1757+U1757))))/SQRT(Sum_Sq(1/(1+$A1757)+$AC$2/$I$2-1/(1+(1+U1757/T1757)/R$1017),$X$2/$I$2)),IF(U1758&lt;0,"A",R1758))</f>
        <v>1.2598270107807276E-6</v>
      </c>
      <c r="T1757" s="13">
        <f t="shared" si="639"/>
        <v>2773.4990543689837</v>
      </c>
      <c r="U1757" s="12">
        <f t="shared" si="663"/>
        <v>112199.09624214419</v>
      </c>
      <c r="X1757" s="13">
        <f>IF(AA1757&gt;0,SQRT(Sum_Sq($AI$2,V_rtHz($AH$2)/(1+1/$A1757),V_rtHz($AH$2*$A1757)/(1+$A1757),$AN$2*$AH$2/(1+1/$A1757),$AM$2*SQRT(Sum_Sq(AA1757,1/($X$2*Y$8*(1+X$1017+AA1757/Z1757))))/SQRT(Sum_Sq($X$2*AA1757*Y$8,1)),                   $AQ$2*SQRT(Sum_Sq($AH$2/(1+1/$A1757)+AA1757*( 1/(X$1017+1+AA1757/Z1757)-1)/(1+($X$2*AA1757*Y$8)^2), (AA1757^2*Y$8*$X$2+1/($X$2*Y$8*(X$1017+1+AA1757/Z1757           )))/(1+($X$2*AA1757*Y$8)^2))),           V_rtHz(Z1757)/($X$2*Y$8*(Z1757*X$1017+Z1757+AA1757)),V_rtHz(AA1757)*SQRT(Sum_Sq(Z1757*Y$8*$X$2*X$1017,1))/($X$2*Y$8*(Z1757*X$1017+Z1757+AA1757))))/SQRT(Sum_Sq(1/(1+$A1757)+$AC$2/$I$2-1/(1+(1+AA1757/Z1757)/X$1017),$X$2/$I$2)),IF(AA1758&lt;0,"A",X1758))</f>
        <v>2.1596128657515554E-6</v>
      </c>
      <c r="Z1757" s="13">
        <f t="shared" si="640"/>
        <v>2748.3862495703756</v>
      </c>
      <c r="AA1757" s="12">
        <f t="shared" si="664"/>
        <v>358046.64927030343</v>
      </c>
      <c r="AC1757" s="13">
        <f>IF(AF1757&gt;0,SQRT(Sum_Sq($AI$2,V_rtHz($AH$2)/(1+1/$A1757),V_rtHz($AH$2*$A1757)/(1+$A1757),$AN$2*$AH$2/(1+1/$A1757),$AM$2*SQRT(Sum_Sq(AF1757,1/($X$2*AD$8*(1+AC$1017+AF1757/AE1757))))/SQRT(Sum_Sq($X$2*AF1757*AD$8,1)),                   $AQ$2*SQRT(Sum_Sq($AH$2/(1+1/$A1757)+AF1757*( 1/(AC$1017+1+AF1757/AE1757)-1)/(1+($X$2*AF1757*AD$8)^2), (AF1757^2*AD$8*$X$2+1/($X$2*AD$8*(AC$1017+1+AF1757/AE1757           )))/(1+($X$2*AF1757*AD$8)^2))),           V_rtHz(AE1757)/($X$2*AD$8*(AE1757*AC$1017+AE1757+AF1757)),V_rtHz(AF1757)*SQRT(Sum_Sq(AE1757*AD$8*$X$2*AC$1017,1))/($X$2*AD$8*(AE1757*AC$1017+AE1757+AF1757))))/SQRT(Sum_Sq(1/(1+$A1757)+$AC$2/$I$2-1/(1+(1+AF1757/AE1757)/AC$1017),$X$2/$I$2)),IF(AF1758&lt;0,"A",AC1758))</f>
        <v>3.7950777321490778E-6</v>
      </c>
      <c r="AE1757" s="13">
        <f t="shared" si="641"/>
        <v>2740.5897236051164</v>
      </c>
      <c r="AF1757" s="12">
        <f t="shared" si="665"/>
        <v>1135463.9647385587</v>
      </c>
      <c r="AG1757" s="13"/>
      <c r="AH1757" s="13">
        <f>IF(AK1757&gt;0,SQRT(Sum_Sq($AI$2,V_rtHz($AH$2)/(1+1/$A1757),V_rtHz($AH$2*$A1757)/(1+$A1757),$AN$2*$AH$2/(1+1/$A1757),$AM$2*SQRT(Sum_Sq(AK1757,1/($X$2*AI$8*(1+AH$1017+AK1757/AJ1757))))/SQRT(Sum_Sq($X$2*AK1757*AI$8,1)),                   $AQ$2*SQRT(Sum_Sq($AH$2/(1+1/$A1757)+AK1757*( 1/(AH$1017+1+AK1757/AJ1757)-1)/(1+($X$2*AK1757*AI$8)^2), (AK1757^2*AI$8*$X$2+1/($X$2*AI$8*(AH$1017+1+AK1757/AJ1757           )))/(1+($X$2*AK1757*AI$8)^2))),           V_rtHz(AJ1757)/($X$2*AI$8*(AJ1757*AH$1017+AJ1757+AK1757)),V_rtHz(AK1757)*SQRT(Sum_Sq(AJ1757*AI$8*$X$2*AH$1017,1))/($X$2*AI$8*(AJ1757*AH$1017+AJ1757+AK1757))))/SQRT(Sum_Sq(1/(1+$A1757)+$AC$2/$I$2-1/(1+(1+AK1757/AJ1757)/AH$1017),$X$2/$I$2)),IF(AK1758&lt;0,"A",AH1758))</f>
        <v>6.7241196520597466E-6</v>
      </c>
      <c r="AI1757" s="13"/>
      <c r="AJ1757" s="13">
        <f t="shared" si="642"/>
        <v>2738.138411176235</v>
      </c>
      <c r="AK1757" s="12">
        <f t="shared" si="666"/>
        <v>3593866.8532703063</v>
      </c>
      <c r="AM1757" s="13">
        <f>IF(AP1757&gt;0,SQRT(Sum_Sq($AI$2,V_rtHz($AH$2)/(1+1/$A1757),V_rtHz($AH$2*$A1757)/(1+$A1757),$AN$2*$AH$2/(1+1/$A1757),$AM$2*SQRT(Sum_Sq(AP1757,1/($X$2*AN$8*(1+AM$1017+AP1757/AO1757))))/SQRT(Sum_Sq($X$2*AP1757*AN$8,1)),                   $AQ$2*SQRT(Sum_Sq($AH$2/(1+1/$A1757)+AP1757*( 1/(AM$1017+1+AP1757/AO1757)-1)/(1+($X$2*AP1757*AN$8)^2), (AP1757^2*AN$8*$X$2+1/($X$2*AN$8*(AM$1017+1+AP1757/AO1757           )))/(1+($X$2*AP1757*AN$8)^2))),           V_rtHz(AO1757)/($X$2*AN$8*(AO1757*AM$1017+AO1757+AP1757)),V_rtHz(AP1757)*SQRT(Sum_Sq(AO1757*AN$8*$X$2*AM$1017,1))/($X$2*AN$8*(AO1757*AM$1017+AO1757+AP1757))))/SQRT(Sum_Sq(1/(1+$A1757)+$AC$2/$I$2-1/(1+(1+AP1757/AO1757)/AM$1017),$X$2/$I$2)),IF(AP1758&lt;0,"A",AM1758))</f>
        <v>1.1948686795849777E-5</v>
      </c>
      <c r="AO1757" s="13">
        <f t="shared" si="643"/>
        <v>2737.3646448473837</v>
      </c>
      <c r="AP1757" s="12">
        <f t="shared" si="667"/>
        <v>11368017.33427777</v>
      </c>
      <c r="AR1757" s="13">
        <f t="shared" si="644"/>
        <v>31506.815879885431</v>
      </c>
      <c r="AS1757" s="13">
        <f t="shared" si="645"/>
        <v>0.34465664218175279</v>
      </c>
      <c r="AV1757" s="13"/>
      <c r="AW1757" s="13">
        <f t="shared" si="646"/>
        <v>9963.3300000000036</v>
      </c>
      <c r="AX1757" s="13">
        <f t="shared" si="647"/>
        <v>1.0898999999999972</v>
      </c>
      <c r="AZ1757" s="13"/>
      <c r="BA1757" s="13"/>
      <c r="BB1757" s="13">
        <f t="shared" si="648"/>
        <v>3150.681587988543</v>
      </c>
      <c r="BC1757" s="13">
        <f t="shared" si="649"/>
        <v>3.4465664218175118</v>
      </c>
      <c r="BD1757" s="13"/>
      <c r="BE1757" s="13"/>
      <c r="BG1757" s="13">
        <f t="shared" si="650"/>
        <v>996.3330000000002</v>
      </c>
      <c r="BH1757" s="13">
        <f t="shared" si="651"/>
        <v>10.899000000000022</v>
      </c>
      <c r="BI1757" s="13"/>
      <c r="BL1757" s="13">
        <f t="shared" si="652"/>
        <v>315.06815879885437</v>
      </c>
      <c r="BM1757" s="13">
        <f t="shared" si="653"/>
        <v>34.465664218175085</v>
      </c>
      <c r="BP1757" s="13"/>
      <c r="BQ1757" s="13">
        <f t="shared" si="654"/>
        <v>99.633299999999991</v>
      </c>
      <c r="BR1757" s="13">
        <f t="shared" si="655"/>
        <v>108.99000000000045</v>
      </c>
      <c r="BT1757" s="13"/>
      <c r="BU1757" s="13"/>
      <c r="BV1757" s="13">
        <f t="shared" si="656"/>
        <v>31.50681587988543</v>
      </c>
      <c r="BW1757" s="13">
        <f t="shared" si="657"/>
        <v>344.65664218175209</v>
      </c>
      <c r="CA1757" s="13">
        <f t="shared" si="658"/>
        <v>9.9633299999999991</v>
      </c>
      <c r="CB1757" s="13">
        <f t="shared" si="659"/>
        <v>1089.9000000000049</v>
      </c>
    </row>
    <row r="1758" spans="1:80" x14ac:dyDescent="0.3">
      <c r="A1758" s="13">
        <f t="shared" si="635"/>
        <v>0.29107171180666036</v>
      </c>
      <c r="C1758" s="13">
        <f>IF(F1758&gt;0,SQRT(Sum_Sq($AI$2,V_rtHz($AH$2)/(1+1/$A1758),V_rtHz($AH$2*$A1758)/(1+$A1758),$AN$2*$AH$2/(1+1/$A1758),$AM$2*SQRT(Sum_Sq(F1758,1/($X$2*D$8*(1+C$1017+F1758/E1758))))/SQRT(Sum_Sq($X$2*F1758*D$8,1)),                   $AQ$2*SQRT(Sum_Sq($AH$2/(1+1/$A1758)+F1758*( 1/(C$1017+1+F1758/E1758)-1)/(1+($X$2*F1758*D$8)^2), (F1758^2*D$8*$X$2+1/($X$2*D$8*(C$1017+1+F1758/E1758           )))/(1+($X$2*F1758*D$8)^2))),           V_rtHz(E1758)/($X$2*D$8*(E1758*C$1017+E1758+F1758)),V_rtHz(F1758)*SQRT(Sum_Sq(E1758*D$8*$X$2*C$1017,1))/($X$2*D$8*(E1758*C$1017+E1758+F1758))))/SQRT(Sum_Sq(1/(1+$A1758)+$AC$2/$I$2-1/(1+(1+F1758/E1758)/C$1017),$X$2/$I$2)),IF(F1759&lt;0,"A",C1759))</f>
        <v>9.9514755885332148E-7</v>
      </c>
      <c r="E1758" s="13">
        <f t="shared" si="636"/>
        <v>6947.8906577858888</v>
      </c>
      <c r="F1758" s="12">
        <f t="shared" si="660"/>
        <v>1416.329841714637</v>
      </c>
      <c r="H1758" s="13">
        <f>IF(K1758&gt;0,SQRT(Sum_Sq($AI$2,V_rtHz($AH$2)/(1+1/$A1758),V_rtHz($AH$2*$A1758)/(1+$A1758),$AN$2*$AH$2/(1+1/$A1758),$AM$2*SQRT(Sum_Sq(K1758,1/($X$2*I$8*(1+H$1017+K1758/J1758))))/SQRT(Sum_Sq($X$2*K1758*I$8,1)),                   $AQ$2*SQRT(Sum_Sq($AH$2/(1+1/$A1758)+K1758*( 1/(H$1017+1+K1758/J1758)-1)/(1+($X$2*K1758*I$8)^2), (K1758^2*I$8*$X$2+1/($X$2*I$8*(H$1017+1+K1758/J1758           )))/(1+($X$2*K1758*I$8)^2))),           V_rtHz(J1758)/($X$2*I$8*(J1758*H$1017+J1758+K1758)),V_rtHz(K1758)*SQRT(Sum_Sq(J1758*I$8*$X$2*H$1017,1))/($X$2*I$8*(J1758*H$1017+J1758+K1758))))/SQRT(Sum_Sq(1/(1+$A1758)+$AC$2/$I$2-1/(1+(1+K1758/J1758)/H$1017),$X$2/$I$2)),IF(K1759&lt;0,"A",H1759))</f>
        <v>5.9505464684012057E-7</v>
      </c>
      <c r="J1758" s="13">
        <f t="shared" si="637"/>
        <v>3160.5851594821352</v>
      </c>
      <c r="K1758" s="12">
        <f t="shared" si="661"/>
        <v>9845.7744887857843</v>
      </c>
      <c r="M1758" s="13">
        <f>IF(P1758&gt;0,SQRT(Sum_Sq($AI$2,V_rtHz($AH$2)/(1+1/$A1758),V_rtHz($AH$2*$A1758)/(1+$A1758),$AN$2*$AH$2/(1+1/$A1758),$AM$2*SQRT(Sum_Sq(P1758,1/($X$2*N$8*(1+M$1017+P1758/O1758))))/SQRT(Sum_Sq($X$2*P1758*N$8,1)),                   $AQ$2*SQRT(Sum_Sq($AH$2/(1+1/$A1758)+P1758*( 1/(M$1017+1+P1758/O1758)-1)/(1+($X$2*P1758*N$8)^2), (P1758^2*N$8*$X$2+1/($X$2*N$8*(M$1017+1+P1758/O1758           )))/(1+($X$2*P1758*N$8)^2))),           V_rtHz(O1758)/($X$2*N$8*(O1758*M$1017+O1758+P1758)),V_rtHz(P1758)*SQRT(Sum_Sq(O1758*N$8*$X$2*M$1017,1))/($X$2*N$8*(O1758*M$1017+O1758+P1758))))/SQRT(Sum_Sq(1/(1+$A1758)+$AC$2/$I$2-1/(1+(1+P1758/O1758)/M$1017),$X$2/$I$2)),IF(P1759&lt;0,"A",M1759))</f>
        <v>7.9010073638115401E-7</v>
      </c>
      <c r="O1758" s="13">
        <f t="shared" si="638"/>
        <v>2838.1505916515657</v>
      </c>
      <c r="P1758" s="12">
        <f t="shared" si="662"/>
        <v>34672.243624205097</v>
      </c>
      <c r="R1758" s="13">
        <f>IF(U1758&gt;0,SQRT(Sum_Sq($AI$2,V_rtHz($AH$2)/(1+1/$A1758),V_rtHz($AH$2*$A1758)/(1+$A1758),$AN$2*$AH$2/(1+1/$A1758),$AM$2*SQRT(Sum_Sq(U1758,1/($X$2*S$8*(1+R$1017+U1758/T1758))))/SQRT(Sum_Sq($X$2*U1758*S$8,1)),                   $AQ$2*SQRT(Sum_Sq($AH$2/(1+1/$A1758)+U1758*( 1/(R$1017+1+U1758/T1758)-1)/(1+($X$2*U1758*S$8)^2), (U1758^2*S$8*$X$2+1/($X$2*S$8*(R$1017+1+U1758/T1758           )))/(1+($X$2*U1758*S$8)^2))),           V_rtHz(T1758)/($X$2*S$8*(T1758*R$1017+T1758+U1758)),V_rtHz(U1758)*SQRT(Sum_Sq(T1758*S$8*$X$2*R$1017,1))/($X$2*S$8*(T1758*R$1017+T1758+U1758))))/SQRT(Sum_Sq(1/(1+$A1758)+$AC$2/$I$2-1/(1+(1+U1758/T1758)/R$1017),$X$2/$I$2)),IF(U1759&lt;0,"A",R1759))</f>
        <v>1.2616519823452208E-6</v>
      </c>
      <c r="T1758" s="13">
        <f t="shared" si="639"/>
        <v>2755.5399467882444</v>
      </c>
      <c r="U1758" s="12">
        <f t="shared" si="663"/>
        <v>112930.34880200021</v>
      </c>
      <c r="X1758" s="13">
        <f>IF(AA1758&gt;0,SQRT(Sum_Sq($AI$2,V_rtHz($AH$2)/(1+1/$A1758),V_rtHz($AH$2*$A1758)/(1+$A1758),$AN$2*$AH$2/(1+1/$A1758),$AM$2*SQRT(Sum_Sq(AA1758,1/($X$2*Y$8*(1+X$1017+AA1758/Z1758))))/SQRT(Sum_Sq($X$2*AA1758*Y$8,1)),                   $AQ$2*SQRT(Sum_Sq($AH$2/(1+1/$A1758)+AA1758*( 1/(X$1017+1+AA1758/Z1758)-1)/(1+($X$2*AA1758*Y$8)^2), (AA1758^2*Y$8*$X$2+1/($X$2*Y$8*(X$1017+1+AA1758/Z1758           )))/(1+($X$2*AA1758*Y$8)^2))),           V_rtHz(Z1758)/($X$2*Y$8*(Z1758*X$1017+Z1758+AA1758)),V_rtHz(AA1758)*SQRT(Sum_Sq(Z1758*Y$8*$X$2*X$1017,1))/($X$2*Y$8*(Z1758*X$1017+Z1758+AA1758))))/SQRT(Sum_Sq(1/(1+$A1758)+$AC$2/$I$2-1/(1+(1+AA1758/Z1758)/X$1017),$X$2/$I$2)),IF(AA1759&lt;0,"A",X1759))</f>
        <v>2.1628992805485508E-6</v>
      </c>
      <c r="Z1758" s="13">
        <f t="shared" si="640"/>
        <v>2730.9209378554419</v>
      </c>
      <c r="AA1758" s="12">
        <f t="shared" si="664"/>
        <v>360336.49818218884</v>
      </c>
      <c r="AC1758" s="13">
        <f>IF(AF1758&gt;0,SQRT(Sum_Sq($AI$2,V_rtHz($AH$2)/(1+1/$A1758),V_rtHz($AH$2*$A1758)/(1+$A1758),$AN$2*$AH$2/(1+1/$A1758),$AM$2*SQRT(Sum_Sq(AF1758,1/($X$2*AD$8*(1+AC$1017+AF1758/AE1758))))/SQRT(Sum_Sq($X$2*AF1758*AD$8,1)),                   $AQ$2*SQRT(Sum_Sq($AH$2/(1+1/$A1758)+AF1758*( 1/(AC$1017+1+AF1758/AE1758)-1)/(1+($X$2*AF1758*AD$8)^2), (AF1758^2*AD$8*$X$2+1/($X$2*AD$8*(AC$1017+1+AF1758/AE1758           )))/(1+($X$2*AF1758*AD$8)^2))),           V_rtHz(AE1758)/($X$2*AD$8*(AE1758*AC$1017+AE1758+AF1758)),V_rtHz(AF1758)*SQRT(Sum_Sq(AE1758*AD$8*$X$2*AC$1017,1))/($X$2*AD$8*(AE1758*AC$1017+AE1758+AF1758))))/SQRT(Sum_Sq(1/(1+$A1758)+$AC$2/$I$2-1/(1+(1+AF1758/AE1758)/AC$1017),$X$2/$I$2)),IF(AF1759&lt;0,"A",AC1759))</f>
        <v>3.8009350827606617E-6</v>
      </c>
      <c r="AE1758" s="13">
        <f t="shared" si="641"/>
        <v>2723.2758196255404</v>
      </c>
      <c r="AF1758" s="12">
        <f t="shared" si="665"/>
        <v>1142682.9595668004</v>
      </c>
      <c r="AG1758" s="13"/>
      <c r="AH1758" s="13">
        <f>IF(AK1758&gt;0,SQRT(Sum_Sq($AI$2,V_rtHz($AH$2)/(1+1/$A1758),V_rtHz($AH$2*$A1758)/(1+$A1758),$AN$2*$AH$2/(1+1/$A1758),$AM$2*SQRT(Sum_Sq(AK1758,1/($X$2*AI$8*(1+AH$1017+AK1758/AJ1758))))/SQRT(Sum_Sq($X$2*AK1758*AI$8,1)),                   $AQ$2*SQRT(Sum_Sq($AH$2/(1+1/$A1758)+AK1758*( 1/(AH$1017+1+AK1758/AJ1758)-1)/(1+($X$2*AK1758*AI$8)^2), (AK1758^2*AI$8*$X$2+1/($X$2*AI$8*(AH$1017+1+AK1758/AJ1758           )))/(1+($X$2*AK1758*AI$8)^2))),           V_rtHz(AJ1758)/($X$2*AI$8*(AJ1758*AH$1017+AJ1758+AK1758)),V_rtHz(AK1758)*SQRT(Sum_Sq(AJ1758*AI$8*$X$2*AH$1017,1))/($X$2*AI$8*(AJ1758*AH$1017+AJ1758+AK1758))))/SQRT(Sum_Sq(1/(1+$A1758)+$AC$2/$I$2-1/(1+(1+AK1758/AJ1758)/AH$1017),$X$2/$I$2)),IF(AK1759&lt;0,"A",AH1759))</f>
        <v>6.7345483436166512E-6</v>
      </c>
      <c r="AI1758" s="13"/>
      <c r="AJ1758" s="13">
        <f t="shared" si="642"/>
        <v>2720.871926659373</v>
      </c>
      <c r="AK1758" s="12">
        <f t="shared" si="666"/>
        <v>3616673.3094543149</v>
      </c>
      <c r="AM1758" s="13">
        <f>IF(AP1758&gt;0,SQRT(Sum_Sq($AI$2,V_rtHz($AH$2)/(1+1/$A1758),V_rtHz($AH$2*$A1758)/(1+$A1758),$AN$2*$AH$2/(1+1/$A1758),$AM$2*SQRT(Sum_Sq(AP1758,1/($X$2*AN$8*(1+AM$1017+AP1758/AO1758))))/SQRT(Sum_Sq($X$2*AP1758*AN$8,1)),                   $AQ$2*SQRT(Sum_Sq($AH$2/(1+1/$A1758)+AP1758*( 1/(AM$1017+1+AP1758/AO1758)-1)/(1+($X$2*AP1758*AN$8)^2), (AP1758^2*AN$8*$X$2+1/($X$2*AN$8*(AM$1017+1+AP1758/AO1758           )))/(1+($X$2*AP1758*AN$8)^2))),           V_rtHz(AO1758)/($X$2*AN$8*(AO1758*AM$1017+AO1758+AP1758)),V_rtHz(AP1758)*SQRT(Sum_Sq(AO1758*AN$8*$X$2*AM$1017,1))/($X$2*AN$8*(AO1758*AM$1017+AO1758+AP1758))))/SQRT(Sum_Sq(1/(1+$A1758)+$AC$2/$I$2-1/(1+(1+AP1758/AO1758)/AM$1017),$X$2/$I$2)),IF(AP1759&lt;0,"A",AM1759))</f>
        <v>1.1967279428603176E-5</v>
      </c>
      <c r="AO1758" s="13">
        <f t="shared" si="643"/>
        <v>2720.1131101408696</v>
      </c>
      <c r="AP1758" s="12">
        <f t="shared" si="667"/>
        <v>11440115.713148635</v>
      </c>
      <c r="AR1758" s="13">
        <f t="shared" si="644"/>
        <v>31506.815879885424</v>
      </c>
      <c r="AS1758" s="13">
        <f t="shared" si="645"/>
        <v>0.34465664218175113</v>
      </c>
      <c r="AV1758" s="13"/>
      <c r="AW1758" s="13">
        <f t="shared" si="646"/>
        <v>9963.3300000000036</v>
      </c>
      <c r="AX1758" s="13">
        <f t="shared" si="647"/>
        <v>1.0898999999999985</v>
      </c>
      <c r="AZ1758" s="13"/>
      <c r="BA1758" s="13"/>
      <c r="BB1758" s="13">
        <f t="shared" si="648"/>
        <v>3150.681587988543</v>
      </c>
      <c r="BC1758" s="13">
        <f t="shared" si="649"/>
        <v>3.4465664218175154</v>
      </c>
      <c r="BD1758" s="13"/>
      <c r="BE1758" s="13"/>
      <c r="BG1758" s="13">
        <f t="shared" si="650"/>
        <v>996.3330000000002</v>
      </c>
      <c r="BH1758" s="13">
        <f t="shared" si="651"/>
        <v>10.899000000000004</v>
      </c>
      <c r="BI1758" s="13"/>
      <c r="BL1758" s="13">
        <f t="shared" si="652"/>
        <v>315.06815879885437</v>
      </c>
      <c r="BM1758" s="13">
        <f t="shared" si="653"/>
        <v>34.465664218175171</v>
      </c>
      <c r="BP1758" s="13"/>
      <c r="BQ1758" s="13">
        <f t="shared" si="654"/>
        <v>99.633299999999991</v>
      </c>
      <c r="BR1758" s="13">
        <f t="shared" si="655"/>
        <v>108.99000000000045</v>
      </c>
      <c r="BT1758" s="13"/>
      <c r="BU1758" s="13"/>
      <c r="BV1758" s="13">
        <f t="shared" si="656"/>
        <v>31.50681587988543</v>
      </c>
      <c r="BW1758" s="13">
        <f t="shared" si="657"/>
        <v>344.65664218175181</v>
      </c>
      <c r="CA1758" s="13">
        <f t="shared" si="658"/>
        <v>9.9633299999999991</v>
      </c>
      <c r="CB1758" s="13">
        <f t="shared" si="659"/>
        <v>1089.9000000000008</v>
      </c>
    </row>
    <row r="1759" spans="1:80" x14ac:dyDescent="0.3">
      <c r="A1759" s="13">
        <f t="shared" si="635"/>
        <v>0.29512092266663809</v>
      </c>
      <c r="C1759" s="13">
        <f>IF(F1759&gt;0,SQRT(Sum_Sq($AI$2,V_rtHz($AH$2)/(1+1/$A1759),V_rtHz($AH$2*$A1759)/(1+$A1759),$AN$2*$AH$2/(1+1/$A1759),$AM$2*SQRT(Sum_Sq(F1759,1/($X$2*D$8*(1+C$1017+F1759/E1759))))/SQRT(Sum_Sq($X$2*F1759*D$8,1)),                   $AQ$2*SQRT(Sum_Sq($AH$2/(1+1/$A1759)+F1759*( 1/(C$1017+1+F1759/E1759)-1)/(1+($X$2*F1759*D$8)^2), (F1759^2*D$8*$X$2+1/($X$2*D$8*(C$1017+1+F1759/E1759           )))/(1+($X$2*F1759*D$8)^2))),           V_rtHz(E1759)/($X$2*D$8*(E1759*C$1017+E1759+F1759)),V_rtHz(F1759)*SQRT(Sum_Sq(E1759*D$8*$X$2*C$1017,1))/($X$2*D$8*(E1759*C$1017+E1759+F1759))))/SQRT(Sum_Sq(1/(1+$A1759)+$AC$2/$I$2-1/(1+(1+F1759/E1759)/C$1017),$X$2/$I$2)),IF(F1760&lt;0,"A",C1760))</f>
        <v>9.611489759263113E-7</v>
      </c>
      <c r="E1759" s="13">
        <f t="shared" si="636"/>
        <v>6639.1788117877595</v>
      </c>
      <c r="F1759" s="12">
        <f t="shared" si="660"/>
        <v>1482.1870527302005</v>
      </c>
      <c r="H1759" s="13">
        <f>IF(K1759&gt;0,SQRT(Sum_Sq($AI$2,V_rtHz($AH$2)/(1+1/$A1759),V_rtHz($AH$2*$A1759)/(1+$A1759),$AN$2*$AH$2/(1+1/$A1759),$AM$2*SQRT(Sum_Sq(K1759,1/($X$2*I$8*(1+H$1017+K1759/J1759))))/SQRT(Sum_Sq($X$2*K1759*I$8,1)),                   $AQ$2*SQRT(Sum_Sq($AH$2/(1+1/$A1759)+K1759*( 1/(H$1017+1+K1759/J1759)-1)/(1+($X$2*K1759*I$8)^2), (K1759^2*I$8*$X$2+1/($X$2*I$8*(H$1017+1+K1759/J1759           )))/(1+($X$2*K1759*I$8)^2))),           V_rtHz(J1759)/($X$2*I$8*(J1759*H$1017+J1759+K1759)),V_rtHz(K1759)*SQRT(Sum_Sq(J1759*I$8*$X$2*H$1017,1))/($X$2*I$8*(J1759*H$1017+J1759+K1759))))/SQRT(Sum_Sq(1/(1+$A1759)+$AC$2/$I$2-1/(1+(1+K1759/J1759)/H$1017),$X$2/$I$2)),IF(K1760&lt;0,"A",H1760))</f>
        <v>5.9494885470610762E-7</v>
      </c>
      <c r="J1759" s="13">
        <f t="shared" si="637"/>
        <v>3133.4008311535677</v>
      </c>
      <c r="K1759" s="12">
        <f t="shared" si="661"/>
        <v>9931.1931060565439</v>
      </c>
      <c r="M1759" s="13">
        <f>IF(P1759&gt;0,SQRT(Sum_Sq($AI$2,V_rtHz($AH$2)/(1+1/$A1759),V_rtHz($AH$2*$A1759)/(1+$A1759),$AN$2*$AH$2/(1+1/$A1759),$AM$2*SQRT(Sum_Sq(P1759,1/($X$2*N$8*(1+M$1017+P1759/O1759))))/SQRT(Sum_Sq($X$2*P1759*N$8,1)),                   $AQ$2*SQRT(Sum_Sq($AH$2/(1+1/$A1759)+P1759*( 1/(M$1017+1+P1759/O1759)-1)/(1+($X$2*P1759*N$8)^2), (P1759^2*N$8*$X$2+1/($X$2*N$8*(M$1017+1+P1759/O1759           )))/(1+($X$2*P1759*N$8)^2))),           V_rtHz(O1759)/($X$2*N$8*(O1759*M$1017+O1759+P1759)),V_rtHz(P1759)*SQRT(Sum_Sq(O1759*N$8*$X$2*M$1017,1))/($X$2*N$8*(O1759*M$1017+O1759+P1759))))/SQRT(Sum_Sq(1/(1+$A1759)+$AC$2/$I$2-1/(1+(1+P1759/O1759)/M$1017),$X$2/$I$2)),IF(P1760&lt;0,"A",M1760))</f>
        <v>7.9106693595416414E-7</v>
      </c>
      <c r="O1759" s="13">
        <f t="shared" si="638"/>
        <v>2818.6115014889606</v>
      </c>
      <c r="P1759" s="12">
        <f t="shared" si="662"/>
        <v>34912.597462949911</v>
      </c>
      <c r="R1759" s="13">
        <f>IF(U1759&gt;0,SQRT(Sum_Sq($AI$2,V_rtHz($AH$2)/(1+1/$A1759),V_rtHz($AH$2*$A1759)/(1+$A1759),$AN$2*$AH$2/(1+1/$A1759),$AM$2*SQRT(Sum_Sq(U1759,1/($X$2*S$8*(1+R$1017+U1759/T1759))))/SQRT(Sum_Sq($X$2*U1759*S$8,1)),                   $AQ$2*SQRT(Sum_Sq($AH$2/(1+1/$A1759)+U1759*( 1/(R$1017+1+U1759/T1759)-1)/(1+($X$2*U1759*S$8)^2), (U1759^2*S$8*$X$2+1/($X$2*S$8*(R$1017+1+U1759/T1759           )))/(1+($X$2*U1759*S$8)^2))),           V_rtHz(T1759)/($X$2*S$8*(T1759*R$1017+T1759+U1759)),V_rtHz(U1759)*SQRT(Sum_Sq(T1759*S$8*$X$2*R$1017,1))/($X$2*S$8*(T1759*R$1017+T1759+U1759))))/SQRT(Sum_Sq(1/(1+$A1759)+$AC$2/$I$2-1/(1+(1+U1759/T1759)/R$1017),$X$2/$I$2)),IF(U1760&lt;0,"A",R1760))</f>
        <v>1.2635436898031241E-6</v>
      </c>
      <c r="T1759" s="13">
        <f t="shared" si="639"/>
        <v>2737.6924537763275</v>
      </c>
      <c r="U1759" s="12">
        <f t="shared" si="663"/>
        <v>113666.5613770456</v>
      </c>
      <c r="X1759" s="13">
        <f>IF(AA1759&gt;0,SQRT(Sum_Sq($AI$2,V_rtHz($AH$2)/(1+1/$A1759),V_rtHz($AH$2*$A1759)/(1+$A1759),$AN$2*$AH$2/(1+1/$A1759),$AM$2*SQRT(Sum_Sq(AA1759,1/($X$2*Y$8*(1+X$1017+AA1759/Z1759))))/SQRT(Sum_Sq($X$2*AA1759*Y$8,1)),                   $AQ$2*SQRT(Sum_Sq($AH$2/(1+1/$A1759)+AA1759*( 1/(X$1017+1+AA1759/Z1759)-1)/(1+($X$2*AA1759*Y$8)^2), (AA1759^2*Y$8*$X$2+1/($X$2*Y$8*(X$1017+1+AA1759/Z1759           )))/(1+($X$2*AA1759*Y$8)^2))),           V_rtHz(Z1759)/($X$2*Y$8*(Z1759*X$1017+Z1759+AA1759)),V_rtHz(AA1759)*SQRT(Sum_Sq(Z1759*Y$8*$X$2*X$1017,1))/($X$2*Y$8*(Z1759*X$1017+Z1759+AA1759))))/SQRT(Sum_Sq(1/(1+$A1759)+$AC$2/$I$2-1/(1+(1+AA1759/Z1759)/X$1017),$X$2/$I$2)),IF(AA1760&lt;0,"A",X1760))</f>
        <v>2.1662958969442184E-6</v>
      </c>
      <c r="Z1759" s="13">
        <f t="shared" si="640"/>
        <v>2713.5576254320135</v>
      </c>
      <c r="AA1759" s="12">
        <f t="shared" si="664"/>
        <v>362642.19279389083</v>
      </c>
      <c r="AC1759" s="13">
        <f>IF(AF1759&gt;0,SQRT(Sum_Sq($AI$2,V_rtHz($AH$2)/(1+1/$A1759),V_rtHz($AH$2*$A1759)/(1+$A1759),$AN$2*$AH$2/(1+1/$A1759),$AM$2*SQRT(Sum_Sq(AF1759,1/($X$2*AD$8*(1+AC$1017+AF1759/AE1759))))/SQRT(Sum_Sq($X$2*AF1759*AD$8,1)),                   $AQ$2*SQRT(Sum_Sq($AH$2/(1+1/$A1759)+AF1759*( 1/(AC$1017+1+AF1759/AE1759)-1)/(1+($X$2*AF1759*AD$8)^2), (AF1759^2*AD$8*$X$2+1/($X$2*AD$8*(AC$1017+1+AF1759/AE1759           )))/(1+($X$2*AF1759*AD$8)^2))),           V_rtHz(AE1759)/($X$2*AD$8*(AE1759*AC$1017+AE1759+AF1759)),V_rtHz(AF1759)*SQRT(Sum_Sq(AE1759*AD$8*$X$2*AC$1017,1))/($X$2*AD$8*(AE1759*AC$1017+AE1759+AF1759))))/SQRT(Sum_Sq(1/(1+$A1759)+$AC$2/$I$2-1/(1+(1+AF1759/AE1759)/AC$1017),$X$2/$I$2)),IF(AF1760&lt;0,"A",AC1760))</f>
        <v>3.8069837616317638E-6</v>
      </c>
      <c r="AE1759" s="13">
        <f t="shared" si="641"/>
        <v>2706.0610288634998</v>
      </c>
      <c r="AF1759" s="12">
        <f t="shared" si="665"/>
        <v>1149952.2147116309</v>
      </c>
      <c r="AG1759" s="13"/>
      <c r="AH1759" s="13">
        <f>IF(AK1759&gt;0,SQRT(Sum_Sq($AI$2,V_rtHz($AH$2)/(1+1/$A1759),V_rtHz($AH$2*$A1759)/(1+$A1759),$AN$2*$AH$2/(1+1/$A1759),$AM$2*SQRT(Sum_Sq(AK1759,1/($X$2*AI$8*(1+AH$1017+AK1759/AJ1759))))/SQRT(Sum_Sq($X$2*AK1759*AI$8,1)),                   $AQ$2*SQRT(Sum_Sq($AH$2/(1+1/$A1759)+AK1759*( 1/(AH$1017+1+AK1759/AJ1759)-1)/(1+($X$2*AK1759*AI$8)^2), (AK1759^2*AI$8*$X$2+1/($X$2*AI$8*(AH$1017+1+AK1759/AJ1759           )))/(1+($X$2*AK1759*AI$8)^2))),           V_rtHz(AJ1759)/($X$2*AI$8*(AJ1759*AH$1017+AJ1759+AK1759)),V_rtHz(AK1759)*SQRT(Sum_Sq(AJ1759*AI$8*$X$2*AH$1017,1))/($X$2*AI$8*(AJ1759*AH$1017+AJ1759+AK1759))))/SQRT(Sum_Sq(1/(1+$A1759)+$AC$2/$I$2-1/(1+(1+AK1759/AJ1759)/AH$1017),$X$2/$I$2)),IF(AK1760&lt;0,"A",AH1760))</f>
        <v>6.7453147820949135E-6</v>
      </c>
      <c r="AI1759" s="13"/>
      <c r="AJ1759" s="13">
        <f t="shared" si="642"/>
        <v>2703.7036574949389</v>
      </c>
      <c r="AK1759" s="12">
        <f t="shared" si="666"/>
        <v>3639638.8518074532</v>
      </c>
      <c r="AM1759" s="13">
        <f>IF(AP1759&gt;0,SQRT(Sum_Sq($AI$2,V_rtHz($AH$2)/(1+1/$A1759),V_rtHz($AH$2*$A1759)/(1+$A1759),$AN$2*$AH$2/(1+1/$A1759),$AM$2*SQRT(Sum_Sq(AP1759,1/($X$2*AN$8*(1+AM$1017+AP1759/AO1759))))/SQRT(Sum_Sq($X$2*AP1759*AN$8,1)),                   $AQ$2*SQRT(Sum_Sq($AH$2/(1+1/$A1759)+AP1759*( 1/(AM$1017+1+AP1759/AO1759)-1)/(1+($X$2*AP1759*AN$8)^2), (AP1759^2*AN$8*$X$2+1/($X$2*AN$8*(AM$1017+1+AP1759/AO1759           )))/(1+($X$2*AP1759*AN$8)^2))),           V_rtHz(AO1759)/($X$2*AN$8*(AO1759*AM$1017+AO1759+AP1759)),V_rtHz(AP1759)*SQRT(Sum_Sq(AO1759*AN$8*$X$2*AM$1017,1))/($X$2*AN$8*(AO1759*AM$1017+AO1759+AP1759))))/SQRT(Sum_Sq(1/(1+$A1759)+$AC$2/$I$2-1/(1+(1+AP1759/AO1759)/AM$1017),$X$2/$I$2)),IF(AP1760&lt;0,"A",AM1760))</f>
        <v>1.1986471865002275E-5</v>
      </c>
      <c r="AO1759" s="13">
        <f t="shared" si="643"/>
        <v>2702.9595083159275</v>
      </c>
      <c r="AP1759" s="12">
        <f t="shared" si="667"/>
        <v>11512717.314900665</v>
      </c>
      <c r="AR1759" s="13">
        <f t="shared" si="644"/>
        <v>31506.815879885424</v>
      </c>
      <c r="AS1759" s="13">
        <f t="shared" si="645"/>
        <v>0.34465664218175168</v>
      </c>
      <c r="AV1759" s="13"/>
      <c r="AW1759" s="13">
        <f t="shared" si="646"/>
        <v>9963.3300000000036</v>
      </c>
      <c r="AX1759" s="13">
        <f t="shared" si="647"/>
        <v>1.0898999999999985</v>
      </c>
      <c r="AZ1759" s="13"/>
      <c r="BA1759" s="13"/>
      <c r="BB1759" s="13">
        <f t="shared" si="648"/>
        <v>3150.681587988543</v>
      </c>
      <c r="BC1759" s="13">
        <f t="shared" si="649"/>
        <v>3.4465664218175154</v>
      </c>
      <c r="BD1759" s="13"/>
      <c r="BE1759" s="13"/>
      <c r="BG1759" s="13">
        <f t="shared" si="650"/>
        <v>996.3330000000002</v>
      </c>
      <c r="BH1759" s="13">
        <f t="shared" si="651"/>
        <v>10.898999999999996</v>
      </c>
      <c r="BI1759" s="13"/>
      <c r="BL1759" s="13">
        <f t="shared" si="652"/>
        <v>315.06815879885437</v>
      </c>
      <c r="BM1759" s="13">
        <f t="shared" si="653"/>
        <v>34.465664218175107</v>
      </c>
      <c r="BP1759" s="13"/>
      <c r="BQ1759" s="13">
        <f t="shared" si="654"/>
        <v>99.633299999999991</v>
      </c>
      <c r="BR1759" s="13">
        <f t="shared" si="655"/>
        <v>108.99000000000012</v>
      </c>
      <c r="BT1759" s="13"/>
      <c r="BU1759" s="13"/>
      <c r="BV1759" s="13">
        <f t="shared" si="656"/>
        <v>31.50681587988543</v>
      </c>
      <c r="BW1759" s="13">
        <f t="shared" si="657"/>
        <v>344.65664218175152</v>
      </c>
      <c r="CA1759" s="13">
        <f t="shared" si="658"/>
        <v>9.9633299999999991</v>
      </c>
      <c r="CB1759" s="13">
        <f t="shared" si="659"/>
        <v>1089.9000000000049</v>
      </c>
    </row>
    <row r="1760" spans="1:80" x14ac:dyDescent="0.3">
      <c r="A1760" s="13">
        <f t="shared" si="635"/>
        <v>0.29922646366081856</v>
      </c>
      <c r="C1760" s="13">
        <f>IF(F1760&gt;0,SQRT(Sum_Sq($AI$2,V_rtHz($AH$2)/(1+1/$A1760),V_rtHz($AH$2*$A1760)/(1+$A1760),$AN$2*$AH$2/(1+1/$A1760),$AM$2*SQRT(Sum_Sq(F1760,1/($X$2*D$8*(1+C$1017+F1760/E1760))))/SQRT(Sum_Sq($X$2*F1760*D$8,1)),                   $AQ$2*SQRT(Sum_Sq($AH$2/(1+1/$A1760)+F1760*( 1/(C$1017+1+F1760/E1760)-1)/(1+($X$2*F1760*D$8)^2), (F1760^2*D$8*$X$2+1/($X$2*D$8*(C$1017+1+F1760/E1760           )))/(1+($X$2*F1760*D$8)^2))),           V_rtHz(E1760)/($X$2*D$8*(E1760*C$1017+E1760+F1760)),V_rtHz(F1760)*SQRT(Sum_Sq(E1760*D$8*$X$2*C$1017,1))/($X$2*D$8*(E1760*C$1017+E1760+F1760))))/SQRT(Sum_Sq(1/(1+$A1760)+$AC$2/$I$2-1/(1+(1+F1760/E1760)/C$1017),$X$2/$I$2)),IF(F1761&lt;0,"A",C1761))</f>
        <v>9.3159896162717416E-7</v>
      </c>
      <c r="E1760" s="13">
        <f t="shared" si="636"/>
        <v>6367.367757228234</v>
      </c>
      <c r="F1760" s="12">
        <f t="shared" si="660"/>
        <v>1545.4588537659938</v>
      </c>
      <c r="H1760" s="13">
        <f>IF(K1760&gt;0,SQRT(Sum_Sq($AI$2,V_rtHz($AH$2)/(1+1/$A1760),V_rtHz($AH$2*$A1760)/(1+$A1760),$AN$2*$AH$2/(1+1/$A1760),$AM$2*SQRT(Sum_Sq(K1760,1/($X$2*I$8*(1+H$1017+K1760/J1760))))/SQRT(Sum_Sq($X$2*K1760*I$8,1)),                   $AQ$2*SQRT(Sum_Sq($AH$2/(1+1/$A1760)+K1760*( 1/(H$1017+1+K1760/J1760)-1)/(1+($X$2*K1760*I$8)^2), (K1760^2*I$8*$X$2+1/($X$2*I$8*(H$1017+1+K1760/J1760           )))/(1+($X$2*K1760*I$8)^2))),           V_rtHz(J1760)/($X$2*I$8*(J1760*H$1017+J1760+K1760)),V_rtHz(K1760)*SQRT(Sum_Sq(J1760*I$8*$X$2*H$1017,1))/($X$2*I$8*(J1760*H$1017+J1760+K1760))))/SQRT(Sum_Sq(1/(1+$A1760)+$AC$2/$I$2-1/(1+(1+K1760/J1760)/H$1017),$X$2/$I$2)),IF(K1761&lt;0,"A",H1761))</f>
        <v>5.948970296640168E-7</v>
      </c>
      <c r="J1760" s="13">
        <f t="shared" si="637"/>
        <v>3106.5648273432375</v>
      </c>
      <c r="K1760" s="12">
        <f t="shared" si="661"/>
        <v>10016.983537239395</v>
      </c>
      <c r="M1760" s="13">
        <f>IF(P1760&gt;0,SQRT(Sum_Sq($AI$2,V_rtHz($AH$2)/(1+1/$A1760),V_rtHz($AH$2*$A1760)/(1+$A1760),$AN$2*$AH$2/(1+1/$A1760),$AM$2*SQRT(Sum_Sq(P1760,1/($X$2*N$8*(1+M$1017+P1760/O1760))))/SQRT(Sum_Sq($X$2*P1760*N$8,1)),                   $AQ$2*SQRT(Sum_Sq($AH$2/(1+1/$A1760)+P1760*( 1/(M$1017+1+P1760/O1760)-1)/(1+($X$2*P1760*N$8)^2), (P1760^2*N$8*$X$2+1/($X$2*N$8*(M$1017+1+P1760/O1760           )))/(1+($X$2*P1760*N$8)^2))),           V_rtHz(O1760)/($X$2*N$8*(O1760*M$1017+O1760+P1760)),V_rtHz(P1760)*SQRT(Sum_Sq(O1760*N$8*$X$2*M$1017,1))/($X$2*N$8*(O1760*M$1017+O1760+P1760))))/SQRT(Sum_Sq(1/(1+$A1760)+$AC$2/$I$2-1/(1+(1+P1760/O1760)/M$1017),$X$2/$I$2)),IF(P1761&lt;0,"A",M1761))</f>
        <v>7.9208039840219925E-7</v>
      </c>
      <c r="O1760" s="13">
        <f t="shared" si="638"/>
        <v>2799.2186243274855</v>
      </c>
      <c r="P1760" s="12">
        <f t="shared" si="662"/>
        <v>35154.470572860955</v>
      </c>
      <c r="R1760" s="13">
        <f>IF(U1760&gt;0,SQRT(Sum_Sq($AI$2,V_rtHz($AH$2)/(1+1/$A1760),V_rtHz($AH$2*$A1760)/(1+$A1760),$AN$2*$AH$2/(1+1/$A1760),$AM$2*SQRT(Sum_Sq(U1760,1/($X$2*S$8*(1+R$1017+U1760/T1760))))/SQRT(Sum_Sq($X$2*U1760*S$8,1)),                   $AQ$2*SQRT(Sum_Sq($AH$2/(1+1/$A1760)+U1760*( 1/(R$1017+1+U1760/T1760)-1)/(1+($X$2*U1760*S$8)^2), (U1760^2*S$8*$X$2+1/($X$2*S$8*(R$1017+1+U1760/T1760           )))/(1+($X$2*U1760*S$8)^2))),           V_rtHz(T1760)/($X$2*S$8*(T1760*R$1017+T1760+U1760)),V_rtHz(U1760)*SQRT(Sum_Sq(T1760*S$8*$X$2*R$1017,1))/($X$2*S$8*(T1760*R$1017+T1760+U1760))))/SQRT(Sum_Sq(1/(1+$A1760)+$AC$2/$I$2-1/(1+(1+U1760/T1760)/R$1017),$X$2/$I$2)),IF(U1761&lt;0,"A",R1761))</f>
        <v>1.2655028907096773E-6</v>
      </c>
      <c r="T1760" s="13">
        <f t="shared" si="639"/>
        <v>2719.9559055694481</v>
      </c>
      <c r="U1760" s="12">
        <f t="shared" si="663"/>
        <v>114407.76914487965</v>
      </c>
      <c r="X1760" s="13">
        <f>IF(AA1760&gt;0,SQRT(Sum_Sq($AI$2,V_rtHz($AH$2)/(1+1/$A1760),V_rtHz($AH$2*$A1760)/(1+$A1760),$AN$2*$AH$2/(1+1/$A1760),$AM$2*SQRT(Sum_Sq(AA1760,1/($X$2*Y$8*(1+X$1017+AA1760/Z1760))))/SQRT(Sum_Sq($X$2*AA1760*Y$8,1)),                   $AQ$2*SQRT(Sum_Sq($AH$2/(1+1/$A1760)+AA1760*( 1/(X$1017+1+AA1760/Z1760)-1)/(1+($X$2*AA1760*Y$8)^2), (AA1760^2*Y$8*$X$2+1/($X$2*Y$8*(X$1017+1+AA1760/Z1760           )))/(1+($X$2*AA1760*Y$8)^2))),           V_rtHz(Z1760)/($X$2*Y$8*(Z1760*X$1017+Z1760+AA1760)),V_rtHz(AA1760)*SQRT(Sum_Sq(Z1760*Y$8*$X$2*X$1017,1))/($X$2*Y$8*(Z1760*X$1017+Z1760+AA1760))))/SQRT(Sum_Sq(1/(1+$A1760)+$AC$2/$I$2-1/(1+(1+AA1760/Z1760)/X$1017),$X$2/$I$2)),IF(AA1761&lt;0,"A",X1761))</f>
        <v>2.1698040389200756E-6</v>
      </c>
      <c r="Z1760" s="13">
        <f t="shared" si="640"/>
        <v>2696.2958278984729</v>
      </c>
      <c r="AA1760" s="12">
        <f t="shared" si="664"/>
        <v>364963.84312778851</v>
      </c>
      <c r="AC1760" s="13">
        <f>IF(AF1760&gt;0,SQRT(Sum_Sq($AI$2,V_rtHz($AH$2)/(1+1/$A1760),V_rtHz($AH$2*$A1760)/(1+$A1760),$AN$2*$AH$2/(1+1/$A1760),$AM$2*SQRT(Sum_Sq(AF1760,1/($X$2*AD$8*(1+AC$1017+AF1760/AE1760))))/SQRT(Sum_Sq($X$2*AF1760*AD$8,1)),                   $AQ$2*SQRT(Sum_Sq($AH$2/(1+1/$A1760)+AF1760*( 1/(AC$1017+1+AF1760/AE1760)-1)/(1+($X$2*AF1760*AD$8)^2), (AF1760^2*AD$8*$X$2+1/($X$2*AD$8*(AC$1017+1+AF1760/AE1760           )))/(1+($X$2*AF1760*AD$8)^2))),           V_rtHz(AE1760)/($X$2*AD$8*(AE1760*AC$1017+AE1760+AF1760)),V_rtHz(AF1760)*SQRT(Sum_Sq(AE1760*AD$8*$X$2*AC$1017,1))/($X$2*AD$8*(AE1760*AC$1017+AE1760+AF1760))))/SQRT(Sum_Sq(1/(1+$A1760)+$AC$2/$I$2-1/(1+(1+AF1760/AE1760)/AC$1017),$X$2/$I$2)),IF(AF1761&lt;0,"A",AC1761))</f>
        <v>3.8132261049720715E-6</v>
      </c>
      <c r="AE1760" s="13">
        <f t="shared" si="641"/>
        <v>2688.9449205296714</v>
      </c>
      <c r="AF1760" s="12">
        <f t="shared" si="665"/>
        <v>1157272.0770618992</v>
      </c>
      <c r="AG1760" s="13"/>
      <c r="AH1760" s="13">
        <f>IF(AK1760&gt;0,SQRT(Sum_Sq($AI$2,V_rtHz($AH$2)/(1+1/$A1760),V_rtHz($AH$2*$A1760)/(1+$A1760),$AN$2*$AH$2/(1+1/$A1760),$AM$2*SQRT(Sum_Sq(AK1760,1/($X$2*AI$8*(1+AH$1017+AK1760/AJ1760))))/SQRT(Sum_Sq($X$2*AK1760*AI$8,1)),                   $AQ$2*SQRT(Sum_Sq($AH$2/(1+1/$A1760)+AK1760*( 1/(AH$1017+1+AK1760/AJ1760)-1)/(1+($X$2*AK1760*AI$8)^2), (AK1760^2*AI$8*$X$2+1/($X$2*AI$8*(AH$1017+1+AK1760/AJ1760           )))/(1+($X$2*AK1760*AI$8)^2))),           V_rtHz(AJ1760)/($X$2*AI$8*(AJ1760*AH$1017+AJ1760+AK1760)),V_rtHz(AK1760)*SQRT(Sum_Sq(AJ1760*AI$8*$X$2*AH$1017,1))/($X$2*AI$8*(AJ1760*AH$1017+AJ1760+AK1760))))/SQRT(Sum_Sq(1/(1+$A1760)+$AC$2/$I$2-1/(1+(1+AK1760/AJ1760)/AH$1017),$X$2/$I$2)),IF(AK1761&lt;0,"A",AH1761))</f>
        <v>6.7564231126883441E-6</v>
      </c>
      <c r="AI1760" s="13"/>
      <c r="AJ1760" s="13">
        <f t="shared" si="642"/>
        <v>2686.6331893769202</v>
      </c>
      <c r="AK1760" s="12">
        <f t="shared" si="666"/>
        <v>3662764.5763114709</v>
      </c>
      <c r="AM1760" s="13">
        <f>IF(AP1760&gt;0,SQRT(Sum_Sq($AI$2,V_rtHz($AH$2)/(1+1/$A1760),V_rtHz($AH$2*$A1760)/(1+$A1760),$AN$2*$AH$2/(1+1/$A1760),$AM$2*SQRT(Sum_Sq(AP1760,1/($X$2*AN$8*(1+AM$1017+AP1760/AO1760))))/SQRT(Sum_Sq($X$2*AP1760*AN$8,1)),                   $AQ$2*SQRT(Sum_Sq($AH$2/(1+1/$A1760)+AP1760*( 1/(AM$1017+1+AP1760/AO1760)-1)/(1+($X$2*AP1760*AN$8)^2), (AP1760^2*AN$8*$X$2+1/($X$2*AN$8*(AM$1017+1+AP1760/AO1760           )))/(1+($X$2*AP1760*AN$8)^2))),           V_rtHz(AO1760)/($X$2*AN$8*(AO1760*AM$1017+AO1760+AP1760)),V_rtHz(AP1760)*SQRT(Sum_Sq(AO1760*AN$8*$X$2*AM$1017,1))/($X$2*AN$8*(AO1760*AM$1017+AO1760+AP1760))))/SQRT(Sum_Sq(1/(1+$A1760)+$AC$2/$I$2-1/(1+(1+AP1760/AO1760)/AM$1017),$X$2/$I$2)),IF(AP1761&lt;0,"A",AM1761))</f>
        <v>1.2006271481853164E-5</v>
      </c>
      <c r="AO1760" s="13">
        <f t="shared" si="643"/>
        <v>2685.903430232886</v>
      </c>
      <c r="AP1760" s="12">
        <f t="shared" si="667"/>
        <v>11585825.604372527</v>
      </c>
      <c r="AR1760" s="13">
        <f t="shared" si="644"/>
        <v>31506.815879885424</v>
      </c>
      <c r="AS1760" s="13">
        <f t="shared" si="645"/>
        <v>0.34465664218175168</v>
      </c>
      <c r="AV1760" s="13"/>
      <c r="AW1760" s="13">
        <f t="shared" si="646"/>
        <v>9963.3300000000036</v>
      </c>
      <c r="AX1760" s="13">
        <f t="shared" si="647"/>
        <v>1.0898999999999985</v>
      </c>
      <c r="AZ1760" s="13"/>
      <c r="BA1760" s="13"/>
      <c r="BB1760" s="13">
        <f t="shared" si="648"/>
        <v>3150.681587988543</v>
      </c>
      <c r="BC1760" s="13">
        <f t="shared" si="649"/>
        <v>3.4465664218175083</v>
      </c>
      <c r="BD1760" s="13"/>
      <c r="BE1760" s="13"/>
      <c r="BG1760" s="13">
        <f t="shared" si="650"/>
        <v>996.3330000000002</v>
      </c>
      <c r="BH1760" s="13">
        <f t="shared" si="651"/>
        <v>10.899000000000013</v>
      </c>
      <c r="BI1760" s="13"/>
      <c r="BL1760" s="13">
        <f t="shared" si="652"/>
        <v>315.06815879885437</v>
      </c>
      <c r="BM1760" s="13">
        <f t="shared" si="653"/>
        <v>34.465664218175107</v>
      </c>
      <c r="BP1760" s="13"/>
      <c r="BQ1760" s="13">
        <f t="shared" si="654"/>
        <v>99.633300000000006</v>
      </c>
      <c r="BR1760" s="13">
        <f t="shared" si="655"/>
        <v>108.99000000000024</v>
      </c>
      <c r="BT1760" s="13"/>
      <c r="BU1760" s="13"/>
      <c r="BV1760" s="13">
        <f t="shared" si="656"/>
        <v>31.50681587988543</v>
      </c>
      <c r="BW1760" s="13">
        <f t="shared" si="657"/>
        <v>344.65664218175232</v>
      </c>
      <c r="CA1760" s="13">
        <f t="shared" si="658"/>
        <v>9.9633299999999991</v>
      </c>
      <c r="CB1760" s="13">
        <f t="shared" si="659"/>
        <v>1089.9000000000008</v>
      </c>
    </row>
    <row r="1761" spans="1:80" x14ac:dyDescent="0.3">
      <c r="A1761" s="13">
        <f t="shared" si="635"/>
        <v>0.3033891184194269</v>
      </c>
      <c r="C1761" s="13">
        <f>IF(F1761&gt;0,SQRT(Sum_Sq($AI$2,V_rtHz($AH$2)/(1+1/$A1761),V_rtHz($AH$2*$A1761)/(1+$A1761),$AN$2*$AH$2/(1+1/$A1761),$AM$2*SQRT(Sum_Sq(F1761,1/($X$2*D$8*(1+C$1017+F1761/E1761))))/SQRT(Sum_Sq($X$2*F1761*D$8,1)),                   $AQ$2*SQRT(Sum_Sq($AH$2/(1+1/$A1761)+F1761*( 1/(C$1017+1+F1761/E1761)-1)/(1+($X$2*F1761*D$8)^2), (F1761^2*D$8*$X$2+1/($X$2*D$8*(C$1017+1+F1761/E1761           )))/(1+($X$2*F1761*D$8)^2))),           V_rtHz(E1761)/($X$2*D$8*(E1761*C$1017+E1761+F1761)),V_rtHz(F1761)*SQRT(Sum_Sq(E1761*D$8*$X$2*C$1017,1))/($X$2*D$8*(E1761*C$1017+E1761+F1761))))/SQRT(Sum_Sq(1/(1+$A1761)+$AC$2/$I$2-1/(1+(1+F1761/E1761)/C$1017),$X$2/$I$2)),IF(F1762&lt;0,"A",C1762))</f>
        <v>9.0563438636027897E-7</v>
      </c>
      <c r="E1761" s="13">
        <f t="shared" si="636"/>
        <v>6125.3272312717445</v>
      </c>
      <c r="F1761" s="12">
        <f t="shared" si="660"/>
        <v>1606.5272113714325</v>
      </c>
      <c r="H1761" s="13">
        <f>IF(K1761&gt;0,SQRT(Sum_Sq($AI$2,V_rtHz($AH$2)/(1+1/$A1761),V_rtHz($AH$2*$A1761)/(1+$A1761),$AN$2*$AH$2/(1+1/$A1761),$AM$2*SQRT(Sum_Sq(K1761,1/($X$2*I$8*(1+H$1017+K1761/J1761))))/SQRT(Sum_Sq($X$2*K1761*I$8,1)),                   $AQ$2*SQRT(Sum_Sq($AH$2/(1+1/$A1761)+K1761*( 1/(H$1017+1+K1761/J1761)-1)/(1+($X$2*K1761*I$8)^2), (K1761^2*I$8*$X$2+1/($X$2*I$8*(H$1017+1+K1761/J1761           )))/(1+($X$2*K1761*I$8)^2))),           V_rtHz(J1761)/($X$2*I$8*(J1761*H$1017+J1761+K1761)),V_rtHz(K1761)*SQRT(Sum_Sq(J1761*I$8*$X$2*H$1017,1))/($X$2*I$8*(J1761*H$1017+J1761+K1761))))/SQRT(Sum_Sq(1/(1+$A1761)+$AC$2/$I$2-1/(1+(1+K1761/J1761)/H$1017),$X$2/$I$2)),IF(K1762&lt;0,"A",H1762))</f>
        <v>5.9489894631840953E-7</v>
      </c>
      <c r="J1761" s="13">
        <f t="shared" si="637"/>
        <v>3080.0694831805981</v>
      </c>
      <c r="K1761" s="12">
        <f t="shared" si="661"/>
        <v>10103.151536935489</v>
      </c>
      <c r="M1761" s="13">
        <f>IF(P1761&gt;0,SQRT(Sum_Sq($AI$2,V_rtHz($AH$2)/(1+1/$A1761),V_rtHz($AH$2*$A1761)/(1+$A1761),$AN$2*$AH$2/(1+1/$A1761),$AM$2*SQRT(Sum_Sq(P1761,1/($X$2*N$8*(1+M$1017+P1761/O1761))))/SQRT(Sum_Sq($X$2*P1761*N$8,1)),                   $AQ$2*SQRT(Sum_Sq($AH$2/(1+1/$A1761)+P1761*( 1/(M$1017+1+P1761/O1761)-1)/(1+($X$2*P1761*N$8)^2), (P1761^2*N$8*$X$2+1/($X$2*N$8*(M$1017+1+P1761/O1761           )))/(1+($X$2*P1761*N$8)^2))),           V_rtHz(O1761)/($X$2*N$8*(O1761*M$1017+O1761+P1761)),V_rtHz(P1761)*SQRT(Sum_Sq(O1761*N$8*$X$2*M$1017,1))/($X$2*N$8*(O1761*M$1017+O1761+P1761))))/SQRT(Sum_Sq(1/(1+$A1761)+$AC$2/$I$2-1/(1+(1+P1761/O1761)/M$1017),$X$2/$I$2)),IF(P1762&lt;0,"A",M1762))</f>
        <v>7.9314154621145692E-7</v>
      </c>
      <c r="O1761" s="13">
        <f t="shared" si="638"/>
        <v>2779.9705328956302</v>
      </c>
      <c r="P1761" s="12">
        <f t="shared" si="662"/>
        <v>35397.874758559316</v>
      </c>
      <c r="R1761" s="13">
        <f>IF(U1761&gt;0,SQRT(Sum_Sq($AI$2,V_rtHz($AH$2)/(1+1/$A1761),V_rtHz($AH$2*$A1761)/(1+$A1761),$AN$2*$AH$2/(1+1/$A1761),$AM$2*SQRT(Sum_Sq(U1761,1/($X$2*S$8*(1+R$1017+U1761/T1761))))/SQRT(Sum_Sq($X$2*U1761*S$8,1)),                   $AQ$2*SQRT(Sum_Sq($AH$2/(1+1/$A1761)+U1761*( 1/(R$1017+1+U1761/T1761)-1)/(1+($X$2*U1761*S$8)^2), (U1761^2*S$8*$X$2+1/($X$2*S$8*(R$1017+1+U1761/T1761           )))/(1+($X$2*U1761*S$8)^2))),           V_rtHz(T1761)/($X$2*S$8*(T1761*R$1017+T1761+U1761)),V_rtHz(U1761)*SQRT(Sum_Sq(T1761*S$8*$X$2*R$1017,1))/($X$2*S$8*(T1761*R$1017+T1761+U1761))))/SQRT(Sum_Sq(1/(1+$A1761)+$AC$2/$I$2-1/(1+(1+U1761/T1761)/R$1017),$X$2/$I$2)),IF(U1762&lt;0,"A",R1762))</f>
        <v>1.2675303557191564E-6</v>
      </c>
      <c r="T1761" s="13">
        <f t="shared" si="639"/>
        <v>2702.3296368854585</v>
      </c>
      <c r="U1761" s="12">
        <f t="shared" si="663"/>
        <v>115154.00752044946</v>
      </c>
      <c r="X1761" s="13">
        <f>IF(AA1761&gt;0,SQRT(Sum_Sq($AI$2,V_rtHz($AH$2)/(1+1/$A1761),V_rtHz($AH$2*$A1761)/(1+$A1761),$AN$2*$AH$2/(1+1/$A1761),$AM$2*SQRT(Sum_Sq(AA1761,1/($X$2*Y$8*(1+X$1017+AA1761/Z1761))))/SQRT(Sum_Sq($X$2*AA1761*Y$8,1)),                   $AQ$2*SQRT(Sum_Sq($AH$2/(1+1/$A1761)+AA1761*( 1/(X$1017+1+AA1761/Z1761)-1)/(1+($X$2*AA1761*Y$8)^2), (AA1761^2*Y$8*$X$2+1/($X$2*Y$8*(X$1017+1+AA1761/Z1761           )))/(1+($X$2*AA1761*Y$8)^2))),           V_rtHz(Z1761)/($X$2*Y$8*(Z1761*X$1017+Z1761+AA1761)),V_rtHz(AA1761)*SQRT(Sum_Sq(Z1761*Y$8*$X$2*X$1017,1))/($X$2*Y$8*(Z1761*X$1017+Z1761+AA1761))))/SQRT(Sum_Sq(1/(1+$A1761)+$AC$2/$I$2-1/(1+(1+AA1761/Z1761)/X$1017),$X$2/$I$2)),IF(AA1762&lt;0,"A",X1762))</f>
        <v>2.1734250515683076E-6</v>
      </c>
      <c r="Z1761" s="13">
        <f t="shared" si="640"/>
        <v>2679.1350617896637</v>
      </c>
      <c r="AA1761" s="12">
        <f t="shared" si="664"/>
        <v>367301.55996760487</v>
      </c>
      <c r="AC1761" s="13">
        <f>IF(AF1761&gt;0,SQRT(Sum_Sq($AI$2,V_rtHz($AH$2)/(1+1/$A1761),V_rtHz($AH$2*$A1761)/(1+$A1761),$AN$2*$AH$2/(1+1/$A1761),$AM$2*SQRT(Sum_Sq(AF1761,1/($X$2*AD$8*(1+AC$1017+AF1761/AE1761))))/SQRT(Sum_Sq($X$2*AF1761*AD$8,1)),                   $AQ$2*SQRT(Sum_Sq($AH$2/(1+1/$A1761)+AF1761*( 1/(AC$1017+1+AF1761/AE1761)-1)/(1+($X$2*AF1761*AD$8)^2), (AF1761^2*AD$8*$X$2+1/($X$2*AD$8*(AC$1017+1+AF1761/AE1761           )))/(1+($X$2*AF1761*AD$8)^2))),           V_rtHz(AE1761)/($X$2*AD$8*(AE1761*AC$1017+AE1761+AF1761)),V_rtHz(AF1761)*SQRT(Sum_Sq(AE1761*AD$8*$X$2*AC$1017,1))/($X$2*AD$8*(AE1761*AC$1017+AE1761+AF1761))))/SQRT(Sum_Sq(1/(1+$A1761)+$AC$2/$I$2-1/(1+(1+AF1761/AE1761)/AC$1017),$X$2/$I$2)),IF(AF1762&lt;0,"A",AC1762))</f>
        <v>3.8196644853836761E-6</v>
      </c>
      <c r="AE1761" s="13">
        <f t="shared" si="641"/>
        <v>2671.9270638111561</v>
      </c>
      <c r="AF1761" s="12">
        <f t="shared" si="665"/>
        <v>1164642.8959208864</v>
      </c>
      <c r="AG1761" s="13"/>
      <c r="AH1761" s="13">
        <f>IF(AK1761&gt;0,SQRT(Sum_Sq($AI$2,V_rtHz($AH$2)/(1+1/$A1761),V_rtHz($AH$2*$A1761)/(1+$A1761),$AN$2*$AH$2/(1+1/$A1761),$AM$2*SQRT(Sum_Sq(AK1761,1/($X$2*AI$8*(1+AH$1017+AK1761/AJ1761))))/SQRT(Sum_Sq($X$2*AK1761*AI$8,1)),                   $AQ$2*SQRT(Sum_Sq($AH$2/(1+1/$A1761)+AK1761*( 1/(AH$1017+1+AK1761/AJ1761)-1)/(1+($X$2*AK1761*AI$8)^2), (AK1761^2*AI$8*$X$2+1/($X$2*AI$8*(AH$1017+1+AK1761/AJ1761           )))/(1+($X$2*AK1761*AI$8)^2))),           V_rtHz(AJ1761)/($X$2*AI$8*(AJ1761*AH$1017+AJ1761+AK1761)),V_rtHz(AK1761)*SQRT(Sum_Sq(AJ1761*AI$8*$X$2*AH$1017,1))/($X$2*AI$8*(AJ1761*AH$1017+AJ1761+AK1761))))/SQRT(Sum_Sq(1/(1+$A1761)+$AC$2/$I$2-1/(1+(1+AK1761/AJ1761)/AH$1017),$X$2/$I$2)),IF(AK1762&lt;0,"A",AH1762))</f>
        <v>6.7678775447106986E-6</v>
      </c>
      <c r="AI1761" s="13"/>
      <c r="AJ1761" s="13">
        <f t="shared" si="642"/>
        <v>2669.6601076868869</v>
      </c>
      <c r="AK1761" s="12">
        <f t="shared" si="666"/>
        <v>3686051.586588955</v>
      </c>
      <c r="AM1761" s="13">
        <f>IF(AP1761&gt;0,SQRT(Sum_Sq($AI$2,V_rtHz($AH$2)/(1+1/$A1761),V_rtHz($AH$2*$A1761)/(1+$A1761),$AN$2*$AH$2/(1+1/$A1761),$AM$2*SQRT(Sum_Sq(AP1761,1/($X$2*AN$8*(1+AM$1017+AP1761/AO1761))))/SQRT(Sum_Sq($X$2*AP1761*AN$8,1)),                   $AQ$2*SQRT(Sum_Sq($AH$2/(1+1/$A1761)+AP1761*( 1/(AM$1017+1+AP1761/AO1761)-1)/(1+($X$2*AP1761*AN$8)^2), (AP1761^2*AN$8*$X$2+1/($X$2*AN$8*(AM$1017+1+AP1761/AO1761           )))/(1+($X$2*AP1761*AN$8)^2))),           V_rtHz(AO1761)/($X$2*AN$8*(AO1761*AM$1017+AO1761+AP1761)),V_rtHz(AP1761)*SQRT(Sum_Sq(AO1761*AN$8*$X$2*AM$1017,1))/($X$2*AN$8*(AO1761*AM$1017+AO1761+AP1761))))/SQRT(Sum_Sq(1/(1+$A1761)+$AC$2/$I$2-1/(1+(1+AP1761/AO1761)/AM$1017),$X$2/$I$2)),IF(AP1762&lt;0,"A",AM1762))</f>
        <v>1.2026685769874536E-5</v>
      </c>
      <c r="AO1761" s="13">
        <f t="shared" si="643"/>
        <v>2668.9444663497575</v>
      </c>
      <c r="AP1761" s="12">
        <f t="shared" si="667"/>
        <v>11659444.070570702</v>
      </c>
      <c r="AR1761" s="13">
        <f t="shared" si="644"/>
        <v>31506.815879885431</v>
      </c>
      <c r="AS1761" s="13">
        <f t="shared" si="645"/>
        <v>0.34465664218175168</v>
      </c>
      <c r="AV1761" s="13"/>
      <c r="AW1761" s="13">
        <f t="shared" si="646"/>
        <v>9963.3300000000036</v>
      </c>
      <c r="AX1761" s="13">
        <f t="shared" si="647"/>
        <v>1.0898999999999985</v>
      </c>
      <c r="AZ1761" s="13"/>
      <c r="BA1761" s="13"/>
      <c r="BB1761" s="13">
        <f t="shared" si="648"/>
        <v>3150.681587988543</v>
      </c>
      <c r="BC1761" s="13">
        <f t="shared" si="649"/>
        <v>3.446566421817522</v>
      </c>
      <c r="BD1761" s="13"/>
      <c r="BE1761" s="13"/>
      <c r="BG1761" s="13">
        <f t="shared" si="650"/>
        <v>996.3330000000002</v>
      </c>
      <c r="BH1761" s="13">
        <f t="shared" si="651"/>
        <v>10.899000000000029</v>
      </c>
      <c r="BI1761" s="13"/>
      <c r="BL1761" s="13">
        <f t="shared" si="652"/>
        <v>315.06815879885437</v>
      </c>
      <c r="BM1761" s="13">
        <f t="shared" si="653"/>
        <v>34.465664218175128</v>
      </c>
      <c r="BP1761" s="13"/>
      <c r="BQ1761" s="13">
        <f t="shared" si="654"/>
        <v>99.633300000000006</v>
      </c>
      <c r="BR1761" s="13">
        <f t="shared" si="655"/>
        <v>108.99000000000012</v>
      </c>
      <c r="BT1761" s="13"/>
      <c r="BU1761" s="13"/>
      <c r="BV1761" s="13">
        <f t="shared" si="656"/>
        <v>31.506815879885437</v>
      </c>
      <c r="BW1761" s="13">
        <f t="shared" si="657"/>
        <v>344.65664218175209</v>
      </c>
      <c r="CA1761" s="13">
        <f t="shared" si="658"/>
        <v>9.9633299999999991</v>
      </c>
      <c r="CB1761" s="13">
        <f t="shared" si="659"/>
        <v>1089.9000000000035</v>
      </c>
    </row>
    <row r="1762" spans="1:80" x14ac:dyDescent="0.3">
      <c r="A1762" s="13">
        <f t="shared" si="635"/>
        <v>0.30760968147407036</v>
      </c>
      <c r="C1762" s="13">
        <f>IF(F1762&gt;0,SQRT(Sum_Sq($AI$2,V_rtHz($AH$2)/(1+1/$A1762),V_rtHz($AH$2*$A1762)/(1+$A1762),$AN$2*$AH$2/(1+1/$A1762),$AM$2*SQRT(Sum_Sq(F1762,1/($X$2*D$8*(1+C$1017+F1762/E1762))))/SQRT(Sum_Sq($X$2*F1762*D$8,1)),                   $AQ$2*SQRT(Sum_Sq($AH$2/(1+1/$A1762)+F1762*( 1/(C$1017+1+F1762/E1762)-1)/(1+($X$2*F1762*D$8)^2), (F1762^2*D$8*$X$2+1/($X$2*D$8*(C$1017+1+F1762/E1762           )))/(1+($X$2*F1762*D$8)^2))),           V_rtHz(E1762)/($X$2*D$8*(E1762*C$1017+E1762+F1762)),V_rtHz(F1762)*SQRT(Sum_Sq(E1762*D$8*$X$2*C$1017,1))/($X$2*D$8*(E1762*C$1017+E1762+F1762))))/SQRT(Sum_Sq(1/(1+$A1762)+$AC$2/$I$2-1/(1+(1+F1762/E1762)/C$1017),$X$2/$I$2)),IF(F1763&lt;0,"A",C1763))</f>
        <v>8.8261354476806166E-7</v>
      </c>
      <c r="E1762" s="13">
        <f t="shared" si="636"/>
        <v>5907.7473926221082</v>
      </c>
      <c r="F1762" s="12">
        <f t="shared" si="660"/>
        <v>1665.6949293197288</v>
      </c>
      <c r="H1762" s="13">
        <f>IF(K1762&gt;0,SQRT(Sum_Sq($AI$2,V_rtHz($AH$2)/(1+1/$A1762),V_rtHz($AH$2*$A1762)/(1+$A1762),$AN$2*$AH$2/(1+1/$A1762),$AM$2*SQRT(Sum_Sq(K1762,1/($X$2*I$8*(1+H$1017+K1762/J1762))))/SQRT(Sum_Sq($X$2*K1762*I$8,1)),                   $AQ$2*SQRT(Sum_Sq($AH$2/(1+1/$A1762)+K1762*( 1/(H$1017+1+K1762/J1762)-1)/(1+($X$2*K1762*I$8)^2), (K1762^2*I$8*$X$2+1/($X$2*I$8*(H$1017+1+K1762/J1762           )))/(1+($X$2*K1762*I$8)^2))),           V_rtHz(J1762)/($X$2*I$8*(J1762*H$1017+J1762+K1762)),V_rtHz(K1762)*SQRT(Sum_Sq(J1762*I$8*$X$2*H$1017,1))/($X$2*I$8*(J1762*H$1017+J1762+K1762))))/SQRT(Sum_Sq(1/(1+$A1762)+$AC$2/$I$2-1/(1+(1+K1762/J1762)/H$1017),$X$2/$I$2)),IF(K1763&lt;0,"A",H1763))</f>
        <v>5.949544068817107E-7</v>
      </c>
      <c r="J1762" s="13">
        <f t="shared" si="637"/>
        <v>3053.9073879119919</v>
      </c>
      <c r="K1762" s="12">
        <f t="shared" si="661"/>
        <v>10189.702823352589</v>
      </c>
      <c r="M1762" s="13">
        <f>IF(P1762&gt;0,SQRT(Sum_Sq($AI$2,V_rtHz($AH$2)/(1+1/$A1762),V_rtHz($AH$2*$A1762)/(1+$A1762),$AN$2*$AH$2/(1+1/$A1762),$AM$2*SQRT(Sum_Sq(P1762,1/($X$2*N$8*(1+M$1017+P1762/O1762))))/SQRT(Sum_Sq($X$2*P1762*N$8,1)),                   $AQ$2*SQRT(Sum_Sq($AH$2/(1+1/$A1762)+P1762*( 1/(M$1017+1+P1762/O1762)-1)/(1+($X$2*P1762*N$8)^2), (P1762^2*N$8*$X$2+1/($X$2*N$8*(M$1017+1+P1762/O1762           )))/(1+($X$2*P1762*N$8)^2))),           V_rtHz(O1762)/($X$2*N$8*(O1762*M$1017+O1762+P1762)),V_rtHz(P1762)*SQRT(Sum_Sq(O1762*N$8*$X$2*M$1017,1))/($X$2*N$8*(O1762*M$1017+O1762+P1762))))/SQRT(Sum_Sq(1/(1+$A1762)+$AC$2/$I$2-1/(1+(1+P1762/O1762)/M$1017),$X$2/$I$2)),IF(P1763&lt;0,"A",M1763))</f>
        <v>7.9425081225467627E-7</v>
      </c>
      <c r="O1762" s="13">
        <f t="shared" si="638"/>
        <v>2760.8658218845248</v>
      </c>
      <c r="P1762" s="12">
        <f t="shared" si="662"/>
        <v>35642.821891559775</v>
      </c>
      <c r="R1762" s="13">
        <f>IF(U1762&gt;0,SQRT(Sum_Sq($AI$2,V_rtHz($AH$2)/(1+1/$A1762),V_rtHz($AH$2*$A1762)/(1+$A1762),$AN$2*$AH$2/(1+1/$A1762),$AM$2*SQRT(Sum_Sq(U1762,1/($X$2*S$8*(1+R$1017+U1762/T1762))))/SQRT(Sum_Sq($X$2*U1762*S$8,1)),                   $AQ$2*SQRT(Sum_Sq($AH$2/(1+1/$A1762)+U1762*( 1/(R$1017+1+U1762/T1762)-1)/(1+($X$2*U1762*S$8)^2), (U1762^2*S$8*$X$2+1/($X$2*S$8*(R$1017+1+U1762/T1762           )))/(1+($X$2*U1762*S$8)^2))),           V_rtHz(T1762)/($X$2*S$8*(T1762*R$1017+T1762+U1762)),V_rtHz(U1762)*SQRT(Sum_Sq(T1762*S$8*$X$2*R$1017,1))/($X$2*S$8*(T1762*R$1017+T1762+U1762))))/SQRT(Sum_Sq(1/(1+$A1762)+$AC$2/$I$2-1/(1+(1+U1762/T1762)/R$1017),$X$2/$I$2)),IF(U1763&lt;0,"A",R1763))</f>
        <v>1.2696268688079459E-6</v>
      </c>
      <c r="T1762" s="13">
        <f t="shared" si="639"/>
        <v>2684.8129868722549</v>
      </c>
      <c r="U1762" s="12">
        <f t="shared" si="663"/>
        <v>115905.31215776179</v>
      </c>
      <c r="X1762" s="13">
        <f>IF(AA1762&gt;0,SQRT(Sum_Sq($AI$2,V_rtHz($AH$2)/(1+1/$A1762),V_rtHz($AH$2*$A1762)/(1+$A1762),$AN$2*$AH$2/(1+1/$A1762),$AM$2*SQRT(Sum_Sq(AA1762,1/($X$2*Y$8*(1+X$1017+AA1762/Z1762))))/SQRT(Sum_Sq($X$2*AA1762*Y$8,1)),                   $AQ$2*SQRT(Sum_Sq($AH$2/(1+1/$A1762)+AA1762*( 1/(X$1017+1+AA1762/Z1762)-1)/(1+($X$2*AA1762*Y$8)^2), (AA1762^2*Y$8*$X$2+1/($X$2*Y$8*(X$1017+1+AA1762/Z1762           )))/(1+($X$2*AA1762*Y$8)^2))),           V_rtHz(Z1762)/($X$2*Y$8*(Z1762*X$1017+Z1762+AA1762)),V_rtHz(AA1762)*SQRT(Sum_Sq(Z1762*Y$8*$X$2*X$1017,1))/($X$2*Y$8*(Z1762*X$1017+Z1762+AA1762))))/SQRT(Sum_Sq(1/(1+$A1762)+$AC$2/$I$2-1/(1+(1+AA1762/Z1762)/X$1017),$X$2/$I$2)),IF(AA1763&lt;0,"A",X1763))</f>
        <v>2.1771603014668274E-6</v>
      </c>
      <c r="Z1762" s="13">
        <f t="shared" si="640"/>
        <v>2662.0748445930699</v>
      </c>
      <c r="AA1762" s="12">
        <f t="shared" si="664"/>
        <v>369655.45486369409</v>
      </c>
      <c r="AC1762" s="13">
        <f>IF(AF1762&gt;0,SQRT(Sum_Sq($AI$2,V_rtHz($AH$2)/(1+1/$A1762),V_rtHz($AH$2*$A1762)/(1+$A1762),$AN$2*$AH$2/(1+1/$A1762),$AM$2*SQRT(Sum_Sq(AF1762,1/($X$2*AD$8*(1+AC$1017+AF1762/AE1762))))/SQRT(Sum_Sq($X$2*AF1762*AD$8,1)),                   $AQ$2*SQRT(Sum_Sq($AH$2/(1+1/$A1762)+AF1762*( 1/(AC$1017+1+AF1762/AE1762)-1)/(1+($X$2*AF1762*AD$8)^2), (AF1762^2*AD$8*$X$2+1/($X$2*AD$8*(AC$1017+1+AF1762/AE1762           )))/(1+($X$2*AF1762*AD$8)^2))),           V_rtHz(AE1762)/($X$2*AD$8*(AE1762*AC$1017+AE1762+AF1762)),V_rtHz(AF1762)*SQRT(Sum_Sq(AE1762*AD$8*$X$2*AC$1017,1))/($X$2*AD$8*(AE1762*AC$1017+AE1762+AF1762))))/SQRT(Sum_Sq(1/(1+$A1762)+$AC$2/$I$2-1/(1+(1+AF1762/AE1762)/AC$1017),$X$2/$I$2)),IF(AF1763&lt;0,"A",AC1763))</f>
        <v>3.8263013125124894E-6</v>
      </c>
      <c r="AE1762" s="13">
        <f t="shared" si="641"/>
        <v>2655.0070279039423</v>
      </c>
      <c r="AF1762" s="12">
        <f t="shared" si="665"/>
        <v>1172065.0230229832</v>
      </c>
      <c r="AG1762" s="13"/>
      <c r="AH1762" s="13">
        <f>IF(AK1762&gt;0,SQRT(Sum_Sq($AI$2,V_rtHz($AH$2)/(1+1/$A1762),V_rtHz($AH$2*$A1762)/(1+$A1762),$AN$2*$AH$2/(1+1/$A1762),$AM$2*SQRT(Sum_Sq(AK1762,1/($X$2*AI$8*(1+AH$1017+AK1762/AJ1762))))/SQRT(Sum_Sq($X$2*AK1762*AI$8,1)),                   $AQ$2*SQRT(Sum_Sq($AH$2/(1+1/$A1762)+AK1762*( 1/(AH$1017+1+AK1762/AJ1762)-1)/(1+($X$2*AK1762*AI$8)^2), (AK1762^2*AI$8*$X$2+1/($X$2*AI$8*(AH$1017+1+AK1762/AJ1762           )))/(1+($X$2*AK1762*AI$8)^2))),           V_rtHz(AJ1762)/($X$2*AI$8*(AJ1762*AH$1017+AJ1762+AK1762)),V_rtHz(AK1762)*SQRT(Sum_Sq(AJ1762*AI$8*$X$2*AH$1017,1))/($X$2*AI$8*(AJ1762*AH$1017+AJ1762+AK1762))))/SQRT(Sum_Sq(1/(1+$A1762)+$AC$2/$I$2-1/(1+(1+AK1762/AJ1762)/AH$1017),$X$2/$I$2)),IF(AK1763&lt;0,"A",AH1763))</f>
        <v>6.7796823527459989E-6</v>
      </c>
      <c r="AI1762" s="13"/>
      <c r="AJ1762" s="13">
        <f t="shared" si="642"/>
        <v>2652.7839975311481</v>
      </c>
      <c r="AK1762" s="12">
        <f t="shared" si="666"/>
        <v>3709500.9939560476</v>
      </c>
      <c r="AM1762" s="13">
        <f>IF(AP1762&gt;0,SQRT(Sum_Sq($AI$2,V_rtHz($AH$2)/(1+1/$A1762),V_rtHz($AH$2*$A1762)/(1+$A1762),$AN$2*$AH$2/(1+1/$A1762),$AM$2*SQRT(Sum_Sq(AP1762,1/($X$2*AN$8*(1+AM$1017+AP1762/AO1762))))/SQRT(Sum_Sq($X$2*AP1762*AN$8,1)),                   $AQ$2*SQRT(Sum_Sq($AH$2/(1+1/$A1762)+AP1762*( 1/(AM$1017+1+AP1762/AO1762)-1)/(1+($X$2*AP1762*AN$8)^2), (AP1762^2*AN$8*$X$2+1/($X$2*AN$8*(AM$1017+1+AP1762/AO1762           )))/(1+($X$2*AP1762*AN$8)^2))),           V_rtHz(AO1762)/($X$2*AN$8*(AO1762*AM$1017+AO1762+AP1762)),V_rtHz(AP1762)*SQRT(Sum_Sq(AO1762*AN$8*$X$2*AM$1017,1))/($X$2*AN$8*(AO1762*AM$1017+AO1762+AP1762))))/SQRT(Sum_Sq(1/(1+$A1762)+$AC$2/$I$2-1/(1+(1+AP1762/AO1762)/AM$1017),$X$2/$I$2)),IF(AP1763&lt;0,"A",AM1763))</f>
        <v>1.2047722335743118E-5</v>
      </c>
      <c r="AO1762" s="13">
        <f t="shared" si="643"/>
        <v>2652.0822067608251</v>
      </c>
      <c r="AP1762" s="12">
        <f t="shared" si="667"/>
        <v>11733576.226836223</v>
      </c>
      <c r="AR1762" s="13">
        <f t="shared" si="644"/>
        <v>31506.815879885424</v>
      </c>
      <c r="AS1762" s="13">
        <f t="shared" si="645"/>
        <v>0.34465664218175057</v>
      </c>
      <c r="AV1762" s="13"/>
      <c r="AW1762" s="13">
        <f t="shared" si="646"/>
        <v>9963.3300000000036</v>
      </c>
      <c r="AX1762" s="13">
        <f t="shared" si="647"/>
        <v>1.0898999999999985</v>
      </c>
      <c r="AZ1762" s="13"/>
      <c r="BA1762" s="13"/>
      <c r="BB1762" s="13">
        <f t="shared" si="648"/>
        <v>3150.681587988543</v>
      </c>
      <c r="BC1762" s="13">
        <f t="shared" si="649"/>
        <v>3.4465664218175083</v>
      </c>
      <c r="BD1762" s="13"/>
      <c r="BE1762" s="13"/>
      <c r="BG1762" s="13">
        <f t="shared" si="650"/>
        <v>996.3330000000002</v>
      </c>
      <c r="BH1762" s="13">
        <f t="shared" si="651"/>
        <v>10.898999999999996</v>
      </c>
      <c r="BI1762" s="13"/>
      <c r="BL1762" s="13">
        <f t="shared" si="652"/>
        <v>315.06815879885437</v>
      </c>
      <c r="BM1762" s="13">
        <f t="shared" si="653"/>
        <v>34.465664218175171</v>
      </c>
      <c r="BP1762" s="13"/>
      <c r="BQ1762" s="13">
        <f t="shared" si="654"/>
        <v>99.633299999999991</v>
      </c>
      <c r="BR1762" s="13">
        <f t="shared" si="655"/>
        <v>108.99000000000012</v>
      </c>
      <c r="BT1762" s="13"/>
      <c r="BU1762" s="13"/>
      <c r="BV1762" s="13">
        <f t="shared" si="656"/>
        <v>31.50681587988543</v>
      </c>
      <c r="BW1762" s="13">
        <f t="shared" si="657"/>
        <v>344.65664218175181</v>
      </c>
      <c r="CA1762" s="13">
        <f t="shared" si="658"/>
        <v>9.9633299999999991</v>
      </c>
      <c r="CB1762" s="13">
        <f t="shared" si="659"/>
        <v>1089.9000000000015</v>
      </c>
    </row>
    <row r="1763" spans="1:80" x14ac:dyDescent="0.3">
      <c r="A1763" s="13">
        <f t="shared" si="635"/>
        <v>0.3118889584093934</v>
      </c>
      <c r="C1763" s="13">
        <f>IF(F1763&gt;0,SQRT(Sum_Sq($AI$2,V_rtHz($AH$2)/(1+1/$A1763),V_rtHz($AH$2*$A1763)/(1+$A1763),$AN$2*$AH$2/(1+1/$A1763),$AM$2*SQRT(Sum_Sq(F1763,1/($X$2*D$8*(1+C$1017+F1763/E1763))))/SQRT(Sum_Sq($X$2*F1763*D$8,1)),                   $AQ$2*SQRT(Sum_Sq($AH$2/(1+1/$A1763)+F1763*( 1/(C$1017+1+F1763/E1763)-1)/(1+($X$2*F1763*D$8)^2), (F1763^2*D$8*$X$2+1/($X$2*D$8*(C$1017+1+F1763/E1763           )))/(1+($X$2*F1763*D$8)^2))),           V_rtHz(E1763)/($X$2*D$8*(E1763*C$1017+E1763+F1763)),V_rtHz(F1763)*SQRT(Sum_Sq(E1763*D$8*$X$2*C$1017,1))/($X$2*D$8*(E1763*C$1017+E1763+F1763))))/SQRT(Sum_Sq(1/(1+$A1763)+$AC$2/$I$2-1/(1+(1+F1763/E1763)/C$1017),$X$2/$I$2)),IF(F1764&lt;0,"A",C1764))</f>
        <v>8.620476272989095E-7</v>
      </c>
      <c r="E1763" s="13">
        <f t="shared" si="636"/>
        <v>5710.5767725141504</v>
      </c>
      <c r="F1763" s="12">
        <f t="shared" si="660"/>
        <v>1723.2068261399265</v>
      </c>
      <c r="H1763" s="13">
        <f>IF(K1763&gt;0,SQRT(Sum_Sq($AI$2,V_rtHz($AH$2)/(1+1/$A1763),V_rtHz($AH$2*$A1763)/(1+$A1763),$AN$2*$AH$2/(1+1/$A1763),$AM$2*SQRT(Sum_Sq(K1763,1/($X$2*I$8*(1+H$1017+K1763/J1763))))/SQRT(Sum_Sq($X$2*K1763*I$8,1)),                   $AQ$2*SQRT(Sum_Sq($AH$2/(1+1/$A1763)+K1763*( 1/(H$1017+1+K1763/J1763)-1)/(1+($X$2*K1763*I$8)^2), (K1763^2*I$8*$X$2+1/($X$2*I$8*(H$1017+1+K1763/J1763           )))/(1+($X$2*K1763*I$8)^2))),           V_rtHz(J1763)/($X$2*I$8*(J1763*H$1017+J1763+K1763)),V_rtHz(K1763)*SQRT(Sum_Sq(J1763*I$8*$X$2*H$1017,1))/($X$2*I$8*(J1763*H$1017+J1763+K1763))))/SQRT(Sum_Sq(1/(1+$A1763)+$AC$2/$I$2-1/(1+(1+K1763/J1763)/H$1017),$X$2/$I$2)),IF(K1764&lt;0,"A",H1764))</f>
        <v>5.9506324040441396E-7</v>
      </c>
      <c r="J1763" s="13">
        <f t="shared" si="637"/>
        <v>3028.0713739325192</v>
      </c>
      <c r="K1763" s="12">
        <f t="shared" si="661"/>
        <v>10276.643080724698</v>
      </c>
      <c r="M1763" s="13">
        <f>IF(P1763&gt;0,SQRT(Sum_Sq($AI$2,V_rtHz($AH$2)/(1+1/$A1763),V_rtHz($AH$2*$A1763)/(1+$A1763),$AN$2*$AH$2/(1+1/$A1763),$AM$2*SQRT(Sum_Sq(P1763,1/($X$2*N$8*(1+M$1017+P1763/O1763))))/SQRT(Sum_Sq($X$2*P1763*N$8,1)),                   $AQ$2*SQRT(Sum_Sq($AH$2/(1+1/$A1763)+P1763*( 1/(M$1017+1+P1763/O1763)-1)/(1+($X$2*P1763*N$8)^2), (P1763^2*N$8*$X$2+1/($X$2*N$8*(M$1017+1+P1763/O1763           )))/(1+($X$2*P1763*N$8)^2))),           V_rtHz(O1763)/($X$2*N$8*(O1763*M$1017+O1763+P1763)),V_rtHz(P1763)*SQRT(Sum_Sq(O1763*N$8*$X$2*M$1017,1))/($X$2*N$8*(O1763*M$1017+O1763+P1763))))/SQRT(Sum_Sq(1/(1+$A1763)+$AC$2/$I$2-1/(1+(1+P1763/O1763)/M$1017),$X$2/$I$2)),IF(P1764&lt;0,"A",M1764))</f>
        <v>7.9540863991277503E-7</v>
      </c>
      <c r="O1763" s="13">
        <f t="shared" si="638"/>
        <v>2741.9031074526142</v>
      </c>
      <c r="P1763" s="12">
        <f t="shared" si="662"/>
        <v>35889.323910992927</v>
      </c>
      <c r="R1763" s="13">
        <f>IF(U1763&gt;0,SQRT(Sum_Sq($AI$2,V_rtHz($AH$2)/(1+1/$A1763),V_rtHz($AH$2*$A1763)/(1+$A1763),$AN$2*$AH$2/(1+1/$A1763),$AM$2*SQRT(Sum_Sq(U1763,1/($X$2*S$8*(1+R$1017+U1763/T1763))))/SQRT(Sum_Sq($X$2*U1763*S$8,1)),                   $AQ$2*SQRT(Sum_Sq($AH$2/(1+1/$A1763)+U1763*( 1/(R$1017+1+U1763/T1763)-1)/(1+($X$2*U1763*S$8)^2), (U1763^2*S$8*$X$2+1/($X$2*S$8*(R$1017+1+U1763/T1763           )))/(1+($X$2*U1763*S$8)^2))),           V_rtHz(T1763)/($X$2*S$8*(T1763*R$1017+T1763+U1763)),V_rtHz(U1763)*SQRT(Sum_Sq(T1763*S$8*$X$2*R$1017,1))/($X$2*S$8*(T1763*R$1017+T1763+U1763))))/SQRT(Sum_Sq(1/(1+$A1763)+$AC$2/$I$2-1/(1+(1+U1763/T1763)/R$1017),$X$2/$I$2)),IF(U1764&lt;0,"A",R1764))</f>
        <v>1.2717932275018894E-6</v>
      </c>
      <c r="T1763" s="13">
        <f t="shared" si="639"/>
        <v>2667.4052990572491</v>
      </c>
      <c r="U1763" s="12">
        <f t="shared" si="663"/>
        <v>116661.71895160606</v>
      </c>
      <c r="X1763" s="13">
        <f>IF(AA1763&gt;0,SQRT(Sum_Sq($AI$2,V_rtHz($AH$2)/(1+1/$A1763),V_rtHz($AH$2*$A1763)/(1+$A1763),$AN$2*$AH$2/(1+1/$A1763),$AM$2*SQRT(Sum_Sq(AA1763,1/($X$2*Y$8*(1+X$1017+AA1763/Z1763))))/SQRT(Sum_Sq($X$2*AA1763*Y$8,1)),                   $AQ$2*SQRT(Sum_Sq($AH$2/(1+1/$A1763)+AA1763*( 1/(X$1017+1+AA1763/Z1763)-1)/(1+($X$2*AA1763*Y$8)^2), (AA1763^2*Y$8*$X$2+1/($X$2*Y$8*(X$1017+1+AA1763/Z1763           )))/(1+($X$2*AA1763*Y$8)^2))),           V_rtHz(Z1763)/($X$2*Y$8*(Z1763*X$1017+Z1763+AA1763)),V_rtHz(AA1763)*SQRT(Sum_Sq(Z1763*Y$8*$X$2*X$1017,1))/($X$2*Y$8*(Z1763*X$1017+Z1763+AA1763))))/SQRT(Sum_Sq(1/(1+$A1763)+$AC$2/$I$2-1/(1+(1+AA1763/Z1763)/X$1017),$X$2/$I$2)),IF(AA1764&lt;0,"A",X1764))</f>
        <v>2.1810111770610191E-6</v>
      </c>
      <c r="Z1763" s="13">
        <f t="shared" si="640"/>
        <v>2645.1146947647358</v>
      </c>
      <c r="AA1763" s="12">
        <f t="shared" si="664"/>
        <v>372025.64013836585</v>
      </c>
      <c r="AC1763" s="13">
        <f>IF(AF1763&gt;0,SQRT(Sum_Sq($AI$2,V_rtHz($AH$2)/(1+1/$A1763),V_rtHz($AH$2*$A1763)/(1+$A1763),$AN$2*$AH$2/(1+1/$A1763),$AM$2*SQRT(Sum_Sq(AF1763,1/($X$2*AD$8*(1+AC$1017+AF1763/AE1763))))/SQRT(Sum_Sq($X$2*AF1763*AD$8,1)),                   $AQ$2*SQRT(Sum_Sq($AH$2/(1+1/$A1763)+AF1763*( 1/(AC$1017+1+AF1763/AE1763)-1)/(1+($X$2*AF1763*AD$8)^2), (AF1763^2*AD$8*$X$2+1/($X$2*AD$8*(AC$1017+1+AF1763/AE1763           )))/(1+($X$2*AF1763*AD$8)^2))),           V_rtHz(AE1763)/($X$2*AD$8*(AE1763*AC$1017+AE1763+AF1763)),V_rtHz(AF1763)*SQRT(Sum_Sq(AE1763*AD$8*$X$2*AC$1017,1))/($X$2*AD$8*(AE1763*AC$1017+AE1763+AF1763))))/SQRT(Sum_Sq(1/(1+$A1763)+$AC$2/$I$2-1/(1+(1+AF1763/AE1763)/AC$1017),$X$2/$I$2)),IF(AF1764&lt;0,"A",AC1764))</f>
        <v>3.8331390337114215E-6</v>
      </c>
      <c r="AE1763" s="13">
        <f t="shared" si="641"/>
        <v>2638.1843820448489</v>
      </c>
      <c r="AF1763" s="12">
        <f t="shared" si="665"/>
        <v>1179538.8125504851</v>
      </c>
      <c r="AG1763" s="13"/>
      <c r="AH1763" s="13">
        <f>IF(AK1763&gt;0,SQRT(Sum_Sq($AI$2,V_rtHz($AH$2)/(1+1/$A1763),V_rtHz($AH$2*$A1763)/(1+$A1763),$AN$2*$AH$2/(1+1/$A1763),$AM$2*SQRT(Sum_Sq(AK1763,1/($X$2*AI$8*(1+AH$1017+AK1763/AJ1763))))/SQRT(Sum_Sq($X$2*AK1763*AI$8,1)),                   $AQ$2*SQRT(Sum_Sq($AH$2/(1+1/$A1763)+AK1763*( 1/(AH$1017+1+AK1763/AJ1763)-1)/(1+($X$2*AK1763*AI$8)^2), (AK1763^2*AI$8*$X$2+1/($X$2*AI$8*(AH$1017+1+AK1763/AJ1763           )))/(1+($X$2*AK1763*AI$8)^2))),           V_rtHz(AJ1763)/($X$2*AI$8*(AJ1763*AH$1017+AJ1763+AK1763)),V_rtHz(AK1763)*SQRT(Sum_Sq(AJ1763*AI$8*$X$2*AH$1017,1))/($X$2*AI$8*(AJ1763*AH$1017+AJ1763+AK1763))))/SQRT(Sum_Sq(1/(1+$A1763)+$AC$2/$I$2-1/(1+(1+AK1763/AJ1763)/AH$1017),$X$2/$I$2)),IF(AK1764&lt;0,"A",AH1764))</f>
        <v>6.7918418778188989E-6</v>
      </c>
      <c r="AI1763" s="13"/>
      <c r="AJ1763" s="13">
        <f t="shared" si="642"/>
        <v>2636.0044437773245</v>
      </c>
      <c r="AK1763" s="12">
        <f t="shared" si="666"/>
        <v>3733113.9174755365</v>
      </c>
      <c r="AM1763" s="13">
        <f>IF(AP1763&gt;0,SQRT(Sum_Sq($AI$2,V_rtHz($AH$2)/(1+1/$A1763),V_rtHz($AH$2*$A1763)/(1+$A1763),$AN$2*$AH$2/(1+1/$A1763),$AM$2*SQRT(Sum_Sq(AP1763,1/($X$2*AN$8*(1+AM$1017+AP1763/AO1763))))/SQRT(Sum_Sq($X$2*AP1763*AN$8,1)),                   $AQ$2*SQRT(Sum_Sq($AH$2/(1+1/$A1763)+AP1763*( 1/(AM$1017+1+AP1763/AO1763)-1)/(1+($X$2*AP1763*AN$8)^2), (AP1763^2*AN$8*$X$2+1/($X$2*AN$8*(AM$1017+1+AP1763/AO1763           )))/(1+($X$2*AP1763*AN$8)^2))),           V_rtHz(AO1763)/($X$2*AN$8*(AO1763*AM$1017+AO1763+AP1763)),V_rtHz(AP1763)*SQRT(Sum_Sq(AO1763*AN$8*$X$2*AM$1017,1))/($X$2*AN$8*(AO1763*AM$1017+AO1763+AP1763))))/SQRT(Sum_Sq(1/(1+$A1763)+$AC$2/$I$2-1/(1+(1+AP1763/AO1763)/AM$1017),$X$2/$I$2)),IF(AP1764&lt;0,"A",AM1764))</f>
        <v>1.2069388904175408E-5</v>
      </c>
      <c r="AO1763" s="13">
        <f t="shared" si="643"/>
        <v>2635.3162412346428</v>
      </c>
      <c r="AP1763" s="12">
        <f t="shared" si="667"/>
        <v>11808225.611012524</v>
      </c>
      <c r="AR1763" s="13">
        <f t="shared" si="644"/>
        <v>31506.815879885424</v>
      </c>
      <c r="AS1763" s="13">
        <f t="shared" si="645"/>
        <v>0.34465664218175224</v>
      </c>
      <c r="AV1763" s="13"/>
      <c r="AW1763" s="13">
        <f t="shared" si="646"/>
        <v>9963.3300000000036</v>
      </c>
      <c r="AX1763" s="13">
        <f t="shared" si="647"/>
        <v>1.0898999999999985</v>
      </c>
      <c r="AZ1763" s="13"/>
      <c r="BA1763" s="13"/>
      <c r="BB1763" s="13">
        <f t="shared" si="648"/>
        <v>3150.681587988543</v>
      </c>
      <c r="BC1763" s="13">
        <f t="shared" si="649"/>
        <v>3.4465664218175118</v>
      </c>
      <c r="BD1763" s="13"/>
      <c r="BE1763" s="13"/>
      <c r="BG1763" s="13">
        <f t="shared" si="650"/>
        <v>996.3330000000002</v>
      </c>
      <c r="BH1763" s="13">
        <f t="shared" si="651"/>
        <v>10.899000000000013</v>
      </c>
      <c r="BI1763" s="13"/>
      <c r="BL1763" s="13">
        <f t="shared" si="652"/>
        <v>315.06815879885437</v>
      </c>
      <c r="BM1763" s="13">
        <f t="shared" si="653"/>
        <v>34.46566421817522</v>
      </c>
      <c r="BP1763" s="13"/>
      <c r="BQ1763" s="13">
        <f t="shared" si="654"/>
        <v>99.633300000000006</v>
      </c>
      <c r="BR1763" s="13">
        <f t="shared" si="655"/>
        <v>108.99000000000002</v>
      </c>
      <c r="BT1763" s="13"/>
      <c r="BU1763" s="13"/>
      <c r="BV1763" s="13">
        <f t="shared" si="656"/>
        <v>31.50681587988543</v>
      </c>
      <c r="BW1763" s="13">
        <f t="shared" si="657"/>
        <v>344.65664218175181</v>
      </c>
      <c r="CA1763" s="13">
        <f t="shared" si="658"/>
        <v>9.9633299999999991</v>
      </c>
      <c r="CB1763" s="13">
        <f t="shared" si="659"/>
        <v>1089.9000000000015</v>
      </c>
    </row>
    <row r="1764" spans="1:80" x14ac:dyDescent="0.3">
      <c r="A1764" s="13">
        <f t="shared" si="635"/>
        <v>0.31622776601683783</v>
      </c>
      <c r="C1764" s="13">
        <f>IF(F1764&gt;0,SQRT(Sum_Sq($AI$2,V_rtHz($AH$2)/(1+1/$A1764),V_rtHz($AH$2*$A1764)/(1+$A1764),$AN$2*$AH$2/(1+1/$A1764),$AM$2*SQRT(Sum_Sq(F1764,1/($X$2*D$8*(1+C$1017+F1764/E1764))))/SQRT(Sum_Sq($X$2*F1764*D$8,1)),                   $AQ$2*SQRT(Sum_Sq($AH$2/(1+1/$A1764)+F1764*( 1/(C$1017+1+F1764/E1764)-1)/(1+($X$2*F1764*D$8)^2), (F1764^2*D$8*$X$2+1/($X$2*D$8*(C$1017+1+F1764/E1764           )))/(1+($X$2*F1764*D$8)^2))),           V_rtHz(E1764)/($X$2*D$8*(E1764*C$1017+E1764+F1764)),V_rtHz(F1764)*SQRT(Sum_Sq(E1764*D$8*$X$2*C$1017,1))/($X$2*D$8*(E1764*C$1017+E1764+F1764))))/SQRT(Sum_Sq(1/(1+$A1764)+$AC$2/$I$2-1/(1+(1+F1764/E1764)/C$1017),$X$2/$I$2)),IF(F1765&lt;0,"A",C1765))</f>
        <v>8.435565716652481E-7</v>
      </c>
      <c r="E1764" s="13">
        <f t="shared" si="636"/>
        <v>5530.6598784280723</v>
      </c>
      <c r="F1764" s="12">
        <f t="shared" si="660"/>
        <v>1779.2641550739093</v>
      </c>
      <c r="H1764" s="13">
        <f>IF(K1764&gt;0,SQRT(Sum_Sq($AI$2,V_rtHz($AH$2)/(1+1/$A1764),V_rtHz($AH$2*$A1764)/(1+$A1764),$AN$2*$AH$2/(1+1/$A1764),$AM$2*SQRT(Sum_Sq(K1764,1/($X$2*I$8*(1+H$1017+K1764/J1764))))/SQRT(Sum_Sq($X$2*K1764*I$8,1)),                   $AQ$2*SQRT(Sum_Sq($AH$2/(1+1/$A1764)+K1764*( 1/(H$1017+1+K1764/J1764)-1)/(1+($X$2*K1764*I$8)^2), (K1764^2*I$8*$X$2+1/($X$2*I$8*(H$1017+1+K1764/J1764           )))/(1+($X$2*K1764*I$8)^2))),           V_rtHz(J1764)/($X$2*I$8*(J1764*H$1017+J1764+K1764)),V_rtHz(K1764)*SQRT(Sum_Sq(J1764*I$8*$X$2*H$1017,1))/($X$2*I$8*(J1764*H$1017+J1764+K1764))))/SQRT(Sum_Sq(1/(1+$A1764)+$AC$2/$I$2-1/(1+(1+K1764/J1764)/H$1017),$X$2/$I$2)),IF(K1765&lt;0,"A",H1765))</f>
        <v>5.9522530205537448E-7</v>
      </c>
      <c r="J1764" s="13">
        <f t="shared" si="637"/>
        <v>3002.5545063950308</v>
      </c>
      <c r="K1764" s="12">
        <f t="shared" si="661"/>
        <v>10363.977961627741</v>
      </c>
      <c r="M1764" s="13">
        <f>IF(P1764&gt;0,SQRT(Sum_Sq($AI$2,V_rtHz($AH$2)/(1+1/$A1764),V_rtHz($AH$2*$A1764)/(1+$A1764),$AN$2*$AH$2/(1+1/$A1764),$AM$2*SQRT(Sum_Sq(P1764,1/($X$2*N$8*(1+M$1017+P1764/O1764))))/SQRT(Sum_Sq($X$2*P1764*N$8,1)),                   $AQ$2*SQRT(Sum_Sq($AH$2/(1+1/$A1764)+P1764*( 1/(M$1017+1+P1764/O1764)-1)/(1+($X$2*P1764*N$8)^2), (P1764^2*N$8*$X$2+1/($X$2*N$8*(M$1017+1+P1764/O1764           )))/(1+($X$2*P1764*N$8)^2))),           V_rtHz(O1764)/($X$2*N$8*(O1764*M$1017+O1764+P1764)),V_rtHz(P1764)*SQRT(Sum_Sq(O1764*N$8*$X$2*M$1017,1))/($X$2*N$8*(O1764*M$1017+O1764+P1764))))/SQRT(Sum_Sq(1/(1+$A1764)+$AC$2/$I$2-1/(1+(1+P1764/O1764)/M$1017),$X$2/$I$2)),IF(P1765&lt;0,"A",M1765))</f>
        <v>7.9661548320049468E-7</v>
      </c>
      <c r="O1764" s="13">
        <f t="shared" si="638"/>
        <v>2723.081026744213</v>
      </c>
      <c r="P1764" s="12">
        <f t="shared" si="662"/>
        <v>36137.392824326118</v>
      </c>
      <c r="R1764" s="13">
        <f>IF(U1764&gt;0,SQRT(Sum_Sq($AI$2,V_rtHz($AH$2)/(1+1/$A1764),V_rtHz($AH$2*$A1764)/(1+$A1764),$AN$2*$AH$2/(1+1/$A1764),$AM$2*SQRT(Sum_Sq(U1764,1/($X$2*S$8*(1+R$1017+U1764/T1764))))/SQRT(Sum_Sq($X$2*U1764*S$8,1)),                   $AQ$2*SQRT(Sum_Sq($AH$2/(1+1/$A1764)+U1764*( 1/(R$1017+1+U1764/T1764)-1)/(1+($X$2*U1764*S$8)^2), (U1764^2*S$8*$X$2+1/($X$2*S$8*(R$1017+1+U1764/T1764           )))/(1+($X$2*U1764*S$8)^2))),           V_rtHz(T1764)/($X$2*S$8*(T1764*R$1017+T1764+U1764)),V_rtHz(U1764)*SQRT(Sum_Sq(T1764*S$8*$X$2*R$1017,1))/($X$2*S$8*(T1764*R$1017+T1764+U1764))))/SQRT(Sum_Sq(1/(1+$A1764)+$AC$2/$I$2-1/(1+(1+U1764/T1764)/R$1017),$X$2/$I$2)),IF(U1765&lt;0,"A",R1765))</f>
        <v>1.2740302431080366E-6</v>
      </c>
      <c r="T1764" s="13">
        <f t="shared" si="639"/>
        <v>2650.1059212978867</v>
      </c>
      <c r="U1764" s="12">
        <f t="shared" si="663"/>
        <v>117423.26403928769</v>
      </c>
      <c r="X1764" s="13">
        <f>IF(AA1764&gt;0,SQRT(Sum_Sq($AI$2,V_rtHz($AH$2)/(1+1/$A1764),V_rtHz($AH$2*$A1764)/(1+$A1764),$AN$2*$AH$2/(1+1/$A1764),$AM$2*SQRT(Sum_Sq(AA1764,1/($X$2*Y$8*(1+X$1017+AA1764/Z1764))))/SQRT(Sum_Sq($X$2*AA1764*Y$8,1)),                   $AQ$2*SQRT(Sum_Sq($AH$2/(1+1/$A1764)+AA1764*( 1/(X$1017+1+AA1764/Z1764)-1)/(1+($X$2*AA1764*Y$8)^2), (AA1764^2*Y$8*$X$2+1/($X$2*Y$8*(X$1017+1+AA1764/Z1764           )))/(1+($X$2*AA1764*Y$8)^2))),           V_rtHz(Z1764)/($X$2*Y$8*(Z1764*X$1017+Z1764+AA1764)),V_rtHz(AA1764)*SQRT(Sum_Sq(Z1764*Y$8*$X$2*X$1017,1))/($X$2*Y$8*(Z1764*X$1017+Z1764+AA1764))))/SQRT(Sum_Sq(1/(1+$A1764)+$AC$2/$I$2-1/(1+(1+AA1764/Z1764)/X$1017),$X$2/$I$2)),IF(AA1765&lt;0,"A",X1765))</f>
        <v>2.1849790890525318E-6</v>
      </c>
      <c r="Z1764" s="13">
        <f t="shared" si="640"/>
        <v>2628.2541317449541</v>
      </c>
      <c r="AA1764" s="12">
        <f t="shared" si="664"/>
        <v>374412.22889124381</v>
      </c>
      <c r="AC1764" s="13">
        <f>IF(AF1764&gt;0,SQRT(Sum_Sq($AI$2,V_rtHz($AH$2)/(1+1/$A1764),V_rtHz($AH$2*$A1764)/(1+$A1764),$AN$2*$AH$2/(1+1/$A1764),$AM$2*SQRT(Sum_Sq(AF1764,1/($X$2*AD$8*(1+AC$1017+AF1764/AE1764))))/SQRT(Sum_Sq($X$2*AF1764*AD$8,1)),                   $AQ$2*SQRT(Sum_Sq($AH$2/(1+1/$A1764)+AF1764*( 1/(AC$1017+1+AF1764/AE1764)-1)/(1+($X$2*AF1764*AD$8)^2), (AF1764^2*AD$8*$X$2+1/($X$2*AD$8*(AC$1017+1+AF1764/AE1764           )))/(1+($X$2*AF1764*AD$8)^2))),           V_rtHz(AE1764)/($X$2*AD$8*(AE1764*AC$1017+AE1764+AF1764)),V_rtHz(AF1764)*SQRT(Sum_Sq(AE1764*AD$8*$X$2*AC$1017,1))/($X$2*AD$8*(AE1764*AC$1017+AE1764+AF1764))))/SQRT(Sum_Sq(1/(1+$A1764)+$AC$2/$I$2-1/(1+(1+AF1764/AE1764)/AC$1017),$X$2/$I$2)),IF(AF1765&lt;0,"A",AC1765))</f>
        <v>3.840180134715173E-6</v>
      </c>
      <c r="AE1764" s="13">
        <f t="shared" si="641"/>
        <v>2621.4586955429932</v>
      </c>
      <c r="AF1764" s="12">
        <f t="shared" si="665"/>
        <v>1187064.621150496</v>
      </c>
      <c r="AG1764" s="13"/>
      <c r="AH1764" s="13">
        <f>IF(AK1764&gt;0,SQRT(Sum_Sq($AI$2,V_rtHz($AH$2)/(1+1/$A1764),V_rtHz($AH$2*$A1764)/(1+$A1764),$AN$2*$AH$2/(1+1/$A1764),$AM$2*SQRT(Sum_Sq(AK1764,1/($X$2*AI$8*(1+AH$1017+AK1764/AJ1764))))/SQRT(Sum_Sq($X$2*AK1764*AI$8,1)),                   $AQ$2*SQRT(Sum_Sq($AH$2/(1+1/$A1764)+AK1764*( 1/(AH$1017+1+AK1764/AJ1764)-1)/(1+($X$2*AK1764*AI$8)^2), (AK1764^2*AI$8*$X$2+1/($X$2*AI$8*(AH$1017+1+AK1764/AJ1764           )))/(1+($X$2*AK1764*AI$8)^2))),           V_rtHz(AJ1764)/($X$2*AI$8*(AJ1764*AH$1017+AJ1764+AK1764)),V_rtHz(AK1764)*SQRT(Sum_Sq(AJ1764*AI$8*$X$2*AH$1017,1))/($X$2*AI$8*(AJ1764*AH$1017+AJ1764+AK1764))))/SQRT(Sum_Sq(1/(1+$A1764)+$AC$2/$I$2-1/(1+(1+AK1764/AJ1764)/AH$1017),$X$2/$I$2)),IF(AK1765&lt;0,"A",AH1765))</f>
        <v>6.8043605285865309E-6</v>
      </c>
      <c r="AI1764" s="13"/>
      <c r="AJ1764" s="13">
        <f t="shared" si="642"/>
        <v>2619.3210310903783</v>
      </c>
      <c r="AK1764" s="12">
        <f t="shared" si="666"/>
        <v>3756891.484010289</v>
      </c>
      <c r="AM1764" s="13">
        <f>IF(AP1764&gt;0,SQRT(Sum_Sq($AI$2,V_rtHz($AH$2)/(1+1/$A1764),V_rtHz($AH$2*$A1764)/(1+$A1764),$AN$2*$AH$2/(1+1/$A1764),$AM$2*SQRT(Sum_Sq(AP1764,1/($X$2*AN$8*(1+AM$1017+AP1764/AO1764))))/SQRT(Sum_Sq($X$2*AP1764*AN$8,1)),                   $AQ$2*SQRT(Sum_Sq($AH$2/(1+1/$A1764)+AP1764*( 1/(AM$1017+1+AP1764/AO1764)-1)/(1+($X$2*AP1764*AN$8)^2), (AP1764^2*AN$8*$X$2+1/($X$2*AN$8*(AM$1017+1+AP1764/AO1764           )))/(1+($X$2*AP1764*AN$8)^2))),           V_rtHz(AO1764)/($X$2*AN$8*(AO1764*AM$1017+AO1764+AP1764)),V_rtHz(AP1764)*SQRT(Sum_Sq(AO1764*AN$8*$X$2*AM$1017,1))/($X$2*AN$8*(AO1764*AM$1017+AO1764+AP1764))))/SQRT(Sum_Sq(1/(1+$A1764)+$AC$2/$I$2-1/(1+(1+AP1764/AO1764)/AM$1017),$X$2/$I$2)),IF(AP1765&lt;0,"A",AM1765))</f>
        <v>1.2091693320046407E-5</v>
      </c>
      <c r="AO1764" s="13">
        <f t="shared" si="643"/>
        <v>2618.6461592514611</v>
      </c>
      <c r="AP1764" s="12">
        <f t="shared" si="667"/>
        <v>11883395.785614407</v>
      </c>
      <c r="AR1764" s="13">
        <f t="shared" si="644"/>
        <v>31506.815879885424</v>
      </c>
      <c r="AS1764" s="13">
        <f t="shared" si="645"/>
        <v>0.34465664218175168</v>
      </c>
      <c r="AV1764" s="13"/>
      <c r="AW1764" s="13">
        <f t="shared" si="646"/>
        <v>9963.3300000000036</v>
      </c>
      <c r="AX1764" s="13">
        <f t="shared" si="647"/>
        <v>1.0898999999999999</v>
      </c>
      <c r="AZ1764" s="13"/>
      <c r="BA1764" s="13"/>
      <c r="BB1764" s="13">
        <f t="shared" si="648"/>
        <v>3150.681587988543</v>
      </c>
      <c r="BC1764" s="13">
        <f t="shared" si="649"/>
        <v>3.4465664218175118</v>
      </c>
      <c r="BD1764" s="13"/>
      <c r="BE1764" s="13"/>
      <c r="BG1764" s="13">
        <f t="shared" si="650"/>
        <v>996.3330000000002</v>
      </c>
      <c r="BH1764" s="13">
        <f t="shared" si="651"/>
        <v>10.899000000000013</v>
      </c>
      <c r="BI1764" s="13"/>
      <c r="BL1764" s="13">
        <f t="shared" si="652"/>
        <v>315.06815879885437</v>
      </c>
      <c r="BM1764" s="13">
        <f t="shared" si="653"/>
        <v>34.465664218175107</v>
      </c>
      <c r="BP1764" s="13"/>
      <c r="BQ1764" s="13">
        <f t="shared" si="654"/>
        <v>99.633300000000006</v>
      </c>
      <c r="BR1764" s="13">
        <f t="shared" si="655"/>
        <v>108.99000000000024</v>
      </c>
      <c r="BT1764" s="13"/>
      <c r="BU1764" s="13"/>
      <c r="BV1764" s="13">
        <f t="shared" si="656"/>
        <v>31.50681587988543</v>
      </c>
      <c r="BW1764" s="13">
        <f t="shared" si="657"/>
        <v>344.6566421817526</v>
      </c>
      <c r="CA1764" s="13">
        <f t="shared" si="658"/>
        <v>9.9633299999999991</v>
      </c>
      <c r="CB1764" s="13">
        <f t="shared" si="659"/>
        <v>1089.9000000000015</v>
      </c>
    </row>
    <row r="1765" spans="1:80" x14ac:dyDescent="0.3">
      <c r="A1765" s="13">
        <f t="shared" si="635"/>
        <v>0.32062693245054669</v>
      </c>
      <c r="C1765" s="13">
        <f>IF(F1765&gt;0,SQRT(Sum_Sq($AI$2,V_rtHz($AH$2)/(1+1/$A1765),V_rtHz($AH$2*$A1765)/(1+$A1765),$AN$2*$AH$2/(1+1/$A1765),$AM$2*SQRT(Sum_Sq(F1765,1/($X$2*D$8*(1+C$1017+F1765/E1765))))/SQRT(Sum_Sq($X$2*F1765*D$8,1)),                   $AQ$2*SQRT(Sum_Sq($AH$2/(1+1/$A1765)+F1765*( 1/(C$1017+1+F1765/E1765)-1)/(1+($X$2*F1765*D$8)^2), (F1765^2*D$8*$X$2+1/($X$2*D$8*(C$1017+1+F1765/E1765           )))/(1+($X$2*F1765*D$8)^2))),           V_rtHz(E1765)/($X$2*D$8*(E1765*C$1017+E1765+F1765)),V_rtHz(F1765)*SQRT(Sum_Sq(E1765*D$8*$X$2*C$1017,1))/($X$2*D$8*(E1765*C$1017+E1765+F1765))))/SQRT(Sum_Sq(1/(1+$A1765)+$AC$2/$I$2-1/(1+(1+F1765/E1765)/C$1017),$X$2/$I$2)),IF(F1766&lt;0,"A",C1766))</f>
        <v>8.2683963048007958E-7</v>
      </c>
      <c r="E1765" s="13">
        <f t="shared" si="636"/>
        <v>5365.4953927029246</v>
      </c>
      <c r="F1765" s="12">
        <f t="shared" si="660"/>
        <v>1834.0347265931089</v>
      </c>
      <c r="H1765" s="13">
        <f>IF(K1765&gt;0,SQRT(Sum_Sq($AI$2,V_rtHz($AH$2)/(1+1/$A1765),V_rtHz($AH$2*$A1765)/(1+$A1765),$AN$2*$AH$2/(1+1/$A1765),$AM$2*SQRT(Sum_Sq(K1765,1/($X$2*I$8*(1+H$1017+K1765/J1765))))/SQRT(Sum_Sq($X$2*K1765*I$8,1)),                   $AQ$2*SQRT(Sum_Sq($AH$2/(1+1/$A1765)+K1765*( 1/(H$1017+1+K1765/J1765)-1)/(1+($X$2*K1765*I$8)^2), (K1765^2*I$8*$X$2+1/($X$2*I$8*(H$1017+1+K1765/J1765           )))/(1+($X$2*K1765*I$8)^2))),           V_rtHz(J1765)/($X$2*I$8*(J1765*H$1017+J1765+K1765)),V_rtHz(K1765)*SQRT(Sum_Sq(J1765*I$8*$X$2*H$1017,1))/($X$2*I$8*(J1765*H$1017+J1765+K1765))))/SQRT(Sum_Sq(1/(1+$A1765)+$AC$2/$I$2-1/(1+(1+K1765/J1765)/H$1017),$X$2/$I$2)),IF(K1766&lt;0,"A",H1766))</f>
        <v>5.9544047244924892E-7</v>
      </c>
      <c r="J1765" s="13">
        <f t="shared" si="637"/>
        <v>2977.3500733604351</v>
      </c>
      <c r="K1765" s="12">
        <f t="shared" si="661"/>
        <v>10451.713089197419</v>
      </c>
      <c r="M1765" s="13">
        <f>IF(P1765&gt;0,SQRT(Sum_Sq($AI$2,V_rtHz($AH$2)/(1+1/$A1765),V_rtHz($AH$2*$A1765)/(1+$A1765),$AN$2*$AH$2/(1+1/$A1765),$AM$2*SQRT(Sum_Sq(P1765,1/($X$2*N$8*(1+M$1017+P1765/O1765))))/SQRT(Sum_Sq($X$2*P1765*N$8,1)),                   $AQ$2*SQRT(Sum_Sq($AH$2/(1+1/$A1765)+P1765*( 1/(M$1017+1+P1765/O1765)-1)/(1+($X$2*P1765*N$8)^2), (P1765^2*N$8*$X$2+1/($X$2*N$8*(M$1017+1+P1765/O1765           )))/(1+($X$2*P1765*N$8)^2))),           V_rtHz(O1765)/($X$2*N$8*(O1765*M$1017+O1765+P1765)),V_rtHz(P1765)*SQRT(Sum_Sq(O1765*N$8*$X$2*M$1017,1))/($X$2*N$8*(O1765*M$1017+O1765+P1765))))/SQRT(Sum_Sq(1/(1+$A1765)+$AC$2/$I$2-1/(1+(1+P1765/O1765)/M$1017),$X$2/$I$2)),IF(P1766&lt;0,"A",M1766))</f>
        <v>7.9787180689632203E-7</v>
      </c>
      <c r="O1765" s="13">
        <f t="shared" si="638"/>
        <v>2704.3982374214866</v>
      </c>
      <c r="P1765" s="12">
        <f t="shared" si="662"/>
        <v>36387.040708083507</v>
      </c>
      <c r="R1765" s="13">
        <f>IF(U1765&gt;0,SQRT(Sum_Sq($AI$2,V_rtHz($AH$2)/(1+1/$A1765),V_rtHz($AH$2*$A1765)/(1+$A1765),$AN$2*$AH$2/(1+1/$A1765),$AM$2*SQRT(Sum_Sq(U1765,1/($X$2*S$8*(1+R$1017+U1765/T1765))))/SQRT(Sum_Sq($X$2*U1765*S$8,1)),                   $AQ$2*SQRT(Sum_Sq($AH$2/(1+1/$A1765)+U1765*( 1/(R$1017+1+U1765/T1765)-1)/(1+($X$2*U1765*S$8)^2), (U1765^2*S$8*$X$2+1/($X$2*S$8*(R$1017+1+U1765/T1765           )))/(1+($X$2*U1765*S$8)^2))),           V_rtHz(T1765)/($X$2*S$8*(T1765*R$1017+T1765+U1765)),V_rtHz(U1765)*SQRT(Sum_Sq(T1765*S$8*$X$2*R$1017,1))/($X$2*S$8*(T1765*R$1017+T1765+U1765))))/SQRT(Sum_Sq(1/(1+$A1765)+$AC$2/$I$2-1/(1+(1+U1765/T1765)/R$1017),$X$2/$I$2)),IF(U1766&lt;0,"A",R1766))</f>
        <v>1.276338740950978E-6</v>
      </c>
      <c r="T1765" s="13">
        <f t="shared" si="639"/>
        <v>2632.914205733171</v>
      </c>
      <c r="U1765" s="12">
        <f t="shared" si="663"/>
        <v>118189.9838023731</v>
      </c>
      <c r="X1765" s="13">
        <f>IF(AA1765&gt;0,SQRT(Sum_Sq($AI$2,V_rtHz($AH$2)/(1+1/$A1765),V_rtHz($AH$2*$A1765)/(1+$A1765),$AN$2*$AH$2/(1+1/$A1765),$AM$2*SQRT(Sum_Sq(AA1765,1/($X$2*Y$8*(1+X$1017+AA1765/Z1765))))/SQRT(Sum_Sq($X$2*AA1765*Y$8,1)),                   $AQ$2*SQRT(Sum_Sq($AH$2/(1+1/$A1765)+AA1765*( 1/(X$1017+1+AA1765/Z1765)-1)/(1+($X$2*AA1765*Y$8)^2), (AA1765^2*Y$8*$X$2+1/($X$2*Y$8*(X$1017+1+AA1765/Z1765           )))/(1+($X$2*AA1765*Y$8)^2))),           V_rtHz(Z1765)/($X$2*Y$8*(Z1765*X$1017+Z1765+AA1765)),V_rtHz(AA1765)*SQRT(Sum_Sq(Z1765*Y$8*$X$2*X$1017,1))/($X$2*Y$8*(Z1765*X$1017+Z1765+AA1765))))/SQRT(Sum_Sq(1/(1+$A1765)+$AC$2/$I$2-1/(1+(1+AA1765/Z1765)/X$1017),$X$2/$I$2)),IF(AA1766&lt;0,"A",X1766))</f>
        <v>2.1890654707950864E-6</v>
      </c>
      <c r="Z1765" s="13">
        <f t="shared" si="640"/>
        <v>2611.4926759736854</v>
      </c>
      <c r="AA1765" s="12">
        <f t="shared" si="664"/>
        <v>376815.33500466333</v>
      </c>
      <c r="AC1765" s="13">
        <f>IF(AF1765&gt;0,SQRT(Sum_Sq($AI$2,V_rtHz($AH$2)/(1+1/$A1765),V_rtHz($AH$2*$A1765)/(1+$A1765),$AN$2*$AH$2/(1+1/$A1765),$AM$2*SQRT(Sum_Sq(AF1765,1/($X$2*AD$8*(1+AC$1017+AF1765/AE1765))))/SQRT(Sum_Sq($X$2*AF1765*AD$8,1)),                   $AQ$2*SQRT(Sum_Sq($AH$2/(1+1/$A1765)+AF1765*( 1/(AC$1017+1+AF1765/AE1765)-1)/(1+($X$2*AF1765*AD$8)^2), (AF1765^2*AD$8*$X$2+1/($X$2*AD$8*(AC$1017+1+AF1765/AE1765           )))/(1+($X$2*AF1765*AD$8)^2))),           V_rtHz(AE1765)/($X$2*AD$8*(AE1765*AC$1017+AE1765+AF1765)),V_rtHz(AF1765)*SQRT(Sum_Sq(AE1765*AD$8*$X$2*AC$1017,1))/($X$2*AD$8*(AE1765*AC$1017+AE1765+AF1765))))/SQRT(Sum_Sq(1/(1+$A1765)+$AC$2/$I$2-1/(1+(1+AF1765/AE1765)/AC$1017),$X$2/$I$2)),IF(AF1766&lt;0,"A",AC1766))</f>
        <v>3.8474271403275726E-6</v>
      </c>
      <c r="AE1765" s="13">
        <f t="shared" si="641"/>
        <v>2604.8295378107368</v>
      </c>
      <c r="AF1765" s="12">
        <f t="shared" si="665"/>
        <v>1194642.8079519568</v>
      </c>
      <c r="AG1765" s="13"/>
      <c r="AH1765" s="13">
        <f>IF(AK1765&gt;0,SQRT(Sum_Sq($AI$2,V_rtHz($AH$2)/(1+1/$A1765),V_rtHz($AH$2*$A1765)/(1+$A1765),$AN$2*$AH$2/(1+1/$A1765),$AM$2*SQRT(Sum_Sq(AK1765,1/($X$2*AI$8*(1+AH$1017+AK1765/AJ1765))))/SQRT(Sum_Sq($X$2*AK1765*AI$8,1)),                   $AQ$2*SQRT(Sum_Sq($AH$2/(1+1/$A1765)+AK1765*( 1/(AH$1017+1+AK1765/AJ1765)-1)/(1+($X$2*AK1765*AI$8)^2), (AK1765^2*AI$8*$X$2+1/($X$2*AI$8*(AH$1017+1+AK1765/AJ1765           )))/(1+($X$2*AK1765*AI$8)^2))),           V_rtHz(AJ1765)/($X$2*AI$8*(AJ1765*AH$1017+AJ1765+AK1765)),V_rtHz(AK1765)*SQRT(Sum_Sq(AJ1765*AI$8*$X$2*AH$1017,1))/($X$2*AI$8*(AJ1765*AH$1017+AJ1765+AK1765))))/SQRT(Sum_Sq(1/(1+$A1765)+$AC$2/$I$2-1/(1+(1+AK1765/AJ1765)/AH$1017),$X$2/$I$2)),IF(AK1766&lt;0,"A",AH1766))</f>
        <v>6.8172427825507486E-6</v>
      </c>
      <c r="AI1765" s="13"/>
      <c r="AJ1765" s="13">
        <f t="shared" si="642"/>
        <v>2602.7333439680515</v>
      </c>
      <c r="AK1765" s="12">
        <f t="shared" si="666"/>
        <v>3780834.8282770854</v>
      </c>
      <c r="AM1765" s="13">
        <f>IF(AP1765&gt;0,SQRT(Sum_Sq($AI$2,V_rtHz($AH$2)/(1+1/$A1765),V_rtHz($AH$2*$A1765)/(1+$A1765),$AN$2*$AH$2/(1+1/$A1765),$AM$2*SQRT(Sum_Sq(AP1765,1/($X$2*AN$8*(1+AM$1017+AP1765/AO1765))))/SQRT(Sum_Sq($X$2*AP1765*AN$8,1)),                   $AQ$2*SQRT(Sum_Sq($AH$2/(1+1/$A1765)+AP1765*( 1/(AM$1017+1+AP1765/AO1765)-1)/(1+($X$2*AP1765*AN$8)^2), (AP1765^2*AN$8*$X$2+1/($X$2*AN$8*(AM$1017+1+AP1765/AO1765           )))/(1+($X$2*AP1765*AN$8)^2))),           V_rtHz(AO1765)/($X$2*AN$8*(AO1765*AM$1017+AO1765+AP1765)),V_rtHz(AP1765)*SQRT(Sum_Sq(AO1765*AN$8*$X$2*AM$1017,1))/($X$2*AN$8*(AO1765*AM$1017+AO1765+AP1765))))/SQRT(Sum_Sq(1/(1+$A1765)+$AC$2/$I$2-1/(1+(1+AP1765/AO1765)/AM$1017),$X$2/$I$2)),IF(AP1766&lt;0,"A",AM1766))</f>
        <v>1.211464355054675E-5</v>
      </c>
      <c r="AO1765" s="13">
        <f t="shared" si="643"/>
        <v>2602.0715500400561</v>
      </c>
      <c r="AP1765" s="12">
        <f t="shared" si="667"/>
        <v>11959090.33799825</v>
      </c>
      <c r="AR1765" s="13">
        <f t="shared" si="644"/>
        <v>31506.815879885424</v>
      </c>
      <c r="AS1765" s="13">
        <f t="shared" si="645"/>
        <v>0.34465664218175279</v>
      </c>
      <c r="AV1765" s="13"/>
      <c r="AW1765" s="13">
        <f t="shared" si="646"/>
        <v>9963.3300000000036</v>
      </c>
      <c r="AX1765" s="13">
        <f t="shared" si="647"/>
        <v>1.0898999999999972</v>
      </c>
      <c r="AZ1765" s="13"/>
      <c r="BA1765" s="13"/>
      <c r="BB1765" s="13">
        <f t="shared" si="648"/>
        <v>3150.681587988543</v>
      </c>
      <c r="BC1765" s="13">
        <f t="shared" si="649"/>
        <v>3.4465664218175083</v>
      </c>
      <c r="BD1765" s="13"/>
      <c r="BE1765" s="13"/>
      <c r="BG1765" s="13">
        <f t="shared" si="650"/>
        <v>996.3330000000002</v>
      </c>
      <c r="BH1765" s="13">
        <f t="shared" si="651"/>
        <v>10.899000000000022</v>
      </c>
      <c r="BI1765" s="13"/>
      <c r="BL1765" s="13">
        <f t="shared" si="652"/>
        <v>315.06815879885437</v>
      </c>
      <c r="BM1765" s="13">
        <f t="shared" si="653"/>
        <v>34.465664218175107</v>
      </c>
      <c r="BP1765" s="13"/>
      <c r="BQ1765" s="13">
        <f t="shared" si="654"/>
        <v>99.633299999999991</v>
      </c>
      <c r="BR1765" s="13">
        <f t="shared" si="655"/>
        <v>108.99000000000002</v>
      </c>
      <c r="BT1765" s="13"/>
      <c r="BU1765" s="13"/>
      <c r="BV1765" s="13">
        <f t="shared" si="656"/>
        <v>31.50681587988543</v>
      </c>
      <c r="BW1765" s="13">
        <f t="shared" si="657"/>
        <v>344.65664218175209</v>
      </c>
      <c r="CA1765" s="13">
        <f t="shared" si="658"/>
        <v>9.9633299999999991</v>
      </c>
      <c r="CB1765" s="13">
        <f t="shared" si="659"/>
        <v>1089.9000000000042</v>
      </c>
    </row>
    <row r="1766" spans="1:80" x14ac:dyDescent="0.3">
      <c r="A1766" s="13">
        <f t="shared" si="635"/>
        <v>0.32508729738543357</v>
      </c>
      <c r="C1766" s="13">
        <f>IF(F1766&gt;0,SQRT(Sum_Sq($AI$2,V_rtHz($AH$2)/(1+1/$A1766),V_rtHz($AH$2*$A1766)/(1+$A1766),$AN$2*$AH$2/(1+1/$A1766),$AM$2*SQRT(Sum_Sq(F1766,1/($X$2*D$8*(1+C$1017+F1766/E1766))))/SQRT(Sum_Sq($X$2*F1766*D$8,1)),                   $AQ$2*SQRT(Sum_Sq($AH$2/(1+1/$A1766)+F1766*( 1/(C$1017+1+F1766/E1766)-1)/(1+($X$2*F1766*D$8)^2), (F1766^2*D$8*$X$2+1/($X$2*D$8*(C$1017+1+F1766/E1766           )))/(1+($X$2*F1766*D$8)^2))),           V_rtHz(E1766)/($X$2*D$8*(E1766*C$1017+E1766+F1766)),V_rtHz(F1766)*SQRT(Sum_Sq(E1766*D$8*$X$2*C$1017,1))/($X$2*D$8*(E1766*C$1017+E1766+F1766))))/SQRT(Sum_Sq(1/(1+$A1766)+$AC$2/$I$2-1/(1+(1+F1766/E1766)/C$1017),$X$2/$I$2)),IF(F1767&lt;0,"A",C1767))</f>
        <v>8.1165516888567205E-7</v>
      </c>
      <c r="E1766" s="13">
        <f t="shared" si="636"/>
        <v>5213.0700595144262</v>
      </c>
      <c r="F1766" s="12">
        <f t="shared" si="660"/>
        <v>1887.6602008508385</v>
      </c>
      <c r="H1766" s="13">
        <f>IF(K1766&gt;0,SQRT(Sum_Sq($AI$2,V_rtHz($AH$2)/(1+1/$A1766),V_rtHz($AH$2*$A1766)/(1+$A1766),$AN$2*$AH$2/(1+1/$A1766),$AM$2*SQRT(Sum_Sq(K1766,1/($X$2*I$8*(1+H$1017+K1766/J1766))))/SQRT(Sum_Sq($X$2*K1766*I$8,1)),                   $AQ$2*SQRT(Sum_Sq($AH$2/(1+1/$A1766)+K1766*( 1/(H$1017+1+K1766/J1766)-1)/(1+($X$2*K1766*I$8)^2), (K1766^2*I$8*$X$2+1/($X$2*I$8*(H$1017+1+K1766/J1766           )))/(1+($X$2*K1766*I$8)^2))),           V_rtHz(J1766)/($X$2*I$8*(J1766*H$1017+J1766+K1766)),V_rtHz(K1766)*SQRT(Sum_Sq(J1766*I$8*$X$2*H$1017,1))/($X$2*I$8*(J1766*H$1017+J1766+K1766))))/SQRT(Sum_Sq(1/(1+$A1766)+$AC$2/$I$2-1/(1+(1+K1766/J1766)/H$1017),$X$2/$I$2)),IF(K1767&lt;0,"A",H1767))</f>
        <v>5.9570865701843486E-7</v>
      </c>
      <c r="J1766" s="13">
        <f t="shared" si="637"/>
        <v>2952.4515764561793</v>
      </c>
      <c r="K1766" s="12">
        <f t="shared" si="661"/>
        <v>10539.854059254549</v>
      </c>
      <c r="M1766" s="13">
        <f>IF(P1766&gt;0,SQRT(Sum_Sq($AI$2,V_rtHz($AH$2)/(1+1/$A1766),V_rtHz($AH$2*$A1766)/(1+$A1766),$AN$2*$AH$2/(1+1/$A1766),$AM$2*SQRT(Sum_Sq(P1766,1/($X$2*N$8*(1+M$1017+P1766/O1766))))/SQRT(Sum_Sq($X$2*P1766*N$8,1)),                   $AQ$2*SQRT(Sum_Sq($AH$2/(1+1/$A1766)+P1766*( 1/(M$1017+1+P1766/O1766)-1)/(1+($X$2*P1766*N$8)^2), (P1766^2*N$8*$X$2+1/($X$2*N$8*(M$1017+1+P1766/O1766           )))/(1+($X$2*P1766*N$8)^2))),           V_rtHz(O1766)/($X$2*N$8*(O1766*M$1017+O1766+P1766)),V_rtHz(P1766)*SQRT(Sum_Sq(O1766*N$8*$X$2*M$1017,1))/($X$2*N$8*(O1766*M$1017+O1766+P1766))))/SQRT(Sum_Sq(1/(1+$A1766)+$AC$2/$I$2-1/(1+(1+P1766/O1766)/M$1017),$X$2/$I$2)),IF(P1767&lt;0,"A",M1767))</f>
        <v>7.991780866765388E-7</v>
      </c>
      <c r="O1766" s="13">
        <f t="shared" si="638"/>
        <v>2685.8534172094296</v>
      </c>
      <c r="P1766" s="12">
        <f t="shared" si="662"/>
        <v>36638.279708565264</v>
      </c>
      <c r="R1766" s="13">
        <f>IF(U1766&gt;0,SQRT(Sum_Sq($AI$2,V_rtHz($AH$2)/(1+1/$A1766),V_rtHz($AH$2*$A1766)/(1+$A1766),$AN$2*$AH$2/(1+1/$A1766),$AM$2*SQRT(Sum_Sq(U1766,1/($X$2*S$8*(1+R$1017+U1766/T1766))))/SQRT(Sum_Sq($X$2*U1766*S$8,1)),                   $AQ$2*SQRT(Sum_Sq($AH$2/(1+1/$A1766)+U1766*( 1/(R$1017+1+U1766/T1766)-1)/(1+($X$2*U1766*S$8)^2), (U1766^2*S$8*$X$2+1/($X$2*S$8*(R$1017+1+U1766/T1766           )))/(1+($X$2*U1766*S$8)^2))),           V_rtHz(T1766)/($X$2*S$8*(T1766*R$1017+T1766+U1766)),V_rtHz(U1766)*SQRT(Sum_Sq(T1766*S$8*$X$2*R$1017,1))/($X$2*S$8*(T1766*R$1017+T1766+U1766))))/SQRT(Sum_Sq(1/(1+$A1766)+$AC$2/$I$2-1/(1+(1+U1766/T1766)/R$1017),$X$2/$I$2)),IF(U1767&lt;0,"A",R1767))</f>
        <v>1.2787195606136654E-6</v>
      </c>
      <c r="T1766" s="13">
        <f t="shared" si="639"/>
        <v>2615.8295087361839</v>
      </c>
      <c r="U1766" s="12">
        <f t="shared" si="663"/>
        <v>118961.9148684455</v>
      </c>
      <c r="X1766" s="13">
        <f>IF(AA1766&gt;0,SQRT(Sum_Sq($AI$2,V_rtHz($AH$2)/(1+1/$A1766),V_rtHz($AH$2*$A1766)/(1+$A1766),$AN$2*$AH$2/(1+1/$A1766),$AM$2*SQRT(Sum_Sq(AA1766,1/($X$2*Y$8*(1+X$1017+AA1766/Z1766))))/SQRT(Sum_Sq($X$2*AA1766*Y$8,1)),                   $AQ$2*SQRT(Sum_Sq($AH$2/(1+1/$A1766)+AA1766*( 1/(X$1017+1+AA1766/Z1766)-1)/(1+($X$2*AA1766*Y$8)^2), (AA1766^2*Y$8*$X$2+1/($X$2*Y$8*(X$1017+1+AA1766/Z1766           )))/(1+($X$2*AA1766*Y$8)^2))),           V_rtHz(Z1766)/($X$2*Y$8*(Z1766*X$1017+Z1766+AA1766)),V_rtHz(AA1766)*SQRT(Sum_Sq(Z1766*Y$8*$X$2*X$1017,1))/($X$2*Y$8*(Z1766*X$1017+Z1766+AA1766))))/SQRT(Sum_Sq(1/(1+$A1766)+$AC$2/$I$2-1/(1+(1+AA1766/Z1766)/X$1017),$X$2/$I$2)),IF(AA1767&lt;0,"A",X1767))</f>
        <v>2.1932717786975106E-6</v>
      </c>
      <c r="Z1766" s="13">
        <f t="shared" si="640"/>
        <v>2594.8298489057324</v>
      </c>
      <c r="AA1766" s="12">
        <f t="shared" si="664"/>
        <v>379235.07314910594</v>
      </c>
      <c r="AC1766" s="13">
        <f>IF(AF1766&gt;0,SQRT(Sum_Sq($AI$2,V_rtHz($AH$2)/(1+1/$A1766),V_rtHz($AH$2*$A1766)/(1+$A1766),$AN$2*$AH$2/(1+1/$A1766),$AM$2*SQRT(Sum_Sq(AF1766,1/($X$2*AD$8*(1+AC$1017+AF1766/AE1766))))/SQRT(Sum_Sq($X$2*AF1766*AD$8,1)),                   $AQ$2*SQRT(Sum_Sq($AH$2/(1+1/$A1766)+AF1766*( 1/(AC$1017+1+AF1766/AE1766)-1)/(1+($X$2*AF1766*AD$8)^2), (AF1766^2*AD$8*$X$2+1/($X$2*AD$8*(AC$1017+1+AF1766/AE1766           )))/(1+($X$2*AF1766*AD$8)^2))),           V_rtHz(AE1766)/($X$2*AD$8*(AE1766*AC$1017+AE1766+AF1766)),V_rtHz(AF1766)*SQRT(Sum_Sq(AE1766*AD$8*$X$2*AC$1017,1))/($X$2*AD$8*(AE1766*AC$1017+AE1766+AF1766))))/SQRT(Sum_Sq(1/(1+$A1766)+$AC$2/$I$2-1/(1+(1+AF1766/AE1766)/AC$1017),$X$2/$I$2)),IF(AF1767&lt;0,"A",AC1767))</f>
        <v>3.8548826151207474E-6</v>
      </c>
      <c r="AE1766" s="13">
        <f t="shared" si="641"/>
        <v>2588.2964783941547</v>
      </c>
      <c r="AF1766" s="12">
        <f t="shared" si="665"/>
        <v>1202273.7345827869</v>
      </c>
      <c r="AG1766" s="13"/>
      <c r="AH1766" s="13">
        <f>IF(AK1766&gt;0,SQRT(Sum_Sq($AI$2,V_rtHz($AH$2)/(1+1/$A1766),V_rtHz($AH$2*$A1766)/(1+$A1766),$AN$2*$AH$2/(1+1/$A1766),$AM$2*SQRT(Sum_Sq(AK1766,1/($X$2*AI$8*(1+AH$1017+AK1766/AJ1766))))/SQRT(Sum_Sq($X$2*AK1766*AI$8,1)),                   $AQ$2*SQRT(Sum_Sq($AH$2/(1+1/$A1766)+AK1766*( 1/(AH$1017+1+AK1766/AJ1766)-1)/(1+($X$2*AK1766*AI$8)^2), (AK1766^2*AI$8*$X$2+1/($X$2*AI$8*(AH$1017+1+AK1766/AJ1766           )))/(1+($X$2*AK1766*AI$8)^2))),           V_rtHz(AJ1766)/($X$2*AI$8*(AJ1766*AH$1017+AJ1766+AK1766)),V_rtHz(AK1766)*SQRT(Sum_Sq(AJ1766*AI$8*$X$2*AH$1017,1))/($X$2*AI$8*(AJ1766*AH$1017+AJ1766+AK1766))))/SQRT(Sum_Sq(1/(1+$A1766)+$AC$2/$I$2-1/(1+(1+AK1766/AJ1766)/AH$1017),$X$2/$I$2)),IF(AK1767&lt;0,"A",AH1767))</f>
        <v>6.8304931872931734E-6</v>
      </c>
      <c r="AI1766" s="13"/>
      <c r="AJ1766" s="13">
        <f t="shared" si="642"/>
        <v>2586.2409667757729</v>
      </c>
      <c r="AK1766" s="12">
        <f t="shared" si="666"/>
        <v>3804945.0929007973</v>
      </c>
      <c r="AM1766" s="13">
        <f>IF(AP1766&gt;0,SQRT(Sum_Sq($AI$2,V_rtHz($AH$2)/(1+1/$A1766),V_rtHz($AH$2*$A1766)/(1+$A1766),$AN$2*$AH$2/(1+1/$A1766),$AM$2*SQRT(Sum_Sq(AP1766,1/($X$2*AN$8*(1+AM$1017+AP1766/AO1766))))/SQRT(Sum_Sq($X$2*AP1766*AN$8,1)),                   $AQ$2*SQRT(Sum_Sq($AH$2/(1+1/$A1766)+AP1766*( 1/(AM$1017+1+AP1766/AO1766)-1)/(1+($X$2*AP1766*AN$8)^2), (AP1766^2*AN$8*$X$2+1/($X$2*AN$8*(AM$1017+1+AP1766/AO1766           )))/(1+($X$2*AP1766*AN$8)^2))),           V_rtHz(AO1766)/($X$2*AN$8*(AO1766*AM$1017+AO1766+AP1766)),V_rtHz(AP1766)*SQRT(Sum_Sq(AO1766*AN$8*$X$2*AM$1017,1))/($X$2*AN$8*(AO1766*AM$1017+AO1766+AP1766))))/SQRT(Sum_Sq(1/(1+$A1766)+$AC$2/$I$2-1/(1+(1+AP1766/AO1766)/AM$1017),$X$2/$I$2)),IF(AP1767&lt;0,"A",AM1767))</f>
        <v>1.2138247687377105E-5</v>
      </c>
      <c r="AO1766" s="13">
        <f t="shared" si="643"/>
        <v>2585.5920026139875</v>
      </c>
      <c r="AP1766" s="12">
        <f t="shared" si="667"/>
        <v>12035312.88053336</v>
      </c>
      <c r="AR1766" s="13">
        <f t="shared" si="644"/>
        <v>31506.815879885424</v>
      </c>
      <c r="AS1766" s="13">
        <f t="shared" si="645"/>
        <v>0.34465664218175168</v>
      </c>
      <c r="AV1766" s="13"/>
      <c r="AW1766" s="13">
        <f t="shared" si="646"/>
        <v>9963.3300000000036</v>
      </c>
      <c r="AX1766" s="13">
        <f t="shared" si="647"/>
        <v>1.0898999999999972</v>
      </c>
      <c r="AZ1766" s="13"/>
      <c r="BA1766" s="13"/>
      <c r="BB1766" s="13">
        <f t="shared" si="648"/>
        <v>3150.681587988543</v>
      </c>
      <c r="BC1766" s="13">
        <f t="shared" si="649"/>
        <v>3.4465664218175083</v>
      </c>
      <c r="BD1766" s="13"/>
      <c r="BE1766" s="13"/>
      <c r="BG1766" s="13">
        <f t="shared" si="650"/>
        <v>996.3330000000002</v>
      </c>
      <c r="BH1766" s="13">
        <f t="shared" si="651"/>
        <v>10.898999999999996</v>
      </c>
      <c r="BI1766" s="13"/>
      <c r="BL1766" s="13">
        <f t="shared" si="652"/>
        <v>315.06815879885437</v>
      </c>
      <c r="BM1766" s="13">
        <f t="shared" si="653"/>
        <v>34.465664218175107</v>
      </c>
      <c r="BP1766" s="13"/>
      <c r="BQ1766" s="13">
        <f t="shared" si="654"/>
        <v>99.633300000000006</v>
      </c>
      <c r="BR1766" s="13">
        <f t="shared" si="655"/>
        <v>108.99000000000024</v>
      </c>
      <c r="BT1766" s="13"/>
      <c r="BU1766" s="13"/>
      <c r="BV1766" s="13">
        <f t="shared" si="656"/>
        <v>31.50681587988543</v>
      </c>
      <c r="BW1766" s="13">
        <f t="shared" si="657"/>
        <v>344.65664218175181</v>
      </c>
      <c r="CA1766" s="13">
        <f t="shared" si="658"/>
        <v>9.9633299999999991</v>
      </c>
      <c r="CB1766" s="13">
        <f t="shared" si="659"/>
        <v>1089.9000000000028</v>
      </c>
    </row>
    <row r="1767" spans="1:80" x14ac:dyDescent="0.3">
      <c r="A1767" s="13">
        <f t="shared" si="635"/>
        <v>0.32960971217745716</v>
      </c>
      <c r="C1767" s="13">
        <f>IF(F1767&gt;0,SQRT(Sum_Sq($AI$2,V_rtHz($AH$2)/(1+1/$A1767),V_rtHz($AH$2*$A1767)/(1+$A1767),$AN$2*$AH$2/(1+1/$A1767),$AM$2*SQRT(Sum_Sq(F1767,1/($X$2*D$8*(1+C$1017+F1767/E1767))))/SQRT(Sum_Sq($X$2*F1767*D$8,1)),                   $AQ$2*SQRT(Sum_Sq($AH$2/(1+1/$A1767)+F1767*( 1/(C$1017+1+F1767/E1767)-1)/(1+($X$2*F1767*D$8)^2), (F1767^2*D$8*$X$2+1/($X$2*D$8*(C$1017+1+F1767/E1767           )))/(1+($X$2*F1767*D$8)^2))),           V_rtHz(E1767)/($X$2*D$8*(E1767*C$1017+E1767+F1767)),V_rtHz(F1767)*SQRT(Sum_Sq(E1767*D$8*$X$2*C$1017,1))/($X$2*D$8*(E1767*C$1017+E1767+F1767))))/SQRT(Sum_Sq(1/(1+$A1767)+$AC$2/$I$2-1/(1+(1+F1767/E1767)/C$1017),$X$2/$I$2)),IF(F1768&lt;0,"A",C1768))</f>
        <v>7.9780644412355446E-7</v>
      </c>
      <c r="E1767" s="13">
        <f t="shared" si="636"/>
        <v>5071.7416588306678</v>
      </c>
      <c r="F1767" s="12">
        <f t="shared" si="660"/>
        <v>1940.2614599776959</v>
      </c>
      <c r="H1767" s="13">
        <f>IF(K1767&gt;0,SQRT(Sum_Sq($AI$2,V_rtHz($AH$2)/(1+1/$A1767),V_rtHz($AH$2*$A1767)/(1+$A1767),$AN$2*$AH$2/(1+1/$A1767),$AM$2*SQRT(Sum_Sq(K1767,1/($X$2*I$8*(1+H$1017+K1767/J1767))))/SQRT(Sum_Sq($X$2*K1767*I$8,1)),                   $AQ$2*SQRT(Sum_Sq($AH$2/(1+1/$A1767)+K1767*( 1/(H$1017+1+K1767/J1767)-1)/(1+($X$2*K1767*I$8)^2), (K1767^2*I$8*$X$2+1/($X$2*I$8*(H$1017+1+K1767/J1767           )))/(1+($X$2*K1767*I$8)^2))),           V_rtHz(J1767)/($X$2*I$8*(J1767*H$1017+J1767+K1767)),V_rtHz(K1767)*SQRT(Sum_Sq(J1767*I$8*$X$2*H$1017,1))/($X$2*I$8*(J1767*H$1017+J1767+K1767))))/SQRT(Sum_Sq(1/(1+$A1767)+$AC$2/$I$2-1/(1+(1+K1767/J1767)/H$1017),$X$2/$I$2)),IF(K1768&lt;0,"A",H1768))</f>
        <v>5.9602978542696701E-7</v>
      </c>
      <c r="J1767" s="13">
        <f t="shared" si="637"/>
        <v>2927.8527220119663</v>
      </c>
      <c r="K1767" s="12">
        <f t="shared" si="661"/>
        <v>10628.406442343234</v>
      </c>
      <c r="M1767" s="13">
        <f>IF(P1767&gt;0,SQRT(Sum_Sq($AI$2,V_rtHz($AH$2)/(1+1/$A1767),V_rtHz($AH$2*$A1767)/(1+$A1767),$AN$2*$AH$2/(1+1/$A1767),$AM$2*SQRT(Sum_Sq(P1767,1/($X$2*N$8*(1+M$1017+P1767/O1767))))/SQRT(Sum_Sq($X$2*P1767*N$8,1)),                   $AQ$2*SQRT(Sum_Sq($AH$2/(1+1/$A1767)+P1767*( 1/(M$1017+1+P1767/O1767)-1)/(1+($X$2*P1767*N$8)^2), (P1767^2*N$8*$X$2+1/($X$2*N$8*(M$1017+1+P1767/O1767           )))/(1+($X$2*P1767*N$8)^2))),           V_rtHz(O1767)/($X$2*N$8*(O1767*M$1017+O1767+P1767)),V_rtHz(P1767)*SQRT(Sum_Sq(O1767*N$8*$X$2*M$1017,1))/($X$2*N$8*(O1767*M$1017+O1767+P1767))))/SQRT(Sum_Sq(1/(1+$A1767)+$AC$2/$I$2-1/(1+(1+P1767/O1767)/M$1017),$X$2/$I$2)),IF(P1768&lt;0,"A",M1768))</f>
        <v>8.0053480925344767E-7</v>
      </c>
      <c r="O1767" s="13">
        <f t="shared" si="638"/>
        <v>2667.4452634533886</v>
      </c>
      <c r="P1767" s="12">
        <f t="shared" si="662"/>
        <v>36891.122042566501</v>
      </c>
      <c r="R1767" s="13">
        <f>IF(U1767&gt;0,SQRT(Sum_Sq($AI$2,V_rtHz($AH$2)/(1+1/$A1767),V_rtHz($AH$2*$A1767)/(1+$A1767),$AN$2*$AH$2/(1+1/$A1767),$AM$2*SQRT(Sum_Sq(U1767,1/($X$2*S$8*(1+R$1017+U1767/T1767))))/SQRT(Sum_Sq($X$2*U1767*S$8,1)),                   $AQ$2*SQRT(Sum_Sq($AH$2/(1+1/$A1767)+U1767*( 1/(R$1017+1+U1767/T1767)-1)/(1+($X$2*U1767*S$8)^2), (U1767^2*S$8*$X$2+1/($X$2*S$8*(R$1017+1+U1767/T1767           )))/(1+($X$2*U1767*S$8)^2))),           V_rtHz(T1767)/($X$2*S$8*(T1767*R$1017+T1767+U1767)),V_rtHz(U1767)*SQRT(Sum_Sq(T1767*S$8*$X$2*R$1017,1))/($X$2*S$8*(T1767*R$1017+T1767+U1767))))/SQRT(Sum_Sq(1/(1+$A1767)+$AC$2/$I$2-1/(1+(1+U1767/T1767)/R$1017),$X$2/$I$2)),IF(U1768&lt;0,"A",R1768))</f>
        <v>1.2811735561829522E-6</v>
      </c>
      <c r="T1767" s="13">
        <f t="shared" si="639"/>
        <v>2598.85119086755</v>
      </c>
      <c r="U1767" s="12">
        <f t="shared" si="663"/>
        <v>119739.09411287295</v>
      </c>
      <c r="X1767" s="13">
        <f>IF(AA1767&gt;0,SQRT(Sum_Sq($AI$2,V_rtHz($AH$2)/(1+1/$A1767),V_rtHz($AH$2*$A1767)/(1+$A1767),$AN$2*$AH$2/(1+1/$A1767),$AM$2*SQRT(Sum_Sq(AA1767,1/($X$2*Y$8*(1+X$1017+AA1767/Z1767))))/SQRT(Sum_Sq($X$2*AA1767*Y$8,1)),                   $AQ$2*SQRT(Sum_Sq($AH$2/(1+1/$A1767)+AA1767*( 1/(X$1017+1+AA1767/Z1767)-1)/(1+($X$2*AA1767*Y$8)^2), (AA1767^2*Y$8*$X$2+1/($X$2*Y$8*(X$1017+1+AA1767/Z1767           )))/(1+($X$2*AA1767*Y$8)^2))),           V_rtHz(Z1767)/($X$2*Y$8*(Z1767*X$1017+Z1767+AA1767)),V_rtHz(AA1767)*SQRT(Sum_Sq(Z1767*Y$8*$X$2*X$1017,1))/($X$2*Y$8*(Z1767*X$1017+Z1767+AA1767))))/SQRT(Sum_Sq(1/(1+$A1767)+$AC$2/$I$2-1/(1+(1+AA1767/Z1767)/X$1017),$X$2/$I$2)),IF(AA1768&lt;0,"A",X1768))</f>
        <v>2.1975994926340742E-6</v>
      </c>
      <c r="Z1767" s="13">
        <f t="shared" si="640"/>
        <v>2578.265173025653</v>
      </c>
      <c r="AA1767" s="12">
        <f t="shared" si="664"/>
        <v>381671.55878867314</v>
      </c>
      <c r="AC1767" s="13">
        <f>IF(AF1767&gt;0,SQRT(Sum_Sq($AI$2,V_rtHz($AH$2)/(1+1/$A1767),V_rtHz($AH$2*$A1767)/(1+$A1767),$AN$2*$AH$2/(1+1/$A1767),$AM$2*SQRT(Sum_Sq(AF1767,1/($X$2*AD$8*(1+AC$1017+AF1767/AE1767))))/SQRT(Sum_Sq($X$2*AF1767*AD$8,1)),                   $AQ$2*SQRT(Sum_Sq($AH$2/(1+1/$A1767)+AF1767*( 1/(AC$1017+1+AF1767/AE1767)-1)/(1+($X$2*AF1767*AD$8)^2), (AF1767^2*AD$8*$X$2+1/($X$2*AD$8*(AC$1017+1+AF1767/AE1767           )))/(1+($X$2*AF1767*AD$8)^2))),           V_rtHz(AE1767)/($X$2*AD$8*(AE1767*AC$1017+AE1767+AF1767)),V_rtHz(AF1767)*SQRT(Sum_Sq(AE1767*AD$8*$X$2*AC$1017,1))/($X$2*AD$8*(AE1767*AC$1017+AE1767+AF1767))))/SQRT(Sum_Sq(1/(1+$A1767)+$AC$2/$I$2-1/(1+(1+AF1767/AE1767)/AC$1017),$X$2/$I$2)),IF(AF1768&lt;0,"A",AC1768))</f>
        <v>3.8625491641471244E-6</v>
      </c>
      <c r="AE1767" s="13">
        <f t="shared" si="641"/>
        <v>2571.8590870029889</v>
      </c>
      <c r="AF1767" s="12">
        <f t="shared" si="665"/>
        <v>1209957.7651871562</v>
      </c>
      <c r="AG1767" s="13"/>
      <c r="AH1767" s="13">
        <f>IF(AK1767&gt;0,SQRT(Sum_Sq($AI$2,V_rtHz($AH$2)/(1+1/$A1767),V_rtHz($AH$2*$A1767)/(1+$A1767),$AN$2*$AH$2/(1+1/$A1767),$AM$2*SQRT(Sum_Sq(AK1767,1/($X$2*AI$8*(1+AH$1017+AK1767/AJ1767))))/SQRT(Sum_Sq($X$2*AK1767*AI$8,1)),                   $AQ$2*SQRT(Sum_Sq($AH$2/(1+1/$A1767)+AK1767*( 1/(AH$1017+1+AK1767/AJ1767)-1)/(1+($X$2*AK1767*AI$8)^2), (AK1767^2*AI$8*$X$2+1/($X$2*AI$8*(AH$1017+1+AK1767/AJ1767           )))/(1+($X$2*AK1767*AI$8)^2))),           V_rtHz(AJ1767)/($X$2*AI$8*(AJ1767*AH$1017+AJ1767+AK1767)),V_rtHz(AK1767)*SQRT(Sum_Sq(AJ1767*AI$8*$X$2*AH$1017,1))/($X$2*AI$8*(AJ1767*AH$1017+AJ1767+AK1767))))/SQRT(Sum_Sq(1/(1+$A1767)+$AC$2/$I$2-1/(1+(1+AK1767/AJ1767)/AH$1017),$X$2/$I$2)),IF(AK1768&lt;0,"A",AH1768))</f>
        <v>6.8441163617311256E-6</v>
      </c>
      <c r="AI1767" s="13"/>
      <c r="AJ1767" s="13">
        <f t="shared" si="642"/>
        <v>2569.8434837809782</v>
      </c>
      <c r="AK1767" s="12">
        <f t="shared" si="666"/>
        <v>3829223.4284689901</v>
      </c>
      <c r="AM1767" s="13">
        <f>IF(AP1767&gt;0,SQRT(Sum_Sq($AI$2,V_rtHz($AH$2)/(1+1/$A1767),V_rtHz($AH$2*$A1767)/(1+$A1767),$AN$2*$AH$2/(1+1/$A1767),$AM$2*SQRT(Sum_Sq(AP1767,1/($X$2*AN$8*(1+AM$1017+AP1767/AO1767))))/SQRT(Sum_Sq($X$2*AP1767*AN$8,1)),                   $AQ$2*SQRT(Sum_Sq($AH$2/(1+1/$A1767)+AP1767*( 1/(AM$1017+1+AP1767/AO1767)-1)/(1+($X$2*AP1767*AN$8)^2), (AP1767^2*AN$8*$X$2+1/($X$2*AN$8*(AM$1017+1+AP1767/AO1767           )))/(1+($X$2*AP1767*AN$8)^2))),           V_rtHz(AO1767)/($X$2*AN$8*(AO1767*AM$1017+AO1767+AP1767)),V_rtHz(AP1767)*SQRT(Sum_Sq(AO1767*AN$8*$X$2*AM$1017,1))/($X$2*AN$8*(AO1767*AM$1017+AO1767+AP1767))))/SQRT(Sum_Sq(1/(1+$A1767)+$AC$2/$I$2-1/(1+(1+AP1767/AO1767)/AM$1017),$X$2/$I$2)),IF(AP1768&lt;0,"A",AM1768))</f>
        <v>1.2162513948983449E-5</v>
      </c>
      <c r="AO1767" s="13">
        <f t="shared" si="643"/>
        <v>2569.2071058072738</v>
      </c>
      <c r="AP1767" s="12">
        <f t="shared" si="667"/>
        <v>12112067.050774567</v>
      </c>
      <c r="AR1767" s="13">
        <f t="shared" si="644"/>
        <v>31506.815879885424</v>
      </c>
      <c r="AS1767" s="13">
        <f t="shared" si="645"/>
        <v>0.34465664218175224</v>
      </c>
      <c r="AV1767" s="13"/>
      <c r="AW1767" s="13">
        <f t="shared" si="646"/>
        <v>9963.3300000000036</v>
      </c>
      <c r="AX1767" s="13">
        <f t="shared" si="647"/>
        <v>1.0898999999999972</v>
      </c>
      <c r="AZ1767" s="13"/>
      <c r="BA1767" s="13"/>
      <c r="BB1767" s="13">
        <f t="shared" si="648"/>
        <v>3150.681587988543</v>
      </c>
      <c r="BC1767" s="13">
        <f t="shared" si="649"/>
        <v>3.4465664218175118</v>
      </c>
      <c r="BD1767" s="13"/>
      <c r="BE1767" s="13"/>
      <c r="BG1767" s="13">
        <f t="shared" si="650"/>
        <v>996.3330000000002</v>
      </c>
      <c r="BH1767" s="13">
        <f t="shared" si="651"/>
        <v>10.899000000000013</v>
      </c>
      <c r="BI1767" s="13"/>
      <c r="BL1767" s="13">
        <f t="shared" si="652"/>
        <v>315.06815879885437</v>
      </c>
      <c r="BM1767" s="13">
        <f t="shared" si="653"/>
        <v>34.465664218175149</v>
      </c>
      <c r="BP1767" s="13"/>
      <c r="BQ1767" s="13">
        <f t="shared" si="654"/>
        <v>99.633300000000006</v>
      </c>
      <c r="BR1767" s="13">
        <f t="shared" si="655"/>
        <v>108.99000000000012</v>
      </c>
      <c r="BT1767" s="13"/>
      <c r="BU1767" s="13"/>
      <c r="BV1767" s="13">
        <f t="shared" si="656"/>
        <v>31.50681587988543</v>
      </c>
      <c r="BW1767" s="13">
        <f t="shared" si="657"/>
        <v>344.65664218175209</v>
      </c>
      <c r="CA1767" s="13">
        <f t="shared" si="658"/>
        <v>9.9633299999999991</v>
      </c>
      <c r="CB1767" s="13">
        <f t="shared" si="659"/>
        <v>1089.9000000000042</v>
      </c>
    </row>
    <row r="1768" spans="1:80" x14ac:dyDescent="0.3">
      <c r="A1768" s="13">
        <f t="shared" si="635"/>
        <v>0.33419504002611389</v>
      </c>
      <c r="C1768" s="13">
        <f>IF(F1768&gt;0,SQRT(Sum_Sq($AI$2,V_rtHz($AH$2)/(1+1/$A1768),V_rtHz($AH$2*$A1768)/(1+$A1768),$AN$2*$AH$2/(1+1/$A1768),$AM$2*SQRT(Sum_Sq(F1768,1/($X$2*D$8*(1+C$1017+F1768/E1768))))/SQRT(Sum_Sq($X$2*F1768*D$8,1)),                   $AQ$2*SQRT(Sum_Sq($AH$2/(1+1/$A1768)+F1768*( 1/(C$1017+1+F1768/E1768)-1)/(1+($X$2*F1768*D$8)^2), (F1768^2*D$8*$X$2+1/($X$2*D$8*(C$1017+1+F1768/E1768           )))/(1+($X$2*F1768*D$8)^2))),           V_rtHz(E1768)/($X$2*D$8*(E1768*C$1017+E1768+F1768)),V_rtHz(F1768)*SQRT(Sum_Sq(E1768*D$8*$X$2*C$1017,1))/($X$2*D$8*(E1768*C$1017+E1768+F1768))))/SQRT(Sum_Sq(1/(1+$A1768)+$AC$2/$I$2-1/(1+(1+F1768/E1768)/C$1017),$X$2/$I$2)),IF(F1769&lt;0,"A",C1769))</f>
        <v>7.8513137356621749E-7</v>
      </c>
      <c r="E1768" s="13">
        <f t="shared" si="636"/>
        <v>4940.154731594841</v>
      </c>
      <c r="F1768" s="12">
        <f t="shared" si="660"/>
        <v>1991.9426435486689</v>
      </c>
      <c r="H1768" s="13">
        <f>IF(K1768&gt;0,SQRT(Sum_Sq($AI$2,V_rtHz($AH$2)/(1+1/$A1768),V_rtHz($AH$2*$A1768)/(1+$A1768),$AN$2*$AH$2/(1+1/$A1768),$AM$2*SQRT(Sum_Sq(K1768,1/($X$2*I$8*(1+H$1017+K1768/J1768))))/SQRT(Sum_Sq($X$2*K1768*I$8,1)),                   $AQ$2*SQRT(Sum_Sq($AH$2/(1+1/$A1768)+K1768*( 1/(H$1017+1+K1768/J1768)-1)/(1+($X$2*K1768*I$8)^2), (K1768^2*I$8*$X$2+1/($X$2*I$8*(H$1017+1+K1768/J1768           )))/(1+($X$2*K1768*I$8)^2))),           V_rtHz(J1768)/($X$2*I$8*(J1768*H$1017+J1768+K1768)),V_rtHz(K1768)*SQRT(Sum_Sq(J1768*I$8*$X$2*H$1017,1))/($X$2*I$8*(J1768*H$1017+J1768+K1768))))/SQRT(Sum_Sq(1/(1+$A1768)+$AC$2/$I$2-1/(1+(1+K1768/J1768)/H$1017),$X$2/$I$2)),IF(K1769&lt;0,"A",H1769))</f>
        <v>5.9640381102411987E-7</v>
      </c>
      <c r="J1768" s="13">
        <f t="shared" si="637"/>
        <v>2903.5474126441104</v>
      </c>
      <c r="K1768" s="12">
        <f t="shared" si="661"/>
        <v>10717.375785686321</v>
      </c>
      <c r="M1768" s="13">
        <f>IF(P1768&gt;0,SQRT(Sum_Sq($AI$2,V_rtHz($AH$2)/(1+1/$A1768),V_rtHz($AH$2*$A1768)/(1+$A1768),$AN$2*$AH$2/(1+1/$A1768),$AM$2*SQRT(Sum_Sq(P1768,1/($X$2*N$8*(1+M$1017+P1768/O1768))))/SQRT(Sum_Sq($X$2*P1768*N$8,1)),                   $AQ$2*SQRT(Sum_Sq($AH$2/(1+1/$A1768)+P1768*( 1/(M$1017+1+P1768/O1768)-1)/(1+($X$2*P1768*N$8)^2), (P1768^2*N$8*$X$2+1/($X$2*N$8*(M$1017+1+P1768/O1768           )))/(1+($X$2*P1768*N$8)^2))),           V_rtHz(O1768)/($X$2*N$8*(O1768*M$1017+O1768+P1768)),V_rtHz(P1768)*SQRT(Sum_Sq(O1768*N$8*$X$2*M$1017,1))/($X$2*N$8*(O1768*M$1017+O1768+P1768))))/SQRT(Sum_Sq(1/(1+$A1768)+$AC$2/$I$2-1/(1+(1+P1768/O1768)/M$1017),$X$2/$I$2)),IF(P1769&lt;0,"A",M1769))</f>
        <v>8.0194247251794711E-7</v>
      </c>
      <c r="O1768" s="13">
        <f t="shared" si="638"/>
        <v>2649.1724926888069</v>
      </c>
      <c r="P1768" s="12">
        <f t="shared" si="662"/>
        <v>37145.57999809504</v>
      </c>
      <c r="R1768" s="13">
        <f>IF(U1768&gt;0,SQRT(Sum_Sq($AI$2,V_rtHz($AH$2)/(1+1/$A1768),V_rtHz($AH$2*$A1768)/(1+$A1768),$AN$2*$AH$2/(1+1/$A1768),$AM$2*SQRT(Sum_Sq(U1768,1/($X$2*S$8*(1+R$1017+U1768/T1768))))/SQRT(Sum_Sq($X$2*U1768*S$8,1)),                   $AQ$2*SQRT(Sum_Sq($AH$2/(1+1/$A1768)+U1768*( 1/(R$1017+1+U1768/T1768)-1)/(1+($X$2*U1768*S$8)^2), (U1768^2*S$8*$X$2+1/($X$2*S$8*(R$1017+1+U1768/T1768           )))/(1+($X$2*U1768*S$8)^2))),           V_rtHz(T1768)/($X$2*S$8*(T1768*R$1017+T1768+U1768)),V_rtHz(U1768)*SQRT(Sum_Sq(T1768*S$8*$X$2*R$1017,1))/($X$2*S$8*(T1768*R$1017+T1768+U1768))))/SQRT(Sum_Sq(1/(1+$A1768)+$AC$2/$I$2-1/(1+(1+U1768/T1768)/R$1017),$X$2/$I$2)),IF(U1769&lt;0,"A",R1769))</f>
        <v>1.2837015964998555E-6</v>
      </c>
      <c r="T1768" s="13">
        <f t="shared" si="639"/>
        <v>2581.9786168298833</v>
      </c>
      <c r="U1768" s="12">
        <f t="shared" si="663"/>
        <v>120521.55866058602</v>
      </c>
      <c r="X1768" s="13">
        <f>IF(AA1768&gt;0,SQRT(Sum_Sq($AI$2,V_rtHz($AH$2)/(1+1/$A1768),V_rtHz($AH$2*$A1768)/(1+$A1768),$AN$2*$AH$2/(1+1/$A1768),$AM$2*SQRT(Sum_Sq(AA1768,1/($X$2*Y$8*(1+X$1017+AA1768/Z1768))))/SQRT(Sum_Sq($X$2*AA1768*Y$8,1)),                   $AQ$2*SQRT(Sum_Sq($AH$2/(1+1/$A1768)+AA1768*( 1/(X$1017+1+AA1768/Z1768)-1)/(1+($X$2*AA1768*Y$8)^2), (AA1768^2*Y$8*$X$2+1/($X$2*Y$8*(X$1017+1+AA1768/Z1768           )))/(1+($X$2*AA1768*Y$8)^2))),           V_rtHz(Z1768)/($X$2*Y$8*(Z1768*X$1017+Z1768+AA1768)),V_rtHz(AA1768)*SQRT(Sum_Sq(Z1768*Y$8*$X$2*X$1017,1))/($X$2*Y$8*(Z1768*X$1017+Z1768+AA1768))))/SQRT(Sum_Sq(1/(1+$A1768)+$AC$2/$I$2-1/(1+(1+AA1768/Z1768)/X$1017),$X$2/$I$2)),IF(AA1769&lt;0,"A",X1769))</f>
        <v>2.2020501163622806E-6</v>
      </c>
      <c r="Z1768" s="13">
        <f t="shared" si="640"/>
        <v>2561.7981718624574</v>
      </c>
      <c r="AA1768" s="12">
        <f t="shared" si="664"/>
        <v>384124.90818659333</v>
      </c>
      <c r="AC1768" s="13">
        <f>IF(AF1768&gt;0,SQRT(Sum_Sq($AI$2,V_rtHz($AH$2)/(1+1/$A1768),V_rtHz($AH$2*$A1768)/(1+$A1768),$AN$2*$AH$2/(1+1/$A1768),$AM$2*SQRT(Sum_Sq(AF1768,1/($X$2*AD$8*(1+AC$1017+AF1768/AE1768))))/SQRT(Sum_Sq($X$2*AF1768*AD$8,1)),                   $AQ$2*SQRT(Sum_Sq($AH$2/(1+1/$A1768)+AF1768*( 1/(AC$1017+1+AF1768/AE1768)-1)/(1+($X$2*AF1768*AD$8)^2), (AF1768^2*AD$8*$X$2+1/($X$2*AD$8*(AC$1017+1+AF1768/AE1768           )))/(1+($X$2*AF1768*AD$8)^2))),           V_rtHz(AE1768)/($X$2*AD$8*(AE1768*AC$1017+AE1768+AF1768)),V_rtHz(AF1768)*SQRT(Sum_Sq(AE1768*AD$8*$X$2*AC$1017,1))/($X$2*AD$8*(AE1768*AC$1017+AE1768+AF1768))))/SQRT(Sum_Sq(1/(1+$A1768)+$AC$2/$I$2-1/(1+(1+AF1768/AE1768)/AC$1017),$X$2/$I$2)),IF(AF1769&lt;0,"A",AC1769))</f>
        <v>3.8704294336641354E-6</v>
      </c>
      <c r="AE1768" s="13">
        <f t="shared" si="641"/>
        <v>2555.5169335401633</v>
      </c>
      <c r="AF1768" s="12">
        <f t="shared" si="665"/>
        <v>1217695.2664428549</v>
      </c>
      <c r="AG1768" s="13"/>
      <c r="AH1768" s="13">
        <f>IF(AK1768&gt;0,SQRT(Sum_Sq($AI$2,V_rtHz($AH$2)/(1+1/$A1768),V_rtHz($AH$2*$A1768)/(1+$A1768),$AN$2*$AH$2/(1+1/$A1768),$AM$2*SQRT(Sum_Sq(AK1768,1/($X$2*AI$8*(1+AH$1017+AK1768/AJ1768))))/SQRT(Sum_Sq($X$2*AK1768*AI$8,1)),                   $AQ$2*SQRT(Sum_Sq($AH$2/(1+1/$A1768)+AK1768*( 1/(AH$1017+1+AK1768/AJ1768)-1)/(1+($X$2*AK1768*AI$8)^2), (AK1768^2*AI$8*$X$2+1/($X$2*AI$8*(AH$1017+1+AK1768/AJ1768           )))/(1+($X$2*AK1768*AI$8)^2))),           V_rtHz(AJ1768)/($X$2*AI$8*(AJ1768*AH$1017+AJ1768+AK1768)),V_rtHz(AK1768)*SQRT(Sum_Sq(AJ1768*AI$8*$X$2*AH$1017,1))/($X$2*AI$8*(AJ1768*AH$1017+AJ1768+AK1768))))/SQRT(Sum_Sq(1/(1+$A1768)+$AC$2/$I$2-1/(1+(1+AK1768/AJ1768)/AH$1017),$X$2/$I$2)),IF(AK1769&lt;0,"A",AH1769))</f>
        <v>6.8581169973967165E-6</v>
      </c>
      <c r="AI1768" s="13"/>
      <c r="AJ1768" s="13">
        <f t="shared" si="642"/>
        <v>2553.54047918693</v>
      </c>
      <c r="AK1768" s="12">
        <f t="shared" si="666"/>
        <v>3853670.9935868317</v>
      </c>
      <c r="AM1768" s="13">
        <f>IF(AP1768&gt;0,SQRT(Sum_Sq($AI$2,V_rtHz($AH$2)/(1+1/$A1768),V_rtHz($AH$2*$A1768)/(1+$A1768),$AN$2*$AH$2/(1+1/$A1768),$AM$2*SQRT(Sum_Sq(AP1768,1/($X$2*AN$8*(1+AM$1017+AP1768/AO1768))))/SQRT(Sum_Sq($X$2*AP1768*AN$8,1)),                   $AQ$2*SQRT(Sum_Sq($AH$2/(1+1/$A1768)+AP1768*( 1/(AM$1017+1+AP1768/AO1768)-1)/(1+($X$2*AP1768*AN$8)^2), (AP1768^2*AN$8*$X$2+1/($X$2*AN$8*(AM$1017+1+AP1768/AO1768           )))/(1+($X$2*AP1768*AN$8)^2))),           V_rtHz(AO1768)/($X$2*AN$8*(AO1768*AM$1017+AO1768+AP1768)),V_rtHz(AP1768)*SQRT(Sum_Sq(AO1768*AN$8*$X$2*AM$1017,1))/($X$2*AN$8*(AO1768*AM$1017+AO1768+AP1768))))/SQRT(Sum_Sq(1/(1+$A1768)+$AC$2/$I$2-1/(1+(1+AP1768/AO1768)/AM$1017),$X$2/$I$2)),IF(AP1769&lt;0,"A",AM1769))</f>
        <v>1.2187450682830501E-5</v>
      </c>
      <c r="AO1768" s="13">
        <f t="shared" si="643"/>
        <v>2552.9164483095301</v>
      </c>
      <c r="AP1768" s="12">
        <f t="shared" si="667"/>
        <v>12189356.511635901</v>
      </c>
      <c r="AR1768" s="13">
        <f t="shared" si="644"/>
        <v>31506.815879885431</v>
      </c>
      <c r="AS1768" s="13">
        <f t="shared" si="645"/>
        <v>0.34465664218175224</v>
      </c>
      <c r="AV1768" s="13"/>
      <c r="AW1768" s="13">
        <f t="shared" si="646"/>
        <v>9963.3300000000036</v>
      </c>
      <c r="AX1768" s="13">
        <f t="shared" si="647"/>
        <v>1.0898999999999985</v>
      </c>
      <c r="AZ1768" s="13"/>
      <c r="BA1768" s="13"/>
      <c r="BB1768" s="13">
        <f t="shared" si="648"/>
        <v>3150.681587988543</v>
      </c>
      <c r="BC1768" s="13">
        <f t="shared" si="649"/>
        <v>3.4465664218175154</v>
      </c>
      <c r="BD1768" s="13"/>
      <c r="BE1768" s="13"/>
      <c r="BG1768" s="13">
        <f t="shared" si="650"/>
        <v>996.3330000000002</v>
      </c>
      <c r="BH1768" s="13">
        <f t="shared" si="651"/>
        <v>10.899000000000004</v>
      </c>
      <c r="BI1768" s="13"/>
      <c r="BL1768" s="13">
        <f t="shared" si="652"/>
        <v>315.06815879885437</v>
      </c>
      <c r="BM1768" s="13">
        <f t="shared" si="653"/>
        <v>34.465664218175107</v>
      </c>
      <c r="BP1768" s="13"/>
      <c r="BQ1768" s="13">
        <f t="shared" si="654"/>
        <v>99.633300000000006</v>
      </c>
      <c r="BR1768" s="13">
        <f t="shared" si="655"/>
        <v>108.99000000000024</v>
      </c>
      <c r="BT1768" s="13"/>
      <c r="BU1768" s="13"/>
      <c r="BV1768" s="13">
        <f t="shared" si="656"/>
        <v>31.50681587988543</v>
      </c>
      <c r="BW1768" s="13">
        <f t="shared" si="657"/>
        <v>344.65664218175152</v>
      </c>
      <c r="CA1768" s="13">
        <f t="shared" si="658"/>
        <v>9.9633299999999974</v>
      </c>
      <c r="CB1768" s="13">
        <f t="shared" si="659"/>
        <v>1089.9000000000055</v>
      </c>
    </row>
    <row r="1769" spans="1:80" x14ac:dyDescent="0.3">
      <c r="A1769" s="13">
        <f t="shared" si="635"/>
        <v>0.33884415613920232</v>
      </c>
      <c r="C1769" s="13">
        <f>IF(F1769&gt;0,SQRT(Sum_Sq($AI$2,V_rtHz($AH$2)/(1+1/$A1769),V_rtHz($AH$2*$A1769)/(1+$A1769),$AN$2*$AH$2/(1+1/$A1769),$AM$2*SQRT(Sum_Sq(F1769,1/($X$2*D$8*(1+C$1017+F1769/E1769))))/SQRT(Sum_Sq($X$2*F1769*D$8,1)),                   $AQ$2*SQRT(Sum_Sq($AH$2/(1+1/$A1769)+F1769*( 1/(C$1017+1+F1769/E1769)-1)/(1+($X$2*F1769*D$8)^2), (F1769^2*D$8*$X$2+1/($X$2*D$8*(C$1017+1+F1769/E1769           )))/(1+($X$2*F1769*D$8)^2))),           V_rtHz(E1769)/($X$2*D$8*(E1769*C$1017+E1769+F1769)),V_rtHz(F1769)*SQRT(Sum_Sq(E1769*D$8*$X$2*C$1017,1))/($X$2*D$8*(E1769*C$1017+E1769+F1769))))/SQRT(Sum_Sq(1/(1+$A1769)+$AC$2/$I$2-1/(1+(1+F1769/E1769)/C$1017),$X$2/$I$2)),IF(F1770&lt;0,"A",C1770))</f>
        <v>7.7349502887467306E-7</v>
      </c>
      <c r="E1769" s="13">
        <f t="shared" si="636"/>
        <v>4817.1787058943019</v>
      </c>
      <c r="F1769" s="12">
        <f t="shared" si="660"/>
        <v>2042.7942321408273</v>
      </c>
      <c r="H1769" s="13">
        <f>IF(K1769&gt;0,SQRT(Sum_Sq($AI$2,V_rtHz($AH$2)/(1+1/$A1769),V_rtHz($AH$2*$A1769)/(1+$A1769),$AN$2*$AH$2/(1+1/$A1769),$AM$2*SQRT(Sum_Sq(K1769,1/($X$2*I$8*(1+H$1017+K1769/J1769))))/SQRT(Sum_Sq($X$2*K1769*I$8,1)),                   $AQ$2*SQRT(Sum_Sq($AH$2/(1+1/$A1769)+K1769*( 1/(H$1017+1+K1769/J1769)-1)/(1+($X$2*K1769*I$8)^2), (K1769^2*I$8*$X$2+1/($X$2*I$8*(H$1017+1+K1769/J1769           )))/(1+($X$2*K1769*I$8)^2))),           V_rtHz(J1769)/($X$2*I$8*(J1769*H$1017+J1769+K1769)),V_rtHz(K1769)*SQRT(Sum_Sq(J1769*I$8*$X$2*H$1017,1))/($X$2*I$8*(J1769*H$1017+J1769+K1769))))/SQRT(Sum_Sq(1/(1+$A1769)+$AC$2/$I$2-1/(1+(1+K1769/J1769)/H$1017),$X$2/$I$2)),IF(K1770&lt;0,"A",H1770))</f>
        <v>5.968307103355348E-7</v>
      </c>
      <c r="J1769" s="13">
        <f t="shared" si="637"/>
        <v>2879.5297392616649</v>
      </c>
      <c r="K1769" s="12">
        <f t="shared" si="661"/>
        <v>10806.767615063136</v>
      </c>
      <c r="M1769" s="13">
        <f>IF(P1769&gt;0,SQRT(Sum_Sq($AI$2,V_rtHz($AH$2)/(1+1/$A1769),V_rtHz($AH$2*$A1769)/(1+$A1769),$AN$2*$AH$2/(1+1/$A1769),$AM$2*SQRT(Sum_Sq(P1769,1/($X$2*N$8*(1+M$1017+P1769/O1769))))/SQRT(Sum_Sq($X$2*P1769*N$8,1)),                   $AQ$2*SQRT(Sum_Sq($AH$2/(1+1/$A1769)+P1769*( 1/(M$1017+1+P1769/O1769)-1)/(1+($X$2*P1769*N$8)^2), (P1769^2*N$8*$X$2+1/($X$2*N$8*(M$1017+1+P1769/O1769           )))/(1+($X$2*P1769*N$8)^2))),           V_rtHz(O1769)/($X$2*N$8*(O1769*M$1017+O1769+P1769)),V_rtHz(P1769)*SQRT(Sum_Sq(O1769*N$8*$X$2*M$1017,1))/($X$2*N$8*(O1769*M$1017+O1769+P1769))))/SQRT(Sum_Sq(1/(1+$A1769)+$AC$2/$I$2-1/(1+(1+P1769/O1769)/M$1017),$X$2/$I$2)),IF(P1770&lt;0,"A",M1770))</f>
        <v>8.0340158568627556E-7</v>
      </c>
      <c r="O1769" s="13">
        <f t="shared" si="638"/>
        <v>2631.0338402226921</v>
      </c>
      <c r="P1769" s="12">
        <f t="shared" si="662"/>
        <v>37401.665935089557</v>
      </c>
      <c r="R1769" s="13">
        <f>IF(U1769&gt;0,SQRT(Sum_Sq($AI$2,V_rtHz($AH$2)/(1+1/$A1769),V_rtHz($AH$2*$A1769)/(1+$A1769),$AN$2*$AH$2/(1+1/$A1769),$AM$2*SQRT(Sum_Sq(U1769,1/($X$2*S$8*(1+R$1017+U1769/T1769))))/SQRT(Sum_Sq($X$2*U1769*S$8,1)),                   $AQ$2*SQRT(Sum_Sq($AH$2/(1+1/$A1769)+U1769*( 1/(R$1017+1+U1769/T1769)-1)/(1+($X$2*U1769*S$8)^2), (U1769^2*S$8*$X$2+1/($X$2*S$8*(R$1017+1+U1769/T1769           )))/(1+($X$2*U1769*S$8)^2))),           V_rtHz(T1769)/($X$2*S$8*(T1769*R$1017+T1769+U1769)),V_rtHz(U1769)*SQRT(Sum_Sq(T1769*S$8*$X$2*R$1017,1))/($X$2*S$8*(T1769*R$1017+T1769+U1769))))/SQRT(Sum_Sq(1/(1+$A1769)+$AC$2/$I$2-1/(1+(1+U1769/T1769)/R$1017),$X$2/$I$2)),IF(U1770&lt;0,"A",R1770))</f>
        <v>1.2863045654146576E-6</v>
      </c>
      <c r="T1769" s="13">
        <f t="shared" si="639"/>
        <v>2565.2111554231155</v>
      </c>
      <c r="U1769" s="12">
        <f t="shared" si="663"/>
        <v>121309.34588786849</v>
      </c>
      <c r="X1769" s="13">
        <f>IF(AA1769&gt;0,SQRT(Sum_Sq($AI$2,V_rtHz($AH$2)/(1+1/$A1769),V_rtHz($AH$2*$A1769)/(1+$A1769),$AN$2*$AH$2/(1+1/$A1769),$AM$2*SQRT(Sum_Sq(AA1769,1/($X$2*Y$8*(1+X$1017+AA1769/Z1769))))/SQRT(Sum_Sq($X$2*AA1769*Y$8,1)),                   $AQ$2*SQRT(Sum_Sq($AH$2/(1+1/$A1769)+AA1769*( 1/(X$1017+1+AA1769/Z1769)-1)/(1+($X$2*AA1769*Y$8)^2), (AA1769^2*Y$8*$X$2+1/($X$2*Y$8*(X$1017+1+AA1769/Z1769           )))/(1+($X$2*AA1769*Y$8)^2))),           V_rtHz(Z1769)/($X$2*Y$8*(Z1769*X$1017+Z1769+AA1769)),V_rtHz(AA1769)*SQRT(Sum_Sq(Z1769*Y$8*$X$2*X$1017,1))/($X$2*Y$8*(Z1769*X$1017+Z1769+AA1769))))/SQRT(Sum_Sq(1/(1+$A1769)+$AC$2/$I$2-1/(1+(1+AA1769/Z1769)/X$1017),$X$2/$I$2)),IF(AA1770&lt;0,"A",X1770))</f>
        <v>2.2066251779483465E-6</v>
      </c>
      <c r="Z1769" s="13">
        <f t="shared" si="640"/>
        <v>2545.4283700040273</v>
      </c>
      <c r="AA1769" s="12">
        <f t="shared" si="664"/>
        <v>386595.23841077165</v>
      </c>
      <c r="AC1769" s="13">
        <f>IF(AF1769&gt;0,SQRT(Sum_Sq($AI$2,V_rtHz($AH$2)/(1+1/$A1769),V_rtHz($AH$2*$A1769)/(1+$A1769),$AN$2*$AH$2/(1+1/$A1769),$AM$2*SQRT(Sum_Sq(AF1769,1/($X$2*AD$8*(1+AC$1017+AF1769/AE1769))))/SQRT(Sum_Sq($X$2*AF1769*AD$8,1)),                   $AQ$2*SQRT(Sum_Sq($AH$2/(1+1/$A1769)+AF1769*( 1/(AC$1017+1+AF1769/AE1769)-1)/(1+($X$2*AF1769*AD$8)^2), (AF1769^2*AD$8*$X$2+1/($X$2*AD$8*(AC$1017+1+AF1769/AE1769           )))/(1+($X$2*AF1769*AD$8)^2))),           V_rtHz(AE1769)/($X$2*AD$8*(AE1769*AC$1017+AE1769+AF1769)),V_rtHz(AF1769)*SQRT(Sum_Sq(AE1769*AD$8*$X$2*AC$1017,1))/($X$2*AD$8*(AE1769*AC$1017+AE1769+AF1769))))/SQRT(Sum_Sq(1/(1+$A1769)+$AC$2/$I$2-1/(1+(1+AF1769/AE1769)/AC$1017),$X$2/$I$2)),IF(AF1770&lt;0,"A",AC1770))</f>
        <v>3.8785261118718499E-6</v>
      </c>
      <c r="AE1769" s="13">
        <f t="shared" si="641"/>
        <v>2539.2695881307732</v>
      </c>
      <c r="AF1769" s="12">
        <f t="shared" si="665"/>
        <v>1225486.6075788073</v>
      </c>
      <c r="AG1769" s="13"/>
      <c r="AH1769" s="13">
        <f>IF(AK1769&gt;0,SQRT(Sum_Sq($AI$2,V_rtHz($AH$2)/(1+1/$A1769),V_rtHz($AH$2*$A1769)/(1+$A1769),$AN$2*$AH$2/(1+1/$A1769),$AM$2*SQRT(Sum_Sq(AK1769,1/($X$2*AI$8*(1+AH$1017+AK1769/AJ1769))))/SQRT(Sum_Sq($X$2*AK1769*AI$8,1)),                   $AQ$2*SQRT(Sum_Sq($AH$2/(1+1/$A1769)+AK1769*( 1/(AH$1017+1+AK1769/AJ1769)-1)/(1+($X$2*AK1769*AI$8)^2), (AK1769^2*AI$8*$X$2+1/($X$2*AI$8*(AH$1017+1+AK1769/AJ1769           )))/(1+($X$2*AK1769*AI$8)^2))),           V_rtHz(AJ1769)/($X$2*AI$8*(AJ1769*AH$1017+AJ1769+AK1769)),V_rtHz(AK1769)*SQRT(Sum_Sq(AJ1769*AI$8*$X$2*AH$1017,1))/($X$2*AI$8*(AJ1769*AH$1017+AJ1769+AK1769))))/SQRT(Sum_Sq(1/(1+$A1769)+$AC$2/$I$2-1/(1+(1+AK1769/AJ1769)/AH$1017),$X$2/$I$2)),IF(AK1770&lt;0,"A",AH1770))</f>
        <v>6.8724998597384885E-6</v>
      </c>
      <c r="AI1769" s="13"/>
      <c r="AJ1769" s="13">
        <f t="shared" si="642"/>
        <v>2537.3315371659542</v>
      </c>
      <c r="AK1769" s="12">
        <f t="shared" si="666"/>
        <v>3878288.9549324485</v>
      </c>
      <c r="AM1769" s="13">
        <f>IF(AP1769&gt;0,SQRT(Sum_Sq($AI$2,V_rtHz($AH$2)/(1+1/$A1769),V_rtHz($AH$2*$A1769)/(1+$A1769),$AN$2*$AH$2/(1+1/$A1769),$AM$2*SQRT(Sum_Sq(AP1769,1/($X$2*AN$8*(1+AM$1017+AP1769/AO1769))))/SQRT(Sum_Sq($X$2*AP1769*AN$8,1)),                   $AQ$2*SQRT(Sum_Sq($AH$2/(1+1/$A1769)+AP1769*( 1/(AM$1017+1+AP1769/AO1769)-1)/(1+($X$2*AP1769*AN$8)^2), (AP1769^2*AN$8*$X$2+1/($X$2*AN$8*(AM$1017+1+AP1769/AO1769           )))/(1+($X$2*AP1769*AN$8)^2))),           V_rtHz(AO1769)/($X$2*AN$8*(AO1769*AM$1017+AO1769+AP1769)),V_rtHz(AP1769)*SQRT(Sum_Sq(AO1769*AN$8*$X$2*AM$1017,1))/($X$2*AN$8*(AO1769*AM$1017+AO1769+AP1769))))/SQRT(Sum_Sq(1/(1+$A1769)+$AC$2/$I$2-1/(1+(1+AP1769/AO1769)/AM$1017),$X$2/$I$2)),IF(AP1770&lt;0,"A",AM1770))</f>
        <v>1.2213066367716986E-5</v>
      </c>
      <c r="AO1769" s="13">
        <f t="shared" si="643"/>
        <v>2536.7196187005143</v>
      </c>
      <c r="AP1769" s="12">
        <f t="shared" si="667"/>
        <v>12267184.951565597</v>
      </c>
      <c r="AR1769" s="13">
        <f t="shared" si="644"/>
        <v>31506.815879885424</v>
      </c>
      <c r="AS1769" s="13">
        <f t="shared" si="645"/>
        <v>0.34465664218175224</v>
      </c>
      <c r="AV1769" s="13"/>
      <c r="AW1769" s="13">
        <f t="shared" si="646"/>
        <v>9963.3300000000036</v>
      </c>
      <c r="AX1769" s="13">
        <f t="shared" si="647"/>
        <v>1.0898999999999999</v>
      </c>
      <c r="AZ1769" s="13"/>
      <c r="BA1769" s="13"/>
      <c r="BB1769" s="13">
        <f t="shared" si="648"/>
        <v>3150.681587988543</v>
      </c>
      <c r="BC1769" s="13">
        <f t="shared" si="649"/>
        <v>3.4465664218175016</v>
      </c>
      <c r="BD1769" s="13"/>
      <c r="BE1769" s="13"/>
      <c r="BG1769" s="13">
        <f t="shared" si="650"/>
        <v>996.3330000000002</v>
      </c>
      <c r="BH1769" s="13">
        <f t="shared" si="651"/>
        <v>10.898999999999996</v>
      </c>
      <c r="BI1769" s="13"/>
      <c r="BL1769" s="13">
        <f t="shared" si="652"/>
        <v>315.06815879885437</v>
      </c>
      <c r="BM1769" s="13">
        <f t="shared" si="653"/>
        <v>34.465664218175149</v>
      </c>
      <c r="BP1769" s="13"/>
      <c r="BQ1769" s="13">
        <f t="shared" si="654"/>
        <v>99.633300000000006</v>
      </c>
      <c r="BR1769" s="13">
        <f t="shared" si="655"/>
        <v>108.99000000000002</v>
      </c>
      <c r="BT1769" s="13"/>
      <c r="BU1769" s="13"/>
      <c r="BV1769" s="13">
        <f t="shared" si="656"/>
        <v>31.50681587988543</v>
      </c>
      <c r="BW1769" s="13">
        <f t="shared" si="657"/>
        <v>344.65664218175209</v>
      </c>
      <c r="CA1769" s="13">
        <f t="shared" si="658"/>
        <v>9.9633299999999991</v>
      </c>
      <c r="CB1769" s="13">
        <f t="shared" si="659"/>
        <v>1089.9000000000028</v>
      </c>
    </row>
    <row r="1770" spans="1:80" x14ac:dyDescent="0.3">
      <c r="A1770" s="13">
        <f t="shared" si="635"/>
        <v>0.34355794789987398</v>
      </c>
      <c r="C1770" s="13">
        <f>IF(F1770&gt;0,SQRT(Sum_Sq($AI$2,V_rtHz($AH$2)/(1+1/$A1770),V_rtHz($AH$2*$A1770)/(1+$A1770),$AN$2*$AH$2/(1+1/$A1770),$AM$2*SQRT(Sum_Sq(F1770,1/($X$2*D$8*(1+C$1017+F1770/E1770))))/SQRT(Sum_Sq($X$2*F1770*D$8,1)),                   $AQ$2*SQRT(Sum_Sq($AH$2/(1+1/$A1770)+F1770*( 1/(C$1017+1+F1770/E1770)-1)/(1+($X$2*F1770*D$8)^2), (F1770^2*D$8*$X$2+1/($X$2*D$8*(C$1017+1+F1770/E1770           )))/(1+($X$2*F1770*D$8)^2))),           V_rtHz(E1770)/($X$2*D$8*(E1770*C$1017+E1770+F1770)),V_rtHz(F1770)*SQRT(Sum_Sq(E1770*D$8*$X$2*C$1017,1))/($X$2*D$8*(E1770*C$1017+E1770+F1770))))/SQRT(Sum_Sq(1/(1+$A1770)+$AC$2/$I$2-1/(1+(1+F1770/E1770)/C$1017),$X$2/$I$2)),IF(F1771&lt;0,"A",C1771))</f>
        <v>7.6278403472174092E-7</v>
      </c>
      <c r="E1770" s="13">
        <f t="shared" si="636"/>
        <v>4701.8616840374852</v>
      </c>
      <c r="F1770" s="12">
        <f t="shared" si="660"/>
        <v>2092.8954394809971</v>
      </c>
      <c r="H1770" s="13">
        <f>IF(K1770&gt;0,SQRT(Sum_Sq($AI$2,V_rtHz($AH$2)/(1+1/$A1770),V_rtHz($AH$2*$A1770)/(1+$A1770),$AN$2*$AH$2/(1+1/$A1770),$AM$2*SQRT(Sum_Sq(K1770,1/($X$2*I$8*(1+H$1017+K1770/J1770))))/SQRT(Sum_Sq($X$2*K1770*I$8,1)),                   $AQ$2*SQRT(Sum_Sq($AH$2/(1+1/$A1770)+K1770*( 1/(H$1017+1+K1770/J1770)-1)/(1+($X$2*K1770*I$8)^2), (K1770^2*I$8*$X$2+1/($X$2*I$8*(H$1017+1+K1770/J1770           )))/(1+($X$2*K1770*I$8)^2))),           V_rtHz(J1770)/($X$2*I$8*(J1770*H$1017+J1770+K1770)),V_rtHz(K1770)*SQRT(Sum_Sq(J1770*I$8*$X$2*H$1017,1))/($X$2*I$8*(J1770*H$1017+J1770+K1770))))/SQRT(Sum_Sq(1/(1+$A1770)+$AC$2/$I$2-1/(1+(1+K1770/J1770)/H$1017),$X$2/$I$2)),IF(K1771&lt;0,"A",H1771))</f>
        <v>5.9731048258987268E-7</v>
      </c>
      <c r="J1770" s="13">
        <f t="shared" si="637"/>
        <v>2855.7939734695274</v>
      </c>
      <c r="K1770" s="12">
        <f t="shared" si="661"/>
        <v>10896.587436613345</v>
      </c>
      <c r="M1770" s="13">
        <f>IF(P1770&gt;0,SQRT(Sum_Sq($AI$2,V_rtHz($AH$2)/(1+1/$A1770),V_rtHz($AH$2*$A1770)/(1+$A1770),$AN$2*$AH$2/(1+1/$A1770),$AM$2*SQRT(Sum_Sq(P1770,1/($X$2*N$8*(1+M$1017+P1770/O1770))))/SQRT(Sum_Sq($X$2*P1770*N$8,1)),                   $AQ$2*SQRT(Sum_Sq($AH$2/(1+1/$A1770)+P1770*( 1/(M$1017+1+P1770/O1770)-1)/(1+($X$2*P1770*N$8)^2), (P1770^2*N$8*$X$2+1/($X$2*N$8*(M$1017+1+P1770/O1770           )))/(1+($X$2*P1770*N$8)^2))),           V_rtHz(O1770)/($X$2*N$8*(O1770*M$1017+O1770+P1770)),V_rtHz(P1770)*SQRT(Sum_Sq(O1770*N$8*$X$2*M$1017,1))/($X$2*N$8*(O1770*M$1017+O1770+P1770))))/SQRT(Sum_Sq(1/(1+$A1770)+$AC$2/$I$2-1/(1+(1+P1770/O1770)/M$1017),$X$2/$I$2)),IF(P1771&lt;0,"A",M1771))</f>
        <v>8.0491266945114713E-7</v>
      </c>
      <c r="O1770" s="13">
        <f t="shared" si="638"/>
        <v>2613.0280597265196</v>
      </c>
      <c r="P1770" s="12">
        <f t="shared" si="662"/>
        <v>37659.39228613719</v>
      </c>
      <c r="R1770" s="13">
        <f>IF(U1770&gt;0,SQRT(Sum_Sq($AI$2,V_rtHz($AH$2)/(1+1/$A1770),V_rtHz($AH$2*$A1770)/(1+$A1770),$AN$2*$AH$2/(1+1/$A1770),$AM$2*SQRT(Sum_Sq(U1770,1/($X$2*S$8*(1+R$1017+U1770/T1770))))/SQRT(Sum_Sq($X$2*U1770*S$8,1)),                   $AQ$2*SQRT(Sum_Sq($AH$2/(1+1/$A1770)+U1770*( 1/(R$1017+1+U1770/T1770)-1)/(1+($X$2*U1770*S$8)^2), (U1770^2*S$8*$X$2+1/($X$2*S$8*(R$1017+1+U1770/T1770           )))/(1+($X$2*U1770*S$8)^2))),           V_rtHz(T1770)/($X$2*S$8*(T1770*R$1017+T1770+U1770)),V_rtHz(U1770)*SQRT(Sum_Sq(T1770*S$8*$X$2*R$1017,1))/($X$2*S$8*(T1770*R$1017+T1770+U1770))))/SQRT(Sum_Sq(1/(1+$A1770)+$AC$2/$I$2-1/(1+(1+U1770/T1770)/R$1017),$X$2/$I$2)),IF(U1771&lt;0,"A",R1771))</f>
        <v>1.2889833620468937E-6</v>
      </c>
      <c r="T1770" s="13">
        <f t="shared" si="639"/>
        <v>2548.5481795007386</v>
      </c>
      <c r="U1770" s="12">
        <f t="shared" si="663"/>
        <v>122102.49342415908</v>
      </c>
      <c r="X1770" s="13">
        <f>IF(AA1770&gt;0,SQRT(Sum_Sq($AI$2,V_rtHz($AH$2)/(1+1/$A1770),V_rtHz($AH$2*$A1770)/(1+$A1770),$AN$2*$AH$2/(1+1/$A1770),$AM$2*SQRT(Sum_Sq(AA1770,1/($X$2*Y$8*(1+X$1017+AA1770/Z1770))))/SQRT(Sum_Sq($X$2*AA1770*Y$8,1)),                   $AQ$2*SQRT(Sum_Sq($AH$2/(1+1/$A1770)+AA1770*( 1/(X$1017+1+AA1770/Z1770)-1)/(1+($X$2*AA1770*Y$8)^2), (AA1770^2*Y$8*$X$2+1/($X$2*Y$8*(X$1017+1+AA1770/Z1770           )))/(1+($X$2*AA1770*Y$8)^2))),           V_rtHz(Z1770)/($X$2*Y$8*(Z1770*X$1017+Z1770+AA1770)),V_rtHz(AA1770)*SQRT(Sum_Sq(Z1770*Y$8*$X$2*X$1017,1))/($X$2*Y$8*(Z1770*X$1017+Z1770+AA1770))))/SQRT(Sum_Sq(1/(1+$A1770)+$AC$2/$I$2-1/(1+(1+AA1770/Z1770)/X$1017),$X$2/$I$2)),IF(AA1771&lt;0,"A",X1771))</f>
        <v>2.2113262302002055E-6</v>
      </c>
      <c r="Z1770" s="13">
        <f t="shared" si="640"/>
        <v>2529.1552931113047</v>
      </c>
      <c r="AA1770" s="12">
        <f t="shared" si="664"/>
        <v>389082.66733937646</v>
      </c>
      <c r="AC1770" s="13">
        <f>IF(AF1770&gt;0,SQRT(Sum_Sq($AI$2,V_rtHz($AH$2)/(1+1/$A1770),V_rtHz($AH$2*$A1770)/(1+$A1770),$AN$2*$AH$2/(1+1/$A1770),$AM$2*SQRT(Sum_Sq(AF1770,1/($X$2*AD$8*(1+AC$1017+AF1770/AE1770))))/SQRT(Sum_Sq($X$2*AF1770*AD$8,1)),                   $AQ$2*SQRT(Sum_Sq($AH$2/(1+1/$A1770)+AF1770*( 1/(AC$1017+1+AF1770/AE1770)-1)/(1+($X$2*AF1770*AD$8)^2), (AF1770^2*AD$8*$X$2+1/($X$2*AD$8*(AC$1017+1+AF1770/AE1770           )))/(1+($X$2*AF1770*AD$8)^2))),           V_rtHz(AE1770)/($X$2*AD$8*(AE1770*AC$1017+AE1770+AF1770)),V_rtHz(AF1770)*SQRT(Sum_Sq(AE1770*AD$8*$X$2*AC$1017,1))/($X$2*AD$8*(AE1770*AC$1017+AE1770+AF1770))))/SQRT(Sum_Sq(1/(1+$A1770)+$AC$2/$I$2-1/(1+(1+AF1770/AE1770)/AC$1017),$X$2/$I$2)),IF(AF1771&lt;0,"A",AC1771))</f>
        <v>3.8868419296637551E-6</v>
      </c>
      <c r="AE1770" s="13">
        <f t="shared" si="641"/>
        <v>2523.1166211506293</v>
      </c>
      <c r="AF1770" s="12">
        <f t="shared" si="665"/>
        <v>1233332.1603926925</v>
      </c>
      <c r="AG1770" s="13"/>
      <c r="AH1770" s="13">
        <f>IF(AK1770&gt;0,SQRT(Sum_Sq($AI$2,V_rtHz($AH$2)/(1+1/$A1770),V_rtHz($AH$2*$A1770)/(1+$A1770),$AN$2*$AH$2/(1+1/$A1770),$AM$2*SQRT(Sum_Sq(AK1770,1/($X$2*AI$8*(1+AH$1017+AK1770/AJ1770))))/SQRT(Sum_Sq($X$2*AK1770*AI$8,1)),                   $AQ$2*SQRT(Sum_Sq($AH$2/(1+1/$A1770)+AK1770*( 1/(AH$1017+1+AK1770/AJ1770)-1)/(1+($X$2*AK1770*AI$8)^2), (AK1770^2*AI$8*$X$2+1/($X$2*AI$8*(AH$1017+1+AK1770/AJ1770           )))/(1+($X$2*AK1770*AI$8)^2))),           V_rtHz(AJ1770)/($X$2*AI$8*(AJ1770*AH$1017+AJ1770+AK1770)),V_rtHz(AK1770)*SQRT(Sum_Sq(AJ1770*AI$8*$X$2*AH$1017,1))/($X$2*AI$8*(AJ1770*AH$1017+AJ1770+AK1770))))/SQRT(Sum_Sq(1/(1+$A1770)+$AC$2/$I$2-1/(1+(1+AK1770/AJ1770)/AH$1017),$X$2/$I$2)),IF(AK1771&lt;0,"A",AH1771))</f>
        <v>6.8872697894463352E-6</v>
      </c>
      <c r="AI1770" s="13"/>
      <c r="AJ1770" s="13">
        <f t="shared" si="642"/>
        <v>2521.216241892158</v>
      </c>
      <c r="AK1770" s="12">
        <f t="shared" si="666"/>
        <v>3903078.4873126349</v>
      </c>
      <c r="AM1770" s="13">
        <f>IF(AP1770&gt;0,SQRT(Sum_Sq($AI$2,V_rtHz($AH$2)/(1+1/$A1770),V_rtHz($AH$2*$A1770)/(1+$A1770),$AN$2*$AH$2/(1+1/$A1770),$AM$2*SQRT(Sum_Sq(AP1770,1/($X$2*AN$8*(1+AM$1017+AP1770/AO1770))))/SQRT(Sum_Sq($X$2*AP1770*AN$8,1)),                   $AQ$2*SQRT(Sum_Sq($AH$2/(1+1/$A1770)+AP1770*( 1/(AM$1017+1+AP1770/AO1770)-1)/(1+($X$2*AP1770*AN$8)^2), (AP1770^2*AN$8*$X$2+1/($X$2*AN$8*(AM$1017+1+AP1770/AO1770           )))/(1+($X$2*AP1770*AN$8)^2))),           V_rtHz(AO1770)/($X$2*AN$8*(AO1770*AM$1017+AO1770+AP1770)),V_rtHz(AP1770)*SQRT(Sum_Sq(AO1770*AN$8*$X$2*AM$1017,1))/($X$2*AN$8*(AO1770*AM$1017+AO1770+AP1770))))/SQRT(Sum_Sq(1/(1+$A1770)+$AC$2/$I$2-1/(1+(1+AP1770/AO1770)/AM$1017),$X$2/$I$2)),IF(AP1771&lt;0,"A",AM1771))</f>
        <v>1.2239369616131153E-5</v>
      </c>
      <c r="AO1770" s="13">
        <f t="shared" si="643"/>
        <v>2520.6162054841348</v>
      </c>
      <c r="AP1770" s="12">
        <f t="shared" si="667"/>
        <v>12345556.084722249</v>
      </c>
      <c r="AR1770" s="13">
        <f t="shared" si="644"/>
        <v>31506.815879885424</v>
      </c>
      <c r="AS1770" s="13">
        <f t="shared" si="645"/>
        <v>0.34465664218175224</v>
      </c>
      <c r="AV1770" s="13"/>
      <c r="AW1770" s="13">
        <f t="shared" si="646"/>
        <v>9963.3300000000036</v>
      </c>
      <c r="AX1770" s="13">
        <f t="shared" si="647"/>
        <v>1.0898999999999985</v>
      </c>
      <c r="AZ1770" s="13"/>
      <c r="BA1770" s="13"/>
      <c r="BB1770" s="13">
        <f t="shared" si="648"/>
        <v>3150.681587988543</v>
      </c>
      <c r="BC1770" s="13">
        <f t="shared" si="649"/>
        <v>3.4465664218175118</v>
      </c>
      <c r="BD1770" s="13"/>
      <c r="BE1770" s="13"/>
      <c r="BG1770" s="13">
        <f t="shared" si="650"/>
        <v>996.3330000000002</v>
      </c>
      <c r="BH1770" s="13">
        <f t="shared" si="651"/>
        <v>10.899000000000029</v>
      </c>
      <c r="BI1770" s="13"/>
      <c r="BL1770" s="13">
        <f t="shared" si="652"/>
        <v>315.06815879885437</v>
      </c>
      <c r="BM1770" s="13">
        <f t="shared" si="653"/>
        <v>34.465664218175149</v>
      </c>
      <c r="BP1770" s="13"/>
      <c r="BQ1770" s="13">
        <f t="shared" si="654"/>
        <v>99.633299999999991</v>
      </c>
      <c r="BR1770" s="13">
        <f t="shared" si="655"/>
        <v>108.99000000000024</v>
      </c>
      <c r="BT1770" s="13"/>
      <c r="BU1770" s="13"/>
      <c r="BV1770" s="13">
        <f t="shared" si="656"/>
        <v>31.50681587988543</v>
      </c>
      <c r="BW1770" s="13">
        <f t="shared" si="657"/>
        <v>344.65664218175124</v>
      </c>
      <c r="CA1770" s="13">
        <f t="shared" si="658"/>
        <v>9.9633299999999991</v>
      </c>
      <c r="CB1770" s="13">
        <f t="shared" si="659"/>
        <v>1089.9000000000028</v>
      </c>
    </row>
    <row r="1771" spans="1:80" x14ac:dyDescent="0.3">
      <c r="A1771" s="13">
        <f t="shared" si="635"/>
        <v>0.34833731503601145</v>
      </c>
      <c r="C1771" s="13">
        <f>IF(F1771&gt;0,SQRT(Sum_Sq($AI$2,V_rtHz($AH$2)/(1+1/$A1771),V_rtHz($AH$2*$A1771)/(1+$A1771),$AN$2*$AH$2/(1+1/$A1771),$AM$2*SQRT(Sum_Sq(F1771,1/($X$2*D$8*(1+C$1017+F1771/E1771))))/SQRT(Sum_Sq($X$2*F1771*D$8,1)),                   $AQ$2*SQRT(Sum_Sq($AH$2/(1+1/$A1771)+F1771*( 1/(C$1017+1+F1771/E1771)-1)/(1+($X$2*F1771*D$8)^2), (F1771^2*D$8*$X$2+1/($X$2*D$8*(C$1017+1+F1771/E1771           )))/(1+($X$2*F1771*D$8)^2))),           V_rtHz(E1771)/($X$2*D$8*(E1771*C$1017+E1771+F1771)),V_rtHz(F1771)*SQRT(Sum_Sq(E1771*D$8*$X$2*C$1017,1))/($X$2*D$8*(E1771*C$1017+E1771+F1771))))/SQRT(Sum_Sq(1/(1+$A1771)+$AC$2/$I$2-1/(1+(1+F1771/E1771)/C$1017),$X$2/$I$2)),IF(F1772&lt;0,"A",C1772))</f>
        <v>7.5290232427273221E-7</v>
      </c>
      <c r="E1771" s="13">
        <f t="shared" si="636"/>
        <v>4593.3953937127753</v>
      </c>
      <c r="F1771" s="12">
        <f t="shared" si="660"/>
        <v>2142.3160934636098</v>
      </c>
      <c r="H1771" s="13">
        <f>IF(K1771&gt;0,SQRT(Sum_Sq($AI$2,V_rtHz($AH$2)/(1+1/$A1771),V_rtHz($AH$2*$A1771)/(1+$A1771),$AN$2*$AH$2/(1+1/$A1771),$AM$2*SQRT(Sum_Sq(K1771,1/($X$2*I$8*(1+H$1017+K1771/J1771))))/SQRT(Sum_Sq($X$2*K1771*I$8,1)),                   $AQ$2*SQRT(Sum_Sq($AH$2/(1+1/$A1771)+K1771*( 1/(H$1017+1+K1771/J1771)-1)/(1+($X$2*K1771*I$8)^2), (K1771^2*I$8*$X$2+1/($X$2*I$8*(H$1017+1+K1771/J1771           )))/(1+($X$2*K1771*I$8)^2))),           V_rtHz(J1771)/($X$2*I$8*(J1771*H$1017+J1771+K1771)),V_rtHz(K1771)*SQRT(Sum_Sq(J1771*I$8*$X$2*H$1017,1))/($X$2*I$8*(J1771*H$1017+J1771+K1771))))/SQRT(Sum_Sq(1/(1+$A1771)+$AC$2/$I$2-1/(1+(1+K1771/J1771)/H$1017),$X$2/$I$2)),IF(K1772&lt;0,"A",H1772))</f>
        <v>5.9784314927916877E-7</v>
      </c>
      <c r="J1771" s="13">
        <f t="shared" si="637"/>
        <v>2832.3345603452499</v>
      </c>
      <c r="K1771" s="12">
        <f t="shared" si="661"/>
        <v>10986.840738571136</v>
      </c>
      <c r="M1771" s="13">
        <f>IF(P1771&gt;0,SQRT(Sum_Sq($AI$2,V_rtHz($AH$2)/(1+1/$A1771),V_rtHz($AH$2*$A1771)/(1+$A1771),$AN$2*$AH$2/(1+1/$A1771),$AM$2*SQRT(Sum_Sq(P1771,1/($X$2*N$8*(1+M$1017+P1771/O1771))))/SQRT(Sum_Sq($X$2*P1771*N$8,1)),                   $AQ$2*SQRT(Sum_Sq($AH$2/(1+1/$A1771)+P1771*( 1/(M$1017+1+P1771/O1771)-1)/(1+($X$2*P1771*N$8)^2), (P1771^2*N$8*$X$2+1/($X$2*N$8*(M$1017+1+P1771/O1771           )))/(1+($X$2*P1771*N$8)^2))),           V_rtHz(O1771)/($X$2*N$8*(O1771*M$1017+O1771+P1771)),V_rtHz(P1771)*SQRT(Sum_Sq(O1771*N$8*$X$2*M$1017,1))/($X$2*N$8*(O1771*M$1017+O1771+P1771))))/SQRT(Sum_Sq(1/(1+$A1771)+$AC$2/$I$2-1/(1+(1+P1771/O1771)/M$1017),$X$2/$I$2)),IF(P1772&lt;0,"A",M1772))</f>
        <v>8.0647625613721963E-7</v>
      </c>
      <c r="O1771" s="13">
        <f t="shared" si="638"/>
        <v>2595.153922840153</v>
      </c>
      <c r="P1771" s="12">
        <f t="shared" si="662"/>
        <v>37918.771557191416</v>
      </c>
      <c r="R1771" s="13">
        <f>IF(U1771&gt;0,SQRT(Sum_Sq($AI$2,V_rtHz($AH$2)/(1+1/$A1771),V_rtHz($AH$2*$A1771)/(1+$A1771),$AN$2*$AH$2/(1+1/$A1771),$AM$2*SQRT(Sum_Sq(U1771,1/($X$2*S$8*(1+R$1017+U1771/T1771))))/SQRT(Sum_Sq($X$2*U1771*S$8,1)),                   $AQ$2*SQRT(Sum_Sq($AH$2/(1+1/$A1771)+U1771*( 1/(R$1017+1+U1771/T1771)-1)/(1+($X$2*U1771*S$8)^2), (U1771^2*S$8*$X$2+1/($X$2*S$8*(R$1017+1+U1771/T1771           )))/(1+($X$2*U1771*S$8)^2))),           V_rtHz(T1771)/($X$2*S$8*(T1771*R$1017+T1771+U1771)),V_rtHz(U1771)*SQRT(Sum_Sq(T1771*S$8*$X$2*R$1017,1))/($X$2*S$8*(T1771*R$1017+T1771+U1771))))/SQRT(Sum_Sq(1/(1+$A1771)+$AC$2/$I$2-1/(1+(1+U1771/T1771)/R$1017),$X$2/$I$2)),IF(U1772&lt;0,"A",R1772))</f>
        <v>1.2917389010503553E-6</v>
      </c>
      <c r="T1771" s="13">
        <f t="shared" si="639"/>
        <v>2531.9890659269086</v>
      </c>
      <c r="U1771" s="12">
        <f t="shared" si="663"/>
        <v>122901.03915386519</v>
      </c>
      <c r="X1771" s="13">
        <f>IF(AA1771&gt;0,SQRT(Sum_Sq($AI$2,V_rtHz($AH$2)/(1+1/$A1771),V_rtHz($AH$2*$A1771)/(1+$A1771),$AN$2*$AH$2/(1+1/$A1771),$AM$2*SQRT(Sum_Sq(AA1771,1/($X$2*Y$8*(1+X$1017+AA1771/Z1771))))/SQRT(Sum_Sq($X$2*AA1771*Y$8,1)),                   $AQ$2*SQRT(Sum_Sq($AH$2/(1+1/$A1771)+AA1771*( 1/(X$1017+1+AA1771/Z1771)-1)/(1+($X$2*AA1771*Y$8)^2), (AA1771^2*Y$8*$X$2+1/($X$2*Y$8*(X$1017+1+AA1771/Z1771           )))/(1+($X$2*AA1771*Y$8)^2))),           V_rtHz(Z1771)/($X$2*Y$8*(Z1771*X$1017+Z1771+AA1771)),V_rtHz(AA1771)*SQRT(Sum_Sq(Z1771*Y$8*$X$2*X$1017,1))/($X$2*Y$8*(Z1771*X$1017+Z1771+AA1771))))/SQRT(Sum_Sq(1/(1+$A1771)+$AC$2/$I$2-1/(1+(1+AA1771/Z1771)/X$1017),$X$2/$I$2)),IF(AA1772&lt;0,"A",X1772))</f>
        <v>2.2161548511086268E-6</v>
      </c>
      <c r="Z1771" s="13">
        <f t="shared" si="640"/>
        <v>2512.9784679322252</v>
      </c>
      <c r="AA1771" s="12">
        <f t="shared" si="664"/>
        <v>391587.31366646499</v>
      </c>
      <c r="AC1771" s="13">
        <f>IF(AF1771&gt;0,SQRT(Sum_Sq($AI$2,V_rtHz($AH$2)/(1+1/$A1771),V_rtHz($AH$2*$A1771)/(1+$A1771),$AN$2*$AH$2/(1+1/$A1771),$AM$2*SQRT(Sum_Sq(AF1771,1/($X$2*AD$8*(1+AC$1017+AF1771/AE1771))))/SQRT(Sum_Sq($X$2*AF1771*AD$8,1)),                   $AQ$2*SQRT(Sum_Sq($AH$2/(1+1/$A1771)+AF1771*( 1/(AC$1017+1+AF1771/AE1771)-1)/(1+($X$2*AF1771*AD$8)^2), (AF1771^2*AD$8*$X$2+1/($X$2*AD$8*(AC$1017+1+AF1771/AE1771           )))/(1+($X$2*AF1771*AD$8)^2))),           V_rtHz(AE1771)/($X$2*AD$8*(AE1771*AC$1017+AE1771+AF1771)),V_rtHz(AF1771)*SQRT(Sum_Sq(AE1771*AD$8*$X$2*AC$1017,1))/($X$2*AD$8*(AE1771*AC$1017+AE1771+AF1771))))/SQRT(Sum_Sq(1/(1+$A1771)+$AC$2/$I$2-1/(1+(1+AF1771/AE1771)/AC$1017),$X$2/$I$2)),IF(AF1772&lt;0,"A",AC1772))</f>
        <v>3.8953796613912376E-6</v>
      </c>
      <c r="AE1771" s="13">
        <f t="shared" si="641"/>
        <v>2507.0576032543077</v>
      </c>
      <c r="AF1771" s="12">
        <f t="shared" si="665"/>
        <v>1241232.2992686983</v>
      </c>
      <c r="AG1771" s="13"/>
      <c r="AH1771" s="13">
        <f>IF(AK1771&gt;0,SQRT(Sum_Sq($AI$2,V_rtHz($AH$2)/(1+1/$A1771),V_rtHz($AH$2*$A1771)/(1+$A1771),$AN$2*$AH$2/(1+1/$A1771),$AM$2*SQRT(Sum_Sq(AK1771,1/($X$2*AI$8*(1+AH$1017+AK1771/AJ1771))))/SQRT(Sum_Sq($X$2*AK1771*AI$8,1)),                   $AQ$2*SQRT(Sum_Sq($AH$2/(1+1/$A1771)+AK1771*( 1/(AH$1017+1+AK1771/AJ1771)-1)/(1+($X$2*AK1771*AI$8)^2), (AK1771^2*AI$8*$X$2+1/($X$2*AI$8*(AH$1017+1+AK1771/AJ1771           )))/(1+($X$2*AK1771*AI$8)^2))),           V_rtHz(AJ1771)/($X$2*AI$8*(AJ1771*AH$1017+AJ1771+AK1771)),V_rtHz(AK1771)*SQRT(Sum_Sq(AJ1771*AI$8*$X$2*AH$1017,1))/($X$2*AI$8*(AJ1771*AH$1017+AJ1771+AK1771))))/SQRT(Sum_Sq(1/(1+$A1771)+$AC$2/$I$2-1/(1+(1+AK1771/AJ1771)/AH$1017),$X$2/$I$2)),IF(AK1772&lt;0,"A",AH1772))</f>
        <v>6.9024317037999757E-6</v>
      </c>
      <c r="AI1771" s="13"/>
      <c r="AJ1771" s="13">
        <f t="shared" si="642"/>
        <v>2505.1941775736113</v>
      </c>
      <c r="AK1771" s="12">
        <f t="shared" si="666"/>
        <v>3928040.7737189638</v>
      </c>
      <c r="AM1771" s="13">
        <f>IF(AP1771&gt;0,SQRT(Sum_Sq($AI$2,V_rtHz($AH$2)/(1+1/$A1771),V_rtHz($AH$2*$A1771)/(1+$A1771),$AN$2*$AH$2/(1+1/$A1771),$AM$2*SQRT(Sum_Sq(AP1771,1/($X$2*AN$8*(1+AM$1017+AP1771/AO1771))))/SQRT(Sum_Sq($X$2*AP1771*AN$8,1)),                   $AQ$2*SQRT(Sum_Sq($AH$2/(1+1/$A1771)+AP1771*( 1/(AM$1017+1+AP1771/AO1771)-1)/(1+($X$2*AP1771*AN$8)^2), (AP1771^2*AN$8*$X$2+1/($X$2*AN$8*(AM$1017+1+AP1771/AO1771           )))/(1+($X$2*AP1771*AN$8)^2))),           V_rtHz(AO1771)/($X$2*AN$8*(AO1771*AM$1017+AO1771+AP1771)),V_rtHz(AP1771)*SQRT(Sum_Sq(AO1771*AN$8*$X$2*AM$1017,1))/($X$2*AN$8*(AO1771*AM$1017+AO1771+AP1771))))/SQRT(Sum_Sq(1/(1+$A1771)+$AC$2/$I$2-1/(1+(1+AP1771/AO1771)/AM$1017),$X$2/$I$2)),IF(AP1772&lt;0,"A",AM1772))</f>
        <v>1.2266369176649243E-5</v>
      </c>
      <c r="AO1771" s="13">
        <f t="shared" si="643"/>
        <v>2504.6057971218961</v>
      </c>
      <c r="AP1771" s="12">
        <f t="shared" si="667"/>
        <v>12424473.651152246</v>
      </c>
      <c r="AR1771" s="13">
        <f t="shared" si="644"/>
        <v>31506.815879885424</v>
      </c>
      <c r="AS1771" s="13">
        <f t="shared" si="645"/>
        <v>0.34465664218175224</v>
      </c>
      <c r="AV1771" s="13"/>
      <c r="AW1771" s="13">
        <f t="shared" si="646"/>
        <v>9963.3300000000036</v>
      </c>
      <c r="AX1771" s="13">
        <f t="shared" si="647"/>
        <v>1.0898999999999985</v>
      </c>
      <c r="AZ1771" s="13"/>
      <c r="BA1771" s="13"/>
      <c r="BB1771" s="13">
        <f t="shared" si="648"/>
        <v>3150.681587988543</v>
      </c>
      <c r="BC1771" s="13">
        <f t="shared" si="649"/>
        <v>3.4465664218175154</v>
      </c>
      <c r="BD1771" s="13"/>
      <c r="BE1771" s="13"/>
      <c r="BG1771" s="13">
        <f t="shared" si="650"/>
        <v>996.3330000000002</v>
      </c>
      <c r="BH1771" s="13">
        <f t="shared" si="651"/>
        <v>10.899000000000004</v>
      </c>
      <c r="BI1771" s="13"/>
      <c r="BL1771" s="13">
        <f t="shared" si="652"/>
        <v>315.06815879885437</v>
      </c>
      <c r="BM1771" s="13">
        <f t="shared" si="653"/>
        <v>34.465664218175149</v>
      </c>
      <c r="BP1771" s="13"/>
      <c r="BQ1771" s="13">
        <f t="shared" si="654"/>
        <v>99.633300000000006</v>
      </c>
      <c r="BR1771" s="13">
        <f t="shared" si="655"/>
        <v>108.99000000000002</v>
      </c>
      <c r="BT1771" s="13"/>
      <c r="BU1771" s="13"/>
      <c r="BV1771" s="13">
        <f t="shared" si="656"/>
        <v>31.50681587988543</v>
      </c>
      <c r="BW1771" s="13">
        <f t="shared" si="657"/>
        <v>344.65664218175152</v>
      </c>
      <c r="CA1771" s="13">
        <f t="shared" si="658"/>
        <v>9.9633299999999991</v>
      </c>
      <c r="CB1771" s="13">
        <f t="shared" si="659"/>
        <v>1089.9000000000028</v>
      </c>
    </row>
    <row r="1772" spans="1:80" x14ac:dyDescent="0.3">
      <c r="A1772" s="13">
        <f t="shared" si="635"/>
        <v>0.35318316979195685</v>
      </c>
      <c r="C1772" s="13">
        <f>IF(F1772&gt;0,SQRT(Sum_Sq($AI$2,V_rtHz($AH$2)/(1+1/$A1772),V_rtHz($AH$2*$A1772)/(1+$A1772),$AN$2*$AH$2/(1+1/$A1772),$AM$2*SQRT(Sum_Sq(F1772,1/($X$2*D$8*(1+C$1017+F1772/E1772))))/SQRT(Sum_Sq($X$2*F1772*D$8,1)),                   $AQ$2*SQRT(Sum_Sq($AH$2/(1+1/$A1772)+F1772*( 1/(C$1017+1+F1772/E1772)-1)/(1+($X$2*F1772*D$8)^2), (F1772^2*D$8*$X$2+1/($X$2*D$8*(C$1017+1+F1772/E1772           )))/(1+($X$2*F1772*D$8)^2))),           V_rtHz(E1772)/($X$2*D$8*(E1772*C$1017+E1772+F1772)),V_rtHz(F1772)*SQRT(Sum_Sq(E1772*D$8*$X$2*C$1017,1))/($X$2*D$8*(E1772*C$1017+E1772+F1772))))/SQRT(Sum_Sq(1/(1+$A1772)+$AC$2/$I$2-1/(1+(1+F1772/E1772)/C$1017),$X$2/$I$2)),IF(F1773&lt;0,"A",C1773))</f>
        <v>7.4376787817621231E-7</v>
      </c>
      <c r="E1772" s="13">
        <f t="shared" si="636"/>
        <v>4491.0882375539322</v>
      </c>
      <c r="F1772" s="12">
        <f t="shared" si="660"/>
        <v>2191.1181333084019</v>
      </c>
      <c r="H1772" s="13">
        <f>IF(K1772&gt;0,SQRT(Sum_Sq($AI$2,V_rtHz($AH$2)/(1+1/$A1772),V_rtHz($AH$2*$A1772)/(1+$A1772),$AN$2*$AH$2/(1+1/$A1772),$AM$2*SQRT(Sum_Sq(K1772,1/($X$2*I$8*(1+H$1017+K1772/J1772))))/SQRT(Sum_Sq($X$2*K1772*I$8,1)),                   $AQ$2*SQRT(Sum_Sq($AH$2/(1+1/$A1772)+K1772*( 1/(H$1017+1+K1772/J1772)-1)/(1+($X$2*K1772*I$8)^2), (K1772^2*I$8*$X$2+1/($X$2*I$8*(H$1017+1+K1772/J1772           )))/(1+($X$2*K1772*I$8)^2))),           V_rtHz(J1772)/($X$2*I$8*(J1772*H$1017+J1772+K1772)),V_rtHz(K1772)*SQRT(Sum_Sq(J1772*I$8*$X$2*H$1017,1))/($X$2*I$8*(J1772*H$1017+J1772+K1772))))/SQRT(Sum_Sq(1/(1+$A1772)+$AC$2/$I$2-1/(1+(1+K1772/J1772)/H$1017),$X$2/$I$2)),IF(K1773&lt;0,"A",H1773))</f>
        <v>5.984287537511581E-7</v>
      </c>
      <c r="J1772" s="13">
        <f t="shared" si="637"/>
        <v>2809.1461115679563</v>
      </c>
      <c r="K1772" s="12">
        <f t="shared" si="661"/>
        <v>11077.53299293324</v>
      </c>
      <c r="M1772" s="13">
        <f>IF(P1772&gt;0,SQRT(Sum_Sq($AI$2,V_rtHz($AH$2)/(1+1/$A1772),V_rtHz($AH$2*$A1772)/(1+$A1772),$AN$2*$AH$2/(1+1/$A1772),$AM$2*SQRT(Sum_Sq(P1772,1/($X$2*N$8*(1+M$1017+P1772/O1772))))/SQRT(Sum_Sq($X$2*P1772*N$8,1)),                   $AQ$2*SQRT(Sum_Sq($AH$2/(1+1/$A1772)+P1772*( 1/(M$1017+1+P1772/O1772)-1)/(1+($X$2*P1772*N$8)^2), (P1772^2*N$8*$X$2+1/($X$2*N$8*(M$1017+1+P1772/O1772           )))/(1+($X$2*P1772*N$8)^2))),           V_rtHz(O1772)/($X$2*N$8*(O1772*M$1017+O1772+P1772)),V_rtHz(P1772)*SQRT(Sum_Sq(O1772*N$8*$X$2*M$1017,1))/($X$2*N$8*(O1772*M$1017+O1772+P1772))))/SQRT(Sum_Sq(1/(1+$A1772)+$AC$2/$I$2-1/(1+(1+P1772/O1772)/M$1017),$X$2/$I$2)),IF(P1773&lt;0,"A",M1773))</f>
        <v>8.0809288986098864E-7</v>
      </c>
      <c r="O1772" s="13">
        <f t="shared" si="638"/>
        <v>2577.4102187864901</v>
      </c>
      <c r="P1772" s="12">
        <f t="shared" si="662"/>
        <v>38179.816328289606</v>
      </c>
      <c r="R1772" s="13">
        <f>IF(U1772&gt;0,SQRT(Sum_Sq($AI$2,V_rtHz($AH$2)/(1+1/$A1772),V_rtHz($AH$2*$A1772)/(1+$A1772),$AN$2*$AH$2/(1+1/$A1772),$AM$2*SQRT(Sum_Sq(U1772,1/($X$2*S$8*(1+R$1017+U1772/T1772))))/SQRT(Sum_Sq($X$2*U1772*S$8,1)),                   $AQ$2*SQRT(Sum_Sq($AH$2/(1+1/$A1772)+U1772*( 1/(R$1017+1+U1772/T1772)-1)/(1+($X$2*U1772*S$8)^2), (U1772^2*S$8*$X$2+1/($X$2*S$8*(R$1017+1+U1772/T1772           )))/(1+($X$2*U1772*S$8)^2))),           V_rtHz(T1772)/($X$2*S$8*(T1772*R$1017+T1772+U1772)),V_rtHz(U1772)*SQRT(Sum_Sq(T1772*S$8*$X$2*R$1017,1))/($X$2*S$8*(T1772*R$1017+T1772+U1772))))/SQRT(Sum_Sq(1/(1+$A1772)+$AC$2/$I$2-1/(1+(1+U1772/T1772)/R$1017),$X$2/$I$2)),IF(U1773&lt;0,"A",R1773))</f>
        <v>1.2945721128832334E-6</v>
      </c>
      <c r="T1772" s="13">
        <f t="shared" si="639"/>
        <v>2515.5331955344323</v>
      </c>
      <c r="U1772" s="12">
        <f t="shared" si="663"/>
        <v>123705.02121818734</v>
      </c>
      <c r="X1772" s="13">
        <f>IF(AA1772&gt;0,SQRT(Sum_Sq($AI$2,V_rtHz($AH$2)/(1+1/$A1772),V_rtHz($AH$2*$A1772)/(1+$A1772),$AN$2*$AH$2/(1+1/$A1772),$AM$2*SQRT(Sum_Sq(AA1772,1/($X$2*Y$8*(1+X$1017+AA1772/Z1772))))/SQRT(Sum_Sq($X$2*AA1772*Y$8,1)),                   $AQ$2*SQRT(Sum_Sq($AH$2/(1+1/$A1772)+AA1772*( 1/(X$1017+1+AA1772/Z1772)-1)/(1+($X$2*AA1772*Y$8)^2), (AA1772^2*Y$8*$X$2+1/($X$2*Y$8*(X$1017+1+AA1772/Z1772           )))/(1+($X$2*AA1772*Y$8)^2))),           V_rtHz(Z1772)/($X$2*Y$8*(Z1772*X$1017+Z1772+AA1772)),V_rtHz(AA1772)*SQRT(Sum_Sq(Z1772*Y$8*$X$2*X$1017,1))/($X$2*Y$8*(Z1772*X$1017+Z1772+AA1772))))/SQRT(Sum_Sq(1/(1+$A1772)+$AC$2/$I$2-1/(1+(1+AA1772/Z1772)/X$1017),$X$2/$I$2)),IF(AA1773&lt;0,"A",X1773))</f>
        <v>2.2211126442961819E-6</v>
      </c>
      <c r="Z1772" s="13">
        <f t="shared" si="640"/>
        <v>2496.8974223154346</v>
      </c>
      <c r="AA1772" s="12">
        <f t="shared" si="664"/>
        <v>394109.29690764571</v>
      </c>
      <c r="AC1772" s="13">
        <f>IF(AF1772&gt;0,SQRT(Sum_Sq($AI$2,V_rtHz($AH$2)/(1+1/$A1772),V_rtHz($AH$2*$A1772)/(1+$A1772),$AN$2*$AH$2/(1+1/$A1772),$AM$2*SQRT(Sum_Sq(AF1772,1/($X$2*AD$8*(1+AC$1017+AF1772/AE1772))))/SQRT(Sum_Sq($X$2*AF1772*AD$8,1)),                   $AQ$2*SQRT(Sum_Sq($AH$2/(1+1/$A1772)+AF1772*( 1/(AC$1017+1+AF1772/AE1772)-1)/(1+($X$2*AF1772*AD$8)^2), (AF1772^2*AD$8*$X$2+1/($X$2*AD$8*(AC$1017+1+AF1772/AE1772           )))/(1+($X$2*AF1772*AD$8)^2))),           V_rtHz(AE1772)/($X$2*AD$8*(AE1772*AC$1017+AE1772+AF1772)),V_rtHz(AF1772)*SQRT(Sum_Sq(AE1772*AD$8*$X$2*AC$1017,1))/($X$2*AD$8*(AE1772*AC$1017+AE1772+AF1772))))/SQRT(Sum_Sq(1/(1+$A1772)+$AC$2/$I$2-1/(1+(1+AF1772/AE1772)/AC$1017),$X$2/$I$2)),IF(AF1773&lt;0,"A",AC1773))</f>
        <v>3.9041421256414943E-6</v>
      </c>
      <c r="AE1772" s="13">
        <f t="shared" si="641"/>
        <v>2491.092105402764</v>
      </c>
      <c r="AF1772" s="12">
        <f t="shared" si="665"/>
        <v>1249187.4011953839</v>
      </c>
      <c r="AG1772" s="13"/>
      <c r="AH1772" s="13">
        <f>IF(AK1772&gt;0,SQRT(Sum_Sq($AI$2,V_rtHz($AH$2)/(1+1/$A1772),V_rtHz($AH$2*$A1772)/(1+$A1772),$AN$2*$AH$2/(1+1/$A1772),$AM$2*SQRT(Sum_Sq(AK1772,1/($X$2*AI$8*(1+AH$1017+AK1772/AJ1772))))/SQRT(Sum_Sq($X$2*AK1772*AI$8,1)),                   $AQ$2*SQRT(Sum_Sq($AH$2/(1+1/$A1772)+AK1772*( 1/(AH$1017+1+AK1772/AJ1772)-1)/(1+($X$2*AK1772*AI$8)^2), (AK1772^2*AI$8*$X$2+1/($X$2*AI$8*(AH$1017+1+AK1772/AJ1772           )))/(1+($X$2*AK1772*AI$8)^2))),           V_rtHz(AJ1772)/($X$2*AI$8*(AJ1772*AH$1017+AJ1772+AK1772)),V_rtHz(AK1772)*SQRT(Sum_Sq(AJ1772*AI$8*$X$2*AH$1017,1))/($X$2*AI$8*(AJ1772*AH$1017+AJ1772+AK1772))))/SQRT(Sum_Sq(1/(1+$A1772)+$AC$2/$I$2-1/(1+(1+AK1772/AJ1772)/AH$1017),$X$2/$I$2)),IF(AK1773&lt;0,"A",AH1773))</f>
        <v>6.9179905980416948E-6</v>
      </c>
      <c r="AI1772" s="13"/>
      <c r="AJ1772" s="13">
        <f t="shared" si="642"/>
        <v>2489.2649284840109</v>
      </c>
      <c r="AK1772" s="12">
        <f t="shared" si="666"/>
        <v>3953177.0053842622</v>
      </c>
      <c r="AM1772" s="13">
        <f>IF(AP1772&gt;0,SQRT(Sum_Sq($AI$2,V_rtHz($AH$2)/(1+1/$A1772),V_rtHz($AH$2*$A1772)/(1+$A1772),$AN$2*$AH$2/(1+1/$A1772),$AM$2*SQRT(Sum_Sq(AP1772,1/($X$2*AN$8*(1+AM$1017+AP1772/AO1772))))/SQRT(Sum_Sq($X$2*AP1772*AN$8,1)),                   $AQ$2*SQRT(Sum_Sq($AH$2/(1+1/$A1772)+AP1772*( 1/(AM$1017+1+AP1772/AO1772)-1)/(1+($X$2*AP1772*AN$8)^2), (AP1772^2*AN$8*$X$2+1/($X$2*AN$8*(AM$1017+1+AP1772/AO1772           )))/(1+($X$2*AP1772*AN$8)^2))),           V_rtHz(AO1772)/($X$2*AN$8*(AO1772*AM$1017+AO1772+AP1772)),V_rtHz(AP1772)*SQRT(Sum_Sq(AO1772*AN$8*$X$2*AM$1017,1))/($X$2*AN$8*(AO1772*AM$1017+AO1772+AP1772))))/SQRT(Sum_Sq(1/(1+$A1772)+$AC$2/$I$2-1/(1+(1+AP1772/AO1772)/AM$1017),$X$2/$I$2)),IF(AP1773&lt;0,"A",AM1773))</f>
        <v>1.2294073936376118E-5</v>
      </c>
      <c r="AO1772" s="13">
        <f t="shared" si="643"/>
        <v>2488.6879820658205</v>
      </c>
      <c r="AP1772" s="12">
        <f t="shared" si="667"/>
        <v>12503941.416968336</v>
      </c>
      <c r="AR1772" s="13">
        <f t="shared" si="644"/>
        <v>31506.815879885431</v>
      </c>
      <c r="AS1772" s="13">
        <f t="shared" si="645"/>
        <v>0.34465664218175168</v>
      </c>
      <c r="AV1772" s="13"/>
      <c r="AW1772" s="13">
        <f t="shared" si="646"/>
        <v>9963.3300000000036</v>
      </c>
      <c r="AX1772" s="13">
        <f t="shared" si="647"/>
        <v>1.0898999999999999</v>
      </c>
      <c r="AZ1772" s="13"/>
      <c r="BA1772" s="13"/>
      <c r="BB1772" s="13">
        <f t="shared" si="648"/>
        <v>3150.681587988543</v>
      </c>
      <c r="BC1772" s="13">
        <f t="shared" si="649"/>
        <v>3.4465664218175154</v>
      </c>
      <c r="BD1772" s="13"/>
      <c r="BE1772" s="13"/>
      <c r="BG1772" s="13">
        <f t="shared" si="650"/>
        <v>996.3330000000002</v>
      </c>
      <c r="BH1772" s="13">
        <f t="shared" si="651"/>
        <v>10.899000000000013</v>
      </c>
      <c r="BI1772" s="13"/>
      <c r="BL1772" s="13">
        <f t="shared" si="652"/>
        <v>315.06815879885437</v>
      </c>
      <c r="BM1772" s="13">
        <f t="shared" si="653"/>
        <v>34.465664218175064</v>
      </c>
      <c r="BP1772" s="13"/>
      <c r="BQ1772" s="13">
        <f t="shared" si="654"/>
        <v>99.633300000000006</v>
      </c>
      <c r="BR1772" s="13">
        <f t="shared" si="655"/>
        <v>108.99000000000024</v>
      </c>
      <c r="BT1772" s="13"/>
      <c r="BU1772" s="13"/>
      <c r="BV1772" s="13">
        <f t="shared" si="656"/>
        <v>31.50681587988543</v>
      </c>
      <c r="BW1772" s="13">
        <f t="shared" si="657"/>
        <v>344.65664218175209</v>
      </c>
      <c r="CA1772" s="13">
        <f t="shared" si="658"/>
        <v>9.9633299999999991</v>
      </c>
      <c r="CB1772" s="13">
        <f t="shared" si="659"/>
        <v>1089.9000000000001</v>
      </c>
    </row>
    <row r="1773" spans="1:80" x14ac:dyDescent="0.3">
      <c r="A1773" s="13">
        <f t="shared" si="635"/>
        <v>0.35809643710263617</v>
      </c>
      <c r="C1773" s="13">
        <f>IF(F1773&gt;0,SQRT(Sum_Sq($AI$2,V_rtHz($AH$2)/(1+1/$A1773),V_rtHz($AH$2*$A1773)/(1+$A1773),$AN$2*$AH$2/(1+1/$A1773),$AM$2*SQRT(Sum_Sq(F1773,1/($X$2*D$8*(1+C$1017+F1773/E1773))))/SQRT(Sum_Sq($X$2*F1773*D$8,1)),                   $AQ$2*SQRT(Sum_Sq($AH$2/(1+1/$A1773)+F1773*( 1/(C$1017+1+F1773/E1773)-1)/(1+($X$2*F1773*D$8)^2), (F1773^2*D$8*$X$2+1/($X$2*D$8*(C$1017+1+F1773/E1773           )))/(1+($X$2*F1773*D$8)^2))),           V_rtHz(E1773)/($X$2*D$8*(E1773*C$1017+E1773+F1773)),V_rtHz(F1773)*SQRT(Sum_Sq(E1773*D$8*$X$2*C$1017,1))/($X$2*D$8*(E1773*C$1017+E1773+F1773))))/SQRT(Sum_Sq(1/(1+$A1773)+$AC$2/$I$2-1/(1+(1+F1773/E1773)/C$1017),$X$2/$I$2)),IF(F1774&lt;0,"A",C1774))</f>
        <v>7.3531018778092115E-7</v>
      </c>
      <c r="E1773" s="13">
        <f t="shared" si="636"/>
        <v>4394.3443102339306</v>
      </c>
      <c r="F1773" s="12">
        <f t="shared" si="660"/>
        <v>2239.3568143204143</v>
      </c>
      <c r="H1773" s="13">
        <f>IF(K1773&gt;0,SQRT(Sum_Sq($AI$2,V_rtHz($AH$2)/(1+1/$A1773),V_rtHz($AH$2*$A1773)/(1+$A1773),$AN$2*$AH$2/(1+1/$A1773),$AM$2*SQRT(Sum_Sq(K1773,1/($X$2*I$8*(1+H$1017+K1773/J1773))))/SQRT(Sum_Sq($X$2*K1773*I$8,1)),                   $AQ$2*SQRT(Sum_Sq($AH$2/(1+1/$A1773)+K1773*( 1/(H$1017+1+K1773/J1773)-1)/(1+($X$2*K1773*I$8)^2), (K1773^2*I$8*$X$2+1/($X$2*I$8*(H$1017+1+K1773/J1773           )))/(1+($X$2*K1773*I$8)^2))),           V_rtHz(J1773)/($X$2*I$8*(J1773*H$1017+J1773+K1773)),V_rtHz(K1773)*SQRT(Sum_Sq(J1773*I$8*$X$2*H$1017,1))/($X$2*I$8*(J1773*H$1017+J1773+K1773))))/SQRT(Sum_Sq(1/(1+$A1773)+$AC$2/$I$2-1/(1+(1+K1773/J1773)/H$1017),$X$2/$I$2)),IF(K1774&lt;0,"A",H1774))</f>
        <v>5.9906736083190386E-7</v>
      </c>
      <c r="J1773" s="13">
        <f t="shared" si="637"/>
        <v>2786.2233988790931</v>
      </c>
      <c r="K1773" s="12">
        <f t="shared" si="661"/>
        <v>11168.66965706454</v>
      </c>
      <c r="M1773" s="13">
        <f>IF(P1773&gt;0,SQRT(Sum_Sq($AI$2,V_rtHz($AH$2)/(1+1/$A1773),V_rtHz($AH$2*$A1773)/(1+$A1773),$AN$2*$AH$2/(1+1/$A1773),$AM$2*SQRT(Sum_Sq(P1773,1/($X$2*N$8*(1+M$1017+P1773/O1773))))/SQRT(Sum_Sq($X$2*P1773*N$8,1)),                   $AQ$2*SQRT(Sum_Sq($AH$2/(1+1/$A1773)+P1773*( 1/(M$1017+1+P1773/O1773)-1)/(1+($X$2*P1773*N$8)^2), (P1773^2*N$8*$X$2+1/($X$2*N$8*(M$1017+1+P1773/O1773           )))/(1+($X$2*P1773*N$8)^2))),           V_rtHz(O1773)/($X$2*N$8*(O1773*M$1017+O1773+P1773)),V_rtHz(P1773)*SQRT(Sum_Sq(O1773*N$8*$X$2*M$1017,1))/($X$2*N$8*(O1773*M$1017+O1773+P1773))))/SQRT(Sum_Sq(1/(1+$A1773)+$AC$2/$I$2-1/(1+(1+P1773/O1773)/M$1017),$X$2/$I$2)),IF(P1774&lt;0,"A",M1774))</f>
        <v>8.0976312669503577E-7</v>
      </c>
      <c r="O1773" s="13">
        <f t="shared" si="638"/>
        <v>2559.7957539964332</v>
      </c>
      <c r="P1773" s="12">
        <f t="shared" si="662"/>
        <v>38442.539254271309</v>
      </c>
      <c r="R1773" s="13">
        <f>IF(U1773&gt;0,SQRT(Sum_Sq($AI$2,V_rtHz($AH$2)/(1+1/$A1773),V_rtHz($AH$2*$A1773)/(1+$A1773),$AN$2*$AH$2/(1+1/$A1773),$AM$2*SQRT(Sum_Sq(U1773,1/($X$2*S$8*(1+R$1017+U1773/T1773))))/SQRT(Sum_Sq($X$2*U1773*S$8,1)),                   $AQ$2*SQRT(Sum_Sq($AH$2/(1+1/$A1773)+U1773*( 1/(R$1017+1+U1773/T1773)-1)/(1+($X$2*U1773*S$8)^2), (U1773^2*S$8*$X$2+1/($X$2*S$8*(R$1017+1+U1773/T1773           )))/(1+($X$2*U1773*S$8)^2))),           V_rtHz(T1773)/($X$2*S$8*(T1773*R$1017+T1773+U1773)),V_rtHz(U1773)*SQRT(Sum_Sq(T1773*S$8*$X$2*R$1017,1))/($X$2*S$8*(T1773*R$1017+T1773+U1773))))/SQRT(Sum_Sq(1/(1+$A1773)+$AC$2/$I$2-1/(1+(1+U1773/T1773)/R$1017),$X$2/$I$2)),IF(U1774&lt;0,"A",R1774))</f>
        <v>1.2974839440832956E-6</v>
      </c>
      <c r="T1773" s="13">
        <f t="shared" si="639"/>
        <v>2499.1799530835547</v>
      </c>
      <c r="U1773" s="12">
        <f t="shared" si="663"/>
        <v>124514.47801695685</v>
      </c>
      <c r="X1773" s="13">
        <f>IF(AA1773&gt;0,SQRT(Sum_Sq($AI$2,V_rtHz($AH$2)/(1+1/$A1773),V_rtHz($AH$2*$A1773)/(1+$A1773),$AN$2*$AH$2/(1+1/$A1773),$AM$2*SQRT(Sum_Sq(AA1773,1/($X$2*Y$8*(1+X$1017+AA1773/Z1773))))/SQRT(Sum_Sq($X$2*AA1773*Y$8,1)),                   $AQ$2*SQRT(Sum_Sq($AH$2/(1+1/$A1773)+AA1773*( 1/(X$1017+1+AA1773/Z1773)-1)/(1+($X$2*AA1773*Y$8)^2), (AA1773^2*Y$8*$X$2+1/($X$2*Y$8*(X$1017+1+AA1773/Z1773           )))/(1+($X$2*AA1773*Y$8)^2))),           V_rtHz(Z1773)/($X$2*Y$8*(Z1773*X$1017+Z1773+AA1773)),V_rtHz(AA1773)*SQRT(Sum_Sq(Z1773*Y$8*$X$2*X$1017,1))/($X$2*Y$8*(Z1773*X$1017+Z1773+AA1773))))/SQRT(Sum_Sq(1/(1+$A1773)+$AC$2/$I$2-1/(1+(1+AA1773/Z1773)/X$1017),$X$2/$I$2)),IF(AA1774&lt;0,"A",X1774))</f>
        <v>2.226201239474318E-6</v>
      </c>
      <c r="Z1773" s="13">
        <f t="shared" si="640"/>
        <v>2480.9116852237385</v>
      </c>
      <c r="AA1773" s="12">
        <f t="shared" si="664"/>
        <v>396648.73740578291</v>
      </c>
      <c r="AC1773" s="13">
        <f>IF(AF1773&gt;0,SQRT(Sum_Sq($AI$2,V_rtHz($AH$2)/(1+1/$A1773),V_rtHz($AH$2*$A1773)/(1+$A1773),$AN$2*$AH$2/(1+1/$A1773),$AM$2*SQRT(Sum_Sq(AF1773,1/($X$2*AD$8*(1+AC$1017+AF1773/AE1773))))/SQRT(Sum_Sq($X$2*AF1773*AD$8,1)),                   $AQ$2*SQRT(Sum_Sq($AH$2/(1+1/$A1773)+AF1773*( 1/(AC$1017+1+AF1773/AE1773)-1)/(1+($X$2*AF1773*AD$8)^2), (AF1773^2*AD$8*$X$2+1/($X$2*AD$8*(AC$1017+1+AF1773/AE1773           )))/(1+($X$2*AF1773*AD$8)^2))),           V_rtHz(AE1773)/($X$2*AD$8*(AE1773*AC$1017+AE1773+AF1773)),V_rtHz(AF1773)*SQRT(Sum_Sq(AE1773*AD$8*$X$2*AC$1017,1))/($X$2*AD$8*(AE1773*AC$1017+AE1773+AF1773))))/SQRT(Sum_Sq(1/(1+$A1773)+$AC$2/$I$2-1/(1+(1+AF1773/AE1773)/AC$1017),$X$2/$I$2)),IF(AF1774&lt;0,"A",AC1774))</f>
        <v>3.913132186029256E-6</v>
      </c>
      <c r="AE1773" s="13">
        <f t="shared" si="641"/>
        <v>2475.2196988904561</v>
      </c>
      <c r="AF1773" s="12">
        <f t="shared" si="665"/>
        <v>1257197.8457836823</v>
      </c>
      <c r="AG1773" s="13"/>
      <c r="AH1773" s="13">
        <f>IF(AK1773&gt;0,SQRT(Sum_Sq($AI$2,V_rtHz($AH$2)/(1+1/$A1773),V_rtHz($AH$2*$A1773)/(1+$A1773),$AN$2*$AH$2/(1+1/$A1773),$AM$2*SQRT(Sum_Sq(AK1773,1/($X$2*AI$8*(1+AH$1017+AK1773/AJ1773))))/SQRT(Sum_Sq($X$2*AK1773*AI$8,1)),                   $AQ$2*SQRT(Sum_Sq($AH$2/(1+1/$A1773)+AK1773*( 1/(AH$1017+1+AK1773/AJ1773)-1)/(1+($X$2*AK1773*AI$8)^2), (AK1773^2*AI$8*$X$2+1/($X$2*AI$8*(AH$1017+1+AK1773/AJ1773           )))/(1+($X$2*AK1773*AI$8)^2))),           V_rtHz(AJ1773)/($X$2*AI$8*(AJ1773*AH$1017+AJ1773+AK1773)),V_rtHz(AK1773)*SQRT(Sum_Sq(AJ1773*AI$8*$X$2*AH$1017,1))/($X$2*AI$8*(AJ1773*AH$1017+AJ1773+AK1773))))/SQRT(Sum_Sq(1/(1+$A1773)+$AC$2/$I$2-1/(1+(1+AK1773/AJ1773)/AH$1017),$X$2/$I$2)),IF(AK1774&lt;0,"A",AH1774))</f>
        <v>6.9339515467729906E-6</v>
      </c>
      <c r="AI1773" s="13"/>
      <c r="AJ1773" s="13">
        <f t="shared" si="642"/>
        <v>2473.4280789938107</v>
      </c>
      <c r="AK1773" s="12">
        <f t="shared" si="666"/>
        <v>3978488.3818395091</v>
      </c>
      <c r="AM1773" s="13">
        <f>IF(AP1773&gt;0,SQRT(Sum_Sq($AI$2,V_rtHz($AH$2)/(1+1/$A1773),V_rtHz($AH$2*$A1773)/(1+$A1773),$AN$2*$AH$2/(1+1/$A1773),$AM$2*SQRT(Sum_Sq(AP1773,1/($X$2*AN$8*(1+AM$1017+AP1773/AO1773))))/SQRT(Sum_Sq($X$2*AP1773*AN$8,1)),                   $AQ$2*SQRT(Sum_Sq($AH$2/(1+1/$A1773)+AP1773*( 1/(AM$1017+1+AP1773/AO1773)-1)/(1+($X$2*AP1773*AN$8)^2), (AP1773^2*AN$8*$X$2+1/($X$2*AN$8*(AM$1017+1+AP1773/AO1773           )))/(1+($X$2*AP1773*AN$8)^2))),           V_rtHz(AO1773)/($X$2*AN$8*(AO1773*AM$1017+AO1773+AP1773)),V_rtHz(AP1773)*SQRT(Sum_Sq(AO1773*AN$8*$X$2*AM$1017,1))/($X$2*AN$8*(AO1773*AM$1017+AO1773+AP1773))))/SQRT(Sum_Sq(1/(1+$A1773)+$AC$2/$I$2-1/(1+(1+AP1773/AO1773)/AM$1017),$X$2/$I$2)),IF(AP1774&lt;0,"A",AM1774))</f>
        <v>1.2322492923429213E-5</v>
      </c>
      <c r="AO1773" s="13">
        <f t="shared" si="643"/>
        <v>2472.8623487908098</v>
      </c>
      <c r="AP1773" s="12">
        <f t="shared" si="667"/>
        <v>12583963.174529538</v>
      </c>
      <c r="AR1773" s="13">
        <f t="shared" si="644"/>
        <v>31506.815879885424</v>
      </c>
      <c r="AS1773" s="13">
        <f t="shared" si="645"/>
        <v>0.34465664218175224</v>
      </c>
      <c r="AV1773" s="13"/>
      <c r="AW1773" s="13">
        <f t="shared" si="646"/>
        <v>9963.3300000000036</v>
      </c>
      <c r="AX1773" s="13">
        <f t="shared" si="647"/>
        <v>1.0898999999999972</v>
      </c>
      <c r="AZ1773" s="13"/>
      <c r="BA1773" s="13"/>
      <c r="BB1773" s="13">
        <f t="shared" si="648"/>
        <v>3150.681587988543</v>
      </c>
      <c r="BC1773" s="13">
        <f t="shared" si="649"/>
        <v>3.4465664218175047</v>
      </c>
      <c r="BD1773" s="13"/>
      <c r="BE1773" s="13"/>
      <c r="BG1773" s="13">
        <f t="shared" si="650"/>
        <v>996.3330000000002</v>
      </c>
      <c r="BH1773" s="13">
        <f t="shared" si="651"/>
        <v>10.899000000000038</v>
      </c>
      <c r="BI1773" s="13"/>
      <c r="BL1773" s="13">
        <f t="shared" si="652"/>
        <v>315.06815879885437</v>
      </c>
      <c r="BM1773" s="13">
        <f t="shared" si="653"/>
        <v>34.465664218175192</v>
      </c>
      <c r="BP1773" s="13"/>
      <c r="BQ1773" s="13">
        <f t="shared" si="654"/>
        <v>99.633300000000006</v>
      </c>
      <c r="BR1773" s="13">
        <f t="shared" si="655"/>
        <v>108.99000000000024</v>
      </c>
      <c r="BT1773" s="13"/>
      <c r="BU1773" s="13"/>
      <c r="BV1773" s="13">
        <f t="shared" si="656"/>
        <v>31.50681587988543</v>
      </c>
      <c r="BW1773" s="13">
        <f t="shared" si="657"/>
        <v>344.65664218175209</v>
      </c>
      <c r="CA1773" s="13">
        <f t="shared" si="658"/>
        <v>9.9633299999999991</v>
      </c>
      <c r="CB1773" s="13">
        <f t="shared" si="659"/>
        <v>1089.9000000000028</v>
      </c>
    </row>
    <row r="1774" spans="1:80" x14ac:dyDescent="0.3">
      <c r="A1774" s="13">
        <f t="shared" si="635"/>
        <v>0.36307805477010036</v>
      </c>
      <c r="C1774" s="13">
        <f>IF(F1774&gt;0,SQRT(Sum_Sq($AI$2,V_rtHz($AH$2)/(1+1/$A1774),V_rtHz($AH$2*$A1774)/(1+$A1774),$AN$2*$AH$2/(1+1/$A1774),$AM$2*SQRT(Sum_Sq(F1774,1/($X$2*D$8*(1+C$1017+F1774/E1774))))/SQRT(Sum_Sq($X$2*F1774*D$8,1)),                   $AQ$2*SQRT(Sum_Sq($AH$2/(1+1/$A1774)+F1774*( 1/(C$1017+1+F1774/E1774)-1)/(1+($X$2*F1774*D$8)^2), (F1774^2*D$8*$X$2+1/($X$2*D$8*(C$1017+1+F1774/E1774           )))/(1+($X$2*F1774*D$8)^2))),           V_rtHz(E1774)/($X$2*D$8*(E1774*C$1017+E1774+F1774)),V_rtHz(F1774)*SQRT(Sum_Sq(E1774*D$8*$X$2*C$1017,1))/($X$2*D$8*(E1774*C$1017+E1774+F1774))))/SQRT(Sum_Sq(1/(1+$A1774)+$AC$2/$I$2-1/(1+(1+F1774/E1774)/C$1017),$X$2/$I$2)),IF(F1775&lt;0,"A",C1775))</f>
        <v>7.2746825928692518E-7</v>
      </c>
      <c r="E1774" s="13">
        <f t="shared" si="636"/>
        <v>4302.6468758548572</v>
      </c>
      <c r="F1774" s="12">
        <f t="shared" si="660"/>
        <v>2287.0816870458061</v>
      </c>
      <c r="H1774" s="13">
        <f>IF(K1774&gt;0,SQRT(Sum_Sq($AI$2,V_rtHz($AH$2)/(1+1/$A1774),V_rtHz($AH$2*$A1774)/(1+$A1774),$AN$2*$AH$2/(1+1/$A1774),$AM$2*SQRT(Sum_Sq(K1774,1/($X$2*I$8*(1+H$1017+K1774/J1774))))/SQRT(Sum_Sq($X$2*K1774*I$8,1)),                   $AQ$2*SQRT(Sum_Sq($AH$2/(1+1/$A1774)+K1774*( 1/(H$1017+1+K1774/J1774)-1)/(1+($X$2*K1774*I$8)^2), (K1774^2*I$8*$X$2+1/($X$2*I$8*(H$1017+1+K1774/J1774           )))/(1+($X$2*K1774*I$8)^2))),           V_rtHz(J1774)/($X$2*I$8*(J1774*H$1017+J1774+K1774)),V_rtHz(K1774)*SQRT(Sum_Sq(J1774*I$8*$X$2*H$1017,1))/($X$2*I$8*(J1774*H$1017+J1774+K1774))))/SQRT(Sum_Sq(1/(1+$A1774)+$AC$2/$I$2-1/(1+(1+K1774/J1774)/H$1017),$X$2/$I$2)),IF(K1775&lt;0,"A",H1775))</f>
        <v>5.9975905647738849E-7</v>
      </c>
      <c r="J1774" s="13">
        <f t="shared" si="637"/>
        <v>2763.5613478561922</v>
      </c>
      <c r="K1774" s="12">
        <f t="shared" si="661"/>
        <v>11260.256175244302</v>
      </c>
      <c r="M1774" s="13">
        <f>IF(P1774&gt;0,SQRT(Sum_Sq($AI$2,V_rtHz($AH$2)/(1+1/$A1774),V_rtHz($AH$2*$A1774)/(1+$A1774),$AN$2*$AH$2/(1+1/$A1774),$AM$2*SQRT(Sum_Sq(P1774,1/($X$2*N$8*(1+M$1017+P1774/O1774))))/SQRT(Sum_Sq($X$2*P1774*N$8,1)),                   $AQ$2*SQRT(Sum_Sq($AH$2/(1+1/$A1774)+P1774*( 1/(M$1017+1+P1774/O1774)-1)/(1+($X$2*P1774*N$8)^2), (P1774^2*N$8*$X$2+1/($X$2*N$8*(M$1017+1+P1774/O1774           )))/(1+($X$2*P1774*N$8)^2))),           V_rtHz(O1774)/($X$2*N$8*(O1774*M$1017+O1774+P1774)),V_rtHz(P1774)*SQRT(Sum_Sq(O1774*N$8*$X$2*M$1017,1))/($X$2*N$8*(O1774*M$1017+O1774+P1774))))/SQRT(Sum_Sq(1/(1+$A1774)+$AC$2/$I$2-1/(1+(1+P1774/O1774)/M$1017),$X$2/$I$2)),IF(P1775&lt;0,"A",M1775))</f>
        <v>8.1148753483695005E-7</v>
      </c>
      <c r="O1774" s="13">
        <f t="shared" si="638"/>
        <v>2542.3093517439197</v>
      </c>
      <c r="P1774" s="12">
        <f t="shared" si="662"/>
        <v>38706.953065496571</v>
      </c>
      <c r="R1774" s="13">
        <f>IF(U1774&gt;0,SQRT(Sum_Sq($AI$2,V_rtHz($AH$2)/(1+1/$A1774),V_rtHz($AH$2*$A1774)/(1+$A1774),$AN$2*$AH$2/(1+1/$A1774),$AM$2*SQRT(Sum_Sq(U1774,1/($X$2*S$8*(1+R$1017+U1774/T1774))))/SQRT(Sum_Sq($X$2*U1774*S$8,1)),                   $AQ$2*SQRT(Sum_Sq($AH$2/(1+1/$A1774)+U1774*( 1/(R$1017+1+U1774/T1774)-1)/(1+($X$2*U1774*S$8)^2), (U1774^2*S$8*$X$2+1/($X$2*S$8*(R$1017+1+U1774/T1774           )))/(1+($X$2*U1774*S$8)^2))),           V_rtHz(T1774)/($X$2*S$8*(T1774*R$1017+T1774+U1774)),V_rtHz(U1774)*SQRT(Sum_Sq(T1774*S$8*$X$2*R$1017,1))/($X$2*S$8*(T1774*R$1017+T1774+U1774))))/SQRT(Sum_Sq(1/(1+$A1774)+$AC$2/$I$2-1/(1+(1+U1774/T1774)/R$1017),$X$2/$I$2)),IF(U1775&lt;0,"A",R1775))</f>
        <v>1.3004753575485309E-6</v>
      </c>
      <c r="T1774" s="13">
        <f t="shared" si="639"/>
        <v>2482.9287272215815</v>
      </c>
      <c r="U1774" s="12">
        <f t="shared" si="663"/>
        <v>125329.44821048454</v>
      </c>
      <c r="X1774" s="13">
        <f>IF(AA1774&gt;0,SQRT(Sum_Sq($AI$2,V_rtHz($AH$2)/(1+1/$A1774),V_rtHz($AH$2*$A1774)/(1+$A1774),$AN$2*$AH$2/(1+1/$A1774),$AM$2*SQRT(Sum_Sq(AA1774,1/($X$2*Y$8*(1+X$1017+AA1774/Z1774))))/SQRT(Sum_Sq($X$2*AA1774*Y$8,1)),                   $AQ$2*SQRT(Sum_Sq($AH$2/(1+1/$A1774)+AA1774*( 1/(X$1017+1+AA1774/Z1774)-1)/(1+($X$2*AA1774*Y$8)^2), (AA1774^2*Y$8*$X$2+1/($X$2*Y$8*(X$1017+1+AA1774/Z1774           )))/(1+($X$2*AA1774*Y$8)^2))),           V_rtHz(Z1774)/($X$2*Y$8*(Z1774*X$1017+Z1774+AA1774)),V_rtHz(AA1774)*SQRT(Sum_Sq(Z1774*Y$8*$X$2*X$1017,1))/($X$2*Y$8*(Z1774*X$1017+Z1774+AA1774))))/SQRT(Sum_Sq(1/(1+$A1774)+$AC$2/$I$2-1/(1+(1+AA1774/Z1774)/X$1017),$X$2/$I$2)),IF(AA1775&lt;0,"A",X1775))</f>
        <v>2.2314222929089505E-6</v>
      </c>
      <c r="Z1774" s="13">
        <f t="shared" si="640"/>
        <v>2465.0207867473264</v>
      </c>
      <c r="AA1774" s="12">
        <f t="shared" si="664"/>
        <v>399205.75633673859</v>
      </c>
      <c r="AC1774" s="13">
        <f>IF(AF1774&gt;0,SQRT(Sum_Sq($AI$2,V_rtHz($AH$2)/(1+1/$A1774),V_rtHz($AH$2*$A1774)/(1+$A1774),$AN$2*$AH$2/(1+1/$A1774),$AM$2*SQRT(Sum_Sq(AF1774,1/($X$2*AD$8*(1+AC$1017+AF1774/AE1774))))/SQRT(Sum_Sq($X$2*AF1774*AD$8,1)),                   $AQ$2*SQRT(Sum_Sq($AH$2/(1+1/$A1774)+AF1774*( 1/(AC$1017+1+AF1774/AE1774)-1)/(1+($X$2*AF1774*AD$8)^2), (AF1774^2*AD$8*$X$2+1/($X$2*AD$8*(AC$1017+1+AF1774/AE1774           )))/(1+($X$2*AF1774*AD$8)^2))),           V_rtHz(AE1774)/($X$2*AD$8*(AE1774*AC$1017+AE1774+AF1774)),V_rtHz(AF1774)*SQRT(Sum_Sq(AE1774*AD$8*$X$2*AC$1017,1))/($X$2*AD$8*(AE1774*AC$1017+AE1774+AF1774))))/SQRT(Sum_Sq(1/(1+$A1774)+$AC$2/$I$2-1/(1+(1+AF1774/AE1774)/AC$1017),$X$2/$I$2)),IF(AF1775&lt;0,"A",AC1775))</f>
        <v>3.9223527520033378E-6</v>
      </c>
      <c r="AE1774" s="13">
        <f t="shared" si="641"/>
        <v>2459.4399553720327</v>
      </c>
      <c r="AF1774" s="12">
        <f t="shared" si="665"/>
        <v>1265264.0152850151</v>
      </c>
      <c r="AG1774" s="13"/>
      <c r="AH1774" s="13">
        <f>IF(AK1774&gt;0,SQRT(Sum_Sq($AI$2,V_rtHz($AH$2)/(1+1/$A1774),V_rtHz($AH$2*$A1774)/(1+$A1774),$AN$2*$AH$2/(1+1/$A1774),$AM$2*SQRT(Sum_Sq(AK1774,1/($X$2*AI$8*(1+AH$1017+AK1774/AJ1774))))/SQRT(Sum_Sq($X$2*AK1774*AI$8,1)),                   $AQ$2*SQRT(Sum_Sq($AH$2/(1+1/$A1774)+AK1774*( 1/(AH$1017+1+AK1774/AJ1774)-1)/(1+($X$2*AK1774*AI$8)^2), (AK1774^2*AI$8*$X$2+1/($X$2*AI$8*(AH$1017+1+AK1774/AJ1774           )))/(1+($X$2*AK1774*AI$8)^2))),           V_rtHz(AJ1774)/($X$2*AI$8*(AJ1774*AH$1017+AJ1774+AK1774)),V_rtHz(AK1774)*SQRT(Sum_Sq(AJ1774*AI$8*$X$2*AH$1017,1))/($X$2*AI$8*(AJ1774*AH$1017+AJ1774+AK1774))))/SQRT(Sum_Sq(1/(1+$A1774)+$AC$2/$I$2-1/(1+(1+AK1774/AJ1774)/AH$1017),$X$2/$I$2)),IF(AK1775&lt;0,"A",AH1775))</f>
        <v>6.950319705377105E-6</v>
      </c>
      <c r="AI1774" s="13"/>
      <c r="AJ1774" s="13">
        <f t="shared" si="642"/>
        <v>2457.6832136008488</v>
      </c>
      <c r="AK1774" s="12">
        <f t="shared" si="666"/>
        <v>4003976.1109711034</v>
      </c>
      <c r="AM1774" s="13">
        <f>IF(AP1774&gt;0,SQRT(Sum_Sq($AI$2,V_rtHz($AH$2)/(1+1/$A1774),V_rtHz($AH$2*$A1774)/(1+$A1774),$AN$2*$AH$2/(1+1/$A1774),$AM$2*SQRT(Sum_Sq(AP1774,1/($X$2*AN$8*(1+AM$1017+AP1774/AO1774))))/SQRT(Sum_Sq($X$2*AP1774*AN$8,1)),                   $AQ$2*SQRT(Sum_Sq($AH$2/(1+1/$A1774)+AP1774*( 1/(AM$1017+1+AP1774/AO1774)-1)/(1+($X$2*AP1774*AN$8)^2), (AP1774^2*AN$8*$X$2+1/($X$2*AN$8*(AM$1017+1+AP1774/AO1774           )))/(1+($X$2*AP1774*AN$8)^2))),           V_rtHz(AO1774)/($X$2*AN$8*(AO1774*AM$1017+AO1774+AP1774)),V_rtHz(AP1774)*SQRT(Sum_Sq(AO1774*AN$8*$X$2*AM$1017,1))/($X$2*AN$8*(AO1774*AM$1017+AO1774+AP1774))))/SQRT(Sum_Sq(1/(1+$A1774)+$AC$2/$I$2-1/(1+(1+AP1774/AO1774)/AM$1017),$X$2/$I$2)),IF(AP1775&lt;0,"A",AM1775))</f>
        <v>1.2351635309467554E-5</v>
      </c>
      <c r="AO1774" s="13">
        <f t="shared" si="643"/>
        <v>2457.1284858264862</v>
      </c>
      <c r="AP1774" s="12">
        <f t="shared" si="667"/>
        <v>12664542.742622226</v>
      </c>
      <c r="AR1774" s="13">
        <f t="shared" si="644"/>
        <v>31506.815879885424</v>
      </c>
      <c r="AS1774" s="13">
        <f t="shared" si="645"/>
        <v>0.34465664218175224</v>
      </c>
      <c r="AV1774" s="13"/>
      <c r="AW1774" s="13">
        <f t="shared" si="646"/>
        <v>9963.3300000000036</v>
      </c>
      <c r="AX1774" s="13">
        <f t="shared" si="647"/>
        <v>1.0898999999999985</v>
      </c>
      <c r="AZ1774" s="13"/>
      <c r="BA1774" s="13"/>
      <c r="BB1774" s="13">
        <f t="shared" si="648"/>
        <v>3150.681587988543</v>
      </c>
      <c r="BC1774" s="13">
        <f t="shared" si="649"/>
        <v>3.4465664218175185</v>
      </c>
      <c r="BD1774" s="13"/>
      <c r="BE1774" s="13"/>
      <c r="BG1774" s="13">
        <f t="shared" si="650"/>
        <v>996.3330000000002</v>
      </c>
      <c r="BH1774" s="13">
        <f t="shared" si="651"/>
        <v>10.899000000000013</v>
      </c>
      <c r="BI1774" s="13"/>
      <c r="BL1774" s="13">
        <f t="shared" si="652"/>
        <v>315.06815879885437</v>
      </c>
      <c r="BM1774" s="13">
        <f t="shared" si="653"/>
        <v>34.465664218175149</v>
      </c>
      <c r="BP1774" s="13"/>
      <c r="BQ1774" s="13">
        <f t="shared" si="654"/>
        <v>99.633300000000006</v>
      </c>
      <c r="BR1774" s="13">
        <f t="shared" si="655"/>
        <v>108.99000000000002</v>
      </c>
      <c r="BT1774" s="13"/>
      <c r="BU1774" s="13"/>
      <c r="BV1774" s="13">
        <f t="shared" si="656"/>
        <v>31.50681587988543</v>
      </c>
      <c r="BW1774" s="13">
        <f t="shared" si="657"/>
        <v>344.65664218175232</v>
      </c>
      <c r="CA1774" s="13">
        <f t="shared" si="658"/>
        <v>9.9633299999999991</v>
      </c>
      <c r="CB1774" s="13">
        <f t="shared" si="659"/>
        <v>1089.9000000000028</v>
      </c>
    </row>
    <row r="1775" spans="1:80" x14ac:dyDescent="0.3">
      <c r="A1775" s="13">
        <f t="shared" si="635"/>
        <v>0.36812897364253072</v>
      </c>
      <c r="C1775" s="13">
        <f>IF(F1775&gt;0,SQRT(Sum_Sq($AI$2,V_rtHz($AH$2)/(1+1/$A1775),V_rtHz($AH$2*$A1775)/(1+$A1775),$AN$2*$AH$2/(1+1/$A1775),$AM$2*SQRT(Sum_Sq(F1775,1/($X$2*D$8*(1+C$1017+F1775/E1775))))/SQRT(Sum_Sq($X$2*F1775*D$8,1)),                   $AQ$2*SQRT(Sum_Sq($AH$2/(1+1/$A1775)+F1775*( 1/(C$1017+1+F1775/E1775)-1)/(1+($X$2*F1775*D$8)^2), (F1775^2*D$8*$X$2+1/($X$2*D$8*(C$1017+1+F1775/E1775           )))/(1+($X$2*F1775*D$8)^2))),           V_rtHz(E1775)/($X$2*D$8*(E1775*C$1017+E1775+F1775)),V_rtHz(F1775)*SQRT(Sum_Sq(E1775*D$8*$X$2*C$1017,1))/($X$2*D$8*(E1775*C$1017+E1775+F1775))))/SQRT(Sum_Sq(1/(1+$A1775)+$AC$2/$I$2-1/(1+(1+F1775/E1775)/C$1017),$X$2/$I$2)),IF(F1776&lt;0,"A",C1776))</f>
        <v>7.2018902718865871E-7</v>
      </c>
      <c r="E1775" s="13">
        <f t="shared" si="636"/>
        <v>4215.5452224922519</v>
      </c>
      <c r="F1775" s="12">
        <f t="shared" si="660"/>
        <v>2334.3374003172803</v>
      </c>
      <c r="H1775" s="13">
        <f>IF(K1775&gt;0,SQRT(Sum_Sq($AI$2,V_rtHz($AH$2)/(1+1/$A1775),V_rtHz($AH$2*$A1775)/(1+$A1775),$AN$2*$AH$2/(1+1/$A1775),$AM$2*SQRT(Sum_Sq(K1775,1/($X$2*I$8*(1+H$1017+K1775/J1775))))/SQRT(Sum_Sq($X$2*K1775*I$8,1)),                   $AQ$2*SQRT(Sum_Sq($AH$2/(1+1/$A1775)+K1775*( 1/(H$1017+1+K1775/J1775)-1)/(1+($X$2*K1775*I$8)^2), (K1775^2*I$8*$X$2+1/($X$2*I$8*(H$1017+1+K1775/J1775           )))/(1+($X$2*K1775*I$8)^2))),           V_rtHz(J1775)/($X$2*I$8*(J1775*H$1017+J1775+K1775)),V_rtHz(K1775)*SQRT(Sum_Sq(J1775*I$8*$X$2*H$1017,1))/($X$2*I$8*(J1775*H$1017+J1775+K1775))))/SQRT(Sum_Sq(1/(1+$A1775)+$AC$2/$I$2-1/(1+(1+K1775/J1775)/H$1017),$X$2/$I$2)),IF(K1776&lt;0,"A",H1776))</f>
        <v>6.0050394745247911E-7</v>
      </c>
      <c r="J1775" s="13">
        <f t="shared" si="637"/>
        <v>2741.1550319819353</v>
      </c>
      <c r="K1775" s="12">
        <f t="shared" si="661"/>
        <v>11352.297980156429</v>
      </c>
      <c r="M1775" s="13">
        <f>IF(P1775&gt;0,SQRT(Sum_Sq($AI$2,V_rtHz($AH$2)/(1+1/$A1775),V_rtHz($AH$2*$A1775)/(1+$A1775),$AN$2*$AH$2/(1+1/$A1775),$AM$2*SQRT(Sum_Sq(P1775,1/($X$2*N$8*(1+M$1017+P1775/O1775))))/SQRT(Sum_Sq($X$2*P1775*N$8,1)),                   $AQ$2*SQRT(Sum_Sq($AH$2/(1+1/$A1775)+P1775*( 1/(M$1017+1+P1775/O1775)-1)/(1+($X$2*P1775*N$8)^2), (P1775^2*N$8*$X$2+1/($X$2*N$8*(M$1017+1+P1775/O1775           )))/(1+($X$2*P1775*N$8)^2))),           V_rtHz(O1775)/($X$2*N$8*(O1775*M$1017+O1775+P1775)),V_rtHz(P1775)*SQRT(Sum_Sq(O1775*N$8*$X$2*M$1017,1))/($X$2*N$8*(O1775*M$1017+O1775+P1775))))/SQRT(Sum_Sq(1/(1+$A1775)+$AC$2/$I$2-1/(1+(1+P1775/O1775)/M$1017),$X$2/$I$2)),IF(P1776&lt;0,"A",M1776))</f>
        <v>8.1326669478255818E-7</v>
      </c>
      <c r="O1775" s="13">
        <f t="shared" si="638"/>
        <v>2524.9498517906336</v>
      </c>
      <c r="P1775" s="12">
        <f t="shared" si="662"/>
        <v>38973.070568565323</v>
      </c>
      <c r="R1775" s="13">
        <f>IF(U1775&gt;0,SQRT(Sum_Sq($AI$2,V_rtHz($AH$2)/(1+1/$A1775),V_rtHz($AH$2*$A1775)/(1+$A1775),$AN$2*$AH$2/(1+1/$A1775),$AM$2*SQRT(Sum_Sq(U1775,1/($X$2*S$8*(1+R$1017+U1775/T1775))))/SQRT(Sum_Sq($X$2*U1775*S$8,1)),                   $AQ$2*SQRT(Sum_Sq($AH$2/(1+1/$A1775)+U1775*( 1/(R$1017+1+U1775/T1775)-1)/(1+($X$2*U1775*S$8)^2), (U1775^2*S$8*$X$2+1/($X$2*S$8*(R$1017+1+U1775/T1775           )))/(1+($X$2*U1775*S$8)^2))),           V_rtHz(T1775)/($X$2*S$8*(T1775*R$1017+T1775+U1775)),V_rtHz(U1775)*SQRT(Sum_Sq(T1775*S$8*$X$2*R$1017,1))/($X$2*S$8*(T1775*R$1017+T1775+U1775))))/SQRT(Sum_Sq(1/(1+$A1775)+$AC$2/$I$2-1/(1+(1+U1775/T1775)/R$1017),$X$2/$I$2)),IF(U1776&lt;0,"A",R1776))</f>
        <v>1.3035473328229783E-6</v>
      </c>
      <c r="T1775" s="13">
        <f t="shared" si="639"/>
        <v>2466.7789104432732</v>
      </c>
      <c r="U1775" s="12">
        <f t="shared" si="663"/>
        <v>126149.97072142255</v>
      </c>
      <c r="X1775" s="13">
        <f>IF(AA1775&gt;0,SQRT(Sum_Sq($AI$2,V_rtHz($AH$2)/(1+1/$A1775),V_rtHz($AH$2*$A1775)/(1+$A1775),$AN$2*$AH$2/(1+1/$A1775),$AM$2*SQRT(Sum_Sq(AA1775,1/($X$2*Y$8*(1+X$1017+AA1775/Z1775))))/SQRT(Sum_Sq($X$2*AA1775*Y$8,1)),                   $AQ$2*SQRT(Sum_Sq($AH$2/(1+1/$A1775)+AA1775*( 1/(X$1017+1+AA1775/Z1775)-1)/(1+($X$2*AA1775*Y$8)^2), (AA1775^2*Y$8*$X$2+1/($X$2*Y$8*(X$1017+1+AA1775/Z1775           )))/(1+($X$2*AA1775*Y$8)^2))),           V_rtHz(Z1775)/($X$2*Y$8*(Z1775*X$1017+Z1775+AA1775)),V_rtHz(AA1775)*SQRT(Sum_Sq(Z1775*Y$8*$X$2*X$1017,1))/($X$2*Y$8*(Z1775*X$1017+Z1775+AA1775))))/SQRT(Sum_Sq(1/(1+$A1775)+$AC$2/$I$2-1/(1+(1+AA1775/Z1775)/X$1017),$X$2/$I$2)),IF(AA1776&lt;0,"A",X1776))</f>
        <v>2.2367774878942483E-6</v>
      </c>
      <c r="Z1775" s="13">
        <f t="shared" si="640"/>
        <v>2449.2242581167434</v>
      </c>
      <c r="AA1775" s="12">
        <f t="shared" si="664"/>
        <v>401780.47571515752</v>
      </c>
      <c r="AC1775" s="13">
        <f>IF(AF1775&gt;0,SQRT(Sum_Sq($AI$2,V_rtHz($AH$2)/(1+1/$A1775),V_rtHz($AH$2*$A1775)/(1+$A1775),$AN$2*$AH$2/(1+1/$A1775),$AM$2*SQRT(Sum_Sq(AF1775,1/($X$2*AD$8*(1+AC$1017+AF1775/AE1775))))/SQRT(Sum_Sq($X$2*AF1775*AD$8,1)),                   $AQ$2*SQRT(Sum_Sq($AH$2/(1+1/$A1775)+AF1775*( 1/(AC$1017+1+AF1775/AE1775)-1)/(1+($X$2*AF1775*AD$8)^2), (AF1775^2*AD$8*$X$2+1/($X$2*AD$8*(AC$1017+1+AF1775/AE1775           )))/(1+($X$2*AF1775*AD$8)^2))),           V_rtHz(AE1775)/($X$2*AD$8*(AE1775*AC$1017+AE1775+AF1775)),V_rtHz(AF1775)*SQRT(Sum_Sq(AE1775*AD$8*$X$2*AC$1017,1))/($X$2*AD$8*(AE1775*AC$1017+AE1775+AF1775))))/SQRT(Sum_Sq(1/(1+$A1775)+$AC$2/$I$2-1/(1+(1+AF1775/AE1775)/AC$1017),$X$2/$I$2)),IF(AF1776&lt;0,"A",AC1776))</f>
        <v>3.9318067796666669E-6</v>
      </c>
      <c r="AE1775" s="13">
        <f t="shared" si="641"/>
        <v>2443.7524468885399</v>
      </c>
      <c r="AF1775" s="12">
        <f t="shared" si="665"/>
        <v>1273386.294609549</v>
      </c>
      <c r="AG1775" s="13"/>
      <c r="AH1775" s="13">
        <f>IF(AK1775&gt;0,SQRT(Sum_Sq($AI$2,V_rtHz($AH$2)/(1+1/$A1775),V_rtHz($AH$2*$A1775)/(1+$A1775),$AN$2*$AH$2/(1+1/$A1775),$AM$2*SQRT(Sum_Sq(AK1775,1/($X$2*AI$8*(1+AH$1017+AK1775/AJ1775))))/SQRT(Sum_Sq($X$2*AK1775*AI$8,1)),                   $AQ$2*SQRT(Sum_Sq($AH$2/(1+1/$A1775)+AK1775*( 1/(AH$1017+1+AK1775/AJ1775)-1)/(1+($X$2*AK1775*AI$8)^2), (AK1775^2*AI$8*$X$2+1/($X$2*AI$8*(AH$1017+1+AK1775/AJ1775           )))/(1+($X$2*AK1775*AI$8)^2))),           V_rtHz(AJ1775)/($X$2*AI$8*(AJ1775*AH$1017+AJ1775+AK1775)),V_rtHz(AK1775)*SQRT(Sum_Sq(AJ1775*AI$8*$X$2*AH$1017,1))/($X$2*AI$8*(AJ1775*AH$1017+AJ1775+AK1775))))/SQRT(Sum_Sq(1/(1+$A1775)+$AC$2/$I$2-1/(1+(1+AK1775/AJ1775)/AH$1017),$X$2/$I$2)),IF(AK1776&lt;0,"A",AH1776))</f>
        <v>6.9671003114658746E-6</v>
      </c>
      <c r="AI1775" s="13"/>
      <c r="AJ1775" s="13">
        <f t="shared" si="642"/>
        <v>2442.0299169604391</v>
      </c>
      <c r="AK1775" s="12">
        <f t="shared" si="666"/>
        <v>4029641.4090785715</v>
      </c>
      <c r="AM1775" s="13">
        <f>IF(AP1775&gt;0,SQRT(Sum_Sq($AI$2,V_rtHz($AH$2)/(1+1/$A1775),V_rtHz($AH$2*$A1775)/(1+$A1775),$AN$2*$AH$2/(1+1/$A1775),$AM$2*SQRT(Sum_Sq(AP1775,1/($X$2*AN$8*(1+AM$1017+AP1775/AO1775))))/SQRT(Sum_Sq($X$2*AP1775*AN$8,1)),                   $AQ$2*SQRT(Sum_Sq($AH$2/(1+1/$A1775)+AP1775*( 1/(AM$1017+1+AP1775/AO1775)-1)/(1+($X$2*AP1775*AN$8)^2), (AP1775^2*AN$8*$X$2+1/($X$2*AN$8*(AM$1017+1+AP1775/AO1775           )))/(1+($X$2*AP1775*AN$8)^2))),           V_rtHz(AO1775)/($X$2*AN$8*(AO1775*AM$1017+AO1775+AP1775)),V_rtHz(AP1775)*SQRT(Sum_Sq(AO1775*AN$8*$X$2*AM$1017,1))/($X$2*AN$8*(AO1775*AM$1017+AO1775+AP1775))))/SQRT(Sum_Sq(1/(1+$A1775)+$AC$2/$I$2-1/(1+(1+AP1775/AO1775)/AM$1017),$X$2/$I$2)),IF(AP1776&lt;0,"A",AM1776))</f>
        <v>1.2381510412264807E-5</v>
      </c>
      <c r="AO1775" s="13">
        <f t="shared" si="643"/>
        <v>2441.4859817884858</v>
      </c>
      <c r="AP1775" s="12">
        <f t="shared" si="667"/>
        <v>12745683.966642598</v>
      </c>
      <c r="AR1775" s="13">
        <f t="shared" si="644"/>
        <v>31506.815879885424</v>
      </c>
      <c r="AS1775" s="13">
        <f t="shared" si="645"/>
        <v>0.34465664218175168</v>
      </c>
      <c r="AV1775" s="13"/>
      <c r="AW1775" s="13">
        <f t="shared" si="646"/>
        <v>9963.3300000000036</v>
      </c>
      <c r="AX1775" s="13">
        <f t="shared" si="647"/>
        <v>1.0898999999999985</v>
      </c>
      <c r="AZ1775" s="13"/>
      <c r="BA1775" s="13"/>
      <c r="BB1775" s="13">
        <f t="shared" si="648"/>
        <v>3150.681587988543</v>
      </c>
      <c r="BC1775" s="13">
        <f t="shared" si="649"/>
        <v>3.4465664218175047</v>
      </c>
      <c r="BD1775" s="13"/>
      <c r="BE1775" s="13"/>
      <c r="BG1775" s="13">
        <f t="shared" si="650"/>
        <v>996.3330000000002</v>
      </c>
      <c r="BH1775" s="13">
        <f t="shared" si="651"/>
        <v>10.899000000000004</v>
      </c>
      <c r="BI1775" s="13"/>
      <c r="BL1775" s="13">
        <f t="shared" si="652"/>
        <v>315.06815879885437</v>
      </c>
      <c r="BM1775" s="13">
        <f t="shared" si="653"/>
        <v>34.465664218175149</v>
      </c>
      <c r="BP1775" s="13"/>
      <c r="BQ1775" s="13">
        <f t="shared" si="654"/>
        <v>99.633299999999991</v>
      </c>
      <c r="BR1775" s="13">
        <f t="shared" si="655"/>
        <v>108.99000000000012</v>
      </c>
      <c r="BT1775" s="13"/>
      <c r="BU1775" s="13"/>
      <c r="BV1775" s="13">
        <f t="shared" si="656"/>
        <v>31.50681587988543</v>
      </c>
      <c r="BW1775" s="13">
        <f t="shared" si="657"/>
        <v>344.65664218175232</v>
      </c>
      <c r="CA1775" s="13">
        <f t="shared" si="658"/>
        <v>9.9633299999999991</v>
      </c>
      <c r="CB1775" s="13">
        <f t="shared" si="659"/>
        <v>1089.9000000000001</v>
      </c>
    </row>
    <row r="1776" spans="1:80" x14ac:dyDescent="0.3">
      <c r="A1776" s="13">
        <f t="shared" si="635"/>
        <v>0.37325015779572013</v>
      </c>
      <c r="C1776" s="13">
        <f>IF(F1776&gt;0,SQRT(Sum_Sq($AI$2,V_rtHz($AH$2)/(1+1/$A1776),V_rtHz($AH$2*$A1776)/(1+$A1776),$AN$2*$AH$2/(1+1/$A1776),$AM$2*SQRT(Sum_Sq(F1776,1/($X$2*D$8*(1+C$1017+F1776/E1776))))/SQRT(Sum_Sq($X$2*F1776*D$8,1)),                   $AQ$2*SQRT(Sum_Sq($AH$2/(1+1/$A1776)+F1776*( 1/(C$1017+1+F1776/E1776)-1)/(1+($X$2*F1776*D$8)^2), (F1776^2*D$8*$X$2+1/($X$2*D$8*(C$1017+1+F1776/E1776           )))/(1+($X$2*F1776*D$8)^2))),           V_rtHz(E1776)/($X$2*D$8*(E1776*C$1017+E1776+F1776)),V_rtHz(F1776)*SQRT(Sum_Sq(E1776*D$8*$X$2*C$1017,1))/($X$2*D$8*(E1776*C$1017+E1776+F1776))))/SQRT(Sum_Sq(1/(1+$A1776)+$AC$2/$I$2-1/(1+(1+F1776/E1776)/C$1017),$X$2/$I$2)),IF(F1777&lt;0,"A",C1777))</f>
        <v>7.1342608108833588E-7</v>
      </c>
      <c r="E1776" s="13">
        <f t="shared" si="636"/>
        <v>4132.6441041943244</v>
      </c>
      <c r="F1776" s="12">
        <f t="shared" si="660"/>
        <v>2381.164365352709</v>
      </c>
      <c r="H1776" s="13">
        <f>IF(K1776&gt;0,SQRT(Sum_Sq($AI$2,V_rtHz($AH$2)/(1+1/$A1776),V_rtHz($AH$2*$A1776)/(1+$A1776),$AN$2*$AH$2/(1+1/$A1776),$AM$2*SQRT(Sum_Sq(K1776,1/($X$2*I$8*(1+H$1017+K1776/J1776))))/SQRT(Sum_Sq($X$2*K1776*I$8,1)),                   $AQ$2*SQRT(Sum_Sq($AH$2/(1+1/$A1776)+K1776*( 1/(H$1017+1+K1776/J1776)-1)/(1+($X$2*K1776*I$8)^2), (K1776^2*I$8*$X$2+1/($X$2*I$8*(H$1017+1+K1776/J1776           )))/(1+($X$2*K1776*I$8)^2))),           V_rtHz(J1776)/($X$2*I$8*(J1776*H$1017+J1776+K1776)),V_rtHz(K1776)*SQRT(Sum_Sq(J1776*I$8*$X$2*H$1017,1))/($X$2*I$8*(J1776*H$1017+J1776+K1776))))/SQRT(Sum_Sq(1/(1+$A1776)+$AC$2/$I$2-1/(1+(1+K1776/J1776)/H$1017),$X$2/$I$2)),IF(K1777&lt;0,"A",H1777))</f>
        <v>6.0130216103614128E-7</v>
      </c>
      <c r="J1776" s="13">
        <f t="shared" si="637"/>
        <v>2718.999666992127</v>
      </c>
      <c r="K1776" s="12">
        <f t="shared" si="661"/>
        <v>11444.800494326159</v>
      </c>
      <c r="M1776" s="13">
        <f>IF(P1776&gt;0,SQRT(Sum_Sq($AI$2,V_rtHz($AH$2)/(1+1/$A1776),V_rtHz($AH$2*$A1776)/(1+$A1776),$AN$2*$AH$2/(1+1/$A1776),$AM$2*SQRT(Sum_Sq(P1776,1/($X$2*N$8*(1+M$1017+P1776/O1776))))/SQRT(Sum_Sq($X$2*P1776*N$8,1)),                   $AQ$2*SQRT(Sum_Sq($AH$2/(1+1/$A1776)+P1776*( 1/(M$1017+1+P1776/O1776)-1)/(1+($X$2*P1776*N$8)^2), (P1776^2*N$8*$X$2+1/($X$2*N$8*(M$1017+1+P1776/O1776           )))/(1+($X$2*P1776*N$8)^2))),           V_rtHz(O1776)/($X$2*N$8*(O1776*M$1017+O1776+P1776)),V_rtHz(P1776)*SQRT(Sum_Sq(O1776*N$8*$X$2*M$1017,1))/($X$2*N$8*(O1776*M$1017+O1776+P1776))))/SQRT(Sum_Sq(1/(1+$A1776)+$AC$2/$I$2-1/(1+(1+P1776/O1776)/M$1017),$X$2/$I$2)),IF(P1777&lt;0,"A",M1777))</f>
        <v>8.1510119950394463E-7</v>
      </c>
      <c r="O1776" s="13">
        <f t="shared" si="638"/>
        <v>2507.7161100402045</v>
      </c>
      <c r="P1776" s="12">
        <f t="shared" si="662"/>
        <v>39240.904647036485</v>
      </c>
      <c r="R1776" s="13">
        <f>IF(U1776&gt;0,SQRT(Sum_Sq($AI$2,V_rtHz($AH$2)/(1+1/$A1776),V_rtHz($AH$2*$A1776)/(1+$A1776),$AN$2*$AH$2/(1+1/$A1776),$AM$2*SQRT(Sum_Sq(U1776,1/($X$2*S$8*(1+R$1017+U1776/T1776))))/SQRT(Sum_Sq($X$2*U1776*S$8,1)),                   $AQ$2*SQRT(Sum_Sq($AH$2/(1+1/$A1776)+U1776*( 1/(R$1017+1+U1776/T1776)-1)/(1+($X$2*U1776*S$8)^2), (U1776^2*S$8*$X$2+1/($X$2*S$8*(R$1017+1+U1776/T1776           )))/(1+($X$2*U1776*S$8)^2))),           V_rtHz(T1776)/($X$2*S$8*(T1776*R$1017+T1776+U1776)),V_rtHz(U1776)*SQRT(Sum_Sq(T1776*S$8*$X$2*R$1017,1))/($X$2*S$8*(T1776*R$1017+T1776+U1776))))/SQRT(Sum_Sq(1/(1+$A1776)+$AC$2/$I$2-1/(1+(1+U1776/T1776)/R$1017),$X$2/$I$2)),IF(U1777&lt;0,"A",R1777))</f>
        <v>1.3067008663881496E-6</v>
      </c>
      <c r="T1776" s="13">
        <f t="shared" si="639"/>
        <v>2450.7298990520517</v>
      </c>
      <c r="U1776" s="12">
        <f t="shared" si="663"/>
        <v>126976.08473663633</v>
      </c>
      <c r="X1776" s="13">
        <f>IF(AA1776&gt;0,SQRT(Sum_Sq($AI$2,V_rtHz($AH$2)/(1+1/$A1776),V_rtHz($AH$2*$A1776)/(1+$A1776),$AN$2*$AH$2/(1+1/$A1776),$AM$2*SQRT(Sum_Sq(AA1776,1/($X$2*Y$8*(1+X$1017+AA1776/Z1776))))/SQRT(Sum_Sq($X$2*AA1776*Y$8,1)),                   $AQ$2*SQRT(Sum_Sq($AH$2/(1+1/$A1776)+AA1776*( 1/(X$1017+1+AA1776/Z1776)-1)/(1+($X$2*AA1776*Y$8)^2), (AA1776^2*Y$8*$X$2+1/($X$2*Y$8*(X$1017+1+AA1776/Z1776           )))/(1+($X$2*AA1776*Y$8)^2))),           V_rtHz(Z1776)/($X$2*Y$8*(Z1776*X$1017+Z1776+AA1776)),V_rtHz(AA1776)*SQRT(Sum_Sq(Z1776*Y$8*$X$2*X$1017,1))/($X$2*Y$8*(Z1776*X$1017+Z1776+AA1776))))/SQRT(Sum_Sq(1/(1+$A1776)+$AC$2/$I$2-1/(1+(1+AA1776/Z1776)/X$1017),$X$2/$I$2)),IF(AA1777&lt;0,"A",X1777))</f>
        <v>2.2422685352351292E-6</v>
      </c>
      <c r="Z1776" s="13">
        <f t="shared" si="640"/>
        <v>2433.5216317156583</v>
      </c>
      <c r="AA1776" s="12">
        <f t="shared" si="664"/>
        <v>404373.01840028563</v>
      </c>
      <c r="AC1776" s="13">
        <f>IF(AF1776&gt;0,SQRT(Sum_Sq($AI$2,V_rtHz($AH$2)/(1+1/$A1776),V_rtHz($AH$2*$A1776)/(1+$A1776),$AN$2*$AH$2/(1+1/$A1776),$AM$2*SQRT(Sum_Sq(AF1776,1/($X$2*AD$8*(1+AC$1017+AF1776/AE1776))))/SQRT(Sum_Sq($X$2*AF1776*AD$8,1)),                   $AQ$2*SQRT(Sum_Sq($AH$2/(1+1/$A1776)+AF1776*( 1/(AC$1017+1+AF1776/AE1776)-1)/(1+($X$2*AF1776*AD$8)^2), (AF1776^2*AD$8*$X$2+1/($X$2*AD$8*(AC$1017+1+AF1776/AE1776           )))/(1+($X$2*AF1776*AD$8)^2))),           V_rtHz(AE1776)/($X$2*AD$8*(AE1776*AC$1017+AE1776+AF1776)),V_rtHz(AF1776)*SQRT(Sum_Sq(AE1776*AD$8*$X$2*AC$1017,1))/($X$2*AD$8*(AE1776*AC$1017+AE1776+AF1776))))/SQRT(Sum_Sq(1/(1+$A1776)+$AC$2/$I$2-1/(1+(1+AF1776/AE1776)/AC$1017),$X$2/$I$2)),IF(AF1777&lt;0,"A",AC1777))</f>
        <v>3.9414972726117599E-6</v>
      </c>
      <c r="AE1776" s="13">
        <f t="shared" si="641"/>
        <v>2428.1567458932286</v>
      </c>
      <c r="AF1776" s="12">
        <f t="shared" si="665"/>
        <v>1281565.0713445544</v>
      </c>
      <c r="AG1776" s="13"/>
      <c r="AH1776" s="13">
        <f>IF(AK1776&gt;0,SQRT(Sum_Sq($AI$2,V_rtHz($AH$2)/(1+1/$A1776),V_rtHz($AH$2*$A1776)/(1+$A1776),$AN$2*$AH$2/(1+1/$A1776),$AM$2*SQRT(Sum_Sq(AK1776,1/($X$2*AI$8*(1+AH$1017+AK1776/AJ1776))))/SQRT(Sum_Sq($X$2*AK1776*AI$8,1)),                   $AQ$2*SQRT(Sum_Sq($AH$2/(1+1/$A1776)+AK1776*( 1/(AH$1017+1+AK1776/AJ1776)-1)/(1+($X$2*AK1776*AI$8)^2), (AK1776^2*AI$8*$X$2+1/($X$2*AI$8*(AH$1017+1+AK1776/AJ1776           )))/(1+($X$2*AK1776*AI$8)^2))),           V_rtHz(AJ1776)/($X$2*AI$8*(AJ1776*AH$1017+AJ1776+AK1776)),V_rtHz(AK1776)*SQRT(Sum_Sq(AJ1776*AI$8*$X$2*AH$1017,1))/($X$2*AI$8*(AJ1776*AH$1017+AJ1776+AK1776))))/SQRT(Sum_Sq(1/(1+$A1776)+$AC$2/$I$2-1/(1+(1+AK1776/AJ1776)/AH$1017),$X$2/$I$2)),IF(AK1777&lt;0,"A",AH1777))</f>
        <v>6.9842986863528179E-6</v>
      </c>
      <c r="AI1776" s="13"/>
      <c r="AJ1776" s="13">
        <f t="shared" si="642"/>
        <v>2426.4677739150015</v>
      </c>
      <c r="AK1776" s="12">
        <f t="shared" si="666"/>
        <v>4055485.5009326003</v>
      </c>
      <c r="AM1776" s="13">
        <f>IF(AP1776&gt;0,SQRT(Sum_Sq($AI$2,V_rtHz($AH$2)/(1+1/$A1776),V_rtHz($AH$2*$A1776)/(1+$A1776),$AN$2*$AH$2/(1+1/$A1776),$AM$2*SQRT(Sum_Sq(AP1776,1/($X$2*AN$8*(1+AM$1017+AP1776/AO1776))))/SQRT(Sum_Sq($X$2*AP1776*AN$8,1)),                   $AQ$2*SQRT(Sum_Sq($AH$2/(1+1/$A1776)+AP1776*( 1/(AM$1017+1+AP1776/AO1776)-1)/(1+($X$2*AP1776*AN$8)^2), (AP1776^2*AN$8*$X$2+1/($X$2*AN$8*(AM$1017+1+AP1776/AO1776           )))/(1+($X$2*AP1776*AN$8)^2))),           V_rtHz(AO1776)/($X$2*AN$8*(AO1776*AM$1017+AO1776+AP1776)),V_rtHz(AP1776)*SQRT(Sum_Sq(AO1776*AN$8*$X$2*AM$1017,1))/($X$2*AN$8*(AO1776*AM$1017+AO1776+AP1776))))/SQRT(Sum_Sq(1/(1+$A1776)+$AC$2/$I$2-1/(1+(1+AP1776/AO1776)/AM$1017),$X$2/$I$2)),IF(AP1777&lt;0,"A",AM1777))</f>
        <v>1.2412127698328978E-5</v>
      </c>
      <c r="AO1776" s="13">
        <f t="shared" si="643"/>
        <v>2425.9344254092698</v>
      </c>
      <c r="AP1776" s="12">
        <f t="shared" si="667"/>
        <v>12827390.718780167</v>
      </c>
      <c r="AR1776" s="13">
        <f t="shared" si="644"/>
        <v>31506.815879885431</v>
      </c>
      <c r="AS1776" s="13">
        <f t="shared" si="645"/>
        <v>0.34465664218175113</v>
      </c>
      <c r="AV1776" s="13"/>
      <c r="AW1776" s="13">
        <f t="shared" si="646"/>
        <v>9963.3300000000036</v>
      </c>
      <c r="AX1776" s="13">
        <f t="shared" si="647"/>
        <v>1.0898999999999985</v>
      </c>
      <c r="AZ1776" s="13"/>
      <c r="BA1776" s="13"/>
      <c r="BB1776" s="13">
        <f t="shared" si="648"/>
        <v>3150.681587988543</v>
      </c>
      <c r="BC1776" s="13">
        <f t="shared" si="649"/>
        <v>3.4465664218175118</v>
      </c>
      <c r="BD1776" s="13"/>
      <c r="BE1776" s="13"/>
      <c r="BG1776" s="13">
        <f t="shared" si="650"/>
        <v>996.3330000000002</v>
      </c>
      <c r="BH1776" s="13">
        <f t="shared" si="651"/>
        <v>10.899000000000022</v>
      </c>
      <c r="BI1776" s="13"/>
      <c r="BL1776" s="13">
        <f t="shared" si="652"/>
        <v>315.06815879885437</v>
      </c>
      <c r="BM1776" s="13">
        <f t="shared" si="653"/>
        <v>34.465664218175149</v>
      </c>
      <c r="BP1776" s="13"/>
      <c r="BQ1776" s="13">
        <f t="shared" si="654"/>
        <v>99.633300000000006</v>
      </c>
      <c r="BR1776" s="13">
        <f t="shared" si="655"/>
        <v>108.99000000000034</v>
      </c>
      <c r="BT1776" s="13"/>
      <c r="BU1776" s="13"/>
      <c r="BV1776" s="13">
        <f t="shared" si="656"/>
        <v>31.50681587988543</v>
      </c>
      <c r="BW1776" s="13">
        <f t="shared" si="657"/>
        <v>344.65664218175209</v>
      </c>
      <c r="CA1776" s="13">
        <f t="shared" si="658"/>
        <v>9.9633299999999991</v>
      </c>
      <c r="CB1776" s="13">
        <f t="shared" si="659"/>
        <v>1089.9000000000028</v>
      </c>
    </row>
    <row r="1777" spans="1:80" x14ac:dyDescent="0.3">
      <c r="A1777" s="13">
        <f t="shared" si="635"/>
        <v>0.37844258471709308</v>
      </c>
      <c r="C1777" s="13">
        <f>IF(F1777&gt;0,SQRT(Sum_Sq($AI$2,V_rtHz($AH$2)/(1+1/$A1777),V_rtHz($AH$2*$A1777)/(1+$A1777),$AN$2*$AH$2/(1+1/$A1777),$AM$2*SQRT(Sum_Sq(F1777,1/($X$2*D$8*(1+C$1017+F1777/E1777))))/SQRT(Sum_Sq($X$2*F1777*D$8,1)),                   $AQ$2*SQRT(Sum_Sq($AH$2/(1+1/$A1777)+F1777*( 1/(C$1017+1+F1777/E1777)-1)/(1+($X$2*F1777*D$8)^2), (F1777^2*D$8*$X$2+1/($X$2*D$8*(C$1017+1+F1777/E1777           )))/(1+($X$2*F1777*D$8)^2))),           V_rtHz(E1777)/($X$2*D$8*(E1777*C$1017+E1777+F1777)),V_rtHz(F1777)*SQRT(Sum_Sq(E1777*D$8*$X$2*C$1017,1))/($X$2*D$8*(E1777*C$1017+E1777+F1777))))/SQRT(Sum_Sq(1/(1+$A1777)+$AC$2/$I$2-1/(1+(1+F1777/E1777)/C$1017),$X$2/$I$2)),IF(F1778&lt;0,"A",C1778))</f>
        <v>7.0713863505536E-7</v>
      </c>
      <c r="E1777" s="13">
        <f t="shared" si="636"/>
        <v>4053.5951870186918</v>
      </c>
      <c r="F1777" s="12">
        <f t="shared" si="660"/>
        <v>2427.5993091529981</v>
      </c>
      <c r="H1777" s="13">
        <f>IF(K1777&gt;0,SQRT(Sum_Sq($AI$2,V_rtHz($AH$2)/(1+1/$A1777),V_rtHz($AH$2*$A1777)/(1+$A1777),$AN$2*$AH$2/(1+1/$A1777),$AM$2*SQRT(Sum_Sq(K1777,1/($X$2*I$8*(1+H$1017+K1777/J1777))))/SQRT(Sum_Sq($X$2*K1777*I$8,1)),                   $AQ$2*SQRT(Sum_Sq($AH$2/(1+1/$A1777)+K1777*( 1/(H$1017+1+K1777/J1777)-1)/(1+($X$2*K1777*I$8)^2), (K1777^2*I$8*$X$2+1/($X$2*I$8*(H$1017+1+K1777/J1777           )))/(1+($X$2*K1777*I$8)^2))),           V_rtHz(J1777)/($X$2*I$8*(J1777*H$1017+J1777+K1777)),V_rtHz(K1777)*SQRT(Sum_Sq(J1777*I$8*$X$2*H$1017,1))/($X$2*I$8*(J1777*H$1017+J1777+K1777))))/SQRT(Sum_Sq(1/(1+$A1777)+$AC$2/$I$2-1/(1+(1+K1777/J1777)/H$1017),$X$2/$I$2)),IF(K1778&lt;0,"A",H1778))</f>
        <v>6.0215384475163194E-7</v>
      </c>
      <c r="J1777" s="13">
        <f t="shared" si="637"/>
        <v>2697.0906054870024</v>
      </c>
      <c r="K1777" s="12">
        <f t="shared" si="661"/>
        <v>11537.769131506515</v>
      </c>
      <c r="M1777" s="13">
        <f>IF(P1777&gt;0,SQRT(Sum_Sq($AI$2,V_rtHz($AH$2)/(1+1/$A1777),V_rtHz($AH$2*$A1777)/(1+$A1777),$AN$2*$AH$2/(1+1/$A1777),$AM$2*SQRT(Sum_Sq(P1777,1/($X$2*N$8*(1+M$1017+P1777/O1777))))/SQRT(Sum_Sq($X$2*P1777*N$8,1)),                   $AQ$2*SQRT(Sum_Sq($AH$2/(1+1/$A1777)+P1777*( 1/(M$1017+1+P1777/O1777)-1)/(1+($X$2*P1777*N$8)^2), (P1777^2*N$8*$X$2+1/($X$2*N$8*(M$1017+1+P1777/O1777           )))/(1+($X$2*P1777*N$8)^2))),           V_rtHz(O1777)/($X$2*N$8*(O1777*M$1017+O1777+P1777)),V_rtHz(P1777)*SQRT(Sum_Sq(O1777*N$8*$X$2*M$1017,1))/($X$2*N$8*(O1777*M$1017+O1777+P1777))))/SQRT(Sum_Sq(1/(1+$A1777)+$AC$2/$I$2-1/(1+(1+P1777/O1777)/M$1017),$X$2/$I$2)),IF(P1778&lt;0,"A",M1778))</f>
        <v>8.1699165463201001E-7</v>
      </c>
      <c r="O1777" s="13">
        <f t="shared" si="638"/>
        <v>2490.6069982014719</v>
      </c>
      <c r="P1777" s="12">
        <f t="shared" si="662"/>
        <v>39510.468262148788</v>
      </c>
      <c r="R1777" s="13">
        <f>IF(U1777&gt;0,SQRT(Sum_Sq($AI$2,V_rtHz($AH$2)/(1+1/$A1777),V_rtHz($AH$2*$A1777)/(1+$A1777),$AN$2*$AH$2/(1+1/$A1777),$AM$2*SQRT(Sum_Sq(U1777,1/($X$2*S$8*(1+R$1017+U1777/T1777))))/SQRT(Sum_Sq($X$2*U1777*S$8,1)),                   $AQ$2*SQRT(Sum_Sq($AH$2/(1+1/$A1777)+U1777*( 1/(R$1017+1+U1777/T1777)-1)/(1+($X$2*U1777*S$8)^2), (U1777^2*S$8*$X$2+1/($X$2*S$8*(R$1017+1+U1777/T1777           )))/(1+($X$2*U1777*S$8)^2))),           V_rtHz(T1777)/($X$2*S$8*(T1777*R$1017+T1777+U1777)),V_rtHz(U1777)*SQRT(Sum_Sq(T1777*S$8*$X$2*R$1017,1))/($X$2*S$8*(T1777*R$1017+T1777+U1777))))/SQRT(Sum_Sq(1/(1+$A1777)+$AC$2/$I$2-1/(1+(1+U1777/T1777)/R$1017),$X$2/$I$2)),IF(U1778&lt;0,"A",R1778))</f>
        <v>1.3099369719599351E-6</v>
      </c>
      <c r="T1777" s="13">
        <f t="shared" si="639"/>
        <v>2434.7810931219228</v>
      </c>
      <c r="U1777" s="12">
        <f t="shared" si="663"/>
        <v>127807.82970909114</v>
      </c>
      <c r="X1777" s="13">
        <f>IF(AA1777&gt;0,SQRT(Sum_Sq($AI$2,V_rtHz($AH$2)/(1+1/$A1777),V_rtHz($AH$2*$A1777)/(1+$A1777),$AN$2*$AH$2/(1+1/$A1777),$AM$2*SQRT(Sum_Sq(AA1777,1/($X$2*Y$8*(1+X$1017+AA1777/Z1777))))/SQRT(Sum_Sq($X$2*AA1777*Y$8,1)),                   $AQ$2*SQRT(Sum_Sq($AH$2/(1+1/$A1777)+AA1777*( 1/(X$1017+1+AA1777/Z1777)-1)/(1+($X$2*AA1777*Y$8)^2), (AA1777^2*Y$8*$X$2+1/($X$2*Y$8*(X$1017+1+AA1777/Z1777           )))/(1+($X$2*AA1777*Y$8)^2))),           V_rtHz(Z1777)/($X$2*Y$8*(Z1777*X$1017+Z1777+AA1777)),V_rtHz(AA1777)*SQRT(Sum_Sq(Z1777*Y$8*$X$2*X$1017,1))/($X$2*Y$8*(Z1777*X$1017+Z1777+AA1777))))/SQRT(Sum_Sq(1/(1+$A1777)+$AC$2/$I$2-1/(1+(1+AA1777/Z1777)/X$1017),$X$2/$I$2)),IF(AA1778&lt;0,"A",X1778))</f>
        <v>2.2478971737385495E-6</v>
      </c>
      <c r="Z1777" s="13">
        <f t="shared" si="640"/>
        <v>2417.9124410933618</v>
      </c>
      <c r="AA1777" s="12">
        <f t="shared" si="664"/>
        <v>406983.50810183544</v>
      </c>
      <c r="AC1777" s="13">
        <f>IF(AF1777&gt;0,SQRT(Sum_Sq($AI$2,V_rtHz($AH$2)/(1+1/$A1777),V_rtHz($AH$2*$A1777)/(1+$A1777),$AN$2*$AH$2/(1+1/$A1777),$AM$2*SQRT(Sum_Sq(AF1777,1/($X$2*AD$8*(1+AC$1017+AF1777/AE1777))))/SQRT(Sum_Sq($X$2*AF1777*AD$8,1)),                   $AQ$2*SQRT(Sum_Sq($AH$2/(1+1/$A1777)+AF1777*( 1/(AC$1017+1+AF1777/AE1777)-1)/(1+($X$2*AF1777*AD$8)^2), (AF1777^2*AD$8*$X$2+1/($X$2*AD$8*(AC$1017+1+AF1777/AE1777           )))/(1+($X$2*AF1777*AD$8)^2))),           V_rtHz(AE1777)/($X$2*AD$8*(AE1777*AC$1017+AE1777+AF1777)),V_rtHz(AF1777)*SQRT(Sum_Sq(AE1777*AD$8*$X$2*AC$1017,1))/($X$2*AD$8*(AE1777*AC$1017+AE1777+AF1777))))/SQRT(Sum_Sq(1/(1+$A1777)+$AC$2/$I$2-1/(1+(1+AF1777/AE1777)/AC$1017),$X$2/$I$2)),IF(AF1778&lt;0,"A",AC1778))</f>
        <v>3.9514272827707513E-6</v>
      </c>
      <c r="AE1777" s="13">
        <f t="shared" si="641"/>
        <v>2412.6524252768681</v>
      </c>
      <c r="AF1777" s="12">
        <f t="shared" si="665"/>
        <v>1289800.7357729166</v>
      </c>
      <c r="AG1777" s="13"/>
      <c r="AH1777" s="13">
        <f>IF(AK1777&gt;0,SQRT(Sum_Sq($AI$2,V_rtHz($AH$2)/(1+1/$A1777),V_rtHz($AH$2*$A1777)/(1+$A1777),$AN$2*$AH$2/(1+1/$A1777),$AM$2*SQRT(Sum_Sq(AK1777,1/($X$2*AI$8*(1+AH$1017+AK1777/AJ1777))))/SQRT(Sum_Sq($X$2*AK1777*AI$8,1)),                   $AQ$2*SQRT(Sum_Sq($AH$2/(1+1/$A1777)+AK1777*( 1/(AH$1017+1+AK1777/AJ1777)-1)/(1+($X$2*AK1777*AI$8)^2), (AK1777^2*AI$8*$X$2+1/($X$2*AI$8*(AH$1017+1+AK1777/AJ1777           )))/(1+($X$2*AK1777*AI$8)^2))),           V_rtHz(AJ1777)/($X$2*AI$8*(AJ1777*AH$1017+AJ1777+AK1777)),V_rtHz(AK1777)*SQRT(Sum_Sq(AJ1777*AI$8*$X$2*AH$1017,1))/($X$2*AI$8*(AJ1777*AH$1017+AJ1777+AK1777))))/SQRT(Sum_Sq(1/(1+$A1777)+$AC$2/$I$2-1/(1+(1+AK1777/AJ1777)/AH$1017),$X$2/$I$2)),IF(AK1778&lt;0,"A",AH1778))</f>
        <v>7.001920236552628E-6</v>
      </c>
      <c r="AI1777" s="13"/>
      <c r="AJ1777" s="13">
        <f t="shared" si="642"/>
        <v>2410.9963695231477</v>
      </c>
      <c r="AK1777" s="12">
        <f t="shared" si="666"/>
        <v>4081509.61983355</v>
      </c>
      <c r="AM1777" s="13">
        <f>IF(AP1777&gt;0,SQRT(Sum_Sq($AI$2,V_rtHz($AH$2)/(1+1/$A1777),V_rtHz($AH$2*$A1777)/(1+$A1777),$AN$2*$AH$2/(1+1/$A1777),$AM$2*SQRT(Sum_Sq(AP1777,1/($X$2*AN$8*(1+AM$1017+AP1777/AO1777))))/SQRT(Sum_Sq($X$2*AP1777*AN$8,1)),                   $AQ$2*SQRT(Sum_Sq($AH$2/(1+1/$A1777)+AP1777*( 1/(AM$1017+1+AP1777/AO1777)-1)/(1+($X$2*AP1777*AN$8)^2), (AP1777^2*AN$8*$X$2+1/($X$2*AN$8*(AM$1017+1+AP1777/AO1777           )))/(1+($X$2*AP1777*AN$8)^2))),           V_rtHz(AO1777)/($X$2*AN$8*(AO1777*AM$1017+AO1777+AP1777)),V_rtHz(AP1777)*SQRT(Sum_Sq(AO1777*AN$8*$X$2*AM$1017,1))/($X$2*AN$8*(AO1777*AM$1017+AO1777+AP1777))))/SQRT(Sum_Sq(1/(1+$A1777)+$AC$2/$I$2-1/(1+(1+AP1777/AO1777)/AM$1017),$X$2/$I$2)),IF(AP1778&lt;0,"A",AM1778))</f>
        <v>1.244349678556835E-5</v>
      </c>
      <c r="AO1777" s="13">
        <f t="shared" si="643"/>
        <v>2410.4734055683716</v>
      </c>
      <c r="AP1777" s="12">
        <f t="shared" si="667"/>
        <v>12909666.898202796</v>
      </c>
      <c r="AR1777" s="13">
        <f t="shared" si="644"/>
        <v>31506.815879885424</v>
      </c>
      <c r="AS1777" s="13">
        <f t="shared" si="645"/>
        <v>0.34465664218175224</v>
      </c>
      <c r="AV1777" s="13"/>
      <c r="AW1777" s="13">
        <f t="shared" si="646"/>
        <v>9963.3300000000036</v>
      </c>
      <c r="AX1777" s="13">
        <f t="shared" si="647"/>
        <v>1.0898999999999985</v>
      </c>
      <c r="AZ1777" s="13"/>
      <c r="BA1777" s="13"/>
      <c r="BB1777" s="13">
        <f t="shared" si="648"/>
        <v>3150.681587988543</v>
      </c>
      <c r="BC1777" s="13">
        <f t="shared" si="649"/>
        <v>3.4465664218175118</v>
      </c>
      <c r="BD1777" s="13"/>
      <c r="BE1777" s="13"/>
      <c r="BG1777" s="13">
        <f t="shared" si="650"/>
        <v>996.33300000000042</v>
      </c>
      <c r="BH1777" s="13">
        <f t="shared" si="651"/>
        <v>10.899000000000004</v>
      </c>
      <c r="BI1777" s="13"/>
      <c r="BL1777" s="13">
        <f t="shared" si="652"/>
        <v>315.06815879885437</v>
      </c>
      <c r="BM1777" s="13">
        <f t="shared" si="653"/>
        <v>34.465664218175149</v>
      </c>
      <c r="BP1777" s="13"/>
      <c r="BQ1777" s="13">
        <f t="shared" si="654"/>
        <v>99.633300000000006</v>
      </c>
      <c r="BR1777" s="13">
        <f t="shared" si="655"/>
        <v>108.99000000000024</v>
      </c>
      <c r="BT1777" s="13"/>
      <c r="BU1777" s="13"/>
      <c r="BV1777" s="13">
        <f t="shared" si="656"/>
        <v>31.50681587988543</v>
      </c>
      <c r="BW1777" s="13">
        <f t="shared" si="657"/>
        <v>344.65664218175181</v>
      </c>
      <c r="CA1777" s="13">
        <f t="shared" si="658"/>
        <v>9.9633299999999974</v>
      </c>
      <c r="CB1777" s="13">
        <f t="shared" si="659"/>
        <v>1089.9000000000028</v>
      </c>
    </row>
    <row r="1778" spans="1:80" x14ac:dyDescent="0.3">
      <c r="A1778" s="13">
        <f t="shared" si="635"/>
        <v>0.38370724549227803</v>
      </c>
      <c r="C1778" s="13">
        <f>IF(F1778&gt;0,SQRT(Sum_Sq($AI$2,V_rtHz($AH$2)/(1+1/$A1778),V_rtHz($AH$2*$A1778)/(1+$A1778),$AN$2*$AH$2/(1+1/$A1778),$AM$2*SQRT(Sum_Sq(F1778,1/($X$2*D$8*(1+C$1017+F1778/E1778))))/SQRT(Sum_Sq($X$2*F1778*D$8,1)),                   $AQ$2*SQRT(Sum_Sq($AH$2/(1+1/$A1778)+F1778*( 1/(C$1017+1+F1778/E1778)-1)/(1+($X$2*F1778*D$8)^2), (F1778^2*D$8*$X$2+1/($X$2*D$8*(C$1017+1+F1778/E1778           )))/(1+($X$2*F1778*D$8)^2))),           V_rtHz(E1778)/($X$2*D$8*(E1778*C$1017+E1778+F1778)),V_rtHz(F1778)*SQRT(Sum_Sq(E1778*D$8*$X$2*C$1017,1))/($X$2*D$8*(E1778*C$1017+E1778+F1778))))/SQRT(Sum_Sq(1/(1+$A1778)+$AC$2/$I$2-1/(1+(1+F1778/E1778)/C$1017),$X$2/$I$2)),IF(F1779&lt;0,"A",C1779))</f>
        <v>7.0129068660006848E-7</v>
      </c>
      <c r="E1778" s="13">
        <f t="shared" si="636"/>
        <v>3978.0900628231661</v>
      </c>
      <c r="F1778" s="12">
        <f t="shared" si="660"/>
        <v>2473.6757389069508</v>
      </c>
      <c r="H1778" s="13">
        <f>IF(K1778&gt;0,SQRT(Sum_Sq($AI$2,V_rtHz($AH$2)/(1+1/$A1778),V_rtHz($AH$2*$A1778)/(1+$A1778),$AN$2*$AH$2/(1+1/$A1778),$AM$2*SQRT(Sum_Sq(K1778,1/($X$2*I$8*(1+H$1017+K1778/J1778))))/SQRT(Sum_Sq($X$2*K1778*I$8,1)),                   $AQ$2*SQRT(Sum_Sq($AH$2/(1+1/$A1778)+K1778*( 1/(H$1017+1+K1778/J1778)-1)/(1+($X$2*K1778*I$8)^2), (K1778^2*I$8*$X$2+1/($X$2*I$8*(H$1017+1+K1778/J1778           )))/(1+($X$2*K1778*I$8)^2))),           V_rtHz(J1778)/($X$2*I$8*(J1778*H$1017+J1778+K1778)),V_rtHz(K1778)*SQRT(Sum_Sq(J1778*I$8*$X$2*H$1017,1))/($X$2*I$8*(J1778*H$1017+J1778+K1778))))/SQRT(Sum_Sq(1/(1+$A1778)+$AC$2/$I$2-1/(1+(1+K1778/J1778)/H$1017),$X$2/$I$2)),IF(K1779&lt;0,"A",H1779))</f>
        <v>6.0305916612051722E-7</v>
      </c>
      <c r="J1778" s="13">
        <f t="shared" si="637"/>
        <v>2675.42333179151</v>
      </c>
      <c r="K1778" s="12">
        <f t="shared" si="661"/>
        <v>11631.209298016673</v>
      </c>
      <c r="M1778" s="13">
        <f>IF(P1778&gt;0,SQRT(Sum_Sq($AI$2,V_rtHz($AH$2)/(1+1/$A1778),V_rtHz($AH$2*$A1778)/(1+$A1778),$AN$2*$AH$2/(1+1/$A1778),$AM$2*SQRT(Sum_Sq(P1778,1/($X$2*N$8*(1+M$1017+P1778/O1778))))/SQRT(Sum_Sq($X$2*P1778*N$8,1)),                   $AQ$2*SQRT(Sum_Sq($AH$2/(1+1/$A1778)+P1778*( 1/(M$1017+1+P1778/O1778)-1)/(1+($X$2*P1778*N$8)^2), (P1778^2*N$8*$X$2+1/($X$2*N$8*(M$1017+1+P1778/O1778           )))/(1+($X$2*P1778*N$8)^2))),           V_rtHz(O1778)/($X$2*N$8*(O1778*M$1017+O1778+P1778)),V_rtHz(P1778)*SQRT(Sum_Sq(O1778*N$8*$X$2*M$1017,1))/($X$2*N$8*(O1778*M$1017+O1778+P1778))))/SQRT(Sum_Sq(1/(1+$A1778)+$AC$2/$I$2-1/(1+(1+P1778/O1778)/M$1017),$X$2/$I$2)),IF(P1779&lt;0,"A",M1779))</f>
        <v>8.1893867864374474E-7</v>
      </c>
      <c r="O1778" s="13">
        <f t="shared" si="638"/>
        <v>2473.6214034606351</v>
      </c>
      <c r="P1778" s="12">
        <f t="shared" si="662"/>
        <v>39781.774453541962</v>
      </c>
      <c r="R1778" s="13">
        <f>IF(U1778&gt;0,SQRT(Sum_Sq($AI$2,V_rtHz($AH$2)/(1+1/$A1778),V_rtHz($AH$2*$A1778)/(1+$A1778),$AN$2*$AH$2/(1+1/$A1778),$AM$2*SQRT(Sum_Sq(U1778,1/($X$2*S$8*(1+R$1017+U1778/T1778))))/SQRT(Sum_Sq($X$2*U1778*S$8,1)),                   $AQ$2*SQRT(Sum_Sq($AH$2/(1+1/$A1778)+U1778*( 1/(R$1017+1+U1778/T1778)-1)/(1+($X$2*U1778*S$8)^2), (U1778^2*S$8*$X$2+1/($X$2*S$8*(R$1017+1+U1778/T1778           )))/(1+($X$2*U1778*S$8)^2))),           V_rtHz(T1778)/($X$2*S$8*(T1778*R$1017+T1778+U1778)),V_rtHz(U1778)*SQRT(Sum_Sq(T1778*S$8*$X$2*R$1017,1))/($X$2*S$8*(T1778*R$1017+T1778+U1778))))/SQRT(Sum_Sq(1/(1+$A1778)+$AC$2/$I$2-1/(1+(1+U1778/T1778)/R$1017),$X$2/$I$2)),IF(U1779&lt;0,"A",R1779))</f>
        <v>1.3132566807911891E-6</v>
      </c>
      <c r="T1778" s="13">
        <f t="shared" si="639"/>
        <v>2418.9318964601625</v>
      </c>
      <c r="U1778" s="12">
        <f t="shared" si="663"/>
        <v>128645.2453597494</v>
      </c>
      <c r="X1778" s="13">
        <f>IF(AA1778&gt;0,SQRT(Sum_Sq($AI$2,V_rtHz($AH$2)/(1+1/$A1778),V_rtHz($AH$2*$A1778)/(1+$A1778),$AN$2*$AH$2/(1+1/$A1778),$AM$2*SQRT(Sum_Sq(AA1778,1/($X$2*Y$8*(1+X$1017+AA1778/Z1778))))/SQRT(Sum_Sq($X$2*AA1778*Y$8,1)),                   $AQ$2*SQRT(Sum_Sq($AH$2/(1+1/$A1778)+AA1778*( 1/(X$1017+1+AA1778/Z1778)-1)/(1+($X$2*AA1778*Y$8)^2), (AA1778^2*Y$8*$X$2+1/($X$2*Y$8*(X$1017+1+AA1778/Z1778           )))/(1+($X$2*AA1778*Y$8)^2))),           V_rtHz(Z1778)/($X$2*Y$8*(Z1778*X$1017+Z1778+AA1778)),V_rtHz(AA1778)*SQRT(Sum_Sq(Z1778*Y$8*$X$2*X$1017,1))/($X$2*Y$8*(Z1778*X$1017+Z1778+AA1778))))/SQRT(Sum_Sq(1/(1+$A1778)+$AC$2/$I$2-1/(1+(1+AA1778/Z1778)/X$1017),$X$2/$I$2)),IF(AA1779&lt;0,"A",X1779))</f>
        <v>2.2536651707136043E-6</v>
      </c>
      <c r="Z1778" s="13">
        <f t="shared" si="640"/>
        <v>2402.3962209770521</v>
      </c>
      <c r="AA1778" s="12">
        <f t="shared" si="664"/>
        <v>409612.06938588864</v>
      </c>
      <c r="AC1778" s="13">
        <f>IF(AF1778&gt;0,SQRT(Sum_Sq($AI$2,V_rtHz($AH$2)/(1+1/$A1778),V_rtHz($AH$2*$A1778)/(1+$A1778),$AN$2*$AH$2/(1+1/$A1778),$AM$2*SQRT(Sum_Sq(AF1778,1/($X$2*AD$8*(1+AC$1017+AF1778/AE1778))))/SQRT(Sum_Sq($X$2*AF1778*AD$8,1)),                   $AQ$2*SQRT(Sum_Sq($AH$2/(1+1/$A1778)+AF1778*( 1/(AC$1017+1+AF1778/AE1778)-1)/(1+($X$2*AF1778*AD$8)^2), (AF1778^2*AD$8*$X$2+1/($X$2*AD$8*(AC$1017+1+AF1778/AE1778           )))/(1+($X$2*AF1778*AD$8)^2))),           V_rtHz(AE1778)/($X$2*AD$8*(AE1778*AC$1017+AE1778+AF1778)),V_rtHz(AF1778)*SQRT(Sum_Sq(AE1778*AD$8*$X$2*AC$1017,1))/($X$2*AD$8*(AE1778*AC$1017+AE1778+AF1778))))/SQRT(Sum_Sq(1/(1+$A1778)+$AC$2/$I$2-1/(1+(1+AF1778/AE1778)/AC$1017),$X$2/$I$2)),IF(AF1779&lt;0,"A",AC1779))</f>
        <v>3.9615999112806886E-6</v>
      </c>
      <c r="AE1778" s="13">
        <f t="shared" si="641"/>
        <v>2397.239058392654</v>
      </c>
      <c r="AF1778" s="12">
        <f t="shared" si="665"/>
        <v>1298093.6808917597</v>
      </c>
      <c r="AG1778" s="13"/>
      <c r="AH1778" s="13">
        <f>IF(AK1778&gt;0,SQRT(Sum_Sq($AI$2,V_rtHz($AH$2)/(1+1/$A1778),V_rtHz($AH$2*$A1778)/(1+$A1778),$AN$2*$AH$2/(1+1/$A1778),$AM$2*SQRT(Sum_Sq(AK1778,1/($X$2*AI$8*(1+AH$1017+AK1778/AJ1778))))/SQRT(Sum_Sq($X$2*AK1778*AI$8,1)),                   $AQ$2*SQRT(Sum_Sq($AH$2/(1+1/$A1778)+AK1778*( 1/(AH$1017+1+AK1778/AJ1778)-1)/(1+($X$2*AK1778*AI$8)^2), (AK1778^2*AI$8*$X$2+1/($X$2*AI$8*(AH$1017+1+AK1778/AJ1778           )))/(1+($X$2*AK1778*AI$8)^2))),           V_rtHz(AJ1778)/($X$2*AI$8*(AJ1778*AH$1017+AJ1778+AK1778)),V_rtHz(AK1778)*SQRT(Sum_Sq(AJ1778*AI$8*$X$2*AH$1017,1))/($X$2*AI$8*(AJ1778*AH$1017+AJ1778+AK1778))))/SQRT(Sum_Sq(1/(1+$A1778)+$AC$2/$I$2-1/(1+(1+AK1778/AJ1778)/AH$1017),$X$2/$I$2)),IF(AK1779&lt;0,"A",AH1779))</f>
        <v>7.0199704553071771E-6</v>
      </c>
      <c r="AI1778" s="13"/>
      <c r="AJ1778" s="13">
        <f t="shared" si="642"/>
        <v>2395.6152890882972</v>
      </c>
      <c r="AK1778" s="12">
        <f t="shared" si="666"/>
        <v>4107715.0076703285</v>
      </c>
      <c r="AM1778" s="13">
        <f>IF(AP1778&gt;0,SQRT(Sum_Sq($AI$2,V_rtHz($AH$2)/(1+1/$A1778),V_rtHz($AH$2*$A1778)/(1+$A1778),$AN$2*$AH$2/(1+1/$A1778),$AM$2*SQRT(Sum_Sq(AP1778,1/($X$2*AN$8*(1+AM$1017+AP1778/AO1778))))/SQRT(Sum_Sq($X$2*AP1778*AN$8,1)),                   $AQ$2*SQRT(Sum_Sq($AH$2/(1+1/$A1778)+AP1778*( 1/(AM$1017+1+AP1778/AO1778)-1)/(1+($X$2*AP1778*AN$8)^2), (AP1778^2*AN$8*$X$2+1/($X$2*AN$8*(AM$1017+1+AP1778/AO1778           )))/(1+($X$2*AP1778*AN$8)^2))),           V_rtHz(AO1778)/($X$2*AN$8*(AO1778*AM$1017+AO1778+AP1778)),V_rtHz(AP1778)*SQRT(Sum_Sq(AO1778*AN$8*$X$2*AM$1017,1))/($X$2*AN$8*(AO1778*AM$1017+AO1778+AP1778))))/SQRT(Sum_Sq(1/(1+$A1778)+$AC$2/$I$2-1/(1+(1+AP1778/AO1778)/AM$1017),$X$2/$I$2)),IF(AP1779&lt;0,"A",AM1779))</f>
        <v>1.2475627446004824E-5</v>
      </c>
      <c r="AO1778" s="13">
        <f t="shared" si="643"/>
        <v>2395.1025113221604</v>
      </c>
      <c r="AP1778" s="12">
        <f t="shared" si="667"/>
        <v>12992516.431242842</v>
      </c>
      <c r="AR1778" s="13">
        <f t="shared" si="644"/>
        <v>31506.815879885424</v>
      </c>
      <c r="AS1778" s="13">
        <f t="shared" si="645"/>
        <v>0.34465664218175168</v>
      </c>
      <c r="AV1778" s="13"/>
      <c r="AW1778" s="13">
        <f t="shared" si="646"/>
        <v>9963.3300000000036</v>
      </c>
      <c r="AX1778" s="13">
        <f t="shared" si="647"/>
        <v>1.0898999999999985</v>
      </c>
      <c r="AZ1778" s="13"/>
      <c r="BA1778" s="13"/>
      <c r="BB1778" s="13">
        <f t="shared" si="648"/>
        <v>3150.681587988543</v>
      </c>
      <c r="BC1778" s="13">
        <f t="shared" si="649"/>
        <v>3.4465664218175118</v>
      </c>
      <c r="BD1778" s="13"/>
      <c r="BE1778" s="13"/>
      <c r="BG1778" s="13">
        <f t="shared" si="650"/>
        <v>996.3330000000002</v>
      </c>
      <c r="BH1778" s="13">
        <f t="shared" si="651"/>
        <v>10.899000000000022</v>
      </c>
      <c r="BI1778" s="13"/>
      <c r="BL1778" s="13">
        <f t="shared" si="652"/>
        <v>315.06815879885437</v>
      </c>
      <c r="BM1778" s="13">
        <f t="shared" si="653"/>
        <v>34.465664218175149</v>
      </c>
      <c r="BP1778" s="13"/>
      <c r="BQ1778" s="13">
        <f t="shared" si="654"/>
        <v>99.633300000000006</v>
      </c>
      <c r="BR1778" s="13">
        <f t="shared" si="655"/>
        <v>108.99000000000012</v>
      </c>
      <c r="BT1778" s="13"/>
      <c r="BU1778" s="13"/>
      <c r="BV1778" s="13">
        <f t="shared" si="656"/>
        <v>31.50681587988543</v>
      </c>
      <c r="BW1778" s="13">
        <f t="shared" si="657"/>
        <v>344.65664218175232</v>
      </c>
      <c r="CA1778" s="13">
        <f t="shared" si="658"/>
        <v>9.9633299999999991</v>
      </c>
      <c r="CB1778" s="13">
        <f t="shared" si="659"/>
        <v>1089.9000000000028</v>
      </c>
    </row>
    <row r="1779" spans="1:80" x14ac:dyDescent="0.3">
      <c r="A1779" s="13">
        <f t="shared" si="635"/>
        <v>0.38904514499428017</v>
      </c>
      <c r="C1779" s="13">
        <f>IF(F1779&gt;0,SQRT(Sum_Sq($AI$2,V_rtHz($AH$2)/(1+1/$A1779),V_rtHz($AH$2*$A1779)/(1+$A1779),$AN$2*$AH$2/(1+1/$A1779),$AM$2*SQRT(Sum_Sq(F1779,1/($X$2*D$8*(1+C$1017+F1779/E1779))))/SQRT(Sum_Sq($X$2*F1779*D$8,1)),                   $AQ$2*SQRT(Sum_Sq($AH$2/(1+1/$A1779)+F1779*( 1/(C$1017+1+F1779/E1779)-1)/(1+($X$2*F1779*D$8)^2), (F1779^2*D$8*$X$2+1/($X$2*D$8*(C$1017+1+F1779/E1779           )))/(1+($X$2*F1779*D$8)^2))),           V_rtHz(E1779)/($X$2*D$8*(E1779*C$1017+E1779+F1779)),V_rtHz(F1779)*SQRT(Sum_Sq(E1779*D$8*$X$2*C$1017,1))/($X$2*D$8*(E1779*C$1017+E1779+F1779))))/SQRT(Sum_Sq(1/(1+$A1779)+$AC$2/$I$2-1/(1+(1+F1779/E1779)/C$1017),$X$2/$I$2)),IF(F1780&lt;0,"A",C1780))</f>
        <v>6.9585032525669502E-7</v>
      </c>
      <c r="E1779" s="13">
        <f t="shared" si="636"/>
        <v>3905.8545008809206</v>
      </c>
      <c r="F1779" s="12">
        <f t="shared" si="660"/>
        <v>2519.4243342585037</v>
      </c>
      <c r="H1779" s="13">
        <f>IF(K1779&gt;0,SQRT(Sum_Sq($AI$2,V_rtHz($AH$2)/(1+1/$A1779),V_rtHz($AH$2*$A1779)/(1+$A1779),$AN$2*$AH$2/(1+1/$A1779),$AM$2*SQRT(Sum_Sq(K1779,1/($X$2*I$8*(1+H$1017+K1779/J1779))))/SQRT(Sum_Sq($X$2*K1779*I$8,1)),                   $AQ$2*SQRT(Sum_Sq($AH$2/(1+1/$A1779)+K1779*( 1/(H$1017+1+K1779/J1779)-1)/(1+($X$2*K1779*I$8)^2), (K1779^2*I$8*$X$2+1/($X$2*I$8*(H$1017+1+K1779/J1779           )))/(1+($X$2*K1779*I$8)^2))),           V_rtHz(J1779)/($X$2*I$8*(J1779*H$1017+J1779+K1779)),V_rtHz(K1779)*SQRT(Sum_Sq(J1779*I$8*$X$2*H$1017,1))/($X$2*I$8*(J1779*H$1017+J1779+K1779))))/SQRT(Sum_Sq(1/(1+$A1779)+$AC$2/$I$2-1/(1+(1+K1779/J1779)/H$1017),$X$2/$I$2)),IF(K1780&lt;0,"A",H1780))</f>
        <v>6.040183124395183E-7</v>
      </c>
      <c r="J1779" s="13">
        <f t="shared" si="637"/>
        <v>2653.9934570509631</v>
      </c>
      <c r="K1779" s="12">
        <f t="shared" si="661"/>
        <v>11725.126394034893</v>
      </c>
      <c r="M1779" s="13">
        <f>IF(P1779&gt;0,SQRT(Sum_Sq($AI$2,V_rtHz($AH$2)/(1+1/$A1779),V_rtHz($AH$2*$A1779)/(1+$A1779),$AN$2*$AH$2/(1+1/$A1779),$AM$2*SQRT(Sum_Sq(P1779,1/($X$2*N$8*(1+M$1017+P1779/O1779))))/SQRT(Sum_Sq($X$2*P1779*N$8,1)),                   $AQ$2*SQRT(Sum_Sq($AH$2/(1+1/$A1779)+P1779*( 1/(M$1017+1+P1779/O1779)-1)/(1+($X$2*P1779*N$8)^2), (P1779^2*N$8*$X$2+1/($X$2*N$8*(M$1017+1+P1779/O1779           )))/(1+($X$2*P1779*N$8)^2))),           V_rtHz(O1779)/($X$2*N$8*(O1779*M$1017+O1779+P1779)),V_rtHz(P1779)*SQRT(Sum_Sq(O1779*N$8*$X$2*M$1017,1))/($X$2*N$8*(O1779*M$1017+O1779+P1779))))/SQRT(Sum_Sq(1/(1+$A1779)+$AC$2/$I$2-1/(1+(1+P1779/O1779)/M$1017),$X$2/$I$2)),IF(P1780&lt;0,"A",M1780))</f>
        <v>8.2094290305427113E-7</v>
      </c>
      <c r="O1779" s="13">
        <f t="shared" si="638"/>
        <v>2456.7582281619661</v>
      </c>
      <c r="P1779" s="12">
        <f t="shared" si="662"/>
        <v>40054.836339979229</v>
      </c>
      <c r="R1779" s="13">
        <f>IF(U1779&gt;0,SQRT(Sum_Sq($AI$2,V_rtHz($AH$2)/(1+1/$A1779),V_rtHz($AH$2*$A1779)/(1+$A1779),$AN$2*$AH$2/(1+1/$A1779),$AM$2*SQRT(Sum_Sq(U1779,1/($X$2*S$8*(1+R$1017+U1779/T1779))))/SQRT(Sum_Sq($X$2*U1779*S$8,1)),                   $AQ$2*SQRT(Sum_Sq($AH$2/(1+1/$A1779)+U1779*( 1/(R$1017+1+U1779/T1779)-1)/(1+($X$2*U1779*S$8)^2), (U1779^2*S$8*$X$2+1/($X$2*S$8*(R$1017+1+U1779/T1779           )))/(1+($X$2*U1779*S$8)^2))),           V_rtHz(T1779)/($X$2*S$8*(T1779*R$1017+T1779+U1779)),V_rtHz(U1779)*SQRT(Sum_Sq(T1779*S$8*$X$2*R$1017,1))/($X$2*S$8*(T1779*R$1017+T1779+U1779))))/SQRT(Sum_Sq(1/(1+$A1779)+$AC$2/$I$2-1/(1+(1+U1779/T1779)/R$1017),$X$2/$I$2)),IF(U1780&lt;0,"A",R1780))</f>
        <v>1.3166610419800436E-6</v>
      </c>
      <c r="T1779" s="13">
        <f t="shared" si="639"/>
        <v>2403.1817165707012</v>
      </c>
      <c r="U1779" s="12">
        <f t="shared" si="663"/>
        <v>129488.37167948158</v>
      </c>
      <c r="X1779" s="13">
        <f>IF(AA1779&gt;0,SQRT(Sum_Sq($AI$2,V_rtHz($AH$2)/(1+1/$A1779),V_rtHz($AH$2*$A1779)/(1+$A1779),$AN$2*$AH$2/(1+1/$A1779),$AM$2*SQRT(Sum_Sq(AA1779,1/($X$2*Y$8*(1+X$1017+AA1779/Z1779))))/SQRT(Sum_Sq($X$2*AA1779*Y$8,1)),                   $AQ$2*SQRT(Sum_Sq($AH$2/(1+1/$A1779)+AA1779*( 1/(X$1017+1+AA1779/Z1779)-1)/(1+($X$2*AA1779*Y$8)^2), (AA1779^2*Y$8*$X$2+1/($X$2*Y$8*(X$1017+1+AA1779/Z1779           )))/(1+($X$2*AA1779*Y$8)^2))),           V_rtHz(Z1779)/($X$2*Y$8*(Z1779*X$1017+Z1779+AA1779)),V_rtHz(AA1779)*SQRT(Sum_Sq(Z1779*Y$8*$X$2*X$1017,1))/($X$2*Y$8*(Z1779*X$1017+Z1779+AA1779))))/SQRT(Sum_Sq(1/(1+$A1779)+$AC$2/$I$2-1/(1+(1+AA1779/Z1779)/X$1017),$X$2/$I$2)),IF(AA1780&lt;0,"A",X1780))</f>
        <v>2.2595743224806787E-6</v>
      </c>
      <c r="Z1779" s="13">
        <f t="shared" si="640"/>
        <v>2386.9725072838728</v>
      </c>
      <c r="AA1779" s="12">
        <f t="shared" si="664"/>
        <v>412258.82768084173</v>
      </c>
      <c r="AC1779" s="13">
        <f>IF(AF1779&gt;0,SQRT(Sum_Sq($AI$2,V_rtHz($AH$2)/(1+1/$A1779),V_rtHz($AH$2*$A1779)/(1+$A1779),$AN$2*$AH$2/(1+1/$A1779),$AM$2*SQRT(Sum_Sq(AF1779,1/($X$2*AD$8*(1+AC$1017+AF1779/AE1779))))/SQRT(Sum_Sq($X$2*AF1779*AD$8,1)),                   $AQ$2*SQRT(Sum_Sq($AH$2/(1+1/$A1779)+AF1779*( 1/(AC$1017+1+AF1779/AE1779)-1)/(1+($X$2*AF1779*AD$8)^2), (AF1779^2*AD$8*$X$2+1/($X$2*AD$8*(AC$1017+1+AF1779/AE1779           )))/(1+($X$2*AF1779*AD$8)^2))),           V_rtHz(AE1779)/($X$2*AD$8*(AE1779*AC$1017+AE1779+AF1779)),V_rtHz(AF1779)*SQRT(Sum_Sq(AE1779*AD$8*$X$2*AC$1017,1))/($X$2*AD$8*(AE1779*AC$1017+AE1779+AF1779))))/SQRT(Sum_Sq(1/(1+$A1779)+$AC$2/$I$2-1/(1+(1+AF1779/AE1779)/AC$1017),$X$2/$I$2)),IF(AF1780&lt;0,"A",AC1780))</f>
        <v>3.9720183093643822E-6</v>
      </c>
      <c r="AE1779" s="13">
        <f t="shared" si="641"/>
        <v>2381.9162190806569</v>
      </c>
      <c r="AF1779" s="12">
        <f t="shared" si="665"/>
        <v>1306444.3024312109</v>
      </c>
      <c r="AG1779" s="13"/>
      <c r="AH1779" s="13">
        <f>IF(AK1779&gt;0,SQRT(Sum_Sq($AI$2,V_rtHz($AH$2)/(1+1/$A1779),V_rtHz($AH$2*$A1779)/(1+$A1779),$AN$2*$AH$2/(1+1/$A1779),$AM$2*SQRT(Sum_Sq(AK1779,1/($X$2*AI$8*(1+AH$1017+AK1779/AJ1779))))/SQRT(Sum_Sq($X$2*AK1779*AI$8,1)),                   $AQ$2*SQRT(Sum_Sq($AH$2/(1+1/$A1779)+AK1779*( 1/(AH$1017+1+AK1779/AJ1779)-1)/(1+($X$2*AK1779*AI$8)^2), (AK1779^2*AI$8*$X$2+1/($X$2*AI$8*(AH$1017+1+AK1779/AJ1779           )))/(1+($X$2*AK1779*AI$8)^2))),           V_rtHz(AJ1779)/($X$2*AI$8*(AJ1779*AH$1017+AJ1779+AK1779)),V_rtHz(AK1779)*SQRT(Sum_Sq(AJ1779*AI$8*$X$2*AH$1017,1))/($X$2*AI$8*(AJ1779*AH$1017+AJ1779+AK1779))))/SQRT(Sum_Sq(1/(1+$A1779)+$AC$2/$I$2-1/(1+(1+AK1779/AJ1779)/AH$1017),$X$2/$I$2)),IF(AK1780&lt;0,"A",AH1780))</f>
        <v>7.0384549241384162E-6</v>
      </c>
      <c r="AI1779" s="13"/>
      <c r="AJ1779" s="13">
        <f t="shared" si="642"/>
        <v>2380.3241181867852</v>
      </c>
      <c r="AK1779" s="12">
        <f t="shared" si="666"/>
        <v>4134102.9149797074</v>
      </c>
      <c r="AM1779" s="13">
        <f>IF(AP1779&gt;0,SQRT(Sum_Sq($AI$2,V_rtHz($AH$2)/(1+1/$A1779),V_rtHz($AH$2*$A1779)/(1+$A1779),$AN$2*$AH$2/(1+1/$A1779),$AM$2*SQRT(Sum_Sq(AP1779,1/($X$2*AN$8*(1+AM$1017+AP1779/AO1779))))/SQRT(Sum_Sq($X$2*AP1779*AN$8,1)),                   $AQ$2*SQRT(Sum_Sq($AH$2/(1+1/$A1779)+AP1779*( 1/(AM$1017+1+AP1779/AO1779)-1)/(1+($X$2*AP1779*AN$8)^2), (AP1779^2*AN$8*$X$2+1/($X$2*AN$8*(AM$1017+1+AP1779/AO1779           )))/(1+($X$2*AP1779*AN$8)^2))),           V_rtHz(AO1779)/($X$2*AN$8*(AO1779*AM$1017+AO1779+AP1779)),V_rtHz(AP1779)*SQRT(Sum_Sq(AO1779*AN$8*$X$2*AM$1017,1))/($X$2*AN$8*(AO1779*AM$1017+AO1779+AP1779))))/SQRT(Sum_Sq(1/(1+$A1779)+$AC$2/$I$2-1/(1+(1+AP1779/AO1779)/AM$1017),$X$2/$I$2)),IF(AP1780&lt;0,"A",AM1780))</f>
        <v>1.2508529608535757E-5</v>
      </c>
      <c r="AO1779" s="13">
        <f t="shared" si="643"/>
        <v>2379.821331933083</v>
      </c>
      <c r="AP1779" s="12">
        <f t="shared" si="667"/>
        <v>13075943.271584712</v>
      </c>
      <c r="AR1779" s="13">
        <f t="shared" si="644"/>
        <v>31506.815879885424</v>
      </c>
      <c r="AS1779" s="13">
        <f t="shared" si="645"/>
        <v>0.34465664218175224</v>
      </c>
      <c r="AV1779" s="13"/>
      <c r="AW1779" s="13">
        <f t="shared" si="646"/>
        <v>9963.3300000000036</v>
      </c>
      <c r="AX1779" s="13">
        <f t="shared" si="647"/>
        <v>1.0899000000000012</v>
      </c>
      <c r="AZ1779" s="13"/>
      <c r="BA1779" s="13"/>
      <c r="BB1779" s="13">
        <f t="shared" si="648"/>
        <v>3150.681587988543</v>
      </c>
      <c r="BC1779" s="13">
        <f t="shared" si="649"/>
        <v>3.4465664218175083</v>
      </c>
      <c r="BD1779" s="13"/>
      <c r="BE1779" s="13"/>
      <c r="BG1779" s="13">
        <f t="shared" si="650"/>
        <v>996.3330000000002</v>
      </c>
      <c r="BH1779" s="13">
        <f t="shared" si="651"/>
        <v>10.899000000000013</v>
      </c>
      <c r="BI1779" s="13"/>
      <c r="BL1779" s="13">
        <f t="shared" si="652"/>
        <v>315.06815879885437</v>
      </c>
      <c r="BM1779" s="13">
        <f t="shared" si="653"/>
        <v>34.465664218175064</v>
      </c>
      <c r="BP1779" s="13"/>
      <c r="BQ1779" s="13">
        <f t="shared" si="654"/>
        <v>99.633300000000006</v>
      </c>
      <c r="BR1779" s="13">
        <f t="shared" si="655"/>
        <v>108.99000000000034</v>
      </c>
      <c r="BT1779" s="13"/>
      <c r="BU1779" s="13"/>
      <c r="BV1779" s="13">
        <f t="shared" si="656"/>
        <v>31.50681587988543</v>
      </c>
      <c r="BW1779" s="13">
        <f t="shared" si="657"/>
        <v>344.65664218175209</v>
      </c>
      <c r="CA1779" s="13">
        <f t="shared" si="658"/>
        <v>9.9633299999999991</v>
      </c>
      <c r="CB1779" s="13">
        <f t="shared" si="659"/>
        <v>1089.9000000000028</v>
      </c>
    </row>
    <row r="1780" spans="1:80" x14ac:dyDescent="0.3">
      <c r="A1780" s="13">
        <f t="shared" si="635"/>
        <v>0.39445730207527824</v>
      </c>
      <c r="C1780" s="13">
        <f>IF(F1780&gt;0,SQRT(Sum_Sq($AI$2,V_rtHz($AH$2)/(1+1/$A1780),V_rtHz($AH$2*$A1780)/(1+$A1780),$AN$2*$AH$2/(1+1/$A1780),$AM$2*SQRT(Sum_Sq(F1780,1/($X$2*D$8*(1+C$1017+F1780/E1780))))/SQRT(Sum_Sq($X$2*F1780*D$8,1)),                   $AQ$2*SQRT(Sum_Sq($AH$2/(1+1/$A1780)+F1780*( 1/(C$1017+1+F1780/E1780)-1)/(1+($X$2*F1780*D$8)^2), (F1780^2*D$8*$X$2+1/($X$2*D$8*(C$1017+1+F1780/E1780           )))/(1+($X$2*F1780*D$8)^2))),           V_rtHz(E1780)/($X$2*D$8*(E1780*C$1017+E1780+F1780)),V_rtHz(F1780)*SQRT(Sum_Sq(E1780*D$8*$X$2*C$1017,1))/($X$2*D$8*(E1780*C$1017+E1780+F1780))))/SQRT(Sum_Sq(1/(1+$A1780)+$AC$2/$I$2-1/(1+(1+F1780/E1780)/C$1017),$X$2/$I$2)),IF(F1781&lt;0,"A",C1781))</f>
        <v>6.9078916022542043E-7</v>
      </c>
      <c r="E1780" s="13">
        <f t="shared" si="636"/>
        <v>3836.6436852215606</v>
      </c>
      <c r="F1780" s="12">
        <f t="shared" si="660"/>
        <v>2564.873280648218</v>
      </c>
      <c r="H1780" s="13">
        <f>IF(K1780&gt;0,SQRT(Sum_Sq($AI$2,V_rtHz($AH$2)/(1+1/$A1780),V_rtHz($AH$2*$A1780)/(1+$A1780),$AN$2*$AH$2/(1+1/$A1780),$AM$2*SQRT(Sum_Sq(K1780,1/($X$2*I$8*(1+H$1017+K1780/J1780))))/SQRT(Sum_Sq($X$2*K1780*I$8,1)),                   $AQ$2*SQRT(Sum_Sq($AH$2/(1+1/$A1780)+K1780*( 1/(H$1017+1+K1780/J1780)-1)/(1+($X$2*K1780*I$8)^2), (K1780^2*I$8*$X$2+1/($X$2*I$8*(H$1017+1+K1780/J1780           )))/(1+($X$2*K1780*I$8)^2))),           V_rtHz(J1780)/($X$2*I$8*(J1780*H$1017+J1780+K1780)),V_rtHz(K1780)*SQRT(Sum_Sq(J1780*I$8*$X$2*H$1017,1))/($X$2*I$8*(J1780*H$1017+J1780+K1780))))/SQRT(Sum_Sq(1/(1+$A1780)+$AC$2/$I$2-1/(1+(1+K1780/J1780)/H$1017),$X$2/$I$2)),IF(K1781&lt;0,"A",H1781))</f>
        <v>6.0503149057920093E-7</v>
      </c>
      <c r="J1780" s="13">
        <f t="shared" si="637"/>
        <v>2632.796714549419</v>
      </c>
      <c r="K1780" s="12">
        <f t="shared" si="661"/>
        <v>11819.525814848113</v>
      </c>
      <c r="M1780" s="13">
        <f>IF(P1780&gt;0,SQRT(Sum_Sq($AI$2,V_rtHz($AH$2)/(1+1/$A1780),V_rtHz($AH$2*$A1780)/(1+$A1780),$AN$2*$AH$2/(1+1/$A1780),$AM$2*SQRT(Sum_Sq(P1780,1/($X$2*N$8*(1+M$1017+P1780/O1780))))/SQRT(Sum_Sq($X$2*P1780*N$8,1)),                   $AQ$2*SQRT(Sum_Sq($AH$2/(1+1/$A1780)+P1780*( 1/(M$1017+1+P1780/O1780)-1)/(1+($X$2*P1780*N$8)^2), (P1780^2*N$8*$X$2+1/($X$2*N$8*(M$1017+1+P1780/O1780           )))/(1+($X$2*P1780*N$8)^2))),           V_rtHz(O1780)/($X$2*N$8*(O1780*M$1017+O1780+P1780)),V_rtHz(P1780)*SQRT(Sum_Sq(O1780*N$8*$X$2*M$1017,1))/($X$2*N$8*(O1780*M$1017+O1780+P1780))))/SQRT(Sum_Sq(1/(1+$A1780)+$AC$2/$I$2-1/(1+(1+P1780/O1780)/M$1017),$X$2/$I$2)),IF(P1781&lt;0,"A",M1781))</f>
        <v>8.230049726137222E-7</v>
      </c>
      <c r="O1780" s="13">
        <f t="shared" si="638"/>
        <v>2440.0163894968632</v>
      </c>
      <c r="P1780" s="12">
        <f t="shared" si="662"/>
        <v>40329.66712007056</v>
      </c>
      <c r="R1780" s="13">
        <f>IF(U1780&gt;0,SQRT(Sum_Sq($AI$2,V_rtHz($AH$2)/(1+1/$A1780),V_rtHz($AH$2*$A1780)/(1+$A1780),$AN$2*$AH$2/(1+1/$A1780),$AM$2*SQRT(Sum_Sq(U1780,1/($X$2*S$8*(1+R$1017+U1780/T1780))))/SQRT(Sum_Sq($X$2*U1780*S$8,1)),                   $AQ$2*SQRT(Sum_Sq($AH$2/(1+1/$A1780)+U1780*( 1/(R$1017+1+U1780/T1780)-1)/(1+($X$2*U1780*S$8)^2), (U1780^2*S$8*$X$2+1/($X$2*S$8*(R$1017+1+U1780/T1780           )))/(1+($X$2*U1780*S$8)^2))),           V_rtHz(T1780)/($X$2*S$8*(T1780*R$1017+T1780+U1780)),V_rtHz(U1780)*SQRT(Sum_Sq(T1780*S$8*$X$2*R$1017,1))/($X$2*S$8*(T1780*R$1017+T1780+U1780))))/SQRT(Sum_Sq(1/(1+$A1780)+$AC$2/$I$2-1/(1+(1+U1780/T1780)/R$1017),$X$2/$I$2)),IF(U1781&lt;0,"A",R1781))</f>
        <v>1.3201511227841844E-6</v>
      </c>
      <c r="T1780" s="13">
        <f t="shared" si="639"/>
        <v>2387.5299646182425</v>
      </c>
      <c r="U1780" s="12">
        <f t="shared" si="663"/>
        <v>130337.24893098829</v>
      </c>
      <c r="X1780" s="13">
        <f>IF(AA1780&gt;0,SQRT(Sum_Sq($AI$2,V_rtHz($AH$2)/(1+1/$A1780),V_rtHz($AH$2*$A1780)/(1+$A1780),$AN$2*$AH$2/(1+1/$A1780),$AM$2*SQRT(Sum_Sq(AA1780,1/($X$2*Y$8*(1+X$1017+AA1780/Z1780))))/SQRT(Sum_Sq($X$2*AA1780*Y$8,1)),                   $AQ$2*SQRT(Sum_Sq($AH$2/(1+1/$A1780)+AA1780*( 1/(X$1017+1+AA1780/Z1780)-1)/(1+($X$2*AA1780*Y$8)^2), (AA1780^2*Y$8*$X$2+1/($X$2*Y$8*(X$1017+1+AA1780/Z1780           )))/(1+($X$2*AA1780*Y$8)^2))),           V_rtHz(Z1780)/($X$2*Y$8*(Z1780*X$1017+Z1780+AA1780)),V_rtHz(AA1780)*SQRT(Sum_Sq(Z1780*Y$8*$X$2*X$1017,1))/($X$2*Y$8*(Z1780*X$1017+Z1780+AA1780))))/SQRT(Sum_Sq(1/(1+$A1780)+$AC$2/$I$2-1/(1+(1+AA1780/Z1780)/X$1017),$X$2/$I$2)),IF(AA1781&lt;0,"A",X1781))</f>
        <v>2.2656264548899419E-6</v>
      </c>
      <c r="Z1780" s="13">
        <f t="shared" si="640"/>
        <v>2371.6408371327489</v>
      </c>
      <c r="AA1780" s="12">
        <f t="shared" si="664"/>
        <v>414923.90928338876</v>
      </c>
      <c r="AC1780" s="13">
        <f>IF(AF1780&gt;0,SQRT(Sum_Sq($AI$2,V_rtHz($AH$2)/(1+1/$A1780),V_rtHz($AH$2*$A1780)/(1+$A1780),$AN$2*$AH$2/(1+1/$A1780),$AM$2*SQRT(Sum_Sq(AF1780,1/($X$2*AD$8*(1+AC$1017+AF1780/AE1780))))/SQRT(Sum_Sq($X$2*AF1780*AD$8,1)),                   $AQ$2*SQRT(Sum_Sq($AH$2/(1+1/$A1780)+AF1780*( 1/(AC$1017+1+AF1780/AE1780)-1)/(1+($X$2*AF1780*AD$8)^2), (AF1780^2*AD$8*$X$2+1/($X$2*AD$8*(AC$1017+1+AF1780/AE1780           )))/(1+($X$2*AF1780*AD$8)^2))),           V_rtHz(AE1780)/($X$2*AD$8*(AE1780*AC$1017+AE1780+AF1780)),V_rtHz(AF1780)*SQRT(Sum_Sq(AE1780*AD$8*$X$2*AC$1017,1))/($X$2*AD$8*(AE1780*AC$1017+AE1780+AF1780))))/SQRT(Sum_Sq(1/(1+$A1780)+$AC$2/$I$2-1/(1+(1+AF1780/AE1780)/AC$1017),$X$2/$I$2)),IF(AF1781&lt;0,"A",AC1781))</f>
        <v>3.9826856792267899E-6</v>
      </c>
      <c r="AE1780" s="13">
        <f t="shared" si="641"/>
        <v>2366.6834816918704</v>
      </c>
      <c r="AF1780" s="12">
        <f t="shared" si="665"/>
        <v>1314852.9988732822</v>
      </c>
      <c r="AG1780" s="13"/>
      <c r="AH1780" s="13">
        <f>IF(AK1780&gt;0,SQRT(Sum_Sq($AI$2,V_rtHz($AH$2)/(1+1/$A1780),V_rtHz($AH$2*$A1780)/(1+$A1780),$AN$2*$AH$2/(1+1/$A1780),$AM$2*SQRT(Sum_Sq(AK1780,1/($X$2*AI$8*(1+AH$1017+AK1780/AJ1780))))/SQRT(Sum_Sq($X$2*AK1780*AI$8,1)),                   $AQ$2*SQRT(Sum_Sq($AH$2/(1+1/$A1780)+AK1780*( 1/(AH$1017+1+AK1780/AJ1780)-1)/(1+($X$2*AK1780*AI$8)^2), (AK1780^2*AI$8*$X$2+1/($X$2*AI$8*(AH$1017+1+AK1780/AJ1780           )))/(1+($X$2*AK1780*AI$8)^2))),           V_rtHz(AJ1780)/($X$2*AI$8*(AJ1780*AH$1017+AJ1780+AK1780)),V_rtHz(AK1780)*SQRT(Sum_Sq(AJ1780*AI$8*$X$2*AH$1017,1))/($X$2*AI$8*(AJ1780*AH$1017+AJ1780+AK1780))))/SQRT(Sum_Sq(1/(1+$A1780)+$AC$2/$I$2-1/(1+(1+AK1780/AJ1780)/AH$1017),$X$2/$I$2)),IF(AK1781&lt;0,"A",AH1781))</f>
        <v>7.0573793144294606E-6</v>
      </c>
      <c r="AI1780" s="13"/>
      <c r="AJ1780" s="13">
        <f t="shared" si="642"/>
        <v>2365.1224426955114</v>
      </c>
      <c r="AK1780" s="12">
        <f t="shared" si="666"/>
        <v>4160674.6010060036</v>
      </c>
      <c r="AM1780" s="13">
        <f>IF(AP1780&gt;0,SQRT(Sum_Sq($AI$2,V_rtHz($AH$2)/(1+1/$A1780),V_rtHz($AH$2*$A1780)/(1+$A1780),$AN$2*$AH$2/(1+1/$A1780),$AM$2*SQRT(Sum_Sq(AP1780,1/($X$2*AN$8*(1+AM$1017+AP1780/AO1780))))/SQRT(Sum_Sq($X$2*AP1780*AN$8,1)),                   $AQ$2*SQRT(Sum_Sq($AH$2/(1+1/$A1780)+AP1780*( 1/(AM$1017+1+AP1780/AO1780)-1)/(1+($X$2*AP1780*AN$8)^2), (AP1780^2*AN$8*$X$2+1/($X$2*AN$8*(AM$1017+1+AP1780/AO1780           )))/(1+($X$2*AP1780*AN$8)^2))),           V_rtHz(AO1780)/($X$2*AN$8*(AO1780*AM$1017+AO1780+AP1780)),V_rtHz(AP1780)*SQRT(Sum_Sq(AO1780*AN$8*$X$2*AM$1017,1))/($X$2*AN$8*(AO1780*AM$1017+AO1780+AP1780))))/SQRT(Sum_Sq(1/(1+$A1780)+$AC$2/$I$2-1/(1+(1+AP1780/AO1780)/AM$1017),$X$2/$I$2)),IF(AP1781&lt;0,"A",AM1781))</f>
        <v>1.2542213361744791E-5</v>
      </c>
      <c r="AO1780" s="13">
        <f t="shared" si="643"/>
        <v>2364.6294568984213</v>
      </c>
      <c r="AP1780" s="12">
        <f t="shared" si="667"/>
        <v>13159951.400453581</v>
      </c>
      <c r="AR1780" s="13">
        <f t="shared" si="644"/>
        <v>31506.815879885424</v>
      </c>
      <c r="AS1780" s="13">
        <f t="shared" si="645"/>
        <v>0.34465664218175224</v>
      </c>
      <c r="AV1780" s="13"/>
      <c r="AW1780" s="13">
        <f t="shared" si="646"/>
        <v>9963.3300000000036</v>
      </c>
      <c r="AX1780" s="13">
        <f t="shared" si="647"/>
        <v>1.0898999999999999</v>
      </c>
      <c r="AZ1780" s="13"/>
      <c r="BA1780" s="13"/>
      <c r="BB1780" s="13">
        <f t="shared" si="648"/>
        <v>3150.6815879885426</v>
      </c>
      <c r="BC1780" s="13">
        <f t="shared" si="649"/>
        <v>3.4465664218175118</v>
      </c>
      <c r="BD1780" s="13"/>
      <c r="BE1780" s="13"/>
      <c r="BG1780" s="13">
        <f t="shared" si="650"/>
        <v>996.3330000000002</v>
      </c>
      <c r="BH1780" s="13">
        <f t="shared" si="651"/>
        <v>10.899000000000013</v>
      </c>
      <c r="BI1780" s="13"/>
      <c r="BL1780" s="13">
        <f t="shared" si="652"/>
        <v>315.06815879885437</v>
      </c>
      <c r="BM1780" s="13">
        <f t="shared" si="653"/>
        <v>34.465664218175149</v>
      </c>
      <c r="BP1780" s="13"/>
      <c r="BQ1780" s="13">
        <f t="shared" si="654"/>
        <v>99.633300000000006</v>
      </c>
      <c r="BR1780" s="13">
        <f t="shared" si="655"/>
        <v>108.99000000000012</v>
      </c>
      <c r="BT1780" s="13"/>
      <c r="BU1780" s="13"/>
      <c r="BV1780" s="13">
        <f t="shared" si="656"/>
        <v>31.50681587988543</v>
      </c>
      <c r="BW1780" s="13">
        <f t="shared" si="657"/>
        <v>344.65664218175232</v>
      </c>
      <c r="CA1780" s="13">
        <f t="shared" si="658"/>
        <v>9.9633299999999974</v>
      </c>
      <c r="CB1780" s="13">
        <f t="shared" si="659"/>
        <v>1089.9000000000042</v>
      </c>
    </row>
    <row r="1781" spans="1:80" x14ac:dyDescent="0.3">
      <c r="A1781" s="13">
        <f t="shared" si="635"/>
        <v>0.39994474976109751</v>
      </c>
      <c r="C1781" s="13">
        <f>IF(F1781&gt;0,SQRT(Sum_Sq($AI$2,V_rtHz($AH$2)/(1+1/$A1781),V_rtHz($AH$2*$A1781)/(1+$A1781),$AN$2*$AH$2/(1+1/$A1781),$AM$2*SQRT(Sum_Sq(F1781,1/($X$2*D$8*(1+C$1017+F1781/E1781))))/SQRT(Sum_Sq($X$2*F1781*D$8,1)),                   $AQ$2*SQRT(Sum_Sq($AH$2/(1+1/$A1781)+F1781*( 1/(C$1017+1+F1781/E1781)-1)/(1+($X$2*F1781*D$8)^2), (F1781^2*D$8*$X$2+1/($X$2*D$8*(C$1017+1+F1781/E1781           )))/(1+($X$2*F1781*D$8)^2))),           V_rtHz(E1781)/($X$2*D$8*(E1781*C$1017+E1781+F1781)),V_rtHz(F1781)*SQRT(Sum_Sq(E1781*D$8*$X$2*C$1017,1))/($X$2*D$8*(E1781*C$1017+E1781+F1781))))/SQRT(Sum_Sq(1/(1+$A1781)+$AC$2/$I$2-1/(1+(1+F1781/E1781)/C$1017),$X$2/$I$2)),IF(F1782&lt;0,"A",C1782))</f>
        <v>6.8608184351875757E-7</v>
      </c>
      <c r="E1781" s="13">
        <f t="shared" si="636"/>
        <v>3770.2382432101858</v>
      </c>
      <c r="F1781" s="12">
        <f t="shared" si="660"/>
        <v>2610.0485541767121</v>
      </c>
      <c r="H1781" s="13">
        <f>IF(K1781&gt;0,SQRT(Sum_Sq($AI$2,V_rtHz($AH$2)/(1+1/$A1781),V_rtHz($AH$2*$A1781)/(1+$A1781),$AN$2*$AH$2/(1+1/$A1781),$AM$2*SQRT(Sum_Sq(K1781,1/($X$2*I$8*(1+H$1017+K1781/J1781))))/SQRT(Sum_Sq($X$2*K1781*I$8,1)),                   $AQ$2*SQRT(Sum_Sq($AH$2/(1+1/$A1781)+K1781*( 1/(H$1017+1+K1781/J1781)-1)/(1+($X$2*K1781*I$8)^2), (K1781^2*I$8*$X$2+1/($X$2*I$8*(H$1017+1+K1781/J1781           )))/(1+($X$2*K1781*I$8)^2))),           V_rtHz(J1781)/($X$2*I$8*(J1781*H$1017+J1781+K1781)),V_rtHz(K1781)*SQRT(Sum_Sq(J1781*I$8*$X$2*H$1017,1))/($X$2*I$8*(J1781*H$1017+J1781+K1781))))/SQRT(Sum_Sq(1/(1+$A1781)+$AC$2/$I$2-1/(1+(1+K1781/J1781)/H$1017),$X$2/$I$2)),IF(K1782&lt;0,"A",H1782))</f>
        <v>6.0609892680359999E-7</v>
      </c>
      <c r="J1781" s="13">
        <f t="shared" si="637"/>
        <v>2611.8289552388082</v>
      </c>
      <c r="K1781" s="12">
        <f t="shared" si="661"/>
        <v>11914.412952060598</v>
      </c>
      <c r="M1781" s="13">
        <f>IF(P1781&gt;0,SQRT(Sum_Sq($AI$2,V_rtHz($AH$2)/(1+1/$A1781),V_rtHz($AH$2*$A1781)/(1+$A1781),$AN$2*$AH$2/(1+1/$A1781),$AM$2*SQRT(Sum_Sq(P1781,1/($X$2*N$8*(1+M$1017+P1781/O1781))))/SQRT(Sum_Sq($X$2*P1781*N$8,1)),                   $AQ$2*SQRT(Sum_Sq($AH$2/(1+1/$A1781)+P1781*( 1/(M$1017+1+P1781/O1781)-1)/(1+($X$2*P1781*N$8)^2), (P1781^2*N$8*$X$2+1/($X$2*N$8*(M$1017+1+P1781/O1781           )))/(1+($X$2*P1781*N$8)^2))),           V_rtHz(O1781)/($X$2*N$8*(O1781*M$1017+O1781+P1781)),V_rtHz(P1781)*SQRT(Sum_Sq(O1781*N$8*$X$2*M$1017,1))/($X$2*N$8*(O1781*M$1017+O1781+P1781))))/SQRT(Sum_Sq(1/(1+$A1781)+$AC$2/$I$2-1/(1+(1+P1781/O1781)/M$1017),$X$2/$I$2)),IF(P1782&lt;0,"A",M1782))</f>
        <v>8.2512554550896374E-7</v>
      </c>
      <c r="O1781" s="13">
        <f t="shared" si="638"/>
        <v>2423.3948192009489</v>
      </c>
      <c r="P1781" s="12">
        <f t="shared" si="662"/>
        <v>40606.280072997521</v>
      </c>
      <c r="R1781" s="13">
        <f>IF(U1781&gt;0,SQRT(Sum_Sq($AI$2,V_rtHz($AH$2)/(1+1/$A1781),V_rtHz($AH$2*$A1781)/(1+$A1781),$AN$2*$AH$2/(1+1/$A1781),$AM$2*SQRT(Sum_Sq(U1781,1/($X$2*S$8*(1+R$1017+U1781/T1781))))/SQRT(Sum_Sq($X$2*U1781*S$8,1)),                   $AQ$2*SQRT(Sum_Sq($AH$2/(1+1/$A1781)+U1781*( 1/(R$1017+1+U1781/T1781)-1)/(1+($X$2*U1781*S$8)^2), (U1781^2*S$8*$X$2+1/($X$2*S$8*(R$1017+1+U1781/T1781           )))/(1+($X$2*U1781*S$8)^2))),           V_rtHz(T1781)/($X$2*S$8*(T1781*R$1017+T1781+U1781)),V_rtHz(U1781)*SQRT(Sum_Sq(T1781*S$8*$X$2*R$1017,1))/($X$2*S$8*(T1781*R$1017+T1781+U1781))))/SQRT(Sum_Sq(1/(1+$A1781)+$AC$2/$I$2-1/(1+(1+U1781/T1781)/R$1017),$X$2/$I$2)),IF(U1782&lt;0,"A",R1782))</f>
        <v>1.323728008940959E-6</v>
      </c>
      <c r="T1781" s="13">
        <f t="shared" si="639"/>
        <v>2371.9760553930369</v>
      </c>
      <c r="U1781" s="12">
        <f t="shared" si="663"/>
        <v>131191.91765073626</v>
      </c>
      <c r="X1781" s="13">
        <f>IF(AA1781&gt;0,SQRT(Sum_Sq($AI$2,V_rtHz($AH$2)/(1+1/$A1781),V_rtHz($AH$2*$A1781)/(1+$A1781),$AN$2*$AH$2/(1+1/$A1781),$AM$2*SQRT(Sum_Sq(AA1781,1/($X$2*Y$8*(1+X$1017+AA1781/Z1781))))/SQRT(Sum_Sq($X$2*AA1781*Y$8,1)),                   $AQ$2*SQRT(Sum_Sq($AH$2/(1+1/$A1781)+AA1781*( 1/(X$1017+1+AA1781/Z1781)-1)/(1+($X$2*AA1781*Y$8)^2), (AA1781^2*Y$8*$X$2+1/($X$2*Y$8*(X$1017+1+AA1781/Z1781           )))/(1+($X$2*AA1781*Y$8)^2))),           V_rtHz(Z1781)/($X$2*Y$8*(Z1781*X$1017+Z1781+AA1781)),V_rtHz(AA1781)*SQRT(Sum_Sq(Z1781*Y$8*$X$2*X$1017,1))/($X$2*Y$8*(Z1781*X$1017+Z1781+AA1781))))/SQRT(Sum_Sq(1/(1+$A1781)+$AC$2/$I$2-1/(1+(1+AA1781/Z1781)/X$1017),$X$2/$I$2)),IF(AA1782&lt;0,"A",X1782))</f>
        <v>2.2718234238490891E-6</v>
      </c>
      <c r="Z1781" s="13">
        <f t="shared" si="640"/>
        <v>2356.4007488559632</v>
      </c>
      <c r="AA1781" s="12">
        <f t="shared" si="664"/>
        <v>417607.44136455026</v>
      </c>
      <c r="AC1781" s="13">
        <f>IF(AF1781&gt;0,SQRT(Sum_Sq($AI$2,V_rtHz($AH$2)/(1+1/$A1781),V_rtHz($AH$2*$A1781)/(1+$A1781),$AN$2*$AH$2/(1+1/$A1781),$AM$2*SQRT(Sum_Sq(AF1781,1/($X$2*AD$8*(1+AC$1017+AF1781/AE1781))))/SQRT(Sum_Sq($X$2*AF1781*AD$8,1)),                   $AQ$2*SQRT(Sum_Sq($AH$2/(1+1/$A1781)+AF1781*( 1/(AC$1017+1+AF1781/AE1781)-1)/(1+($X$2*AF1781*AD$8)^2), (AF1781^2*AD$8*$X$2+1/($X$2*AD$8*(AC$1017+1+AF1781/AE1781           )))/(1+($X$2*AF1781*AD$8)^2))),           V_rtHz(AE1781)/($X$2*AD$8*(AE1781*AC$1017+AE1781+AF1781)),V_rtHz(AF1781)*SQRT(Sum_Sq(AE1781*AD$8*$X$2*AC$1017,1))/($X$2*AD$8*(AE1781*AC$1017+AE1781+AF1781))))/SQRT(Sum_Sq(1/(1+$A1781)+$AC$2/$I$2-1/(1+(1+AF1781/AE1781)/AC$1017),$X$2/$I$2)),IF(AF1782&lt;0,"A",AC1782))</f>
        <v>3.9936052749677212E-6</v>
      </c>
      <c r="AE1781" s="13">
        <f t="shared" si="641"/>
        <v>2351.5404211118075</v>
      </c>
      <c r="AF1781" s="12">
        <f t="shared" si="665"/>
        <v>1323320.1714708942</v>
      </c>
      <c r="AG1781" s="13"/>
      <c r="AH1781" s="13">
        <f>IF(AK1781&gt;0,SQRT(Sum_Sq($AI$2,V_rtHz($AH$2)/(1+1/$A1781),V_rtHz($AH$2*$A1781)/(1+$A1781),$AN$2*$AH$2/(1+1/$A1781),$AM$2*SQRT(Sum_Sq(AK1781,1/($X$2*AI$8*(1+AH$1017+AK1781/AJ1781))))/SQRT(Sum_Sq($X$2*AK1781*AI$8,1)),                   $AQ$2*SQRT(Sum_Sq($AH$2/(1+1/$A1781)+AK1781*( 1/(AH$1017+1+AK1781/AJ1781)-1)/(1+($X$2*AK1781*AI$8)^2), (AK1781^2*AI$8*$X$2+1/($X$2*AI$8*(AH$1017+1+AK1781/AJ1781           )))/(1+($X$2*AK1781*AI$8)^2))),           V_rtHz(AJ1781)/($X$2*AI$8*(AJ1781*AH$1017+AJ1781+AK1781)),V_rtHz(AK1781)*SQRT(Sum_Sq(AJ1781*AI$8*$X$2*AH$1017,1))/($X$2*AI$8*(AJ1781*AH$1017+AJ1781+AK1781))))/SQRT(Sum_Sq(1/(1+$A1781)+$AC$2/$I$2-1/(1+(1+AK1781/AJ1781)/AH$1017),$X$2/$I$2)),IF(AK1782&lt;0,"A",AH1782))</f>
        <v>7.0767493890333568E-6</v>
      </c>
      <c r="AI1781" s="13"/>
      <c r="AJ1781" s="13">
        <f t="shared" si="642"/>
        <v>2350.009848819082</v>
      </c>
      <c r="AK1781" s="12">
        <f t="shared" si="666"/>
        <v>4187431.3337612203</v>
      </c>
      <c r="AM1781" s="13">
        <f>IF(AP1781&gt;0,SQRT(Sum_Sq($AI$2,V_rtHz($AH$2)/(1+1/$A1781),V_rtHz($AH$2*$A1781)/(1+$A1781),$AN$2*$AH$2/(1+1/$A1781),$AM$2*SQRT(Sum_Sq(AP1781,1/($X$2*AN$8*(1+AM$1017+AP1781/AO1781))))/SQRT(Sum_Sq($X$2*AP1781*AN$8,1)),                   $AQ$2*SQRT(Sum_Sq($AH$2/(1+1/$A1781)+AP1781*( 1/(AM$1017+1+AP1781/AO1781)-1)/(1+($X$2*AP1781*AN$8)^2), (AP1781^2*AN$8*$X$2+1/($X$2*AN$8*(AM$1017+1+AP1781/AO1781           )))/(1+($X$2*AP1781*AN$8)^2))),           V_rtHz(AO1781)/($X$2*AN$8*(AO1781*AM$1017+AO1781+AP1781)),V_rtHz(AP1781)*SQRT(Sum_Sq(AO1781*AN$8*$X$2*AM$1017,1))/($X$2*AN$8*(AO1781*AM$1017+AO1781+AP1781))))/SQRT(Sum_Sq(1/(1+$A1781)+$AC$2/$I$2-1/(1+(1+AP1781/AO1781)/AM$1017),$X$2/$I$2)),IF(AP1782&lt;0,"A",AM1782))</f>
        <v>1.2576688956762874E-5</v>
      </c>
      <c r="AO1781" s="13">
        <f t="shared" si="643"/>
        <v>2349.5264759785337</v>
      </c>
      <c r="AP1781" s="12">
        <f t="shared" si="667"/>
        <v>13244544.826805552</v>
      </c>
      <c r="AR1781" s="13">
        <f t="shared" si="644"/>
        <v>31506.815879885431</v>
      </c>
      <c r="AS1781" s="13">
        <f t="shared" si="645"/>
        <v>0.34465664218175168</v>
      </c>
      <c r="AV1781" s="13"/>
      <c r="AW1781" s="13">
        <f t="shared" si="646"/>
        <v>9963.3300000000036</v>
      </c>
      <c r="AX1781" s="13">
        <f t="shared" si="647"/>
        <v>1.0898999999999985</v>
      </c>
      <c r="AZ1781" s="13"/>
      <c r="BA1781" s="13"/>
      <c r="BB1781" s="13">
        <f t="shared" si="648"/>
        <v>3150.681587988543</v>
      </c>
      <c r="BC1781" s="13">
        <f t="shared" si="649"/>
        <v>3.4465664218175154</v>
      </c>
      <c r="BD1781" s="13"/>
      <c r="BE1781" s="13"/>
      <c r="BG1781" s="13">
        <f t="shared" si="650"/>
        <v>996.3330000000002</v>
      </c>
      <c r="BH1781" s="13">
        <f t="shared" si="651"/>
        <v>10.899000000000038</v>
      </c>
      <c r="BI1781" s="13"/>
      <c r="BL1781" s="13">
        <f t="shared" si="652"/>
        <v>315.06815879885437</v>
      </c>
      <c r="BM1781" s="13">
        <f t="shared" si="653"/>
        <v>34.465664218175107</v>
      </c>
      <c r="BP1781" s="13"/>
      <c r="BQ1781" s="13">
        <f t="shared" si="654"/>
        <v>99.633300000000006</v>
      </c>
      <c r="BR1781" s="13">
        <f t="shared" si="655"/>
        <v>108.99000000000024</v>
      </c>
      <c r="BT1781" s="13"/>
      <c r="BU1781" s="13"/>
      <c r="BV1781" s="13">
        <f t="shared" si="656"/>
        <v>31.50681587988543</v>
      </c>
      <c r="BW1781" s="13">
        <f t="shared" si="657"/>
        <v>344.65664218175232</v>
      </c>
      <c r="CA1781" s="13">
        <f t="shared" si="658"/>
        <v>9.9633299999999991</v>
      </c>
      <c r="CB1781" s="13">
        <f t="shared" si="659"/>
        <v>1089.9000000000015</v>
      </c>
    </row>
    <row r="1782" spans="1:80" x14ac:dyDescent="0.3">
      <c r="A1782" s="13">
        <f t="shared" si="635"/>
        <v>0.40550853544838344</v>
      </c>
      <c r="C1782" s="13">
        <f>IF(F1782&gt;0,SQRT(Sum_Sq($AI$2,V_rtHz($AH$2)/(1+1/$A1782),V_rtHz($AH$2*$A1782)/(1+$A1782),$AN$2*$AH$2/(1+1/$A1782),$AM$2*SQRT(Sum_Sq(F1782,1/($X$2*D$8*(1+C$1017+F1782/E1782))))/SQRT(Sum_Sq($X$2*F1782*D$8,1)),                   $AQ$2*SQRT(Sum_Sq($AH$2/(1+1/$A1782)+F1782*( 1/(C$1017+1+F1782/E1782)-1)/(1+($X$2*F1782*D$8)^2), (F1782^2*D$8*$X$2+1/($X$2*D$8*(C$1017+1+F1782/E1782           )))/(1+($X$2*F1782*D$8)^2))),           V_rtHz(E1782)/($X$2*D$8*(E1782*C$1017+E1782+F1782)),V_rtHz(F1782)*SQRT(Sum_Sq(E1782*D$8*$X$2*C$1017,1))/($X$2*D$8*(E1782*C$1017+E1782+F1782))))/SQRT(Sum_Sq(1/(1+$A1782)+$AC$2/$I$2-1/(1+(1+F1782/E1782)/C$1017),$X$2/$I$2)),IF(F1783&lt;0,"A",C1783))</f>
        <v>6.8170567028764667E-7</v>
      </c>
      <c r="E1782" s="13">
        <f t="shared" si="636"/>
        <v>3706.4409139750865</v>
      </c>
      <c r="F1782" s="12">
        <f t="shared" si="660"/>
        <v>2654.9741663192308</v>
      </c>
      <c r="H1782" s="13">
        <f>IF(K1782&gt;0,SQRT(Sum_Sq($AI$2,V_rtHz($AH$2)/(1+1/$A1782),V_rtHz($AH$2*$A1782)/(1+$A1782),$AN$2*$AH$2/(1+1/$A1782),$AM$2*SQRT(Sum_Sq(K1782,1/($X$2*I$8*(1+H$1017+K1782/J1782))))/SQRT(Sum_Sq($X$2*K1782*I$8,1)),                   $AQ$2*SQRT(Sum_Sq($AH$2/(1+1/$A1782)+K1782*( 1/(H$1017+1+K1782/J1782)-1)/(1+($X$2*K1782*I$8)^2), (K1782^2*I$8*$X$2+1/($X$2*I$8*(H$1017+1+K1782/J1782           )))/(1+($X$2*K1782*I$8)^2))),           V_rtHz(J1782)/($X$2*I$8*(J1782*H$1017+J1782+K1782)),V_rtHz(K1782)*SQRT(Sum_Sq(J1782*I$8*$X$2*H$1017,1))/($X$2*I$8*(J1782*H$1017+J1782+K1782))))/SQRT(Sum_Sq(1/(1+$A1782)+$AC$2/$I$2-1/(1+(1+K1782/J1782)/H$1017),$X$2/$I$2)),IF(K1783&lt;0,"A",H1783))</f>
        <v>6.0722086660988783E-7</v>
      </c>
      <c r="J1782" s="13">
        <f t="shared" si="637"/>
        <v>2591.0861434676808</v>
      </c>
      <c r="K1782" s="12">
        <f t="shared" si="661"/>
        <v>12009.793194763499</v>
      </c>
      <c r="M1782" s="13">
        <f>IF(P1782&gt;0,SQRT(Sum_Sq($AI$2,V_rtHz($AH$2)/(1+1/$A1782),V_rtHz($AH$2*$A1782)/(1+$A1782),$AN$2*$AH$2/(1+1/$A1782),$AM$2*SQRT(Sum_Sq(P1782,1/($X$2*N$8*(1+M$1017+P1782/O1782))))/SQRT(Sum_Sq($X$2*P1782*N$8,1)),                   $AQ$2*SQRT(Sum_Sq($AH$2/(1+1/$A1782)+P1782*( 1/(M$1017+1+P1782/O1782)-1)/(1+($X$2*P1782*N$8)^2), (P1782^2*N$8*$X$2+1/($X$2*N$8*(M$1017+1+P1782/O1782           )))/(1+($X$2*P1782*N$8)^2))),           V_rtHz(O1782)/($X$2*N$8*(O1782*M$1017+O1782+P1782)),V_rtHz(P1782)*SQRT(Sum_Sq(O1782*N$8*$X$2*M$1017,1))/($X$2*N$8*(O1782*M$1017+O1782+P1782))))/SQRT(Sum_Sq(1/(1+$A1782)+$AC$2/$I$2-1/(1+(1+P1782/O1782)/M$1017),$X$2/$I$2)),IF(P1783&lt;0,"A",M1783))</f>
        <v>8.2730529357024867E-7</v>
      </c>
      <c r="O1782" s="13">
        <f t="shared" si="638"/>
        <v>2406.8924632590079</v>
      </c>
      <c r="P1782" s="12">
        <f t="shared" si="662"/>
        <v>40884.688559239323</v>
      </c>
      <c r="R1782" s="13">
        <f>IF(U1782&gt;0,SQRT(Sum_Sq($AI$2,V_rtHz($AH$2)/(1+1/$A1782),V_rtHz($AH$2*$A1782)/(1+$A1782),$AN$2*$AH$2/(1+1/$A1782),$AM$2*SQRT(Sum_Sq(U1782,1/($X$2*S$8*(1+R$1017+U1782/T1782))))/SQRT(Sum_Sq($X$2*U1782*S$8,1)),                   $AQ$2*SQRT(Sum_Sq($AH$2/(1+1/$A1782)+U1782*( 1/(R$1017+1+U1782/T1782)-1)/(1+($X$2*U1782*S$8)^2), (U1782^2*S$8*$X$2+1/($X$2*S$8*(R$1017+1+U1782/T1782           )))/(1+($X$2*U1782*S$8)^2))),           V_rtHz(T1782)/($X$2*S$8*(T1782*R$1017+T1782+U1782)),V_rtHz(U1782)*SQRT(Sum_Sq(T1782*S$8*$X$2*R$1017,1))/($X$2*S$8*(T1782*R$1017+T1782+U1782))))/SQRT(Sum_Sq(1/(1+$A1782)+$AC$2/$I$2-1/(1+(1+U1782/T1782)/R$1017),$X$2/$I$2)),IF(U1783&lt;0,"A",R1783))</f>
        <v>1.3273928049936168E-6</v>
      </c>
      <c r="T1782" s="13">
        <f t="shared" si="639"/>
        <v>2356.519407276342</v>
      </c>
      <c r="U1782" s="12">
        <f t="shared" si="663"/>
        <v>132052.41865090647</v>
      </c>
      <c r="X1782" s="13">
        <f>IF(AA1782&gt;0,SQRT(Sum_Sq($AI$2,V_rtHz($AH$2)/(1+1/$A1782),V_rtHz($AH$2*$A1782)/(1+$A1782),$AN$2*$AH$2/(1+1/$A1782),$AM$2*SQRT(Sum_Sq(AA1782,1/($X$2*Y$8*(1+X$1017+AA1782/Z1782))))/SQRT(Sum_Sq($X$2*AA1782*Y$8,1)),                   $AQ$2*SQRT(Sum_Sq($AH$2/(1+1/$A1782)+AA1782*( 1/(X$1017+1+AA1782/Z1782)-1)/(1+($X$2*AA1782*Y$8)^2), (AA1782^2*Y$8*$X$2+1/($X$2*Y$8*(X$1017+1+AA1782/Z1782           )))/(1+($X$2*AA1782*Y$8)^2))),           V_rtHz(Z1782)/($X$2*Y$8*(Z1782*X$1017+Z1782+AA1782)),V_rtHz(AA1782)*SQRT(Sum_Sq(Z1782*Y$8*$X$2*X$1017,1))/($X$2*Y$8*(Z1782*X$1017+Z1782+AA1782))))/SQRT(Sum_Sq(1/(1+$A1782)+$AC$2/$I$2-1/(1+(1+AA1782/Z1782)/X$1017),$X$2/$I$2)),IF(AA1783&lt;0,"A",X1783))</f>
        <v>2.2781671158606955E-6</v>
      </c>
      <c r="Z1782" s="13">
        <f t="shared" si="640"/>
        <v>2341.2517820105272</v>
      </c>
      <c r="AA1782" s="12">
        <f t="shared" si="664"/>
        <v>420309.55197574059</v>
      </c>
      <c r="AC1782" s="13">
        <f>IF(AF1782&gt;0,SQRT(Sum_Sq($AI$2,V_rtHz($AH$2)/(1+1/$A1782),V_rtHz($AH$2*$A1782)/(1+$A1782),$AN$2*$AH$2/(1+1/$A1782),$AM$2*SQRT(Sum_Sq(AF1782,1/($X$2*AD$8*(1+AC$1017+AF1782/AE1782))))/SQRT(Sum_Sq($X$2*AF1782*AD$8,1)),                   $AQ$2*SQRT(Sum_Sq($AH$2/(1+1/$A1782)+AF1782*( 1/(AC$1017+1+AF1782/AE1782)-1)/(1+($X$2*AF1782*AD$8)^2), (AF1782^2*AD$8*$X$2+1/($X$2*AD$8*(AC$1017+1+AF1782/AE1782           )))/(1+($X$2*AF1782*AD$8)^2))),           V_rtHz(AE1782)/($X$2*AD$8*(AE1782*AC$1017+AE1782+AF1782)),V_rtHz(AF1782)*SQRT(Sum_Sq(AE1782*AD$8*$X$2*AC$1017,1))/($X$2*AD$8*(AE1782*AC$1017+AE1782+AF1782))))/SQRT(Sum_Sq(1/(1+$A1782)+$AC$2/$I$2-1/(1+(1+AF1782/AE1782)/AC$1017),$X$2/$I$2)),IF(AF1783&lt;0,"A",AC1783))</f>
        <v>4.0047804035104292E-6</v>
      </c>
      <c r="AE1782" s="13">
        <f t="shared" si="641"/>
        <v>2336.4866127836899</v>
      </c>
      <c r="AF1782" s="12">
        <f t="shared" si="665"/>
        <v>1331846.2242670285</v>
      </c>
      <c r="AG1782" s="13"/>
      <c r="AH1782" s="13">
        <f>IF(AK1782&gt;0,SQRT(Sum_Sq($AI$2,V_rtHz($AH$2)/(1+1/$A1782),V_rtHz($AH$2*$A1782)/(1+$A1782),$AN$2*$AH$2/(1+1/$A1782),$AM$2*SQRT(Sum_Sq(AK1782,1/($X$2*AI$8*(1+AH$1017+AK1782/AJ1782))))/SQRT(Sum_Sq($X$2*AK1782*AI$8,1)),                   $AQ$2*SQRT(Sum_Sq($AH$2/(1+1/$A1782)+AK1782*( 1/(AH$1017+1+AK1782/AJ1782)-1)/(1+($X$2*AK1782*AI$8)^2), (AK1782^2*AI$8*$X$2+1/($X$2*AI$8*(AH$1017+1+AK1782/AJ1782           )))/(1+($X$2*AK1782*AI$8)^2))),           V_rtHz(AJ1782)/($X$2*AI$8*(AJ1782*AH$1017+AJ1782+AK1782)),V_rtHz(AK1782)*SQRT(Sum_Sq(AJ1782*AI$8*$X$2*AH$1017,1))/($X$2*AI$8*(AJ1782*AH$1017+AJ1782+AK1782))))/SQRT(Sum_Sq(1/(1+$A1782)+$AC$2/$I$2-1/(1+(1+AK1782/AJ1782)/AH$1017),$X$2/$I$2)),IF(AK1783&lt;0,"A",AH1783))</f>
        <v>7.0965710039105519E-6</v>
      </c>
      <c r="AI1782" s="13"/>
      <c r="AJ1782" s="13">
        <f t="shared" si="642"/>
        <v>2334.9859231164937</v>
      </c>
      <c r="AK1782" s="12">
        <f t="shared" si="666"/>
        <v>4214374.3900855817</v>
      </c>
      <c r="AM1782" s="13">
        <f>IF(AP1782&gt;0,SQRT(Sum_Sq($AI$2,V_rtHz($AH$2)/(1+1/$A1782),V_rtHz($AH$2*$A1782)/(1+$A1782),$AN$2*$AH$2/(1+1/$A1782),$AM$2*SQRT(Sum_Sq(AP1782,1/($X$2*AN$8*(1+AM$1017+AP1782/AO1782))))/SQRT(Sum_Sq($X$2*AP1782*AN$8,1)),                   $AQ$2*SQRT(Sum_Sq($AH$2/(1+1/$A1782)+AP1782*( 1/(AM$1017+1+AP1782/AO1782)-1)/(1+($X$2*AP1782*AN$8)^2), (AP1782^2*AN$8*$X$2+1/($X$2*AN$8*(AM$1017+1+AP1782/AO1782           )))/(1+($X$2*AP1782*AN$8)^2))),           V_rtHz(AO1782)/($X$2*AN$8*(AO1782*AM$1017+AO1782+AP1782)),V_rtHz(AP1782)*SQRT(Sum_Sq(AO1782*AN$8*$X$2*AM$1017,1))/($X$2*AN$8*(AO1782*AM$1017+AO1782+AP1782))))/SQRT(Sum_Sq(1/(1+$A1782)+$AC$2/$I$2-1/(1+(1+AP1782/AO1782)/AM$1017),$X$2/$I$2)),IF(AP1783&lt;0,"A",AM1783))</f>
        <v>1.2611966810179414E-5</v>
      </c>
      <c r="AO1782" s="13">
        <f t="shared" si="643"/>
        <v>2334.5119792246201</v>
      </c>
      <c r="AP1782" s="12">
        <f t="shared" si="667"/>
        <v>13329727.587519072</v>
      </c>
      <c r="AR1782" s="13">
        <f t="shared" si="644"/>
        <v>31506.815879885431</v>
      </c>
      <c r="AS1782" s="13">
        <f t="shared" si="645"/>
        <v>0.34465664218175168</v>
      </c>
      <c r="AV1782" s="13"/>
      <c r="AW1782" s="13">
        <f t="shared" si="646"/>
        <v>9963.3300000000036</v>
      </c>
      <c r="AX1782" s="13">
        <f t="shared" si="647"/>
        <v>1.0898999999999985</v>
      </c>
      <c r="AZ1782" s="13"/>
      <c r="BA1782" s="13"/>
      <c r="BB1782" s="13">
        <f t="shared" si="648"/>
        <v>3150.681587988543</v>
      </c>
      <c r="BC1782" s="13">
        <f t="shared" si="649"/>
        <v>3.4465664218175047</v>
      </c>
      <c r="BD1782" s="13"/>
      <c r="BE1782" s="13"/>
      <c r="BG1782" s="13">
        <f t="shared" si="650"/>
        <v>996.3330000000002</v>
      </c>
      <c r="BH1782" s="13">
        <f t="shared" si="651"/>
        <v>10.899000000000022</v>
      </c>
      <c r="BI1782" s="13"/>
      <c r="BL1782" s="13">
        <f t="shared" si="652"/>
        <v>315.06815879885437</v>
      </c>
      <c r="BM1782" s="13">
        <f t="shared" si="653"/>
        <v>34.465664218175149</v>
      </c>
      <c r="BP1782" s="13"/>
      <c r="BQ1782" s="13">
        <f t="shared" si="654"/>
        <v>99.633300000000006</v>
      </c>
      <c r="BR1782" s="13">
        <f t="shared" si="655"/>
        <v>108.99000000000002</v>
      </c>
      <c r="BT1782" s="13"/>
      <c r="BU1782" s="13"/>
      <c r="BV1782" s="13">
        <f t="shared" si="656"/>
        <v>31.50681587988543</v>
      </c>
      <c r="BW1782" s="13">
        <f t="shared" si="657"/>
        <v>344.65664218175209</v>
      </c>
      <c r="CA1782" s="13">
        <f t="shared" si="658"/>
        <v>9.9633299999999991</v>
      </c>
      <c r="CB1782" s="13">
        <f t="shared" si="659"/>
        <v>1089.9000000000028</v>
      </c>
    </row>
    <row r="1783" spans="1:80" x14ac:dyDescent="0.3">
      <c r="A1783" s="13">
        <f t="shared" si="635"/>
        <v>0.41114972110452142</v>
      </c>
      <c r="C1783" s="13">
        <f>IF(F1783&gt;0,SQRT(Sum_Sq($AI$2,V_rtHz($AH$2)/(1+1/$A1783),V_rtHz($AH$2*$A1783)/(1+$A1783),$AN$2*$AH$2/(1+1/$A1783),$AM$2*SQRT(Sum_Sq(F1783,1/($X$2*D$8*(1+C$1017+F1783/E1783))))/SQRT(Sum_Sq($X$2*F1783*D$8,1)),                   $AQ$2*SQRT(Sum_Sq($AH$2/(1+1/$A1783)+F1783*( 1/(C$1017+1+F1783/E1783)-1)/(1+($X$2*F1783*D$8)^2), (F1783^2*D$8*$X$2+1/($X$2*D$8*(C$1017+1+F1783/E1783           )))/(1+($X$2*F1783*D$8)^2))),           V_rtHz(E1783)/($X$2*D$8*(E1783*C$1017+E1783+F1783)),V_rtHz(F1783)*SQRT(Sum_Sq(E1783*D$8*$X$2*C$1017,1))/($X$2*D$8*(E1783*C$1017+E1783+F1783))))/SQRT(Sum_Sq(1/(1+$A1783)+$AC$2/$I$2-1/(1+(1+F1783/E1783)/C$1017),$X$2/$I$2)),IF(F1784&lt;0,"A",C1784))</f>
        <v>6.7764024195252947E-7</v>
      </c>
      <c r="E1783" s="13">
        <f t="shared" si="636"/>
        <v>3645.0737378554786</v>
      </c>
      <c r="F1783" s="12">
        <f t="shared" si="660"/>
        <v>2699.6723751827303</v>
      </c>
      <c r="H1783" s="13">
        <f>IF(K1783&gt;0,SQRT(Sum_Sq($AI$2,V_rtHz($AH$2)/(1+1/$A1783),V_rtHz($AH$2*$A1783)/(1+$A1783),$AN$2*$AH$2/(1+1/$A1783),$AM$2*SQRT(Sum_Sq(K1783,1/($X$2*I$8*(1+H$1017+K1783/J1783))))/SQRT(Sum_Sq($X$2*K1783*I$8,1)),                   $AQ$2*SQRT(Sum_Sq($AH$2/(1+1/$A1783)+K1783*( 1/(H$1017+1+K1783/J1783)-1)/(1+($X$2*K1783*I$8)^2), (K1783^2*I$8*$X$2+1/($X$2*I$8*(H$1017+1+K1783/J1783           )))/(1+($X$2*K1783*I$8)^2))),           V_rtHz(J1783)/($X$2*I$8*(J1783*H$1017+J1783+K1783)),V_rtHz(K1783)*SQRT(Sum_Sq(J1783*I$8*$X$2*H$1017,1))/($X$2*I$8*(J1783*H$1017+J1783+K1783))))/SQRT(Sum_Sq(1/(1+$A1783)+$AC$2/$I$2-1/(1+(1+K1783/J1783)/H$1017),$X$2/$I$2)),IF(K1784&lt;0,"A",H1784))</f>
        <v>6.0839757458740047E-7</v>
      </c>
      <c r="J1783" s="13">
        <f t="shared" si="637"/>
        <v>2570.5643528990499</v>
      </c>
      <c r="K1783" s="12">
        <f t="shared" si="661"/>
        <v>12105.671930667368</v>
      </c>
      <c r="M1783" s="13">
        <f>IF(P1783&gt;0,SQRT(Sum_Sq($AI$2,V_rtHz($AH$2)/(1+1/$A1783),V_rtHz($AH$2*$A1783)/(1+$A1783),$AN$2*$AH$2/(1+1/$A1783),$AM$2*SQRT(Sum_Sq(P1783,1/($X$2*N$8*(1+M$1017+P1783/O1783))))/SQRT(Sum_Sq($X$2*P1783*N$8,1)),                   $AQ$2*SQRT(Sum_Sq($AH$2/(1+1/$A1783)+P1783*( 1/(M$1017+1+P1783/O1783)-1)/(1+($X$2*P1783*N$8)^2), (P1783^2*N$8*$X$2+1/($X$2*N$8*(M$1017+1+P1783/O1783           )))/(1+($X$2*P1783*N$8)^2))),           V_rtHz(O1783)/($X$2*N$8*(O1783*M$1017+O1783+P1783)),V_rtHz(P1783)*SQRT(Sum_Sq(O1783*N$8*$X$2*M$1017,1))/($X$2*N$8*(O1783*M$1017+O1783+P1783))))/SQRT(Sum_Sq(1/(1+$A1783)+$AC$2/$I$2-1/(1+(1+P1783/O1783)/M$1017),$X$2/$I$2)),IF(P1784&lt;0,"A",M1784))</f>
        <v>8.2954490248295838E-7</v>
      </c>
      <c r="O1783" s="13">
        <f t="shared" si="638"/>
        <v>2390.5082816175059</v>
      </c>
      <c r="P1783" s="12">
        <f t="shared" si="662"/>
        <v>41164.90602130039</v>
      </c>
      <c r="R1783" s="13">
        <f>IF(U1783&gt;0,SQRT(Sum_Sq($AI$2,V_rtHz($AH$2)/(1+1/$A1783),V_rtHz($AH$2*$A1783)/(1+$A1783),$AN$2*$AH$2/(1+1/$A1783),$AM$2*SQRT(Sum_Sq(U1783,1/($X$2*S$8*(1+R$1017+U1783/T1783))))/SQRT(Sum_Sq($X$2*U1783*S$8,1)),                   $AQ$2*SQRT(Sum_Sq($AH$2/(1+1/$A1783)+U1783*( 1/(R$1017+1+U1783/T1783)-1)/(1+($X$2*U1783*S$8)^2), (U1783^2*S$8*$X$2+1/($X$2*S$8*(R$1017+1+U1783/T1783           )))/(1+($X$2*U1783*S$8)^2))),           V_rtHz(T1783)/($X$2*S$8*(T1783*R$1017+T1783+U1783)),V_rtHz(U1783)*SQRT(Sum_Sq(T1783*S$8*$X$2*R$1017,1))/($X$2*S$8*(T1783*R$1017+T1783+U1783))))/SQRT(Sum_Sq(1/(1+$A1783)+$AC$2/$I$2-1/(1+(1+U1783/T1783)/R$1017),$X$2/$I$2)),IF(U1784&lt;0,"A",R1784))</f>
        <v>1.3311466346237761E-6</v>
      </c>
      <c r="T1783" s="13">
        <f t="shared" si="639"/>
        <v>2341.1594422065286</v>
      </c>
      <c r="U1783" s="12">
        <f t="shared" si="663"/>
        <v>132918.79302135544</v>
      </c>
      <c r="X1783" s="13">
        <f>IF(AA1783&gt;0,SQRT(Sum_Sq($AI$2,V_rtHz($AH$2)/(1+1/$A1783),V_rtHz($AH$2*$A1783)/(1+$A1783),$AN$2*$AH$2/(1+1/$A1783),$AM$2*SQRT(Sum_Sq(AA1783,1/($X$2*Y$8*(1+X$1017+AA1783/Z1783))))/SQRT(Sum_Sq($X$2*AA1783*Y$8,1)),                   $AQ$2*SQRT(Sum_Sq($AH$2/(1+1/$A1783)+AA1783*( 1/(X$1017+1+AA1783/Z1783)-1)/(1+($X$2*AA1783*Y$8)^2), (AA1783^2*Y$8*$X$2+1/($X$2*Y$8*(X$1017+1+AA1783/Z1783           )))/(1+($X$2*AA1783*Y$8)^2))),           V_rtHz(Z1783)/($X$2*Y$8*(Z1783*X$1017+Z1783+AA1783)),V_rtHz(AA1783)*SQRT(Sum_Sq(Z1783*Y$8*$X$2*X$1017,1))/($X$2*Y$8*(Z1783*X$1017+Z1783+AA1783))))/SQRT(Sum_Sq(1/(1+$A1783)+$AC$2/$I$2-1/(1+(1+AA1783/Z1783)/X$1017),$X$2/$I$2)),IF(AA1784&lt;0,"A",X1784))</f>
        <v>2.2846594485693114E-6</v>
      </c>
      <c r="Z1783" s="13">
        <f t="shared" si="640"/>
        <v>2326.1934773893145</v>
      </c>
      <c r="AA1783" s="12">
        <f t="shared" si="664"/>
        <v>423030.37005487963</v>
      </c>
      <c r="AC1783" s="13">
        <f>IF(AF1783&gt;0,SQRT(Sum_Sq($AI$2,V_rtHz($AH$2)/(1+1/$A1783),V_rtHz($AH$2*$A1783)/(1+$A1783),$AN$2*$AH$2/(1+1/$A1783),$AM$2*SQRT(Sum_Sq(AF1783,1/($X$2*AD$8*(1+AC$1017+AF1783/AE1783))))/SQRT(Sum_Sq($X$2*AF1783*AD$8,1)),                   $AQ$2*SQRT(Sum_Sq($AH$2/(1+1/$A1783)+AF1783*( 1/(AC$1017+1+AF1783/AE1783)-1)/(1+($X$2*AF1783*AD$8)^2), (AF1783^2*AD$8*$X$2+1/($X$2*AD$8*(AC$1017+1+AF1783/AE1783           )))/(1+($X$2*AF1783*AD$8)^2))),           V_rtHz(AE1783)/($X$2*AD$8*(AE1783*AC$1017+AE1783+AF1783)),V_rtHz(AF1783)*SQRT(Sum_Sq(AE1783*AD$8*$X$2*AC$1017,1))/($X$2*AD$8*(AE1783*AC$1017+AE1783+AF1783))))/SQRT(Sum_Sq(1/(1+$A1783)+$AC$2/$I$2-1/(1+(1+AF1783/AE1783)/AC$1017),$X$2/$I$2)),IF(AF1784&lt;0,"A",AC1784))</f>
        <v>4.0162144255472137E-6</v>
      </c>
      <c r="AE1783" s="13">
        <f t="shared" si="641"/>
        <v>2321.5216327312146</v>
      </c>
      <c r="AF1783" s="12">
        <f t="shared" si="665"/>
        <v>1340431.5641140118</v>
      </c>
      <c r="AG1783" s="13"/>
      <c r="AH1783" s="13">
        <f>IF(AK1783&gt;0,SQRT(Sum_Sq($AI$2,V_rtHz($AH$2)/(1+1/$A1783),V_rtHz($AH$2*$A1783)/(1+$A1783),$AN$2*$AH$2/(1+1/$A1783),$AM$2*SQRT(Sum_Sq(AK1783,1/($X$2*AI$8*(1+AH$1017+AK1783/AJ1783))))/SQRT(Sum_Sq($X$2*AK1783*AI$8,1)),                   $AQ$2*SQRT(Sum_Sq($AH$2/(1+1/$A1783)+AK1783*( 1/(AH$1017+1+AK1783/AJ1783)-1)/(1+($X$2*AK1783*AI$8)^2), (AK1783^2*AI$8*$X$2+1/($X$2*AI$8*(AH$1017+1+AK1783/AJ1783           )))/(1+($X$2*AK1783*AI$8)^2))),           V_rtHz(AJ1783)/($X$2*AI$8*(AJ1783*AH$1017+AJ1783+AK1783)),V_rtHz(AK1783)*SQRT(Sum_Sq(AJ1783*AI$8*$X$2*AH$1017,1))/($X$2*AI$8*(AJ1783*AH$1017+AJ1783+AK1783))))/SQRT(Sum_Sq(1/(1+$A1783)+$AC$2/$I$2-1/(1+(1+AK1783/AJ1783)/AH$1017),$X$2/$I$2)),IF(AK1784&lt;0,"A",AH1784))</f>
        <v>7.1168501097957381E-6</v>
      </c>
      <c r="AI1783" s="13"/>
      <c r="AJ1783" s="13">
        <f t="shared" si="642"/>
        <v>2320.0502525273373</v>
      </c>
      <c r="AK1783" s="12">
        <f t="shared" si="666"/>
        <v>4241505.0557085034</v>
      </c>
      <c r="AM1783" s="13">
        <f>IF(AP1783&gt;0,SQRT(Sum_Sq($AI$2,V_rtHz($AH$2)/(1+1/$A1783),V_rtHz($AH$2*$A1783)/(1+$A1783),$AN$2*$AH$2/(1+1/$A1783),$AM$2*SQRT(Sum_Sq(AP1783,1/($X$2*AN$8*(1+AM$1017+AP1783/AO1783))))/SQRT(Sum_Sq($X$2*AP1783*AN$8,1)),                   $AQ$2*SQRT(Sum_Sq($AH$2/(1+1/$A1783)+AP1783*( 1/(AM$1017+1+AP1783/AO1783)-1)/(1+($X$2*AP1783*AN$8)^2), (AP1783^2*AN$8*$X$2+1/($X$2*AN$8*(AM$1017+1+AP1783/AO1783           )))/(1+($X$2*AP1783*AN$8)^2))),           V_rtHz(AO1783)/($X$2*AN$8*(AO1783*AM$1017+AO1783+AP1783)),V_rtHz(AP1783)*SQRT(Sum_Sq(AO1783*AN$8*$X$2*AM$1017,1))/($X$2*AN$8*(AO1783*AM$1017+AO1783+AP1783))))/SQRT(Sum_Sq(1/(1+$A1783)+$AC$2/$I$2-1/(1+(1+AP1783/AO1783)/AM$1017),$X$2/$I$2)),IF(AP1784&lt;0,"A",AM1784))</f>
        <v>1.2648057507006337E-5</v>
      </c>
      <c r="AO1783" s="13">
        <f t="shared" si="643"/>
        <v>2319.5855570059894</v>
      </c>
      <c r="AP1783" s="12">
        <f t="shared" si="667"/>
        <v>13415503.747587705</v>
      </c>
      <c r="AR1783" s="13">
        <f t="shared" si="644"/>
        <v>31506.815879885424</v>
      </c>
      <c r="AS1783" s="13">
        <f t="shared" si="645"/>
        <v>0.34465664218175224</v>
      </c>
      <c r="AV1783" s="13"/>
      <c r="AW1783" s="13">
        <f t="shared" si="646"/>
        <v>9963.3300000000036</v>
      </c>
      <c r="AX1783" s="13">
        <f t="shared" si="647"/>
        <v>1.0898999999999999</v>
      </c>
      <c r="AZ1783" s="13"/>
      <c r="BA1783" s="13"/>
      <c r="BB1783" s="13">
        <f t="shared" si="648"/>
        <v>3150.681587988543</v>
      </c>
      <c r="BC1783" s="13">
        <f t="shared" si="649"/>
        <v>3.4465664218175083</v>
      </c>
      <c r="BD1783" s="13"/>
      <c r="BE1783" s="13"/>
      <c r="BG1783" s="13">
        <f t="shared" si="650"/>
        <v>996.3330000000002</v>
      </c>
      <c r="BH1783" s="13">
        <f t="shared" si="651"/>
        <v>10.899000000000038</v>
      </c>
      <c r="BI1783" s="13"/>
      <c r="BL1783" s="13">
        <f t="shared" si="652"/>
        <v>315.06815879885437</v>
      </c>
      <c r="BM1783" s="13">
        <f t="shared" si="653"/>
        <v>34.465664218175107</v>
      </c>
      <c r="BP1783" s="13"/>
      <c r="BQ1783" s="13">
        <f t="shared" si="654"/>
        <v>99.633300000000006</v>
      </c>
      <c r="BR1783" s="13">
        <f t="shared" si="655"/>
        <v>108.99000000000034</v>
      </c>
      <c r="BT1783" s="13"/>
      <c r="BU1783" s="13"/>
      <c r="BV1783" s="13">
        <f t="shared" si="656"/>
        <v>31.50681587988543</v>
      </c>
      <c r="BW1783" s="13">
        <f t="shared" si="657"/>
        <v>344.65664218175181</v>
      </c>
      <c r="CA1783" s="13">
        <f t="shared" si="658"/>
        <v>9.9633299999999991</v>
      </c>
      <c r="CB1783" s="13">
        <f t="shared" si="659"/>
        <v>1089.9000000000015</v>
      </c>
    </row>
    <row r="1784" spans="1:80" x14ac:dyDescent="0.3">
      <c r="A1784" s="13">
        <f t="shared" si="635"/>
        <v>0.41686938347033481</v>
      </c>
      <c r="C1784" s="13">
        <f>IF(F1784&gt;0,SQRT(Sum_Sq($AI$2,V_rtHz($AH$2)/(1+1/$A1784),V_rtHz($AH$2*$A1784)/(1+$A1784),$AN$2*$AH$2/(1+1/$A1784),$AM$2*SQRT(Sum_Sq(F1784,1/($X$2*D$8*(1+C$1017+F1784/E1784))))/SQRT(Sum_Sq($X$2*F1784*D$8,1)),                   $AQ$2*SQRT(Sum_Sq($AH$2/(1+1/$A1784)+F1784*( 1/(C$1017+1+F1784/E1784)-1)/(1+($X$2*F1784*D$8)^2), (F1784^2*D$8*$X$2+1/($X$2*D$8*(C$1017+1+F1784/E1784           )))/(1+($X$2*F1784*D$8)^2))),           V_rtHz(E1784)/($X$2*D$8*(E1784*C$1017+E1784+F1784)),V_rtHz(F1784)*SQRT(Sum_Sq(E1784*D$8*$X$2*C$1017,1))/($X$2*D$8*(E1784*C$1017+E1784+F1784))))/SQRT(Sum_Sq(1/(1+$A1784)+$AC$2/$I$2-1/(1+(1+F1784/E1784)/C$1017),$X$2/$I$2)),IF(F1785&lt;0,"A",C1785))</f>
        <v>6.7386718077443479E-7</v>
      </c>
      <c r="E1784" s="13">
        <f t="shared" si="636"/>
        <v>3585.9756728687557</v>
      </c>
      <c r="F1784" s="12">
        <f t="shared" si="660"/>
        <v>2744.1638687192089</v>
      </c>
      <c r="H1784" s="13">
        <f>IF(K1784&gt;0,SQRT(Sum_Sq($AI$2,V_rtHz($AH$2)/(1+1/$A1784),V_rtHz($AH$2*$A1784)/(1+$A1784),$AN$2*$AH$2/(1+1/$A1784),$AM$2*SQRT(Sum_Sq(K1784,1/($X$2*I$8*(1+H$1017+K1784/J1784))))/SQRT(Sum_Sq($X$2*K1784*I$8,1)),                   $AQ$2*SQRT(Sum_Sq($AH$2/(1+1/$A1784)+K1784*( 1/(H$1017+1+K1784/J1784)-1)/(1+($X$2*K1784*I$8)^2), (K1784^2*I$8*$X$2+1/($X$2*I$8*(H$1017+1+K1784/J1784           )))/(1+($X$2*K1784*I$8)^2))),           V_rtHz(J1784)/($X$2*I$8*(J1784*H$1017+J1784+K1784)),V_rtHz(K1784)*SQRT(Sum_Sq(J1784*I$8*$X$2*H$1017,1))/($X$2*I$8*(J1784*H$1017+J1784+K1784))))/SQRT(Sum_Sq(1/(1+$A1784)+$AC$2/$I$2-1/(1+(1+K1784/J1784)/H$1017),$X$2/$I$2)),IF(K1785&lt;0,"A",H1785))</f>
        <v>6.0962933429515091E-7</v>
      </c>
      <c r="J1784" s="13">
        <f t="shared" si="637"/>
        <v>2550.2597626074808</v>
      </c>
      <c r="K1784" s="12">
        <f t="shared" si="661"/>
        <v>12202.054547199354</v>
      </c>
      <c r="M1784" s="13">
        <f>IF(P1784&gt;0,SQRT(Sum_Sq($AI$2,V_rtHz($AH$2)/(1+1/$A1784),V_rtHz($AH$2*$A1784)/(1+$A1784),$AN$2*$AH$2/(1+1/$A1784),$AM$2*SQRT(Sum_Sq(P1784,1/($X$2*N$8*(1+M$1017+P1784/O1784))))/SQRT(Sum_Sq($X$2*P1784*N$8,1)),                   $AQ$2*SQRT(Sum_Sq($AH$2/(1+1/$A1784)+P1784*( 1/(M$1017+1+P1784/O1784)-1)/(1+($X$2*P1784*N$8)^2), (P1784^2*N$8*$X$2+1/($X$2*N$8*(M$1017+1+P1784/O1784           )))/(1+($X$2*P1784*N$8)^2))),           V_rtHz(O1784)/($X$2*N$8*(O1784*M$1017+O1784+P1784)),V_rtHz(P1784)*SQRT(Sum_Sq(O1784*N$8*$X$2*M$1017,1))/($X$2*N$8*(O1784*M$1017+O1784+P1784))))/SQRT(Sum_Sq(1/(1+$A1784)+$AC$2/$I$2-1/(1+(1+P1784/O1784)/M$1017),$X$2/$I$2)),IF(P1785&lt;0,"A",M1785))</f>
        <v>8.3184507200429927E-7</v>
      </c>
      <c r="O1784" s="13">
        <f t="shared" si="638"/>
        <v>2374.2412479044769</v>
      </c>
      <c r="P1784" s="12">
        <f t="shared" si="662"/>
        <v>41446.94598443943</v>
      </c>
      <c r="R1784" s="13">
        <f>IF(U1784&gt;0,SQRT(Sum_Sq($AI$2,V_rtHz($AH$2)/(1+1/$A1784),V_rtHz($AH$2*$A1784)/(1+$A1784),$AN$2*$AH$2/(1+1/$A1784),$AM$2*SQRT(Sum_Sq(U1784,1/($X$2*S$8*(1+R$1017+U1784/T1784))))/SQRT(Sum_Sq($X$2*U1784*S$8,1)),                   $AQ$2*SQRT(Sum_Sq($AH$2/(1+1/$A1784)+U1784*( 1/(R$1017+1+U1784/T1784)-1)/(1+($X$2*U1784*S$8)^2), (U1784^2*S$8*$X$2+1/($X$2*S$8*(R$1017+1+U1784/T1784           )))/(1+($X$2*U1784*S$8)^2))),           V_rtHz(T1784)/($X$2*S$8*(T1784*R$1017+T1784+U1784)),V_rtHz(U1784)*SQRT(Sum_Sq(T1784*S$8*$X$2*R$1017,1))/($X$2*S$8*(T1784*R$1017+T1784+U1784))))/SQRT(Sum_Sq(1/(1+$A1784)+$AC$2/$I$2-1/(1+(1+U1784/T1784)/R$1017),$X$2/$I$2)),IF(U1785&lt;0,"A",R1785))</f>
        <v>1.3349906409900854E-6</v>
      </c>
      <c r="T1784" s="13">
        <f t="shared" si="639"/>
        <v>2325.8955856458274</v>
      </c>
      <c r="U1784" s="12">
        <f t="shared" si="663"/>
        <v>133791.08213158912</v>
      </c>
      <c r="X1784" s="13">
        <f>IF(AA1784&gt;0,SQRT(Sum_Sq($AI$2,V_rtHz($AH$2)/(1+1/$A1784),V_rtHz($AH$2*$A1784)/(1+$A1784),$AN$2*$AH$2/(1+1/$A1784),$AM$2*SQRT(Sum_Sq(AA1784,1/($X$2*Y$8*(1+X$1017+AA1784/Z1784))))/SQRT(Sum_Sq($X$2*AA1784*Y$8,1)),                   $AQ$2*SQRT(Sum_Sq($AH$2/(1+1/$A1784)+AA1784*( 1/(X$1017+1+AA1784/Z1784)-1)/(1+($X$2*AA1784*Y$8)^2), (AA1784^2*Y$8*$X$2+1/($X$2*Y$8*(X$1017+1+AA1784/Z1784           )))/(1+($X$2*AA1784*Y$8)^2))),           V_rtHz(Z1784)/($X$2*Y$8*(Z1784*X$1017+Z1784+AA1784)),V_rtHz(AA1784)*SQRT(Sum_Sq(Z1784*Y$8*$X$2*X$1017,1))/($X$2*Y$8*(Z1784*X$1017+Z1784+AA1784))))/SQRT(Sum_Sq(1/(1+$A1784)+$AC$2/$I$2-1/(1+(1+AA1784/Z1784)/X$1017),$X$2/$I$2)),IF(AA1785&lt;0,"A",X1785))</f>
        <v>2.2913023713183406E-6</v>
      </c>
      <c r="Z1784" s="13">
        <f t="shared" si="640"/>
        <v>2311.2253770319799</v>
      </c>
      <c r="AA1784" s="12">
        <f t="shared" si="664"/>
        <v>425770.02543254476</v>
      </c>
      <c r="AC1784" s="13">
        <f>IF(AF1784&gt;0,SQRT(Sum_Sq($AI$2,V_rtHz($AH$2)/(1+1/$A1784),V_rtHz($AH$2*$A1784)/(1+$A1784),$AN$2*$AH$2/(1+1/$A1784),$AM$2*SQRT(Sum_Sq(AF1784,1/($X$2*AD$8*(1+AC$1017+AF1784/AE1784))))/SQRT(Sum_Sq($X$2*AF1784*AD$8,1)),                   $AQ$2*SQRT(Sum_Sq($AH$2/(1+1/$A1784)+AF1784*( 1/(AC$1017+1+AF1784/AE1784)-1)/(1+($X$2*AF1784*AD$8)^2), (AF1784^2*AD$8*$X$2+1/($X$2*AD$8*(AC$1017+1+AF1784/AE1784           )))/(1+($X$2*AF1784*AD$8)^2))),           V_rtHz(AE1784)/($X$2*AD$8*(AE1784*AC$1017+AE1784+AF1784)),V_rtHz(AF1784)*SQRT(Sum_Sq(AE1784*AD$8*$X$2*AC$1017,1))/($X$2*AD$8*(AE1784*AC$1017+AE1784+AF1784))))/SQRT(Sum_Sq(1/(1+$A1784)+$AC$2/$I$2-1/(1+(1+AF1784/AE1784)/AC$1017),$X$2/$I$2)),IF(AF1785&lt;0,"A",AC1785))</f>
        <v>4.0279107565014592E-6</v>
      </c>
      <c r="AE1784" s="13">
        <f t="shared" si="641"/>
        <v>2306.6450575809076</v>
      </c>
      <c r="AF1784" s="12">
        <f t="shared" si="665"/>
        <v>1349076.6006929376</v>
      </c>
      <c r="AG1784" s="13"/>
      <c r="AH1784" s="13">
        <f>IF(AK1784&gt;0,SQRT(Sum_Sq($AI$2,V_rtHz($AH$2)/(1+1/$A1784),V_rtHz($AH$2*$A1784)/(1+$A1784),$AN$2*$AH$2/(1+1/$A1784),$AM$2*SQRT(Sum_Sq(AK1784,1/($X$2*AI$8*(1+AH$1017+AK1784/AJ1784))))/SQRT(Sum_Sq($X$2*AK1784*AI$8,1)),                   $AQ$2*SQRT(Sum_Sq($AH$2/(1+1/$A1784)+AK1784*( 1/(AH$1017+1+AK1784/AJ1784)-1)/(1+($X$2*AK1784*AI$8)^2), (AK1784^2*AI$8*$X$2+1/($X$2*AI$8*(AH$1017+1+AK1784/AJ1784           )))/(1+($X$2*AK1784*AI$8)^2))),           V_rtHz(AJ1784)/($X$2*AI$8*(AJ1784*AH$1017+AJ1784+AK1784)),V_rtHz(AK1784)*SQRT(Sum_Sq(AJ1784*AI$8*$X$2*AH$1017,1))/($X$2*AI$8*(AJ1784*AH$1017+AJ1784+AK1784))))/SQRT(Sum_Sq(1/(1+$A1784)+$AC$2/$I$2-1/(1+(1+AK1784/AJ1784)/AH$1017),$X$2/$I$2)),IF(AK1785&lt;0,"A",AH1785))</f>
        <v>7.1375927538938717E-6</v>
      </c>
      <c r="AI1784" s="13"/>
      <c r="AJ1784" s="13">
        <f t="shared" si="642"/>
        <v>2305.2024243975466</v>
      </c>
      <c r="AK1784" s="12">
        <f t="shared" si="666"/>
        <v>4268824.6253099702</v>
      </c>
      <c r="AM1784" s="13">
        <f>IF(AP1784&gt;0,SQRT(Sum_Sq($AI$2,V_rtHz($AH$2)/(1+1/$A1784),V_rtHz($AH$2*$A1784)/(1+$A1784),$AN$2*$AH$2/(1+1/$A1784),$AM$2*SQRT(Sum_Sq(AP1784,1/($X$2*AN$8*(1+AM$1017+AP1784/AO1784))))/SQRT(Sum_Sq($X$2*AP1784*AN$8,1)),                   $AQ$2*SQRT(Sum_Sq($AH$2/(1+1/$A1784)+AP1784*( 1/(AM$1017+1+AP1784/AO1784)-1)/(1+($X$2*AP1784*AN$8)^2), (AP1784^2*AN$8*$X$2+1/($X$2*AN$8*(AM$1017+1+AP1784/AO1784           )))/(1+($X$2*AP1784*AN$8)^2))),           V_rtHz(AO1784)/($X$2*AN$8*(AO1784*AM$1017+AO1784+AP1784)),V_rtHz(AP1784)*SQRT(Sum_Sq(AO1784*AN$8*$X$2*AM$1017,1))/($X$2*AN$8*(AO1784*AM$1017+AO1784+AP1784))))/SQRT(Sum_Sq(1/(1+$A1784)+$AC$2/$I$2-1/(1+(1+AP1784/AO1784)/AM$1017),$X$2/$I$2)),IF(AP1785&lt;0,"A",AM1785))</f>
        <v>1.2684971803693687E-5</v>
      </c>
      <c r="AO1784" s="13">
        <f t="shared" si="643"/>
        <v>2304.7468000368572</v>
      </c>
      <c r="AP1784" s="12">
        <f t="shared" si="667"/>
        <v>13501877.400314223</v>
      </c>
      <c r="AR1784" s="13">
        <f t="shared" si="644"/>
        <v>31506.815879885424</v>
      </c>
      <c r="AS1784" s="13">
        <f t="shared" si="645"/>
        <v>0.34465664218175224</v>
      </c>
      <c r="AV1784" s="13"/>
      <c r="AW1784" s="13">
        <f t="shared" si="646"/>
        <v>9963.3300000000036</v>
      </c>
      <c r="AX1784" s="13">
        <f t="shared" si="647"/>
        <v>1.0898999999999985</v>
      </c>
      <c r="AZ1784" s="13"/>
      <c r="BA1784" s="13"/>
      <c r="BB1784" s="13">
        <f t="shared" si="648"/>
        <v>3150.681587988543</v>
      </c>
      <c r="BC1784" s="13">
        <f t="shared" si="649"/>
        <v>3.4465664218175118</v>
      </c>
      <c r="BD1784" s="13"/>
      <c r="BE1784" s="13"/>
      <c r="BG1784" s="13">
        <f t="shared" si="650"/>
        <v>996.3330000000002</v>
      </c>
      <c r="BH1784" s="13">
        <f t="shared" si="651"/>
        <v>10.899000000000013</v>
      </c>
      <c r="BI1784" s="13"/>
      <c r="BL1784" s="13">
        <f t="shared" si="652"/>
        <v>315.06815879885437</v>
      </c>
      <c r="BM1784" s="13">
        <f t="shared" si="653"/>
        <v>34.465664218175192</v>
      </c>
      <c r="BP1784" s="13"/>
      <c r="BQ1784" s="13">
        <f t="shared" si="654"/>
        <v>99.633300000000006</v>
      </c>
      <c r="BR1784" s="13">
        <f t="shared" si="655"/>
        <v>108.99000000000024</v>
      </c>
      <c r="BT1784" s="13"/>
      <c r="BU1784" s="13"/>
      <c r="BV1784" s="13">
        <f t="shared" si="656"/>
        <v>31.50681587988543</v>
      </c>
      <c r="BW1784" s="13">
        <f t="shared" si="657"/>
        <v>344.6566421817526</v>
      </c>
      <c r="CA1784" s="13">
        <f t="shared" si="658"/>
        <v>9.9633299999999991</v>
      </c>
      <c r="CB1784" s="13">
        <f t="shared" si="659"/>
        <v>1089.9000000000042</v>
      </c>
    </row>
    <row r="1785" spans="1:80" x14ac:dyDescent="0.3">
      <c r="A1785" s="13">
        <f t="shared" si="635"/>
        <v>0.42266861426560265</v>
      </c>
      <c r="C1785" s="13">
        <f>IF(F1785&gt;0,SQRT(Sum_Sq($AI$2,V_rtHz($AH$2)/(1+1/$A1785),V_rtHz($AH$2*$A1785)/(1+$A1785),$AN$2*$AH$2/(1+1/$A1785),$AM$2*SQRT(Sum_Sq(F1785,1/($X$2*D$8*(1+C$1017+F1785/E1785))))/SQRT(Sum_Sq($X$2*F1785*D$8,1)),                   $AQ$2*SQRT(Sum_Sq($AH$2/(1+1/$A1785)+F1785*( 1/(C$1017+1+F1785/E1785)-1)/(1+($X$2*F1785*D$8)^2), (F1785^2*D$8*$X$2+1/($X$2*D$8*(C$1017+1+F1785/E1785           )))/(1+($X$2*F1785*D$8)^2))),           V_rtHz(E1785)/($X$2*D$8*(E1785*C$1017+E1785+F1785)),V_rtHz(F1785)*SQRT(Sum_Sq(E1785*D$8*$X$2*C$1017,1))/($X$2*D$8*(E1785*C$1017+E1785+F1785))))/SQRT(Sum_Sq(1/(1+$A1785)+$AC$2/$I$2-1/(1+(1+F1785/E1785)/C$1017),$X$2/$I$2)),IF(F1786&lt;0,"A",C1786))</f>
        <v>6.7036988681518302E-7</v>
      </c>
      <c r="E1785" s="13">
        <f t="shared" si="636"/>
        <v>3529.0005632917237</v>
      </c>
      <c r="F1785" s="12">
        <f t="shared" si="660"/>
        <v>2788.4679243047863</v>
      </c>
      <c r="H1785" s="13">
        <f>IF(K1785&gt;0,SQRT(Sum_Sq($AI$2,V_rtHz($AH$2)/(1+1/$A1785),V_rtHz($AH$2*$A1785)/(1+$A1785),$AN$2*$AH$2/(1+1/$A1785),$AM$2*SQRT(Sum_Sq(K1785,1/($X$2*I$8*(1+H$1017+K1785/J1785))))/SQRT(Sum_Sq($X$2*K1785*I$8,1)),                   $AQ$2*SQRT(Sum_Sq($AH$2/(1+1/$A1785)+K1785*( 1/(H$1017+1+K1785/J1785)-1)/(1+($X$2*K1785*I$8)^2), (K1785^2*I$8*$X$2+1/($X$2*I$8*(H$1017+1+K1785/J1785           )))/(1+($X$2*K1785*I$8)^2))),           V_rtHz(J1785)/($X$2*I$8*(J1785*H$1017+J1785+K1785)),V_rtHz(K1785)*SQRT(Sum_Sq(J1785*I$8*$X$2*H$1017,1))/($X$2*I$8*(J1785*H$1017+J1785+K1785))))/SQRT(Sum_Sq(1/(1+$A1785)+$AC$2/$I$2-1/(1+(1+K1785/J1785)/H$1017),$X$2/$I$2)),IF(K1786&lt;0,"A",H1786))</f>
        <v>6.1091644815729264E-7</v>
      </c>
      <c r="J1785" s="13">
        <f t="shared" si="637"/>
        <v>2530.1686533461598</v>
      </c>
      <c r="K1785" s="12">
        <f t="shared" si="661"/>
        <v>12298.946432566825</v>
      </c>
      <c r="M1785" s="13">
        <f>IF(P1785&gt;0,SQRT(Sum_Sq($AI$2,V_rtHz($AH$2)/(1+1/$A1785),V_rtHz($AH$2*$A1785)/(1+$A1785),$AN$2*$AH$2/(1+1/$A1785),$AM$2*SQRT(Sum_Sq(P1785,1/($X$2*N$8*(1+M$1017+P1785/O1785))))/SQRT(Sum_Sq($X$2*P1785*N$8,1)),                   $AQ$2*SQRT(Sum_Sq($AH$2/(1+1/$A1785)+P1785*( 1/(M$1017+1+P1785/O1785)-1)/(1+($X$2*P1785*N$8)^2), (P1785^2*N$8*$X$2+1/($X$2*N$8*(M$1017+1+P1785/O1785           )))/(1+($X$2*P1785*N$8)^2))),           V_rtHz(O1785)/($X$2*N$8*(O1785*M$1017+O1785+P1785)),V_rtHz(P1785)*SQRT(Sum_Sq(O1785*N$8*$X$2*M$1017,1))/($X$2*N$8*(O1785*M$1017+O1785+P1785))))/SQRT(Sum_Sq(1/(1+$A1785)+$AC$2/$I$2-1/(1+(1+P1785/O1785)/M$1017),$X$2/$I$2)),IF(P1786&lt;0,"A",M1786))</f>
        <v>8.3420651618528625E-7</v>
      </c>
      <c r="O1785" s="13">
        <f t="shared" si="638"/>
        <v>2358.0903491565609</v>
      </c>
      <c r="P1785" s="12">
        <f t="shared" si="662"/>
        <v>41730.822057400102</v>
      </c>
      <c r="R1785" s="13">
        <f>IF(U1785&gt;0,SQRT(Sum_Sq($AI$2,V_rtHz($AH$2)/(1+1/$A1785),V_rtHz($AH$2*$A1785)/(1+$A1785),$AN$2*$AH$2/(1+1/$A1785),$AM$2*SQRT(Sum_Sq(U1785,1/($X$2*S$8*(1+R$1017+U1785/T1785))))/SQRT(Sum_Sq($X$2*U1785*S$8,1)),                   $AQ$2*SQRT(Sum_Sq($AH$2/(1+1/$A1785)+U1785*( 1/(R$1017+1+U1785/T1785)-1)/(1+($X$2*U1785*S$8)^2), (U1785^2*S$8*$X$2+1/($X$2*S$8*(R$1017+1+U1785/T1785           )))/(1+($X$2*U1785*S$8)^2))),           V_rtHz(T1785)/($X$2*S$8*(T1785*R$1017+T1785+U1785)),V_rtHz(U1785)*SQRT(Sum_Sq(T1785*S$8*$X$2*R$1017,1))/($X$2*S$8*(T1785*R$1017+T1785+U1785))))/SQRT(Sum_Sq(1/(1+$A1785)+$AC$2/$I$2-1/(1+(1+U1785/T1785)/R$1017),$X$2/$I$2)),IF(U1786&lt;0,"A",R1786))</f>
        <v>1.3389259870733898E-6</v>
      </c>
      <c r="T1785" s="13">
        <f t="shared" si="639"/>
        <v>2310.7272665477062</v>
      </c>
      <c r="U1785" s="12">
        <f t="shared" si="663"/>
        <v>134669.32763274983</v>
      </c>
      <c r="X1785" s="13">
        <f>IF(AA1785&gt;0,SQRT(Sum_Sq($AI$2,V_rtHz($AH$2)/(1+1/$A1785),V_rtHz($AH$2*$A1785)/(1+$A1785),$AN$2*$AH$2/(1+1/$A1785),$AM$2*SQRT(Sum_Sq(AA1785,1/($X$2*Y$8*(1+X$1017+AA1785/Z1785))))/SQRT(Sum_Sq($X$2*AA1785*Y$8,1)),                   $AQ$2*SQRT(Sum_Sq($AH$2/(1+1/$A1785)+AA1785*( 1/(X$1017+1+AA1785/Z1785)-1)/(1+($X$2*AA1785*Y$8)^2), (AA1785^2*Y$8*$X$2+1/($X$2*Y$8*(X$1017+1+AA1785/Z1785           )))/(1+($X$2*AA1785*Y$8)^2))),           V_rtHz(Z1785)/($X$2*Y$8*(Z1785*X$1017+Z1785+AA1785)),V_rtHz(AA1785)*SQRT(Sum_Sq(Z1785*Y$8*$X$2*X$1017,1))/($X$2*Y$8*(Z1785*X$1017+Z1785+AA1785))))/SQRT(Sum_Sq(1/(1+$A1785)+$AC$2/$I$2-1/(1+(1+AA1785/Z1785)/X$1017),$X$2/$I$2)),IF(AA1786&lt;0,"A",X1786))</f>
        <v>2.2980978657171729E-6</v>
      </c>
      <c r="Z1785" s="13">
        <f t="shared" si="640"/>
        <v>2296.3470242356561</v>
      </c>
      <c r="AA1785" s="12">
        <f t="shared" si="664"/>
        <v>428528.64883816597</v>
      </c>
      <c r="AC1785" s="13">
        <f>IF(AF1785&gt;0,SQRT(Sum_Sq($AI$2,V_rtHz($AH$2)/(1+1/$A1785),V_rtHz($AH$2*$A1785)/(1+$A1785),$AN$2*$AH$2/(1+1/$A1785),$AM$2*SQRT(Sum_Sq(AF1785,1/($X$2*AD$8*(1+AC$1017+AF1785/AE1785))))/SQRT(Sum_Sq($X$2*AF1785*AD$8,1)),                   $AQ$2*SQRT(Sum_Sq($AH$2/(1+1/$A1785)+AF1785*( 1/(AC$1017+1+AF1785/AE1785)-1)/(1+($X$2*AF1785*AD$8)^2), (AF1785^2*AD$8*$X$2+1/($X$2*AD$8*(AC$1017+1+AF1785/AE1785           )))/(1+($X$2*AF1785*AD$8)^2))),           V_rtHz(AE1785)/($X$2*AD$8*(AE1785*AC$1017+AE1785+AF1785)),V_rtHz(AF1785)*SQRT(Sum_Sq(AE1785*AD$8*$X$2*AC$1017,1))/($X$2*AD$8*(AE1785*AC$1017+AE1785+AF1785))))/SQRT(Sum_Sq(1/(1+$A1785)+$AC$2/$I$2-1/(1+(1+AF1785/AE1785)/AC$1017),$X$2/$I$2)),IF(AF1786&lt;0,"A",AC1786))</f>
        <v>4.0398728675071999E-6</v>
      </c>
      <c r="AE1785" s="13">
        <f t="shared" si="641"/>
        <v>2291.8564645840834</v>
      </c>
      <c r="AF1785" s="12">
        <f t="shared" si="665"/>
        <v>1357781.746533215</v>
      </c>
      <c r="AG1785" s="13"/>
      <c r="AH1785" s="13">
        <f>IF(AK1785&gt;0,SQRT(Sum_Sq($AI$2,V_rtHz($AH$2)/(1+1/$A1785),V_rtHz($AH$2*$A1785)/(1+$A1785),$AN$2*$AH$2/(1+1/$A1785),$AM$2*SQRT(Sum_Sq(AK1785,1/($X$2*AI$8*(1+AH$1017+AK1785/AJ1785))))/SQRT(Sum_Sq($X$2*AK1785*AI$8,1)),                   $AQ$2*SQRT(Sum_Sq($AH$2/(1+1/$A1785)+AK1785*( 1/(AH$1017+1+AK1785/AJ1785)-1)/(1+($X$2*AK1785*AI$8)^2), (AK1785^2*AI$8*$X$2+1/($X$2*AI$8*(AH$1017+1+AK1785/AJ1785           )))/(1+($X$2*AK1785*AI$8)^2))),           V_rtHz(AJ1785)/($X$2*AI$8*(AJ1785*AH$1017+AJ1785+AK1785)),V_rtHz(AK1785)*SQRT(Sum_Sq(AJ1785*AI$8*$X$2*AH$1017,1))/($X$2*AI$8*(AJ1785*AH$1017+AJ1785+AK1785))))/SQRT(Sum_Sq(1/(1+$A1785)+$AC$2/$I$2-1/(1+(1+AK1785/AJ1785)/AH$1017),$X$2/$I$2)),IF(AK1786&lt;0,"A",AH1786))</f>
        <v>7.1588050816065976E-6</v>
      </c>
      <c r="AI1785" s="13"/>
      <c r="AJ1785" s="13">
        <f t="shared" si="642"/>
        <v>2290.442026504682</v>
      </c>
      <c r="AK1785" s="12">
        <f t="shared" si="666"/>
        <v>4296334.4025823465</v>
      </c>
      <c r="AM1785" s="13">
        <f>IF(AP1785&gt;0,SQRT(Sum_Sq($AI$2,V_rtHz($AH$2)/(1+1/$A1785),V_rtHz($AH$2*$A1785)/(1+$A1785),$AN$2*$AH$2/(1+1/$A1785),$AM$2*SQRT(Sum_Sq(AP1785,1/($X$2*AN$8*(1+AM$1017+AP1785/AO1785))))/SQRT(Sum_Sq($X$2*AP1785*AN$8,1)),                   $AQ$2*SQRT(Sum_Sq($AH$2/(1+1/$A1785)+AP1785*( 1/(AM$1017+1+AP1785/AO1785)-1)/(1+($X$2*AP1785*AN$8)^2), (AP1785^2*AN$8*$X$2+1/($X$2*AN$8*(AM$1017+1+AP1785/AO1785           )))/(1+($X$2*AP1785*AN$8)^2))),           V_rtHz(AO1785)/($X$2*AN$8*(AO1785*AM$1017+AO1785+AP1785)),V_rtHz(AP1785)*SQRT(Sum_Sq(AO1785*AN$8*$X$2*AM$1017,1))/($X$2*AN$8*(AO1785*AM$1017+AO1785+AP1785))))/SQRT(Sum_Sq(1/(1+$A1785)+$AC$2/$I$2-1/(1+(1+AP1785/AO1785)/AM$1017),$X$2/$I$2)),IF(AP1786&lt;0,"A",AM1786))</f>
        <v>1.2722720631199465E-5</v>
      </c>
      <c r="AO1785" s="13">
        <f t="shared" si="643"/>
        <v>2289.9952994026639</v>
      </c>
      <c r="AP1785" s="12">
        <f t="shared" si="667"/>
        <v>13588852.667506032</v>
      </c>
      <c r="AR1785" s="13">
        <f t="shared" si="644"/>
        <v>31506.815879885424</v>
      </c>
      <c r="AS1785" s="13">
        <f t="shared" si="645"/>
        <v>0.34465664218175279</v>
      </c>
      <c r="AV1785" s="13"/>
      <c r="AW1785" s="13">
        <f t="shared" si="646"/>
        <v>9963.3300000000036</v>
      </c>
      <c r="AX1785" s="13">
        <f t="shared" si="647"/>
        <v>1.0898999999999999</v>
      </c>
      <c r="AZ1785" s="13"/>
      <c r="BA1785" s="13"/>
      <c r="BB1785" s="13">
        <f t="shared" si="648"/>
        <v>3150.681587988543</v>
      </c>
      <c r="BC1785" s="13">
        <f t="shared" si="649"/>
        <v>3.4465664218175118</v>
      </c>
      <c r="BD1785" s="13"/>
      <c r="BE1785" s="13"/>
      <c r="BG1785" s="13">
        <f t="shared" si="650"/>
        <v>996.3330000000002</v>
      </c>
      <c r="BH1785" s="13">
        <f t="shared" si="651"/>
        <v>10.899000000000029</v>
      </c>
      <c r="BI1785" s="13"/>
      <c r="BL1785" s="13">
        <f t="shared" si="652"/>
        <v>315.06815879885437</v>
      </c>
      <c r="BM1785" s="13">
        <f t="shared" si="653"/>
        <v>34.465664218175192</v>
      </c>
      <c r="BP1785" s="13"/>
      <c r="BQ1785" s="13">
        <f t="shared" si="654"/>
        <v>99.633299999999991</v>
      </c>
      <c r="BR1785" s="13">
        <f t="shared" si="655"/>
        <v>108.99000000000002</v>
      </c>
      <c r="BT1785" s="13"/>
      <c r="BU1785" s="13"/>
      <c r="BV1785" s="13">
        <f t="shared" si="656"/>
        <v>31.50681587988543</v>
      </c>
      <c r="BW1785" s="13">
        <f t="shared" si="657"/>
        <v>344.65664218175181</v>
      </c>
      <c r="CA1785" s="13">
        <f t="shared" si="658"/>
        <v>9.9633299999999991</v>
      </c>
      <c r="CB1785" s="13">
        <f t="shared" si="659"/>
        <v>1089.9000000000001</v>
      </c>
    </row>
    <row r="1786" spans="1:80" x14ac:dyDescent="0.3">
      <c r="A1786" s="13">
        <f t="shared" si="635"/>
        <v>0.42854852039743874</v>
      </c>
      <c r="C1786" s="13">
        <f>IF(F1786&gt;0,SQRT(Sum_Sq($AI$2,V_rtHz($AH$2)/(1+1/$A1786),V_rtHz($AH$2*$A1786)/(1+$A1786),$AN$2*$AH$2/(1+1/$A1786),$AM$2*SQRT(Sum_Sq(F1786,1/($X$2*D$8*(1+C$1017+F1786/E1786))))/SQRT(Sum_Sq($X$2*F1786*D$8,1)),                   $AQ$2*SQRT(Sum_Sq($AH$2/(1+1/$A1786)+F1786*( 1/(C$1017+1+F1786/E1786)-1)/(1+($X$2*F1786*D$8)^2), (F1786^2*D$8*$X$2+1/($X$2*D$8*(C$1017+1+F1786/E1786           )))/(1+($X$2*F1786*D$8)^2))),           V_rtHz(E1786)/($X$2*D$8*(E1786*C$1017+E1786+F1786)),V_rtHz(F1786)*SQRT(Sum_Sq(E1786*D$8*$X$2*C$1017,1))/($X$2*D$8*(E1786*C$1017+E1786+F1786))))/SQRT(Sum_Sq(1/(1+$A1786)+$AC$2/$I$2-1/(1+(1+F1786/E1786)/C$1017),$X$2/$I$2)),IF(F1787&lt;0,"A",C1787))</f>
        <v>6.6713333002880688E-7</v>
      </c>
      <c r="E1786" s="13">
        <f t="shared" si="636"/>
        <v>3474.0154002556324</v>
      </c>
      <c r="F1786" s="12">
        <f t="shared" si="660"/>
        <v>2832.6025482985451</v>
      </c>
      <c r="H1786" s="13">
        <f>IF(K1786&gt;0,SQRT(Sum_Sq($AI$2,V_rtHz($AH$2)/(1+1/$A1786),V_rtHz($AH$2*$A1786)/(1+$A1786),$AN$2*$AH$2/(1+1/$A1786),$AM$2*SQRT(Sum_Sq(K1786,1/($X$2*I$8*(1+H$1017+K1786/J1786))))/SQRT(Sum_Sq($X$2*K1786*I$8,1)),                   $AQ$2*SQRT(Sum_Sq($AH$2/(1+1/$A1786)+K1786*( 1/(H$1017+1+K1786/J1786)-1)/(1+($X$2*K1786*I$8)^2), (K1786^2*I$8*$X$2+1/($X$2*I$8*(H$1017+1+K1786/J1786           )))/(1+($X$2*K1786*I$8)^2))),           V_rtHz(J1786)/($X$2*I$8*(J1786*H$1017+J1786+K1786)),V_rtHz(K1786)*SQRT(Sum_Sq(J1786*I$8*$X$2*H$1017,1))/($X$2*I$8*(J1786*H$1017+J1786+K1786))))/SQRT(Sum_Sq(1/(1+$A1786)+$AC$2/$I$2-1/(1+(1+K1786/J1786)/H$1017),$X$2/$I$2)),IF(K1787&lt;0,"A",H1787))</f>
        <v>6.1225923737575122E-7</v>
      </c>
      <c r="J1786" s="13">
        <f t="shared" si="637"/>
        <v>2510.2874039751941</v>
      </c>
      <c r="K1786" s="12">
        <f t="shared" si="661"/>
        <v>12396.35297678913</v>
      </c>
      <c r="M1786" s="13">
        <f>IF(P1786&gt;0,SQRT(Sum_Sq($AI$2,V_rtHz($AH$2)/(1+1/$A1786),V_rtHz($AH$2*$A1786)/(1+$A1786),$AN$2*$AH$2/(1+1/$A1786),$AM$2*SQRT(Sum_Sq(P1786,1/($X$2*N$8*(1+M$1017+P1786/O1786))))/SQRT(Sum_Sq($X$2*P1786*N$8,1)),                   $AQ$2*SQRT(Sum_Sq($AH$2/(1+1/$A1786)+P1786*( 1/(M$1017+1+P1786/O1786)-1)/(1+($X$2*P1786*N$8)^2), (P1786^2*N$8*$X$2+1/($X$2*N$8*(M$1017+1+P1786/O1786           )))/(1+($X$2*P1786*N$8)^2))),           V_rtHz(O1786)/($X$2*N$8*(O1786*M$1017+O1786+P1786)),V_rtHz(P1786)*SQRT(Sum_Sq(O1786*N$8*$X$2*M$1017,1))/($X$2*N$8*(O1786*M$1017+O1786+P1786))))/SQRT(Sum_Sq(1/(1+$A1786)+$AC$2/$I$2-1/(1+(1+P1786/O1786)/M$1017),$X$2/$I$2)),IF(P1787&lt;0,"A",M1787))</f>
        <v>8.3662996359781089E-7</v>
      </c>
      <c r="O1786" s="13">
        <f t="shared" si="638"/>
        <v>2342.0545855529635</v>
      </c>
      <c r="P1786" s="12">
        <f t="shared" si="662"/>
        <v>42016.547933143622</v>
      </c>
      <c r="R1786" s="13">
        <f>IF(U1786&gt;0,SQRT(Sum_Sq($AI$2,V_rtHz($AH$2)/(1+1/$A1786),V_rtHz($AH$2*$A1786)/(1+$A1786),$AN$2*$AH$2/(1+1/$A1786),$AM$2*SQRT(Sum_Sq(U1786,1/($X$2*S$8*(1+R$1017+U1786/T1786))))/SQRT(Sum_Sq($X$2*U1786*S$8,1)),                   $AQ$2*SQRT(Sum_Sq($AH$2/(1+1/$A1786)+U1786*( 1/(R$1017+1+U1786/T1786)-1)/(1+($X$2*U1786*S$8)^2), (U1786^2*S$8*$X$2+1/($X$2*S$8*(R$1017+1+U1786/T1786           )))/(1+($X$2*U1786*S$8)^2))),           V_rtHz(T1786)/($X$2*S$8*(T1786*R$1017+T1786+U1786)),V_rtHz(U1786)*SQRT(Sum_Sq(T1786*S$8*$X$2*R$1017,1))/($X$2*S$8*(T1786*R$1017+T1786+U1786))))/SQRT(Sum_Sq(1/(1+$A1786)+$AC$2/$I$2-1/(1+(1+U1786/T1786)/R$1017),$X$2/$I$2)),IF(U1787&lt;0,"A",R1787))</f>
        <v>1.342953856028304E-6</v>
      </c>
      <c r="T1786" s="13">
        <f t="shared" si="639"/>
        <v>2295.6539173248384</v>
      </c>
      <c r="U1786" s="12">
        <f t="shared" si="663"/>
        <v>135553.57145961671</v>
      </c>
      <c r="X1786" s="13">
        <f>IF(AA1786&gt;0,SQRT(Sum_Sq($AI$2,V_rtHz($AH$2)/(1+1/$A1786),V_rtHz($AH$2*$A1786)/(1+$A1786),$AN$2*$AH$2/(1+1/$A1786),$AM$2*SQRT(Sum_Sq(AA1786,1/($X$2*Y$8*(1+X$1017+AA1786/Z1786))))/SQRT(Sum_Sq($X$2*AA1786*Y$8,1)),                   $AQ$2*SQRT(Sum_Sq($AH$2/(1+1/$A1786)+AA1786*( 1/(X$1017+1+AA1786/Z1786)-1)/(1+($X$2*AA1786*Y$8)^2), (AA1786^2*Y$8*$X$2+1/($X$2*Y$8*(X$1017+1+AA1786/Z1786           )))/(1+($X$2*AA1786*Y$8)^2))),           V_rtHz(Z1786)/($X$2*Y$8*(Z1786*X$1017+Z1786+AA1786)),V_rtHz(AA1786)*SQRT(Sum_Sq(Z1786*Y$8*$X$2*X$1017,1))/($X$2*Y$8*(Z1786*X$1017+Z1786+AA1786))))/SQRT(Sum_Sq(1/(1+$A1786)+$AC$2/$I$2-1/(1+(1+AA1786/Z1786)/X$1017),$X$2/$I$2)),IF(AA1787&lt;0,"A",X1787))</f>
        <v>2.3050479462183088E-6</v>
      </c>
      <c r="Z1786" s="13">
        <f t="shared" si="640"/>
        <v>2281.5579635654262</v>
      </c>
      <c r="AA1786" s="12">
        <f t="shared" si="664"/>
        <v>431306.37190626439</v>
      </c>
      <c r="AC1786" s="13">
        <f>IF(AF1786&gt;0,SQRT(Sum_Sq($AI$2,V_rtHz($AH$2)/(1+1/$A1786),V_rtHz($AH$2*$A1786)/(1+$A1786),$AN$2*$AH$2/(1+1/$A1786),$AM$2*SQRT(Sum_Sq(AF1786,1/($X$2*AD$8*(1+AC$1017+AF1786/AE1786))))/SQRT(Sum_Sq($X$2*AF1786*AD$8,1)),                   $AQ$2*SQRT(Sum_Sq($AH$2/(1+1/$A1786)+AF1786*( 1/(AC$1017+1+AF1786/AE1786)-1)/(1+($X$2*AF1786*AD$8)^2), (AF1786^2*AD$8*$X$2+1/($X$2*AD$8*(AC$1017+1+AF1786/AE1786           )))/(1+($X$2*AF1786*AD$8)^2))),           V_rtHz(AE1786)/($X$2*AD$8*(AE1786*AC$1017+AE1786+AF1786)),V_rtHz(AF1786)*SQRT(Sum_Sq(AE1786*AD$8*$X$2*AC$1017,1))/($X$2*AD$8*(AE1786*AC$1017+AE1786+AF1786))))/SQRT(Sum_Sq(1/(1+$A1786)+$AC$2/$I$2-1/(1+(1+AF1786/AE1786)/AC$1017),$X$2/$I$2)),IF(AF1787&lt;0,"A",AC1787))</f>
        <v>4.0521042864058925E-6</v>
      </c>
      <c r="AE1786" s="13">
        <f t="shared" si="641"/>
        <v>2277.1554316383836</v>
      </c>
      <c r="AF1786" s="12">
        <f t="shared" si="665"/>
        <v>1366547.4170322611</v>
      </c>
      <c r="AG1786" s="13"/>
      <c r="AH1786" s="13">
        <f>IF(AK1786&gt;0,SQRT(Sum_Sq($AI$2,V_rtHz($AH$2)/(1+1/$A1786),V_rtHz($AH$2*$A1786)/(1+$A1786),$AN$2*$AH$2/(1+1/$A1786),$AM$2*SQRT(Sum_Sq(AK1786,1/($X$2*AI$8*(1+AH$1017+AK1786/AJ1786))))/SQRT(Sum_Sq($X$2*AK1786*AI$8,1)),                   $AQ$2*SQRT(Sum_Sq($AH$2/(1+1/$A1786)+AK1786*( 1/(AH$1017+1+AK1786/AJ1786)-1)/(1+($X$2*AK1786*AI$8)^2), (AK1786^2*AI$8*$X$2+1/($X$2*AI$8*(AH$1017+1+AK1786/AJ1786           )))/(1+($X$2*AK1786*AI$8)^2))),           V_rtHz(AJ1786)/($X$2*AI$8*(AJ1786*AH$1017+AJ1786+AK1786)),V_rtHz(AK1786)*SQRT(Sum_Sq(AJ1786*AI$8*$X$2*AH$1017,1))/($X$2*AI$8*(AJ1786*AH$1017+AJ1786+AK1786))))/SQRT(Sum_Sq(1/(1+$A1786)+$AC$2/$I$2-1/(1+(1+AK1786/AJ1786)/AH$1017),$X$2/$I$2)),IF(AK1787&lt;0,"A",AH1787))</f>
        <v>7.1804933382893019E-6</v>
      </c>
      <c r="AI1786" s="13"/>
      <c r="AJ1786" s="13">
        <f t="shared" si="642"/>
        <v>2275.7686470827634</v>
      </c>
      <c r="AK1786" s="12">
        <f t="shared" si="666"/>
        <v>4324035.7002926134</v>
      </c>
      <c r="AM1786" s="13">
        <f>IF(AP1786&gt;0,SQRT(Sum_Sq($AI$2,V_rtHz($AH$2)/(1+1/$A1786),V_rtHz($AH$2*$A1786)/(1+$A1786),$AN$2*$AH$2/(1+1/$A1786),$AM$2*SQRT(Sum_Sq(AP1786,1/($X$2*AN$8*(1+AM$1017+AP1786/AO1786))))/SQRT(Sum_Sq($X$2*AP1786*AN$8,1)),                   $AQ$2*SQRT(Sum_Sq($AH$2/(1+1/$A1786)+AP1786*( 1/(AM$1017+1+AP1786/AO1786)-1)/(1+($X$2*AP1786*AN$8)^2), (AP1786^2*AN$8*$X$2+1/($X$2*AN$8*(AM$1017+1+AP1786/AO1786           )))/(1+($X$2*AP1786*AN$8)^2))),           V_rtHz(AO1786)/($X$2*AN$8*(AO1786*AM$1017+AO1786+AP1786)),V_rtHz(AP1786)*SQRT(Sum_Sq(AO1786*AN$8*$X$2*AM$1017,1))/($X$2*AN$8*(AO1786*AM$1017+AO1786+AP1786))))/SQRT(Sum_Sq(1/(1+$A1786)+$AC$2/$I$2-1/(1+(1+AP1786/AO1786)/AM$1017),$X$2/$I$2)),IF(AP1787&lt;0,"A",AM1787))</f>
        <v>1.2761315098113487E-5</v>
      </c>
      <c r="AO1786" s="13">
        <f t="shared" si="643"/>
        <v>2275.3306465859232</v>
      </c>
      <c r="AP1786" s="12">
        <f t="shared" si="667"/>
        <v>13676433.699671984</v>
      </c>
      <c r="AR1786" s="13">
        <f t="shared" si="644"/>
        <v>31506.815879885424</v>
      </c>
      <c r="AS1786" s="13">
        <f t="shared" si="645"/>
        <v>0.34465664218175168</v>
      </c>
      <c r="AV1786" s="13"/>
      <c r="AW1786" s="13">
        <f t="shared" si="646"/>
        <v>9963.3300000000036</v>
      </c>
      <c r="AX1786" s="13">
        <f t="shared" si="647"/>
        <v>1.0898999999999972</v>
      </c>
      <c r="AZ1786" s="13"/>
      <c r="BA1786" s="13"/>
      <c r="BB1786" s="13">
        <f t="shared" si="648"/>
        <v>3150.681587988543</v>
      </c>
      <c r="BC1786" s="13">
        <f t="shared" si="649"/>
        <v>3.4465664218175083</v>
      </c>
      <c r="BD1786" s="13"/>
      <c r="BE1786" s="13"/>
      <c r="BG1786" s="13">
        <f t="shared" si="650"/>
        <v>996.3330000000002</v>
      </c>
      <c r="BH1786" s="13">
        <f t="shared" si="651"/>
        <v>10.899000000000022</v>
      </c>
      <c r="BI1786" s="13"/>
      <c r="BL1786" s="13">
        <f t="shared" si="652"/>
        <v>315.06815879885437</v>
      </c>
      <c r="BM1786" s="13">
        <f t="shared" si="653"/>
        <v>34.465664218175107</v>
      </c>
      <c r="BP1786" s="13"/>
      <c r="BQ1786" s="13">
        <f t="shared" si="654"/>
        <v>99.633299999999991</v>
      </c>
      <c r="BR1786" s="13">
        <f t="shared" si="655"/>
        <v>108.99000000000034</v>
      </c>
      <c r="BT1786" s="13"/>
      <c r="BU1786" s="13"/>
      <c r="BV1786" s="13">
        <f t="shared" si="656"/>
        <v>31.506815879885437</v>
      </c>
      <c r="BW1786" s="13">
        <f t="shared" si="657"/>
        <v>344.65664218175181</v>
      </c>
      <c r="CA1786" s="13">
        <f t="shared" si="658"/>
        <v>9.9633299999999991</v>
      </c>
      <c r="CB1786" s="13">
        <f t="shared" si="659"/>
        <v>1089.9000000000015</v>
      </c>
    </row>
    <row r="1787" spans="1:80" x14ac:dyDescent="0.3">
      <c r="A1787" s="13">
        <f t="shared" ref="A1787:A1850" si="668">A780</f>
        <v>0.43451022417157098</v>
      </c>
      <c r="C1787" s="13">
        <f>IF(F1787&gt;0,SQRT(Sum_Sq($AI$2,V_rtHz($AH$2)/(1+1/$A1787),V_rtHz($AH$2*$A1787)/(1+$A1787),$AN$2*$AH$2/(1+1/$A1787),$AM$2*SQRT(Sum_Sq(F1787,1/($X$2*D$8*(1+C$1017+F1787/E1787))))/SQRT(Sum_Sq($X$2*F1787*D$8,1)),                   $AQ$2*SQRT(Sum_Sq($AH$2/(1+1/$A1787)+F1787*( 1/(C$1017+1+F1787/E1787)-1)/(1+($X$2*F1787*D$8)^2), (F1787^2*D$8*$X$2+1/($X$2*D$8*(C$1017+1+F1787/E1787           )))/(1+($X$2*F1787*D$8)^2))),           V_rtHz(E1787)/($X$2*D$8*(E1787*C$1017+E1787+F1787)),V_rtHz(F1787)*SQRT(Sum_Sq(E1787*D$8*$X$2*C$1017,1))/($X$2*D$8*(E1787*C$1017+E1787+F1787))))/SQRT(Sum_Sq(1/(1+$A1787)+$AC$2/$I$2-1/(1+(1+F1787/E1787)/C$1017),$X$2/$I$2)),IF(F1788&lt;0,"A",C1788))</f>
        <v>6.6414387162671664E-7</v>
      </c>
      <c r="E1787" s="13">
        <f t="shared" ref="E1787:E1850" si="669">IF(F1787&gt;0,($X$2^2*$AF$2*D$8*F1787)^-1,-1)</f>
        <v>3420.8988258215668</v>
      </c>
      <c r="F1787" s="12">
        <f t="shared" si="660"/>
        <v>2876.5845985606393</v>
      </c>
      <c r="H1787" s="13">
        <f>IF(K1787&gt;0,SQRT(Sum_Sq($AI$2,V_rtHz($AH$2)/(1+1/$A1787),V_rtHz($AH$2*$A1787)/(1+$A1787),$AN$2*$AH$2/(1+1/$A1787),$AM$2*SQRT(Sum_Sq(K1787,1/($X$2*I$8*(1+H$1017+K1787/J1787))))/SQRT(Sum_Sq($X$2*K1787*I$8,1)),                   $AQ$2*SQRT(Sum_Sq($AH$2/(1+1/$A1787)+K1787*( 1/(H$1017+1+K1787/J1787)-1)/(1+($X$2*K1787*I$8)^2), (K1787^2*I$8*$X$2+1/($X$2*I$8*(H$1017+1+K1787/J1787           )))/(1+($X$2*K1787*I$8)^2))),           V_rtHz(J1787)/($X$2*I$8*(J1787*H$1017+J1787+K1787)),V_rtHz(K1787)*SQRT(Sum_Sq(J1787*I$8*$X$2*H$1017,1))/($X$2*I$8*(J1787*H$1017+J1787+K1787))))/SQRT(Sum_Sq(1/(1+$A1787)+$AC$2/$I$2-1/(1+(1+K1787/J1787)/H$1017),$X$2/$I$2)),IF(K1788&lt;0,"A",H1788))</f>
        <v>6.1365804185956881E-7</v>
      </c>
      <c r="J1787" s="13">
        <f t="shared" ref="J1787:J1850" si="670">IF(K1787&gt;0,($X$2^2*$AF$2*I$8*K1787)^-1,-1)</f>
        <v>2490.612488042962</v>
      </c>
      <c r="K1787" s="12">
        <f t="shared" si="661"/>
        <v>12494.279572698979</v>
      </c>
      <c r="M1787" s="13">
        <f>IF(P1787&gt;0,SQRT(Sum_Sq($AI$2,V_rtHz($AH$2)/(1+1/$A1787),V_rtHz($AH$2*$A1787)/(1+$A1787),$AN$2*$AH$2/(1+1/$A1787),$AM$2*SQRT(Sum_Sq(P1787,1/($X$2*N$8*(1+M$1017+P1787/O1787))))/SQRT(Sum_Sq($X$2*P1787*N$8,1)),                   $AQ$2*SQRT(Sum_Sq($AH$2/(1+1/$A1787)+P1787*( 1/(M$1017+1+P1787/O1787)-1)/(1+($X$2*P1787*N$8)^2), (P1787^2*N$8*$X$2+1/($X$2*N$8*(M$1017+1+P1787/O1787           )))/(1+($X$2*P1787*N$8)^2))),           V_rtHz(O1787)/($X$2*N$8*(O1787*M$1017+O1787+P1787)),V_rtHz(P1787)*SQRT(Sum_Sq(O1787*N$8*$X$2*M$1017,1))/($X$2*N$8*(O1787*M$1017+O1787+P1787))))/SQRT(Sum_Sq(1/(1+$A1787)+$AC$2/$I$2-1/(1+(1+P1787/O1787)/M$1017),$X$2/$I$2)),IF(P1788&lt;0,"A",M1788))</f>
        <v>8.3911615756714594E-7</v>
      </c>
      <c r="O1787" s="13">
        <f t="shared" ref="O1787:O1850" si="671">IF(P1787&gt;0,($X$2^2*$AF$2*N$8*P1787)^-1,-1)</f>
        <v>2326.1329701561458</v>
      </c>
      <c r="P1787" s="12">
        <f t="shared" si="662"/>
        <v>42304.137389583237</v>
      </c>
      <c r="R1787" s="13">
        <f>IF(U1787&gt;0,SQRT(Sum_Sq($AI$2,V_rtHz($AH$2)/(1+1/$A1787),V_rtHz($AH$2*$A1787)/(1+$A1787),$AN$2*$AH$2/(1+1/$A1787),$AM$2*SQRT(Sum_Sq(U1787,1/($X$2*S$8*(1+R$1017+U1787/T1787))))/SQRT(Sum_Sq($X$2*U1787*S$8,1)),                   $AQ$2*SQRT(Sum_Sq($AH$2/(1+1/$A1787)+U1787*( 1/(R$1017+1+U1787/T1787)-1)/(1+($X$2*U1787*S$8)^2), (U1787^2*S$8*$X$2+1/($X$2*S$8*(R$1017+1+U1787/T1787           )))/(1+($X$2*U1787*S$8)^2))),           V_rtHz(T1787)/($X$2*S$8*(T1787*R$1017+T1787+U1787)),V_rtHz(U1787)*SQRT(Sum_Sq(T1787*S$8*$X$2*R$1017,1))/($X$2*S$8*(T1787*R$1017+T1787+U1787))))/SQRT(Sum_Sq(1/(1+$A1787)+$AC$2/$I$2-1/(1+(1+U1787/T1787)/R$1017),$X$2/$I$2)),IF(U1788&lt;0,"A",R1788))</f>
        <v>1.3470754515415545E-6</v>
      </c>
      <c r="T1787" s="13">
        <f t="shared" ref="T1787:T1850" si="672">IF(U1787&gt;0,($X$2^2*$AF$2*S$8*U1787)^-1,-1)</f>
        <v>2280.6749738176704</v>
      </c>
      <c r="U1787" s="12">
        <f t="shared" si="663"/>
        <v>136443.85583261953</v>
      </c>
      <c r="X1787" s="13">
        <f>IF(AA1787&gt;0,SQRT(Sum_Sq($AI$2,V_rtHz($AH$2)/(1+1/$A1787),V_rtHz($AH$2*$A1787)/(1+$A1787),$AN$2*$AH$2/(1+1/$A1787),$AM$2*SQRT(Sum_Sq(AA1787,1/($X$2*Y$8*(1+X$1017+AA1787/Z1787))))/SQRT(Sum_Sq($X$2*AA1787*Y$8,1)),                   $AQ$2*SQRT(Sum_Sq($AH$2/(1+1/$A1787)+AA1787*( 1/(X$1017+1+AA1787/Z1787)-1)/(1+($X$2*AA1787*Y$8)^2), (AA1787^2*Y$8*$X$2+1/($X$2*Y$8*(X$1017+1+AA1787/Z1787           )))/(1+($X$2*AA1787*Y$8)^2))),           V_rtHz(Z1787)/($X$2*Y$8*(Z1787*X$1017+Z1787+AA1787)),V_rtHz(AA1787)*SQRT(Sum_Sq(Z1787*Y$8*$X$2*X$1017,1))/($X$2*Y$8*(Z1787*X$1017+Z1787+AA1787))))/SQRT(Sum_Sq(1/(1+$A1787)+$AC$2/$I$2-1/(1+(1+AA1787/Z1787)/X$1017),$X$2/$I$2)),IF(AA1788&lt;0,"A",X1788))</f>
        <v>2.3121546607052078E-6</v>
      </c>
      <c r="Z1787" s="13">
        <f t="shared" ref="Z1787:Z1850" si="673">IF(AA1787&gt;0,($X$2^2*$AF$2*Y$8*AA1787)^-1,-1)</f>
        <v>2266.8577408645729</v>
      </c>
      <c r="AA1787" s="12">
        <f t="shared" si="664"/>
        <v>434103.32718273491</v>
      </c>
      <c r="AC1787" s="13">
        <f>IF(AF1787&gt;0,SQRT(Sum_Sq($AI$2,V_rtHz($AH$2)/(1+1/$A1787),V_rtHz($AH$2*$A1787)/(1+$A1787),$AN$2*$AH$2/(1+1/$A1787),$AM$2*SQRT(Sum_Sq(AF1787,1/($X$2*AD$8*(1+AC$1017+AF1787/AE1787))))/SQRT(Sum_Sq($X$2*AF1787*AD$8,1)),                   $AQ$2*SQRT(Sum_Sq($AH$2/(1+1/$A1787)+AF1787*( 1/(AC$1017+1+AF1787/AE1787)-1)/(1+($X$2*AF1787*AD$8)^2), (AF1787^2*AD$8*$X$2+1/($X$2*AD$8*(AC$1017+1+AF1787/AE1787           )))/(1+($X$2*AF1787*AD$8)^2))),           V_rtHz(AE1787)/($X$2*AD$8*(AE1787*AC$1017+AE1787+AF1787)),V_rtHz(AF1787)*SQRT(Sum_Sq(AE1787*AD$8*$X$2*AC$1017,1))/($X$2*AD$8*(AE1787*AC$1017+AE1787+AF1787))))/SQRT(Sum_Sq(1/(1+$A1787)+$AC$2/$I$2-1/(1+(1+AF1787/AE1787)/AC$1017),$X$2/$I$2)),IF(AF1788&lt;0,"A",AC1788))</f>
        <v>4.0646085987610854E-6</v>
      </c>
      <c r="AE1787" s="13">
        <f t="shared" ref="AE1787:AE1850" si="674">IF(AF1787&gt;0,($X$2^2*$AF$2*AD$8*AF1787)^-1,-1)</f>
        <v>2262.5415373089158</v>
      </c>
      <c r="AF1787" s="12">
        <f t="shared" si="665"/>
        <v>1375374.0304753315</v>
      </c>
      <c r="AG1787" s="13"/>
      <c r="AH1787" s="13">
        <f>IF(AK1787&gt;0,SQRT(Sum_Sq($AI$2,V_rtHz($AH$2)/(1+1/$A1787),V_rtHz($AH$2*$A1787)/(1+$A1787),$AN$2*$AH$2/(1+1/$A1787),$AM$2*SQRT(Sum_Sq(AK1787,1/($X$2*AI$8*(1+AH$1017+AK1787/AJ1787))))/SQRT(Sum_Sq($X$2*AK1787*AI$8,1)),                   $AQ$2*SQRT(Sum_Sq($AH$2/(1+1/$A1787)+AK1787*( 1/(AH$1017+1+AK1787/AJ1787)-1)/(1+($X$2*AK1787*AI$8)^2), (AK1787^2*AI$8*$X$2+1/($X$2*AI$8*(AH$1017+1+AK1787/AJ1787           )))/(1+($X$2*AK1787*AI$8)^2))),           V_rtHz(AJ1787)/($X$2*AI$8*(AJ1787*AH$1017+AJ1787+AK1787)),V_rtHz(AK1787)*SQRT(Sum_Sq(AJ1787*AI$8*$X$2*AH$1017,1))/($X$2*AI$8*(AJ1787*AH$1017+AJ1787+AK1787))))/SQRT(Sum_Sq(1/(1+$A1787)+$AC$2/$I$2-1/(1+(1+AK1787/AJ1787)/AH$1017),$X$2/$I$2)),IF(AK1788&lt;0,"A",AH1788))</f>
        <v>7.2026638710394535E-6</v>
      </c>
      <c r="AI1787" s="13"/>
      <c r="AJ1787" s="13">
        <f t="shared" ref="AJ1787:AJ1850" si="675">IF(AK1787&gt;0,($X$2^2*$AF$2*AI$8*AK1787)^-1,-1)</f>
        <v>2261.1818748466394</v>
      </c>
      <c r="AK1787" s="12">
        <f t="shared" si="666"/>
        <v>4351929.840345066</v>
      </c>
      <c r="AM1787" s="13">
        <f>IF(AP1787&gt;0,SQRT(Sum_Sq($AI$2,V_rtHz($AH$2)/(1+1/$A1787),V_rtHz($AH$2*$A1787)/(1+$A1787),$AN$2*$AH$2/(1+1/$A1787),$AM$2*SQRT(Sum_Sq(AP1787,1/($X$2*AN$8*(1+AM$1017+AP1787/AO1787))))/SQRT(Sum_Sq($X$2*AP1787*AN$8,1)),                   $AQ$2*SQRT(Sum_Sq($AH$2/(1+1/$A1787)+AP1787*( 1/(AM$1017+1+AP1787/AO1787)-1)/(1+($X$2*AP1787*AN$8)^2), (AP1787^2*AN$8*$X$2+1/($X$2*AN$8*(AM$1017+1+AP1787/AO1787           )))/(1+($X$2*AP1787*AN$8)^2))),           V_rtHz(AO1787)/($X$2*AN$8*(AO1787*AM$1017+AO1787+AP1787)),V_rtHz(AP1787)*SQRT(Sum_Sq(AO1787*AN$8*$X$2*AM$1017,1))/($X$2*AN$8*(AO1787*AM$1017+AO1787+AP1787))))/SQRT(Sum_Sq(1/(1+$A1787)+$AC$2/$I$2-1/(1+(1+AP1787/AO1787)/AM$1017),$X$2/$I$2)),IF(AP1788&lt;0,"A",AM1788))</f>
        <v>1.2800766493837154E-5</v>
      </c>
      <c r="AO1787" s="13">
        <f t="shared" ref="AO1787:AO1850" si="676">IF(AP1787&gt;0,($X$2^2*$AF$2*AN$8*AP1787)^-1,-1)</f>
        <v>2260.7524334915947</v>
      </c>
      <c r="AP1787" s="12">
        <f t="shared" si="667"/>
        <v>13764624.676220596</v>
      </c>
      <c r="AR1787" s="13">
        <f t="shared" ref="AR1787:AR1850" si="677">1/(2*PI()*SQRT(C$1017*$AD$2^2*E1787*F1787))</f>
        <v>31506.815879885424</v>
      </c>
      <c r="AS1787" s="13">
        <f t="shared" ref="AS1787:AS1850" si="678">$X$2/((1/E1787+1/F1787)/(C$1017*$AD$2)-$A1787/(F1787*$AD$2))</f>
        <v>0.34465664218175168</v>
      </c>
      <c r="AV1787" s="13"/>
      <c r="AW1787" s="13">
        <f t="shared" ref="AW1787:AW1850" si="679">1/(2*PI()*SQRT(H$1017*$AD$2^2*J1787*K1787))</f>
        <v>9963.3300000000036</v>
      </c>
      <c r="AX1787" s="13">
        <f t="shared" ref="AX1787:AX1850" si="680">$X$2/((1/J1787+1/K1787)/(H$1017*$AD$2)-$A1787/(K1787*$AD$2))</f>
        <v>1.0898999999999985</v>
      </c>
      <c r="AZ1787" s="13"/>
      <c r="BA1787" s="13"/>
      <c r="BB1787" s="13">
        <f t="shared" ref="BB1787:BB1850" si="681">1/(2*PI()*SQRT(M$1017*$AD$2^2*O1787*P1787))</f>
        <v>3150.681587988543</v>
      </c>
      <c r="BC1787" s="13">
        <f t="shared" ref="BC1787:BC1850" si="682">$X$2/((1/O1787+1/P1787)/(M$1017*$AD$2)-$A1787/(P1787*$AD$2))</f>
        <v>3.4465664218175118</v>
      </c>
      <c r="BD1787" s="13"/>
      <c r="BE1787" s="13"/>
      <c r="BG1787" s="13">
        <f t="shared" ref="BG1787:BG1850" si="683">1/(2*PI()*SQRT(R$1017*$AD$2^2*T1787*U1787))</f>
        <v>996.3330000000002</v>
      </c>
      <c r="BH1787" s="13">
        <f t="shared" ref="BH1787:BH1850" si="684">$X$2/((1/T1787+1/U1787)/(R$1017*$AD$2)-$A1787/(U1787*$AD$2))</f>
        <v>10.899000000000004</v>
      </c>
      <c r="BI1787" s="13"/>
      <c r="BL1787" s="13">
        <f t="shared" ref="BL1787:BL1850" si="685">1/(2*PI()*SQRT(X$1017*$AD$2^2*Z1787*AA1787))</f>
        <v>315.06815879885437</v>
      </c>
      <c r="BM1787" s="13">
        <f t="shared" ref="BM1787:BM1850" si="686">$X$2/((1/Z1787+1/AA1787)/(X$1017*$AD$2)-$A1787/(AA1787*$AD$2))</f>
        <v>34.465664218175149</v>
      </c>
      <c r="BP1787" s="13"/>
      <c r="BQ1787" s="13">
        <f t="shared" ref="BQ1787:BQ1850" si="687">1/(2*PI()*SQRT(AC$1017*$AD$2^2*AE1787*AF1787))</f>
        <v>99.633300000000006</v>
      </c>
      <c r="BR1787" s="13">
        <f t="shared" ref="BR1787:BR1850" si="688">$X$2/((1/AE1787+1/AF1787)/(AC$1017*$AD$2)-$A1787/(AF1787*$AD$2))</f>
        <v>108.99000000000024</v>
      </c>
      <c r="BT1787" s="13"/>
      <c r="BU1787" s="13"/>
      <c r="BV1787" s="13">
        <f t="shared" ref="BV1787:BV1850" si="689">1/(2*PI()*SQRT(AH$1017*$AD$2^2*AJ1787*AK1787))</f>
        <v>31.50681587988543</v>
      </c>
      <c r="BW1787" s="13">
        <f t="shared" ref="BW1787:BW1850" si="690">$X$2/((1/AJ1787+1/AK1787)/(AH$1017*$AD$2)-$A1787/(AK1787*$AD$2))</f>
        <v>344.65664218175209</v>
      </c>
      <c r="CA1787" s="13">
        <f t="shared" ref="CA1787:CA1850" si="691">1/(2*PI()*SQRT(AM$1017*$AD$2^2*AO1787*AP1787))</f>
        <v>9.9633299999999991</v>
      </c>
      <c r="CB1787" s="13">
        <f t="shared" ref="CB1787:CB1850" si="692">$X$2/((1/AO1787+1/AP1787)/(AM$1017*$AD$2)-$A1787/(AP1787*$AD$2))</f>
        <v>1089.9000000000015</v>
      </c>
    </row>
    <row r="1788" spans="1:80" x14ac:dyDescent="0.3">
      <c r="A1788" s="13">
        <f t="shared" si="668"/>
        <v>0.44055486350655304</v>
      </c>
      <c r="C1788" s="13">
        <f>IF(F1788&gt;0,SQRT(Sum_Sq($AI$2,V_rtHz($AH$2)/(1+1/$A1788),V_rtHz($AH$2*$A1788)/(1+$A1788),$AN$2*$AH$2/(1+1/$A1788),$AM$2*SQRT(Sum_Sq(F1788,1/($X$2*D$8*(1+C$1017+F1788/E1788))))/SQRT(Sum_Sq($X$2*F1788*D$8,1)),                   $AQ$2*SQRT(Sum_Sq($AH$2/(1+1/$A1788)+F1788*( 1/(C$1017+1+F1788/E1788)-1)/(1+($X$2*F1788*D$8)^2), (F1788^2*D$8*$X$2+1/($X$2*D$8*(C$1017+1+F1788/E1788           )))/(1+($X$2*F1788*D$8)^2))),           V_rtHz(E1788)/($X$2*D$8*(E1788*C$1017+E1788+F1788)),V_rtHz(F1788)*SQRT(Sum_Sq(E1788*D$8*$X$2*C$1017,1))/($X$2*D$8*(E1788*C$1017+E1788+F1788))))/SQRT(Sum_Sq(1/(1+$A1788)+$AC$2/$I$2-1/(1+(1+F1788/E1788)/C$1017),$X$2/$I$2)),IF(F1789&lt;0,"A",C1789))</f>
        <v>6.6138910995993505E-7</v>
      </c>
      <c r="E1788" s="13">
        <f t="shared" si="669"/>
        <v>3369.5398411042834</v>
      </c>
      <c r="F1788" s="12">
        <f t="shared" ref="F1788:F1851" si="693">IF($A1788+(2*$R$2)^-2-1/C$1017&gt;0,       IF( (1+$AC$2*    (1+$A1788)*((1+$A1788)*2*$R$2^2/(1+SQRT(4*$A1788*$R$2^2+1 -4*$R$2^2/C$1017))+1)/$I$2    )^2 + ($X$2* (1+$A1788)*((1+$A1788)*2*$R$2^2/(1+SQRT(4*$A1788*$R$2^2+1 -4*$R$2^2/C$1017))+1)/$I$2   )^2 &lt;$AT$12,                  (1/(2*$R$2)+SQRT($A1788+(2*$R$2)^-2-1/C$1017))/($X$2*D$8), -1),                        IF(F1787&gt;0,F1787,-2))</f>
        <v>2920.4298923996434</v>
      </c>
      <c r="H1788" s="13">
        <f>IF(K1788&gt;0,SQRT(Sum_Sq($AI$2,V_rtHz($AH$2)/(1+1/$A1788),V_rtHz($AH$2*$A1788)/(1+$A1788),$AN$2*$AH$2/(1+1/$A1788),$AM$2*SQRT(Sum_Sq(K1788,1/($X$2*I$8*(1+H$1017+K1788/J1788))))/SQRT(Sum_Sq($X$2*K1788*I$8,1)),                   $AQ$2*SQRT(Sum_Sq($AH$2/(1+1/$A1788)+K1788*( 1/(H$1017+1+K1788/J1788)-1)/(1+($X$2*K1788*I$8)^2), (K1788^2*I$8*$X$2+1/($X$2*I$8*(H$1017+1+K1788/J1788           )))/(1+($X$2*K1788*I$8)^2))),           V_rtHz(J1788)/($X$2*I$8*(J1788*H$1017+J1788+K1788)),V_rtHz(K1788)*SQRT(Sum_Sq(J1788*I$8*$X$2*H$1017,1))/($X$2*I$8*(J1788*H$1017+J1788+K1788))))/SQRT(Sum_Sq(1/(1+$A1788)+$AC$2/$I$2-1/(1+(1+K1788/J1788)/H$1017),$X$2/$I$2)),IF(K1789&lt;0,"A",H1789))</f>
        <v>6.151132201702651E-7</v>
      </c>
      <c r="J1788" s="13">
        <f t="shared" si="670"/>
        <v>2471.1404705127961</v>
      </c>
      <c r="K1788" s="12">
        <f t="shared" ref="K1788:K1851" si="694">IF($A1788+(2*$R$2)^-2-1/H$1017&gt;0,       IF( (1+$AC$2*    (1+$A1788)*((1+$A1788)*2*$R$2^2/(1+SQRT(4*$A1788*$R$2^2+1 -4*$R$2^2/H$1017))+1)/$I$2    )^2 + ($X$2* (1+$A1788)*((1+$A1788)*2*$R$2^2/(1+SQRT(4*$A1788*$R$2^2+1 -4*$R$2^2/H$1017))+1)/$I$2   )^2 &lt;$AT$12,                  (1/(2*$R$2)+SQRT($A1788+(2*$R$2)^-2-1/H$1017))/($X$2*I$8), -1),                        IF(K1787&gt;0,K1787,-2))</f>
        <v>12592.731616914782</v>
      </c>
      <c r="M1788" s="13">
        <f>IF(P1788&gt;0,SQRT(Sum_Sq($AI$2,V_rtHz($AH$2)/(1+1/$A1788),V_rtHz($AH$2*$A1788)/(1+$A1788),$AN$2*$AH$2/(1+1/$A1788),$AM$2*SQRT(Sum_Sq(P1788,1/($X$2*N$8*(1+M$1017+P1788/O1788))))/SQRT(Sum_Sq($X$2*P1788*N$8,1)),                   $AQ$2*SQRT(Sum_Sq($AH$2/(1+1/$A1788)+P1788*( 1/(M$1017+1+P1788/O1788)-1)/(1+($X$2*P1788*N$8)^2), (P1788^2*N$8*$X$2+1/($X$2*N$8*(M$1017+1+P1788/O1788           )))/(1+($X$2*P1788*N$8)^2))),           V_rtHz(O1788)/($X$2*N$8*(O1788*M$1017+O1788+P1788)),V_rtHz(P1788)*SQRT(Sum_Sq(O1788*N$8*$X$2*M$1017,1))/($X$2*N$8*(O1788*M$1017+O1788+P1788))))/SQRT(Sum_Sq(1/(1+$A1788)+$AC$2/$I$2-1/(1+(1+P1788/O1788)/M$1017),$X$2/$I$2)),IF(P1789&lt;0,"A",M1789))</f>
        <v>8.4166585640967463E-7</v>
      </c>
      <c r="O1788" s="13">
        <f t="shared" si="671"/>
        <v>2310.3245286590563</v>
      </c>
      <c r="P1788" s="12">
        <f t="shared" ref="P1788:P1851" si="695">IF($A1788+(2*$R$2)^-2-1/M$1017&gt;0,       IF( (1+$AC$2*    (1+$A1788)*((1+$A1788)*2*$R$2^2/(1+SQRT(4*$A1788*$R$2^2+1 -4*$R$2^2/M$1017))+1)/$I$2    )^2 + ($X$2* (1+$A1788)*((1+$A1788)*2*$R$2^2/(1+SQRT(4*$A1788*$R$2^2+1 -4*$R$2^2/M$1017))+1)/$I$2   )^2 &lt;$AT$12,                  (1/(2*$R$2)+SQRT($A1788+(2*$R$2)^-2-1/M$1017))/($X$2*N$8), -1),                        IF(P1787&gt;0,P1787,-2))</f>
        <v>42593.604290320436</v>
      </c>
      <c r="R1788" s="13">
        <f>IF(U1788&gt;0,SQRT(Sum_Sq($AI$2,V_rtHz($AH$2)/(1+1/$A1788),V_rtHz($AH$2*$A1788)/(1+$A1788),$AN$2*$AH$2/(1+1/$A1788),$AM$2*SQRT(Sum_Sq(U1788,1/($X$2*S$8*(1+R$1017+U1788/T1788))))/SQRT(Sum_Sq($X$2*U1788*S$8,1)),                   $AQ$2*SQRT(Sum_Sq($AH$2/(1+1/$A1788)+U1788*( 1/(R$1017+1+U1788/T1788)-1)/(1+($X$2*U1788*S$8)^2), (U1788^2*S$8*$X$2+1/($X$2*S$8*(R$1017+1+U1788/T1788           )))/(1+($X$2*U1788*S$8)^2))),           V_rtHz(T1788)/($X$2*S$8*(T1788*R$1017+T1788+U1788)),V_rtHz(U1788)*SQRT(Sum_Sq(T1788*S$8*$X$2*R$1017,1))/($X$2*S$8*(T1788*R$1017+T1788+U1788))))/SQRT(Sum_Sq(1/(1+$A1788)+$AC$2/$I$2-1/(1+(1+U1788/T1788)/R$1017),$X$2/$I$2)),IF(U1789&lt;0,"A",R1789))</f>
        <v>1.3512919981969471E-6</v>
      </c>
      <c r="T1788" s="13">
        <f t="shared" si="672"/>
        <v>2265.7898752635801</v>
      </c>
      <c r="U1788" s="12">
        <f t="shared" ref="U1788:U1851" si="696">IF($A1788+(2*$R$2)^-2-1/R$1017&gt;0,       IF( (1+$AC$2*    (1+$A1788)*((1+$A1788)*2*$R$2^2/(1+SQRT(4*$A1788*$R$2^2+1 -4*$R$2^2/R$1017))+1)/$I$2    )^2 + ($X$2* (1+$A1788)*((1+$A1788)*2*$R$2^2/(1+SQRT(4*$A1788*$R$2^2+1 -4*$R$2^2/R$1017))+1)/$I$2   )^2 &lt;$AT$12,                  (1/(2*$R$2)+SQRT($A1788+(2*$R$2)^-2-1/R$1017))/($X$2*S$8), -1),                        IF(U1787&gt;0,U1787,-2))</f>
        <v>137340.2232598649</v>
      </c>
      <c r="X1788" s="13">
        <f>IF(AA1788&gt;0,SQRT(Sum_Sq($AI$2,V_rtHz($AH$2)/(1+1/$A1788),V_rtHz($AH$2*$A1788)/(1+$A1788),$AN$2*$AH$2/(1+1/$A1788),$AM$2*SQRT(Sum_Sq(AA1788,1/($X$2*Y$8*(1+X$1017+AA1788/Z1788))))/SQRT(Sum_Sq($X$2*AA1788*Y$8,1)),                   $AQ$2*SQRT(Sum_Sq($AH$2/(1+1/$A1788)+AA1788*( 1/(X$1017+1+AA1788/Z1788)-1)/(1+($X$2*AA1788*Y$8)^2), (AA1788^2*Y$8*$X$2+1/($X$2*Y$8*(X$1017+1+AA1788/Z1788           )))/(1+($X$2*AA1788*Y$8)^2))),           V_rtHz(Z1788)/($X$2*Y$8*(Z1788*X$1017+Z1788+AA1788)),V_rtHz(AA1788)*SQRT(Sum_Sq(Z1788*Y$8*$X$2*X$1017,1))/($X$2*Y$8*(Z1788*X$1017+Z1788+AA1788))))/SQRT(Sum_Sq(1/(1+$A1788)+$AC$2/$I$2-1/(1+(1+AA1788/Z1788)/X$1017),$X$2/$I$2)),IF(AA1789&lt;0,"A",X1789))</f>
        <v>2.3194200910903953E-6</v>
      </c>
      <c r="Z1788" s="13">
        <f t="shared" si="673"/>
        <v>2252.2459032646284</v>
      </c>
      <c r="AA1788" s="12">
        <f t="shared" ref="AA1788:AA1851" si="697">IF($A1788+(2*$R$2)^-2-1/X$1017&gt;0,       IF( (1+$AC$2*    (1+$A1788)*((1+$A1788)*2*$R$2^2/(1+SQRT(4*$A1788*$R$2^2+1 -4*$R$2^2/X$1017))+1)/$I$2    )^2 + ($X$2* (1+$A1788)*((1+$A1788)*2*$R$2^2/(1+SQRT(4*$A1788*$R$2^2+1 -4*$R$2^2/X$1017))+1)/$I$2   )^2 &lt;$AT$12,                  (1/(2*$R$2)+SQRT($A1788+(2*$R$2)^-2-1/X$1017))/($X$2*Y$8), -1),                        IF(AA1787&gt;0,AA1787,-2))</f>
        <v>436919.64813116926</v>
      </c>
      <c r="AC1788" s="13">
        <f>IF(AF1788&gt;0,SQRT(Sum_Sq($AI$2,V_rtHz($AH$2)/(1+1/$A1788),V_rtHz($AH$2*$A1788)/(1+$A1788),$AN$2*$AH$2/(1+1/$A1788),$AM$2*SQRT(Sum_Sq(AF1788,1/($X$2*AD$8*(1+AC$1017+AF1788/AE1788))))/SQRT(Sum_Sq($X$2*AF1788*AD$8,1)),                   $AQ$2*SQRT(Sum_Sq($AH$2/(1+1/$A1788)+AF1788*( 1/(AC$1017+1+AF1788/AE1788)-1)/(1+($X$2*AF1788*AD$8)^2), (AF1788^2*AD$8*$X$2+1/($X$2*AD$8*(AC$1017+1+AF1788/AE1788           )))/(1+($X$2*AF1788*AD$8)^2))),           V_rtHz(AE1788)/($X$2*AD$8*(AE1788*AC$1017+AE1788+AF1788)),V_rtHz(AF1788)*SQRT(Sum_Sq(AE1788*AD$8*$X$2*AC$1017,1))/($X$2*AD$8*(AE1788*AC$1017+AE1788+AF1788))))/SQRT(Sum_Sq(1/(1+$A1788)+$AC$2/$I$2-1/(1+(1+AF1788/AE1788)/AC$1017),$X$2/$I$2)),IF(AF1789&lt;0,"A",AC1789))</f>
        <v>4.07738944889106E-6</v>
      </c>
      <c r="AE1788" s="13">
        <f t="shared" si="674"/>
        <v>2248.0143608490198</v>
      </c>
      <c r="AF1788" s="12">
        <f t="shared" ref="AF1788:AF1851" si="698">IF($A1788+(2*$R$2)^-2-1/AC$1017&gt;0,       IF( (1+$AC$2*    (1+$A1788)*((1+$A1788)*2*$R$2^2/(1+SQRT(4*$A1788*$R$2^2+1 -4*$R$2^2/AC$1017))+1)/$I$2    )^2 + ($X$2* (1+$A1788)*((1+$A1788)*2*$R$2^2/(1+SQRT(4*$A1788*$R$2^2+1 -4*$R$2^2/AC$1017))+1)/$I$2   )^2 &lt;$AT$12,                  (1/(2*$R$2)+SQRT($A1788+(2*$R$2)^-2-1/AC$1017))/($X$2*AD$8), -1),                        IF(AF1787&gt;0,AF1787,-2))</f>
        <v>1384262.0080554781</v>
      </c>
      <c r="AG1788" s="13"/>
      <c r="AH1788" s="13">
        <f>IF(AK1788&gt;0,SQRT(Sum_Sq($AI$2,V_rtHz($AH$2)/(1+1/$A1788),V_rtHz($AH$2*$A1788)/(1+$A1788),$AN$2*$AH$2/(1+1/$A1788),$AM$2*SQRT(Sum_Sq(AK1788,1/($X$2*AI$8*(1+AH$1017+AK1788/AJ1788))))/SQRT(Sum_Sq($X$2*AK1788*AI$8,1)),                   $AQ$2*SQRT(Sum_Sq($AH$2/(1+1/$A1788)+AK1788*( 1/(AH$1017+1+AK1788/AJ1788)-1)/(1+($X$2*AK1788*AI$8)^2), (AK1788^2*AI$8*$X$2+1/($X$2*AI$8*(AH$1017+1+AK1788/AJ1788           )))/(1+($X$2*AK1788*AI$8)^2))),           V_rtHz(AJ1788)/($X$2*AI$8*(AJ1788*AH$1017+AJ1788+AK1788)),V_rtHz(AK1788)*SQRT(Sum_Sq(AJ1788*AI$8*$X$2*AH$1017,1))/($X$2*AI$8*(AJ1788*AH$1017+AJ1788+AK1788))))/SQRT(Sum_Sq(1/(1+$A1788)+$AC$2/$I$2-1/(1+(1+AK1788/AJ1788)/AH$1017),$X$2/$I$2)),IF(AK1789&lt;0,"A",AH1789))</f>
        <v>7.2253231305161157E-6</v>
      </c>
      <c r="AI1788" s="13"/>
      <c r="AJ1788" s="13">
        <f t="shared" si="675"/>
        <v>2246.6812990159351</v>
      </c>
      <c r="AK1788" s="12">
        <f t="shared" ref="AK1788:AK1851" si="699">IF($A1788+(2*$R$2)^-2-1/AH$1017&gt;0,       IF( (1+$AC$2*    (1+$A1788)*((1+$A1788)*2*$R$2^2/(1+SQRT(4*$A1788*$R$2^2+1 -4*$R$2^2/AH$1017))+1)/$I$2    )^2 + ($X$2* (1+$A1788)*((1+$A1788)*2*$R$2^2/(1+SQRT(4*$A1788*$R$2^2+1 -4*$R$2^2/AH$1017))+1)/$I$2   )^2 &lt;$AT$12,                  (1/(2*$R$2)+SQRT($A1788+(2*$R$2)^-2-1/AH$1017))/($X$2*AI$8), -1),                        IF(AK1787&gt;0,AK1787,-2))</f>
        <v>4380018.1538443901</v>
      </c>
      <c r="AM1788" s="13">
        <f>IF(AP1788&gt;0,SQRT(Sum_Sq($AI$2,V_rtHz($AH$2)/(1+1/$A1788),V_rtHz($AH$2*$A1788)/(1+$A1788),$AN$2*$AH$2/(1+1/$A1788),$AM$2*SQRT(Sum_Sq(AP1788,1/($X$2*AN$8*(1+AM$1017+AP1788/AO1788))))/SQRT(Sum_Sq($X$2*AP1788*AN$8,1)),                   $AQ$2*SQRT(Sum_Sq($AH$2/(1+1/$A1788)+AP1788*( 1/(AM$1017+1+AP1788/AO1788)-1)/(1+($X$2*AP1788*AN$8)^2), (AP1788^2*AN$8*$X$2+1/($X$2*AN$8*(AM$1017+1+AP1788/AO1788           )))/(1+($X$2*AP1788*AN$8)^2))),           V_rtHz(AO1788)/($X$2*AN$8*(AO1788*AM$1017+AO1788+AP1788)),V_rtHz(AP1788)*SQRT(Sum_Sq(AO1788*AN$8*$X$2*AM$1017,1))/($X$2*AN$8*(AO1788*AM$1017+AO1788+AP1788))))/SQRT(Sum_Sq(1/(1+$A1788)+$AC$2/$I$2-1/(1+(1+AP1788/AO1788)/AM$1017),$X$2/$I$2)),IF(AP1789&lt;0,"A",AM1789))</f>
        <v>1.2841086291819135E-5</v>
      </c>
      <c r="AO1788" s="13">
        <f t="shared" si="676"/>
        <v>2246.2602524720196</v>
      </c>
      <c r="AP1788" s="12">
        <f t="shared" ref="AP1788:AP1851" si="700">IF($A1788+(2*$R$2)^-2-1/AM$1017&gt;0,       IF( (1+$AC$2*    (1+$A1788)*((1+$A1788)*2*$R$2^2/(1+SQRT(4*$A1788*$R$2^2+1 -4*$R$2^2/AM$1017))+1)/$I$2    )^2 + ($X$2* (1+$A1788)*((1+$A1788)*2*$R$2^2/(1+SQRT(4*$A1788*$R$2^2+1 -4*$R$2^2/AM$1017))+1)/$I$2   )^2 &lt;$AT$12,                  (1/(2*$R$2)+SQRT($A1788+(2*$R$2)^-2-1/AM$1017))/($X$2*AN$8), -1),                        IF(AP1787&gt;0,AP1787,-2))</f>
        <v>13853429.805659525</v>
      </c>
      <c r="AR1788" s="13">
        <f t="shared" si="677"/>
        <v>31506.815879885424</v>
      </c>
      <c r="AS1788" s="13">
        <f t="shared" si="678"/>
        <v>0.34465664218175168</v>
      </c>
      <c r="AV1788" s="13"/>
      <c r="AW1788" s="13">
        <f t="shared" si="679"/>
        <v>9963.3300000000036</v>
      </c>
      <c r="AX1788" s="13">
        <f t="shared" si="680"/>
        <v>1.0898999999999999</v>
      </c>
      <c r="AZ1788" s="13"/>
      <c r="BA1788" s="13"/>
      <c r="BB1788" s="13">
        <f t="shared" si="681"/>
        <v>3150.6815879885426</v>
      </c>
      <c r="BC1788" s="13">
        <f t="shared" si="682"/>
        <v>3.4465664218175118</v>
      </c>
      <c r="BD1788" s="13"/>
      <c r="BE1788" s="13"/>
      <c r="BG1788" s="13">
        <f t="shared" si="683"/>
        <v>996.3330000000002</v>
      </c>
      <c r="BH1788" s="13">
        <f t="shared" si="684"/>
        <v>10.899000000000029</v>
      </c>
      <c r="BI1788" s="13"/>
      <c r="BL1788" s="13">
        <f t="shared" si="685"/>
        <v>315.06815879885437</v>
      </c>
      <c r="BM1788" s="13">
        <f t="shared" si="686"/>
        <v>34.465664218175192</v>
      </c>
      <c r="BP1788" s="13"/>
      <c r="BQ1788" s="13">
        <f t="shared" si="687"/>
        <v>99.633300000000006</v>
      </c>
      <c r="BR1788" s="13">
        <f t="shared" si="688"/>
        <v>108.99000000000034</v>
      </c>
      <c r="BT1788" s="13"/>
      <c r="BU1788" s="13"/>
      <c r="BV1788" s="13">
        <f t="shared" si="689"/>
        <v>31.50681587988543</v>
      </c>
      <c r="BW1788" s="13">
        <f t="shared" si="690"/>
        <v>344.65664218175232</v>
      </c>
      <c r="CA1788" s="13">
        <f t="shared" si="691"/>
        <v>9.9633299999999991</v>
      </c>
      <c r="CB1788" s="13">
        <f t="shared" si="692"/>
        <v>1089.9000000000001</v>
      </c>
    </row>
    <row r="1789" spans="1:80" x14ac:dyDescent="0.3">
      <c r="A1789" s="13">
        <f t="shared" si="668"/>
        <v>0.44668359215096315</v>
      </c>
      <c r="C1789" s="13">
        <f>IF(F1789&gt;0,SQRT(Sum_Sq($AI$2,V_rtHz($AH$2)/(1+1/$A1789),V_rtHz($AH$2*$A1789)/(1+$A1789),$AN$2*$AH$2/(1+1/$A1789),$AM$2*SQRT(Sum_Sq(F1789,1/($X$2*D$8*(1+C$1017+F1789/E1789))))/SQRT(Sum_Sq($X$2*F1789*D$8,1)),                   $AQ$2*SQRT(Sum_Sq($AH$2/(1+1/$A1789)+F1789*( 1/(C$1017+1+F1789/E1789)-1)/(1+($X$2*F1789*D$8)^2), (F1789^2*D$8*$X$2+1/($X$2*D$8*(C$1017+1+F1789/E1789           )))/(1+($X$2*F1789*D$8)^2))),           V_rtHz(E1789)/($X$2*D$8*(E1789*C$1017+E1789+F1789)),V_rtHz(F1789)*SQRT(Sum_Sq(E1789*D$8*$X$2*C$1017,1))/($X$2*D$8*(E1789*C$1017+E1789+F1789))))/SQRT(Sum_Sq(1/(1+$A1789)+$AC$2/$I$2-1/(1+(1+F1789/E1789)/C$1017),$X$2/$I$2)),IF(F1790&lt;0,"A",C1790))</f>
        <v>6.588577470342486E-7</v>
      </c>
      <c r="E1789" s="13">
        <f t="shared" si="669"/>
        <v>3319.8366862224093</v>
      </c>
      <c r="F1789" s="12">
        <f t="shared" si="693"/>
        <v>2964.1533020077113</v>
      </c>
      <c r="H1789" s="13">
        <f>IF(K1789&gt;0,SQRT(Sum_Sq($AI$2,V_rtHz($AH$2)/(1+1/$A1789),V_rtHz($AH$2*$A1789)/(1+$A1789),$AN$2*$AH$2/(1+1/$A1789),$AM$2*SQRT(Sum_Sq(K1789,1/($X$2*I$8*(1+H$1017+K1789/J1789))))/SQRT(Sum_Sq($X$2*K1789*I$8,1)),                   $AQ$2*SQRT(Sum_Sq($AH$2/(1+1/$A1789)+K1789*( 1/(H$1017+1+K1789/J1789)-1)/(1+($X$2*K1789*I$8)^2), (K1789^2*I$8*$X$2+1/($X$2*I$8*(H$1017+1+K1789/J1789           )))/(1+($X$2*K1789*I$8)^2))),           V_rtHz(J1789)/($X$2*I$8*(J1789*H$1017+J1789+K1789)),V_rtHz(K1789)*SQRT(Sum_Sq(J1789*I$8*$X$2*H$1017,1))/($X$2*I$8*(J1789*H$1017+J1789+K1789))))/SQRT(Sum_Sq(1/(1+$A1789)+$AC$2/$I$2-1/(1+(1+K1789/J1789)/H$1017),$X$2/$I$2)),IF(K1790&lt;0,"A",H1790))</f>
        <v>6.1662514948285094E-7</v>
      </c>
      <c r="J1789" s="13">
        <f t="shared" si="670"/>
        <v>2451.8680046276904</v>
      </c>
      <c r="K1789" s="12">
        <f t="shared" si="694"/>
        <v>12691.714510785585</v>
      </c>
      <c r="M1789" s="13">
        <f>IF(P1789&gt;0,SQRT(Sum_Sq($AI$2,V_rtHz($AH$2)/(1+1/$A1789),V_rtHz($AH$2*$A1789)/(1+$A1789),$AN$2*$AH$2/(1+1/$A1789),$AM$2*SQRT(Sum_Sq(P1789,1/($X$2*N$8*(1+M$1017+P1789/O1789))))/SQRT(Sum_Sq($X$2*P1789*N$8,1)),                   $AQ$2*SQRT(Sum_Sq($AH$2/(1+1/$A1789)+P1789*( 1/(M$1017+1+P1789/O1789)-1)/(1+($X$2*P1789*N$8)^2), (P1789^2*N$8*$X$2+1/($X$2*N$8*(M$1017+1+P1789/O1789           )))/(1+($X$2*P1789*N$8)^2))),           V_rtHz(O1789)/($X$2*N$8*(O1789*M$1017+O1789+P1789)),V_rtHz(P1789)*SQRT(Sum_Sq(O1789*N$8*$X$2*M$1017,1))/($X$2*N$8*(O1789*M$1017+O1789+P1789))))/SQRT(Sum_Sq(1/(1+$A1789)+$AC$2/$I$2-1/(1+(1+P1789/O1789)/M$1017),$X$2/$I$2)),IF(P1790&lt;0,"A",M1790))</f>
        <v>8.4427983367620717E-7</v>
      </c>
      <c r="O1789" s="13">
        <f t="shared" si="671"/>
        <v>2294.6282991386943</v>
      </c>
      <c r="P1789" s="12">
        <f t="shared" si="695"/>
        <v>42884.96258538343</v>
      </c>
      <c r="R1789" s="13">
        <f>IF(U1789&gt;0,SQRT(Sum_Sq($AI$2,V_rtHz($AH$2)/(1+1/$A1789),V_rtHz($AH$2*$A1789)/(1+$A1789),$AN$2*$AH$2/(1+1/$A1789),$AM$2*SQRT(Sum_Sq(U1789,1/($X$2*S$8*(1+R$1017+U1789/T1789))))/SQRT(Sum_Sq($X$2*U1789*S$8,1)),                   $AQ$2*SQRT(Sum_Sq($AH$2/(1+1/$A1789)+U1789*( 1/(R$1017+1+U1789/T1789)-1)/(1+($X$2*U1789*S$8)^2), (U1789^2*S$8*$X$2+1/($X$2*S$8*(R$1017+1+U1789/T1789           )))/(1+($X$2*U1789*S$8)^2))),           V_rtHz(T1789)/($X$2*S$8*(T1789*R$1017+T1789+U1789)),V_rtHz(U1789)*SQRT(Sum_Sq(T1789*S$8*$X$2*R$1017,1))/($X$2*S$8*(T1789*R$1017+T1789+U1789))))/SQRT(Sum_Sq(1/(1+$A1789)+$AC$2/$I$2-1/(1+(1+U1789/T1789)/R$1017),$X$2/$I$2)),IF(U1790&lt;0,"A",R1790))</f>
        <v>1.3556047418472747E-6</v>
      </c>
      <c r="T1789" s="13">
        <f t="shared" si="672"/>
        <v>2250.9980642665819</v>
      </c>
      <c r="U1789" s="12">
        <f t="shared" si="696"/>
        <v>138242.71653917714</v>
      </c>
      <c r="X1789" s="13">
        <f>IF(AA1789&gt;0,SQRT(Sum_Sq($AI$2,V_rtHz($AH$2)/(1+1/$A1789),V_rtHz($AH$2*$A1789)/(1+$A1789),$AN$2*$AH$2/(1+1/$A1789),$AM$2*SQRT(Sum_Sq(AA1789,1/($X$2*Y$8*(1+X$1017+AA1789/Z1789))))/SQRT(Sum_Sq($X$2*AA1789*Y$8,1)),                   $AQ$2*SQRT(Sum_Sq($AH$2/(1+1/$A1789)+AA1789*( 1/(X$1017+1+AA1789/Z1789)-1)/(1+($X$2*AA1789*Y$8)^2), (AA1789^2*Y$8*$X$2+1/($X$2*Y$8*(X$1017+1+AA1789/Z1789           )))/(1+($X$2*AA1789*Y$8)^2))),           V_rtHz(Z1789)/($X$2*Y$8*(Z1789*X$1017+Z1789+AA1789)),V_rtHz(AA1789)*SQRT(Sum_Sq(Z1789*Y$8*$X$2*X$1017,1))/($X$2*Y$8*(Z1789*X$1017+Z1789+AA1789))))/SQRT(Sum_Sq(1/(1+$A1789)+$AC$2/$I$2-1/(1+(1+AA1789/Z1789)/X$1017),$X$2/$I$2)),IF(AA1790&lt;0,"A",X1790))</f>
        <v>2.326846353924687E-6</v>
      </c>
      <c r="Z1789" s="13">
        <f t="shared" si="673"/>
        <v>2237.7219991951933</v>
      </c>
      <c r="AA1789" s="12">
        <f t="shared" si="697"/>
        <v>439755.46913922601</v>
      </c>
      <c r="AC1789" s="13">
        <f>IF(AF1789&gt;0,SQRT(Sum_Sq($AI$2,V_rtHz($AH$2)/(1+1/$A1789),V_rtHz($AH$2*$A1789)/(1+$A1789),$AN$2*$AH$2/(1+1/$A1789),$AM$2*SQRT(Sum_Sq(AF1789,1/($X$2*AD$8*(1+AC$1017+AF1789/AE1789))))/SQRT(Sum_Sq($X$2*AF1789*AD$8,1)),                   $AQ$2*SQRT(Sum_Sq($AH$2/(1+1/$A1789)+AF1789*( 1/(AC$1017+1+AF1789/AE1789)-1)/(1+($X$2*AF1789*AD$8)^2), (AF1789^2*AD$8*$X$2+1/($X$2*AD$8*(AC$1017+1+AF1789/AE1789           )))/(1+($X$2*AF1789*AD$8)^2))),           V_rtHz(AE1789)/($X$2*AD$8*(AE1789*AC$1017+AE1789+AF1789)),V_rtHz(AF1789)*SQRT(Sum_Sq(AE1789*AD$8*$X$2*AC$1017,1))/($X$2*AD$8*(AE1789*AC$1017+AE1789+AF1789))))/SQRT(Sum_Sq(1/(1+$A1789)+$AC$2/$I$2-1/(1+(1+AF1789/AE1789)/AC$1017),$X$2/$I$2)),IF(AF1790&lt;0,"A",AC1790))</f>
        <v>4.0904505409199377E-6</v>
      </c>
      <c r="AE1789" s="13">
        <f t="shared" si="674"/>
        <v>2233.5734822206177</v>
      </c>
      <c r="AF1789" s="12">
        <f t="shared" si="698"/>
        <v>1393211.7738936555</v>
      </c>
      <c r="AG1789" s="13"/>
      <c r="AH1789" s="13">
        <f>IF(AK1789&gt;0,SQRT(Sum_Sq($AI$2,V_rtHz($AH$2)/(1+1/$A1789),V_rtHz($AH$2*$A1789)/(1+$A1789),$AN$2*$AH$2/(1+1/$A1789),$AM$2*SQRT(Sum_Sq(AK1789,1/($X$2*AI$8*(1+AH$1017+AK1789/AJ1789))))/SQRT(Sum_Sq($X$2*AK1789*AI$8,1)),                   $AQ$2*SQRT(Sum_Sq($AH$2/(1+1/$A1789)+AK1789*( 1/(AH$1017+1+AK1789/AJ1789)-1)/(1+($X$2*AK1789*AI$8)^2), (AK1789^2*AI$8*$X$2+1/($X$2*AI$8*(AH$1017+1+AK1789/AJ1789           )))/(1+($X$2*AK1789*AI$8)^2))),           V_rtHz(AJ1789)/($X$2*AI$8*(AJ1789*AH$1017+AJ1789+AK1789)),V_rtHz(AK1789)*SQRT(Sum_Sq(AJ1789*AI$8*$X$2*AH$1017,1))/($X$2*AI$8*(AJ1789*AH$1017+AJ1789+AK1789))))/SQRT(Sum_Sq(1/(1+$A1789)+$AC$2/$I$2-1/(1+(1+AK1789/AJ1789)/AH$1017),$X$2/$I$2)),IF(AK1790&lt;0,"A",AH1790))</f>
        <v>7.2484776727925302E-6</v>
      </c>
      <c r="AI1789" s="13"/>
      <c r="AJ1789" s="13">
        <f t="shared" si="675"/>
        <v>2232.2665093385422</v>
      </c>
      <c r="AK1789" s="12">
        <f t="shared" si="699"/>
        <v>4408301.9811592288</v>
      </c>
      <c r="AM1789" s="13">
        <f>IF(AP1789&gt;0,SQRT(Sum_Sq($AI$2,V_rtHz($AH$2)/(1+1/$A1789),V_rtHz($AH$2*$A1789)/(1+$A1789),$AN$2*$AH$2/(1+1/$A1789),$AM$2*SQRT(Sum_Sq(AP1789,1/($X$2*AN$8*(1+AM$1017+AP1789/AO1789))))/SQRT(Sum_Sq($X$2*AP1789*AN$8,1)),                   $AQ$2*SQRT(Sum_Sq($AH$2/(1+1/$A1789)+AP1789*( 1/(AM$1017+1+AP1789/AO1789)-1)/(1+($X$2*AP1789*AN$8)^2), (AP1789^2*AN$8*$X$2+1/($X$2*AN$8*(AM$1017+1+AP1789/AO1789           )))/(1+($X$2*AP1789*AN$8)^2))),           V_rtHz(AO1789)/($X$2*AN$8*(AO1789*AM$1017+AO1789+AP1789)),V_rtHz(AP1789)*SQRT(Sum_Sq(AO1789*AN$8*$X$2*AM$1017,1))/($X$2*AN$8*(AO1789*AM$1017+AO1789+AP1789))))/SQRT(Sum_Sq(1/(1+$A1789)+$AC$2/$I$2-1/(1+(1+AP1789/AO1789)/AM$1017),$X$2/$I$2)),IF(AP1790&lt;0,"A",AM1790))</f>
        <v>1.2882286152848503E-5</v>
      </c>
      <c r="AO1789" s="13">
        <f t="shared" si="676"/>
        <v>2231.8536963513811</v>
      </c>
      <c r="AP1789" s="12">
        <f t="shared" si="700"/>
        <v>13942853.325796545</v>
      </c>
      <c r="AR1789" s="13">
        <f t="shared" si="677"/>
        <v>31506.815879885431</v>
      </c>
      <c r="AS1789" s="13">
        <f t="shared" si="678"/>
        <v>0.34465664218175224</v>
      </c>
      <c r="AV1789" s="13"/>
      <c r="AW1789" s="13">
        <f t="shared" si="679"/>
        <v>9963.3300000000036</v>
      </c>
      <c r="AX1789" s="13">
        <f t="shared" si="680"/>
        <v>1.0898999999999985</v>
      </c>
      <c r="AZ1789" s="13"/>
      <c r="BA1789" s="13"/>
      <c r="BB1789" s="13">
        <f t="shared" si="681"/>
        <v>3150.681587988543</v>
      </c>
      <c r="BC1789" s="13">
        <f t="shared" si="682"/>
        <v>3.4465664218175047</v>
      </c>
      <c r="BD1789" s="13"/>
      <c r="BE1789" s="13"/>
      <c r="BG1789" s="13">
        <f t="shared" si="683"/>
        <v>996.3330000000002</v>
      </c>
      <c r="BH1789" s="13">
        <f t="shared" si="684"/>
        <v>10.899000000000022</v>
      </c>
      <c r="BI1789" s="13"/>
      <c r="BL1789" s="13">
        <f t="shared" si="685"/>
        <v>315.06815879885437</v>
      </c>
      <c r="BM1789" s="13">
        <f t="shared" si="686"/>
        <v>34.465664218175107</v>
      </c>
      <c r="BP1789" s="13"/>
      <c r="BQ1789" s="13">
        <f t="shared" si="687"/>
        <v>99.633300000000006</v>
      </c>
      <c r="BR1789" s="13">
        <f t="shared" si="688"/>
        <v>108.99000000000012</v>
      </c>
      <c r="BT1789" s="13"/>
      <c r="BU1789" s="13"/>
      <c r="BV1789" s="13">
        <f t="shared" si="689"/>
        <v>31.50681587988543</v>
      </c>
      <c r="BW1789" s="13">
        <f t="shared" si="690"/>
        <v>344.65664218175181</v>
      </c>
      <c r="CA1789" s="13">
        <f t="shared" si="691"/>
        <v>9.9633299999999991</v>
      </c>
      <c r="CB1789" s="13">
        <f t="shared" si="692"/>
        <v>1089.9000000000028</v>
      </c>
    </row>
    <row r="1790" spans="1:80" x14ac:dyDescent="0.3">
      <c r="A1790" s="13">
        <f t="shared" si="668"/>
        <v>0.45289757990362023</v>
      </c>
      <c r="C1790" s="13">
        <f>IF(F1790&gt;0,SQRT(Sum_Sq($AI$2,V_rtHz($AH$2)/(1+1/$A1790),V_rtHz($AH$2*$A1790)/(1+$A1790),$AN$2*$AH$2/(1+1/$A1790),$AM$2*SQRT(Sum_Sq(F1790,1/($X$2*D$8*(1+C$1017+F1790/E1790))))/SQRT(Sum_Sq($X$2*F1790*D$8,1)),                   $AQ$2*SQRT(Sum_Sq($AH$2/(1+1/$A1790)+F1790*( 1/(C$1017+1+F1790/E1790)-1)/(1+($X$2*F1790*D$8)^2), (F1790^2*D$8*$X$2+1/($X$2*D$8*(C$1017+1+F1790/E1790           )))/(1+($X$2*F1790*D$8)^2))),           V_rtHz(E1790)/($X$2*D$8*(E1790*C$1017+E1790+F1790)),V_rtHz(F1790)*SQRT(Sum_Sq(E1790*D$8*$X$2*C$1017,1))/($X$2*D$8*(E1790*C$1017+E1790+F1790))))/SQRT(Sum_Sq(1/(1+$A1790)+$AC$2/$I$2-1/(1+(1+F1790/E1790)/C$1017),$X$2/$I$2)),IF(F1791&lt;0,"A",C1791))</f>
        <v>6.5653947246829034E-7</v>
      </c>
      <c r="E1790" s="13">
        <f t="shared" si="669"/>
        <v>3271.6958656014604</v>
      </c>
      <c r="F1790" s="12">
        <f t="shared" si="693"/>
        <v>3007.7688391073721</v>
      </c>
      <c r="H1790" s="13">
        <f>IF(K1790&gt;0,SQRT(Sum_Sq($AI$2,V_rtHz($AH$2)/(1+1/$A1790),V_rtHz($AH$2*$A1790)/(1+$A1790),$AN$2*$AH$2/(1+1/$A1790),$AM$2*SQRT(Sum_Sq(K1790,1/($X$2*I$8*(1+H$1017+K1790/J1790))))/SQRT(Sum_Sq($X$2*K1790*I$8,1)),                   $AQ$2*SQRT(Sum_Sq($AH$2/(1+1/$A1790)+K1790*( 1/(H$1017+1+K1790/J1790)-1)/(1+($X$2*K1790*I$8)^2), (K1790^2*I$8*$X$2+1/($X$2*I$8*(H$1017+1+K1790/J1790           )))/(1+($X$2*K1790*I$8)^2))),           V_rtHz(J1790)/($X$2*I$8*(J1790*H$1017+J1790+K1790)),V_rtHz(K1790)*SQRT(Sum_Sq(J1790*I$8*$X$2*H$1017,1))/($X$2*I$8*(J1790*H$1017+J1790+K1790))))/SQRT(Sum_Sq(1/(1+$A1790)+$AC$2/$I$2-1/(1+(1+K1790/J1790)/H$1017),$X$2/$I$2)),IF(K1791&lt;0,"A",H1791))</f>
        <v>6.181942255619012E-7</v>
      </c>
      <c r="J1790" s="13">
        <f t="shared" si="670"/>
        <v>2432.7918289062068</v>
      </c>
      <c r="K1790" s="12">
        <f t="shared" si="694"/>
        <v>12791.233661309656</v>
      </c>
      <c r="M1790" s="13">
        <f>IF(P1790&gt;0,SQRT(Sum_Sq($AI$2,V_rtHz($AH$2)/(1+1/$A1790),V_rtHz($AH$2*$A1790)/(1+$A1790),$AN$2*$AH$2/(1+1/$A1790),$AM$2*SQRT(Sum_Sq(P1790,1/($X$2*N$8*(1+M$1017+P1790/O1790))))/SQRT(Sum_Sq($X$2*P1790*N$8,1)),                   $AQ$2*SQRT(Sum_Sq($AH$2/(1+1/$A1790)+P1790*( 1/(M$1017+1+P1790/O1790)-1)/(1+($X$2*P1790*N$8)^2), (P1790^2*N$8*$X$2+1/($X$2*N$8*(M$1017+1+P1790/O1790           )))/(1+($X$2*P1790*N$8)^2))),           V_rtHz(O1790)/($X$2*N$8*(O1790*M$1017+O1790+P1790)),V_rtHz(P1790)*SQRT(Sum_Sq(O1790*N$8*$X$2*M$1017,1))/($X$2*N$8*(O1790*M$1017+O1790+P1790))))/SQRT(Sum_Sq(1/(1+$A1790)+$AC$2/$I$2-1/(1+(1+P1790/O1790)/M$1017),$X$2/$I$2)),IF(P1791&lt;0,"A",M1791))</f>
        <v>8.4695887840075449E-7</v>
      </c>
      <c r="O1790" s="13">
        <f t="shared" si="671"/>
        <v>2279.0433318158339</v>
      </c>
      <c r="P1790" s="12">
        <f t="shared" si="695"/>
        <v>43178.226311967672</v>
      </c>
      <c r="R1790" s="13">
        <f>IF(U1790&gt;0,SQRT(Sum_Sq($AI$2,V_rtHz($AH$2)/(1+1/$A1790),V_rtHz($AH$2*$A1790)/(1+$A1790),$AN$2*$AH$2/(1+1/$A1790),$AM$2*SQRT(Sum_Sq(U1790,1/($X$2*S$8*(1+R$1017+U1790/T1790))))/SQRT(Sum_Sq($X$2*U1790*S$8,1)),                   $AQ$2*SQRT(Sum_Sq($AH$2/(1+1/$A1790)+U1790*( 1/(R$1017+1+U1790/T1790)-1)/(1+($X$2*U1790*S$8)^2), (U1790^2*S$8*$X$2+1/($X$2*S$8*(R$1017+1+U1790/T1790           )))/(1+($X$2*U1790*S$8)^2))),           V_rtHz(T1790)/($X$2*S$8*(T1790*R$1017+T1790+U1790)),V_rtHz(U1790)*SQRT(Sum_Sq(T1790*S$8*$X$2*R$1017,1))/($X$2*S$8*(T1790*R$1017+T1790+U1790))))/SQRT(Sum_Sq(1/(1+$A1790)+$AC$2/$I$2-1/(1+(1+U1790/T1790)/R$1017),$X$2/$I$2)),IF(U1791&lt;0,"A",R1791))</f>
        <v>1.3600149499932495E-6</v>
      </c>
      <c r="T1790" s="13">
        <f t="shared" si="672"/>
        <v>2236.2989867675956</v>
      </c>
      <c r="U1790" s="12">
        <f t="shared" si="696"/>
        <v>139151.37876015186</v>
      </c>
      <c r="X1790" s="13">
        <f>IF(AA1790&gt;0,SQRT(Sum_Sq($AI$2,V_rtHz($AH$2)/(1+1/$A1790),V_rtHz($AH$2*$A1790)/(1+$A1790),$AN$2*$AH$2/(1+1/$A1790),$AM$2*SQRT(Sum_Sq(AA1790,1/($X$2*Y$8*(1+X$1017+AA1790/Z1790))))/SQRT(Sum_Sq($X$2*AA1790*Y$8,1)),                   $AQ$2*SQRT(Sum_Sq($AH$2/(1+1/$A1790)+AA1790*( 1/(X$1017+1+AA1790/Z1790)-1)/(1+($X$2*AA1790*Y$8)^2), (AA1790^2*Y$8*$X$2+1/($X$2*Y$8*(X$1017+1+AA1790/Z1790           )))/(1+($X$2*AA1790*Y$8)^2))),           V_rtHz(Z1790)/($X$2*Y$8*(Z1790*X$1017+Z1790+AA1790)),V_rtHz(AA1790)*SQRT(Sum_Sq(Z1790*Y$8*$X$2*X$1017,1))/($X$2*Y$8*(Z1790*X$1017+Z1790+AA1790))))/SQRT(Sum_Sq(1/(1+$A1790)+$AC$2/$I$2-1/(1+(1+AA1790/Z1790)/X$1017),$X$2/$I$2)),IF(AA1791&lt;0,"A",X1791))</f>
        <v>2.3344356010172036E-6</v>
      </c>
      <c r="Z1790" s="13">
        <f t="shared" si="673"/>
        <v>2223.2855783935511</v>
      </c>
      <c r="AA1790" s="12">
        <f t="shared" si="697"/>
        <v>442610.9255250424</v>
      </c>
      <c r="AC1790" s="13">
        <f>IF(AF1790&gt;0,SQRT(Sum_Sq($AI$2,V_rtHz($AH$2)/(1+1/$A1790),V_rtHz($AH$2*$A1790)/(1+$A1790),$AN$2*$AH$2/(1+1/$A1790),$AM$2*SQRT(Sum_Sq(AF1790,1/($X$2*AD$8*(1+AC$1017+AF1790/AE1790))))/SQRT(Sum_Sq($X$2*AF1790*AD$8,1)),                   $AQ$2*SQRT(Sum_Sq($AH$2/(1+1/$A1790)+AF1790*( 1/(AC$1017+1+AF1790/AE1790)-1)/(1+($X$2*AF1790*AD$8)^2), (AF1790^2*AD$8*$X$2+1/($X$2*AD$8*(AC$1017+1+AF1790/AE1790           )))/(1+($X$2*AF1790*AD$8)^2))),           V_rtHz(AE1790)/($X$2*AD$8*(AE1790*AC$1017+AE1790+AF1790)),V_rtHz(AF1790)*SQRT(Sum_Sq(AE1790*AD$8*$X$2*AC$1017,1))/($X$2*AD$8*(AE1790*AC$1017+AE1790+AF1790))))/SQRT(Sum_Sq(1/(1+$A1790)+$AC$2/$I$2-1/(1+(1+AF1790/AE1790)/AC$1017),$X$2/$I$2)),IF(AF1791&lt;0,"A",AC1791))</f>
        <v>4.1037956398474704E-6</v>
      </c>
      <c r="AE1790" s="13">
        <f t="shared" si="674"/>
        <v>2219.2184821141955</v>
      </c>
      <c r="AF1790" s="12">
        <f t="shared" si="698"/>
        <v>1402223.7550589617</v>
      </c>
      <c r="AG1790" s="13"/>
      <c r="AH1790" s="13">
        <f>IF(AK1790&gt;0,SQRT(Sum_Sq($AI$2,V_rtHz($AH$2)/(1+1/$A1790),V_rtHz($AH$2*$A1790)/(1+$A1790),$AN$2*$AH$2/(1+1/$A1790),$AM$2*SQRT(Sum_Sq(AK1790,1/($X$2*AI$8*(1+AH$1017+AK1790/AJ1790))))/SQRT(Sum_Sq($X$2*AK1790*AI$8,1)),                   $AQ$2*SQRT(Sum_Sq($AH$2/(1+1/$A1790)+AK1790*( 1/(AH$1017+1+AK1790/AJ1790)-1)/(1+($X$2*AK1790*AI$8)^2), (AK1790^2*AI$8*$X$2+1/($X$2*AI$8*(AH$1017+1+AK1790/AJ1790           )))/(1+($X$2*AK1790*AI$8)^2))),           V_rtHz(AJ1790)/($X$2*AI$8*(AJ1790*AH$1017+AJ1790+AK1790)),V_rtHz(AK1790)*SQRT(Sum_Sq(AJ1790*AI$8*$X$2*AH$1017,1))/($X$2*AI$8*(AJ1790*AH$1017+AJ1790+AK1790))))/SQRT(Sum_Sq(1/(1+$A1790)+$AC$2/$I$2-1/(1+(1+AK1790/AJ1790)/AH$1017),$X$2/$I$2)),IF(AK1791&lt;0,"A",AH1791))</f>
        <v>7.2721341612409173E-6</v>
      </c>
      <c r="AI1790" s="13"/>
      <c r="AJ1790" s="13">
        <f t="shared" si="675"/>
        <v>2217.937096113681</v>
      </c>
      <c r="AK1790" s="12">
        <f t="shared" si="699"/>
        <v>4436782.6719861636</v>
      </c>
      <c r="AM1790" s="13">
        <f>IF(AP1790&gt;0,SQRT(Sum_Sq($AI$2,V_rtHz($AH$2)/(1+1/$A1790),V_rtHz($AH$2*$A1790)/(1+$A1790),$AN$2*$AH$2/(1+1/$A1790),$AM$2*SQRT(Sum_Sq(AP1790,1/($X$2*AN$8*(1+AM$1017+AP1790/AO1790))))/SQRT(Sum_Sq($X$2*AP1790*AN$8,1)),                   $AQ$2*SQRT(Sum_Sq($AH$2/(1+1/$A1790)+AP1790*( 1/(AM$1017+1+AP1790/AO1790)-1)/(1+($X$2*AP1790*AN$8)^2), (AP1790^2*AN$8*$X$2+1/($X$2*AN$8*(AM$1017+1+AP1790/AO1790           )))/(1+($X$2*AP1790*AN$8)^2))),           V_rtHz(AO1790)/($X$2*AN$8*(AO1790*AM$1017+AO1790+AP1790)),V_rtHz(AP1790)*SQRT(Sum_Sq(AO1790*AN$8*$X$2*AM$1017,1))/($X$2*AN$8*(AO1790*AM$1017+AO1790+AP1790))))/SQRT(Sum_Sq(1/(1+$A1790)+$AC$2/$I$2-1/(1+(1+AP1790/AO1790)/AM$1017),$X$2/$I$2)),IF(AP1791&lt;0,"A",AM1791))</f>
        <v>1.2924377928406754E-5</v>
      </c>
      <c r="AO1790" s="13">
        <f t="shared" si="676"/>
        <v>2217.5323584497251</v>
      </c>
      <c r="AP1790" s="12">
        <f t="shared" si="700"/>
        <v>14032899.50394186</v>
      </c>
      <c r="AR1790" s="13">
        <f t="shared" si="677"/>
        <v>31506.815879885431</v>
      </c>
      <c r="AS1790" s="13">
        <f t="shared" si="678"/>
        <v>0.34465664218175224</v>
      </c>
      <c r="AV1790" s="13"/>
      <c r="AW1790" s="13">
        <f t="shared" si="679"/>
        <v>9963.3300000000036</v>
      </c>
      <c r="AX1790" s="13">
        <f t="shared" si="680"/>
        <v>1.0898999999999985</v>
      </c>
      <c r="AZ1790" s="13"/>
      <c r="BA1790" s="13"/>
      <c r="BB1790" s="13">
        <f t="shared" si="681"/>
        <v>3150.681587988543</v>
      </c>
      <c r="BC1790" s="13">
        <f t="shared" si="682"/>
        <v>3.4465664218175118</v>
      </c>
      <c r="BD1790" s="13"/>
      <c r="BE1790" s="13"/>
      <c r="BG1790" s="13">
        <f t="shared" si="683"/>
        <v>996.3330000000002</v>
      </c>
      <c r="BH1790" s="13">
        <f t="shared" si="684"/>
        <v>10.898999999999978</v>
      </c>
      <c r="BI1790" s="13"/>
      <c r="BL1790" s="13">
        <f t="shared" si="685"/>
        <v>315.06815879885437</v>
      </c>
      <c r="BM1790" s="13">
        <f t="shared" si="686"/>
        <v>34.465664218175149</v>
      </c>
      <c r="BP1790" s="13"/>
      <c r="BQ1790" s="13">
        <f t="shared" si="687"/>
        <v>99.633300000000006</v>
      </c>
      <c r="BR1790" s="13">
        <f t="shared" si="688"/>
        <v>108.99000000000002</v>
      </c>
      <c r="BT1790" s="13"/>
      <c r="BU1790" s="13"/>
      <c r="BV1790" s="13">
        <f t="shared" si="689"/>
        <v>31.506815879885437</v>
      </c>
      <c r="BW1790" s="13">
        <f t="shared" si="690"/>
        <v>344.65664218175124</v>
      </c>
      <c r="CA1790" s="13">
        <f t="shared" si="691"/>
        <v>9.9633299999999991</v>
      </c>
      <c r="CB1790" s="13">
        <f t="shared" si="692"/>
        <v>1089.9000000000028</v>
      </c>
    </row>
    <row r="1791" spans="1:80" x14ac:dyDescent="0.3">
      <c r="A1791" s="13">
        <f t="shared" si="668"/>
        <v>0.4591980128368684</v>
      </c>
      <c r="C1791" s="13">
        <f>IF(F1791&gt;0,SQRT(Sum_Sq($AI$2,V_rtHz($AH$2)/(1+1/$A1791),V_rtHz($AH$2*$A1791)/(1+$A1791),$AN$2*$AH$2/(1+1/$A1791),$AM$2*SQRT(Sum_Sq(F1791,1/($X$2*D$8*(1+C$1017+F1791/E1791))))/SQRT(Sum_Sq($X$2*F1791*D$8,1)),                   $AQ$2*SQRT(Sum_Sq($AH$2/(1+1/$A1791)+F1791*( 1/(C$1017+1+F1791/E1791)-1)/(1+($X$2*F1791*D$8)^2), (F1791^2*D$8*$X$2+1/($X$2*D$8*(C$1017+1+F1791/E1791           )))/(1+($X$2*F1791*D$8)^2))),           V_rtHz(E1791)/($X$2*D$8*(E1791*C$1017+E1791+F1791)),V_rtHz(F1791)*SQRT(Sum_Sq(E1791*D$8*$X$2*C$1017,1))/($X$2*D$8*(E1791*C$1017+E1791+F1791))))/SQRT(Sum_Sq(1/(1+$A1791)+$AC$2/$I$2-1/(1+(1+F1791/E1791)/C$1017),$X$2/$I$2)),IF(F1792&lt;0,"A",C1792))</f>
        <v>6.5442486226210208E-7</v>
      </c>
      <c r="E1791" s="13">
        <f t="shared" si="669"/>
        <v>3225.0312967664531</v>
      </c>
      <c r="F1791" s="12">
        <f t="shared" si="693"/>
        <v>3051.289730260597</v>
      </c>
      <c r="H1791" s="13">
        <f>IF(K1791&gt;0,SQRT(Sum_Sq($AI$2,V_rtHz($AH$2)/(1+1/$A1791),V_rtHz($AH$2*$A1791)/(1+$A1791),$AN$2*$AH$2/(1+1/$A1791),$AM$2*SQRT(Sum_Sq(K1791,1/($X$2*I$8*(1+H$1017+K1791/J1791))))/SQRT(Sum_Sq($X$2*K1791*I$8,1)),                   $AQ$2*SQRT(Sum_Sq($AH$2/(1+1/$A1791)+K1791*( 1/(H$1017+1+K1791/J1791)-1)/(1+($X$2*K1791*I$8)^2), (K1791^2*I$8*$X$2+1/($X$2*I$8*(H$1017+1+K1791/J1791           )))/(1+($X$2*K1791*I$8)^2))),           V_rtHz(J1791)/($X$2*I$8*(J1791*H$1017+J1791+K1791)),V_rtHz(K1791)*SQRT(Sum_Sq(J1791*I$8*$X$2*H$1017,1))/($X$2*I$8*(J1791*H$1017+J1791+K1791))))/SQRT(Sum_Sq(1/(1+$A1791)+$AC$2/$I$2-1/(1+(1+K1791/J1791)/H$1017),$X$2/$I$2)),IF(K1792&lt;0,"A",H1792))</f>
        <v>6.1982086275229449E-7</v>
      </c>
      <c r="J1791" s="13">
        <f t="shared" si="670"/>
        <v>2413.9087642630811</v>
      </c>
      <c r="K1791" s="12">
        <f t="shared" si="694"/>
        <v>12891.294482028195</v>
      </c>
      <c r="M1791" s="13">
        <f>IF(P1791&gt;0,SQRT(Sum_Sq($AI$2,V_rtHz($AH$2)/(1+1/$A1791),V_rtHz($AH$2*$A1791)/(1+$A1791),$AN$2*$AH$2/(1+1/$A1791),$AM$2*SQRT(Sum_Sq(P1791,1/($X$2*N$8*(1+M$1017+P1791/O1791))))/SQRT(Sum_Sq($X$2*P1791*N$8,1)),                   $AQ$2*SQRT(Sum_Sq($AH$2/(1+1/$A1791)+P1791*( 1/(M$1017+1+P1791/O1791)-1)/(1+($X$2*P1791*N$8)^2), (P1791^2*N$8*$X$2+1/($X$2*N$8*(M$1017+1+P1791/O1791           )))/(1+($X$2*P1791*N$8)^2))),           V_rtHz(O1791)/($X$2*N$8*(O1791*M$1017+O1791+P1791)),V_rtHz(P1791)*SQRT(Sum_Sq(O1791*N$8*$X$2*M$1017,1))/($X$2*N$8*(O1791*M$1017+O1791+P1791))))/SQRT(Sum_Sq(1/(1+$A1791)+$AC$2/$I$2-1/(1+(1+P1791/O1791)/M$1017),$X$2/$I$2)),IF(P1792&lt;0,"A",M1792))</f>
        <v>8.4970379535493645E-7</v>
      </c>
      <c r="O1791" s="13">
        <f t="shared" si="671"/>
        <v>2263.5686888207142</v>
      </c>
      <c r="P1791" s="12">
        <f t="shared" si="695"/>
        <v>43473.409595178877</v>
      </c>
      <c r="R1791" s="13">
        <f>IF(U1791&gt;0,SQRT(Sum_Sq($AI$2,V_rtHz($AH$2)/(1+1/$A1791),V_rtHz($AH$2*$A1791)/(1+$A1791),$AN$2*$AH$2/(1+1/$A1791),$AM$2*SQRT(Sum_Sq(U1791,1/($X$2*S$8*(1+R$1017+U1791/T1791))))/SQRT(Sum_Sq($X$2*U1791*S$8,1)),                   $AQ$2*SQRT(Sum_Sq($AH$2/(1+1/$A1791)+U1791*( 1/(R$1017+1+U1791/T1791)-1)/(1+($X$2*U1791*S$8)^2), (U1791^2*S$8*$X$2+1/($X$2*S$8*(R$1017+1+U1791/T1791           )))/(1+($X$2*U1791*S$8)^2))),           V_rtHz(T1791)/($X$2*S$8*(T1791*R$1017+T1791+U1791)),V_rtHz(U1791)*SQRT(Sum_Sq(T1791*S$8*$X$2*R$1017,1))/($X$2*S$8*(T1791*R$1017+T1791+U1791))))/SQRT(Sum_Sq(1/(1+$A1791)+$AC$2/$I$2-1/(1+(1+U1791/T1791)/R$1017),$X$2/$I$2)),IF(U1792&lt;0,"A",R1792))</f>
        <v>1.3645239121694779E-6</v>
      </c>
      <c r="T1791" s="13">
        <f t="shared" si="672"/>
        <v>2221.692092015242</v>
      </c>
      <c r="U1791" s="12">
        <f t="shared" si="696"/>
        <v>140066.25330622395</v>
      </c>
      <c r="X1791" s="13">
        <f>IF(AA1791&gt;0,SQRT(Sum_Sq($AI$2,V_rtHz($AH$2)/(1+1/$A1791),V_rtHz($AH$2*$A1791)/(1+$A1791),$AN$2*$AH$2/(1+1/$A1791),$AM$2*SQRT(Sum_Sq(AA1791,1/($X$2*Y$8*(1+X$1017+AA1791/Z1791))))/SQRT(Sum_Sq($X$2*AA1791*Y$8,1)),                   $AQ$2*SQRT(Sum_Sq($AH$2/(1+1/$A1791)+AA1791*( 1/(X$1017+1+AA1791/Z1791)-1)/(1+($X$2*AA1791*Y$8)^2), (AA1791^2*Y$8*$X$2+1/($X$2*Y$8*(X$1017+1+AA1791/Z1791           )))/(1+($X$2*AA1791*Y$8)^2))),           V_rtHz(Z1791)/($X$2*Y$8*(Z1791*X$1017+Z1791+AA1791)),V_rtHz(AA1791)*SQRT(Sum_Sq(Z1791*Y$8*$X$2*X$1017,1))/($X$2*Y$8*(Z1791*X$1017+Z1791+AA1791))))/SQRT(Sum_Sq(1/(1+$A1791)+$AC$2/$I$2-1/(1+(1+AA1791/Z1791)/X$1017),$X$2/$I$2)),IF(AA1792&lt;0,"A",X1792))</f>
        <v>2.3421900200666064E-6</v>
      </c>
      <c r="Z1791" s="13">
        <f t="shared" si="673"/>
        <v>2208.9361919140592</v>
      </c>
      <c r="AA1791" s="12">
        <f t="shared" si="697"/>
        <v>445486.15354369383</v>
      </c>
      <c r="AC1791" s="13">
        <f>IF(AF1791&gt;0,SQRT(Sum_Sq($AI$2,V_rtHz($AH$2)/(1+1/$A1791),V_rtHz($AH$2*$A1791)/(1+$A1791),$AN$2*$AH$2/(1+1/$A1791),$AM$2*SQRT(Sum_Sq(AF1791,1/($X$2*AD$8*(1+AC$1017+AF1791/AE1791))))/SQRT(Sum_Sq($X$2*AF1791*AD$8,1)),                   $AQ$2*SQRT(Sum_Sq($AH$2/(1+1/$A1791)+AF1791*( 1/(AC$1017+1+AF1791/AE1791)-1)/(1+($X$2*AF1791*AD$8)^2), (AF1791^2*AD$8*$X$2+1/($X$2*AD$8*(AC$1017+1+AF1791/AE1791           )))/(1+($X$2*AF1791*AD$8)^2))),           V_rtHz(AE1791)/($X$2*AD$8*(AE1791*AC$1017+AE1791+AF1791)),V_rtHz(AF1791)*SQRT(Sum_Sq(AE1791*AD$8*$X$2*AC$1017,1))/($X$2*AD$8*(AE1791*AC$1017+AE1791+AF1791))))/SQRT(Sum_Sq(1/(1+$A1791)+$AC$2/$I$2-1/(1+(1+AF1791/AE1791)/AC$1017),$X$2/$I$2)),IF(AF1792&lt;0,"A",AC1792))</f>
        <v>4.1174285726378129E-6</v>
      </c>
      <c r="AE1791" s="13">
        <f t="shared" si="674"/>
        <v>2204.948941968385</v>
      </c>
      <c r="AF1791" s="12">
        <f t="shared" si="698"/>
        <v>1411298.3815890257</v>
      </c>
      <c r="AG1791" s="13"/>
      <c r="AH1791" s="13">
        <f>IF(AK1791&gt;0,SQRT(Sum_Sq($AI$2,V_rtHz($AH$2)/(1+1/$A1791),V_rtHz($AH$2*$A1791)/(1+$A1791),$AN$2*$AH$2/(1+1/$A1791),$AM$2*SQRT(Sum_Sq(AK1791,1/($X$2*AI$8*(1+AH$1017+AK1791/AJ1791))))/SQRT(Sum_Sq($X$2*AK1791*AI$8,1)),                   $AQ$2*SQRT(Sum_Sq($AH$2/(1+1/$A1791)+AK1791*( 1/(AH$1017+1+AK1791/AJ1791)-1)/(1+($X$2*AK1791*AI$8)^2), (AK1791^2*AI$8*$X$2+1/($X$2*AI$8*(AH$1017+1+AK1791/AJ1791           )))/(1+($X$2*AK1791*AI$8)^2))),           V_rtHz(AJ1791)/($X$2*AI$8*(AJ1791*AH$1017+AJ1791+AK1791)),V_rtHz(AK1791)*SQRT(Sum_Sq(AJ1791*AI$8*$X$2*AH$1017,1))/($X$2*AI$8*(AJ1791*AH$1017+AJ1791+AK1791))))/SQRT(Sum_Sq(1/(1+$A1791)+$AC$2/$I$2-1/(1+(1+AK1791/AJ1791)/AH$1017),$X$2/$I$2)),IF(AK1792&lt;0,"A",AH1792))</f>
        <v>7.2962993684511181E-6</v>
      </c>
      <c r="AI1791" s="13"/>
      <c r="AJ1791" s="13">
        <f t="shared" si="675"/>
        <v>2203.6926502145266</v>
      </c>
      <c r="AK1791" s="12">
        <f t="shared" si="699"/>
        <v>4465461.58541416</v>
      </c>
      <c r="AM1791" s="13">
        <f>IF(AP1791&gt;0,SQRT(Sum_Sq($AI$2,V_rtHz($AH$2)/(1+1/$A1791),V_rtHz($AH$2*$A1791)/(1+$A1791),$AN$2*$AH$2/(1+1/$A1791),$AM$2*SQRT(Sum_Sq(AP1791,1/($X$2*AN$8*(1+AM$1017+AP1791/AO1791))))/SQRT(Sum_Sq($X$2*AP1791*AN$8,1)),                   $AQ$2*SQRT(Sum_Sq($AH$2/(1+1/$A1791)+AP1791*( 1/(AM$1017+1+AP1791/AO1791)-1)/(1+($X$2*AP1791*AN$8)^2), (AP1791^2*AN$8*$X$2+1/($X$2*AN$8*(AM$1017+1+AP1791/AO1791           )))/(1+($X$2*AP1791*AN$8)^2))),           V_rtHz(AO1791)/($X$2*AN$8*(AO1791*AM$1017+AO1791+AP1791)),V_rtHz(AP1791)*SQRT(Sum_Sq(AO1791*AN$8*$X$2*AM$1017,1))/($X$2*AN$8*(AO1791*AM$1017+AO1791+AP1791))))/SQRT(Sum_Sq(1/(1+$A1791)+$AC$2/$I$2-1/(1+(1+AP1791/AO1791)/AM$1017),$X$2/$I$2)),IF(AP1792&lt;0,"A",AM1792))</f>
        <v>1.2967373664078178E-5</v>
      </c>
      <c r="AO1791" s="13">
        <f t="shared" si="676"/>
        <v>2203.2958326065263</v>
      </c>
      <c r="AP1791" s="12">
        <f t="shared" si="700"/>
        <v>14123572.637111878</v>
      </c>
      <c r="AR1791" s="13">
        <f t="shared" si="677"/>
        <v>31506.815879885424</v>
      </c>
      <c r="AS1791" s="13">
        <f t="shared" si="678"/>
        <v>0.34465664218175224</v>
      </c>
      <c r="AV1791" s="13"/>
      <c r="AW1791" s="13">
        <f t="shared" si="679"/>
        <v>9963.3300000000036</v>
      </c>
      <c r="AX1791" s="13">
        <f t="shared" si="680"/>
        <v>1.0898999999999999</v>
      </c>
      <c r="AZ1791" s="13"/>
      <c r="BA1791" s="13"/>
      <c r="BB1791" s="13">
        <f t="shared" si="681"/>
        <v>3150.681587988543</v>
      </c>
      <c r="BC1791" s="13">
        <f t="shared" si="682"/>
        <v>3.4465664218175047</v>
      </c>
      <c r="BD1791" s="13"/>
      <c r="BE1791" s="13"/>
      <c r="BG1791" s="13">
        <f t="shared" si="683"/>
        <v>996.3330000000002</v>
      </c>
      <c r="BH1791" s="13">
        <f t="shared" si="684"/>
        <v>10.898999999999996</v>
      </c>
      <c r="BI1791" s="13"/>
      <c r="BL1791" s="13">
        <f t="shared" si="685"/>
        <v>315.06815879885437</v>
      </c>
      <c r="BM1791" s="13">
        <f t="shared" si="686"/>
        <v>34.465664218175107</v>
      </c>
      <c r="BP1791" s="13"/>
      <c r="BQ1791" s="13">
        <f t="shared" si="687"/>
        <v>99.633300000000006</v>
      </c>
      <c r="BR1791" s="13">
        <f t="shared" si="688"/>
        <v>108.99000000000024</v>
      </c>
      <c r="BT1791" s="13"/>
      <c r="BU1791" s="13"/>
      <c r="BV1791" s="13">
        <f t="shared" si="689"/>
        <v>31.50681587988543</v>
      </c>
      <c r="BW1791" s="13">
        <f t="shared" si="690"/>
        <v>344.65664218175232</v>
      </c>
      <c r="CA1791" s="13">
        <f t="shared" si="691"/>
        <v>9.9633299999999991</v>
      </c>
      <c r="CB1791" s="13">
        <f t="shared" si="692"/>
        <v>1089.9000000000042</v>
      </c>
    </row>
    <row r="1792" spans="1:80" x14ac:dyDescent="0.3">
      <c r="A1792" s="13">
        <f t="shared" si="668"/>
        <v>0.4655860935229591</v>
      </c>
      <c r="C1792" s="13">
        <f>IF(F1792&gt;0,SQRT(Sum_Sq($AI$2,V_rtHz($AH$2)/(1+1/$A1792),V_rtHz($AH$2*$A1792)/(1+$A1792),$AN$2*$AH$2/(1+1/$A1792),$AM$2*SQRT(Sum_Sq(F1792,1/($X$2*D$8*(1+C$1017+F1792/E1792))))/SQRT(Sum_Sq($X$2*F1792*D$8,1)),                   $AQ$2*SQRT(Sum_Sq($AH$2/(1+1/$A1792)+F1792*( 1/(C$1017+1+F1792/E1792)-1)/(1+($X$2*F1792*D$8)^2), (F1792^2*D$8*$X$2+1/($X$2*D$8*(C$1017+1+F1792/E1792           )))/(1+($X$2*F1792*D$8)^2))),           V_rtHz(E1792)/($X$2*D$8*(E1792*C$1017+E1792+F1792)),V_rtHz(F1792)*SQRT(Sum_Sq(E1792*D$8*$X$2*C$1017,1))/($X$2*D$8*(E1792*C$1017+E1792+F1792))))/SQRT(Sum_Sq(1/(1+$A1792)+$AC$2/$I$2-1/(1+(1+F1792/E1792)/C$1017),$X$2/$I$2)),IF(F1793&lt;0,"A",C1793))</f>
        <v>6.5250529019251388E-7</v>
      </c>
      <c r="E1792" s="13">
        <f t="shared" si="669"/>
        <v>3179.763564480339</v>
      </c>
      <c r="F1792" s="12">
        <f t="shared" si="693"/>
        <v>3094.7284840659854</v>
      </c>
      <c r="H1792" s="13">
        <f>IF(K1792&gt;0,SQRT(Sum_Sq($AI$2,V_rtHz($AH$2)/(1+1/$A1792),V_rtHz($AH$2*$A1792)/(1+$A1792),$AN$2*$AH$2/(1+1/$A1792),$AM$2*SQRT(Sum_Sq(K1792,1/($X$2*I$8*(1+H$1017+K1792/J1792))))/SQRT(Sum_Sq($X$2*K1792*I$8,1)),                   $AQ$2*SQRT(Sum_Sq($AH$2/(1+1/$A1792)+K1792*( 1/(H$1017+1+K1792/J1792)-1)/(1+($X$2*K1792*I$8)^2), (K1792^2*I$8*$X$2+1/($X$2*I$8*(H$1017+1+K1792/J1792           )))/(1+($X$2*K1792*I$8)^2))),           V_rtHz(J1792)/($X$2*I$8*(J1792*H$1017+J1792+K1792)),V_rtHz(K1792)*SQRT(Sum_Sq(J1792*I$8*$X$2*H$1017,1))/($X$2*I$8*(J1792*H$1017+J1792+K1792))))/SQRT(Sum_Sq(1/(1+$A1792)+$AC$2/$I$2-1/(1+(1+K1792/J1792)/H$1017),$X$2/$I$2)),IF(K1793&lt;0,"A",H1793))</f>
        <v>6.2150549398418179E-7</v>
      </c>
      <c r="J1792" s="13">
        <f t="shared" si="670"/>
        <v>2395.2157112484751</v>
      </c>
      <c r="K1792" s="12">
        <f t="shared" si="694"/>
        <v>12991.902393895074</v>
      </c>
      <c r="M1792" s="13">
        <f>IF(P1792&gt;0,SQRT(Sum_Sq($AI$2,V_rtHz($AH$2)/(1+1/$A1792),V_rtHz($AH$2*$A1792)/(1+$A1792),$AN$2*$AH$2/(1+1/$A1792),$AM$2*SQRT(Sum_Sq(P1792,1/($X$2*N$8*(1+M$1017+P1792/O1792))))/SQRT(Sum_Sq($X$2*P1792*N$8,1)),                   $AQ$2*SQRT(Sum_Sq($AH$2/(1+1/$A1792)+P1792*( 1/(M$1017+1+P1792/O1792)-1)/(1+($X$2*P1792*N$8)^2), (P1792^2*N$8*$X$2+1/($X$2*N$8*(M$1017+1+P1792/O1792           )))/(1+($X$2*P1792*N$8)^2))),           V_rtHz(O1792)/($X$2*N$8*(O1792*M$1017+O1792+P1792)),V_rtHz(P1792)*SQRT(Sum_Sq(O1792*N$8*$X$2*M$1017,1))/($X$2*N$8*(O1792*M$1017+O1792+P1792))))/SQRT(Sum_Sq(1/(1+$A1792)+$AC$2/$I$2-1/(1+(1+P1792/O1792)/M$1017),$X$2/$I$2)),IF(P1793&lt;0,"A",M1793))</f>
        <v>8.5251540530812048E-7</v>
      </c>
      <c r="O1792" s="13">
        <f t="shared" si="671"/>
        <v>2248.2034439645613</v>
      </c>
      <c r="P1792" s="12">
        <f t="shared" si="695"/>
        <v>43770.526648777828</v>
      </c>
      <c r="R1792" s="13">
        <f>IF(U1792&gt;0,SQRT(Sum_Sq($AI$2,V_rtHz($AH$2)/(1+1/$A1792),V_rtHz($AH$2*$A1792)/(1+$A1792),$AN$2*$AH$2/(1+1/$A1792),$AM$2*SQRT(Sum_Sq(U1792,1/($X$2*S$8*(1+R$1017+U1792/T1792))))/SQRT(Sum_Sq($X$2*U1792*S$8,1)),                   $AQ$2*SQRT(Sum_Sq($AH$2/(1+1/$A1792)+U1792*( 1/(R$1017+1+U1792/T1792)-1)/(1+($X$2*U1792*S$8)^2), (U1792^2*S$8*$X$2+1/($X$2*S$8*(R$1017+1+U1792/T1792           )))/(1+($X$2*U1792*S$8)^2))),           V_rtHz(T1792)/($X$2*S$8*(T1792*R$1017+T1792+U1792)),V_rtHz(U1792)*SQRT(Sum_Sq(T1792*S$8*$X$2*R$1017,1))/($X$2*S$8*(T1792*R$1017+T1792+U1792))))/SQRT(Sum_Sq(1/(1+$A1792)+$AC$2/$I$2-1/(1+(1+U1792/T1792)/R$1017),$X$2/$I$2)),IF(U1793&lt;0,"A",R1793))</f>
        <v>1.369132940337737E-6</v>
      </c>
      <c r="T1792" s="13">
        <f t="shared" si="672"/>
        <v>2207.1768325371809</v>
      </c>
      <c r="U1792" s="12">
        <f t="shared" si="696"/>
        <v>140987.38385674838</v>
      </c>
      <c r="X1792" s="13">
        <f>IF(AA1792&gt;0,SQRT(Sum_Sq($AI$2,V_rtHz($AH$2)/(1+1/$A1792),V_rtHz($AH$2*$A1792)/(1+$A1792),$AN$2*$AH$2/(1+1/$A1792),$AM$2*SQRT(Sum_Sq(AA1792,1/($X$2*Y$8*(1+X$1017+AA1792/Z1792))))/SQRT(Sum_Sq($X$2*AA1792*Y$8,1)),                   $AQ$2*SQRT(Sum_Sq($AH$2/(1+1/$A1792)+AA1792*( 1/(X$1017+1+AA1792/Z1792)-1)/(1+($X$2*AA1792*Y$8)^2), (AA1792^2*Y$8*$X$2+1/($X$2*Y$8*(X$1017+1+AA1792/Z1792           )))/(1+($X$2*AA1792*Y$8)^2))),           V_rtHz(Z1792)/($X$2*Y$8*(Z1792*X$1017+Z1792+AA1792)),V_rtHz(AA1792)*SQRT(Sum_Sq(Z1792*Y$8*$X$2*X$1017,1))/($X$2*Y$8*(Z1792*X$1017+Z1792+AA1792))))/SQRT(Sum_Sq(1/(1+$A1792)+$AC$2/$I$2-1/(1+(1+AA1792/Z1792)/X$1017),$X$2/$I$2)),IF(AA1793&lt;0,"A",X1793))</f>
        <v>2.3501118353036681E-6</v>
      </c>
      <c r="Z1792" s="13">
        <f t="shared" si="673"/>
        <v>2194.6733921373534</v>
      </c>
      <c r="AA1792" s="12">
        <f t="shared" si="697"/>
        <v>448381.2903936925</v>
      </c>
      <c r="AC1792" s="13">
        <f>IF(AF1792&gt;0,SQRT(Sum_Sq($AI$2,V_rtHz($AH$2)/(1+1/$A1792),V_rtHz($AH$2*$A1792)/(1+$A1792),$AN$2*$AH$2/(1+1/$A1792),$AM$2*SQRT(Sum_Sq(AF1792,1/($X$2*AD$8*(1+AC$1017+AF1792/AE1792))))/SQRT(Sum_Sq($X$2*AF1792*AD$8,1)),                   $AQ$2*SQRT(Sum_Sq($AH$2/(1+1/$A1792)+AF1792*( 1/(AC$1017+1+AF1792/AE1792)-1)/(1+($X$2*AF1792*AD$8)^2), (AF1792^2*AD$8*$X$2+1/($X$2*AD$8*(AC$1017+1+AF1792/AE1792           )))/(1+($X$2*AF1792*AD$8)^2))),           V_rtHz(AE1792)/($X$2*AD$8*(AE1792*AC$1017+AE1792+AF1792)),V_rtHz(AF1792)*SQRT(Sum_Sq(AE1792*AD$8*$X$2*AC$1017,1))/($X$2*AD$8*(AE1792*AC$1017+AE1792+AF1792))))/SQRT(Sum_Sq(1/(1+$A1792)+$AC$2/$I$2-1/(1+(1+AF1792/AE1792)/AC$1017),$X$2/$I$2)),IF(AF1793&lt;0,"A",AC1793))</f>
        <v>4.1313532293276633E-6</v>
      </c>
      <c r="AE1792" s="13">
        <f t="shared" si="674"/>
        <v>2190.7644439891919</v>
      </c>
      <c r="AF1792" s="12">
        <f t="shared" si="698"/>
        <v>1420436.086510526</v>
      </c>
      <c r="AG1792" s="13"/>
      <c r="AH1792" s="13">
        <f>IF(AK1792&gt;0,SQRT(Sum_Sq($AI$2,V_rtHz($AH$2)/(1+1/$A1792),V_rtHz($AH$2*$A1792)/(1+$A1792),$AN$2*$AH$2/(1+1/$A1792),$AM$2*SQRT(Sum_Sq(AK1792,1/($X$2*AI$8*(1+AH$1017+AK1792/AJ1792))))/SQRT(Sum_Sq($X$2*AK1792*AI$8,1)),                   $AQ$2*SQRT(Sum_Sq($AH$2/(1+1/$A1792)+AK1792*( 1/(AH$1017+1+AK1792/AJ1792)-1)/(1+($X$2*AK1792*AI$8)^2), (AK1792^2*AI$8*$X$2+1/($X$2*AI$8*(AH$1017+1+AK1792/AJ1792           )))/(1+($X$2*AK1792*AI$8)^2))),           V_rtHz(AJ1792)/($X$2*AI$8*(AJ1792*AH$1017+AJ1792+AK1792)),V_rtHz(AK1792)*SQRT(Sum_Sq(AJ1792*AI$8*$X$2*AH$1017,1))/($X$2*AI$8*(AJ1792*AH$1017+AJ1792+AK1792))))/SQRT(Sum_Sq(1/(1+$A1792)+$AC$2/$I$2-1/(1+(1+AK1792/AJ1792)/AH$1017),$X$2/$I$2)),IF(AK1793&lt;0,"A",AH1793))</f>
        <v>7.3209801781824464E-6</v>
      </c>
      <c r="AI1792" s="13"/>
      <c r="AJ1792" s="13">
        <f t="shared" si="675"/>
        <v>2189.5327631104201</v>
      </c>
      <c r="AK1792" s="12">
        <f t="shared" si="699"/>
        <v>4494340.0899894303</v>
      </c>
      <c r="AM1792" s="13">
        <f>IF(AP1792&gt;0,SQRT(Sum_Sq($AI$2,V_rtHz($AH$2)/(1+1/$A1792),V_rtHz($AH$2*$A1792)/(1+$A1792),$AN$2*$AH$2/(1+1/$A1792),$AM$2*SQRT(Sum_Sq(AP1792,1/($X$2*AN$8*(1+AM$1017+AP1792/AO1792))))/SQRT(Sum_Sq($X$2*AP1792*AN$8,1)),                   $AQ$2*SQRT(Sum_Sq($AH$2/(1+1/$A1792)+AP1792*( 1/(AM$1017+1+AP1792/AO1792)-1)/(1+($X$2*AP1792*AN$8)^2), (AP1792^2*AN$8*$X$2+1/($X$2*AN$8*(AM$1017+1+AP1792/AO1792           )))/(1+($X$2*AP1792*AN$8)^2))),           V_rtHz(AO1792)/($X$2*AN$8*(AO1792*AM$1017+AO1792+AP1792)),V_rtHz(AP1792)*SQRT(Sum_Sq(AO1792*AN$8*$X$2*AM$1017,1))/($X$2*AN$8*(AO1792*AM$1017+AO1792+AP1792))))/SQRT(Sum_Sq(1/(1+$A1792)+$AC$2/$I$2-1/(1+(1+AP1792/AO1792)/AM$1017),$X$2/$I$2)),IF(AP1793&lt;0,"A",AM1793))</f>
        <v>1.3011285603021608E-5</v>
      </c>
      <c r="AO1792" s="13">
        <f t="shared" si="676"/>
        <v>2189.1437132038336</v>
      </c>
      <c r="AP1792" s="12">
        <f t="shared" si="700"/>
        <v>14214877.052234303</v>
      </c>
      <c r="AR1792" s="13">
        <f t="shared" si="677"/>
        <v>31506.815879885424</v>
      </c>
      <c r="AS1792" s="13">
        <f t="shared" si="678"/>
        <v>0.34465664218175168</v>
      </c>
      <c r="AV1792" s="13"/>
      <c r="AW1792" s="13">
        <f t="shared" si="679"/>
        <v>9963.3300000000036</v>
      </c>
      <c r="AX1792" s="13">
        <f t="shared" si="680"/>
        <v>1.0898999999999985</v>
      </c>
      <c r="AZ1792" s="13"/>
      <c r="BA1792" s="13"/>
      <c r="BB1792" s="13">
        <f t="shared" si="681"/>
        <v>3150.6815879885426</v>
      </c>
      <c r="BC1792" s="13">
        <f t="shared" si="682"/>
        <v>3.4465664218175118</v>
      </c>
      <c r="BD1792" s="13"/>
      <c r="BE1792" s="13"/>
      <c r="BG1792" s="13">
        <f t="shared" si="683"/>
        <v>996.3330000000002</v>
      </c>
      <c r="BH1792" s="13">
        <f t="shared" si="684"/>
        <v>10.899000000000022</v>
      </c>
      <c r="BI1792" s="13"/>
      <c r="BL1792" s="13">
        <f t="shared" si="685"/>
        <v>315.06815879885437</v>
      </c>
      <c r="BM1792" s="13">
        <f t="shared" si="686"/>
        <v>34.465664218175192</v>
      </c>
      <c r="BP1792" s="13"/>
      <c r="BQ1792" s="13">
        <f t="shared" si="687"/>
        <v>99.633300000000006</v>
      </c>
      <c r="BR1792" s="13">
        <f t="shared" si="688"/>
        <v>108.99000000000034</v>
      </c>
      <c r="BT1792" s="13"/>
      <c r="BU1792" s="13"/>
      <c r="BV1792" s="13">
        <f t="shared" si="689"/>
        <v>31.50681587988543</v>
      </c>
      <c r="BW1792" s="13">
        <f t="shared" si="690"/>
        <v>344.65664218175181</v>
      </c>
      <c r="CA1792" s="13">
        <f t="shared" si="691"/>
        <v>9.9633299999999991</v>
      </c>
      <c r="CB1792" s="13">
        <f t="shared" si="692"/>
        <v>1089.9000000000028</v>
      </c>
    </row>
    <row r="1793" spans="1:80" x14ac:dyDescent="0.3">
      <c r="A1793" s="13">
        <f t="shared" si="668"/>
        <v>0.47206304126359011</v>
      </c>
      <c r="C1793" s="13">
        <f>IF(F1793&gt;0,SQRT(Sum_Sq($AI$2,V_rtHz($AH$2)/(1+1/$A1793),V_rtHz($AH$2*$A1793)/(1+$A1793),$AN$2*$AH$2/(1+1/$A1793),$AM$2*SQRT(Sum_Sq(F1793,1/($X$2*D$8*(1+C$1017+F1793/E1793))))/SQRT(Sum_Sq($X$2*F1793*D$8,1)),                   $AQ$2*SQRT(Sum_Sq($AH$2/(1+1/$A1793)+F1793*( 1/(C$1017+1+F1793/E1793)-1)/(1+($X$2*F1793*D$8)^2), (F1793^2*D$8*$X$2+1/($X$2*D$8*(C$1017+1+F1793/E1793           )))/(1+($X$2*F1793*D$8)^2))),           V_rtHz(E1793)/($X$2*D$8*(E1793*C$1017+E1793+F1793)),V_rtHz(F1793)*SQRT(Sum_Sq(E1793*D$8*$X$2*C$1017,1))/($X$2*D$8*(E1793*C$1017+E1793+F1793))))/SQRT(Sum_Sq(1/(1+$A1793)+$AC$2/$I$2-1/(1+(1+F1793/E1793)/C$1017),$X$2/$I$2)),IF(F1794&lt;0,"A",C1794))</f>
        <v>6.5077285001587939E-7</v>
      </c>
      <c r="E1793" s="13">
        <f t="shared" si="669"/>
        <v>3135.8192651007516</v>
      </c>
      <c r="F1793" s="12">
        <f t="shared" si="693"/>
        <v>3138.0969512846987</v>
      </c>
      <c r="H1793" s="13">
        <f>IF(K1793&gt;0,SQRT(Sum_Sq($AI$2,V_rtHz($AH$2)/(1+1/$A1793),V_rtHz($AH$2*$A1793)/(1+$A1793),$AN$2*$AH$2/(1+1/$A1793),$AM$2*SQRT(Sum_Sq(K1793,1/($X$2*I$8*(1+H$1017+K1793/J1793))))/SQRT(Sum_Sq($X$2*K1793*I$8,1)),                   $AQ$2*SQRT(Sum_Sq($AH$2/(1+1/$A1793)+K1793*( 1/(H$1017+1+K1793/J1793)-1)/(1+($X$2*K1793*I$8)^2), (K1793^2*I$8*$X$2+1/($X$2*I$8*(H$1017+1+K1793/J1793           )))/(1+($X$2*K1793*I$8)^2))),           V_rtHz(J1793)/($X$2*I$8*(J1793*H$1017+J1793+K1793)),V_rtHz(K1793)*SQRT(Sum_Sq(J1793*I$8*$X$2*H$1017,1))/($X$2*I$8*(J1793*H$1017+J1793+K1793))))/SQRT(Sum_Sq(1/(1+$A1793)+$AC$2/$I$2-1/(1+(1+K1793/J1793)/H$1017),$X$2/$I$2)),IF(K1794&lt;0,"A",H1794))</f>
        <v>6.2324857079187694E-7</v>
      </c>
      <c r="J1793" s="13">
        <f t="shared" si="670"/>
        <v>2376.7096474000759</v>
      </c>
      <c r="K1793" s="12">
        <f t="shared" si="694"/>
        <v>13093.062826123976</v>
      </c>
      <c r="M1793" s="13">
        <f>IF(P1793&gt;0,SQRT(Sum_Sq($AI$2,V_rtHz($AH$2)/(1+1/$A1793),V_rtHz($AH$2*$A1793)/(1+$A1793),$AN$2*$AH$2/(1+1/$A1793),$AM$2*SQRT(Sum_Sq(P1793,1/($X$2*N$8*(1+M$1017+P1793/O1793))))/SQRT(Sum_Sq($X$2*P1793*N$8,1)),                   $AQ$2*SQRT(Sum_Sq($AH$2/(1+1/$A1793)+P1793*( 1/(M$1017+1+P1793/O1793)-1)/(1+($X$2*P1793*N$8)^2), (P1793^2*N$8*$X$2+1/($X$2*N$8*(M$1017+1+P1793/O1793           )))/(1+($X$2*P1793*N$8)^2))),           V_rtHz(O1793)/($X$2*N$8*(O1793*M$1017+O1793+P1793)),V_rtHz(P1793)*SQRT(Sum_Sq(O1793*N$8*$X$2*M$1017,1))/($X$2*N$8*(O1793*M$1017+O1793+P1793))))/SQRT(Sum_Sq(1/(1+$A1793)+$AC$2/$I$2-1/(1+(1+P1793/O1793)/M$1017),$X$2/$I$2)),IF(P1794&lt;0,"A",M1794))</f>
        <v>8.5539454529333451E-7</v>
      </c>
      <c r="O1793" s="13">
        <f t="shared" si="671"/>
        <v>2232.9466825167215</v>
      </c>
      <c r="P1793" s="12">
        <f t="shared" si="695"/>
        <v>44069.591775928136</v>
      </c>
      <c r="R1793" s="13">
        <f>IF(U1793&gt;0,SQRT(Sum_Sq($AI$2,V_rtHz($AH$2)/(1+1/$A1793),V_rtHz($AH$2*$A1793)/(1+$A1793),$AN$2*$AH$2/(1+1/$A1793),$AM$2*SQRT(Sum_Sq(U1793,1/($X$2*S$8*(1+R$1017+U1793/T1793))))/SQRT(Sum_Sq($X$2*U1793*S$8,1)),                   $AQ$2*SQRT(Sum_Sq($AH$2/(1+1/$A1793)+U1793*( 1/(R$1017+1+U1793/T1793)-1)/(1+($X$2*U1793*S$8)^2), (U1793^2*S$8*$X$2+1/($X$2*S$8*(R$1017+1+U1793/T1793           )))/(1+($X$2*U1793*S$8)^2))),           V_rtHz(T1793)/($X$2*S$8*(T1793*R$1017+T1793+U1793)),V_rtHz(U1793)*SQRT(Sum_Sq(T1793*S$8*$X$2*R$1017,1))/($X$2*S$8*(T1793*R$1017+T1793+U1793))))/SQRT(Sum_Sq(1/(1+$A1793)+$AC$2/$I$2-1/(1+(1+U1793/T1793)/R$1017),$X$2/$I$2)),IF(U1794&lt;0,"A",R1794))</f>
        <v>1.3738433692876651E-6</v>
      </c>
      <c r="T1793" s="13">
        <f t="shared" si="672"/>
        <v>2192.7526641119457</v>
      </c>
      <c r="U1793" s="12">
        <f t="shared" si="696"/>
        <v>141914.81438909555</v>
      </c>
      <c r="X1793" s="13">
        <f>IF(AA1793&gt;0,SQRT(Sum_Sq($AI$2,V_rtHz($AH$2)/(1+1/$A1793),V_rtHz($AH$2*$A1793)/(1+$A1793),$AN$2*$AH$2/(1+1/$A1793),$AM$2*SQRT(Sum_Sq(AA1793,1/($X$2*Y$8*(1+X$1017+AA1793/Z1793))))/SQRT(Sum_Sq($X$2*AA1793*Y$8,1)),                   $AQ$2*SQRT(Sum_Sq($AH$2/(1+1/$A1793)+AA1793*( 1/(X$1017+1+AA1793/Z1793)-1)/(1+($X$2*AA1793*Y$8)^2), (AA1793^2*Y$8*$X$2+1/($X$2*Y$8*(X$1017+1+AA1793/Z1793           )))/(1+($X$2*AA1793*Y$8)^2))),           V_rtHz(Z1793)/($X$2*Y$8*(Z1793*X$1017+Z1793+AA1793)),V_rtHz(AA1793)*SQRT(Sum_Sq(Z1793*Y$8*$X$2*X$1017,1))/($X$2*Y$8*(Z1793*X$1017+Z1793+AA1793))))/SQRT(Sum_Sq(1/(1+$A1793)+$AC$2/$I$2-1/(1+(1+AA1793/Z1793)/X$1017),$X$2/$I$2)),IF(AA1794&lt;0,"A",X1794))</f>
        <v>2.3582033081455604E-6</v>
      </c>
      <c r="Z1793" s="13">
        <f t="shared" si="673"/>
        <v>2180.4967327793224</v>
      </c>
      <c r="AA1793" s="12">
        <f t="shared" si="697"/>
        <v>451296.47422353644</v>
      </c>
      <c r="AC1793" s="13">
        <f>IF(AF1793&gt;0,SQRT(Sum_Sq($AI$2,V_rtHz($AH$2)/(1+1/$A1793),V_rtHz($AH$2*$A1793)/(1+$A1793),$AN$2*$AH$2/(1+1/$A1793),$AM$2*SQRT(Sum_Sq(AF1793,1/($X$2*AD$8*(1+AC$1017+AF1793/AE1793))))/SQRT(Sum_Sq($X$2*AF1793*AD$8,1)),                   $AQ$2*SQRT(Sum_Sq($AH$2/(1+1/$A1793)+AF1793*( 1/(AC$1017+1+AF1793/AE1793)-1)/(1+($X$2*AF1793*AD$8)^2), (AF1793^2*AD$8*$X$2+1/($X$2*AD$8*(AC$1017+1+AF1793/AE1793           )))/(1+($X$2*AF1793*AD$8)^2))),           V_rtHz(AE1793)/($X$2*AD$8*(AE1793*AC$1017+AE1793+AF1793)),V_rtHz(AF1793)*SQRT(Sum_Sq(AE1793*AD$8*$X$2*AC$1017,1))/($X$2*AD$8*(AE1793*AC$1017+AE1793+AF1793))))/SQRT(Sum_Sq(1/(1+$A1793)+$AC$2/$I$2-1/(1+(1+AF1793/AE1793)/AC$1017),$X$2/$I$2)),IF(AF1794&lt;0,"A",AC1794))</f>
        <v>4.1455735641541261E-6</v>
      </c>
      <c r="AE1793" s="13">
        <f t="shared" si="674"/>
        <v>2176.6645711688311</v>
      </c>
      <c r="AF1793" s="12">
        <f t="shared" si="698"/>
        <v>1429637.3058598605</v>
      </c>
      <c r="AG1793" s="13"/>
      <c r="AH1793" s="13">
        <f>IF(AK1793&gt;0,SQRT(Sum_Sq($AI$2,V_rtHz($AH$2)/(1+1/$A1793),V_rtHz($AH$2*$A1793)/(1+$A1793),$AN$2*$AH$2/(1+1/$A1793),$AM$2*SQRT(Sum_Sq(AK1793,1/($X$2*AI$8*(1+AH$1017+AK1793/AJ1793))))/SQRT(Sum_Sq($X$2*AK1793*AI$8,1)),                   $AQ$2*SQRT(Sum_Sq($AH$2/(1+1/$A1793)+AK1793*( 1/(AH$1017+1+AK1793/AJ1793)-1)/(1+($X$2*AK1793*AI$8)^2), (AK1793^2*AI$8*$X$2+1/($X$2*AI$8*(AH$1017+1+AK1793/AJ1793           )))/(1+($X$2*AK1793*AI$8)^2))),           V_rtHz(AJ1793)/($X$2*AI$8*(AJ1793*AH$1017+AJ1793+AK1793)),V_rtHz(AK1793)*SQRT(Sum_Sq(AJ1793*AI$8*$X$2*AH$1017,1))/($X$2*AI$8*(AJ1793*AH$1017+AJ1793+AK1793))))/SQRT(Sum_Sq(1/(1+$A1793)+$AC$2/$I$2-1/(1+(1+AK1793/AJ1793)/AH$1017),$X$2/$I$2)),IF(AK1794&lt;0,"A",AH1794))</f>
        <v>7.3461835873513102E-6</v>
      </c>
      <c r="AI1793" s="13"/>
      <c r="AJ1793" s="13">
        <f t="shared" si="675"/>
        <v>2175.4570268886555</v>
      </c>
      <c r="AK1793" s="12">
        <f t="shared" si="699"/>
        <v>4523419.5637807697</v>
      </c>
      <c r="AM1793" s="13">
        <f>IF(AP1793&gt;0,SQRT(Sum_Sq($AI$2,V_rtHz($AH$2)/(1+1/$A1793),V_rtHz($AH$2*$A1793)/(1+$A1793),$AN$2*$AH$2/(1+1/$A1793),$AM$2*SQRT(Sum_Sq(AP1793,1/($X$2*AN$8*(1+AM$1017+AP1793/AO1793))))/SQRT(Sum_Sq($X$2*AP1793*AN$8,1)),                   $AQ$2*SQRT(Sum_Sq($AH$2/(1+1/$A1793)+AP1793*( 1/(AM$1017+1+AP1793/AO1793)-1)/(1+($X$2*AP1793*AN$8)^2), (AP1793^2*AN$8*$X$2+1/($X$2*AN$8*(AM$1017+1+AP1793/AO1793           )))/(1+($X$2*AP1793*AN$8)^2))),           V_rtHz(AO1793)/($X$2*AN$8*(AO1793*AM$1017+AO1793+AP1793)),V_rtHz(AP1793)*SQRT(Sum_Sq(AO1793*AN$8*$X$2*AM$1017,1))/($X$2*AN$8*(AO1793*AM$1017+AO1793+AP1793))))/SQRT(Sum_Sq(1/(1+$A1793)+$AC$2/$I$2-1/(1+(1+AP1793/AO1793)/AM$1017),$X$2/$I$2)),IF(AP1794&lt;0,"A",AM1794))</f>
        <v>1.3056126189502795E-5</v>
      </c>
      <c r="AO1793" s="13">
        <f t="shared" si="676"/>
        <v>2175.0755951889641</v>
      </c>
      <c r="AP1793" s="12">
        <f t="shared" si="700"/>
        <v>14306817.10635473</v>
      </c>
      <c r="AR1793" s="13">
        <f t="shared" si="677"/>
        <v>31506.815879885431</v>
      </c>
      <c r="AS1793" s="13">
        <f t="shared" si="678"/>
        <v>0.34465664218175224</v>
      </c>
      <c r="AV1793" s="13"/>
      <c r="AW1793" s="13">
        <f t="shared" si="679"/>
        <v>9963.3300000000036</v>
      </c>
      <c r="AX1793" s="13">
        <f t="shared" si="680"/>
        <v>1.0898999999999985</v>
      </c>
      <c r="AZ1793" s="13"/>
      <c r="BA1793" s="13"/>
      <c r="BB1793" s="13">
        <f t="shared" si="681"/>
        <v>3150.6815879885426</v>
      </c>
      <c r="BC1793" s="13">
        <f t="shared" si="682"/>
        <v>3.4465664218175185</v>
      </c>
      <c r="BD1793" s="13"/>
      <c r="BE1793" s="13"/>
      <c r="BG1793" s="13">
        <f t="shared" si="683"/>
        <v>996.3330000000002</v>
      </c>
      <c r="BH1793" s="13">
        <f t="shared" si="684"/>
        <v>10.899000000000029</v>
      </c>
      <c r="BI1793" s="13"/>
      <c r="BL1793" s="13">
        <f t="shared" si="685"/>
        <v>315.06815879885437</v>
      </c>
      <c r="BM1793" s="13">
        <f t="shared" si="686"/>
        <v>34.465664218175192</v>
      </c>
      <c r="BP1793" s="13"/>
      <c r="BQ1793" s="13">
        <f t="shared" si="687"/>
        <v>99.633300000000006</v>
      </c>
      <c r="BR1793" s="13">
        <f t="shared" si="688"/>
        <v>108.99000000000024</v>
      </c>
      <c r="BT1793" s="13"/>
      <c r="BU1793" s="13"/>
      <c r="BV1793" s="13">
        <f t="shared" si="689"/>
        <v>31.50681587988543</v>
      </c>
      <c r="BW1793" s="13">
        <f t="shared" si="690"/>
        <v>344.65664218175232</v>
      </c>
      <c r="CA1793" s="13">
        <f t="shared" si="691"/>
        <v>9.9633299999999974</v>
      </c>
      <c r="CB1793" s="13">
        <f t="shared" si="692"/>
        <v>1089.9000000000042</v>
      </c>
    </row>
    <row r="1794" spans="1:80" x14ac:dyDescent="0.3">
      <c r="A1794" s="13">
        <f t="shared" si="668"/>
        <v>0.47863009232263737</v>
      </c>
      <c r="C1794" s="13">
        <f>IF(F1794&gt;0,SQRT(Sum_Sq($AI$2,V_rtHz($AH$2)/(1+1/$A1794),V_rtHz($AH$2*$A1794)/(1+$A1794),$AN$2*$AH$2/(1+1/$A1794),$AM$2*SQRT(Sum_Sq(F1794,1/($X$2*D$8*(1+C$1017+F1794/E1794))))/SQRT(Sum_Sq($X$2*F1794*D$8,1)),                   $AQ$2*SQRT(Sum_Sq($AH$2/(1+1/$A1794)+F1794*( 1/(C$1017+1+F1794/E1794)-1)/(1+($X$2*F1794*D$8)^2), (F1794^2*D$8*$X$2+1/($X$2*D$8*(C$1017+1+F1794/E1794           )))/(1+($X$2*F1794*D$8)^2))),           V_rtHz(E1794)/($X$2*D$8*(E1794*C$1017+E1794+F1794)),V_rtHz(F1794)*SQRT(Sum_Sq(E1794*D$8*$X$2*C$1017,1))/($X$2*D$8*(E1794*C$1017+E1794+F1794))))/SQRT(Sum_Sq(1/(1+$A1794)+$AC$2/$I$2-1/(1+(1+F1794/E1794)/C$1017),$X$2/$I$2)),IF(F1795&lt;0,"A",C1795))</f>
        <v>6.4922028695535879E-7</v>
      </c>
      <c r="E1794" s="13">
        <f t="shared" si="669"/>
        <v>3093.1304284870193</v>
      </c>
      <c r="F1794" s="12">
        <f t="shared" si="693"/>
        <v>3181.4063787817381</v>
      </c>
      <c r="H1794" s="13">
        <f>IF(K1794&gt;0,SQRT(Sum_Sq($AI$2,V_rtHz($AH$2)/(1+1/$A1794),V_rtHz($AH$2*$A1794)/(1+$A1794),$AN$2*$AH$2/(1+1/$A1794),$AM$2*SQRT(Sum_Sq(K1794,1/($X$2*I$8*(1+H$1017+K1794/J1794))))/SQRT(Sum_Sq($X$2*K1794*I$8,1)),                   $AQ$2*SQRT(Sum_Sq($AH$2/(1+1/$A1794)+K1794*( 1/(H$1017+1+K1794/J1794)-1)/(1+($X$2*K1794*I$8)^2), (K1794^2*I$8*$X$2+1/($X$2*I$8*(H$1017+1+K1794/J1794           )))/(1+($X$2*K1794*I$8)^2))),           V_rtHz(J1794)/($X$2*I$8*(J1794*H$1017+J1794+K1794)),V_rtHz(K1794)*SQRT(Sum_Sq(J1794*I$8*$X$2*H$1017,1))/($X$2*I$8*(J1794*H$1017+J1794+K1794))))/SQRT(Sum_Sq(1/(1+$A1794)+$AC$2/$I$2-1/(1+(1+K1794/J1794)/H$1017),$X$2/$I$2)),IF(K1795&lt;0,"A",H1795))</f>
        <v>6.2505056334618976E-7</v>
      </c>
      <c r="J1794" s="13">
        <f t="shared" si="670"/>
        <v>2358.387624702616</v>
      </c>
      <c r="K1794" s="12">
        <f t="shared" si="694"/>
        <v>13194.781217013922</v>
      </c>
      <c r="M1794" s="13">
        <f>IF(P1794&gt;0,SQRT(Sum_Sq($AI$2,V_rtHz($AH$2)/(1+1/$A1794),V_rtHz($AH$2*$A1794)/(1+$A1794),$AN$2*$AH$2/(1+1/$A1794),$AM$2*SQRT(Sum_Sq(P1794,1/($X$2*N$8*(1+M$1017+P1794/O1794))))/SQRT(Sum_Sq($X$2*P1794*N$8,1)),                   $AQ$2*SQRT(Sum_Sq($AH$2/(1+1/$A1794)+P1794*( 1/(M$1017+1+P1794/O1794)-1)/(1+($X$2*P1794*N$8)^2), (P1794^2*N$8*$X$2+1/($X$2*N$8*(M$1017+1+P1794/O1794           )))/(1+($X$2*P1794*N$8)^2))),           V_rtHz(O1794)/($X$2*N$8*(O1794*M$1017+O1794+P1794)),V_rtHz(P1794)*SQRT(Sum_Sq(O1794*N$8*$X$2*M$1017,1))/($X$2*N$8*(O1794*M$1017+O1794+P1794))))/SQRT(Sum_Sq(1/(1+$A1794)+$AC$2/$I$2-1/(1+(1+P1794/O1794)/M$1017),$X$2/$I$2)),IF(P1795&lt;0,"A",M1795))</f>
        <v>8.5834206887905961E-7</v>
      </c>
      <c r="O1794" s="13">
        <f t="shared" si="671"/>
        <v>2217.7975009872807</v>
      </c>
      <c r="P1794" s="12">
        <f t="shared" si="695"/>
        <v>44370.619369946377</v>
      </c>
      <c r="R1794" s="13">
        <f>IF(U1794&gt;0,SQRT(Sum_Sq($AI$2,V_rtHz($AH$2)/(1+1/$A1794),V_rtHz($AH$2*$A1794)/(1+$A1794),$AN$2*$AH$2/(1+1/$A1794),$AM$2*SQRT(Sum_Sq(U1794,1/($X$2*S$8*(1+R$1017+U1794/T1794))))/SQRT(Sum_Sq($X$2*U1794*S$8,1)),                   $AQ$2*SQRT(Sum_Sq($AH$2/(1+1/$A1794)+U1794*( 1/(R$1017+1+U1794/T1794)-1)/(1+($X$2*U1794*S$8)^2), (U1794^2*S$8*$X$2+1/($X$2*S$8*(R$1017+1+U1794/T1794           )))/(1+($X$2*U1794*S$8)^2))),           V_rtHz(T1794)/($X$2*S$8*(T1794*R$1017+T1794+U1794)),V_rtHz(U1794)*SQRT(Sum_Sq(T1794*S$8*$X$2*R$1017,1))/($X$2*S$8*(T1794*R$1017+T1794+U1794))))/SQRT(Sum_Sq(1/(1+$A1794)+$AC$2/$I$2-1/(1+(1+U1794/T1794)/R$1017),$X$2/$I$2)),IF(U1795&lt;0,"A",R1795))</f>
        <v>1.378656557044856E-6</v>
      </c>
      <c r="T1794" s="13">
        <f t="shared" si="672"/>
        <v>2178.419045741281</v>
      </c>
      <c r="U1794" s="12">
        <f t="shared" si="696"/>
        <v>142848.58918076093</v>
      </c>
      <c r="X1794" s="13">
        <f>IF(AA1794&gt;0,SQRT(Sum_Sq($AI$2,V_rtHz($AH$2)/(1+1/$A1794),V_rtHz($AH$2*$A1794)/(1+$A1794),$AN$2*$AH$2/(1+1/$A1794),$AM$2*SQRT(Sum_Sq(AA1794,1/($X$2*Y$8*(1+X$1017+AA1794/Z1794))))/SQRT(Sum_Sq($X$2*AA1794*Y$8,1)),                   $AQ$2*SQRT(Sum_Sq($AH$2/(1+1/$A1794)+AA1794*( 1/(X$1017+1+AA1794/Z1794)-1)/(1+($X$2*AA1794*Y$8)^2), (AA1794^2*Y$8*$X$2+1/($X$2*Y$8*(X$1017+1+AA1794/Z1794           )))/(1+($X$2*AA1794*Y$8)^2))),           V_rtHz(Z1794)/($X$2*Y$8*(Z1794*X$1017+Z1794+AA1794)),V_rtHz(AA1794)*SQRT(Sum_Sq(Z1794*Y$8*$X$2*X$1017,1))/($X$2*Y$8*(Z1794*X$1017+Z1794+AA1794))))/SQRT(Sum_Sq(1/(1+$A1794)+$AC$2/$I$2-1/(1+(1+AA1794/Z1794)/X$1017),$X$2/$I$2)),IF(AA1795&lt;0,"A",X1795))</f>
        <v>2.3664667378617223E-6</v>
      </c>
      <c r="Z1794" s="13">
        <f t="shared" si="673"/>
        <v>2166.405768899881</v>
      </c>
      <c r="AA1794" s="12">
        <f t="shared" si="697"/>
        <v>454231.84413830191</v>
      </c>
      <c r="AC1794" s="13">
        <f>IF(AF1794&gt;0,SQRT(Sum_Sq($AI$2,V_rtHz($AH$2)/(1+1/$A1794),V_rtHz($AH$2*$A1794)/(1+$A1794),$AN$2*$AH$2/(1+1/$A1794),$AM$2*SQRT(Sum_Sq(AF1794,1/($X$2*AD$8*(1+AC$1017+AF1794/AE1794))))/SQRT(Sum_Sq($X$2*AF1794*AD$8,1)),                   $AQ$2*SQRT(Sum_Sq($AH$2/(1+1/$A1794)+AF1794*( 1/(AC$1017+1+AF1794/AE1794)-1)/(1+($X$2*AF1794*AD$8)^2), (AF1794^2*AD$8*$X$2+1/($X$2*AD$8*(AC$1017+1+AF1794/AE1794           )))/(1+($X$2*AF1794*AD$8)^2))),           V_rtHz(AE1794)/($X$2*AD$8*(AE1794*AC$1017+AE1794+AF1794)),V_rtHz(AF1794)*SQRT(Sum_Sq(AE1794*AD$8*$X$2*AC$1017,1))/($X$2*AD$8*(AE1794*AC$1017+AE1794+AF1794))))/SQRT(Sum_Sq(1/(1+$A1794)+$AC$2/$I$2-1/(1+(1+AF1794/AE1794)/AC$1017),$X$2/$I$2)),IF(AF1795&lt;0,"A",AC1795))</f>
        <v>4.1600935967026929E-6</v>
      </c>
      <c r="AE1794" s="13">
        <f t="shared" si="674"/>
        <v>2162.6489073041962</v>
      </c>
      <c r="AF1794" s="12">
        <f t="shared" si="698"/>
        <v>1438902.4787039589</v>
      </c>
      <c r="AG1794" s="13"/>
      <c r="AH1794" s="13">
        <f>IF(AK1794&gt;0,SQRT(Sum_Sq($AI$2,V_rtHz($AH$2)/(1+1/$A1794),V_rtHz($AH$2*$A1794)/(1+$A1794),$AN$2*$AH$2/(1+1/$A1794),$AM$2*SQRT(Sum_Sq(AK1794,1/($X$2*AI$8*(1+AH$1017+AK1794/AJ1794))))/SQRT(Sum_Sq($X$2*AK1794*AI$8,1)),                   $AQ$2*SQRT(Sum_Sq($AH$2/(1+1/$A1794)+AK1794*( 1/(AH$1017+1+AK1794/AJ1794)-1)/(1+($X$2*AK1794*AI$8)^2), (AK1794^2*AI$8*$X$2+1/($X$2*AI$8*(AH$1017+1+AK1794/AJ1794           )))/(1+($X$2*AK1794*AI$8)^2))),           V_rtHz(AJ1794)/($X$2*AI$8*(AJ1794*AH$1017+AJ1794+AK1794)),V_rtHz(AK1794)*SQRT(Sum_Sq(AJ1794*AI$8*$X$2*AH$1017,1))/($X$2*AI$8*(AJ1794*AH$1017+AJ1794+AK1794))))/SQRT(Sum_Sq(1/(1+$A1794)+$AC$2/$I$2-1/(1+(1+AK1794/AJ1794)/AH$1017),$X$2/$I$2)),IF(AK1795&lt;0,"A",AH1795))</f>
        <v>7.371916708052719E-6</v>
      </c>
      <c r="AI1794" s="13"/>
      <c r="AJ1794" s="13">
        <f t="shared" si="675"/>
        <v>2161.4650342758391</v>
      </c>
      <c r="AK1794" s="12">
        <f t="shared" si="699"/>
        <v>4552701.394445356</v>
      </c>
      <c r="AM1794" s="13">
        <f>IF(AP1794&gt;0,SQRT(Sum_Sq($AI$2,V_rtHz($AH$2)/(1+1/$A1794),V_rtHz($AH$2*$A1794)/(1+$A1794),$AN$2*$AH$2/(1+1/$A1794),$AM$2*SQRT(Sum_Sq(AP1794,1/($X$2*AN$8*(1+AM$1017+AP1794/AO1794))))/SQRT(Sum_Sq($X$2*AP1794*AN$8,1)),                   $AQ$2*SQRT(Sum_Sq($AH$2/(1+1/$A1794)+AP1794*( 1/(AM$1017+1+AP1794/AO1794)-1)/(1+($X$2*AP1794*AN$8)^2), (AP1794^2*AN$8*$X$2+1/($X$2*AN$8*(AM$1017+1+AP1794/AO1794           )))/(1+($X$2*AP1794*AN$8)^2))),           V_rtHz(AO1794)/($X$2*AN$8*(AO1794*AM$1017+AO1794+AP1794)),V_rtHz(AP1794)*SQRT(Sum_Sq(AO1794*AN$8*$X$2*AM$1017,1))/($X$2*AN$8*(AO1794*AM$1017+AO1794+AP1794))))/SQRT(Sum_Sq(1/(1+$A1794)+$AC$2/$I$2-1/(1+(1+AP1794/AO1794)/AM$1017),$X$2/$I$2)),IF(AP1795&lt;0,"A",AM1795))</f>
        <v>1.3101908072490021E-5</v>
      </c>
      <c r="AO1794" s="13">
        <f t="shared" si="676"/>
        <v>2161.091074096767</v>
      </c>
      <c r="AP1794" s="12">
        <f t="shared" si="700"/>
        <v>14399397.186844693</v>
      </c>
      <c r="AR1794" s="13">
        <f t="shared" si="677"/>
        <v>31506.815879885424</v>
      </c>
      <c r="AS1794" s="13">
        <f t="shared" si="678"/>
        <v>0.34465664218175168</v>
      </c>
      <c r="AV1794" s="13"/>
      <c r="AW1794" s="13">
        <f t="shared" si="679"/>
        <v>9963.3300000000036</v>
      </c>
      <c r="AX1794" s="13">
        <f t="shared" si="680"/>
        <v>1.0898999999999972</v>
      </c>
      <c r="AZ1794" s="13"/>
      <c r="BA1794" s="13"/>
      <c r="BB1794" s="13">
        <f t="shared" si="681"/>
        <v>3150.681587988543</v>
      </c>
      <c r="BC1794" s="13">
        <f t="shared" si="682"/>
        <v>3.4465664218175083</v>
      </c>
      <c r="BD1794" s="13"/>
      <c r="BE1794" s="13"/>
      <c r="BG1794" s="13">
        <f t="shared" si="683"/>
        <v>996.3330000000002</v>
      </c>
      <c r="BH1794" s="13">
        <f t="shared" si="684"/>
        <v>10.899000000000004</v>
      </c>
      <c r="BI1794" s="13"/>
      <c r="BL1794" s="13">
        <f t="shared" si="685"/>
        <v>315.06815879885437</v>
      </c>
      <c r="BM1794" s="13">
        <f t="shared" si="686"/>
        <v>34.465664218175149</v>
      </c>
      <c r="BP1794" s="13"/>
      <c r="BQ1794" s="13">
        <f t="shared" si="687"/>
        <v>99.633300000000006</v>
      </c>
      <c r="BR1794" s="13">
        <f t="shared" si="688"/>
        <v>108.99000000000002</v>
      </c>
      <c r="BT1794" s="13"/>
      <c r="BU1794" s="13"/>
      <c r="BV1794" s="13">
        <f t="shared" si="689"/>
        <v>31.50681587988543</v>
      </c>
      <c r="BW1794" s="13">
        <f t="shared" si="690"/>
        <v>344.65664218175209</v>
      </c>
      <c r="CA1794" s="13">
        <f t="shared" si="691"/>
        <v>9.9633299999999991</v>
      </c>
      <c r="CB1794" s="13">
        <f t="shared" si="692"/>
        <v>1089.9000000000028</v>
      </c>
    </row>
    <row r="1795" spans="1:80" x14ac:dyDescent="0.3">
      <c r="A1795" s="13">
        <f t="shared" si="668"/>
        <v>0.48528850016212038</v>
      </c>
      <c r="C1795" s="13">
        <f>IF(F1795&gt;0,SQRT(Sum_Sq($AI$2,V_rtHz($AH$2)/(1+1/$A1795),V_rtHz($AH$2*$A1795)/(1+$A1795),$AN$2*$AH$2/(1+1/$A1795),$AM$2*SQRT(Sum_Sq(F1795,1/($X$2*D$8*(1+C$1017+F1795/E1795))))/SQRT(Sum_Sq($X$2*F1795*D$8,1)),                   $AQ$2*SQRT(Sum_Sq($AH$2/(1+1/$A1795)+F1795*( 1/(C$1017+1+F1795/E1795)-1)/(1+($X$2*F1795*D$8)^2), (F1795^2*D$8*$X$2+1/($X$2*D$8*(C$1017+1+F1795/E1795           )))/(1+($X$2*F1795*D$8)^2))),           V_rtHz(E1795)/($X$2*D$8*(E1795*C$1017+E1795+F1795)),V_rtHz(F1795)*SQRT(Sum_Sq(E1795*D$8*$X$2*C$1017,1))/($X$2*D$8*(E1795*C$1017+E1795+F1795))))/SQRT(Sum_Sq(1/(1+$A1795)+$AC$2/$I$2-1/(1+(1+F1795/E1795)/C$1017),$X$2/$I$2)),IF(F1796&lt;0,"A",C1796))</f>
        <v>6.4784093719279848E-7</v>
      </c>
      <c r="E1795" s="13">
        <f t="shared" si="669"/>
        <v>3051.6340068041104</v>
      </c>
      <c r="F1795" s="12">
        <f t="shared" si="693"/>
        <v>3224.6674580410036</v>
      </c>
      <c r="H1795" s="13">
        <f>IF(K1795&gt;0,SQRT(Sum_Sq($AI$2,V_rtHz($AH$2)/(1+1/$A1795),V_rtHz($AH$2*$A1795)/(1+$A1795),$AN$2*$AH$2/(1+1/$A1795),$AM$2*SQRT(Sum_Sq(K1795,1/($X$2*I$8*(1+H$1017+K1795/J1795))))/SQRT(Sum_Sq($X$2*K1795*I$8,1)),                   $AQ$2*SQRT(Sum_Sq($AH$2/(1+1/$A1795)+K1795*( 1/(H$1017+1+K1795/J1795)-1)/(1+($X$2*K1795*I$8)^2), (K1795^2*I$8*$X$2+1/($X$2*I$8*(H$1017+1+K1795/J1795           )))/(1+($X$2*K1795*I$8)^2))),           V_rtHz(J1795)/($X$2*I$8*(J1795*H$1017+J1795+K1795)),V_rtHz(K1795)*SQRT(Sum_Sq(J1795*I$8*$X$2*H$1017,1))/($X$2*I$8*(J1795*H$1017+J1795+K1795))))/SQRT(Sum_Sq(1/(1+$A1795)+$AC$2/$I$2-1/(1+(1+K1795/J1795)/H$1017),$X$2/$I$2)),IF(K1796&lt;0,"A",H1796))</f>
        <v>6.2691196049998455E-7</v>
      </c>
      <c r="J1795" s="13">
        <f t="shared" si="670"/>
        <v>2340.246767149707</v>
      </c>
      <c r="K1795" s="12">
        <f t="shared" si="694"/>
        <v>13297.063014754072</v>
      </c>
      <c r="M1795" s="13">
        <f>IF(P1795&gt;0,SQRT(Sum_Sq($AI$2,V_rtHz($AH$2)/(1+1/$A1795),V_rtHz($AH$2*$A1795)/(1+$A1795),$AN$2*$AH$2/(1+1/$A1795),$AM$2*SQRT(Sum_Sq(P1795,1/($X$2*N$8*(1+M$1017+P1795/O1795))))/SQRT(Sum_Sq($X$2*P1795*N$8,1)),                   $AQ$2*SQRT(Sum_Sq($AH$2/(1+1/$A1795)+P1795*( 1/(M$1017+1+P1795/O1795)-1)/(1+($X$2*P1795*N$8)^2), (P1795^2*N$8*$X$2+1/($X$2*N$8*(M$1017+1+P1795/O1795           )))/(1+($X$2*P1795*N$8)^2))),           V_rtHz(O1795)/($X$2*N$8*(O1795*M$1017+O1795+P1795)),V_rtHz(P1795)*SQRT(Sum_Sq(O1795*N$8*$X$2*M$1017,1))/($X$2*N$8*(O1795*M$1017+O1795+P1795))))/SQRT(Sum_Sq(1/(1+$A1795)+$AC$2/$I$2-1/(1+(1+P1795/O1795)/M$1017),$X$2/$I$2)),IF(P1796&lt;0,"A",M1796))</f>
        <v>8.6135884644703628E-7</v>
      </c>
      <c r="O1795" s="13">
        <f t="shared" si="671"/>
        <v>2202.7550069150152</v>
      </c>
      <c r="P1795" s="12">
        <f t="shared" si="695"/>
        <v>44673.62391505461</v>
      </c>
      <c r="R1795" s="13">
        <f>IF(U1795&gt;0,SQRT(Sum_Sq($AI$2,V_rtHz($AH$2)/(1+1/$A1795),V_rtHz($AH$2*$A1795)/(1+$A1795),$AN$2*$AH$2/(1+1/$A1795),$AM$2*SQRT(Sum_Sq(U1795,1/($X$2*S$8*(1+R$1017+U1795/T1795))))/SQRT(Sum_Sq($X$2*U1795*S$8,1)),                   $AQ$2*SQRT(Sum_Sq($AH$2/(1+1/$A1795)+U1795*( 1/(R$1017+1+U1795/T1795)-1)/(1+($X$2*U1795*S$8)^2), (U1795^2*S$8*$X$2+1/($X$2*S$8*(R$1017+1+U1795/T1795           )))/(1+($X$2*U1795*S$8)^2))),           V_rtHz(T1795)/($X$2*S$8*(T1795*R$1017+T1795+U1795)),V_rtHz(U1795)*SQRT(Sum_Sq(T1795*S$8*$X$2*R$1017,1))/($X$2*S$8*(T1795*R$1017+T1795+U1795))))/SQRT(Sum_Sq(1/(1+$A1795)+$AC$2/$I$2-1/(1+(1+U1795/T1795)/R$1017),$X$2/$I$2)),IF(U1796&lt;0,"A",R1796))</f>
        <v>1.3835738852867317E-6</v>
      </c>
      <c r="T1795" s="13">
        <f t="shared" si="672"/>
        <v>2164.1754396229776</v>
      </c>
      <c r="U1795" s="12">
        <f t="shared" si="696"/>
        <v>143788.75281148791</v>
      </c>
      <c r="X1795" s="13">
        <f>IF(AA1795&gt;0,SQRT(Sum_Sq($AI$2,V_rtHz($AH$2)/(1+1/$A1795),V_rtHz($AH$2*$A1795)/(1+$A1795),$AN$2*$AH$2/(1+1/$A1795),$AM$2*SQRT(Sum_Sq(AA1795,1/($X$2*Y$8*(1+X$1017+AA1795/Z1795))))/SQRT(Sum_Sq($X$2*AA1795*Y$8,1)),                   $AQ$2*SQRT(Sum_Sq($AH$2/(1+1/$A1795)+AA1795*( 1/(X$1017+1+AA1795/Z1795)-1)/(1+($X$2*AA1795*Y$8)^2), (AA1795^2*Y$8*$X$2+1/($X$2*Y$8*(X$1017+1+AA1795/Z1795           )))/(1+($X$2*AA1795*Y$8)^2))),           V_rtHz(Z1795)/($X$2*Y$8*(Z1795*X$1017+Z1795+AA1795)),V_rtHz(AA1795)*SQRT(Sum_Sq(Z1795*Y$8*$X$2*X$1017,1))/($X$2*Y$8*(Z1795*X$1017+Z1795+AA1795))))/SQRT(Sum_Sq(1/(1+$A1795)+$AC$2/$I$2-1/(1+(1+AA1795/Z1795)/X$1017),$X$2/$I$2)),IF(AA1796&lt;0,"A",X1796))</f>
        <v>2.3749044622518303E-6</v>
      </c>
      <c r="Z1795" s="13">
        <f t="shared" si="673"/>
        <v>2152.4000569115474</v>
      </c>
      <c r="AA1795" s="12">
        <f t="shared" si="697"/>
        <v>457187.54020628071</v>
      </c>
      <c r="AC1795" s="13">
        <f>IF(AF1795&gt;0,SQRT(Sum_Sq($AI$2,V_rtHz($AH$2)/(1+1/$A1795),V_rtHz($AH$2*$A1795)/(1+$A1795),$AN$2*$AH$2/(1+1/$A1795),$AM$2*SQRT(Sum_Sq(AF1795,1/($X$2*AD$8*(1+AC$1017+AF1795/AE1795))))/SQRT(Sum_Sq($X$2*AF1795*AD$8,1)),                   $AQ$2*SQRT(Sum_Sq($AH$2/(1+1/$A1795)+AF1795*( 1/(AC$1017+1+AF1795/AE1795)-1)/(1+($X$2*AF1795*AD$8)^2), (AF1795^2*AD$8*$X$2+1/($X$2*AD$8*(AC$1017+1+AF1795/AE1795           )))/(1+($X$2*AF1795*AD$8)^2))),           V_rtHz(AE1795)/($X$2*AD$8*(AE1795*AC$1017+AE1795+AF1795)),V_rtHz(AF1795)*SQRT(Sum_Sq(AE1795*AD$8*$X$2*AC$1017,1))/($X$2*AD$8*(AE1795*AC$1017+AE1795+AF1795))))/SQRT(Sum_Sq(1/(1+$A1795)+$AC$2/$I$2-1/(1+(1+AF1795/AE1795)/AC$1017),$X$2/$I$2)),IF(AF1796&lt;0,"A",AC1796))</f>
        <v>4.174917413075297E-6</v>
      </c>
      <c r="AE1795" s="13">
        <f t="shared" si="674"/>
        <v>2148.7170370149688</v>
      </c>
      <c r="AF1795" s="12">
        <f t="shared" si="698"/>
        <v>1448232.0471612371</v>
      </c>
      <c r="AG1795" s="13"/>
      <c r="AH1795" s="13">
        <f>IF(AK1795&gt;0,SQRT(Sum_Sq($AI$2,V_rtHz($AH$2)/(1+1/$A1795),V_rtHz($AH$2*$A1795)/(1+$A1795),$AN$2*$AH$2/(1+1/$A1795),$AM$2*SQRT(Sum_Sq(AK1795,1/($X$2*AI$8*(1+AH$1017+AK1795/AJ1795))))/SQRT(Sum_Sq($X$2*AK1795*AI$8,1)),                   $AQ$2*SQRT(Sum_Sq($AH$2/(1+1/$A1795)+AK1795*( 1/(AH$1017+1+AK1795/AJ1795)-1)/(1+($X$2*AK1795*AI$8)^2), (AK1795^2*AI$8*$X$2+1/($X$2*AI$8*(AH$1017+1+AK1795/AJ1795           )))/(1+($X$2*AK1795*AI$8)^2))),           V_rtHz(AJ1795)/($X$2*AI$8*(AJ1795*AH$1017+AJ1795+AK1795)),V_rtHz(AK1795)*SQRT(Sum_Sq(AJ1795*AI$8*$X$2*AH$1017,1))/($X$2*AI$8*(AJ1795*AH$1017+AJ1795+AK1795))))/SQRT(Sum_Sq(1/(1+$A1795)+$AC$2/$I$2-1/(1+(1+AK1795/AJ1795)/AH$1017),$X$2/$I$2)),IF(AK1796&lt;0,"A",AH1796))</f>
        <v>7.3981867696184327E-6</v>
      </c>
      <c r="AI1795" s="13"/>
      <c r="AJ1795" s="13">
        <f t="shared" si="675"/>
        <v>2147.5563786588568</v>
      </c>
      <c r="AK1795" s="12">
        <f t="shared" si="699"/>
        <v>4582186.979294979</v>
      </c>
      <c r="AM1795" s="13">
        <f>IF(AP1795&gt;0,SQRT(Sum_Sq($AI$2,V_rtHz($AH$2)/(1+1/$A1795),V_rtHz($AH$2*$A1795)/(1+$A1795),$AN$2*$AH$2/(1+1/$A1795),$AM$2*SQRT(Sum_Sq(AP1795,1/($X$2*AN$8*(1+AM$1017+AP1795/AO1795))))/SQRT(Sum_Sq($X$2*AP1795*AN$8,1)),                   $AQ$2*SQRT(Sum_Sq($AH$2/(1+1/$A1795)+AP1795*( 1/(AM$1017+1+AP1795/AO1795)-1)/(1+($X$2*AP1795*AN$8)^2), (AP1795^2*AN$8*$X$2+1/($X$2*AN$8*(AM$1017+1+AP1795/AO1795           )))/(1+($X$2*AP1795*AN$8)^2))),           V_rtHz(AO1795)/($X$2*AN$8*(AO1795*AM$1017+AO1795+AP1795)),V_rtHz(AP1795)*SQRT(Sum_Sq(AO1795*AN$8*$X$2*AM$1017,1))/($X$2*AN$8*(AO1795*AM$1017+AO1795+AP1795))))/SQRT(Sum_Sq(1/(1+$A1795)+$AC$2/$I$2-1/(1+(1+AP1795/AO1795)/AM$1017),$X$2/$I$2)),IF(AP1796&lt;0,"A",AM1796))</f>
        <v>1.3148644109312451E-5</v>
      </c>
      <c r="AO1795" s="13">
        <f t="shared" si="676"/>
        <v>2147.1897460714745</v>
      </c>
      <c r="AP1795" s="12">
        <f t="shared" si="700"/>
        <v>14492621.711611096</v>
      </c>
      <c r="AR1795" s="13">
        <f t="shared" si="677"/>
        <v>31506.815879885424</v>
      </c>
      <c r="AS1795" s="13">
        <f t="shared" si="678"/>
        <v>0.34465664218175224</v>
      </c>
      <c r="AV1795" s="13"/>
      <c r="AW1795" s="13">
        <f t="shared" si="679"/>
        <v>9963.3300000000036</v>
      </c>
      <c r="AX1795" s="13">
        <f t="shared" si="680"/>
        <v>1.0898999999999985</v>
      </c>
      <c r="AZ1795" s="13"/>
      <c r="BA1795" s="13"/>
      <c r="BB1795" s="13">
        <f t="shared" si="681"/>
        <v>3150.681587988543</v>
      </c>
      <c r="BC1795" s="13">
        <f t="shared" si="682"/>
        <v>3.4465664218175118</v>
      </c>
      <c r="BD1795" s="13"/>
      <c r="BE1795" s="13"/>
      <c r="BG1795" s="13">
        <f t="shared" si="683"/>
        <v>996.3330000000002</v>
      </c>
      <c r="BH1795" s="13">
        <f t="shared" si="684"/>
        <v>10.899000000000029</v>
      </c>
      <c r="BI1795" s="13"/>
      <c r="BL1795" s="13">
        <f t="shared" si="685"/>
        <v>315.06815879885437</v>
      </c>
      <c r="BM1795" s="13">
        <f t="shared" si="686"/>
        <v>34.465664218175192</v>
      </c>
      <c r="BP1795" s="13"/>
      <c r="BQ1795" s="13">
        <f t="shared" si="687"/>
        <v>99.633300000000006</v>
      </c>
      <c r="BR1795" s="13">
        <f t="shared" si="688"/>
        <v>108.99000000000024</v>
      </c>
      <c r="BT1795" s="13"/>
      <c r="BU1795" s="13"/>
      <c r="BV1795" s="13">
        <f t="shared" si="689"/>
        <v>31.50681587988543</v>
      </c>
      <c r="BW1795" s="13">
        <f t="shared" si="690"/>
        <v>344.65664218175209</v>
      </c>
      <c r="CA1795" s="13">
        <f t="shared" si="691"/>
        <v>9.9633299999999991</v>
      </c>
      <c r="CB1795" s="13">
        <f t="shared" si="692"/>
        <v>1089.9000000000015</v>
      </c>
    </row>
    <row r="1796" spans="1:80" x14ac:dyDescent="0.3">
      <c r="A1796" s="13">
        <f t="shared" si="668"/>
        <v>0.49203953568145053</v>
      </c>
      <c r="C1796" s="13">
        <f>IF(F1796&gt;0,SQRT(Sum_Sq($AI$2,V_rtHz($AH$2)/(1+1/$A1796),V_rtHz($AH$2*$A1796)/(1+$A1796),$AN$2*$AH$2/(1+1/$A1796),$AM$2*SQRT(Sum_Sq(F1796,1/($X$2*D$8*(1+C$1017+F1796/E1796))))/SQRT(Sum_Sq($X$2*F1796*D$8,1)),                   $AQ$2*SQRT(Sum_Sq($AH$2/(1+1/$A1796)+F1796*( 1/(C$1017+1+F1796/E1796)-1)/(1+($X$2*F1796*D$8)^2), (F1796^2*D$8*$X$2+1/($X$2*D$8*(C$1017+1+F1796/E1796           )))/(1+($X$2*F1796*D$8)^2))),           V_rtHz(E1796)/($X$2*D$8*(E1796*C$1017+E1796+F1796)),V_rtHz(F1796)*SQRT(Sum_Sq(E1796*D$8*$X$2*C$1017,1))/($X$2*D$8*(E1796*C$1017+E1796+F1796))))/SQRT(Sum_Sq(1/(1+$A1796)+$AC$2/$I$2-1/(1+(1+F1796/E1796)/C$1017),$X$2/$I$2)),IF(F1797&lt;0,"A",C1797))</f>
        <v>6.466286742852408E-7</v>
      </c>
      <c r="E1796" s="13">
        <f t="shared" si="669"/>
        <v>3011.2714212285491</v>
      </c>
      <c r="F1796" s="12">
        <f t="shared" si="693"/>
        <v>3267.8903689052809</v>
      </c>
      <c r="H1796" s="13">
        <f>IF(K1796&gt;0,SQRT(Sum_Sq($AI$2,V_rtHz($AH$2)/(1+1/$A1796),V_rtHz($AH$2*$A1796)/(1+$A1796),$AN$2*$AH$2/(1+1/$A1796),$AM$2*SQRT(Sum_Sq(K1796,1/($X$2*I$8*(1+H$1017+K1796/J1796))))/SQRT(Sum_Sq($X$2*K1796*I$8,1)),                   $AQ$2*SQRT(Sum_Sq($AH$2/(1+1/$A1796)+K1796*( 1/(H$1017+1+K1796/J1796)-1)/(1+($X$2*K1796*I$8)^2), (K1796^2*I$8*$X$2+1/($X$2*I$8*(H$1017+1+K1796/J1796           )))/(1+($X$2*K1796*I$8)^2))),           V_rtHz(J1796)/($X$2*I$8*(J1796*H$1017+J1796+K1796)),V_rtHz(K1796)*SQRT(Sum_Sq(J1796*I$8*$X$2*H$1017,1))/($X$2*I$8*(J1796*H$1017+J1796+K1796))))/SQRT(Sum_Sq(1/(1+$A1796)+$AC$2/$I$2-1/(1+(1+K1796/J1796)/H$1017),$X$2/$I$2)),IF(K1797&lt;0,"A",H1797))</f>
        <v>6.2883326984662097E-7</v>
      </c>
      <c r="J1796" s="13">
        <f t="shared" si="670"/>
        <v>2322.2842684031134</v>
      </c>
      <c r="K1796" s="12">
        <f t="shared" si="694"/>
        <v>13399.913678208868</v>
      </c>
      <c r="M1796" s="13">
        <f>IF(P1796&gt;0,SQRT(Sum_Sq($AI$2,V_rtHz($AH$2)/(1+1/$A1796),V_rtHz($AH$2*$A1796)/(1+$A1796),$AN$2*$AH$2/(1+1/$A1796),$AM$2*SQRT(Sum_Sq(P1796,1/($X$2*N$8*(1+M$1017+P1796/O1796))))/SQRT(Sum_Sq($X$2*P1796*N$8,1)),                   $AQ$2*SQRT(Sum_Sq($AH$2/(1+1/$A1796)+P1796*( 1/(M$1017+1+P1796/O1796)-1)/(1+($X$2*P1796*N$8)^2), (P1796^2*N$8*$X$2+1/($X$2*N$8*(M$1017+1+P1796/O1796           )))/(1+($X$2*P1796*N$8)^2))),           V_rtHz(O1796)/($X$2*N$8*(O1796*M$1017+O1796+P1796)),V_rtHz(P1796)*SQRT(Sum_Sq(O1796*N$8*$X$2*M$1017,1))/($X$2*N$8*(O1796*M$1017+O1796+P1796))))/SQRT(Sum_Sq(1/(1+$A1796)+$AC$2/$I$2-1/(1+(1+P1796/O1796)/M$1017),$X$2/$I$2)),IF(P1797&lt;0,"A",M1797))</f>
        <v>8.6444576547611693E-7</v>
      </c>
      <c r="O1796" s="13">
        <f t="shared" si="671"/>
        <v>2187.8183186605015</v>
      </c>
      <c r="P1796" s="12">
        <f t="shared" si="695"/>
        <v>44978.619987135731</v>
      </c>
      <c r="R1796" s="13">
        <f>IF(U1796&gt;0,SQRT(Sum_Sq($AI$2,V_rtHz($AH$2)/(1+1/$A1796),V_rtHz($AH$2*$A1796)/(1+$A1796),$AN$2*$AH$2/(1+1/$A1796),$AM$2*SQRT(Sum_Sq(U1796,1/($X$2*S$8*(1+R$1017+U1796/T1796))))/SQRT(Sum_Sq($X$2*U1796*S$8,1)),                   $AQ$2*SQRT(Sum_Sq($AH$2/(1+1/$A1796)+U1796*( 1/(R$1017+1+U1796/T1796)-1)/(1+($X$2*U1796*S$8)^2), (U1796^2*S$8*$X$2+1/($X$2*S$8*(R$1017+1+U1796/T1796           )))/(1+($X$2*U1796*S$8)^2))),           V_rtHz(T1796)/($X$2*S$8*(T1796*R$1017+T1796+U1796)),V_rtHz(U1796)*SQRT(Sum_Sq(T1796*S$8*$X$2*R$1017,1))/($X$2*S$8*(T1796*R$1017+T1796+U1796))))/SQRT(Sum_Sq(1/(1+$A1796)+$AC$2/$I$2-1/(1+(1+U1796/T1796)/R$1017),$X$2/$I$2)),IF(U1797&lt;0,"A",R1797))</f>
        <v>1.3885967597661162E-6</v>
      </c>
      <c r="T1796" s="13">
        <f t="shared" si="672"/>
        <v>2150.0213111241778</v>
      </c>
      <c r="U1796" s="12">
        <f t="shared" si="696"/>
        <v>144735.35016540522</v>
      </c>
      <c r="X1796" s="13">
        <f>IF(AA1796&gt;0,SQRT(Sum_Sq($AI$2,V_rtHz($AH$2)/(1+1/$A1796),V_rtHz($AH$2*$A1796)/(1+$A1796),$AN$2*$AH$2/(1+1/$A1796),$AM$2*SQRT(Sum_Sq(AA1796,1/($X$2*Y$8*(1+X$1017+AA1796/Z1796))))/SQRT(Sum_Sq($X$2*AA1796*Y$8,1)),                   $AQ$2*SQRT(Sum_Sq($AH$2/(1+1/$A1796)+AA1796*( 1/(X$1017+1+AA1796/Z1796)-1)/(1+($X$2*AA1796*Y$8)^2), (AA1796^2*Y$8*$X$2+1/($X$2*Y$8*(X$1017+1+AA1796/Z1796           )))/(1+($X$2*AA1796*Y$8)^2))),           V_rtHz(Z1796)/($X$2*Y$8*(Z1796*X$1017+Z1796+AA1796)),V_rtHz(AA1796)*SQRT(Sum_Sq(Z1796*Y$8*$X$2*X$1017,1))/($X$2*Y$8*(Z1796*X$1017+Z1796+AA1796))))/SQRT(Sum_Sq(1/(1+$A1796)+$AC$2/$I$2-1/(1+(1+AA1796/Z1796)/X$1017),$X$2/$I$2)),IF(AA1797&lt;0,"A",X1797))</f>
        <v>2.3835188583358915E-6</v>
      </c>
      <c r="Z1796" s="13">
        <f t="shared" si="673"/>
        <v>2138.479154587812</v>
      </c>
      <c r="AA1796" s="12">
        <f t="shared" si="697"/>
        <v>460163.7034656636</v>
      </c>
      <c r="AC1796" s="13">
        <f>IF(AF1796&gt;0,SQRT(Sum_Sq($AI$2,V_rtHz($AH$2)/(1+1/$A1796),V_rtHz($AH$2*$A1796)/(1+$A1796),$AN$2*$AH$2/(1+1/$A1796),$AM$2*SQRT(Sum_Sq(AF1796,1/($X$2*AD$8*(1+AC$1017+AF1796/AE1796))))/SQRT(Sum_Sq($X$2*AF1796*AD$8,1)),                   $AQ$2*SQRT(Sum_Sq($AH$2/(1+1/$A1796)+AF1796*( 1/(AC$1017+1+AF1796/AE1796)-1)/(1+($X$2*AF1796*AD$8)^2), (AF1796^2*AD$8*$X$2+1/($X$2*AD$8*(AC$1017+1+AF1796/AE1796           )))/(1+($X$2*AF1796*AD$8)^2))),           V_rtHz(AE1796)/($X$2*AD$8*(AE1796*AC$1017+AE1796+AF1796)),V_rtHz(AF1796)*SQRT(Sum_Sq(AE1796*AD$8*$X$2*AC$1017,1))/($X$2*AD$8*(AE1796*AC$1017+AE1796+AF1796))))/SQRT(Sum_Sq(1/(1+$A1796)+$AC$2/$I$2-1/(1+(1+AF1796/AE1796)/AC$1017),$X$2/$I$2)),IF(AF1797&lt;0,"A",AC1797))</f>
        <v>4.1900491670794363E-6</v>
      </c>
      <c r="AE1796" s="13">
        <f t="shared" si="674"/>
        <v>2134.8685457613683</v>
      </c>
      <c r="AF1796" s="12">
        <f t="shared" si="698"/>
        <v>1457626.4564226954</v>
      </c>
      <c r="AG1796" s="13"/>
      <c r="AH1796" s="13">
        <f>IF(AK1796&gt;0,SQRT(Sum_Sq($AI$2,V_rtHz($AH$2)/(1+1/$A1796),V_rtHz($AH$2*$A1796)/(1+$A1796),$AN$2*$AH$2/(1+1/$A1796),$AM$2*SQRT(Sum_Sq(AK1796,1/($X$2*AI$8*(1+AH$1017+AK1796/AJ1796))))/SQRT(Sum_Sq($X$2*AK1796*AI$8,1)),                   $AQ$2*SQRT(Sum_Sq($AH$2/(1+1/$A1796)+AK1796*( 1/(AH$1017+1+AK1796/AJ1796)-1)/(1+($X$2*AK1796*AI$8)^2), (AK1796^2*AI$8*$X$2+1/($X$2*AI$8*(AH$1017+1+AK1796/AJ1796           )))/(1+($X$2*AK1796*AI$8)^2))),           V_rtHz(AJ1796)/($X$2*AI$8*(AJ1796*AH$1017+AJ1796+AK1796)),V_rtHz(AK1796)*SQRT(Sum_Sq(AJ1796*AI$8*$X$2*AH$1017,1))/($X$2*AI$8*(AJ1796*AH$1017+AJ1796+AK1796))))/SQRT(Sum_Sq(1/(1+$A1796)+$AC$2/$I$2-1/(1+(1+AK1796/AJ1796)/AH$1017),$X$2/$I$2)),IF(AK1797&lt;0,"A",AH1797))</f>
        <v>7.4250011207109875E-6</v>
      </c>
      <c r="AI1796" s="13"/>
      <c r="AJ1796" s="13">
        <f t="shared" si="675"/>
        <v>2133.7306541054286</v>
      </c>
      <c r="AK1796" s="12">
        <f t="shared" si="699"/>
        <v>4611877.7253627386</v>
      </c>
      <c r="AM1796" s="13">
        <f>IF(AP1796&gt;0,SQRT(Sum_Sq($AI$2,V_rtHz($AH$2)/(1+1/$A1796),V_rtHz($AH$2*$A1796)/(1+$A1796),$AN$2*$AH$2/(1+1/$A1796),$AM$2*SQRT(Sum_Sq(AP1796,1/($X$2*AN$8*(1+AM$1017+AP1796/AO1796))))/SQRT(Sum_Sq($X$2*AP1796*AN$8,1)),                   $AQ$2*SQRT(Sum_Sq($AH$2/(1+1/$A1796)+AP1796*( 1/(AM$1017+1+AP1796/AO1796)-1)/(1+($X$2*AP1796*AN$8)^2), (AP1796^2*AN$8*$X$2+1/($X$2*AN$8*(AM$1017+1+AP1796/AO1796           )))/(1+($X$2*AP1796*AN$8)^2))),           V_rtHz(AO1796)/($X$2*AN$8*(AO1796*AM$1017+AO1796+AP1796)),V_rtHz(AP1796)*SQRT(Sum_Sq(AO1796*AN$8*$X$2*AM$1017,1))/($X$2*AN$8*(AO1796*AM$1017+AO1796+AP1796))))/SQRT(Sum_Sq(1/(1+$A1796)+$AC$2/$I$2-1/(1+(1+AP1796/AO1796)/AM$1017),$X$2/$I$2)),IF(AP1797&lt;0,"A",AM1797))</f>
        <v>1.3196347369383644E-5</v>
      </c>
      <c r="AO1796" s="13">
        <f t="shared" si="676"/>
        <v>2133.3712078881285</v>
      </c>
      <c r="AP1796" s="12">
        <f t="shared" si="700"/>
        <v>14586495.129307088</v>
      </c>
      <c r="AR1796" s="13">
        <f t="shared" si="677"/>
        <v>31506.815879885431</v>
      </c>
      <c r="AS1796" s="13">
        <f t="shared" si="678"/>
        <v>0.34465664218175168</v>
      </c>
      <c r="AV1796" s="13"/>
      <c r="AW1796" s="13">
        <f t="shared" si="679"/>
        <v>9963.3300000000036</v>
      </c>
      <c r="AX1796" s="13">
        <f t="shared" si="680"/>
        <v>1.0898999999999985</v>
      </c>
      <c r="AZ1796" s="13"/>
      <c r="BA1796" s="13"/>
      <c r="BB1796" s="13">
        <f t="shared" si="681"/>
        <v>3150.681587988543</v>
      </c>
      <c r="BC1796" s="13">
        <f t="shared" si="682"/>
        <v>3.4465664218175118</v>
      </c>
      <c r="BD1796" s="13"/>
      <c r="BE1796" s="13"/>
      <c r="BG1796" s="13">
        <f t="shared" si="683"/>
        <v>996.3330000000002</v>
      </c>
      <c r="BH1796" s="13">
        <f t="shared" si="684"/>
        <v>10.899000000000013</v>
      </c>
      <c r="BI1796" s="13"/>
      <c r="BL1796" s="13">
        <f t="shared" si="685"/>
        <v>315.06815879885437</v>
      </c>
      <c r="BM1796" s="13">
        <f t="shared" si="686"/>
        <v>34.465664218175107</v>
      </c>
      <c r="BP1796" s="13"/>
      <c r="BQ1796" s="13">
        <f t="shared" si="687"/>
        <v>99.633300000000006</v>
      </c>
      <c r="BR1796" s="13">
        <f t="shared" si="688"/>
        <v>108.99000000000024</v>
      </c>
      <c r="BT1796" s="13"/>
      <c r="BU1796" s="13"/>
      <c r="BV1796" s="13">
        <f t="shared" si="689"/>
        <v>31.50681587988543</v>
      </c>
      <c r="BW1796" s="13">
        <f t="shared" si="690"/>
        <v>344.65664218175311</v>
      </c>
      <c r="CA1796" s="13">
        <f t="shared" si="691"/>
        <v>9.9633299999999991</v>
      </c>
      <c r="CB1796" s="13">
        <f t="shared" si="692"/>
        <v>1089.9000000000015</v>
      </c>
    </row>
    <row r="1797" spans="1:80" x14ac:dyDescent="0.3">
      <c r="A1797" s="13">
        <f t="shared" si="668"/>
        <v>0.49888448746001218</v>
      </c>
      <c r="C1797" s="13">
        <f>IF(F1797&gt;0,SQRT(Sum_Sq($AI$2,V_rtHz($AH$2)/(1+1/$A1797),V_rtHz($AH$2*$A1797)/(1+$A1797),$AN$2*$AH$2/(1+1/$A1797),$AM$2*SQRT(Sum_Sq(F1797,1/($X$2*D$8*(1+C$1017+F1797/E1797))))/SQRT(Sum_Sq($X$2*F1797*D$8,1)),                   $AQ$2*SQRT(Sum_Sq($AH$2/(1+1/$A1797)+F1797*( 1/(C$1017+1+F1797/E1797)-1)/(1+($X$2*F1797*D$8)^2), (F1797^2*D$8*$X$2+1/($X$2*D$8*(C$1017+1+F1797/E1797           )))/(1+($X$2*F1797*D$8)^2))),           V_rtHz(E1797)/($X$2*D$8*(E1797*C$1017+E1797+F1797)),V_rtHz(F1797)*SQRT(Sum_Sq(E1797*D$8*$X$2*C$1017,1))/($X$2*D$8*(E1797*C$1017+E1797+F1797))))/SQRT(Sum_Sq(1/(1+$A1797)+$AC$2/$I$2-1/(1+(1+F1797/E1797)/C$1017),$X$2/$I$2)),IF(F1798&lt;0,"A",C1798))</f>
        <v>6.4557786159113546E-7</v>
      </c>
      <c r="E1797" s="13">
        <f t="shared" si="669"/>
        <v>2971.9881589324141</v>
      </c>
      <c r="F1797" s="12">
        <f t="shared" si="693"/>
        <v>3311.0848191021596</v>
      </c>
      <c r="H1797" s="13">
        <f>IF(K1797&gt;0,SQRT(Sum_Sq($AI$2,V_rtHz($AH$2)/(1+1/$A1797),V_rtHz($AH$2*$A1797)/(1+$A1797),$AN$2*$AH$2/(1+1/$A1797),$AM$2*SQRT(Sum_Sq(K1797,1/($X$2*I$8*(1+H$1017+K1797/J1797))))/SQRT(Sum_Sq($X$2*K1797*I$8,1)),                   $AQ$2*SQRT(Sum_Sq($AH$2/(1+1/$A1797)+K1797*( 1/(H$1017+1+K1797/J1797)-1)/(1+($X$2*K1797*I$8)^2), (K1797^2*I$8*$X$2+1/($X$2*I$8*(H$1017+1+K1797/J1797           )))/(1+($X$2*K1797*I$8)^2))),           V_rtHz(J1797)/($X$2*I$8*(J1797*H$1017+J1797+K1797)),V_rtHz(K1797)*SQRT(Sum_Sq(J1797*I$8*$X$2*H$1017,1))/($X$2*I$8*(J1797*H$1017+J1797+K1797))))/SQRT(Sum_Sq(1/(1+$A1797)+$AC$2/$I$2-1/(1+(1+K1797/J1797)/H$1017),$X$2/$I$2)),IF(K1798&lt;0,"A",H1798))</f>
        <v>6.3081501779099082E-7</v>
      </c>
      <c r="J1797" s="13">
        <f t="shared" si="670"/>
        <v>2304.4973895448707</v>
      </c>
      <c r="K1797" s="12">
        <f t="shared" si="694"/>
        <v>13503.338677684475</v>
      </c>
      <c r="M1797" s="13">
        <f>IF(P1797&gt;0,SQRT(Sum_Sq($AI$2,V_rtHz($AH$2)/(1+1/$A1797),V_rtHz($AH$2*$A1797)/(1+$A1797),$AN$2*$AH$2/(1+1/$A1797),$AM$2*SQRT(Sum_Sq(P1797,1/($X$2*N$8*(1+M$1017+P1797/O1797))))/SQRT(Sum_Sq($X$2*P1797*N$8,1)),                   $AQ$2*SQRT(Sum_Sq($AH$2/(1+1/$A1797)+P1797*( 1/(M$1017+1+P1797/O1797)-1)/(1+($X$2*P1797*N$8)^2), (P1797^2*N$8*$X$2+1/($X$2*N$8*(M$1017+1+P1797/O1797           )))/(1+($X$2*P1797*N$8)^2))),           V_rtHz(O1797)/($X$2*N$8*(O1797*M$1017+O1797+P1797)),V_rtHz(P1797)*SQRT(Sum_Sq(O1797*N$8*$X$2*M$1017,1))/($X$2*N$8*(O1797*M$1017+O1797+P1797))))/SQRT(Sum_Sq(1/(1+$A1797)+$AC$2/$I$2-1/(1+(1+P1797/O1797)/M$1017),$X$2/$I$2)),IF(P1798&lt;0,"A",M1798))</f>
        <v>8.6760373083229208E-7</v>
      </c>
      <c r="O1797" s="13">
        <f t="shared" si="671"/>
        <v>2172.9865652042513</v>
      </c>
      <c r="P1797" s="12">
        <f t="shared" si="695"/>
        <v>45285.622254491609</v>
      </c>
      <c r="R1797" s="13">
        <f>IF(U1797&gt;0,SQRT(Sum_Sq($AI$2,V_rtHz($AH$2)/(1+1/$A1797),V_rtHz($AH$2*$A1797)/(1+$A1797),$AN$2*$AH$2/(1+1/$A1797),$AM$2*SQRT(Sum_Sq(U1797,1/($X$2*S$8*(1+R$1017+U1797/T1797))))/SQRT(Sum_Sq($X$2*U1797*S$8,1)),                   $AQ$2*SQRT(Sum_Sq($AH$2/(1+1/$A1797)+U1797*( 1/(R$1017+1+U1797/T1797)-1)/(1+($X$2*U1797*S$8)^2), (U1797^2*S$8*$X$2+1/($X$2*S$8*(R$1017+1+U1797/T1797           )))/(1+($X$2*U1797*S$8)^2))),           V_rtHz(T1797)/($X$2*S$8*(T1797*R$1017+T1797+U1797)),V_rtHz(U1797)*SQRT(Sum_Sq(T1797*S$8*$X$2*R$1017,1))/($X$2*S$8*(T1797*R$1017+T1797+U1797))))/SQRT(Sum_Sq(1/(1+$A1797)+$AC$2/$I$2-1/(1+(1+U1797/T1797)/R$1017),$X$2/$I$2)),IF(U1798&lt;0,"A",R1798))</f>
        <v>1.3937266107427444E-6</v>
      </c>
      <c r="T1797" s="13">
        <f t="shared" si="672"/>
        <v>2135.9561287551446</v>
      </c>
      <c r="U1797" s="12">
        <f t="shared" si="696"/>
        <v>145688.42643317892</v>
      </c>
      <c r="X1797" s="13">
        <f>IF(AA1797&gt;0,SQRT(Sum_Sq($AI$2,V_rtHz($AH$2)/(1+1/$A1797),V_rtHz($AH$2*$A1797)/(1+$A1797),$AN$2*$AH$2/(1+1/$A1797),$AM$2*SQRT(Sum_Sq(AA1797,1/($X$2*Y$8*(1+X$1017+AA1797/Z1797))))/SQRT(Sum_Sq($X$2*AA1797*Y$8,1)),                   $AQ$2*SQRT(Sum_Sq($AH$2/(1+1/$A1797)+AA1797*( 1/(X$1017+1+AA1797/Z1797)-1)/(1+($X$2*AA1797*Y$8)^2), (AA1797^2*Y$8*$X$2+1/($X$2*Y$8*(X$1017+1+AA1797/Z1797           )))/(1+($X$2*AA1797*Y$8)^2))),           V_rtHz(Z1797)/($X$2*Y$8*(Z1797*X$1017+Z1797+AA1797)),V_rtHz(AA1797)*SQRT(Sum_Sq(Z1797*Y$8*$X$2*X$1017,1))/($X$2*Y$8*(Z1797*X$1017+Z1797+AA1797))))/SQRT(Sum_Sq(1/(1+$A1797)+$AC$2/$I$2-1/(1+(1+AA1797/Z1797)/X$1017),$X$2/$I$2)),IF(AA1798&lt;0,"A",X1798))</f>
        <v>2.3923123430568486E-6</v>
      </c>
      <c r="Z1797" s="13">
        <f t="shared" si="673"/>
        <v>2124.6426210713053</v>
      </c>
      <c r="AA1797" s="12">
        <f t="shared" si="697"/>
        <v>463160.47593127104</v>
      </c>
      <c r="AC1797" s="13">
        <f>IF(AF1797&gt;0,SQRT(Sum_Sq($AI$2,V_rtHz($AH$2)/(1+1/$A1797),V_rtHz($AH$2*$A1797)/(1+$A1797),$AN$2*$AH$2/(1+1/$A1797),$AM$2*SQRT(Sum_Sq(AF1797,1/($X$2*AD$8*(1+AC$1017+AF1797/AE1797))))/SQRT(Sum_Sq($X$2*AF1797*AD$8,1)),                   $AQ$2*SQRT(Sum_Sq($AH$2/(1+1/$A1797)+AF1797*( 1/(AC$1017+1+AF1797/AE1797)-1)/(1+($X$2*AF1797*AD$8)^2), (AF1797^2*AD$8*$X$2+1/($X$2*AD$8*(AC$1017+1+AF1797/AE1797           )))/(1+($X$2*AF1797*AD$8)^2))),           V_rtHz(AE1797)/($X$2*AD$8*(AE1797*AC$1017+AE1797+AF1797)),V_rtHz(AF1797)*SQRT(Sum_Sq(AE1797*AD$8*$X$2*AC$1017,1))/($X$2*AD$8*(AE1797*AC$1017+AE1797+AF1797))))/SQRT(Sum_Sq(1/(1+$A1797)+$AC$2/$I$2-1/(1+(1+AF1797/AE1797)/AC$1017),$X$2/$I$2)),IF(AF1798&lt;0,"A",AC1798))</f>
        <v>4.2054930814382595E-6</v>
      </c>
      <c r="AE1797" s="13">
        <f t="shared" si="674"/>
        <v>2121.1030198615367</v>
      </c>
      <c r="AF1797" s="12">
        <f t="shared" si="698"/>
        <v>1467086.1547731678</v>
      </c>
      <c r="AG1797" s="13"/>
      <c r="AH1797" s="13">
        <f>IF(AK1797&gt;0,SQRT(Sum_Sq($AI$2,V_rtHz($AH$2)/(1+1/$A1797),V_rtHz($AH$2*$A1797)/(1+$A1797),$AN$2*$AH$2/(1+1/$A1797),$AM$2*SQRT(Sum_Sq(AK1797,1/($X$2*AI$8*(1+AH$1017+AK1797/AJ1797))))/SQRT(Sum_Sq($X$2*AK1797*AI$8,1)),                   $AQ$2*SQRT(Sum_Sq($AH$2/(1+1/$A1797)+AK1797*( 1/(AH$1017+1+AK1797/AJ1797)-1)/(1+($X$2*AK1797*AI$8)^2), (AK1797^2*AI$8*$X$2+1/($X$2*AI$8*(AH$1017+1+AK1797/AJ1797           )))/(1+($X$2*AK1797*AI$8)^2))),           V_rtHz(AJ1797)/($X$2*AI$8*(AJ1797*AH$1017+AJ1797+AK1797)),V_rtHz(AK1797)*SQRT(Sum_Sq(AJ1797*AI$8*$X$2*AH$1017,1))/($X$2*AI$8*(AJ1797*AH$1017+AJ1797+AK1797))))/SQRT(Sum_Sq(1/(1+$A1797)+$AC$2/$I$2-1/(1+(1+AK1797/AJ1797)/AH$1017),$X$2/$I$2)),IF(AK1798&lt;0,"A",AH1798))</f>
        <v>7.4523672314549281E-6</v>
      </c>
      <c r="AI1797" s="13"/>
      <c r="AJ1797" s="13">
        <f t="shared" si="675"/>
        <v>2119.9874553842533</v>
      </c>
      <c r="AK1797" s="12">
        <f t="shared" si="699"/>
        <v>4641775.0494702216</v>
      </c>
      <c r="AM1797" s="13">
        <f>IF(AP1797&gt;0,SQRT(Sum_Sq($AI$2,V_rtHz($AH$2)/(1+1/$A1797),V_rtHz($AH$2*$A1797)/(1+$A1797),$AN$2*$AH$2/(1+1/$A1797),$AM$2*SQRT(Sum_Sq(AP1797,1/($X$2*AN$8*(1+AM$1017+AP1797/AO1797))))/SQRT(Sum_Sq($X$2*AP1797*AN$8,1)),                   $AQ$2*SQRT(Sum_Sq($AH$2/(1+1/$A1797)+AP1797*( 1/(AM$1017+1+AP1797/AO1797)-1)/(1+($X$2*AP1797*AN$8)^2), (AP1797^2*AN$8*$X$2+1/($X$2*AN$8*(AM$1017+1+AP1797/AO1797           )))/(1+($X$2*AP1797*AN$8)^2))),           V_rtHz(AO1797)/($X$2*AN$8*(AO1797*AM$1017+AO1797+AP1797)),V_rtHz(AP1797)*SQRT(Sum_Sq(AO1797*AN$8*$X$2*AM$1017,1))/($X$2*AN$8*(AO1797*AM$1017+AO1797+AP1797))))/SQRT(Sum_Sq(1/(1+$A1797)+$AC$2/$I$2-1/(1+(1+AP1797/AO1797)/AM$1017),$X$2/$I$2)),IF(AP1798&lt;0,"A",AM1798))</f>
        <v>1.3245031137990835E-5</v>
      </c>
      <c r="AO1797" s="13">
        <f t="shared" si="676"/>
        <v>2119.6350569735878</v>
      </c>
      <c r="AP1797" s="12">
        <f t="shared" si="700"/>
        <v>14681021.919544486</v>
      </c>
      <c r="AR1797" s="13">
        <f t="shared" si="677"/>
        <v>31506.815879885431</v>
      </c>
      <c r="AS1797" s="13">
        <f t="shared" si="678"/>
        <v>0.34465664218175168</v>
      </c>
      <c r="AV1797" s="13"/>
      <c r="AW1797" s="13">
        <f t="shared" si="679"/>
        <v>9963.3300000000036</v>
      </c>
      <c r="AX1797" s="13">
        <f t="shared" si="680"/>
        <v>1.0898999999999985</v>
      </c>
      <c r="AZ1797" s="13"/>
      <c r="BA1797" s="13"/>
      <c r="BB1797" s="13">
        <f t="shared" si="681"/>
        <v>3150.681587988543</v>
      </c>
      <c r="BC1797" s="13">
        <f t="shared" si="682"/>
        <v>3.4465664218175083</v>
      </c>
      <c r="BD1797" s="13"/>
      <c r="BE1797" s="13"/>
      <c r="BG1797" s="13">
        <f t="shared" si="683"/>
        <v>996.3330000000002</v>
      </c>
      <c r="BH1797" s="13">
        <f t="shared" si="684"/>
        <v>10.898999999999996</v>
      </c>
      <c r="BI1797" s="13"/>
      <c r="BL1797" s="13">
        <f t="shared" si="685"/>
        <v>315.06815879885437</v>
      </c>
      <c r="BM1797" s="13">
        <f t="shared" si="686"/>
        <v>34.465664218175149</v>
      </c>
      <c r="BP1797" s="13"/>
      <c r="BQ1797" s="13">
        <f t="shared" si="687"/>
        <v>99.633300000000006</v>
      </c>
      <c r="BR1797" s="13">
        <f t="shared" si="688"/>
        <v>108.99000000000034</v>
      </c>
      <c r="BT1797" s="13"/>
      <c r="BU1797" s="13"/>
      <c r="BV1797" s="13">
        <f t="shared" si="689"/>
        <v>31.50681587988543</v>
      </c>
      <c r="BW1797" s="13">
        <f t="shared" si="690"/>
        <v>344.65664218175209</v>
      </c>
      <c r="CA1797" s="13">
        <f t="shared" si="691"/>
        <v>9.9633299999999991</v>
      </c>
      <c r="CB1797" s="13">
        <f t="shared" si="692"/>
        <v>1089.9000000000042</v>
      </c>
    </row>
    <row r="1798" spans="1:80" x14ac:dyDescent="0.3">
      <c r="A1798" s="13">
        <f t="shared" si="668"/>
        <v>0.50582466200311349</v>
      </c>
      <c r="C1798" s="13">
        <f>IF(F1798&gt;0,SQRT(Sum_Sq($AI$2,V_rtHz($AH$2)/(1+1/$A1798),V_rtHz($AH$2*$A1798)/(1+$A1798),$AN$2*$AH$2/(1+1/$A1798),$AM$2*SQRT(Sum_Sq(F1798,1/($X$2*D$8*(1+C$1017+F1798/E1798))))/SQRT(Sum_Sq($X$2*F1798*D$8,1)),                   $AQ$2*SQRT(Sum_Sq($AH$2/(1+1/$A1798)+F1798*( 1/(C$1017+1+F1798/E1798)-1)/(1+($X$2*F1798*D$8)^2), (F1798^2*D$8*$X$2+1/($X$2*D$8*(C$1017+1+F1798/E1798           )))/(1+($X$2*F1798*D$8)^2))),           V_rtHz(E1798)/($X$2*D$8*(E1798*C$1017+E1798+F1798)),V_rtHz(F1798)*SQRT(Sum_Sq(E1798*D$8*$X$2*C$1017,1))/($X$2*D$8*(E1798*C$1017+E1798+F1798))))/SQRT(Sum_Sq(1/(1+$A1798)+$AC$2/$I$2-1/(1+(1+F1798/E1798)/C$1017),$X$2/$I$2)),IF(F1799&lt;0,"A",C1799))</f>
        <v>6.4468330992845977E-7</v>
      </c>
      <c r="E1798" s="13">
        <f t="shared" si="669"/>
        <v>2933.7334138601427</v>
      </c>
      <c r="F1798" s="12">
        <f t="shared" si="693"/>
        <v>3354.2600800406644</v>
      </c>
      <c r="H1798" s="13">
        <f>IF(K1798&gt;0,SQRT(Sum_Sq($AI$2,V_rtHz($AH$2)/(1+1/$A1798),V_rtHz($AH$2*$A1798)/(1+$A1798),$AN$2*$AH$2/(1+1/$A1798),$AM$2*SQRT(Sum_Sq(K1798,1/($X$2*I$8*(1+H$1017+K1798/J1798))))/SQRT(Sum_Sq($X$2*K1798*I$8,1)),                   $AQ$2*SQRT(Sum_Sq($AH$2/(1+1/$A1798)+K1798*( 1/(H$1017+1+K1798/J1798)-1)/(1+($X$2*K1798*I$8)^2), (K1798^2*I$8*$X$2+1/($X$2*I$8*(H$1017+1+K1798/J1798           )))/(1+($X$2*K1798*I$8)^2))),           V_rtHz(J1798)/($X$2*I$8*(J1798*H$1017+J1798+K1798)),V_rtHz(K1798)*SQRT(Sum_Sq(J1798*I$8*$X$2*H$1017,1))/($X$2*I$8*(J1798*H$1017+J1798+K1798))))/SQRT(Sum_Sq(1/(1+$A1798)+$AC$2/$I$2-1/(1+(1+K1798/J1798)/H$1017),$X$2/$I$2)),IF(K1799&lt;0,"A",H1799))</f>
        <v>6.328577496329035E-7</v>
      </c>
      <c r="J1798" s="13">
        <f t="shared" si="670"/>
        <v>2286.8834569179357</v>
      </c>
      <c r="K1798" s="12">
        <f t="shared" si="694"/>
        <v>13607.34349567724</v>
      </c>
      <c r="M1798" s="13">
        <f>IF(P1798&gt;0,SQRT(Sum_Sq($AI$2,V_rtHz($AH$2)/(1+1/$A1798),V_rtHz($AH$2*$A1798)/(1+$A1798),$AN$2*$AH$2/(1+1/$A1798),$AM$2*SQRT(Sum_Sq(P1798,1/($X$2*N$8*(1+M$1017+P1798/O1798))))/SQRT(Sum_Sq($X$2*P1798*N$8,1)),                   $AQ$2*SQRT(Sum_Sq($AH$2/(1+1/$A1798)+P1798*( 1/(M$1017+1+P1798/O1798)-1)/(1+($X$2*P1798*N$8)^2), (P1798^2*N$8*$X$2+1/($X$2*N$8*(M$1017+1+P1798/O1798           )))/(1+($X$2*P1798*N$8)^2))),           V_rtHz(O1798)/($X$2*N$8*(O1798*M$1017+O1798+P1798)),V_rtHz(P1798)*SQRT(Sum_Sq(O1798*N$8*$X$2*M$1017,1))/($X$2*N$8*(O1798*M$1017+O1798+P1798))))/SQRT(Sum_Sq(1/(1+$A1798)+$AC$2/$I$2-1/(1+(1+P1798/O1798)/M$1017),$X$2/$I$2)),IF(P1799&lt;0,"A",M1799))</f>
        <v>8.7083366506503713E-7</v>
      </c>
      <c r="O1798" s="13">
        <f t="shared" si="671"/>
        <v>2158.2588859497355</v>
      </c>
      <c r="P1798" s="12">
        <f t="shared" si="695"/>
        <v>45594.645478603954</v>
      </c>
      <c r="R1798" s="13">
        <f>IF(U1798&gt;0,SQRT(Sum_Sq($AI$2,V_rtHz($AH$2)/(1+1/$A1798),V_rtHz($AH$2*$A1798)/(1+$A1798),$AN$2*$AH$2/(1+1/$A1798),$AM$2*SQRT(Sum_Sq(U1798,1/($X$2*S$8*(1+R$1017+U1798/T1798))))/SQRT(Sum_Sq($X$2*U1798*S$8,1)),                   $AQ$2*SQRT(Sum_Sq($AH$2/(1+1/$A1798)+U1798*( 1/(R$1017+1+U1798/T1798)-1)/(1+($X$2*U1798*S$8)^2), (U1798^2*S$8*$X$2+1/($X$2*S$8*(R$1017+1+U1798/T1798           )))/(1+($X$2*U1798*S$8)^2))),           V_rtHz(T1798)/($X$2*S$8*(T1798*R$1017+T1798+U1798)),V_rtHz(U1798)*SQRT(Sum_Sq(T1798*S$8*$X$2*R$1017,1))/($X$2*S$8*(T1798*R$1017+T1798+U1798))))/SQRT(Sum_Sq(1/(1+$A1798)+$AC$2/$I$2-1/(1+(1+U1798/T1798)/R$1017),$X$2/$I$2)),IF(U1799&lt;0,"A",R1799))</f>
        <v>1.3989648934228417E-6</v>
      </c>
      <c r="T1798" s="13">
        <f t="shared" si="672"/>
        <v>2121.9793641434894</v>
      </c>
      <c r="U1798" s="12">
        <f t="shared" si="696"/>
        <v>146648.0271141784</v>
      </c>
      <c r="X1798" s="13">
        <f>IF(AA1798&gt;0,SQRT(Sum_Sq($AI$2,V_rtHz($AH$2)/(1+1/$A1798),V_rtHz($AH$2*$A1798)/(1+$A1798),$AN$2*$AH$2/(1+1/$A1798),$AM$2*SQRT(Sum_Sq(AA1798,1/($X$2*Y$8*(1+X$1017+AA1798/Z1798))))/SQRT(Sum_Sq($X$2*AA1798*Y$8,1)),                   $AQ$2*SQRT(Sum_Sq($AH$2/(1+1/$A1798)+AA1798*( 1/(X$1017+1+AA1798/Z1798)-1)/(1+($X$2*AA1798*Y$8)^2), (AA1798^2*Y$8*$X$2+1/($X$2*Y$8*(X$1017+1+AA1798/Z1798           )))/(1+($X$2*AA1798*Y$8)^2))),           V_rtHz(Z1798)/($X$2*Y$8*(Z1798*X$1017+Z1798+AA1798)),V_rtHz(AA1798)*SQRT(Sum_Sq(Z1798*Y$8*$X$2*X$1017,1))/($X$2*Y$8*(Z1798*X$1017+Z1798+AA1798))))/SQRT(Sum_Sq(1/(1+$A1798)+$AC$2/$I$2-1/(1+(1+AA1798/Z1798)/X$1017),$X$2/$I$2)),IF(AA1799&lt;0,"A",X1799))</f>
        <v>2.4012873739956182E-6</v>
      </c>
      <c r="Z1798" s="13">
        <f t="shared" si="673"/>
        <v>2110.8900168817668</v>
      </c>
      <c r="AA1798" s="12">
        <f t="shared" si="697"/>
        <v>466178.00060132961</v>
      </c>
      <c r="AC1798" s="13">
        <f>IF(AF1798&gt;0,SQRT(Sum_Sq($AI$2,V_rtHz($AH$2)/(1+1/$A1798),V_rtHz($AH$2*$A1798)/(1+$A1798),$AN$2*$AH$2/(1+1/$A1798),$AM$2*SQRT(Sum_Sq(AF1798,1/($X$2*AD$8*(1+AC$1017+AF1798/AE1798))))/SQRT(Sum_Sq($X$2*AF1798*AD$8,1)),                   $AQ$2*SQRT(Sum_Sq($AH$2/(1+1/$A1798)+AF1798*( 1/(AC$1017+1+AF1798/AE1798)-1)/(1+($X$2*AF1798*AD$8)^2), (AF1798^2*AD$8*$X$2+1/($X$2*AD$8*(AC$1017+1+AF1798/AE1798           )))/(1+($X$2*AF1798*AD$8)^2))),           V_rtHz(AE1798)/($X$2*AD$8*(AE1798*AC$1017+AE1798+AF1798)),V_rtHz(AF1798)*SQRT(Sum_Sq(AE1798*AD$8*$X$2*AC$1017,1))/($X$2*AD$8*(AE1798*AC$1017+AE1798+AF1798))))/SQRT(Sum_Sq(1/(1+$A1798)+$AC$2/$I$2-1/(1+(1+AF1798/AE1798)/AC$1017),$X$2/$I$2)),IF(AF1799&lt;0,"A",AC1799))</f>
        <v>4.2212534490219879E-6</v>
      </c>
      <c r="AE1798" s="13">
        <f t="shared" si="674"/>
        <v>2107.4200465085783</v>
      </c>
      <c r="AF1798" s="12">
        <f t="shared" si="698"/>
        <v>1476611.5936127163</v>
      </c>
      <c r="AG1798" s="13"/>
      <c r="AH1798" s="13">
        <f>IF(AK1798&gt;0,SQRT(Sum_Sq($AI$2,V_rtHz($AH$2)/(1+1/$A1798),V_rtHz($AH$2*$A1798)/(1+$A1798),$AN$2*$AH$2/(1+1/$A1798),$AM$2*SQRT(Sum_Sq(AK1798,1/($X$2*AI$8*(1+AH$1017+AK1798/AJ1798))))/SQRT(Sum_Sq($X$2*AK1798*AI$8,1)),                   $AQ$2*SQRT(Sum_Sq($AH$2/(1+1/$A1798)+AK1798*( 1/(AH$1017+1+AK1798/AJ1798)-1)/(1+($X$2*AK1798*AI$8)^2), (AK1798^2*AI$8*$X$2+1/($X$2*AI$8*(AH$1017+1+AK1798/AJ1798           )))/(1+($X$2*AK1798*AI$8)^2))),           V_rtHz(AJ1798)/($X$2*AI$8*(AJ1798*AH$1017+AJ1798+AK1798)),V_rtHz(AK1798)*SQRT(Sum_Sq(AJ1798*AI$8*$X$2*AH$1017,1))/($X$2*AI$8*(AJ1798*AH$1017+AJ1798+AK1798))))/SQRT(Sum_Sq(1/(1+$A1798)+$AC$2/$I$2-1/(1+(1+AK1798/AJ1798)/AH$1017),$X$2/$I$2)),IF(AK1799&lt;0,"A",AH1799))</f>
        <v>7.4802926956056807E-6</v>
      </c>
      <c r="AI1798" s="13"/>
      <c r="AJ1798" s="13">
        <f t="shared" si="675"/>
        <v>2106.3263779847716</v>
      </c>
      <c r="AK1798" s="12">
        <f t="shared" si="699"/>
        <v>4671880.3782951226</v>
      </c>
      <c r="AM1798" s="13">
        <f>IF(AP1798&gt;0,SQRT(Sum_Sq($AI$2,V_rtHz($AH$2)/(1+1/$A1798),V_rtHz($AH$2*$A1798)/(1+$A1798),$AN$2*$AH$2/(1+1/$A1798),$AM$2*SQRT(Sum_Sq(AP1798,1/($X$2*AN$8*(1+AM$1017+AP1798/AO1798))))/SQRT(Sum_Sq($X$2*AP1798*AN$8,1)),                   $AQ$2*SQRT(Sum_Sq($AH$2/(1+1/$A1798)+AP1798*( 1/(AM$1017+1+AP1798/AO1798)-1)/(1+($X$2*AP1798*AN$8)^2), (AP1798^2*AN$8*$X$2+1/($X$2*AN$8*(AM$1017+1+AP1798/AO1798           )))/(1+($X$2*AP1798*AN$8)^2))),           V_rtHz(AO1798)/($X$2*AN$8*(AO1798*AM$1017+AO1798+AP1798)),V_rtHz(AP1798)*SQRT(Sum_Sq(AO1798*AN$8*$X$2*AM$1017,1))/($X$2*AN$8*(AO1798*AM$1017+AO1798+AP1798))))/SQRT(Sum_Sq(1/(1+$A1798)+$AC$2/$I$2-1/(1+(1+AP1798/AO1798)/AM$1017),$X$2/$I$2)),IF(AP1799&lt;0,"A",AM1799))</f>
        <v>1.3294708920150571E-5</v>
      </c>
      <c r="AO1798" s="13">
        <f t="shared" si="676"/>
        <v>2105.9808914271284</v>
      </c>
      <c r="AP1798" s="12">
        <f t="shared" si="700"/>
        <v>14776206.593107603</v>
      </c>
      <c r="AR1798" s="13">
        <f t="shared" si="677"/>
        <v>31506.815879885424</v>
      </c>
      <c r="AS1798" s="13">
        <f t="shared" si="678"/>
        <v>0.34465664218175168</v>
      </c>
      <c r="AV1798" s="13"/>
      <c r="AW1798" s="13">
        <f t="shared" si="679"/>
        <v>9963.3300000000036</v>
      </c>
      <c r="AX1798" s="13">
        <f t="shared" si="680"/>
        <v>1.0898999999999972</v>
      </c>
      <c r="AZ1798" s="13"/>
      <c r="BA1798" s="13"/>
      <c r="BB1798" s="13">
        <f t="shared" si="681"/>
        <v>3150.681587988543</v>
      </c>
      <c r="BC1798" s="13">
        <f t="shared" si="682"/>
        <v>3.4465664218175016</v>
      </c>
      <c r="BD1798" s="13"/>
      <c r="BE1798" s="13"/>
      <c r="BG1798" s="13">
        <f t="shared" si="683"/>
        <v>996.3330000000002</v>
      </c>
      <c r="BH1798" s="13">
        <f t="shared" si="684"/>
        <v>10.898999999999996</v>
      </c>
      <c r="BI1798" s="13"/>
      <c r="BL1798" s="13">
        <f t="shared" si="685"/>
        <v>315.06815879885437</v>
      </c>
      <c r="BM1798" s="13">
        <f t="shared" si="686"/>
        <v>34.465664218175192</v>
      </c>
      <c r="BP1798" s="13"/>
      <c r="BQ1798" s="13">
        <f t="shared" si="687"/>
        <v>99.633299999999991</v>
      </c>
      <c r="BR1798" s="13">
        <f t="shared" si="688"/>
        <v>108.99000000000034</v>
      </c>
      <c r="BT1798" s="13"/>
      <c r="BU1798" s="13"/>
      <c r="BV1798" s="13">
        <f t="shared" si="689"/>
        <v>31.50681587988543</v>
      </c>
      <c r="BW1798" s="13">
        <f t="shared" si="690"/>
        <v>344.65664218175152</v>
      </c>
      <c r="CA1798" s="13">
        <f t="shared" si="691"/>
        <v>9.9633299999999991</v>
      </c>
      <c r="CB1798" s="13">
        <f t="shared" si="692"/>
        <v>1089.9000000000028</v>
      </c>
    </row>
    <row r="1799" spans="1:80" x14ac:dyDescent="0.3">
      <c r="A1799" s="13">
        <f t="shared" si="668"/>
        <v>0.51286138399136461</v>
      </c>
      <c r="C1799" s="13">
        <f>IF(F1799&gt;0,SQRT(Sum_Sq($AI$2,V_rtHz($AH$2)/(1+1/$A1799),V_rtHz($AH$2*$A1799)/(1+$A1799),$AN$2*$AH$2/(1+1/$A1799),$AM$2*SQRT(Sum_Sq(F1799,1/($X$2*D$8*(1+C$1017+F1799/E1799))))/SQRT(Sum_Sq($X$2*F1799*D$8,1)),                   $AQ$2*SQRT(Sum_Sq($AH$2/(1+1/$A1799)+F1799*( 1/(C$1017+1+F1799/E1799)-1)/(1+($X$2*F1799*D$8)^2), (F1799^2*D$8*$X$2+1/($X$2*D$8*(C$1017+1+F1799/E1799           )))/(1+($X$2*F1799*D$8)^2))),           V_rtHz(E1799)/($X$2*D$8*(E1799*C$1017+E1799+F1799)),V_rtHz(F1799)*SQRT(Sum_Sq(E1799*D$8*$X$2*C$1017,1))/($X$2*D$8*(E1799*C$1017+E1799+F1799))))/SQRT(Sum_Sq(1/(1+$A1799)+$AC$2/$I$2-1/(1+(1+F1799/E1799)/C$1017),$X$2/$I$2)),IF(F1800&lt;0,"A",C1800))</f>
        <v>6.4394023980113409E-7</v>
      </c>
      <c r="E1799" s="13">
        <f t="shared" si="669"/>
        <v>2896.4597657618328</v>
      </c>
      <c r="F1799" s="12">
        <f t="shared" si="693"/>
        <v>3397.4250192991112</v>
      </c>
      <c r="H1799" s="13">
        <f>IF(K1799&gt;0,SQRT(Sum_Sq($AI$2,V_rtHz($AH$2)/(1+1/$A1799),V_rtHz($AH$2*$A1799)/(1+$A1799),$AN$2*$AH$2/(1+1/$A1799),$AM$2*SQRT(Sum_Sq(K1799,1/($X$2*I$8*(1+H$1017+K1799/J1799))))/SQRT(Sum_Sq($X$2*K1799*I$8,1)),                   $AQ$2*SQRT(Sum_Sq($AH$2/(1+1/$A1799)+K1799*( 1/(H$1017+1+K1799/J1799)-1)/(1+($X$2*K1799*I$8)^2), (K1799^2*I$8*$X$2+1/($X$2*I$8*(H$1017+1+K1799/J1799           )))/(1+($X$2*K1799*I$8)^2))),           V_rtHz(J1799)/($X$2*I$8*(J1799*H$1017+J1799+K1799)),V_rtHz(K1799)*SQRT(Sum_Sq(J1799*I$8*$X$2*H$1017,1))/($X$2*I$8*(J1799*H$1017+J1799+K1799))))/SQRT(Sum_Sq(1/(1+$A1799)+$AC$2/$I$2-1/(1+(1+K1799/J1799)/H$1017),$X$2/$I$2)),IF(K1800&lt;0,"A",H1800))</f>
        <v>6.3496202966260928E-7</v>
      </c>
      <c r="J1799" s="13">
        <f t="shared" si="670"/>
        <v>2269.43986005124</v>
      </c>
      <c r="K1799" s="12">
        <f t="shared" si="694"/>
        <v>13711.933627605165</v>
      </c>
      <c r="M1799" s="13">
        <f>IF(P1799&gt;0,SQRT(Sum_Sq($AI$2,V_rtHz($AH$2)/(1+1/$A1799),V_rtHz($AH$2*$A1799)/(1+$A1799),$AN$2*$AH$2/(1+1/$A1799),$AM$2*SQRT(Sum_Sq(P1799,1/($X$2*N$8*(1+M$1017+P1799/O1799))))/SQRT(Sum_Sq($X$2*P1799*N$8,1)),                   $AQ$2*SQRT(Sum_Sq($AH$2/(1+1/$A1799)+P1799*( 1/(M$1017+1+P1799/O1799)-1)/(1+($X$2*P1799*N$8)^2), (P1799^2*N$8*$X$2+1/($X$2*N$8*(M$1017+1+P1799/O1799           )))/(1+($X$2*P1799*N$8)^2))),           V_rtHz(O1799)/($X$2*N$8*(O1799*M$1017+O1799+P1799)),V_rtHz(P1799)*SQRT(Sum_Sq(O1799*N$8*$X$2*M$1017,1))/($X$2*N$8*(O1799*M$1017+O1799+P1799))))/SQRT(Sum_Sq(1/(1+$A1799)+$AC$2/$I$2-1/(1+(1+P1799/O1799)/M$1017),$X$2/$I$2)),IF(P1800&lt;0,"A",M1800))</f>
        <v>8.7413650870996248E-7</v>
      </c>
      <c r="O1799" s="13">
        <f t="shared" si="671"/>
        <v>2143.6344305311404</v>
      </c>
      <c r="P1799" s="12">
        <f t="shared" si="695"/>
        <v>45905.704514898345</v>
      </c>
      <c r="R1799" s="13">
        <f>IF(U1799&gt;0,SQRT(Sum_Sq($AI$2,V_rtHz($AH$2)/(1+1/$A1799),V_rtHz($AH$2*$A1799)/(1+$A1799),$AN$2*$AH$2/(1+1/$A1799),$AM$2*SQRT(Sum_Sq(U1799,1/($X$2*S$8*(1+R$1017+U1799/T1799))))/SQRT(Sum_Sq($X$2*U1799*S$8,1)),                   $AQ$2*SQRT(Sum_Sq($AH$2/(1+1/$A1799)+U1799*( 1/(R$1017+1+U1799/T1799)-1)/(1+($X$2*U1799*S$8)^2), (U1799^2*S$8*$X$2+1/($X$2*S$8*(R$1017+1+U1799/T1799           )))/(1+($X$2*U1799*S$8)^2))),           V_rtHz(T1799)/($X$2*S$8*(T1799*R$1017+T1799+U1799)),V_rtHz(U1799)*SQRT(Sum_Sq(T1799*S$8*$X$2*R$1017,1))/($X$2*S$8*(T1799*R$1017+T1799+U1799))))/SQRT(Sum_Sq(1/(1+$A1799)+$AC$2/$I$2-1/(1+(1+U1799/T1799)/R$1017),$X$2/$I$2)),IF(U1800&lt;0,"A",R1800))</f>
        <v>1.4043130884069547E-6</v>
      </c>
      <c r="T1799" s="13">
        <f t="shared" si="672"/>
        <v>2108.0904920088351</v>
      </c>
      <c r="U1799" s="12">
        <f t="shared" si="696"/>
        <v>147614.19801865763</v>
      </c>
      <c r="X1799" s="13">
        <f>IF(AA1799&gt;0,SQRT(Sum_Sq($AI$2,V_rtHz($AH$2)/(1+1/$A1799),V_rtHz($AH$2*$A1799)/(1+$A1799),$AN$2*$AH$2/(1+1/$A1799),$AM$2*SQRT(Sum_Sq(AA1799,1/($X$2*Y$8*(1+X$1017+AA1799/Z1799))))/SQRT(Sum_Sq($X$2*AA1799*Y$8,1)),                   $AQ$2*SQRT(Sum_Sq($AH$2/(1+1/$A1799)+AA1799*( 1/(X$1017+1+AA1799/Z1799)-1)/(1+($X$2*AA1799*Y$8)^2), (AA1799^2*Y$8*$X$2+1/($X$2*Y$8*(X$1017+1+AA1799/Z1799           )))/(1+($X$2*AA1799*Y$8)^2))),           V_rtHz(Z1799)/($X$2*Y$8*(Z1799*X$1017+Z1799+AA1799)),V_rtHz(AA1799)*SQRT(Sum_Sq(Z1799*Y$8*$X$2*X$1017,1))/($X$2*Y$8*(Z1799*X$1017+Z1799+AA1799))))/SQRT(Sum_Sq(1/(1+$A1799)+$AC$2/$I$2-1/(1+(1+AA1799/Z1799)/X$1017),$X$2/$I$2)),IF(AA1800&lt;0,"A",X1800))</f>
        <v>2.4104464500991782E-6</v>
      </c>
      <c r="Z1799" s="13">
        <f t="shared" si="673"/>
        <v>2097.220903923811</v>
      </c>
      <c r="AA1799" s="12">
        <f t="shared" si="697"/>
        <v>469216.42146429705</v>
      </c>
      <c r="AC1799" s="13">
        <f>IF(AF1799&gt;0,SQRT(Sum_Sq($AI$2,V_rtHz($AH$2)/(1+1/$A1799),V_rtHz($AH$2*$A1799)/(1+$A1799),$AN$2*$AH$2/(1+1/$A1799),$AM$2*SQRT(Sum_Sq(AF1799,1/($X$2*AD$8*(1+AC$1017+AF1799/AE1799))))/SQRT(Sum_Sq($X$2*AF1799*AD$8,1)),                   $AQ$2*SQRT(Sum_Sq($AH$2/(1+1/$A1799)+AF1799*( 1/(AC$1017+1+AF1799/AE1799)-1)/(1+($X$2*AF1799*AD$8)^2), (AF1799^2*AD$8*$X$2+1/($X$2*AD$8*(AC$1017+1+AF1799/AE1799           )))/(1+($X$2*AF1799*AD$8)^2))),           V_rtHz(AE1799)/($X$2*AD$8*(AE1799*AC$1017+AE1799+AF1799)),V_rtHz(AF1799)*SQRT(Sum_Sq(AE1799*AD$8*$X$2*AC$1017,1))/($X$2*AD$8*(AE1799*AC$1017+AE1799+AF1799))))/SQRT(Sum_Sq(1/(1+$A1799)+$AC$2/$I$2-1/(1+(1+AF1799/AE1799)/AC$1017),$X$2/$I$2)),IF(AF1800&lt;0,"A",AC1800))</f>
        <v>4.237334634101312E-6</v>
      </c>
      <c r="AE1799" s="13">
        <f t="shared" si="674"/>
        <v>2093.8192137872393</v>
      </c>
      <c r="AF1799" s="12">
        <f t="shared" si="698"/>
        <v>1486203.2274781782</v>
      </c>
      <c r="AG1799" s="13"/>
      <c r="AH1799" s="13">
        <f>IF(AK1799&gt;0,SQRT(Sum_Sq($AI$2,V_rtHz($AH$2)/(1+1/$A1799),V_rtHz($AH$2*$A1799)/(1+$A1799),$AN$2*$AH$2/(1+1/$A1799),$AM$2*SQRT(Sum_Sq(AK1799,1/($X$2*AI$8*(1+AH$1017+AK1799/AJ1799))))/SQRT(Sum_Sq($X$2*AK1799*AI$8,1)),                   $AQ$2*SQRT(Sum_Sq($AH$2/(1+1/$A1799)+AK1799*( 1/(AH$1017+1+AK1799/AJ1799)-1)/(1+($X$2*AK1799*AI$8)^2), (AK1799^2*AI$8*$X$2+1/($X$2*AI$8*(AH$1017+1+AK1799/AJ1799           )))/(1+($X$2*AK1799*AI$8)^2))),           V_rtHz(AJ1799)/($X$2*AI$8*(AJ1799*AH$1017+AJ1799+AK1799)),V_rtHz(AK1799)*SQRT(Sum_Sq(AJ1799*AI$8*$X$2*AH$1017,1))/($X$2*AI$8*(AJ1799*AH$1017+AJ1799+AK1799))))/SQRT(Sum_Sq(1/(1+$A1799)+$AC$2/$I$2-1/(1+(1+AK1799/AJ1799)/AH$1017),$X$2/$I$2)),IF(AK1800&lt;0,"A",AH1800))</f>
        <v>7.5087852327565273E-6</v>
      </c>
      <c r="AI1799" s="13"/>
      <c r="AJ1799" s="13">
        <f t="shared" si="675"/>
        <v>2092.7470181365197</v>
      </c>
      <c r="AK1799" s="12">
        <f t="shared" si="699"/>
        <v>4702195.1484393654</v>
      </c>
      <c r="AM1799" s="13">
        <f>IF(AP1799&gt;0,SQRT(Sum_Sq($AI$2,V_rtHz($AH$2)/(1+1/$A1799),V_rtHz($AH$2*$A1799)/(1+$A1799),$AN$2*$AH$2/(1+1/$A1799),$AM$2*SQRT(Sum_Sq(AP1799,1/($X$2*AN$8*(1+AM$1017+AP1799/AO1799))))/SQRT(Sum_Sq($X$2*AP1799*AN$8,1)),                   $AQ$2*SQRT(Sum_Sq($AH$2/(1+1/$A1799)+AP1799*( 1/(AM$1017+1+AP1799/AO1799)-1)/(1+($X$2*AP1799*AN$8)^2), (AP1799^2*AN$8*$X$2+1/($X$2*AN$8*(AM$1017+1+AP1799/AO1799           )))/(1+($X$2*AP1799*AN$8)^2))),           V_rtHz(AO1799)/($X$2*AN$8*(AO1799*AM$1017+AO1799+AP1799)),V_rtHz(AP1799)*SQRT(Sum_Sq(AO1799*AN$8*$X$2*AM$1017,1))/($X$2*AN$8*(AO1799*AM$1017+AO1799+AP1799))))/SQRT(Sum_Sq(1/(1+$A1799)+$AC$2/$I$2-1/(1+(1+AP1799/AO1799)/AM$1017),$X$2/$I$2)),IF(AP1800&lt;0,"A",AM1800))</f>
        <v>1.3345394444533178E-5</v>
      </c>
      <c r="AO1799" s="13">
        <f t="shared" si="676"/>
        <v>2092.4083100406365</v>
      </c>
      <c r="AP1799" s="12">
        <f t="shared" si="700"/>
        <v>14872053.692168627</v>
      </c>
      <c r="AR1799" s="13">
        <f t="shared" si="677"/>
        <v>31506.815879885424</v>
      </c>
      <c r="AS1799" s="13">
        <f t="shared" si="678"/>
        <v>0.34465664218175168</v>
      </c>
      <c r="AV1799" s="13"/>
      <c r="AW1799" s="13">
        <f t="shared" si="679"/>
        <v>9963.3300000000036</v>
      </c>
      <c r="AX1799" s="13">
        <f t="shared" si="680"/>
        <v>1.0898999999999972</v>
      </c>
      <c r="AZ1799" s="13"/>
      <c r="BA1799" s="13"/>
      <c r="BB1799" s="13">
        <f t="shared" si="681"/>
        <v>3150.681587988543</v>
      </c>
      <c r="BC1799" s="13">
        <f t="shared" si="682"/>
        <v>3.4465664218175016</v>
      </c>
      <c r="BD1799" s="13"/>
      <c r="BE1799" s="13"/>
      <c r="BG1799" s="13">
        <f t="shared" si="683"/>
        <v>996.3330000000002</v>
      </c>
      <c r="BH1799" s="13">
        <f t="shared" si="684"/>
        <v>10.899000000000013</v>
      </c>
      <c r="BI1799" s="13"/>
      <c r="BL1799" s="13">
        <f t="shared" si="685"/>
        <v>315.06815879885437</v>
      </c>
      <c r="BM1799" s="13">
        <f t="shared" si="686"/>
        <v>34.465664218175149</v>
      </c>
      <c r="BP1799" s="13"/>
      <c r="BQ1799" s="13">
        <f t="shared" si="687"/>
        <v>99.633299999999991</v>
      </c>
      <c r="BR1799" s="13">
        <f t="shared" si="688"/>
        <v>108.99000000000034</v>
      </c>
      <c r="BT1799" s="13"/>
      <c r="BU1799" s="13"/>
      <c r="BV1799" s="13">
        <f t="shared" si="689"/>
        <v>31.50681587988543</v>
      </c>
      <c r="BW1799" s="13">
        <f t="shared" si="690"/>
        <v>344.65664218175209</v>
      </c>
      <c r="CA1799" s="13">
        <f t="shared" si="691"/>
        <v>9.9633299999999991</v>
      </c>
      <c r="CB1799" s="13">
        <f t="shared" si="692"/>
        <v>1089.9000000000028</v>
      </c>
    </row>
    <row r="1800" spans="1:80" x14ac:dyDescent="0.3">
      <c r="A1800" s="13">
        <f t="shared" si="668"/>
        <v>0.51999599653351603</v>
      </c>
      <c r="C1800" s="13">
        <f>IF(F1800&gt;0,SQRT(Sum_Sq($AI$2,V_rtHz($AH$2)/(1+1/$A1800),V_rtHz($AH$2*$A1800)/(1+$A1800),$AN$2*$AH$2/(1+1/$A1800),$AM$2*SQRT(Sum_Sq(F1800,1/($X$2*D$8*(1+C$1017+F1800/E1800))))/SQRT(Sum_Sq($X$2*F1800*D$8,1)),                   $AQ$2*SQRT(Sum_Sq($AH$2/(1+1/$A1800)+F1800*( 1/(C$1017+1+F1800/E1800)-1)/(1+($X$2*F1800*D$8)^2), (F1800^2*D$8*$X$2+1/($X$2*D$8*(C$1017+1+F1800/E1800           )))/(1+($X$2*F1800*D$8)^2))),           V_rtHz(E1800)/($X$2*D$8*(E1800*C$1017+E1800+F1800)),V_rtHz(F1800)*SQRT(Sum_Sq(E1800*D$8*$X$2*C$1017,1))/($X$2*D$8*(E1800*C$1017+E1800+F1800))))/SQRT(Sum_Sq(1/(1+$A1800)+$AC$2/$I$2-1/(1+(1+F1800/E1800)/C$1017),$X$2/$I$2)),IF(F1801&lt;0,"A",C1801))</f>
        <v>6.4334424762574436E-7</v>
      </c>
      <c r="E1800" s="13">
        <f t="shared" si="669"/>
        <v>2860.1228927413117</v>
      </c>
      <c r="F1800" s="12">
        <f t="shared" si="693"/>
        <v>3440.5881301697386</v>
      </c>
      <c r="H1800" s="13">
        <f>IF(K1800&gt;0,SQRT(Sum_Sq($AI$2,V_rtHz($AH$2)/(1+1/$A1800),V_rtHz($AH$2*$A1800)/(1+$A1800),$AN$2*$AH$2/(1+1/$A1800),$AM$2*SQRT(Sum_Sq(K1800,1/($X$2*I$8*(1+H$1017+K1800/J1800))))/SQRT(Sum_Sq($X$2*K1800*I$8,1)),                   $AQ$2*SQRT(Sum_Sq($AH$2/(1+1/$A1800)+K1800*( 1/(H$1017+1+K1800/J1800)-1)/(1+($X$2*K1800*I$8)^2), (K1800^2*I$8*$X$2+1/($X$2*I$8*(H$1017+1+K1800/J1800           )))/(1+($X$2*K1800*I$8)^2))),           V_rtHz(J1800)/($X$2*I$8*(J1800*H$1017+J1800+K1800)),V_rtHz(K1800)*SQRT(Sum_Sq(J1800*I$8*$X$2*H$1017,1))/($X$2*I$8*(J1800*H$1017+J1800+K1800))))/SQRT(Sum_Sq(1/(1+$A1800)+$AC$2/$I$2-1/(1+(1+K1800/J1800)/H$1017),$X$2/$I$2)),IF(K1801&lt;0,"A",H1801))</f>
        <v>6.3712844126821229E-7</v>
      </c>
      <c r="J1800" s="13">
        <f t="shared" si="670"/>
        <v>2252.1640496652835</v>
      </c>
      <c r="K1800" s="12">
        <f t="shared" si="694"/>
        <v>13817.11458252296</v>
      </c>
      <c r="M1800" s="13">
        <f>IF(P1800&gt;0,SQRT(Sum_Sq($AI$2,V_rtHz($AH$2)/(1+1/$A1800),V_rtHz($AH$2*$A1800)/(1+$A1800),$AN$2*$AH$2/(1+1/$A1800),$AM$2*SQRT(Sum_Sq(P1800,1/($X$2*N$8*(1+M$1017+P1800/O1800))))/SQRT(Sum_Sq($X$2*P1800*N$8,1)),                   $AQ$2*SQRT(Sum_Sq($AH$2/(1+1/$A1800)+P1800*( 1/(M$1017+1+P1800/O1800)-1)/(1+($X$2*P1800*N$8)^2), (P1800^2*N$8*$X$2+1/($X$2*N$8*(M$1017+1+P1800/O1800           )))/(1+($X$2*P1800*N$8)^2))),           V_rtHz(O1800)/($X$2*N$8*(O1800*M$1017+O1800+P1800)),V_rtHz(P1800)*SQRT(Sum_Sq(O1800*N$8*$X$2*M$1017,1))/($X$2*N$8*(O1800*M$1017+O1800+P1800))))/SQRT(Sum_Sq(1/(1+$A1800)+$AC$2/$I$2-1/(1+(1+P1800/O1800)/M$1017),$X$2/$I$2)),IF(P1801&lt;0,"A",M1801))</f>
        <v>8.7751322059803581E-7</v>
      </c>
      <c r="O1800" s="13">
        <f t="shared" si="671"/>
        <v>2129.1123586257568</v>
      </c>
      <c r="P1800" s="12">
        <f t="shared" si="695"/>
        <v>46218.814313510818</v>
      </c>
      <c r="R1800" s="13">
        <f>IF(U1800&gt;0,SQRT(Sum_Sq($AI$2,V_rtHz($AH$2)/(1+1/$A1800),V_rtHz($AH$2*$A1800)/(1+$A1800),$AN$2*$AH$2/(1+1/$A1800),$AM$2*SQRT(Sum_Sq(U1800,1/($X$2*S$8*(1+R$1017+U1800/T1800))))/SQRT(Sum_Sq($X$2*U1800*S$8,1)),                   $AQ$2*SQRT(Sum_Sq($AH$2/(1+1/$A1800)+U1800*( 1/(R$1017+1+U1800/T1800)-1)/(1+($X$2*U1800*S$8)^2), (U1800^2*S$8*$X$2+1/($X$2*S$8*(R$1017+1+U1800/T1800           )))/(1+($X$2*U1800*S$8)^2))),           V_rtHz(T1800)/($X$2*S$8*(T1800*R$1017+T1800+U1800)),V_rtHz(U1800)*SQRT(Sum_Sq(T1800*S$8*$X$2*R$1017,1))/($X$2*S$8*(T1800*R$1017+T1800+U1800))))/SQRT(Sum_Sq(1/(1+$A1800)+$AC$2/$I$2-1/(1+(1+U1800/T1800)/R$1017),$X$2/$I$2)),IF(U1801&lt;0,"A",R1801))</f>
        <v>1.4097727021460599E-6</v>
      </c>
      <c r="T1800" s="13">
        <f t="shared" si="672"/>
        <v>2094.2889901379244</v>
      </c>
      <c r="U1800" s="12">
        <f t="shared" si="696"/>
        <v>148586.98526994966</v>
      </c>
      <c r="X1800" s="13">
        <f>IF(AA1800&gt;0,SQRT(Sum_Sq($AI$2,V_rtHz($AH$2)/(1+1/$A1800),V_rtHz($AH$2*$A1800)/(1+$A1800),$AN$2*$AH$2/(1+1/$A1800),$AM$2*SQRT(Sum_Sq(AA1800,1/($X$2*Y$8*(1+X$1017+AA1800/Z1800))))/SQRT(Sum_Sq($X$2*AA1800*Y$8,1)),                   $AQ$2*SQRT(Sum_Sq($AH$2/(1+1/$A1800)+AA1800*( 1/(X$1017+1+AA1800/Z1800)-1)/(1+($X$2*AA1800*Y$8)^2), (AA1800^2*Y$8*$X$2+1/($X$2*Y$8*(X$1017+1+AA1800/Z1800           )))/(1+($X$2*AA1800*Y$8)^2))),           V_rtHz(Z1800)/($X$2*Y$8*(Z1800*X$1017+Z1800+AA1800)),V_rtHz(AA1800)*SQRT(Sum_Sq(Z1800*Y$8*$X$2*X$1017,1))/($X$2*Y$8*(Z1800*X$1017+Z1800+AA1800))))/SQRT(Sum_Sq(1/(1+$A1800)+$AC$2/$I$2-1/(1+(1+AA1800/Z1800)/X$1017),$X$2/$I$2)),IF(AA1801&lt;0,"A",X1801))</f>
        <v>2.4197921124215461E-6</v>
      </c>
      <c r="Z1800" s="13">
        <f t="shared" si="673"/>
        <v>2083.634845494515</v>
      </c>
      <c r="AA1800" s="12">
        <f t="shared" si="697"/>
        <v>472275.88350573077</v>
      </c>
      <c r="AC1800" s="13">
        <f>IF(AF1800&gt;0,SQRT(Sum_Sq($AI$2,V_rtHz($AH$2)/(1+1/$A1800),V_rtHz($AH$2*$A1800)/(1+$A1800),$AN$2*$AH$2/(1+1/$A1800),$AM$2*SQRT(Sum_Sq(AF1800,1/($X$2*AD$8*(1+AC$1017+AF1800/AE1800))))/SQRT(Sum_Sq($X$2*AF1800*AD$8,1)),                   $AQ$2*SQRT(Sum_Sq($AH$2/(1+1/$A1800)+AF1800*( 1/(AC$1017+1+AF1800/AE1800)-1)/(1+($X$2*AF1800*AD$8)^2), (AF1800^2*AD$8*$X$2+1/($X$2*AD$8*(AC$1017+1+AF1800/AE1800           )))/(1+($X$2*AF1800*AD$8)^2))),           V_rtHz(AE1800)/($X$2*AD$8*(AE1800*AC$1017+AE1800+AF1800)),V_rtHz(AF1800)*SQRT(Sum_Sq(AE1800*AD$8*$X$2*AC$1017,1))/($X$2*AD$8*(AE1800*AC$1017+AE1800+AF1800))))/SQRT(Sum_Sq(1/(1+$A1800)+$AC$2/$I$2-1/(1+(1+AF1800/AE1800)/AC$1017),$X$2/$I$2)),IF(AF1801&lt;0,"A",AC1801))</f>
        <v>4.2537410736228892E-6</v>
      </c>
      <c r="AE1800" s="13">
        <f t="shared" si="674"/>
        <v>2080.3001106902634</v>
      </c>
      <c r="AF1800" s="12">
        <f t="shared" si="698"/>
        <v>1495861.5140648519</v>
      </c>
      <c r="AG1800" s="13"/>
      <c r="AH1800" s="13">
        <f>IF(AK1800&gt;0,SQRT(Sum_Sq($AI$2,V_rtHz($AH$2)/(1+1/$A1800),V_rtHz($AH$2*$A1800)/(1+$A1800),$AN$2*$AH$2/(1+1/$A1800),$AM$2*SQRT(Sum_Sq(AK1800,1/($X$2*AI$8*(1+AH$1017+AK1800/AJ1800))))/SQRT(Sum_Sq($X$2*AK1800*AI$8,1)),                   $AQ$2*SQRT(Sum_Sq($AH$2/(1+1/$A1800)+AK1800*( 1/(AH$1017+1+AK1800/AJ1800)-1)/(1+($X$2*AK1800*AI$8)^2), (AK1800^2*AI$8*$X$2+1/($X$2*AI$8*(AH$1017+1+AK1800/AJ1800           )))/(1+($X$2*AK1800*AI$8)^2))),           V_rtHz(AJ1800)/($X$2*AI$8*(AJ1800*AH$1017+AJ1800+AK1800)),V_rtHz(AK1800)*SQRT(Sum_Sq(AJ1800*AI$8*$X$2*AH$1017,1))/($X$2*AI$8*(AJ1800*AH$1017+AJ1800+AK1800))))/SQRT(Sum_Sq(1/(1+$A1800)+$AC$2/$I$2-1/(1+(1+AK1800/AJ1800)/AH$1017),$X$2/$I$2)),IF(AK1801&lt;0,"A",AH1801))</f>
        <v>7.5378526905845319E-6</v>
      </c>
      <c r="AI1800" s="13"/>
      <c r="AJ1800" s="13">
        <f t="shared" si="675"/>
        <v>2079.2489728281139</v>
      </c>
      <c r="AK1800" s="12">
        <f t="shared" si="699"/>
        <v>4732720.8064976549</v>
      </c>
      <c r="AM1800" s="13">
        <f>IF(AP1800&gt;0,SQRT(Sum_Sq($AI$2,V_rtHz($AH$2)/(1+1/$A1800),V_rtHz($AH$2*$A1800)/(1+$A1800),$AN$2*$AH$2/(1+1/$A1800),$AM$2*SQRT(Sum_Sq(AP1800,1/($X$2*AN$8*(1+AM$1017+AP1800/AO1800))))/SQRT(Sum_Sq($X$2*AP1800*AN$8,1)),                   $AQ$2*SQRT(Sum_Sq($AH$2/(1+1/$A1800)+AP1800*( 1/(AM$1017+1+AP1800/AO1800)-1)/(1+($X$2*AP1800*AN$8)^2), (AP1800^2*AN$8*$X$2+1/($X$2*AN$8*(AM$1017+1+AP1800/AO1800           )))/(1+($X$2*AP1800*AN$8)^2))),           V_rtHz(AO1800)/($X$2*AN$8*(AO1800*AM$1017+AO1800+AP1800)),V_rtHz(AP1800)*SQRT(Sum_Sq(AO1800*AN$8*$X$2*AM$1017,1))/($X$2*AN$8*(AO1800*AM$1017+AO1800+AP1800))))/SQRT(Sum_Sq(1/(1+$A1800)+$AC$2/$I$2-1/(1+(1+AP1800/AO1800)/AM$1017),$X$2/$I$2)),IF(AP1801&lt;0,"A",AM1801))</f>
        <v>1.3397101667455596E-5</v>
      </c>
      <c r="AO1800" s="13">
        <f t="shared" si="676"/>
        <v>2078.9169123184097</v>
      </c>
      <c r="AP1800" s="12">
        <f t="shared" si="700"/>
        <v>14968567.790504381</v>
      </c>
      <c r="AR1800" s="13">
        <f t="shared" si="677"/>
        <v>31506.815879885424</v>
      </c>
      <c r="AS1800" s="13">
        <f t="shared" si="678"/>
        <v>0.34465664218175168</v>
      </c>
      <c r="AV1800" s="13"/>
      <c r="AW1800" s="13">
        <f t="shared" si="679"/>
        <v>9963.3300000000036</v>
      </c>
      <c r="AX1800" s="13">
        <f t="shared" si="680"/>
        <v>1.0898999999999957</v>
      </c>
      <c r="AZ1800" s="13"/>
      <c r="BA1800" s="13"/>
      <c r="BB1800" s="13">
        <f t="shared" si="681"/>
        <v>3150.681587988543</v>
      </c>
      <c r="BC1800" s="13">
        <f t="shared" si="682"/>
        <v>3.4465664218175047</v>
      </c>
      <c r="BD1800" s="13"/>
      <c r="BE1800" s="13"/>
      <c r="BG1800" s="13">
        <f t="shared" si="683"/>
        <v>996.3330000000002</v>
      </c>
      <c r="BH1800" s="13">
        <f t="shared" si="684"/>
        <v>10.898999999999996</v>
      </c>
      <c r="BI1800" s="13"/>
      <c r="BL1800" s="13">
        <f t="shared" si="685"/>
        <v>315.06815879885437</v>
      </c>
      <c r="BM1800" s="13">
        <f t="shared" si="686"/>
        <v>34.465664218175107</v>
      </c>
      <c r="BP1800" s="13"/>
      <c r="BQ1800" s="13">
        <f t="shared" si="687"/>
        <v>99.633300000000006</v>
      </c>
      <c r="BR1800" s="13">
        <f t="shared" si="688"/>
        <v>108.99000000000002</v>
      </c>
      <c r="BT1800" s="13"/>
      <c r="BU1800" s="13"/>
      <c r="BV1800" s="13">
        <f t="shared" si="689"/>
        <v>31.50681587988543</v>
      </c>
      <c r="BW1800" s="13">
        <f t="shared" si="690"/>
        <v>344.65664218175209</v>
      </c>
      <c r="CA1800" s="13">
        <f t="shared" si="691"/>
        <v>9.9633299999999991</v>
      </c>
      <c r="CB1800" s="13">
        <f t="shared" si="692"/>
        <v>1089.9000000000015</v>
      </c>
    </row>
    <row r="1801" spans="1:80" x14ac:dyDescent="0.3">
      <c r="A1801" s="13">
        <f t="shared" si="668"/>
        <v>0.52722986142282313</v>
      </c>
      <c r="C1801" s="13">
        <f>IF(F1801&gt;0,SQRT(Sum_Sq($AI$2,V_rtHz($AH$2)/(1+1/$A1801),V_rtHz($AH$2*$A1801)/(1+$A1801),$AN$2*$AH$2/(1+1/$A1801),$AM$2*SQRT(Sum_Sq(F1801,1/($X$2*D$8*(1+C$1017+F1801/E1801))))/SQRT(Sum_Sq($X$2*F1801*D$8,1)),                   $AQ$2*SQRT(Sum_Sq($AH$2/(1+1/$A1801)+F1801*( 1/(C$1017+1+F1801/E1801)-1)/(1+($X$2*F1801*D$8)^2), (F1801^2*D$8*$X$2+1/($X$2*D$8*(C$1017+1+F1801/E1801           )))/(1+($X$2*F1801*D$8)^2))),           V_rtHz(E1801)/($X$2*D$8*(E1801*C$1017+E1801+F1801)),V_rtHz(F1801)*SQRT(Sum_Sq(E1801*D$8*$X$2*C$1017,1))/($X$2*D$8*(E1801*C$1017+E1801+F1801))))/SQRT(Sum_Sq(1/(1+$A1801)+$AC$2/$I$2-1/(1+(1+F1801/E1801)/C$1017),$X$2/$I$2)),IF(F1802&lt;0,"A",C1802))</f>
        <v>6.4289127547066034E-7</v>
      </c>
      <c r="E1801" s="13">
        <f t="shared" si="669"/>
        <v>2824.6813132443795</v>
      </c>
      <c r="F1801" s="12">
        <f t="shared" si="693"/>
        <v>3483.7575585791883</v>
      </c>
      <c r="H1801" s="13">
        <f>IF(K1801&gt;0,SQRT(Sum_Sq($AI$2,V_rtHz($AH$2)/(1+1/$A1801),V_rtHz($AH$2*$A1801)/(1+$A1801),$AN$2*$AH$2/(1+1/$A1801),$AM$2*SQRT(Sum_Sq(K1801,1/($X$2*I$8*(1+H$1017+K1801/J1801))))/SQRT(Sum_Sq($X$2*K1801*I$8,1)),                   $AQ$2*SQRT(Sum_Sq($AH$2/(1+1/$A1801)+K1801*( 1/(H$1017+1+K1801/J1801)-1)/(1+($X$2*K1801*I$8)^2), (K1801^2*I$8*$X$2+1/($X$2*I$8*(H$1017+1+K1801/J1801           )))/(1+($X$2*K1801*I$8)^2))),           V_rtHz(J1801)/($X$2*I$8*(J1801*H$1017+J1801+K1801)),V_rtHz(K1801)*SQRT(Sum_Sq(J1801*I$8*$X$2*H$1017,1))/($X$2*I$8*(J1801*H$1017+J1801+K1801))))/SQRT(Sum_Sq(1/(1+$A1801)+$AC$2/$I$2-1/(1+(1+K1801/J1801)/H$1017),$X$2/$I$2)),IF(K1802&lt;0,"A",H1802))</f>
        <v>6.39357587054796E-7</v>
      </c>
      <c r="J1801" s="13">
        <f t="shared" si="670"/>
        <v>2235.0535357545687</v>
      </c>
      <c r="K1801" s="12">
        <f t="shared" si="694"/>
        <v>13922.891883821645</v>
      </c>
      <c r="M1801" s="13">
        <f>IF(P1801&gt;0,SQRT(Sum_Sq($AI$2,V_rtHz($AH$2)/(1+1/$A1801),V_rtHz($AH$2*$A1801)/(1+$A1801),$AN$2*$AH$2/(1+1/$A1801),$AM$2*SQRT(Sum_Sq(P1801,1/($X$2*N$8*(1+M$1017+P1801/O1801))))/SQRT(Sum_Sq($X$2*P1801*N$8,1)),                   $AQ$2*SQRT(Sum_Sq($AH$2/(1+1/$A1801)+P1801*( 1/(M$1017+1+P1801/O1801)-1)/(1+($X$2*P1801*N$8)^2), (P1801^2*N$8*$X$2+1/($X$2*N$8*(M$1017+1+P1801/O1801           )))/(1+($X$2*P1801*N$8)^2))),           V_rtHz(O1801)/($X$2*N$8*(O1801*M$1017+O1801+P1801)),V_rtHz(P1801)*SQRT(Sum_Sq(O1801*N$8*$X$2*M$1017,1))/($X$2*N$8*(O1801*M$1017+O1801+P1801))))/SQRT(Sum_Sq(1/(1+$A1801)+$AC$2/$I$2-1/(1+(1+P1801/O1801)/M$1017),$X$2/$I$2)),IF(P1802&lt;0,"A",M1802))</f>
        <v>8.8096477817131352E-7</v>
      </c>
      <c r="O1801" s="13">
        <f t="shared" si="671"/>
        <v>2114.6918397708355</v>
      </c>
      <c r="P1801" s="12">
        <f t="shared" si="695"/>
        <v>46533.989920057975</v>
      </c>
      <c r="R1801" s="13">
        <f>IF(U1801&gt;0,SQRT(Sum_Sq($AI$2,V_rtHz($AH$2)/(1+1/$A1801),V_rtHz($AH$2*$A1801)/(1+$A1801),$AN$2*$AH$2/(1+1/$A1801),$AM$2*SQRT(Sum_Sq(U1801,1/($X$2*S$8*(1+R$1017+U1801/T1801))))/SQRT(Sum_Sq($X$2*U1801*S$8,1)),                   $AQ$2*SQRT(Sum_Sq($AH$2/(1+1/$A1801)+U1801*( 1/(R$1017+1+U1801/T1801)-1)/(1+($X$2*U1801*S$8)^2), (U1801^2*S$8*$X$2+1/($X$2*S$8*(R$1017+1+U1801/T1801           )))/(1+($X$2*U1801*S$8)^2))),           V_rtHz(T1801)/($X$2*S$8*(T1801*R$1017+T1801+U1801)),V_rtHz(U1801)*SQRT(Sum_Sq(T1801*S$8*$X$2*R$1017,1))/($X$2*S$8*(T1801*R$1017+T1801+U1801))))/SQRT(Sum_Sq(1/(1+$A1801)+$AC$2/$I$2-1/(1+(1+U1801/T1801)/R$1017),$X$2/$I$2)),IF(U1802&lt;0,"A",R1802))</f>
        <v>1.4153452674062758E-6</v>
      </c>
      <c r="T1801" s="13">
        <f t="shared" si="672"/>
        <v>2080.5743393601419</v>
      </c>
      <c r="U1801" s="12">
        <f t="shared" si="696"/>
        <v>149566.43530667727</v>
      </c>
      <c r="X1801" s="13">
        <f>IF(AA1801&gt;0,SQRT(Sum_Sq($AI$2,V_rtHz($AH$2)/(1+1/$A1801),V_rtHz($AH$2*$A1801)/(1+$A1801),$AN$2*$AH$2/(1+1/$A1801),$AM$2*SQRT(Sum_Sq(AA1801,1/($X$2*Y$8*(1+X$1017+AA1801/Z1801))))/SQRT(Sum_Sq($X$2*AA1801*Y$8,1)),                   $AQ$2*SQRT(Sum_Sq($AH$2/(1+1/$A1801)+AA1801*( 1/(X$1017+1+AA1801/Z1801)-1)/(1+($X$2*AA1801*Y$8)^2), (AA1801^2*Y$8*$X$2+1/($X$2*Y$8*(X$1017+1+AA1801/Z1801           )))/(1+($X$2*AA1801*Y$8)^2))),           V_rtHz(Z1801)/($X$2*Y$8*(Z1801*X$1017+Z1801+AA1801)),V_rtHz(AA1801)*SQRT(Sum_Sq(Z1801*Y$8*$X$2*X$1017,1))/($X$2*Y$8*(Z1801*X$1017+Z1801+AA1801))))/SQRT(Sum_Sq(1/(1+$A1801)+$AC$2/$I$2-1/(1+(1+AA1801/Z1801)/X$1017),$X$2/$I$2)),IF(AA1802&lt;0,"A",X1802))</f>
        <v>2.4293269448781691E-6</v>
      </c>
      <c r="Z1801" s="13">
        <f t="shared" si="673"/>
        <v>2070.1314062907923</v>
      </c>
      <c r="AA1801" s="12">
        <f t="shared" si="697"/>
        <v>475356.53271520819</v>
      </c>
      <c r="AC1801" s="13">
        <f>IF(AF1801&gt;0,SQRT(Sum_Sq($AI$2,V_rtHz($AH$2)/(1+1/$A1801),V_rtHz($AH$2*$A1801)/(1+$A1801),$AN$2*$AH$2/(1+1/$A1801),$AM$2*SQRT(Sum_Sq(AF1801,1/($X$2*AD$8*(1+AC$1017+AF1801/AE1801))))/SQRT(Sum_Sq($X$2*AF1801*AD$8,1)),                   $AQ$2*SQRT(Sum_Sq($AH$2/(1+1/$A1801)+AF1801*( 1/(AC$1017+1+AF1801/AE1801)-1)/(1+($X$2*AF1801*AD$8)^2), (AF1801^2*AD$8*$X$2+1/($X$2*AD$8*(AC$1017+1+AF1801/AE1801           )))/(1+($X$2*AF1801*AD$8)^2))),           V_rtHz(AE1801)/($X$2*AD$8*(AE1801*AC$1017+AE1801+AF1801)),V_rtHz(AF1801)*SQRT(Sum_Sq(AE1801*AD$8*$X$2*AC$1017,1))/($X$2*AD$8*(AE1801*AC$1017+AE1801+AF1801))))/SQRT(Sum_Sq(1/(1+$A1801)+$AC$2/$I$2-1/(1+(1+AF1801/AE1801)/AC$1017),$X$2/$I$2)),IF(AF1802&lt;0,"A",AC1802))</f>
        <v>4.2704772785074947E-6</v>
      </c>
      <c r="AE1801" s="13">
        <f t="shared" si="674"/>
        <v>2066.8623271343863</v>
      </c>
      <c r="AF1801" s="12">
        <f t="shared" si="698"/>
        <v>1505586.9142483459</v>
      </c>
      <c r="AG1801" s="13"/>
      <c r="AH1801" s="13">
        <f>IF(AK1801&gt;0,SQRT(Sum_Sq($AI$2,V_rtHz($AH$2)/(1+1/$A1801),V_rtHz($AH$2*$A1801)/(1+$A1801),$AN$2*$AH$2/(1+1/$A1801),$AM$2*SQRT(Sum_Sq(AK1801,1/($X$2*AI$8*(1+AH$1017+AK1801/AJ1801))))/SQRT(Sum_Sq($X$2*AK1801*AI$8,1)),                   $AQ$2*SQRT(Sum_Sq($AH$2/(1+1/$A1801)+AK1801*( 1/(AH$1017+1+AK1801/AJ1801)-1)/(1+($X$2*AK1801*AI$8)^2), (AK1801^2*AI$8*$X$2+1/($X$2*AI$8*(AH$1017+1+AK1801/AJ1801           )))/(1+($X$2*AK1801*AI$8)^2))),           V_rtHz(AJ1801)/($X$2*AI$8*(AJ1801*AH$1017+AJ1801+AK1801)),V_rtHz(AK1801)*SQRT(Sum_Sq(AJ1801*AI$8*$X$2*AH$1017,1))/($X$2*AI$8*(AJ1801*AH$1017+AJ1801+AK1801))))/SQRT(Sum_Sq(1/(1+$A1801)+$AC$2/$I$2-1/(1+(1+AK1801/AJ1801)/AH$1017),$X$2/$I$2)),IF(AK1802&lt;0,"A",AH1802))</f>
        <v>7.5675030471363093E-6</v>
      </c>
      <c r="AI1801" s="13"/>
      <c r="AJ1801" s="13">
        <f t="shared" si="675"/>
        <v>2065.8318398258398</v>
      </c>
      <c r="AK1801" s="12">
        <f t="shared" si="699"/>
        <v>4763458.8091265429</v>
      </c>
      <c r="AM1801" s="13">
        <f>IF(AP1801&gt;0,SQRT(Sum_Sq($AI$2,V_rtHz($AH$2)/(1+1/$A1801),V_rtHz($AH$2*$A1801)/(1+$A1801),$AN$2*$AH$2/(1+1/$A1801),$AM$2*SQRT(Sum_Sq(AP1801,1/($X$2*AN$8*(1+AM$1017+AP1801/AO1801))))/SQRT(Sum_Sq($X$2*AP1801*AN$8,1)),                   $AQ$2*SQRT(Sum_Sq($AH$2/(1+1/$A1801)+AP1801*( 1/(AM$1017+1+AP1801/AO1801)-1)/(1+($X$2*AP1801*AN$8)^2), (AP1801^2*AN$8*$X$2+1/($X$2*AN$8*(AM$1017+1+AP1801/AO1801           )))/(1+($X$2*AP1801*AN$8)^2))),           V_rtHz(AO1801)/($X$2*AN$8*(AO1801*AM$1017+AO1801+AP1801)),V_rtHz(AP1801)*SQRT(Sum_Sq(AO1801*AN$8*$X$2*AM$1017,1))/($X$2*AN$8*(AO1801*AM$1017+AO1801+AP1801))))/SQRT(Sum_Sq(1/(1+$A1801)+$AC$2/$I$2-1/(1+(1+AP1801/AO1801)/AM$1017),$X$2/$I$2)),IF(AP1802&lt;0,"A",AM1802))</f>
        <v>1.3449844776945053E-5</v>
      </c>
      <c r="AO1801" s="13">
        <f t="shared" si="676"/>
        <v>2065.5062984965521</v>
      </c>
      <c r="AP1801" s="12">
        <f t="shared" si="700"/>
        <v>15065753.493714711</v>
      </c>
      <c r="AR1801" s="13">
        <f t="shared" si="677"/>
        <v>31506.815879885424</v>
      </c>
      <c r="AS1801" s="13">
        <f t="shared" si="678"/>
        <v>0.34465664218175168</v>
      </c>
      <c r="AV1801" s="13"/>
      <c r="AW1801" s="13">
        <f t="shared" si="679"/>
        <v>9963.3300000000036</v>
      </c>
      <c r="AX1801" s="13">
        <f t="shared" si="680"/>
        <v>1.0898999999999985</v>
      </c>
      <c r="AZ1801" s="13"/>
      <c r="BA1801" s="13"/>
      <c r="BB1801" s="13">
        <f t="shared" si="681"/>
        <v>3150.681587988543</v>
      </c>
      <c r="BC1801" s="13">
        <f t="shared" si="682"/>
        <v>3.4465664218175047</v>
      </c>
      <c r="BD1801" s="13"/>
      <c r="BE1801" s="13"/>
      <c r="BG1801" s="13">
        <f t="shared" si="683"/>
        <v>996.3330000000002</v>
      </c>
      <c r="BH1801" s="13">
        <f t="shared" si="684"/>
        <v>10.898999999999978</v>
      </c>
      <c r="BI1801" s="13"/>
      <c r="BL1801" s="13">
        <f t="shared" si="685"/>
        <v>315.06815879885437</v>
      </c>
      <c r="BM1801" s="13">
        <f t="shared" si="686"/>
        <v>34.465664218175064</v>
      </c>
      <c r="BP1801" s="13"/>
      <c r="BQ1801" s="13">
        <f t="shared" si="687"/>
        <v>99.633300000000006</v>
      </c>
      <c r="BR1801" s="13">
        <f t="shared" si="688"/>
        <v>108.99000000000002</v>
      </c>
      <c r="BT1801" s="13"/>
      <c r="BU1801" s="13"/>
      <c r="BV1801" s="13">
        <f t="shared" si="689"/>
        <v>31.50681587988543</v>
      </c>
      <c r="BW1801" s="13">
        <f t="shared" si="690"/>
        <v>344.65664218175152</v>
      </c>
      <c r="CA1801" s="13">
        <f t="shared" si="691"/>
        <v>9.9633299999999974</v>
      </c>
      <c r="CB1801" s="13">
        <f t="shared" si="692"/>
        <v>1089.9000000000042</v>
      </c>
    </row>
    <row r="1802" spans="1:80" x14ac:dyDescent="0.3">
      <c r="A1802" s="13">
        <f t="shared" si="668"/>
        <v>0.53456435939697056</v>
      </c>
      <c r="C1802" s="13">
        <f>IF(F1802&gt;0,SQRT(Sum_Sq($AI$2,V_rtHz($AH$2)/(1+1/$A1802),V_rtHz($AH$2*$A1802)/(1+$A1802),$AN$2*$AH$2/(1+1/$A1802),$AM$2*SQRT(Sum_Sq(F1802,1/($X$2*D$8*(1+C$1017+F1802/E1802))))/SQRT(Sum_Sq($X$2*F1802*D$8,1)),                   $AQ$2*SQRT(Sum_Sq($AH$2/(1+1/$A1802)+F1802*( 1/(C$1017+1+F1802/E1802)-1)/(1+($X$2*F1802*D$8)^2), (F1802^2*D$8*$X$2+1/($X$2*D$8*(C$1017+1+F1802/E1802           )))/(1+($X$2*F1802*D$8)^2))),           V_rtHz(E1802)/($X$2*D$8*(E1802*C$1017+E1802+F1802)),V_rtHz(F1802)*SQRT(Sum_Sq(E1802*D$8*$X$2*C$1017,1))/($X$2*D$8*(E1802*C$1017+E1802+F1802))))/SQRT(Sum_Sq(1/(1+$A1802)+$AC$2/$I$2-1/(1+(1+F1802/E1802)/C$1017),$X$2/$I$2)),IF(F1803&lt;0,"A",C1803))</f>
        <v>6.4257758388742328E-7</v>
      </c>
      <c r="E1802" s="13">
        <f t="shared" si="669"/>
        <v>2790.0961539754808</v>
      </c>
      <c r="F1802" s="12">
        <f t="shared" si="693"/>
        <v>3526.9411276637211</v>
      </c>
      <c r="H1802" s="13">
        <f>IF(K1802&gt;0,SQRT(Sum_Sq($AI$2,V_rtHz($AH$2)/(1+1/$A1802),V_rtHz($AH$2*$A1802)/(1+$A1802),$AN$2*$AH$2/(1+1/$A1802),$AM$2*SQRT(Sum_Sq(K1802,1/($X$2*I$8*(1+H$1017+K1802/J1802))))/SQRT(Sum_Sq($X$2*K1802*I$8,1)),                   $AQ$2*SQRT(Sum_Sq($AH$2/(1+1/$A1802)+K1802*( 1/(H$1017+1+K1802/J1802)-1)/(1+($X$2*K1802*I$8)^2), (K1802^2*I$8*$X$2+1/($X$2*I$8*(H$1017+1+K1802/J1802           )))/(1+($X$2*K1802*I$8)^2))),           V_rtHz(J1802)/($X$2*I$8*(J1802*H$1017+J1802+K1802)),V_rtHz(K1802)*SQRT(Sum_Sq(J1802*I$8*$X$2*H$1017,1))/($X$2*I$8*(J1802*H$1017+J1802+K1802))))/SQRT(Sum_Sq(1/(1+$A1802)+$AC$2/$I$2-1/(1+(1+K1802/J1802)/H$1017),$X$2/$I$2)),IF(K1803&lt;0,"A",H1803))</f>
        <v>6.4165008897505576E-7</v>
      </c>
      <c r="J1802" s="13">
        <f t="shared" si="670"/>
        <v>2218.1058857433959</v>
      </c>
      <c r="K1802" s="12">
        <f t="shared" si="694"/>
        <v>14029.271069913262</v>
      </c>
      <c r="M1802" s="13">
        <f>IF(P1802&gt;0,SQRT(Sum_Sq($AI$2,V_rtHz($AH$2)/(1+1/$A1802),V_rtHz($AH$2*$A1802)/(1+$A1802),$AN$2*$AH$2/(1+1/$A1802),$AM$2*SQRT(Sum_Sq(P1802,1/($X$2*N$8*(1+M$1017+P1802/O1802))))/SQRT(Sum_Sq($X$2*P1802*N$8,1)),                   $AQ$2*SQRT(Sum_Sq($AH$2/(1+1/$A1802)+P1802*( 1/(M$1017+1+P1802/O1802)-1)/(1+($X$2*P1802*N$8)^2), (P1802^2*N$8*$X$2+1/($X$2*N$8*(M$1017+1+P1802/O1802           )))/(1+($X$2*P1802*N$8)^2))),           V_rtHz(O1802)/($X$2*N$8*(O1802*M$1017+O1802+P1802)),V_rtHz(P1802)*SQRT(Sum_Sq(O1802*N$8*$X$2*M$1017,1))/($X$2*N$8*(O1802*M$1017+O1802+P1802))))/SQRT(Sum_Sq(1/(1+$A1802)+$AC$2/$I$2-1/(1+(1+P1802/O1802)/M$1017),$X$2/$I$2)),IF(P1803&lt;0,"A",M1803))</f>
        <v>8.844921778054511E-7</v>
      </c>
      <c r="O1802" s="13">
        <f t="shared" si="671"/>
        <v>2100.3720531848167</v>
      </c>
      <c r="P1802" s="12">
        <f t="shared" si="695"/>
        <v>46851.246476409877</v>
      </c>
      <c r="R1802" s="13">
        <f>IF(U1802&gt;0,SQRT(Sum_Sq($AI$2,V_rtHz($AH$2)/(1+1/$A1802),V_rtHz($AH$2*$A1802)/(1+$A1802),$AN$2*$AH$2/(1+1/$A1802),$AM$2*SQRT(Sum_Sq(U1802,1/($X$2*S$8*(1+R$1017+U1802/T1802))))/SQRT(Sum_Sq($X$2*U1802*S$8,1)),                   $AQ$2*SQRT(Sum_Sq($AH$2/(1+1/$A1802)+U1802*( 1/(R$1017+1+U1802/T1802)-1)/(1+($X$2*U1802*S$8)^2), (U1802^2*S$8*$X$2+1/($X$2*S$8*(R$1017+1+U1802/T1802           )))/(1+($X$2*U1802*S$8)^2))),           V_rtHz(T1802)/($X$2*S$8*(T1802*R$1017+T1802+U1802)),V_rtHz(U1802)*SQRT(Sum_Sq(T1802*S$8*$X$2*R$1017,1))/($X$2*S$8*(T1802*R$1017+T1802+U1802))))/SQRT(Sum_Sq(1/(1+$A1802)+$AC$2/$I$2-1/(1+(1+U1802/T1802)/R$1017),$X$2/$I$2)),IF(U1803&lt;0,"A",R1803))</f>
        <v>1.4210323437421249E-6</v>
      </c>
      <c r="T1802" s="13">
        <f t="shared" si="672"/>
        <v>2066.9460235234528</v>
      </c>
      <c r="U1802" s="12">
        <f t="shared" si="696"/>
        <v>150552.59488497747</v>
      </c>
      <c r="X1802" s="13">
        <f>IF(AA1802&gt;0,SQRT(Sum_Sq($AI$2,V_rtHz($AH$2)/(1+1/$A1802),V_rtHz($AH$2*$A1802)/(1+$A1802),$AN$2*$AH$2/(1+1/$A1802),$AM$2*SQRT(Sum_Sq(AA1802,1/($X$2*Y$8*(1+X$1017+AA1802/Z1802))))/SQRT(Sum_Sq($X$2*AA1802*Y$8,1)),                   $AQ$2*SQRT(Sum_Sq($AH$2/(1+1/$A1802)+AA1802*( 1/(X$1017+1+AA1802/Z1802)-1)/(1+($X$2*AA1802*Y$8)^2), (AA1802^2*Y$8*$X$2+1/($X$2*Y$8*(X$1017+1+AA1802/Z1802           )))/(1+($X$2*AA1802*Y$8)^2))),           V_rtHz(Z1802)/($X$2*Y$8*(Z1802*X$1017+Z1802+AA1802)),V_rtHz(AA1802)*SQRT(Sum_Sq(Z1802*Y$8*$X$2*X$1017,1))/($X$2*Y$8*(Z1802*X$1017+Z1802+AA1802))))/SQRT(Sum_Sq(1/(1+$A1802)+$AC$2/$I$2-1/(1+(1+AA1802/Z1802)/X$1017),$X$2/$I$2)),IF(AA1803&lt;0,"A",X1803))</f>
        <v>2.4390535750137689E-6</v>
      </c>
      <c r="Z1802" s="13">
        <f t="shared" si="673"/>
        <v>2056.7101524165896</v>
      </c>
      <c r="AA1802" s="12">
        <f t="shared" si="697"/>
        <v>478458.51609329152</v>
      </c>
      <c r="AC1802" s="13">
        <f>IF(AF1802&gt;0,SQRT(Sum_Sq($AI$2,V_rtHz($AH$2)/(1+1/$A1802),V_rtHz($AH$2*$A1802)/(1+$A1802),$AN$2*$AH$2/(1+1/$A1802),$AM$2*SQRT(Sum_Sq(AF1802,1/($X$2*AD$8*(1+AC$1017+AF1802/AE1802))))/SQRT(Sum_Sq($X$2*AF1802*AD$8,1)),                   $AQ$2*SQRT(Sum_Sq($AH$2/(1+1/$A1802)+AF1802*( 1/(AC$1017+1+AF1802/AE1802)-1)/(1+($X$2*AF1802*AD$8)^2), (AF1802^2*AD$8*$X$2+1/($X$2*AD$8*(AC$1017+1+AF1802/AE1802           )))/(1+($X$2*AF1802*AD$8)^2))),           V_rtHz(AE1802)/($X$2*AD$8*(AE1802*AC$1017+AE1802+AF1802)),V_rtHz(AF1802)*SQRT(Sum_Sq(AE1802*AD$8*$X$2*AC$1017,1))/($X$2*AD$8*(AE1802*AC$1017+AE1802+AF1802))))/SQRT(Sum_Sq(1/(1+$A1802)+$AC$2/$I$2-1/(1+(1+AF1802/AE1802)/AC$1017),$X$2/$I$2)),IF(AF1803&lt;0,"A",AC1803))</f>
        <v>4.2875478349710603E-6</v>
      </c>
      <c r="AE1802" s="13">
        <f t="shared" si="674"/>
        <v>2053.5054539760085</v>
      </c>
      <c r="AF1802" s="12">
        <f t="shared" si="698"/>
        <v>1515379.8921065696</v>
      </c>
      <c r="AG1802" s="13"/>
      <c r="AH1802" s="13">
        <f>IF(AK1802&gt;0,SQRT(Sum_Sq($AI$2,V_rtHz($AH$2)/(1+1/$A1802),V_rtHz($AH$2*$A1802)/(1+$A1802),$AN$2*$AH$2/(1+1/$A1802),$AM$2*SQRT(Sum_Sq(AK1802,1/($X$2*AI$8*(1+AH$1017+AK1802/AJ1802))))/SQRT(Sum_Sq($X$2*AK1802*AI$8,1)),                   $AQ$2*SQRT(Sum_Sq($AH$2/(1+1/$A1802)+AK1802*( 1/(AH$1017+1+AK1802/AJ1802)-1)/(1+($X$2*AK1802*AI$8)^2), (AK1802^2*AI$8*$X$2+1/($X$2*AI$8*(AH$1017+1+AK1802/AJ1802           )))/(1+($X$2*AK1802*AI$8)^2))),           V_rtHz(AJ1802)/($X$2*AI$8*(AJ1802*AH$1017+AJ1802+AK1802)),V_rtHz(AK1802)*SQRT(Sum_Sq(AJ1802*AI$8*$X$2*AH$1017,1))/($X$2*AI$8*(AJ1802*AH$1017+AJ1802+AK1802))))/SQRT(Sum_Sq(1/(1+$A1802)+$AC$2/$I$2-1/(1+(1+AK1802/AJ1802)/AH$1017),$X$2/$I$2)),IF(AK1803&lt;0,"A",AH1803))</f>
        <v>7.5977444131536757E-6</v>
      </c>
      <c r="AI1802" s="13"/>
      <c r="AJ1802" s="13">
        <f t="shared" si="675"/>
        <v>2052.4952176918737</v>
      </c>
      <c r="AK1802" s="12">
        <f t="shared" si="699"/>
        <v>4794410.6231139461</v>
      </c>
      <c r="AM1802" s="13">
        <f>IF(AP1802&gt;0,SQRT(Sum_Sq($AI$2,V_rtHz($AH$2)/(1+1/$A1802),V_rtHz($AH$2*$A1802)/(1+$A1802),$AN$2*$AH$2/(1+1/$A1802),$AM$2*SQRT(Sum_Sq(AP1802,1/($X$2*AN$8*(1+AM$1017+AP1802/AO1802))))/SQRT(Sum_Sq($X$2*AP1802*AN$8,1)),                   $AQ$2*SQRT(Sum_Sq($AH$2/(1+1/$A1802)+AP1802*( 1/(AM$1017+1+AP1802/AO1802)-1)/(1+($X$2*AP1802*AN$8)^2), (AP1802^2*AN$8*$X$2+1/($X$2*AN$8*(AM$1017+1+AP1802/AO1802           )))/(1+($X$2*AP1802*AN$8)^2))),           V_rtHz(AO1802)/($X$2*AN$8*(AO1802*AM$1017+AO1802+AP1802)),V_rtHz(AP1802)*SQRT(Sum_Sq(AO1802*AN$8*$X$2*AM$1017,1))/($X$2*AN$8*(AO1802*AM$1017+AO1802+AP1802))))/SQRT(Sum_Sq(1/(1+$A1802)+$AC$2/$I$2-1/(1+(1+AP1802/AO1802)/AM$1017),$X$2/$I$2)),IF(AP1803&lt;0,"A",AM1803))</f>
        <v>1.3503638196874129E-5</v>
      </c>
      <c r="AO1802" s="13">
        <f t="shared" si="676"/>
        <v>2052.1760695619855</v>
      </c>
      <c r="AP1802" s="12">
        <f t="shared" si="700"/>
        <v>15163615.439442312</v>
      </c>
      <c r="AR1802" s="13">
        <f t="shared" si="677"/>
        <v>31506.815879885424</v>
      </c>
      <c r="AS1802" s="13">
        <f t="shared" si="678"/>
        <v>0.34465664218175168</v>
      </c>
      <c r="AV1802" s="13"/>
      <c r="AW1802" s="13">
        <f t="shared" si="679"/>
        <v>9963.3300000000036</v>
      </c>
      <c r="AX1802" s="13">
        <f t="shared" si="680"/>
        <v>1.0898999999999985</v>
      </c>
      <c r="AZ1802" s="13"/>
      <c r="BA1802" s="13"/>
      <c r="BB1802" s="13">
        <f t="shared" si="681"/>
        <v>3150.681587988543</v>
      </c>
      <c r="BC1802" s="13">
        <f t="shared" si="682"/>
        <v>3.4465664218175047</v>
      </c>
      <c r="BD1802" s="13"/>
      <c r="BE1802" s="13"/>
      <c r="BG1802" s="13">
        <f t="shared" si="683"/>
        <v>996.3330000000002</v>
      </c>
      <c r="BH1802" s="13">
        <f t="shared" si="684"/>
        <v>10.898999999999996</v>
      </c>
      <c r="BI1802" s="13"/>
      <c r="BL1802" s="13">
        <f t="shared" si="685"/>
        <v>315.06815879885437</v>
      </c>
      <c r="BM1802" s="13">
        <f t="shared" si="686"/>
        <v>34.465664218175064</v>
      </c>
      <c r="BP1802" s="13"/>
      <c r="BQ1802" s="13">
        <f t="shared" si="687"/>
        <v>99.633300000000006</v>
      </c>
      <c r="BR1802" s="13">
        <f t="shared" si="688"/>
        <v>108.99000000000034</v>
      </c>
      <c r="BT1802" s="13"/>
      <c r="BU1802" s="13"/>
      <c r="BV1802" s="13">
        <f t="shared" si="689"/>
        <v>31.50681587988543</v>
      </c>
      <c r="BW1802" s="13">
        <f t="shared" si="690"/>
        <v>344.65664218175044</v>
      </c>
      <c r="CA1802" s="13">
        <f t="shared" si="691"/>
        <v>9.9633299999999991</v>
      </c>
      <c r="CB1802" s="13">
        <f t="shared" si="692"/>
        <v>1089.9000000000001</v>
      </c>
    </row>
    <row r="1803" spans="1:80" x14ac:dyDescent="0.3">
      <c r="A1803" s="13">
        <f t="shared" si="668"/>
        <v>0.54200089040162314</v>
      </c>
      <c r="C1803" s="13">
        <f>IF(F1803&gt;0,SQRT(Sum_Sq($AI$2,V_rtHz($AH$2)/(1+1/$A1803),V_rtHz($AH$2*$A1803)/(1+$A1803),$AN$2*$AH$2/(1+1/$A1803),$AM$2*SQRT(Sum_Sq(F1803,1/($X$2*D$8*(1+C$1017+F1803/E1803))))/SQRT(Sum_Sq($X$2*F1803*D$8,1)),                   $AQ$2*SQRT(Sum_Sq($AH$2/(1+1/$A1803)+F1803*( 1/(C$1017+1+F1803/E1803)-1)/(1+($X$2*F1803*D$8)^2), (F1803^2*D$8*$X$2+1/($X$2*D$8*(C$1017+1+F1803/E1803           )))/(1+($X$2*F1803*D$8)^2))),           V_rtHz(E1803)/($X$2*D$8*(E1803*C$1017+E1803+F1803)),V_rtHz(F1803)*SQRT(Sum_Sq(E1803*D$8*$X$2*C$1017,1))/($X$2*D$8*(E1803*C$1017+E1803+F1803))))/SQRT(Sum_Sq(1/(1+$A1803)+$AC$2/$I$2-1/(1+(1+F1803/E1803)/C$1017),$X$2/$I$2)),IF(F1804&lt;0,"A",C1804))</f>
        <v>6.4239972747135716E-7</v>
      </c>
      <c r="E1803" s="13">
        <f t="shared" si="669"/>
        <v>2756.3309407068878</v>
      </c>
      <c r="F1803" s="12">
        <f t="shared" si="693"/>
        <v>3570.1463602439558</v>
      </c>
      <c r="H1803" s="13">
        <f>IF(K1803&gt;0,SQRT(Sum_Sq($AI$2,V_rtHz($AH$2)/(1+1/$A1803),V_rtHz($AH$2*$A1803)/(1+$A1803),$AN$2*$AH$2/(1+1/$A1803),$AM$2*SQRT(Sum_Sq(K1803,1/($X$2*I$8*(1+H$1017+K1803/J1803))))/SQRT(Sum_Sq($X$2*K1803*I$8,1)),                   $AQ$2*SQRT(Sum_Sq($AH$2/(1+1/$A1803)+K1803*( 1/(H$1017+1+K1803/J1803)-1)/(1+($X$2*K1803*I$8)^2), (K1803^2*I$8*$X$2+1/($X$2*I$8*(H$1017+1+K1803/J1803           )))/(1+($X$2*K1803*I$8)^2))),           V_rtHz(J1803)/($X$2*I$8*(J1803*H$1017+J1803+K1803)),V_rtHz(K1803)*SQRT(Sum_Sq(J1803*I$8*$X$2*H$1017,1))/($X$2*I$8*(J1803*H$1017+J1803+K1803))))/SQRT(Sum_Sq(1/(1+$A1803)+$AC$2/$I$2-1/(1+(1+K1803/J1803)/H$1017),$X$2/$I$2)),IF(K1804&lt;0,"A",H1804))</f>
        <v>6.4400658847138301E-7</v>
      </c>
      <c r="J1803" s="13">
        <f t="shared" si="670"/>
        <v>2201.318722711705</v>
      </c>
      <c r="K1803" s="12">
        <f t="shared" si="694"/>
        <v>14136.257694901533</v>
      </c>
      <c r="M1803" s="13">
        <f>IF(P1803&gt;0,SQRT(Sum_Sq($AI$2,V_rtHz($AH$2)/(1+1/$A1803),V_rtHz($AH$2*$A1803)/(1+$A1803),$AN$2*$AH$2/(1+1/$A1803),$AM$2*SQRT(Sum_Sq(P1803,1/($X$2*N$8*(1+M$1017+P1803/O1803))))/SQRT(Sum_Sq($X$2*P1803*N$8,1)),                   $AQ$2*SQRT(Sum_Sq($AH$2/(1+1/$A1803)+P1803*( 1/(M$1017+1+P1803/O1803)-1)/(1+($X$2*P1803*N$8)^2), (P1803^2*N$8*$X$2+1/($X$2*N$8*(M$1017+1+P1803/O1803           )))/(1+($X$2*P1803*N$8)^2))),           V_rtHz(O1803)/($X$2*N$8*(O1803*M$1017+O1803+P1803)),V_rtHz(P1803)*SQRT(Sum_Sq(O1803*N$8*$X$2*M$1017,1))/($X$2*N$8*(O1803*M$1017+O1803+P1803))))/SQRT(Sum_Sq(1/(1+$A1803)+$AC$2/$I$2-1/(1+(1+P1803/O1803)/M$1017),$X$2/$I$2)),IF(P1804&lt;0,"A",M1804))</f>
        <v>8.8809643513898604E-7</v>
      </c>
      <c r="O1803" s="13">
        <f t="shared" si="671"/>
        <v>2086.152187592777</v>
      </c>
      <c r="P1803" s="12">
        <f t="shared" si="695"/>
        <v>47170.599221466713</v>
      </c>
      <c r="R1803" s="13">
        <f>IF(U1803&gt;0,SQRT(Sum_Sq($AI$2,V_rtHz($AH$2)/(1+1/$A1803),V_rtHz($AH$2*$A1803)/(1+$A1803),$AN$2*$AH$2/(1+1/$A1803),$AM$2*SQRT(Sum_Sq(U1803,1/($X$2*S$8*(1+R$1017+U1803/T1803))))/SQRT(Sum_Sq($X$2*U1803*S$8,1)),                   $AQ$2*SQRT(Sum_Sq($AH$2/(1+1/$A1803)+U1803*( 1/(R$1017+1+U1803/T1803)-1)/(1+($X$2*U1803*S$8)^2), (U1803^2*S$8*$X$2+1/($X$2*S$8*(R$1017+1+U1803/T1803           )))/(1+($X$2*U1803*S$8)^2))),           V_rtHz(T1803)/($X$2*S$8*(T1803*R$1017+T1803+U1803)),V_rtHz(U1803)*SQRT(Sum_Sq(T1803*S$8*$X$2*R$1017,1))/($X$2*S$8*(T1803*R$1017+T1803+U1803))))/SQRT(Sum_Sq(1/(1+$A1803)+$AC$2/$I$2-1/(1+(1+U1803/T1803)/R$1017),$X$2/$I$2)),IF(U1804&lt;0,"A",R1804))</f>
        <v>1.4268355179787506E-6</v>
      </c>
      <c r="T1803" s="13">
        <f t="shared" si="672"/>
        <v>2053.4035294707273</v>
      </c>
      <c r="U1803" s="12">
        <f t="shared" si="696"/>
        <v>151545.51108074232</v>
      </c>
      <c r="X1803" s="13">
        <f>IF(AA1803&gt;0,SQRT(Sum_Sq($AI$2,V_rtHz($AH$2)/(1+1/$A1803),V_rtHz($AH$2*$A1803)/(1+$A1803),$AN$2*$AH$2/(1+1/$A1803),$AM$2*SQRT(Sum_Sq(AA1803,1/($X$2*Y$8*(1+X$1017+AA1803/Z1803))))/SQRT(Sum_Sq($X$2*AA1803*Y$8,1)),                   $AQ$2*SQRT(Sum_Sq($AH$2/(1+1/$A1803)+AA1803*( 1/(X$1017+1+AA1803/Z1803)-1)/(1+($X$2*AA1803*Y$8)^2), (AA1803^2*Y$8*$X$2+1/($X$2*Y$8*(X$1017+1+AA1803/Z1803           )))/(1+($X$2*AA1803*Y$8)^2))),           V_rtHz(Z1803)/($X$2*Y$8*(Z1803*X$1017+Z1803+AA1803)),V_rtHz(AA1803)*SQRT(Sum_Sq(Z1803*Y$8*$X$2*X$1017,1))/($X$2*Y$8*(Z1803*X$1017+Z1803+AA1803))))/SQRT(Sum_Sq(1/(1+$A1803)+$AC$2/$I$2-1/(1+(1+AA1803/Z1803)/X$1017),$X$2/$I$2)),IF(AA1804&lt;0,"A",X1804))</f>
        <v>2.4489746747839603E-6</v>
      </c>
      <c r="Z1803" s="13">
        <f t="shared" si="673"/>
        <v>2043.370651389873</v>
      </c>
      <c r="AA1803" s="12">
        <f t="shared" si="697"/>
        <v>481581.9816585459</v>
      </c>
      <c r="AC1803" s="13">
        <f>IF(AF1803&gt;0,SQRT(Sum_Sq($AI$2,V_rtHz($AH$2)/(1+1/$A1803),V_rtHz($AH$2*$A1803)/(1+$A1803),$AN$2*$AH$2/(1+1/$A1803),$AM$2*SQRT(Sum_Sq(AF1803,1/($X$2*AD$8*(1+AC$1017+AF1803/AE1803))))/SQRT(Sum_Sq($X$2*AF1803*AD$8,1)),                   $AQ$2*SQRT(Sum_Sq($AH$2/(1+1/$A1803)+AF1803*( 1/(AC$1017+1+AF1803/AE1803)-1)/(1+($X$2*AF1803*AD$8)^2), (AF1803^2*AD$8*$X$2+1/($X$2*AD$8*(AC$1017+1+AF1803/AE1803           )))/(1+($X$2*AF1803*AD$8)^2))),           V_rtHz(AE1803)/($X$2*AD$8*(AE1803*AC$1017+AE1803+AF1803)),V_rtHz(AF1803)*SQRT(Sum_Sq(AE1803*AD$8*$X$2*AC$1017,1))/($X$2*AD$8*(AE1803*AC$1017+AE1803+AF1803))))/SQRT(Sum_Sq(1/(1+$A1803)+$AC$2/$I$2-1/(1+(1+AF1803/AE1803)/AC$1017),$X$2/$I$2)),IF(AF1804&lt;0,"A",AC1804))</f>
        <v>4.3049574058690319E-6</v>
      </c>
      <c r="AE1803" s="13">
        <f t="shared" si="674"/>
        <v>2040.2290830265117</v>
      </c>
      <c r="AF1803" s="12">
        <f t="shared" si="698"/>
        <v>1525240.914941893</v>
      </c>
      <c r="AG1803" s="13"/>
      <c r="AH1803" s="13">
        <f>IF(AK1803&gt;0,SQRT(Sum_Sq($AI$2,V_rtHz($AH$2)/(1+1/$A1803),V_rtHz($AH$2*$A1803)/(1+$A1803),$AN$2*$AH$2/(1+1/$A1803),$AM$2*SQRT(Sum_Sq(AK1803,1/($X$2*AI$8*(1+AH$1017+AK1803/AJ1803))))/SQRT(Sum_Sq($X$2*AK1803*AI$8,1)),                   $AQ$2*SQRT(Sum_Sq($AH$2/(1+1/$A1803)+AK1803*( 1/(AH$1017+1+AK1803/AJ1803)-1)/(1+($X$2*AK1803*AI$8)^2), (AK1803^2*AI$8*$X$2+1/($X$2*AI$8*(AH$1017+1+AK1803/AJ1803           )))/(1+($X$2*AK1803*AI$8)^2))),           V_rtHz(AJ1803)/($X$2*AI$8*(AJ1803*AH$1017+AJ1803+AK1803)),V_rtHz(AK1803)*SQRT(Sum_Sq(AJ1803*AI$8*$X$2*AH$1017,1))/($X$2*AI$8*(AJ1803*AH$1017+AJ1803+AK1803))))/SQRT(Sum_Sq(1/(1+$A1803)+$AC$2/$I$2-1/(1+(1+AK1803/AJ1803)/AH$1017),$X$2/$I$2)),IF(AK1804&lt;0,"A",AH1804))</f>
        <v>7.6285850344406958E-6</v>
      </c>
      <c r="AI1803" s="13"/>
      <c r="AJ1803" s="13">
        <f t="shared" si="675"/>
        <v>2039.2387058021075</v>
      </c>
      <c r="AK1803" s="12">
        <f t="shared" si="699"/>
        <v>4825577.7254491933</v>
      </c>
      <c r="AM1803" s="13">
        <f>IF(AP1803&gt;0,SQRT(Sum_Sq($AI$2,V_rtHz($AH$2)/(1+1/$A1803),V_rtHz($AH$2*$A1803)/(1+$A1803),$AN$2*$AH$2/(1+1/$A1803),$AM$2*SQRT(Sum_Sq(AP1803,1/($X$2*AN$8*(1+AM$1017+AP1803/AO1803))))/SQRT(Sum_Sq($X$2*AP1803*AN$8,1)),                   $AQ$2*SQRT(Sum_Sq($AH$2/(1+1/$A1803)+AP1803*( 1/(AM$1017+1+AP1803/AO1803)-1)/(1+($X$2*AP1803*AN$8)^2), (AP1803^2*AN$8*$X$2+1/($X$2*AN$8*(AM$1017+1+AP1803/AO1803           )))/(1+($X$2*AP1803*AN$8)^2))),           V_rtHz(AO1803)/($X$2*AN$8*(AO1803*AM$1017+AO1803+AP1803)),V_rtHz(AP1803)*SQRT(Sum_Sq(AO1803*AN$8*$X$2*AM$1017,1))/($X$2*AN$8*(AO1803*AM$1017+AO1803+AP1803))))/SQRT(Sum_Sq(1/(1+$A1803)+$AC$2/$I$2-1/(1+(1+AP1803/AO1803)/AM$1017),$X$2/$I$2)),IF(AP1804&lt;0,"A",AM1804))</f>
        <v>1.3558496591168929E-5</v>
      </c>
      <c r="AO1803" s="13">
        <f t="shared" si="676"/>
        <v>2038.9258272710633</v>
      </c>
      <c r="AP1803" s="12">
        <f t="shared" si="700"/>
        <v>15262158.297594195</v>
      </c>
      <c r="AR1803" s="13">
        <f t="shared" si="677"/>
        <v>31506.815879885424</v>
      </c>
      <c r="AS1803" s="13">
        <f t="shared" si="678"/>
        <v>0.34465664218175168</v>
      </c>
      <c r="AV1803" s="13"/>
      <c r="AW1803" s="13">
        <f t="shared" si="679"/>
        <v>9963.3300000000036</v>
      </c>
      <c r="AX1803" s="13">
        <f t="shared" si="680"/>
        <v>1.0898999999999985</v>
      </c>
      <c r="AZ1803" s="13"/>
      <c r="BA1803" s="13"/>
      <c r="BB1803" s="13">
        <f t="shared" si="681"/>
        <v>3150.681587988543</v>
      </c>
      <c r="BC1803" s="13">
        <f t="shared" si="682"/>
        <v>3.4465664218175047</v>
      </c>
      <c r="BD1803" s="13"/>
      <c r="BE1803" s="13"/>
      <c r="BG1803" s="13">
        <f t="shared" si="683"/>
        <v>996.33300000000042</v>
      </c>
      <c r="BH1803" s="13">
        <f t="shared" si="684"/>
        <v>10.899000000000029</v>
      </c>
      <c r="BI1803" s="13"/>
      <c r="BL1803" s="13">
        <f t="shared" si="685"/>
        <v>315.06815879885437</v>
      </c>
      <c r="BM1803" s="13">
        <f t="shared" si="686"/>
        <v>34.465664218175107</v>
      </c>
      <c r="BP1803" s="13"/>
      <c r="BQ1803" s="13">
        <f t="shared" si="687"/>
        <v>99.633300000000006</v>
      </c>
      <c r="BR1803" s="13">
        <f t="shared" si="688"/>
        <v>108.99000000000002</v>
      </c>
      <c r="BT1803" s="13"/>
      <c r="BU1803" s="13"/>
      <c r="BV1803" s="13">
        <f t="shared" si="689"/>
        <v>31.50681587988543</v>
      </c>
      <c r="BW1803" s="13">
        <f t="shared" si="690"/>
        <v>344.65664218175152</v>
      </c>
      <c r="CA1803" s="13">
        <f t="shared" si="691"/>
        <v>9.9633299999999974</v>
      </c>
      <c r="CB1803" s="13">
        <f t="shared" si="692"/>
        <v>1089.9000000000015</v>
      </c>
    </row>
    <row r="1804" spans="1:80" x14ac:dyDescent="0.3">
      <c r="A1804" s="13">
        <f t="shared" si="668"/>
        <v>0.54954087385762418</v>
      </c>
      <c r="C1804" s="13">
        <f>IF(F1804&gt;0,SQRT(Sum_Sq($AI$2,V_rtHz($AH$2)/(1+1/$A1804),V_rtHz($AH$2*$A1804)/(1+$A1804),$AN$2*$AH$2/(1+1/$A1804),$AM$2*SQRT(Sum_Sq(F1804,1/($X$2*D$8*(1+C$1017+F1804/E1804))))/SQRT(Sum_Sq($X$2*F1804*D$8,1)),                   $AQ$2*SQRT(Sum_Sq($AH$2/(1+1/$A1804)+F1804*( 1/(C$1017+1+F1804/E1804)-1)/(1+($X$2*F1804*D$8)^2), (F1804^2*D$8*$X$2+1/($X$2*D$8*(C$1017+1+F1804/E1804           )))/(1+($X$2*F1804*D$8)^2))),           V_rtHz(E1804)/($X$2*D$8*(E1804*C$1017+E1804+F1804)),V_rtHz(F1804)*SQRT(Sum_Sq(E1804*D$8*$X$2*C$1017,1))/($X$2*D$8*(E1804*C$1017+E1804+F1804))))/SQRT(Sum_Sq(1/(1+$A1804)+$AC$2/$I$2-1/(1+(1+F1804/E1804)/C$1017),$X$2/$I$2)),IF(F1805&lt;0,"A",C1805))</f>
        <v>6.4235453283679825E-7</v>
      </c>
      <c r="E1804" s="13">
        <f t="shared" si="669"/>
        <v>2723.3514093486956</v>
      </c>
      <c r="F1804" s="12">
        <f t="shared" si="693"/>
        <v>3613.3804994141037</v>
      </c>
      <c r="H1804" s="13">
        <f>IF(K1804&gt;0,SQRT(Sum_Sq($AI$2,V_rtHz($AH$2)/(1+1/$A1804),V_rtHz($AH$2*$A1804)/(1+$A1804),$AN$2*$AH$2/(1+1/$A1804),$AM$2*SQRT(Sum_Sq(K1804,1/($X$2*I$8*(1+H$1017+K1804/J1804))))/SQRT(Sum_Sq($X$2*K1804*I$8,1)),                   $AQ$2*SQRT(Sum_Sq($AH$2/(1+1/$A1804)+K1804*( 1/(H$1017+1+K1804/J1804)-1)/(1+($X$2*K1804*I$8)^2), (K1804^2*I$8*$X$2+1/($X$2*I$8*(H$1017+1+K1804/J1804           )))/(1+($X$2*K1804*I$8)^2))),           V_rtHz(J1804)/($X$2*I$8*(J1804*H$1017+J1804+K1804)),V_rtHz(K1804)*SQRT(Sum_Sq(J1804*I$8*$X$2*H$1017,1))/($X$2*I$8*(J1804*H$1017+J1804+K1804))))/SQRT(Sum_Sq(1/(1+$A1804)+$AC$2/$I$2-1/(1+(1+K1804/J1804)/H$1017),$X$2/$I$2)),IF(K1805&lt;0,"A",H1805))</f>
        <v>6.4642774662906122E-7</v>
      </c>
      <c r="J1804" s="13">
        <f t="shared" si="670"/>
        <v>2184.6897236878758</v>
      </c>
      <c r="K1804" s="12">
        <f t="shared" si="694"/>
        <v>14243.857329238763</v>
      </c>
      <c r="M1804" s="13">
        <f>IF(P1804&gt;0,SQRT(Sum_Sq($AI$2,V_rtHz($AH$2)/(1+1/$A1804),V_rtHz($AH$2*$A1804)/(1+$A1804),$AN$2*$AH$2/(1+1/$A1804),$AM$2*SQRT(Sum_Sq(P1804,1/($X$2*N$8*(1+M$1017+P1804/O1804))))/SQRT(Sum_Sq($X$2*P1804*N$8,1)),                   $AQ$2*SQRT(Sum_Sq($AH$2/(1+1/$A1804)+P1804*( 1/(M$1017+1+P1804/O1804)-1)/(1+($X$2*P1804*N$8)^2), (P1804^2*N$8*$X$2+1/($X$2*N$8*(M$1017+1+P1804/O1804           )))/(1+($X$2*P1804*N$8)^2))),           V_rtHz(O1804)/($X$2*N$8*(O1804*M$1017+O1804+P1804)),V_rtHz(P1804)*SQRT(Sum_Sq(O1804*N$8*$X$2*M$1017,1))/($X$2*N$8*(O1804*M$1017+O1804+P1804))))/SQRT(Sum_Sq(1/(1+$A1804)+$AC$2/$I$2-1/(1+(1+P1804/O1804)/M$1017),$X$2/$I$2)),IF(P1805&lt;0,"A",M1805))</f>
        <v>8.9177858540956765E-7</v>
      </c>
      <c r="O1804" s="13">
        <f t="shared" si="671"/>
        <v>2072.0314410560386</v>
      </c>
      <c r="P1804" s="12">
        <f t="shared" si="695"/>
        <v>47492.063491937872</v>
      </c>
      <c r="R1804" s="13">
        <f>IF(U1804&gt;0,SQRT(Sum_Sq($AI$2,V_rtHz($AH$2)/(1+1/$A1804),V_rtHz($AH$2*$A1804)/(1+$A1804),$AN$2*$AH$2/(1+1/$A1804),$AM$2*SQRT(Sum_Sq(U1804,1/($X$2*S$8*(1+R$1017+U1804/T1804))))/SQRT(Sum_Sq($X$2*U1804*S$8,1)),                   $AQ$2*SQRT(Sum_Sq($AH$2/(1+1/$A1804)+U1804*( 1/(R$1017+1+U1804/T1804)-1)/(1+($X$2*U1804*S$8)^2), (U1804^2*S$8*$X$2+1/($X$2*S$8*(R$1017+1+U1804/T1804           )))/(1+($X$2*U1804*S$8)^2))),           V_rtHz(T1804)/($X$2*S$8*(T1804*R$1017+T1804+U1804)),V_rtHz(U1804)*SQRT(Sum_Sq(T1804*S$8*$X$2*R$1017,1))/($X$2*S$8*(T1804*R$1017+T1804+U1804))))/SQRT(Sum_Sq(1/(1+$A1804)+$AC$2/$I$2-1/(1+(1+U1804/T1804)/R$1017),$X$2/$I$2)),IF(U1805&lt;0,"A",R1805))</f>
        <v>1.4327564047029233E-6</v>
      </c>
      <c r="T1804" s="13">
        <f t="shared" si="672"/>
        <v>2039.946347016494</v>
      </c>
      <c r="U1804" s="12">
        <f t="shared" si="696"/>
        <v>152545.23129187251</v>
      </c>
      <c r="X1804" s="13">
        <f>IF(AA1804&gt;0,SQRT(Sum_Sq($AI$2,V_rtHz($AH$2)/(1+1/$A1804),V_rtHz($AH$2*$A1804)/(1+$A1804),$AN$2*$AH$2/(1+1/$A1804),$AM$2*SQRT(Sum_Sq(AA1804,1/($X$2*Y$8*(1+X$1017+AA1804/Z1804))))/SQRT(Sum_Sq($X$2*AA1804*Y$8,1)),                   $AQ$2*SQRT(Sum_Sq($AH$2/(1+1/$A1804)+AA1804*( 1/(X$1017+1+AA1804/Z1804)-1)/(1+($X$2*AA1804*Y$8)^2), (AA1804^2*Y$8*$X$2+1/($X$2*Y$8*(X$1017+1+AA1804/Z1804           )))/(1+($X$2*AA1804*Y$8)^2))),           V_rtHz(Z1804)/($X$2*Y$8*(Z1804*X$1017+Z1804+AA1804)),V_rtHz(AA1804)*SQRT(Sum_Sq(Z1804*Y$8*$X$2*X$1017,1))/($X$2*Y$8*(Z1804*X$1017+Z1804+AA1804))))/SQRT(Sum_Sq(1/(1+$A1804)+$AC$2/$I$2-1/(1+(1+AA1804/Z1804)/X$1017),$X$2/$I$2)),IF(AA1805&lt;0,"A",X1805))</f>
        <v>2.4590929613508915E-6</v>
      </c>
      <c r="Z1804" s="13">
        <f t="shared" si="673"/>
        <v>2030.1124721494607</v>
      </c>
      <c r="AA1804" s="12">
        <f t="shared" si="697"/>
        <v>484727.07845459774</v>
      </c>
      <c r="AC1804" s="13">
        <f>IF(AF1804&gt;0,SQRT(Sum_Sq($AI$2,V_rtHz($AH$2)/(1+1/$A1804),V_rtHz($AH$2*$A1804)/(1+$A1804),$AN$2*$AH$2/(1+1/$A1804),$AM$2*SQRT(Sum_Sq(AF1804,1/($X$2*AD$8*(1+AC$1017+AF1804/AE1804))))/SQRT(Sum_Sq($X$2*AF1804*AD$8,1)),                   $AQ$2*SQRT(Sum_Sq($AH$2/(1+1/$A1804)+AF1804*( 1/(AC$1017+1+AF1804/AE1804)-1)/(1+($X$2*AF1804*AD$8)^2), (AF1804^2*AD$8*$X$2+1/($X$2*AD$8*(AC$1017+1+AF1804/AE1804           )))/(1+($X$2*AF1804*AD$8)^2))),           V_rtHz(AE1804)/($X$2*AD$8*(AE1804*AC$1017+AE1804+AF1804)),V_rtHz(AF1804)*SQRT(Sum_Sq(AE1804*AD$8*$X$2*AC$1017,1))/($X$2*AD$8*(AE1804*AC$1017+AE1804+AF1804))))/SQRT(Sum_Sq(1/(1+$A1804)+$AC$2/$I$2-1/(1+(1+AF1804/AE1804)/AC$1017),$X$2/$I$2)),IF(AF1805&lt;0,"A",AC1805))</f>
        <v>4.3227107320646164E-6</v>
      </c>
      <c r="AE1804" s="13">
        <f t="shared" si="674"/>
        <v>2027.0328070672892</v>
      </c>
      <c r="AF1804" s="12">
        <f t="shared" si="698"/>
        <v>1535170.4533034309</v>
      </c>
      <c r="AG1804" s="13"/>
      <c r="AH1804" s="13">
        <f>IF(AK1804&gt;0,SQRT(Sum_Sq($AI$2,V_rtHz($AH$2)/(1+1/$A1804),V_rtHz($AH$2*$A1804)/(1+$A1804),$AN$2*$AH$2/(1+1/$A1804),$AM$2*SQRT(Sum_Sq(AK1804,1/($X$2*AI$8*(1+AH$1017+AK1804/AJ1804))))/SQRT(Sum_Sq($X$2*AK1804*AI$8,1)),                   $AQ$2*SQRT(Sum_Sq($AH$2/(1+1/$A1804)+AK1804*( 1/(AH$1017+1+AK1804/AJ1804)-1)/(1+($X$2*AK1804*AI$8)^2), (AK1804^2*AI$8*$X$2+1/($X$2*AI$8*(AH$1017+1+AK1804/AJ1804           )))/(1+($X$2*AK1804*AI$8)^2))),           V_rtHz(AJ1804)/($X$2*AI$8*(AJ1804*AH$1017+AJ1804+AK1804)),V_rtHz(AK1804)*SQRT(Sum_Sq(AJ1804*AI$8*$X$2*AH$1017,1))/($X$2*AI$8*(AJ1804*AH$1017+AJ1804+AK1804))))/SQRT(Sum_Sq(1/(1+$A1804)+$AC$2/$I$2-1/(1+(1+AK1804/AJ1804)/AH$1017),$X$2/$I$2)),IF(AK1805&lt;0,"A",AH1805))</f>
        <v>7.6600332942716767E-6</v>
      </c>
      <c r="AI1804" s="13"/>
      <c r="AJ1804" s="13">
        <f t="shared" si="675"/>
        <v>2026.0619043636443</v>
      </c>
      <c r="AK1804" s="12">
        <f t="shared" si="699"/>
        <v>4856961.6033934793</v>
      </c>
      <c r="AM1804" s="13">
        <f>IF(AP1804&gt;0,SQRT(Sum_Sq($AI$2,V_rtHz($AH$2)/(1+1/$A1804),V_rtHz($AH$2*$A1804)/(1+$A1804),$AN$2*$AH$2/(1+1/$A1804),$AM$2*SQRT(Sum_Sq(AP1804,1/($X$2*AN$8*(1+AM$1017+AP1804/AO1804))))/SQRT(Sum_Sq($X$2*AP1804*AN$8,1)),                   $AQ$2*SQRT(Sum_Sq($AH$2/(1+1/$A1804)+AP1804*( 1/(AM$1017+1+AP1804/AO1804)-1)/(1+($X$2*AP1804*AN$8)^2), (AP1804^2*AN$8*$X$2+1/($X$2*AN$8*(AM$1017+1+AP1804/AO1804           )))/(1+($X$2*AP1804*AN$8)^2))),           V_rtHz(AO1804)/($X$2*AN$8*(AO1804*AM$1017+AO1804+AP1804)),V_rtHz(AP1804)*SQRT(Sum_Sq(AO1804*AN$8*$X$2*AM$1017,1))/($X$2*AN$8*(AO1804*AM$1017+AO1804+AP1804))))/SQRT(Sum_Sq(1/(1+$A1804)+$AC$2/$I$2-1/(1+(1+AP1804/AO1804)/AM$1017),$X$2/$I$2)),IF(AP1805&lt;0,"A",AM1805))</f>
        <v>1.3614434868090421E-5</v>
      </c>
      <c r="AO1804" s="13">
        <f t="shared" si="676"/>
        <v>2025.755174167826</v>
      </c>
      <c r="AP1804" s="12">
        <f t="shared" si="700"/>
        <v>15361386.77056447</v>
      </c>
      <c r="AR1804" s="13">
        <f t="shared" si="677"/>
        <v>31506.815879885424</v>
      </c>
      <c r="AS1804" s="13">
        <f t="shared" si="678"/>
        <v>0.34465664218175113</v>
      </c>
      <c r="AV1804" s="13"/>
      <c r="AW1804" s="13">
        <f t="shared" si="679"/>
        <v>9963.3300000000036</v>
      </c>
      <c r="AX1804" s="13">
        <f t="shared" si="680"/>
        <v>1.0898999999999985</v>
      </c>
      <c r="AZ1804" s="13"/>
      <c r="BA1804" s="13"/>
      <c r="BB1804" s="13">
        <f t="shared" si="681"/>
        <v>3150.681587988543</v>
      </c>
      <c r="BC1804" s="13">
        <f t="shared" si="682"/>
        <v>3.4465664218174945</v>
      </c>
      <c r="BD1804" s="13"/>
      <c r="BE1804" s="13"/>
      <c r="BG1804" s="13">
        <f t="shared" si="683"/>
        <v>996.3330000000002</v>
      </c>
      <c r="BH1804" s="13">
        <f t="shared" si="684"/>
        <v>10.898999999999996</v>
      </c>
      <c r="BI1804" s="13"/>
      <c r="BL1804" s="13">
        <f t="shared" si="685"/>
        <v>315.06815879885437</v>
      </c>
      <c r="BM1804" s="13">
        <f t="shared" si="686"/>
        <v>34.465664218175192</v>
      </c>
      <c r="BP1804" s="13"/>
      <c r="BQ1804" s="13">
        <f t="shared" si="687"/>
        <v>99.633300000000006</v>
      </c>
      <c r="BR1804" s="13">
        <f t="shared" si="688"/>
        <v>108.99000000000012</v>
      </c>
      <c r="BT1804" s="13"/>
      <c r="BU1804" s="13"/>
      <c r="BV1804" s="13">
        <f t="shared" si="689"/>
        <v>31.50681587988543</v>
      </c>
      <c r="BW1804" s="13">
        <f t="shared" si="690"/>
        <v>344.65664218175152</v>
      </c>
      <c r="CA1804" s="13">
        <f t="shared" si="691"/>
        <v>9.9633299999999991</v>
      </c>
      <c r="CB1804" s="13">
        <f t="shared" si="692"/>
        <v>1089.9000000000028</v>
      </c>
    </row>
    <row r="1805" spans="1:80" x14ac:dyDescent="0.3">
      <c r="A1805" s="13">
        <f t="shared" si="668"/>
        <v>0.55718574893192885</v>
      </c>
      <c r="C1805" s="13">
        <f>IF(F1805&gt;0,SQRT(Sum_Sq($AI$2,V_rtHz($AH$2)/(1+1/$A1805),V_rtHz($AH$2*$A1805)/(1+$A1805),$AN$2*$AH$2/(1+1/$A1805),$AM$2*SQRT(Sum_Sq(F1805,1/($X$2*D$8*(1+C$1017+F1805/E1805))))/SQRT(Sum_Sq($X$2*F1805*D$8,1)),                   $AQ$2*SQRT(Sum_Sq($AH$2/(1+1/$A1805)+F1805*( 1/(C$1017+1+F1805/E1805)-1)/(1+($X$2*F1805*D$8)^2), (F1805^2*D$8*$X$2+1/($X$2*D$8*(C$1017+1+F1805/E1805           )))/(1+($X$2*F1805*D$8)^2))),           V_rtHz(E1805)/($X$2*D$8*(E1805*C$1017+E1805+F1805)),V_rtHz(F1805)*SQRT(Sum_Sq(E1805*D$8*$X$2*C$1017,1))/($X$2*D$8*(E1805*C$1017+E1805+F1805))))/SQRT(Sum_Sq(1/(1+$A1805)+$AC$2/$I$2-1/(1+(1+F1805/E1805)/C$1017),$X$2/$I$2)),IF(F1806&lt;0,"A",C1806))</f>
        <v>6.4243907873380028E-7</v>
      </c>
      <c r="E1805" s="13">
        <f t="shared" si="669"/>
        <v>2691.1253349916647</v>
      </c>
      <c r="F1805" s="12">
        <f t="shared" si="693"/>
        <v>3656.6505274355691</v>
      </c>
      <c r="H1805" s="13">
        <f>IF(K1805&gt;0,SQRT(Sum_Sq($AI$2,V_rtHz($AH$2)/(1+1/$A1805),V_rtHz($AH$2*$A1805)/(1+$A1805),$AN$2*$AH$2/(1+1/$A1805),$AM$2*SQRT(Sum_Sq(K1805,1/($X$2*I$8*(1+H$1017+K1805/J1805))))/SQRT(Sum_Sq($X$2*K1805*I$8,1)),                   $AQ$2*SQRT(Sum_Sq($AH$2/(1+1/$A1805)+K1805*( 1/(H$1017+1+K1805/J1805)-1)/(1+($X$2*K1805*I$8)^2), (K1805^2*I$8*$X$2+1/($X$2*I$8*(H$1017+1+K1805/J1805           )))/(1+($X$2*K1805*I$8)^2))),           V_rtHz(J1805)/($X$2*I$8*(J1805*H$1017+J1805+K1805)),V_rtHz(K1805)*SQRT(Sum_Sq(J1805*I$8*$X$2*H$1017,1))/($X$2*I$8*(J1805*H$1017+J1805+K1805))))/SQRT(Sum_Sq(1/(1+$A1805)+$AC$2/$I$2-1/(1+(1+K1805/J1805)/H$1017),$X$2/$I$2)),IF(K1806&lt;0,"A",H1806))</f>
        <v>6.4891424434068348E-7</v>
      </c>
      <c r="J1805" s="13">
        <f t="shared" si="670"/>
        <v>2168.2166180054405</v>
      </c>
      <c r="K1805" s="12">
        <f t="shared" si="694"/>
        <v>14352.075560370082</v>
      </c>
      <c r="M1805" s="13">
        <f>IF(P1805&gt;0,SQRT(Sum_Sq($AI$2,V_rtHz($AH$2)/(1+1/$A1805),V_rtHz($AH$2*$A1805)/(1+$A1805),$AN$2*$AH$2/(1+1/$A1805),$AM$2*SQRT(Sum_Sq(P1805,1/($X$2*N$8*(1+M$1017+P1805/O1805))))/SQRT(Sum_Sq($X$2*P1805*N$8,1)),                   $AQ$2*SQRT(Sum_Sq($AH$2/(1+1/$A1805)+P1805*( 1/(M$1017+1+P1805/O1805)-1)/(1+($X$2*P1805*N$8)^2), (P1805^2*N$8*$X$2+1/($X$2*N$8*(M$1017+1+P1805/O1805           )))/(1+($X$2*P1805*N$8)^2))),           V_rtHz(O1805)/($X$2*N$8*(O1805*M$1017+O1805+P1805)),V_rtHz(P1805)*SQRT(Sum_Sq(O1805*N$8*$X$2*M$1017,1))/($X$2*N$8*(O1805*M$1017+O1805+P1805))))/SQRT(Sum_Sq(1/(1+$A1805)+$AC$2/$I$2-1/(1+(1+P1805/O1805)/M$1017),$X$2/$I$2)),IF(P1806&lt;0,"A",M1806))</f>
        <v>8.9553968379725663E-7</v>
      </c>
      <c r="O1805" s="13">
        <f t="shared" si="671"/>
        <v>2058.0090208057536</v>
      </c>
      <c r="P1805" s="12">
        <f t="shared" si="695"/>
        <v>47815.654723125212</v>
      </c>
      <c r="R1805" s="13">
        <f>IF(U1805&gt;0,SQRT(Sum_Sq($AI$2,V_rtHz($AH$2)/(1+1/$A1805),V_rtHz($AH$2*$A1805)/(1+$A1805),$AN$2*$AH$2/(1+1/$A1805),$AM$2*SQRT(Sum_Sq(U1805,1/($X$2*S$8*(1+R$1017+U1805/T1805))))/SQRT(Sum_Sq($X$2*U1805*S$8,1)),                   $AQ$2*SQRT(Sum_Sq($AH$2/(1+1/$A1805)+U1805*( 1/(R$1017+1+U1805/T1805)-1)/(1+($X$2*U1805*S$8)^2), (U1805^2*S$8*$X$2+1/($X$2*S$8*(R$1017+1+U1805/T1805           )))/(1+($X$2*U1805*S$8)^2))),           V_rtHz(T1805)/($X$2*S$8*(T1805*R$1017+T1805+U1805)),V_rtHz(U1805)*SQRT(Sum_Sq(T1805*S$8*$X$2*R$1017,1))/($X$2*S$8*(T1805*R$1017+T1805+U1805))))/SQRT(Sum_Sq(1/(1+$A1805)+$AC$2/$I$2-1/(1+(1+U1805/T1805)/R$1017),$X$2/$I$2)),IF(U1806&lt;0,"A",R1806))</f>
        <v>1.438796646763398E-6</v>
      </c>
      <c r="T1805" s="13">
        <f t="shared" si="672"/>
        <v>2026.5739689240438</v>
      </c>
      <c r="U1805" s="12">
        <f t="shared" si="696"/>
        <v>153551.80324054815</v>
      </c>
      <c r="X1805" s="13">
        <f>IF(AA1805&gt;0,SQRT(Sum_Sq($AI$2,V_rtHz($AH$2)/(1+1/$A1805),V_rtHz($AH$2*$A1805)/(1+$A1805),$AN$2*$AH$2/(1+1/$A1805),$AM$2*SQRT(Sum_Sq(AA1805,1/($X$2*Y$8*(1+X$1017+AA1805/Z1805))))/SQRT(Sum_Sq($X$2*AA1805*Y$8,1)),                   $AQ$2*SQRT(Sum_Sq($AH$2/(1+1/$A1805)+AA1805*( 1/(X$1017+1+AA1805/Z1805)-1)/(1+($X$2*AA1805*Y$8)^2), (AA1805^2*Y$8*$X$2+1/($X$2*Y$8*(X$1017+1+AA1805/Z1805           )))/(1+($X$2*AA1805*Y$8)^2))),           V_rtHz(Z1805)/($X$2*Y$8*(Z1805*X$1017+Z1805+AA1805)),V_rtHz(AA1805)*SQRT(Sum_Sq(Z1805*Y$8*$X$2*X$1017,1))/($X$2*Y$8*(Z1805*X$1017+Z1805+AA1805))))/SQRT(Sum_Sq(1/(1+$A1805)+$AC$2/$I$2-1/(1+(1+AA1805/Z1805)/X$1017),$X$2/$I$2)),IF(AA1806&lt;0,"A",X1806))</f>
        <v>2.4694111978931021E-6</v>
      </c>
      <c r="Z1805" s="13">
        <f t="shared" si="673"/>
        <v>2016.935185061634</v>
      </c>
      <c r="AA1805" s="12">
        <f t="shared" si="697"/>
        <v>487893.95655724959</v>
      </c>
      <c r="AC1805" s="13">
        <f>IF(AF1805&gt;0,SQRT(Sum_Sq($AI$2,V_rtHz($AH$2)/(1+1/$A1805),V_rtHz($AH$2*$A1805)/(1+$A1805),$AN$2*$AH$2/(1+1/$A1805),$AM$2*SQRT(Sum_Sq(AF1805,1/($X$2*AD$8*(1+AC$1017+AF1805/AE1805))))/SQRT(Sum_Sq($X$2*AF1805*AD$8,1)),                   $AQ$2*SQRT(Sum_Sq($AH$2/(1+1/$A1805)+AF1805*( 1/(AC$1017+1+AF1805/AE1805)-1)/(1+($X$2*AF1805*AD$8)^2), (AF1805^2*AD$8*$X$2+1/($X$2*AD$8*(AC$1017+1+AF1805/AE1805           )))/(1+($X$2*AF1805*AD$8)^2))),           V_rtHz(AE1805)/($X$2*AD$8*(AE1805*AC$1017+AE1805+AF1805)),V_rtHz(AF1805)*SQRT(Sum_Sq(AE1805*AD$8*$X$2*AC$1017,1))/($X$2*AD$8*(AE1805*AC$1017+AE1805+AF1805))))/SQRT(Sum_Sq(1/(1+$A1805)+$AC$2/$I$2-1/(1+(1+AF1805/AE1805)/AC$1017),$X$2/$I$2)),IF(AF1806&lt;0,"A",AC1806))</f>
        <v>4.3408126338211353E-6</v>
      </c>
      <c r="AE1805" s="13">
        <f t="shared" si="674"/>
        <v>2013.9162198644101</v>
      </c>
      <c r="AF1805" s="12">
        <f t="shared" si="698"/>
        <v>1545168.9810095108</v>
      </c>
      <c r="AG1805" s="13"/>
      <c r="AH1805" s="13">
        <f>IF(AK1805&gt;0,SQRT(Sum_Sq($AI$2,V_rtHz($AH$2)/(1+1/$A1805),V_rtHz($AH$2*$A1805)/(1+$A1805),$AN$2*$AH$2/(1+1/$A1805),$AM$2*SQRT(Sum_Sq(AK1805,1/($X$2*AI$8*(1+AH$1017+AK1805/AJ1805))))/SQRT(Sum_Sq($X$2*AK1805*AI$8,1)),                   $AQ$2*SQRT(Sum_Sq($AH$2/(1+1/$A1805)+AK1805*( 1/(AH$1017+1+AK1805/AJ1805)-1)/(1+($X$2*AK1805*AI$8)^2), (AK1805^2*AI$8*$X$2+1/($X$2*AI$8*(AH$1017+1+AK1805/AJ1805           )))/(1+($X$2*AK1805*AI$8)^2))),           V_rtHz(AJ1805)/($X$2*AI$8*(AJ1805*AH$1017+AJ1805+AK1805)),V_rtHz(AK1805)*SQRT(Sum_Sq(AJ1805*AI$8*$X$2*AH$1017,1))/($X$2*AI$8*(AJ1805*AH$1017+AJ1805+AK1805))))/SQRT(Sum_Sq(1/(1+$A1805)+$AC$2/$I$2-1/(1+(1+AK1805/AJ1805)/AH$1017),$X$2/$I$2)),IF(AK1806&lt;0,"A",AH1806))</f>
        <v>7.6920977158423775E-6</v>
      </c>
      <c r="AI1805" s="13"/>
      <c r="AJ1805" s="13">
        <f t="shared" si="675"/>
        <v>2012.9644144318936</v>
      </c>
      <c r="AK1805" s="12">
        <f t="shared" si="699"/>
        <v>4888563.7545508798</v>
      </c>
      <c r="AM1805" s="13">
        <f>IF(AP1805&gt;0,SQRT(Sum_Sq($AI$2,V_rtHz($AH$2)/(1+1/$A1805),V_rtHz($AH$2*$A1805)/(1+$A1805),$AN$2*$AH$2/(1+1/$A1805),$AM$2*SQRT(Sum_Sq(AP1805,1/($X$2*AN$8*(1+AM$1017+AP1805/AO1805))))/SQRT(Sum_Sq($X$2*AP1805*AN$8,1)),                   $AQ$2*SQRT(Sum_Sq($AH$2/(1+1/$A1805)+AP1805*( 1/(AM$1017+1+AP1805/AO1805)-1)/(1+($X$2*AP1805*AN$8)^2), (AP1805^2*AN$8*$X$2+1/($X$2*AN$8*(AM$1017+1+AP1805/AO1805           )))/(1+($X$2*AP1805*AN$8)^2))),           V_rtHz(AO1805)/($X$2*AN$8*(AO1805*AM$1017+AO1805+AP1805)),V_rtHz(AP1805)*SQRT(Sum_Sq(AO1805*AN$8*$X$2*AM$1017,1))/($X$2*AN$8*(AO1805*AM$1017+AO1805+AP1805))))/SQRT(Sum_Sq(1/(1+$A1805)+$AC$2/$I$2-1/(1+(1+AP1805/AO1805)/AM$1017),$X$2/$I$2)),IF(AP1806&lt;0,"A",AM1806))</f>
        <v>1.3671468184592217E-5</v>
      </c>
      <c r="AO1805" s="13">
        <f t="shared" si="676"/>
        <v>2012.6637136018574</v>
      </c>
      <c r="AP1805" s="12">
        <f t="shared" si="700"/>
        <v>15461305.593458906</v>
      </c>
      <c r="AR1805" s="13">
        <f t="shared" si="677"/>
        <v>31506.815879885424</v>
      </c>
      <c r="AS1805" s="13">
        <f t="shared" si="678"/>
        <v>0.34465664218175057</v>
      </c>
      <c r="AV1805" s="13"/>
      <c r="AW1805" s="13">
        <f t="shared" si="679"/>
        <v>9963.3300000000036</v>
      </c>
      <c r="AX1805" s="13">
        <f t="shared" si="680"/>
        <v>1.0898999999999972</v>
      </c>
      <c r="AZ1805" s="13"/>
      <c r="BA1805" s="13"/>
      <c r="BB1805" s="13">
        <f t="shared" si="681"/>
        <v>3150.681587988543</v>
      </c>
      <c r="BC1805" s="13">
        <f t="shared" si="682"/>
        <v>3.4465664218175016</v>
      </c>
      <c r="BD1805" s="13"/>
      <c r="BE1805" s="13"/>
      <c r="BG1805" s="13">
        <f t="shared" si="683"/>
        <v>996.3330000000002</v>
      </c>
      <c r="BH1805" s="13">
        <f t="shared" si="684"/>
        <v>10.899000000000013</v>
      </c>
      <c r="BI1805" s="13"/>
      <c r="BL1805" s="13">
        <f t="shared" si="685"/>
        <v>315.06815879885437</v>
      </c>
      <c r="BM1805" s="13">
        <f t="shared" si="686"/>
        <v>34.465664218175192</v>
      </c>
      <c r="BP1805" s="13"/>
      <c r="BQ1805" s="13">
        <f t="shared" si="687"/>
        <v>99.633299999999991</v>
      </c>
      <c r="BR1805" s="13">
        <f t="shared" si="688"/>
        <v>108.99000000000024</v>
      </c>
      <c r="BT1805" s="13"/>
      <c r="BU1805" s="13"/>
      <c r="BV1805" s="13">
        <f t="shared" si="689"/>
        <v>31.50681587988543</v>
      </c>
      <c r="BW1805" s="13">
        <f t="shared" si="690"/>
        <v>344.65664218175209</v>
      </c>
      <c r="CA1805" s="13">
        <f t="shared" si="691"/>
        <v>9.9633299999999974</v>
      </c>
      <c r="CB1805" s="13">
        <f t="shared" si="692"/>
        <v>1089.9000000000028</v>
      </c>
    </row>
    <row r="1806" spans="1:80" x14ac:dyDescent="0.3">
      <c r="A1806" s="13">
        <f t="shared" si="668"/>
        <v>0.56493697481230187</v>
      </c>
      <c r="C1806" s="13">
        <f>IF(F1806&gt;0,SQRT(Sum_Sq($AI$2,V_rtHz($AH$2)/(1+1/$A1806),V_rtHz($AH$2*$A1806)/(1+$A1806),$AN$2*$AH$2/(1+1/$A1806),$AM$2*SQRT(Sum_Sq(F1806,1/($X$2*D$8*(1+C$1017+F1806/E1806))))/SQRT(Sum_Sq($X$2*F1806*D$8,1)),                   $AQ$2*SQRT(Sum_Sq($AH$2/(1+1/$A1806)+F1806*( 1/(C$1017+1+F1806/E1806)-1)/(1+($X$2*F1806*D$8)^2), (F1806^2*D$8*$X$2+1/($X$2*D$8*(C$1017+1+F1806/E1806           )))/(1+($X$2*F1806*D$8)^2))),           V_rtHz(E1806)/($X$2*D$8*(E1806*C$1017+E1806+F1806)),V_rtHz(F1806)*SQRT(Sum_Sq(E1806*D$8*$X$2*C$1017,1))/($X$2*D$8*(E1806*C$1017+E1806+F1806))))/SQRT(Sum_Sq(1/(1+$A1806)+$AC$2/$I$2-1/(1+(1+F1806/E1806)/C$1017),$X$2/$I$2)),IF(F1807&lt;0,"A",C1807))</f>
        <v>6.4265067806817898E-7</v>
      </c>
      <c r="E1806" s="13">
        <f t="shared" si="669"/>
        <v>2659.622376929015</v>
      </c>
      <c r="F1806" s="12">
        <f t="shared" si="693"/>
        <v>3699.9631831023412</v>
      </c>
      <c r="H1806" s="13">
        <f>IF(K1806&gt;0,SQRT(Sum_Sq($AI$2,V_rtHz($AH$2)/(1+1/$A1806),V_rtHz($AH$2*$A1806)/(1+$A1806),$AN$2*$AH$2/(1+1/$A1806),$AM$2*SQRT(Sum_Sq(K1806,1/($X$2*I$8*(1+H$1017+K1806/J1806))))/SQRT(Sum_Sq($X$2*K1806*I$8,1)),                   $AQ$2*SQRT(Sum_Sq($AH$2/(1+1/$A1806)+K1806*( 1/(H$1017+1+K1806/J1806)-1)/(1+($X$2*K1806*I$8)^2), (K1806^2*I$8*$X$2+1/($X$2*I$8*(H$1017+1+K1806/J1806           )))/(1+($X$2*K1806*I$8)^2))),           V_rtHz(J1806)/($X$2*I$8*(J1806*H$1017+J1806+K1806)),V_rtHz(K1806)*SQRT(Sum_Sq(J1806*I$8*$X$2*H$1017,1))/($X$2*I$8*(J1806*H$1017+J1806+K1806))))/SQRT(Sum_Sq(1/(1+$A1806)+$AC$2/$I$2-1/(1+(1+K1806/J1806)/H$1017),$X$2/$I$2)),IF(K1807&lt;0,"A",H1807))</f>
        <v>6.5146678248145747E-7</v>
      </c>
      <c r="J1806" s="13">
        <f t="shared" si="670"/>
        <v>2151.8971857209426</v>
      </c>
      <c r="K1806" s="12">
        <f t="shared" si="694"/>
        <v>14460.917993365312</v>
      </c>
      <c r="M1806" s="13">
        <f>IF(P1806&gt;0,SQRT(Sum_Sq($AI$2,V_rtHz($AH$2)/(1+1/$A1806),V_rtHz($AH$2*$A1806)/(1+$A1806),$AN$2*$AH$2/(1+1/$A1806),$AM$2*SQRT(Sum_Sq(P1806,1/($X$2*N$8*(1+M$1017+P1806/O1806))))/SQRT(Sum_Sq($X$2*P1806*N$8,1)),                   $AQ$2*SQRT(Sum_Sq($AH$2/(1+1/$A1806)+P1806*( 1/(M$1017+1+P1806/O1806)-1)/(1+($X$2*P1806*N$8)^2), (P1806^2*N$8*$X$2+1/($X$2*N$8*(M$1017+1+P1806/O1806           )))/(1+($X$2*P1806*N$8)^2))),           V_rtHz(O1806)/($X$2*N$8*(O1806*M$1017+O1806+P1806)),V_rtHz(P1806)*SQRT(Sum_Sq(O1806*N$8*$X$2*M$1017,1))/($X$2*N$8*(O1806*M$1017+O1806+P1806))))/SQRT(Sum_Sq(1/(1+$A1806)+$AC$2/$I$2-1/(1+(1+P1806/O1806)/M$1017),$X$2/$I$2)),IF(P1807&lt;0,"A",M1807))</f>
        <v>8.993808057749414E-7</v>
      </c>
      <c r="O1806" s="13">
        <f t="shared" si="671"/>
        <v>2044.0841430803937</v>
      </c>
      <c r="P1806" s="12">
        <f t="shared" si="695"/>
        <v>48141.388449709557</v>
      </c>
      <c r="R1806" s="13">
        <f>IF(U1806&gt;0,SQRT(Sum_Sq($AI$2,V_rtHz($AH$2)/(1+1/$A1806),V_rtHz($AH$2*$A1806)/(1+$A1806),$AN$2*$AH$2/(1+1/$A1806),$AM$2*SQRT(Sum_Sq(U1806,1/($X$2*S$8*(1+R$1017+U1806/T1806))))/SQRT(Sum_Sq($X$2*U1806*S$8,1)),                   $AQ$2*SQRT(Sum_Sq($AH$2/(1+1/$A1806)+U1806*( 1/(R$1017+1+U1806/T1806)-1)/(1+($X$2*U1806*S$8)^2), (U1806^2*S$8*$X$2+1/($X$2*S$8*(R$1017+1+U1806/T1806           )))/(1+($X$2*U1806*S$8)^2))),           V_rtHz(T1806)/($X$2*S$8*(T1806*R$1017+T1806+U1806)),V_rtHz(U1806)*SQRT(Sum_Sq(T1806*S$8*$X$2*R$1017,1))/($X$2*S$8*(T1806*R$1017+T1806+U1806))))/SQRT(Sum_Sq(1/(1+$A1806)+$AC$2/$I$2-1/(1+(1+U1806/T1806)/R$1017),$X$2/$I$2)),IF(U1807&lt;0,"A",R1807))</f>
        <v>1.4449579157803704E-6</v>
      </c>
      <c r="T1806" s="13">
        <f t="shared" si="672"/>
        <v>2013.285890882913</v>
      </c>
      <c r="U1806" s="12">
        <f t="shared" si="696"/>
        <v>154565.27497551468</v>
      </c>
      <c r="X1806" s="13">
        <f>IF(AA1806&gt;0,SQRT(Sum_Sq($AI$2,V_rtHz($AH$2)/(1+1/$A1806),V_rtHz($AH$2*$A1806)/(1+$A1806),$AN$2*$AH$2/(1+1/$A1806),$AM$2*SQRT(Sum_Sq(AA1806,1/($X$2*Y$8*(1+X$1017+AA1806/Z1806))))/SQRT(Sum_Sq($X$2*AA1806*Y$8,1)),                   $AQ$2*SQRT(Sum_Sq($AH$2/(1+1/$A1806)+AA1806*( 1/(X$1017+1+AA1806/Z1806)-1)/(1+($X$2*AA1806*Y$8)^2), (AA1806^2*Y$8*$X$2+1/($X$2*Y$8*(X$1017+1+AA1806/Z1806           )))/(1+($X$2*AA1806*Y$8)^2))),           V_rtHz(Z1806)/($X$2*Y$8*(Z1806*X$1017+Z1806+AA1806)),V_rtHz(AA1806)*SQRT(Sum_Sq(Z1806*Y$8*$X$2*X$1017,1))/($X$2*Y$8*(Z1806*X$1017+Z1806+AA1806))))/SQRT(Sum_Sq(1/(1+$A1806)+$AC$2/$I$2-1/(1+(1+AA1806/Z1806)/X$1017),$X$2/$I$2)),IF(AA1807&lt;0,"A",X1807))</f>
        <v>2.4799321944298183E-6</v>
      </c>
      <c r="Z1806" s="13">
        <f t="shared" si="673"/>
        <v>2003.8383619265767</v>
      </c>
      <c r="AA1806" s="12">
        <f t="shared" si="697"/>
        <v>491082.76708164241</v>
      </c>
      <c r="AC1806" s="13">
        <f>IF(AF1806&gt;0,SQRT(Sum_Sq($AI$2,V_rtHz($AH$2)/(1+1/$A1806),V_rtHz($AH$2*$A1806)/(1+$A1806),$AN$2*$AH$2/(1+1/$A1806),$AM$2*SQRT(Sum_Sq(AF1806,1/($X$2*AD$8*(1+AC$1017+AF1806/AE1806))))/SQRT(Sum_Sq($X$2*AF1806*AD$8,1)),                   $AQ$2*SQRT(Sum_Sq($AH$2/(1+1/$A1806)+AF1806*( 1/(AC$1017+1+AF1806/AE1806)-1)/(1+($X$2*AF1806*AD$8)^2), (AF1806^2*AD$8*$X$2+1/($X$2*AD$8*(AC$1017+1+AF1806/AE1806           )))/(1+($X$2*AF1806*AD$8)^2))),           V_rtHz(AE1806)/($X$2*AD$8*(AE1806*AC$1017+AE1806+AF1806)),V_rtHz(AF1806)*SQRT(Sum_Sq(AE1806*AD$8*$X$2*AC$1017,1))/($X$2*AD$8*(AE1806*AC$1017+AE1806+AF1806))))/SQRT(Sum_Sq(1/(1+$A1806)+$AC$2/$I$2-1/(1+(1+AF1806/AE1806)/AC$1017),$X$2/$I$2)),IF(AF1807&lt;0,"A",AC1807))</f>
        <v>4.3592680122187695E-6</v>
      </c>
      <c r="AE1806" s="13">
        <f t="shared" si="674"/>
        <v>2000.878916182977</v>
      </c>
      <c r="AF1806" s="12">
        <f t="shared" si="698"/>
        <v>1555236.9751702873</v>
      </c>
      <c r="AG1806" s="13"/>
      <c r="AH1806" s="13">
        <f>IF(AK1806&gt;0,SQRT(Sum_Sq($AI$2,V_rtHz($AH$2)/(1+1/$A1806),V_rtHz($AH$2*$A1806)/(1+$A1806),$AN$2*$AH$2/(1+1/$A1806),$AM$2*SQRT(Sum_Sq(AK1806,1/($X$2*AI$8*(1+AH$1017+AK1806/AJ1806))))/SQRT(Sum_Sq($X$2*AK1806*AI$8,1)),                   $AQ$2*SQRT(Sum_Sq($AH$2/(1+1/$A1806)+AK1806*( 1/(AH$1017+1+AK1806/AJ1806)-1)/(1+($X$2*AK1806*AI$8)^2), (AK1806^2*AI$8*$X$2+1/($X$2*AI$8*(AH$1017+1+AK1806/AJ1806           )))/(1+($X$2*AK1806*AI$8)^2))),           V_rtHz(AJ1806)/($X$2*AI$8*(AJ1806*AH$1017+AJ1806+AK1806)),V_rtHz(AK1806)*SQRT(Sum_Sq(AJ1806*AI$8*$X$2*AH$1017,1))/($X$2*AI$8*(AJ1806*AH$1017+AJ1806+AK1806))))/SQRT(Sum_Sq(1/(1+$A1806)+$AC$2/$I$2-1/(1+(1+AK1806/AJ1806)/AH$1017),$X$2/$I$2)),IF(AK1807&lt;0,"A",AH1807))</f>
        <v>7.7247869647636195E-6</v>
      </c>
      <c r="AI1806" s="13"/>
      <c r="AJ1806" s="13">
        <f t="shared" si="675"/>
        <v>1999.9458379273171</v>
      </c>
      <c r="AK1806" s="12">
        <f t="shared" si="699"/>
        <v>4920385.6869398477</v>
      </c>
      <c r="AM1806" s="13">
        <f>IF(AP1806&gt;0,SQRT(Sum_Sq($AI$2,V_rtHz($AH$2)/(1+1/$A1806),V_rtHz($AH$2*$A1806)/(1+$A1806),$AN$2*$AH$2/(1+1/$A1806),$AM$2*SQRT(Sum_Sq(AP1806,1/($X$2*AN$8*(1+AM$1017+AP1806/AO1806))))/SQRT(Sum_Sq($X$2*AP1806*AN$8,1)),                   $AQ$2*SQRT(Sum_Sq($AH$2/(1+1/$A1806)+AP1806*( 1/(AM$1017+1+AP1806/AO1806)-1)/(1+($X$2*AP1806*AN$8)^2), (AP1806^2*AN$8*$X$2+1/($X$2*AN$8*(AM$1017+1+AP1806/AO1806           )))/(1+($X$2*AP1806*AN$8)^2))),           V_rtHz(AO1806)/($X$2*AN$8*(AO1806*AM$1017+AO1806+AP1806)),V_rtHz(AP1806)*SQRT(Sum_Sq(AO1806*AN$8*$X$2*AM$1017,1))/($X$2*AN$8*(AO1806*AM$1017+AO1806+AP1806))))/SQRT(Sum_Sq(1/(1+$A1806)+$AC$2/$I$2-1/(1+(1+AP1806/AO1806)/AM$1017),$X$2/$I$2)),IF(AP1807&lt;0,"A",AM1807))</f>
        <v>1.3729611950753888E-5</v>
      </c>
      <c r="AO1806" s="13">
        <f t="shared" si="676"/>
        <v>1999.6510497457728</v>
      </c>
      <c r="AP1806" s="12">
        <f t="shared" si="700"/>
        <v>15561919.534320967</v>
      </c>
      <c r="AR1806" s="13">
        <f t="shared" si="677"/>
        <v>31506.815879885424</v>
      </c>
      <c r="AS1806" s="13">
        <f t="shared" si="678"/>
        <v>0.34465664218175224</v>
      </c>
      <c r="AV1806" s="13"/>
      <c r="AW1806" s="13">
        <f t="shared" si="679"/>
        <v>9963.3300000000036</v>
      </c>
      <c r="AX1806" s="13">
        <f t="shared" si="680"/>
        <v>1.0898999999999972</v>
      </c>
      <c r="AZ1806" s="13"/>
      <c r="BA1806" s="13"/>
      <c r="BB1806" s="13">
        <f t="shared" si="681"/>
        <v>3150.681587988543</v>
      </c>
      <c r="BC1806" s="13">
        <f t="shared" si="682"/>
        <v>3.4465664218175083</v>
      </c>
      <c r="BD1806" s="13"/>
      <c r="BE1806" s="13"/>
      <c r="BG1806" s="13">
        <f t="shared" si="683"/>
        <v>996.3330000000002</v>
      </c>
      <c r="BH1806" s="13">
        <f t="shared" si="684"/>
        <v>10.898999999999978</v>
      </c>
      <c r="BI1806" s="13"/>
      <c r="BL1806" s="13">
        <f t="shared" si="685"/>
        <v>315.06815879885437</v>
      </c>
      <c r="BM1806" s="13">
        <f t="shared" si="686"/>
        <v>34.465664218175107</v>
      </c>
      <c r="BP1806" s="13"/>
      <c r="BQ1806" s="13">
        <f t="shared" si="687"/>
        <v>99.633300000000006</v>
      </c>
      <c r="BR1806" s="13">
        <f t="shared" si="688"/>
        <v>108.99000000000034</v>
      </c>
      <c r="BT1806" s="13"/>
      <c r="BU1806" s="13"/>
      <c r="BV1806" s="13">
        <f t="shared" si="689"/>
        <v>31.50681587988543</v>
      </c>
      <c r="BW1806" s="13">
        <f t="shared" si="690"/>
        <v>344.65664218175152</v>
      </c>
      <c r="CA1806" s="13">
        <f t="shared" si="691"/>
        <v>9.9633299999999974</v>
      </c>
      <c r="CB1806" s="13">
        <f t="shared" si="692"/>
        <v>1089.9000000000015</v>
      </c>
    </row>
    <row r="1807" spans="1:80" x14ac:dyDescent="0.3">
      <c r="A1807" s="13">
        <f t="shared" si="668"/>
        <v>0.57279603098582887</v>
      </c>
      <c r="C1807" s="13">
        <f>IF(F1807&gt;0,SQRT(Sum_Sq($AI$2,V_rtHz($AH$2)/(1+1/$A1807),V_rtHz($AH$2*$A1807)/(1+$A1807),$AN$2*$AH$2/(1+1/$A1807),$AM$2*SQRT(Sum_Sq(F1807,1/($X$2*D$8*(1+C$1017+F1807/E1807))))/SQRT(Sum_Sq($X$2*F1807*D$8,1)),                   $AQ$2*SQRT(Sum_Sq($AH$2/(1+1/$A1807)+F1807*( 1/(C$1017+1+F1807/E1807)-1)/(1+($X$2*F1807*D$8)^2), (F1807^2*D$8*$X$2+1/($X$2*D$8*(C$1017+1+F1807/E1807           )))/(1+($X$2*F1807*D$8)^2))),           V_rtHz(E1807)/($X$2*D$8*(E1807*C$1017+E1807+F1807)),V_rtHz(F1807)*SQRT(Sum_Sq(E1807*D$8*$X$2*C$1017,1))/($X$2*D$8*(E1807*C$1017+E1807+F1807))))/SQRT(Sum_Sq(1/(1+$A1807)+$AC$2/$I$2-1/(1+(1+F1807/E1807)/C$1017),$X$2/$I$2)),IF(F1808&lt;0,"A",C1808))</f>
        <v>6.4298686161717405E-7</v>
      </c>
      <c r="E1807" s="13">
        <f t="shared" si="669"/>
        <v>2628.8139379148747</v>
      </c>
      <c r="F1807" s="12">
        <f t="shared" si="693"/>
        <v>3743.3249777265692</v>
      </c>
      <c r="H1807" s="13">
        <f>IF(K1807&gt;0,SQRT(Sum_Sq($AI$2,V_rtHz($AH$2)/(1+1/$A1807),V_rtHz($AH$2*$A1807)/(1+$A1807),$AN$2*$AH$2/(1+1/$A1807),$AM$2*SQRT(Sum_Sq(K1807,1/($X$2*I$8*(1+H$1017+K1807/J1807))))/SQRT(Sum_Sq($X$2*K1807*I$8,1)),                   $AQ$2*SQRT(Sum_Sq($AH$2/(1+1/$A1807)+K1807*( 1/(H$1017+1+K1807/J1807)-1)/(1+($X$2*K1807*I$8)^2), (K1807^2*I$8*$X$2+1/($X$2*I$8*(H$1017+1+K1807/J1807           )))/(1+($X$2*K1807*I$8)^2))),           V_rtHz(J1807)/($X$2*I$8*(J1807*H$1017+J1807+K1807)),V_rtHz(K1807)*SQRT(Sum_Sq(J1807*I$8*$X$2*H$1017,1))/($X$2*I$8*(J1807*H$1017+J1807+K1807))))/SQRT(Sum_Sq(1/(1+$A1807)+$AC$2/$I$2-1/(1+(1+K1807/J1807)/H$1017),$X$2/$I$2)),IF(K1808&lt;0,"A",H1808))</f>
        <v>6.540860820954833E-7</v>
      </c>
      <c r="J1807" s="13">
        <f t="shared" si="670"/>
        <v>2135.7292560902633</v>
      </c>
      <c r="K1807" s="12">
        <f t="shared" si="694"/>
        <v>14570.390251538973</v>
      </c>
      <c r="M1807" s="13">
        <f>IF(P1807&gt;0,SQRT(Sum_Sq($AI$2,V_rtHz($AH$2)/(1+1/$A1807),V_rtHz($AH$2*$A1807)/(1+$A1807),$AN$2*$AH$2/(1+1/$A1807),$AM$2*SQRT(Sum_Sq(P1807,1/($X$2*N$8*(1+M$1017+P1807/O1807))))/SQRT(Sum_Sq($X$2*P1807*N$8,1)),                   $AQ$2*SQRT(Sum_Sq($AH$2/(1+1/$A1807)+P1807*( 1/(M$1017+1+P1807/O1807)-1)/(1+($X$2*P1807*N$8)^2), (P1807^2*N$8*$X$2+1/($X$2*N$8*(M$1017+1+P1807/O1807           )))/(1+($X$2*P1807*N$8)^2))),           V_rtHz(O1807)/($X$2*N$8*(O1807*M$1017+O1807+P1807)),V_rtHz(P1807)*SQRT(Sum_Sq(O1807*N$8*$X$2*M$1017,1))/($X$2*N$8*(O1807*M$1017+O1807+P1807))))/SQRT(Sum_Sq(1/(1+$A1807)+$AC$2/$I$2-1/(1+(1+P1807/O1807)/M$1017),$X$2/$I$2)),IF(P1808&lt;0,"A",M1808))</f>
        <v>9.0330304746615954E-7</v>
      </c>
      <c r="O1807" s="13">
        <f t="shared" si="671"/>
        <v>2030.2560329670566</v>
      </c>
      <c r="P1807" s="12">
        <f t="shared" si="695"/>
        <v>48469.280306540364</v>
      </c>
      <c r="R1807" s="13">
        <f>IF(U1807&gt;0,SQRT(Sum_Sq($AI$2,V_rtHz($AH$2)/(1+1/$A1807),V_rtHz($AH$2*$A1807)/(1+$A1807),$AN$2*$AH$2/(1+1/$A1807),$AM$2*SQRT(Sum_Sq(U1807,1/($X$2*S$8*(1+R$1017+U1807/T1807))))/SQRT(Sum_Sq($X$2*U1807*S$8,1)),                   $AQ$2*SQRT(Sum_Sq($AH$2/(1+1/$A1807)+U1807*( 1/(R$1017+1+U1807/T1807)-1)/(1+($X$2*U1807*S$8)^2), (U1807^2*S$8*$X$2+1/($X$2*S$8*(R$1017+1+U1807/T1807           )))/(1+($X$2*U1807*S$8)^2))),           V_rtHz(T1807)/($X$2*S$8*(T1807*R$1017+T1807+U1807)),V_rtHz(U1807)*SQRT(Sum_Sq(T1807*S$8*$X$2*R$1017,1))/($X$2*S$8*(T1807*R$1017+T1807+U1807))))/SQRT(Sum_Sq(1/(1+$A1807)+$AC$2/$I$2-1/(1+(1+U1807/T1807)/R$1017),$X$2/$I$2)),IF(U1808&lt;0,"A",R1808))</f>
        <v>1.4512419126645549E-6</v>
      </c>
      <c r="T1807" s="13">
        <f t="shared" si="672"/>
        <v>2000.0816114867525</v>
      </c>
      <c r="U1807" s="12">
        <f t="shared" si="696"/>
        <v>155585.69487438269</v>
      </c>
      <c r="X1807" s="13">
        <f>IF(AA1807&gt;0,SQRT(Sum_Sq($AI$2,V_rtHz($AH$2)/(1+1/$A1807),V_rtHz($AH$2*$A1807)/(1+$A1807),$AN$2*$AH$2/(1+1/$A1807),$AM$2*SQRT(Sum_Sq(AA1807,1/($X$2*Y$8*(1+X$1017+AA1807/Z1807))))/SQRT(Sum_Sq($X$2*AA1807*Y$8,1)),                   $AQ$2*SQRT(Sum_Sq($AH$2/(1+1/$A1807)+AA1807*( 1/(X$1017+1+AA1807/Z1807)-1)/(1+($X$2*AA1807*Y$8)^2), (AA1807^2*Y$8*$X$2+1/($X$2*Y$8*(X$1017+1+AA1807/Z1807           )))/(1+($X$2*AA1807*Y$8)^2))),           V_rtHz(Z1807)/($X$2*Y$8*(Z1807*X$1017+Z1807+AA1807)),V_rtHz(AA1807)*SQRT(Sum_Sq(Z1807*Y$8*$X$2*X$1017,1))/($X$2*Y$8*(Z1807*X$1017+Z1807+AA1807))))/SQRT(Sum_Sq(1/(1+$A1807)+$AC$2/$I$2-1/(1+(1+AA1807/Z1807)/X$1017),$X$2/$I$2)),IF(AA1808&lt;0,"A",X1808))</f>
        <v>2.4906588086602006E-6</v>
      </c>
      <c r="Z1807" s="13">
        <f t="shared" si="673"/>
        <v>1990.8215759846428</v>
      </c>
      <c r="AA1807" s="12">
        <f t="shared" si="697"/>
        <v>494293.66218946379</v>
      </c>
      <c r="AC1807" s="13">
        <f>IF(AF1807&gt;0,SQRT(Sum_Sq($AI$2,V_rtHz($AH$2)/(1+1/$A1807),V_rtHz($AH$2*$A1807)/(1+$A1807),$AN$2*$AH$2/(1+1/$A1807),$AM$2*SQRT(Sum_Sq(AF1807,1/($X$2*AD$8*(1+AC$1017+AF1807/AE1807))))/SQRT(Sum_Sq($X$2*AF1807*AD$8,1)),                   $AQ$2*SQRT(Sum_Sq($AH$2/(1+1/$A1807)+AF1807*( 1/(AC$1017+1+AF1807/AE1807)-1)/(1+($X$2*AF1807*AD$8)^2), (AF1807^2*AD$8*$X$2+1/($X$2*AD$8*(AC$1017+1+AF1807/AE1807           )))/(1+($X$2*AF1807*AD$8)^2))),           V_rtHz(AE1807)/($X$2*AD$8*(AE1807*AC$1017+AE1807+AF1807)),V_rtHz(AF1807)*SQRT(Sum_Sq(AE1807*AD$8*$X$2*AC$1017,1))/($X$2*AD$8*(AE1807*AC$1017+AE1807+AF1807))))/SQRT(Sum_Sq(1/(1+$A1807)+$AC$2/$I$2-1/(1+(1+AF1807/AE1807)/AC$1017),$X$2/$I$2)),IF(AF1808&lt;0,"A",AC1808))</f>
        <v>4.3780818505967056E-6</v>
      </c>
      <c r="AE1807" s="13">
        <f t="shared" si="674"/>
        <v>1987.9204918011801</v>
      </c>
      <c r="AF1807" s="12">
        <f t="shared" si="698"/>
        <v>1565374.916210504</v>
      </c>
      <c r="AG1807" s="13"/>
      <c r="AH1807" s="13">
        <f>IF(AK1807&gt;0,SQRT(Sum_Sq($AI$2,V_rtHz($AH$2)/(1+1/$A1807),V_rtHz($AH$2*$A1807)/(1+$A1807),$AN$2*$AH$2/(1+1/$A1807),$AM$2*SQRT(Sum_Sq(AK1807,1/($X$2*AI$8*(1+AH$1017+AK1807/AJ1807))))/SQRT(Sum_Sq($X$2*AK1807*AI$8,1)),                   $AQ$2*SQRT(Sum_Sq($AH$2/(1+1/$A1807)+AK1807*( 1/(AH$1017+1+AK1807/AJ1807)-1)/(1+($X$2*AK1807*AI$8)^2), (AK1807^2*AI$8*$X$2+1/($X$2*AI$8*(AH$1017+1+AK1807/AJ1807           )))/(1+($X$2*AK1807*AI$8)^2))),           V_rtHz(AJ1807)/($X$2*AI$8*(AJ1807*AH$1017+AJ1807+AK1807)),V_rtHz(AK1807)*SQRT(Sum_Sq(AJ1807*AI$8*$X$2*AH$1017,1))/($X$2*AI$8*(AJ1807*AH$1017+AJ1807+AK1807))))/SQRT(Sum_Sq(1/(1+$A1807)+$AC$2/$I$2-1/(1+(1+AK1807/AJ1807)/AH$1017),$X$2/$I$2)),IF(AK1808&lt;0,"A",AH1808))</f>
        <v>7.7581098515991637E-6</v>
      </c>
      <c r="AI1807" s="13"/>
      <c r="AJ1807" s="13">
        <f t="shared" si="675"/>
        <v>1987.0057776518322</v>
      </c>
      <c r="AK1807" s="12">
        <f t="shared" si="699"/>
        <v>4952428.9190651607</v>
      </c>
      <c r="AM1807" s="13">
        <f>IF(AP1807&gt;0,SQRT(Sum_Sq($AI$2,V_rtHz($AH$2)/(1+1/$A1807),V_rtHz($AH$2*$A1807)/(1+$A1807),$AN$2*$AH$2/(1+1/$A1807),$AM$2*SQRT(Sum_Sq(AP1807,1/($X$2*AN$8*(1+AM$1017+AP1807/AO1807))))/SQRT(Sum_Sq($X$2*AP1807*AN$8,1)),                   $AQ$2*SQRT(Sum_Sq($AH$2/(1+1/$A1807)+AP1807*( 1/(AM$1017+1+AP1807/AO1807)-1)/(1+($X$2*AP1807*AN$8)^2), (AP1807^2*AN$8*$X$2+1/($X$2*AN$8*(AM$1017+1+AP1807/AO1807           )))/(1+($X$2*AP1807*AN$8)^2))),           V_rtHz(AO1807)/($X$2*AN$8*(AO1807*AM$1017+AO1807+AP1807)),V_rtHz(AP1807)*SQRT(Sum_Sq(AO1807*AN$8*$X$2*AM$1017,1))/($X$2*AN$8*(AO1807*AM$1017+AO1807+AP1807))))/SQRT(Sum_Sq(1/(1+$A1807)+$AC$2/$I$2-1/(1+(1+AP1807/AO1807)/AM$1017),$X$2/$I$2)),IF(AP1808&lt;0,"A",AM1808))</f>
        <v>1.3788881834293088E-5</v>
      </c>
      <c r="AO1807" s="13">
        <f t="shared" si="676"/>
        <v>1986.7167876123551</v>
      </c>
      <c r="AP1807" s="12">
        <f t="shared" si="700"/>
        <v>15663233.394359348</v>
      </c>
      <c r="AR1807" s="13">
        <f t="shared" si="677"/>
        <v>31506.815879885424</v>
      </c>
      <c r="AS1807" s="13">
        <f t="shared" si="678"/>
        <v>0.34465664218175113</v>
      </c>
      <c r="AV1807" s="13"/>
      <c r="AW1807" s="13">
        <f t="shared" si="679"/>
        <v>9963.3300000000036</v>
      </c>
      <c r="AX1807" s="13">
        <f t="shared" si="680"/>
        <v>1.0898999999999957</v>
      </c>
      <c r="AZ1807" s="13"/>
      <c r="BA1807" s="13"/>
      <c r="BB1807" s="13">
        <f t="shared" si="681"/>
        <v>3150.681587988543</v>
      </c>
      <c r="BC1807" s="13">
        <f t="shared" si="682"/>
        <v>3.4465664218175016</v>
      </c>
      <c r="BD1807" s="13"/>
      <c r="BE1807" s="13"/>
      <c r="BG1807" s="13">
        <f t="shared" si="683"/>
        <v>996.3330000000002</v>
      </c>
      <c r="BH1807" s="13">
        <f t="shared" si="684"/>
        <v>10.899000000000029</v>
      </c>
      <c r="BI1807" s="13"/>
      <c r="BL1807" s="13">
        <f t="shared" si="685"/>
        <v>315.06815879885437</v>
      </c>
      <c r="BM1807" s="13">
        <f t="shared" si="686"/>
        <v>34.465664218175107</v>
      </c>
      <c r="BP1807" s="13"/>
      <c r="BQ1807" s="13">
        <f t="shared" si="687"/>
        <v>99.633300000000006</v>
      </c>
      <c r="BR1807" s="13">
        <f t="shared" si="688"/>
        <v>108.99000000000024</v>
      </c>
      <c r="BT1807" s="13"/>
      <c r="BU1807" s="13"/>
      <c r="BV1807" s="13">
        <f t="shared" si="689"/>
        <v>31.50681587988543</v>
      </c>
      <c r="BW1807" s="13">
        <f t="shared" si="690"/>
        <v>344.65664218175209</v>
      </c>
      <c r="CA1807" s="13">
        <f t="shared" si="691"/>
        <v>9.9633299999999991</v>
      </c>
      <c r="CB1807" s="13">
        <f t="shared" si="692"/>
        <v>1089.9000000000015</v>
      </c>
    </row>
    <row r="1808" spans="1:80" x14ac:dyDescent="0.3">
      <c r="A1808" s="13">
        <f t="shared" si="668"/>
        <v>0.58076441752131214</v>
      </c>
      <c r="C1808" s="13">
        <f>IF(F1808&gt;0,SQRT(Sum_Sq($AI$2,V_rtHz($AH$2)/(1+1/$A1808),V_rtHz($AH$2*$A1808)/(1+$A1808),$AN$2*$AH$2/(1+1/$A1808),$AM$2*SQRT(Sum_Sq(F1808,1/($X$2*D$8*(1+C$1017+F1808/E1808))))/SQRT(Sum_Sq($X$2*F1808*D$8,1)),                   $AQ$2*SQRT(Sum_Sq($AH$2/(1+1/$A1808)+F1808*( 1/(C$1017+1+F1808/E1808)-1)/(1+($X$2*F1808*D$8)^2), (F1808^2*D$8*$X$2+1/($X$2*D$8*(C$1017+1+F1808/E1808           )))/(1+($X$2*F1808*D$8)^2))),           V_rtHz(E1808)/($X$2*D$8*(E1808*C$1017+E1808+F1808)),V_rtHz(F1808)*SQRT(Sum_Sq(E1808*D$8*$X$2*C$1017,1))/($X$2*D$8*(E1808*C$1017+E1808+F1808))))/SQRT(Sum_Sq(1/(1+$A1808)+$AC$2/$I$2-1/(1+(1+F1808/E1808)/C$1017),$X$2/$I$2)),IF(F1809&lt;0,"A",C1809))</f>
        <v>6.43445363258658E-7</v>
      </c>
      <c r="E1808" s="13">
        <f t="shared" si="669"/>
        <v>2598.6730361331975</v>
      </c>
      <c r="F1808" s="12">
        <f t="shared" si="693"/>
        <v>3786.742209876114</v>
      </c>
      <c r="H1808" s="13">
        <f>IF(K1808&gt;0,SQRT(Sum_Sq($AI$2,V_rtHz($AH$2)/(1+1/$A1808),V_rtHz($AH$2*$A1808)/(1+$A1808),$AN$2*$AH$2/(1+1/$A1808),$AM$2*SQRT(Sum_Sq(K1808,1/($X$2*I$8*(1+H$1017+K1808/J1808))))/SQRT(Sum_Sq($X$2*K1808*I$8,1)),                   $AQ$2*SQRT(Sum_Sq($AH$2/(1+1/$A1808)+K1808*( 1/(H$1017+1+K1808/J1808)-1)/(1+($X$2*K1808*I$8)^2), (K1808^2*I$8*$X$2+1/($X$2*I$8*(H$1017+1+K1808/J1808           )))/(1+($X$2*K1808*I$8)^2))),           V_rtHz(J1808)/($X$2*I$8*(J1808*H$1017+J1808+K1808)),V_rtHz(K1808)*SQRT(Sum_Sq(J1808*I$8*$X$2*H$1017,1))/($X$2*I$8*(J1808*H$1017+J1808+K1808))))/SQRT(Sum_Sq(1/(1+$A1808)+$AC$2/$I$2-1/(1+(1+K1808/J1808)/H$1017),$X$2/$I$2)),IF(K1809&lt;0,"A",H1809))</f>
        <v>6.5677288459278902E-7</v>
      </c>
      <c r="J1808" s="13">
        <f t="shared" si="670"/>
        <v>2119.7107061008442</v>
      </c>
      <c r="K1808" s="12">
        <f t="shared" si="694"/>
        <v>14680.497977059194</v>
      </c>
      <c r="M1808" s="13">
        <f>IF(P1808&gt;0,SQRT(Sum_Sq($AI$2,V_rtHz($AH$2)/(1+1/$A1808),V_rtHz($AH$2*$A1808)/(1+$A1808),$AN$2*$AH$2/(1+1/$A1808),$AM$2*SQRT(Sum_Sq(P1808,1/($X$2*N$8*(1+M$1017+P1808/O1808))))/SQRT(Sum_Sq($X$2*P1808*N$8,1)),                   $AQ$2*SQRT(Sum_Sq($AH$2/(1+1/$A1808)+P1808*( 1/(M$1017+1+P1808/O1808)-1)/(1+($X$2*P1808*N$8)^2), (P1808^2*N$8*$X$2+1/($X$2*N$8*(M$1017+1+P1808/O1808           )))/(1+($X$2*P1808*N$8)^2))),           V_rtHz(O1808)/($X$2*N$8*(O1808*M$1017+O1808+P1808)),V_rtHz(P1808)*SQRT(Sum_Sq(O1808*N$8*$X$2*M$1017,1))/($X$2*N$8*(O1808*M$1017+O1808+P1808))))/SQRT(Sum_Sq(1/(1+$A1808)+$AC$2/$I$2-1/(1+(1+P1808/O1808)/M$1017),$X$2/$I$2)),IF(P1809&lt;0,"A",M1809))</f>
        <v>9.0730752601024483E-7</v>
      </c>
      <c r="O1808" s="13">
        <f t="shared" si="671"/>
        <v>2016.5239242464399</v>
      </c>
      <c r="P1808" s="12">
        <f t="shared" si="695"/>
        <v>48799.346029429405</v>
      </c>
      <c r="R1808" s="13">
        <f>IF(U1808&gt;0,SQRT(Sum_Sq($AI$2,V_rtHz($AH$2)/(1+1/$A1808),V_rtHz($AH$2*$A1808)/(1+$A1808),$AN$2*$AH$2/(1+1/$A1808),$AM$2*SQRT(Sum_Sq(U1808,1/($X$2*S$8*(1+R$1017+U1808/T1808))))/SQRT(Sum_Sq($X$2*U1808*S$8,1)),                   $AQ$2*SQRT(Sum_Sq($AH$2/(1+1/$A1808)+U1808*( 1/(R$1017+1+U1808/T1808)-1)/(1+($X$2*U1808*S$8)^2), (U1808^2*S$8*$X$2+1/($X$2*S$8*(R$1017+1+U1808/T1808           )))/(1+($X$2*U1808*S$8)^2))),           V_rtHz(T1808)/($X$2*S$8*(T1808*R$1017+T1808+U1808)),V_rtHz(U1808)*SQRT(Sum_Sq(T1808*S$8*$X$2*R$1017,1))/($X$2*S$8*(T1808*R$1017+T1808+U1808))))/SQRT(Sum_Sq(1/(1+$A1808)+$AC$2/$I$2-1/(1+(1+U1808/T1808)/R$1017),$X$2/$I$2)),IF(U1809&lt;0,"A",R1809))</f>
        <v>1.4576503681457947E-6</v>
      </c>
      <c r="T1808" s="13">
        <f t="shared" si="672"/>
        <v>1986.9606322115283</v>
      </c>
      <c r="U1808" s="12">
        <f t="shared" si="696"/>
        <v>156613.111645945</v>
      </c>
      <c r="X1808" s="13">
        <f>IF(AA1808&gt;0,SQRT(Sum_Sq($AI$2,V_rtHz($AH$2)/(1+1/$A1808),V_rtHz($AH$2*$A1808)/(1+$A1808),$AN$2*$AH$2/(1+1/$A1808),$AM$2*SQRT(Sum_Sq(AA1808,1/($X$2*Y$8*(1+X$1017+AA1808/Z1808))))/SQRT(Sum_Sq($X$2*AA1808*Y$8,1)),                   $AQ$2*SQRT(Sum_Sq($AH$2/(1+1/$A1808)+AA1808*( 1/(X$1017+1+AA1808/Z1808)-1)/(1+($X$2*AA1808*Y$8)^2), (AA1808^2*Y$8*$X$2+1/($X$2*Y$8*(X$1017+1+AA1808/Z1808           )))/(1+($X$2*AA1808*Y$8)^2))),           V_rtHz(Z1808)/($X$2*Y$8*(Z1808*X$1017+Z1808+AA1808)),V_rtHz(AA1808)*SQRT(Sum_Sq(Z1808*Y$8*$X$2*X$1017,1))/($X$2*Y$8*(Z1808*X$1017+Z1808+AA1808))))/SQRT(Sum_Sq(1/(1+$A1808)+$AC$2/$I$2-1/(1+(1+AA1808/Z1808)/X$1017),$X$2/$I$2)),IF(AA1809&lt;0,"A",X1809))</f>
        <v>2.5015939468172379E-6</v>
      </c>
      <c r="Z1808" s="13">
        <f t="shared" si="673"/>
        <v>1977.8844019224225</v>
      </c>
      <c r="AA1808" s="12">
        <f t="shared" si="697"/>
        <v>497526.79509621102</v>
      </c>
      <c r="AC1808" s="13">
        <f>IF(AF1808&gt;0,SQRT(Sum_Sq($AI$2,V_rtHz($AH$2)/(1+1/$A1808),V_rtHz($AH$2*$A1808)/(1+$A1808),$AN$2*$AH$2/(1+1/$A1808),$AM$2*SQRT(Sum_Sq(AF1808,1/($X$2*AD$8*(1+AC$1017+AF1808/AE1808))))/SQRT(Sum_Sq($X$2*AF1808*AD$8,1)),                   $AQ$2*SQRT(Sum_Sq($AH$2/(1+1/$A1808)+AF1808*( 1/(AC$1017+1+AF1808/AE1808)-1)/(1+($X$2*AF1808*AD$8)^2), (AF1808^2*AD$8*$X$2+1/($X$2*AD$8*(AC$1017+1+AF1808/AE1808           )))/(1+($X$2*AF1808*AD$8)^2))),           V_rtHz(AE1808)/($X$2*AD$8*(AE1808*AC$1017+AE1808+AF1808)),V_rtHz(AF1808)*SQRT(Sum_Sq(AE1808*AD$8*$X$2*AC$1017,1))/($X$2*AD$8*(AE1808*AC$1017+AE1808+AF1808))))/SQRT(Sum_Sq(1/(1+$A1808)+$AC$2/$I$2-1/(1+(1+AF1808/AE1808)/AC$1017),$X$2/$I$2)),IF(AF1809&lt;0,"A",AC1809))</f>
        <v>4.397259216020259E-6</v>
      </c>
      <c r="AE1808" s="13">
        <f t="shared" si="674"/>
        <v>1975.0405435240179</v>
      </c>
      <c r="AF1808" s="12">
        <f t="shared" si="698"/>
        <v>1575583.2878924261</v>
      </c>
      <c r="AG1808" s="13"/>
      <c r="AH1808" s="13">
        <f>IF(AK1808&gt;0,SQRT(Sum_Sq($AI$2,V_rtHz($AH$2)/(1+1/$A1808),V_rtHz($AH$2*$A1808)/(1+$A1808),$AN$2*$AH$2/(1+1/$A1808),$AM$2*SQRT(Sum_Sq(AK1808,1/($X$2*AI$8*(1+AH$1017+AK1808/AJ1808))))/SQRT(Sum_Sq($X$2*AK1808*AI$8,1)),                   $AQ$2*SQRT(Sum_Sq($AH$2/(1+1/$A1808)+AK1808*( 1/(AH$1017+1+AK1808/AJ1808)-1)/(1+($X$2*AK1808*AI$8)^2), (AK1808^2*AI$8*$X$2+1/($X$2*AI$8*(AH$1017+1+AK1808/AJ1808           )))/(1+($X$2*AK1808*AI$8)^2))),           V_rtHz(AJ1808)/($X$2*AI$8*(AJ1808*AH$1017+AJ1808+AK1808)),V_rtHz(AK1808)*SQRT(Sum_Sq(AJ1808*AI$8*$X$2*AH$1017,1))/($X$2*AI$8*(AJ1808*AH$1017+AJ1808+AK1808))))/SQRT(Sum_Sq(1/(1+$A1808)+$AC$2/$I$2-1/(1+(1+AK1808/AJ1808)/AH$1017),$X$2/$I$2)),IF(AK1809&lt;0,"A",AH1809))</f>
        <v>7.7920753344476247E-6</v>
      </c>
      <c r="AI1808" s="13"/>
      <c r="AJ1808" s="13">
        <f t="shared" si="675"/>
        <v>1974.1438373048438</v>
      </c>
      <c r="AK1808" s="12">
        <f t="shared" si="699"/>
        <v>4984694.9799904265</v>
      </c>
      <c r="AM1808" s="13">
        <f>IF(AP1808&gt;0,SQRT(Sum_Sq($AI$2,V_rtHz($AH$2)/(1+1/$A1808),V_rtHz($AH$2*$A1808)/(1+$A1808),$AN$2*$AH$2/(1+1/$A1808),$AM$2*SQRT(Sum_Sq(AP1808,1/($X$2*AN$8*(1+AM$1017+AP1808/AO1808))))/SQRT(Sum_Sq($X$2*AP1808*AN$8,1)),                   $AQ$2*SQRT(Sum_Sq($AH$2/(1+1/$A1808)+AP1808*( 1/(AM$1017+1+AP1808/AO1808)-1)/(1+($X$2*AP1808*AN$8)^2), (AP1808^2*AN$8*$X$2+1/($X$2*AN$8*(AM$1017+1+AP1808/AO1808           )))/(1+($X$2*AP1808*AN$8)^2))),           V_rtHz(AO1808)/($X$2*AN$8*(AO1808*AM$1017+AO1808+AP1808)),V_rtHz(AP1808)*SQRT(Sum_Sq(AO1808*AN$8*$X$2*AM$1017,1))/($X$2*AN$8*(AO1808*AM$1017+AO1808+AP1808))))/SQRT(Sum_Sq(1/(1+$A1808)+$AC$2/$I$2-1/(1+(1+AP1808/AO1808)/AM$1017),$X$2/$I$2)),IF(AP1809&lt;0,"A",AM1809))</f>
        <v>1.3849293765155779E-5</v>
      </c>
      <c r="AO1808" s="13">
        <f t="shared" si="676"/>
        <v>1973.8605330713081</v>
      </c>
      <c r="AP1808" s="12">
        <f t="shared" si="700"/>
        <v>15765252.008177204</v>
      </c>
      <c r="AR1808" s="13">
        <f t="shared" si="677"/>
        <v>31506.815879885424</v>
      </c>
      <c r="AS1808" s="13">
        <f t="shared" si="678"/>
        <v>0.34465664218175224</v>
      </c>
      <c r="AV1808" s="13"/>
      <c r="AW1808" s="13">
        <f t="shared" si="679"/>
        <v>9963.3300000000036</v>
      </c>
      <c r="AX1808" s="13">
        <f t="shared" si="680"/>
        <v>1.0899000000000012</v>
      </c>
      <c r="AZ1808" s="13"/>
      <c r="BA1808" s="13"/>
      <c r="BB1808" s="13">
        <f t="shared" si="681"/>
        <v>3150.681587988543</v>
      </c>
      <c r="BC1808" s="13">
        <f t="shared" si="682"/>
        <v>3.4465664218175047</v>
      </c>
      <c r="BD1808" s="13"/>
      <c r="BE1808" s="13"/>
      <c r="BG1808" s="13">
        <f t="shared" si="683"/>
        <v>996.3330000000002</v>
      </c>
      <c r="BH1808" s="13">
        <f t="shared" si="684"/>
        <v>10.899000000000013</v>
      </c>
      <c r="BI1808" s="13"/>
      <c r="BL1808" s="13">
        <f t="shared" si="685"/>
        <v>315.06815879885437</v>
      </c>
      <c r="BM1808" s="13">
        <f t="shared" si="686"/>
        <v>34.465664218175192</v>
      </c>
      <c r="BP1808" s="13"/>
      <c r="BQ1808" s="13">
        <f t="shared" si="687"/>
        <v>99.633299999999991</v>
      </c>
      <c r="BR1808" s="13">
        <f t="shared" si="688"/>
        <v>108.99000000000034</v>
      </c>
      <c r="BT1808" s="13"/>
      <c r="BU1808" s="13"/>
      <c r="BV1808" s="13">
        <f t="shared" si="689"/>
        <v>31.50681587988543</v>
      </c>
      <c r="BW1808" s="13">
        <f t="shared" si="690"/>
        <v>344.65664218175209</v>
      </c>
      <c r="CA1808" s="13">
        <f t="shared" si="691"/>
        <v>9.9633299999999991</v>
      </c>
      <c r="CB1808" s="13">
        <f t="shared" si="692"/>
        <v>1089.9000000000028</v>
      </c>
    </row>
    <row r="1809" spans="1:80" x14ac:dyDescent="0.3">
      <c r="A1809" s="13">
        <f t="shared" si="668"/>
        <v>0.58884365535558836</v>
      </c>
      <c r="C1809" s="13">
        <f>IF(F1809&gt;0,SQRT(Sum_Sq($AI$2,V_rtHz($AH$2)/(1+1/$A1809),V_rtHz($AH$2*$A1809)/(1+$A1809),$AN$2*$AH$2/(1+1/$A1809),$AM$2*SQRT(Sum_Sq(F1809,1/($X$2*D$8*(1+C$1017+F1809/E1809))))/SQRT(Sum_Sq($X$2*F1809*D$8,1)),                   $AQ$2*SQRT(Sum_Sq($AH$2/(1+1/$A1809)+F1809*( 1/(C$1017+1+F1809/E1809)-1)/(1+($X$2*F1809*D$8)^2), (F1809^2*D$8*$X$2+1/($X$2*D$8*(C$1017+1+F1809/E1809           )))/(1+($X$2*F1809*D$8)^2))),           V_rtHz(E1809)/($X$2*D$8*(E1809*C$1017+E1809+F1809)),V_rtHz(F1809)*SQRT(Sum_Sq(E1809*D$8*$X$2*C$1017,1))/($X$2*D$8*(E1809*C$1017+E1809+F1809))))/SQRT(Sum_Sq(1/(1+$A1809)+$AC$2/$I$2-1/(1+(1+F1809/E1809)/C$1017),$X$2/$I$2)),IF(F1810&lt;0,"A",C1810))</f>
        <v>6.4402410655435785E-7</v>
      </c>
      <c r="E1809" s="13">
        <f t="shared" si="669"/>
        <v>2569.1741885373131</v>
      </c>
      <c r="F1809" s="12">
        <f t="shared" si="693"/>
        <v>3830.2209789811518</v>
      </c>
      <c r="H1809" s="13">
        <f>IF(K1809&gt;0,SQRT(Sum_Sq($AI$2,V_rtHz($AH$2)/(1+1/$A1809),V_rtHz($AH$2*$A1809)/(1+$A1809),$AN$2*$AH$2/(1+1/$A1809),$AM$2*SQRT(Sum_Sq(K1809,1/($X$2*I$8*(1+H$1017+K1809/J1809))))/SQRT(Sum_Sq($X$2*K1809*I$8,1)),                   $AQ$2*SQRT(Sum_Sq($AH$2/(1+1/$A1809)+K1809*( 1/(H$1017+1+K1809/J1809)-1)/(1+($X$2*K1809*I$8)^2), (K1809^2*I$8*$X$2+1/($X$2*I$8*(H$1017+1+K1809/J1809           )))/(1+($X$2*K1809*I$8)^2))),           V_rtHz(J1809)/($X$2*I$8*(J1809*H$1017+J1809+K1809)),V_rtHz(K1809)*SQRT(Sum_Sq(J1809*I$8*$X$2*H$1017,1))/($X$2*I$8*(J1809*H$1017+J1809+K1809))))/SQRT(Sum_Sq(1/(1+$A1809)+$AC$2/$I$2-1/(1+(1+K1809/J1809)/H$1017),$X$2/$I$2)),IF(K1810&lt;0,"A",H1810))</f>
        <v>6.5952795195709192E-7</v>
      </c>
      <c r="J1809" s="13">
        <f t="shared" si="670"/>
        <v>2103.8394590574144</v>
      </c>
      <c r="K1809" s="12">
        <f t="shared" si="694"/>
        <v>14791.246831545868</v>
      </c>
      <c r="M1809" s="13">
        <f>IF(P1809&gt;0,SQRT(Sum_Sq($AI$2,V_rtHz($AH$2)/(1+1/$A1809),V_rtHz($AH$2*$A1809)/(1+$A1809),$AN$2*$AH$2/(1+1/$A1809),$AM$2*SQRT(Sum_Sq(P1809,1/($X$2*N$8*(1+M$1017+P1809/O1809))))/SQRT(Sum_Sq($X$2*P1809*N$8,1)),                   $AQ$2*SQRT(Sum_Sq($AH$2/(1+1/$A1809)+P1809*( 1/(M$1017+1+P1809/O1809)-1)/(1+($X$2*P1809*N$8)^2), (P1809^2*N$8*$X$2+1/($X$2*N$8*(M$1017+1+P1809/O1809           )))/(1+($X$2*P1809*N$8)^2))),           V_rtHz(O1809)/($X$2*N$8*(O1809*M$1017+O1809+P1809)),V_rtHz(P1809)*SQRT(Sum_Sq(O1809*N$8*$X$2*M$1017,1))/($X$2*N$8*(O1809*M$1017+O1809+P1809))))/SQRT(Sum_Sq(1/(1+$A1809)+$AC$2/$I$2-1/(1+(1+P1809/O1809)/M$1017),$X$2/$I$2)),IF(P1810&lt;0,"A",M1810))</f>
        <v>9.1139537993506724E-7</v>
      </c>
      <c r="O1809" s="13">
        <f t="shared" si="671"/>
        <v>2002.8870592414207</v>
      </c>
      <c r="P1809" s="12">
        <f t="shared" si="695"/>
        <v>49131.601455947857</v>
      </c>
      <c r="R1809" s="13">
        <f>IF(U1809&gt;0,SQRT(Sum_Sq($AI$2,V_rtHz($AH$2)/(1+1/$A1809),V_rtHz($AH$2*$A1809)/(1+$A1809),$AN$2*$AH$2/(1+1/$A1809),$AM$2*SQRT(Sum_Sq(U1809,1/($X$2*S$8*(1+R$1017+U1809/T1809))))/SQRT(Sum_Sq($X$2*U1809*S$8,1)),                   $AQ$2*SQRT(Sum_Sq($AH$2/(1+1/$A1809)+U1809*( 1/(R$1017+1+U1809/T1809)-1)/(1+($X$2*U1809*S$8)^2), (U1809^2*S$8*$X$2+1/($X$2*S$8*(R$1017+1+U1809/T1809           )))/(1+($X$2*U1809*S$8)^2))),           V_rtHz(T1809)/($X$2*S$8*(T1809*R$1017+T1809+U1809)),V_rtHz(U1809)*SQRT(Sum_Sq(T1809*S$8*$X$2*R$1017,1))/($X$2*S$8*(T1809*R$1017+T1809+U1809))))/SQRT(Sum_Sq(1/(1+$A1809)+$AC$2/$I$2-1/(1+(1+U1809/T1809)/R$1017),$X$2/$I$2)),IF(U1810&lt;0,"A",R1810))</f>
        <v>1.4641850433115058E-6</v>
      </c>
      <c r="T1809" s="13">
        <f t="shared" si="672"/>
        <v>1973.9224573940883</v>
      </c>
      <c r="U1809" s="12">
        <f t="shared" si="696"/>
        <v>157647.57433250808</v>
      </c>
      <c r="X1809" s="13">
        <f>IF(AA1809&gt;0,SQRT(Sum_Sq($AI$2,V_rtHz($AH$2)/(1+1/$A1809),V_rtHz($AH$2*$A1809)/(1+$A1809),$AN$2*$AH$2/(1+1/$A1809),$AM$2*SQRT(Sum_Sq(AA1809,1/($X$2*Y$8*(1+X$1017+AA1809/Z1809))))/SQRT(Sum_Sq($X$2*AA1809*Y$8,1)),                   $AQ$2*SQRT(Sum_Sq($AH$2/(1+1/$A1809)+AA1809*( 1/(X$1017+1+AA1809/Z1809)-1)/(1+($X$2*AA1809*Y$8)^2), (AA1809^2*Y$8*$X$2+1/($X$2*Y$8*(X$1017+1+AA1809/Z1809           )))/(1+($X$2*AA1809*Y$8)^2))),           V_rtHz(Z1809)/($X$2*Y$8*(Z1809*X$1017+Z1809+AA1809)),V_rtHz(AA1809)*SQRT(Sum_Sq(Z1809*Y$8*$X$2*X$1017,1))/($X$2*Y$8*(Z1809*X$1017+Z1809+AA1809))))/SQRT(Sum_Sq(1/(1+$A1809)+$AC$2/$I$2-1/(1+(1+AA1809/Z1809)/X$1017),$X$2/$I$2)),IF(AA1810&lt;0,"A",X1810))</f>
        <v>2.512740564537228E-6</v>
      </c>
      <c r="Z1809" s="13">
        <f t="shared" si="673"/>
        <v>1965.0264158786447</v>
      </c>
      <c r="AA1809" s="12">
        <f t="shared" si="697"/>
        <v>500782.32007850095</v>
      </c>
      <c r="AC1809" s="13">
        <f>IF(AF1809&gt;0,SQRT(Sum_Sq($AI$2,V_rtHz($AH$2)/(1+1/$A1809),V_rtHz($AH$2*$A1809)/(1+$A1809),$AN$2*$AH$2/(1+1/$A1809),$AM$2*SQRT(Sum_Sq(AF1809,1/($X$2*AD$8*(1+AC$1017+AF1809/AE1809))))/SQRT(Sum_Sq($X$2*AF1809*AD$8,1)),                   $AQ$2*SQRT(Sum_Sq($AH$2/(1+1/$A1809)+AF1809*( 1/(AC$1017+1+AF1809/AE1809)-1)/(1+($X$2*AF1809*AD$8)^2), (AF1809^2*AD$8*$X$2+1/($X$2*AD$8*(AC$1017+1+AF1809/AE1809           )))/(1+($X$2*AF1809*AD$8)^2))),           V_rtHz(AE1809)/($X$2*AD$8*(AE1809*AC$1017+AE1809+AF1809)),V_rtHz(AF1809)*SQRT(Sum_Sq(AE1809*AD$8*$X$2*AC$1017,1))/($X$2*AD$8*(AE1809*AC$1017+AE1809+AF1809))))/SQRT(Sum_Sq(1/(1+$A1809)+$AC$2/$I$2-1/(1+(1+AF1809/AE1809)/AC$1017),$X$2/$I$2)),IF(AF1810&lt;0,"A",AC1810))</f>
        <v>4.41680526077411E-6</v>
      </c>
      <c r="AE1809" s="13">
        <f t="shared" si="674"/>
        <v>1962.238669196722</v>
      </c>
      <c r="AF1809" s="12">
        <f t="shared" si="698"/>
        <v>1585862.5773389253</v>
      </c>
      <c r="AG1809" s="13"/>
      <c r="AH1809" s="13">
        <f>IF(AK1809&gt;0,SQRT(Sum_Sq($AI$2,V_rtHz($AH$2)/(1+1/$A1809),V_rtHz($AH$2*$A1809)/(1+$A1809),$AN$2*$AH$2/(1+1/$A1809),$AM$2*SQRT(Sum_Sq(AK1809,1/($X$2*AI$8*(1+AH$1017+AK1809/AJ1809))))/SQRT(Sum_Sq($X$2*AK1809*AI$8,1)),                   $AQ$2*SQRT(Sum_Sq($AH$2/(1+1/$A1809)+AK1809*( 1/(AH$1017+1+AK1809/AJ1809)-1)/(1+($X$2*AK1809*AI$8)^2), (AK1809^2*AI$8*$X$2+1/($X$2*AI$8*(AH$1017+1+AK1809/AJ1809           )))/(1+($X$2*AK1809*AI$8)^2))),           V_rtHz(AJ1809)/($X$2*AI$8*(AJ1809*AH$1017+AJ1809+AK1809)),V_rtHz(AK1809)*SQRT(Sum_Sq(AJ1809*AI$8*$X$2*AH$1017,1))/($X$2*AI$8*(AJ1809*AH$1017+AJ1809+AK1809))))/SQRT(Sum_Sq(1/(1+$A1809)+$AC$2/$I$2-1/(1+(1+AK1809/AJ1809)/AH$1017),$X$2/$I$2)),IF(AK1810&lt;0,"A",AH1810))</f>
        <v>7.8266925215703279E-6</v>
      </c>
      <c r="AI1809" s="13"/>
      <c r="AJ1809" s="13">
        <f t="shared" si="675"/>
        <v>1961.3596214989466</v>
      </c>
      <c r="AK1809" s="12">
        <f t="shared" si="699"/>
        <v>5017185.4094110485</v>
      </c>
      <c r="AM1809" s="13">
        <f>IF(AP1809&gt;0,SQRT(Sum_Sq($AI$2,V_rtHz($AH$2)/(1+1/$A1809),V_rtHz($AH$2*$A1809)/(1+$A1809),$AN$2*$AH$2/(1+1/$A1809),$AM$2*SQRT(Sum_Sq(AP1809,1/($X$2*AN$8*(1+AM$1017+AP1809/AO1809))))/SQRT(Sum_Sq($X$2*AP1809*AN$8,1)),                   $AQ$2*SQRT(Sum_Sq($AH$2/(1+1/$A1809)+AP1809*( 1/(AM$1017+1+AP1809/AO1809)-1)/(1+($X$2*AP1809*AN$8)^2), (AP1809^2*AN$8*$X$2+1/($X$2*AN$8*(AM$1017+1+AP1809/AO1809           )))/(1+($X$2*AP1809*AN$8)^2))),           V_rtHz(AO1809)/($X$2*AN$8*(AO1809*AM$1017+AO1809+AP1809)),V_rtHz(AP1809)*SQRT(Sum_Sq(AO1809*AN$8*$X$2*AM$1017,1))/($X$2*AN$8*(AO1809*AM$1017+AO1809+AP1809))))/SQRT(Sum_Sq(1/(1+$A1809)+$AC$2/$I$2-1/(1+(1+AP1809/AO1809)/AM$1017),$X$2/$I$2)),IF(AP1810&lt;0,"A",AM1810))</f>
        <v>1.3910863940188041E-5</v>
      </c>
      <c r="AO1809" s="13">
        <f t="shared" si="676"/>
        <v>1961.0818928656647</v>
      </c>
      <c r="AP1809" s="12">
        <f t="shared" si="700"/>
        <v>15867980.244002894</v>
      </c>
      <c r="AR1809" s="13">
        <f t="shared" si="677"/>
        <v>31506.815879885424</v>
      </c>
      <c r="AS1809" s="13">
        <f t="shared" si="678"/>
        <v>0.34465664218175113</v>
      </c>
      <c r="AV1809" s="13"/>
      <c r="AW1809" s="13">
        <f t="shared" si="679"/>
        <v>9963.3300000000036</v>
      </c>
      <c r="AX1809" s="13">
        <f t="shared" si="680"/>
        <v>1.0898999999999972</v>
      </c>
      <c r="AZ1809" s="13"/>
      <c r="BA1809" s="13"/>
      <c r="BB1809" s="13">
        <f t="shared" si="681"/>
        <v>3150.681587988543</v>
      </c>
      <c r="BC1809" s="13">
        <f t="shared" si="682"/>
        <v>3.4465664218174981</v>
      </c>
      <c r="BD1809" s="13"/>
      <c r="BE1809" s="13"/>
      <c r="BG1809" s="13">
        <f t="shared" si="683"/>
        <v>996.3330000000002</v>
      </c>
      <c r="BH1809" s="13">
        <f t="shared" si="684"/>
        <v>10.898999999999996</v>
      </c>
      <c r="BI1809" s="13"/>
      <c r="BL1809" s="13">
        <f t="shared" si="685"/>
        <v>315.06815879885437</v>
      </c>
      <c r="BM1809" s="13">
        <f t="shared" si="686"/>
        <v>34.465664218175107</v>
      </c>
      <c r="BP1809" s="13"/>
      <c r="BQ1809" s="13">
        <f t="shared" si="687"/>
        <v>99.633300000000006</v>
      </c>
      <c r="BR1809" s="13">
        <f t="shared" si="688"/>
        <v>108.99000000000034</v>
      </c>
      <c r="BT1809" s="13"/>
      <c r="BU1809" s="13"/>
      <c r="BV1809" s="13">
        <f t="shared" si="689"/>
        <v>31.50681587988543</v>
      </c>
      <c r="BW1809" s="13">
        <f t="shared" si="690"/>
        <v>344.6566421817526</v>
      </c>
      <c r="CA1809" s="13">
        <f t="shared" si="691"/>
        <v>9.9633299999999991</v>
      </c>
      <c r="CB1809" s="13">
        <f t="shared" si="692"/>
        <v>1089.9000000000015</v>
      </c>
    </row>
    <row r="1810" spans="1:80" x14ac:dyDescent="0.3">
      <c r="A1810" s="13">
        <f t="shared" si="668"/>
        <v>0.59703528658383553</v>
      </c>
      <c r="C1810" s="13">
        <f>IF(F1810&gt;0,SQRT(Sum_Sq($AI$2,V_rtHz($AH$2)/(1+1/$A1810),V_rtHz($AH$2*$A1810)/(1+$A1810),$AN$2*$AH$2/(1+1/$A1810),$AM$2*SQRT(Sum_Sq(F1810,1/($X$2*D$8*(1+C$1017+F1810/E1810))))/SQRT(Sum_Sq($X$2*F1810*D$8,1)),                   $AQ$2*SQRT(Sum_Sq($AH$2/(1+1/$A1810)+F1810*( 1/(C$1017+1+F1810/E1810)-1)/(1+($X$2*F1810*D$8)^2), (F1810^2*D$8*$X$2+1/($X$2*D$8*(C$1017+1+F1810/E1810           )))/(1+($X$2*F1810*D$8)^2))),           V_rtHz(E1810)/($X$2*D$8*(E1810*C$1017+E1810+F1810)),V_rtHz(F1810)*SQRT(Sum_Sq(E1810*D$8*$X$2*C$1017,1))/($X$2*D$8*(E1810*C$1017+E1810+F1810))))/SQRT(Sum_Sq(1/(1+$A1810)+$AC$2/$I$2-1/(1+(1+F1810/E1810)/C$1017),$X$2/$I$2)),IF(F1811&lt;0,"A",C1811))</f>
        <v>6.4472119254669238E-7</v>
      </c>
      <c r="E1810" s="13">
        <f t="shared" si="669"/>
        <v>2540.2933043810226</v>
      </c>
      <c r="F1810" s="12">
        <f t="shared" si="693"/>
        <v>3873.7671979142851</v>
      </c>
      <c r="H1810" s="13">
        <f>IF(K1810&gt;0,SQRT(Sum_Sq($AI$2,V_rtHz($AH$2)/(1+1/$A1810),V_rtHz($AH$2*$A1810)/(1+$A1810),$AN$2*$AH$2/(1+1/$A1810),$AM$2*SQRT(Sum_Sq(K1810,1/($X$2*I$8*(1+H$1017+K1810/J1810))))/SQRT(Sum_Sq($X$2*K1810*I$8,1)),                   $AQ$2*SQRT(Sum_Sq($AH$2/(1+1/$A1810)+K1810*( 1/(H$1017+1+K1810/J1810)-1)/(1+($X$2*K1810*I$8)^2), (K1810^2*I$8*$X$2+1/($X$2*I$8*(H$1017+1+K1810/J1810           )))/(1+($X$2*K1810*I$8)^2))),           V_rtHz(J1810)/($X$2*I$8*(J1810*H$1017+J1810+K1810)),V_rtHz(K1810)*SQRT(Sum_Sq(J1810*I$8*$X$2*H$1017,1))/($X$2*I$8*(J1810*H$1017+J1810+K1810))))/SQRT(Sum_Sq(1/(1+$A1810)+$AC$2/$I$2-1/(1+(1+K1810/J1810)/H$1017),$X$2/$I$2)),IF(K1811&lt;0,"A",H1811))</f>
        <v>6.6235206696429659E-7</v>
      </c>
      <c r="J1810" s="13">
        <f t="shared" si="670"/>
        <v>2088.1134832189223</v>
      </c>
      <c r="K1810" s="12">
        <f t="shared" si="694"/>
        <v>14902.642496658615</v>
      </c>
      <c r="M1810" s="13">
        <f>IF(P1810&gt;0,SQRT(Sum_Sq($AI$2,V_rtHz($AH$2)/(1+1/$A1810),V_rtHz($AH$2*$A1810)/(1+$A1810),$AN$2*$AH$2/(1+1/$A1810),$AM$2*SQRT(Sum_Sq(P1810,1/($X$2*N$8*(1+M$1017+P1810/O1810))))/SQRT(Sum_Sq($X$2*P1810*N$8,1)),                   $AQ$2*SQRT(Sum_Sq($AH$2/(1+1/$A1810)+P1810*( 1/(M$1017+1+P1810/O1810)-1)/(1+($X$2*P1810*N$8)^2), (P1810^2*N$8*$X$2+1/($X$2*N$8*(M$1017+1+P1810/O1810           )))/(1+($X$2*P1810*N$8)^2))),           V_rtHz(O1810)/($X$2*N$8*(O1810*M$1017+O1810+P1810)),V_rtHz(P1810)*SQRT(Sum_Sq(O1810*N$8*$X$2*M$1017,1))/($X$2*N$8*(O1810*M$1017+O1810+P1810))))/SQRT(Sum_Sq(1/(1+$A1810)+$AC$2/$I$2-1/(1+(1+P1810/O1810)/M$1017),$X$2/$I$2)),IF(P1811&lt;0,"A",M1811))</f>
        <v>9.1556776953750015E-7</v>
      </c>
      <c r="O1810" s="13">
        <f t="shared" si="671"/>
        <v>1989.3446886691208</v>
      </c>
      <c r="P1810" s="12">
        <f t="shared" si="695"/>
        <v>49466.062526227302</v>
      </c>
      <c r="R1810" s="13">
        <f>IF(U1810&gt;0,SQRT(Sum_Sq($AI$2,V_rtHz($AH$2)/(1+1/$A1810),V_rtHz($AH$2*$A1810)/(1+$A1810),$AN$2*$AH$2/(1+1/$A1810),$AM$2*SQRT(Sum_Sq(U1810,1/($X$2*S$8*(1+R$1017+U1810/T1810))))/SQRT(Sum_Sq($X$2*U1810*S$8,1)),                   $AQ$2*SQRT(Sum_Sq($AH$2/(1+1/$A1810)+U1810*( 1/(R$1017+1+U1810/T1810)-1)/(1+($X$2*U1810*S$8)^2), (U1810^2*S$8*$X$2+1/($X$2*S$8*(R$1017+1+U1810/T1810           )))/(1+($X$2*U1810*S$8)^2))),           V_rtHz(T1810)/($X$2*S$8*(T1810*R$1017+T1810+U1810)),V_rtHz(U1810)*SQRT(Sum_Sq(T1810*S$8*$X$2*R$1017,1))/($X$2*S$8*(T1810*R$1017+T1810+U1810))))/SQRT(Sum_Sq(1/(1+$A1810)+$AC$2/$I$2-1/(1+(1+U1810/T1810)/R$1017),$X$2/$I$2)),IF(U1811&lt;0,"A",R1811))</f>
        <v>1.4708477301551723E-6</v>
      </c>
      <c r="T1810" s="13">
        <f t="shared" si="672"/>
        <v>1960.9665942110551</v>
      </c>
      <c r="U1810" s="12">
        <f t="shared" si="696"/>
        <v>158689.1323122404</v>
      </c>
      <c r="X1810" s="13">
        <f>IF(AA1810&gt;0,SQRT(Sum_Sq($AI$2,V_rtHz($AH$2)/(1+1/$A1810),V_rtHz($AH$2*$A1810)/(1+$A1810),$AN$2*$AH$2/(1+1/$A1810),$AM$2*SQRT(Sum_Sq(AA1810,1/($X$2*Y$8*(1+X$1017+AA1810/Z1810))))/SQRT(Sum_Sq($X$2*AA1810*Y$8,1)),                   $AQ$2*SQRT(Sum_Sq($AH$2/(1+1/$A1810)+AA1810*( 1/(X$1017+1+AA1810/Z1810)-1)/(1+($X$2*AA1810*Y$8)^2), (AA1810^2*Y$8*$X$2+1/($X$2*Y$8*(X$1017+1+AA1810/Z1810           )))/(1+($X$2*AA1810*Y$8)^2))),           V_rtHz(Z1810)/($X$2*Y$8*(Z1810*X$1017+Z1810+AA1810)),V_rtHz(AA1810)*SQRT(Sum_Sq(Z1810*Y$8*$X$2*X$1017,1))/($X$2*Y$8*(Z1810*X$1017+Z1810+AA1810))))/SQRT(Sum_Sq(1/(1+$A1810)+$AC$2/$I$2-1/(1+(1+AA1810/Z1810)/X$1017),$X$2/$I$2)),IF(AA1811&lt;0,"A",X1811))</f>
        <v>2.5241016677446325E-6</v>
      </c>
      <c r="Z1810" s="13">
        <f t="shared" si="673"/>
        <v>1952.2471954498908</v>
      </c>
      <c r="AA1810" s="12">
        <f t="shared" si="697"/>
        <v>504060.39248143305</v>
      </c>
      <c r="AC1810" s="13">
        <f>IF(AF1810&gt;0,SQRT(Sum_Sq($AI$2,V_rtHz($AH$2)/(1+1/$A1810),V_rtHz($AH$2*$A1810)/(1+$A1810),$AN$2*$AH$2/(1+1/$A1810),$AM$2*SQRT(Sum_Sq(AF1810,1/($X$2*AD$8*(1+AC$1017+AF1810/AE1810))))/SQRT(Sum_Sq($X$2*AF1810*AD$8,1)),                   $AQ$2*SQRT(Sum_Sq($AH$2/(1+1/$A1810)+AF1810*( 1/(AC$1017+1+AF1810/AE1810)-1)/(1+($X$2*AF1810*AD$8)^2), (AF1810^2*AD$8*$X$2+1/($X$2*AD$8*(AC$1017+1+AF1810/AE1810           )))/(1+($X$2*AF1810*AD$8)^2))),           V_rtHz(AE1810)/($X$2*AD$8*(AE1810*AC$1017+AE1810+AF1810)),V_rtHz(AF1810)*SQRT(Sum_Sq(AE1810*AD$8*$X$2*AC$1017,1))/($X$2*AD$8*(AE1810*AC$1017+AE1810+AF1810))))/SQRT(Sum_Sq(1/(1+$A1810)+$AC$2/$I$2-1/(1+(1+AF1810/AE1810)/AC$1017),$X$2/$I$2)),IF(AF1811&lt;0,"A",AC1811))</f>
        <v>4.4367252238818603E-6</v>
      </c>
      <c r="AE1810" s="13">
        <f t="shared" si="674"/>
        <v>1949.5144677178675</v>
      </c>
      <c r="AF1810" s="12">
        <f t="shared" si="698"/>
        <v>1596213.2750567307</v>
      </c>
      <c r="AG1810" s="13"/>
      <c r="AH1810" s="13">
        <f>IF(AK1810&gt;0,SQRT(Sum_Sq($AI$2,V_rtHz($AH$2)/(1+1/$A1810),V_rtHz($AH$2*$A1810)/(1+$A1810),$AN$2*$AH$2/(1+1/$A1810),$AM$2*SQRT(Sum_Sq(AK1810,1/($X$2*AI$8*(1+AH$1017+AK1810/AJ1810))))/SQRT(Sum_Sq($X$2*AK1810*AI$8,1)),                   $AQ$2*SQRT(Sum_Sq($AH$2/(1+1/$A1810)+AK1810*( 1/(AH$1017+1+AK1810/AJ1810)-1)/(1+($X$2*AK1810*AI$8)^2), (AK1810^2*AI$8*$X$2+1/($X$2*AI$8*(AH$1017+1+AK1810/AJ1810           )))/(1+($X$2*AK1810*AI$8)^2))),           V_rtHz(AJ1810)/($X$2*AI$8*(AJ1810*AH$1017+AJ1810+AK1810)),V_rtHz(AK1810)*SQRT(Sum_Sq(AJ1810*AI$8*$X$2*AH$1017,1))/($X$2*AI$8*(AJ1810*AH$1017+AJ1810+AK1810))))/SQRT(Sum_Sq(1/(1+$A1810)+$AC$2/$I$2-1/(1+(1+AK1810/AJ1810)/AH$1017),$X$2/$I$2)),IF(AK1811&lt;0,"A",AH1811))</f>
        <v>7.8619706740647671E-6</v>
      </c>
      <c r="AI1810" s="13"/>
      <c r="AJ1810" s="13">
        <f t="shared" si="675"/>
        <v>1948.6527357752686</v>
      </c>
      <c r="AK1810" s="12">
        <f t="shared" si="699"/>
        <v>5049901.7577277357</v>
      </c>
      <c r="AM1810" s="13">
        <f>IF(AP1810&gt;0,SQRT(Sum_Sq($AI$2,V_rtHz($AH$2)/(1+1/$A1810),V_rtHz($AH$2*$A1810)/(1+$A1810),$AN$2*$AH$2/(1+1/$A1810),$AM$2*SQRT(Sum_Sq(AP1810,1/($X$2*AN$8*(1+AM$1017+AP1810/AO1810))))/SQRT(Sum_Sq($X$2*AP1810*AN$8,1)),                   $AQ$2*SQRT(Sum_Sq($AH$2/(1+1/$A1810)+AP1810*( 1/(AM$1017+1+AP1810/AO1810)-1)/(1+($X$2*AP1810*AN$8)^2), (AP1810^2*AN$8*$X$2+1/($X$2*AN$8*(AM$1017+1+AP1810/AO1810           )))/(1+($X$2*AP1810*AN$8)^2))),           V_rtHz(AO1810)/($X$2*AN$8*(AO1810*AM$1017+AO1810+AP1810)),V_rtHz(AP1810)*SQRT(Sum_Sq(AO1810*AN$8*$X$2*AM$1017,1))/($X$2*AN$8*(AO1810*AM$1017+AO1810+AP1810))))/SQRT(Sum_Sq(1/(1+$A1810)+$AC$2/$I$2-1/(1+(1+AP1810/AO1810)/AM$1017),$X$2/$I$2)),IF(AP1811&lt;0,"A",AM1811))</f>
        <v>1.3973608827889055E-5</v>
      </c>
      <c r="AO1810" s="13">
        <f t="shared" si="676"/>
        <v>1948.3804746278317</v>
      </c>
      <c r="AP1810" s="12">
        <f t="shared" si="700"/>
        <v>15971423.003922384</v>
      </c>
      <c r="AR1810" s="13">
        <f t="shared" si="677"/>
        <v>31506.815879885424</v>
      </c>
      <c r="AS1810" s="13">
        <f t="shared" si="678"/>
        <v>0.34465664218175168</v>
      </c>
      <c r="AV1810" s="13"/>
      <c r="AW1810" s="13">
        <f t="shared" si="679"/>
        <v>9963.3300000000036</v>
      </c>
      <c r="AX1810" s="13">
        <f t="shared" si="680"/>
        <v>1.0898999999999985</v>
      </c>
      <c r="AZ1810" s="13"/>
      <c r="BA1810" s="13"/>
      <c r="BB1810" s="13">
        <f t="shared" si="681"/>
        <v>3150.681587988543</v>
      </c>
      <c r="BC1810" s="13">
        <f t="shared" si="682"/>
        <v>3.4465664218175047</v>
      </c>
      <c r="BD1810" s="13"/>
      <c r="BE1810" s="13"/>
      <c r="BG1810" s="13">
        <f t="shared" si="683"/>
        <v>996.3330000000002</v>
      </c>
      <c r="BH1810" s="13">
        <f t="shared" si="684"/>
        <v>10.899000000000065</v>
      </c>
      <c r="BI1810" s="13"/>
      <c r="BL1810" s="13">
        <f t="shared" si="685"/>
        <v>315.06815879885437</v>
      </c>
      <c r="BM1810" s="13">
        <f t="shared" si="686"/>
        <v>34.465664218175064</v>
      </c>
      <c r="BP1810" s="13"/>
      <c r="BQ1810" s="13">
        <f t="shared" si="687"/>
        <v>99.633300000000006</v>
      </c>
      <c r="BR1810" s="13">
        <f t="shared" si="688"/>
        <v>108.99000000000045</v>
      </c>
      <c r="BT1810" s="13"/>
      <c r="BU1810" s="13"/>
      <c r="BV1810" s="13">
        <f t="shared" si="689"/>
        <v>31.50681587988543</v>
      </c>
      <c r="BW1810" s="13">
        <f t="shared" si="690"/>
        <v>344.65664218175152</v>
      </c>
      <c r="CA1810" s="13">
        <f t="shared" si="691"/>
        <v>9.9633299999999991</v>
      </c>
      <c r="CB1810" s="13">
        <f t="shared" si="692"/>
        <v>1089.9000000000015</v>
      </c>
    </row>
    <row r="1811" spans="1:80" x14ac:dyDescent="0.3">
      <c r="A1811" s="13">
        <f t="shared" si="668"/>
        <v>0.60534087475391263</v>
      </c>
      <c r="C1811" s="13">
        <f>IF(F1811&gt;0,SQRT(Sum_Sq($AI$2,V_rtHz($AH$2)/(1+1/$A1811),V_rtHz($AH$2*$A1811)/(1+$A1811),$AN$2*$AH$2/(1+1/$A1811),$AM$2*SQRT(Sum_Sq(F1811,1/($X$2*D$8*(1+C$1017+F1811/E1811))))/SQRT(Sum_Sq($X$2*F1811*D$8,1)),                   $AQ$2*SQRT(Sum_Sq($AH$2/(1+1/$A1811)+F1811*( 1/(C$1017+1+F1811/E1811)-1)/(1+($X$2*F1811*D$8)^2), (F1811^2*D$8*$X$2+1/($X$2*D$8*(C$1017+1+F1811/E1811           )))/(1+($X$2*F1811*D$8)^2))),           V_rtHz(E1811)/($X$2*D$8*(E1811*C$1017+E1811+F1811)),V_rtHz(F1811)*SQRT(Sum_Sq(E1811*D$8*$X$2*C$1017,1))/($X$2*D$8*(E1811*C$1017+E1811+F1811))))/SQRT(Sum_Sq(1/(1+$A1811)+$AC$2/$I$2-1/(1+(1+F1811/E1811)/C$1017),$X$2/$I$2)),IF(F1812&lt;0,"A",C1812))</f>
        <v>6.4553488864541796E-7</v>
      </c>
      <c r="E1811" s="13">
        <f t="shared" si="669"/>
        <v>2512.007587901443</v>
      </c>
      <c r="F1811" s="12">
        <f t="shared" si="693"/>
        <v>3917.3866046373505</v>
      </c>
      <c r="H1811" s="13">
        <f>IF(K1811&gt;0,SQRT(Sum_Sq($AI$2,V_rtHz($AH$2)/(1+1/$A1811),V_rtHz($AH$2*$A1811)/(1+$A1811),$AN$2*$AH$2/(1+1/$A1811),$AM$2*SQRT(Sum_Sq(K1811,1/($X$2*I$8*(1+H$1017+K1811/J1811))))/SQRT(Sum_Sq($X$2*K1811*I$8,1)),                   $AQ$2*SQRT(Sum_Sq($AH$2/(1+1/$A1811)+K1811*( 1/(H$1017+1+K1811/J1811)-1)/(1+($X$2*K1811*I$8)^2), (K1811^2*I$8*$X$2+1/($X$2*I$8*(H$1017+1+K1811/J1811           )))/(1+($X$2*K1811*I$8)^2))),           V_rtHz(J1811)/($X$2*I$8*(J1811*H$1017+J1811+K1811)),V_rtHz(K1811)*SQRT(Sum_Sq(J1811*I$8*$X$2*H$1017,1))/($X$2*I$8*(J1811*H$1017+J1811+K1811))))/SQRT(Sum_Sq(1/(1+$A1811)+$AC$2/$I$2-1/(1+(1+K1811/J1811)/H$1017),$X$2/$I$2)),IF(K1812&lt;0,"A",H1812))</f>
        <v>6.6524603341153012E-7</v>
      </c>
      <c r="J1811" s="13">
        <f t="shared" si="670"/>
        <v>2072.5307904844872</v>
      </c>
      <c r="K1811" s="12">
        <f t="shared" si="694"/>
        <v>15014.690674674963</v>
      </c>
      <c r="M1811" s="13">
        <f>IF(P1811&gt;0,SQRT(Sum_Sq($AI$2,V_rtHz($AH$2)/(1+1/$A1811),V_rtHz($AH$2*$A1811)/(1+$A1811),$AN$2*$AH$2/(1+1/$A1811),$AM$2*SQRT(Sum_Sq(P1811,1/($X$2*N$8*(1+M$1017+P1811/O1811))))/SQRT(Sum_Sq($X$2*P1811*N$8,1)),                   $AQ$2*SQRT(Sum_Sq($AH$2/(1+1/$A1811)+P1811*( 1/(M$1017+1+P1811/O1811)-1)/(1+($X$2*P1811*N$8)^2), (P1811^2*N$8*$X$2+1/($X$2*N$8*(M$1017+1+P1811/O1811           )))/(1+($X$2*P1811*N$8)^2))),           V_rtHz(O1811)/($X$2*N$8*(O1811*M$1017+O1811+P1811)),V_rtHz(P1811)*SQRT(Sum_Sq(O1811*N$8*$X$2*M$1017,1))/($X$2*N$8*(O1811*M$1017+O1811+P1811))))/SQRT(Sum_Sq(1/(1+$A1811)+$AC$2/$I$2-1/(1+(1+P1811/O1811)/M$1017),$X$2/$I$2)),IF(P1812&lt;0,"A",M1812))</f>
        <v>9.1982587727162666E-7</v>
      </c>
      <c r="O1811" s="13">
        <f t="shared" si="671"/>
        <v>1975.8960714963803</v>
      </c>
      <c r="P1811" s="12">
        <f t="shared" si="695"/>
        <v>49802.74528376438</v>
      </c>
      <c r="R1811" s="13">
        <f>IF(U1811&gt;0,SQRT(Sum_Sq($AI$2,V_rtHz($AH$2)/(1+1/$A1811),V_rtHz($AH$2*$A1811)/(1+$A1811),$AN$2*$AH$2/(1+1/$A1811),$AM$2*SQRT(Sum_Sq(U1811,1/($X$2*S$8*(1+R$1017+U1811/T1811))))/SQRT(Sum_Sq($X$2*U1811*S$8,1)),                   $AQ$2*SQRT(Sum_Sq($AH$2/(1+1/$A1811)+U1811*( 1/(R$1017+1+U1811/T1811)-1)/(1+($X$2*U1811*S$8)^2), (U1811^2*S$8*$X$2+1/($X$2*S$8*(R$1017+1+U1811/T1811           )))/(1+($X$2*U1811*S$8)^2))),           V_rtHz(T1811)/($X$2*S$8*(T1811*R$1017+T1811+U1811)),V_rtHz(U1811)*SQRT(Sum_Sq(T1811*S$8*$X$2*R$1017,1))/($X$2*S$8*(T1811*R$1017+T1811+U1811))))/SQRT(Sum_Sq(1/(1+$A1811)+$AC$2/$I$2-1/(1+(1+U1811/T1811)/R$1017),$X$2/$I$2)),IF(U1812&lt;0,"A",R1812))</f>
        <v>1.4776402521348584E-6</v>
      </c>
      <c r="T1811" s="13">
        <f t="shared" si="672"/>
        <v>1948.0925526580595</v>
      </c>
      <c r="U1811" s="12">
        <f t="shared" si="696"/>
        <v>159737.83530153579</v>
      </c>
      <c r="X1811" s="13">
        <f>IF(AA1811&gt;0,SQRT(Sum_Sq($AI$2,V_rtHz($AH$2)/(1+1/$A1811),V_rtHz($AH$2*$A1811)/(1+$A1811),$AN$2*$AH$2/(1+1/$A1811),$AM$2*SQRT(Sum_Sq(AA1811,1/($X$2*Y$8*(1+X$1017+AA1811/Z1811))))/SQRT(Sum_Sq($X$2*AA1811*Y$8,1)),                   $AQ$2*SQRT(Sum_Sq($AH$2/(1+1/$A1811)+AA1811*( 1/(X$1017+1+AA1811/Z1811)-1)/(1+($X$2*AA1811*Y$8)^2), (AA1811^2*Y$8*$X$2+1/($X$2*Y$8*(X$1017+1+AA1811/Z1811           )))/(1+($X$2*AA1811*Y$8)^2))),           V_rtHz(Z1811)/($X$2*Y$8*(Z1811*X$1017+Z1811+AA1811)),V_rtHz(AA1811)*SQRT(Sum_Sq(Z1811*Y$8*$X$2*X$1017,1))/($X$2*Y$8*(Z1811*X$1017+Z1811+AA1811))))/SQRT(Sum_Sq(1/(1+$A1811)+$AC$2/$I$2-1/(1+(1+AA1811/Z1811)/X$1017),$X$2/$I$2)),IF(AA1812&lt;0,"A",X1812))</f>
        <v>2.5356803135526549E-6</v>
      </c>
      <c r="Z1811" s="13">
        <f t="shared" si="673"/>
        <v>1939.5463196961396</v>
      </c>
      <c r="AA1811" s="12">
        <f t="shared" si="697"/>
        <v>507361.16872600187</v>
      </c>
      <c r="AC1811" s="13">
        <f>IF(AF1811&gt;0,SQRT(Sum_Sq($AI$2,V_rtHz($AH$2)/(1+1/$A1811),V_rtHz($AH$2*$A1811)/(1+$A1811),$AN$2*$AH$2/(1+1/$A1811),$AM$2*SQRT(Sum_Sq(AF1811,1/($X$2*AD$8*(1+AC$1017+AF1811/AE1811))))/SQRT(Sum_Sq($X$2*AF1811*AD$8,1)),                   $AQ$2*SQRT(Sum_Sq($AH$2/(1+1/$A1811)+AF1811*( 1/(AC$1017+1+AF1811/AE1811)-1)/(1+($X$2*AF1811*AD$8)^2), (AF1811^2*AD$8*$X$2+1/($X$2*AD$8*(AC$1017+1+AF1811/AE1811           )))/(1+($X$2*AF1811*AD$8)^2))),           V_rtHz(AE1811)/($X$2*AD$8*(AE1811*AC$1017+AE1811+AF1811)),V_rtHz(AF1811)*SQRT(Sum_Sq(AE1811*AD$8*$X$2*AC$1017,1))/($X$2*AD$8*(AE1811*AC$1017+AE1811+AF1811))))/SQRT(Sum_Sq(1/(1+$A1811)+$AC$2/$I$2-1/(1+(1+AF1811/AE1811)/AC$1017),$X$2/$I$2)),IF(AF1812&lt;0,"A",AC1812))</f>
        <v>4.4570244326520353E-6</v>
      </c>
      <c r="AE1811" s="13">
        <f t="shared" si="674"/>
        <v>1936.8675390521892</v>
      </c>
      <c r="AF1811" s="12">
        <f t="shared" si="698"/>
        <v>1606635.8749598351</v>
      </c>
      <c r="AG1811" s="13"/>
      <c r="AH1811" s="13">
        <f>IF(AK1811&gt;0,SQRT(Sum_Sq($AI$2,V_rtHz($AH$2)/(1+1/$A1811),V_rtHz($AH$2*$A1811)/(1+$A1811),$AN$2*$AH$2/(1+1/$A1811),$AM$2*SQRT(Sum_Sq(AK1811,1/($X$2*AI$8*(1+AH$1017+AK1811/AJ1811))))/SQRT(Sum_Sq($X$2*AK1811*AI$8,1)),                   $AQ$2*SQRT(Sum_Sq($AH$2/(1+1/$A1811)+AK1811*( 1/(AH$1017+1+AK1811/AJ1811)-1)/(1+($X$2*AK1811*AI$8)^2), (AK1811^2*AI$8*$X$2+1/($X$2*AI$8*(AH$1017+1+AK1811/AJ1811           )))/(1+($X$2*AK1811*AI$8)^2))),           V_rtHz(AJ1811)/($X$2*AI$8*(AJ1811*AH$1017+AJ1811+AK1811)),V_rtHz(AK1811)*SQRT(Sum_Sq(AJ1811*AI$8*$X$2*AH$1017,1))/($X$2*AI$8*(AJ1811*AH$1017+AJ1811+AK1811))))/SQRT(Sum_Sq(1/(1+$A1811)+$AC$2/$I$2-1/(1+(1+AK1811/AJ1811)/AH$1017),$X$2/$I$2)),IF(AK1812&lt;0,"A",AH1812))</f>
        <v>7.8979192085848496E-6</v>
      </c>
      <c r="AI1811" s="13"/>
      <c r="AJ1811" s="13">
        <f t="shared" si="675"/>
        <v>1936.0227866184916</v>
      </c>
      <c r="AK1811" s="12">
        <f t="shared" si="699"/>
        <v>5082845.58612049</v>
      </c>
      <c r="AM1811" s="13">
        <f>IF(AP1811&gt;0,SQRT(Sum_Sq($AI$2,V_rtHz($AH$2)/(1+1/$A1811),V_rtHz($AH$2*$A1811)/(1+$A1811),$AN$2*$AH$2/(1+1/$A1811),$AM$2*SQRT(Sum_Sq(AP1811,1/($X$2*AN$8*(1+AM$1017+AP1811/AO1811))))/SQRT(Sum_Sq($X$2*AP1811*AN$8,1)),                   $AQ$2*SQRT(Sum_Sq($AH$2/(1+1/$A1811)+AP1811*( 1/(AM$1017+1+AP1811/AO1811)-1)/(1+($X$2*AP1811*AN$8)^2), (AP1811^2*AN$8*$X$2+1/($X$2*AN$8*(AM$1017+1+AP1811/AO1811           )))/(1+($X$2*AP1811*AN$8)^2))),           V_rtHz(AO1811)/($X$2*AN$8*(AO1811*AM$1017+AO1811+AP1811)),V_rtHz(AP1811)*SQRT(Sum_Sq(AO1811*AN$8*$X$2*AM$1017,1))/($X$2*AN$8*(AO1811*AM$1017+AO1811+AP1811))))/SQRT(Sum_Sq(1/(1+$A1811)+$AC$2/$I$2-1/(1+(1+AP1811/AO1811)/AM$1017),$X$2/$I$2)),IF(AP1812&lt;0,"A",AM1812))</f>
        <v>1.4037545173247488E-5</v>
      </c>
      <c r="AO1811" s="13">
        <f t="shared" si="676"/>
        <v>1935.7558868952929</v>
      </c>
      <c r="AP1811" s="12">
        <f t="shared" si="700"/>
        <v>16075585.22411323</v>
      </c>
      <c r="AR1811" s="13">
        <f t="shared" si="677"/>
        <v>31506.815879885424</v>
      </c>
      <c r="AS1811" s="13">
        <f t="shared" si="678"/>
        <v>0.34465664218175168</v>
      </c>
      <c r="AV1811" s="13"/>
      <c r="AW1811" s="13">
        <f t="shared" si="679"/>
        <v>9963.3300000000036</v>
      </c>
      <c r="AX1811" s="13">
        <f t="shared" si="680"/>
        <v>1.0898999999999999</v>
      </c>
      <c r="AZ1811" s="13"/>
      <c r="BA1811" s="13"/>
      <c r="BB1811" s="13">
        <f t="shared" si="681"/>
        <v>3150.681587988543</v>
      </c>
      <c r="BC1811" s="13">
        <f t="shared" si="682"/>
        <v>3.4465664218175016</v>
      </c>
      <c r="BD1811" s="13"/>
      <c r="BE1811" s="13"/>
      <c r="BG1811" s="13">
        <f t="shared" si="683"/>
        <v>996.3330000000002</v>
      </c>
      <c r="BH1811" s="13">
        <f t="shared" si="684"/>
        <v>10.898999999999996</v>
      </c>
      <c r="BI1811" s="13"/>
      <c r="BL1811" s="13">
        <f t="shared" si="685"/>
        <v>315.06815879885437</v>
      </c>
      <c r="BM1811" s="13">
        <f t="shared" si="686"/>
        <v>34.465664218175107</v>
      </c>
      <c r="BP1811" s="13"/>
      <c r="BQ1811" s="13">
        <f t="shared" si="687"/>
        <v>99.633300000000006</v>
      </c>
      <c r="BR1811" s="13">
        <f t="shared" si="688"/>
        <v>108.99000000000002</v>
      </c>
      <c r="BT1811" s="13"/>
      <c r="BU1811" s="13"/>
      <c r="BV1811" s="13">
        <f t="shared" si="689"/>
        <v>31.50681587988543</v>
      </c>
      <c r="BW1811" s="13">
        <f t="shared" si="690"/>
        <v>344.65664218175209</v>
      </c>
      <c r="CA1811" s="13">
        <f t="shared" si="691"/>
        <v>9.9633299999999974</v>
      </c>
      <c r="CB1811" s="13">
        <f t="shared" si="692"/>
        <v>1089.9000000000015</v>
      </c>
    </row>
    <row r="1812" spans="1:80" x14ac:dyDescent="0.3">
      <c r="A1812" s="13">
        <f t="shared" si="668"/>
        <v>0.61376200516479362</v>
      </c>
      <c r="C1812" s="13">
        <f>IF(F1812&gt;0,SQRT(Sum_Sq($AI$2,V_rtHz($AH$2)/(1+1/$A1812),V_rtHz($AH$2*$A1812)/(1+$A1812),$AN$2*$AH$2/(1+1/$A1812),$AM$2*SQRT(Sum_Sq(F1812,1/($X$2*D$8*(1+C$1017+F1812/E1812))))/SQRT(Sum_Sq($X$2*F1812*D$8,1)),                   $AQ$2*SQRT(Sum_Sq($AH$2/(1+1/$A1812)+F1812*( 1/(C$1017+1+F1812/E1812)-1)/(1+($X$2*F1812*D$8)^2), (F1812^2*D$8*$X$2+1/($X$2*D$8*(C$1017+1+F1812/E1812           )))/(1+($X$2*F1812*D$8)^2))),           V_rtHz(E1812)/($X$2*D$8*(E1812*C$1017+E1812+F1812)),V_rtHz(F1812)*SQRT(Sum_Sq(E1812*D$8*$X$2*C$1017,1))/($X$2*D$8*(E1812*C$1017+E1812+F1812))))/SQRT(Sum_Sq(1/(1+$A1812)+$AC$2/$I$2-1/(1+(1+F1812/E1812)/C$1017),$X$2/$I$2)),IF(F1813&lt;0,"A",C1813))</f>
        <v>6.464636184949524E-7</v>
      </c>
      <c r="E1812" s="13">
        <f t="shared" si="669"/>
        <v>2484.2954492346412</v>
      </c>
      <c r="F1812" s="12">
        <f t="shared" si="693"/>
        <v>3961.0847729983743</v>
      </c>
      <c r="H1812" s="13">
        <f>IF(K1812&gt;0,SQRT(Sum_Sq($AI$2,V_rtHz($AH$2)/(1+1/$A1812),V_rtHz($AH$2*$A1812)/(1+$A1812),$AN$2*$AH$2/(1+1/$A1812),$AM$2*SQRT(Sum_Sq(K1812,1/($X$2*I$8*(1+H$1017+K1812/J1812))))/SQRT(Sum_Sq($X$2*K1812*I$8,1)),                   $AQ$2*SQRT(Sum_Sq($AH$2/(1+1/$A1812)+K1812*( 1/(H$1017+1+K1812/J1812)-1)/(1+($X$2*K1812*I$8)^2), (K1812^2*I$8*$X$2+1/($X$2*I$8*(H$1017+1+K1812/J1812           )))/(1+($X$2*K1812*I$8)^2))),           V_rtHz(J1812)/($X$2*I$8*(J1812*H$1017+J1812+K1812)),V_rtHz(K1812)*SQRT(Sum_Sq(J1812*I$8*$X$2*H$1017,1))/($X$2*I$8*(J1812*H$1017+J1812+K1812))))/SQRT(Sum_Sq(1/(1+$A1812)+$AC$2/$I$2-1/(1+(1+K1812/J1812)/H$1017),$X$2/$I$2)),IF(K1813&lt;0,"A",H1813))</f>
        <v>6.6821067635681961E-7</v>
      </c>
      <c r="J1812" s="13">
        <f t="shared" si="670"/>
        <v>2057.0894351263073</v>
      </c>
      <c r="K1812" s="12">
        <f t="shared" si="694"/>
        <v>15127.39708905921</v>
      </c>
      <c r="M1812" s="13">
        <f>IF(P1812&gt;0,SQRT(Sum_Sq($AI$2,V_rtHz($AH$2)/(1+1/$A1812),V_rtHz($AH$2*$A1812)/(1+$A1812),$AN$2*$AH$2/(1+1/$A1812),$AM$2*SQRT(Sum_Sq(P1812,1/($X$2*N$8*(1+M$1017+P1812/O1812))))/SQRT(Sum_Sq($X$2*P1812*N$8,1)),                   $AQ$2*SQRT(Sum_Sq($AH$2/(1+1/$A1812)+P1812*( 1/(M$1017+1+P1812/O1812)-1)/(1+($X$2*P1812*N$8)^2), (P1812^2*N$8*$X$2+1/($X$2*N$8*(M$1017+1+P1812/O1812           )))/(1+($X$2*P1812*N$8)^2))),           V_rtHz(O1812)/($X$2*N$8*(O1812*M$1017+O1812+P1812)),V_rtHz(P1812)*SQRT(Sum_Sq(O1812*N$8*$X$2*M$1017,1))/($X$2*N$8*(O1812*M$1017+O1812+P1812))))/SQRT(Sum_Sq(1/(1+$A1812)+$AC$2/$I$2-1/(1+(1+P1812/O1812)/M$1017),$X$2/$I$2)),IF(P1813&lt;0,"A",M1813))</f>
        <v>9.2417090814500633E-7</v>
      </c>
      <c r="O1812" s="13">
        <f t="shared" si="671"/>
        <v>1962.540474798546</v>
      </c>
      <c r="P1812" s="12">
        <f t="shared" si="695"/>
        <v>50141.665876229206</v>
      </c>
      <c r="R1812" s="13">
        <f>IF(U1812&gt;0,SQRT(Sum_Sq($AI$2,V_rtHz($AH$2)/(1+1/$A1812),V_rtHz($AH$2*$A1812)/(1+$A1812),$AN$2*$AH$2/(1+1/$A1812),$AM$2*SQRT(Sum_Sq(U1812,1/($X$2*S$8*(1+R$1017+U1812/T1812))))/SQRT(Sum_Sq($X$2*U1812*S$8,1)),                   $AQ$2*SQRT(Sum_Sq($AH$2/(1+1/$A1812)+U1812*( 1/(R$1017+1+U1812/T1812)-1)/(1+($X$2*U1812*S$8)^2), (U1812^2*S$8*$X$2+1/($X$2*S$8*(R$1017+1+U1812/T1812           )))/(1+($X$2*U1812*S$8)^2))),           V_rtHz(T1812)/($X$2*S$8*(T1812*R$1017+T1812+U1812)),V_rtHz(U1812)*SQRT(Sum_Sq(T1812*S$8*$X$2*R$1017,1))/($X$2*S$8*(T1812*R$1017+T1812+U1812))))/SQRT(Sum_Sq(1/(1+$A1812)+$AC$2/$I$2-1/(1+(1+U1812/T1812)/R$1017),$X$2/$I$2)),IF(U1813&lt;0,"A",R1813))</f>
        <v>1.484564464742241E-6</v>
      </c>
      <c r="T1812" s="13">
        <f t="shared" si="672"/>
        <v>1935.2998455293036</v>
      </c>
      <c r="U1812" s="12">
        <f t="shared" si="696"/>
        <v>160793.73335739237</v>
      </c>
      <c r="X1812" s="13">
        <f>IF(AA1812&gt;0,SQRT(Sum_Sq($AI$2,V_rtHz($AH$2)/(1+1/$A1812),V_rtHz($AH$2*$A1812)/(1+$A1812),$AN$2*$AH$2/(1+1/$A1812),$AM$2*SQRT(Sum_Sq(AA1812,1/($X$2*Y$8*(1+X$1017+AA1812/Z1812))))/SQRT(Sum_Sq($X$2*AA1812*Y$8,1)),                   $AQ$2*SQRT(Sum_Sq($AH$2/(1+1/$A1812)+AA1812*( 1/(X$1017+1+AA1812/Z1812)-1)/(1+($X$2*AA1812*Y$8)^2), (AA1812^2*Y$8*$X$2+1/($X$2*Y$8*(X$1017+1+AA1812/Z1812           )))/(1+($X$2*AA1812*Y$8)^2))),           V_rtHz(Z1812)/($X$2*Y$8*(Z1812*X$1017+Z1812+AA1812)),V_rtHz(AA1812)*SQRT(Sum_Sq(Z1812*Y$8*$X$2*X$1017,1))/($X$2*Y$8*(Z1812*X$1017+Z1812+AA1812))))/SQRT(Sum_Sq(1/(1+$A1812)+$AC$2/$I$2-1/(1+(1+AA1812/Z1812)/X$1017),$X$2/$I$2)),IF(AA1813&lt;0,"A",X1813))</f>
        <v>2.5474796111800407E-6</v>
      </c>
      <c r="Z1812" s="13">
        <f t="shared" si="673"/>
        <v>1926.9233691461395</v>
      </c>
      <c r="AA1812" s="12">
        <f t="shared" si="697"/>
        <v>510684.80631655967</v>
      </c>
      <c r="AC1812" s="13">
        <f>IF(AF1812&gt;0,SQRT(Sum_Sq($AI$2,V_rtHz($AH$2)/(1+1/$A1812),V_rtHz($AH$2*$A1812)/(1+$A1812),$AN$2*$AH$2/(1+1/$A1812),$AM$2*SQRT(Sum_Sq(AF1812,1/($X$2*AD$8*(1+AC$1017+AF1812/AE1812))))/SQRT(Sum_Sq($X$2*AF1812*AD$8,1)),                   $AQ$2*SQRT(Sum_Sq($AH$2/(1+1/$A1812)+AF1812*( 1/(AC$1017+1+AF1812/AE1812)-1)/(1+($X$2*AF1812*AD$8)^2), (AF1812^2*AD$8*$X$2+1/($X$2*AD$8*(AC$1017+1+AF1812/AE1812           )))/(1+($X$2*AF1812*AD$8)^2))),           V_rtHz(AE1812)/($X$2*AD$8*(AE1812*AC$1017+AE1812+AF1812)),V_rtHz(AF1812)*SQRT(Sum_Sq(AE1812*AD$8*$X$2*AC$1017,1))/($X$2*AD$8*(AE1812*AC$1017+AE1812+AF1812))))/SQRT(Sum_Sq(1/(1+$A1812)+$AC$2/$I$2-1/(1+(1+AF1812/AE1812)/AC$1017),$X$2/$I$2)),IF(AF1813&lt;0,"A",AC1813))</f>
        <v>4.4777083042517399E-6</v>
      </c>
      <c r="AE1812" s="13">
        <f t="shared" si="674"/>
        <v>1924.2974842431008</v>
      </c>
      <c r="AF1812" s="12">
        <f t="shared" si="698"/>
        <v>1617130.8743930627</v>
      </c>
      <c r="AG1812" s="13"/>
      <c r="AH1812" s="13">
        <f>IF(AK1812&gt;0,SQRT(Sum_Sq($AI$2,V_rtHz($AH$2)/(1+1/$A1812),V_rtHz($AH$2*$A1812)/(1+$A1812),$AN$2*$AH$2/(1+1/$A1812),$AM$2*SQRT(Sum_Sq(AK1812,1/($X$2*AI$8*(1+AH$1017+AK1812/AJ1812))))/SQRT(Sum_Sq($X$2*AK1812*AI$8,1)),                   $AQ$2*SQRT(Sum_Sq($AH$2/(1+1/$A1812)+AK1812*( 1/(AH$1017+1+AK1812/AJ1812)-1)/(1+($X$2*AK1812*AI$8)^2), (AK1812^2*AI$8*$X$2+1/($X$2*AI$8*(AH$1017+1+AK1812/AJ1812           )))/(1+($X$2*AK1812*AI$8)^2))),           V_rtHz(AJ1812)/($X$2*AI$8*(AJ1812*AH$1017+AJ1812+AK1812)),V_rtHz(AK1812)*SQRT(Sum_Sq(AJ1812*AI$8*$X$2*AH$1017,1))/($X$2*AI$8*(AJ1812*AH$1017+AJ1812+AK1812))))/SQRT(Sum_Sq(1/(1+$A1812)+$AC$2/$I$2-1/(1+(1+AK1812/AJ1812)/AH$1017),$X$2/$I$2)),IF(AK1813&lt;0,"A",AH1813))</f>
        <v>7.9345477001093857E-6</v>
      </c>
      <c r="AI1812" s="13"/>
      <c r="AJ1812" s="13">
        <f t="shared" si="675"/>
        <v>1923.4693814715308</v>
      </c>
      <c r="AK1812" s="12">
        <f t="shared" si="699"/>
        <v>5116018.4666231144</v>
      </c>
      <c r="AM1812" s="13">
        <f>IF(AP1812&gt;0,SQRT(Sum_Sq($AI$2,V_rtHz($AH$2)/(1+1/$A1812),V_rtHz($AH$2*$A1812)/(1+$A1812),$AN$2*$AH$2/(1+1/$A1812),$AM$2*SQRT(Sum_Sq(AP1812,1/($X$2*AN$8*(1+AM$1017+AP1812/AO1812))))/SQRT(Sum_Sq($X$2*AP1812*AN$8,1)),                   $AQ$2*SQRT(Sum_Sq($AH$2/(1+1/$A1812)+AP1812*( 1/(AM$1017+1+AP1812/AO1812)-1)/(1+($X$2*AP1812*AN$8)^2), (AP1812^2*AN$8*$X$2+1/($X$2*AN$8*(AM$1017+1+AP1812/AO1812           )))/(1+($X$2*AP1812*AN$8)^2))),           V_rtHz(AO1812)/($X$2*AN$8*(AO1812*AM$1017+AO1812+AP1812)),V_rtHz(AP1812)*SQRT(Sum_Sq(AO1812*AN$8*$X$2*AM$1017,1))/($X$2*AN$8*(AO1812*AM$1017+AO1812+AP1812))))/SQRT(Sum_Sq(1/(1+$A1812)+$AC$2/$I$2-1/(1+(1+AP1812/AO1812)/AM$1017),$X$2/$I$2)),IF(AP1813&lt;0,"A",AM1813))</f>
        <v>1.410269000266301E-5</v>
      </c>
      <c r="AO1812" s="13">
        <f t="shared" si="676"/>
        <v>1923.2077391259663</v>
      </c>
      <c r="AP1812" s="12">
        <f t="shared" si="700"/>
        <v>16180471.875080142</v>
      </c>
      <c r="AR1812" s="13">
        <f t="shared" si="677"/>
        <v>31506.815879885424</v>
      </c>
      <c r="AS1812" s="13">
        <f t="shared" si="678"/>
        <v>0.34465664218175113</v>
      </c>
      <c r="AV1812" s="13"/>
      <c r="AW1812" s="13">
        <f t="shared" si="679"/>
        <v>9963.3300000000036</v>
      </c>
      <c r="AX1812" s="13">
        <f t="shared" si="680"/>
        <v>1.0898999999999999</v>
      </c>
      <c r="AZ1812" s="13"/>
      <c r="BA1812" s="13"/>
      <c r="BB1812" s="13">
        <f t="shared" si="681"/>
        <v>3150.681587988543</v>
      </c>
      <c r="BC1812" s="13">
        <f t="shared" si="682"/>
        <v>3.4465664218175047</v>
      </c>
      <c r="BD1812" s="13"/>
      <c r="BE1812" s="13"/>
      <c r="BG1812" s="13">
        <f t="shared" si="683"/>
        <v>996.3330000000002</v>
      </c>
      <c r="BH1812" s="13">
        <f t="shared" si="684"/>
        <v>10.899000000000029</v>
      </c>
      <c r="BI1812" s="13"/>
      <c r="BL1812" s="13">
        <f t="shared" si="685"/>
        <v>315.06815879885437</v>
      </c>
      <c r="BM1812" s="13">
        <f t="shared" si="686"/>
        <v>34.465664218175107</v>
      </c>
      <c r="BP1812" s="13"/>
      <c r="BQ1812" s="13">
        <f t="shared" si="687"/>
        <v>99.633300000000006</v>
      </c>
      <c r="BR1812" s="13">
        <f t="shared" si="688"/>
        <v>108.99000000000024</v>
      </c>
      <c r="BT1812" s="13"/>
      <c r="BU1812" s="13"/>
      <c r="BV1812" s="13">
        <f t="shared" si="689"/>
        <v>31.50681587988543</v>
      </c>
      <c r="BW1812" s="13">
        <f t="shared" si="690"/>
        <v>344.65664218175209</v>
      </c>
      <c r="CA1812" s="13">
        <f t="shared" si="691"/>
        <v>9.9633299999999991</v>
      </c>
      <c r="CB1812" s="13">
        <f t="shared" si="692"/>
        <v>1089.9000000000042</v>
      </c>
    </row>
    <row r="1813" spans="1:80" x14ac:dyDescent="0.3">
      <c r="A1813" s="13">
        <f t="shared" si="668"/>
        <v>0.62230028516915825</v>
      </c>
      <c r="C1813" s="13">
        <f>IF(F1813&gt;0,SQRT(Sum_Sq($AI$2,V_rtHz($AH$2)/(1+1/$A1813),V_rtHz($AH$2*$A1813)/(1+$A1813),$AN$2*$AH$2/(1+1/$A1813),$AM$2*SQRT(Sum_Sq(F1813,1/($X$2*D$8*(1+C$1017+F1813/E1813))))/SQRT(Sum_Sq($X$2*F1813*D$8,1)),                   $AQ$2*SQRT(Sum_Sq($AH$2/(1+1/$A1813)+F1813*( 1/(C$1017+1+F1813/E1813)-1)/(1+($X$2*F1813*D$8)^2), (F1813^2*D$8*$X$2+1/($X$2*D$8*(C$1017+1+F1813/E1813           )))/(1+($X$2*F1813*D$8)^2))),           V_rtHz(E1813)/($X$2*D$8*(E1813*C$1017+E1813+F1813)),V_rtHz(F1813)*SQRT(Sum_Sq(E1813*D$8*$X$2*C$1017,1))/($X$2*D$8*(E1813*C$1017+E1813+F1813))))/SQRT(Sum_Sq(1/(1+$A1813)+$AC$2/$I$2-1/(1+(1+F1813/E1813)/C$1017),$X$2/$I$2)),IF(F1814&lt;0,"A",C1814))</f>
        <v>6.4750595272559186E-7</v>
      </c>
      <c r="E1813" s="13">
        <f t="shared" si="669"/>
        <v>2457.136422750229</v>
      </c>
      <c r="F1813" s="12">
        <f t="shared" si="693"/>
        <v>4004.8671227534819</v>
      </c>
      <c r="H1813" s="13">
        <f>IF(K1813&gt;0,SQRT(Sum_Sq($AI$2,V_rtHz($AH$2)/(1+1/$A1813),V_rtHz($AH$2*$A1813)/(1+$A1813),$AN$2*$AH$2/(1+1/$A1813),$AM$2*SQRT(Sum_Sq(K1813,1/($X$2*I$8*(1+H$1017+K1813/J1813))))/SQRT(Sum_Sq($X$2*K1813*I$8,1)),                   $AQ$2*SQRT(Sum_Sq($AH$2/(1+1/$A1813)+K1813*( 1/(H$1017+1+K1813/J1813)-1)/(1+($X$2*K1813*I$8)^2), (K1813^2*I$8*$X$2+1/($X$2*I$8*(H$1017+1+K1813/J1813           )))/(1+($X$2*K1813*I$8)^2))),           V_rtHz(J1813)/($X$2*I$8*(J1813*H$1017+J1813+K1813)),V_rtHz(K1813)*SQRT(Sum_Sq(J1813*I$8*$X$2*H$1017,1))/($X$2*I$8*(J1813*H$1017+J1813+K1813))))/SQRT(Sum_Sq(1/(1+$A1813)+$AC$2/$I$2-1/(1+(1+K1813/J1813)/H$1017),$X$2/$I$2)),IF(K1814&lt;0,"A",H1814))</f>
        <v>6.7124684236935169E-7</v>
      </c>
      <c r="J1813" s="13">
        <f t="shared" si="670"/>
        <v>2041.7875125675332</v>
      </c>
      <c r="K1813" s="12">
        <f t="shared" si="694"/>
        <v>15240.767485022465</v>
      </c>
      <c r="M1813" s="13">
        <f>IF(P1813&gt;0,SQRT(Sum_Sq($AI$2,V_rtHz($AH$2)/(1+1/$A1813),V_rtHz($AH$2*$A1813)/(1+$A1813),$AN$2*$AH$2/(1+1/$A1813),$AM$2*SQRT(Sum_Sq(P1813,1/($X$2*N$8*(1+M$1017+P1813/O1813))))/SQRT(Sum_Sq($X$2*P1813*N$8,1)),                   $AQ$2*SQRT(Sum_Sq($AH$2/(1+1/$A1813)+P1813*( 1/(M$1017+1+P1813/O1813)-1)/(1+($X$2*P1813*N$8)^2), (P1813^2*N$8*$X$2+1/($X$2*N$8*(M$1017+1+P1813/O1813           )))/(1+($X$2*P1813*N$8)^2))),           V_rtHz(O1813)/($X$2*N$8*(O1813*M$1017+O1813+P1813)),V_rtHz(P1813)*SQRT(Sum_Sq(O1813*N$8*$X$2*M$1017,1))/($X$2*N$8*(O1813*M$1017+O1813+P1813))))/SQRT(Sum_Sq(1/(1+$A1813)+$AC$2/$I$2-1/(1+(1+P1813/O1813)/M$1017),$X$2/$I$2)),IF(P1814&lt;0,"A",M1814))</f>
        <v>9.2860409012297849E-7</v>
      </c>
      <c r="O1813" s="13">
        <f t="shared" si="671"/>
        <v>1949.2771736214722</v>
      </c>
      <c r="P1813" s="12">
        <f t="shared" si="695"/>
        <v>50482.840556277952</v>
      </c>
      <c r="R1813" s="13">
        <f>IF(U1813&gt;0,SQRT(Sum_Sq($AI$2,V_rtHz($AH$2)/(1+1/$A1813),V_rtHz($AH$2*$A1813)/(1+$A1813),$AN$2*$AH$2/(1+1/$A1813),$AM$2*SQRT(Sum_Sq(U1813,1/($X$2*S$8*(1+R$1017+U1813/T1813))))/SQRT(Sum_Sq($X$2*U1813*S$8,1)),                   $AQ$2*SQRT(Sum_Sq($AH$2/(1+1/$A1813)+U1813*( 1/(R$1017+1+U1813/T1813)-1)/(1+($X$2*U1813*S$8)^2), (U1813^2*S$8*$X$2+1/($X$2*S$8*(R$1017+1+U1813/T1813           )))/(1+($X$2*U1813*S$8)^2))),           V_rtHz(T1813)/($X$2*S$8*(T1813*R$1017+T1813+U1813)),V_rtHz(U1813)*SQRT(Sum_Sq(T1813*S$8*$X$2*R$1017,1))/($X$2*S$8*(T1813*R$1017+T1813+U1813))))/SQRT(Sum_Sq(1/(1+$A1813)+$AC$2/$I$2-1/(1+(1+U1813/T1813)/R$1017),$X$2/$I$2)),IF(U1814&lt;0,"A",R1814))</f>
        <v>1.4916222560820494E-6</v>
      </c>
      <c r="T1813" s="13">
        <f t="shared" si="672"/>
        <v>1922.5879883974244</v>
      </c>
      <c r="U1813" s="12">
        <f t="shared" si="696"/>
        <v>161856.87687980899</v>
      </c>
      <c r="X1813" s="13">
        <f>IF(AA1813&gt;0,SQRT(Sum_Sq($AI$2,V_rtHz($AH$2)/(1+1/$A1813),V_rtHz($AH$2*$A1813)/(1+$A1813),$AN$2*$AH$2/(1+1/$A1813),$AM$2*SQRT(Sum_Sq(AA1813,1/($X$2*Y$8*(1+X$1017+AA1813/Z1813))))/SQRT(Sum_Sq($X$2*AA1813*Y$8,1)),                   $AQ$2*SQRT(Sum_Sq($AH$2/(1+1/$A1813)+AA1813*( 1/(X$1017+1+AA1813/Z1813)-1)/(1+($X$2*AA1813*Y$8)^2), (AA1813^2*Y$8*$X$2+1/($X$2*Y$8*(X$1017+1+AA1813/Z1813           )))/(1+($X$2*AA1813*Y$8)^2))),           V_rtHz(Z1813)/($X$2*Y$8*(Z1813*X$1017+Z1813+AA1813)),V_rtHz(AA1813)*SQRT(Sum_Sq(Z1813*Y$8*$X$2*X$1017,1))/($X$2*Y$8*(Z1813*X$1017+Z1813+AA1813))))/SQRT(Sum_Sq(1/(1+$A1813)+$AC$2/$I$2-1/(1+(1+AA1813/Z1813)/X$1017),$X$2/$I$2)),IF(AA1814&lt;0,"A",X1814))</f>
        <v>2.5595027228841209E-6</v>
      </c>
      <c r="Z1813" s="13">
        <f t="shared" si="673"/>
        <v>1914.3779258026036</v>
      </c>
      <c r="AA1813" s="12">
        <f t="shared" si="697"/>
        <v>514031.46384833363</v>
      </c>
      <c r="AC1813" s="13">
        <f>IF(AF1813&gt;0,SQRT(Sum_Sq($AI$2,V_rtHz($AH$2)/(1+1/$A1813),V_rtHz($AH$2*$A1813)/(1+$A1813),$AN$2*$AH$2/(1+1/$A1813),$AM$2*SQRT(Sum_Sq(AF1813,1/($X$2*AD$8*(1+AC$1017+AF1813/AE1813))))/SQRT(Sum_Sq($X$2*AF1813*AD$8,1)),                   $AQ$2*SQRT(Sum_Sq($AH$2/(1+1/$A1813)+AF1813*( 1/(AC$1017+1+AF1813/AE1813)-1)/(1+($X$2*AF1813*AD$8)^2), (AF1813^2*AD$8*$X$2+1/($X$2*AD$8*(AC$1017+1+AF1813/AE1813           )))/(1+($X$2*AF1813*AD$8)^2))),           V_rtHz(AE1813)/($X$2*AD$8*(AE1813*AC$1017+AE1813+AF1813)),V_rtHz(AF1813)*SQRT(Sum_Sq(AE1813*AD$8*$X$2*AC$1017,1))/($X$2*AD$8*(AE1813*AC$1017+AE1813+AF1813))))/SQRT(Sum_Sq(1/(1+$A1813)+$AC$2/$I$2-1/(1+(1+AF1813/AE1813)/AC$1017),$X$2/$I$2)),IF(AF1814&lt;0,"A",AC1814))</f>
        <v>4.4987823473075954E-6</v>
      </c>
      <c r="AE1813" s="13">
        <f t="shared" si="674"/>
        <v>1911.8039054249127</v>
      </c>
      <c r="AF1813" s="12">
        <f t="shared" si="698"/>
        <v>1627698.7741558079</v>
      </c>
      <c r="AG1813" s="13"/>
      <c r="AH1813" s="13">
        <f>IF(AK1813&gt;0,SQRT(Sum_Sq($AI$2,V_rtHz($AH$2)/(1+1/$A1813),V_rtHz($AH$2*$A1813)/(1+$A1813),$AN$2*$AH$2/(1+1/$A1813),$AM$2*SQRT(Sum_Sq(AK1813,1/($X$2*AI$8*(1+AH$1017+AK1813/AJ1813))))/SQRT(Sum_Sq($X$2*AK1813*AI$8,1)),                   $AQ$2*SQRT(Sum_Sq($AH$2/(1+1/$A1813)+AK1813*( 1/(AH$1017+1+AK1813/AJ1813)-1)/(1+($X$2*AK1813*AI$8)^2), (AK1813^2*AI$8*$X$2+1/($X$2*AI$8*(AH$1017+1+AK1813/AJ1813           )))/(1+($X$2*AK1813*AI$8)^2))),           V_rtHz(AJ1813)/($X$2*AI$8*(AJ1813*AH$1017+AJ1813+AK1813)),V_rtHz(AK1813)*SQRT(Sum_Sq(AJ1813*AI$8*$X$2*AH$1017,1))/($X$2*AI$8*(AJ1813*AH$1017+AJ1813+AK1813))))/SQRT(Sum_Sq(1/(1+$A1813)+$AC$2/$I$2-1/(1+(1+AK1813/AJ1813)/AH$1017),$X$2/$I$2)),IF(AK1814&lt;0,"A",AH1814))</f>
        <v>7.9718658847583835E-6</v>
      </c>
      <c r="AI1813" s="13"/>
      <c r="AJ1813" s="13">
        <f t="shared" si="675"/>
        <v>1910.9921287498846</v>
      </c>
      <c r="AK1813" s="12">
        <f t="shared" si="699"/>
        <v>5149421.9821982533</v>
      </c>
      <c r="AM1813" s="13">
        <f>IF(AP1813&gt;0,SQRT(Sum_Sq($AI$2,V_rtHz($AH$2)/(1+1/$A1813),V_rtHz($AH$2*$A1813)/(1+$A1813),$AN$2*$AH$2/(1+1/$A1813),$AM$2*SQRT(Sum_Sq(AP1813,1/($X$2*AN$8*(1+AM$1017+AP1813/AO1813))))/SQRT(Sum_Sq($X$2*AP1813*AN$8,1)),                   $AQ$2*SQRT(Sum_Sq($AH$2/(1+1/$A1813)+AP1813*( 1/(AM$1017+1+AP1813/AO1813)-1)/(1+($X$2*AP1813*AN$8)^2), (AP1813^2*AN$8*$X$2+1/($X$2*AN$8*(AM$1017+1+AP1813/AO1813           )))/(1+($X$2*AP1813*AN$8)^2))),           V_rtHz(AO1813)/($X$2*AN$8*(AO1813*AM$1017+AO1813+AP1813)),V_rtHz(AP1813)*SQRT(Sum_Sq(AO1813*AN$8*$X$2*AM$1017,1))/($X$2*AN$8*(AO1813*AM$1017+AO1813+AP1813))))/SQRT(Sum_Sq(1/(1+$A1813)+$AC$2/$I$2-1/(1+(1+AP1813/AO1813)/AM$1017),$X$2/$I$2)),IF(AP1814&lt;0,"A",AM1814))</f>
        <v>1.4169060628953429E-5</v>
      </c>
      <c r="AO1813" s="13">
        <f t="shared" si="676"/>
        <v>1910.735641713218</v>
      </c>
      <c r="AP1813" s="12">
        <f t="shared" si="700"/>
        <v>16286087.961892284</v>
      </c>
      <c r="AR1813" s="13">
        <f t="shared" si="677"/>
        <v>31506.815879885424</v>
      </c>
      <c r="AS1813" s="13">
        <f t="shared" si="678"/>
        <v>0.34465664218175168</v>
      </c>
      <c r="AV1813" s="13"/>
      <c r="AW1813" s="13">
        <f t="shared" si="679"/>
        <v>9963.3300000000036</v>
      </c>
      <c r="AX1813" s="13">
        <f t="shared" si="680"/>
        <v>1.0898999999999957</v>
      </c>
      <c r="AZ1813" s="13"/>
      <c r="BA1813" s="13"/>
      <c r="BB1813" s="13">
        <f t="shared" si="681"/>
        <v>3150.681587988543</v>
      </c>
      <c r="BC1813" s="13">
        <f t="shared" si="682"/>
        <v>3.4465664218174945</v>
      </c>
      <c r="BD1813" s="13"/>
      <c r="BE1813" s="13"/>
      <c r="BG1813" s="13">
        <f t="shared" si="683"/>
        <v>996.3330000000002</v>
      </c>
      <c r="BH1813" s="13">
        <f t="shared" si="684"/>
        <v>10.899000000000013</v>
      </c>
      <c r="BI1813" s="13"/>
      <c r="BL1813" s="13">
        <f t="shared" si="685"/>
        <v>315.06815879885437</v>
      </c>
      <c r="BM1813" s="13">
        <f t="shared" si="686"/>
        <v>34.465664218175107</v>
      </c>
      <c r="BP1813" s="13"/>
      <c r="BQ1813" s="13">
        <f t="shared" si="687"/>
        <v>99.633299999999991</v>
      </c>
      <c r="BR1813" s="13">
        <f t="shared" si="688"/>
        <v>108.99000000000024</v>
      </c>
      <c r="BT1813" s="13"/>
      <c r="BU1813" s="13"/>
      <c r="BV1813" s="13">
        <f t="shared" si="689"/>
        <v>31.50681587988543</v>
      </c>
      <c r="BW1813" s="13">
        <f t="shared" si="690"/>
        <v>344.65664218175152</v>
      </c>
      <c r="CA1813" s="13">
        <f t="shared" si="691"/>
        <v>9.9633299999999991</v>
      </c>
      <c r="CB1813" s="13">
        <f t="shared" si="692"/>
        <v>1089.9000000000015</v>
      </c>
    </row>
    <row r="1814" spans="1:80" x14ac:dyDescent="0.3">
      <c r="A1814" s="13">
        <f t="shared" si="668"/>
        <v>0.63095734448019236</v>
      </c>
      <c r="C1814" s="13">
        <f>IF(F1814&gt;0,SQRT(Sum_Sq($AI$2,V_rtHz($AH$2)/(1+1/$A1814),V_rtHz($AH$2*$A1814)/(1+$A1814),$AN$2*$AH$2/(1+1/$A1814),$AM$2*SQRT(Sum_Sq(F1814,1/($X$2*D$8*(1+C$1017+F1814/E1814))))/SQRT(Sum_Sq($X$2*F1814*D$8,1)),                   $AQ$2*SQRT(Sum_Sq($AH$2/(1+1/$A1814)+F1814*( 1/(C$1017+1+F1814/E1814)-1)/(1+($X$2*F1814*D$8)^2), (F1814^2*D$8*$X$2+1/($X$2*D$8*(C$1017+1+F1814/E1814           )))/(1+($X$2*F1814*D$8)^2))),           V_rtHz(E1814)/($X$2*D$8*(E1814*C$1017+E1814+F1814)),V_rtHz(F1814)*SQRT(Sum_Sq(E1814*D$8*$X$2*C$1017,1))/($X$2*D$8*(E1814*C$1017+E1814+F1814))))/SQRT(Sum_Sq(1/(1+$A1814)+$AC$2/$I$2-1/(1+(1+F1814/E1814)/C$1017),$X$2/$I$2)),IF(F1815&lt;0,"A",C1815))</f>
        <v>6.4866060050289176E-7</v>
      </c>
      <c r="E1814" s="13">
        <f t="shared" si="669"/>
        <v>2430.511092082811</v>
      </c>
      <c r="F1814" s="12">
        <f t="shared" si="693"/>
        <v>4048.738928880894</v>
      </c>
      <c r="H1814" s="13">
        <f>IF(K1814&gt;0,SQRT(Sum_Sq($AI$2,V_rtHz($AH$2)/(1+1/$A1814),V_rtHz($AH$2*$A1814)/(1+$A1814),$AN$2*$AH$2/(1+1/$A1814),$AM$2*SQRT(Sum_Sq(K1814,1/($X$2*I$8*(1+H$1017+K1814/J1814))))/SQRT(Sum_Sq($X$2*K1814*I$8,1)),                   $AQ$2*SQRT(Sum_Sq($AH$2/(1+1/$A1814)+K1814*( 1/(H$1017+1+K1814/J1814)-1)/(1+($X$2*K1814*I$8)^2), (K1814^2*I$8*$X$2+1/($X$2*I$8*(H$1017+1+K1814/J1814           )))/(1+($X$2*K1814*I$8)^2))),           V_rtHz(J1814)/($X$2*I$8*(J1814*H$1017+J1814+K1814)),V_rtHz(K1814)*SQRT(Sum_Sq(J1814*I$8*$X$2*H$1017,1))/($X$2*I$8*(J1814*H$1017+J1814+K1814))))/SQRT(Sum_Sq(1/(1+$A1814)+$AC$2/$I$2-1/(1+(1+K1814/J1814)/H$1017),$X$2/$I$2)),IF(K1815&lt;0,"A",H1815))</f>
        <v>6.7435539979021456E-7</v>
      </c>
      <c r="J1814" s="13">
        <f t="shared" si="670"/>
        <v>2026.6231582032353</v>
      </c>
      <c r="K1814" s="12">
        <f t="shared" si="694"/>
        <v>15354.807630074223</v>
      </c>
      <c r="M1814" s="13">
        <f>IF(P1814&gt;0,SQRT(Sum_Sq($AI$2,V_rtHz($AH$2)/(1+1/$A1814),V_rtHz($AH$2*$A1814)/(1+$A1814),$AN$2*$AH$2/(1+1/$A1814),$AM$2*SQRT(Sum_Sq(P1814,1/($X$2*N$8*(1+M$1017+P1814/O1814))))/SQRT(Sum_Sq($X$2*P1814*N$8,1)),                   $AQ$2*SQRT(Sum_Sq($AH$2/(1+1/$A1814)+P1814*( 1/(M$1017+1+P1814/O1814)-1)/(1+($X$2*P1814*N$8)^2), (P1814^2*N$8*$X$2+1/($X$2*N$8*(M$1017+1+P1814/O1814           )))/(1+($X$2*P1814*N$8)^2))),           V_rtHz(O1814)/($X$2*N$8*(O1814*M$1017+O1814+P1814)),V_rtHz(P1814)*SQRT(Sum_Sq(O1814*N$8*$X$2*M$1017,1))/($X$2*N$8*(O1814*M$1017+O1814+P1814))))/SQRT(Sum_Sq(1/(1+$A1814)+$AC$2/$I$2-1/(1+(1+P1814/O1814)/M$1017),$X$2/$I$2)),IF(P1815&lt;0,"A",M1815))</f>
        <v>9.3312667454124484E-7</v>
      </c>
      <c r="O1814" s="13">
        <f t="shared" si="671"/>
        <v>1936.1054508466577</v>
      </c>
      <c r="P1814" s="12">
        <f t="shared" si="695"/>
        <v>50826.285682369438</v>
      </c>
      <c r="R1814" s="13">
        <f>IF(U1814&gt;0,SQRT(Sum_Sq($AI$2,V_rtHz($AH$2)/(1+1/$A1814),V_rtHz($AH$2*$A1814)/(1+$A1814),$AN$2*$AH$2/(1+1/$A1814),$AM$2*SQRT(Sum_Sq(U1814,1/($X$2*S$8*(1+R$1017+U1814/T1814))))/SQRT(Sum_Sq($X$2*U1814*S$8,1)),                   $AQ$2*SQRT(Sum_Sq($AH$2/(1+1/$A1814)+U1814*( 1/(R$1017+1+U1814/T1814)-1)/(1+($X$2*U1814*S$8)^2), (U1814^2*S$8*$X$2+1/($X$2*S$8*(R$1017+1+U1814/T1814           )))/(1+($X$2*U1814*S$8)^2))),           V_rtHz(T1814)/($X$2*S$8*(T1814*R$1017+T1814+U1814)),V_rtHz(U1814)*SQRT(Sum_Sq(T1814*S$8*$X$2*R$1017,1))/($X$2*S$8*(T1814*R$1017+T1814+U1814))))/SQRT(Sum_Sq(1/(1+$A1814)+$AC$2/$I$2-1/(1+(1+U1814/T1814)/R$1017),$X$2/$I$2)),IF(U1815&lt;0,"A",R1815))</f>
        <v>1.4988155474622542E-6</v>
      </c>
      <c r="T1814" s="13">
        <f t="shared" si="672"/>
        <v>1909.9564995936712</v>
      </c>
      <c r="U1814" s="12">
        <f t="shared" si="696"/>
        <v>162927.31661419701</v>
      </c>
      <c r="X1814" s="13">
        <f>IF(AA1814&gt;0,SQRT(Sum_Sq($AI$2,V_rtHz($AH$2)/(1+1/$A1814),V_rtHz($AH$2*$A1814)/(1+$A1814),$AN$2*$AH$2/(1+1/$A1814),$AM$2*SQRT(Sum_Sq(AA1814,1/($X$2*Y$8*(1+X$1017+AA1814/Z1814))))/SQRT(Sum_Sq($X$2*AA1814*Y$8,1)),                   $AQ$2*SQRT(Sum_Sq($AH$2/(1+1/$A1814)+AA1814*( 1/(X$1017+1+AA1814/Z1814)-1)/(1+($X$2*AA1814*Y$8)^2), (AA1814^2*Y$8*$X$2+1/($X$2*Y$8*(X$1017+1+AA1814/Z1814           )))/(1+($X$2*AA1814*Y$8)^2))),           V_rtHz(Z1814)/($X$2*Y$8*(Z1814*X$1017+Z1814+AA1814)),V_rtHz(AA1814)*SQRT(Sum_Sq(Z1814*Y$8*$X$2*X$1017,1))/($X$2*Y$8*(Z1814*X$1017+Z1814+AA1814))))/SQRT(Sum_Sq(1/(1+$A1814)+$AC$2/$I$2-1/(1+(1+AA1814/Z1814)/X$1017),$X$2/$I$2)),IF(AA1815&lt;0,"A",X1815))</f>
        <v>2.5717528649105022E-6</v>
      </c>
      <c r="Z1814" s="13">
        <f t="shared" si="673"/>
        <v>1901.9095731472289</v>
      </c>
      <c r="AA1814" s="12">
        <f t="shared" si="697"/>
        <v>517401.30101499445</v>
      </c>
      <c r="AC1814" s="13">
        <f>IF(AF1814&gt;0,SQRT(Sum_Sq($AI$2,V_rtHz($AH$2)/(1+1/$A1814),V_rtHz($AH$2*$A1814)/(1+$A1814),$AN$2*$AH$2/(1+1/$A1814),$AM$2*SQRT(Sum_Sq(AF1814,1/($X$2*AD$8*(1+AC$1017+AF1814/AE1814))))/SQRT(Sum_Sq($X$2*AF1814*AD$8,1)),                   $AQ$2*SQRT(Sum_Sq($AH$2/(1+1/$A1814)+AF1814*( 1/(AC$1017+1+AF1814/AE1814)-1)/(1+($X$2*AF1814*AD$8)^2), (AF1814^2*AD$8*$X$2+1/($X$2*AD$8*(AC$1017+1+AF1814/AE1814           )))/(1+($X$2*AF1814*AD$8)^2))),           V_rtHz(AE1814)/($X$2*AD$8*(AE1814*AC$1017+AE1814+AF1814)),V_rtHz(AF1814)*SQRT(Sum_Sq(AE1814*AD$8*$X$2*AC$1017,1))/($X$2*AD$8*(AE1814*AC$1017+AE1814+AF1814))))/SQRT(Sum_Sq(1/(1+$A1814)+$AC$2/$I$2-1/(1+(1+AF1814/AE1814)/AC$1017),$X$2/$I$2)),IF(AF1815&lt;0,"A",AC1815))</f>
        <v>4.5202521635349385E-6</v>
      </c>
      <c r="AE1814" s="13">
        <f t="shared" si="674"/>
        <v>1899.3864058347583</v>
      </c>
      <c r="AF1814" s="12">
        <f t="shared" si="698"/>
        <v>1638340.0785259376</v>
      </c>
      <c r="AG1814" s="13"/>
      <c r="AH1814" s="13">
        <f>IF(AK1814&gt;0,SQRT(Sum_Sq($AI$2,V_rtHz($AH$2)/(1+1/$A1814),V_rtHz($AH$2*$A1814)/(1+$A1814),$AN$2*$AH$2/(1+1/$A1814),$AM$2*SQRT(Sum_Sq(AK1814,1/($X$2*AI$8*(1+AH$1017+AK1814/AJ1814))))/SQRT(Sum_Sq($X$2*AK1814*AI$8,1)),                   $AQ$2*SQRT(Sum_Sq($AH$2/(1+1/$A1814)+AK1814*( 1/(AH$1017+1+AK1814/AJ1814)-1)/(1+($X$2*AK1814*AI$8)^2), (AK1814^2*AI$8*$X$2+1/($X$2*AI$8*(AH$1017+1+AK1814/AJ1814           )))/(1+($X$2*AK1814*AI$8)^2))),           V_rtHz(AJ1814)/($X$2*AI$8*(AJ1814*AH$1017+AJ1814+AK1814)),V_rtHz(AK1814)*SQRT(Sum_Sq(AJ1814*AI$8*$X$2*AH$1017,1))/($X$2*AI$8*(AJ1814*AH$1017+AJ1814+AK1814))))/SQRT(Sum_Sq(1/(1+$A1814)+$AC$2/$I$2-1/(1+(1+AK1814/AJ1814)/AH$1017),$X$2/$I$2)),IF(AK1815&lt;0,"A",AH1815))</f>
        <v>8.0098836626589192E-6</v>
      </c>
      <c r="AI1814" s="13"/>
      <c r="AJ1814" s="13">
        <f t="shared" si="675"/>
        <v>1898.5906378556551</v>
      </c>
      <c r="AK1814" s="12">
        <f t="shared" si="699"/>
        <v>5183057.726812955</v>
      </c>
      <c r="AM1814" s="13">
        <f>IF(AP1814&gt;0,SQRT(Sum_Sq($AI$2,V_rtHz($AH$2)/(1+1/$A1814),V_rtHz($AH$2*$A1814)/(1+$A1814),$AN$2*$AH$2/(1+1/$A1814),$AM$2*SQRT(Sum_Sq(AP1814,1/($X$2*AN$8*(1+AM$1017+AP1814/AO1814))))/SQRT(Sum_Sq($X$2*AP1814*AN$8,1)),                   $AQ$2*SQRT(Sum_Sq($AH$2/(1+1/$A1814)+AP1814*( 1/(AM$1017+1+AP1814/AO1814)-1)/(1+($X$2*AP1814*AN$8)^2), (AP1814^2*AN$8*$X$2+1/($X$2*AN$8*(AM$1017+1+AP1814/AO1814           )))/(1+($X$2*AP1814*AN$8)^2))),           V_rtHz(AO1814)/($X$2*AN$8*(AO1814*AM$1017+AO1814+AP1814)),V_rtHz(AP1814)*SQRT(Sum_Sq(AO1814*AN$8*$X$2*AM$1017,1))/($X$2*AN$8*(AO1814*AM$1017+AO1814+AP1814))))/SQRT(Sum_Sq(1/(1+$A1814)+$AC$2/$I$2-1/(1+(1+AP1814/AO1814)/AM$1017),$X$2/$I$2)),IF(AP1815&lt;0,"A",AM1815))</f>
        <v>1.4236674656449634E-5</v>
      </c>
      <c r="AO1814" s="13">
        <f t="shared" si="676"/>
        <v>1898.3392060005335</v>
      </c>
      <c r="AP1814" s="12">
        <f t="shared" si="700"/>
        <v>16392438.524422185</v>
      </c>
      <c r="AR1814" s="13">
        <f t="shared" si="677"/>
        <v>31506.815879885431</v>
      </c>
      <c r="AS1814" s="13">
        <f t="shared" si="678"/>
        <v>0.34465664218175113</v>
      </c>
      <c r="AV1814" s="13"/>
      <c r="AW1814" s="13">
        <f t="shared" si="679"/>
        <v>9963.3300000000036</v>
      </c>
      <c r="AX1814" s="13">
        <f t="shared" si="680"/>
        <v>1.0898999999999985</v>
      </c>
      <c r="AZ1814" s="13"/>
      <c r="BA1814" s="13"/>
      <c r="BB1814" s="13">
        <f t="shared" si="681"/>
        <v>3150.681587988543</v>
      </c>
      <c r="BC1814" s="13">
        <f t="shared" si="682"/>
        <v>3.4465664218174981</v>
      </c>
      <c r="BD1814" s="13"/>
      <c r="BE1814" s="13"/>
      <c r="BG1814" s="13">
        <f t="shared" si="683"/>
        <v>996.3330000000002</v>
      </c>
      <c r="BH1814" s="13">
        <f t="shared" si="684"/>
        <v>10.898999999999996</v>
      </c>
      <c r="BI1814" s="13"/>
      <c r="BL1814" s="13">
        <f t="shared" si="685"/>
        <v>315.06815879885437</v>
      </c>
      <c r="BM1814" s="13">
        <f t="shared" si="686"/>
        <v>34.465664218175107</v>
      </c>
      <c r="BP1814" s="13"/>
      <c r="BQ1814" s="13">
        <f t="shared" si="687"/>
        <v>99.633299999999991</v>
      </c>
      <c r="BR1814" s="13">
        <f t="shared" si="688"/>
        <v>108.99000000000002</v>
      </c>
      <c r="BT1814" s="13"/>
      <c r="BU1814" s="13"/>
      <c r="BV1814" s="13">
        <f t="shared" si="689"/>
        <v>31.506815879885437</v>
      </c>
      <c r="BW1814" s="13">
        <f t="shared" si="690"/>
        <v>344.6566421817526</v>
      </c>
      <c r="CA1814" s="13">
        <f t="shared" si="691"/>
        <v>9.9633299999999991</v>
      </c>
      <c r="CB1814" s="13">
        <f t="shared" si="692"/>
        <v>1089.9000000000015</v>
      </c>
    </row>
    <row r="1815" spans="1:80" x14ac:dyDescent="0.3">
      <c r="A1815" s="13">
        <f t="shared" si="668"/>
        <v>0.63973483548264765</v>
      </c>
      <c r="C1815" s="13">
        <f>IF(F1815&gt;0,SQRT(Sum_Sq($AI$2,V_rtHz($AH$2)/(1+1/$A1815),V_rtHz($AH$2*$A1815)/(1+$A1815),$AN$2*$AH$2/(1+1/$A1815),$AM$2*SQRT(Sum_Sq(F1815,1/($X$2*D$8*(1+C$1017+F1815/E1815))))/SQRT(Sum_Sq($X$2*F1815*D$8,1)),                   $AQ$2*SQRT(Sum_Sq($AH$2/(1+1/$A1815)+F1815*( 1/(C$1017+1+F1815/E1815)-1)/(1+($X$2*F1815*D$8)^2), (F1815^2*D$8*$X$2+1/($X$2*D$8*(C$1017+1+F1815/E1815           )))/(1+($X$2*F1815*D$8)^2))),           V_rtHz(E1815)/($X$2*D$8*(E1815*C$1017+E1815+F1815)),V_rtHz(F1815)*SQRT(Sum_Sq(E1815*D$8*$X$2*C$1017,1))/($X$2*D$8*(E1815*C$1017+E1815+F1815))))/SQRT(Sum_Sq(1/(1+$A1815)+$AC$2/$I$2-1/(1+(1+F1815/E1815)/C$1017),$X$2/$I$2)),IF(F1816&lt;0,"A",C1816))</f>
        <v>6.4992640179908704E-7</v>
      </c>
      <c r="E1815" s="13">
        <f t="shared" si="669"/>
        <v>2404.4010212183393</v>
      </c>
      <c r="F1815" s="12">
        <f t="shared" si="693"/>
        <v>4092.7053302473601</v>
      </c>
      <c r="H1815" s="13">
        <f>IF(K1815&gt;0,SQRT(Sum_Sq($AI$2,V_rtHz($AH$2)/(1+1/$A1815),V_rtHz($AH$2*$A1815)/(1+$A1815),$AN$2*$AH$2/(1+1/$A1815),$AM$2*SQRT(Sum_Sq(K1815,1/($X$2*I$8*(1+H$1017+K1815/J1815))))/SQRT(Sum_Sq($X$2*K1815*I$8,1)),                   $AQ$2*SQRT(Sum_Sq($AH$2/(1+1/$A1815)+K1815*( 1/(H$1017+1+K1815/J1815)-1)/(1+($X$2*K1815*I$8)^2), (K1815^2*I$8*$X$2+1/($X$2*I$8*(H$1017+1+K1815/J1815           )))/(1+($X$2*K1815*I$8)^2))),           V_rtHz(J1815)/($X$2*I$8*(J1815*H$1017+J1815+K1815)),V_rtHz(K1815)*SQRT(Sum_Sq(J1815*I$8*$X$2*H$1017,1))/($X$2*I$8*(J1815*H$1017+J1815+K1815))))/SQRT(Sum_Sq(1/(1+$A1815)+$AC$2/$I$2-1/(1+(1+K1815/J1815)/H$1017),$X$2/$I$2)),IF(K1816&lt;0,"A",H1816))</f>
        <v>6.7753723900374342E-7</v>
      </c>
      <c r="J1815" s="13">
        <f t="shared" si="670"/>
        <v>2011.5945462626969</v>
      </c>
      <c r="K1815" s="12">
        <f t="shared" si="694"/>
        <v>15469.523314565778</v>
      </c>
      <c r="M1815" s="13">
        <f>IF(P1815&gt;0,SQRT(Sum_Sq($AI$2,V_rtHz($AH$2)/(1+1/$A1815),V_rtHz($AH$2*$A1815)/(1+$A1815),$AN$2*$AH$2/(1+1/$A1815),$AM$2*SQRT(Sum_Sq(P1815,1/($X$2*N$8*(1+M$1017+P1815/O1815))))/SQRT(Sum_Sq($X$2*P1815*N$8,1)),                   $AQ$2*SQRT(Sum_Sq($AH$2/(1+1/$A1815)+P1815*( 1/(M$1017+1+P1815/O1815)-1)/(1+($X$2*P1815*N$8)^2), (P1815^2*N$8*$X$2+1/($X$2*N$8*(M$1017+1+P1815/O1815           )))/(1+($X$2*P1815*N$8)^2))),           V_rtHz(O1815)/($X$2*N$8*(O1815*M$1017+O1815+P1815)),V_rtHz(P1815)*SQRT(Sum_Sq(O1815*N$8*$X$2*M$1017,1))/($X$2*N$8*(O1815*M$1017+O1815+P1815))))/SQRT(Sum_Sq(1/(1+$A1815)+$AC$2/$I$2-1/(1+(1+P1815/O1815)/M$1017),$X$2/$I$2)),IF(P1816&lt;0,"A",M1816))</f>
        <v>9.3773993652684937E-7</v>
      </c>
      <c r="O1815" s="13">
        <f t="shared" si="671"/>
        <v>1923.0245970594524</v>
      </c>
      <c r="P1815" s="12">
        <f t="shared" si="695"/>
        <v>51172.017719585427</v>
      </c>
      <c r="R1815" s="13">
        <f>IF(U1815&gt;0,SQRT(Sum_Sq($AI$2,V_rtHz($AH$2)/(1+1/$A1815),V_rtHz($AH$2*$A1815)/(1+$A1815),$AN$2*$AH$2/(1+1/$A1815),$AM$2*SQRT(Sum_Sq(U1815,1/($X$2*S$8*(1+R$1017+U1815/T1815))))/SQRT(Sum_Sq($X$2*U1815*S$8,1)),                   $AQ$2*SQRT(Sum_Sq($AH$2/(1+1/$A1815)+U1815*( 1/(R$1017+1+U1815/T1815)-1)/(1+($X$2*U1815*S$8)^2), (U1815^2*S$8*$X$2+1/($X$2*S$8*(R$1017+1+U1815/T1815           )))/(1+($X$2*U1815*S$8)^2))),           V_rtHz(T1815)/($X$2*S$8*(T1815*R$1017+T1815+U1815)),V_rtHz(U1815)*SQRT(Sum_Sq(T1815*S$8*$X$2*R$1017,1))/($X$2*S$8*(T1815*R$1017+T1815+U1815))))/SQRT(Sum_Sq(1/(1+$A1815)+$AC$2/$I$2-1/(1+(1+U1815/T1815)/R$1017),$X$2/$I$2)),IF(U1816&lt;0,"A",R1816))</f>
        <v>1.5061462939952211E-6</v>
      </c>
      <c r="T1815" s="13">
        <f t="shared" si="672"/>
        <v>1897.404900188398</v>
      </c>
      <c r="U1815" s="12">
        <f t="shared" si="696"/>
        <v>164005.10365380807</v>
      </c>
      <c r="X1815" s="13">
        <f>IF(AA1815&gt;0,SQRT(Sum_Sq($AI$2,V_rtHz($AH$2)/(1+1/$A1815),V_rtHz($AH$2*$A1815)/(1+$A1815),$AN$2*$AH$2/(1+1/$A1815),$AM$2*SQRT(Sum_Sq(AA1815,1/($X$2*Y$8*(1+X$1017+AA1815/Z1815))))/SQRT(Sum_Sq($X$2*AA1815*Y$8,1)),                   $AQ$2*SQRT(Sum_Sq($AH$2/(1+1/$A1815)+AA1815*( 1/(X$1017+1+AA1815/Z1815)-1)/(1+($X$2*AA1815*Y$8)^2), (AA1815^2*Y$8*$X$2+1/($X$2*Y$8*(X$1017+1+AA1815/Z1815           )))/(1+($X$2*AA1815*Y$8)^2))),           V_rtHz(Z1815)/($X$2*Y$8*(Z1815*X$1017+Z1815+AA1815)),V_rtHz(AA1815)*SQRT(Sum_Sq(Z1815*Y$8*$X$2*X$1017,1))/($X$2*Y$8*(Z1815*X$1017+Z1815+AA1815))))/SQRT(Sum_Sq(1/(1+$A1815)+$AC$2/$I$2-1/(1+(1+AA1815/Z1815)/X$1017),$X$2/$I$2)),IF(AA1816&lt;0,"A",X1816))</f>
        <v>2.5842333084596398E-6</v>
      </c>
      <c r="Z1815" s="13">
        <f t="shared" si="673"/>
        <v>1889.5178961455638</v>
      </c>
      <c r="AA1815" s="12">
        <f t="shared" si="697"/>
        <v>520794.47861627454</v>
      </c>
      <c r="AC1815" s="13">
        <f>IF(AF1815&gt;0,SQRT(Sum_Sq($AI$2,V_rtHz($AH$2)/(1+1/$A1815),V_rtHz($AH$2*$A1815)/(1+$A1815),$AN$2*$AH$2/(1+1/$A1815),$AM$2*SQRT(Sum_Sq(AF1815,1/($X$2*AD$8*(1+AC$1017+AF1815/AE1815))))/SQRT(Sum_Sq($X$2*AF1815*AD$8,1)),                   $AQ$2*SQRT(Sum_Sq($AH$2/(1+1/$A1815)+AF1815*( 1/(AC$1017+1+AF1815/AE1815)-1)/(1+($X$2*AF1815*AD$8)^2), (AF1815^2*AD$8*$X$2+1/($X$2*AD$8*(AC$1017+1+AF1815/AE1815           )))/(1+($X$2*AF1815*AD$8)^2))),           V_rtHz(AE1815)/($X$2*AD$8*(AE1815*AC$1017+AE1815+AF1815)),V_rtHz(AF1815)*SQRT(Sum_Sq(AE1815*AD$8*$X$2*AC$1017,1))/($X$2*AD$8*(AE1815*AC$1017+AE1815+AF1815))))/SQRT(Sum_Sq(1/(1+$A1815)+$AC$2/$I$2-1/(1+(1+AF1815/AE1815)/AC$1017),$X$2/$I$2)),IF(AF1816&lt;0,"A",AC1816))</f>
        <v>4.5421234493957075E-6</v>
      </c>
      <c r="AE1815" s="13">
        <f t="shared" si="674"/>
        <v>1887.0445898242479</v>
      </c>
      <c r="AF1815" s="12">
        <f t="shared" si="698"/>
        <v>1649055.2952838498</v>
      </c>
      <c r="AG1815" s="13"/>
      <c r="AH1815" s="13">
        <f>IF(AK1815&gt;0,SQRT(Sum_Sq($AI$2,V_rtHz($AH$2)/(1+1/$A1815),V_rtHz($AH$2*$A1815)/(1+$A1815),$AN$2*$AH$2/(1+1/$A1815),$AM$2*SQRT(Sum_Sq(AK1815,1/($X$2*AI$8*(1+AH$1017+AK1815/AJ1815))))/SQRT(Sum_Sq($X$2*AK1815*AI$8,1)),                   $AQ$2*SQRT(Sum_Sq($AH$2/(1+1/$A1815)+AK1815*( 1/(AH$1017+1+AK1815/AJ1815)-1)/(1+($X$2*AK1815*AI$8)^2), (AK1815^2*AI$8*$X$2+1/($X$2*AI$8*(AH$1017+1+AK1815/AJ1815           )))/(1+($X$2*AK1815*AI$8)^2))),           V_rtHz(AJ1815)/($X$2*AI$8*(AJ1815*AH$1017+AJ1815+AK1815)),V_rtHz(AK1815)*SQRT(Sum_Sq(AJ1815*AI$8*$X$2*AH$1017,1))/($X$2*AI$8*(AJ1815*AH$1017+AJ1815+AK1815))))/SQRT(Sum_Sq(1/(1+$A1815)+$AC$2/$I$2-1/(1+(1+AK1815/AJ1815)/AH$1017),$X$2/$I$2)),IF(AK1816&lt;0,"A",AH1816))</f>
        <v>8.0486111008611356E-6</v>
      </c>
      <c r="AI1815" s="13"/>
      <c r="AJ1815" s="13">
        <f t="shared" si="675"/>
        <v>1886.2645191912584</v>
      </c>
      <c r="AK1815" s="12">
        <f t="shared" si="699"/>
        <v>5216927.3055147305</v>
      </c>
      <c r="AM1815" s="13">
        <f>IF(AP1815&gt;0,SQRT(Sum_Sq($AI$2,V_rtHz($AH$2)/(1+1/$A1815),V_rtHz($AH$2*$A1815)/(1+$A1815),$AN$2*$AH$2/(1+1/$A1815),$AM$2*SQRT(Sum_Sq(AP1815,1/($X$2*AN$8*(1+AM$1017+AP1815/AO1815))))/SQRT(Sum_Sq($X$2*AP1815*AN$8,1)),                   $AQ$2*SQRT(Sum_Sq($AH$2/(1+1/$A1815)+AP1815*( 1/(AM$1017+1+AP1815/AO1815)-1)/(1+($X$2*AP1815*AN$8)^2), (AP1815^2*AN$8*$X$2+1/($X$2*AN$8*(AM$1017+1+AP1815/AO1815           )))/(1+($X$2*AP1815*AN$8)^2))),           V_rtHz(AO1815)/($X$2*AN$8*(AO1815*AM$1017+AO1815+AP1815)),V_rtHz(AP1815)*SQRT(Sum_Sq(AO1815*AN$8*$X$2*AM$1017,1))/($X$2*AN$8*(AO1815*AM$1017+AO1815+AP1815))))/SQRT(Sum_Sq(1/(1+$A1815)+$AC$2/$I$2-1/(1+(1+AP1815/AO1815)/AM$1017),$X$2/$I$2)),IF(AP1816&lt;0,"A",AM1816))</f>
        <v>1.4305549986179366E-5</v>
      </c>
      <c r="AO1815" s="13">
        <f t="shared" si="676"/>
        <v>1886.0180442958742</v>
      </c>
      <c r="AP1815" s="12">
        <f t="shared" si="700"/>
        <v>16499528.637586238</v>
      </c>
      <c r="AR1815" s="13">
        <f t="shared" si="677"/>
        <v>31506.815879885424</v>
      </c>
      <c r="AS1815" s="13">
        <f t="shared" si="678"/>
        <v>0.34465664218175224</v>
      </c>
      <c r="AV1815" s="13"/>
      <c r="AW1815" s="13">
        <f t="shared" si="679"/>
        <v>9963.3300000000036</v>
      </c>
      <c r="AX1815" s="13">
        <f t="shared" si="680"/>
        <v>1.0898999999999972</v>
      </c>
      <c r="AZ1815" s="13"/>
      <c r="BA1815" s="13"/>
      <c r="BB1815" s="13">
        <f t="shared" si="681"/>
        <v>3150.681587988543</v>
      </c>
      <c r="BC1815" s="13">
        <f t="shared" si="682"/>
        <v>3.4465664218175047</v>
      </c>
      <c r="BD1815" s="13"/>
      <c r="BE1815" s="13"/>
      <c r="BG1815" s="13">
        <f t="shared" si="683"/>
        <v>996.3330000000002</v>
      </c>
      <c r="BH1815" s="13">
        <f t="shared" si="684"/>
        <v>10.899000000000047</v>
      </c>
      <c r="BI1815" s="13"/>
      <c r="BL1815" s="13">
        <f t="shared" si="685"/>
        <v>315.06815879885437</v>
      </c>
      <c r="BM1815" s="13">
        <f t="shared" si="686"/>
        <v>34.465664218175021</v>
      </c>
      <c r="BP1815" s="13"/>
      <c r="BQ1815" s="13">
        <f t="shared" si="687"/>
        <v>99.633300000000006</v>
      </c>
      <c r="BR1815" s="13">
        <f t="shared" si="688"/>
        <v>108.99000000000034</v>
      </c>
      <c r="BT1815" s="13"/>
      <c r="BU1815" s="13"/>
      <c r="BV1815" s="13">
        <f t="shared" si="689"/>
        <v>31.50681587988543</v>
      </c>
      <c r="BW1815" s="13">
        <f t="shared" si="690"/>
        <v>344.65664218175152</v>
      </c>
      <c r="CA1815" s="13">
        <f t="shared" si="691"/>
        <v>9.9633299999999991</v>
      </c>
      <c r="CB1815" s="13">
        <f t="shared" si="692"/>
        <v>1089.9000000000015</v>
      </c>
    </row>
    <row r="1816" spans="1:80" x14ac:dyDescent="0.3">
      <c r="A1816" s="13">
        <f t="shared" si="668"/>
        <v>0.64863443354823835</v>
      </c>
      <c r="C1816" s="13">
        <f>IF(F1816&gt;0,SQRT(Sum_Sq($AI$2,V_rtHz($AH$2)/(1+1/$A1816),V_rtHz($AH$2*$A1816)/(1+$A1816),$AN$2*$AH$2/(1+1/$A1816),$AM$2*SQRT(Sum_Sq(F1816,1/($X$2*D$8*(1+C$1017+F1816/E1816))))/SQRT(Sum_Sq($X$2*F1816*D$8,1)),                   $AQ$2*SQRT(Sum_Sq($AH$2/(1+1/$A1816)+F1816*( 1/(C$1017+1+F1816/E1816)-1)/(1+($X$2*F1816*D$8)^2), (F1816^2*D$8*$X$2+1/($X$2*D$8*(C$1017+1+F1816/E1816           )))/(1+($X$2*F1816*D$8)^2))),           V_rtHz(E1816)/($X$2*D$8*(E1816*C$1017+E1816+F1816)),V_rtHz(F1816)*SQRT(Sum_Sq(E1816*D$8*$X$2*C$1017,1))/($X$2*D$8*(E1816*C$1017+E1816+F1816))))/SQRT(Sum_Sq(1/(1+$A1816)+$AC$2/$I$2-1/(1+(1+F1816/E1816)/C$1017),$X$2/$I$2)),IF(F1817&lt;0,"A",C1817))</f>
        <v>6.5130232031873105E-7</v>
      </c>
      <c r="E1816" s="13">
        <f t="shared" si="669"/>
        <v>2378.7886910634857</v>
      </c>
      <c r="F1816" s="12">
        <f t="shared" si="693"/>
        <v>4136.7713376815727</v>
      </c>
      <c r="H1816" s="13">
        <f>IF(K1816&gt;0,SQRT(Sum_Sq($AI$2,V_rtHz($AH$2)/(1+1/$A1816),V_rtHz($AH$2*$A1816)/(1+$A1816),$AN$2*$AH$2/(1+1/$A1816),$AM$2*SQRT(Sum_Sq(K1816,1/($X$2*I$8*(1+H$1017+K1816/J1816))))/SQRT(Sum_Sq($X$2*K1816*I$8,1)),                   $AQ$2*SQRT(Sum_Sq($AH$2/(1+1/$A1816)+K1816*( 1/(H$1017+1+K1816/J1816)-1)/(1+($X$2*K1816*I$8)^2), (K1816^2*I$8*$X$2+1/($X$2*I$8*(H$1017+1+K1816/J1816           )))/(1+($X$2*K1816*I$8)^2))),           V_rtHz(J1816)/($X$2*I$8*(J1816*H$1017+J1816+K1816)),V_rtHz(K1816)*SQRT(Sum_Sq(J1816*I$8*$X$2*H$1017,1))/($X$2*I$8*(J1816*H$1017+J1816+K1816))))/SQRT(Sum_Sq(1/(1+$A1816)+$AC$2/$I$2-1/(1+(1+K1816/J1816)/H$1017),$X$2/$I$2)),IF(K1817&lt;0,"A",H1817))</f>
        <v>6.8079327271936661E-7</v>
      </c>
      <c r="J1816" s="13">
        <f t="shared" si="670"/>
        <v>1996.6998887112982</v>
      </c>
      <c r="K1816" s="12">
        <f t="shared" si="694"/>
        <v>15584.920352226029</v>
      </c>
      <c r="M1816" s="13">
        <f>IF(P1816&gt;0,SQRT(Sum_Sq($AI$2,V_rtHz($AH$2)/(1+1/$A1816),V_rtHz($AH$2*$A1816)/(1+$A1816),$AN$2*$AH$2/(1+1/$A1816),$AM$2*SQRT(Sum_Sq(P1816,1/($X$2*N$8*(1+M$1017+P1816/O1816))))/SQRT(Sum_Sq($X$2*P1816*N$8,1)),                   $AQ$2*SQRT(Sum_Sq($AH$2/(1+1/$A1816)+P1816*( 1/(M$1017+1+P1816/O1816)-1)/(1+($X$2*P1816*N$8)^2), (P1816^2*N$8*$X$2+1/($X$2*N$8*(M$1017+1+P1816/O1816           )))/(1+($X$2*P1816*N$8)^2))),           V_rtHz(O1816)/($X$2*N$8*(O1816*M$1017+O1816+P1816)),V_rtHz(P1816)*SQRT(Sum_Sq(O1816*N$8*$X$2*M$1017,1))/($X$2*N$8*(O1816*M$1017+O1816+P1816))))/SQRT(Sum_Sq(1/(1+$A1816)+$AC$2/$I$2-1/(1+(1+P1816/O1816)/M$1017),$X$2/$I$2)),IF(P1817&lt;0,"A",M1817))</f>
        <v>9.4244517542769705E-7</v>
      </c>
      <c r="O1816" s="13">
        <f t="shared" si="671"/>
        <v>1910.033910420218</v>
      </c>
      <c r="P1816" s="12">
        <f t="shared" si="695"/>
        <v>51520.05324045544</v>
      </c>
      <c r="R1816" s="13">
        <f>IF(U1816&gt;0,SQRT(Sum_Sq($AI$2,V_rtHz($AH$2)/(1+1/$A1816),V_rtHz($AH$2*$A1816)/(1+$A1816),$AN$2*$AH$2/(1+1/$A1816),$AM$2*SQRT(Sum_Sq(U1816,1/($X$2*S$8*(1+R$1017+U1816/T1816))))/SQRT(Sum_Sq($X$2*U1816*S$8,1)),                   $AQ$2*SQRT(Sum_Sq($AH$2/(1+1/$A1816)+U1816*( 1/(R$1017+1+U1816/T1816)-1)/(1+($X$2*U1816*S$8)^2), (U1816^2*S$8*$X$2+1/($X$2*S$8*(R$1017+1+U1816/T1816           )))/(1+($X$2*U1816*S$8)^2))),           V_rtHz(T1816)/($X$2*S$8*(T1816*R$1017+T1816+U1816)),V_rtHz(U1816)*SQRT(Sum_Sq(T1816*S$8*$X$2*R$1017,1))/($X$2*S$8*(T1816*R$1017+T1816+U1816))))/SQRT(Sum_Sq(1/(1+$A1816)+$AC$2/$I$2-1/(1+(1+U1816/T1816)/R$1017),$X$2/$I$2)),IF(U1817&lt;0,"A",R1817))</f>
        <v>1.5136164852098473E-6</v>
      </c>
      <c r="T1816" s="13">
        <f t="shared" si="672"/>
        <v>1884.9327139718289</v>
      </c>
      <c r="U1816" s="12">
        <f t="shared" si="696"/>
        <v>165090.28944217914</v>
      </c>
      <c r="X1816" s="13">
        <f>IF(AA1816&gt;0,SQRT(Sum_Sq($AI$2,V_rtHz($AH$2)/(1+1/$A1816),V_rtHz($AH$2*$A1816)/(1+$A1816),$AN$2*$AH$2/(1+1/$A1816),$AM$2*SQRT(Sum_Sq(AA1816,1/($X$2*Y$8*(1+X$1017+AA1816/Z1816))))/SQRT(Sum_Sq($X$2*AA1816*Y$8,1)),                   $AQ$2*SQRT(Sum_Sq($AH$2/(1+1/$A1816)+AA1816*( 1/(X$1017+1+AA1816/Z1816)-1)/(1+($X$2*AA1816*Y$8)^2), (AA1816^2*Y$8*$X$2+1/($X$2*Y$8*(X$1017+1+AA1816/Z1816           )))/(1+($X$2*AA1816*Y$8)^2))),           V_rtHz(Z1816)/($X$2*Y$8*(Z1816*X$1017+Z1816+AA1816)),V_rtHz(AA1816)*SQRT(Sum_Sq(Z1816*Y$8*$X$2*X$1017,1))/($X$2*Y$8*(Z1816*X$1017+Z1816+AA1816))))/SQRT(Sum_Sq(1/(1+$A1816)+$AC$2/$I$2-1/(1+(1+AA1816/Z1816)/X$1017),$X$2/$I$2)),IF(AA1817&lt;0,"A",X1817))</f>
        <v>2.5969473806706866E-6</v>
      </c>
      <c r="Z1816" s="13">
        <f t="shared" si="673"/>
        <v>1877.2024812516929</v>
      </c>
      <c r="AA1816" s="12">
        <f t="shared" si="697"/>
        <v>524211.1585656426</v>
      </c>
      <c r="AC1816" s="13">
        <f>IF(AF1816&gt;0,SQRT(Sum_Sq($AI$2,V_rtHz($AH$2)/(1+1/$A1816),V_rtHz($AH$2*$A1816)/(1+$A1816),$AN$2*$AH$2/(1+1/$A1816),$AM$2*SQRT(Sum_Sq(AF1816,1/($X$2*AD$8*(1+AC$1017+AF1816/AE1816))))/SQRT(Sum_Sq($X$2*AF1816*AD$8,1)),                   $AQ$2*SQRT(Sum_Sq($AH$2/(1+1/$A1816)+AF1816*( 1/(AC$1017+1+AF1816/AE1816)-1)/(1+($X$2*AF1816*AD$8)^2), (AF1816^2*AD$8*$X$2+1/($X$2*AD$8*(AC$1017+1+AF1816/AE1816           )))/(1+($X$2*AF1816*AD$8)^2))),           V_rtHz(AE1816)/($X$2*AD$8*(AE1816*AC$1017+AE1816+AF1816)),V_rtHz(AF1816)*SQRT(Sum_Sq(AE1816*AD$8*$X$2*AC$1017,1))/($X$2*AD$8*(AE1816*AC$1017+AE1816+AF1816))))/SQRT(Sum_Sq(1/(1+$A1816)+$AC$2/$I$2-1/(1+(1+AF1816/AE1816)/AC$1017),$X$2/$I$2)),IF(AF1817&lt;0,"A",AC1817))</f>
        <v>4.5644019977852565E-6</v>
      </c>
      <c r="AE1816" s="13">
        <f t="shared" si="674"/>
        <v>1874.7780628708229</v>
      </c>
      <c r="AF1816" s="12">
        <f t="shared" si="698"/>
        <v>1659844.9357367109</v>
      </c>
      <c r="AG1816" s="13"/>
      <c r="AH1816" s="13">
        <f>IF(AK1816&gt;0,SQRT(Sum_Sq($AI$2,V_rtHz($AH$2)/(1+1/$A1816),V_rtHz($AH$2*$A1816)/(1+$A1816),$AN$2*$AH$2/(1+1/$A1816),$AM$2*SQRT(Sum_Sq(AK1816,1/($X$2*AI$8*(1+AH$1017+AK1816/AJ1816))))/SQRT(Sum_Sq($X$2*AK1816*AI$8,1)),                   $AQ$2*SQRT(Sum_Sq($AH$2/(1+1/$A1816)+AK1816*( 1/(AH$1017+1+AK1816/AJ1816)-1)/(1+($X$2*AK1816*AI$8)^2), (AK1816^2*AI$8*$X$2+1/($X$2*AI$8*(AH$1017+1+AK1816/AJ1816           )))/(1+($X$2*AK1816*AI$8)^2))),           V_rtHz(AJ1816)/($X$2*AI$8*(AJ1816*AH$1017+AJ1816+AK1816)),V_rtHz(AK1816)*SQRT(Sum_Sq(AJ1816*AI$8*$X$2*AH$1017,1))/($X$2*AI$8*(AJ1816*AH$1017+AJ1816+AK1816))))/SQRT(Sum_Sq(1/(1+$A1816)+$AC$2/$I$2-1/(1+(1+AK1816/AJ1816)/AH$1017),$X$2/$I$2)),IF(AK1817&lt;0,"A",AH1817))</f>
        <v>8.0880584363050175E-6</v>
      </c>
      <c r="AI1816" s="13"/>
      <c r="AJ1816" s="13">
        <f t="shared" si="675"/>
        <v>1874.0133841728073</v>
      </c>
      <c r="AK1816" s="12">
        <f t="shared" si="699"/>
        <v>5251032.3345081694</v>
      </c>
      <c r="AM1816" s="13">
        <f>IF(AP1816&gt;0,SQRT(Sum_Sq($AI$2,V_rtHz($AH$2)/(1+1/$A1816),V_rtHz($AH$2*$A1816)/(1+$A1816),$AN$2*$AH$2/(1+1/$A1816),$AM$2*SQRT(Sum_Sq(AP1816,1/($X$2*AN$8*(1+AM$1017+AP1816/AO1816))))/SQRT(Sum_Sq($X$2*AP1816*AN$8,1)),                   $AQ$2*SQRT(Sum_Sq($AH$2/(1+1/$A1816)+AP1816*( 1/(AM$1017+1+AP1816/AO1816)-1)/(1+($X$2*AP1816*AN$8)^2), (AP1816^2*AN$8*$X$2+1/($X$2*AN$8*(AM$1017+1+AP1816/AO1816           )))/(1+($X$2*AP1816*AN$8)^2))),           V_rtHz(AO1816)/($X$2*AN$8*(AO1816*AM$1017+AO1816+AP1816)),V_rtHz(AP1816)*SQRT(Sum_Sq(AO1816*AN$8*$X$2*AM$1017,1))/($X$2*AN$8*(AO1816*AM$1017+AO1816+AP1816))))/SQRT(Sum_Sq(1/(1+$A1816)+$AC$2/$I$2-1/(1+(1+AP1816/AO1816)/AM$1017),$X$2/$I$2)),IF(AP1817&lt;0,"A",AM1817))</f>
        <v>1.4375704821141782E-5</v>
      </c>
      <c r="AO1816" s="13">
        <f t="shared" si="676"/>
        <v>1873.7717698856895</v>
      </c>
      <c r="AP1816" s="12">
        <f t="shared" si="700"/>
        <v>16607363.411586972</v>
      </c>
      <c r="AR1816" s="13">
        <f t="shared" si="677"/>
        <v>31506.815879885424</v>
      </c>
      <c r="AS1816" s="13">
        <f t="shared" si="678"/>
        <v>0.34465664218175279</v>
      </c>
      <c r="AV1816" s="13"/>
      <c r="AW1816" s="13">
        <f t="shared" si="679"/>
        <v>9963.3300000000036</v>
      </c>
      <c r="AX1816" s="13">
        <f t="shared" si="680"/>
        <v>1.0898999999999985</v>
      </c>
      <c r="AZ1816" s="13"/>
      <c r="BA1816" s="13"/>
      <c r="BB1816" s="13">
        <f t="shared" si="681"/>
        <v>3150.681587988543</v>
      </c>
      <c r="BC1816" s="13">
        <f t="shared" si="682"/>
        <v>3.4465664218175083</v>
      </c>
      <c r="BD1816" s="13"/>
      <c r="BE1816" s="13"/>
      <c r="BG1816" s="13">
        <f t="shared" si="683"/>
        <v>996.3330000000002</v>
      </c>
      <c r="BH1816" s="13">
        <f t="shared" si="684"/>
        <v>10.899000000000013</v>
      </c>
      <c r="BI1816" s="13"/>
      <c r="BL1816" s="13">
        <f t="shared" si="685"/>
        <v>315.06815879885437</v>
      </c>
      <c r="BM1816" s="13">
        <f t="shared" si="686"/>
        <v>34.465664218175149</v>
      </c>
      <c r="BP1816" s="13"/>
      <c r="BQ1816" s="13">
        <f t="shared" si="687"/>
        <v>99.633300000000006</v>
      </c>
      <c r="BR1816" s="13">
        <f t="shared" si="688"/>
        <v>108.99000000000012</v>
      </c>
      <c r="BT1816" s="13"/>
      <c r="BU1816" s="13"/>
      <c r="BV1816" s="13">
        <f t="shared" si="689"/>
        <v>31.50681587988543</v>
      </c>
      <c r="BW1816" s="13">
        <f t="shared" si="690"/>
        <v>344.65664218175209</v>
      </c>
      <c r="CA1816" s="13">
        <f t="shared" si="691"/>
        <v>9.9633299999999991</v>
      </c>
      <c r="CB1816" s="13">
        <f t="shared" si="692"/>
        <v>1089.899999999999</v>
      </c>
    </row>
    <row r="1817" spans="1:80" x14ac:dyDescent="0.3">
      <c r="A1817" s="13">
        <f t="shared" si="668"/>
        <v>0.65765783735541972</v>
      </c>
      <c r="C1817" s="13">
        <f>IF(F1817&gt;0,SQRT(Sum_Sq($AI$2,V_rtHz($AH$2)/(1+1/$A1817),V_rtHz($AH$2*$A1817)/(1+$A1817),$AN$2*$AH$2/(1+1/$A1817),$AM$2*SQRT(Sum_Sq(F1817,1/($X$2*D$8*(1+C$1017+F1817/E1817))))/SQRT(Sum_Sq($X$2*F1817*D$8,1)),                   $AQ$2*SQRT(Sum_Sq($AH$2/(1+1/$A1817)+F1817*( 1/(C$1017+1+F1817/E1817)-1)/(1+($X$2*F1817*D$8)^2), (F1817^2*D$8*$X$2+1/($X$2*D$8*(C$1017+1+F1817/E1817           )))/(1+($X$2*F1817*D$8)^2))),           V_rtHz(E1817)/($X$2*D$8*(E1817*C$1017+E1817+F1817)),V_rtHz(F1817)*SQRT(Sum_Sq(E1817*D$8*$X$2*C$1017,1))/($X$2*D$8*(E1817*C$1017+E1817+F1817))))/SQRT(Sum_Sq(1/(1+$A1817)+$AC$2/$I$2-1/(1+(1+F1817/E1817)/C$1017),$X$2/$I$2)),IF(F1818&lt;0,"A",C1818))</f>
        <v>6.5278743701814448E-7</v>
      </c>
      <c r="E1817" s="13">
        <f t="shared" si="669"/>
        <v>2353.6574409878799</v>
      </c>
      <c r="F1817" s="12">
        <f t="shared" si="693"/>
        <v>4180.9418415035898</v>
      </c>
      <c r="H1817" s="13">
        <f>IF(K1817&gt;0,SQRT(Sum_Sq($AI$2,V_rtHz($AH$2)/(1+1/$A1817),V_rtHz($AH$2*$A1817)/(1+$A1817),$AN$2*$AH$2/(1+1/$A1817),$AM$2*SQRT(Sum_Sq(K1817,1/($X$2*I$8*(1+H$1017+K1817/J1817))))/SQRT(Sum_Sq($X$2*K1817*I$8,1)),                   $AQ$2*SQRT(Sum_Sq($AH$2/(1+1/$A1817)+K1817*( 1/(H$1017+1+K1817/J1817)-1)/(1+($X$2*K1817*I$8)^2), (K1817^2*I$8*$X$2+1/($X$2*I$8*(H$1017+1+K1817/J1817           )))/(1+($X$2*K1817*I$8)^2))),           V_rtHz(J1817)/($X$2*I$8*(J1817*H$1017+J1817+K1817)),V_rtHz(K1817)*SQRT(Sum_Sq(J1817*I$8*$X$2*H$1017,1))/($X$2*I$8*(J1817*H$1017+J1817+K1817))))/SQRT(Sum_Sq(1/(1+$A1817)+$AC$2/$I$2-1/(1+(1+K1817/J1817)/H$1017),$X$2/$I$2)),IF(K1818&lt;0,"A",H1818))</f>
        <v>6.8412443626406534E-7</v>
      </c>
      <c r="J1817" s="13">
        <f t="shared" si="670"/>
        <v>1981.9374341903958</v>
      </c>
      <c r="K1817" s="12">
        <f t="shared" si="694"/>
        <v>15701.004580689882</v>
      </c>
      <c r="M1817" s="13">
        <f>IF(P1817&gt;0,SQRT(Sum_Sq($AI$2,V_rtHz($AH$2)/(1+1/$A1817),V_rtHz($AH$2*$A1817)/(1+$A1817),$AN$2*$AH$2/(1+1/$A1817),$AM$2*SQRT(Sum_Sq(P1817,1/($X$2*N$8*(1+M$1017+P1817/O1817))))/SQRT(Sum_Sq($X$2*P1817*N$8,1)),                   $AQ$2*SQRT(Sum_Sq($AH$2/(1+1/$A1817)+P1817*( 1/(M$1017+1+P1817/O1817)-1)/(1+($X$2*P1817*N$8)^2), (P1817^2*N$8*$X$2+1/($X$2*N$8*(M$1017+1+P1817/O1817           )))/(1+($X$2*P1817*N$8)^2))),           V_rtHz(O1817)/($X$2*N$8*(O1817*M$1017+O1817+P1817)),V_rtHz(P1817)*SQRT(Sum_Sq(O1817*N$8*$X$2*M$1017,1))/($X$2*N$8*(O1817*M$1017+O1817+P1817))))/SQRT(Sum_Sq(1/(1+$A1817)+$AC$2/$I$2-1/(1+(1+P1817/O1817)/M$1017),$X$2/$I$2)),IF(P1818&lt;0,"A",M1818))</f>
        <v>9.4724371525076461E-7</v>
      </c>
      <c r="O1817" s="13">
        <f t="shared" si="671"/>
        <v>1897.1326965383994</v>
      </c>
      <c r="P1817" s="12">
        <f t="shared" si="695"/>
        <v>51870.408925785508</v>
      </c>
      <c r="R1817" s="13">
        <f>IF(U1817&gt;0,SQRT(Sum_Sq($AI$2,V_rtHz($AH$2)/(1+1/$A1817),V_rtHz($AH$2*$A1817)/(1+$A1817),$AN$2*$AH$2/(1+1/$A1817),$AM$2*SQRT(Sum_Sq(U1817,1/($X$2*S$8*(1+R$1017+U1817/T1817))))/SQRT(Sum_Sq($X$2*U1817*S$8,1)),                   $AQ$2*SQRT(Sum_Sq($AH$2/(1+1/$A1817)+U1817*( 1/(R$1017+1+U1817/T1817)-1)/(1+($X$2*U1817*S$8)^2), (U1817^2*S$8*$X$2+1/($X$2*S$8*(R$1017+1+U1817/T1817           )))/(1+($X$2*U1817*S$8)^2))),           V_rtHz(T1817)/($X$2*S$8*(T1817*R$1017+T1817+U1817)),V_rtHz(U1817)*SQRT(Sum_Sq(T1817*S$8*$X$2*R$1017,1))/($X$2*S$8*(T1817*R$1017+T1817+U1817))))/SQRT(Sum_Sq(1/(1+$A1817)+$AC$2/$I$2-1/(1+(1+U1817/T1817)/R$1017),$X$2/$I$2)),IF(U1818&lt;0,"A",R1818))</f>
        <v>1.521228145675217E-6</v>
      </c>
      <c r="T1817" s="13">
        <f t="shared" si="672"/>
        <v>1872.5394674351305</v>
      </c>
      <c r="U1817" s="12">
        <f t="shared" si="696"/>
        <v>166182.92577559344</v>
      </c>
      <c r="X1817" s="13">
        <f>IF(AA1817&gt;0,SQRT(Sum_Sq($AI$2,V_rtHz($AH$2)/(1+1/$A1817),V_rtHz($AH$2*$A1817)/(1+$A1817),$AN$2*$AH$2/(1+1/$A1817),$AM$2*SQRT(Sum_Sq(AA1817,1/($X$2*Y$8*(1+X$1017+AA1817/Z1817))))/SQRT(Sum_Sq($X$2*AA1817*Y$8,1)),                   $AQ$2*SQRT(Sum_Sq($AH$2/(1+1/$A1817)+AA1817*( 1/(X$1017+1+AA1817/Z1817)-1)/(1+($X$2*AA1817*Y$8)^2), (AA1817^2*Y$8*$X$2+1/($X$2*Y$8*(X$1017+1+AA1817/Z1817           )))/(1+($X$2*AA1817*Y$8)^2))),           V_rtHz(Z1817)/($X$2*Y$8*(Z1817*X$1017+Z1817+AA1817)),V_rtHz(AA1817)*SQRT(Sum_Sq(Z1817*Y$8*$X$2*X$1017,1))/($X$2*Y$8*(Z1817*X$1017+Z1817+AA1817))))/SQRT(Sum_Sq(1/(1+$A1817)+$AC$2/$I$2-1/(1+(1+AA1817/Z1817)/X$1017),$X$2/$I$2)),IF(AA1818&lt;0,"A",X1818))</f>
        <v>2.6098984656227632E-6</v>
      </c>
      <c r="Z1817" s="13">
        <f t="shared" si="673"/>
        <v>1864.9629164127641</v>
      </c>
      <c r="AA1817" s="12">
        <f t="shared" si="697"/>
        <v>527651.50389802887</v>
      </c>
      <c r="AC1817" s="13">
        <f>IF(AF1817&gt;0,SQRT(Sum_Sq($AI$2,V_rtHz($AH$2)/(1+1/$A1817),V_rtHz($AH$2*$A1817)/(1+$A1817),$AN$2*$AH$2/(1+1/$A1817),$AM$2*SQRT(Sum_Sq(AF1817,1/($X$2*AD$8*(1+AC$1017+AF1817/AE1817))))/SQRT(Sum_Sq($X$2*AF1817*AD$8,1)),                   $AQ$2*SQRT(Sum_Sq($AH$2/(1+1/$A1817)+AF1817*( 1/(AC$1017+1+AF1817/AE1817)-1)/(1+($X$2*AF1817*AD$8)^2), (AF1817^2*AD$8*$X$2+1/($X$2*AD$8*(AC$1017+1+AF1817/AE1817           )))/(1+($X$2*AF1817*AD$8)^2))),           V_rtHz(AE1817)/($X$2*AD$8*(AE1817*AC$1017+AE1817+AF1817)),V_rtHz(AF1817)*SQRT(Sum_Sq(AE1817*AD$8*$X$2*AC$1017,1))/($X$2*AD$8*(AE1817*AC$1017+AE1817+AF1817))))/SQRT(Sum_Sq(1/(1+$A1817)+$AC$2/$I$2-1/(1+(1+AF1817/AE1817)/AC$1017),$X$2/$I$2)),IF(AF1818&lt;0,"A",AC1818))</f>
        <v>4.5870936997488794E-6</v>
      </c>
      <c r="AE1817" s="13">
        <f t="shared" si="674"/>
        <v>1862.5864315888409</v>
      </c>
      <c r="AF1817" s="12">
        <f t="shared" si="698"/>
        <v>1670709.5147428538</v>
      </c>
      <c r="AG1817" s="13"/>
      <c r="AH1817" s="13">
        <f>IF(AK1817&gt;0,SQRT(Sum_Sq($AI$2,V_rtHz($AH$2)/(1+1/$A1817),V_rtHz($AH$2*$A1817)/(1+$A1817),$AN$2*$AH$2/(1+1/$A1817),$AM$2*SQRT(Sum_Sq(AK1817,1/($X$2*AI$8*(1+AH$1017+AK1817/AJ1817))))/SQRT(Sum_Sq($X$2*AK1817*AI$8,1)),                   $AQ$2*SQRT(Sum_Sq($AH$2/(1+1/$A1817)+AK1817*( 1/(AH$1017+1+AK1817/AJ1817)-1)/(1+($X$2*AK1817*AI$8)^2), (AK1817^2*AI$8*$X$2+1/($X$2*AI$8*(AH$1017+1+AK1817/AJ1817           )))/(1+($X$2*AK1817*AI$8)^2))),           V_rtHz(AJ1817)/($X$2*AI$8*(AJ1817*AH$1017+AJ1817+AK1817)),V_rtHz(AK1817)*SQRT(Sum_Sq(AJ1817*AI$8*$X$2*AH$1017,1))/($X$2*AI$8*(AJ1817*AH$1017+AJ1817+AK1817))))/SQRT(Sum_Sq(1/(1+$A1817)+$AC$2/$I$2-1/(1+(1+AK1817/AJ1817)/AH$1017),$X$2/$I$2)),IF(AK1818&lt;0,"A",AH1818))</f>
        <v>8.1282360788391227E-6</v>
      </c>
      <c r="AI1817" s="13"/>
      <c r="AJ1817" s="13">
        <f t="shared" si="675"/>
        <v>1861.836845243186</v>
      </c>
      <c r="AK1817" s="12">
        <f t="shared" si="699"/>
        <v>5285374.4412320731</v>
      </c>
      <c r="AM1817" s="13">
        <f>IF(AP1817&gt;0,SQRT(Sum_Sq($AI$2,V_rtHz($AH$2)/(1+1/$A1817),V_rtHz($AH$2*$A1817)/(1+$A1817),$AN$2*$AH$2/(1+1/$A1817),$AM$2*SQRT(Sum_Sq(AP1817,1/($X$2*AN$8*(1+AM$1017+AP1817/AO1817))))/SQRT(Sum_Sq($X$2*AP1817*AN$8,1)),                   $AQ$2*SQRT(Sum_Sq($AH$2/(1+1/$A1817)+AP1817*( 1/(AM$1017+1+AP1817/AO1817)-1)/(1+($X$2*AP1817*AN$8)^2), (AP1817^2*AN$8*$X$2+1/($X$2*AN$8*(AM$1017+1+AP1817/AO1817           )))/(1+($X$2*AP1817*AN$8)^2))),           V_rtHz(AO1817)/($X$2*AN$8*(AO1817*AM$1017+AO1817+AP1817)),V_rtHz(AP1817)*SQRT(Sum_Sq(AO1817*AN$8*$X$2*AM$1017,1))/($X$2*AN$8*(AO1817*AM$1017+AO1817+AP1817))))/SQRT(Sum_Sq(1/(1+$A1817)+$AC$2/$I$2-1/(1+(1+AP1817/AO1817)/AM$1017),$X$2/$I$2)),IF(AP1818&lt;0,"A",AM1818))</f>
        <v>1.4447157671674415E-5</v>
      </c>
      <c r="AO1817" s="13">
        <f t="shared" si="676"/>
        <v>1861.5999970486164</v>
      </c>
      <c r="AP1817" s="12">
        <f t="shared" si="700"/>
        <v>16715947.99215693</v>
      </c>
      <c r="AR1817" s="13">
        <f t="shared" si="677"/>
        <v>31506.815879885424</v>
      </c>
      <c r="AS1817" s="13">
        <f t="shared" si="678"/>
        <v>0.34465664218175224</v>
      </c>
      <c r="AV1817" s="13"/>
      <c r="AW1817" s="13">
        <f t="shared" si="679"/>
        <v>9963.3300000000036</v>
      </c>
      <c r="AX1817" s="13">
        <f t="shared" si="680"/>
        <v>1.0898999999999972</v>
      </c>
      <c r="AZ1817" s="13"/>
      <c r="BA1817" s="13"/>
      <c r="BB1817" s="13">
        <f t="shared" si="681"/>
        <v>3150.681587988543</v>
      </c>
      <c r="BC1817" s="13">
        <f t="shared" si="682"/>
        <v>3.4465664218175047</v>
      </c>
      <c r="BD1817" s="13"/>
      <c r="BE1817" s="13"/>
      <c r="BG1817" s="13">
        <f t="shared" si="683"/>
        <v>996.3330000000002</v>
      </c>
      <c r="BH1817" s="13">
        <f t="shared" si="684"/>
        <v>10.899000000000013</v>
      </c>
      <c r="BI1817" s="13"/>
      <c r="BL1817" s="13">
        <f t="shared" si="685"/>
        <v>315.06815879885437</v>
      </c>
      <c r="BM1817" s="13">
        <f t="shared" si="686"/>
        <v>34.465664218175107</v>
      </c>
      <c r="BP1817" s="13"/>
      <c r="BQ1817" s="13">
        <f t="shared" si="687"/>
        <v>99.633300000000006</v>
      </c>
      <c r="BR1817" s="13">
        <f t="shared" si="688"/>
        <v>108.99000000000024</v>
      </c>
      <c r="BT1817" s="13"/>
      <c r="BU1817" s="13"/>
      <c r="BV1817" s="13">
        <f t="shared" si="689"/>
        <v>31.506815879885437</v>
      </c>
      <c r="BW1817" s="13">
        <f t="shared" si="690"/>
        <v>344.65664218175209</v>
      </c>
      <c r="CA1817" s="13">
        <f t="shared" si="691"/>
        <v>9.9633299999999991</v>
      </c>
      <c r="CB1817" s="13">
        <f t="shared" si="692"/>
        <v>1089.9000000000028</v>
      </c>
    </row>
    <row r="1818" spans="1:80" x14ac:dyDescent="0.3">
      <c r="A1818" s="13">
        <f t="shared" si="668"/>
        <v>0.66680676921362181</v>
      </c>
      <c r="C1818" s="13">
        <f>IF(F1818&gt;0,SQRT(Sum_Sq($AI$2,V_rtHz($AH$2)/(1+1/$A1818),V_rtHz($AH$2*$A1818)/(1+$A1818),$AN$2*$AH$2/(1+1/$A1818),$AM$2*SQRT(Sum_Sq(F1818,1/($X$2*D$8*(1+C$1017+F1818/E1818))))/SQRT(Sum_Sq($X$2*F1818*D$8,1)),                   $AQ$2*SQRT(Sum_Sq($AH$2/(1+1/$A1818)+F1818*( 1/(C$1017+1+F1818/E1818)-1)/(1+($X$2*F1818*D$8)^2), (F1818^2*D$8*$X$2+1/($X$2*D$8*(C$1017+1+F1818/E1818           )))/(1+($X$2*F1818*D$8)^2))),           V_rtHz(E1818)/($X$2*D$8*(E1818*C$1017+E1818+F1818)),V_rtHz(F1818)*SQRT(Sum_Sq(E1818*D$8*$X$2*C$1017,1))/($X$2*D$8*(E1818*C$1017+E1818+F1818))))/SQRT(Sum_Sq(1/(1+$A1818)+$AC$2/$I$2-1/(1+(1+F1818/E1818)/C$1017),$X$2/$I$2)),IF(F1819&lt;0,"A",C1819))</f>
        <v>6.543809441646839E-7</v>
      </c>
      <c r="E1818" s="13">
        <f t="shared" si="669"/>
        <v>2328.9914148831072</v>
      </c>
      <c r="F1818" s="12">
        <f t="shared" si="693"/>
        <v>4225.2216185547386</v>
      </c>
      <c r="H1818" s="13">
        <f>IF(K1818&gt;0,SQRT(Sum_Sq($AI$2,V_rtHz($AH$2)/(1+1/$A1818),V_rtHz($AH$2*$A1818)/(1+$A1818),$AN$2*$AH$2/(1+1/$A1818),$AM$2*SQRT(Sum_Sq(K1818,1/($X$2*I$8*(1+H$1017+K1818/J1818))))/SQRT(Sum_Sq($X$2*K1818*I$8,1)),                   $AQ$2*SQRT(Sum_Sq($AH$2/(1+1/$A1818)+K1818*( 1/(H$1017+1+K1818/J1818)-1)/(1+($X$2*K1818*I$8)^2), (K1818^2*I$8*$X$2+1/($X$2*I$8*(H$1017+1+K1818/J1818           )))/(1+($X$2*K1818*I$8)^2))),           V_rtHz(J1818)/($X$2*I$8*(J1818*H$1017+J1818+K1818)),V_rtHz(K1818)*SQRT(Sum_Sq(J1818*I$8*$X$2*H$1017,1))/($X$2*I$8*(J1818*H$1017+J1818+K1818))))/SQRT(Sum_Sq(1/(1+$A1818)+$AC$2/$I$2-1/(1+(1+K1818/J1818)/H$1017),$X$2/$I$2)),IF(K1819&lt;0,"A",H1819))</f>
        <v>6.8753168788538167E-7</v>
      </c>
      <c r="J1818" s="13">
        <f t="shared" si="670"/>
        <v>1967.3054669936323</v>
      </c>
      <c r="K1818" s="12">
        <f t="shared" si="694"/>
        <v>15817.781862019743</v>
      </c>
      <c r="M1818" s="13">
        <f>IF(P1818&gt;0,SQRT(Sum_Sq($AI$2,V_rtHz($AH$2)/(1+1/$A1818),V_rtHz($AH$2*$A1818)/(1+$A1818),$AN$2*$AH$2/(1+1/$A1818),$AM$2*SQRT(Sum_Sq(P1818,1/($X$2*N$8*(1+M$1017+P1818/O1818))))/SQRT(Sum_Sq($X$2*P1818*N$8,1)),                   $AQ$2*SQRT(Sum_Sq($AH$2/(1+1/$A1818)+P1818*( 1/(M$1017+1+P1818/O1818)-1)/(1+($X$2*P1818*N$8)^2), (P1818^2*N$8*$X$2+1/($X$2*N$8*(M$1017+1+P1818/O1818           )))/(1+($X$2*P1818*N$8)^2))),           V_rtHz(O1818)/($X$2*N$8*(O1818*M$1017+O1818+P1818)),V_rtHz(P1818)*SQRT(Sum_Sq(O1818*N$8*$X$2*M$1017,1))/($X$2*N$8*(O1818*M$1017+O1818+P1818))))/SQRT(Sum_Sq(1/(1+$A1818)+$AC$2/$I$2-1/(1+(1+P1818/O1818)/M$1017),$X$2/$I$2)),IF(P1819&lt;0,"A",M1819))</f>
        <v>9.5213690510923241E-7</v>
      </c>
      <c r="O1818" s="13">
        <f t="shared" si="671"/>
        <v>1884.3202683494012</v>
      </c>
      <c r="P1818" s="12">
        <f t="shared" si="695"/>
        <v>52223.101565491466</v>
      </c>
      <c r="R1818" s="13">
        <f>IF(U1818&gt;0,SQRT(Sum_Sq($AI$2,V_rtHz($AH$2)/(1+1/$A1818),V_rtHz($AH$2*$A1818)/(1+$A1818),$AN$2*$AH$2/(1+1/$A1818),$AM$2*SQRT(Sum_Sq(U1818,1/($X$2*S$8*(1+R$1017+U1818/T1818))))/SQRT(Sum_Sq($X$2*U1818*S$8,1)),                   $AQ$2*SQRT(Sum_Sq($AH$2/(1+1/$A1818)+U1818*( 1/(R$1017+1+U1818/T1818)-1)/(1+($X$2*U1818*S$8)^2), (U1818^2*S$8*$X$2+1/($X$2*S$8*(R$1017+1+U1818/T1818           )))/(1+($X$2*U1818*S$8)^2))),           V_rtHz(T1818)/($X$2*S$8*(T1818*R$1017+T1818+U1818)),V_rtHz(U1818)*SQRT(Sum_Sq(T1818*S$8*$X$2*R$1017,1))/($X$2*S$8*(T1818*R$1017+T1818+U1818))))/SQRT(Sum_Sq(1/(1+$A1818)+$AC$2/$I$2-1/(1+(1+U1818/T1818)/R$1017),$X$2/$I$2)),IF(U1819&lt;0,"A",R1819))</f>
        <v>1.5289833356355077E-6</v>
      </c>
      <c r="T1818" s="13">
        <f t="shared" si="672"/>
        <v>1860.2246897517418</v>
      </c>
      <c r="U1818" s="12">
        <f t="shared" si="696"/>
        <v>167283.064805559</v>
      </c>
      <c r="X1818" s="13">
        <f>IF(AA1818&gt;0,SQRT(Sum_Sq($AI$2,V_rtHz($AH$2)/(1+1/$A1818),V_rtHz($AH$2*$A1818)/(1+$A1818),$AN$2*$AH$2/(1+1/$A1818),$AM$2*SQRT(Sum_Sq(AA1818,1/($X$2*Y$8*(1+X$1017+AA1818/Z1818))))/SQRT(Sum_Sq($X$2*AA1818*Y$8,1)),                   $AQ$2*SQRT(Sum_Sq($AH$2/(1+1/$A1818)+AA1818*( 1/(X$1017+1+AA1818/Z1818)-1)/(1+($X$2*AA1818*Y$8)^2), (AA1818^2*Y$8*$X$2+1/($X$2*Y$8*(X$1017+1+AA1818/Z1818           )))/(1+($X$2*AA1818*Y$8)^2))),           V_rtHz(Z1818)/($X$2*Y$8*(Z1818*X$1017+Z1818+AA1818)),V_rtHz(AA1818)*SQRT(Sum_Sq(Z1818*Y$8*$X$2*X$1017,1))/($X$2*Y$8*(Z1818*X$1017+Z1818+AA1818))))/SQRT(Sum_Sq(1/(1+$A1818)+$AC$2/$I$2-1/(1+(1+AA1818/Z1818)/X$1017),$X$2/$I$2)),IF(AA1819&lt;0,"A",X1819))</f>
        <v>2.6230900053540941E-6</v>
      </c>
      <c r="Z1818" s="13">
        <f t="shared" si="673"/>
        <v>1852.7987910733457</v>
      </c>
      <c r="AA1818" s="12">
        <f t="shared" si="697"/>
        <v>531115.67877760658</v>
      </c>
      <c r="AC1818" s="13">
        <f>IF(AF1818&gt;0,SQRT(Sum_Sq($AI$2,V_rtHz($AH$2)/(1+1/$A1818),V_rtHz($AH$2*$A1818)/(1+$A1818),$AN$2*$AH$2/(1+1/$A1818),$AM$2*SQRT(Sum_Sq(AF1818,1/($X$2*AD$8*(1+AC$1017+AF1818/AE1818))))/SQRT(Sum_Sq($X$2*AF1818*AD$8,1)),                   $AQ$2*SQRT(Sum_Sq($AH$2/(1+1/$A1818)+AF1818*( 1/(AC$1017+1+AF1818/AE1818)-1)/(1+($X$2*AF1818*AD$8)^2), (AF1818^2*AD$8*$X$2+1/($X$2*AD$8*(AC$1017+1+AF1818/AE1818           )))/(1+($X$2*AF1818*AD$8)^2))),           V_rtHz(AE1818)/($X$2*AD$8*(AE1818*AC$1017+AE1818+AF1818)),V_rtHz(AF1818)*SQRT(Sum_Sq(AE1818*AD$8*$X$2*AC$1017,1))/($X$2*AD$8*(AE1818*AC$1017+AE1818+AF1818))))/SQRT(Sum_Sq(1/(1+$A1818)+$AC$2/$I$2-1/(1+(1+AF1818/AE1818)/AC$1017),$X$2/$I$2)),IF(AF1819&lt;0,"A",AC1819))</f>
        <v>4.6102045462285139E-6</v>
      </c>
      <c r="AE1818" s="13">
        <f t="shared" si="674"/>
        <v>1850.4693037403756</v>
      </c>
      <c r="AF1818" s="12">
        <f t="shared" si="698"/>
        <v>1681649.550736354</v>
      </c>
      <c r="AG1818" s="13"/>
      <c r="AH1818" s="13">
        <f>IF(AK1818&gt;0,SQRT(Sum_Sq($AI$2,V_rtHz($AH$2)/(1+1/$A1818),V_rtHz($AH$2*$A1818)/(1+$A1818),$AN$2*$AH$2/(1+1/$A1818),$AM$2*SQRT(Sum_Sq(AK1818,1/($X$2*AI$8*(1+AH$1017+AK1818/AJ1818))))/SQRT(Sum_Sq($X$2*AK1818*AI$8,1)),                   $AQ$2*SQRT(Sum_Sq($AH$2/(1+1/$A1818)+AK1818*( 1/(AH$1017+1+AK1818/AJ1818)-1)/(1+($X$2*AK1818*AI$8)^2), (AK1818^2*AI$8*$X$2+1/($X$2*AI$8*(AH$1017+1+AK1818/AJ1818           )))/(1+($X$2*AK1818*AI$8)^2))),           V_rtHz(AJ1818)/($X$2*AI$8*(AJ1818*AH$1017+AJ1818+AK1818)),V_rtHz(AK1818)*SQRT(Sum_Sq(AJ1818*AI$8*$X$2*AH$1017,1))/($X$2*AI$8*(AJ1818*AH$1017+AJ1818+AK1818))))/SQRT(Sum_Sq(1/(1+$A1818)+$AC$2/$I$2-1/(1+(1+AK1818/AJ1818)/AH$1017),$X$2/$I$2)),IF(AK1819&lt;0,"A",AH1819))</f>
        <v>8.1691546142920379E-6</v>
      </c>
      <c r="AI1818" s="13"/>
      <c r="AJ1818" s="13">
        <f t="shared" si="675"/>
        <v>1849.7345158848098</v>
      </c>
      <c r="AK1818" s="12">
        <f t="shared" si="699"/>
        <v>5319955.2644371474</v>
      </c>
      <c r="AM1818" s="13">
        <f>IF(AP1818&gt;0,SQRT(Sum_Sq($AI$2,V_rtHz($AH$2)/(1+1/$A1818),V_rtHz($AH$2*$A1818)/(1+$A1818),$AN$2*$AH$2/(1+1/$A1818),$AM$2*SQRT(Sum_Sq(AP1818,1/($X$2*AN$8*(1+AM$1017+AP1818/AO1818))))/SQRT(Sum_Sq($X$2*AP1818*AN$8,1)),                   $AQ$2*SQRT(Sum_Sq($AH$2/(1+1/$A1818)+AP1818*( 1/(AM$1017+1+AP1818/AO1818)-1)/(1+($X$2*AP1818*AN$8)^2), (AP1818^2*AN$8*$X$2+1/($X$2*AN$8*(AM$1017+1+AP1818/AO1818           )))/(1+($X$2*AP1818*AN$8)^2))),           V_rtHz(AO1818)/($X$2*AN$8*(AO1818*AM$1017+AO1818+AP1818)),V_rtHz(AP1818)*SQRT(Sum_Sq(AO1818*AN$8*$X$2*AM$1017,1))/($X$2*AN$8*(AO1818*AM$1017+AO1818+AP1818))))/SQRT(Sum_Sq(1/(1+$A1818)+$AC$2/$I$2-1/(1+(1+AP1818/AO1818)/AM$1017),$X$2/$I$2)),IF(AP1819&lt;0,"A",AM1819))</f>
        <v>1.4519927360912592E-5</v>
      </c>
      <c r="AO1818" s="13">
        <f t="shared" si="676"/>
        <v>1849.502341068845</v>
      </c>
      <c r="AP1818" s="12">
        <f t="shared" si="700"/>
        <v>16825287.560804352</v>
      </c>
      <c r="AR1818" s="13">
        <f t="shared" si="677"/>
        <v>31506.815879885424</v>
      </c>
      <c r="AS1818" s="13">
        <f t="shared" si="678"/>
        <v>0.34465664218175168</v>
      </c>
      <c r="AV1818" s="13"/>
      <c r="AW1818" s="13">
        <f t="shared" si="679"/>
        <v>9963.3300000000036</v>
      </c>
      <c r="AX1818" s="13">
        <f t="shared" si="680"/>
        <v>1.0898999999999985</v>
      </c>
      <c r="AZ1818" s="13"/>
      <c r="BA1818" s="13"/>
      <c r="BB1818" s="13">
        <f t="shared" si="681"/>
        <v>3150.681587988543</v>
      </c>
      <c r="BC1818" s="13">
        <f t="shared" si="682"/>
        <v>3.4465664218174981</v>
      </c>
      <c r="BD1818" s="13"/>
      <c r="BE1818" s="13"/>
      <c r="BG1818" s="13">
        <f t="shared" si="683"/>
        <v>996.3330000000002</v>
      </c>
      <c r="BH1818" s="13">
        <f t="shared" si="684"/>
        <v>10.899000000000013</v>
      </c>
      <c r="BI1818" s="13"/>
      <c r="BL1818" s="13">
        <f t="shared" si="685"/>
        <v>315.06815879885437</v>
      </c>
      <c r="BM1818" s="13">
        <f t="shared" si="686"/>
        <v>34.465664218175149</v>
      </c>
      <c r="BP1818" s="13"/>
      <c r="BQ1818" s="13">
        <f t="shared" si="687"/>
        <v>99.633300000000006</v>
      </c>
      <c r="BR1818" s="13">
        <f t="shared" si="688"/>
        <v>108.99000000000034</v>
      </c>
      <c r="BT1818" s="13"/>
      <c r="BU1818" s="13"/>
      <c r="BV1818" s="13">
        <f t="shared" si="689"/>
        <v>31.50681587988543</v>
      </c>
      <c r="BW1818" s="13">
        <f t="shared" si="690"/>
        <v>344.65664218175209</v>
      </c>
      <c r="CA1818" s="13">
        <f t="shared" si="691"/>
        <v>9.9633299999999991</v>
      </c>
      <c r="CB1818" s="13">
        <f t="shared" si="692"/>
        <v>1089.9000000000001</v>
      </c>
    </row>
    <row r="1819" spans="1:80" x14ac:dyDescent="0.3">
      <c r="A1819" s="13">
        <f t="shared" si="668"/>
        <v>0.67608297539198181</v>
      </c>
      <c r="C1819" s="13">
        <f>IF(F1819&gt;0,SQRT(Sum_Sq($AI$2,V_rtHz($AH$2)/(1+1/$A1819),V_rtHz($AH$2*$A1819)/(1+$A1819),$AN$2*$AH$2/(1+1/$A1819),$AM$2*SQRT(Sum_Sq(F1819,1/($X$2*D$8*(1+C$1017+F1819/E1819))))/SQRT(Sum_Sq($X$2*F1819*D$8,1)),                   $AQ$2*SQRT(Sum_Sq($AH$2/(1+1/$A1819)+F1819*( 1/(C$1017+1+F1819/E1819)-1)/(1+($X$2*F1819*D$8)^2), (F1819^2*D$8*$X$2+1/($X$2*D$8*(C$1017+1+F1819/E1819           )))/(1+($X$2*F1819*D$8)^2))),           V_rtHz(E1819)/($X$2*D$8*(E1819*C$1017+E1819+F1819)),V_rtHz(F1819)*SQRT(Sum_Sq(E1819*D$8*$X$2*C$1017,1))/($X$2*D$8*(E1819*C$1017+E1819+F1819))))/SQRT(Sum_Sq(1/(1+$A1819)+$AC$2/$I$2-1/(1+(1+F1819/E1819)/C$1017),$X$2/$I$2)),IF(F1820&lt;0,"A",C1820))</f>
        <v>6.5608213988752415E-7</v>
      </c>
      <c r="E1819" s="13">
        <f t="shared" si="669"/>
        <v>2304.7755113301837</v>
      </c>
      <c r="F1819" s="12">
        <f t="shared" si="693"/>
        <v>4269.6153387681215</v>
      </c>
      <c r="H1819" s="13">
        <f>IF(K1819&gt;0,SQRT(Sum_Sq($AI$2,V_rtHz($AH$2)/(1+1/$A1819),V_rtHz($AH$2*$A1819)/(1+$A1819),$AN$2*$AH$2/(1+1/$A1819),$AM$2*SQRT(Sum_Sq(K1819,1/($X$2*I$8*(1+H$1017+K1819/J1819))))/SQRT(Sum_Sq($X$2*K1819*I$8,1)),                   $AQ$2*SQRT(Sum_Sq($AH$2/(1+1/$A1819)+K1819*( 1/(H$1017+1+K1819/J1819)-1)/(1+($X$2*K1819*I$8)^2), (K1819^2*I$8*$X$2+1/($X$2*I$8*(H$1017+1+K1819/J1819           )))/(1+($X$2*K1819*I$8)^2))),           V_rtHz(J1819)/($X$2*I$8*(J1819*H$1017+J1819+K1819)),V_rtHz(K1819)*SQRT(Sum_Sq(J1819*I$8*$X$2*H$1017,1))/($X$2*I$8*(J1819*H$1017+J1819+K1819))))/SQRT(Sum_Sq(1/(1+$A1819)+$AC$2/$I$2-1/(1+(1+K1819/J1819)/H$1017),$X$2/$I$2)),IF(K1820&lt;0,"A",H1820))</f>
        <v>6.9101600906503379E-7</v>
      </c>
      <c r="J1819" s="13">
        <f t="shared" si="670"/>
        <v>1952.8023060782302</v>
      </c>
      <c r="K1819" s="12">
        <f t="shared" si="694"/>
        <v>15935.258083220195</v>
      </c>
      <c r="M1819" s="13">
        <f>IF(P1819&gt;0,SQRT(Sum_Sq($AI$2,V_rtHz($AH$2)/(1+1/$A1819),V_rtHz($AH$2*$A1819)/(1+$A1819),$AN$2*$AH$2/(1+1/$A1819),$AM$2*SQRT(Sum_Sq(P1819,1/($X$2*N$8*(1+M$1017+P1819/O1819))))/SQRT(Sum_Sq($X$2*P1819*N$8,1)),                   $AQ$2*SQRT(Sum_Sq($AH$2/(1+1/$A1819)+P1819*( 1/(M$1017+1+P1819/O1819)-1)/(1+($X$2*P1819*N$8)^2), (P1819^2*N$8*$X$2+1/($X$2*N$8*(M$1017+1+P1819/O1819           )))/(1+($X$2*P1819*N$8)^2))),           V_rtHz(O1819)/($X$2*N$8*(O1819*M$1017+O1819+P1819)),V_rtHz(P1819)*SQRT(Sum_Sq(O1819*N$8*$X$2*M$1017,1))/($X$2*N$8*(O1819*M$1017+O1819+P1819))))/SQRT(Sum_Sq(1/(1+$A1819)+$AC$2/$I$2-1/(1+(1+P1819/O1819)/M$1017),$X$2/$I$2)),IF(P1820&lt;0,"A",M1820))</f>
        <v>9.5712611967854952E-7</v>
      </c>
      <c r="O1819" s="13">
        <f t="shared" si="671"/>
        <v>1871.5959459942292</v>
      </c>
      <c r="P1819" s="12">
        <f t="shared" si="695"/>
        <v>52578.148059436076</v>
      </c>
      <c r="R1819" s="13">
        <f>IF(U1819&gt;0,SQRT(Sum_Sq($AI$2,V_rtHz($AH$2)/(1+1/$A1819),V_rtHz($AH$2*$A1819)/(1+$A1819),$AN$2*$AH$2/(1+1/$A1819),$AM$2*SQRT(Sum_Sq(U1819,1/($X$2*S$8*(1+R$1017+U1819/T1819))))/SQRT(Sum_Sq($X$2*U1819*S$8,1)),                   $AQ$2*SQRT(Sum_Sq($AH$2/(1+1/$A1819)+U1819*( 1/(R$1017+1+U1819/T1819)-1)/(1+($X$2*U1819*S$8)^2), (U1819^2*S$8*$X$2+1/($X$2*S$8*(R$1017+1+U1819/T1819           )))/(1+($X$2*U1819*S$8)^2))),           V_rtHz(T1819)/($X$2*S$8*(T1819*R$1017+T1819+U1819)),V_rtHz(U1819)*SQRT(Sum_Sq(T1819*S$8*$X$2*R$1017,1))/($X$2*S$8*(T1819*R$1017+T1819+U1819))))/SQRT(Sum_Sq(1/(1+$A1819)+$AC$2/$I$2-1/(1+(1+U1819/T1819)/R$1017),$X$2/$I$2)),IF(U1820&lt;0,"A",R1820))</f>
        <v>1.5368841516568078E-6</v>
      </c>
      <c r="T1819" s="13">
        <f t="shared" si="672"/>
        <v>1847.987912759007</v>
      </c>
      <c r="U1819" s="12">
        <f t="shared" si="696"/>
        <v>168390.75904130252</v>
      </c>
      <c r="X1819" s="13">
        <f>IF(AA1819&gt;0,SQRT(Sum_Sq($AI$2,V_rtHz($AH$2)/(1+1/$A1819),V_rtHz($AH$2*$A1819)/(1+$A1819),$AN$2*$AH$2/(1+1/$A1819),$AM$2*SQRT(Sum_Sq(AA1819,1/($X$2*Y$8*(1+X$1017+AA1819/Z1819))))/SQRT(Sum_Sq($X$2*AA1819*Y$8,1)),                   $AQ$2*SQRT(Sum_Sq($AH$2/(1+1/$A1819)+AA1819*( 1/(X$1017+1+AA1819/Z1819)-1)/(1+($X$2*AA1819*Y$8)^2), (AA1819^2*Y$8*$X$2+1/($X$2*Y$8*(X$1017+1+AA1819/Z1819           )))/(1+($X$2*AA1819*Y$8)^2))),           V_rtHz(Z1819)/($X$2*Y$8*(Z1819*X$1017+Z1819+AA1819)),V_rtHz(AA1819)*SQRT(Sum_Sq(Z1819*Y$8*$X$2*X$1017,1))/($X$2*Y$8*(Z1819*X$1017+Z1819+AA1819))))/SQRT(Sum_Sq(1/(1+$A1819)+$AC$2/$I$2-1/(1+(1+AA1819/Z1819)/X$1017),$X$2/$I$2)),IF(AA1820&lt;0,"A",X1820))</f>
        <v>2.6365255008991736E-6</v>
      </c>
      <c r="Z1819" s="13">
        <f t="shared" si="673"/>
        <v>1840.709696179634</v>
      </c>
      <c r="AA1819" s="12">
        <f t="shared" si="697"/>
        <v>534603.84850562329</v>
      </c>
      <c r="AC1819" s="13">
        <f>IF(AF1819&gt;0,SQRT(Sum_Sq($AI$2,V_rtHz($AH$2)/(1+1/$A1819),V_rtHz($AH$2*$A1819)/(1+$A1819),$AN$2*$AH$2/(1+1/$A1819),$AM$2*SQRT(Sum_Sq(AF1819,1/($X$2*AD$8*(1+AC$1017+AF1819/AE1819))))/SQRT(Sum_Sq($X$2*AF1819*AD$8,1)),                   $AQ$2*SQRT(Sum_Sq($AH$2/(1+1/$A1819)+AF1819*( 1/(AC$1017+1+AF1819/AE1819)-1)/(1+($X$2*AF1819*AD$8)^2), (AF1819^2*AD$8*$X$2+1/($X$2*AD$8*(AC$1017+1+AF1819/AE1819           )))/(1+($X$2*AF1819*AD$8)^2))),           V_rtHz(AE1819)/($X$2*AD$8*(AE1819*AC$1017+AE1819+AF1819)),V_rtHz(AF1819)*SQRT(Sum_Sq(AE1819*AD$8*$X$2*AC$1017,1))/($X$2*AD$8*(AE1819*AC$1017+AE1819+AF1819))))/SQRT(Sum_Sq(1/(1+$A1819)+$AC$2/$I$2-1/(1+(1+AF1819/AE1819)/AC$1017),$X$2/$I$2)),IF(AF1820&lt;0,"A",AC1820))</f>
        <v>4.6337406298396461E-6</v>
      </c>
      <c r="AE1819" s="13">
        <f t="shared" si="674"/>
        <v>1838.4262882457572</v>
      </c>
      <c r="AF1819" s="12">
        <f t="shared" si="698"/>
        <v>1692665.5657517617</v>
      </c>
      <c r="AG1819" s="13"/>
      <c r="AH1819" s="13">
        <f>IF(AK1819&gt;0,SQRT(Sum_Sq($AI$2,V_rtHz($AH$2)/(1+1/$A1819),V_rtHz($AH$2*$A1819)/(1+$A1819),$AN$2*$AH$2/(1+1/$A1819),$AM$2*SQRT(Sum_Sq(AK1819,1/($X$2*AI$8*(1+AH$1017+AK1819/AJ1819))))/SQRT(Sum_Sq($X$2*AK1819*AI$8,1)),                   $AQ$2*SQRT(Sum_Sq($AH$2/(1+1/$A1819)+AK1819*( 1/(AH$1017+1+AK1819/AJ1819)-1)/(1+($X$2*AK1819*AI$8)^2), (AK1819^2*AI$8*$X$2+1/($X$2*AI$8*(AH$1017+1+AK1819/AJ1819           )))/(1+($X$2*AK1819*AI$8)^2))),           V_rtHz(AJ1819)/($X$2*AI$8*(AJ1819*AH$1017+AJ1819+AK1819)),V_rtHz(AK1819)*SQRT(Sum_Sq(AJ1819*AI$8*$X$2*AH$1017,1))/($X$2*AI$8*(AJ1819*AH$1017+AJ1819+AK1819))))/SQRT(Sum_Sq(1/(1+$A1819)+$AC$2/$I$2-1/(1+(1+AK1819/AJ1819)/AH$1017),$X$2/$I$2)),IF(AK1820&lt;0,"A",AH1820))</f>
        <v>8.2108248075970347E-6</v>
      </c>
      <c r="AI1819" s="13"/>
      <c r="AJ1819" s="13">
        <f t="shared" si="675"/>
        <v>1837.7060106320912</v>
      </c>
      <c r="AK1819" s="12">
        <f t="shared" si="699"/>
        <v>5354776.4542641854</v>
      </c>
      <c r="AM1819" s="13">
        <f>IF(AP1819&gt;0,SQRT(Sum_Sq($AI$2,V_rtHz($AH$2)/(1+1/$A1819),V_rtHz($AH$2*$A1819)/(1+$A1819),$AN$2*$AH$2/(1+1/$A1819),$AM$2*SQRT(Sum_Sq(AP1819,1/($X$2*AN$8*(1+AM$1017+AP1819/AO1819))))/SQRT(Sum_Sq($X$2*AP1819*AN$8,1)),                   $AQ$2*SQRT(Sum_Sq($AH$2/(1+1/$A1819)+AP1819*( 1/(AM$1017+1+AP1819/AO1819)-1)/(1+($X$2*AP1819*AN$8)^2), (AP1819^2*AN$8*$X$2+1/($X$2*AN$8*(AM$1017+1+AP1819/AO1819           )))/(1+($X$2*AP1819*AN$8)^2))),           V_rtHz(AO1819)/($X$2*AN$8*(AO1819*AM$1017+AO1819+AP1819)),V_rtHz(AP1819)*SQRT(Sum_Sq(AO1819*AN$8*$X$2*AM$1017,1))/($X$2*AN$8*(AO1819*AM$1017+AO1819+AP1819))))/SQRT(Sum_Sq(1/(1+$A1819)+$AC$2/$I$2-1/(1+(1+AP1819/AO1819)/AM$1017),$X$2/$I$2)),IF(AP1820&lt;0,"A",AM1820))</f>
        <v>1.4594033030345584E-5</v>
      </c>
      <c r="AO1819" s="13">
        <f t="shared" si="676"/>
        <v>1837.4784182491953</v>
      </c>
      <c r="AP1819" s="12">
        <f t="shared" si="700"/>
        <v>16935387.335060362</v>
      </c>
      <c r="AR1819" s="13">
        <f t="shared" si="677"/>
        <v>31506.815879885431</v>
      </c>
      <c r="AS1819" s="13">
        <f t="shared" si="678"/>
        <v>0.34465664218175113</v>
      </c>
      <c r="AV1819" s="13"/>
      <c r="AW1819" s="13">
        <f t="shared" si="679"/>
        <v>9963.3300000000036</v>
      </c>
      <c r="AX1819" s="13">
        <f t="shared" si="680"/>
        <v>1.0898999999999972</v>
      </c>
      <c r="AZ1819" s="13"/>
      <c r="BA1819" s="13"/>
      <c r="BB1819" s="13">
        <f t="shared" si="681"/>
        <v>3150.681587988543</v>
      </c>
      <c r="BC1819" s="13">
        <f t="shared" si="682"/>
        <v>3.4465664218175016</v>
      </c>
      <c r="BD1819" s="13"/>
      <c r="BE1819" s="13"/>
      <c r="BG1819" s="13">
        <f t="shared" si="683"/>
        <v>996.3330000000002</v>
      </c>
      <c r="BH1819" s="13">
        <f t="shared" si="684"/>
        <v>10.899000000000029</v>
      </c>
      <c r="BI1819" s="13"/>
      <c r="BL1819" s="13">
        <f t="shared" si="685"/>
        <v>315.06815879885437</v>
      </c>
      <c r="BM1819" s="13">
        <f t="shared" si="686"/>
        <v>34.465664218175064</v>
      </c>
      <c r="BP1819" s="13"/>
      <c r="BQ1819" s="13">
        <f t="shared" si="687"/>
        <v>99.633300000000006</v>
      </c>
      <c r="BR1819" s="13">
        <f t="shared" si="688"/>
        <v>108.99000000000012</v>
      </c>
      <c r="BT1819" s="13"/>
      <c r="BU1819" s="13"/>
      <c r="BV1819" s="13">
        <f t="shared" si="689"/>
        <v>31.506815879885437</v>
      </c>
      <c r="BW1819" s="13">
        <f t="shared" si="690"/>
        <v>344.6566421817526</v>
      </c>
      <c r="CA1819" s="13">
        <f t="shared" si="691"/>
        <v>9.9633299999999991</v>
      </c>
      <c r="CB1819" s="13">
        <f t="shared" si="692"/>
        <v>1089.9000000000028</v>
      </c>
    </row>
    <row r="1820" spans="1:80" x14ac:dyDescent="0.3">
      <c r="A1820" s="13">
        <f t="shared" si="668"/>
        <v>0.68548822645266094</v>
      </c>
      <c r="C1820" s="13">
        <f>IF(F1820&gt;0,SQRT(Sum_Sq($AI$2,V_rtHz($AH$2)/(1+1/$A1820),V_rtHz($AH$2*$A1820)/(1+$A1820),$AN$2*$AH$2/(1+1/$A1820),$AM$2*SQRT(Sum_Sq(F1820,1/($X$2*D$8*(1+C$1017+F1820/E1820))))/SQRT(Sum_Sq($X$2*F1820*D$8,1)),                   $AQ$2*SQRT(Sum_Sq($AH$2/(1+1/$A1820)+F1820*( 1/(C$1017+1+F1820/E1820)-1)/(1+($X$2*F1820*D$8)^2), (F1820^2*D$8*$X$2+1/($X$2*D$8*(C$1017+1+F1820/E1820           )))/(1+($X$2*F1820*D$8)^2))),           V_rtHz(E1820)/($X$2*D$8*(E1820*C$1017+E1820+F1820)),V_rtHz(F1820)*SQRT(Sum_Sq(E1820*D$8*$X$2*C$1017,1))/($X$2*D$8*(E1820*C$1017+E1820+F1820))))/SQRT(Sum_Sq(1/(1+$A1820)+$AC$2/$I$2-1/(1+(1+F1820/E1820)/C$1017),$X$2/$I$2)),IF(F1821&lt;0,"A",C1821))</f>
        <v>6.5789042317677162E-7</v>
      </c>
      <c r="E1820" s="13">
        <f t="shared" si="669"/>
        <v>2280.9953375092437</v>
      </c>
      <c r="F1820" s="12">
        <f t="shared" si="693"/>
        <v>4314.1275713162722</v>
      </c>
      <c r="H1820" s="13">
        <f>IF(K1820&gt;0,SQRT(Sum_Sq($AI$2,V_rtHz($AH$2)/(1+1/$A1820),V_rtHz($AH$2*$A1820)/(1+$A1820),$AN$2*$AH$2/(1+1/$A1820),$AM$2*SQRT(Sum_Sq(K1820,1/($X$2*I$8*(1+H$1017+K1820/J1820))))/SQRT(Sum_Sq($X$2*K1820*I$8,1)),                   $AQ$2*SQRT(Sum_Sq($AH$2/(1+1/$A1820)+K1820*( 1/(H$1017+1+K1820/J1820)-1)/(1+($X$2*K1820*I$8)^2), (K1820^2*I$8*$X$2+1/($X$2*I$8*(H$1017+1+K1820/J1820           )))/(1+($X$2*K1820*I$8)^2))),           V_rtHz(J1820)/($X$2*I$8*(J1820*H$1017+J1820+K1820)),V_rtHz(K1820)*SQRT(Sum_Sq(J1820*I$8*$X$2*H$1017,1))/($X$2*I$8*(J1820*H$1017+J1820+K1820))))/SQRT(Sum_Sq(1/(1+$A1820)+$AC$2/$I$2-1/(1+(1+K1820/J1820)/H$1017),$X$2/$I$2)),IF(K1821&lt;0,"A",H1821))</f>
        <v>6.9457840484324332E-7</v>
      </c>
      <c r="J1820" s="13">
        <f t="shared" si="670"/>
        <v>1938.4263041098366</v>
      </c>
      <c r="K1820" s="12">
        <f t="shared" si="694"/>
        <v>16053.439156746452</v>
      </c>
      <c r="M1820" s="13">
        <f>IF(P1820&gt;0,SQRT(Sum_Sq($AI$2,V_rtHz($AH$2)/(1+1/$A1820),V_rtHz($AH$2*$A1820)/(1+$A1820),$AN$2*$AH$2/(1+1/$A1820),$AM$2*SQRT(Sum_Sq(P1820,1/($X$2*N$8*(1+M$1017+P1820/O1820))))/SQRT(Sum_Sq($X$2*P1820*N$8,1)),                   $AQ$2*SQRT(Sum_Sq($AH$2/(1+1/$A1820)+P1820*( 1/(M$1017+1+P1820/O1820)-1)/(1+($X$2*P1820*N$8)^2), (P1820^2*N$8*$X$2+1/($X$2*N$8*(M$1017+1+P1820/O1820           )))/(1+($X$2*P1820*N$8)^2))),           V_rtHz(O1820)/($X$2*N$8*(O1820*M$1017+O1820+P1820)),V_rtHz(P1820)*SQRT(Sum_Sq(O1820*N$8*$X$2*M$1017,1))/($X$2*N$8*(O1820*M$1017+O1820+P1820))))/SQRT(Sum_Sq(1/(1+$A1820)+$AC$2/$I$2-1/(1+(1+P1820/O1820)/M$1017),$X$2/$I$2)),IF(P1821&lt;0,"A",M1821))</f>
        <v>9.6221275966174247E-7</v>
      </c>
      <c r="O1820" s="13">
        <f t="shared" si="671"/>
        <v>1858.9590567017892</v>
      </c>
      <c r="P1820" s="12">
        <f t="shared" si="695"/>
        <v>52935.565418270999</v>
      </c>
      <c r="R1820" s="13">
        <f>IF(U1820&gt;0,SQRT(Sum_Sq($AI$2,V_rtHz($AH$2)/(1+1/$A1820),V_rtHz($AH$2*$A1820)/(1+$A1820),$AN$2*$AH$2/(1+1/$A1820),$AM$2*SQRT(Sum_Sq(U1820,1/($X$2*S$8*(1+R$1017+U1820/T1820))))/SQRT(Sum_Sq($X$2*U1820*S$8,1)),                   $AQ$2*SQRT(Sum_Sq($AH$2/(1+1/$A1820)+U1820*( 1/(R$1017+1+U1820/T1820)-1)/(1+($X$2*U1820*S$8)^2), (U1820^2*S$8*$X$2+1/($X$2*S$8*(R$1017+1+U1820/T1820           )))/(1+($X$2*U1820*S$8)^2))),           V_rtHz(T1820)/($X$2*S$8*(T1820*R$1017+T1820+U1820)),V_rtHz(U1820)*SQRT(Sum_Sq(T1820*S$8*$X$2*R$1017,1))/($X$2*S$8*(T1820*R$1017+T1820+U1820))))/SQRT(Sum_Sq(1/(1+$A1820)+$AC$2/$I$2-1/(1+(1+U1820/T1820)/R$1017),$X$2/$I$2)),IF(U1821&lt;0,"A",R1821))</f>
        <v>1.5449327272858152E-6</v>
      </c>
      <c r="T1820" s="13">
        <f t="shared" si="672"/>
        <v>1835.8286709400493</v>
      </c>
      <c r="U1820" s="12">
        <f t="shared" si="696"/>
        <v>169506.06135228157</v>
      </c>
      <c r="X1820" s="13">
        <f>IF(AA1820&gt;0,SQRT(Sum_Sq($AI$2,V_rtHz($AH$2)/(1+1/$A1820),V_rtHz($AH$2*$A1820)/(1+$A1820),$AN$2*$AH$2/(1+1/$A1820),$AM$2*SQRT(Sum_Sq(AA1820,1/($X$2*Y$8*(1+X$1017+AA1820/Z1820))))/SQRT(Sum_Sq($X$2*AA1820*Y$8,1)),                   $AQ$2*SQRT(Sum_Sq($AH$2/(1+1/$A1820)+AA1820*( 1/(X$1017+1+AA1820/Z1820)-1)/(1+($X$2*AA1820*Y$8)^2), (AA1820^2*Y$8*$X$2+1/($X$2*Y$8*(X$1017+1+AA1820/Z1820           )))/(1+($X$2*AA1820*Y$8)^2))),           V_rtHz(Z1820)/($X$2*Y$8*(Z1820*X$1017+Z1820+AA1820)),V_rtHz(AA1820)*SQRT(Sum_Sq(Z1820*Y$8*$X$2*X$1017,1))/($X$2*Y$8*(Z1820*X$1017+Z1820+AA1820))))/SQRT(Sum_Sq(1/(1+$A1820)+$AC$2/$I$2-1/(1+(1+AA1820/Z1820)/X$1017),$X$2/$I$2)),IF(AA1821&lt;0,"A",X1821))</f>
        <v>2.6502085133445221E-6</v>
      </c>
      <c r="Z1820" s="13">
        <f t="shared" si="673"/>
        <v>1828.6952241834915</v>
      </c>
      <c r="AA1820" s="12">
        <f t="shared" si="697"/>
        <v>538116.17952828924</v>
      </c>
      <c r="AC1820" s="13">
        <f>IF(AF1820&gt;0,SQRT(Sum_Sq($AI$2,V_rtHz($AH$2)/(1+1/$A1820),V_rtHz($AH$2*$A1820)/(1+$A1820),$AN$2*$AH$2/(1+1/$A1820),$AM$2*SQRT(Sum_Sq(AF1820,1/($X$2*AD$8*(1+AC$1017+AF1820/AE1820))))/SQRT(Sum_Sq($X$2*AF1820*AD$8,1)),                   $AQ$2*SQRT(Sum_Sq($AH$2/(1+1/$A1820)+AF1820*( 1/(AC$1017+1+AF1820/AE1820)-1)/(1+($X$2*AF1820*AD$8)^2), (AF1820^2*AD$8*$X$2+1/($X$2*AD$8*(AC$1017+1+AF1820/AE1820           )))/(1+($X$2*AF1820*AD$8)^2))),           V_rtHz(AE1820)/($X$2*AD$8*(AE1820*AC$1017+AE1820+AF1820)),V_rtHz(AF1820)*SQRT(Sum_Sq(AE1820*AD$8*$X$2*AC$1017,1))/($X$2*AD$8*(AE1820*AC$1017+AE1820+AF1820))))/SQRT(Sum_Sq(1/(1+$A1820)+$AC$2/$I$2-1/(1+(1+AF1820/AE1820)/AC$1017),$X$2/$I$2)),IF(AF1821&lt;0,"A",AC1821))</f>
        <v>4.6577081466798795E-6</v>
      </c>
      <c r="AE1820" s="13">
        <f t="shared" si="674"/>
        <v>1826.4569951938342</v>
      </c>
      <c r="AF1820" s="12">
        <f t="shared" si="698"/>
        <v>1703758.0854490197</v>
      </c>
      <c r="AG1820" s="13"/>
      <c r="AH1820" s="13">
        <f>IF(AK1820&gt;0,SQRT(Sum_Sq($AI$2,V_rtHz($AH$2)/(1+1/$A1820),V_rtHz($AH$2*$A1820)/(1+$A1820),$AN$2*$AH$2/(1+1/$A1820),$AM$2*SQRT(Sum_Sq(AK1820,1/($X$2*AI$8*(1+AH$1017+AK1820/AJ1820))))/SQRT(Sum_Sq($X$2*AK1820*AI$8,1)),                   $AQ$2*SQRT(Sum_Sq($AH$2/(1+1/$A1820)+AK1820*( 1/(AH$1017+1+AK1820/AJ1820)-1)/(1+($X$2*AK1820*AI$8)^2), (AK1820^2*AI$8*$X$2+1/($X$2*AI$8*(AH$1017+1+AK1820/AJ1820           )))/(1+($X$2*AK1820*AI$8)^2))),           V_rtHz(AJ1820)/($X$2*AI$8*(AJ1820*AH$1017+AJ1820+AK1820)),V_rtHz(AK1820)*SQRT(Sum_Sq(AJ1820*AI$8*$X$2*AH$1017,1))/($X$2*AI$8*(AJ1820*AH$1017+AJ1820+AK1820))))/SQRT(Sum_Sq(1/(1+$A1820)+$AC$2/$I$2-1/(1+(1+AK1820/AJ1820)/AH$1017),$X$2/$I$2)),IF(AK1821&lt;0,"A",AH1821))</f>
        <v>8.2532576059718124E-6</v>
      </c>
      <c r="AI1820" s="13"/>
      <c r="AJ1820" s="13">
        <f t="shared" si="675"/>
        <v>1825.7509450835964</v>
      </c>
      <c r="AK1820" s="12">
        <f t="shared" si="699"/>
        <v>5389839.6723228423</v>
      </c>
      <c r="AM1820" s="13">
        <f>IF(AP1820&gt;0,SQRT(Sum_Sq($AI$2,V_rtHz($AH$2)/(1+1/$A1820),V_rtHz($AH$2*$A1820)/(1+$A1820),$AN$2*$AH$2/(1+1/$A1820),$AM$2*SQRT(Sum_Sq(AP1820,1/($X$2*AN$8*(1+AM$1017+AP1820/AO1820))))/SQRT(Sum_Sq($X$2*AP1820*AN$8,1)),                   $AQ$2*SQRT(Sum_Sq($AH$2/(1+1/$A1820)+AP1820*( 1/(AM$1017+1+AP1820/AO1820)-1)/(1+($X$2*AP1820*AN$8)^2), (AP1820^2*AN$8*$X$2+1/($X$2*AN$8*(AM$1017+1+AP1820/AO1820           )))/(1+($X$2*AP1820*AN$8)^2))),           V_rtHz(AO1820)/($X$2*AN$8*(AO1820*AM$1017+AO1820+AP1820)),V_rtHz(AP1820)*SQRT(Sum_Sq(AO1820*AN$8*$X$2*AM$1017,1))/($X$2*AN$8*(AO1820*AM$1017+AO1820+AP1820))))/SQRT(Sum_Sq(1/(1+$A1820)+$AC$2/$I$2-1/(1+(1+AP1820/AO1820)/AM$1017),$X$2/$I$2)),IF(AP1821&lt;0,"A",AM1821))</f>
        <v>1.4669494145468303E-5</v>
      </c>
      <c r="AO1820" s="13">
        <f t="shared" si="676"/>
        <v>1825.5278459238561</v>
      </c>
      <c r="AP1820" s="12">
        <f t="shared" si="700"/>
        <v>17046252.568728078</v>
      </c>
      <c r="AR1820" s="13">
        <f t="shared" si="677"/>
        <v>31506.815879885424</v>
      </c>
      <c r="AS1820" s="13">
        <f t="shared" si="678"/>
        <v>0.34465664218175168</v>
      </c>
      <c r="AV1820" s="13"/>
      <c r="AW1820" s="13">
        <f t="shared" si="679"/>
        <v>9963.3300000000036</v>
      </c>
      <c r="AX1820" s="13">
        <f t="shared" si="680"/>
        <v>1.0898999999999972</v>
      </c>
      <c r="AZ1820" s="13"/>
      <c r="BA1820" s="13"/>
      <c r="BB1820" s="13">
        <f t="shared" si="681"/>
        <v>3150.681587988543</v>
      </c>
      <c r="BC1820" s="13">
        <f t="shared" si="682"/>
        <v>3.4465664218175047</v>
      </c>
      <c r="BD1820" s="13"/>
      <c r="BE1820" s="13"/>
      <c r="BG1820" s="13">
        <f t="shared" si="683"/>
        <v>996.3330000000002</v>
      </c>
      <c r="BH1820" s="13">
        <f t="shared" si="684"/>
        <v>10.899000000000013</v>
      </c>
      <c r="BI1820" s="13"/>
      <c r="BL1820" s="13">
        <f t="shared" si="685"/>
        <v>315.06815879885437</v>
      </c>
      <c r="BM1820" s="13">
        <f t="shared" si="686"/>
        <v>34.465664218175107</v>
      </c>
      <c r="BP1820" s="13"/>
      <c r="BQ1820" s="13">
        <f t="shared" si="687"/>
        <v>99.633300000000006</v>
      </c>
      <c r="BR1820" s="13">
        <f t="shared" si="688"/>
        <v>108.99000000000012</v>
      </c>
      <c r="BT1820" s="13"/>
      <c r="BU1820" s="13"/>
      <c r="BV1820" s="13">
        <f t="shared" si="689"/>
        <v>31.50681587988543</v>
      </c>
      <c r="BW1820" s="13">
        <f t="shared" si="690"/>
        <v>344.6566421817526</v>
      </c>
      <c r="CA1820" s="13">
        <f t="shared" si="691"/>
        <v>9.9633299999999991</v>
      </c>
      <c r="CB1820" s="13">
        <f t="shared" si="692"/>
        <v>1089.9000000000042</v>
      </c>
    </row>
    <row r="1821" spans="1:80" x14ac:dyDescent="0.3">
      <c r="A1821" s="13">
        <f t="shared" si="668"/>
        <v>0.69502431758879535</v>
      </c>
      <c r="C1821" s="13">
        <f>IF(F1821&gt;0,SQRT(Sum_Sq($AI$2,V_rtHz($AH$2)/(1+1/$A1821),V_rtHz($AH$2*$A1821)/(1+$A1821),$AN$2*$AH$2/(1+1/$A1821),$AM$2*SQRT(Sum_Sq(F1821,1/($X$2*D$8*(1+C$1017+F1821/E1821))))/SQRT(Sum_Sq($X$2*F1821*D$8,1)),                   $AQ$2*SQRT(Sum_Sq($AH$2/(1+1/$A1821)+F1821*( 1/(C$1017+1+F1821/E1821)-1)/(1+($X$2*F1821*D$8)^2), (F1821^2*D$8*$X$2+1/($X$2*D$8*(C$1017+1+F1821/E1821           )))/(1+($X$2*F1821*D$8)^2))),           V_rtHz(E1821)/($X$2*D$8*(E1821*C$1017+E1821+F1821)),V_rtHz(F1821)*SQRT(Sum_Sq(E1821*D$8*$X$2*C$1017,1))/($X$2*D$8*(E1821*C$1017+E1821+F1821))))/SQRT(Sum_Sq(1/(1+$A1821)+$AC$2/$I$2-1/(1+(1+F1821/E1821)/C$1017),$X$2/$I$2)),IF(F1822&lt;0,"A",C1822))</f>
        <v>6.5980528929202111E-7</v>
      </c>
      <c r="E1821" s="13">
        <f t="shared" si="669"/>
        <v>2257.6371665225315</v>
      </c>
      <c r="F1821" s="12">
        <f t="shared" si="693"/>
        <v>4358.7627903689918</v>
      </c>
      <c r="H1821" s="13">
        <f>IF(K1821&gt;0,SQRT(Sum_Sq($AI$2,V_rtHz($AH$2)/(1+1/$A1821),V_rtHz($AH$2*$A1821)/(1+$A1821),$AN$2*$AH$2/(1+1/$A1821),$AM$2*SQRT(Sum_Sq(K1821,1/($X$2*I$8*(1+H$1017+K1821/J1821))))/SQRT(Sum_Sq($X$2*K1821*I$8,1)),                   $AQ$2*SQRT(Sum_Sq($AH$2/(1+1/$A1821)+K1821*( 1/(H$1017+1+K1821/J1821)-1)/(1+($X$2*K1821*I$8)^2), (K1821^2*I$8*$X$2+1/($X$2*I$8*(H$1017+1+K1821/J1821           )))/(1+($X$2*K1821*I$8)^2))),           V_rtHz(J1821)/($X$2*I$8*(J1821*H$1017+J1821+K1821)),V_rtHz(K1821)*SQRT(Sum_Sq(J1821*I$8*$X$2*H$1017,1))/($X$2*I$8*(J1821*H$1017+J1821+K1821))))/SQRT(Sum_Sq(1/(1+$A1821)+$AC$2/$I$2-1/(1+(1+K1821/J1821)/H$1017),$X$2/$I$2)),IF(K1822&lt;0,"A",H1822))</f>
        <v>6.982199041537236E-7</v>
      </c>
      <c r="J1821" s="13">
        <f t="shared" si="670"/>
        <v>1924.1758465395917</v>
      </c>
      <c r="K1821" s="12">
        <f t="shared" si="694"/>
        <v>16172.331021006747</v>
      </c>
      <c r="M1821" s="13">
        <f>IF(P1821&gt;0,SQRT(Sum_Sq($AI$2,V_rtHz($AH$2)/(1+1/$A1821),V_rtHz($AH$2*$A1821)/(1+$A1821),$AN$2*$AH$2/(1+1/$A1821),$AM$2*SQRT(Sum_Sq(P1821,1/($X$2*N$8*(1+M$1017+P1821/O1821))))/SQRT(Sum_Sq($X$2*P1821*N$8,1)),                   $AQ$2*SQRT(Sum_Sq($AH$2/(1+1/$A1821)+P1821*( 1/(M$1017+1+P1821/O1821)-1)/(1+($X$2*P1821*N$8)^2), (P1821^2*N$8*$X$2+1/($X$2*N$8*(M$1017+1+P1821/O1821           )))/(1+($X$2*P1821*N$8)^2))),           V_rtHz(O1821)/($X$2*N$8*(O1821*M$1017+O1821+P1821)),V_rtHz(P1821)*SQRT(Sum_Sq(O1821*N$8*$X$2*M$1017,1))/($X$2*N$8*(O1821*M$1017+O1821+P1821))))/SQRT(Sum_Sq(1/(1+$A1821)+$AC$2/$I$2-1/(1+(1+P1821/O1821)/M$1017),$X$2/$I$2)),IF(P1822&lt;0,"A",M1822))</f>
        <v>9.673982522640702E-7</v>
      </c>
      <c r="O1821" s="13">
        <f t="shared" si="671"/>
        <v>1846.4089346737969</v>
      </c>
      <c r="P1821" s="12">
        <f t="shared" si="695"/>
        <v>53295.370764283063</v>
      </c>
      <c r="R1821" s="13">
        <f>IF(U1821&gt;0,SQRT(Sum_Sq($AI$2,V_rtHz($AH$2)/(1+1/$A1821),V_rtHz($AH$2*$A1821)/(1+$A1821),$AN$2*$AH$2/(1+1/$A1821),$AM$2*SQRT(Sum_Sq(U1821,1/($X$2*S$8*(1+R$1017+U1821/T1821))))/SQRT(Sum_Sq($X$2*U1821*S$8,1)),                   $AQ$2*SQRT(Sum_Sq($AH$2/(1+1/$A1821)+U1821*( 1/(R$1017+1+U1821/T1821)-1)/(1+($X$2*U1821*S$8)^2), (U1821^2*S$8*$X$2+1/($X$2*S$8*(R$1017+1+U1821/T1821           )))/(1+($X$2*U1821*S$8)^2))),           V_rtHz(T1821)/($X$2*S$8*(T1821*R$1017+T1821+U1821)),V_rtHz(U1821)*SQRT(Sum_Sq(T1821*S$8*$X$2*R$1017,1))/($X$2*S$8*(T1821*R$1017+T1821+U1821))))/SQRT(Sum_Sq(1/(1+$A1821)+$AC$2/$I$2-1/(1+(1+U1821/T1821)/R$1017),$X$2/$I$2)),IF(U1822&lt;0,"A",R1822))</f>
        <v>1.5531312337206282E-6</v>
      </c>
      <c r="T1821" s="13">
        <f t="shared" si="672"/>
        <v>1823.746501405918</v>
      </c>
      <c r="U1821" s="12">
        <f t="shared" si="696"/>
        <v>170629.02497071336</v>
      </c>
      <c r="X1821" s="13">
        <f>IF(AA1821&gt;0,SQRT(Sum_Sq($AI$2,V_rtHz($AH$2)/(1+1/$A1821),V_rtHz($AH$2*$A1821)/(1+$A1821),$AN$2*$AH$2/(1+1/$A1821),$AM$2*SQRT(Sum_Sq(AA1821,1/($X$2*Y$8*(1+X$1017+AA1821/Z1821))))/SQRT(Sum_Sq($X$2*AA1821*Y$8,1)),                   $AQ$2*SQRT(Sum_Sq($AH$2/(1+1/$A1821)+AA1821*( 1/(X$1017+1+AA1821/Z1821)-1)/(1+($X$2*AA1821*Y$8)^2), (AA1821^2*Y$8*$X$2+1/($X$2*Y$8*(X$1017+1+AA1821/Z1821           )))/(1+($X$2*AA1821*Y$8)^2))),           V_rtHz(Z1821)/($X$2*Y$8*(Z1821*X$1017+Z1821+AA1821)),V_rtHz(AA1821)*SQRT(Sum_Sq(Z1821*Y$8*$X$2*X$1017,1))/($X$2*Y$8*(Z1821*X$1017+Z1821+AA1821))))/SQRT(Sum_Sq(1/(1+$A1821)+$AC$2/$I$2-1/(1+(1+AA1821/Z1821)/X$1017),$X$2/$I$2)),IF(AA1822&lt;0,"A",X1822))</f>
        <v>2.6641426649029077E-6</v>
      </c>
      <c r="Z1821" s="13">
        <f t="shared" si="673"/>
        <v>1816.7549690463238</v>
      </c>
      <c r="AA1821" s="12">
        <f t="shared" si="697"/>
        <v>541652.8394447217</v>
      </c>
      <c r="AC1821" s="13">
        <f>IF(AF1821&gt;0,SQRT(Sum_Sq($AI$2,V_rtHz($AH$2)/(1+1/$A1821),V_rtHz($AH$2*$A1821)/(1+$A1821),$AN$2*$AH$2/(1+1/$A1821),$AM$2*SQRT(Sum_Sq(AF1821,1/($X$2*AD$8*(1+AC$1017+AF1821/AE1821))))/SQRT(Sum_Sq($X$2*AF1821*AD$8,1)),                   $AQ$2*SQRT(Sum_Sq($AH$2/(1+1/$A1821)+AF1821*( 1/(AC$1017+1+AF1821/AE1821)-1)/(1+($X$2*AF1821*AD$8)^2), (AF1821^2*AD$8*$X$2+1/($X$2*AD$8*(AC$1017+1+AF1821/AE1821           )))/(1+($X$2*AF1821*AD$8)^2))),           V_rtHz(AE1821)/($X$2*AD$8*(AE1821*AC$1017+AE1821+AF1821)),V_rtHz(AF1821)*SQRT(Sum_Sq(AE1821*AD$8*$X$2*AC$1017,1))/($X$2*AD$8*(AE1821*AC$1017+AE1821+AF1821))))/SQRT(Sum_Sq(1/(1+$A1821)+$AC$2/$I$2-1/(1+(1+AF1821/AE1821)/AC$1017),$X$2/$I$2)),IF(AF1822&lt;0,"A",AC1822))</f>
        <v>4.6821133981687028E-6</v>
      </c>
      <c r="AE1821" s="13">
        <f t="shared" si="674"/>
        <v>1814.561035851968</v>
      </c>
      <c r="AF1821" s="12">
        <f t="shared" si="698"/>
        <v>1714927.6391385493</v>
      </c>
      <c r="AG1821" s="13"/>
      <c r="AH1821" s="13">
        <f>IF(AK1821&gt;0,SQRT(Sum_Sq($AI$2,V_rtHz($AH$2)/(1+1/$A1821),V_rtHz($AH$2*$A1821)/(1+$A1821),$AN$2*$AH$2/(1+1/$A1821),$AM$2*SQRT(Sum_Sq(AK1821,1/($X$2*AI$8*(1+AH$1017+AK1821/AJ1821))))/SQRT(Sum_Sq($X$2*AK1821*AI$8,1)),                   $AQ$2*SQRT(Sum_Sq($AH$2/(1+1/$A1821)+AK1821*( 1/(AH$1017+1+AK1821/AJ1821)-1)/(1+($X$2*AK1821*AI$8)^2), (AK1821^2*AI$8*$X$2+1/($X$2*AI$8*(AH$1017+1+AK1821/AJ1821           )))/(1+($X$2*AK1821*AI$8)^2))),           V_rtHz(AJ1821)/($X$2*AI$8*(AJ1821*AH$1017+AJ1821+AK1821)),V_rtHz(AK1821)*SQRT(Sum_Sq(AJ1821*AI$8*$X$2*AH$1017,1))/($X$2*AI$8*(AJ1821*AH$1017+AJ1821+AK1821))))/SQRT(Sum_Sq(1/(1+$A1821)+$AC$2/$I$2-1/(1+(1+AK1821/AJ1821)/AH$1017),$X$2/$I$2)),IF(AK1822&lt;0,"A",AH1822))</f>
        <v>8.296464142152985E-6</v>
      </c>
      <c r="AI1821" s="13"/>
      <c r="AJ1821" s="13">
        <f t="shared" si="675"/>
        <v>1813.8689359139028</v>
      </c>
      <c r="AK1821" s="12">
        <f t="shared" si="699"/>
        <v>5425146.5917709405</v>
      </c>
      <c r="AM1821" s="13">
        <f>IF(AP1821&gt;0,SQRT(Sum_Sq($AI$2,V_rtHz($AH$2)/(1+1/$A1821),V_rtHz($AH$2*$A1821)/(1+$A1821),$AN$2*$AH$2/(1+1/$A1821),$AM$2*SQRT(Sum_Sq(AP1821,1/($X$2*AN$8*(1+AM$1017+AP1821/AO1821))))/SQRT(Sum_Sq($X$2*AP1821*AN$8,1)),                   $AQ$2*SQRT(Sum_Sq($AH$2/(1+1/$A1821)+AP1821*( 1/(AM$1017+1+AP1821/AO1821)-1)/(1+($X$2*AP1821*AN$8)^2), (AP1821^2*AN$8*$X$2+1/($X$2*AN$8*(AM$1017+1+AP1821/AO1821           )))/(1+($X$2*AP1821*AN$8)^2))),           V_rtHz(AO1821)/($X$2*AN$8*(AO1821*AM$1017+AO1821+AP1821)),V_rtHz(AP1821)*SQRT(Sum_Sq(AO1821*AN$8*$X$2*AM$1017,1))/($X$2*AN$8*(AO1821*AM$1017+AO1821+AP1821))))/SQRT(Sum_Sq(1/(1+$A1821)+$AC$2/$I$2-1/(1+(1+AP1821/AO1821)/AM$1017),$X$2/$I$2)),IF(AP1822&lt;0,"A",AM1822))</f>
        <v>1.4746330501532191E-5</v>
      </c>
      <c r="AO1821" s="13">
        <f t="shared" si="676"/>
        <v>1813.6502424708299</v>
      </c>
      <c r="AP1821" s="12">
        <f t="shared" si="700"/>
        <v>17157888.552133374</v>
      </c>
      <c r="AR1821" s="13">
        <f t="shared" si="677"/>
        <v>31506.815879885424</v>
      </c>
      <c r="AS1821" s="13">
        <f t="shared" si="678"/>
        <v>0.34465664218175168</v>
      </c>
      <c r="AV1821" s="13"/>
      <c r="AW1821" s="13">
        <f t="shared" si="679"/>
        <v>9963.3300000000036</v>
      </c>
      <c r="AX1821" s="13">
        <f t="shared" si="680"/>
        <v>1.0898999999999985</v>
      </c>
      <c r="AZ1821" s="13"/>
      <c r="BA1821" s="13"/>
      <c r="BB1821" s="13">
        <f t="shared" si="681"/>
        <v>3150.681587988543</v>
      </c>
      <c r="BC1821" s="13">
        <f t="shared" si="682"/>
        <v>3.4465664218175016</v>
      </c>
      <c r="BD1821" s="13"/>
      <c r="BE1821" s="13"/>
      <c r="BG1821" s="13">
        <f t="shared" si="683"/>
        <v>996.3330000000002</v>
      </c>
      <c r="BH1821" s="13">
        <f t="shared" si="684"/>
        <v>10.899000000000029</v>
      </c>
      <c r="BI1821" s="13"/>
      <c r="BL1821" s="13">
        <f t="shared" si="685"/>
        <v>315.06815879885437</v>
      </c>
      <c r="BM1821" s="13">
        <f t="shared" si="686"/>
        <v>34.465664218175064</v>
      </c>
      <c r="BP1821" s="13"/>
      <c r="BQ1821" s="13">
        <f t="shared" si="687"/>
        <v>99.633300000000006</v>
      </c>
      <c r="BR1821" s="13">
        <f t="shared" si="688"/>
        <v>108.99000000000002</v>
      </c>
      <c r="BT1821" s="13"/>
      <c r="BU1821" s="13"/>
      <c r="BV1821" s="13">
        <f t="shared" si="689"/>
        <v>31.50681587988543</v>
      </c>
      <c r="BW1821" s="13">
        <f t="shared" si="690"/>
        <v>344.6566421817526</v>
      </c>
      <c r="CA1821" s="13">
        <f t="shared" si="691"/>
        <v>9.9633299999999974</v>
      </c>
      <c r="CB1821" s="13">
        <f t="shared" si="692"/>
        <v>1089.9000000000028</v>
      </c>
    </row>
    <row r="1822" spans="1:80" x14ac:dyDescent="0.3">
      <c r="A1822" s="13">
        <f t="shared" si="668"/>
        <v>0.7046930689671459</v>
      </c>
      <c r="C1822" s="13">
        <f>IF(F1822&gt;0,SQRT(Sum_Sq($AI$2,V_rtHz($AH$2)/(1+1/$A1822),V_rtHz($AH$2*$A1822)/(1+$A1822),$AN$2*$AH$2/(1+1/$A1822),$AM$2*SQRT(Sum_Sq(F1822,1/($X$2*D$8*(1+C$1017+F1822/E1822))))/SQRT(Sum_Sq($X$2*F1822*D$8,1)),                   $AQ$2*SQRT(Sum_Sq($AH$2/(1+1/$A1822)+F1822*( 1/(C$1017+1+F1822/E1822)-1)/(1+($X$2*F1822*D$8)^2), (F1822^2*D$8*$X$2+1/($X$2*D$8*(C$1017+1+F1822/E1822           )))/(1+($X$2*F1822*D$8)^2))),           V_rtHz(E1822)/($X$2*D$8*(E1822*C$1017+E1822+F1822)),V_rtHz(F1822)*SQRT(Sum_Sq(E1822*D$8*$X$2*C$1017,1))/($X$2*D$8*(E1822*C$1017+E1822+F1822))))/SQRT(Sum_Sq(1/(1+$A1822)+$AC$2/$I$2-1/(1+(1+F1822/E1822)/C$1017),$X$2/$I$2)),IF(F1823&lt;0,"A",C1823))</f>
        <v>6.6182632554548705E-7</v>
      </c>
      <c r="E1822" s="13">
        <f t="shared" si="669"/>
        <v>2234.6878978347654</v>
      </c>
      <c r="F1822" s="12">
        <f t="shared" si="693"/>
        <v>4403.5253804914591</v>
      </c>
      <c r="H1822" s="13">
        <f>IF(K1822&gt;0,SQRT(Sum_Sq($AI$2,V_rtHz($AH$2)/(1+1/$A1822),V_rtHz($AH$2*$A1822)/(1+$A1822),$AN$2*$AH$2/(1+1/$A1822),$AM$2*SQRT(Sum_Sq(K1822,1/($X$2*I$8*(1+H$1017+K1822/J1822))))/SQRT(Sum_Sq($X$2*K1822*I$8,1)),                   $AQ$2*SQRT(Sum_Sq($AH$2/(1+1/$A1822)+K1822*( 1/(H$1017+1+K1822/J1822)-1)/(1+($X$2*K1822*I$8)^2), (K1822^2*I$8*$X$2+1/($X$2*I$8*(H$1017+1+K1822/J1822           )))/(1+($X$2*K1822*I$8)^2))),           V_rtHz(J1822)/($X$2*I$8*(J1822*H$1017+J1822+K1822)),V_rtHz(K1822)*SQRT(Sum_Sq(J1822*I$8*$X$2*H$1017,1))/($X$2*I$8*(J1822*H$1017+J1822+K1822))))/SQRT(Sum_Sq(1/(1+$A1822)+$AC$2/$I$2-1/(1+(1+K1822/J1822)/H$1017),$X$2/$I$2)),IF(K1823&lt;0,"A",H1823))</f>
        <v>7.019415601694628E-7</v>
      </c>
      <c r="J1822" s="13">
        <f t="shared" si="670"/>
        <v>1910.0493507121519</v>
      </c>
      <c r="K1822" s="12">
        <f t="shared" si="694"/>
        <v>16291.939640858924</v>
      </c>
      <c r="M1822" s="13">
        <f>IF(P1822&gt;0,SQRT(Sum_Sq($AI$2,V_rtHz($AH$2)/(1+1/$A1822),V_rtHz($AH$2*$A1822)/(1+$A1822),$AN$2*$AH$2/(1+1/$A1822),$AM$2*SQRT(Sum_Sq(P1822,1/($X$2*N$8*(1+M$1017+P1822/O1822))))/SQRT(Sum_Sq($X$2*P1822*N$8,1)),                   $AQ$2*SQRT(Sum_Sq($AH$2/(1+1/$A1822)+P1822*( 1/(M$1017+1+P1822/O1822)-1)/(1+($X$2*P1822*N$8)^2), (P1822^2*N$8*$X$2+1/($X$2*N$8*(M$1017+1+P1822/O1822           )))/(1+($X$2*P1822*N$8)^2))),           V_rtHz(O1822)/($X$2*N$8*(O1822*M$1017+O1822+P1822)),V_rtHz(P1822)*SQRT(Sum_Sq(O1822*N$8*$X$2*M$1017,1))/($X$2*N$8*(O1822*M$1017+O1822+P1822))))/SQRT(Sum_Sq(1/(1+$A1822)+$AC$2/$I$2-1/(1+(1+P1822/O1822)/M$1017),$X$2/$I$2)),IF(P1823&lt;0,"A",M1823))</f>
        <v>9.7268405167718154E-7</v>
      </c>
      <c r="O1822" s="13">
        <f t="shared" si="671"/>
        <v>1833.9449209722275</v>
      </c>
      <c r="P1822" s="12">
        <f t="shared" si="695"/>
        <v>53657.58133224499</v>
      </c>
      <c r="R1822" s="13">
        <f>IF(U1822&gt;0,SQRT(Sum_Sq($AI$2,V_rtHz($AH$2)/(1+1/$A1822),V_rtHz($AH$2*$A1822)/(1+$A1822),$AN$2*$AH$2/(1+1/$A1822),$AM$2*SQRT(Sum_Sq(U1822,1/($X$2*S$8*(1+R$1017+U1822/T1822))))/SQRT(Sum_Sq($X$2*U1822*S$8,1)),                   $AQ$2*SQRT(Sum_Sq($AH$2/(1+1/$A1822)+U1822*( 1/(R$1017+1+U1822/T1822)-1)/(1+($X$2*U1822*S$8)^2), (U1822^2*S$8*$X$2+1/($X$2*S$8*(R$1017+1+U1822/T1822           )))/(1+($X$2*U1822*S$8)^2))),           V_rtHz(T1822)/($X$2*S$8*(T1822*R$1017+T1822+U1822)),V_rtHz(U1822)*SQRT(Sum_Sq(T1822*S$8*$X$2*R$1017,1))/($X$2*S$8*(T1822*R$1017+T1822+U1822))))/SQRT(Sum_Sq(1/(1+$A1822)+$AC$2/$I$2-1/(1+(1+U1822/T1822)/R$1017),$X$2/$I$2)),IF(U1823&lt;0,"A",R1823))</f>
        <v>1.5614818804939427E-6</v>
      </c>
      <c r="T1822" s="13">
        <f t="shared" si="672"/>
        <v>1811.7409438779871</v>
      </c>
      <c r="U1822" s="12">
        <f t="shared" si="696"/>
        <v>171759.70349412074</v>
      </c>
      <c r="X1822" s="13">
        <f>IF(AA1822&gt;0,SQRT(Sum_Sq($AI$2,V_rtHz($AH$2)/(1+1/$A1822),V_rtHz($AH$2*$A1822)/(1+$A1822),$AN$2*$AH$2/(1+1/$A1822),$AM$2*SQRT(Sum_Sq(AA1822,1/($X$2*Y$8*(1+X$1017+AA1822/Z1822))))/SQRT(Sum_Sq($X$2*AA1822*Y$8,1)),                   $AQ$2*SQRT(Sum_Sq($AH$2/(1+1/$A1822)+AA1822*( 1/(X$1017+1+AA1822/Z1822)-1)/(1+($X$2*AA1822*Y$8)^2), (AA1822^2*Y$8*$X$2+1/($X$2*Y$8*(X$1017+1+AA1822/Z1822           )))/(1+($X$2*AA1822*Y$8)^2))),           V_rtHz(Z1822)/($X$2*Y$8*(Z1822*X$1017+Z1822+AA1822)),V_rtHz(AA1822)*SQRT(Sum_Sq(Z1822*Y$8*$X$2*X$1017,1))/($X$2*Y$8*(Z1822*X$1017+Z1822+AA1822))))/SQRT(Sum_Sq(1/(1+$A1822)+$AC$2/$I$2-1/(1+(1+AA1822/Z1822)/X$1017),$X$2/$I$2)),IF(AA1823&lt;0,"A",X1823))</f>
        <v>2.6783316400069925E-6</v>
      </c>
      <c r="Z1822" s="13">
        <f t="shared" si="673"/>
        <v>1804.8885262428116</v>
      </c>
      <c r="AA1822" s="12">
        <f t="shared" si="697"/>
        <v>545213.99701494072</v>
      </c>
      <c r="AC1822" s="13">
        <f>IF(AF1822&gt;0,SQRT(Sum_Sq($AI$2,V_rtHz($AH$2)/(1+1/$A1822),V_rtHz($AH$2*$A1822)/(1+$A1822),$AN$2*$AH$2/(1+1/$A1822),$AM$2*SQRT(Sum_Sq(AF1822,1/($X$2*AD$8*(1+AC$1017+AF1822/AE1822))))/SQRT(Sum_Sq($X$2*AF1822*AD$8,1)),                   $AQ$2*SQRT(Sum_Sq($AH$2/(1+1/$A1822)+AF1822*( 1/(AC$1017+1+AF1822/AE1822)-1)/(1+($X$2*AF1822*AD$8)^2), (AF1822^2*AD$8*$X$2+1/($X$2*AD$8*(AC$1017+1+AF1822/AE1822           )))/(1+($X$2*AF1822*AD$8)^2))),           V_rtHz(AE1822)/($X$2*AD$8*(AE1822*AC$1017+AE1822+AF1822)),V_rtHz(AF1822)*SQRT(Sum_Sq(AE1822*AD$8*$X$2*AC$1017,1))/($X$2*AD$8*(AE1822*AC$1017+AE1822+AF1822))))/SQRT(Sum_Sq(1/(1+$A1822)+$AC$2/$I$2-1/(1+(1+AF1822/AE1822)/AC$1017),$X$2/$I$2)),IF(AF1823&lt;0,"A",AC1823))</f>
        <v>4.7069627929197631E-6</v>
      </c>
      <c r="AE1822" s="13">
        <f t="shared" si="674"/>
        <v>1802.7380226757734</v>
      </c>
      <c r="AF1822" s="12">
        <f t="shared" si="698"/>
        <v>1726174.7598065101</v>
      </c>
      <c r="AG1822" s="13"/>
      <c r="AH1822" s="13">
        <f>IF(AK1822&gt;0,SQRT(Sum_Sq($AI$2,V_rtHz($AH$2)/(1+1/$A1822),V_rtHz($AH$2*$A1822)/(1+$A1822),$AN$2*$AH$2/(1+1/$A1822),$AM$2*SQRT(Sum_Sq(AK1822,1/($X$2*AI$8*(1+AH$1017+AK1822/AJ1822))))/SQRT(Sum_Sq($X$2*AK1822*AI$8,1)),                   $AQ$2*SQRT(Sum_Sq($AH$2/(1+1/$A1822)+AK1822*( 1/(AH$1017+1+AK1822/AJ1822)-1)/(1+($X$2*AK1822*AI$8)^2), (AK1822^2*AI$8*$X$2+1/($X$2*AI$8*(AH$1017+1+AK1822/AJ1822           )))/(1+($X$2*AK1822*AI$8)^2))),           V_rtHz(AJ1822)/($X$2*AI$8*(AJ1822*AH$1017+AJ1822+AK1822)),V_rtHz(AK1822)*SQRT(Sum_Sq(AJ1822*AI$8*$X$2*AH$1017,1))/($X$2*AI$8*(AJ1822*AH$1017+AJ1822+AK1822))))/SQRT(Sum_Sq(1/(1+$A1822)+$AC$2/$I$2-1/(1+(1+AK1822/AJ1822)/AH$1017),$X$2/$I$2)),IF(AK1823&lt;0,"A",AH1823))</f>
        <v>8.3404557376873951E-6</v>
      </c>
      <c r="AI1822" s="13"/>
      <c r="AJ1822" s="13">
        <f t="shared" si="675"/>
        <v>1802.0596008851678</v>
      </c>
      <c r="AK1822" s="12">
        <f t="shared" si="699"/>
        <v>5460698.8973943237</v>
      </c>
      <c r="AM1822" s="13">
        <f>IF(AP1822&gt;0,SQRT(Sum_Sq($AI$2,V_rtHz($AH$2)/(1+1/$A1822),V_rtHz($AH$2*$A1822)/(1+$A1822),$AN$2*$AH$2/(1+1/$A1822),$AM$2*SQRT(Sum_Sq(AP1822,1/($X$2*AN$8*(1+AM$1017+AP1822/AO1822))))/SQRT(Sum_Sq($X$2*AP1822*AN$8,1)),                   $AQ$2*SQRT(Sum_Sq($AH$2/(1+1/$A1822)+AP1822*( 1/(AM$1017+1+AP1822/AO1822)-1)/(1+($X$2*AP1822*AN$8)^2), (AP1822^2*AN$8*$X$2+1/($X$2*AN$8*(AM$1017+1+AP1822/AO1822           )))/(1+($X$2*AP1822*AN$8)^2))),           V_rtHz(AO1822)/($X$2*AN$8*(AO1822*AM$1017+AO1822+AP1822)),V_rtHz(AP1822)*SQRT(Sum_Sq(AO1822*AN$8*$X$2*AM$1017,1))/($X$2*AN$8*(AO1822*AM$1017+AO1822+AP1822))))/SQRT(Sum_Sq(1/(1+$A1822)+$AC$2/$I$2-1/(1+(1+AP1822/AO1822)/AM$1017),$X$2/$I$2)),IF(AP1823&lt;0,"A",AM1823))</f>
        <v>1.4824562229396192E-5</v>
      </c>
      <c r="AO1822" s="13">
        <f t="shared" si="676"/>
        <v>1801.8452273240734</v>
      </c>
      <c r="AP1822" s="12">
        <f t="shared" si="700"/>
        <v>17270300.612377357</v>
      </c>
      <c r="AR1822" s="13">
        <f t="shared" si="677"/>
        <v>31506.815879885424</v>
      </c>
      <c r="AS1822" s="13">
        <f t="shared" si="678"/>
        <v>0.34465664218175168</v>
      </c>
      <c r="AV1822" s="13"/>
      <c r="AW1822" s="13">
        <f t="shared" si="679"/>
        <v>9963.3300000000036</v>
      </c>
      <c r="AX1822" s="13">
        <f t="shared" si="680"/>
        <v>1.0898999999999957</v>
      </c>
      <c r="AZ1822" s="13"/>
      <c r="BA1822" s="13"/>
      <c r="BB1822" s="13">
        <f t="shared" si="681"/>
        <v>3150.681587988543</v>
      </c>
      <c r="BC1822" s="13">
        <f t="shared" si="682"/>
        <v>3.446566421817491</v>
      </c>
      <c r="BD1822" s="13"/>
      <c r="BE1822" s="13"/>
      <c r="BG1822" s="13">
        <f t="shared" si="683"/>
        <v>996.3330000000002</v>
      </c>
      <c r="BH1822" s="13">
        <f t="shared" si="684"/>
        <v>10.898999999999996</v>
      </c>
      <c r="BI1822" s="13"/>
      <c r="BL1822" s="13">
        <f t="shared" si="685"/>
        <v>315.06815879885437</v>
      </c>
      <c r="BM1822" s="13">
        <f t="shared" si="686"/>
        <v>34.465664218175192</v>
      </c>
      <c r="BP1822" s="13"/>
      <c r="BQ1822" s="13">
        <f t="shared" si="687"/>
        <v>99.633300000000006</v>
      </c>
      <c r="BR1822" s="13">
        <f t="shared" si="688"/>
        <v>108.99000000000024</v>
      </c>
      <c r="BT1822" s="13"/>
      <c r="BU1822" s="13"/>
      <c r="BV1822" s="13">
        <f t="shared" si="689"/>
        <v>31.506815879885437</v>
      </c>
      <c r="BW1822" s="13">
        <f t="shared" si="690"/>
        <v>344.65664218175152</v>
      </c>
      <c r="CA1822" s="13">
        <f t="shared" si="691"/>
        <v>9.9633299999999991</v>
      </c>
      <c r="CB1822" s="13">
        <f t="shared" si="692"/>
        <v>1089.9000000000028</v>
      </c>
    </row>
    <row r="1823" spans="1:80" x14ac:dyDescent="0.3">
      <c r="A1823" s="13">
        <f t="shared" si="668"/>
        <v>0.71449632607551272</v>
      </c>
      <c r="C1823" s="13">
        <f>IF(F1823&gt;0,SQRT(Sum_Sq($AI$2,V_rtHz($AH$2)/(1+1/$A1823),V_rtHz($AH$2*$A1823)/(1+$A1823),$AN$2*$AH$2/(1+1/$A1823),$AM$2*SQRT(Sum_Sq(F1823,1/($X$2*D$8*(1+C$1017+F1823/E1823))))/SQRT(Sum_Sq($X$2*F1823*D$8,1)),                   $AQ$2*SQRT(Sum_Sq($AH$2/(1+1/$A1823)+F1823*( 1/(C$1017+1+F1823/E1823)-1)/(1+($X$2*F1823*D$8)^2), (F1823^2*D$8*$X$2+1/($X$2*D$8*(C$1017+1+F1823/E1823           )))/(1+($X$2*F1823*D$8)^2))),           V_rtHz(E1823)/($X$2*D$8*(E1823*C$1017+E1823+F1823)),V_rtHz(F1823)*SQRT(Sum_Sq(E1823*D$8*$X$2*C$1017,1))/($X$2*D$8*(E1823*C$1017+E1823+F1823))))/SQRT(Sum_Sq(1/(1+$A1823)+$AC$2/$I$2-1/(1+(1+F1823/E1823)/C$1017),$X$2/$I$2)),IF(F1824&lt;0,"A",C1824))</f>
        <v>6.6395320742829903E-7</v>
      </c>
      <c r="E1823" s="13">
        <f t="shared" si="669"/>
        <v>2212.1350205642252</v>
      </c>
      <c r="F1823" s="12">
        <f t="shared" si="693"/>
        <v>4448.4196417100175</v>
      </c>
      <c r="H1823" s="13">
        <f>IF(K1823&gt;0,SQRT(Sum_Sq($AI$2,V_rtHz($AH$2)/(1+1/$A1823),V_rtHz($AH$2*$A1823)/(1+$A1823),$AN$2*$AH$2/(1+1/$A1823),$AM$2*SQRT(Sum_Sq(K1823,1/($X$2*I$8*(1+H$1017+K1823/J1823))))/SQRT(Sum_Sq($X$2*K1823*I$8,1)),                   $AQ$2*SQRT(Sum_Sq($AH$2/(1+1/$A1823)+K1823*( 1/(H$1017+1+K1823/J1823)-1)/(1+($X$2*K1823*I$8)^2), (K1823^2*I$8*$X$2+1/($X$2*I$8*(H$1017+1+K1823/J1823           )))/(1+($X$2*K1823*I$8)^2))),           V_rtHz(J1823)/($X$2*I$8*(J1823*H$1017+J1823+K1823)),V_rtHz(K1823)*SQRT(Sum_Sq(J1823*I$8*$X$2*H$1017,1))/($X$2*I$8*(J1823*H$1017+J1823+K1823))))/SQRT(Sum_Sq(1/(1+$A1823)+$AC$2/$I$2-1/(1+(1+K1823/J1823)/H$1017),$X$2/$I$2)),IF(K1824&lt;0,"A",H1824))</f>
        <v>7.057444506593122E-7</v>
      </c>
      <c r="J1823" s="13">
        <f t="shared" si="670"/>
        <v>1896.0452650034406</v>
      </c>
      <c r="K1823" s="12">
        <f t="shared" si="694"/>
        <v>16412.271008101532</v>
      </c>
      <c r="M1823" s="13">
        <f>IF(P1823&gt;0,SQRT(Sum_Sq($AI$2,V_rtHz($AH$2)/(1+1/$A1823),V_rtHz($AH$2*$A1823)/(1+$A1823),$AN$2*$AH$2/(1+1/$A1823),$AM$2*SQRT(Sum_Sq(P1823,1/($X$2*N$8*(1+M$1017+P1823/O1823))))/SQRT(Sum_Sq($X$2*P1823*N$8,1)),                   $AQ$2*SQRT(Sum_Sq($AH$2/(1+1/$A1823)+P1823*( 1/(M$1017+1+P1823/O1823)-1)/(1+($X$2*P1823*N$8)^2), (P1823^2*N$8*$X$2+1/($X$2*N$8*(M$1017+1+P1823/O1823           )))/(1+($X$2*P1823*N$8)^2))),           V_rtHz(O1823)/($X$2*N$8*(O1823*M$1017+O1823+P1823)),V_rtHz(P1823)*SQRT(Sum_Sq(O1823*N$8*$X$2*M$1017,1))/($X$2*N$8*(O1823*M$1017+O1823+P1823))))/SQRT(Sum_Sq(1/(1+$A1823)+$AC$2/$I$2-1/(1+(1+P1823/O1823)/M$1017),$X$2/$I$2)),IF(P1824&lt;0,"A",M1824))</f>
        <v>9.7807163957298532E-7</v>
      </c>
      <c r="O1823" s="13">
        <f t="shared" si="671"/>
        <v>1821.5663634092436</v>
      </c>
      <c r="P1823" s="12">
        <f t="shared" si="695"/>
        <v>54022.214470270534</v>
      </c>
      <c r="R1823" s="13">
        <f>IF(U1823&gt;0,SQRT(Sum_Sq($AI$2,V_rtHz($AH$2)/(1+1/$A1823),V_rtHz($AH$2*$A1823)/(1+$A1823),$AN$2*$AH$2/(1+1/$A1823),$AM$2*SQRT(Sum_Sq(U1823,1/($X$2*S$8*(1+R$1017+U1823/T1823))))/SQRT(Sum_Sq($X$2*U1823*S$8,1)),                   $AQ$2*SQRT(Sum_Sq($AH$2/(1+1/$A1823)+U1823*( 1/(R$1017+1+U1823/T1823)-1)/(1+($X$2*U1823*S$8)^2), (U1823^2*S$8*$X$2+1/($X$2*S$8*(R$1017+1+U1823/T1823           )))/(1+($X$2*U1823*S$8)^2))),           V_rtHz(T1823)/($X$2*S$8*(T1823*R$1017+T1823+U1823)),V_rtHz(U1823)*SQRT(Sum_Sq(T1823*S$8*$X$2*R$1017,1))/($X$2*S$8*(T1823*R$1017+T1823+U1823))))/SQRT(Sum_Sq(1/(1+$A1823)+$AC$2/$I$2-1/(1+(1+U1823/T1823)/R$1017),$X$2/$I$2)),IF(U1824&lt;0,"A",R1824))</f>
        <v>1.569986916168773E-6</v>
      </c>
      <c r="T1823" s="13">
        <f t="shared" si="672"/>
        <v>1799.8115406706102</v>
      </c>
      <c r="U1823" s="12">
        <f t="shared" si="696"/>
        <v>172898.15088789476</v>
      </c>
      <c r="X1823" s="13">
        <f>IF(AA1823&gt;0,SQRT(Sum_Sq($AI$2,V_rtHz($AH$2)/(1+1/$A1823),V_rtHz($AH$2*$A1823)/(1+$A1823),$AN$2*$AH$2/(1+1/$A1823),$AM$2*SQRT(Sum_Sq(AA1823,1/($X$2*Y$8*(1+X$1017+AA1823/Z1823))))/SQRT(Sum_Sq($X$2*AA1823*Y$8,1)),                   $AQ$2*SQRT(Sum_Sq($AH$2/(1+1/$A1823)+AA1823*( 1/(X$1017+1+AA1823/Z1823)-1)/(1+($X$2*AA1823*Y$8)^2), (AA1823^2*Y$8*$X$2+1/($X$2*Y$8*(X$1017+1+AA1823/Z1823           )))/(1+($X$2*AA1823*Y$8)^2))),           V_rtHz(Z1823)/($X$2*Y$8*(Z1823*X$1017+Z1823+AA1823)),V_rtHz(AA1823)*SQRT(Sum_Sq(Z1823*Y$8*$X$2*X$1017,1))/($X$2*Y$8*(Z1823*X$1017+Z1823+AA1823))))/SQRT(Sum_Sq(1/(1+$A1823)+$AC$2/$I$2-1/(1+(1+AA1823/Z1823)/X$1017),$X$2/$I$2)),IF(AA1824&lt;0,"A",X1824))</f>
        <v>2.6927791864219443E-6</v>
      </c>
      <c r="Z1823" s="13">
        <f t="shared" si="673"/>
        <v>1793.0954927644809</v>
      </c>
      <c r="AA1823" s="12">
        <f t="shared" si="697"/>
        <v>548799.82216792169</v>
      </c>
      <c r="AC1823" s="13">
        <f>IF(AF1823&gt;0,SQRT(Sum_Sq($AI$2,V_rtHz($AH$2)/(1+1/$A1823),V_rtHz($AH$2*$A1823)/(1+$A1823),$AN$2*$AH$2/(1+1/$A1823),$AM$2*SQRT(Sum_Sq(AF1823,1/($X$2*AD$8*(1+AC$1017+AF1823/AE1823))))/SQRT(Sum_Sq($X$2*AF1823*AD$8,1)),                   $AQ$2*SQRT(Sum_Sq($AH$2/(1+1/$A1823)+AF1823*( 1/(AC$1017+1+AF1823/AE1823)-1)/(1+($X$2*AF1823*AD$8)^2), (AF1823^2*AD$8*$X$2+1/($X$2*AD$8*(AC$1017+1+AF1823/AE1823           )))/(1+($X$2*AF1823*AD$8)^2))),           V_rtHz(AE1823)/($X$2*AD$8*(AE1823*AC$1017+AE1823+AF1823)),V_rtHz(AF1823)*SQRT(Sum_Sq(AE1823*AD$8*$X$2*AC$1017,1))/($X$2*AD$8*(AE1823*AC$1017+AE1823+AF1823))))/SQRT(Sum_Sq(1/(1+$A1823)+$AC$2/$I$2-1/(1+(1+AF1823/AE1823)/AC$1017),$X$2/$I$2)),IF(AF1824&lt;0,"A",AC1824))</f>
        <v>4.7322628486453827E-6</v>
      </c>
      <c r="AE1823" s="13">
        <f t="shared" si="674"/>
        <v>1790.9875693186</v>
      </c>
      <c r="AF1823" s="12">
        <f t="shared" si="698"/>
        <v>1737499.9841402296</v>
      </c>
      <c r="AG1823" s="13"/>
      <c r="AH1823" s="13">
        <f>IF(AK1823&gt;0,SQRT(Sum_Sq($AI$2,V_rtHz($AH$2)/(1+1/$A1823),V_rtHz($AH$2*$A1823)/(1+$A1823),$AN$2*$AH$2/(1+1/$A1823),$AM$2*SQRT(Sum_Sq(AK1823,1/($X$2*AI$8*(1+AH$1017+AK1823/AJ1823))))/SQRT(Sum_Sq($X$2*AK1823*AI$8,1)),                   $AQ$2*SQRT(Sum_Sq($AH$2/(1+1/$A1823)+AK1823*( 1/(AH$1017+1+AK1823/AJ1823)-1)/(1+($X$2*AK1823*AI$8)^2), (AK1823^2*AI$8*$X$2+1/($X$2*AI$8*(AH$1017+1+AK1823/AJ1823           )))/(1+($X$2*AK1823*AI$8)^2))),           V_rtHz(AJ1823)/($X$2*AI$8*(AJ1823*AH$1017+AJ1823+AK1823)),V_rtHz(AK1823)*SQRT(Sum_Sq(AJ1823*AI$8*$X$2*AH$1017,1))/($X$2*AI$8*(AJ1823*AH$1017+AJ1823+AK1823))))/SQRT(Sum_Sq(1/(1+$A1823)+$AC$2/$I$2-1/(1+(1+AK1823/AJ1823)/AH$1017),$X$2/$I$2)),IF(AK1824&lt;0,"A",AH1824))</f>
        <v>8.3852439062801286E-6</v>
      </c>
      <c r="AI1823" s="13"/>
      <c r="AJ1823" s="13">
        <f t="shared" si="675"/>
        <v>1790.322558858416</v>
      </c>
      <c r="AK1823" s="12">
        <f t="shared" si="699"/>
        <v>5496498.2856872482</v>
      </c>
      <c r="AM1823" s="13">
        <f>IF(AP1823&gt;0,SQRT(Sum_Sq($AI$2,V_rtHz($AH$2)/(1+1/$A1823),V_rtHz($AH$2*$A1823)/(1+$A1823),$AN$2*$AH$2/(1+1/$A1823),$AM$2*SQRT(Sum_Sq(AP1823,1/($X$2*AN$8*(1+AM$1017+AP1823/AO1823))))/SQRT(Sum_Sq($X$2*AP1823*AN$8,1)),                   $AQ$2*SQRT(Sum_Sq($AH$2/(1+1/$A1823)+AP1823*( 1/(AM$1017+1+AP1823/AO1823)-1)/(1+($X$2*AP1823*AN$8)^2), (AP1823^2*AN$8*$X$2+1/($X$2*AN$8*(AM$1017+1+AP1823/AO1823           )))/(1+($X$2*AP1823*AN$8)^2))),           V_rtHz(AO1823)/($X$2*AN$8*(AO1823*AM$1017+AO1823+AP1823)),V_rtHz(AP1823)*SQRT(Sum_Sq(AO1823*AN$8*$X$2*AM$1017,1))/($X$2*AN$8*(AO1823*AM$1017+AO1823+AP1823))))/SQRT(Sum_Sq(1/(1+$A1823)+$AC$2/$I$2-1/(1+(1+AP1823/AO1823)/AM$1017),$X$2/$I$2)),IF(AP1824&lt;0,"A",AM1824))</f>
        <v>1.4904209801478375E-5</v>
      </c>
      <c r="AO1823" s="13">
        <f t="shared" si="676"/>
        <v>1790.1124209853463</v>
      </c>
      <c r="AP1823" s="12">
        <f t="shared" si="700"/>
        <v>17383494.113590591</v>
      </c>
      <c r="AR1823" s="13">
        <f t="shared" si="677"/>
        <v>31506.815879885424</v>
      </c>
      <c r="AS1823" s="13">
        <f t="shared" si="678"/>
        <v>0.34465664218175224</v>
      </c>
      <c r="AV1823" s="13"/>
      <c r="AW1823" s="13">
        <f t="shared" si="679"/>
        <v>9963.3300000000036</v>
      </c>
      <c r="AX1823" s="13">
        <f t="shared" si="680"/>
        <v>1.0898999999999985</v>
      </c>
      <c r="AZ1823" s="13"/>
      <c r="BA1823" s="13"/>
      <c r="BB1823" s="13">
        <f t="shared" si="681"/>
        <v>3150.681587988543</v>
      </c>
      <c r="BC1823" s="13">
        <f t="shared" si="682"/>
        <v>3.4465664218175083</v>
      </c>
      <c r="BD1823" s="13"/>
      <c r="BE1823" s="13"/>
      <c r="BG1823" s="13">
        <f t="shared" si="683"/>
        <v>996.3330000000002</v>
      </c>
      <c r="BH1823" s="13">
        <f t="shared" si="684"/>
        <v>10.899000000000047</v>
      </c>
      <c r="BI1823" s="13"/>
      <c r="BL1823" s="13">
        <f t="shared" si="685"/>
        <v>315.06815879885437</v>
      </c>
      <c r="BM1823" s="13">
        <f t="shared" si="686"/>
        <v>34.465664218175242</v>
      </c>
      <c r="BP1823" s="13"/>
      <c r="BQ1823" s="13">
        <f t="shared" si="687"/>
        <v>99.633300000000006</v>
      </c>
      <c r="BR1823" s="13">
        <f t="shared" si="688"/>
        <v>108.99000000000024</v>
      </c>
      <c r="BT1823" s="13"/>
      <c r="BU1823" s="13"/>
      <c r="BV1823" s="13">
        <f t="shared" si="689"/>
        <v>31.50681587988543</v>
      </c>
      <c r="BW1823" s="13">
        <f t="shared" si="690"/>
        <v>344.65664218175209</v>
      </c>
      <c r="CA1823" s="13">
        <f t="shared" si="691"/>
        <v>9.9633299999999991</v>
      </c>
      <c r="CB1823" s="13">
        <f t="shared" si="692"/>
        <v>1089.9000000000015</v>
      </c>
    </row>
    <row r="1824" spans="1:80" x14ac:dyDescent="0.3">
      <c r="A1824" s="13">
        <f t="shared" si="668"/>
        <v>0.72443596007498989</v>
      </c>
      <c r="C1824" s="13">
        <f>IF(F1824&gt;0,SQRT(Sum_Sq($AI$2,V_rtHz($AH$2)/(1+1/$A1824),V_rtHz($AH$2*$A1824)/(1+$A1824),$AN$2*$AH$2/(1+1/$A1824),$AM$2*SQRT(Sum_Sq(F1824,1/($X$2*D$8*(1+C$1017+F1824/E1824))))/SQRT(Sum_Sq($X$2*F1824*D$8,1)),                   $AQ$2*SQRT(Sum_Sq($AH$2/(1+1/$A1824)+F1824*( 1/(C$1017+1+F1824/E1824)-1)/(1+($X$2*F1824*D$8)^2), (F1824^2*D$8*$X$2+1/($X$2*D$8*(C$1017+1+F1824/E1824           )))/(1+($X$2*F1824*D$8)^2))),           V_rtHz(E1824)/($X$2*D$8*(E1824*C$1017+E1824+F1824)),V_rtHz(F1824)*SQRT(Sum_Sq(E1824*D$8*$X$2*C$1017,1))/($X$2*D$8*(E1824*C$1017+E1824+F1824))))/SQRT(Sum_Sq(1/(1+$A1824)+$AC$2/$I$2-1/(1+(1+F1824/E1824)/C$1017),$X$2/$I$2)),IF(F1825&lt;0,"A",C1825))</f>
        <v>6.6618569505174097E-7</v>
      </c>
      <c r="E1824" s="13">
        <f t="shared" si="669"/>
        <v>2189.9665793839727</v>
      </c>
      <c r="F1824" s="12">
        <f t="shared" si="693"/>
        <v>4493.4497942706421</v>
      </c>
      <c r="H1824" s="13">
        <f>IF(K1824&gt;0,SQRT(Sum_Sq($AI$2,V_rtHz($AH$2)/(1+1/$A1824),V_rtHz($AH$2*$A1824)/(1+$A1824),$AN$2*$AH$2/(1+1/$A1824),$AM$2*SQRT(Sum_Sq(K1824,1/($X$2*I$8*(1+H$1017+K1824/J1824))))/SQRT(Sum_Sq($X$2*K1824*I$8,1)),                   $AQ$2*SQRT(Sum_Sq($AH$2/(1+1/$A1824)+K1824*( 1/(H$1017+1+K1824/J1824)-1)/(1+($X$2*K1824*I$8)^2), (K1824^2*I$8*$X$2+1/($X$2*I$8*(H$1017+1+K1824/J1824           )))/(1+($X$2*K1824*I$8)^2))),           V_rtHz(J1824)/($X$2*I$8*(J1824*H$1017+J1824+K1824)),V_rtHz(K1824)*SQRT(Sum_Sq(J1824*I$8*$X$2*H$1017,1))/($X$2*I$8*(J1824*H$1017+J1824+K1824))))/SQRT(Sum_Sq(1/(1+$A1824)+$AC$2/$I$2-1/(1+(1+K1824/J1824)/H$1017),$X$2/$I$2)),IF(K1825&lt;0,"A",H1825))</f>
        <v>7.096296783555365E-7</v>
      </c>
      <c r="J1824" s="13">
        <f t="shared" si="670"/>
        <v>1882.1620679869532</v>
      </c>
      <c r="K1824" s="12">
        <f t="shared" si="694"/>
        <v>16533.331141959803</v>
      </c>
      <c r="M1824" s="13">
        <f>IF(P1824&gt;0,SQRT(Sum_Sq($AI$2,V_rtHz($AH$2)/(1+1/$A1824),V_rtHz($AH$2*$A1824)/(1+$A1824),$AN$2*$AH$2/(1+1/$A1824),$AM$2*SQRT(Sum_Sq(P1824,1/($X$2*N$8*(1+M$1017+P1824/O1824))))/SQRT(Sum_Sq($X$2*P1824*N$8,1)),                   $AQ$2*SQRT(Sum_Sq($AH$2/(1+1/$A1824)+P1824*( 1/(M$1017+1+P1824/O1824)-1)/(1+($X$2*P1824*N$8)^2), (P1824^2*N$8*$X$2+1/($X$2*N$8*(M$1017+1+P1824/O1824           )))/(1+($X$2*P1824*N$8)^2))),           V_rtHz(O1824)/($X$2*N$8*(O1824*M$1017+O1824+P1824)),V_rtHz(P1824)*SQRT(Sum_Sq(O1824*N$8*$X$2*M$1017,1))/($X$2*N$8*(O1824*M$1017+O1824+P1824))))/SQRT(Sum_Sq(1/(1+$A1824)+$AC$2/$I$2-1/(1+(1+P1824/O1824)/M$1017),$X$2/$I$2)),IF(P1825&lt;0,"A",M1825))</f>
        <v>9.8356252560738943E-7</v>
      </c>
      <c r="O1824" s="13">
        <f t="shared" si="671"/>
        <v>1809.2726164395176</v>
      </c>
      <c r="P1824" s="12">
        <f t="shared" si="695"/>
        <v>54389.287640674629</v>
      </c>
      <c r="R1824" s="13">
        <f>IF(U1824&gt;0,SQRT(Sum_Sq($AI$2,V_rtHz($AH$2)/(1+1/$A1824),V_rtHz($AH$2*$A1824)/(1+$A1824),$AN$2*$AH$2/(1+1/$A1824),$AM$2*SQRT(Sum_Sq(U1824,1/($X$2*S$8*(1+R$1017+U1824/T1824))))/SQRT(Sum_Sq($X$2*U1824*S$8,1)),                   $AQ$2*SQRT(Sum_Sq($AH$2/(1+1/$A1824)+U1824*( 1/(R$1017+1+U1824/T1824)-1)/(1+($X$2*U1824*S$8)^2), (U1824^2*S$8*$X$2+1/($X$2*S$8*(R$1017+1+U1824/T1824           )))/(1+($X$2*U1824*S$8)^2))),           V_rtHz(T1824)/($X$2*S$8*(T1824*R$1017+T1824+U1824)),V_rtHz(U1824)*SQRT(Sum_Sq(T1824*S$8*$X$2*R$1017,1))/($X$2*S$8*(T1824*R$1017+T1824+U1824))))/SQRT(Sum_Sq(1/(1+$A1824)+$AC$2/$I$2-1/(1+(1+U1824/T1824)/R$1017),$X$2/$I$2)),IF(U1825&lt;0,"A",R1825))</f>
        <v>1.578648629047099E-6</v>
      </c>
      <c r="T1824" s="13">
        <f t="shared" si="672"/>
        <v>1787.9578366740038</v>
      </c>
      <c r="U1824" s="12">
        <f t="shared" si="696"/>
        <v>174044.42148787613</v>
      </c>
      <c r="X1824" s="13">
        <f>IF(AA1824&gt;0,SQRT(Sum_Sq($AI$2,V_rtHz($AH$2)/(1+1/$A1824),V_rtHz($AH$2*$A1824)/(1+$A1824),$AN$2*$AH$2/(1+1/$A1824),$AM$2*SQRT(Sum_Sq(AA1824,1/($X$2*Y$8*(1+X$1017+AA1824/Z1824))))/SQRT(Sum_Sq($X$2*AA1824*Y$8,1)),                   $AQ$2*SQRT(Sum_Sq($AH$2/(1+1/$A1824)+AA1824*( 1/(X$1017+1+AA1824/Z1824)-1)/(1+($X$2*AA1824*Y$8)^2), (AA1824^2*Y$8*$X$2+1/($X$2*Y$8*(X$1017+1+AA1824/Z1824           )))/(1+($X$2*AA1824*Y$8)^2))),           V_rtHz(Z1824)/($X$2*Y$8*(Z1824*X$1017+Z1824+AA1824)),V_rtHz(AA1824)*SQRT(Sum_Sq(Z1824*Y$8*$X$2*X$1017,1))/($X$2*Y$8*(Z1824*X$1017+Z1824+AA1824))))/SQRT(Sum_Sq(1/(1+$A1824)+$AC$2/$I$2-1/(1+(1+AA1824/Z1824)/X$1017),$X$2/$I$2)),IF(AA1825&lt;0,"A",X1825))</f>
        <v>2.707489116378192E-6</v>
      </c>
      <c r="Z1824" s="13">
        <f t="shared" si="673"/>
        <v>1781.3754671231213</v>
      </c>
      <c r="AA1824" s="12">
        <f t="shared" si="697"/>
        <v>552410.48600970511</v>
      </c>
      <c r="AC1824" s="13">
        <f>IF(AF1824&gt;0,SQRT(Sum_Sq($AI$2,V_rtHz($AH$2)/(1+1/$A1824),V_rtHz($AH$2*$A1824)/(1+$A1824),$AN$2*$AH$2/(1+1/$A1824),$AM$2*SQRT(Sum_Sq(AF1824,1/($X$2*AD$8*(1+AC$1017+AF1824/AE1824))))/SQRT(Sum_Sq($X$2*AF1824*AD$8,1)),                   $AQ$2*SQRT(Sum_Sq($AH$2/(1+1/$A1824)+AF1824*( 1/(AC$1017+1+AF1824/AE1824)-1)/(1+($X$2*AF1824*AD$8)^2), (AF1824^2*AD$8*$X$2+1/($X$2*AD$8*(AC$1017+1+AF1824/AE1824           )))/(1+($X$2*AF1824*AD$8)^2))),           V_rtHz(AE1824)/($X$2*AD$8*(AE1824*AC$1017+AE1824+AF1824)),V_rtHz(AF1824)*SQRT(Sum_Sq(AE1824*AD$8*$X$2*AC$1017,1))/($X$2*AD$8*(AE1824*AC$1017+AE1824+AF1824))))/SQRT(Sum_Sq(1/(1+$A1824)+$AC$2/$I$2-1/(1+(1+AF1824/AE1824)/AC$1017),$X$2/$I$2)),IF(AF1825&lt;0,"A",AC1825))</f>
        <v>4.7580201940950593E-6</v>
      </c>
      <c r="AE1824" s="13">
        <f t="shared" si="674"/>
        <v>1779.3092906407508</v>
      </c>
      <c r="AF1824" s="12">
        <f t="shared" si="698"/>
        <v>1748903.8525538214</v>
      </c>
      <c r="AG1824" s="13"/>
      <c r="AH1824" s="13">
        <f>IF(AK1824&gt;0,SQRT(Sum_Sq($AI$2,V_rtHz($AH$2)/(1+1/$A1824),V_rtHz($AH$2*$A1824)/(1+$A1824),$AN$2*$AH$2/(1+1/$A1824),$AM$2*SQRT(Sum_Sq(AK1824,1/($X$2*AI$8*(1+AH$1017+AK1824/AJ1824))))/SQRT(Sum_Sq($X$2*AK1824*AI$8,1)),                   $AQ$2*SQRT(Sum_Sq($AH$2/(1+1/$A1824)+AK1824*( 1/(AH$1017+1+AK1824/AJ1824)-1)/(1+($X$2*AK1824*AI$8)^2), (AK1824^2*AI$8*$X$2+1/($X$2*AI$8*(AH$1017+1+AK1824/AJ1824           )))/(1+($X$2*AK1824*AI$8)^2))),           V_rtHz(AJ1824)/($X$2*AI$8*(AJ1824*AH$1017+AJ1824+AK1824)),V_rtHz(AK1824)*SQRT(Sum_Sq(AJ1824*AI$8*$X$2*AH$1017,1))/($X$2*AI$8*(AJ1824*AH$1017+AJ1824+AK1824))))/SQRT(Sum_Sq(1/(1+$A1824)+$AC$2/$I$2-1/(1+(1+AK1824/AJ1824)/AH$1017),$X$2/$I$2)),IF(AK1825&lt;0,"A",AH1825))</f>
        <v>8.4308403572015121E-6</v>
      </c>
      <c r="AI1824" s="13"/>
      <c r="AJ1824" s="13">
        <f t="shared" si="675"/>
        <v>1778.6574298045239</v>
      </c>
      <c r="AK1824" s="12">
        <f t="shared" si="699"/>
        <v>5532546.4649333693</v>
      </c>
      <c r="AM1824" s="13">
        <f>IF(AP1824&gt;0,SQRT(Sum_Sq($AI$2,V_rtHz($AH$2)/(1+1/$A1824),V_rtHz($AH$2*$A1824)/(1+$A1824),$AN$2*$AH$2/(1+1/$A1824),$AM$2*SQRT(Sum_Sq(AP1824,1/($X$2*AN$8*(1+AM$1017+AP1824/AO1824))))/SQRT(Sum_Sq($X$2*AP1824*AN$8,1)),                   $AQ$2*SQRT(Sum_Sq($AH$2/(1+1/$A1824)+AP1824*( 1/(AM$1017+1+AP1824/AO1824)-1)/(1+($X$2*AP1824*AN$8)^2), (AP1824^2*AN$8*$X$2+1/($X$2*AN$8*(AM$1017+1+AP1824/AO1824           )))/(1+($X$2*AP1824*AN$8)^2))),           V_rtHz(AO1824)/($X$2*AN$8*(AO1824*AM$1017+AO1824+AP1824)),V_rtHz(AP1824)*SQRT(Sum_Sq(AO1824*AN$8*$X$2*AM$1017,1))/($X$2*AN$8*(AO1824*AM$1017+AO1824+AP1824))))/SQRT(Sum_Sq(1/(1+$A1824)+$AC$2/$I$2-1/(1+(1+AP1824/AO1824)/AM$1017),$X$2/$I$2)),IF(AP1825&lt;0,"A",AM1825))</f>
        <v>1.4985294037813007E-5</v>
      </c>
      <c r="AO1824" s="13">
        <f t="shared" si="676"/>
        <v>1778.4514450357492</v>
      </c>
      <c r="AP1824" s="12">
        <f t="shared" si="700"/>
        <v>17497474.457189158</v>
      </c>
      <c r="AR1824" s="13">
        <f t="shared" si="677"/>
        <v>31506.815879885424</v>
      </c>
      <c r="AS1824" s="13">
        <f t="shared" si="678"/>
        <v>0.34465664218175113</v>
      </c>
      <c r="AV1824" s="13"/>
      <c r="AW1824" s="13">
        <f t="shared" si="679"/>
        <v>9963.3300000000036</v>
      </c>
      <c r="AX1824" s="13">
        <f t="shared" si="680"/>
        <v>1.0898999999999999</v>
      </c>
      <c r="AZ1824" s="13"/>
      <c r="BA1824" s="13"/>
      <c r="BB1824" s="13">
        <f t="shared" si="681"/>
        <v>3150.681587988543</v>
      </c>
      <c r="BC1824" s="13">
        <f t="shared" si="682"/>
        <v>3.4465664218174981</v>
      </c>
      <c r="BD1824" s="13"/>
      <c r="BE1824" s="13"/>
      <c r="BG1824" s="13">
        <f t="shared" si="683"/>
        <v>996.3330000000002</v>
      </c>
      <c r="BH1824" s="13">
        <f t="shared" si="684"/>
        <v>10.899000000000013</v>
      </c>
      <c r="BI1824" s="13"/>
      <c r="BL1824" s="13">
        <f t="shared" si="685"/>
        <v>315.06815879885437</v>
      </c>
      <c r="BM1824" s="13">
        <f t="shared" si="686"/>
        <v>34.465664218175242</v>
      </c>
      <c r="BP1824" s="13"/>
      <c r="BQ1824" s="13">
        <f t="shared" si="687"/>
        <v>99.633300000000006</v>
      </c>
      <c r="BR1824" s="13">
        <f t="shared" si="688"/>
        <v>108.99000000000012</v>
      </c>
      <c r="BT1824" s="13"/>
      <c r="BU1824" s="13"/>
      <c r="BV1824" s="13">
        <f t="shared" si="689"/>
        <v>31.50681587988543</v>
      </c>
      <c r="BW1824" s="13">
        <f t="shared" si="690"/>
        <v>344.65664218175209</v>
      </c>
      <c r="CA1824" s="13">
        <f t="shared" si="691"/>
        <v>9.9633299999999974</v>
      </c>
      <c r="CB1824" s="13">
        <f t="shared" si="692"/>
        <v>1089.9000000000028</v>
      </c>
    </row>
    <row r="1825" spans="1:80" x14ac:dyDescent="0.3">
      <c r="A1825" s="13">
        <f t="shared" si="668"/>
        <v>0.73451386815711395</v>
      </c>
      <c r="C1825" s="13">
        <f>IF(F1825&gt;0,SQRT(Sum_Sq($AI$2,V_rtHz($AH$2)/(1+1/$A1825),V_rtHz($AH$2*$A1825)/(1+$A1825),$AN$2*$AH$2/(1+1/$A1825),$AM$2*SQRT(Sum_Sq(F1825,1/($X$2*D$8*(1+C$1017+F1825/E1825))))/SQRT(Sum_Sq($X$2*F1825*D$8,1)),                   $AQ$2*SQRT(Sum_Sq($AH$2/(1+1/$A1825)+F1825*( 1/(C$1017+1+F1825/E1825)-1)/(1+($X$2*F1825*D$8)^2), (F1825^2*D$8*$X$2+1/($X$2*D$8*(C$1017+1+F1825/E1825           )))/(1+($X$2*F1825*D$8)^2))),           V_rtHz(E1825)/($X$2*D$8*(E1825*C$1017+E1825+F1825)),V_rtHz(F1825)*SQRT(Sum_Sq(E1825*D$8*$X$2*C$1017,1))/($X$2*D$8*(E1825*C$1017+E1825+F1825))))/SQRT(Sum_Sq(1/(1+$A1825)+$AC$2/$I$2-1/(1+(1+F1825/E1825)/C$1017),$X$2/$I$2)),IF(F1826&lt;0,"A",C1826))</f>
        <v>6.6852362987776022E-7</v>
      </c>
      <c r="E1825" s="13">
        <f t="shared" si="669"/>
        <v>2168.1711428158233</v>
      </c>
      <c r="F1825" s="12">
        <f t="shared" si="693"/>
        <v>4538.619983112837</v>
      </c>
      <c r="H1825" s="13">
        <f>IF(K1825&gt;0,SQRT(Sum_Sq($AI$2,V_rtHz($AH$2)/(1+1/$A1825),V_rtHz($AH$2*$A1825)/(1+$A1825),$AN$2*$AH$2/(1+1/$A1825),$AM$2*SQRT(Sum_Sq(K1825,1/($X$2*I$8*(1+H$1017+K1825/J1825))))/SQRT(Sum_Sq($X$2*K1825*I$8,1)),                   $AQ$2*SQRT(Sum_Sq($AH$2/(1+1/$A1825)+K1825*( 1/(H$1017+1+K1825/J1825)-1)/(1+($X$2*K1825*I$8)^2), (K1825^2*I$8*$X$2+1/($X$2*I$8*(H$1017+1+K1825/J1825           )))/(1+($X$2*K1825*I$8)^2))),           V_rtHz(J1825)/($X$2*I$8*(J1825*H$1017+J1825+K1825)),V_rtHz(K1825)*SQRT(Sum_Sq(J1825*I$8*$X$2*H$1017,1))/($X$2*I$8*(J1825*H$1017+J1825+K1825))))/SQRT(Sum_Sq(1/(1+$A1825)+$AC$2/$I$2-1/(1+(1+K1825/J1825)/H$1017),$X$2/$I$2)),IF(K1826&lt;0,"A",H1826))</f>
        <v>7.1359837133227001E-7</v>
      </c>
      <c r="J1825" s="13">
        <f t="shared" si="670"/>
        <v>1868.3982676275202</v>
      </c>
      <c r="K1825" s="12">
        <f t="shared" si="694"/>
        <v>16655.126089566602</v>
      </c>
      <c r="M1825" s="13">
        <f>IF(P1825&gt;0,SQRT(Sum_Sq($AI$2,V_rtHz($AH$2)/(1+1/$A1825),V_rtHz($AH$2*$A1825)/(1+$A1825),$AN$2*$AH$2/(1+1/$A1825),$AM$2*SQRT(Sum_Sq(P1825,1/($X$2*N$8*(1+M$1017+P1825/O1825))))/SQRT(Sum_Sq($X$2*P1825*N$8,1)),                   $AQ$2*SQRT(Sum_Sq($AH$2/(1+1/$A1825)+P1825*( 1/(M$1017+1+P1825/O1825)-1)/(1+($X$2*P1825*N$8)^2), (P1825^2*N$8*$X$2+1/($X$2*N$8*(M$1017+1+P1825/O1825           )))/(1+($X$2*P1825*N$8)^2))),           V_rtHz(O1825)/($X$2*N$8*(O1825*M$1017+O1825+P1825)),V_rtHz(P1825)*SQRT(Sum_Sq(O1825*N$8*$X$2*M$1017,1))/($X$2*N$8*(O1825*M$1017+O1825+P1825))))/SQRT(Sum_Sq(1/(1+$A1825)+$AC$2/$I$2-1/(1+(1+P1825/O1825)/M$1017),$X$2/$I$2)),IF(P1826&lt;0,"A",M1826))</f>
        <v>9.8915824793410883E-7</v>
      </c>
      <c r="O1825" s="13">
        <f t="shared" si="671"/>
        <v>1797.0630410549172</v>
      </c>
      <c r="P1825" s="12">
        <f t="shared" si="695"/>
        <v>54758.818420837866</v>
      </c>
      <c r="R1825" s="13">
        <f>IF(U1825&gt;0,SQRT(Sum_Sq($AI$2,V_rtHz($AH$2)/(1+1/$A1825),V_rtHz($AH$2*$A1825)/(1+$A1825),$AN$2*$AH$2/(1+1/$A1825),$AM$2*SQRT(Sum_Sq(U1825,1/($X$2*S$8*(1+R$1017+U1825/T1825))))/SQRT(Sum_Sq($X$2*U1825*S$8,1)),                   $AQ$2*SQRT(Sum_Sq($AH$2/(1+1/$A1825)+U1825*( 1/(R$1017+1+U1825/T1825)-1)/(1+($X$2*U1825*S$8)^2), (U1825^2*S$8*$X$2+1/($X$2*S$8*(R$1017+1+U1825/T1825           )))/(1+($X$2*U1825*S$8)^2))),           V_rtHz(T1825)/($X$2*S$8*(T1825*R$1017+T1825+U1825)),V_rtHz(U1825)*SQRT(Sum_Sq(T1825*S$8*$X$2*R$1017,1))/($X$2*S$8*(T1825*R$1017+T1825+U1825))))/SQRT(Sum_Sq(1/(1+$A1825)+$AC$2/$I$2-1/(1+(1+U1825/T1825)/R$1017),$X$2/$I$2)),IF(U1826&lt;0,"A",R1826))</f>
        <v>1.5874693478914125E-6</v>
      </c>
      <c r="T1825" s="13">
        <f t="shared" si="672"/>
        <v>1776.1793793373822</v>
      </c>
      <c r="U1825" s="12">
        <f t="shared" si="696"/>
        <v>175198.57000295277</v>
      </c>
      <c r="X1825" s="13">
        <f>IF(AA1825&gt;0,SQRT(Sum_Sq($AI$2,V_rtHz($AH$2)/(1+1/$A1825),V_rtHz($AH$2*$A1825)/(1+$A1825),$AN$2*$AH$2/(1+1/$A1825),$AM$2*SQRT(Sum_Sq(AA1825,1/($X$2*Y$8*(1+X$1017+AA1825/Z1825))))/SQRT(Sum_Sq($X$2*AA1825*Y$8,1)),                   $AQ$2*SQRT(Sum_Sq($AH$2/(1+1/$A1825)+AA1825*( 1/(X$1017+1+AA1825/Z1825)-1)/(1+($X$2*AA1825*Y$8)^2), (AA1825^2*Y$8*$X$2+1/($X$2*Y$8*(X$1017+1+AA1825/Z1825           )))/(1+($X$2*AA1825*Y$8)^2))),           V_rtHz(Z1825)/($X$2*Y$8*(Z1825*X$1017+Z1825+AA1825)),V_rtHz(AA1825)*SQRT(Sum_Sq(Z1825*Y$8*$X$2*X$1017,1))/($X$2*Y$8*(Z1825*X$1017+Z1825+AA1825))))/SQRT(Sum_Sq(1/(1+$A1825)+$AC$2/$I$2-1/(1+(1+AA1825/Z1825)/X$1017),$X$2/$I$2)),IF(AA1826&lt;0,"A",X1826))</f>
        <v>2.722465307723983E-6</v>
      </c>
      <c r="Z1825" s="13">
        <f t="shared" si="673"/>
        <v>1769.7280493540559</v>
      </c>
      <c r="AA1825" s="12">
        <f t="shared" si="697"/>
        <v>556046.16083156038</v>
      </c>
      <c r="AC1825" s="13">
        <f>IF(AF1825&gt;0,SQRT(Sum_Sq($AI$2,V_rtHz($AH$2)/(1+1/$A1825),V_rtHz($AH$2*$A1825)/(1+$A1825),$AN$2*$AH$2/(1+1/$A1825),$AM$2*SQRT(Sum_Sq(AF1825,1/($X$2*AD$8*(1+AC$1017+AF1825/AE1825))))/SQRT(Sum_Sq($X$2*AF1825*AD$8,1)),                   $AQ$2*SQRT(Sum_Sq($AH$2/(1+1/$A1825)+AF1825*( 1/(AC$1017+1+AF1825/AE1825)-1)/(1+($X$2*AF1825*AD$8)^2), (AF1825^2*AD$8*$X$2+1/($X$2*AD$8*(AC$1017+1+AF1825/AE1825           )))/(1+($X$2*AF1825*AD$8)^2))),           V_rtHz(AE1825)/($X$2*AD$8*(AE1825*AC$1017+AE1825+AF1825)),V_rtHz(AF1825)*SQRT(Sum_Sq(AE1825*AD$8*$X$2*AC$1017,1))/($X$2*AD$8*(AE1825*AC$1017+AE1825+AF1825))))/SQRT(Sum_Sq(1/(1+$A1825)+$AC$2/$I$2-1/(1+(1+AF1825/AE1825)/AC$1017),$X$2/$I$2)),IF(AF1826&lt;0,"A",AC1826))</f>
        <v>4.7842415710270957E-6</v>
      </c>
      <c r="AE1825" s="13">
        <f t="shared" si="674"/>
        <v>1767.7028027184579</v>
      </c>
      <c r="AF1825" s="12">
        <f t="shared" si="698"/>
        <v>1760386.9092139688</v>
      </c>
      <c r="AG1825" s="13"/>
      <c r="AH1825" s="13">
        <f>IF(AK1825&gt;0,SQRT(Sum_Sq($AI$2,V_rtHz($AH$2)/(1+1/$A1825),V_rtHz($AH$2*$A1825)/(1+$A1825),$AN$2*$AH$2/(1+1/$A1825),$AM$2*SQRT(Sum_Sq(AK1825,1/($X$2*AI$8*(1+AH$1017+AK1825/AJ1825))))/SQRT(Sum_Sq($X$2*AK1825*AI$8,1)),                   $AQ$2*SQRT(Sum_Sq($AH$2/(1+1/$A1825)+AK1825*( 1/(AH$1017+1+AK1825/AJ1825)-1)/(1+($X$2*AK1825*AI$8)^2), (AK1825^2*AI$8*$X$2+1/($X$2*AI$8*(AH$1017+1+AK1825/AJ1825           )))/(1+($X$2*AK1825*AI$8)^2))),           V_rtHz(AJ1825)/($X$2*AI$8*(AJ1825*AH$1017+AJ1825+AK1825)),V_rtHz(AK1825)*SQRT(Sum_Sq(AJ1825*AI$8*$X$2*AH$1017,1))/($X$2*AI$8*(AJ1825*AH$1017+AJ1825+AK1825))))/SQRT(Sum_Sq(1/(1+$A1825)+$AC$2/$I$2-1/(1+(1+AK1825/AJ1825)/AH$1017),$X$2/$I$2)),IF(AK1826&lt;0,"A",AH1826))</f>
        <v>8.4772569987524492E-6</v>
      </c>
      <c r="AI1825" s="13"/>
      <c r="AJ1825" s="13">
        <f t="shared" si="675"/>
        <v>1767.0638348149378</v>
      </c>
      <c r="AK1825" s="12">
        <f t="shared" si="699"/>
        <v>5568845.1552872593</v>
      </c>
      <c r="AM1825" s="13">
        <f>IF(AP1825&gt;0,SQRT(Sum_Sq($AI$2,V_rtHz($AH$2)/(1+1/$A1825),V_rtHz($AH$2*$A1825)/(1+$A1825),$AN$2*$AH$2/(1+1/$A1825),$AM$2*SQRT(Sum_Sq(AP1825,1/($X$2*AN$8*(1+AM$1017+AP1825/AO1825))))/SQRT(Sum_Sq($X$2*AP1825*AN$8,1)),                   $AQ$2*SQRT(Sum_Sq($AH$2/(1+1/$A1825)+AP1825*( 1/(AM$1017+1+AP1825/AO1825)-1)/(1+($X$2*AP1825*AN$8)^2), (AP1825^2*AN$8*$X$2+1/($X$2*AN$8*(AM$1017+1+AP1825/AO1825           )))/(1+($X$2*AP1825*AN$8)^2))),           V_rtHz(AO1825)/($X$2*AN$8*(AO1825*AM$1017+AO1825+AP1825)),V_rtHz(AP1825)*SQRT(Sum_Sq(AO1825*AN$8*$X$2*AM$1017,1))/($X$2*AN$8*(AO1825*AM$1017+AO1825+AP1825))))/SQRT(Sum_Sq(1/(1+$A1825)+$AC$2/$I$2-1/(1+(1+AP1825/AO1825)/AM$1017),$X$2/$I$2)),IF(AP1826&lt;0,"A",AM1826))</f>
        <v>1.5067836112210854E-5</v>
      </c>
      <c r="AO1825" s="13">
        <f t="shared" si="676"/>
        <v>1766.8619221469874</v>
      </c>
      <c r="AP1825" s="12">
        <f t="shared" si="700"/>
        <v>17612247.082132425</v>
      </c>
      <c r="AR1825" s="13">
        <f t="shared" si="677"/>
        <v>31506.815879885431</v>
      </c>
      <c r="AS1825" s="13">
        <f t="shared" si="678"/>
        <v>0.34465664218175113</v>
      </c>
      <c r="AV1825" s="13"/>
      <c r="AW1825" s="13">
        <f t="shared" si="679"/>
        <v>9963.3300000000036</v>
      </c>
      <c r="AX1825" s="13">
        <f t="shared" si="680"/>
        <v>1.0898999999999972</v>
      </c>
      <c r="AZ1825" s="13"/>
      <c r="BA1825" s="13"/>
      <c r="BB1825" s="13">
        <f t="shared" si="681"/>
        <v>3150.681587988543</v>
      </c>
      <c r="BC1825" s="13">
        <f t="shared" si="682"/>
        <v>3.4465664218175047</v>
      </c>
      <c r="BD1825" s="13"/>
      <c r="BE1825" s="13"/>
      <c r="BG1825" s="13">
        <f t="shared" si="683"/>
        <v>996.3330000000002</v>
      </c>
      <c r="BH1825" s="13">
        <f t="shared" si="684"/>
        <v>10.899000000000029</v>
      </c>
      <c r="BI1825" s="13"/>
      <c r="BL1825" s="13">
        <f t="shared" si="685"/>
        <v>315.06815879885437</v>
      </c>
      <c r="BM1825" s="13">
        <f t="shared" si="686"/>
        <v>34.465664218175192</v>
      </c>
      <c r="BP1825" s="13"/>
      <c r="BQ1825" s="13">
        <f t="shared" si="687"/>
        <v>99.633300000000006</v>
      </c>
      <c r="BR1825" s="13">
        <f t="shared" si="688"/>
        <v>108.99000000000002</v>
      </c>
      <c r="BT1825" s="13"/>
      <c r="BU1825" s="13"/>
      <c r="BV1825" s="13">
        <f t="shared" si="689"/>
        <v>31.50681587988543</v>
      </c>
      <c r="BW1825" s="13">
        <f t="shared" si="690"/>
        <v>344.65664218175209</v>
      </c>
      <c r="CA1825" s="13">
        <f t="shared" si="691"/>
        <v>9.9633299999999991</v>
      </c>
      <c r="CB1825" s="13">
        <f t="shared" si="692"/>
        <v>1089.9000000000015</v>
      </c>
    </row>
    <row r="1826" spans="1:80" x14ac:dyDescent="0.3">
      <c r="A1826" s="13">
        <f t="shared" si="668"/>
        <v>0.74473197390598866</v>
      </c>
      <c r="C1826" s="13">
        <f>IF(F1826&gt;0,SQRT(Sum_Sq($AI$2,V_rtHz($AH$2)/(1+1/$A1826),V_rtHz($AH$2*$A1826)/(1+$A1826),$AN$2*$AH$2/(1+1/$A1826),$AM$2*SQRT(Sum_Sq(F1826,1/($X$2*D$8*(1+C$1017+F1826/E1826))))/SQRT(Sum_Sq($X$2*F1826*D$8,1)),                   $AQ$2*SQRT(Sum_Sq($AH$2/(1+1/$A1826)+F1826*( 1/(C$1017+1+F1826/E1826)-1)/(1+($X$2*F1826*D$8)^2), (F1826^2*D$8*$X$2+1/($X$2*D$8*(C$1017+1+F1826/E1826           )))/(1+($X$2*F1826*D$8)^2))),           V_rtHz(E1826)/($X$2*D$8*(E1826*C$1017+E1826+F1826)),V_rtHz(F1826)*SQRT(Sum_Sq(E1826*D$8*$X$2*C$1017,1))/($X$2*D$8*(E1826*C$1017+E1826+F1826))))/SQRT(Sum_Sq(1/(1+$A1826)+$AC$2/$I$2-1/(1+(1+F1826/E1826)/C$1017),$X$2/$I$2)),IF(F1827&lt;0,"A",C1827))</f>
        <v>6.7096693171583254E-7</v>
      </c>
      <c r="E1826" s="13">
        <f t="shared" si="669"/>
        <v>2146.7377737203469</v>
      </c>
      <c r="F1826" s="12">
        <f t="shared" si="693"/>
        <v>4583.9342820798593</v>
      </c>
      <c r="H1826" s="13">
        <f>IF(K1826&gt;0,SQRT(Sum_Sq($AI$2,V_rtHz($AH$2)/(1+1/$A1826),V_rtHz($AH$2*$A1826)/(1+$A1826),$AN$2*$AH$2/(1+1/$A1826),$AM$2*SQRT(Sum_Sq(K1826,1/($X$2*I$8*(1+H$1017+K1826/J1826))))/SQRT(Sum_Sq($X$2*K1826*I$8,1)),                   $AQ$2*SQRT(Sum_Sq($AH$2/(1+1/$A1826)+K1826*( 1/(H$1017+1+K1826/J1826)-1)/(1+($X$2*K1826*I$8)^2), (K1826^2*I$8*$X$2+1/($X$2*I$8*(H$1017+1+K1826/J1826           )))/(1+($X$2*K1826*I$8)^2))),           V_rtHz(J1826)/($X$2*I$8*(J1826*H$1017+J1826+K1826)),V_rtHz(K1826)*SQRT(Sum_Sq(J1826*I$8*$X$2*H$1017,1))/($X$2*I$8*(J1826*H$1017+J1826+K1826))))/SQRT(Sum_Sq(1/(1+$A1826)+$AC$2/$I$2-1/(1+(1+K1826/J1826)/H$1017),$X$2/$I$2)),IF(K1827&lt;0,"A",H1827))</f>
        <v>7.176516833951434E-7</v>
      </c>
      <c r="J1826" s="13">
        <f t="shared" si="670"/>
        <v>1854.7524005014554</v>
      </c>
      <c r="K1826" s="12">
        <f t="shared" si="694"/>
        <v>16777.661926438755</v>
      </c>
      <c r="M1826" s="13">
        <f>IF(P1826&gt;0,SQRT(Sum_Sq($AI$2,V_rtHz($AH$2)/(1+1/$A1826),V_rtHz($AH$2*$A1826)/(1+$A1826),$AN$2*$AH$2/(1+1/$A1826),$AM$2*SQRT(Sum_Sq(P1826,1/($X$2*N$8*(1+M$1017+P1826/O1826))))/SQRT(Sum_Sq($X$2*P1826*N$8,1)),                   $AQ$2*SQRT(Sum_Sq($AH$2/(1+1/$A1826)+P1826*( 1/(M$1017+1+P1826/O1826)-1)/(1+($X$2*P1826*N$8)^2), (P1826^2*N$8*$X$2+1/($X$2*N$8*(M$1017+1+P1826/O1826           )))/(1+($X$2*P1826*N$8)^2))),           V_rtHz(O1826)/($X$2*N$8*(O1826*M$1017+O1826+P1826)),V_rtHz(P1826)*SQRT(Sum_Sq(O1826*N$8*$X$2*M$1017,1))/($X$2*N$8*(O1826*M$1017+O1826+P1826))))/SQRT(Sum_Sq(1/(1+$A1826)+$AC$2/$I$2-1/(1+(1+P1826/O1826)/M$1017),$X$2/$I$2)),IF(P1827&lt;0,"A",M1827))</f>
        <v>9.9486037372870428E-7</v>
      </c>
      <c r="O1826" s="13">
        <f t="shared" si="671"/>
        <v>1784.9370046814618</v>
      </c>
      <c r="P1826" s="12">
        <f t="shared" si="695"/>
        <v>55130.824504076088</v>
      </c>
      <c r="R1826" s="13">
        <f>IF(U1826&gt;0,SQRT(Sum_Sq($AI$2,V_rtHz($AH$2)/(1+1/$A1826),V_rtHz($AH$2*$A1826)/(1+$A1826),$AN$2*$AH$2/(1+1/$A1826),$AM$2*SQRT(Sum_Sq(U1826,1/($X$2*S$8*(1+R$1017+U1826/T1826))))/SQRT(Sum_Sq($X$2*U1826*S$8,1)),                   $AQ$2*SQRT(Sum_Sq($AH$2/(1+1/$A1826)+U1826*( 1/(R$1017+1+U1826/T1826)-1)/(1+($X$2*U1826*S$8)^2), (U1826^2*S$8*$X$2+1/($X$2*S$8*(R$1017+1+U1826/T1826           )))/(1+($X$2*U1826*S$8)^2))),           V_rtHz(T1826)/($X$2*S$8*(T1826*R$1017+T1826+U1826)),V_rtHz(U1826)*SQRT(Sum_Sq(T1826*S$8*$X$2*R$1017,1))/($X$2*S$8*(T1826*R$1017+T1826+U1826))))/SQRT(Sum_Sq(1/(1+$A1826)+$AC$2/$I$2-1/(1+(1+U1826/T1826)/R$1017),$X$2/$I$2)),IF(U1827&lt;0,"A",R1827))</f>
        <v>1.5964514426595923E-6</v>
      </c>
      <c r="T1826" s="13">
        <f t="shared" si="672"/>
        <v>1764.4757186523068</v>
      </c>
      <c r="U1826" s="12">
        <f t="shared" si="696"/>
        <v>176360.65151767663</v>
      </c>
      <c r="X1826" s="13">
        <f>IF(AA1826&gt;0,SQRT(Sum_Sq($AI$2,V_rtHz($AH$2)/(1+1/$A1826),V_rtHz($AH$2*$A1826)/(1+$A1826),$AN$2*$AH$2/(1+1/$A1826),$AM$2*SQRT(Sum_Sq(AA1826,1/($X$2*Y$8*(1+X$1017+AA1826/Z1826))))/SQRT(Sum_Sq($X$2*AA1826*Y$8,1)),                   $AQ$2*SQRT(Sum_Sq($AH$2/(1+1/$A1826)+AA1826*( 1/(X$1017+1+AA1826/Z1826)-1)/(1+($X$2*AA1826*Y$8)^2), (AA1826^2*Y$8*$X$2+1/($X$2*Y$8*(X$1017+1+AA1826/Z1826           )))/(1+($X$2*AA1826*Y$8)^2))),           V_rtHz(Z1826)/($X$2*Y$8*(Z1826*X$1017+Z1826+AA1826)),V_rtHz(AA1826)*SQRT(Sum_Sq(Z1826*Y$8*$X$2*X$1017,1))/($X$2*Y$8*(Z1826*X$1017+Z1826+AA1826))))/SQRT(Sum_Sq(1/(1+$A1826)+$AC$2/$I$2-1/(1+(1+AA1826/Z1826)/X$1017),$X$2/$I$2)),IF(AA1827&lt;0,"A",X1827))</f>
        <v>2.73771170509838E-6</v>
      </c>
      <c r="Z1826" s="13">
        <f t="shared" si="673"/>
        <v>1758.1528410192511</v>
      </c>
      <c r="AA1826" s="12">
        <f t="shared" si="697"/>
        <v>559707.0201182093</v>
      </c>
      <c r="AC1826" s="13">
        <f>IF(AF1826&gt;0,SQRT(Sum_Sq($AI$2,V_rtHz($AH$2)/(1+1/$A1826),V_rtHz($AH$2*$A1826)/(1+$A1826),$AN$2*$AH$2/(1+1/$A1826),$AM$2*SQRT(Sum_Sq(AF1826,1/($X$2*AD$8*(1+AC$1017+AF1826/AE1826))))/SQRT(Sum_Sq($X$2*AF1826*AD$8,1)),                   $AQ$2*SQRT(Sum_Sq($AH$2/(1+1/$A1826)+AF1826*( 1/(AC$1017+1+AF1826/AE1826)-1)/(1+($X$2*AF1826*AD$8)^2), (AF1826^2*AD$8*$X$2+1/($X$2*AD$8*(AC$1017+1+AF1826/AE1826           )))/(1+($X$2*AF1826*AD$8)^2))),           V_rtHz(AE1826)/($X$2*AD$8*(AE1826*AC$1017+AE1826+AF1826)),V_rtHz(AF1826)*SQRT(Sum_Sq(AE1826*AD$8*$X$2*AC$1017,1))/($X$2*AD$8*(AE1826*AC$1017+AE1826+AF1826))))/SQRT(Sum_Sq(1/(1+$A1826)+$AC$2/$I$2-1/(1+(1+AF1826/AE1826)/AC$1017),$X$2/$I$2)),IF(AF1827&lt;0,"A",AC1827))</f>
        <v>4.810933836215123E-6</v>
      </c>
      <c r="AE1826" s="13">
        <f t="shared" si="674"/>
        <v>1756.1677228525989</v>
      </c>
      <c r="AF1826" s="12">
        <f t="shared" si="698"/>
        <v>1771949.7020659018</v>
      </c>
      <c r="AG1826" s="13"/>
      <c r="AH1826" s="13">
        <f>IF(AK1826&gt;0,SQRT(Sum_Sq($AI$2,V_rtHz($AH$2)/(1+1/$A1826),V_rtHz($AH$2*$A1826)/(1+$A1826),$AN$2*$AH$2/(1+1/$A1826),$AM$2*SQRT(Sum_Sq(AK1826,1/($X$2*AI$8*(1+AH$1017+AK1826/AJ1826))))/SQRT(Sum_Sq($X$2*AK1826*AI$8,1)),                   $AQ$2*SQRT(Sum_Sq($AH$2/(1+1/$A1826)+AK1826*( 1/(AH$1017+1+AK1826/AJ1826)-1)/(1+($X$2*AK1826*AI$8)^2), (AK1826^2*AI$8*$X$2+1/($X$2*AI$8*(AH$1017+1+AK1826/AJ1826           )))/(1+($X$2*AK1826*AI$8)^2))),           V_rtHz(AJ1826)/($X$2*AI$8*(AJ1826*AH$1017+AJ1826+AK1826)),V_rtHz(AK1826)*SQRT(Sum_Sq(AJ1826*AI$8*$X$2*AH$1017,1))/($X$2*AI$8*(AJ1826*AH$1017+AJ1826+AK1826))))/SQRT(Sum_Sq(1/(1+$A1826)+$AC$2/$I$2-1/(1+(1+AK1826/AJ1826)/AH$1017),$X$2/$I$2)),IF(AK1827&lt;0,"A",AH1827))</f>
        <v>8.5245059417905059E-6</v>
      </c>
      <c r="AI1826" s="13"/>
      <c r="AJ1826" s="13">
        <f t="shared" si="675"/>
        <v>1755.5413961121021</v>
      </c>
      <c r="AK1826" s="12">
        <f t="shared" si="699"/>
        <v>5605396.0888565201</v>
      </c>
      <c r="AM1826" s="13">
        <f>IF(AP1826&gt;0,SQRT(Sum_Sq($AI$2,V_rtHz($AH$2)/(1+1/$A1826),V_rtHz($AH$2*$A1826)/(1+$A1826),$AN$2*$AH$2/(1+1/$A1826),$AM$2*SQRT(Sum_Sq(AP1826,1/($X$2*AN$8*(1+AM$1017+AP1826/AO1826))))/SQRT(Sum_Sq($X$2*AP1826*AN$8,1)),                   $AQ$2*SQRT(Sum_Sq($AH$2/(1+1/$A1826)+AP1826*( 1/(AM$1017+1+AP1826/AO1826)-1)/(1+($X$2*AP1826*AN$8)^2), (AP1826^2*AN$8*$X$2+1/($X$2*AN$8*(AM$1017+1+AP1826/AO1826           )))/(1+($X$2*AP1826*AN$8)^2))),           V_rtHz(AO1826)/($X$2*AN$8*(AO1826*AM$1017+AO1826+AP1826)),V_rtHz(AP1826)*SQRT(Sum_Sq(AO1826*AN$8*$X$2*AM$1017,1))/($X$2*AN$8*(AO1826*AM$1017+AO1826+AP1826))))/SQRT(Sum_Sq(1/(1+$A1826)+$AC$2/$I$2-1/(1+(1+AP1826/AO1826)/AM$1017),$X$2/$I$2)),IF(AP1827&lt;0,"A",AM1827))</f>
        <v>1.5151857558527693E-5</v>
      </c>
      <c r="AO1826" s="13">
        <f t="shared" si="676"/>
        <v>1755.343476092333</v>
      </c>
      <c r="AP1826" s="12">
        <f t="shared" si="700"/>
        <v>17727817.465182696</v>
      </c>
      <c r="AR1826" s="13">
        <f t="shared" si="677"/>
        <v>31506.815879885424</v>
      </c>
      <c r="AS1826" s="13">
        <f t="shared" si="678"/>
        <v>0.34465664218175168</v>
      </c>
      <c r="AV1826" s="13"/>
      <c r="AW1826" s="13">
        <f t="shared" si="679"/>
        <v>9963.3300000000036</v>
      </c>
      <c r="AX1826" s="13">
        <f t="shared" si="680"/>
        <v>1.0898999999999972</v>
      </c>
      <c r="AZ1826" s="13"/>
      <c r="BA1826" s="13"/>
      <c r="BB1826" s="13">
        <f t="shared" si="681"/>
        <v>3150.681587988543</v>
      </c>
      <c r="BC1826" s="13">
        <f t="shared" si="682"/>
        <v>3.4465664218174945</v>
      </c>
      <c r="BD1826" s="13"/>
      <c r="BE1826" s="13"/>
      <c r="BG1826" s="13">
        <f t="shared" si="683"/>
        <v>996.3330000000002</v>
      </c>
      <c r="BH1826" s="13">
        <f t="shared" si="684"/>
        <v>10.899000000000029</v>
      </c>
      <c r="BI1826" s="13"/>
      <c r="BL1826" s="13">
        <f t="shared" si="685"/>
        <v>315.06815879885437</v>
      </c>
      <c r="BM1826" s="13">
        <f t="shared" si="686"/>
        <v>34.465664218175021</v>
      </c>
      <c r="BP1826" s="13"/>
      <c r="BQ1826" s="13">
        <f t="shared" si="687"/>
        <v>99.633300000000006</v>
      </c>
      <c r="BR1826" s="13">
        <f t="shared" si="688"/>
        <v>108.98999999999991</v>
      </c>
      <c r="BT1826" s="13"/>
      <c r="BU1826" s="13"/>
      <c r="BV1826" s="13">
        <f t="shared" si="689"/>
        <v>31.50681587988543</v>
      </c>
      <c r="BW1826" s="13">
        <f t="shared" si="690"/>
        <v>344.65664218175209</v>
      </c>
      <c r="CA1826" s="13">
        <f t="shared" si="691"/>
        <v>9.9633299999999991</v>
      </c>
      <c r="CB1826" s="13">
        <f t="shared" si="692"/>
        <v>1089.9000000000015</v>
      </c>
    </row>
    <row r="1827" spans="1:80" x14ac:dyDescent="0.3">
      <c r="A1827" s="13">
        <f t="shared" si="668"/>
        <v>0.75509222766543393</v>
      </c>
      <c r="C1827" s="13">
        <f>IF(F1827&gt;0,SQRT(Sum_Sq($AI$2,V_rtHz($AH$2)/(1+1/$A1827),V_rtHz($AH$2*$A1827)/(1+$A1827),$AN$2*$AH$2/(1+1/$A1827),$AM$2*SQRT(Sum_Sq(F1827,1/($X$2*D$8*(1+C$1017+F1827/E1827))))/SQRT(Sum_Sq($X$2*F1827*D$8,1)),                   $AQ$2*SQRT(Sum_Sq($AH$2/(1+1/$A1827)+F1827*( 1/(C$1017+1+F1827/E1827)-1)/(1+($X$2*F1827*D$8)^2), (F1827^2*D$8*$X$2+1/($X$2*D$8*(C$1017+1+F1827/E1827           )))/(1+($X$2*F1827*D$8)^2))),           V_rtHz(E1827)/($X$2*D$8*(E1827*C$1017+E1827+F1827)),V_rtHz(F1827)*SQRT(Sum_Sq(E1827*D$8*$X$2*C$1017,1))/($X$2*D$8*(E1827*C$1017+E1827+F1827))))/SQRT(Sum_Sq(1/(1+$A1827)+$AC$2/$I$2-1/(1+(1+F1827/E1827)/C$1017),$X$2/$I$2)),IF(F1828&lt;0,"A",C1828))</f>
        <v>6.7351559596513212E-7</v>
      </c>
      <c r="E1827" s="13">
        <f t="shared" si="669"/>
        <v>2125.6560018046998</v>
      </c>
      <c r="F1827" s="12">
        <f t="shared" si="693"/>
        <v>4629.39669788424</v>
      </c>
      <c r="H1827" s="13">
        <f>IF(K1827&gt;0,SQRT(Sum_Sq($AI$2,V_rtHz($AH$2)/(1+1/$A1827),V_rtHz($AH$2*$A1827)/(1+$A1827),$AN$2*$AH$2/(1+1/$A1827),$AM$2*SQRT(Sum_Sq(K1827,1/($X$2*I$8*(1+H$1017+K1827/J1827))))/SQRT(Sum_Sq($X$2*K1827*I$8,1)),                   $AQ$2*SQRT(Sum_Sq($AH$2/(1+1/$A1827)+K1827*( 1/(H$1017+1+K1827/J1827)-1)/(1+($X$2*K1827*I$8)^2), (K1827^2*I$8*$X$2+1/($X$2*I$8*(H$1017+1+K1827/J1827           )))/(1+($X$2*K1827*I$8)^2))),           V_rtHz(J1827)/($X$2*I$8*(J1827*H$1017+J1827+K1827)),V_rtHz(K1827)*SQRT(Sum_Sq(J1827*I$8*$X$2*H$1017,1))/($X$2*I$8*(J1827*H$1017+J1827+K1827))))/SQRT(Sum_Sq(1/(1+$A1827)+$AC$2/$I$2-1/(1+(1+K1827/J1827)/H$1017),$X$2/$I$2)),IF(K1828&lt;0,"A",H1828))</f>
        <v>7.2179079448201519E-7</v>
      </c>
      <c r="J1827" s="13">
        <f t="shared" si="670"/>
        <v>1841.2230310420898</v>
      </c>
      <c r="K1827" s="12">
        <f t="shared" si="694"/>
        <v>16900.944756948782</v>
      </c>
      <c r="M1827" s="13">
        <f>IF(P1827&gt;0,SQRT(Sum_Sq($AI$2,V_rtHz($AH$2)/(1+1/$A1827),V_rtHz($AH$2*$A1827)/(1+$A1827),$AN$2*$AH$2/(1+1/$A1827),$AM$2*SQRT(Sum_Sq(P1827,1/($X$2*N$8*(1+M$1017+P1827/O1827))))/SQRT(Sum_Sq($X$2*P1827*N$8,1)),                   $AQ$2*SQRT(Sum_Sq($AH$2/(1+1/$A1827)+P1827*( 1/(M$1017+1+P1827/O1827)-1)/(1+($X$2*P1827*N$8)^2), (P1827^2*N$8*$X$2+1/($X$2*N$8*(M$1017+1+P1827/O1827           )))/(1+($X$2*P1827*N$8)^2))),           V_rtHz(O1827)/($X$2*N$8*(O1827*M$1017+O1827+P1827)),V_rtHz(P1827)*SQRT(Sum_Sq(O1827*N$8*$X$2*M$1017,1))/($X$2*N$8*(O1827*M$1017+O1827+P1827))))/SQRT(Sum_Sq(1/(1+$A1827)+$AC$2/$I$2-1/(1+(1+P1827/O1827)/M$1017),$X$2/$I$2)),IF(P1828&lt;0,"A",M1828))</f>
        <v>1.0006704997230598E-6</v>
      </c>
      <c r="O1827" s="13">
        <f t="shared" si="671"/>
        <v>1772.8938810785321</v>
      </c>
      <c r="P1827" s="12">
        <f t="shared" si="695"/>
        <v>55505.323700514236</v>
      </c>
      <c r="R1827" s="13">
        <f>IF(U1827&gt;0,SQRT(Sum_Sq($AI$2,V_rtHz($AH$2)/(1+1/$A1827),V_rtHz($AH$2*$A1827)/(1+$A1827),$AN$2*$AH$2/(1+1/$A1827),$AM$2*SQRT(Sum_Sq(U1827,1/($X$2*S$8*(1+R$1017+U1827/T1827))))/SQRT(Sum_Sq($X$2*U1827*S$8,1)),                   $AQ$2*SQRT(Sum_Sq($AH$2/(1+1/$A1827)+U1827*( 1/(R$1017+1+U1827/T1827)-1)/(1+($X$2*U1827*S$8)^2), (U1827^2*S$8*$X$2+1/($X$2*S$8*(R$1017+1+U1827/T1827           )))/(1+($X$2*U1827*S$8)^2))),           V_rtHz(T1827)/($X$2*S$8*(T1827*R$1017+T1827+U1827)),V_rtHz(U1827)*SQRT(Sum_Sq(T1827*S$8*$X$2*R$1017,1))/($X$2*S$8*(T1827*R$1017+T1827+U1827))))/SQRT(Sum_Sq(1/(1+$A1827)+$AC$2/$I$2-1/(1+(1+U1827/T1827)/R$1017),$X$2/$I$2)),IF(U1828&lt;0,"A",R1828))</f>
        <v>1.6055973252533271E-6</v>
      </c>
      <c r="T1827" s="13">
        <f t="shared" si="672"/>
        <v>1752.8464071362855</v>
      </c>
      <c r="U1827" s="12">
        <f t="shared" si="696"/>
        <v>177530.72149489631</v>
      </c>
      <c r="X1827" s="13">
        <f>IF(AA1827&gt;0,SQRT(Sum_Sq($AI$2,V_rtHz($AH$2)/(1+1/$A1827),V_rtHz($AH$2*$A1827)/(1+$A1827),$AN$2*$AH$2/(1+1/$A1827),$AM$2*SQRT(Sum_Sq(AA1827,1/($X$2*Y$8*(1+X$1017+AA1827/Z1827))))/SQRT(Sum_Sq($X$2*AA1827*Y$8,1)),                   $AQ$2*SQRT(Sum_Sq($AH$2/(1+1/$A1827)+AA1827*( 1/(X$1017+1+AA1827/Z1827)-1)/(1+($X$2*AA1827*Y$8)^2), (AA1827^2*Y$8*$X$2+1/($X$2*Y$8*(X$1017+1+AA1827/Z1827           )))/(1+($X$2*AA1827*Y$8)^2))),           V_rtHz(Z1827)/($X$2*Y$8*(Z1827*X$1017+Z1827+AA1827)),V_rtHz(AA1827)*SQRT(Sum_Sq(Z1827*Y$8*$X$2*X$1017,1))/($X$2*Y$8*(Z1827*X$1017+Z1827+AA1827))))/SQRT(Sum_Sq(1/(1+$A1827)+$AC$2/$I$2-1/(1+(1+AA1827/Z1827)/X$1017),$X$2/$I$2)),IF(AA1828&lt;0,"A",X1828))</f>
        <v>2.7532323211251656E-6</v>
      </c>
      <c r="Z1827" s="13">
        <f t="shared" si="673"/>
        <v>1746.6494452103011</v>
      </c>
      <c r="AA1827" s="12">
        <f t="shared" si="697"/>
        <v>563393.2385561011</v>
      </c>
      <c r="AC1827" s="13">
        <f>IF(AF1827&gt;0,SQRT(Sum_Sq($AI$2,V_rtHz($AH$2)/(1+1/$A1827),V_rtHz($AH$2*$A1827)/(1+$A1827),$AN$2*$AH$2/(1+1/$A1827),$AM$2*SQRT(Sum_Sq(AF1827,1/($X$2*AD$8*(1+AC$1017+AF1827/AE1827))))/SQRT(Sum_Sq($X$2*AF1827*AD$8,1)),                   $AQ$2*SQRT(Sum_Sq($AH$2/(1+1/$A1827)+AF1827*( 1/(AC$1017+1+AF1827/AE1827)-1)/(1+($X$2*AF1827*AD$8)^2), (AF1827^2*AD$8*$X$2+1/($X$2*AD$8*(AC$1017+1+AF1827/AE1827           )))/(1+($X$2*AF1827*AD$8)^2))),           V_rtHz(AE1827)/($X$2*AD$8*(AE1827*AC$1017+AE1827+AF1827)),V_rtHz(AF1827)*SQRT(Sum_Sq(AE1827*AD$8*$X$2*AC$1017,1))/($X$2*AD$8*(AE1827*AC$1017+AE1827+AF1827))))/SQRT(Sum_Sq(1/(1+$A1827)+$AC$2/$I$2-1/(1+(1+AF1827/AE1827)/AC$1017),$X$2/$I$2)),IF(AF1828&lt;0,"A",AC1828))</f>
        <v>4.8381039634893618E-6</v>
      </c>
      <c r="AE1827" s="13">
        <f t="shared" si="674"/>
        <v>1744.7036695771865</v>
      </c>
      <c r="AF1827" s="12">
        <f t="shared" si="698"/>
        <v>1783592.782859535</v>
      </c>
      <c r="AG1827" s="13"/>
      <c r="AH1827" s="13">
        <f>IF(AK1827&gt;0,SQRT(Sum_Sq($AI$2,V_rtHz($AH$2)/(1+1/$A1827),V_rtHz($AH$2*$A1827)/(1+$A1827),$AN$2*$AH$2/(1+1/$A1827),$AM$2*SQRT(Sum_Sq(AK1827,1/($X$2*AI$8*(1+AH$1017+AK1827/AJ1827))))/SQRT(Sum_Sq($X$2*AK1827*AI$8,1)),                   $AQ$2*SQRT(Sum_Sq($AH$2/(1+1/$A1827)+AK1827*( 1/(AH$1017+1+AK1827/AJ1827)-1)/(1+($X$2*AK1827*AI$8)^2), (AK1827^2*AI$8*$X$2+1/($X$2*AI$8*(AH$1017+1+AK1827/AJ1827           )))/(1+($X$2*AK1827*AI$8)^2))),           V_rtHz(AJ1827)/($X$2*AI$8*(AJ1827*AH$1017+AJ1827+AK1827)),V_rtHz(AK1827)*SQRT(Sum_Sq(AJ1827*AI$8*$X$2*AH$1017,1))/($X$2*AI$8*(AJ1827*AH$1017+AJ1827+AK1827))))/SQRT(Sum_Sq(1/(1+$A1827)+$AC$2/$I$2-1/(1+(1+AK1827/AJ1827)/AH$1017),$X$2/$I$2)),IF(AK1828&lt;0,"A",AH1828))</f>
        <v>8.5725995033172133E-6</v>
      </c>
      <c r="AI1827" s="13"/>
      <c r="AJ1827" s="13">
        <f t="shared" si="675"/>
        <v>1744.0897370596299</v>
      </c>
      <c r="AK1827" s="12">
        <f t="shared" si="699"/>
        <v>5642201.0097844219</v>
      </c>
      <c r="AM1827" s="13">
        <f>IF(AP1827&gt;0,SQRT(Sum_Sq($AI$2,V_rtHz($AH$2)/(1+1/$A1827),V_rtHz($AH$2*$A1827)/(1+$A1827),$AN$2*$AH$2/(1+1/$A1827),$AM$2*SQRT(Sum_Sq(AP1827,1/($X$2*AN$8*(1+AM$1017+AP1827/AO1827))))/SQRT(Sum_Sq($X$2*AP1827*AN$8,1)),                   $AQ$2*SQRT(Sum_Sq($AH$2/(1+1/$A1827)+AP1827*( 1/(AM$1017+1+AP1827/AO1827)-1)/(1+($X$2*AP1827*AN$8)^2), (AP1827^2*AN$8*$X$2+1/($X$2*AN$8*(AM$1017+1+AP1827/AO1827           )))/(1+($X$2*AP1827*AN$8)^2))),           V_rtHz(AO1827)/($X$2*AN$8*(AO1827*AM$1017+AO1827+AP1827)),V_rtHz(AP1827)*SQRT(Sum_Sq(AO1827*AN$8*$X$2*AM$1017,1))/($X$2*AN$8*(AO1827*AM$1017+AO1827+AP1827))))/SQRT(Sum_Sq(1/(1+$A1827)+$AC$2/$I$2-1/(1+(1+AP1827/AO1827)/AM$1017),$X$2/$I$2)),IF(AP1828&lt;0,"A",AM1828))</f>
        <v>1.5237380277041041E-5</v>
      </c>
      <c r="AO1827" s="13">
        <f t="shared" si="676"/>
        <v>1743.8957317573229</v>
      </c>
      <c r="AP1827" s="12">
        <f t="shared" si="700"/>
        <v>17844191.121166494</v>
      </c>
      <c r="AR1827" s="13">
        <f t="shared" si="677"/>
        <v>31506.815879885424</v>
      </c>
      <c r="AS1827" s="13">
        <f t="shared" si="678"/>
        <v>0.34465664218175168</v>
      </c>
      <c r="AV1827" s="13"/>
      <c r="AW1827" s="13">
        <f t="shared" si="679"/>
        <v>9963.3300000000036</v>
      </c>
      <c r="AX1827" s="13">
        <f t="shared" si="680"/>
        <v>1.0898999999999985</v>
      </c>
      <c r="AZ1827" s="13"/>
      <c r="BA1827" s="13"/>
      <c r="BB1827" s="13">
        <f t="shared" si="681"/>
        <v>3150.681587988543</v>
      </c>
      <c r="BC1827" s="13">
        <f t="shared" si="682"/>
        <v>3.4465664218175083</v>
      </c>
      <c r="BD1827" s="13"/>
      <c r="BE1827" s="13"/>
      <c r="BG1827" s="13">
        <f t="shared" si="683"/>
        <v>996.3330000000002</v>
      </c>
      <c r="BH1827" s="13">
        <f t="shared" si="684"/>
        <v>10.899000000000013</v>
      </c>
      <c r="BI1827" s="13"/>
      <c r="BL1827" s="13">
        <f t="shared" si="685"/>
        <v>315.06815879885437</v>
      </c>
      <c r="BM1827" s="13">
        <f t="shared" si="686"/>
        <v>34.465664218175021</v>
      </c>
      <c r="BP1827" s="13"/>
      <c r="BQ1827" s="13">
        <f t="shared" si="687"/>
        <v>99.633299999999991</v>
      </c>
      <c r="BR1827" s="13">
        <f t="shared" si="688"/>
        <v>108.99000000000034</v>
      </c>
      <c r="BT1827" s="13"/>
      <c r="BU1827" s="13"/>
      <c r="BV1827" s="13">
        <f t="shared" si="689"/>
        <v>31.50681587988543</v>
      </c>
      <c r="BW1827" s="13">
        <f t="shared" si="690"/>
        <v>344.6566421817526</v>
      </c>
      <c r="CA1827" s="13">
        <f t="shared" si="691"/>
        <v>9.9633299999999991</v>
      </c>
      <c r="CB1827" s="13">
        <f t="shared" si="692"/>
        <v>1089.9000000000042</v>
      </c>
    </row>
    <row r="1828" spans="1:80" x14ac:dyDescent="0.3">
      <c r="A1828" s="13">
        <f t="shared" si="668"/>
        <v>0.76559660691125686</v>
      </c>
      <c r="C1828" s="13">
        <f>IF(F1828&gt;0,SQRT(Sum_Sq($AI$2,V_rtHz($AH$2)/(1+1/$A1828),V_rtHz($AH$2*$A1828)/(1+$A1828),$AN$2*$AH$2/(1+1/$A1828),$AM$2*SQRT(Sum_Sq(F1828,1/($X$2*D$8*(1+C$1017+F1828/E1828))))/SQRT(Sum_Sq($X$2*F1828*D$8,1)),                   $AQ$2*SQRT(Sum_Sq($AH$2/(1+1/$A1828)+F1828*( 1/(C$1017+1+F1828/E1828)-1)/(1+($X$2*F1828*D$8)^2), (F1828^2*D$8*$X$2+1/($X$2*D$8*(C$1017+1+F1828/E1828           )))/(1+($X$2*F1828*D$8)^2))),           V_rtHz(E1828)/($X$2*D$8*(E1828*C$1017+E1828+F1828)),V_rtHz(F1828)*SQRT(Sum_Sq(E1828*D$8*$X$2*C$1017,1))/($X$2*D$8*(E1828*C$1017+E1828+F1828))))/SQRT(Sum_Sq(1/(1+$A1828)+$AC$2/$I$2-1/(1+(1+F1828/E1828)/C$1017),$X$2/$I$2)),IF(F1829&lt;0,"A",C1829))</f>
        <v>6.7616969108327429E-7</v>
      </c>
      <c r="E1828" s="13">
        <f t="shared" si="669"/>
        <v>2104.9157979865472</v>
      </c>
      <c r="F1828" s="12">
        <f t="shared" si="693"/>
        <v>4675.0111738461974</v>
      </c>
      <c r="H1828" s="13">
        <f>IF(K1828&gt;0,SQRT(Sum_Sq($AI$2,V_rtHz($AH$2)/(1+1/$A1828),V_rtHz($AH$2*$A1828)/(1+$A1828),$AN$2*$AH$2/(1+1/$A1828),$AM$2*SQRT(Sum_Sq(K1828,1/($X$2*I$8*(1+H$1017+K1828/J1828))))/SQRT(Sum_Sq($X$2*K1828*I$8,1)),                   $AQ$2*SQRT(Sum_Sq($AH$2/(1+1/$A1828)+K1828*( 1/(H$1017+1+K1828/J1828)-1)/(1+($X$2*K1828*I$8)^2), (K1828^2*I$8*$X$2+1/($X$2*I$8*(H$1017+1+K1828/J1828           )))/(1+($X$2*K1828*I$8)^2))),           V_rtHz(J1828)/($X$2*I$8*(J1828*H$1017+J1828+K1828)),V_rtHz(K1828)*SQRT(Sum_Sq(J1828*I$8*$X$2*H$1017,1))/($X$2*I$8*(J1828*H$1017+J1828+K1828))))/SQRT(Sum_Sq(1/(1+$A1828)+$AC$2/$I$2-1/(1+(1+K1828/J1828)/H$1017),$X$2/$I$2)),IF(K1829&lt;0,"A",H1829))</f>
        <v>7.2601691107500832E-7</v>
      </c>
      <c r="J1828" s="13">
        <f t="shared" si="670"/>
        <v>1827.8087508096967</v>
      </c>
      <c r="K1828" s="12">
        <f t="shared" si="694"/>
        <v>17024.980714792553</v>
      </c>
      <c r="M1828" s="13">
        <f>IF(P1828&gt;0,SQRT(Sum_Sq($AI$2,V_rtHz($AH$2)/(1+1/$A1828),V_rtHz($AH$2*$A1828)/(1+$A1828),$AN$2*$AH$2/(1+1/$A1828),$AM$2*SQRT(Sum_Sq(P1828,1/($X$2*N$8*(1+M$1017+P1828/O1828))))/SQRT(Sum_Sq($X$2*P1828*N$8,1)),                   $AQ$2*SQRT(Sum_Sq($AH$2/(1+1/$A1828)+P1828*( 1/(M$1017+1+P1828/O1828)-1)/(1+($X$2*P1828*N$8)^2), (P1828^2*N$8*$X$2+1/($X$2*N$8*(M$1017+1+P1828/O1828           )))/(1+($X$2*P1828*N$8)^2))),           V_rtHz(O1828)/($X$2*N$8*(O1828*M$1017+O1828+P1828)),V_rtHz(P1828)*SQRT(Sum_Sq(O1828*N$8*$X$2*M$1017,1))/($X$2*N$8*(O1828*M$1017+O1828+P1828))))/SQRT(Sum_Sq(1/(1+$A1828)+$AC$2/$I$2-1/(1+(1+P1828/O1828)/M$1017),$X$2/$I$2)),IF(P1829&lt;0,"A",M1829))</f>
        <v>1.0065902527504647E-6</v>
      </c>
      <c r="O1828" s="13">
        <f t="shared" si="671"/>
        <v>1760.9330502402274</v>
      </c>
      <c r="P1828" s="12">
        <f t="shared" si="695"/>
        <v>55882.333937965697</v>
      </c>
      <c r="R1828" s="13">
        <f>IF(U1828&gt;0,SQRT(Sum_Sq($AI$2,V_rtHz($AH$2)/(1+1/$A1828),V_rtHz($AH$2*$A1828)/(1+$A1828),$AN$2*$AH$2/(1+1/$A1828),$AM$2*SQRT(Sum_Sq(U1828,1/($X$2*S$8*(1+R$1017+U1828/T1828))))/SQRT(Sum_Sq($X$2*U1828*S$8,1)),                   $AQ$2*SQRT(Sum_Sq($AH$2/(1+1/$A1828)+U1828*( 1/(R$1017+1+U1828/T1828)-1)/(1+($X$2*U1828*S$8)^2), (U1828^2*S$8*$X$2+1/($X$2*S$8*(R$1017+1+U1828/T1828           )))/(1+($X$2*U1828*S$8)^2))),           V_rtHz(T1828)/($X$2*S$8*(T1828*R$1017+T1828+U1828)),V_rtHz(U1828)*SQRT(Sum_Sq(T1828*S$8*$X$2*R$1017,1))/($X$2*S$8*(T1828*R$1017+T1828+U1828))))/SQRT(Sum_Sq(1/(1+$A1828)+$AC$2/$I$2-1/(1+(1+U1828/T1828)/R$1017),$X$2/$I$2)),IF(U1829&lt;0,"A",R1829))</f>
        <v>1.6149094502802421E-6</v>
      </c>
      <c r="T1828" s="13">
        <f t="shared" si="672"/>
        <v>1741.2909998165694</v>
      </c>
      <c r="U1828" s="12">
        <f t="shared" si="696"/>
        <v>178708.83577840935</v>
      </c>
      <c r="X1828" s="13">
        <f>IF(AA1828&gt;0,SQRT(Sum_Sq($AI$2,V_rtHz($AH$2)/(1+1/$A1828),V_rtHz($AH$2*$A1828)/(1+$A1828),$AN$2*$AH$2/(1+1/$A1828),$AM$2*SQRT(Sum_Sq(AA1828,1/($X$2*Y$8*(1+X$1017+AA1828/Z1828))))/SQRT(Sum_Sq($X$2*AA1828*Y$8,1)),                   $AQ$2*SQRT(Sum_Sq($AH$2/(1+1/$A1828)+AA1828*( 1/(X$1017+1+AA1828/Z1828)-1)/(1+($X$2*AA1828*Y$8)^2), (AA1828^2*Y$8*$X$2+1/($X$2*Y$8*(X$1017+1+AA1828/Z1828           )))/(1+($X$2*AA1828*Y$8)^2))),           V_rtHz(Z1828)/($X$2*Y$8*(Z1828*X$1017+Z1828+AA1828)),V_rtHz(AA1828)*SQRT(Sum_Sq(Z1828*Y$8*$X$2*X$1017,1))/($X$2*Y$8*(Z1828*X$1017+Z1828+AA1828))))/SQRT(Sum_Sq(1/(1+$A1828)+$AC$2/$I$2-1/(1+(1+AA1828/Z1828)/X$1017),$X$2/$I$2)),IF(AA1829&lt;0,"A",X1829))</f>
        <v>2.7690312376276508E-6</v>
      </c>
      <c r="Z1828" s="13">
        <f t="shared" si="673"/>
        <v>1735.2174665512421</v>
      </c>
      <c r="AA1828" s="12">
        <f t="shared" si="697"/>
        <v>567104.99204175069</v>
      </c>
      <c r="AC1828" s="13">
        <f>IF(AF1828&gt;0,SQRT(Sum_Sq($AI$2,V_rtHz($AH$2)/(1+1/$A1828),V_rtHz($AH$2*$A1828)/(1+$A1828),$AN$2*$AH$2/(1+1/$A1828),$AM$2*SQRT(Sum_Sq(AF1828,1/($X$2*AD$8*(1+AC$1017+AF1828/AE1828))))/SQRT(Sum_Sq($X$2*AF1828*AD$8,1)),                   $AQ$2*SQRT(Sum_Sq($AH$2/(1+1/$A1828)+AF1828*( 1/(AC$1017+1+AF1828/AE1828)-1)/(1+($X$2*AF1828*AD$8)^2), (AF1828^2*AD$8*$X$2+1/($X$2*AD$8*(AC$1017+1+AF1828/AE1828           )))/(1+($X$2*AF1828*AD$8)^2))),           V_rtHz(AE1828)/($X$2*AD$8*(AE1828*AC$1017+AE1828+AF1828)),V_rtHz(AF1828)*SQRT(Sum_Sq(AE1828*AD$8*$X$2*AC$1017,1))/($X$2*AD$8*(AE1828*AC$1017+AE1828+AF1828))))/SQRT(Sum_Sq(1/(1+$A1828)+$AC$2/$I$2-1/(1+(1+AF1828/AE1828)/AC$1017),$X$2/$I$2)),IF(AF1829&lt;0,"A",AC1829))</f>
        <v>4.8657590458133766E-6</v>
      </c>
      <c r="AE1828" s="13">
        <f t="shared" si="674"/>
        <v>1733.3102626675952</v>
      </c>
      <c r="AF1828" s="12">
        <f t="shared" si="698"/>
        <v>1795316.7071758048</v>
      </c>
      <c r="AG1828" s="13"/>
      <c r="AH1828" s="13">
        <f>IF(AK1828&gt;0,SQRT(Sum_Sq($AI$2,V_rtHz($AH$2)/(1+1/$A1828),V_rtHz($AH$2*$A1828)/(1+$A1828),$AN$2*$AH$2/(1+1/$A1828),$AM$2*SQRT(Sum_Sq(AK1828,1/($X$2*AI$8*(1+AH$1017+AK1828/AJ1828))))/SQRT(Sum_Sq($X$2*AK1828*AI$8,1)),                   $AQ$2*SQRT(Sum_Sq($AH$2/(1+1/$A1828)+AK1828*( 1/(AH$1017+1+AK1828/AJ1828)-1)/(1+($X$2*AK1828*AI$8)^2), (AK1828^2*AI$8*$X$2+1/($X$2*AI$8*(AH$1017+1+AK1828/AJ1828           )))/(1+($X$2*AK1828*AI$8)^2))),           V_rtHz(AJ1828)/($X$2*AI$8*(AJ1828*AH$1017+AJ1828+AK1828)),V_rtHz(AK1828)*SQRT(Sum_Sq(AJ1828*AI$8*$X$2*AH$1017,1))/($X$2*AI$8*(AJ1828*AH$1017+AJ1828+AK1828))))/SQRT(Sum_Sq(1/(1+$A1828)+$AC$2/$I$2-1/(1+(1+AK1828/AJ1828)/AH$1017),$X$2/$I$2)),IF(AK1829&lt;0,"A",AH1829))</f>
        <v>8.6215502101269857E-6</v>
      </c>
      <c r="AI1828" s="13"/>
      <c r="AJ1828" s="13">
        <f t="shared" si="675"/>
        <v>1732.7084821721869</v>
      </c>
      <c r="AK1828" s="12">
        <f t="shared" si="699"/>
        <v>5679261.6743331645</v>
      </c>
      <c r="AM1828" s="13">
        <f>IF(AP1828&gt;0,SQRT(Sum_Sq($AI$2,V_rtHz($AH$2)/(1+1/$A1828),V_rtHz($AH$2*$A1828)/(1+$A1828),$AN$2*$AH$2/(1+1/$A1828),$AM$2*SQRT(Sum_Sq(AP1828,1/($X$2*AN$8*(1+AM$1017+AP1828/AO1828))))/SQRT(Sum_Sq($X$2*AP1828*AN$8,1)),                   $AQ$2*SQRT(Sum_Sq($AH$2/(1+1/$A1828)+AP1828*( 1/(AM$1017+1+AP1828/AO1828)-1)/(1+($X$2*AP1828*AN$8)^2), (AP1828^2*AN$8*$X$2+1/($X$2*AN$8*(AM$1017+1+AP1828/AO1828           )))/(1+($X$2*AP1828*AN$8)^2))),           V_rtHz(AO1828)/($X$2*AN$8*(AO1828*AM$1017+AO1828+AP1828)),V_rtHz(AP1828)*SQRT(Sum_Sq(AO1828*AN$8*$X$2*AM$1017,1))/($X$2*AN$8*(AO1828*AM$1017+AO1828+AP1828))))/SQRT(Sum_Sq(1/(1+$A1828)+$AC$2/$I$2-1/(1+(1+AP1828/AO1828)/AM$1017),$X$2/$I$2)),IF(AP1829&lt;0,"A",AM1829))</f>
        <v>1.532442654093774E-5</v>
      </c>
      <c r="AO1828" s="13">
        <f t="shared" si="676"/>
        <v>1732.5183151501581</v>
      </c>
      <c r="AP1828" s="12">
        <f t="shared" si="700"/>
        <v>17961373.603237852</v>
      </c>
      <c r="AR1828" s="13">
        <f t="shared" si="677"/>
        <v>31506.815879885424</v>
      </c>
      <c r="AS1828" s="13">
        <f t="shared" si="678"/>
        <v>0.34465664218175168</v>
      </c>
      <c r="AV1828" s="13"/>
      <c r="AW1828" s="13">
        <f t="shared" si="679"/>
        <v>9963.3300000000036</v>
      </c>
      <c r="AX1828" s="13">
        <f t="shared" si="680"/>
        <v>1.0898999999999957</v>
      </c>
      <c r="AZ1828" s="13"/>
      <c r="BA1828" s="13"/>
      <c r="BB1828" s="13">
        <f t="shared" si="681"/>
        <v>3150.681587988543</v>
      </c>
      <c r="BC1828" s="13">
        <f t="shared" si="682"/>
        <v>3.4465664218175083</v>
      </c>
      <c r="BD1828" s="13"/>
      <c r="BE1828" s="13"/>
      <c r="BG1828" s="13">
        <f t="shared" si="683"/>
        <v>996.3330000000002</v>
      </c>
      <c r="BH1828" s="13">
        <f t="shared" si="684"/>
        <v>10.899000000000029</v>
      </c>
      <c r="BI1828" s="13"/>
      <c r="BL1828" s="13">
        <f t="shared" si="685"/>
        <v>315.06815879885437</v>
      </c>
      <c r="BM1828" s="13">
        <f t="shared" si="686"/>
        <v>34.465664218175107</v>
      </c>
      <c r="BP1828" s="13"/>
      <c r="BQ1828" s="13">
        <f t="shared" si="687"/>
        <v>99.633300000000006</v>
      </c>
      <c r="BR1828" s="13">
        <f t="shared" si="688"/>
        <v>108.99000000000034</v>
      </c>
      <c r="BT1828" s="13"/>
      <c r="BU1828" s="13"/>
      <c r="BV1828" s="13">
        <f t="shared" si="689"/>
        <v>31.506815879885437</v>
      </c>
      <c r="BW1828" s="13">
        <f t="shared" si="690"/>
        <v>344.6566421817526</v>
      </c>
      <c r="CA1828" s="13">
        <f t="shared" si="691"/>
        <v>9.9633299999999974</v>
      </c>
      <c r="CB1828" s="13">
        <f t="shared" si="692"/>
        <v>1089.9000000000042</v>
      </c>
    </row>
    <row r="1829" spans="1:80" x14ac:dyDescent="0.3">
      <c r="A1829" s="13">
        <f t="shared" si="668"/>
        <v>0.77624711662869006</v>
      </c>
      <c r="C1829" s="13">
        <f>IF(F1829&gt;0,SQRT(Sum_Sq($AI$2,V_rtHz($AH$2)/(1+1/$A1829),V_rtHz($AH$2*$A1829)/(1+$A1829),$AN$2*$AH$2/(1+1/$A1829),$AM$2*SQRT(Sum_Sq(F1829,1/($X$2*D$8*(1+C$1017+F1829/E1829))))/SQRT(Sum_Sq($X$2*F1829*D$8,1)),                   $AQ$2*SQRT(Sum_Sq($AH$2/(1+1/$A1829)+F1829*( 1/(C$1017+1+F1829/E1829)-1)/(1+($X$2*F1829*D$8)^2), (F1829^2*D$8*$X$2+1/($X$2*D$8*(C$1017+1+F1829/E1829           )))/(1+($X$2*F1829*D$8)^2))),           V_rtHz(E1829)/($X$2*D$8*(E1829*C$1017+E1829+F1829)),V_rtHz(F1829)*SQRT(Sum_Sq(E1829*D$8*$X$2*C$1017,1))/($X$2*D$8*(E1829*C$1017+E1829+F1829))))/SQRT(Sum_Sq(1/(1+$A1829)+$AC$2/$I$2-1/(1+(1+F1829/E1829)/C$1017),$X$2/$I$2)),IF(F1830&lt;0,"A",C1830))</f>
        <v>6.7892935626433574E-7</v>
      </c>
      <c r="E1829" s="13">
        <f t="shared" si="669"/>
        <v>2084.5075504672336</v>
      </c>
      <c r="F1829" s="12">
        <f t="shared" si="693"/>
        <v>4720.7815934208465</v>
      </c>
      <c r="H1829" s="13">
        <f>IF(K1829&gt;0,SQRT(Sum_Sq($AI$2,V_rtHz($AH$2)/(1+1/$A1829),V_rtHz($AH$2*$A1829)/(1+$A1829),$AN$2*$AH$2/(1+1/$A1829),$AM$2*SQRT(Sum_Sq(K1829,1/($X$2*I$8*(1+H$1017+K1829/J1829))))/SQRT(Sum_Sq($X$2*K1829*I$8,1)),                   $AQ$2*SQRT(Sum_Sq($AH$2/(1+1/$A1829)+K1829*( 1/(H$1017+1+K1829/J1829)-1)/(1+($X$2*K1829*I$8)^2), (K1829^2*I$8*$X$2+1/($X$2*I$8*(H$1017+1+K1829/J1829           )))/(1+($X$2*K1829*I$8)^2))),           V_rtHz(J1829)/($X$2*I$8*(J1829*H$1017+J1829+K1829)),V_rtHz(K1829)*SQRT(Sum_Sq(J1829*I$8*$X$2*H$1017,1))/($X$2*I$8*(J1829*H$1017+J1829+K1829))))/SQRT(Sum_Sq(1/(1+$A1829)+$AC$2/$I$2-1/(1+(1+K1829/J1829)/H$1017),$X$2/$I$2)),IF(K1830&lt;0,"A",H1830))</f>
        <v>7.3033126662393298E-7</v>
      </c>
      <c r="J1829" s="13">
        <f t="shared" si="670"/>
        <v>1814.5081777849091</v>
      </c>
      <c r="K1829" s="12">
        <f t="shared" si="694"/>
        <v>17149.77596345279</v>
      </c>
      <c r="M1829" s="13">
        <f>IF(P1829&gt;0,SQRT(Sum_Sq($AI$2,V_rtHz($AH$2)/(1+1/$A1829),V_rtHz($AH$2*$A1829)/(1+$A1829),$AN$2*$AH$2/(1+1/$A1829),$AM$2*SQRT(Sum_Sq(P1829,1/($X$2*N$8*(1+M$1017+P1829/O1829))))/SQRT(Sum_Sq($X$2*P1829*N$8,1)),                   $AQ$2*SQRT(Sum_Sq($AH$2/(1+1/$A1829)+P1829*( 1/(M$1017+1+P1829/O1829)-1)/(1+($X$2*P1829*N$8)^2), (P1829^2*N$8*$X$2+1/($X$2*N$8*(M$1017+1+P1829/O1829           )))/(1+($X$2*P1829*N$8)^2))),           V_rtHz(O1829)/($X$2*N$8*(O1829*M$1017+O1829+P1829)),V_rtHz(P1829)*SQRT(Sum_Sq(O1829*N$8*$X$2*M$1017,1))/($X$2*N$8*(O1829*M$1017+O1829+P1829))))/SQRT(Sum_Sq(1/(1+$A1829)+$AC$2/$I$2-1/(1+(1+P1829/O1829)/M$1017),$X$2/$I$2)),IF(P1830&lt;0,"A",M1830))</f>
        <v>1.0126212903015435E-6</v>
      </c>
      <c r="O1829" s="13">
        <f t="shared" si="671"/>
        <v>1749.0538982988621</v>
      </c>
      <c r="P1829" s="12">
        <f t="shared" si="695"/>
        <v>56261.873262816036</v>
      </c>
      <c r="R1829" s="13">
        <f>IF(U1829&gt;0,SQRT(Sum_Sq($AI$2,V_rtHz($AH$2)/(1+1/$A1829),V_rtHz($AH$2*$A1829)/(1+$A1829),$AN$2*$AH$2/(1+1/$A1829),$AM$2*SQRT(Sum_Sq(U1829,1/($X$2*S$8*(1+R$1017+U1829/T1829))))/SQRT(Sum_Sq($X$2*U1829*S$8,1)),                   $AQ$2*SQRT(Sum_Sq($AH$2/(1+1/$A1829)+U1829*( 1/(R$1017+1+U1829/T1829)-1)/(1+($X$2*U1829*S$8)^2), (U1829^2*S$8*$X$2+1/($X$2*S$8*(R$1017+1+U1829/T1829           )))/(1+($X$2*U1829*S$8)^2))),           V_rtHz(T1829)/($X$2*S$8*(T1829*R$1017+T1829+U1829)),V_rtHz(U1829)*SQRT(Sum_Sq(T1829*S$8*$X$2*R$1017,1))/($X$2*S$8*(T1829*R$1017+T1829+U1829))))/SQRT(Sum_Sq(1/(1+$A1829)+$AC$2/$I$2-1/(1+(1+U1829/T1829)/R$1017),$X$2/$I$2)),IF(U1830&lt;0,"A",R1830))</f>
        <v>1.6243903158299705E-6</v>
      </c>
      <c r="T1829" s="13">
        <f t="shared" si="672"/>
        <v>1729.8090542141797</v>
      </c>
      <c r="U1829" s="12">
        <f t="shared" si="696"/>
        <v>179895.05059563159</v>
      </c>
      <c r="X1829" s="13">
        <f>IF(AA1829&gt;0,SQRT(Sum_Sq($AI$2,V_rtHz($AH$2)/(1+1/$A1829),V_rtHz($AH$2*$A1829)/(1+$A1829),$AN$2*$AH$2/(1+1/$A1829),$AM$2*SQRT(Sum_Sq(AA1829,1/($X$2*Y$8*(1+X$1017+AA1829/Z1829))))/SQRT(Sum_Sq($X$2*AA1829*Y$8,1)),                   $AQ$2*SQRT(Sum_Sq($AH$2/(1+1/$A1829)+AA1829*( 1/(X$1017+1+AA1829/Z1829)-1)/(1+($X$2*AA1829*Y$8)^2), (AA1829^2*Y$8*$X$2+1/($X$2*Y$8*(X$1017+1+AA1829/Z1829           )))/(1+($X$2*AA1829*Y$8)^2))),           V_rtHz(Z1829)/($X$2*Y$8*(Z1829*X$1017+Z1829+AA1829)),V_rtHz(AA1829)*SQRT(Sum_Sq(Z1829*Y$8*$X$2*X$1017,1))/($X$2*Y$8*(Z1829*X$1017+Z1829+AA1829))))/SQRT(Sum_Sq(1/(1+$A1829)+$AC$2/$I$2-1/(1+(1+AA1829/Z1829)/X$1017),$X$2/$I$2)),IF(AA1830&lt;0,"A",X1830))</f>
        <v>2.7851126068651226E-6</v>
      </c>
      <c r="Z1829" s="13">
        <f t="shared" si="673"/>
        <v>1723.8565112012395</v>
      </c>
      <c r="AA1829" s="12">
        <f t="shared" si="697"/>
        <v>570842.4576901301</v>
      </c>
      <c r="AC1829" s="13">
        <f>IF(AF1829&gt;0,SQRT(Sum_Sq($AI$2,V_rtHz($AH$2)/(1+1/$A1829),V_rtHz($AH$2*$A1829)/(1+$A1829),$AN$2*$AH$2/(1+1/$A1829),$AM$2*SQRT(Sum_Sq(AF1829,1/($X$2*AD$8*(1+AC$1017+AF1829/AE1829))))/SQRT(Sum_Sq($X$2*AF1829*AD$8,1)),                   $AQ$2*SQRT(Sum_Sq($AH$2/(1+1/$A1829)+AF1829*( 1/(AC$1017+1+AF1829/AE1829)-1)/(1+($X$2*AF1829*AD$8)^2), (AF1829^2*AD$8*$X$2+1/($X$2*AD$8*(AC$1017+1+AF1829/AE1829           )))/(1+($X$2*AF1829*AD$8)^2))),           V_rtHz(AE1829)/($X$2*AD$8*(AE1829*AC$1017+AE1829+AF1829)),V_rtHz(AF1829)*SQRT(Sum_Sq(AE1829*AD$8*$X$2*AC$1017,1))/($X$2*AD$8*(AE1829*AC$1017+AE1829+AF1829))))/SQRT(Sum_Sq(1/(1+$A1829)+$AC$2/$I$2-1/(1+(1+AF1829/AE1829)/AC$1017),$X$2/$I$2)),IF(AF1830&lt;0,"A",AC1830))</f>
        <v>4.8939062973973789E-6</v>
      </c>
      <c r="AE1829" s="13">
        <f t="shared" si="674"/>
        <v>1721.9871231485695</v>
      </c>
      <c r="AF1829" s="12">
        <f t="shared" si="698"/>
        <v>1807122.0344531771</v>
      </c>
      <c r="AG1829" s="13"/>
      <c r="AH1829" s="13">
        <f>IF(AK1829&gt;0,SQRT(Sum_Sq($AI$2,V_rtHz($AH$2)/(1+1/$A1829),V_rtHz($AH$2*$A1829)/(1+$A1829),$AN$2*$AH$2/(1+1/$A1829),$AM$2*SQRT(Sum_Sq(AK1829,1/($X$2*AI$8*(1+AH$1017+AK1829/AJ1829))))/SQRT(Sum_Sq($X$2*AK1829*AI$8,1)),                   $AQ$2*SQRT(Sum_Sq($AH$2/(1+1/$A1829)+AK1829*( 1/(AH$1017+1+AK1829/AJ1829)-1)/(1+($X$2*AK1829*AI$8)^2), (AK1829^2*AI$8*$X$2+1/($X$2*AI$8*(AH$1017+1+AK1829/AJ1829           )))/(1+($X$2*AK1829*AI$8)^2))),           V_rtHz(AJ1829)/($X$2*AI$8*(AJ1829*AH$1017+AJ1829+AK1829)),V_rtHz(AK1829)*SQRT(Sum_Sq(AJ1829*AI$8*$X$2*AH$1017,1))/($X$2*AI$8*(AJ1829*AH$1017+AJ1829+AK1829))))/SQRT(Sum_Sq(1/(1+$A1829)+$AC$2/$I$2-1/(1+(1+AK1829/AJ1829)/AH$1017),$X$2/$I$2)),IF(AK1830&lt;0,"A",AH1830))</f>
        <v>8.671370802519993E-6</v>
      </c>
      <c r="AI1829" s="13"/>
      <c r="AJ1829" s="13">
        <f t="shared" si="675"/>
        <v>1721.3972571251213</v>
      </c>
      <c r="AK1829" s="12">
        <f t="shared" si="699"/>
        <v>5716579.8509676754</v>
      </c>
      <c r="AM1829" s="13">
        <f>IF(AP1829&gt;0,SQRT(Sum_Sq($AI$2,V_rtHz($AH$2)/(1+1/$A1829),V_rtHz($AH$2*$A1829)/(1+$A1829),$AN$2*$AH$2/(1+1/$A1829),$AM$2*SQRT(Sum_Sq(AP1829,1/($X$2*AN$8*(1+AM$1017+AP1829/AO1829))))/SQRT(Sum_Sq($X$2*AP1829*AN$8,1)),                   $AQ$2*SQRT(Sum_Sq($AH$2/(1+1/$A1829)+AP1829*( 1/(AM$1017+1+AP1829/AO1829)-1)/(1+($X$2*AP1829*AN$8)^2), (AP1829^2*AN$8*$X$2+1/($X$2*AN$8*(AM$1017+1+AP1829/AO1829           )))/(1+($X$2*AP1829*AN$8)^2))),           V_rtHz(AO1829)/($X$2*AN$8*(AO1829*AM$1017+AO1829+AP1829)),V_rtHz(AP1829)*SQRT(Sum_Sq(AO1829*AN$8*$X$2*AM$1017,1))/($X$2*AN$8*(AO1829*AM$1017+AO1829+AP1829))))/SQRT(Sum_Sq(1/(1+$A1829)+$AC$2/$I$2-1/(1+(1+AP1829/AO1829)/AM$1017),$X$2/$I$2)),IF(AP1830&lt;0,"A",AM1830))</f>
        <v>1.5413019002913592E-5</v>
      </c>
      <c r="AO1829" s="13">
        <f t="shared" si="676"/>
        <v>1721.2108534118443</v>
      </c>
      <c r="AP1829" s="12">
        <f t="shared" si="700"/>
        <v>18079370.503143277</v>
      </c>
      <c r="AR1829" s="13">
        <f t="shared" si="677"/>
        <v>31506.815879885424</v>
      </c>
      <c r="AS1829" s="13">
        <f t="shared" si="678"/>
        <v>0.34465664218175168</v>
      </c>
      <c r="AV1829" s="13"/>
      <c r="AW1829" s="13">
        <f t="shared" si="679"/>
        <v>9963.3300000000036</v>
      </c>
      <c r="AX1829" s="13">
        <f t="shared" si="680"/>
        <v>1.0899000000000028</v>
      </c>
      <c r="AZ1829" s="13"/>
      <c r="BA1829" s="13"/>
      <c r="BB1829" s="13">
        <f t="shared" si="681"/>
        <v>3150.681587988543</v>
      </c>
      <c r="BC1829" s="13">
        <f t="shared" si="682"/>
        <v>3.4465664218175016</v>
      </c>
      <c r="BD1829" s="13"/>
      <c r="BE1829" s="13"/>
      <c r="BG1829" s="13">
        <f t="shared" si="683"/>
        <v>996.33300000000042</v>
      </c>
      <c r="BH1829" s="13">
        <f t="shared" si="684"/>
        <v>10.899000000000013</v>
      </c>
      <c r="BI1829" s="13"/>
      <c r="BL1829" s="13">
        <f t="shared" si="685"/>
        <v>315.06815879885437</v>
      </c>
      <c r="BM1829" s="13">
        <f t="shared" si="686"/>
        <v>34.465664218175242</v>
      </c>
      <c r="BP1829" s="13"/>
      <c r="BQ1829" s="13">
        <f t="shared" si="687"/>
        <v>99.633300000000006</v>
      </c>
      <c r="BR1829" s="13">
        <f t="shared" si="688"/>
        <v>108.99000000000056</v>
      </c>
      <c r="BT1829" s="13"/>
      <c r="BU1829" s="13"/>
      <c r="BV1829" s="13">
        <f t="shared" si="689"/>
        <v>31.50681587988543</v>
      </c>
      <c r="BW1829" s="13">
        <f t="shared" si="690"/>
        <v>344.65664218175209</v>
      </c>
      <c r="CA1829" s="13">
        <f t="shared" si="691"/>
        <v>9.9633299999999991</v>
      </c>
      <c r="CB1829" s="13">
        <f t="shared" si="692"/>
        <v>1089.9000000000042</v>
      </c>
    </row>
    <row r="1830" spans="1:80" x14ac:dyDescent="0.3">
      <c r="A1830" s="13">
        <f t="shared" si="668"/>
        <v>0.78704578969509742</v>
      </c>
      <c r="C1830" s="13">
        <f>IF(F1830&gt;0,SQRT(Sum_Sq($AI$2,V_rtHz($AH$2)/(1+1/$A1830),V_rtHz($AH$2*$A1830)/(1+$A1830),$AN$2*$AH$2/(1+1/$A1830),$AM$2*SQRT(Sum_Sq(F1830,1/($X$2*D$8*(1+C$1017+F1830/E1830))))/SQRT(Sum_Sq($X$2*F1830*D$8,1)),                   $AQ$2*SQRT(Sum_Sq($AH$2/(1+1/$A1830)+F1830*( 1/(C$1017+1+F1830/E1830)-1)/(1+($X$2*F1830*D$8)^2), (F1830^2*D$8*$X$2+1/($X$2*D$8*(C$1017+1+F1830/E1830           )))/(1+($X$2*F1830*D$8)^2))),           V_rtHz(E1830)/($X$2*D$8*(E1830*C$1017+E1830+F1830)),V_rtHz(F1830)*SQRT(Sum_Sq(E1830*D$8*$X$2*C$1017,1))/($X$2*D$8*(E1830*C$1017+E1830+F1830))))/SQRT(Sum_Sq(1/(1+$A1830)+$AC$2/$I$2-1/(1+(1+F1830/E1830)/C$1017),$X$2/$I$2)),IF(F1831&lt;0,"A",C1831))</f>
        <v>6.8179479931065924E-7</v>
      </c>
      <c r="E1830" s="13">
        <f t="shared" si="669"/>
        <v>2064.4220423805559</v>
      </c>
      <c r="F1830" s="12">
        <f t="shared" si="693"/>
        <v>4766.7117835290455</v>
      </c>
      <c r="H1830" s="13">
        <f>IF(K1830&gt;0,SQRT(Sum_Sq($AI$2,V_rtHz($AH$2)/(1+1/$A1830),V_rtHz($AH$2*$A1830)/(1+$A1830),$AN$2*$AH$2/(1+1/$A1830),$AM$2*SQRT(Sum_Sq(K1830,1/($X$2*I$8*(1+H$1017+K1830/J1830))))/SQRT(Sum_Sq($X$2*K1830*I$8,1)),                   $AQ$2*SQRT(Sum_Sq($AH$2/(1+1/$A1830)+K1830*( 1/(H$1017+1+K1830/J1830)-1)/(1+($X$2*K1830*I$8)^2), (K1830^2*I$8*$X$2+1/($X$2*I$8*(H$1017+1+K1830/J1830           )))/(1+($X$2*K1830*I$8)^2))),           V_rtHz(J1830)/($X$2*I$8*(J1830*H$1017+J1830+K1830)),V_rtHz(K1830)*SQRT(Sum_Sq(J1830*I$8*$X$2*H$1017,1))/($X$2*I$8*(J1830*H$1017+J1830+K1830))))/SQRT(Sum_Sq(1/(1+$A1830)+$AC$2/$I$2-1/(1+(1+K1830/J1830)/H$1017),$X$2/$I$2)),IF(K1831&lt;0,"A",H1831))</f>
        <v>7.3473512198122357E-7</v>
      </c>
      <c r="J1830" s="13">
        <f t="shared" si="670"/>
        <v>1801.3199556847051</v>
      </c>
      <c r="K1830" s="12">
        <f t="shared" si="694"/>
        <v>17275.336696659004</v>
      </c>
      <c r="M1830" s="13">
        <f>IF(P1830&gt;0,SQRT(Sum_Sq($AI$2,V_rtHz($AH$2)/(1+1/$A1830),V_rtHz($AH$2*$A1830)/(1+$A1830),$AN$2*$AH$2/(1+1/$A1830),$AM$2*SQRT(Sum_Sq(P1830,1/($X$2*N$8*(1+M$1017+P1830/O1830))))/SQRT(Sum_Sq($X$2*P1830*N$8,1)),                   $AQ$2*SQRT(Sum_Sq($AH$2/(1+1/$A1830)+P1830*( 1/(M$1017+1+P1830/O1830)-1)/(1+($X$2*P1830*N$8)^2), (P1830^2*N$8*$X$2+1/($X$2*N$8*(M$1017+1+P1830/O1830           )))/(1+($X$2*P1830*N$8)^2))),           V_rtHz(O1830)/($X$2*N$8*(O1830*M$1017+O1830+P1830)),V_rtHz(P1830)*SQRT(Sum_Sq(O1830*N$8*$X$2*M$1017,1))/($X$2*N$8*(O1830*M$1017+O1830+P1830))))/SQRT(Sum_Sq(1/(1+$A1830)+$AC$2/$I$2-1/(1+(1+P1830/O1830)/M$1017),$X$2/$I$2)),IF(P1831&lt;0,"A",M1831))</f>
        <v>1.0187653010912243E-6</v>
      </c>
      <c r="O1830" s="13">
        <f t="shared" si="671"/>
        <v>1737.2558174305045</v>
      </c>
      <c r="P1830" s="12">
        <f t="shared" si="695"/>
        <v>56643.959840912386</v>
      </c>
      <c r="R1830" s="13">
        <f>IF(U1830&gt;0,SQRT(Sum_Sq($AI$2,V_rtHz($AH$2)/(1+1/$A1830),V_rtHz($AH$2*$A1830)/(1+$A1830),$AN$2*$AH$2/(1+1/$A1830),$AM$2*SQRT(Sum_Sq(U1830,1/($X$2*S$8*(1+R$1017+U1830/T1830))))/SQRT(Sum_Sq($X$2*U1830*S$8,1)),                   $AQ$2*SQRT(Sum_Sq($AH$2/(1+1/$A1830)+U1830*( 1/(R$1017+1+U1830/T1830)-1)/(1+($X$2*U1830*S$8)^2), (U1830^2*S$8*$X$2+1/($X$2*S$8*(R$1017+1+U1830/T1830           )))/(1+($X$2*U1830*S$8)^2))),           V_rtHz(T1830)/($X$2*S$8*(T1830*R$1017+T1830+U1830)),V_rtHz(U1830)*SQRT(Sum_Sq(T1830*S$8*$X$2*R$1017,1))/($X$2*S$8*(T1830*R$1017+T1830+U1830))))/SQRT(Sum_Sq(1/(1+$A1830)+$AC$2/$I$2-1/(1+(1+U1830/T1830)/R$1017),$X$2/$I$2)),IF(U1831&lt;0,"A",R1831))</f>
        <v>1.6340424642646085E-6</v>
      </c>
      <c r="T1830" s="13">
        <f t="shared" si="672"/>
        <v>1718.4001303281295</v>
      </c>
      <c r="U1830" s="12">
        <f t="shared" si="696"/>
        <v>181089.42256028621</v>
      </c>
      <c r="X1830" s="13">
        <f>IF(AA1830&gt;0,SQRT(Sum_Sq($AI$2,V_rtHz($AH$2)/(1+1/$A1830),V_rtHz($AH$2*$A1830)/(1+$A1830),$AN$2*$AH$2/(1+1/$A1830),$AM$2*SQRT(Sum_Sq(AA1830,1/($X$2*Y$8*(1+X$1017+AA1830/Z1830))))/SQRT(Sum_Sq($X$2*AA1830*Y$8,1)),                   $AQ$2*SQRT(Sum_Sq($AH$2/(1+1/$A1830)+AA1830*( 1/(X$1017+1+AA1830/Z1830)-1)/(1+($X$2*AA1830*Y$8)^2), (AA1830^2*Y$8*$X$2+1/($X$2*Y$8*(X$1017+1+AA1830/Z1830           )))/(1+($X$2*AA1830*Y$8)^2))),           V_rtHz(Z1830)/($X$2*Y$8*(Z1830*X$1017+Z1830+AA1830)),V_rtHz(AA1830)*SQRT(Sum_Sq(Z1830*Y$8*$X$2*X$1017,1))/($X$2*Y$8*(Z1830*X$1017+Z1830+AA1830))))/SQRT(Sum_Sq(1/(1+$A1830)+$AC$2/$I$2-1/(1+(1+AA1830/Z1830)/X$1017),$X$2/$I$2)),IF(AA1831&lt;0,"A",X1831))</f>
        <v>2.8014806527910893E-6</v>
      </c>
      <c r="Z1830" s="13">
        <f t="shared" si="673"/>
        <v>1712.5661868571158</v>
      </c>
      <c r="AA1830" s="12">
        <f t="shared" si="697"/>
        <v>574605.8138431242</v>
      </c>
      <c r="AC1830" s="13">
        <f>IF(AF1830&gt;0,SQRT(Sum_Sq($AI$2,V_rtHz($AH$2)/(1+1/$A1830),V_rtHz($AH$2*$A1830)/(1+$A1830),$AN$2*$AH$2/(1+1/$A1830),$AM$2*SQRT(Sum_Sq(AF1830,1/($X$2*AD$8*(1+AC$1017+AF1830/AE1830))))/SQRT(Sum_Sq($X$2*AF1830*AD$8,1)),                   $AQ$2*SQRT(Sum_Sq($AH$2/(1+1/$A1830)+AF1830*( 1/(AC$1017+1+AF1830/AE1830)-1)/(1+($X$2*AF1830*AD$8)^2), (AF1830^2*AD$8*$X$2+1/($X$2*AD$8*(AC$1017+1+AF1830/AE1830           )))/(1+($X$2*AF1830*AD$8)^2))),           V_rtHz(AE1830)/($X$2*AD$8*(AE1830*AC$1017+AE1830+AF1830)),V_rtHz(AF1830)*SQRT(Sum_Sq(AE1830*AD$8*$X$2*AC$1017,1))/($X$2*AD$8*(AE1830*AC$1017+AE1830+AF1830))))/SQRT(Sum_Sq(1/(1+$A1830)+$AC$2/$I$2-1/(1+(1+AF1830/AE1830)/AC$1017),$X$2/$I$2)),IF(AF1831&lt;0,"A",AC1831))</f>
        <v>4.9225530558478729E-6</v>
      </c>
      <c r="AE1830" s="13">
        <f t="shared" si="674"/>
        <v>1710.7338733019712</v>
      </c>
      <c r="AF1830" s="12">
        <f t="shared" si="698"/>
        <v>1819009.3280143565</v>
      </c>
      <c r="AG1830" s="13"/>
      <c r="AH1830" s="13">
        <f>IF(AK1830&gt;0,SQRT(Sum_Sq($AI$2,V_rtHz($AH$2)/(1+1/$A1830),V_rtHz($AH$2*$A1830)/(1+$A1830),$AN$2*$AH$2/(1+1/$A1830),$AM$2*SQRT(Sum_Sq(AK1830,1/($X$2*AI$8*(1+AH$1017+AK1830/AJ1830))))/SQRT(Sum_Sq($X$2*AK1830*AI$8,1)),                   $AQ$2*SQRT(Sum_Sq($AH$2/(1+1/$A1830)+AK1830*( 1/(AH$1017+1+AK1830/AJ1830)-1)/(1+($X$2*AK1830*AI$8)^2), (AK1830^2*AI$8*$X$2+1/($X$2*AI$8*(AH$1017+1+AK1830/AJ1830           )))/(1+($X$2*AK1830*AI$8)^2))),           V_rtHz(AJ1830)/($X$2*AI$8*(AJ1830*AH$1017+AJ1830+AK1830)),V_rtHz(AK1830)*SQRT(Sum_Sq(AJ1830*AI$8*$X$2*AH$1017,1))/($X$2*AI$8*(AJ1830*AH$1017+AJ1830+AK1830))))/SQRT(Sum_Sq(1/(1+$A1830)+$AC$2/$I$2-1/(1+(1+AK1830/AJ1830)/AH$1017),$X$2/$I$2)),IF(AK1831&lt;0,"A",AH1831))</f>
        <v>8.7220742380790111E-6</v>
      </c>
      <c r="AI1830" s="13"/>
      <c r="AJ1830" s="13">
        <f t="shared" si="675"/>
        <v>1710.1556887638133</v>
      </c>
      <c r="AK1830" s="12">
        <f t="shared" si="699"/>
        <v>5754157.3204400493</v>
      </c>
      <c r="AM1830" s="13">
        <f>IF(AP1830&gt;0,SQRT(Sum_Sq($AI$2,V_rtHz($AH$2)/(1+1/$A1830),V_rtHz($AH$2*$A1830)/(1+$A1830),$AN$2*$AH$2/(1+1/$A1830),$AM$2*SQRT(Sum_Sq(AP1830,1/($X$2*AN$8*(1+AM$1017+AP1830/AO1830))))/SQRT(Sum_Sq($X$2*AP1830*AN$8,1)),                   $AQ$2*SQRT(Sum_Sq($AH$2/(1+1/$A1830)+AP1830*( 1/(AM$1017+1+AP1830/AO1830)-1)/(1+($X$2*AP1830*AN$8)^2), (AP1830^2*AN$8*$X$2+1/($X$2*AN$8*(AM$1017+1+AP1830/AO1830           )))/(1+($X$2*AP1830*AN$8)^2))),           V_rtHz(AO1830)/($X$2*AN$8*(AO1830*AM$1017+AO1830+AP1830)),V_rtHz(AP1830)*SQRT(Sum_Sq(AO1830*AN$8*$X$2*AM$1017,1))/($X$2*AN$8*(AO1830*AM$1017+AO1830+AP1830))))/SQRT(Sum_Sq(1/(1+$A1830)+$AC$2/$I$2-1/(1+(1+AP1830/AO1830)/AM$1017),$X$2/$I$2)),IF(AP1831&lt;0,"A",AM1831))</f>
        <v>1.5503180701887597E-5</v>
      </c>
      <c r="AO1830" s="13">
        <f t="shared" si="676"/>
        <v>1709.9729748260411</v>
      </c>
      <c r="AP1830" s="12">
        <f t="shared" si="700"/>
        <v>18198187.451488759</v>
      </c>
      <c r="AR1830" s="13">
        <f t="shared" si="677"/>
        <v>31506.815879885424</v>
      </c>
      <c r="AS1830" s="13">
        <f t="shared" si="678"/>
        <v>0.34465664218175224</v>
      </c>
      <c r="AV1830" s="13"/>
      <c r="AW1830" s="13">
        <f t="shared" si="679"/>
        <v>9963.3300000000036</v>
      </c>
      <c r="AX1830" s="13">
        <f t="shared" si="680"/>
        <v>1.0898999999999985</v>
      </c>
      <c r="AZ1830" s="13"/>
      <c r="BA1830" s="13"/>
      <c r="BB1830" s="13">
        <f t="shared" si="681"/>
        <v>3150.681587988543</v>
      </c>
      <c r="BC1830" s="13">
        <f t="shared" si="682"/>
        <v>3.4465664218175016</v>
      </c>
      <c r="BD1830" s="13"/>
      <c r="BE1830" s="13"/>
      <c r="BG1830" s="13">
        <f t="shared" si="683"/>
        <v>996.3330000000002</v>
      </c>
      <c r="BH1830" s="13">
        <f t="shared" si="684"/>
        <v>10.899000000000047</v>
      </c>
      <c r="BI1830" s="13"/>
      <c r="BL1830" s="13">
        <f t="shared" si="685"/>
        <v>315.06815879885437</v>
      </c>
      <c r="BM1830" s="13">
        <f t="shared" si="686"/>
        <v>34.465664218175192</v>
      </c>
      <c r="BP1830" s="13"/>
      <c r="BQ1830" s="13">
        <f t="shared" si="687"/>
        <v>99.633300000000006</v>
      </c>
      <c r="BR1830" s="13">
        <f t="shared" si="688"/>
        <v>108.99000000000034</v>
      </c>
      <c r="BT1830" s="13"/>
      <c r="BU1830" s="13"/>
      <c r="BV1830" s="13">
        <f t="shared" si="689"/>
        <v>31.50681587988543</v>
      </c>
      <c r="BW1830" s="13">
        <f t="shared" si="690"/>
        <v>344.65664218175209</v>
      </c>
      <c r="CA1830" s="13">
        <f t="shared" si="691"/>
        <v>9.9633299999999991</v>
      </c>
      <c r="CB1830" s="13">
        <f t="shared" si="692"/>
        <v>1089.9000000000042</v>
      </c>
    </row>
    <row r="1831" spans="1:80" x14ac:dyDescent="0.3">
      <c r="A1831" s="13">
        <f t="shared" si="668"/>
        <v>0.79799468726797584</v>
      </c>
      <c r="C1831" s="13">
        <f>IF(F1831&gt;0,SQRT(Sum_Sq($AI$2,V_rtHz($AH$2)/(1+1/$A1831),V_rtHz($AH$2*$A1831)/(1+$A1831),$AN$2*$AH$2/(1+1/$A1831),$AM$2*SQRT(Sum_Sq(F1831,1/($X$2*D$8*(1+C$1017+F1831/E1831))))/SQRT(Sum_Sq($X$2*F1831*D$8,1)),                   $AQ$2*SQRT(Sum_Sq($AH$2/(1+1/$A1831)+F1831*( 1/(C$1017+1+F1831/E1831)-1)/(1+($X$2*F1831*D$8)^2), (F1831^2*D$8*$X$2+1/($X$2*D$8*(C$1017+1+F1831/E1831           )))/(1+($X$2*F1831*D$8)^2))),           V_rtHz(E1831)/($X$2*D$8*(E1831*C$1017+E1831+F1831)),V_rtHz(F1831)*SQRT(Sum_Sq(E1831*D$8*$X$2*C$1017,1))/($X$2*D$8*(E1831*C$1017+E1831+F1831))))/SQRT(Sum_Sq(1/(1+$A1831)+$AC$2/$I$2-1/(1+(1+F1831/E1831)/C$1017),$X$2/$I$2)),IF(F1832&lt;0,"A",C1832))</f>
        <v>6.8476629468427886E-7</v>
      </c>
      <c r="E1831" s="13">
        <f t="shared" si="669"/>
        <v>2044.6504308955648</v>
      </c>
      <c r="F1831" s="12">
        <f t="shared" si="693"/>
        <v>4812.8055177052029</v>
      </c>
      <c r="H1831" s="13">
        <f>IF(K1831&gt;0,SQRT(Sum_Sq($AI$2,V_rtHz($AH$2)/(1+1/$A1831),V_rtHz($AH$2*$A1831)/(1+$A1831),$AN$2*$AH$2/(1+1/$A1831),$AM$2*SQRT(Sum_Sq(K1831,1/($X$2*I$8*(1+H$1017+K1831/J1831))))/SQRT(Sum_Sq($X$2*K1831*I$8,1)),                   $AQ$2*SQRT(Sum_Sq($AH$2/(1+1/$A1831)+K1831*( 1/(H$1017+1+K1831/J1831)-1)/(1+($X$2*K1831*I$8)^2), (K1831^2*I$8*$X$2+1/($X$2*I$8*(H$1017+1+K1831/J1831           )))/(1+($X$2*K1831*I$8)^2))),           V_rtHz(J1831)/($X$2*I$8*(J1831*H$1017+J1831+K1831)),V_rtHz(K1831)*SQRT(Sum_Sq(J1831*I$8*$X$2*H$1017,1))/($X$2*I$8*(J1831*H$1017+J1831+K1831))))/SQRT(Sum_Sq(1/(1+$A1831)+$AC$2/$I$2-1/(1+(1+K1831/J1831)/H$1017),$X$2/$I$2)),IF(K1832&lt;0,"A",H1832))</f>
        <v>7.3922976584849506E-7</v>
      </c>
      <c r="J1831" s="13">
        <f t="shared" si="670"/>
        <v>1788.2427533001785</v>
      </c>
      <c r="K1831" s="12">
        <f t="shared" si="694"/>
        <v>17401.669138843448</v>
      </c>
      <c r="M1831" s="13">
        <f>IF(P1831&gt;0,SQRT(Sum_Sq($AI$2,V_rtHz($AH$2)/(1+1/$A1831),V_rtHz($AH$2*$A1831)/(1+$A1831),$AN$2*$AH$2/(1+1/$A1831),$AM$2*SQRT(Sum_Sq(P1831,1/($X$2*N$8*(1+M$1017+P1831/O1831))))/SQRT(Sum_Sq($X$2*P1831*N$8,1)),                   $AQ$2*SQRT(Sum_Sq($AH$2/(1+1/$A1831)+P1831*( 1/(M$1017+1+P1831/O1831)-1)/(1+($X$2*P1831*N$8)^2), (P1831^2*N$8*$X$2+1/($X$2*N$8*(M$1017+1+P1831/O1831           )))/(1+($X$2*P1831*N$8)^2))),           V_rtHz(O1831)/($X$2*N$8*(O1831*M$1017+O1831+P1831)),V_rtHz(P1831)*SQRT(Sum_Sq(O1831*N$8*$X$2*M$1017,1))/($X$2*N$8*(O1831*M$1017+O1831+P1831))))/SQRT(Sum_Sq(1/(1+$A1831)+$AC$2/$I$2-1/(1+(1+P1831/O1831)/M$1017),$X$2/$I$2)),IF(P1832&lt;0,"A",M1832))</f>
        <v>1.0250240056368568E-6</v>
      </c>
      <c r="O1831" s="13">
        <f t="shared" si="671"/>
        <v>1725.5382057625584</v>
      </c>
      <c r="P1831" s="12">
        <f t="shared" si="695"/>
        <v>57028.61195845691</v>
      </c>
      <c r="R1831" s="13">
        <f>IF(U1831&gt;0,SQRT(Sum_Sq($AI$2,V_rtHz($AH$2)/(1+1/$A1831),V_rtHz($AH$2*$A1831)/(1+$A1831),$AN$2*$AH$2/(1+1/$A1831),$AM$2*SQRT(Sum_Sq(U1831,1/($X$2*S$8*(1+R$1017+U1831/T1831))))/SQRT(Sum_Sq($X$2*U1831*S$8,1)),                   $AQ$2*SQRT(Sum_Sq($AH$2/(1+1/$A1831)+U1831*( 1/(R$1017+1+U1831/T1831)-1)/(1+($X$2*U1831*S$8)^2), (U1831^2*S$8*$X$2+1/($X$2*S$8*(R$1017+1+U1831/T1831           )))/(1+($X$2*U1831*S$8)^2))),           V_rtHz(T1831)/($X$2*S$8*(T1831*R$1017+T1831+U1831)),V_rtHz(U1831)*SQRT(Sum_Sq(T1831*S$8*$X$2*R$1017,1))/($X$2*S$8*(T1831*R$1017+T1831+U1831))))/SQRT(Sum_Sq(1/(1+$A1831)+$AC$2/$I$2-1/(1+(1+U1831/T1831)/R$1017),$X$2/$I$2)),IF(U1832&lt;0,"A",R1832))</f>
        <v>1.6438684830235593E-6</v>
      </c>
      <c r="T1831" s="13">
        <f t="shared" si="672"/>
        <v>1707.063790619876</v>
      </c>
      <c r="U1831" s="12">
        <f t="shared" si="696"/>
        <v>182292.0086751082</v>
      </c>
      <c r="X1831" s="13">
        <f>IF(AA1831&gt;0,SQRT(Sum_Sq($AI$2,V_rtHz($AH$2)/(1+1/$A1831),V_rtHz($AH$2*$A1831)/(1+$A1831),$AN$2*$AH$2/(1+1/$A1831),$AM$2*SQRT(Sum_Sq(AA1831,1/($X$2*Y$8*(1+X$1017+AA1831/Z1831))))/SQRT(Sum_Sq($X$2*AA1831*Y$8,1)),                   $AQ$2*SQRT(Sum_Sq($AH$2/(1+1/$A1831)+AA1831*( 1/(X$1017+1+AA1831/Z1831)-1)/(1+($X$2*AA1831*Y$8)^2), (AA1831^2*Y$8*$X$2+1/($X$2*Y$8*(X$1017+1+AA1831/Z1831           )))/(1+($X$2*AA1831*Y$8)^2))),           V_rtHz(Z1831)/($X$2*Y$8*(Z1831*X$1017+Z1831+AA1831)),V_rtHz(AA1831)*SQRT(Sum_Sq(Z1831*Y$8*$X$2*X$1017,1))/($X$2*Y$8*(Z1831*X$1017+Z1831+AA1831))))/SQRT(Sum_Sq(1/(1+$A1831)+$AC$2/$I$2-1/(1+(1+AA1831/Z1831)/X$1017),$X$2/$I$2)),IF(AA1832&lt;0,"A",X1832))</f>
        <v>2.8181396723337578E-6</v>
      </c>
      <c r="Z1831" s="13">
        <f t="shared" si="673"/>
        <v>1701.3461027557644</v>
      </c>
      <c r="AA1831" s="12">
        <f t="shared" si="697"/>
        <v>578395.24007803458</v>
      </c>
      <c r="AC1831" s="13">
        <f>IF(AF1831&gt;0,SQRT(Sum_Sq($AI$2,V_rtHz($AH$2)/(1+1/$A1831),V_rtHz($AH$2*$A1831)/(1+$A1831),$AN$2*$AH$2/(1+1/$A1831),$AM$2*SQRT(Sum_Sq(AF1831,1/($X$2*AD$8*(1+AC$1017+AF1831/AE1831))))/SQRT(Sum_Sq($X$2*AF1831*AD$8,1)),                   $AQ$2*SQRT(Sum_Sq($AH$2/(1+1/$A1831)+AF1831*( 1/(AC$1017+1+AF1831/AE1831)-1)/(1+($X$2*AF1831*AD$8)^2), (AF1831^2*AD$8*$X$2+1/($X$2*AD$8*(AC$1017+1+AF1831/AE1831           )))/(1+($X$2*AF1831*AD$8)^2))),           V_rtHz(AE1831)/($X$2*AD$8*(AE1831*AC$1017+AE1831+AF1831)),V_rtHz(AF1831)*SQRT(Sum_Sq(AE1831*AD$8*$X$2*AC$1017,1))/($X$2*AD$8*(AE1831*AC$1017+AE1831+AF1831))))/SQRT(Sum_Sq(1/(1+$A1831)+$AC$2/$I$2-1/(1+(1+AF1831/AE1831)/AC$1017),$X$2/$I$2)),IF(AF1832&lt;0,"A",AC1832))</f>
        <v>4.9517067843550605E-6</v>
      </c>
      <c r="AE1831" s="13">
        <f t="shared" si="674"/>
        <v>1699.5501366743322</v>
      </c>
      <c r="AF1831" s="12">
        <f t="shared" si="698"/>
        <v>1830979.1550931502</v>
      </c>
      <c r="AG1831" s="13"/>
      <c r="AH1831" s="13">
        <f>IF(AK1831&gt;0,SQRT(Sum_Sq($AI$2,V_rtHz($AH$2)/(1+1/$A1831),V_rtHz($AH$2*$A1831)/(1+$A1831),$AN$2*$AH$2/(1+1/$A1831),$AM$2*SQRT(Sum_Sq(AK1831,1/($X$2*AI$8*(1+AH$1017+AK1831/AJ1831))))/SQRT(Sum_Sq($X$2*AK1831*AI$8,1)),                   $AQ$2*SQRT(Sum_Sq($AH$2/(1+1/$A1831)+AK1831*( 1/(AH$1017+1+AK1831/AJ1831)-1)/(1+($X$2*AK1831*AI$8)^2), (AK1831^2*AI$8*$X$2+1/($X$2*AI$8*(AH$1017+1+AK1831/AJ1831           )))/(1+($X$2*AK1831*AI$8)^2))),           V_rtHz(AJ1831)/($X$2*AI$8*(AJ1831*AH$1017+AJ1831+AK1831)),V_rtHz(AK1831)*SQRT(Sum_Sq(AJ1831*AI$8*$X$2*AH$1017,1))/($X$2*AI$8*(AJ1831*AH$1017+AJ1831+AK1831))))/SQRT(Sum_Sq(1/(1+$A1831)+$AC$2/$I$2-1/(1+(1+AK1831/AJ1831)/AH$1017),$X$2/$I$2)),IF(AK1832&lt;0,"A",AH1832))</f>
        <v>8.7736736955115125E-6</v>
      </c>
      <c r="AI1831" s="13"/>
      <c r="AJ1831" s="13">
        <f t="shared" si="675"/>
        <v>1698.9834051127959</v>
      </c>
      <c r="AK1831" s="12">
        <f t="shared" si="699"/>
        <v>5791995.8758744784</v>
      </c>
      <c r="AM1831" s="13">
        <f>IF(AP1831&gt;0,SQRT(Sum_Sq($AI$2,V_rtHz($AH$2)/(1+1/$A1831),V_rtHz($AH$2*$A1831)/(1+$A1831),$AN$2*$AH$2/(1+1/$A1831),$AM$2*SQRT(Sum_Sq(AP1831,1/($X$2*AN$8*(1+AM$1017+AP1831/AO1831))))/SQRT(Sum_Sq($X$2*AP1831*AN$8,1)),                   $AQ$2*SQRT(Sum_Sq($AH$2/(1+1/$A1831)+AP1831*( 1/(AM$1017+1+AP1831/AO1831)-1)/(1+($X$2*AP1831*AN$8)^2), (AP1831^2*AN$8*$X$2+1/($X$2*AN$8*(AM$1017+1+AP1831/AO1831           )))/(1+($X$2*AP1831*AN$8)^2))),           V_rtHz(AO1831)/($X$2*AN$8*(AO1831*AM$1017+AO1831+AP1831)),V_rtHz(AP1831)*SQRT(Sum_Sq(AO1831*AN$8*$X$2*AM$1017,1))/($X$2*AN$8*(AO1831*AM$1017+AO1831+AP1831))))/SQRT(Sum_Sq(1/(1+$A1831)+$AC$2/$I$2-1/(1+(1+AP1831/AO1831)/AM$1017),$X$2/$I$2)),IF(AP1832&lt;0,"A",AM1832))</f>
        <v>1.5594935069832481E-5</v>
      </c>
      <c r="AO1831" s="13">
        <f t="shared" si="676"/>
        <v>1698.8043088286736</v>
      </c>
      <c r="AP1831" s="12">
        <f t="shared" si="700"/>
        <v>18317830.118008308</v>
      </c>
      <c r="AR1831" s="13">
        <f t="shared" si="677"/>
        <v>31506.815879885424</v>
      </c>
      <c r="AS1831" s="13">
        <f t="shared" si="678"/>
        <v>0.34465664218175168</v>
      </c>
      <c r="AV1831" s="13"/>
      <c r="AW1831" s="13">
        <f t="shared" si="679"/>
        <v>9963.3300000000036</v>
      </c>
      <c r="AX1831" s="13">
        <f t="shared" si="680"/>
        <v>1.0898999999999972</v>
      </c>
      <c r="AZ1831" s="13"/>
      <c r="BA1831" s="13"/>
      <c r="BB1831" s="13">
        <f t="shared" si="681"/>
        <v>3150.681587988543</v>
      </c>
      <c r="BC1831" s="13">
        <f t="shared" si="682"/>
        <v>3.4465664218175083</v>
      </c>
      <c r="BD1831" s="13"/>
      <c r="BE1831" s="13"/>
      <c r="BG1831" s="13">
        <f t="shared" si="683"/>
        <v>996.3330000000002</v>
      </c>
      <c r="BH1831" s="13">
        <f t="shared" si="684"/>
        <v>10.899000000000029</v>
      </c>
      <c r="BI1831" s="13"/>
      <c r="BL1831" s="13">
        <f t="shared" si="685"/>
        <v>315.06815879885437</v>
      </c>
      <c r="BM1831" s="13">
        <f t="shared" si="686"/>
        <v>34.465664218175107</v>
      </c>
      <c r="BP1831" s="13"/>
      <c r="BQ1831" s="13">
        <f t="shared" si="687"/>
        <v>99.633299999999991</v>
      </c>
      <c r="BR1831" s="13">
        <f t="shared" si="688"/>
        <v>108.99000000000056</v>
      </c>
      <c r="BT1831" s="13"/>
      <c r="BU1831" s="13"/>
      <c r="BV1831" s="13">
        <f t="shared" si="689"/>
        <v>31.50681587988543</v>
      </c>
      <c r="BW1831" s="13">
        <f t="shared" si="690"/>
        <v>344.65664218175209</v>
      </c>
      <c r="CA1831" s="13">
        <f t="shared" si="691"/>
        <v>9.9633299999999991</v>
      </c>
      <c r="CB1831" s="13">
        <f t="shared" si="692"/>
        <v>1089.9000000000015</v>
      </c>
    </row>
    <row r="1832" spans="1:80" x14ac:dyDescent="0.3">
      <c r="A1832" s="13">
        <f t="shared" si="668"/>
        <v>0.80909589917838198</v>
      </c>
      <c r="C1832" s="13">
        <f>IF(F1832&gt;0,SQRT(Sum_Sq($AI$2,V_rtHz($AH$2)/(1+1/$A1832),V_rtHz($AH$2*$A1832)/(1+$A1832),$AN$2*$AH$2/(1+1/$A1832),$AM$2*SQRT(Sum_Sq(F1832,1/($X$2*D$8*(1+C$1017+F1832/E1832))))/SQRT(Sum_Sq($X$2*F1832*D$8,1)),                   $AQ$2*SQRT(Sum_Sq($AH$2/(1+1/$A1832)+F1832*( 1/(C$1017+1+F1832/E1832)-1)/(1+($X$2*F1832*D$8)^2), (F1832^2*D$8*$X$2+1/($X$2*D$8*(C$1017+1+F1832/E1832           )))/(1+($X$2*F1832*D$8)^2))),           V_rtHz(E1832)/($X$2*D$8*(E1832*C$1017+E1832+F1832)),V_rtHz(F1832)*SQRT(Sum_Sq(E1832*D$8*$X$2*C$1017,1))/($X$2*D$8*(E1832*C$1017+E1832+F1832))))/SQRT(Sum_Sq(1/(1+$A1832)+$AC$2/$I$2-1/(1+(1+F1832/E1832)/C$1017),$X$2/$I$2)),IF(F1833&lt;0,"A",C1833))</f>
        <v>6.8784418172505626E-7</v>
      </c>
      <c r="E1832" s="13">
        <f t="shared" si="669"/>
        <v>2025.1842276623815</v>
      </c>
      <c r="F1832" s="12">
        <f t="shared" si="693"/>
        <v>4859.0665190747304</v>
      </c>
      <c r="H1832" s="13">
        <f>IF(K1832&gt;0,SQRT(Sum_Sq($AI$2,V_rtHz($AH$2)/(1+1/$A1832),V_rtHz($AH$2*$A1832)/(1+$A1832),$AN$2*$AH$2/(1+1/$A1832),$AM$2*SQRT(Sum_Sq(K1832,1/($X$2*I$8*(1+H$1017+K1832/J1832))))/SQRT(Sum_Sq($X$2*K1832*I$8,1)),                   $AQ$2*SQRT(Sum_Sq($AH$2/(1+1/$A1832)+K1832*( 1/(H$1017+1+K1832/J1832)-1)/(1+($X$2*K1832*I$8)^2), (K1832^2*I$8*$X$2+1/($X$2*I$8*(H$1017+1+K1832/J1832           )))/(1+($X$2*K1832*I$8)^2))),           V_rtHz(J1832)/($X$2*I$8*(J1832*H$1017+J1832+K1832)),V_rtHz(K1832)*SQRT(Sum_Sq(J1832*I$8*$X$2*H$1017,1))/($X$2*I$8*(J1832*H$1017+J1832+K1832))))/SQRT(Sum_Sq(1/(1+$A1832)+$AC$2/$I$2-1/(1+(1+K1832/J1832)/H$1017),$X$2/$I$2)),IF(K1833&lt;0,"A",H1833))</f>
        <v>7.4381651523484704E-7</v>
      </c>
      <c r="J1832" s="13">
        <f t="shared" si="670"/>
        <v>1775.2752638552008</v>
      </c>
      <c r="K1832" s="12">
        <f t="shared" si="694"/>
        <v>17528.779545594069</v>
      </c>
      <c r="M1832" s="13">
        <f>IF(P1832&gt;0,SQRT(Sum_Sq($AI$2,V_rtHz($AH$2)/(1+1/$A1832),V_rtHz($AH$2*$A1832)/(1+$A1832),$AN$2*$AH$2/(1+1/$A1832),$AM$2*SQRT(Sum_Sq(P1832,1/($X$2*N$8*(1+M$1017+P1832/O1832))))/SQRT(Sum_Sq($X$2*P1832*N$8,1)),                   $AQ$2*SQRT(Sum_Sq($AH$2/(1+1/$A1832)+P1832*( 1/(M$1017+1+P1832/O1832)-1)/(1+($X$2*P1832*N$8)^2), (P1832^2*N$8*$X$2+1/($X$2*N$8*(M$1017+1+P1832/O1832           )))/(1+($X$2*P1832*N$8)^2))),           V_rtHz(O1832)/($X$2*N$8*(O1832*M$1017+O1832+P1832)),V_rtHz(P1832)*SQRT(Sum_Sq(O1832*N$8*$X$2*M$1017,1))/($X$2*N$8*(O1832*M$1017+O1832+P1832))))/SQRT(Sum_Sq(1/(1+$A1832)+$AC$2/$I$2-1/(1+(1+P1832/O1832)/M$1017),$X$2/$I$2)),IF(P1833&lt;0,"A",M1833))</f>
        <v>1.0313991568478365E-6</v>
      </c>
      <c r="O1832" s="13">
        <f t="shared" si="671"/>
        <v>1713.9004672832802</v>
      </c>
      <c r="P1832" s="12">
        <f t="shared" si="695"/>
        <v>57415.848022906306</v>
      </c>
      <c r="R1832" s="13">
        <f>IF(U1832&gt;0,SQRT(Sum_Sq($AI$2,V_rtHz($AH$2)/(1+1/$A1832),V_rtHz($AH$2*$A1832)/(1+$A1832),$AN$2*$AH$2/(1+1/$A1832),$AM$2*SQRT(Sum_Sq(U1832,1/($X$2*S$8*(1+R$1017+U1832/T1832))))/SQRT(Sum_Sq($X$2*U1832*S$8,1)),                   $AQ$2*SQRT(Sum_Sq($AH$2/(1+1/$A1832)+U1832*( 1/(R$1017+1+U1832/T1832)-1)/(1+($X$2*U1832*S$8)^2), (U1832^2*S$8*$X$2+1/($X$2*S$8*(R$1017+1+U1832/T1832           )))/(1+($X$2*U1832*S$8)^2))),           V_rtHz(T1832)/($X$2*S$8*(T1832*R$1017+T1832+U1832)),V_rtHz(U1832)*SQRT(Sum_Sq(T1832*S$8*$X$2*R$1017,1))/($X$2*S$8*(T1832*R$1017+T1832+U1832))))/SQRT(Sum_Sq(1/(1+$A1832)+$AC$2/$I$2-1/(1+(1+U1832/T1832)/R$1017),$X$2/$I$2)),IF(U1833&lt;0,"A",R1833))</f>
        <v>1.6538710054431803E-6</v>
      </c>
      <c r="T1832" s="13">
        <f t="shared" si="672"/>
        <v>1695.7995999979503</v>
      </c>
      <c r="U1832" s="12">
        <f t="shared" si="696"/>
        <v>183502.86633457022</v>
      </c>
      <c r="X1832" s="13">
        <f>IF(AA1832&gt;0,SQRT(Sum_Sq($AI$2,V_rtHz($AH$2)/(1+1/$A1832),V_rtHz($AH$2*$A1832)/(1+$A1832),$AN$2*$AH$2/(1+1/$A1832),$AM$2*SQRT(Sum_Sq(AA1832,1/($X$2*Y$8*(1+X$1017+AA1832/Z1832))))/SQRT(Sum_Sq($X$2*AA1832*Y$8,1)),                   $AQ$2*SQRT(Sum_Sq($AH$2/(1+1/$A1832)+AA1832*( 1/(X$1017+1+AA1832/Z1832)-1)/(1+($X$2*AA1832*Y$8)^2), (AA1832^2*Y$8*$X$2+1/($X$2*Y$8*(X$1017+1+AA1832/Z1832           )))/(1+($X$2*AA1832*Y$8)^2))),           V_rtHz(Z1832)/($X$2*Y$8*(Z1832*X$1017+Z1832+AA1832)),V_rtHz(AA1832)*SQRT(Sum_Sq(Z1832*Y$8*$X$2*X$1017,1))/($X$2*Y$8*(Z1832*X$1017+Z1832+AA1832))))/SQRT(Sum_Sq(1/(1+$A1832)+$AC$2/$I$2-1/(1+(1+AA1832/Z1832)/X$1017),$X$2/$I$2)),IF(AA1833&lt;0,"A",X1833))</f>
        <v>2.8350940366990857E-6</v>
      </c>
      <c r="Z1832" s="13">
        <f t="shared" si="673"/>
        <v>1690.1958696763986</v>
      </c>
      <c r="AA1832" s="12">
        <f t="shared" si="697"/>
        <v>582210.91721615265</v>
      </c>
      <c r="AC1832" s="13">
        <f>IF(AF1832&gt;0,SQRT(Sum_Sq($AI$2,V_rtHz($AH$2)/(1+1/$A1832),V_rtHz($AH$2*$A1832)/(1+$A1832),$AN$2*$AH$2/(1+1/$A1832),$AM$2*SQRT(Sum_Sq(AF1832,1/($X$2*AD$8*(1+AC$1017+AF1832/AE1832))))/SQRT(Sum_Sq($X$2*AF1832*AD$8,1)),                   $AQ$2*SQRT(Sum_Sq($AH$2/(1+1/$A1832)+AF1832*( 1/(AC$1017+1+AF1832/AE1832)-1)/(1+($X$2*AF1832*AD$8)^2), (AF1832^2*AD$8*$X$2+1/($X$2*AD$8*(AC$1017+1+AF1832/AE1832           )))/(1+($X$2*AF1832*AD$8)^2))),           V_rtHz(AE1832)/($X$2*AD$8*(AE1832*AC$1017+AE1832+AF1832)),V_rtHz(AF1832)*SQRT(Sum_Sq(AE1832*AD$8*$X$2*AC$1017,1))/($X$2*AD$8*(AE1832*AC$1017+AE1832+AF1832))))/SQRT(Sum_Sq(1/(1+$A1832)+$AC$2/$I$2-1/(1+(1+AF1832/AE1832)/AC$1017),$X$2/$I$2)),IF(AF1833&lt;0,"A",AC1833))</f>
        <v>4.9813750739177356E-6</v>
      </c>
      <c r="AE1832" s="13">
        <f t="shared" si="674"/>
        <v>1688.4355380841403</v>
      </c>
      <c r="AF1832" s="12">
        <f t="shared" si="698"/>
        <v>1843032.0868615496</v>
      </c>
      <c r="AG1832" s="13"/>
      <c r="AH1832" s="13">
        <f>IF(AK1832&gt;0,SQRT(Sum_Sq($AI$2,V_rtHz($AH$2)/(1+1/$A1832),V_rtHz($AH$2*$A1832)/(1+$A1832),$AN$2*$AH$2/(1+1/$A1832),$AM$2*SQRT(Sum_Sq(AK1832,1/($X$2*AI$8*(1+AH$1017+AK1832/AJ1832))))/SQRT(Sum_Sq($X$2*AK1832*AI$8,1)),                   $AQ$2*SQRT(Sum_Sq($AH$2/(1+1/$A1832)+AK1832*( 1/(AH$1017+1+AK1832/AJ1832)-1)/(1+($X$2*AK1832*AI$8)^2), (AK1832^2*AI$8*$X$2+1/($X$2*AI$8*(AH$1017+1+AK1832/AJ1832           )))/(1+($X$2*AK1832*AI$8)^2))),           V_rtHz(AJ1832)/($X$2*AI$8*(AJ1832*AH$1017+AJ1832+AK1832)),V_rtHz(AK1832)*SQRT(Sum_Sq(AJ1832*AI$8*$X$2*AH$1017,1))/($X$2*AI$8*(AJ1832*AH$1017+AJ1832+AK1832))))/SQRT(Sum_Sq(1/(1+$A1832)+$AC$2/$I$2-1/(1+(1+AK1832/AJ1832)/AH$1017),$X$2/$I$2)),IF(AK1833&lt;0,"A",AH1833))</f>
        <v>8.8261825785584475E-6</v>
      </c>
      <c r="AI1832" s="13"/>
      <c r="AJ1832" s="13">
        <f t="shared" si="675"/>
        <v>1687.8800353845893</v>
      </c>
      <c r="AK1832" s="12">
        <f t="shared" si="699"/>
        <v>5830097.3228528639</v>
      </c>
      <c r="AM1832" s="13">
        <f>IF(AP1832&gt;0,SQRT(Sum_Sq($AI$2,V_rtHz($AH$2)/(1+1/$A1832),V_rtHz($AH$2*$A1832)/(1+$A1832),$AN$2*$AH$2/(1+1/$A1832),$AM$2*SQRT(Sum_Sq(AP1832,1/($X$2*AN$8*(1+AM$1017+AP1832/AO1832))))/SQRT(Sum_Sq($X$2*AP1832*AN$8,1)),                   $AQ$2*SQRT(Sum_Sq($AH$2/(1+1/$A1832)+AP1832*( 1/(AM$1017+1+AP1832/AO1832)-1)/(1+($X$2*AP1832*AN$8)^2), (AP1832^2*AN$8*$X$2+1/($X$2*AN$8*(AM$1017+1+AP1832/AO1832           )))/(1+($X$2*AP1832*AN$8)^2))),           V_rtHz(AO1832)/($X$2*AN$8*(AO1832*AM$1017+AO1832+AP1832)),V_rtHz(AP1832)*SQRT(Sum_Sq(AO1832*AN$8*$X$2*AM$1017,1))/($X$2*AN$8*(AO1832*AM$1017+AO1832+AP1832))))/SQRT(Sum_Sq(1/(1+$A1832)+$AC$2/$I$2-1/(1+(1+AP1832/AO1832)/AM$1017),$X$2/$I$2)),IF(AP1833&lt;0,"A",AM1833))</f>
        <v>1.5688305938722696E-5</v>
      </c>
      <c r="AO1832" s="13">
        <f t="shared" si="676"/>
        <v>1687.704486017253</v>
      </c>
      <c r="AP1832" s="12">
        <f t="shared" si="700"/>
        <v>18438304.211834662</v>
      </c>
      <c r="AR1832" s="13">
        <f t="shared" si="677"/>
        <v>31506.815879885424</v>
      </c>
      <c r="AS1832" s="13">
        <f t="shared" si="678"/>
        <v>0.34465664218175224</v>
      </c>
      <c r="AV1832" s="13"/>
      <c r="AW1832" s="13">
        <f t="shared" si="679"/>
        <v>9963.3300000000036</v>
      </c>
      <c r="AX1832" s="13">
        <f t="shared" si="680"/>
        <v>1.0898999999999985</v>
      </c>
      <c r="AZ1832" s="13"/>
      <c r="BA1832" s="13"/>
      <c r="BB1832" s="13">
        <f t="shared" si="681"/>
        <v>3150.681587988543</v>
      </c>
      <c r="BC1832" s="13">
        <f t="shared" si="682"/>
        <v>3.4465664218175016</v>
      </c>
      <c r="BD1832" s="13"/>
      <c r="BE1832" s="13"/>
      <c r="BG1832" s="13">
        <f t="shared" si="683"/>
        <v>996.3330000000002</v>
      </c>
      <c r="BH1832" s="13">
        <f t="shared" si="684"/>
        <v>10.899000000000029</v>
      </c>
      <c r="BI1832" s="13"/>
      <c r="BL1832" s="13">
        <f t="shared" si="685"/>
        <v>315.06815879885437</v>
      </c>
      <c r="BM1832" s="13">
        <f t="shared" si="686"/>
        <v>34.465664218175192</v>
      </c>
      <c r="BP1832" s="13"/>
      <c r="BQ1832" s="13">
        <f t="shared" si="687"/>
        <v>99.633300000000006</v>
      </c>
      <c r="BR1832" s="13">
        <f t="shared" si="688"/>
        <v>108.99000000000012</v>
      </c>
      <c r="BT1832" s="13"/>
      <c r="BU1832" s="13"/>
      <c r="BV1832" s="13">
        <f t="shared" si="689"/>
        <v>31.50681587988543</v>
      </c>
      <c r="BW1832" s="13">
        <f t="shared" si="690"/>
        <v>344.65664218175209</v>
      </c>
      <c r="CA1832" s="13">
        <f t="shared" si="691"/>
        <v>9.9633299999999974</v>
      </c>
      <c r="CB1832" s="13">
        <f t="shared" si="692"/>
        <v>1089.9000000000055</v>
      </c>
    </row>
    <row r="1833" spans="1:80" x14ac:dyDescent="0.3">
      <c r="A1833" s="13">
        <f t="shared" si="668"/>
        <v>0.82035154432981705</v>
      </c>
      <c r="C1833" s="13">
        <f>IF(F1833&gt;0,SQRT(Sum_Sq($AI$2,V_rtHz($AH$2)/(1+1/$A1833),V_rtHz($AH$2*$A1833)/(1+$A1833),$AN$2*$AH$2/(1+1/$A1833),$AM$2*SQRT(Sum_Sq(F1833,1/($X$2*D$8*(1+C$1017+F1833/E1833))))/SQRT(Sum_Sq($X$2*F1833*D$8,1)),                   $AQ$2*SQRT(Sum_Sq($AH$2/(1+1/$A1833)+F1833*( 1/(C$1017+1+F1833/E1833)-1)/(1+($X$2*F1833*D$8)^2), (F1833^2*D$8*$X$2+1/($X$2*D$8*(C$1017+1+F1833/E1833           )))/(1+($X$2*F1833*D$8)^2))),           V_rtHz(E1833)/($X$2*D$8*(E1833*C$1017+E1833+F1833)),V_rtHz(F1833)*SQRT(Sum_Sq(E1833*D$8*$X$2*C$1017,1))/($X$2*D$8*(E1833*C$1017+E1833+F1833))))/SQRT(Sum_Sq(1/(1+$A1833)+$AC$2/$I$2-1/(1+(1+F1833/E1833)/C$1017),$X$2/$I$2)),IF(F1834&lt;0,"A",C1834))</f>
        <v>6.910288630238585E-7</v>
      </c>
      <c r="E1833" s="13">
        <f t="shared" si="669"/>
        <v>2006.0152804998645</v>
      </c>
      <c r="F1833" s="12">
        <f t="shared" si="693"/>
        <v>4905.4984631724283</v>
      </c>
      <c r="H1833" s="13">
        <f>IF(K1833&gt;0,SQRT(Sum_Sq($AI$2,V_rtHz($AH$2)/(1+1/$A1833),V_rtHz($AH$2*$A1833)/(1+$A1833),$AN$2*$AH$2/(1+1/$A1833),$AM$2*SQRT(Sum_Sq(K1833,1/($X$2*I$8*(1+H$1017+K1833/J1833))))/SQRT(Sum_Sq($X$2*K1833*I$8,1)),                   $AQ$2*SQRT(Sum_Sq($AH$2/(1+1/$A1833)+K1833*( 1/(H$1017+1+K1833/J1833)-1)/(1+($X$2*K1833*I$8)^2), (K1833^2*I$8*$X$2+1/($X$2*I$8*(H$1017+1+K1833/J1833           )))/(1+($X$2*K1833*I$8)^2))),           V_rtHz(J1833)/($X$2*I$8*(J1833*H$1017+J1833+K1833)),V_rtHz(K1833)*SQRT(Sum_Sq(J1833*I$8*$X$2*H$1017,1))/($X$2*I$8*(J1833*H$1017+J1833+K1833))))/SQRT(Sum_Sq(1/(1+$A1833)+$AC$2/$I$2-1/(1+(1+K1833/J1833)/H$1017),$X$2/$I$2)),IF(K1834&lt;0,"A",H1834))</f>
        <v>7.484967159271223E-7</v>
      </c>
      <c r="J1833" s="13">
        <f t="shared" si="670"/>
        <v>1762.4162043852609</v>
      </c>
      <c r="K1833" s="12">
        <f t="shared" si="694"/>
        <v>17656.67420410402</v>
      </c>
      <c r="M1833" s="13">
        <f>IF(P1833&gt;0,SQRT(Sum_Sq($AI$2,V_rtHz($AH$2)/(1+1/$A1833),V_rtHz($AH$2*$A1833)/(1+$A1833),$AN$2*$AH$2/(1+1/$A1833),$AM$2*SQRT(Sum_Sq(P1833,1/($X$2*N$8*(1+M$1017+P1833/O1833))))/SQRT(Sum_Sq($X$2*P1833*N$8,1)),                   $AQ$2*SQRT(Sum_Sq($AH$2/(1+1/$A1833)+P1833*( 1/(M$1017+1+P1833/O1833)-1)/(1+($X$2*P1833*N$8)^2), (P1833^2*N$8*$X$2+1/($X$2*N$8*(M$1017+1+P1833/O1833           )))/(1+($X$2*P1833*N$8)^2))),           V_rtHz(O1833)/($X$2*N$8*(O1833*M$1017+O1833+P1833)),V_rtHz(P1833)*SQRT(Sum_Sq(O1833*N$8*$X$2*M$1017,1))/($X$2*N$8*(O1833*M$1017+O1833+P1833))))/SQRT(Sum_Sq(1/(1+$A1833)+$AC$2/$I$2-1/(1+(1+P1833/O1833)/M$1017),$X$2/$I$2)),IF(P1834&lt;0,"A",M1834))</f>
        <v>1.0378925406268828E-6</v>
      </c>
      <c r="O1833" s="13">
        <f t="shared" si="671"/>
        <v>1702.3420117532253</v>
      </c>
      <c r="P1833" s="12">
        <f t="shared" si="695"/>
        <v>57805.686563875919</v>
      </c>
      <c r="R1833" s="13">
        <f>IF(U1833&gt;0,SQRT(Sum_Sq($AI$2,V_rtHz($AH$2)/(1+1/$A1833),V_rtHz($AH$2*$A1833)/(1+$A1833),$AN$2*$AH$2/(1+1/$A1833),$AM$2*SQRT(Sum_Sq(U1833,1/($X$2*S$8*(1+R$1017+U1833/T1833))))/SQRT(Sum_Sq($X$2*U1833*S$8,1)),                   $AQ$2*SQRT(Sum_Sq($AH$2/(1+1/$A1833)+U1833*( 1/(R$1017+1+U1833/T1833)-1)/(1+($X$2*U1833*S$8)^2), (U1833^2*S$8*$X$2+1/($X$2*S$8*(R$1017+1+U1833/T1833           )))/(1+($X$2*U1833*S$8)^2))),           V_rtHz(T1833)/($X$2*S$8*(T1833*R$1017+T1833+U1833)),V_rtHz(U1833)*SQRT(Sum_Sq(T1833*S$8*$X$2*R$1017,1))/($X$2*S$8*(T1833*R$1017+T1833+U1833))))/SQRT(Sum_Sq(1/(1+$A1833)+$AC$2/$I$2-1/(1+(1+U1833/T1833)/R$1017),$X$2/$I$2)),IF(U1834&lt;0,"A",R1834))</f>
        <v>1.6640527115914761E-6</v>
      </c>
      <c r="T1833" s="13">
        <f t="shared" si="672"/>
        <v>1684.6071258027928</v>
      </c>
      <c r="U1833" s="12">
        <f t="shared" si="696"/>
        <v>184722.05332762556</v>
      </c>
      <c r="X1833" s="13">
        <f>IF(AA1833&gt;0,SQRT(Sum_Sq($AI$2,V_rtHz($AH$2)/(1+1/$A1833),V_rtHz($AH$2*$A1833)/(1+$A1833),$AN$2*$AH$2/(1+1/$A1833),$AM$2*SQRT(Sum_Sq(AA1833,1/($X$2*Y$8*(1+X$1017+AA1833/Z1833))))/SQRT(Sum_Sq($X$2*AA1833*Y$8,1)),                   $AQ$2*SQRT(Sum_Sq($AH$2/(1+1/$A1833)+AA1833*( 1/(X$1017+1+AA1833/Z1833)-1)/(1+($X$2*AA1833*Y$8)^2), (AA1833^2*Y$8*$X$2+1/($X$2*Y$8*(X$1017+1+AA1833/Z1833           )))/(1+($X$2*AA1833*Y$8)^2))),           V_rtHz(Z1833)/($X$2*Y$8*(Z1833*X$1017+Z1833+AA1833)),V_rtHz(AA1833)*SQRT(Sum_Sq(Z1833*Y$8*$X$2*X$1017,1))/($X$2*Y$8*(Z1833*X$1017+Z1833+AA1833))))/SQRT(Sum_Sq(1/(1+$A1833)+$AC$2/$I$2-1/(1+(1+AA1833/Z1833)/X$1017),$X$2/$I$2)),IF(AA1834&lt;0,"A",X1834))</f>
        <v>2.8523481926968482E-6</v>
      </c>
      <c r="Z1833" s="13">
        <f t="shared" si="673"/>
        <v>1679.115099942675</v>
      </c>
      <c r="AA1833" s="12">
        <f t="shared" si="697"/>
        <v>586053.02733138693</v>
      </c>
      <c r="AC1833" s="13">
        <f>IF(AF1833&gt;0,SQRT(Sum_Sq($AI$2,V_rtHz($AH$2)/(1+1/$A1833),V_rtHz($AH$2*$A1833)/(1+$A1833),$AN$2*$AH$2/(1+1/$A1833),$AM$2*SQRT(Sum_Sq(AF1833,1/($X$2*AD$8*(1+AC$1017+AF1833/AE1833))))/SQRT(Sum_Sq($X$2*AF1833*AD$8,1)),                   $AQ$2*SQRT(Sum_Sq($AH$2/(1+1/$A1833)+AF1833*( 1/(AC$1017+1+AF1833/AE1833)-1)/(1+($X$2*AF1833*AD$8)^2), (AF1833^2*AD$8*$X$2+1/($X$2*AD$8*(AC$1017+1+AF1833/AE1833           )))/(1+($X$2*AF1833*AD$8)^2))),           V_rtHz(AE1833)/($X$2*AD$8*(AE1833*AC$1017+AE1833+AF1833)),V_rtHz(AF1833)*SQRT(Sum_Sq(AE1833*AD$8*$X$2*AC$1017,1))/($X$2*AD$8*(AE1833*AC$1017+AE1833+AF1833))))/SQRT(Sum_Sq(1/(1+$A1833)+$AC$2/$I$2-1/(1+(1+AF1833/AE1833)/AC$1017),$X$2/$I$2)),IF(AF1834&lt;0,"A",AC1834))</f>
        <v>5.0115656456076803E-6</v>
      </c>
      <c r="AE1833" s="13">
        <f t="shared" si="674"/>
        <v>1677.3897036289259</v>
      </c>
      <c r="AF1833" s="12">
        <f t="shared" si="698"/>
        <v>1855168.6984569815</v>
      </c>
      <c r="AG1833" s="13"/>
      <c r="AH1833" s="13">
        <f>IF(AK1833&gt;0,SQRT(Sum_Sq($AI$2,V_rtHz($AH$2)/(1+1/$A1833),V_rtHz($AH$2*$A1833)/(1+$A1833),$AN$2*$AH$2/(1+1/$A1833),$AM$2*SQRT(Sum_Sq(AK1833,1/($X$2*AI$8*(1+AH$1017+AK1833/AJ1833))))/SQRT(Sum_Sq($X$2*AK1833*AI$8,1)),                   $AQ$2*SQRT(Sum_Sq($AH$2/(1+1/$A1833)+AK1833*( 1/(AH$1017+1+AK1833/AJ1833)-1)/(1+($X$2*AK1833*AI$8)^2), (AK1833^2*AI$8*$X$2+1/($X$2*AI$8*(AH$1017+1+AK1833/AJ1833           )))/(1+($X$2*AK1833*AI$8)^2))),           V_rtHz(AJ1833)/($X$2*AI$8*(AJ1833*AH$1017+AJ1833+AK1833)),V_rtHz(AK1833)*SQRT(Sum_Sq(AJ1833*AI$8*$X$2*AH$1017,1))/($X$2*AI$8*(AJ1833*AH$1017+AJ1833+AK1833))))/SQRT(Sum_Sq(1/(1+$A1833)+$AC$2/$I$2-1/(1+(1+AK1833/AJ1833)/AH$1017),$X$2/$I$2)),IF(AK1834&lt;0,"A",AH1834))</f>
        <v>8.8796145199706061E-6</v>
      </c>
      <c r="AI1833" s="13"/>
      <c r="AJ1833" s="13">
        <f t="shared" si="675"/>
        <v>1676.845209988302</v>
      </c>
      <c r="AK1833" s="12">
        <f t="shared" si="699"/>
        <v>5868463.4795009736</v>
      </c>
      <c r="AM1833" s="13">
        <f>IF(AP1833&gt;0,SQRT(Sum_Sq($AI$2,V_rtHz($AH$2)/(1+1/$A1833),V_rtHz($AH$2*$A1833)/(1+$A1833),$AN$2*$AH$2/(1+1/$A1833),$AM$2*SQRT(Sum_Sq(AP1833,1/($X$2*AN$8*(1+AM$1017+AP1833/AO1833))))/SQRT(Sum_Sq($X$2*AP1833*AN$8,1)),                   $AQ$2*SQRT(Sum_Sq($AH$2/(1+1/$A1833)+AP1833*( 1/(AM$1017+1+AP1833/AO1833)-1)/(1+($X$2*AP1833*AN$8)^2), (AP1833^2*AN$8*$X$2+1/($X$2*AN$8*(AM$1017+1+AP1833/AO1833           )))/(1+($X$2*AP1833*AN$8)^2))),           V_rtHz(AO1833)/($X$2*AN$8*(AO1833*AM$1017+AO1833+AP1833)),V_rtHz(AP1833)*SQRT(Sum_Sq(AO1833*AN$8*$X$2*AM$1017,1))/($X$2*AN$8*(AO1833*AM$1017+AO1833+AP1833))))/SQRT(Sum_Sq(1/(1+$A1833)+$AC$2/$I$2-1/(1+(1+AP1833/AO1833)/AM$1017),$X$2/$I$2)),IF(AP1834&lt;0,"A",AM1834))</f>
        <v>1.5783317547603079E-5</v>
      </c>
      <c r="AO1833" s="13">
        <f t="shared" si="676"/>
        <v>1676.6731381599475</v>
      </c>
      <c r="AP1833" s="12">
        <f t="shared" si="700"/>
        <v>18559615.481771737</v>
      </c>
      <c r="AR1833" s="13">
        <f t="shared" si="677"/>
        <v>31506.815879885424</v>
      </c>
      <c r="AS1833" s="13">
        <f t="shared" si="678"/>
        <v>0.34465664218175168</v>
      </c>
      <c r="AV1833" s="13"/>
      <c r="AW1833" s="13">
        <f t="shared" si="679"/>
        <v>9963.3300000000036</v>
      </c>
      <c r="AX1833" s="13">
        <f t="shared" si="680"/>
        <v>1.0898999999999957</v>
      </c>
      <c r="AZ1833" s="13"/>
      <c r="BA1833" s="13"/>
      <c r="BB1833" s="13">
        <f t="shared" si="681"/>
        <v>3150.681587988543</v>
      </c>
      <c r="BC1833" s="13">
        <f t="shared" si="682"/>
        <v>3.4465664218175016</v>
      </c>
      <c r="BD1833" s="13"/>
      <c r="BE1833" s="13"/>
      <c r="BG1833" s="13">
        <f t="shared" si="683"/>
        <v>996.3330000000002</v>
      </c>
      <c r="BH1833" s="13">
        <f t="shared" si="684"/>
        <v>10.899000000000013</v>
      </c>
      <c r="BI1833" s="13"/>
      <c r="BL1833" s="13">
        <f t="shared" si="685"/>
        <v>315.06815879885437</v>
      </c>
      <c r="BM1833" s="13">
        <f t="shared" si="686"/>
        <v>34.465664218175192</v>
      </c>
      <c r="BP1833" s="13"/>
      <c r="BQ1833" s="13">
        <f t="shared" si="687"/>
        <v>99.633300000000006</v>
      </c>
      <c r="BR1833" s="13">
        <f t="shared" si="688"/>
        <v>108.99000000000012</v>
      </c>
      <c r="BT1833" s="13"/>
      <c r="BU1833" s="13"/>
      <c r="BV1833" s="13">
        <f t="shared" si="689"/>
        <v>31.50681587988543</v>
      </c>
      <c r="BW1833" s="13">
        <f t="shared" si="690"/>
        <v>344.6566421817526</v>
      </c>
      <c r="CA1833" s="13">
        <f t="shared" si="691"/>
        <v>9.9633299999999991</v>
      </c>
      <c r="CB1833" s="13">
        <f t="shared" si="692"/>
        <v>1089.9000000000028</v>
      </c>
    </row>
    <row r="1834" spans="1:80" x14ac:dyDescent="0.3">
      <c r="A1834" s="13">
        <f t="shared" si="668"/>
        <v>0.8317637711026703</v>
      </c>
      <c r="C1834" s="13">
        <f>IF(F1834&gt;0,SQRT(Sum_Sq($AI$2,V_rtHz($AH$2)/(1+1/$A1834),V_rtHz($AH$2*$A1834)/(1+$A1834),$AN$2*$AH$2/(1+1/$A1834),$AM$2*SQRT(Sum_Sq(F1834,1/($X$2*D$8*(1+C$1017+F1834/E1834))))/SQRT(Sum_Sq($X$2*F1834*D$8,1)),                   $AQ$2*SQRT(Sum_Sq($AH$2/(1+1/$A1834)+F1834*( 1/(C$1017+1+F1834/E1834)-1)/(1+($X$2*F1834*D$8)^2), (F1834^2*D$8*$X$2+1/($X$2*D$8*(C$1017+1+F1834/E1834           )))/(1+($X$2*F1834*D$8)^2))),           V_rtHz(E1834)/($X$2*D$8*(E1834*C$1017+E1834+F1834)),V_rtHz(F1834)*SQRT(Sum_Sq(E1834*D$8*$X$2*C$1017,1))/($X$2*D$8*(E1834*C$1017+E1834+F1834))))/SQRT(Sum_Sq(1/(1+$A1834)+$AC$2/$I$2-1/(1+(1+F1834/E1834)/C$1017),$X$2/$I$2)),IF(F1835&lt;0,"A",C1835))</f>
        <v>6.9432080294007193E-7</v>
      </c>
      <c r="E1834" s="13">
        <f t="shared" si="669"/>
        <v>1987.1357562325834</v>
      </c>
      <c r="F1834" s="12">
        <f t="shared" si="693"/>
        <v>4952.1049806124647</v>
      </c>
      <c r="H1834" s="13">
        <f>IF(K1834&gt;0,SQRT(Sum_Sq($AI$2,V_rtHz($AH$2)/(1+1/$A1834),V_rtHz($AH$2*$A1834)/(1+$A1834),$AN$2*$AH$2/(1+1/$A1834),$AM$2*SQRT(Sum_Sq(K1834,1/($X$2*I$8*(1+H$1017+K1834/J1834))))/SQRT(Sum_Sq($X$2*K1834*I$8,1)),                   $AQ$2*SQRT(Sum_Sq($AH$2/(1+1/$A1834)+K1834*( 1/(H$1017+1+K1834/J1834)-1)/(1+($X$2*K1834*I$8)^2), (K1834^2*I$8*$X$2+1/($X$2*I$8*(H$1017+1+K1834/J1834           )))/(1+($X$2*K1834*I$8)^2))),           V_rtHz(J1834)/($X$2*I$8*(J1834*H$1017+J1834+K1834)),V_rtHz(K1834)*SQRT(Sum_Sq(J1834*I$8*$X$2*H$1017,1))/($X$2*I$8*(J1834*H$1017+J1834+K1834))))/SQRT(Sum_Sq(1/(1+$A1834)+$AC$2/$I$2-1/(1+(1+K1834/J1834)/H$1017),$X$2/$I$2)),IF(K1835&lt;0,"A",H1835))</f>
        <v>7.5327174297216146E-7</v>
      </c>
      <c r="J1834" s="13">
        <f t="shared" si="670"/>
        <v>1749.66431513571</v>
      </c>
      <c r="K1834" s="12">
        <f t="shared" si="694"/>
        <v>17785.359433618272</v>
      </c>
      <c r="M1834" s="13">
        <f>IF(P1834&gt;0,SQRT(Sum_Sq($AI$2,V_rtHz($AH$2)/(1+1/$A1834),V_rtHz($AH$2*$A1834)/(1+$A1834),$AN$2*$AH$2/(1+1/$A1834),$AM$2*SQRT(Sum_Sq(P1834,1/($X$2*N$8*(1+M$1017+P1834/O1834))))/SQRT(Sum_Sq($X$2*P1834*N$8,1)),                   $AQ$2*SQRT(Sum_Sq($AH$2/(1+1/$A1834)+P1834*( 1/(M$1017+1+P1834/O1834)-1)/(1+($X$2*P1834*N$8)^2), (P1834^2*N$8*$X$2+1/($X$2*N$8*(M$1017+1+P1834/O1834           )))/(1+($X$2*P1834*N$8)^2))),           V_rtHz(O1834)/($X$2*N$8*(O1834*M$1017+O1834+P1834)),V_rtHz(P1834)*SQRT(Sum_Sq(O1834*N$8*$X$2*M$1017,1))/($X$2*N$8*(O1834*M$1017+O1834+P1834))))/SQRT(Sum_Sq(1/(1+$A1834)+$AC$2/$I$2-1/(1+(1+P1834/O1834)/M$1017),$X$2/$I$2)),IF(P1835&lt;0,"A",M1835))</f>
        <v>1.0445059764831082E-6</v>
      </c>
      <c r="O1834" s="13">
        <f t="shared" si="671"/>
        <v>1690.8622546185486</v>
      </c>
      <c r="P1834" s="12">
        <f t="shared" si="695"/>
        <v>58198.146234049491</v>
      </c>
      <c r="R1834" s="13">
        <f>IF(U1834&gt;0,SQRT(Sum_Sq($AI$2,V_rtHz($AH$2)/(1+1/$A1834),V_rtHz($AH$2*$A1834)/(1+$A1834),$AN$2*$AH$2/(1+1/$A1834),$AM$2*SQRT(Sum_Sq(U1834,1/($X$2*S$8*(1+R$1017+U1834/T1834))))/SQRT(Sum_Sq($X$2*U1834*S$8,1)),                   $AQ$2*SQRT(Sum_Sq($AH$2/(1+1/$A1834)+U1834*( 1/(R$1017+1+U1834/T1834)-1)/(1+($X$2*U1834*S$8)^2), (U1834^2*S$8*$X$2+1/($X$2*S$8*(R$1017+1+U1834/T1834           )))/(1+($X$2*U1834*S$8)^2))),           V_rtHz(T1834)/($X$2*S$8*(T1834*R$1017+T1834+U1834)),V_rtHz(U1834)*SQRT(Sum_Sq(T1834*S$8*$X$2*R$1017,1))/($X$2*S$8*(T1834*R$1017+T1834+U1834))))/SQRT(Sum_Sq(1/(1+$A1834)+$AC$2/$I$2-1/(1+(1+U1834/T1834)/R$1017),$X$2/$I$2)),IF(U1835&lt;0,"A",R1835))</f>
        <v>1.674416329118083E-6</v>
      </c>
      <c r="T1834" s="13">
        <f t="shared" si="672"/>
        <v>1673.4859377917744</v>
      </c>
      <c r="U1834" s="12">
        <f t="shared" si="696"/>
        <v>185949.62784047067</v>
      </c>
      <c r="X1834" s="13">
        <f>IF(AA1834&gt;0,SQRT(Sum_Sq($AI$2,V_rtHz($AH$2)/(1+1/$A1834),V_rtHz($AH$2*$A1834)/(1+$A1834),$AN$2*$AH$2/(1+1/$A1834),$AM$2*SQRT(Sum_Sq(AA1834,1/($X$2*Y$8*(1+X$1017+AA1834/Z1834))))/SQRT(Sum_Sq($X$2*AA1834*Y$8,1)),                   $AQ$2*SQRT(Sum_Sq($AH$2/(1+1/$A1834)+AA1834*( 1/(X$1017+1+AA1834/Z1834)-1)/(1+($X$2*AA1834*Y$8)^2), (AA1834^2*Y$8*$X$2+1/($X$2*Y$8*(X$1017+1+AA1834/Z1834           )))/(1+($X$2*AA1834*Y$8)^2))),           V_rtHz(Z1834)/($X$2*Y$8*(Z1834*X$1017+Z1834+AA1834)),V_rtHz(AA1834)*SQRT(Sum_Sq(Z1834*Y$8*$X$2*X$1017,1))/($X$2*Y$8*(Z1834*X$1017+Z1834+AA1834))))/SQRT(Sum_Sq(1/(1+$A1834)+$AC$2/$I$2-1/(1+(1+AA1834/Z1834)/X$1017),$X$2/$I$2)),IF(AA1835&lt;0,"A",X1835))</f>
        <v>2.8699066640900407E-6</v>
      </c>
      <c r="Z1834" s="13">
        <f t="shared" si="673"/>
        <v>1668.1034074246752</v>
      </c>
      <c r="AA1834" s="12">
        <f t="shared" si="697"/>
        <v>589921.7537589526</v>
      </c>
      <c r="AC1834" s="13">
        <f>IF(AF1834&gt;0,SQRT(Sum_Sq($AI$2,V_rtHz($AH$2)/(1+1/$A1834),V_rtHz($AH$2*$A1834)/(1+$A1834),$AN$2*$AH$2/(1+1/$A1834),$AM$2*SQRT(Sum_Sq(AF1834,1/($X$2*AD$8*(1+AC$1017+AF1834/AE1834))))/SQRT(Sum_Sq($X$2*AF1834*AD$8,1)),                   $AQ$2*SQRT(Sum_Sq($AH$2/(1+1/$A1834)+AF1834*( 1/(AC$1017+1+AF1834/AE1834)-1)/(1+($X$2*AF1834*AD$8)^2), (AF1834^2*AD$8*$X$2+1/($X$2*AD$8*(AC$1017+1+AF1834/AE1834           )))/(1+($X$2*AF1834*AD$8)^2))),           V_rtHz(AE1834)/($X$2*AD$8*(AE1834*AC$1017+AE1834+AF1834)),V_rtHz(AF1834)*SQRT(Sum_Sq(AE1834*AD$8*$X$2*AC$1017,1))/($X$2*AD$8*(AE1834*AC$1017+AE1834+AF1834))))/SQRT(Sum_Sq(1/(1+$A1834)+$AC$2/$I$2-1/(1+(1+AF1834/AE1834)/AC$1017),$X$2/$I$2)),IF(AF1835&lt;0,"A",AC1835))</f>
        <v>5.0422863528725443E-6</v>
      </c>
      <c r="AE1834" s="13">
        <f t="shared" si="674"/>
        <v>1666.412260692108</v>
      </c>
      <c r="AF1834" s="12">
        <f t="shared" si="698"/>
        <v>1867389.5690097604</v>
      </c>
      <c r="AG1834" s="13"/>
      <c r="AH1834" s="13">
        <f>IF(AK1834&gt;0,SQRT(Sum_Sq($AI$2,V_rtHz($AH$2)/(1+1/$A1834),V_rtHz($AH$2*$A1834)/(1+$A1834),$AN$2*$AH$2/(1+1/$A1834),$AM$2*SQRT(Sum_Sq(AK1834,1/($X$2*AI$8*(1+AH$1017+AK1834/AJ1834))))/SQRT(Sum_Sq($X$2*AK1834*AI$8,1)),                   $AQ$2*SQRT(Sum_Sq($AH$2/(1+1/$A1834)+AK1834*( 1/(AH$1017+1+AK1834/AJ1834)-1)/(1+($X$2*AK1834*AI$8)^2), (AK1834^2*AI$8*$X$2+1/($X$2*AI$8*(AH$1017+1+AK1834/AJ1834           )))/(1+($X$2*AK1834*AI$8)^2))),           V_rtHz(AJ1834)/($X$2*AI$8*(AJ1834*AH$1017+AJ1834+AK1834)),V_rtHz(AK1834)*SQRT(Sum_Sq(AJ1834*AI$8*$X$2*AH$1017,1))/($X$2*AI$8*(AJ1834*AH$1017+AJ1834+AK1834))))/SQRT(Sum_Sq(1/(1+$A1834)+$AC$2/$I$2-1/(1+(1+AK1834/AJ1834)/AH$1017),$X$2/$I$2)),IF(AK1835&lt;0,"A",AH1835))</f>
        <v>8.9339833855534866E-6</v>
      </c>
      <c r="AI1834" s="13"/>
      <c r="AJ1834" s="13">
        <f t="shared" si="675"/>
        <v>1665.8785605379708</v>
      </c>
      <c r="AK1834" s="12">
        <f t="shared" si="699"/>
        <v>5907096.1765752276</v>
      </c>
      <c r="AM1834" s="13">
        <f>IF(AP1834&gt;0,SQRT(Sum_Sq($AI$2,V_rtHz($AH$2)/(1+1/$A1834),V_rtHz($AH$2*$A1834)/(1+$A1834),$AN$2*$AH$2/(1+1/$A1834),$AM$2*SQRT(Sum_Sq(AP1834,1/($X$2*AN$8*(1+AM$1017+AP1834/AO1834))))/SQRT(Sum_Sq($X$2*AP1834*AN$8,1)),                   $AQ$2*SQRT(Sum_Sq($AH$2/(1+1/$A1834)+AP1834*( 1/(AM$1017+1+AP1834/AO1834)-1)/(1+($X$2*AP1834*AN$8)^2), (AP1834^2*AN$8*$X$2+1/($X$2*AN$8*(AM$1017+1+AP1834/AO1834           )))/(1+($X$2*AP1834*AN$8)^2))),           V_rtHz(AO1834)/($X$2*AN$8*(AO1834*AM$1017+AO1834+AP1834)),V_rtHz(AP1834)*SQRT(Sum_Sq(AO1834*AN$8*$X$2*AM$1017,1))/($X$2*AN$8*(AO1834*AM$1017+AO1834+AP1834))))/SQRT(Sum_Sq(1/(1+$A1834)+$AC$2/$I$2-1/(1+(1+AP1834/AO1834)/AM$1017),$X$2/$I$2)),IF(AP1835&lt;0,"A",AM1835))</f>
        <v>1.5879994549780074E-5</v>
      </c>
      <c r="AO1834" s="13">
        <f t="shared" si="676"/>
        <v>1665.7098982043972</v>
      </c>
      <c r="AP1834" s="12">
        <f t="shared" si="700"/>
        <v>18681769.716569018</v>
      </c>
      <c r="AR1834" s="13">
        <f t="shared" si="677"/>
        <v>31506.815879885431</v>
      </c>
      <c r="AS1834" s="13">
        <f t="shared" si="678"/>
        <v>0.34465664218175113</v>
      </c>
      <c r="AV1834" s="13"/>
      <c r="AW1834" s="13">
        <f t="shared" si="679"/>
        <v>9963.3300000000036</v>
      </c>
      <c r="AX1834" s="13">
        <f t="shared" si="680"/>
        <v>1.0898999999999985</v>
      </c>
      <c r="AZ1834" s="13"/>
      <c r="BA1834" s="13"/>
      <c r="BB1834" s="13">
        <f t="shared" si="681"/>
        <v>3150.681587988543</v>
      </c>
      <c r="BC1834" s="13">
        <f t="shared" si="682"/>
        <v>3.4465664218175016</v>
      </c>
      <c r="BD1834" s="13"/>
      <c r="BE1834" s="13"/>
      <c r="BG1834" s="13">
        <f t="shared" si="683"/>
        <v>996.3330000000002</v>
      </c>
      <c r="BH1834" s="13">
        <f t="shared" si="684"/>
        <v>10.899000000000013</v>
      </c>
      <c r="BI1834" s="13"/>
      <c r="BL1834" s="13">
        <f t="shared" si="685"/>
        <v>315.06815879885437</v>
      </c>
      <c r="BM1834" s="13">
        <f t="shared" si="686"/>
        <v>34.465664218175107</v>
      </c>
      <c r="BP1834" s="13"/>
      <c r="BQ1834" s="13">
        <f t="shared" si="687"/>
        <v>99.633300000000006</v>
      </c>
      <c r="BR1834" s="13">
        <f t="shared" si="688"/>
        <v>108.99000000000034</v>
      </c>
      <c r="BT1834" s="13"/>
      <c r="BU1834" s="13"/>
      <c r="BV1834" s="13">
        <f t="shared" si="689"/>
        <v>31.50681587988543</v>
      </c>
      <c r="BW1834" s="13">
        <f t="shared" si="690"/>
        <v>344.65664218175209</v>
      </c>
      <c r="CA1834" s="13">
        <f t="shared" si="691"/>
        <v>9.9633299999999991</v>
      </c>
      <c r="CB1834" s="13">
        <f t="shared" si="692"/>
        <v>1089.9000000000028</v>
      </c>
    </row>
    <row r="1835" spans="1:80" x14ac:dyDescent="0.3">
      <c r="A1835" s="13">
        <f t="shared" si="668"/>
        <v>0.84333475776427536</v>
      </c>
      <c r="C1835" s="13">
        <f>IF(F1835&gt;0,SQRT(Sum_Sq($AI$2,V_rtHz($AH$2)/(1+1/$A1835),V_rtHz($AH$2*$A1835)/(1+$A1835),$AN$2*$AH$2/(1+1/$A1835),$AM$2*SQRT(Sum_Sq(F1835,1/($X$2*D$8*(1+C$1017+F1835/E1835))))/SQRT(Sum_Sq($X$2*F1835*D$8,1)),                   $AQ$2*SQRT(Sum_Sq($AH$2/(1+1/$A1835)+F1835*( 1/(C$1017+1+F1835/E1835)-1)/(1+($X$2*F1835*D$8)^2), (F1835^2*D$8*$X$2+1/($X$2*D$8*(C$1017+1+F1835/E1835           )))/(1+($X$2*F1835*D$8)^2))),           V_rtHz(E1835)/($X$2*D$8*(E1835*C$1017+E1835+F1835)),V_rtHz(F1835)*SQRT(Sum_Sq(E1835*D$8*$X$2*C$1017,1))/($X$2*D$8*(E1835*C$1017+E1835+F1835))))/SQRT(Sum_Sq(1/(1+$A1835)+$AC$2/$I$2-1/(1+(1+F1835/E1835)/C$1017),$X$2/$I$2)),IF(F1836&lt;0,"A",C1836))</f>
        <v>6.9772052625364193E-7</v>
      </c>
      <c r="E1835" s="13">
        <f t="shared" si="669"/>
        <v>1968.5381245925078</v>
      </c>
      <c r="F1835" s="12">
        <f t="shared" si="693"/>
        <v>4998.8896596196237</v>
      </c>
      <c r="H1835" s="13">
        <f>IF(K1835&gt;0,SQRT(Sum_Sq($AI$2,V_rtHz($AH$2)/(1+1/$A1835),V_rtHz($AH$2*$A1835)/(1+$A1835),$AN$2*$AH$2/(1+1/$A1835),$AM$2*SQRT(Sum_Sq(K1835,1/($X$2*I$8*(1+H$1017+K1835/J1835))))/SQRT(Sum_Sq($X$2*K1835*I$8,1)),                   $AQ$2*SQRT(Sum_Sq($AH$2/(1+1/$A1835)+K1835*( 1/(H$1017+1+K1835/J1835)-1)/(1+($X$2*K1835*I$8)^2), (K1835^2*I$8*$X$2+1/($X$2*I$8*(H$1017+1+K1835/J1835           )))/(1+($X$2*K1835*I$8)^2))),           V_rtHz(J1835)/($X$2*I$8*(J1835*H$1017+J1835+K1835)),V_rtHz(K1835)*SQRT(Sum_Sq(J1835*I$8*$X$2*H$1017,1))/($X$2*I$8*(J1835*H$1017+J1835+K1835))))/SQRT(Sum_Sq(1/(1+$A1835)+$AC$2/$I$2-1/(1+(1+K1835/J1835)/H$1017),$X$2/$I$2)),IF(K1836&lt;0,"A",H1836))</f>
        <v>7.5814300117125685E-7</v>
      </c>
      <c r="J1835" s="13">
        <f t="shared" si="670"/>
        <v>1737.0183589787141</v>
      </c>
      <c r="K1835" s="12">
        <f t="shared" si="694"/>
        <v>17914.841585877268</v>
      </c>
      <c r="M1835" s="13">
        <f>IF(P1835&gt;0,SQRT(Sum_Sq($AI$2,V_rtHz($AH$2)/(1+1/$A1835),V_rtHz($AH$2*$A1835)/(1+$A1835),$AN$2*$AH$2/(1+1/$A1835),$AM$2*SQRT(Sum_Sq(P1835,1/($X$2*N$8*(1+M$1017+P1835/O1835))))/SQRT(Sum_Sq($X$2*P1835*N$8,1)),                   $AQ$2*SQRT(Sum_Sq($AH$2/(1+1/$A1835)+P1835*( 1/(M$1017+1+P1835/O1835)-1)/(1+($X$2*P1835*N$8)^2), (P1835^2*N$8*$X$2+1/($X$2*N$8*(M$1017+1+P1835/O1835           )))/(1+($X$2*P1835*N$8)^2))),           V_rtHz(O1835)/($X$2*N$8*(O1835*M$1017+O1835+P1835)),V_rtHz(P1835)*SQRT(Sum_Sq(O1835*N$8*$X$2*M$1017,1))/($X$2*N$8*(O1835*M$1017+O1835+P1835))))/SQRT(Sum_Sq(1/(1+$A1835)+$AC$2/$I$2-1/(1+(1+P1835/O1835)/M$1017),$X$2/$I$2)),IF(P1836&lt;0,"A",M1836))</f>
        <v>1.0512413181572804E-6</v>
      </c>
      <c r="O1835" s="13">
        <f t="shared" si="671"/>
        <v>1679.4606169261406</v>
      </c>
      <c r="P1835" s="12">
        <f t="shared" si="695"/>
        <v>58593.245810093664</v>
      </c>
      <c r="R1835" s="13">
        <f>IF(U1835&gt;0,SQRT(Sum_Sq($AI$2,V_rtHz($AH$2)/(1+1/$A1835),V_rtHz($AH$2*$A1835)/(1+$A1835),$AN$2*$AH$2/(1+1/$A1835),$AM$2*SQRT(Sum_Sq(U1835,1/($X$2*S$8*(1+R$1017+U1835/T1835))))/SQRT(Sum_Sq($X$2*U1835*S$8,1)),                   $AQ$2*SQRT(Sum_Sq($AH$2/(1+1/$A1835)+U1835*( 1/(R$1017+1+U1835/T1835)-1)/(1+($X$2*U1835*S$8)^2), (U1835^2*S$8*$X$2+1/($X$2*S$8*(R$1017+1+U1835/T1835           )))/(1+($X$2*U1835*S$8)^2))),           V_rtHz(T1835)/($X$2*S$8*(T1835*R$1017+T1835+U1835)),V_rtHz(U1835)*SQRT(Sum_Sq(T1835*S$8*$X$2*R$1017,1))/($X$2*S$8*(T1835*R$1017+T1835+U1835))))/SQRT(Sum_Sq(1/(1+$A1835)+$AC$2/$I$2-1/(1+(1+U1835/T1835)/R$1017),$X$2/$I$2)),IF(U1836&lt;0,"A",R1836))</f>
        <v>1.6849646341197459E-6</v>
      </c>
      <c r="T1835" s="13">
        <f t="shared" si="672"/>
        <v>1662.4356081244161</v>
      </c>
      <c r="U1835" s="12">
        <f t="shared" si="696"/>
        <v>187185.64845932522</v>
      </c>
      <c r="X1835" s="13">
        <f>IF(AA1835&gt;0,SQRT(Sum_Sq($AI$2,V_rtHz($AH$2)/(1+1/$A1835),V_rtHz($AH$2*$A1835)/(1+$A1835),$AN$2*$AH$2/(1+1/$A1835),$AM$2*SQRT(Sum_Sq(AA1835,1/($X$2*Y$8*(1+X$1017+AA1835/Z1835))))/SQRT(Sum_Sq($X$2*AA1835*Y$8,1)),                   $AQ$2*SQRT(Sum_Sq($AH$2/(1+1/$A1835)+AA1835*( 1/(X$1017+1+AA1835/Z1835)-1)/(1+($X$2*AA1835*Y$8)^2), (AA1835^2*Y$8*$X$2+1/($X$2*Y$8*(X$1017+1+AA1835/Z1835           )))/(1+($X$2*AA1835*Y$8)^2))),           V_rtHz(Z1835)/($X$2*Y$8*(Z1835*X$1017+Z1835+AA1835)),V_rtHz(AA1835)*SQRT(Sum_Sq(Z1835*Y$8*$X$2*X$1017,1))/($X$2*Y$8*(Z1835*X$1017+Z1835+AA1835))))/SQRT(Sum_Sq(1/(1+$A1835)+$AC$2/$I$2-1/(1+(1+AA1835/Z1835)/X$1017),$X$2/$I$2)),IF(AA1836&lt;0,"A",X1836))</f>
        <v>2.8877740529682756E-6</v>
      </c>
      <c r="Z1835" s="13">
        <f t="shared" si="673"/>
        <v>1657.1604075407674</v>
      </c>
      <c r="AA1835" s="12">
        <f t="shared" si="697"/>
        <v>593817.28110411705</v>
      </c>
      <c r="AC1835" s="13">
        <f>IF(AF1835&gt;0,SQRT(Sum_Sq($AI$2,V_rtHz($AH$2)/(1+1/$A1835),V_rtHz($AH$2*$A1835)/(1+$A1835),$AN$2*$AH$2/(1+1/$A1835),$AM$2*SQRT(Sum_Sq(AF1835,1/($X$2*AD$8*(1+AC$1017+AF1835/AE1835))))/SQRT(Sum_Sq($X$2*AF1835*AD$8,1)),                   $AQ$2*SQRT(Sum_Sq($AH$2/(1+1/$A1835)+AF1835*( 1/(AC$1017+1+AF1835/AE1835)-1)/(1+($X$2*AF1835*AD$8)^2), (AF1835^2*AD$8*$X$2+1/($X$2*AD$8*(AC$1017+1+AF1835/AE1835           )))/(1+($X$2*AF1835*AD$8)^2))),           V_rtHz(AE1835)/($X$2*AD$8*(AE1835*AC$1017+AE1835+AF1835)),V_rtHz(AF1835)*SQRT(Sum_Sq(AE1835*AD$8*$X$2*AC$1017,1))/($X$2*AD$8*(AE1835*AC$1017+AE1835+AF1835))))/SQRT(Sum_Sq(1/(1+$A1835)+$AC$2/$I$2-1/(1+(1+AF1835/AE1835)/AC$1017),$X$2/$I$2)),IF(AF1836&lt;0,"A",AC1836))</f>
        <v>5.0735451838791117E-6</v>
      </c>
      <c r="AE1835" s="13">
        <f t="shared" si="674"/>
        <v>1655.5028379496387</v>
      </c>
      <c r="AF1835" s="12">
        <f t="shared" si="698"/>
        <v>1879695.2816707164</v>
      </c>
      <c r="AG1835" s="13"/>
      <c r="AH1835" s="13">
        <f>IF(AK1835&gt;0,SQRT(Sum_Sq($AI$2,V_rtHz($AH$2)/(1+1/$A1835),V_rtHz($AH$2*$A1835)/(1+$A1835),$AN$2*$AH$2/(1+1/$A1835),$AM$2*SQRT(Sum_Sq(AK1835,1/($X$2*AI$8*(1+AH$1017+AK1835/AJ1835))))/SQRT(Sum_Sq($X$2*AK1835*AI$8,1)),                   $AQ$2*SQRT(Sum_Sq($AH$2/(1+1/$A1835)+AK1835*( 1/(AH$1017+1+AK1835/AJ1835)-1)/(1+($X$2*AK1835*AI$8)^2), (AK1835^2*AI$8*$X$2+1/($X$2*AI$8*(AH$1017+1+AK1835/AJ1835           )))/(1+($X$2*AK1835*AI$8)^2))),           V_rtHz(AJ1835)/($X$2*AI$8*(AJ1835*AH$1017+AJ1835+AK1835)),V_rtHz(AK1835)*SQRT(Sum_Sq(AJ1835*AI$8*$X$2*AH$1017,1))/($X$2*AI$8*(AJ1835*AH$1017+AJ1835+AK1835))))/SQRT(Sum_Sq(1/(1+$A1835)+$AC$2/$I$2-1/(1+(1+AK1835/AJ1835)/AH$1017),$X$2/$I$2)),IF(AK1836&lt;0,"A",AH1836))</f>
        <v>8.989303278282194E-6</v>
      </c>
      <c r="AI1835" s="13"/>
      <c r="AJ1835" s="13">
        <f t="shared" si="675"/>
        <v>1654.9797198606723</v>
      </c>
      <c r="AK1835" s="12">
        <f t="shared" si="699"/>
        <v>5945997.2575500403</v>
      </c>
      <c r="AM1835" s="13">
        <f>IF(AP1835&gt;0,SQRT(Sum_Sq($AI$2,V_rtHz($AH$2)/(1+1/$A1835),V_rtHz($AH$2*$A1835)/(1+$A1835),$AN$2*$AH$2/(1+1/$A1835),$AM$2*SQRT(Sum_Sq(AP1835,1/($X$2*AN$8*(1+AM$1017+AP1835/AO1835))))/SQRT(Sum_Sq($X$2*AP1835*AN$8,1)),                   $AQ$2*SQRT(Sum_Sq($AH$2/(1+1/$A1835)+AP1835*( 1/(AM$1017+1+AP1835/AO1835)-1)/(1+($X$2*AP1835*AN$8)^2), (AP1835^2*AN$8*$X$2+1/($X$2*AN$8*(AM$1017+1+AP1835/AO1835           )))/(1+($X$2*AP1835*AN$8)^2))),           V_rtHz(AO1835)/($X$2*AN$8*(AO1835*AM$1017+AO1835+AP1835)),V_rtHz(AP1835)*SQRT(Sum_Sq(AO1835*AN$8*$X$2*AM$1017,1))/($X$2*AN$8*(AO1835*AM$1017+AO1835+AP1835))))/SQRT(Sum_Sq(1/(1+$A1835)+$AC$2/$I$2-1/(1+(1+AP1835/AO1835)/AM$1017),$X$2/$I$2)),IF(AP1836&lt;0,"A",AM1836))</f>
        <v>1.5978362020135751E-5</v>
      </c>
      <c r="AO1835" s="13">
        <f t="shared" si="676"/>
        <v>1654.8144002862773</v>
      </c>
      <c r="AP1835" s="12">
        <f t="shared" si="700"/>
        <v>18804772.745197762</v>
      </c>
      <c r="AR1835" s="13">
        <f t="shared" si="677"/>
        <v>31506.815879885424</v>
      </c>
      <c r="AS1835" s="13">
        <f t="shared" si="678"/>
        <v>0.34465664218175168</v>
      </c>
      <c r="AV1835" s="13"/>
      <c r="AW1835" s="13">
        <f t="shared" si="679"/>
        <v>9963.3300000000036</v>
      </c>
      <c r="AX1835" s="13">
        <f t="shared" si="680"/>
        <v>1.0898999999999972</v>
      </c>
      <c r="AZ1835" s="13"/>
      <c r="BA1835" s="13"/>
      <c r="BB1835" s="13">
        <f t="shared" si="681"/>
        <v>3150.681587988543</v>
      </c>
      <c r="BC1835" s="13">
        <f t="shared" si="682"/>
        <v>3.4465664218175016</v>
      </c>
      <c r="BD1835" s="13"/>
      <c r="BE1835" s="13"/>
      <c r="BG1835" s="13">
        <f t="shared" si="683"/>
        <v>996.3330000000002</v>
      </c>
      <c r="BH1835" s="13">
        <f t="shared" si="684"/>
        <v>10.899000000000047</v>
      </c>
      <c r="BI1835" s="13"/>
      <c r="BL1835" s="13">
        <f t="shared" si="685"/>
        <v>315.06815879885437</v>
      </c>
      <c r="BM1835" s="13">
        <f t="shared" si="686"/>
        <v>34.465664218175192</v>
      </c>
      <c r="BP1835" s="13"/>
      <c r="BQ1835" s="13">
        <f t="shared" si="687"/>
        <v>99.633300000000006</v>
      </c>
      <c r="BR1835" s="13">
        <f t="shared" si="688"/>
        <v>108.99000000000034</v>
      </c>
      <c r="BT1835" s="13"/>
      <c r="BU1835" s="13"/>
      <c r="BV1835" s="13">
        <f t="shared" si="689"/>
        <v>31.50681587988543</v>
      </c>
      <c r="BW1835" s="13">
        <f t="shared" si="690"/>
        <v>344.65664218175209</v>
      </c>
      <c r="CA1835" s="13">
        <f t="shared" si="691"/>
        <v>9.9633299999999991</v>
      </c>
      <c r="CB1835" s="13">
        <f t="shared" si="692"/>
        <v>1089.9000000000015</v>
      </c>
    </row>
    <row r="1836" spans="1:80" x14ac:dyDescent="0.3">
      <c r="A1836" s="13">
        <f t="shared" si="668"/>
        <v>0.85506671288468383</v>
      </c>
      <c r="C1836" s="13">
        <f>IF(F1836&gt;0,SQRT(Sum_Sq($AI$2,V_rtHz($AH$2)/(1+1/$A1836),V_rtHz($AH$2*$A1836)/(1+$A1836),$AN$2*$AH$2/(1+1/$A1836),$AM$2*SQRT(Sum_Sq(F1836,1/($X$2*D$8*(1+C$1017+F1836/E1836))))/SQRT(Sum_Sq($X$2*F1836*D$8,1)),                   $AQ$2*SQRT(Sum_Sq($AH$2/(1+1/$A1836)+F1836*( 1/(C$1017+1+F1836/E1836)-1)/(1+($X$2*F1836*D$8)^2), (F1836^2*D$8*$X$2+1/($X$2*D$8*(C$1017+1+F1836/E1836           )))/(1+($X$2*F1836*D$8)^2))),           V_rtHz(E1836)/($X$2*D$8*(E1836*C$1017+E1836+F1836)),V_rtHz(F1836)*SQRT(Sum_Sq(E1836*D$8*$X$2*C$1017,1))/($X$2*D$8*(E1836*C$1017+E1836+F1836))))/SQRT(Sum_Sq(1/(1+$A1836)+$AC$2/$I$2-1/(1+(1+F1836/E1836)/C$1017),$X$2/$I$2)),IF(F1837&lt;0,"A",C1837))</f>
        <v>7.0122861694283099E-7</v>
      </c>
      <c r="E1836" s="13">
        <f t="shared" si="669"/>
        <v>1950.2151431078776</v>
      </c>
      <c r="F1836" s="12">
        <f t="shared" si="693"/>
        <v>5045.8560484309392</v>
      </c>
      <c r="H1836" s="13">
        <f>IF(K1836&gt;0,SQRT(Sum_Sq($AI$2,V_rtHz($AH$2)/(1+1/$A1836),V_rtHz($AH$2*$A1836)/(1+$A1836),$AN$2*$AH$2/(1+1/$A1836),$AM$2*SQRT(Sum_Sq(K1836,1/($X$2*I$8*(1+H$1017+K1836/J1836))))/SQRT(Sum_Sq($X$2*K1836*I$8,1)),                   $AQ$2*SQRT(Sum_Sq($AH$2/(1+1/$A1836)+K1836*( 1/(H$1017+1+K1836/J1836)-1)/(1+($X$2*K1836*I$8)^2), (K1836^2*I$8*$X$2+1/($X$2*I$8*(H$1017+1+K1836/J1836           )))/(1+($X$2*K1836*I$8)^2))),           V_rtHz(J1836)/($X$2*I$8*(J1836*H$1017+J1836+K1836)),V_rtHz(K1836)*SQRT(Sum_Sq(J1836*I$8*$X$2*H$1017,1))/($X$2*I$8*(J1836*H$1017+J1836+K1836))))/SQRT(Sum_Sq(1/(1+$A1836)+$AC$2/$I$2-1/(1+(1+K1836/J1836)/H$1017),$X$2/$I$2)),IF(K1837&lt;0,"A",H1837))</f>
        <v>7.6311192558700802E-7</v>
      </c>
      <c r="J1836" s="13">
        <f t="shared" si="670"/>
        <v>1724.4771208482196</v>
      </c>
      <c r="K1836" s="12">
        <f t="shared" si="694"/>
        <v>18045.127045557976</v>
      </c>
      <c r="M1836" s="13">
        <f>IF(P1836&gt;0,SQRT(Sum_Sq($AI$2,V_rtHz($AH$2)/(1+1/$A1836),V_rtHz($AH$2*$A1836)/(1+$A1836),$AN$2*$AH$2/(1+1/$A1836),$AM$2*SQRT(Sum_Sq(P1836,1/($X$2*N$8*(1+M$1017+P1836/O1836))))/SQRT(Sum_Sq($X$2*P1836*N$8,1)),                   $AQ$2*SQRT(Sum_Sq($AH$2/(1+1/$A1836)+P1836*( 1/(M$1017+1+P1836/O1836)-1)/(1+($X$2*P1836*N$8)^2), (P1836^2*N$8*$X$2+1/($X$2*N$8*(M$1017+1+P1836/O1836           )))/(1+($X$2*P1836*N$8)^2))),           V_rtHz(O1836)/($X$2*N$8*(O1836*M$1017+O1836+P1836)),V_rtHz(P1836)*SQRT(Sum_Sq(O1836*N$8*$X$2*M$1017,1))/($X$2*N$8*(O1836*M$1017+O1836+P1836))))/SQRT(Sum_Sq(1/(1+$A1836)+$AC$2/$I$2-1/(1+(1+P1836/O1836)/M$1017),$X$2/$I$2)),IF(P1837&lt;0,"A",M1837))</f>
        <v>1.0581004542592789E-6</v>
      </c>
      <c r="O1836" s="13">
        <f t="shared" si="671"/>
        <v>1668.1365252405255</v>
      </c>
      <c r="P1836" s="12">
        <f t="shared" si="695"/>
        <v>58991.004193578265</v>
      </c>
      <c r="R1836" s="13">
        <f>IF(U1836&gt;0,SQRT(Sum_Sq($AI$2,V_rtHz($AH$2)/(1+1/$A1836),V_rtHz($AH$2*$A1836)/(1+$A1836),$AN$2*$AH$2/(1+1/$A1836),$AM$2*SQRT(Sum_Sq(U1836,1/($X$2*S$8*(1+R$1017+U1836/T1836))))/SQRT(Sum_Sq($X$2*U1836*S$8,1)),                   $AQ$2*SQRT(Sum_Sq($AH$2/(1+1/$A1836)+U1836*( 1/(R$1017+1+U1836/T1836)-1)/(1+($X$2*U1836*S$8)^2), (U1836^2*S$8*$X$2+1/($X$2*S$8*(R$1017+1+U1836/T1836           )))/(1+($X$2*U1836*S$8)^2))),           V_rtHz(T1836)/($X$2*S$8*(T1836*R$1017+T1836+U1836)),V_rtHz(U1836)*SQRT(Sum_Sq(T1836*S$8*$X$2*R$1017,1))/($X$2*S$8*(T1836*R$1017+T1836+U1836))))/SQRT(Sum_Sq(1/(1+$A1836)+$AC$2/$I$2-1/(1+(1+U1836/T1836)/R$1017),$X$2/$I$2)),IF(U1837&lt;0,"A",R1837))</f>
        <v>1.6957004520217847E-6</v>
      </c>
      <c r="T1836" s="13">
        <f t="shared" si="672"/>
        <v>1651.4557113477779</v>
      </c>
      <c r="U1836" s="12">
        <f t="shared" si="696"/>
        <v>188430.17417323258</v>
      </c>
      <c r="X1836" s="13">
        <f>IF(AA1836&gt;0,SQRT(Sum_Sq($AI$2,V_rtHz($AH$2)/(1+1/$A1836),V_rtHz($AH$2*$A1836)/(1+$A1836),$AN$2*$AH$2/(1+1/$A1836),$AM$2*SQRT(Sum_Sq(AA1836,1/($X$2*Y$8*(1+X$1017+AA1836/Z1836))))/SQRT(Sum_Sq($X$2*AA1836*Y$8,1)),                   $AQ$2*SQRT(Sum_Sq($AH$2/(1+1/$A1836)+AA1836*( 1/(X$1017+1+AA1836/Z1836)-1)/(1+($X$2*AA1836*Y$8)^2), (AA1836^2*Y$8*$X$2+1/($X$2*Y$8*(X$1017+1+AA1836/Z1836           )))/(1+($X$2*AA1836*Y$8)^2))),           V_rtHz(Z1836)/($X$2*Y$8*(Z1836*X$1017+Z1836+AA1836)),V_rtHz(AA1836)*SQRT(Sum_Sq(Z1836*Y$8*$X$2*X$1017,1))/($X$2*Y$8*(Z1836*X$1017+Z1836+AA1836))))/SQRT(Sum_Sq(1/(1+$A1836)+$AC$2/$I$2-1/(1+(1+AA1836/Z1836)/X$1017),$X$2/$I$2)),IF(AA1837&lt;0,"A",X1837))</f>
        <v>2.9059550411449808E-6</v>
      </c>
      <c r="Z1836" s="13">
        <f t="shared" si="673"/>
        <v>1646.2857172593185</v>
      </c>
      <c r="AA1836" s="12">
        <f t="shared" si="697"/>
        <v>597739.79525101103</v>
      </c>
      <c r="AC1836" s="13">
        <f>IF(AF1836&gt;0,SQRT(Sum_Sq($AI$2,V_rtHz($AH$2)/(1+1/$A1836),V_rtHz($AH$2*$A1836)/(1+$A1836),$AN$2*$AH$2/(1+1/$A1836),$AM$2*SQRT(Sum_Sq(AF1836,1/($X$2*AD$8*(1+AC$1017+AF1836/AE1836))))/SQRT(Sum_Sq($X$2*AF1836*AD$8,1)),                   $AQ$2*SQRT(Sum_Sq($AH$2/(1+1/$A1836)+AF1836*( 1/(AC$1017+1+AF1836/AE1836)-1)/(1+($X$2*AF1836*AD$8)^2), (AF1836^2*AD$8*$X$2+1/($X$2*AD$8*(AC$1017+1+AF1836/AE1836           )))/(1+($X$2*AF1836*AD$8)^2))),           V_rtHz(AE1836)/($X$2*AD$8*(AE1836*AC$1017+AE1836+AF1836)),V_rtHz(AF1836)*SQRT(Sum_Sq(AE1836*AD$8*$X$2*AC$1017,1))/($X$2*AD$8*(AE1836*AC$1017+AE1836+AF1836))))/SQRT(Sum_Sq(1/(1+$A1836)+$AC$2/$I$2-1/(1+(1+AF1836/AE1836)/AC$1017),$X$2/$I$2)),IF(AF1837&lt;0,"A",AC1837))</f>
        <v>5.1053502638970731E-6</v>
      </c>
      <c r="AE1836" s="13">
        <f t="shared" si="674"/>
        <v>1644.6610653764162</v>
      </c>
      <c r="AF1836" s="12">
        <f t="shared" si="698"/>
        <v>1892086.4236390276</v>
      </c>
      <c r="AG1836" s="13"/>
      <c r="AH1836" s="13">
        <f>IF(AK1836&gt;0,SQRT(Sum_Sq($AI$2,V_rtHz($AH$2)/(1+1/$A1836),V_rtHz($AH$2*$A1836)/(1+$A1836),$AN$2*$AH$2/(1+1/$A1836),$AM$2*SQRT(Sum_Sq(AK1836,1/($X$2*AI$8*(1+AH$1017+AK1836/AJ1836))))/SQRT(Sum_Sq($X$2*AK1836*AI$8,1)),                   $AQ$2*SQRT(Sum_Sq($AH$2/(1+1/$A1836)+AK1836*( 1/(AH$1017+1+AK1836/AJ1836)-1)/(1+($X$2*AK1836*AI$8)^2), (AK1836^2*AI$8*$X$2+1/($X$2*AI$8*(AH$1017+1+AK1836/AJ1836           )))/(1+($X$2*AK1836*AI$8)^2))),           V_rtHz(AJ1836)/($X$2*AI$8*(AJ1836*AH$1017+AJ1836+AK1836)),V_rtHz(AK1836)*SQRT(Sum_Sq(AJ1836*AI$8*$X$2*AH$1017,1))/($X$2*AI$8*(AJ1836*AH$1017+AJ1836+AK1836))))/SQRT(Sum_Sq(1/(1+$A1836)+$AC$2/$I$2-1/(1+(1+AK1836/AJ1836)/AH$1017),$X$2/$I$2)),IF(AK1837&lt;0,"A",AH1837))</f>
        <v>9.0455885424871901E-6</v>
      </c>
      <c r="AI1836" s="13"/>
      <c r="AJ1836" s="13">
        <f t="shared" si="675"/>
        <v>1644.1483220043772</v>
      </c>
      <c r="AK1836" s="12">
        <f t="shared" si="699"/>
        <v>5985168.5787058165</v>
      </c>
      <c r="AM1836" s="13">
        <f>IF(AP1836&gt;0,SQRT(Sum_Sq($AI$2,V_rtHz($AH$2)/(1+1/$A1836),V_rtHz($AH$2*$A1836)/(1+$A1836),$AN$2*$AH$2/(1+1/$A1836),$AM$2*SQRT(Sum_Sq(AP1836,1/($X$2*AN$8*(1+AM$1017+AP1836/AO1836))))/SQRT(Sum_Sq($X$2*AP1836*AN$8,1)),                   $AQ$2*SQRT(Sum_Sq($AH$2/(1+1/$A1836)+AP1836*( 1/(AM$1017+1+AP1836/AO1836)-1)/(1+($X$2*AP1836*AN$8)^2), (AP1836^2*AN$8*$X$2+1/($X$2*AN$8*(AM$1017+1+AP1836/AO1836           )))/(1+($X$2*AP1836*AN$8)^2))),           V_rtHz(AO1836)/($X$2*AN$8*(AO1836*AM$1017+AO1836+AP1836)),V_rtHz(AP1836)*SQRT(Sum_Sq(AO1836*AN$8*$X$2*AM$1017,1))/($X$2*AN$8*(AO1836*AM$1017+AO1836+AP1836))))/SQRT(Sum_Sq(1/(1+$A1836)+$AC$2/$I$2-1/(1+(1+AP1836/AO1836)/AM$1017),$X$2/$I$2)),IF(AP1837&lt;0,"A",AM1837))</f>
        <v>1.6078445462569065E-5</v>
      </c>
      <c r="AO1836" s="13">
        <f t="shared" si="676"/>
        <v>1643.9862797376093</v>
      </c>
      <c r="AP1836" s="12">
        <f t="shared" si="700"/>
        <v>18928630.437129233</v>
      </c>
      <c r="AR1836" s="13">
        <f t="shared" si="677"/>
        <v>31506.815879885424</v>
      </c>
      <c r="AS1836" s="13">
        <f t="shared" si="678"/>
        <v>0.34465664218175113</v>
      </c>
      <c r="AV1836" s="13"/>
      <c r="AW1836" s="13">
        <f t="shared" si="679"/>
        <v>9963.3300000000036</v>
      </c>
      <c r="AX1836" s="13">
        <f t="shared" si="680"/>
        <v>1.0898999999999985</v>
      </c>
      <c r="AZ1836" s="13"/>
      <c r="BA1836" s="13"/>
      <c r="BB1836" s="13">
        <f t="shared" si="681"/>
        <v>3150.681587988543</v>
      </c>
      <c r="BC1836" s="13">
        <f t="shared" si="682"/>
        <v>3.4465664218175016</v>
      </c>
      <c r="BD1836" s="13"/>
      <c r="BE1836" s="13"/>
      <c r="BG1836" s="13">
        <f t="shared" si="683"/>
        <v>996.3330000000002</v>
      </c>
      <c r="BH1836" s="13">
        <f t="shared" si="684"/>
        <v>10.898999999999996</v>
      </c>
      <c r="BI1836" s="13"/>
      <c r="BL1836" s="13">
        <f t="shared" si="685"/>
        <v>315.06815879885437</v>
      </c>
      <c r="BM1836" s="13">
        <f t="shared" si="686"/>
        <v>34.465664218175107</v>
      </c>
      <c r="BP1836" s="13"/>
      <c r="BQ1836" s="13">
        <f t="shared" si="687"/>
        <v>99.633300000000006</v>
      </c>
      <c r="BR1836" s="13">
        <f t="shared" si="688"/>
        <v>108.99000000000034</v>
      </c>
      <c r="BT1836" s="13"/>
      <c r="BU1836" s="13"/>
      <c r="BV1836" s="13">
        <f t="shared" si="689"/>
        <v>31.50681587988543</v>
      </c>
      <c r="BW1836" s="13">
        <f t="shared" si="690"/>
        <v>344.65664218175152</v>
      </c>
      <c r="CA1836" s="13">
        <f t="shared" si="691"/>
        <v>9.9633299999999991</v>
      </c>
      <c r="CB1836" s="13">
        <f t="shared" si="692"/>
        <v>1089.9000000000042</v>
      </c>
    </row>
    <row r="1837" spans="1:80" x14ac:dyDescent="0.3">
      <c r="A1837" s="13">
        <f t="shared" si="668"/>
        <v>0.86696187575821471</v>
      </c>
      <c r="C1837" s="13">
        <f>IF(F1837&gt;0,SQRT(Sum_Sq($AI$2,V_rtHz($AH$2)/(1+1/$A1837),V_rtHz($AH$2*$A1837)/(1+$A1837),$AN$2*$AH$2/(1+1/$A1837),$AM$2*SQRT(Sum_Sq(F1837,1/($X$2*D$8*(1+C$1017+F1837/E1837))))/SQRT(Sum_Sq($X$2*F1837*D$8,1)),                   $AQ$2*SQRT(Sum_Sq($AH$2/(1+1/$A1837)+F1837*( 1/(C$1017+1+F1837/E1837)-1)/(1+($X$2*F1837*D$8)^2), (F1837^2*D$8*$X$2+1/($X$2*D$8*(C$1017+1+F1837/E1837           )))/(1+($X$2*F1837*D$8)^2))),           V_rtHz(E1837)/($X$2*D$8*(E1837*C$1017+E1837+F1837)),V_rtHz(F1837)*SQRT(Sum_Sq(E1837*D$8*$X$2*C$1017,1))/($X$2*D$8*(E1837*C$1017+E1837+F1837))))/SQRT(Sum_Sq(1/(1+$A1837)+$AC$2/$I$2-1/(1+(1+F1837/E1837)/C$1017),$X$2/$I$2)),IF(F1838&lt;0,"A",C1838))</f>
        <v>7.0484571707951166E-7</v>
      </c>
      <c r="E1837" s="13">
        <f t="shared" si="669"/>
        <v>1932.1598429082553</v>
      </c>
      <c r="F1837" s="12">
        <f t="shared" si="693"/>
        <v>5093.0076575759522</v>
      </c>
      <c r="H1837" s="13">
        <f>IF(K1837&gt;0,SQRT(Sum_Sq($AI$2,V_rtHz($AH$2)/(1+1/$A1837),V_rtHz($AH$2*$A1837)/(1+$A1837),$AN$2*$AH$2/(1+1/$A1837),$AM$2*SQRT(Sum_Sq(K1837,1/($X$2*I$8*(1+H$1017+K1837/J1837))))/SQRT(Sum_Sq($X$2*K1837*I$8,1)),                   $AQ$2*SQRT(Sum_Sq($AH$2/(1+1/$A1837)+K1837*( 1/(H$1017+1+K1837/J1837)-1)/(1+($X$2*K1837*I$8)^2), (K1837^2*I$8*$X$2+1/($X$2*I$8*(H$1017+1+K1837/J1837           )))/(1+($X$2*K1837*I$8)^2))),           V_rtHz(J1837)/($X$2*I$8*(J1837*H$1017+J1837+K1837)),V_rtHz(K1837)*SQRT(Sum_Sq(J1837*I$8*$X$2*H$1017,1))/($X$2*I$8*(J1837*H$1017+J1837+K1837))))/SQRT(Sum_Sq(1/(1+$A1837)+$AC$2/$I$2-1/(1+(1+K1837/J1837)/H$1017),$X$2/$I$2)),IF(K1838&lt;0,"A",H1838))</f>
        <v>7.681799820626379E-7</v>
      </c>
      <c r="J1837" s="13">
        <f t="shared" si="670"/>
        <v>1712.0394071922876</v>
      </c>
      <c r="K1837" s="12">
        <f t="shared" si="694"/>
        <v>18176.22223071241</v>
      </c>
      <c r="M1837" s="13">
        <f>IF(P1837&gt;0,SQRT(Sum_Sq($AI$2,V_rtHz($AH$2)/(1+1/$A1837),V_rtHz($AH$2*$A1837)/(1+$A1837),$AN$2*$AH$2/(1+1/$A1837),$AM$2*SQRT(Sum_Sq(P1837,1/($X$2*N$8*(1+M$1017+P1837/O1837))))/SQRT(Sum_Sq($X$2*P1837*N$8,1)),                   $AQ$2*SQRT(Sum_Sq($AH$2/(1+1/$A1837)+P1837*( 1/(M$1017+1+P1837/O1837)-1)/(1+($X$2*P1837*N$8)^2), (P1837^2*N$8*$X$2+1/($X$2*N$8*(M$1017+1+P1837/O1837           )))/(1+($X$2*P1837*N$8)^2))),           V_rtHz(O1837)/($X$2*N$8*(O1837*M$1017+O1837+P1837)),V_rtHz(P1837)*SQRT(Sum_Sq(O1837*N$8*$X$2*M$1017,1))/($X$2*N$8*(O1837*M$1017+O1837+P1837))))/SQRT(Sum_Sq(1/(1+$A1837)+$AC$2/$I$2-1/(1+(1+P1837/O1837)/M$1017),$X$2/$I$2)),IF(P1838&lt;0,"A",M1838))</f>
        <v>1.0650853089182102E-6</v>
      </c>
      <c r="O1837" s="13">
        <f t="shared" si="671"/>
        <v>1656.8894115624953</v>
      </c>
      <c r="P1837" s="12">
        <f t="shared" si="695"/>
        <v>59391.440411901764</v>
      </c>
      <c r="R1837" s="13">
        <f>IF(U1837&gt;0,SQRT(Sum_Sq($AI$2,V_rtHz($AH$2)/(1+1/$A1837),V_rtHz($AH$2*$A1837)/(1+$A1837),$AN$2*$AH$2/(1+1/$A1837),$AM$2*SQRT(Sum_Sq(U1837,1/($X$2*S$8*(1+R$1017+U1837/T1837))))/SQRT(Sum_Sq($X$2*U1837*S$8,1)),                   $AQ$2*SQRT(Sum_Sq($AH$2/(1+1/$A1837)+U1837*( 1/(R$1017+1+U1837/T1837)-1)/(1+($X$2*U1837*S$8)^2), (U1837^2*S$8*$X$2+1/($X$2*S$8*(R$1017+1+U1837/T1837           )))/(1+($X$2*U1837*S$8)^2))),           V_rtHz(T1837)/($X$2*S$8*(T1837*R$1017+T1837+U1837)),V_rtHz(U1837)*SQRT(Sum_Sq(T1837*S$8*$X$2*R$1017,1))/($X$2*S$8*(T1837*R$1017+T1837+U1837))))/SQRT(Sum_Sq(1/(1+$A1837)+$AC$2/$I$2-1/(1+(1+U1837/T1837)/R$1017),$X$2/$I$2)),IF(U1838&lt;0,"A",R1838))</f>
        <v>1.7066266584756281E-6</v>
      </c>
      <c r="T1837" s="13">
        <f t="shared" si="672"/>
        <v>1640.5458243820365</v>
      </c>
      <c r="U1837" s="12">
        <f t="shared" si="696"/>
        <v>189683.26437687824</v>
      </c>
      <c r="X1837" s="13">
        <f>IF(AA1837&gt;0,SQRT(Sum_Sq($AI$2,V_rtHz($AH$2)/(1+1/$A1837),V_rtHz($AH$2*$A1837)/(1+$A1837),$AN$2*$AH$2/(1+1/$A1837),$AM$2*SQRT(Sum_Sq(AA1837,1/($X$2*Y$8*(1+X$1017+AA1837/Z1837))))/SQRT(Sum_Sq($X$2*AA1837*Y$8,1)),                   $AQ$2*SQRT(Sum_Sq($AH$2/(1+1/$A1837)+AA1837*( 1/(X$1017+1+AA1837/Z1837)-1)/(1+($X$2*AA1837*Y$8)^2), (AA1837^2*Y$8*$X$2+1/($X$2*Y$8*(X$1017+1+AA1837/Z1837           )))/(1+($X$2*AA1837*Y$8)^2))),           V_rtHz(Z1837)/($X$2*Y$8*(Z1837*X$1017+Z1837+AA1837)),V_rtHz(AA1837)*SQRT(Sum_Sq(Z1837*Y$8*$X$2*X$1017,1))/($X$2*Y$8*(Z1837*X$1017+Z1837+AA1837))))/SQRT(Sum_Sq(1/(1+$A1837)+$AC$2/$I$2-1/(1+(1+AA1837/Z1837)/X$1017),$X$2/$I$2)),IF(AA1838&lt;0,"A",X1838))</f>
        <v>2.924454391579611E-6</v>
      </c>
      <c r="Z1837" s="13">
        <f t="shared" si="673"/>
        <v>1635.4789551002893</v>
      </c>
      <c r="AA1837" s="12">
        <f t="shared" si="697"/>
        <v>601689.48337149702</v>
      </c>
      <c r="AC1837" s="13">
        <f>IF(AF1837&gt;0,SQRT(Sum_Sq($AI$2,V_rtHz($AH$2)/(1+1/$A1837),V_rtHz($AH$2*$A1837)/(1+$A1837),$AN$2*$AH$2/(1+1/$A1837),$AM$2*SQRT(Sum_Sq(AF1837,1/($X$2*AD$8*(1+AC$1017+AF1837/AE1837))))/SQRT(Sum_Sq($X$2*AF1837*AD$8,1)),                   $AQ$2*SQRT(Sum_Sq($AH$2/(1+1/$A1837)+AF1837*( 1/(AC$1017+1+AF1837/AE1837)-1)/(1+($X$2*AF1837*AD$8)^2), (AF1837^2*AD$8*$X$2+1/($X$2*AD$8*(AC$1017+1+AF1837/AE1837           )))/(1+($X$2*AF1837*AD$8)^2))),           V_rtHz(AE1837)/($X$2*AD$8*(AE1837*AC$1017+AE1837+AF1837)),V_rtHz(AF1837)*SQRT(Sum_Sq(AE1837*AD$8*$X$2*AC$1017,1))/($X$2*AD$8*(AE1837*AC$1017+AE1837+AF1837))))/SQRT(Sum_Sq(1/(1+$A1837)+$AC$2/$I$2-1/(1+(1+AF1837/AE1837)/AC$1017),$X$2/$I$2)),IF(AF1838&lt;0,"A",AC1838))</f>
        <v>5.1377098577242441E-6</v>
      </c>
      <c r="AE1837" s="13">
        <f t="shared" si="674"/>
        <v>1633.8865742524947</v>
      </c>
      <c r="AF1837" s="12">
        <f t="shared" si="698"/>
        <v>1904563.5861902395</v>
      </c>
      <c r="AG1837" s="13"/>
      <c r="AH1837" s="13">
        <f>IF(AK1837&gt;0,SQRT(Sum_Sq($AI$2,V_rtHz($AH$2)/(1+1/$A1837),V_rtHz($AH$2*$A1837)/(1+$A1837),$AN$2*$AH$2/(1+1/$A1837),$AM$2*SQRT(Sum_Sq(AK1837,1/($X$2*AI$8*(1+AH$1017+AK1837/AJ1837))))/SQRT(Sum_Sq($X$2*AK1837*AI$8,1)),                   $AQ$2*SQRT(Sum_Sq($AH$2/(1+1/$A1837)+AK1837*( 1/(AH$1017+1+AK1837/AJ1837)-1)/(1+($X$2*AK1837*AI$8)^2), (AK1837^2*AI$8*$X$2+1/($X$2*AI$8*(AH$1017+1+AK1837/AJ1837           )))/(1+($X$2*AK1837*AI$8)^2))),           V_rtHz(AJ1837)/($X$2*AI$8*(AJ1837*AH$1017+AJ1837+AK1837)),V_rtHz(AK1837)*SQRT(Sum_Sq(AJ1837*AI$8*$X$2*AH$1017,1))/($X$2*AI$8*(AJ1837*AH$1017+AJ1837+AK1837))))/SQRT(Sum_Sq(1/(1+$A1837)+$AC$2/$I$2-1/(1+(1+AK1837/AJ1837)/AH$1017),$X$2/$I$2)),IF(AK1838&lt;0,"A",AH1838))</f>
        <v>9.1028537681123688E-6</v>
      </c>
      <c r="AI1837" s="13"/>
      <c r="AJ1837" s="13">
        <f t="shared" si="675"/>
        <v>1633.3840022455772</v>
      </c>
      <c r="AK1837" s="12">
        <f t="shared" si="699"/>
        <v>6024612.0092175258</v>
      </c>
      <c r="AM1837" s="13">
        <f>IF(AP1837&gt;0,SQRT(Sum_Sq($AI$2,V_rtHz($AH$2)/(1+1/$A1837),V_rtHz($AH$2*$A1837)/(1+$A1837),$AN$2*$AH$2/(1+1/$A1837),$AM$2*SQRT(Sum_Sq(AP1837,1/($X$2*AN$8*(1+AM$1017+AP1837/AO1837))))/SQRT(Sum_Sq($X$2*AP1837*AN$8,1)),                   $AQ$2*SQRT(Sum_Sq($AH$2/(1+1/$A1837)+AP1837*( 1/(AM$1017+1+AP1837/AO1837)-1)/(1+($X$2*AP1837*AN$8)^2), (AP1837^2*AN$8*$X$2+1/($X$2*AN$8*(AM$1017+1+AP1837/AO1837           )))/(1+($X$2*AP1837*AN$8)^2))),           V_rtHz(AO1837)/($X$2*AN$8*(AO1837*AM$1017+AO1837+AP1837)),V_rtHz(AP1837)*SQRT(Sum_Sq(AO1837*AN$8*$X$2*AM$1017,1))/($X$2*AN$8*(AO1837*AM$1017+AO1837+AP1837))))/SQRT(Sum_Sq(1/(1+$A1837)+$AC$2/$I$2-1/(1+(1+AP1837/AO1837)/AM$1017),$X$2/$I$2)),IF(AP1838&lt;0,"A",AM1838))</f>
        <v>1.6180270817565053E-5</v>
      </c>
      <c r="AO1837" s="13">
        <f t="shared" si="676"/>
        <v>1633.2251730948294</v>
      </c>
      <c r="AP1837" s="12">
        <f t="shared" si="700"/>
        <v>19053348.702614781</v>
      </c>
      <c r="AR1837" s="13">
        <f t="shared" si="677"/>
        <v>31506.815879885424</v>
      </c>
      <c r="AS1837" s="13">
        <f t="shared" si="678"/>
        <v>0.34465664218175279</v>
      </c>
      <c r="AV1837" s="13"/>
      <c r="AW1837" s="13">
        <f t="shared" si="679"/>
        <v>9963.3300000000036</v>
      </c>
      <c r="AX1837" s="13">
        <f t="shared" si="680"/>
        <v>1.0898999999999972</v>
      </c>
      <c r="AZ1837" s="13"/>
      <c r="BA1837" s="13"/>
      <c r="BB1837" s="13">
        <f t="shared" si="681"/>
        <v>3150.681587988543</v>
      </c>
      <c r="BC1837" s="13">
        <f t="shared" si="682"/>
        <v>3.4465664218175154</v>
      </c>
      <c r="BD1837" s="13"/>
      <c r="BE1837" s="13"/>
      <c r="BG1837" s="13">
        <f t="shared" si="683"/>
        <v>996.33300000000042</v>
      </c>
      <c r="BH1837" s="13">
        <f t="shared" si="684"/>
        <v>10.898999999999978</v>
      </c>
      <c r="BI1837" s="13"/>
      <c r="BL1837" s="13">
        <f t="shared" si="685"/>
        <v>315.06815879885437</v>
      </c>
      <c r="BM1837" s="13">
        <f t="shared" si="686"/>
        <v>34.465664218175064</v>
      </c>
      <c r="BP1837" s="13"/>
      <c r="BQ1837" s="13">
        <f t="shared" si="687"/>
        <v>99.633300000000006</v>
      </c>
      <c r="BR1837" s="13">
        <f t="shared" si="688"/>
        <v>108.99000000000034</v>
      </c>
      <c r="BT1837" s="13"/>
      <c r="BU1837" s="13"/>
      <c r="BV1837" s="13">
        <f t="shared" si="689"/>
        <v>31.50681587988543</v>
      </c>
      <c r="BW1837" s="13">
        <f t="shared" si="690"/>
        <v>344.65664218175209</v>
      </c>
      <c r="CA1837" s="13">
        <f t="shared" si="691"/>
        <v>9.9633299999999974</v>
      </c>
      <c r="CB1837" s="13">
        <f t="shared" si="692"/>
        <v>1089.9000000000042</v>
      </c>
    </row>
    <row r="1838" spans="1:80" x14ac:dyDescent="0.3">
      <c r="A1838" s="13">
        <f t="shared" si="668"/>
        <v>0.87902251683088284</v>
      </c>
      <c r="C1838" s="13">
        <f>IF(F1838&gt;0,SQRT(Sum_Sq($AI$2,V_rtHz($AH$2)/(1+1/$A1838),V_rtHz($AH$2*$A1838)/(1+$A1838),$AN$2*$AH$2/(1+1/$A1838),$AM$2*SQRT(Sum_Sq(F1838,1/($X$2*D$8*(1+C$1017+F1838/E1838))))/SQRT(Sum_Sq($X$2*F1838*D$8,1)),                   $AQ$2*SQRT(Sum_Sq($AH$2/(1+1/$A1838)+F1838*( 1/(C$1017+1+F1838/E1838)-1)/(1+($X$2*F1838*D$8)^2), (F1838^2*D$8*$X$2+1/($X$2*D$8*(C$1017+1+F1838/E1838           )))/(1+($X$2*F1838*D$8)^2))),           V_rtHz(E1838)/($X$2*D$8*(E1838*C$1017+E1838+F1838)),V_rtHz(F1838)*SQRT(Sum_Sq(E1838*D$8*$X$2*C$1017,1))/($X$2*D$8*(E1838*C$1017+E1838+F1838))))/SQRT(Sum_Sq(1/(1+$A1838)+$AC$2/$I$2-1/(1+(1+F1838/E1838)/C$1017),$X$2/$I$2)),IF(F1839&lt;0,"A",C1839))</f>
        <v>7.085725258345274E-7</v>
      </c>
      <c r="E1838" s="13">
        <f t="shared" si="669"/>
        <v>1914.365515380525</v>
      </c>
      <c r="F1838" s="12">
        <f t="shared" si="693"/>
        <v>5140.3479620434255</v>
      </c>
      <c r="H1838" s="13">
        <f>IF(K1838&gt;0,SQRT(Sum_Sq($AI$2,V_rtHz($AH$2)/(1+1/$A1838),V_rtHz($AH$2*$A1838)/(1+$A1838),$AN$2*$AH$2/(1+1/$A1838),$AM$2*SQRT(Sum_Sq(K1838,1/($X$2*I$8*(1+H$1017+K1838/J1838))))/SQRT(Sum_Sq($X$2*K1838*I$8,1)),                   $AQ$2*SQRT(Sum_Sq($AH$2/(1+1/$A1838)+K1838*( 1/(H$1017+1+K1838/J1838)-1)/(1+($X$2*K1838*I$8)^2), (K1838^2*I$8*$X$2+1/($X$2*I$8*(H$1017+1+K1838/J1838           )))/(1+($X$2*K1838*I$8)^2))),           V_rtHz(J1838)/($X$2*I$8*(J1838*H$1017+J1838+K1838)),V_rtHz(K1838)*SQRT(Sum_Sq(J1838*I$8*$X$2*H$1017,1))/($X$2*I$8*(J1838*H$1017+J1838+K1838))))/SQRT(Sum_Sq(1/(1+$A1838)+$AC$2/$I$2-1/(1+(1+K1838/J1838)/H$1017),$X$2/$I$2)),IF(K1839&lt;0,"A",H1839))</f>
        <v>7.7334866775404653E-7</v>
      </c>
      <c r="J1838" s="13">
        <f t="shared" si="670"/>
        <v>1699.7040454421585</v>
      </c>
      <c r="K1838" s="12">
        <f t="shared" si="694"/>
        <v>18308.133593203904</v>
      </c>
      <c r="M1838" s="13">
        <f>IF(P1838&gt;0,SQRT(Sum_Sq($AI$2,V_rtHz($AH$2)/(1+1/$A1838),V_rtHz($AH$2*$A1838)/(1+$A1838),$AN$2*$AH$2/(1+1/$A1838),$AM$2*SQRT(Sum_Sq(P1838,1/($X$2*N$8*(1+M$1017+P1838/O1838))))/SQRT(Sum_Sq($X$2*P1838*N$8,1)),                   $AQ$2*SQRT(Sum_Sq($AH$2/(1+1/$A1838)+P1838*( 1/(M$1017+1+P1838/O1838)-1)/(1+($X$2*P1838*N$8)^2), (P1838^2*N$8*$X$2+1/($X$2*N$8*(M$1017+1+P1838/O1838           )))/(1+($X$2*P1838*N$8)^2))),           V_rtHz(O1838)/($X$2*N$8*(O1838*M$1017+O1838+P1838)),V_rtHz(P1838)*SQRT(Sum_Sq(O1838*N$8*$X$2*M$1017,1))/($X$2*N$8*(O1838*M$1017+O1838+P1838))))/SQRT(Sum_Sq(1/(1+$A1838)+$AC$2/$I$2-1/(1+(1+P1838/O1838)/M$1017),$X$2/$I$2)),IF(P1839&lt;0,"A",M1839))</f>
        <v>1.0721978424452154E-6</v>
      </c>
      <c r="O1838" s="13">
        <f t="shared" si="671"/>
        <v>1645.7187132494219</v>
      </c>
      <c r="P1838" s="12">
        <f t="shared" si="695"/>
        <v>59794.573619222647</v>
      </c>
      <c r="R1838" s="13">
        <f>IF(U1838&gt;0,SQRT(Sum_Sq($AI$2,V_rtHz($AH$2)/(1+1/$A1838),V_rtHz($AH$2*$A1838)/(1+$A1838),$AN$2*$AH$2/(1+1/$A1838),$AM$2*SQRT(Sum_Sq(U1838,1/($X$2*S$8*(1+R$1017+U1838/T1838))))/SQRT(Sum_Sq($X$2*U1838*S$8,1)),                   $AQ$2*SQRT(Sum_Sq($AH$2/(1+1/$A1838)+U1838*( 1/(R$1017+1+U1838/T1838)-1)/(1+($X$2*U1838*S$8)^2), (U1838^2*S$8*$X$2+1/($X$2*S$8*(R$1017+1+U1838/T1838           )))/(1+($X$2*U1838*S$8)^2))),           V_rtHz(T1838)/($X$2*S$8*(T1838*R$1017+T1838+U1838)),V_rtHz(U1838)*SQRT(Sum_Sq(T1838*S$8*$X$2*R$1017,1))/($X$2*S$8*(T1838*R$1017+T1838+U1838))))/SQRT(Sum_Sq(1/(1+$A1838)+$AC$2/$I$2-1/(1+(1+U1838/T1838)/R$1017),$X$2/$I$2)),IF(U1839&lt;0,"A",R1839))</f>
        <v>1.7177461802727348E-6</v>
      </c>
      <c r="T1838" s="13">
        <f t="shared" si="672"/>
        <v>1629.7055265062199</v>
      </c>
      <c r="U1838" s="12">
        <f t="shared" si="696"/>
        <v>190944.97887342956</v>
      </c>
      <c r="X1838" s="13">
        <f>IF(AA1838&gt;0,SQRT(Sum_Sq($AI$2,V_rtHz($AH$2)/(1+1/$A1838),V_rtHz($AH$2*$A1838)/(1+$A1838),$AN$2*$AH$2/(1+1/$A1838),$AM$2*SQRT(Sum_Sq(AA1838,1/($X$2*Y$8*(1+X$1017+AA1838/Z1838))))/SQRT(Sum_Sq($X$2*AA1838*Y$8,1)),                   $AQ$2*SQRT(Sum_Sq($AH$2/(1+1/$A1838)+AA1838*( 1/(X$1017+1+AA1838/Z1838)-1)/(1+($X$2*AA1838*Y$8)^2), (AA1838^2*Y$8*$X$2+1/($X$2*Y$8*(X$1017+1+AA1838/Z1838           )))/(1+($X$2*AA1838*Y$8)^2))),           V_rtHz(Z1838)/($X$2*Y$8*(Z1838*X$1017+Z1838+AA1838)),V_rtHz(AA1838)*SQRT(Sum_Sq(Z1838*Y$8*$X$2*X$1017,1))/($X$2*Y$8*(Z1838*X$1017+Z1838+AA1838))))/SQRT(Sum_Sq(1/(1+$A1838)+$AC$2/$I$2-1/(1+(1+AA1838/Z1838)/X$1017),$X$2/$I$2)),IF(AA1839&lt;0,"A",X1839))</f>
        <v>2.9432769498245921E-6</v>
      </c>
      <c r="Z1838" s="13">
        <f t="shared" si="673"/>
        <v>1624.7397411366833</v>
      </c>
      <c r="AA1838" s="12">
        <f t="shared" si="697"/>
        <v>605666.53393410437</v>
      </c>
      <c r="AC1838" s="13">
        <f>IF(AF1838&gt;0,SQRT(Sum_Sq($AI$2,V_rtHz($AH$2)/(1+1/$A1838),V_rtHz($AH$2*$A1838)/(1+$A1838),$AN$2*$AH$2/(1+1/$A1838),$AM$2*SQRT(Sum_Sq(AF1838,1/($X$2*AD$8*(1+AC$1017+AF1838/AE1838))))/SQRT(Sum_Sq($X$2*AF1838*AD$8,1)),                   $AQ$2*SQRT(Sum_Sq($AH$2/(1+1/$A1838)+AF1838*( 1/(AC$1017+1+AF1838/AE1838)-1)/(1+($X$2*AF1838*AD$8)^2), (AF1838^2*AD$8*$X$2+1/($X$2*AD$8*(AC$1017+1+AF1838/AE1838           )))/(1+($X$2*AF1838*AD$8)^2))),           V_rtHz(AE1838)/($X$2*AD$8*(AE1838*AC$1017+AE1838+AF1838)),V_rtHz(AF1838)*SQRT(Sum_Sq(AE1838*AD$8*$X$2*AC$1017,1))/($X$2*AD$8*(AE1838*AC$1017+AE1838+AF1838))))/SQRT(Sum_Sq(1/(1+$A1838)+$AC$2/$I$2-1/(1+(1+AF1838/AE1838)/AC$1017),$X$2/$I$2)),IF(AF1839&lt;0,"A",AC1839))</f>
        <v>5.1706323721536147E-6</v>
      </c>
      <c r="AE1838" s="13">
        <f t="shared" si="674"/>
        <v>1623.1789971690696</v>
      </c>
      <c r="AF1838" s="12">
        <f t="shared" si="698"/>
        <v>1917127.3647044906</v>
      </c>
      <c r="AG1838" s="13"/>
      <c r="AH1838" s="13">
        <f>IF(AK1838&gt;0,SQRT(Sum_Sq($AI$2,V_rtHz($AH$2)/(1+1/$A1838),V_rtHz($AH$2*$A1838)/(1+$A1838),$AN$2*$AH$2/(1+1/$A1838),$AM$2*SQRT(Sum_Sq(AK1838,1/($X$2*AI$8*(1+AH$1017+AK1838/AJ1838))))/SQRT(Sum_Sq($X$2*AK1838*AI$8,1)),                   $AQ$2*SQRT(Sum_Sq($AH$2/(1+1/$A1838)+AK1838*( 1/(AH$1017+1+AK1838/AJ1838)-1)/(1+($X$2*AK1838*AI$8)^2), (AK1838^2*AI$8*$X$2+1/($X$2*AI$8*(AH$1017+1+AK1838/AJ1838           )))/(1+($X$2*AK1838*AI$8)^2))),           V_rtHz(AJ1838)/($X$2*AI$8*(AJ1838*AH$1017+AJ1838+AK1838)),V_rtHz(AK1838)*SQRT(Sum_Sq(AJ1838*AI$8*$X$2*AH$1017,1))/($X$2*AI$8*(AJ1838*AH$1017+AJ1838+AK1838))))/SQRT(Sum_Sq(1/(1+$A1838)+$AC$2/$I$2-1/(1+(1+AK1838/AJ1838)/AH$1017),$X$2/$I$2)),IF(AK1839&lt;0,"A",AH1839))</f>
        <v>9.1611137950460951E-6</v>
      </c>
      <c r="AI1838" s="13"/>
      <c r="AJ1838" s="13">
        <f t="shared" si="675"/>
        <v>1622.6863970966622</v>
      </c>
      <c r="AK1838" s="12">
        <f t="shared" si="699"/>
        <v>6064329.4312439468</v>
      </c>
      <c r="AM1838" s="13">
        <f>IF(AP1838&gt;0,SQRT(Sum_Sq($AI$2,V_rtHz($AH$2)/(1+1/$A1838),V_rtHz($AH$2*$A1838)/(1+$A1838),$AN$2*$AH$2/(1+1/$A1838),$AM$2*SQRT(Sum_Sq(AP1838,1/($X$2*AN$8*(1+AM$1017+AP1838/AO1838))))/SQRT(Sum_Sq($X$2*AP1838*AN$8,1)),                   $AQ$2*SQRT(Sum_Sq($AH$2/(1+1/$A1838)+AP1838*( 1/(AM$1017+1+AP1838/AO1838)-1)/(1+($X$2*AP1838*AN$8)^2), (AP1838^2*AN$8*$X$2+1/($X$2*AN$8*(AM$1017+1+AP1838/AO1838           )))/(1+($X$2*AP1838*AN$8)^2))),           V_rtHz(AO1838)/($X$2*AN$8*(AO1838*AM$1017+AO1838+AP1838)),V_rtHz(AP1838)*SQRT(Sum_Sq(AO1838*AN$8*$X$2*AM$1017,1))/($X$2*AN$8*(AO1838*AM$1017+AO1838+AP1838))))/SQRT(Sum_Sq(1/(1+$A1838)+$AC$2/$I$2-1/(1+(1+AP1838/AO1838)/AM$1017),$X$2/$I$2)),IF(AP1839&lt;0,"A",AM1839))</f>
        <v>1.6283864469894329E-5</v>
      </c>
      <c r="AO1838" s="13">
        <f t="shared" si="676"/>
        <v>1622.5307181066021</v>
      </c>
      <c r="AP1838" s="12">
        <f t="shared" si="700"/>
        <v>19178933.492968023</v>
      </c>
      <c r="AR1838" s="13">
        <f t="shared" si="677"/>
        <v>31506.815879885424</v>
      </c>
      <c r="AS1838" s="13">
        <f t="shared" si="678"/>
        <v>0.34465664218175224</v>
      </c>
      <c r="AV1838" s="13"/>
      <c r="AW1838" s="13">
        <f t="shared" si="679"/>
        <v>9963.3300000000036</v>
      </c>
      <c r="AX1838" s="13">
        <f t="shared" si="680"/>
        <v>1.0898999999999957</v>
      </c>
      <c r="AZ1838" s="13"/>
      <c r="BA1838" s="13"/>
      <c r="BB1838" s="13">
        <f t="shared" si="681"/>
        <v>3150.681587988543</v>
      </c>
      <c r="BC1838" s="13">
        <f t="shared" si="682"/>
        <v>3.4465664218175016</v>
      </c>
      <c r="BD1838" s="13"/>
      <c r="BE1838" s="13"/>
      <c r="BG1838" s="13">
        <f t="shared" si="683"/>
        <v>996.3330000000002</v>
      </c>
      <c r="BH1838" s="13">
        <f t="shared" si="684"/>
        <v>10.898999999999996</v>
      </c>
      <c r="BI1838" s="13"/>
      <c r="BL1838" s="13">
        <f t="shared" si="685"/>
        <v>315.06815879885437</v>
      </c>
      <c r="BM1838" s="13">
        <f t="shared" si="686"/>
        <v>34.465664218175064</v>
      </c>
      <c r="BP1838" s="13"/>
      <c r="BQ1838" s="13">
        <f t="shared" si="687"/>
        <v>99.633300000000006</v>
      </c>
      <c r="BR1838" s="13">
        <f t="shared" si="688"/>
        <v>108.99000000000034</v>
      </c>
      <c r="BT1838" s="13"/>
      <c r="BU1838" s="13"/>
      <c r="BV1838" s="13">
        <f t="shared" si="689"/>
        <v>31.506815879885437</v>
      </c>
      <c r="BW1838" s="13">
        <f t="shared" si="690"/>
        <v>344.65664218175152</v>
      </c>
      <c r="CA1838" s="13">
        <f t="shared" si="691"/>
        <v>9.9633299999999991</v>
      </c>
      <c r="CB1838" s="13">
        <f t="shared" si="692"/>
        <v>1089.9000000000042</v>
      </c>
    </row>
    <row r="1839" spans="1:80" x14ac:dyDescent="0.3">
      <c r="A1839" s="13">
        <f t="shared" si="668"/>
        <v>0.89125093813374456</v>
      </c>
      <c r="C1839" s="13">
        <f>IF(F1839&gt;0,SQRT(Sum_Sq($AI$2,V_rtHz($AH$2)/(1+1/$A1839),V_rtHz($AH$2*$A1839)/(1+$A1839),$AN$2*$AH$2/(1+1/$A1839),$AM$2*SQRT(Sum_Sq(F1839,1/($X$2*D$8*(1+C$1017+F1839/E1839))))/SQRT(Sum_Sq($X$2*F1839*D$8,1)),                   $AQ$2*SQRT(Sum_Sq($AH$2/(1+1/$A1839)+F1839*( 1/(C$1017+1+F1839/E1839)-1)/(1+($X$2*F1839*D$8)^2), (F1839^2*D$8*$X$2+1/($X$2*D$8*(C$1017+1+F1839/E1839           )))/(1+($X$2*F1839*D$8)^2))),           V_rtHz(E1839)/($X$2*D$8*(E1839*C$1017+E1839+F1839)),V_rtHz(F1839)*SQRT(Sum_Sq(E1839*D$8*$X$2*C$1017,1))/($X$2*D$8*(E1839*C$1017+E1839+F1839))))/SQRT(Sum_Sq(1/(1+$A1839)+$AC$2/$I$2-1/(1+(1+F1839/E1839)/C$1017),$X$2/$I$2)),IF(F1840&lt;0,"A",C1840))</f>
        <v>7.1240979858637594E-7</v>
      </c>
      <c r="E1839" s="13">
        <f t="shared" si="669"/>
        <v>1896.8256996160383</v>
      </c>
      <c r="F1839" s="12">
        <f t="shared" si="693"/>
        <v>5187.8804033414572</v>
      </c>
      <c r="H1839" s="13">
        <f>IF(K1839&gt;0,SQRT(Sum_Sq($AI$2,V_rtHz($AH$2)/(1+1/$A1839),V_rtHz($AH$2*$A1839)/(1+$A1839),$AN$2*$AH$2/(1+1/$A1839),$AM$2*SQRT(Sum_Sq(K1839,1/($X$2*I$8*(1+H$1017+K1839/J1839))))/SQRT(Sum_Sq($X$2*K1839*I$8,1)),                   $AQ$2*SQRT(Sum_Sq($AH$2/(1+1/$A1839)+K1839*( 1/(H$1017+1+K1839/J1839)-1)/(1+($X$2*K1839*I$8)^2), (K1839^2*I$8*$X$2+1/($X$2*I$8*(H$1017+1+K1839/J1839           )))/(1+($X$2*K1839*I$8)^2))),           V_rtHz(J1839)/($X$2*I$8*(J1839*H$1017+J1839+K1839)),V_rtHz(K1839)*SQRT(Sum_Sq(J1839*I$8*$X$2*H$1017,1))/($X$2*I$8*(J1839*H$1017+J1839+K1839))))/SQRT(Sum_Sq(1/(1+$A1839)+$AC$2/$I$2-1/(1+(1+K1839/J1839)/H$1017),$X$2/$I$2)),IF(K1840&lt;0,"A",H1840))</f>
        <v>7.786195116747296E-7</v>
      </c>
      <c r="J1839" s="13">
        <f t="shared" si="670"/>
        <v>1687.4698834974802</v>
      </c>
      <c r="K1839" s="12">
        <f t="shared" si="694"/>
        <v>18440.867619140903</v>
      </c>
      <c r="M1839" s="13">
        <f>IF(P1839&gt;0,SQRT(Sum_Sq($AI$2,V_rtHz($AH$2)/(1+1/$A1839),V_rtHz($AH$2*$A1839)/(1+$A1839),$AN$2*$AH$2/(1+1/$A1839),$AM$2*SQRT(Sum_Sq(P1839,1/($X$2*N$8*(1+M$1017+P1839/O1839))))/SQRT(Sum_Sq($X$2*P1839*N$8,1)),                   $AQ$2*SQRT(Sum_Sq($AH$2/(1+1/$A1839)+P1839*( 1/(M$1017+1+P1839/O1839)-1)/(1+($X$2*P1839*N$8)^2), (P1839^2*N$8*$X$2+1/($X$2*N$8*(M$1017+1+P1839/O1839           )))/(1+($X$2*P1839*N$8)^2))),           V_rtHz(O1839)/($X$2*N$8*(O1839*M$1017+O1839+P1839)),V_rtHz(P1839)*SQRT(Sum_Sq(O1839*N$8*$X$2*M$1017,1))/($X$2*N$8*(O1839*M$1017+O1839+P1839))))/SQRT(Sum_Sq(1/(1+$A1839)+$AC$2/$I$2-1/(1+(1+P1839/O1839)/M$1017),$X$2/$I$2)),IF(P1840&lt;0,"A",M1840))</f>
        <v>1.0794400520093398E-6</v>
      </c>
      <c r="O1839" s="13">
        <f t="shared" si="671"/>
        <v>1634.6238729372421</v>
      </c>
      <c r="P1839" s="12">
        <f t="shared" si="695"/>
        <v>60200.423097395302</v>
      </c>
      <c r="R1839" s="13">
        <f>IF(U1839&gt;0,SQRT(Sum_Sq($AI$2,V_rtHz($AH$2)/(1+1/$A1839),V_rtHz($AH$2*$A1839)/(1+$A1839),$AN$2*$AH$2/(1+1/$A1839),$AM$2*SQRT(Sum_Sq(U1839,1/($X$2*S$8*(1+R$1017+U1839/T1839))))/SQRT(Sum_Sq($X$2*U1839*S$8,1)),                   $AQ$2*SQRT(Sum_Sq($AH$2/(1+1/$A1839)+U1839*( 1/(R$1017+1+U1839/T1839)-1)/(1+($X$2*U1839*S$8)^2), (U1839^2*S$8*$X$2+1/($X$2*S$8*(R$1017+1+U1839/T1839           )))/(1+($X$2*U1839*S$8)^2))),           V_rtHz(T1839)/($X$2*S$8*(T1839*R$1017+T1839+U1839)),V_rtHz(U1839)*SQRT(Sum_Sq(T1839*S$8*$X$2*R$1017,1))/($X$2*S$8*(T1839*R$1017+T1839+U1839))))/SQRT(Sum_Sq(1/(1+$A1839)+$AC$2/$I$2-1/(1+(1+U1839/T1839)/R$1017),$X$2/$I$2)),IF(U1840&lt;0,"A",R1840))</f>
        <v>1.7290619962752555E-6</v>
      </c>
      <c r="T1839" s="13">
        <f t="shared" si="672"/>
        <v>1618.9343993441398</v>
      </c>
      <c r="U1839" s="12">
        <f t="shared" si="696"/>
        <v>192215.37787739141</v>
      </c>
      <c r="X1839" s="13">
        <f>IF(AA1839&gt;0,SQRT(Sum_Sq($AI$2,V_rtHz($AH$2)/(1+1/$A1839),V_rtHz($AH$2*$A1839)/(1+$A1839),$AN$2*$AH$2/(1+1/$A1839),$AM$2*SQRT(Sum_Sq(AA1839,1/($X$2*Y$8*(1+X$1017+AA1839/Z1839))))/SQRT(Sum_Sq($X$2*AA1839*Y$8,1)),                   $AQ$2*SQRT(Sum_Sq($AH$2/(1+1/$A1839)+AA1839*( 1/(X$1017+1+AA1839/Z1839)-1)/(1+($X$2*AA1839*Y$8)^2), (AA1839^2*Y$8*$X$2+1/($X$2*Y$8*(X$1017+1+AA1839/Z1839           )))/(1+($X$2*AA1839*Y$8)^2))),           V_rtHz(Z1839)/($X$2*Y$8*(Z1839*X$1017+Z1839+AA1839)),V_rtHz(AA1839)*SQRT(Sum_Sq(Z1839*Y$8*$X$2*X$1017,1))/($X$2*Y$8*(Z1839*X$1017+Z1839+AA1839))))/SQRT(Sum_Sq(1/(1+$A1839)+$AC$2/$I$2-1/(1+(1+AA1839/Z1839)/X$1017),$X$2/$I$2)),IF(AA1840&lt;0,"A",X1840))</f>
        <v>2.9624276454979305E-6</v>
      </c>
      <c r="Z1839" s="13">
        <f t="shared" si="673"/>
        <v>1614.0676969958952</v>
      </c>
      <c r="AA1839" s="12">
        <f t="shared" si="697"/>
        <v>609671.13671301701</v>
      </c>
      <c r="AC1839" s="13">
        <f>IF(AF1839&gt;0,SQRT(Sum_Sq($AI$2,V_rtHz($AH$2)/(1+1/$A1839),V_rtHz($AH$2*$A1839)/(1+$A1839),$AN$2*$AH$2/(1+1/$A1839),$AM$2*SQRT(Sum_Sq(AF1839,1/($X$2*AD$8*(1+AC$1017+AF1839/AE1839))))/SQRT(Sum_Sq($X$2*AF1839*AD$8,1)),                   $AQ$2*SQRT(Sum_Sq($AH$2/(1+1/$A1839)+AF1839*( 1/(AC$1017+1+AF1839/AE1839)-1)/(1+($X$2*AF1839*AD$8)^2), (AF1839^2*AD$8*$X$2+1/($X$2*AD$8*(AC$1017+1+AF1839/AE1839           )))/(1+($X$2*AF1839*AD$8)^2))),           V_rtHz(AE1839)/($X$2*AD$8*(AE1839*AC$1017+AE1839+AF1839)),V_rtHz(AF1839)*SQRT(Sum_Sq(AE1839*AD$8*$X$2*AC$1017,1))/($X$2*AD$8*(AE1839*AC$1017+AE1839+AF1839))))/SQRT(Sum_Sq(1/(1+$A1839)+$AC$2/$I$2-1/(1+(1+AF1839/AE1839)/AC$1017),$X$2/$I$2)),IF(AF1840&lt;0,"A",AC1840))</f>
        <v>5.2041263584831357E-6</v>
      </c>
      <c r="AE1839" s="13">
        <f t="shared" si="674"/>
        <v>1612.5379680342812</v>
      </c>
      <c r="AF1839" s="12">
        <f t="shared" si="698"/>
        <v>1929778.3586949075</v>
      </c>
      <c r="AG1839" s="13"/>
      <c r="AH1839" s="13">
        <f>IF(AK1839&gt;0,SQRT(Sum_Sq($AI$2,V_rtHz($AH$2)/(1+1/$A1839),V_rtHz($AH$2*$A1839)/(1+$A1839),$AN$2*$AH$2/(1+1/$A1839),$AM$2*SQRT(Sum_Sq(AK1839,1/($X$2*AI$8*(1+AH$1017+AK1839/AJ1839))))/SQRT(Sum_Sq($X$2*AK1839*AI$8,1)),                   $AQ$2*SQRT(Sum_Sq($AH$2/(1+1/$A1839)+AK1839*( 1/(AH$1017+1+AK1839/AJ1839)-1)/(1+($X$2*AK1839*AI$8)^2), (AK1839^2*AI$8*$X$2+1/($X$2*AI$8*(AH$1017+1+AK1839/AJ1839           )))/(1+($X$2*AK1839*AI$8)^2))),           V_rtHz(AJ1839)/($X$2*AI$8*(AJ1839*AH$1017+AJ1839+AK1839)),V_rtHz(AK1839)*SQRT(Sum_Sq(AJ1839*AI$8*$X$2*AH$1017,1))/($X$2*AI$8*(AJ1839*AH$1017+AJ1839+AK1839))))/SQRT(Sum_Sq(1/(1+$A1839)+$AC$2/$I$2-1/(1+(1+AK1839/AJ1839)/AH$1017),$X$2/$I$2)),IF(AK1840&lt;0,"A",AH1840))</f>
        <v>9.2203837175276312E-6</v>
      </c>
      <c r="AI1839" s="13"/>
      <c r="AJ1839" s="13">
        <f t="shared" si="675"/>
        <v>1612.0551443130935</v>
      </c>
      <c r="AK1839" s="12">
        <f t="shared" si="699"/>
        <v>6104322.7400174271</v>
      </c>
      <c r="AM1839" s="13">
        <f>IF(AP1839&gt;0,SQRT(Sum_Sq($AI$2,V_rtHz($AH$2)/(1+1/$A1839),V_rtHz($AH$2*$A1839)/(1+$A1839),$AN$2*$AH$2/(1+1/$A1839),$AM$2*SQRT(Sum_Sq(AP1839,1/($X$2*AN$8*(1+AM$1017+AP1839/AO1839))))/SQRT(Sum_Sq($X$2*AP1839*AN$8,1)),                   $AQ$2*SQRT(Sum_Sq($AH$2/(1+1/$A1839)+AP1839*( 1/(AM$1017+1+AP1839/AO1839)-1)/(1+($X$2*AP1839*AN$8)^2), (AP1839^2*AN$8*$X$2+1/($X$2*AN$8*(AM$1017+1+AP1839/AO1839           )))/(1+($X$2*AP1839*AN$8)^2))),           V_rtHz(AO1839)/($X$2*AN$8*(AO1839*AM$1017+AO1839+AP1839)),V_rtHz(AP1839)*SQRT(Sum_Sq(AO1839*AN$8*$X$2*AM$1017,1))/($X$2*AN$8*(AO1839*AM$1017+AO1839+AP1839))))/SQRT(Sum_Sq(1/(1+$A1839)+$AC$2/$I$2-1/(1+(1+AP1839/AO1839)/AM$1017),$X$2/$I$2)),IF(AP1840&lt;0,"A",AM1840))</f>
        <v>1.6389253256445375E-5</v>
      </c>
      <c r="AO1839" s="13">
        <f t="shared" si="676"/>
        <v>1611.9025537414225</v>
      </c>
      <c r="AP1839" s="12">
        <f t="shared" si="700"/>
        <v>19305390.800848689</v>
      </c>
      <c r="AR1839" s="13">
        <f t="shared" si="677"/>
        <v>31506.815879885424</v>
      </c>
      <c r="AS1839" s="13">
        <f t="shared" si="678"/>
        <v>0.34465664218175279</v>
      </c>
      <c r="AV1839" s="13"/>
      <c r="AW1839" s="13">
        <f t="shared" si="679"/>
        <v>9963.3300000000036</v>
      </c>
      <c r="AX1839" s="13">
        <f t="shared" si="680"/>
        <v>1.0898999999999943</v>
      </c>
      <c r="AZ1839" s="13"/>
      <c r="BA1839" s="13"/>
      <c r="BB1839" s="13">
        <f t="shared" si="681"/>
        <v>3150.681587988543</v>
      </c>
      <c r="BC1839" s="13">
        <f t="shared" si="682"/>
        <v>3.4465664218175016</v>
      </c>
      <c r="BD1839" s="13"/>
      <c r="BE1839" s="13"/>
      <c r="BG1839" s="13">
        <f t="shared" si="683"/>
        <v>996.3330000000002</v>
      </c>
      <c r="BH1839" s="13">
        <f t="shared" si="684"/>
        <v>10.899000000000047</v>
      </c>
      <c r="BI1839" s="13"/>
      <c r="BL1839" s="13">
        <f t="shared" si="685"/>
        <v>315.06815879885437</v>
      </c>
      <c r="BM1839" s="13">
        <f t="shared" si="686"/>
        <v>34.465664218175064</v>
      </c>
      <c r="BP1839" s="13"/>
      <c r="BQ1839" s="13">
        <f t="shared" si="687"/>
        <v>99.633299999999991</v>
      </c>
      <c r="BR1839" s="13">
        <f t="shared" si="688"/>
        <v>108.99000000000034</v>
      </c>
      <c r="BT1839" s="13"/>
      <c r="BU1839" s="13"/>
      <c r="BV1839" s="13">
        <f t="shared" si="689"/>
        <v>31.50681587988543</v>
      </c>
      <c r="BW1839" s="13">
        <f t="shared" si="690"/>
        <v>344.65664218175152</v>
      </c>
      <c r="CA1839" s="13">
        <f t="shared" si="691"/>
        <v>9.9633299999999991</v>
      </c>
      <c r="CB1839" s="13">
        <f t="shared" si="692"/>
        <v>1089.9000000000001</v>
      </c>
    </row>
    <row r="1840" spans="1:80" x14ac:dyDescent="0.3">
      <c r="A1840" s="13">
        <f t="shared" si="668"/>
        <v>0.90364947372230109</v>
      </c>
      <c r="C1840" s="13">
        <f>IF(F1840&gt;0,SQRT(Sum_Sq($AI$2,V_rtHz($AH$2)/(1+1/$A1840),V_rtHz($AH$2*$A1840)/(1+$A1840),$AN$2*$AH$2/(1+1/$A1840),$AM$2*SQRT(Sum_Sq(F1840,1/($X$2*D$8*(1+C$1017+F1840/E1840))))/SQRT(Sum_Sq($X$2*F1840*D$8,1)),                   $AQ$2*SQRT(Sum_Sq($AH$2/(1+1/$A1840)+F1840*( 1/(C$1017+1+F1840/E1840)-1)/(1+($X$2*F1840*D$8)^2), (F1840^2*D$8*$X$2+1/($X$2*D$8*(C$1017+1+F1840/E1840           )))/(1+($X$2*F1840*D$8)^2))),           V_rtHz(E1840)/($X$2*D$8*(E1840*C$1017+E1840+F1840)),V_rtHz(F1840)*SQRT(Sum_Sq(E1840*D$8*$X$2*C$1017,1))/($X$2*D$8*(E1840*C$1017+E1840+F1840))))/SQRT(Sum_Sq(1/(1+$A1840)+$AC$2/$I$2-1/(1+(1+F1840/E1840)/C$1017),$X$2/$I$2)),IF(F1841&lt;0,"A",C1841))</f>
        <v>7.1635834612692982E-7</v>
      </c>
      <c r="E1840" s="13">
        <f t="shared" si="669"/>
        <v>1879.5341705937553</v>
      </c>
      <c r="F1840" s="12">
        <f t="shared" si="693"/>
        <v>5235.6083914578803</v>
      </c>
      <c r="H1840" s="13">
        <f>IF(K1840&gt;0,SQRT(Sum_Sq($AI$2,V_rtHz($AH$2)/(1+1/$A1840),V_rtHz($AH$2*$A1840)/(1+$A1840),$AN$2*$AH$2/(1+1/$A1840),$AM$2*SQRT(Sum_Sq(K1840,1/($X$2*I$8*(1+H$1017+K1840/J1840))))/SQRT(Sum_Sq($X$2*K1840*I$8,1)),                   $AQ$2*SQRT(Sum_Sq($AH$2/(1+1/$A1840)+K1840*( 1/(H$1017+1+K1840/J1840)-1)/(1+($X$2*K1840*I$8)^2), (K1840^2*I$8*$X$2+1/($X$2*I$8*(H$1017+1+K1840/J1840           )))/(1+($X$2*K1840*I$8)^2))),           V_rtHz(J1840)/($X$2*I$8*(J1840*H$1017+J1840+K1840)),V_rtHz(K1840)*SQRT(Sum_Sq(J1840*I$8*$X$2*H$1017,1))/($X$2*I$8*(J1840*H$1017+J1840+K1840))))/SQRT(Sum_Sq(1/(1+$A1840)+$AC$2/$I$2-1/(1+(1+K1840/J1840)/H$1017),$X$2/$I$2)),IF(K1841&lt;0,"A",H1841))</f>
        <v>7.8399407525372388E-7</v>
      </c>
      <c r="J1840" s="13">
        <f t="shared" si="670"/>
        <v>1675.3357892270758</v>
      </c>
      <c r="K1840" s="12">
        <f t="shared" si="694"/>
        <v>18574.430829309022</v>
      </c>
      <c r="M1840" s="13">
        <f>IF(P1840&gt;0,SQRT(Sum_Sq($AI$2,V_rtHz($AH$2)/(1+1/$A1840),V_rtHz($AH$2*$A1840)/(1+$A1840),$AN$2*$AH$2/(1+1/$A1840),$AM$2*SQRT(Sum_Sq(P1840,1/($X$2*N$8*(1+M$1017+P1840/O1840))))/SQRT(Sum_Sq($X$2*P1840*N$8,1)),                   $AQ$2*SQRT(Sum_Sq($AH$2/(1+1/$A1840)+P1840*( 1/(M$1017+1+P1840/O1840)-1)/(1+($X$2*P1840*N$8)^2), (P1840^2*N$8*$X$2+1/($X$2*N$8*(M$1017+1+P1840/O1840           )))/(1+($X$2*P1840*N$8)^2))),           V_rtHz(O1840)/($X$2*N$8*(O1840*M$1017+O1840+P1840)),V_rtHz(P1840)*SQRT(Sum_Sq(O1840*N$8*$X$2*M$1017,1))/($X$2*N$8*(O1840*M$1017+O1840+P1840))))/SQRT(Sum_Sq(1/(1+$A1840)+$AC$2/$I$2-1/(1+(1+P1840/O1840)/M$1017),$X$2/$I$2)),IF(P1841&lt;0,"A",M1841))</f>
        <v>1.0868139723266682E-6</v>
      </c>
      <c r="O1840" s="13">
        <f t="shared" si="671"/>
        <v>1623.6043384640218</v>
      </c>
      <c r="P1840" s="12">
        <f t="shared" si="695"/>
        <v>60609.008256912537</v>
      </c>
      <c r="R1840" s="13">
        <f>IF(U1840&gt;0,SQRT(Sum_Sq($AI$2,V_rtHz($AH$2)/(1+1/$A1840),V_rtHz($AH$2*$A1840)/(1+$A1840),$AN$2*$AH$2/(1+1/$A1840),$AM$2*SQRT(Sum_Sq(U1840,1/($X$2*S$8*(1+R$1017+U1840/T1840))))/SQRT(Sum_Sq($X$2*U1840*S$8,1)),                   $AQ$2*SQRT(Sum_Sq($AH$2/(1+1/$A1840)+U1840*( 1/(R$1017+1+U1840/T1840)-1)/(1+($X$2*U1840*S$8)^2), (U1840^2*S$8*$X$2+1/($X$2*S$8*(R$1017+1+U1840/T1840           )))/(1+($X$2*U1840*S$8)^2))),           V_rtHz(T1840)/($X$2*S$8*(T1840*R$1017+T1840+U1840)),V_rtHz(U1840)*SQRT(Sum_Sq(T1840*S$8*$X$2*R$1017,1))/($X$2*S$8*(T1840*R$1017+T1840+U1840))))/SQRT(Sum_Sq(1/(1+$A1840)+$AC$2/$I$2-1/(1+(1+U1840/T1840)/R$1017),$X$2/$I$2)),IF(U1841&lt;0,"A",R1841))</f>
        <v>1.7405771383637854E-6</v>
      </c>
      <c r="T1840" s="13">
        <f t="shared" si="672"/>
        <v>1608.232026850465</v>
      </c>
      <c r="U1840" s="12">
        <f t="shared" si="696"/>
        <v>193494.52201748479</v>
      </c>
      <c r="X1840" s="13">
        <f>IF(AA1840&gt;0,SQRT(Sum_Sq($AI$2,V_rtHz($AH$2)/(1+1/$A1840),V_rtHz($AH$2*$A1840)/(1+$A1840),$AN$2*$AH$2/(1+1/$A1840),$AM$2*SQRT(Sum_Sq(AA1840,1/($X$2*Y$8*(1+X$1017+AA1840/Z1840))))/SQRT(Sum_Sq($X$2*AA1840*Y$8,1)),                   $AQ$2*SQRT(Sum_Sq($AH$2/(1+1/$A1840)+AA1840*( 1/(X$1017+1+AA1840/Z1840)-1)/(1+($X$2*AA1840*Y$8)^2), (AA1840^2*Y$8*$X$2+1/($X$2*Y$8*(X$1017+1+AA1840/Z1840           )))/(1+($X$2*AA1840*Y$8)^2))),           V_rtHz(Z1840)/($X$2*Y$8*(Z1840*X$1017+Z1840+AA1840)),V_rtHz(AA1840)*SQRT(Sum_Sq(Z1840*Y$8*$X$2*X$1017,1))/($X$2*Y$8*(Z1840*X$1017+Z1840+AA1840))))/SQRT(Sum_Sq(1/(1+$A1840)+$AC$2/$I$2-1/(1+(1+AA1840/Z1840)/X$1017),$X$2/$I$2)),IF(AA1841&lt;0,"A",X1841))</f>
        <v>2.981911493781536E-6</v>
      </c>
      <c r="Z1840" s="13">
        <f t="shared" si="673"/>
        <v>1603.4624458609096</v>
      </c>
      <c r="AA1840" s="12">
        <f t="shared" si="697"/>
        <v>613703.48279713269</v>
      </c>
      <c r="AC1840" s="13">
        <f>IF(AF1840&gt;0,SQRT(Sum_Sq($AI$2,V_rtHz($AH$2)/(1+1/$A1840),V_rtHz($AH$2*$A1840)/(1+$A1840),$AN$2*$AH$2/(1+1/$A1840),$AM$2*SQRT(Sum_Sq(AF1840,1/($X$2*AD$8*(1+AC$1017+AF1840/AE1840))))/SQRT(Sum_Sq($X$2*AF1840*AD$8,1)),                   $AQ$2*SQRT(Sum_Sq($AH$2/(1+1/$A1840)+AF1840*( 1/(AC$1017+1+AF1840/AE1840)-1)/(1+($X$2*AF1840*AD$8)^2), (AF1840^2*AD$8*$X$2+1/($X$2*AD$8*(AC$1017+1+AF1840/AE1840           )))/(1+($X$2*AF1840*AD$8)^2))),           V_rtHz(AE1840)/($X$2*AD$8*(AE1840*AC$1017+AE1840+AF1840)),V_rtHz(AF1840)*SQRT(Sum_Sq(AE1840*AD$8*$X$2*AC$1017,1))/($X$2*AD$8*(AE1840*AC$1017+AE1840+AF1840))))/SQRT(Sum_Sq(1/(1+$A1840)+$AC$2/$I$2-1/(1+(1+AF1840/AE1840)/AC$1017),$X$2/$I$2)),IF(AF1841&lt;0,"A",AC1841))</f>
        <v>5.2382005150691437E-6</v>
      </c>
      <c r="AE1840" s="13">
        <f t="shared" si="674"/>
        <v>1601.9631220787885</v>
      </c>
      <c r="AF1840" s="12">
        <f t="shared" si="698"/>
        <v>1942517.1718362244</v>
      </c>
      <c r="AG1840" s="13"/>
      <c r="AH1840" s="13">
        <f>IF(AK1840&gt;0,SQRT(Sum_Sq($AI$2,V_rtHz($AH$2)/(1+1/$A1840),V_rtHz($AH$2*$A1840)/(1+$A1840),$AN$2*$AH$2/(1+1/$A1840),$AM$2*SQRT(Sum_Sq(AK1840,1/($X$2*AI$8*(1+AH$1017+AK1840/AJ1840))))/SQRT(Sum_Sq($X$2*AK1840*AI$8,1)),                   $AQ$2*SQRT(Sum_Sq($AH$2/(1+1/$A1840)+AK1840*( 1/(AH$1017+1+AK1840/AJ1840)-1)/(1+($X$2*AK1840*AI$8)^2), (AK1840^2*AI$8*$X$2+1/($X$2*AI$8*(AH$1017+1+AK1840/AJ1840           )))/(1+($X$2*AK1840*AI$8)^2))),           V_rtHz(AJ1840)/($X$2*AI$8*(AJ1840*AH$1017+AJ1840+AK1840)),V_rtHz(AK1840)*SQRT(Sum_Sq(AJ1840*AI$8*$X$2*AH$1017,1))/($X$2*AI$8*(AJ1840*AH$1017+AJ1840+AK1840))))/SQRT(Sum_Sq(1/(1+$A1840)+$AC$2/$I$2-1/(1+(1+AK1840/AJ1840)/AH$1017),$X$2/$I$2)),IF(AK1841&lt;0,"A",AH1841))</f>
        <v>9.2806788886285404E-6</v>
      </c>
      <c r="AI1840" s="13"/>
      <c r="AJ1840" s="13">
        <f t="shared" si="675"/>
        <v>1601.4898829003216</v>
      </c>
      <c r="AK1840" s="12">
        <f t="shared" si="699"/>
        <v>6144593.8439343702</v>
      </c>
      <c r="AM1840" s="13">
        <f>IF(AP1840&gt;0,SQRT(Sum_Sq($AI$2,V_rtHz($AH$2)/(1+1/$A1840),V_rtHz($AH$2*$A1840)/(1+$A1840),$AN$2*$AH$2/(1+1/$A1840),$AM$2*SQRT(Sum_Sq(AP1840,1/($X$2*AN$8*(1+AM$1017+AP1840/AO1840))))/SQRT(Sum_Sq($X$2*AP1840*AN$8,1)),                   $AQ$2*SQRT(Sum_Sq($AH$2/(1+1/$A1840)+AP1840*( 1/(AM$1017+1+AP1840/AO1840)-1)/(1+($X$2*AP1840*AN$8)^2), (AP1840^2*AN$8*$X$2+1/($X$2*AN$8*(AM$1017+1+AP1840/AO1840           )))/(1+($X$2*AP1840*AN$8)^2))),           V_rtHz(AO1840)/($X$2*AN$8*(AO1840*AM$1017+AO1840+AP1840)),V_rtHz(AP1840)*SQRT(Sum_Sq(AO1840*AN$8*$X$2*AM$1017,1))/($X$2*AN$8*(AO1840*AM$1017+AO1840+AP1840))))/SQRT(Sum_Sq(1/(1+$A1840)+$AC$2/$I$2-1/(1+(1+AP1840/AO1840)/AM$1017),$X$2/$I$2)),IF(AP1841&lt;0,"A",AM1841))</f>
        <v>1.6496464474191563E-5</v>
      </c>
      <c r="AO1840" s="13">
        <f t="shared" si="676"/>
        <v>1601.3403201949566</v>
      </c>
      <c r="AP1840" s="12">
        <f t="shared" si="700"/>
        <v>19432726.660548724</v>
      </c>
      <c r="AR1840" s="13">
        <f t="shared" si="677"/>
        <v>31506.815879885431</v>
      </c>
      <c r="AS1840" s="13">
        <f t="shared" si="678"/>
        <v>0.34465664218175224</v>
      </c>
      <c r="AV1840" s="13"/>
      <c r="AW1840" s="13">
        <f t="shared" si="679"/>
        <v>9963.3300000000036</v>
      </c>
      <c r="AX1840" s="13">
        <f t="shared" si="680"/>
        <v>1.0898999999999999</v>
      </c>
      <c r="AZ1840" s="13"/>
      <c r="BA1840" s="13"/>
      <c r="BB1840" s="13">
        <f t="shared" si="681"/>
        <v>3150.681587988543</v>
      </c>
      <c r="BC1840" s="13">
        <f t="shared" si="682"/>
        <v>3.4465664218175016</v>
      </c>
      <c r="BD1840" s="13"/>
      <c r="BE1840" s="13"/>
      <c r="BG1840" s="13">
        <f t="shared" si="683"/>
        <v>996.3330000000002</v>
      </c>
      <c r="BH1840" s="13">
        <f t="shared" si="684"/>
        <v>10.899000000000029</v>
      </c>
      <c r="BI1840" s="13"/>
      <c r="BL1840" s="13">
        <f t="shared" si="685"/>
        <v>315.06815879885437</v>
      </c>
      <c r="BM1840" s="13">
        <f t="shared" si="686"/>
        <v>34.465664218175192</v>
      </c>
      <c r="BP1840" s="13"/>
      <c r="BQ1840" s="13">
        <f t="shared" si="687"/>
        <v>99.633300000000006</v>
      </c>
      <c r="BR1840" s="13">
        <f t="shared" si="688"/>
        <v>108.99000000000034</v>
      </c>
      <c r="BT1840" s="13"/>
      <c r="BU1840" s="13"/>
      <c r="BV1840" s="13">
        <f t="shared" si="689"/>
        <v>31.50681587988543</v>
      </c>
      <c r="BW1840" s="13">
        <f t="shared" si="690"/>
        <v>344.65664218175152</v>
      </c>
      <c r="CA1840" s="13">
        <f t="shared" si="691"/>
        <v>9.9633299999999991</v>
      </c>
      <c r="CB1840" s="13">
        <f t="shared" si="692"/>
        <v>1089.9000000000028</v>
      </c>
    </row>
    <row r="1841" spans="1:80" x14ac:dyDescent="0.3">
      <c r="A1841" s="13">
        <f t="shared" si="668"/>
        <v>0.91622049012199835</v>
      </c>
      <c r="C1841" s="13">
        <f>IF(F1841&gt;0,SQRT(Sum_Sq($AI$2,V_rtHz($AH$2)/(1+1/$A1841),V_rtHz($AH$2*$A1841)/(1+$A1841),$AN$2*$AH$2/(1+1/$A1841),$AM$2*SQRT(Sum_Sq(F1841,1/($X$2*D$8*(1+C$1017+F1841/E1841))))/SQRT(Sum_Sq($X$2*F1841*D$8,1)),                   $AQ$2*SQRT(Sum_Sq($AH$2/(1+1/$A1841)+F1841*( 1/(C$1017+1+F1841/E1841)-1)/(1+($X$2*F1841*D$8)^2), (F1841^2*D$8*$X$2+1/($X$2*D$8*(C$1017+1+F1841/E1841           )))/(1+($X$2*F1841*D$8)^2))),           V_rtHz(E1841)/($X$2*D$8*(E1841*C$1017+E1841+F1841)),V_rtHz(F1841)*SQRT(Sum_Sq(E1841*D$8*$X$2*C$1017,1))/($X$2*D$8*(E1841*C$1017+E1841+F1841))))/SQRT(Sum_Sq(1/(1+$A1841)+$AC$2/$I$2-1/(1+(1+F1841/E1841)/C$1017),$X$2/$I$2)),IF(F1842&lt;0,"A",C1842))</f>
        <v>7.2041903395849478E-7</v>
      </c>
      <c r="E1841" s="13">
        <f t="shared" si="669"/>
        <v>1862.4849280487897</v>
      </c>
      <c r="F1841" s="12">
        <f t="shared" si="693"/>
        <v>5283.5353067269016</v>
      </c>
      <c r="H1841" s="13">
        <f>IF(K1841&gt;0,SQRT(Sum_Sq($AI$2,V_rtHz($AH$2)/(1+1/$A1841),V_rtHz($AH$2*$A1841)/(1+$A1841),$AN$2*$AH$2/(1+1/$A1841),$AM$2*SQRT(Sum_Sq(K1841,1/($X$2*I$8*(1+H$1017+K1841/J1841))))/SQRT(Sum_Sq($X$2*K1841*I$8,1)),                   $AQ$2*SQRT(Sum_Sq($AH$2/(1+1/$A1841)+K1841*( 1/(H$1017+1+K1841/J1841)-1)/(1+($X$2*K1841*I$8)^2), (K1841^2*I$8*$X$2+1/($X$2*I$8*(H$1017+1+K1841/J1841           )))/(1+($X$2*K1841*I$8)^2))),           V_rtHz(J1841)/($X$2*I$8*(J1841*H$1017+J1841+K1841)),V_rtHz(K1841)*SQRT(Sum_Sq(J1841*I$8*$X$2*H$1017,1))/($X$2*I$8*(J1841*H$1017+J1841+K1841))))/SQRT(Sum_Sq(1/(1+$A1841)+$AC$2/$I$2-1/(1+(1+K1841/J1841)/H$1017),$X$2/$I$2)),IF(K1842&lt;0,"A",H1842))</f>
        <v>7.894739529068182E-7</v>
      </c>
      <c r="J1841" s="13">
        <f t="shared" si="670"/>
        <v>1663.3006499847368</v>
      </c>
      <c r="K1841" s="12">
        <f t="shared" si="694"/>
        <v>18708.829779601008</v>
      </c>
      <c r="M1841" s="13">
        <f>IF(P1841&gt;0,SQRT(Sum_Sq($AI$2,V_rtHz($AH$2)/(1+1/$A1841),V_rtHz($AH$2*$A1841)/(1+$A1841),$AN$2*$AH$2/(1+1/$A1841),$AM$2*SQRT(Sum_Sq(P1841,1/($X$2*N$8*(1+M$1017+P1841/O1841))))/SQRT(Sum_Sq($X$2*P1841*N$8,1)),                   $AQ$2*SQRT(Sum_Sq($AH$2/(1+1/$A1841)+P1841*( 1/(M$1017+1+P1841/O1841)-1)/(1+($X$2*P1841*N$8)^2), (P1841^2*N$8*$X$2+1/($X$2*N$8*(M$1017+1+P1841/O1841           )))/(1+($X$2*P1841*N$8)^2))),           V_rtHz(O1841)/($X$2*N$8*(O1841*M$1017+O1841+P1841)),V_rtHz(P1841)*SQRT(Sum_Sq(O1841*N$8*$X$2*M$1017,1))/($X$2*N$8*(O1841*M$1017+O1841+P1841))))/SQRT(Sum_Sq(1/(1+$A1841)+$AC$2/$I$2-1/(1+(1+P1841/O1841)/M$1017),$X$2/$I$2)),IF(P1842&lt;0,"A",M1842))</f>
        <v>1.0943216763629228E-6</v>
      </c>
      <c r="O1841" s="13">
        <f t="shared" si="671"/>
        <v>1612.6595627951017</v>
      </c>
      <c r="P1841" s="12">
        <f t="shared" si="695"/>
        <v>61020.348637853131</v>
      </c>
      <c r="R1841" s="13">
        <f>IF(U1841&gt;0,SQRT(Sum_Sq($AI$2,V_rtHz($AH$2)/(1+1/$A1841),V_rtHz($AH$2*$A1841)/(1+$A1841),$AN$2*$AH$2/(1+1/$A1841),$AM$2*SQRT(Sum_Sq(U1841,1/($X$2*S$8*(1+R$1017+U1841/T1841))))/SQRT(Sum_Sq($X$2*U1841*S$8,1)),                   $AQ$2*SQRT(Sum_Sq($AH$2/(1+1/$A1841)+U1841*( 1/(R$1017+1+U1841/T1841)-1)/(1+($X$2*U1841*S$8)^2), (U1841^2*S$8*$X$2+1/($X$2*S$8*(R$1017+1+U1841/T1841           )))/(1+($X$2*U1841*S$8)^2))),           V_rtHz(T1841)/($X$2*S$8*(T1841*R$1017+T1841+U1841)),V_rtHz(U1841)*SQRT(Sum_Sq(T1841*S$8*$X$2*R$1017,1))/($X$2*S$8*(T1841*R$1017+T1841+U1841))))/SQRT(Sum_Sq(1/(1+$A1841)+$AC$2/$I$2-1/(1+(1+U1841/T1841)/R$1017),$X$2/$I$2)),IF(U1842&lt;0,"A",R1842))</f>
        <v>1.7522946924023332E-6</v>
      </c>
      <c r="T1841" s="13">
        <f t="shared" si="672"/>
        <v>1597.5979952969697</v>
      </c>
      <c r="U1841" s="12">
        <f t="shared" si="696"/>
        <v>194782.47233954311</v>
      </c>
      <c r="X1841" s="13">
        <f>IF(AA1841&gt;0,SQRT(Sum_Sq($AI$2,V_rtHz($AH$2)/(1+1/$A1841),V_rtHz($AH$2*$A1841)/(1+$A1841),$AN$2*$AH$2/(1+1/$A1841),$AM$2*SQRT(Sum_Sq(AA1841,1/($X$2*Y$8*(1+X$1017+AA1841/Z1841))))/SQRT(Sum_Sq($X$2*AA1841*Y$8,1)),                   $AQ$2*SQRT(Sum_Sq($AH$2/(1+1/$A1841)+AA1841*( 1/(X$1017+1+AA1841/Z1841)-1)/(1+($X$2*AA1841*Y$8)^2), (AA1841^2*Y$8*$X$2+1/($X$2*Y$8*(X$1017+1+AA1841/Z1841           )))/(1+($X$2*AA1841*Y$8)^2))),           V_rtHz(Z1841)/($X$2*Y$8*(Z1841*X$1017+Z1841+AA1841)),V_rtHz(AA1841)*SQRT(Sum_Sq(Z1841*Y$8*$X$2*X$1017,1))/($X$2*Y$8*(Z1841*X$1017+Z1841+AA1841))))/SQRT(Sum_Sq(1/(1+$A1841)+$AC$2/$I$2-1/(1+(1+AA1841/Z1841)/X$1017),$X$2/$I$2)),IF(AA1842&lt;0,"A",X1842))</f>
        <v>3.0017335969458672E-6</v>
      </c>
      <c r="Z1841" s="13">
        <f t="shared" si="673"/>
        <v>1592.9236124713857</v>
      </c>
      <c r="AA1841" s="12">
        <f t="shared" si="697"/>
        <v>617763.7645991802</v>
      </c>
      <c r="AC1841" s="13">
        <f>IF(AF1841&gt;0,SQRT(Sum_Sq($AI$2,V_rtHz($AH$2)/(1+1/$A1841),V_rtHz($AH$2*$A1841)/(1+$A1841),$AN$2*$AH$2/(1+1/$A1841),$AM$2*SQRT(Sum_Sq(AF1841,1/($X$2*AD$8*(1+AC$1017+AF1841/AE1841))))/SQRT(Sum_Sq($X$2*AF1841*AD$8,1)),                   $AQ$2*SQRT(Sum_Sq($AH$2/(1+1/$A1841)+AF1841*( 1/(AC$1017+1+AF1841/AE1841)-1)/(1+($X$2*AF1841*AD$8)^2), (AF1841^2*AD$8*$X$2+1/($X$2*AD$8*(AC$1017+1+AF1841/AE1841           )))/(1+($X$2*AF1841*AD$8)^2))),           V_rtHz(AE1841)/($X$2*AD$8*(AE1841*AC$1017+AE1841+AF1841)),V_rtHz(AF1841)*SQRT(Sum_Sq(AE1841*AD$8*$X$2*AC$1017,1))/($X$2*AD$8*(AE1841*AC$1017+AE1841+AF1841))))/SQRT(Sum_Sq(1/(1+$A1841)+$AC$2/$I$2-1/(1+(1+AF1841/AE1841)/AC$1017),$X$2/$I$2)),IF(AF1842&lt;0,"A",AC1842))</f>
        <v>5.2728636899234241E-6</v>
      </c>
      <c r="AE1841" s="13">
        <f t="shared" si="674"/>
        <v>1591.4540958611556</v>
      </c>
      <c r="AF1841" s="12">
        <f t="shared" si="698"/>
        <v>1955344.4119935865</v>
      </c>
      <c r="AG1841" s="13"/>
      <c r="AH1841" s="13">
        <f>IF(AK1841&gt;0,SQRT(Sum_Sq($AI$2,V_rtHz($AH$2)/(1+1/$A1841),V_rtHz($AH$2*$A1841)/(1+$A1841),$AN$2*$AH$2/(1+1/$A1841),$AM$2*SQRT(Sum_Sq(AK1841,1/($X$2*AI$8*(1+AH$1017+AK1841/AJ1841))))/SQRT(Sum_Sq($X$2*AK1841*AI$8,1)),                   $AQ$2*SQRT(Sum_Sq($AH$2/(1+1/$A1841)+AK1841*( 1/(AH$1017+1+AK1841/AJ1841)-1)/(1+($X$2*AK1841*AI$8)^2), (AK1841^2*AI$8*$X$2+1/($X$2*AI$8*(AH$1017+1+AK1841/AJ1841           )))/(1+($X$2*AK1841*AI$8)^2))),           V_rtHz(AJ1841)/($X$2*AI$8*(AJ1841*AH$1017+AJ1841+AK1841)),V_rtHz(AK1841)*SQRT(Sum_Sq(AJ1841*AI$8*$X$2*AH$1017,1))/($X$2*AI$8*(AJ1841*AH$1017+AJ1841+AK1841))))/SQRT(Sum_Sq(1/(1+$A1841)+$AC$2/$I$2-1/(1+(1+AK1841/AJ1841)/AH$1017),$X$2/$I$2)),IF(AK1842&lt;0,"A",AH1842))</f>
        <v>9.3420149248114982E-6</v>
      </c>
      <c r="AI1841" s="13"/>
      <c r="AJ1841" s="13">
        <f t="shared" si="675"/>
        <v>1590.9902531204957</v>
      </c>
      <c r="AK1841" s="12">
        <f t="shared" si="699"/>
        <v>6185144.664646294</v>
      </c>
      <c r="AM1841" s="13">
        <f>IF(AP1841&gt;0,SQRT(Sum_Sq($AI$2,V_rtHz($AH$2)/(1+1/$A1841),V_rtHz($AH$2*$A1841)/(1+$A1841),$AN$2*$AH$2/(1+1/$A1841),$AM$2*SQRT(Sum_Sq(AP1841,1/($X$2*AN$8*(1+AM$1017+AP1841/AO1841))))/SQRT(Sum_Sq($X$2*AP1841*AN$8,1)),                   $AQ$2*SQRT(Sum_Sq($AH$2/(1+1/$A1841)+AP1841*( 1/(AM$1017+1+AP1841/AO1841)-1)/(1+($X$2*AP1841*AN$8)^2), (AP1841^2*AN$8*$X$2+1/($X$2*AN$8*(AM$1017+1+AP1841/AO1841           )))/(1+($X$2*AP1841*AN$8)^2))),           V_rtHz(AO1841)/($X$2*AN$8*(AO1841*AM$1017+AO1841+AP1841)),V_rtHz(AP1841)*SQRT(Sum_Sq(AO1841*AN$8*$X$2*AM$1017,1))/($X$2*AN$8*(AO1841*AM$1017+AO1841+AP1841))))/SQRT(Sum_Sq(1/(1+$A1841)+$AC$2/$I$2-1/(1+(1+AP1841/AO1841)/AM$1017),$X$2/$I$2)),IF(AP1842&lt;0,"A",AM1842))</f>
        <v>1.6605525888294576E-5</v>
      </c>
      <c r="AO1841" s="13">
        <f t="shared" si="676"/>
        <v>1590.8436588971629</v>
      </c>
      <c r="AP1841" s="12">
        <f t="shared" si="700"/>
        <v>19560947.148280244</v>
      </c>
      <c r="AR1841" s="13">
        <f t="shared" si="677"/>
        <v>31506.815879885424</v>
      </c>
      <c r="AS1841" s="13">
        <f t="shared" si="678"/>
        <v>0.34465664218175279</v>
      </c>
      <c r="AV1841" s="13"/>
      <c r="AW1841" s="13">
        <f t="shared" si="679"/>
        <v>9963.3300000000036</v>
      </c>
      <c r="AX1841" s="13">
        <f t="shared" si="680"/>
        <v>1.0898999999999999</v>
      </c>
      <c r="AZ1841" s="13"/>
      <c r="BA1841" s="13"/>
      <c r="BB1841" s="13">
        <f t="shared" si="681"/>
        <v>3150.681587988543</v>
      </c>
      <c r="BC1841" s="13">
        <f t="shared" si="682"/>
        <v>3.4465664218175016</v>
      </c>
      <c r="BD1841" s="13"/>
      <c r="BE1841" s="13"/>
      <c r="BG1841" s="13">
        <f t="shared" si="683"/>
        <v>996.3330000000002</v>
      </c>
      <c r="BH1841" s="13">
        <f t="shared" si="684"/>
        <v>10.898999999999996</v>
      </c>
      <c r="BI1841" s="13"/>
      <c r="BL1841" s="13">
        <f t="shared" si="685"/>
        <v>315.06815879885437</v>
      </c>
      <c r="BM1841" s="13">
        <f t="shared" si="686"/>
        <v>34.465664218175064</v>
      </c>
      <c r="BP1841" s="13"/>
      <c r="BQ1841" s="13">
        <f t="shared" si="687"/>
        <v>99.633300000000006</v>
      </c>
      <c r="BR1841" s="13">
        <f t="shared" si="688"/>
        <v>108.99000000000012</v>
      </c>
      <c r="BT1841" s="13"/>
      <c r="BU1841" s="13"/>
      <c r="BV1841" s="13">
        <f t="shared" si="689"/>
        <v>31.506815879885437</v>
      </c>
      <c r="BW1841" s="13">
        <f t="shared" si="690"/>
        <v>344.65664218175152</v>
      </c>
      <c r="CA1841" s="13">
        <f t="shared" si="691"/>
        <v>9.9633299999999991</v>
      </c>
      <c r="CB1841" s="13">
        <f t="shared" si="692"/>
        <v>1089.9000000000015</v>
      </c>
    </row>
    <row r="1842" spans="1:80" x14ac:dyDescent="0.3">
      <c r="A1842" s="13">
        <f t="shared" si="668"/>
        <v>0.92896638677993559</v>
      </c>
      <c r="C1842" s="13">
        <f>IF(F1842&gt;0,SQRT(Sum_Sq($AI$2,V_rtHz($AH$2)/(1+1/$A1842),V_rtHz($AH$2*$A1842)/(1+$A1842),$AN$2*$AH$2/(1+1/$A1842),$AM$2*SQRT(Sum_Sq(F1842,1/($X$2*D$8*(1+C$1017+F1842/E1842))))/SQRT(Sum_Sq($X$2*F1842*D$8,1)),                   $AQ$2*SQRT(Sum_Sq($AH$2/(1+1/$A1842)+F1842*( 1/(C$1017+1+F1842/E1842)-1)/(1+($X$2*F1842*D$8)^2), (F1842^2*D$8*$X$2+1/($X$2*D$8*(C$1017+1+F1842/E1842           )))/(1+($X$2*F1842*D$8)^2))),           V_rtHz(E1842)/($X$2*D$8*(E1842*C$1017+E1842+F1842)),V_rtHz(F1842)*SQRT(Sum_Sq(E1842*D$8*$X$2*C$1017,1))/($X$2*D$8*(E1842*C$1017+E1842+F1842))))/SQRT(Sum_Sq(1/(1+$A1842)+$AC$2/$I$2-1/(1+(1+F1842/E1842)/C$1017),$X$2/$I$2)),IF(F1843&lt;0,"A",C1843))</f>
        <v>7.2459278167700589E-7</v>
      </c>
      <c r="E1842" s="13">
        <f t="shared" si="669"/>
        <v>1845.6721859796342</v>
      </c>
      <c r="F1842" s="12">
        <f t="shared" si="693"/>
        <v>5331.6645016078046</v>
      </c>
      <c r="H1842" s="13">
        <f>IF(K1842&gt;0,SQRT(Sum_Sq($AI$2,V_rtHz($AH$2)/(1+1/$A1842),V_rtHz($AH$2*$A1842)/(1+$A1842),$AN$2*$AH$2/(1+1/$A1842),$AM$2*SQRT(Sum_Sq(K1842,1/($X$2*I$8*(1+H$1017+K1842/J1842))))/SQRT(Sum_Sq($X$2*K1842*I$8,1)),                   $AQ$2*SQRT(Sum_Sq($AH$2/(1+1/$A1842)+K1842*( 1/(H$1017+1+K1842/J1842)-1)/(1+($X$2*K1842*I$8)^2), (K1842^2*I$8*$X$2+1/($X$2*I$8*(H$1017+1+K1842/J1842           )))/(1+($X$2*K1842*I$8)^2))),           V_rtHz(J1842)/($X$2*I$8*(J1842*H$1017+J1842+K1842)),V_rtHz(K1842)*SQRT(Sum_Sq(J1842*I$8*$X$2*H$1017,1))/($X$2*I$8*(J1842*H$1017+J1842+K1842))))/SQRT(Sum_Sq(1/(1+$A1842)+$AC$2/$I$2-1/(1+(1+K1842/J1842)/H$1017),$X$2/$I$2)),IF(K1843&lt;0,"A",H1843))</f>
        <v>7.9506077262122489E-7</v>
      </c>
      <c r="J1842" s="13">
        <f t="shared" si="670"/>
        <v>1651.363372139494</v>
      </c>
      <c r="K1842" s="12">
        <f t="shared" si="694"/>
        <v>18844.071061445055</v>
      </c>
      <c r="M1842" s="13">
        <f>IF(P1842&gt;0,SQRT(Sum_Sq($AI$2,V_rtHz($AH$2)/(1+1/$A1842),V_rtHz($AH$2*$A1842)/(1+$A1842),$AN$2*$AH$2/(1+1/$A1842),$AM$2*SQRT(Sum_Sq(P1842,1/($X$2*N$8*(1+M$1017+P1842/O1842))))/SQRT(Sum_Sq($X$2*P1842*N$8,1)),                   $AQ$2*SQRT(Sum_Sq($AH$2/(1+1/$A1842)+P1842*( 1/(M$1017+1+P1842/O1842)-1)/(1+($X$2*P1842*N$8)^2), (P1842^2*N$8*$X$2+1/($X$2*N$8*(M$1017+1+P1842/O1842           )))/(1+($X$2*P1842*N$8)^2))),           V_rtHz(O1842)/($X$2*N$8*(O1842*M$1017+O1842+P1842)),V_rtHz(P1842)*SQRT(Sum_Sq(O1842*N$8*$X$2*M$1017,1))/($X$2*N$8*(O1842*M$1017+O1842+P1842))))/SQRT(Sum_Sq(1/(1+$A1842)+$AC$2/$I$2-1/(1+(1+P1842/O1842)/M$1017),$X$2/$I$2)),IF(P1843&lt;0,"A",M1843))</f>
        <v>1.1019652760499053E-6</v>
      </c>
      <c r="O1842" s="13">
        <f t="shared" si="671"/>
        <v>1601.7890039497652</v>
      </c>
      <c r="P1842" s="12">
        <f t="shared" si="695"/>
        <v>61434.463910835446</v>
      </c>
      <c r="R1842" s="13">
        <f>IF(U1842&gt;0,SQRT(Sum_Sq($AI$2,V_rtHz($AH$2)/(1+1/$A1842),V_rtHz($AH$2*$A1842)/(1+$A1842),$AN$2*$AH$2/(1+1/$A1842),$AM$2*SQRT(Sum_Sq(U1842,1/($X$2*S$8*(1+R$1017+U1842/T1842))))/SQRT(Sum_Sq($X$2*U1842*S$8,1)),                   $AQ$2*SQRT(Sum_Sq($AH$2/(1+1/$A1842)+U1842*( 1/(R$1017+1+U1842/T1842)-1)/(1+($X$2*U1842*S$8)^2), (U1842^2*S$8*$X$2+1/($X$2*S$8*(R$1017+1+U1842/T1842           )))/(1+($X$2*U1842*S$8)^2))),           V_rtHz(T1842)/($X$2*S$8*(T1842*R$1017+T1842+U1842)),V_rtHz(U1842)*SQRT(Sum_Sq(T1842*S$8*$X$2*R$1017,1))/($X$2*S$8*(T1842*R$1017+T1842+U1842))))/SQRT(Sum_Sq(1/(1+$A1842)+$AC$2/$I$2-1/(1+(1+U1842/T1842)/R$1017),$X$2/$I$2)),IF(U1843&lt;0,"A",R1843))</f>
        <v>1.7642177992210107E-6</v>
      </c>
      <c r="T1842" s="13">
        <f t="shared" si="672"/>
        <v>1587.0318932589303</v>
      </c>
      <c r="U1842" s="12">
        <f t="shared" si="696"/>
        <v>196079.29030942961</v>
      </c>
      <c r="X1842" s="13">
        <f>IF(AA1842&gt;0,SQRT(Sum_Sq($AI$2,V_rtHz($AH$2)/(1+1/$A1842),V_rtHz($AH$2*$A1842)/(1+$A1842),$AN$2*$AH$2/(1+1/$A1842),$AM$2*SQRT(Sum_Sq(AA1842,1/($X$2*Y$8*(1+X$1017+AA1842/Z1842))))/SQRT(Sum_Sq($X$2*AA1842*Y$8,1)),                   $AQ$2*SQRT(Sum_Sq($AH$2/(1+1/$A1842)+AA1842*( 1/(X$1017+1+AA1842/Z1842)-1)/(1+($X$2*AA1842*Y$8)^2), (AA1842^2*Y$8*$X$2+1/($X$2*Y$8*(X$1017+1+AA1842/Z1842           )))/(1+($X$2*AA1842*Y$8)^2))),           V_rtHz(Z1842)/($X$2*Y$8*(Z1842*X$1017+Z1842+AA1842)),V_rtHz(AA1842)*SQRT(Sum_Sq(Z1842*Y$8*$X$2*X$1017,1))/($X$2*Y$8*(Z1842*X$1017+Z1842+AA1842))))/SQRT(Sum_Sq(1/(1+$A1842)+$AC$2/$I$2-1/(1+(1+AA1842/Z1842)/X$1017),$X$2/$I$2)),IF(AA1843&lt;0,"A",X1843))</f>
        <v>3.0218991459017343E-6</v>
      </c>
      <c r="Z1842" s="13">
        <f t="shared" si="673"/>
        <v>1582.4508231246173</v>
      </c>
      <c r="AA1842" s="12">
        <f t="shared" si="697"/>
        <v>621852.17586490232</v>
      </c>
      <c r="AC1842" s="13">
        <f>IF(AF1842&gt;0,SQRT(Sum_Sq($AI$2,V_rtHz($AH$2)/(1+1/$A1842),V_rtHz($AH$2*$A1842)/(1+$A1842),$AN$2*$AH$2/(1+1/$A1842),$AM$2*SQRT(Sum_Sq(AF1842,1/($X$2*AD$8*(1+AC$1017+AF1842/AE1842))))/SQRT(Sum_Sq($X$2*AF1842*AD$8,1)),                   $AQ$2*SQRT(Sum_Sq($AH$2/(1+1/$A1842)+AF1842*( 1/(AC$1017+1+AF1842/AE1842)-1)/(1+($X$2*AF1842*AD$8)^2), (AF1842^2*AD$8*$X$2+1/($X$2*AD$8*(AC$1017+1+AF1842/AE1842           )))/(1+($X$2*AF1842*AD$8)^2))),           V_rtHz(AE1842)/($X$2*AD$8*(AE1842*AC$1017+AE1842+AF1842)),V_rtHz(AF1842)*SQRT(Sum_Sq(AE1842*AD$8*$X$2*AC$1017,1))/($X$2*AD$8*(AE1842*AC$1017+AE1842+AF1842))))/SQRT(Sum_Sq(1/(1+$A1842)+$AC$2/$I$2-1/(1+(1+AF1842/AE1842)/AC$1017),$X$2/$I$2)),IF(AF1843&lt;0,"A",AC1843))</f>
        <v>5.308124883355851E-6</v>
      </c>
      <c r="AE1842" s="13">
        <f t="shared" si="674"/>
        <v>1581.0105272730318</v>
      </c>
      <c r="AF1842" s="12">
        <f t="shared" si="698"/>
        <v>1968260.6912515636</v>
      </c>
      <c r="AG1842" s="13"/>
      <c r="AH1842" s="13">
        <f>IF(AK1842&gt;0,SQRT(Sum_Sq($AI$2,V_rtHz($AH$2)/(1+1/$A1842),V_rtHz($AH$2*$A1842)/(1+$A1842),$AN$2*$AH$2/(1+1/$A1842),$AM$2*SQRT(Sum_Sq(AK1842,1/($X$2*AI$8*(1+AH$1017+AK1842/AJ1842))))/SQRT(Sum_Sq($X$2*AK1842*AI$8,1)),                   $AQ$2*SQRT(Sum_Sq($AH$2/(1+1/$A1842)+AK1842*( 1/(AH$1017+1+AK1842/AJ1842)-1)/(1+($X$2*AK1842*AI$8)^2), (AK1842^2*AI$8*$X$2+1/($X$2*AI$8*(AH$1017+1+AK1842/AJ1842           )))/(1+($X$2*AK1842*AI$8)^2))),           V_rtHz(AJ1842)/($X$2*AI$8*(AJ1842*AH$1017+AJ1842+AK1842)),V_rtHz(AK1842)*SQRT(Sum_Sq(AJ1842*AI$8*$X$2*AH$1017,1))/($X$2*AI$8*(AJ1842*AH$1017+AJ1842+AK1842))))/SQRT(Sum_Sq(1/(1+$A1842)+$AC$2/$I$2-1/(1+(1+AK1842/AJ1842)/AH$1017),$X$2/$I$2)),IF(AK1843&lt;0,"A",AH1843))</f>
        <v>9.4044077105677775E-6</v>
      </c>
      <c r="AI1842" s="13"/>
      <c r="AJ1842" s="13">
        <f t="shared" si="675"/>
        <v>1580.5558964989407</v>
      </c>
      <c r="AK1842" s="12">
        <f t="shared" si="699"/>
        <v>6225977.1371515598</v>
      </c>
      <c r="AM1842" s="13">
        <f>IF(AP1842&gt;0,SQRT(Sum_Sq($AI$2,V_rtHz($AH$2)/(1+1/$A1842),V_rtHz($AH$2*$A1842)/(1+$A1842),$AN$2*$AH$2/(1+1/$A1842),$AM$2*SQRT(Sum_Sq(AP1842,1/($X$2*AN$8*(1+AM$1017+AP1842/AO1842))))/SQRT(Sum_Sq($X$2*AP1842*AN$8,1)),                   $AQ$2*SQRT(Sum_Sq($AH$2/(1+1/$A1842)+AP1842*( 1/(AM$1017+1+AP1842/AO1842)-1)/(1+($X$2*AP1842*AN$8)^2), (AP1842^2*AN$8*$X$2+1/($X$2*AN$8*(AM$1017+1+AP1842/AO1842           )))/(1+($X$2*AP1842*AN$8)^2))),           V_rtHz(AO1842)/($X$2*AN$8*(AO1842*AM$1017+AO1842+AP1842)),V_rtHz(AP1842)*SQRT(Sum_Sq(AO1842*AN$8*$X$2*AM$1017,1))/($X$2*AN$8*(AO1842*AM$1017+AO1842+AP1842))))/SQRT(Sum_Sq(1/(1+$A1842)+$AC$2/$I$2-1/(1+(1+AP1842/AO1842)/AM$1017),$X$2/$I$2)),IF(AP1843&lt;0,"A",AM1843))</f>
        <v>1.6716465740348093E-5</v>
      </c>
      <c r="AO1842" s="13">
        <f t="shared" si="676"/>
        <v>1580.4122125191773</v>
      </c>
      <c r="AP1842" s="12">
        <f t="shared" si="700"/>
        <v>19690058.382465556</v>
      </c>
      <c r="AR1842" s="13">
        <f t="shared" si="677"/>
        <v>31506.815879885424</v>
      </c>
      <c r="AS1842" s="13">
        <f t="shared" si="678"/>
        <v>0.34465664218175224</v>
      </c>
      <c r="AV1842" s="13"/>
      <c r="AW1842" s="13">
        <f t="shared" si="679"/>
        <v>9963.3300000000036</v>
      </c>
      <c r="AX1842" s="13">
        <f t="shared" si="680"/>
        <v>1.0899000000000028</v>
      </c>
      <c r="AZ1842" s="13"/>
      <c r="BA1842" s="13"/>
      <c r="BB1842" s="13">
        <f t="shared" si="681"/>
        <v>3150.681587988543</v>
      </c>
      <c r="BC1842" s="13">
        <f t="shared" si="682"/>
        <v>3.4465664218174945</v>
      </c>
      <c r="BD1842" s="13"/>
      <c r="BE1842" s="13"/>
      <c r="BG1842" s="13">
        <f t="shared" si="683"/>
        <v>996.3330000000002</v>
      </c>
      <c r="BH1842" s="13">
        <f t="shared" si="684"/>
        <v>10.898999999999996</v>
      </c>
      <c r="BI1842" s="13"/>
      <c r="BL1842" s="13">
        <f t="shared" si="685"/>
        <v>315.06815879885437</v>
      </c>
      <c r="BM1842" s="13">
        <f t="shared" si="686"/>
        <v>34.465664218174979</v>
      </c>
      <c r="BP1842" s="13"/>
      <c r="BQ1842" s="13">
        <f t="shared" si="687"/>
        <v>99.633300000000006</v>
      </c>
      <c r="BR1842" s="13">
        <f t="shared" si="688"/>
        <v>108.99000000000056</v>
      </c>
      <c r="BT1842" s="13"/>
      <c r="BU1842" s="13"/>
      <c r="BV1842" s="13">
        <f t="shared" si="689"/>
        <v>31.50681587988543</v>
      </c>
      <c r="BW1842" s="13">
        <f t="shared" si="690"/>
        <v>344.65664218175101</v>
      </c>
      <c r="CA1842" s="13">
        <f t="shared" si="691"/>
        <v>9.9633299999999991</v>
      </c>
      <c r="CB1842" s="13">
        <f t="shared" si="692"/>
        <v>1089.8999999999976</v>
      </c>
    </row>
    <row r="1843" spans="1:80" x14ac:dyDescent="0.3">
      <c r="A1843" s="13">
        <f t="shared" si="668"/>
        <v>0.94188959652284121</v>
      </c>
      <c r="C1843" s="13">
        <f>IF(F1843&gt;0,SQRT(Sum_Sq($AI$2,V_rtHz($AH$2)/(1+1/$A1843),V_rtHz($AH$2*$A1843)/(1+$A1843),$AN$2*$AH$2/(1+1/$A1843),$AM$2*SQRT(Sum_Sq(F1843,1/($X$2*D$8*(1+C$1017+F1843/E1843))))/SQRT(Sum_Sq($X$2*F1843*D$8,1)),                   $AQ$2*SQRT(Sum_Sq($AH$2/(1+1/$A1843)+F1843*( 1/(C$1017+1+F1843/E1843)-1)/(1+($X$2*F1843*D$8)^2), (F1843^2*D$8*$X$2+1/($X$2*D$8*(C$1017+1+F1843/E1843           )))/(1+($X$2*F1843*D$8)^2))),           V_rtHz(E1843)/($X$2*D$8*(E1843*C$1017+E1843+F1843)),V_rtHz(F1843)*SQRT(Sum_Sq(E1843*D$8*$X$2*C$1017,1))/($X$2*D$8*(E1843*C$1017+E1843+F1843))))/SQRT(Sum_Sq(1/(1+$A1843)+$AC$2/$I$2-1/(1+(1+F1843/E1843)/C$1017),$X$2/$I$2)),IF(F1844&lt;0,"A",C1844))</f>
        <v>7.2888056243647632E-7</v>
      </c>
      <c r="E1843" s="13">
        <f t="shared" si="669"/>
        <v>1829.0903627510813</v>
      </c>
      <c r="F1843" s="12">
        <f t="shared" si="693"/>
        <v>5379.9993023809266</v>
      </c>
      <c r="H1843" s="13">
        <f>IF(K1843&gt;0,SQRT(Sum_Sq($AI$2,V_rtHz($AH$2)/(1+1/$A1843),V_rtHz($AH$2*$A1843)/(1+$A1843),$AN$2*$AH$2/(1+1/$A1843),$AM$2*SQRT(Sum_Sq(K1843,1/($X$2*I$8*(1+H$1017+K1843/J1843))))/SQRT(Sum_Sq($X$2*K1843*I$8,1)),                   $AQ$2*SQRT(Sum_Sq($AH$2/(1+1/$A1843)+K1843*( 1/(H$1017+1+K1843/J1843)-1)/(1+($X$2*K1843*I$8)^2), (K1843^2*I$8*$X$2+1/($X$2*I$8*(H$1017+1+K1843/J1843           )))/(1+($X$2*K1843*I$8)^2))),           V_rtHz(J1843)/($X$2*I$8*(J1843*H$1017+J1843+K1843)),V_rtHz(K1843)*SQRT(Sum_Sq(J1843*I$8*$X$2*H$1017,1))/($X$2*I$8*(J1843*H$1017+J1843+K1843))))/SQRT(Sum_Sq(1/(1+$A1843)+$AC$2/$I$2-1/(1+(1+K1843/J1843)/H$1017),$X$2/$I$2)),IF(K1844&lt;0,"A",H1844))</f>
        <v>8.0075619655387246E-7</v>
      </c>
      <c r="J1843" s="13">
        <f t="shared" si="670"/>
        <v>1639.5228806198745</v>
      </c>
      <c r="K1843" s="12">
        <f t="shared" si="694"/>
        <v>18980.161302231314</v>
      </c>
      <c r="M1843" s="13">
        <f>IF(P1843&gt;0,SQRT(Sum_Sq($AI$2,V_rtHz($AH$2)/(1+1/$A1843),V_rtHz($AH$2*$A1843)/(1+$A1843),$AN$2*$AH$2/(1+1/$A1843),$AM$2*SQRT(Sum_Sq(P1843,1/($X$2*N$8*(1+M$1017+P1843/O1843))))/SQRT(Sum_Sq($X$2*P1843*N$8,1)),                   $AQ$2*SQRT(Sum_Sq($AH$2/(1+1/$A1843)+P1843*( 1/(M$1017+1+P1843/O1843)-1)/(1+($X$2*P1843*N$8)^2), (P1843^2*N$8*$X$2+1/($X$2*N$8*(M$1017+1+P1843/O1843           )))/(1+($X$2*P1843*N$8)^2))),           V_rtHz(O1843)/($X$2*N$8*(O1843*M$1017+O1843+P1843)),V_rtHz(P1843)*SQRT(Sum_Sq(O1843*N$8*$X$2*M$1017,1))/($X$2*N$8*(O1843*M$1017+O1843+P1843))))/SQRT(Sum_Sq(1/(1+$A1843)+$AC$2/$I$2-1/(1+(1+P1843/O1843)/M$1017),$X$2/$I$2)),IF(P1844&lt;0,"A",M1844))</f>
        <v>1.109746923015892E-6</v>
      </c>
      <c r="O1843" s="13">
        <f t="shared" si="671"/>
        <v>1590.9921249294114</v>
      </c>
      <c r="P1843" s="12">
        <f t="shared" si="695"/>
        <v>61851.37387797625</v>
      </c>
      <c r="R1843" s="13">
        <f>IF(U1843&gt;0,SQRT(Sum_Sq($AI$2,V_rtHz($AH$2)/(1+1/$A1843),V_rtHz($AH$2*$A1843)/(1+$A1843),$AN$2*$AH$2/(1+1/$A1843),$AM$2*SQRT(Sum_Sq(U1843,1/($X$2*S$8*(1+R$1017+U1843/T1843))))/SQRT(Sum_Sq($X$2*U1843*S$8,1)),                   $AQ$2*SQRT(Sum_Sq($AH$2/(1+1/$A1843)+U1843*( 1/(R$1017+1+U1843/T1843)-1)/(1+($X$2*U1843*S$8)^2), (U1843^2*S$8*$X$2+1/($X$2*S$8*(R$1017+1+U1843/T1843           )))/(1+($X$2*U1843*S$8)^2))),           V_rtHz(T1843)/($X$2*S$8*(T1843*R$1017+T1843+U1843)),V_rtHz(U1843)*SQRT(Sum_Sq(T1843*S$8*$X$2*R$1017,1))/($X$2*S$8*(T1843*R$1017+T1843+U1843))))/SQRT(Sum_Sq(1/(1+$A1843)+$AC$2/$I$2-1/(1+(1+U1843/T1843)/R$1017),$X$2/$I$2)),IF(U1844&lt;0,"A",R1844))</f>
        <v>1.7763496556165573E-6</v>
      </c>
      <c r="T1843" s="13">
        <f t="shared" si="672"/>
        <v>1576.5333116016925</v>
      </c>
      <c r="U1843" s="12">
        <f t="shared" si="696"/>
        <v>197385.03781597319</v>
      </c>
      <c r="X1843" s="13">
        <f>IF(AA1843&gt;0,SQRT(Sum_Sq($AI$2,V_rtHz($AH$2)/(1+1/$A1843),V_rtHz($AH$2*$A1843)/(1+$A1843),$AN$2*$AH$2/(1+1/$A1843),$AM$2*SQRT(Sum_Sq(AA1843,1/($X$2*Y$8*(1+X$1017+AA1843/Z1843))))/SQRT(Sum_Sq($X$2*AA1843*Y$8,1)),                   $AQ$2*SQRT(Sum_Sq($AH$2/(1+1/$A1843)+AA1843*( 1/(X$1017+1+AA1843/Z1843)-1)/(1+($X$2*AA1843*Y$8)^2), (AA1843^2*Y$8*$X$2+1/($X$2*Y$8*(X$1017+1+AA1843/Z1843           )))/(1+($X$2*AA1843*Y$8)^2))),           V_rtHz(Z1843)/($X$2*Y$8*(Z1843*X$1017+Z1843+AA1843)),V_rtHz(AA1843)*SQRT(Sum_Sq(Z1843*Y$8*$X$2*X$1017,1))/($X$2*Y$8*(Z1843*X$1017+Z1843+AA1843))))/SQRT(Sum_Sq(1/(1+$A1843)+$AC$2/$I$2-1/(1+(1+AA1843/Z1843)/X$1017),$X$2/$I$2)),IF(AA1844&lt;0,"A",X1844))</f>
        <v>3.0424134217786881E-6</v>
      </c>
      <c r="Z1843" s="13">
        <f t="shared" si="673"/>
        <v>1572.0437056763778</v>
      </c>
      <c r="AA1843" s="12">
        <f t="shared" si="697"/>
        <v>625968.91168229794</v>
      </c>
      <c r="AC1843" s="13">
        <f>IF(AF1843&gt;0,SQRT(Sum_Sq($AI$2,V_rtHz($AH$2)/(1+1/$A1843),V_rtHz($AH$2*$A1843)/(1+$A1843),$AN$2*$AH$2/(1+1/$A1843),$AM$2*SQRT(Sum_Sq(AF1843,1/($X$2*AD$8*(1+AC$1017+AF1843/AE1843))))/SQRT(Sum_Sq($X$2*AF1843*AD$8,1)),                   $AQ$2*SQRT(Sum_Sq($AH$2/(1+1/$A1843)+AF1843*( 1/(AC$1017+1+AF1843/AE1843)-1)/(1+($X$2*AF1843*AD$8)^2), (AF1843^2*AD$8*$X$2+1/($X$2*AD$8*(AC$1017+1+AF1843/AE1843           )))/(1+($X$2*AF1843*AD$8)^2))),           V_rtHz(AE1843)/($X$2*AD$8*(AE1843*AC$1017+AE1843+AF1843)),V_rtHz(AF1843)*SQRT(Sum_Sq(AE1843*AD$8*$X$2*AC$1017,1))/($X$2*AD$8*(AE1843*AC$1017+AE1843+AF1843))))/SQRT(Sum_Sq(1/(1+$A1843)+$AC$2/$I$2-1/(1+(1+AF1843/AE1843)/AC$1017),$X$2/$I$2)),IF(AF1844&lt;0,"A",AC1844))</f>
        <v>5.3439932506618731E-6</v>
      </c>
      <c r="AE1843" s="13">
        <f t="shared" si="674"/>
        <v>1570.6320555441453</v>
      </c>
      <c r="AF1843" s="12">
        <f t="shared" si="698"/>
        <v>1981266.6259433497</v>
      </c>
      <c r="AG1843" s="13"/>
      <c r="AH1843" s="13">
        <f>IF(AK1843&gt;0,SQRT(Sum_Sq($AI$2,V_rtHz($AH$2)/(1+1/$A1843),V_rtHz($AH$2*$A1843)/(1+$A1843),$AN$2*$AH$2/(1+1/$A1843),$AM$2*SQRT(Sum_Sq(AK1843,1/($X$2*AI$8*(1+AH$1017+AK1843/AJ1843))))/SQRT(Sum_Sq($X$2*AK1843*AI$8,1)),                   $AQ$2*SQRT(Sum_Sq($AH$2/(1+1/$A1843)+AK1843*( 1/(AH$1017+1+AK1843/AJ1843)-1)/(1+($X$2*AK1843*AI$8)^2), (AK1843^2*AI$8*$X$2+1/($X$2*AI$8*(AH$1017+1+AK1843/AJ1843           )))/(1+($X$2*AK1843*AI$8)^2))),           V_rtHz(AJ1843)/($X$2*AI$8*(AJ1843*AH$1017+AJ1843+AK1843)),V_rtHz(AK1843)*SQRT(Sum_Sq(AJ1843*AI$8*$X$2*AH$1017,1))/($X$2*AI$8*(AJ1843*AH$1017+AJ1843+AK1843))))/SQRT(Sum_Sq(1/(1+$A1843)+$AC$2/$I$2-1/(1+(1+AK1843/AJ1843)/AH$1017),$X$2/$I$2)),IF(AK1844&lt;0,"A",AH1844))</f>
        <v>9.4678734031337022E-6</v>
      </c>
      <c r="AI1843" s="13"/>
      <c r="AJ1843" s="13">
        <f t="shared" si="675"/>
        <v>1570.1864558304303</v>
      </c>
      <c r="AK1843" s="12">
        <f t="shared" si="699"/>
        <v>6267093.2098876806</v>
      </c>
      <c r="AM1843" s="13">
        <f>IF(AP1843&gt;0,SQRT(Sum_Sq($AI$2,V_rtHz($AH$2)/(1+1/$A1843),V_rtHz($AH$2*$A1843)/(1+$A1843),$AN$2*$AH$2/(1+1/$A1843),$AM$2*SQRT(Sum_Sq(AP1843,1/($X$2*AN$8*(1+AM$1017+AP1843/AO1843))))/SQRT(Sum_Sq($X$2*AP1843*AN$8,1)),                   $AQ$2*SQRT(Sum_Sq($AH$2/(1+1/$A1843)+AP1843*( 1/(AM$1017+1+AP1843/AO1843)-1)/(1+($X$2*AP1843*AN$8)^2), (AP1843^2*AN$8*$X$2+1/($X$2*AN$8*(AM$1017+1+AP1843/AO1843           )))/(1+($X$2*AP1843*AN$8)^2))),           V_rtHz(AO1843)/($X$2*AN$8*(AO1843*AM$1017+AO1843+AP1843)),V_rtHz(AP1843)*SQRT(Sum_Sq(AO1843*AN$8*$X$2*AM$1017,1))/($X$2*AN$8*(AO1843*AM$1017+AO1843+AP1843))))/SQRT(Sum_Sq(1/(1+$A1843)+$AC$2/$I$2-1/(1+(1+AP1843/AO1843)/AM$1017),$X$2/$I$2)),IF(AP1844&lt;0,"A",AM1844))</f>
        <v>1.6829312756762279E-5</v>
      </c>
      <c r="AO1843" s="13">
        <f t="shared" si="676"/>
        <v>1570.0456249799886</v>
      </c>
      <c r="AP1843" s="12">
        <f t="shared" si="700"/>
        <v>19820066.524029065</v>
      </c>
      <c r="AR1843" s="13">
        <f t="shared" si="677"/>
        <v>31506.815879885424</v>
      </c>
      <c r="AS1843" s="13">
        <f t="shared" si="678"/>
        <v>0.34465664218175113</v>
      </c>
      <c r="AV1843" s="13"/>
      <c r="AW1843" s="13">
        <f t="shared" si="679"/>
        <v>9963.3300000000036</v>
      </c>
      <c r="AX1843" s="13">
        <f t="shared" si="680"/>
        <v>1.0898999999999985</v>
      </c>
      <c r="AZ1843" s="13"/>
      <c r="BA1843" s="13"/>
      <c r="BB1843" s="13">
        <f t="shared" si="681"/>
        <v>3150.681587988543</v>
      </c>
      <c r="BC1843" s="13">
        <f t="shared" si="682"/>
        <v>3.4465664218174945</v>
      </c>
      <c r="BD1843" s="13"/>
      <c r="BE1843" s="13"/>
      <c r="BG1843" s="13">
        <f t="shared" si="683"/>
        <v>996.3330000000002</v>
      </c>
      <c r="BH1843" s="13">
        <f t="shared" si="684"/>
        <v>10.898999999999996</v>
      </c>
      <c r="BI1843" s="13"/>
      <c r="BL1843" s="13">
        <f t="shared" si="685"/>
        <v>315.06815879885437</v>
      </c>
      <c r="BM1843" s="13">
        <f t="shared" si="686"/>
        <v>34.465664218175064</v>
      </c>
      <c r="BP1843" s="13"/>
      <c r="BQ1843" s="13">
        <f t="shared" si="687"/>
        <v>99.633300000000006</v>
      </c>
      <c r="BR1843" s="13">
        <f t="shared" si="688"/>
        <v>108.99000000000012</v>
      </c>
      <c r="BT1843" s="13"/>
      <c r="BU1843" s="13"/>
      <c r="BV1843" s="13">
        <f t="shared" si="689"/>
        <v>31.50681587988543</v>
      </c>
      <c r="BW1843" s="13">
        <f t="shared" si="690"/>
        <v>344.6566421817526</v>
      </c>
      <c r="CA1843" s="13">
        <f t="shared" si="691"/>
        <v>9.9633299999999991</v>
      </c>
      <c r="CB1843" s="13">
        <f t="shared" si="692"/>
        <v>1089.8999999999976</v>
      </c>
    </row>
    <row r="1844" spans="1:80" x14ac:dyDescent="0.3">
      <c r="A1844" s="13">
        <f t="shared" si="668"/>
        <v>0.95499258602143478</v>
      </c>
      <c r="C1844" s="13">
        <f>IF(F1844&gt;0,SQRT(Sum_Sq($AI$2,V_rtHz($AH$2)/(1+1/$A1844),V_rtHz($AH$2*$A1844)/(1+$A1844),$AN$2*$AH$2/(1+1/$A1844),$AM$2*SQRT(Sum_Sq(F1844,1/($X$2*D$8*(1+C$1017+F1844/E1844))))/SQRT(Sum_Sq($X$2*F1844*D$8,1)),                   $AQ$2*SQRT(Sum_Sq($AH$2/(1+1/$A1844)+F1844*( 1/(C$1017+1+F1844/E1844)-1)/(1+($X$2*F1844*D$8)^2), (F1844^2*D$8*$X$2+1/($X$2*D$8*(C$1017+1+F1844/E1844           )))/(1+($X$2*F1844*D$8)^2))),           V_rtHz(E1844)/($X$2*D$8*(E1844*C$1017+E1844+F1844)),V_rtHz(F1844)*SQRT(Sum_Sq(E1844*D$8*$X$2*C$1017,1))/($X$2*D$8*(E1844*C$1017+E1844+F1844))))/SQRT(Sum_Sq(1/(1+$A1844)+$AC$2/$I$2-1/(1+(1+F1844/E1844)/C$1017),$X$2/$I$2)),IF(F1845&lt;0,"A",C1845))</f>
        <v>7.3328340249040091E-7</v>
      </c>
      <c r="E1844" s="13">
        <f t="shared" si="669"/>
        <v>1812.7340717530792</v>
      </c>
      <c r="F1844" s="12">
        <f t="shared" si="693"/>
        <v>5428.5430107659577</v>
      </c>
      <c r="H1844" s="13">
        <f>IF(K1844&gt;0,SQRT(Sum_Sq($AI$2,V_rtHz($AH$2)/(1+1/$A1844),V_rtHz($AH$2*$A1844)/(1+$A1844),$AN$2*$AH$2/(1+1/$A1844),$AM$2*SQRT(Sum_Sq(K1844,1/($X$2*I$8*(1+H$1017+K1844/J1844))))/SQRT(Sum_Sq($X$2*K1844*I$8,1)),                   $AQ$2*SQRT(Sum_Sq($AH$2/(1+1/$A1844)+K1844*( 1/(H$1017+1+K1844/J1844)-1)/(1+($X$2*K1844*I$8)^2), (K1844^2*I$8*$X$2+1/($X$2*I$8*(H$1017+1+K1844/J1844           )))/(1+($X$2*K1844*I$8)^2))),           V_rtHz(J1844)/($X$2*I$8*(J1844*H$1017+J1844+K1844)),V_rtHz(K1844)*SQRT(Sum_Sq(J1844*I$8*$X$2*H$1017,1))/($X$2*I$8*(J1844*H$1017+J1844+K1844))))/SQRT(Sum_Sq(1/(1+$A1844)+$AC$2/$I$2-1/(1+(1+K1844/J1844)/H$1017),$X$2/$I$2)),IF(K1845&lt;0,"A",H1845))</f>
        <v>8.0656192164355803E-7</v>
      </c>
      <c r="J1844" s="13">
        <f t="shared" si="670"/>
        <v>1627.7781184716389</v>
      </c>
      <c r="K1844" s="12">
        <f t="shared" si="694"/>
        <v>19117.107165737059</v>
      </c>
      <c r="M1844" s="13">
        <f>IF(P1844&gt;0,SQRT(Sum_Sq($AI$2,V_rtHz($AH$2)/(1+1/$A1844),V_rtHz($AH$2*$A1844)/(1+$A1844),$AN$2*$AH$2/(1+1/$A1844),$AM$2*SQRT(Sum_Sq(P1844,1/($X$2*N$8*(1+M$1017+P1844/O1844))))/SQRT(Sum_Sq($X$2*P1844*N$8,1)),                   $AQ$2*SQRT(Sum_Sq($AH$2/(1+1/$A1844)+P1844*( 1/(M$1017+1+P1844/O1844)-1)/(1+($X$2*P1844*N$8)^2), (P1844^2*N$8*$X$2+1/($X$2*N$8*(M$1017+1+P1844/O1844           )))/(1+($X$2*P1844*N$8)^2))),           V_rtHz(O1844)/($X$2*N$8*(O1844*M$1017+O1844+P1844)),V_rtHz(P1844)*SQRT(Sum_Sq(O1844*N$8*$X$2*M$1017,1))/($X$2*N$8*(O1844*M$1017+O1844+P1844))))/SQRT(Sum_Sq(1/(1+$A1844)+$AC$2/$I$2-1/(1+(1+P1844/O1844)/M$1017),$X$2/$I$2)),IF(P1845&lt;0,"A",M1845))</f>
        <v>1.1176688093303409E-6</v>
      </c>
      <c r="O1844" s="13">
        <f t="shared" si="671"/>
        <v>1580.268393647169</v>
      </c>
      <c r="P1844" s="12">
        <f t="shared" si="695"/>
        <v>62271.098473855876</v>
      </c>
      <c r="R1844" s="13">
        <f>IF(U1844&gt;0,SQRT(Sum_Sq($AI$2,V_rtHz($AH$2)/(1+1/$A1844),V_rtHz($AH$2*$A1844)/(1+$A1844),$AN$2*$AH$2/(1+1/$A1844),$AM$2*SQRT(Sum_Sq(U1844,1/($X$2*S$8*(1+R$1017+U1844/T1844))))/SQRT(Sum_Sq($X$2*U1844*S$8,1)),                   $AQ$2*SQRT(Sum_Sq($AH$2/(1+1/$A1844)+U1844*( 1/(R$1017+1+U1844/T1844)-1)/(1+($X$2*U1844*S$8)^2), (U1844^2*S$8*$X$2+1/($X$2*S$8*(R$1017+1+U1844/T1844           )))/(1+($X$2*U1844*S$8)^2))),           V_rtHz(T1844)/($X$2*S$8*(T1844*R$1017+T1844+U1844)),V_rtHz(U1844)*SQRT(Sum_Sq(T1844*S$8*$X$2*R$1017,1))/($X$2*S$8*(T1844*R$1017+T1844+U1844))))/SQRT(Sum_Sq(1/(1+$A1844)+$AC$2/$I$2-1/(1+(1+U1844/T1844)/R$1017),$X$2/$I$2)),IF(U1845&lt;0,"A",R1845))</f>
        <v>1.7886935153713342E-6</v>
      </c>
      <c r="T1844" s="13">
        <f t="shared" si="672"/>
        <v>1566.1018434673756</v>
      </c>
      <c r="U1844" s="12">
        <f t="shared" si="696"/>
        <v>198699.77717392554</v>
      </c>
      <c r="X1844" s="13">
        <f>IF(AA1844&gt;0,SQRT(Sum_Sq($AI$2,V_rtHz($AH$2)/(1+1/$A1844),V_rtHz($AH$2*$A1844)/(1+$A1844),$AN$2*$AH$2/(1+1/$A1844),$AM$2*SQRT(Sum_Sq(AA1844,1/($X$2*Y$8*(1+X$1017+AA1844/Z1844))))/SQRT(Sum_Sq($X$2*AA1844*Y$8,1)),                   $AQ$2*SQRT(Sum_Sq($AH$2/(1+1/$A1844)+AA1844*( 1/(X$1017+1+AA1844/Z1844)-1)/(1+($X$2*AA1844*Y$8)^2), (AA1844^2*Y$8*$X$2+1/($X$2*Y$8*(X$1017+1+AA1844/Z1844           )))/(1+($X$2*AA1844*Y$8)^2))),           V_rtHz(Z1844)/($X$2*Y$8*(Z1844*X$1017+Z1844+AA1844)),V_rtHz(AA1844)*SQRT(Sum_Sq(Z1844*Y$8*$X$2*X$1017,1))/($X$2*Y$8*(Z1844*X$1017+Z1844+AA1844))))/SQRT(Sum_Sq(1/(1+$A1844)+$AC$2/$I$2-1/(1+(1+AA1844/Z1844)/X$1017),$X$2/$I$2)),IF(AA1845&lt;0,"A",X1845))</f>
        <v>3.0632817975316571E-6</v>
      </c>
      <c r="Z1844" s="13">
        <f t="shared" si="673"/>
        <v>1561.7018895416377</v>
      </c>
      <c r="AA1844" s="12">
        <f t="shared" si="697"/>
        <v>630114.1684909336</v>
      </c>
      <c r="AC1844" s="13">
        <f>IF(AF1844&gt;0,SQRT(Sum_Sq($AI$2,V_rtHz($AH$2)/(1+1/$A1844),V_rtHz($AH$2*$A1844)/(1+$A1844),$AN$2*$AH$2/(1+1/$A1844),$AM$2*SQRT(Sum_Sq(AF1844,1/($X$2*AD$8*(1+AC$1017+AF1844/AE1844))))/SQRT(Sum_Sq($X$2*AF1844*AD$8,1)),                   $AQ$2*SQRT(Sum_Sq($AH$2/(1+1/$A1844)+AF1844*( 1/(AC$1017+1+AF1844/AE1844)-1)/(1+($X$2*AF1844*AD$8)^2), (AF1844^2*AD$8*$X$2+1/($X$2*AD$8*(AC$1017+1+AF1844/AE1844           )))/(1+($X$2*AF1844*AD$8)^2))),           V_rtHz(AE1844)/($X$2*AD$8*(AE1844*AC$1017+AE1844+AF1844)),V_rtHz(AF1844)*SQRT(Sum_Sq(AE1844*AD$8*$X$2*AC$1017,1))/($X$2*AD$8*(AE1844*AC$1017+AE1844+AF1844))))/SQRT(Sum_Sq(1/(1+$A1844)+$AC$2/$I$2-1/(1+(1+AF1844/AE1844)/AC$1017),$X$2/$I$2)),IF(AF1845&lt;0,"A",AC1845))</f>
        <v>5.3804781048570743E-6</v>
      </c>
      <c r="AE1844" s="13">
        <f t="shared" si="674"/>
        <v>1560.3183212470988</v>
      </c>
      <c r="AF1844" s="12">
        <f t="shared" si="698"/>
        <v>1994362.8366801774</v>
      </c>
      <c r="AG1844" s="13"/>
      <c r="AH1844" s="13">
        <f>IF(AK1844&gt;0,SQRT(Sum_Sq($AI$2,V_rtHz($AH$2)/(1+1/$A1844),V_rtHz($AH$2*$A1844)/(1+$A1844),$AN$2*$AH$2/(1+1/$A1844),$AM$2*SQRT(Sum_Sq(AK1844,1/($X$2*AI$8*(1+AH$1017+AK1844/AJ1844))))/SQRT(Sum_Sq($X$2*AK1844*AI$8,1)),                   $AQ$2*SQRT(Sum_Sq($AH$2/(1+1/$A1844)+AK1844*( 1/(AH$1017+1+AK1844/AJ1844)-1)/(1+($X$2*AK1844*AI$8)^2), (AK1844^2*AI$8*$X$2+1/($X$2*AI$8*(AH$1017+1+AK1844/AJ1844           )))/(1+($X$2*AK1844*AI$8)^2))),           V_rtHz(AJ1844)/($X$2*AI$8*(AJ1844*AH$1017+AJ1844+AK1844)),V_rtHz(AK1844)*SQRT(Sum_Sq(AJ1844*AI$8*$X$2*AH$1017,1))/($X$2*AI$8*(AJ1844*AH$1017+AJ1844+AK1844))))/SQRT(Sum_Sq(1/(1+$A1844)+$AC$2/$I$2-1/(1+(1+AK1844/AJ1844)/AH$1017),$X$2/$I$2)),IF(AK1845&lt;0,"A",AH1845))</f>
        <v>9.5324284372884436E-6</v>
      </c>
      <c r="AI1844" s="13"/>
      <c r="AJ1844" s="13">
        <f t="shared" si="675"/>
        <v>1559.8815751852328</v>
      </c>
      <c r="AK1844" s="12">
        <f t="shared" si="699"/>
        <v>6308494.8448243262</v>
      </c>
      <c r="AM1844" s="13">
        <f>IF(AP1844&gt;0,SQRT(Sum_Sq($AI$2,V_rtHz($AH$2)/(1+1/$A1844),V_rtHz($AH$2*$A1844)/(1+$A1844),$AN$2*$AH$2/(1+1/$A1844),$AM$2*SQRT(Sum_Sq(AP1844,1/($X$2*AN$8*(1+AM$1017+AP1844/AO1844))))/SQRT(Sum_Sq($X$2*AP1844*AN$8,1)),                   $AQ$2*SQRT(Sum_Sq($AH$2/(1+1/$A1844)+AP1844*( 1/(AM$1017+1+AP1844/AO1844)-1)/(1+($X$2*AP1844*AN$8)^2), (AP1844^2*AN$8*$X$2+1/($X$2*AN$8*(AM$1017+1+AP1844/AO1844           )))/(1+($X$2*AP1844*AN$8)^2))),           V_rtHz(AO1844)/($X$2*AN$8*(AO1844*AM$1017+AO1844+AP1844)),V_rtHz(AP1844)*SQRT(Sum_Sq(AO1844*AN$8*$X$2*AM$1017,1))/($X$2*AN$8*(AO1844*AM$1017+AO1844+AP1844))))/SQRT(Sum_Sq(1/(1+$A1844)+$AC$2/$I$2-1/(1+(1+AP1844/AO1844)/AM$1017),$X$2/$I$2)),IF(AP1845&lt;0,"A",AM1845))</f>
        <v>1.6944096157291957E-5</v>
      </c>
      <c r="AO1844" s="13">
        <f t="shared" si="676"/>
        <v>1559.7435414528748</v>
      </c>
      <c r="AP1844" s="12">
        <f t="shared" si="700"/>
        <v>19950977.776691347</v>
      </c>
      <c r="AR1844" s="13">
        <f t="shared" si="677"/>
        <v>31506.815879885424</v>
      </c>
      <c r="AS1844" s="13">
        <f t="shared" si="678"/>
        <v>0.34465664218175279</v>
      </c>
      <c r="AV1844" s="13"/>
      <c r="AW1844" s="13">
        <f t="shared" si="679"/>
        <v>9963.3300000000036</v>
      </c>
      <c r="AX1844" s="13">
        <f t="shared" si="680"/>
        <v>1.0898999999999972</v>
      </c>
      <c r="AZ1844" s="13"/>
      <c r="BA1844" s="13"/>
      <c r="BB1844" s="13">
        <f t="shared" si="681"/>
        <v>3150.681587988543</v>
      </c>
      <c r="BC1844" s="13">
        <f t="shared" si="682"/>
        <v>3.4465664218174878</v>
      </c>
      <c r="BD1844" s="13"/>
      <c r="BE1844" s="13"/>
      <c r="BG1844" s="13">
        <f t="shared" si="683"/>
        <v>996.3330000000002</v>
      </c>
      <c r="BH1844" s="13">
        <f t="shared" si="684"/>
        <v>10.899000000000029</v>
      </c>
      <c r="BI1844" s="13"/>
      <c r="BL1844" s="13">
        <f t="shared" si="685"/>
        <v>315.06815879885437</v>
      </c>
      <c r="BM1844" s="13">
        <f t="shared" si="686"/>
        <v>34.465664218175021</v>
      </c>
      <c r="BP1844" s="13"/>
      <c r="BQ1844" s="13">
        <f t="shared" si="687"/>
        <v>99.633300000000006</v>
      </c>
      <c r="BR1844" s="13">
        <f t="shared" si="688"/>
        <v>108.99000000000012</v>
      </c>
      <c r="BT1844" s="13"/>
      <c r="BU1844" s="13"/>
      <c r="BV1844" s="13">
        <f t="shared" si="689"/>
        <v>31.50681587988543</v>
      </c>
      <c r="BW1844" s="13">
        <f t="shared" si="690"/>
        <v>344.65664218175101</v>
      </c>
      <c r="CA1844" s="13">
        <f t="shared" si="691"/>
        <v>9.9633299999999991</v>
      </c>
      <c r="CB1844" s="13">
        <f t="shared" si="692"/>
        <v>1089.9000000000001</v>
      </c>
    </row>
    <row r="1845" spans="1:80" x14ac:dyDescent="0.3">
      <c r="A1845" s="13">
        <f t="shared" si="668"/>
        <v>0.9682778562612484</v>
      </c>
      <c r="C1845" s="13">
        <f>IF(F1845&gt;0,SQRT(Sum_Sq($AI$2,V_rtHz($AH$2)/(1+1/$A1845),V_rtHz($AH$2*$A1845)/(1+$A1845),$AN$2*$AH$2/(1+1/$A1845),$AM$2*SQRT(Sum_Sq(F1845,1/($X$2*D$8*(1+C$1017+F1845/E1845))))/SQRT(Sum_Sq($X$2*F1845*D$8,1)),                   $AQ$2*SQRT(Sum_Sq($AH$2/(1+1/$A1845)+F1845*( 1/(C$1017+1+F1845/E1845)-1)/(1+($X$2*F1845*D$8)^2), (F1845^2*D$8*$X$2+1/($X$2*D$8*(C$1017+1+F1845/E1845           )))/(1+($X$2*F1845*D$8)^2))),           V_rtHz(E1845)/($X$2*D$8*(E1845*C$1017+E1845+F1845)),V_rtHz(F1845)*SQRT(Sum_Sq(E1845*D$8*$X$2*C$1017,1))/($X$2*D$8*(E1845*C$1017+E1845+F1845))))/SQRT(Sum_Sq(1/(1+$A1845)+$AC$2/$I$2-1/(1+(1+F1845/E1845)/C$1017),$X$2/$I$2)),IF(F1846&lt;0,"A",C1846))</f>
        <v>7.3780238080596562E-7</v>
      </c>
      <c r="E1845" s="13">
        <f t="shared" si="669"/>
        <v>1796.5981125788603</v>
      </c>
      <c r="F1845" s="12">
        <f t="shared" si="693"/>
        <v>5477.2989054671243</v>
      </c>
      <c r="H1845" s="13">
        <f>IF(K1845&gt;0,SQRT(Sum_Sq($AI$2,V_rtHz($AH$2)/(1+1/$A1845),V_rtHz($AH$2*$A1845)/(1+$A1845),$AN$2*$AH$2/(1+1/$A1845),$AM$2*SQRT(Sum_Sq(K1845,1/($X$2*I$8*(1+H$1017+K1845/J1845))))/SQRT(Sum_Sq($X$2*K1845*I$8,1)),                   $AQ$2*SQRT(Sum_Sq($AH$2/(1+1/$A1845)+K1845*( 1/(H$1017+1+K1845/J1845)-1)/(1+($X$2*K1845*I$8)^2), (K1845^2*I$8*$X$2+1/($X$2*I$8*(H$1017+1+K1845/J1845           )))/(1+($X$2*K1845*I$8)^2))),           V_rtHz(J1845)/($X$2*I$8*(J1845*H$1017+J1845+K1845)),V_rtHz(K1845)*SQRT(Sum_Sq(J1845*I$8*$X$2*H$1017,1))/($X$2*I$8*(J1845*H$1017+J1845+K1845))))/SQRT(Sum_Sq(1/(1+$A1845)+$AC$2/$I$2-1/(1+(1+K1845/J1845)/H$1017),$X$2/$I$2)),IF(K1846&lt;0,"A",H1846))</f>
        <v>8.1247968023717858E-7</v>
      </c>
      <c r="J1845" s="13">
        <f t="shared" si="670"/>
        <v>1616.1280464285337</v>
      </c>
      <c r="K1845" s="12">
        <f t="shared" si="694"/>
        <v>19254.915352550459</v>
      </c>
      <c r="M1845" s="13">
        <f>IF(P1845&gt;0,SQRT(Sum_Sq($AI$2,V_rtHz($AH$2)/(1+1/$A1845),V_rtHz($AH$2*$A1845)/(1+$A1845),$AN$2*$AH$2/(1+1/$A1845),$AM$2*SQRT(Sum_Sq(P1845,1/($X$2*N$8*(1+M$1017+P1845/O1845))))/SQRT(Sum_Sq($X$2*P1845*N$8,1)),                   $AQ$2*SQRT(Sum_Sq($AH$2/(1+1/$A1845)+P1845*( 1/(M$1017+1+P1845/O1845)-1)/(1+($X$2*P1845*N$8)^2), (P1845^2*N$8*$X$2+1/($X$2*N$8*(M$1017+1+P1845/O1845           )))/(1+($X$2*P1845*N$8)^2))),           V_rtHz(O1845)/($X$2*N$8*(O1845*M$1017+O1845+P1845)),V_rtHz(P1845)*SQRT(Sum_Sq(O1845*N$8*$X$2*M$1017,1))/($X$2*N$8*(O1845*M$1017+O1845+P1845))))/SQRT(Sum_Sq(1/(1+$A1845)+$AC$2/$I$2-1/(1+(1+P1845/O1845)/M$1017),$X$2/$I$2)),IF(P1846&lt;0,"A",M1846))</f>
        <v>1.1257331682631953E-6</v>
      </c>
      <c r="O1845" s="13">
        <f t="shared" si="671"/>
        <v>1569.6172828589397</v>
      </c>
      <c r="P1845" s="12">
        <f t="shared" si="695"/>
        <v>62693.657766489123</v>
      </c>
      <c r="R1845" s="13">
        <f>IF(U1845&gt;0,SQRT(Sum_Sq($AI$2,V_rtHz($AH$2)/(1+1/$A1845),V_rtHz($AH$2*$A1845)/(1+$A1845),$AN$2*$AH$2/(1+1/$A1845),$AM$2*SQRT(Sum_Sq(U1845,1/($X$2*S$8*(1+R$1017+U1845/T1845))))/SQRT(Sum_Sq($X$2*U1845*S$8,1)),                   $AQ$2*SQRT(Sum_Sq($AH$2/(1+1/$A1845)+U1845*( 1/(R$1017+1+U1845/T1845)-1)/(1+($X$2*U1845*S$8)^2), (U1845^2*S$8*$X$2+1/($X$2*S$8*(R$1017+1+U1845/T1845           )))/(1+($X$2*U1845*S$8)^2))),           V_rtHz(T1845)/($X$2*S$8*(T1845*R$1017+T1845+U1845)),V_rtHz(U1845)*SQRT(Sum_Sq(T1845*S$8*$X$2*R$1017,1))/($X$2*S$8*(T1845*R$1017+T1845+U1845))))/SQRT(Sum_Sq(1/(1+$A1845)+$AC$2/$I$2-1/(1+(1+U1845/T1845)/R$1017),$X$2/$I$2)),IF(U1846&lt;0,"A",R1846))</f>
        <v>1.8012526902906504E-6</v>
      </c>
      <c r="T1845" s="13">
        <f t="shared" si="672"/>
        <v>1555.7370842617242</v>
      </c>
      <c r="U1845" s="12">
        <f t="shared" si="696"/>
        <v>200023.57112693888</v>
      </c>
      <c r="X1845" s="13">
        <f>IF(AA1845&gt;0,SQRT(Sum_Sq($AI$2,V_rtHz($AH$2)/(1+1/$A1845),V_rtHz($AH$2*$A1845)/(1+$A1845),$AN$2*$AH$2/(1+1/$A1845),$AM$2*SQRT(Sum_Sq(AA1845,1/($X$2*Y$8*(1+X$1017+AA1845/Z1845))))/SQRT(Sum_Sq($X$2*AA1845*Y$8,1)),                   $AQ$2*SQRT(Sum_Sq($AH$2/(1+1/$A1845)+AA1845*( 1/(X$1017+1+AA1845/Z1845)-1)/(1+($X$2*AA1845*Y$8)^2), (AA1845^2*Y$8*$X$2+1/($X$2*Y$8*(X$1017+1+AA1845/Z1845           )))/(1+($X$2*AA1845*Y$8)^2))),           V_rtHz(Z1845)/($X$2*Y$8*(Z1845*X$1017+Z1845+AA1845)),V_rtHz(AA1845)*SQRT(Sum_Sq(Z1845*Y$8*$X$2*X$1017,1))/($X$2*Y$8*(Z1845*X$1017+Z1845+AA1845))))/SQRT(Sum_Sq(1/(1+$A1845)+$AC$2/$I$2-1/(1+(1+AA1845/Z1845)/X$1017),$X$2/$I$2)),IF(AA1846&lt;0,"A",X1846))</f>
        <v>3.0845097395755438E-6</v>
      </c>
      <c r="Z1845" s="13">
        <f t="shared" si="673"/>
        <v>1551.4250056951671</v>
      </c>
      <c r="AA1845" s="12">
        <f t="shared" si="697"/>
        <v>634288.14409131731</v>
      </c>
      <c r="AC1845" s="13">
        <f>IF(AF1845&gt;0,SQRT(Sum_Sq($AI$2,V_rtHz($AH$2)/(1+1/$A1845),V_rtHz($AH$2*$A1845)/(1+$A1845),$AN$2*$AH$2/(1+1/$A1845),$AM$2*SQRT(Sum_Sq(AF1845,1/($X$2*AD$8*(1+AC$1017+AF1845/AE1845))))/SQRT(Sum_Sq($X$2*AF1845*AD$8,1)),                   $AQ$2*SQRT(Sum_Sq($AH$2/(1+1/$A1845)+AF1845*( 1/(AC$1017+1+AF1845/AE1845)-1)/(1+($X$2*AF1845*AD$8)^2), (AF1845^2*AD$8*$X$2+1/($X$2*AD$8*(AC$1017+1+AF1845/AE1845           )))/(1+($X$2*AF1845*AD$8)^2))),           V_rtHz(AE1845)/($X$2*AD$8*(AE1845*AC$1017+AE1845+AF1845)),V_rtHz(AF1845)*SQRT(Sum_Sq(AE1845*AD$8*$X$2*AC$1017,1))/($X$2*AD$8*(AE1845*AC$1017+AE1845+AF1845))))/SQRT(Sum_Sq(1/(1+$A1845)+$AC$2/$I$2-1/(1+(1+AF1845/AE1845)/AC$1017),$X$2/$I$2)),IF(AF1846&lt;0,"A",AC1846))</f>
        <v>5.4175889194584368E-6</v>
      </c>
      <c r="AE1845" s="13">
        <f t="shared" si="674"/>
        <v>1550.06896630197</v>
      </c>
      <c r="AF1845" s="12">
        <f t="shared" si="698"/>
        <v>2007549.9483809397</v>
      </c>
      <c r="AG1845" s="13"/>
      <c r="AH1845" s="13">
        <f>IF(AK1845&gt;0,SQRT(Sum_Sq($AI$2,V_rtHz($AH$2)/(1+1/$A1845),V_rtHz($AH$2*$A1845)/(1+$A1845),$AN$2*$AH$2/(1+1/$A1845),$AM$2*SQRT(Sum_Sq(AK1845,1/($X$2*AI$8*(1+AH$1017+AK1845/AJ1845))))/SQRT(Sum_Sq($X$2*AK1845*AI$8,1)),                   $AQ$2*SQRT(Sum_Sq($AH$2/(1+1/$A1845)+AK1845*( 1/(AH$1017+1+AK1845/AJ1845)-1)/(1+($X$2*AK1845*AI$8)^2), (AK1845^2*AI$8*$X$2+1/($X$2*AI$8*(AH$1017+1+AK1845/AJ1845           )))/(1+($X$2*AK1845*AI$8)^2))),           V_rtHz(AJ1845)/($X$2*AI$8*(AJ1845*AH$1017+AJ1845+AK1845)),V_rtHz(AK1845)*SQRT(Sum_Sq(AJ1845*AI$8*$X$2*AH$1017,1))/($X$2*AI$8*(AJ1845*AH$1017+AJ1845+AK1845))))/SQRT(Sum_Sq(1/(1+$A1845)+$AC$2/$I$2-1/(1+(1+AK1845/AJ1845)/AH$1017),$X$2/$I$2)),IF(AK1846&lt;0,"A",AH1846))</f>
        <v>9.5980895302345599E-6</v>
      </c>
      <c r="AI1845" s="13"/>
      <c r="AJ1845" s="13">
        <f t="shared" si="675"/>
        <v>1549.6408999149487</v>
      </c>
      <c r="AK1845" s="12">
        <f t="shared" si="699"/>
        <v>6350184.0175569598</v>
      </c>
      <c r="AM1845" s="13">
        <f>IF(AP1845&gt;0,SQRT(Sum_Sq($AI$2,V_rtHz($AH$2)/(1+1/$A1845),V_rtHz($AH$2*$A1845)/(1+$A1845),$AN$2*$AH$2/(1+1/$A1845),$AM$2*SQRT(Sum_Sq(AP1845,1/($X$2*AN$8*(1+AM$1017+AP1845/AO1845))))/SQRT(Sum_Sq($X$2*AP1845*AN$8,1)),                   $AQ$2*SQRT(Sum_Sq($AH$2/(1+1/$A1845)+AP1845*( 1/(AM$1017+1+AP1845/AO1845)-1)/(1+($X$2*AP1845*AN$8)^2), (AP1845^2*AN$8*$X$2+1/($X$2*AN$8*(AM$1017+1+AP1845/AO1845           )))/(1+($X$2*AP1845*AN$8)^2))),           V_rtHz(AO1845)/($X$2*AN$8*(AO1845*AM$1017+AO1845+AP1845)),V_rtHz(AP1845)*SQRT(Sum_Sq(AO1845*AN$8*$X$2*AM$1017,1))/($X$2*AN$8*(AO1845*AM$1017+AO1845+AP1845))))/SQRT(Sum_Sq(1/(1+$A1845)+$AC$2/$I$2-1/(1+(1+AP1845/AO1845)/AM$1017),$X$2/$I$2)),IF(AP1846&lt;0,"A",AM1846))</f>
        <v>1.7060845663712033E-5</v>
      </c>
      <c r="AO1845" s="13">
        <f t="shared" si="676"/>
        <v>1549.5056083716263</v>
      </c>
      <c r="AP1845" s="12">
        <f t="shared" si="700"/>
        <v>20082798.387265258</v>
      </c>
      <c r="AR1845" s="13">
        <f t="shared" si="677"/>
        <v>31506.815879885424</v>
      </c>
      <c r="AS1845" s="13">
        <f t="shared" si="678"/>
        <v>0.34465664218175168</v>
      </c>
      <c r="AV1845" s="13"/>
      <c r="AW1845" s="13">
        <f t="shared" si="679"/>
        <v>9963.3300000000036</v>
      </c>
      <c r="AX1845" s="13">
        <f t="shared" si="680"/>
        <v>1.0898999999999985</v>
      </c>
      <c r="AZ1845" s="13"/>
      <c r="BA1845" s="13"/>
      <c r="BB1845" s="13">
        <f t="shared" si="681"/>
        <v>3150.681587988543</v>
      </c>
      <c r="BC1845" s="13">
        <f t="shared" si="682"/>
        <v>3.4465664218175016</v>
      </c>
      <c r="BD1845" s="13"/>
      <c r="BE1845" s="13"/>
      <c r="BG1845" s="13">
        <f t="shared" si="683"/>
        <v>996.3330000000002</v>
      </c>
      <c r="BH1845" s="13">
        <f t="shared" si="684"/>
        <v>10.898999999999996</v>
      </c>
      <c r="BI1845" s="13"/>
      <c r="BL1845" s="13">
        <f t="shared" si="685"/>
        <v>315.06815879885437</v>
      </c>
      <c r="BM1845" s="13">
        <f t="shared" si="686"/>
        <v>34.465664218175064</v>
      </c>
      <c r="BP1845" s="13"/>
      <c r="BQ1845" s="13">
        <f t="shared" si="687"/>
        <v>99.633300000000006</v>
      </c>
      <c r="BR1845" s="13">
        <f t="shared" si="688"/>
        <v>108.99000000000012</v>
      </c>
      <c r="BT1845" s="13"/>
      <c r="BU1845" s="13"/>
      <c r="BV1845" s="13">
        <f t="shared" si="689"/>
        <v>31.50681587988543</v>
      </c>
      <c r="BW1845" s="13">
        <f t="shared" si="690"/>
        <v>344.65664218175209</v>
      </c>
      <c r="CA1845" s="13">
        <f t="shared" si="691"/>
        <v>9.9633299999999991</v>
      </c>
      <c r="CB1845" s="13">
        <f t="shared" si="692"/>
        <v>1089.9000000000015</v>
      </c>
    </row>
    <row r="1846" spans="1:80" x14ac:dyDescent="0.3">
      <c r="A1846" s="13">
        <f t="shared" si="668"/>
        <v>0.98174794301998269</v>
      </c>
      <c r="C1846" s="13">
        <f>IF(F1846&gt;0,SQRT(Sum_Sq($AI$2,V_rtHz($AH$2)/(1+1/$A1846),V_rtHz($AH$2*$A1846)/(1+$A1846),$AN$2*$AH$2/(1+1/$A1846),$AM$2*SQRT(Sum_Sq(F1846,1/($X$2*D$8*(1+C$1017+F1846/E1846))))/SQRT(Sum_Sq($X$2*F1846*D$8,1)),                   $AQ$2*SQRT(Sum_Sq($AH$2/(1+1/$A1846)+F1846*( 1/(C$1017+1+F1846/E1846)-1)/(1+($X$2*F1846*D$8)^2), (F1846^2*D$8*$X$2+1/($X$2*D$8*(C$1017+1+F1846/E1846           )))/(1+($X$2*F1846*D$8)^2))),           V_rtHz(E1846)/($X$2*D$8*(E1846*C$1017+E1846+F1846)),V_rtHz(F1846)*SQRT(Sum_Sq(E1846*D$8*$X$2*C$1017,1))/($X$2*D$8*(E1846*C$1017+E1846+F1846))))/SQRT(Sum_Sq(1/(1+$A1846)+$AC$2/$I$2-1/(1+(1+F1846/E1846)/C$1017),$X$2/$I$2)),IF(F1847&lt;0,"A",C1847))</f>
        <v>7.4243862874741671E-7</v>
      </c>
      <c r="E1846" s="13">
        <f t="shared" si="669"/>
        <v>1780.6774626884674</v>
      </c>
      <c r="F1846" s="12">
        <f t="shared" si="693"/>
        <v>5526.2702436494574</v>
      </c>
      <c r="H1846" s="13">
        <f>IF(K1846&gt;0,SQRT(Sum_Sq($AI$2,V_rtHz($AH$2)/(1+1/$A1846),V_rtHz($AH$2*$A1846)/(1+$A1846),$AN$2*$AH$2/(1+1/$A1846),$AM$2*SQRT(Sum_Sq(K1846,1/($X$2*I$8*(1+H$1017+K1846/J1846))))/SQRT(Sum_Sq($X$2*K1846*I$8,1)),                   $AQ$2*SQRT(Sum_Sq($AH$2/(1+1/$A1846)+K1846*( 1/(H$1017+1+K1846/J1846)-1)/(1+($X$2*K1846*I$8)^2), (K1846^2*I$8*$X$2+1/($X$2*I$8*(H$1017+1+K1846/J1846           )))/(1+($X$2*K1846*I$8)^2))),           V_rtHz(J1846)/($X$2*I$8*(J1846*H$1017+J1846+K1846)),V_rtHz(K1846)*SQRT(Sum_Sq(J1846*I$8*$X$2*H$1017,1))/($X$2*I$8*(J1846*H$1017+J1846+K1846))))/SQRT(Sum_Sq(1/(1+$A1846)+$AC$2/$I$2-1/(1+(1+K1846/J1846)/H$1017),$X$2/$I$2)),IF(K1847&lt;0,"A",H1847))</f>
        <v>8.1851124073028247E-7</v>
      </c>
      <c r="J1846" s="13">
        <f t="shared" si="670"/>
        <v>1604.5716424956356</v>
      </c>
      <c r="K1846" s="12">
        <f t="shared" si="694"/>
        <v>19393.592600492935</v>
      </c>
      <c r="M1846" s="13">
        <f>IF(P1846&gt;0,SQRT(Sum_Sq($AI$2,V_rtHz($AH$2)/(1+1/$A1846),V_rtHz($AH$2*$A1846)/(1+$A1846),$AN$2*$AH$2/(1+1/$A1846),$AM$2*SQRT(Sum_Sq(P1846,1/($X$2*N$8*(1+M$1017+P1846/O1846))))/SQRT(Sum_Sq($X$2*P1846*N$8,1)),                   $AQ$2*SQRT(Sum_Sq($AH$2/(1+1/$A1846)+P1846*( 1/(M$1017+1+P1846/O1846)-1)/(1+($X$2*P1846*N$8)^2), (P1846^2*N$8*$X$2+1/($X$2*N$8*(M$1017+1+P1846/O1846           )))/(1+($X$2*P1846*N$8)^2))),           V_rtHz(O1846)/($X$2*N$8*(O1846*M$1017+O1846+P1846)),V_rtHz(P1846)*SQRT(Sum_Sq(O1846*N$8*$X$2*M$1017,1))/($X$2*N$8*(O1846*M$1017+O1846+P1846))))/SQRT(Sum_Sq(1/(1+$A1846)+$AC$2/$I$2-1/(1+(1+P1846/O1846)/M$1017),$X$2/$I$2)),IF(P1847&lt;0,"A",M1847))</f>
        <v>1.1339422750589139E-6</v>
      </c>
      <c r="O1846" s="13">
        <f t="shared" si="671"/>
        <v>1559.0382700958298</v>
      </c>
      <c r="P1846" s="12">
        <f t="shared" si="695"/>
        <v>63119.071958301727</v>
      </c>
      <c r="R1846" s="13">
        <f>IF(U1846&gt;0,SQRT(Sum_Sq($AI$2,V_rtHz($AH$2)/(1+1/$A1846),V_rtHz($AH$2*$A1846)/(1+$A1846),$AN$2*$AH$2/(1+1/$A1846),$AM$2*SQRT(Sum_Sq(U1846,1/($X$2*S$8*(1+R$1017+U1846/T1846))))/SQRT(Sum_Sq($X$2*U1846*S$8,1)),                   $AQ$2*SQRT(Sum_Sq($AH$2/(1+1/$A1846)+U1846*( 1/(R$1017+1+U1846/T1846)-1)/(1+($X$2*U1846*S$8)^2), (U1846^2*S$8*$X$2+1/($X$2*S$8*(R$1017+1+U1846/T1846           )))/(1+($X$2*U1846*S$8)^2))),           V_rtHz(T1846)/($X$2*S$8*(T1846*R$1017+T1846+U1846)),V_rtHz(U1846)*SQRT(Sum_Sq(T1846*S$8*$X$2*R$1017,1))/($X$2*S$8*(T1846*R$1017+T1846+U1846))))/SQRT(Sum_Sq(1/(1+$A1846)+$AC$2/$I$2-1/(1+(1+U1846/T1846)/R$1017),$X$2/$I$2)),IF(U1847&lt;0,"A",R1847))</f>
        <v>1.8140305512592726E-6</v>
      </c>
      <c r="T1846" s="13">
        <f t="shared" si="672"/>
        <v>1545.4386316411219</v>
      </c>
      <c r="U1846" s="12">
        <f t="shared" si="696"/>
        <v>201356.48285056197</v>
      </c>
      <c r="X1846" s="13">
        <f>IF(AA1846&gt;0,SQRT(Sum_Sq($AI$2,V_rtHz($AH$2)/(1+1/$A1846),V_rtHz($AH$2*$A1846)/(1+$A1846),$AN$2*$AH$2/(1+1/$A1846),$AM$2*SQRT(Sum_Sq(AA1846,1/($X$2*Y$8*(1+X$1017+AA1846/Z1846))))/SQRT(Sum_Sq($X$2*AA1846*Y$8,1)),                   $AQ$2*SQRT(Sum_Sq($AH$2/(1+1/$A1846)+AA1846*( 1/(X$1017+1+AA1846/Z1846)-1)/(1+($X$2*AA1846*Y$8)^2), (AA1846^2*Y$8*$X$2+1/($X$2*Y$8*(X$1017+1+AA1846/Z1846           )))/(1+($X$2*AA1846*Y$8)^2))),           V_rtHz(Z1846)/($X$2*Y$8*(Z1846*X$1017+Z1846+AA1846)),V_rtHz(AA1846)*SQRT(Sum_Sq(Z1846*Y$8*$X$2*X$1017,1))/($X$2*Y$8*(Z1846*X$1017+Z1846+AA1846))))/SQRT(Sum_Sq(1/(1+$A1846)+$AC$2/$I$2-1/(1+(1+AA1846/Z1846)/X$1017),$X$2/$I$2)),IF(AA1847&lt;0,"A",X1847))</f>
        <v>3.1061028094483851E-6</v>
      </c>
      <c r="Z1846" s="13">
        <f t="shared" si="673"/>
        <v>1541.2126866720289</v>
      </c>
      <c r="AA1846" s="12">
        <f t="shared" si="697"/>
        <v>638491.0376543348</v>
      </c>
      <c r="AC1846" s="13">
        <f>IF(AF1846&gt;0,SQRT(Sum_Sq($AI$2,V_rtHz($AH$2)/(1+1/$A1846),V_rtHz($AH$2*$A1846)/(1+$A1846),$AN$2*$AH$2/(1+1/$A1846),$AM$2*SQRT(Sum_Sq(AF1846,1/($X$2*AD$8*(1+AC$1017+AF1846/AE1846))))/SQRT(Sum_Sq($X$2*AF1846*AD$8,1)),                   $AQ$2*SQRT(Sum_Sq($AH$2/(1+1/$A1846)+AF1846*( 1/(AC$1017+1+AF1846/AE1846)-1)/(1+($X$2*AF1846*AD$8)^2), (AF1846^2*AD$8*$X$2+1/($X$2*AD$8*(AC$1017+1+AF1846/AE1846           )))/(1+($X$2*AF1846*AD$8)^2))),           V_rtHz(AE1846)/($X$2*AD$8*(AE1846*AC$1017+AE1846+AF1846)),V_rtHz(AF1846)*SQRT(Sum_Sq(AE1846*AD$8*$X$2*AC$1017,1))/($X$2*AD$8*(AE1846*AC$1017+AE1846+AF1846))))/SQRT(Sum_Sq(1/(1+$A1846)+$AC$2/$I$2-1/(1+(1+AF1846/AE1846)/AC$1017),$X$2/$I$2)),IF(AF1847&lt;0,"A",AC1847))</f>
        <v>5.4553353313135839E-6</v>
      </c>
      <c r="AE1846" s="13">
        <f t="shared" si="674"/>
        <v>1539.883633980739</v>
      </c>
      <c r="AF1846" s="12">
        <f t="shared" si="698"/>
        <v>2020828.5903019994</v>
      </c>
      <c r="AG1846" s="13"/>
      <c r="AH1846" s="13">
        <f>IF(AK1846&gt;0,SQRT(Sum_Sq($AI$2,V_rtHz($AH$2)/(1+1/$A1846),V_rtHz($AH$2*$A1846)/(1+$A1846),$AN$2*$AH$2/(1+1/$A1846),$AM$2*SQRT(Sum_Sq(AK1846,1/($X$2*AI$8*(1+AH$1017+AK1846/AJ1846))))/SQRT(Sum_Sq($X$2*AK1846*AI$8,1)),                   $AQ$2*SQRT(Sum_Sq($AH$2/(1+1/$A1846)+AK1846*( 1/(AH$1017+1+AK1846/AJ1846)-1)/(1+($X$2*AK1846*AI$8)^2), (AK1846^2*AI$8*$X$2+1/($X$2*AI$8*(AH$1017+1+AK1846/AJ1846           )))/(1+($X$2*AK1846*AI$8)^2))),           V_rtHz(AJ1846)/($X$2*AI$8*(AJ1846*AH$1017+AJ1846+AK1846)),V_rtHz(AK1846)*SQRT(Sum_Sq(AJ1846*AI$8*$X$2*AH$1017,1))/($X$2*AI$8*(AJ1846*AH$1017+AJ1846+AK1846))))/SQRT(Sum_Sq(1/(1+$A1846)+$AC$2/$I$2-1/(1+(1+AK1846/AJ1846)/AH$1017),$X$2/$I$2)),IF(AK1847&lt;0,"A",AH1847))</f>
        <v>9.6648736865608858E-6</v>
      </c>
      <c r="AI1846" s="13"/>
      <c r="AJ1846" s="13">
        <f t="shared" si="675"/>
        <v>1539.4640766581449</v>
      </c>
      <c r="AK1846" s="12">
        <f t="shared" si="699"/>
        <v>6392162.7174010919</v>
      </c>
      <c r="AM1846" s="13">
        <f>IF(AP1846&gt;0,SQRT(Sum_Sq($AI$2,V_rtHz($AH$2)/(1+1/$A1846),V_rtHz($AH$2*$A1846)/(1+$A1846),$AN$2*$AH$2/(1+1/$A1846),$AM$2*SQRT(Sum_Sq(AP1846,1/($X$2*AN$8*(1+AM$1017+AP1846/AO1846))))/SQRT(Sum_Sq($X$2*AP1846*AN$8,1)),                   $AQ$2*SQRT(Sum_Sq($AH$2/(1+1/$A1846)+AP1846*( 1/(AM$1017+1+AP1846/AO1846)-1)/(1+($X$2*AP1846*AN$8)^2), (AP1846^2*AN$8*$X$2+1/($X$2*AN$8*(AM$1017+1+AP1846/AO1846           )))/(1+($X$2*AP1846*AN$8)^2))),           V_rtHz(AO1846)/($X$2*AN$8*(AO1846*AM$1017+AO1846+AP1846)),V_rtHz(AP1846)*SQRT(Sum_Sq(AO1846*AN$8*$X$2*AM$1017,1))/($X$2*AN$8*(AO1846*AM$1017+AO1846+AP1846))))/SQRT(Sum_Sq(1/(1+$A1846)+$AC$2/$I$2-1/(1+(1+AP1846/AO1846)/AM$1017),$X$2/$I$2)),IF(AP1847&lt;0,"A",AM1847))</f>
        <v>1.7179591508640272E-5</v>
      </c>
      <c r="AO1846" s="13">
        <f t="shared" si="676"/>
        <v>1539.3314734365642</v>
      </c>
      <c r="AP1846" s="12">
        <f t="shared" si="700"/>
        <v>20215534.645953923</v>
      </c>
      <c r="AR1846" s="13">
        <f t="shared" si="677"/>
        <v>31506.815879885424</v>
      </c>
      <c r="AS1846" s="13">
        <f t="shared" si="678"/>
        <v>0.34465664218175279</v>
      </c>
      <c r="AV1846" s="13"/>
      <c r="AW1846" s="13">
        <f t="shared" si="679"/>
        <v>9963.3300000000036</v>
      </c>
      <c r="AX1846" s="13">
        <f t="shared" si="680"/>
        <v>1.0898999999999985</v>
      </c>
      <c r="AZ1846" s="13"/>
      <c r="BA1846" s="13"/>
      <c r="BB1846" s="13">
        <f t="shared" si="681"/>
        <v>3150.6815879885426</v>
      </c>
      <c r="BC1846" s="13">
        <f t="shared" si="682"/>
        <v>3.4465664218175083</v>
      </c>
      <c r="BD1846" s="13"/>
      <c r="BE1846" s="13"/>
      <c r="BG1846" s="13">
        <f t="shared" si="683"/>
        <v>996.3330000000002</v>
      </c>
      <c r="BH1846" s="13">
        <f t="shared" si="684"/>
        <v>10.898999999999996</v>
      </c>
      <c r="BI1846" s="13"/>
      <c r="BL1846" s="13">
        <f t="shared" si="685"/>
        <v>315.06815879885437</v>
      </c>
      <c r="BM1846" s="13">
        <f t="shared" si="686"/>
        <v>34.465664218175107</v>
      </c>
      <c r="BP1846" s="13"/>
      <c r="BQ1846" s="13">
        <f t="shared" si="687"/>
        <v>99.633300000000006</v>
      </c>
      <c r="BR1846" s="13">
        <f t="shared" si="688"/>
        <v>108.98999999999991</v>
      </c>
      <c r="BT1846" s="13"/>
      <c r="BU1846" s="13"/>
      <c r="BV1846" s="13">
        <f t="shared" si="689"/>
        <v>31.50681587988543</v>
      </c>
      <c r="BW1846" s="13">
        <f t="shared" si="690"/>
        <v>344.65664218175101</v>
      </c>
      <c r="CA1846" s="13">
        <f t="shared" si="691"/>
        <v>9.9633299999999991</v>
      </c>
      <c r="CB1846" s="13">
        <f t="shared" si="692"/>
        <v>1089.9000000000042</v>
      </c>
    </row>
    <row r="1847" spans="1:80" x14ac:dyDescent="0.3">
      <c r="A1847" s="13">
        <f t="shared" si="668"/>
        <v>0.99540541735152588</v>
      </c>
      <c r="C1847" s="13">
        <f>IF(F1847&gt;0,SQRT(Sum_Sq($AI$2,V_rtHz($AH$2)/(1+1/$A1847),V_rtHz($AH$2*$A1847)/(1+$A1847),$AN$2*$AH$2/(1+1/$A1847),$AM$2*SQRT(Sum_Sq(F1847,1/($X$2*D$8*(1+C$1017+F1847/E1847))))/SQRT(Sum_Sq($X$2*F1847*D$8,1)),                   $AQ$2*SQRT(Sum_Sq($AH$2/(1+1/$A1847)+F1847*( 1/(C$1017+1+F1847/E1847)-1)/(1+($X$2*F1847*D$8)^2), (F1847^2*D$8*$X$2+1/($X$2*D$8*(C$1017+1+F1847/E1847           )))/(1+($X$2*F1847*D$8)^2))),           V_rtHz(E1847)/($X$2*D$8*(E1847*C$1017+E1847+F1847)),V_rtHz(F1847)*SQRT(Sum_Sq(E1847*D$8*$X$2*C$1017,1))/($X$2*D$8*(E1847*C$1017+E1847+F1847))))/SQRT(Sum_Sq(1/(1+$A1847)+$AC$2/$I$2-1/(1+(1+F1847/E1847)/C$1017),$X$2/$I$2)),IF(F1848&lt;0,"A",C1848))</f>
        <v>7.4719332982516527E-7</v>
      </c>
      <c r="E1847" s="13">
        <f t="shared" si="669"/>
        <v>1764.9672695262409</v>
      </c>
      <c r="F1847" s="12">
        <f t="shared" si="693"/>
        <v>5575.4602623503142</v>
      </c>
      <c r="H1847" s="13">
        <f>IF(K1847&gt;0,SQRT(Sum_Sq($AI$2,V_rtHz($AH$2)/(1+1/$A1847),V_rtHz($AH$2*$A1847)/(1+$A1847),$AN$2*$AH$2/(1+1/$A1847),$AM$2*SQRT(Sum_Sq(K1847,1/($X$2*I$8*(1+H$1017+K1847/J1847))))/SQRT(Sum_Sq($X$2*K1847*I$8,1)),                   $AQ$2*SQRT(Sum_Sq($AH$2/(1+1/$A1847)+K1847*( 1/(H$1017+1+K1847/J1847)-1)/(1+($X$2*K1847*I$8)^2), (K1847^2*I$8*$X$2+1/($X$2*I$8*(H$1017+1+K1847/J1847           )))/(1+($X$2*K1847*I$8)^2))),           V_rtHz(J1847)/($X$2*I$8*(J1847*H$1017+J1847+K1847)),V_rtHz(K1847)*SQRT(Sum_Sq(J1847*I$8*$X$2*H$1017,1))/($X$2*I$8*(J1847*H$1017+J1847+K1847))))/SQRT(Sum_Sq(1/(1+$A1847)+$AC$2/$I$2-1/(1+(1+K1847/J1847)/H$1017),$X$2/$I$2)),IF(K1848&lt;0,"A",H1848))</f>
        <v>8.2465840822210328E-7</v>
      </c>
      <c r="J1847" s="13">
        <f t="shared" si="670"/>
        <v>1593.1079015448124</v>
      </c>
      <c r="K1847" s="12">
        <f t="shared" si="694"/>
        <v>19533.145685040614</v>
      </c>
      <c r="M1847" s="13">
        <f>IF(P1847&gt;0,SQRT(Sum_Sq($AI$2,V_rtHz($AH$2)/(1+1/$A1847),V_rtHz($AH$2*$A1847)/(1+$A1847),$AN$2*$AH$2/(1+1/$A1847),$AM$2*SQRT(Sum_Sq(P1847,1/($X$2*N$8*(1+M$1017+P1847/O1847))))/SQRT(Sum_Sq($X$2*P1847*N$8,1)),                   $AQ$2*SQRT(Sum_Sq($AH$2/(1+1/$A1847)+P1847*( 1/(M$1017+1+P1847/O1847)-1)/(1+($X$2*P1847*N$8)^2), (P1847^2*N$8*$X$2+1/($X$2*N$8*(M$1017+1+P1847/O1847           )))/(1+($X$2*P1847*N$8)^2))),           V_rtHz(O1847)/($X$2*N$8*(O1847*M$1017+O1847+P1847)),V_rtHz(P1847)*SQRT(Sum_Sq(O1847*N$8*$X$2*M$1017,1))/($X$2*N$8*(O1847*M$1017+O1847+P1847))))/SQRT(Sum_Sq(1/(1+$A1847)+$AC$2/$I$2-1/(1+(1+P1847/O1847)/M$1017),$X$2/$I$2)),IF(P1848&lt;0,"A",M1848))</f>
        <v>1.1422984477257639E-6</v>
      </c>
      <c r="O1847" s="13">
        <f t="shared" si="671"/>
        <v>1548.530837597928</v>
      </c>
      <c r="P1847" s="12">
        <f t="shared" si="695"/>
        <v>63547.361387113378</v>
      </c>
      <c r="R1847" s="13">
        <f>IF(U1847&gt;0,SQRT(Sum_Sq($AI$2,V_rtHz($AH$2)/(1+1/$A1847),V_rtHz($AH$2*$A1847)/(1+$A1847),$AN$2*$AH$2/(1+1/$A1847),$AM$2*SQRT(Sum_Sq(U1847,1/($X$2*S$8*(1+R$1017+U1847/T1847))))/SQRT(Sum_Sq($X$2*U1847*S$8,1)),                   $AQ$2*SQRT(Sum_Sq($AH$2/(1+1/$A1847)+U1847*( 1/(R$1017+1+U1847/T1847)-1)/(1+($X$2*U1847*S$8)^2), (U1847^2*S$8*$X$2+1/($X$2*S$8*(R$1017+1+U1847/T1847           )))/(1+($X$2*U1847*S$8)^2))),           V_rtHz(T1847)/($X$2*S$8*(T1847*R$1017+T1847+U1847)),V_rtHz(U1847)*SQRT(Sum_Sq(T1847*S$8*$X$2*R$1017,1))/($X$2*S$8*(T1847*R$1017+T1847+U1847))))/SQRT(Sum_Sq(1/(1+$A1847)+$AC$2/$I$2-1/(1+(1+U1847/T1847)/R$1017),$X$2/$I$2)),IF(U1848&lt;0,"A",R1848))</f>
        <v>1.8270305293170014E-6</v>
      </c>
      <c r="T1847" s="13">
        <f t="shared" si="672"/>
        <v>1535.2060854997185</v>
      </c>
      <c r="U1847" s="12">
        <f t="shared" si="696"/>
        <v>202698.57595525964</v>
      </c>
      <c r="X1847" s="13">
        <f>IF(AA1847&gt;0,SQRT(Sum_Sq($AI$2,V_rtHz($AH$2)/(1+1/$A1847),V_rtHz($AH$2*$A1847)/(1+$A1847),$AN$2*$AH$2/(1+1/$A1847),$AM$2*SQRT(Sum_Sq(AA1847,1/($X$2*Y$8*(1+X$1017+AA1847/Z1847))))/SQRT(Sum_Sq($X$2*AA1847*Y$8,1)),                   $AQ$2*SQRT(Sum_Sq($AH$2/(1+1/$A1847)+AA1847*( 1/(X$1017+1+AA1847/Z1847)-1)/(1+($X$2*AA1847*Y$8)^2), (AA1847^2*Y$8*$X$2+1/($X$2*Y$8*(X$1017+1+AA1847/Z1847           )))/(1+($X$2*AA1847*Y$8)^2))),           V_rtHz(Z1847)/($X$2*Y$8*(Z1847*X$1017+Z1847+AA1847)),V_rtHz(AA1847)*SQRT(Sum_Sq(Z1847*Y$8*$X$2*X$1017,1))/($X$2*Y$8*(Z1847*X$1017+Z1847+AA1847))))/SQRT(Sum_Sq(1/(1+$A1847)+$AC$2/$I$2-1/(1+(1+AA1847/Z1847)/X$1017),$X$2/$I$2)),IF(AA1848&lt;0,"A",X1848))</f>
        <v>3.1280666655037845E-6</v>
      </c>
      <c r="Z1847" s="13">
        <f t="shared" si="673"/>
        <v>1531.0645665679458</v>
      </c>
      <c r="AA1847" s="12">
        <f t="shared" si="697"/>
        <v>642723.04973075644</v>
      </c>
      <c r="AC1847" s="13">
        <f>IF(AF1847&gt;0,SQRT(Sum_Sq($AI$2,V_rtHz($AH$2)/(1+1/$A1847),V_rtHz($AH$2*$A1847)/(1+$A1847),$AN$2*$AH$2/(1+1/$A1847),$AM$2*SQRT(Sum_Sq(AF1847,1/($X$2*AD$8*(1+AC$1017+AF1847/AE1847))))/SQRT(Sum_Sq($X$2*AF1847*AD$8,1)),                   $AQ$2*SQRT(Sum_Sq($AH$2/(1+1/$A1847)+AF1847*( 1/(AC$1017+1+AF1847/AE1847)-1)/(1+($X$2*AF1847*AD$8)^2), (AF1847^2*AD$8*$X$2+1/($X$2*AD$8*(AC$1017+1+AF1847/AE1847           )))/(1+($X$2*AF1847*AD$8)^2))),           V_rtHz(AE1847)/($X$2*AD$8*(AE1847*AC$1017+AE1847+AF1847)),V_rtHz(AF1847)*SQRT(Sum_Sq(AE1847*AD$8*$X$2*AC$1017,1))/($X$2*AD$8*(AE1847*AC$1017+AE1847+AF1847))))/SQRT(Sum_Sq(1/(1+$A1847)+$AC$2/$I$2-1/(1+(1+AF1847/AE1847)/AC$1017),$X$2/$I$2)),IF(AF1848&lt;0,"A",AC1848))</f>
        <v>5.4937271434789678E-6</v>
      </c>
      <c r="AE1847" s="13">
        <f t="shared" si="674"/>
        <v>1529.761968911514</v>
      </c>
      <c r="AF1847" s="12">
        <f t="shared" si="698"/>
        <v>2034199.3960672284</v>
      </c>
      <c r="AG1847" s="13"/>
      <c r="AH1847" s="13">
        <f>IF(AK1847&gt;0,SQRT(Sum_Sq($AI$2,V_rtHz($AH$2)/(1+1/$A1847),V_rtHz($AH$2*$A1847)/(1+$A1847),$AN$2*$AH$2/(1+1/$A1847),$AM$2*SQRT(Sum_Sq(AK1847,1/($X$2*AI$8*(1+AH$1017+AK1847/AJ1847))))/SQRT(Sum_Sq($X$2*AK1847*AI$8,1)),                   $AQ$2*SQRT(Sum_Sq($AH$2/(1+1/$A1847)+AK1847*( 1/(AH$1017+1+AK1847/AJ1847)-1)/(1+($X$2*AK1847*AI$8)^2), (AK1847^2*AI$8*$X$2+1/($X$2*AI$8*(AH$1017+1+AK1847/AJ1847           )))/(1+($X$2*AK1847*AI$8)^2))),           V_rtHz(AJ1847)/($X$2*AI$8*(AJ1847*AH$1017+AJ1847+AK1847)),V_rtHz(AK1847)*SQRT(Sum_Sq(AJ1847*AI$8*$X$2*AH$1017,1))/($X$2*AI$8*(AJ1847*AH$1017+AJ1847+AK1847))))/SQRT(Sum_Sq(1/(1+$A1847)+$AC$2/$I$2-1/(1+(1+AK1847/AJ1847)/AH$1017),$X$2/$I$2)),IF(AK1848&lt;0,"A",AH1848))</f>
        <v>9.7327982032917738E-6</v>
      </c>
      <c r="AI1847" s="13"/>
      <c r="AJ1847" s="13">
        <f t="shared" si="675"/>
        <v>1529.3507533457741</v>
      </c>
      <c r="AK1847" s="12">
        <f t="shared" si="699"/>
        <v>6434432.9474872472</v>
      </c>
      <c r="AM1847" s="13">
        <f>IF(AP1847&gt;0,SQRT(Sum_Sq($AI$2,V_rtHz($AH$2)/(1+1/$A1847),V_rtHz($AH$2*$A1847)/(1+$A1847),$AN$2*$AH$2/(1+1/$A1847),$AM$2*SQRT(Sum_Sq(AP1847,1/($X$2*AN$8*(1+AM$1017+AP1847/AO1847))))/SQRT(Sum_Sq($X$2*AP1847*AN$8,1)),                   $AQ$2*SQRT(Sum_Sq($AH$2/(1+1/$A1847)+AP1847*( 1/(AM$1017+1+AP1847/AO1847)-1)/(1+($X$2*AP1847*AN$8)^2), (AP1847^2*AN$8*$X$2+1/($X$2*AN$8*(AM$1017+1+AP1847/AO1847           )))/(1+($X$2*AP1847*AN$8)^2))),           V_rtHz(AO1847)/($X$2*AN$8*(AO1847*AM$1017+AO1847+AP1847)),V_rtHz(AP1847)*SQRT(Sum_Sq(AO1847*AN$8*$X$2*AM$1017,1))/($X$2*AN$8*(AO1847*AM$1017+AO1847+AP1847))))/SQRT(Sum_Sq(1/(1+$A1847)+$AC$2/$I$2-1/(1+(1+AP1847/AO1847)/AM$1017),$X$2/$I$2)),IF(AP1848&lt;0,"A",AM1848))</f>
        <v>1.7300364444512065E-5</v>
      </c>
      <c r="AO1847" s="13">
        <f t="shared" si="676"/>
        <v>1529.2207856203286</v>
      </c>
      <c r="AP1847" s="12">
        <f t="shared" si="700"/>
        <v>20349192.88665108</v>
      </c>
      <c r="AR1847" s="13">
        <f t="shared" si="677"/>
        <v>31506.815879885431</v>
      </c>
      <c r="AS1847" s="13">
        <f t="shared" si="678"/>
        <v>0.34465664218175279</v>
      </c>
      <c r="AV1847" s="13"/>
      <c r="AW1847" s="13">
        <f t="shared" si="679"/>
        <v>9963.3300000000036</v>
      </c>
      <c r="AX1847" s="13">
        <f t="shared" si="680"/>
        <v>1.0898999999999985</v>
      </c>
      <c r="AZ1847" s="13"/>
      <c r="BA1847" s="13"/>
      <c r="BB1847" s="13">
        <f t="shared" si="681"/>
        <v>3150.681587988543</v>
      </c>
      <c r="BC1847" s="13">
        <f t="shared" si="682"/>
        <v>3.4465664218174878</v>
      </c>
      <c r="BD1847" s="13"/>
      <c r="BE1847" s="13"/>
      <c r="BG1847" s="13">
        <f t="shared" si="683"/>
        <v>996.3330000000002</v>
      </c>
      <c r="BH1847" s="13">
        <f t="shared" si="684"/>
        <v>10.898999999999978</v>
      </c>
      <c r="BI1847" s="13"/>
      <c r="BL1847" s="13">
        <f t="shared" si="685"/>
        <v>315.06815879885437</v>
      </c>
      <c r="BM1847" s="13">
        <f t="shared" si="686"/>
        <v>34.465664218175192</v>
      </c>
      <c r="BP1847" s="13"/>
      <c r="BQ1847" s="13">
        <f t="shared" si="687"/>
        <v>99.633300000000006</v>
      </c>
      <c r="BR1847" s="13">
        <f t="shared" si="688"/>
        <v>108.99000000000034</v>
      </c>
      <c r="BT1847" s="13"/>
      <c r="BU1847" s="13"/>
      <c r="BV1847" s="13">
        <f t="shared" si="689"/>
        <v>31.50681587988543</v>
      </c>
      <c r="BW1847" s="13">
        <f t="shared" si="690"/>
        <v>344.65664218175209</v>
      </c>
      <c r="CA1847" s="13">
        <f t="shared" si="691"/>
        <v>9.9633299999999991</v>
      </c>
      <c r="CB1847" s="13">
        <f t="shared" si="692"/>
        <v>1089.9000000000015</v>
      </c>
    </row>
    <row r="1848" spans="1:80" x14ac:dyDescent="0.3">
      <c r="A1848" s="13">
        <f t="shared" si="668"/>
        <v>1.0092528860766821</v>
      </c>
      <c r="C1848" s="13">
        <f>IF(F1848&gt;0,SQRT(Sum_Sq($AI$2,V_rtHz($AH$2)/(1+1/$A1848),V_rtHz($AH$2*$A1848)/(1+$A1848),$AN$2*$AH$2/(1+1/$A1848),$AM$2*SQRT(Sum_Sq(F1848,1/($X$2*D$8*(1+C$1017+F1848/E1848))))/SQRT(Sum_Sq($X$2*F1848*D$8,1)),                   $AQ$2*SQRT(Sum_Sq($AH$2/(1+1/$A1848)+F1848*( 1/(C$1017+1+F1848/E1848)-1)/(1+($X$2*F1848*D$8)^2), (F1848^2*D$8*$X$2+1/($X$2*D$8*(C$1017+1+F1848/E1848           )))/(1+($X$2*F1848*D$8)^2))),           V_rtHz(E1848)/($X$2*D$8*(E1848*C$1017+E1848+F1848)),V_rtHz(F1848)*SQRT(Sum_Sq(E1848*D$8*$X$2*C$1017,1))/($X$2*D$8*(E1848*C$1017+E1848+F1848))))/SQRT(Sum_Sq(1/(1+$A1848)+$AC$2/$I$2-1/(1+(1+F1848/E1848)/C$1017),$X$2/$I$2)),IF(F1849&lt;0,"A",C1849))</f>
        <v>7.520677195075149E-7</v>
      </c>
      <c r="E1848" s="13">
        <f t="shared" si="669"/>
        <v>1749.4628430632956</v>
      </c>
      <c r="F1848" s="12">
        <f t="shared" si="693"/>
        <v>5624.8721798296938</v>
      </c>
      <c r="H1848" s="13">
        <f>IF(K1848&gt;0,SQRT(Sum_Sq($AI$2,V_rtHz($AH$2)/(1+1/$A1848),V_rtHz($AH$2*$A1848)/(1+$A1848),$AN$2*$AH$2/(1+1/$A1848),$AM$2*SQRT(Sum_Sq(K1848,1/($X$2*I$8*(1+H$1017+K1848/J1848))))/SQRT(Sum_Sq($X$2*K1848*I$8,1)),                   $AQ$2*SQRT(Sum_Sq($AH$2/(1+1/$A1848)+K1848*( 1/(H$1017+1+K1848/J1848)-1)/(1+($X$2*K1848*I$8)^2), (K1848^2*I$8*$X$2+1/($X$2*I$8*(H$1017+1+K1848/J1848           )))/(1+($X$2*K1848*I$8)^2))),           V_rtHz(J1848)/($X$2*I$8*(J1848*H$1017+J1848+K1848)),V_rtHz(K1848)*SQRT(Sum_Sq(J1848*I$8*$X$2*H$1017,1))/($X$2*I$8*(J1848*H$1017+J1848+K1848))))/SQRT(Sum_Sq(1/(1+$A1848)+$AC$2/$I$2-1/(1+(1+K1848/J1848)/H$1017),$X$2/$I$2)),IF(K1849&lt;0,"A",H1849))</f>
        <v>8.3092302518539946E-7</v>
      </c>
      <c r="J1848" s="13">
        <f t="shared" si="670"/>
        <v>1581.7358349219314</v>
      </c>
      <c r="K1848" s="12">
        <f t="shared" si="694"/>
        <v>19673.581419744496</v>
      </c>
      <c r="M1848" s="13">
        <f>IF(P1848&gt;0,SQRT(Sum_Sq($AI$2,V_rtHz($AH$2)/(1+1/$A1848),V_rtHz($AH$2*$A1848)/(1+$A1848),$AN$2*$AH$2/(1+1/$A1848),$AM$2*SQRT(Sum_Sq(P1848,1/($X$2*N$8*(1+M$1017+P1848/O1848))))/SQRT(Sum_Sq($X$2*P1848*N$8,1)),                   $AQ$2*SQRT(Sum_Sq($AH$2/(1+1/$A1848)+P1848*( 1/(M$1017+1+P1848/O1848)-1)/(1+($X$2*P1848*N$8)^2), (P1848^2*N$8*$X$2+1/($X$2*N$8*(M$1017+1+P1848/O1848           )))/(1+($X$2*P1848*N$8)^2))),           V_rtHz(O1848)/($X$2*N$8*(O1848*M$1017+O1848+P1848)),V_rtHz(P1848)*SQRT(Sum_Sq(O1848*N$8*$X$2*M$1017,1))/($X$2*N$8*(O1848*M$1017+O1848+P1848))))/SQRT(Sum_Sq(1/(1+$A1848)+$AC$2/$I$2-1/(1+(1+P1848/O1848)/M$1017),$X$2/$I$2)),IF(P1849&lt;0,"A",M1849))</f>
        <v>1.1508040478403857E-6</v>
      </c>
      <c r="O1848" s="13">
        <f t="shared" si="671"/>
        <v>1538.0944722494187</v>
      </c>
      <c r="P1848" s="12">
        <f t="shared" si="695"/>
        <v>63978.546527126106</v>
      </c>
      <c r="R1848" s="13">
        <f>IF(U1848&gt;0,SQRT(Sum_Sq($AI$2,V_rtHz($AH$2)/(1+1/$A1848),V_rtHz($AH$2*$A1848)/(1+$A1848),$AN$2*$AH$2/(1+1/$A1848),$AM$2*SQRT(Sum_Sq(U1848,1/($X$2*S$8*(1+R$1017+U1848/T1848))))/SQRT(Sum_Sq($X$2*U1848*S$8,1)),                   $AQ$2*SQRT(Sum_Sq($AH$2/(1+1/$A1848)+U1848*( 1/(R$1017+1+U1848/T1848)-1)/(1+($X$2*U1848*S$8)^2), (U1848^2*S$8*$X$2+1/($X$2*S$8*(R$1017+1+U1848/T1848           )))/(1+($X$2*U1848*S$8)^2))),           V_rtHz(T1848)/($X$2*S$8*(T1848*R$1017+T1848+U1848)),V_rtHz(U1848)*SQRT(Sum_Sq(T1848*S$8*$X$2*R$1017,1))/($X$2*S$8*(T1848*R$1017+T1848+U1848))))/SQRT(Sum_Sq(1/(1+$A1848)+$AC$2/$I$2-1/(1+(1+U1848/T1848)/R$1017),$X$2/$I$2)),IF(U1849&lt;0,"A",R1849))</f>
        <v>1.8402561167540273E-6</v>
      </c>
      <c r="T1848" s="13">
        <f t="shared" si="672"/>
        <v>1525.0390479567225</v>
      </c>
      <c r="U1848" s="12">
        <f t="shared" si="696"/>
        <v>204049.91448945002</v>
      </c>
      <c r="X1848" s="13">
        <f>IF(AA1848&gt;0,SQRT(Sum_Sq($AI$2,V_rtHz($AH$2)/(1+1/$A1848),V_rtHz($AH$2*$A1848)/(1+$A1848),$AN$2*$AH$2/(1+1/$A1848),$AM$2*SQRT(Sum_Sq(AA1848,1/($X$2*Y$8*(1+X$1017+AA1848/Z1848))))/SQRT(Sum_Sq($X$2*AA1848*Y$8,1)),                   $AQ$2*SQRT(Sum_Sq($AH$2/(1+1/$A1848)+AA1848*( 1/(X$1017+1+AA1848/Z1848)-1)/(1+($X$2*AA1848*Y$8)^2), (AA1848^2*Y$8*$X$2+1/($X$2*Y$8*(X$1017+1+AA1848/Z1848           )))/(1+($X$2*AA1848*Y$8)^2))),           V_rtHz(Z1848)/($X$2*Y$8*(Z1848*X$1017+Z1848+AA1848)),V_rtHz(AA1848)*SQRT(Sum_Sq(Z1848*Y$8*$X$2*X$1017,1))/($X$2*Y$8*(Z1848*X$1017+Z1848+AA1848))))/SQRT(Sum_Sq(1/(1+$A1848)+$AC$2/$I$2-1/(1+(1+AA1848/Z1848)/X$1017),$X$2/$I$2)),IF(AA1849&lt;0,"A",X1849))</f>
        <v>3.1504070646330167E-6</v>
      </c>
      <c r="Z1848" s="13">
        <f t="shared" si="673"/>
        <v>1520.9802810395679</v>
      </c>
      <c r="AA1848" s="12">
        <f t="shared" si="697"/>
        <v>646984.38226080395</v>
      </c>
      <c r="AC1848" s="13">
        <f>IF(AF1848&gt;0,SQRT(Sum_Sq($AI$2,V_rtHz($AH$2)/(1+1/$A1848),V_rtHz($AH$2*$A1848)/(1+$A1848),$AN$2*$AH$2/(1+1/$A1848),$AM$2*SQRT(Sum_Sq(AF1848,1/($X$2*AD$8*(1+AC$1017+AF1848/AE1848))))/SQRT(Sum_Sq($X$2*AF1848*AD$8,1)),                   $AQ$2*SQRT(Sum_Sq($AH$2/(1+1/$A1848)+AF1848*( 1/(AC$1017+1+AF1848/AE1848)-1)/(1+($X$2*AF1848*AD$8)^2), (AF1848^2*AD$8*$X$2+1/($X$2*AD$8*(AC$1017+1+AF1848/AE1848           )))/(1+($X$2*AF1848*AD$8)^2))),           V_rtHz(AE1848)/($X$2*AD$8*(AE1848*AC$1017+AE1848+AF1848)),V_rtHz(AF1848)*SQRT(Sum_Sq(AE1848*AD$8*$X$2*AC$1017,1))/($X$2*AD$8*(AE1848*AC$1017+AE1848+AF1848))))/SQRT(Sum_Sq(1/(1+$A1848)+$AC$2/$I$2-1/(1+(1+AF1848/AE1848)/AC$1017),$X$2/$I$2)),IF(AF1849&lt;0,"A",AC1849))</f>
        <v>5.5327743281473421E-6</v>
      </c>
      <c r="AE1848" s="13">
        <f t="shared" si="674"/>
        <v>1519.7036170825947</v>
      </c>
      <c r="AF1848" s="12">
        <f t="shared" si="698"/>
        <v>2047663.0036982337</v>
      </c>
      <c r="AG1848" s="13"/>
      <c r="AH1848" s="13">
        <f>IF(AK1848&gt;0,SQRT(Sum_Sq($AI$2,V_rtHz($AH$2)/(1+1/$A1848),V_rtHz($AH$2*$A1848)/(1+$A1848),$AN$2*$AH$2/(1+1/$A1848),$AM$2*SQRT(Sum_Sq(AK1848,1/($X$2*AI$8*(1+AH$1017+AK1848/AJ1848))))/SQRT(Sum_Sq($X$2*AK1848*AI$8,1)),                   $AQ$2*SQRT(Sum_Sq($AH$2/(1+1/$A1848)+AK1848*( 1/(AH$1017+1+AK1848/AJ1848)-1)/(1+($X$2*AK1848*AI$8)^2), (AK1848^2*AI$8*$X$2+1/($X$2*AI$8*(AH$1017+1+AK1848/AJ1848           )))/(1+($X$2*AK1848*AI$8)^2))),           V_rtHz(AJ1848)/($X$2*AI$8*(AJ1848*AH$1017+AJ1848+AK1848)),V_rtHz(AK1848)*SQRT(Sum_Sq(AJ1848*AI$8*$X$2*AH$1017,1))/($X$2*AI$8*(AJ1848*AH$1017+AJ1848+AK1848))))/SQRT(Sum_Sq(1/(1+$A1848)+$AC$2/$I$2-1/(1+(1+AK1848/AJ1848)/AH$1017),$X$2/$I$2)),IF(AK1849&lt;0,"A",AH1849))</f>
        <v>9.8018806750221182E-6</v>
      </c>
      <c r="AI1848" s="13"/>
      <c r="AJ1848" s="13">
        <f t="shared" si="675"/>
        <v>1519.3005792064041</v>
      </c>
      <c r="AK1848" s="12">
        <f t="shared" si="699"/>
        <v>6476996.7248565182</v>
      </c>
      <c r="AM1848" s="13">
        <f>IF(AP1848&gt;0,SQRT(Sum_Sq($AI$2,V_rtHz($AH$2)/(1+1/$A1848),V_rtHz($AH$2*$A1848)/(1+$A1848),$AN$2*$AH$2/(1+1/$A1848),$AM$2*SQRT(Sum_Sq(AP1848,1/($X$2*AN$8*(1+AM$1017+AP1848/AO1848))))/SQRT(Sum_Sq($X$2*AP1848*AN$8,1)),                   $AQ$2*SQRT(Sum_Sq($AH$2/(1+1/$A1848)+AP1848*( 1/(AM$1017+1+AP1848/AO1848)-1)/(1+($X$2*AP1848*AN$8)^2), (AP1848^2*AN$8*$X$2+1/($X$2*AN$8*(AM$1017+1+AP1848/AO1848           )))/(1+($X$2*AP1848*AN$8)^2))),           V_rtHz(AO1848)/($X$2*AN$8*(AO1848*AM$1017+AO1848+AP1848)),V_rtHz(AP1848)*SQRT(Sum_Sq(AO1848*AN$8*$X$2*AM$1017,1))/($X$2*AN$8*(AO1848*AM$1017+AO1848+AP1848))))/SQRT(Sum_Sq(1/(1+$A1848)+$AC$2/$I$2-1/(1+(1+AP1848/AO1848)/AM$1017),$X$2/$I$2)),IF(AP1849&lt;0,"A",AM1849))</f>
        <v>1.7423195752708862E-5</v>
      </c>
      <c r="AO1848" s="13">
        <f t="shared" si="676"/>
        <v>1519.173195173478</v>
      </c>
      <c r="AP1848" s="12">
        <f t="shared" si="700"/>
        <v>20483779.487243179</v>
      </c>
      <c r="AR1848" s="13">
        <f t="shared" si="677"/>
        <v>31506.815879885424</v>
      </c>
      <c r="AS1848" s="13">
        <f t="shared" si="678"/>
        <v>0.34465664218175279</v>
      </c>
      <c r="AV1848" s="13"/>
      <c r="AW1848" s="13">
        <f t="shared" si="679"/>
        <v>9963.3300000000036</v>
      </c>
      <c r="AX1848" s="13">
        <f t="shared" si="680"/>
        <v>1.0898999999999985</v>
      </c>
      <c r="AZ1848" s="13"/>
      <c r="BA1848" s="13"/>
      <c r="BB1848" s="13">
        <f t="shared" si="681"/>
        <v>3150.681587988543</v>
      </c>
      <c r="BC1848" s="13">
        <f t="shared" si="682"/>
        <v>3.4465664218174945</v>
      </c>
      <c r="BD1848" s="13"/>
      <c r="BE1848" s="13"/>
      <c r="BG1848" s="13">
        <f t="shared" si="683"/>
        <v>996.3330000000002</v>
      </c>
      <c r="BH1848" s="13">
        <f t="shared" si="684"/>
        <v>10.898999999999944</v>
      </c>
      <c r="BI1848" s="13"/>
      <c r="BL1848" s="13">
        <f t="shared" si="685"/>
        <v>315.06815879885437</v>
      </c>
      <c r="BM1848" s="13">
        <f t="shared" si="686"/>
        <v>34.465664218175149</v>
      </c>
      <c r="BP1848" s="13"/>
      <c r="BQ1848" s="13">
        <f t="shared" si="687"/>
        <v>99.633300000000006</v>
      </c>
      <c r="BR1848" s="13">
        <f t="shared" si="688"/>
        <v>108.98999999999991</v>
      </c>
      <c r="BT1848" s="13"/>
      <c r="BU1848" s="13"/>
      <c r="BV1848" s="13">
        <f t="shared" si="689"/>
        <v>31.50681587988543</v>
      </c>
      <c r="BW1848" s="13">
        <f t="shared" si="690"/>
        <v>344.65664218175209</v>
      </c>
      <c r="CA1848" s="13">
        <f t="shared" si="691"/>
        <v>9.9633299999999991</v>
      </c>
      <c r="CB1848" s="13">
        <f t="shared" si="692"/>
        <v>1089.9000000000028</v>
      </c>
    </row>
    <row r="1849" spans="1:80" x14ac:dyDescent="0.3">
      <c r="A1849" s="13">
        <f t="shared" si="668"/>
        <v>1.0232929922807525</v>
      </c>
      <c r="C1849" s="13">
        <f>IF(F1849&gt;0,SQRT(Sum_Sq($AI$2,V_rtHz($AH$2)/(1+1/$A1849),V_rtHz($AH$2*$A1849)/(1+$A1849),$AN$2*$AH$2/(1+1/$A1849),$AM$2*SQRT(Sum_Sq(F1849,1/($X$2*D$8*(1+C$1017+F1849/E1849))))/SQRT(Sum_Sq($X$2*F1849*D$8,1)),                   $AQ$2*SQRT(Sum_Sq($AH$2/(1+1/$A1849)+F1849*( 1/(C$1017+1+F1849/E1849)-1)/(1+($X$2*F1849*D$8)^2), (F1849^2*D$8*$X$2+1/($X$2*D$8*(C$1017+1+F1849/E1849           )))/(1+($X$2*F1849*D$8)^2))),           V_rtHz(E1849)/($X$2*D$8*(E1849*C$1017+E1849+F1849)),V_rtHz(F1849)*SQRT(Sum_Sq(E1849*D$8*$X$2*C$1017,1))/($X$2*D$8*(E1849*C$1017+E1849+F1849))))/SQRT(Sum_Sq(1/(1+$A1849)+$AC$2/$I$2-1/(1+(1+F1849/E1849)/C$1017),$X$2/$I$2)),IF(F1850&lt;0,"A",C1850))</f>
        <v>7.5706308509202669E-7</v>
      </c>
      <c r="E1849" s="13">
        <f t="shared" si="669"/>
        <v>1734.1596487379973</v>
      </c>
      <c r="F1849" s="12">
        <f t="shared" si="693"/>
        <v>5674.5091968630104</v>
      </c>
      <c r="H1849" s="13">
        <f>IF(K1849&gt;0,SQRT(Sum_Sq($AI$2,V_rtHz($AH$2)/(1+1/$A1849),V_rtHz($AH$2*$A1849)/(1+$A1849),$AN$2*$AH$2/(1+1/$A1849),$AM$2*SQRT(Sum_Sq(K1849,1/($X$2*I$8*(1+H$1017+K1849/J1849))))/SQRT(Sum_Sq($X$2*K1849*I$8,1)),                   $AQ$2*SQRT(Sum_Sq($AH$2/(1+1/$A1849)+K1849*( 1/(H$1017+1+K1849/J1849)-1)/(1+($X$2*K1849*I$8)^2), (K1849^2*I$8*$X$2+1/($X$2*I$8*(H$1017+1+K1849/J1849           )))/(1+($X$2*K1849*I$8)^2))),           V_rtHz(J1849)/($X$2*I$8*(J1849*H$1017+J1849+K1849)),V_rtHz(K1849)*SQRT(Sum_Sq(J1849*I$8*$X$2*H$1017,1))/($X$2*I$8*(J1849*H$1017+J1849+K1849))))/SQRT(Sum_Sq(1/(1+$A1849)+$AC$2/$I$2-1/(1+(1+K1849/J1849)/H$1017),$X$2/$I$2)),IF(K1850&lt;0,"A",H1850))</f>
        <v>8.3730697215126759E-7</v>
      </c>
      <c r="J1849" s="13">
        <f t="shared" si="670"/>
        <v>1570.4544700653762</v>
      </c>
      <c r="K1849" s="12">
        <f t="shared" si="694"/>
        <v>19814.90665664999</v>
      </c>
      <c r="M1849" s="13">
        <f>IF(P1849&gt;0,SQRT(Sum_Sq($AI$2,V_rtHz($AH$2)/(1+1/$A1849),V_rtHz($AH$2*$A1849)/(1+$A1849),$AN$2*$AH$2/(1+1/$A1849),$AM$2*SQRT(Sum_Sq(P1849,1/($X$2*N$8*(1+M$1017+P1849/O1849))))/SQRT(Sum_Sq($X$2*P1849*N$8,1)),                   $AQ$2*SQRT(Sum_Sq($AH$2/(1+1/$A1849)+P1849*( 1/(M$1017+1+P1849/O1849)-1)/(1+($X$2*P1849*N$8)^2), (P1849^2*N$8*$X$2+1/($X$2*N$8*(M$1017+1+P1849/O1849           )))/(1+($X$2*P1849*N$8)^2))),           V_rtHz(O1849)/($X$2*N$8*(O1849*M$1017+O1849+P1849)),V_rtHz(P1849)*SQRT(Sum_Sq(O1849*N$8*$X$2*M$1017,1))/($X$2*N$8*(O1849*M$1017+O1849+P1849))))/SQRT(Sum_Sq(1/(1+$A1849)+$AC$2/$I$2-1/(1+(1+P1849/O1849)/M$1017),$X$2/$I$2)),IF(P1850&lt;0,"A",M1850))</f>
        <v>1.1594614813680576E-6</v>
      </c>
      <c r="O1849" s="13">
        <f t="shared" si="671"/>
        <v>1527.728665514964</v>
      </c>
      <c r="P1849" s="12">
        <f t="shared" si="695"/>
        <v>64412.64798991954</v>
      </c>
      <c r="R1849" s="13">
        <f>IF(U1849&gt;0,SQRT(Sum_Sq($AI$2,V_rtHz($AH$2)/(1+1/$A1849),V_rtHz($AH$2*$A1849)/(1+$A1849),$AN$2*$AH$2/(1+1/$A1849),$AM$2*SQRT(Sum_Sq(U1849,1/($X$2*S$8*(1+R$1017+U1849/T1849))))/SQRT(Sum_Sq($X$2*U1849*S$8,1)),                   $AQ$2*SQRT(Sum_Sq($AH$2/(1+1/$A1849)+U1849*( 1/(R$1017+1+U1849/T1849)-1)/(1+($X$2*U1849*S$8)^2), (U1849^2*S$8*$X$2+1/($X$2*S$8*(R$1017+1+U1849/T1849           )))/(1+($X$2*U1849*S$8)^2))),           V_rtHz(T1849)/($X$2*S$8*(T1849*R$1017+T1849+U1849)),V_rtHz(U1849)*SQRT(Sum_Sq(T1849*S$8*$X$2*R$1017,1))/($X$2*S$8*(T1849*R$1017+T1849+U1849))))/SQRT(Sum_Sq(1/(1+$A1849)+$AC$2/$I$2-1/(1+(1+U1849/T1849)/R$1017),$X$2/$I$2)),IF(U1850&lt;0,"A",R1850))</f>
        <v>1.8537108682261088E-6</v>
      </c>
      <c r="T1849" s="13">
        <f t="shared" si="672"/>
        <v>1514.9371233438051</v>
      </c>
      <c r="U1849" s="12">
        <f t="shared" si="696"/>
        <v>205410.56294256533</v>
      </c>
      <c r="X1849" s="13">
        <f>IF(AA1849&gt;0,SQRT(Sum_Sq($AI$2,V_rtHz($AH$2)/(1+1/$A1849),V_rtHz($AH$2*$A1849)/(1+$A1849),$AN$2*$AH$2/(1+1/$A1849),$AM$2*SQRT(Sum_Sq(AA1849,1/($X$2*Y$8*(1+X$1017+AA1849/Z1849))))/SQRT(Sum_Sq($X$2*AA1849*Y$8,1)),                   $AQ$2*SQRT(Sum_Sq($AH$2/(1+1/$A1849)+AA1849*( 1/(X$1017+1+AA1849/Z1849)-1)/(1+($X$2*AA1849*Y$8)^2), (AA1849^2*Y$8*$X$2+1/($X$2*Y$8*(X$1017+1+AA1849/Z1849           )))/(1+($X$2*AA1849*Y$8)^2))),           V_rtHz(Z1849)/($X$2*Y$8*(Z1849*X$1017+Z1849+AA1849)),V_rtHz(AA1849)*SQRT(Sum_Sq(Z1849*Y$8*$X$2*X$1017,1))/($X$2*Y$8*(Z1849*X$1017+Z1849+AA1849))))/SQRT(Sum_Sq(1/(1+$A1849)+$AC$2/$I$2-1/(1+(1+AA1849/Z1849)/X$1017),$X$2/$I$2)),IF(AA1850&lt;0,"A",X1850))</f>
        <v>3.1731298640169873E-6</v>
      </c>
      <c r="Z1849" s="13">
        <f t="shared" si="673"/>
        <v>1510.959467304614</v>
      </c>
      <c r="AA1849" s="12">
        <f t="shared" si="697"/>
        <v>651275.23858379014</v>
      </c>
      <c r="AC1849" s="13">
        <f>IF(AF1849&gt;0,SQRT(Sum_Sq($AI$2,V_rtHz($AH$2)/(1+1/$A1849),V_rtHz($AH$2*$A1849)/(1+$A1849),$AN$2*$AH$2/(1+1/$A1849),$AM$2*SQRT(Sum_Sq(AF1849,1/($X$2*AD$8*(1+AC$1017+AF1849/AE1849))))/SQRT(Sum_Sq($X$2*AF1849*AD$8,1)),                   $AQ$2*SQRT(Sum_Sq($AH$2/(1+1/$A1849)+AF1849*( 1/(AC$1017+1+AF1849/AE1849)-1)/(1+($X$2*AF1849*AD$8)^2), (AF1849^2*AD$8*$X$2+1/($X$2*AD$8*(AC$1017+1+AF1849/AE1849           )))/(1+($X$2*AF1849*AD$8)^2))),           V_rtHz(AE1849)/($X$2*AD$8*(AE1849*AC$1017+AE1849+AF1849)),V_rtHz(AF1849)*SQRT(Sum_Sq(AE1849*AD$8*$X$2*AC$1017,1))/($X$2*AD$8*(AE1849*AC$1017+AE1849+AF1849))))/SQRT(Sum_Sq(1/(1+$A1849)+$AC$2/$I$2-1/(1+(1+AF1849/AE1849)/AC$1017),$X$2/$I$2)),IF(AF1850&lt;0,"A",AC1850))</f>
        <v>5.5724870296258395E-6</v>
      </c>
      <c r="AE1849" s="13">
        <f t="shared" si="674"/>
        <v>1509.7082258463361</v>
      </c>
      <c r="AF1849" s="12">
        <f t="shared" si="698"/>
        <v>2061220.0556448128</v>
      </c>
      <c r="AG1849" s="13"/>
      <c r="AH1849" s="13">
        <f>IF(AK1849&gt;0,SQRT(Sum_Sq($AI$2,V_rtHz($AH$2)/(1+1/$A1849),V_rtHz($AH$2*$A1849)/(1+$A1849),$AN$2*$AH$2/(1+1/$A1849),$AM$2*SQRT(Sum_Sq(AK1849,1/($X$2*AI$8*(1+AH$1017+AK1849/AJ1849))))/SQRT(Sum_Sq($X$2*AK1849*AI$8,1)),                   $AQ$2*SQRT(Sum_Sq($AH$2/(1+1/$A1849)+AK1849*( 1/(AH$1017+1+AK1849/AJ1849)-1)/(1+($X$2*AK1849*AI$8)^2), (AK1849^2*AI$8*$X$2+1/($X$2*AI$8*(AH$1017+1+AK1849/AJ1849           )))/(1+($X$2*AK1849*AI$8)^2))),           V_rtHz(AJ1849)/($X$2*AI$8*(AJ1849*AH$1017+AJ1849+AK1849)),V_rtHz(AK1849)*SQRT(Sum_Sq(AJ1849*AI$8*$X$2*AH$1017,1))/($X$2*AI$8*(AJ1849*AH$1017+AJ1849+AK1849))))/SQRT(Sum_Sq(1/(1+$A1849)+$AC$2/$I$2-1/(1+(1+AK1849/AJ1849)/AH$1017),$X$2/$I$2)),IF(AK1850&lt;0,"A",AH1850))</f>
        <v>9.8721389991400175E-6</v>
      </c>
      <c r="AI1849" s="13"/>
      <c r="AJ1849" s="13">
        <f t="shared" si="675"/>
        <v>1509.3132047712318</v>
      </c>
      <c r="AK1849" s="12">
        <f t="shared" si="699"/>
        <v>6519856.0805568695</v>
      </c>
      <c r="AM1849" s="13">
        <f>IF(AP1849&gt;0,SQRT(Sum_Sq($AI$2,V_rtHz($AH$2)/(1+1/$A1849),V_rtHz($AH$2*$A1849)/(1+$A1849),$AN$2*$AH$2/(1+1/$A1849),$AM$2*SQRT(Sum_Sq(AP1849,1/($X$2*AN$8*(1+AM$1017+AP1849/AO1849))))/SQRT(Sum_Sq($X$2*AP1849*AN$8,1)),                   $AQ$2*SQRT(Sum_Sq($AH$2/(1+1/$A1849)+AP1849*( 1/(AM$1017+1+AP1849/AO1849)-1)/(1+($X$2*AP1849*AN$8)^2), (AP1849^2*AN$8*$X$2+1/($X$2*AN$8*(AM$1017+1+AP1849/AO1849           )))/(1+($X$2*AP1849*AN$8)^2))),           V_rtHz(AO1849)/($X$2*AN$8*(AO1849*AM$1017+AO1849+AP1849)),V_rtHz(AP1849)*SQRT(Sum_Sq(AO1849*AN$8*$X$2*AM$1017,1))/($X$2*AN$8*(AO1849*AM$1017+AO1849+AP1849))))/SQRT(Sum_Sq(1/(1+$A1849)+$AC$2/$I$2-1/(1+(1+AP1849/AO1849)/AM$1017),$X$2/$I$2)),IF(AP1850&lt;0,"A",AM1850))</f>
        <v>1.7548117252841343E-5</v>
      </c>
      <c r="AO1849" s="13">
        <f t="shared" si="676"/>
        <v>1509.1883536298603</v>
      </c>
      <c r="AP1849" s="12">
        <f t="shared" si="700"/>
        <v>20619300.869913939</v>
      </c>
      <c r="AR1849" s="13">
        <f t="shared" si="677"/>
        <v>31506.815879885424</v>
      </c>
      <c r="AS1849" s="13">
        <f t="shared" si="678"/>
        <v>0.34465664218175224</v>
      </c>
      <c r="AV1849" s="13"/>
      <c r="AW1849" s="13">
        <f t="shared" si="679"/>
        <v>9963.3300000000036</v>
      </c>
      <c r="AX1849" s="13">
        <f t="shared" si="680"/>
        <v>1.0898999999999957</v>
      </c>
      <c r="AZ1849" s="13"/>
      <c r="BA1849" s="13"/>
      <c r="BB1849" s="13">
        <f t="shared" si="681"/>
        <v>3150.681587988543</v>
      </c>
      <c r="BC1849" s="13">
        <f t="shared" si="682"/>
        <v>3.4465664218174945</v>
      </c>
      <c r="BD1849" s="13"/>
      <c r="BE1849" s="13"/>
      <c r="BG1849" s="13">
        <f t="shared" si="683"/>
        <v>996.3330000000002</v>
      </c>
      <c r="BH1849" s="13">
        <f t="shared" si="684"/>
        <v>10.898999999999996</v>
      </c>
      <c r="BI1849" s="13"/>
      <c r="BL1849" s="13">
        <f t="shared" si="685"/>
        <v>315.06815879885437</v>
      </c>
      <c r="BM1849" s="13">
        <f t="shared" si="686"/>
        <v>34.465664218175064</v>
      </c>
      <c r="BP1849" s="13"/>
      <c r="BQ1849" s="13">
        <f t="shared" si="687"/>
        <v>99.633300000000006</v>
      </c>
      <c r="BR1849" s="13">
        <f t="shared" si="688"/>
        <v>108.99000000000034</v>
      </c>
      <c r="BT1849" s="13"/>
      <c r="BU1849" s="13"/>
      <c r="BV1849" s="13">
        <f t="shared" si="689"/>
        <v>31.50681587988543</v>
      </c>
      <c r="BW1849" s="13">
        <f t="shared" si="690"/>
        <v>344.65664218175044</v>
      </c>
      <c r="CA1849" s="13">
        <f t="shared" si="691"/>
        <v>9.9633299999999991</v>
      </c>
      <c r="CB1849" s="13">
        <f t="shared" si="692"/>
        <v>1089.8999999999962</v>
      </c>
    </row>
    <row r="1850" spans="1:80" x14ac:dyDescent="0.3">
      <c r="A1850" s="13">
        <f t="shared" si="668"/>
        <v>1.0375284158180116</v>
      </c>
      <c r="C1850" s="13">
        <f>IF(F1850&gt;0,SQRT(Sum_Sq($AI$2,V_rtHz($AH$2)/(1+1/$A1850),V_rtHz($AH$2*$A1850)/(1+$A1850),$AN$2*$AH$2/(1+1/$A1850),$AM$2*SQRT(Sum_Sq(F1850,1/($X$2*D$8*(1+C$1017+F1850/E1850))))/SQRT(Sum_Sq($X$2*F1850*D$8,1)),                   $AQ$2*SQRT(Sum_Sq($AH$2/(1+1/$A1850)+F1850*( 1/(C$1017+1+F1850/E1850)-1)/(1+($X$2*F1850*D$8)^2), (F1850^2*D$8*$X$2+1/($X$2*D$8*(C$1017+1+F1850/E1850           )))/(1+($X$2*F1850*D$8)^2))),           V_rtHz(E1850)/($X$2*D$8*(E1850*C$1017+E1850+F1850)),V_rtHz(F1850)*SQRT(Sum_Sq(E1850*D$8*$X$2*C$1017,1))/($X$2*D$8*(E1850*C$1017+E1850+F1850))))/SQRT(Sum_Sq(1/(1+$A1850)+$AC$2/$I$2-1/(1+(1+F1850/E1850)/C$1017),$X$2/$I$2)),IF(F1851&lt;0,"A",C1851))</f>
        <v>7.6218076563411045E-7</v>
      </c>
      <c r="E1850" s="13">
        <f t="shared" si="669"/>
        <v>1719.0533007695451</v>
      </c>
      <c r="F1850" s="12">
        <f t="shared" si="693"/>
        <v>5724.3744979793992</v>
      </c>
      <c r="H1850" s="13">
        <f>IF(K1850&gt;0,SQRT(Sum_Sq($AI$2,V_rtHz($AH$2)/(1+1/$A1850),V_rtHz($AH$2*$A1850)/(1+$A1850),$AN$2*$AH$2/(1+1/$A1850),$AM$2*SQRT(Sum_Sq(K1850,1/($X$2*I$8*(1+H$1017+K1850/J1850))))/SQRT(Sum_Sq($X$2*K1850*I$8,1)),                   $AQ$2*SQRT(Sum_Sq($AH$2/(1+1/$A1850)+K1850*( 1/(H$1017+1+K1850/J1850)-1)/(1+($X$2*K1850*I$8)^2), (K1850^2*I$8*$X$2+1/($X$2*I$8*(H$1017+1+K1850/J1850           )))/(1+($X$2*K1850*I$8)^2))),           V_rtHz(J1850)/($X$2*I$8*(J1850*H$1017+J1850+K1850)),V_rtHz(K1850)*SQRT(Sum_Sq(J1850*I$8*$X$2*H$1017,1))/($X$2*I$8*(J1850*H$1017+J1850+K1850))))/SQRT(Sum_Sq(1/(1+$A1850)+$AC$2/$I$2-1/(1+(1+K1850/J1850)/H$1017),$X$2/$I$2)),IF(K1851&lt;0,"A",H1851))</f>
        <v>8.4381216840927294E-7</v>
      </c>
      <c r="J1850" s="13">
        <f t="shared" si="670"/>
        <v>1559.2628501355296</v>
      </c>
      <c r="K1850" s="12">
        <f t="shared" si="694"/>
        <v>19957.128286715339</v>
      </c>
      <c r="M1850" s="13">
        <f>IF(P1850&gt;0,SQRT(Sum_Sq($AI$2,V_rtHz($AH$2)/(1+1/$A1850),V_rtHz($AH$2*$A1850)/(1+$A1850),$AN$2*$AH$2/(1+1/$A1850),$AM$2*SQRT(Sum_Sq(P1850,1/($X$2*N$8*(1+M$1017+P1850/O1850))))/SQRT(Sum_Sq($X$2*P1850*N$8,1)),                   $AQ$2*SQRT(Sum_Sq($AH$2/(1+1/$A1850)+P1850*( 1/(M$1017+1+P1850/O1850)-1)/(1+($X$2*P1850*N$8)^2), (P1850^2*N$8*$X$2+1/($X$2*N$8*(M$1017+1+P1850/O1850           )))/(1+($X$2*P1850*N$8)^2))),           V_rtHz(O1850)/($X$2*N$8*(O1850*M$1017+O1850+P1850)),V_rtHz(P1850)*SQRT(Sum_Sq(O1850*N$8*$X$2*M$1017,1))/($X$2*N$8*(O1850*M$1017+O1850+P1850))))/SQRT(Sum_Sq(1/(1+$A1850)+$AC$2/$I$2-1/(1+(1+P1850/O1850)/M$1017),$X$2/$I$2)),IF(P1851&lt;0,"A",M1851))</f>
        <v>1.1682731994990354E-6</v>
      </c>
      <c r="O1850" s="13">
        <f t="shared" si="671"/>
        <v>1517.4329133773681</v>
      </c>
      <c r="P1850" s="12">
        <f t="shared" si="695"/>
        <v>64849.6865254515</v>
      </c>
      <c r="R1850" s="13">
        <f>IF(U1850&gt;0,SQRT(Sum_Sq($AI$2,V_rtHz($AH$2)/(1+1/$A1850),V_rtHz($AH$2*$A1850)/(1+$A1850),$AN$2*$AH$2/(1+1/$A1850),$AM$2*SQRT(Sum_Sq(U1850,1/($X$2*S$8*(1+R$1017+U1850/T1850))))/SQRT(Sum_Sq($X$2*U1850*S$8,1)),                   $AQ$2*SQRT(Sum_Sq($AH$2/(1+1/$A1850)+U1850*( 1/(R$1017+1+U1850/T1850)-1)/(1+($X$2*U1850*S$8)^2), (U1850^2*S$8*$X$2+1/($X$2*S$8*(R$1017+1+U1850/T1850           )))/(1+($X$2*U1850*S$8)^2))),           V_rtHz(T1850)/($X$2*S$8*(T1850*R$1017+T1850+U1850)),V_rtHz(U1850)*SQRT(Sum_Sq(T1850*S$8*$X$2*R$1017,1))/($X$2*S$8*(T1850*R$1017+T1850+U1850))))/SQRT(Sum_Sq(1/(1+$A1850)+$AC$2/$I$2-1/(1+(1+U1850/T1850)/R$1017),$X$2/$I$2)),IF(U1851&lt;0,"A",R1851))</f>
        <v>1.867398401890131E-6</v>
      </c>
      <c r="T1850" s="13">
        <f t="shared" si="672"/>
        <v>1504.8999181926531</v>
      </c>
      <c r="U1850" s="12">
        <f t="shared" si="696"/>
        <v>206780.58624813124</v>
      </c>
      <c r="X1850" s="13">
        <f>IF(AA1850&gt;0,SQRT(Sum_Sq($AI$2,V_rtHz($AH$2)/(1+1/$A1850),V_rtHz($AH$2*$A1850)/(1+$A1850),$AN$2*$AH$2/(1+1/$A1850),$AM$2*SQRT(Sum_Sq(AA1850,1/($X$2*Y$8*(1+X$1017+AA1850/Z1850))))/SQRT(Sum_Sq($X$2*AA1850*Y$8,1)),                   $AQ$2*SQRT(Sum_Sq($AH$2/(1+1/$A1850)+AA1850*( 1/(X$1017+1+AA1850/Z1850)-1)/(1+($X$2*AA1850*Y$8)^2), (AA1850^2*Y$8*$X$2+1/($X$2*Y$8*(X$1017+1+AA1850/Z1850           )))/(1+($X$2*AA1850*Y$8)^2))),           V_rtHz(Z1850)/($X$2*Y$8*(Z1850*X$1017+Z1850+AA1850)),V_rtHz(AA1850)*SQRT(Sum_Sq(Z1850*Y$8*$X$2*X$1017,1))/($X$2*Y$8*(Z1850*X$1017+Z1850+AA1850))))/SQRT(Sum_Sq(1/(1+$A1850)+$AC$2/$I$2-1/(1+(1+AA1850/Z1850)/X$1017),$X$2/$I$2)),IF(AA1851&lt;0,"A",X1851))</f>
        <v>3.1962410229091971E-6</v>
      </c>
      <c r="Z1850" s="13">
        <f t="shared" si="673"/>
        <v>1501.0017641419197</v>
      </c>
      <c r="AA1850" s="12">
        <f t="shared" si="697"/>
        <v>655595.8234478177</v>
      </c>
      <c r="AC1850" s="13">
        <f>IF(AF1850&gt;0,SQRT(Sum_Sq($AI$2,V_rtHz($AH$2)/(1+1/$A1850),V_rtHz($AH$2*$A1850)/(1+$A1850),$AN$2*$AH$2/(1+1/$A1850),$AM$2*SQRT(Sum_Sq(AF1850,1/($X$2*AD$8*(1+AC$1017+AF1850/AE1850))))/SQRT(Sum_Sq($X$2*AF1850*AD$8,1)),                   $AQ$2*SQRT(Sum_Sq($AH$2/(1+1/$A1850)+AF1850*( 1/(AC$1017+1+AF1850/AE1850)-1)/(1+($X$2*AF1850*AD$8)^2), (AF1850^2*AD$8*$X$2+1/($X$2*AD$8*(AC$1017+1+AF1850/AE1850           )))/(1+($X$2*AF1850*AD$8)^2))),           V_rtHz(AE1850)/($X$2*AD$8*(AE1850*AC$1017+AE1850+AF1850)),V_rtHz(AF1850)*SQRT(Sum_Sq(AE1850*AD$8*$X$2*AC$1017,1))/($X$2*AD$8*(AE1850*AC$1017+AE1850+AF1850))))/SQRT(Sum_Sq(1/(1+$A1850)+$AC$2/$I$2-1/(1+(1+AF1850/AE1850)/AC$1017),$X$2/$I$2)),IF(AF1851&lt;0,"A",AC1851))</f>
        <v>5.6128755673647985E-6</v>
      </c>
      <c r="AE1850" s="13">
        <f t="shared" si="674"/>
        <v>1499.775443922854</v>
      </c>
      <c r="AF1850" s="12">
        <f t="shared" si="698"/>
        <v>2074871.1988156035</v>
      </c>
      <c r="AG1850" s="13"/>
      <c r="AH1850" s="13">
        <f>IF(AK1850&gt;0,SQRT(Sum_Sq($AI$2,V_rtHz($AH$2)/(1+1/$A1850),V_rtHz($AH$2*$A1850)/(1+$A1850),$AN$2*$AH$2/(1+1/$A1850),$AM$2*SQRT(Sum_Sq(AK1850,1/($X$2*AI$8*(1+AH$1017+AK1850/AJ1850))))/SQRT(Sum_Sq($X$2*AK1850*AI$8,1)),                   $AQ$2*SQRT(Sum_Sq($AH$2/(1+1/$A1850)+AK1850*( 1/(AH$1017+1+AK1850/AJ1850)-1)/(1+($X$2*AK1850*AI$8)^2), (AK1850^2*AI$8*$X$2+1/($X$2*AI$8*(AH$1017+1+AK1850/AJ1850           )))/(1+($X$2*AK1850*AI$8)^2))),           V_rtHz(AJ1850)/($X$2*AI$8*(AJ1850*AH$1017+AJ1850+AK1850)),V_rtHz(AK1850)*SQRT(Sum_Sq(AJ1850*AI$8*$X$2*AH$1017,1))/($X$2*AI$8*(AJ1850*AH$1017+AJ1850+AK1850))))/SQRT(Sum_Sq(1/(1+$A1850)+$AC$2/$I$2-1/(1+(1+AK1850/AJ1850)/AH$1017),$X$2/$I$2)),IF(AK1851&lt;0,"A",AH1851))</f>
        <v>9.9435913811393606E-6</v>
      </c>
      <c r="AI1850" s="13"/>
      <c r="AJ1850" s="13">
        <f t="shared" si="675"/>
        <v>1499.3882818789198</v>
      </c>
      <c r="AK1850" s="12">
        <f t="shared" si="699"/>
        <v>6563013.0597400134</v>
      </c>
      <c r="AM1850" s="13">
        <f>IF(AP1850&gt;0,SQRT(Sum_Sq($AI$2,V_rtHz($AH$2)/(1+1/$A1850),V_rtHz($AH$2*$A1850)/(1+$A1850),$AN$2*$AH$2/(1+1/$A1850),$AM$2*SQRT(Sum_Sq(AP1850,1/($X$2*AN$8*(1+AM$1017+AP1850/AO1850))))/SQRT(Sum_Sq($X$2*AP1850*AN$8,1)),                   $AQ$2*SQRT(Sum_Sq($AH$2/(1+1/$A1850)+AP1850*( 1/(AM$1017+1+AP1850/AO1850)-1)/(1+($X$2*AP1850*AN$8)^2), (AP1850^2*AN$8*$X$2+1/($X$2*AN$8*(AM$1017+1+AP1850/AO1850           )))/(1+($X$2*AP1850*AN$8)^2))),           V_rtHz(AO1850)/($X$2*AN$8*(AO1850*AM$1017+AO1850+AP1850)),V_rtHz(AP1850)*SQRT(Sum_Sq(AO1850*AN$8*$X$2*AM$1017,1))/($X$2*AN$8*(AO1850*AM$1017+AO1850+AP1850))))/SQRT(Sum_Sq(1/(1+$A1850)+$AC$2/$I$2-1/(1+(1+AP1850/AO1850)/AM$1017),$X$2/$I$2)),IF(AP1851&lt;0,"A",AM1851))</f>
        <v>1.7675161312193664E-5</v>
      </c>
      <c r="AO1850" s="13">
        <f t="shared" si="676"/>
        <v>1499.265913811807</v>
      </c>
      <c r="AP1850" s="12">
        <f t="shared" si="700"/>
        <v>20755763.501450654</v>
      </c>
      <c r="AR1850" s="13">
        <f t="shared" si="677"/>
        <v>31506.815879885424</v>
      </c>
      <c r="AS1850" s="13">
        <f t="shared" si="678"/>
        <v>0.34465664218175279</v>
      </c>
      <c r="AV1850" s="13"/>
      <c r="AW1850" s="13">
        <f t="shared" si="679"/>
        <v>9963.3300000000036</v>
      </c>
      <c r="AX1850" s="13">
        <f t="shared" si="680"/>
        <v>1.0898999999999943</v>
      </c>
      <c r="AZ1850" s="13"/>
      <c r="BA1850" s="13"/>
      <c r="BB1850" s="13">
        <f t="shared" si="681"/>
        <v>3150.681587988543</v>
      </c>
      <c r="BC1850" s="13">
        <f t="shared" si="682"/>
        <v>3.4465664218175083</v>
      </c>
      <c r="BD1850" s="13"/>
      <c r="BE1850" s="13"/>
      <c r="BG1850" s="13">
        <f t="shared" si="683"/>
        <v>996.3330000000002</v>
      </c>
      <c r="BH1850" s="13">
        <f t="shared" si="684"/>
        <v>10.898999999999996</v>
      </c>
      <c r="BI1850" s="13"/>
      <c r="BL1850" s="13">
        <f t="shared" si="685"/>
        <v>315.06815879885437</v>
      </c>
      <c r="BM1850" s="13">
        <f t="shared" si="686"/>
        <v>34.465664218174979</v>
      </c>
      <c r="BP1850" s="13"/>
      <c r="BQ1850" s="13">
        <f t="shared" si="687"/>
        <v>99.633300000000006</v>
      </c>
      <c r="BR1850" s="13">
        <f t="shared" si="688"/>
        <v>108.9899999999997</v>
      </c>
      <c r="BT1850" s="13"/>
      <c r="BU1850" s="13"/>
      <c r="BV1850" s="13">
        <f t="shared" si="689"/>
        <v>31.506815879885437</v>
      </c>
      <c r="BW1850" s="13">
        <f t="shared" si="690"/>
        <v>344.65664218175044</v>
      </c>
      <c r="CA1850" s="13">
        <f t="shared" si="691"/>
        <v>9.9633299999999991</v>
      </c>
      <c r="CB1850" s="13">
        <f t="shared" si="692"/>
        <v>1089.8999999999949</v>
      </c>
    </row>
    <row r="1851" spans="1:80" x14ac:dyDescent="0.3">
      <c r="A1851" s="13">
        <f t="shared" ref="A1851:A1914" si="701">A844</f>
        <v>1.0519618738232226</v>
      </c>
      <c r="C1851" s="13">
        <f>IF(F1851&gt;0,SQRT(Sum_Sq($AI$2,V_rtHz($AH$2)/(1+1/$A1851),V_rtHz($AH$2*$A1851)/(1+$A1851),$AN$2*$AH$2/(1+1/$A1851),$AM$2*SQRT(Sum_Sq(F1851,1/($X$2*D$8*(1+C$1017+F1851/E1851))))/SQRT(Sum_Sq($X$2*F1851*D$8,1)),                   $AQ$2*SQRT(Sum_Sq($AH$2/(1+1/$A1851)+F1851*( 1/(C$1017+1+F1851/E1851)-1)/(1+($X$2*F1851*D$8)^2), (F1851^2*D$8*$X$2+1/($X$2*D$8*(C$1017+1+F1851/E1851           )))/(1+($X$2*F1851*D$8)^2))),           V_rtHz(E1851)/($X$2*D$8*(E1851*C$1017+E1851+F1851)),V_rtHz(F1851)*SQRT(Sum_Sq(E1851*D$8*$X$2*C$1017,1))/($X$2*D$8*(E1851*C$1017+E1851+F1851))))/SQRT(Sum_Sq(1/(1+$A1851)+$AC$2/$I$2-1/(1+(1+F1851/E1851)/C$1017),$X$2/$I$2)),IF(F1852&lt;0,"A",C1852))</f>
        <v>7.674221519301337E-7</v>
      </c>
      <c r="E1851" s="13">
        <f t="shared" ref="E1851:E1914" si="702">IF(F1851&gt;0,($X$2^2*$AF$2*D$8*F1851)^-1,-1)</f>
        <v>1704.1395558214319</v>
      </c>
      <c r="F1851" s="12">
        <f t="shared" si="693"/>
        <v>5774.4712526487647</v>
      </c>
      <c r="H1851" s="13">
        <f>IF(K1851&gt;0,SQRT(Sum_Sq($AI$2,V_rtHz($AH$2)/(1+1/$A1851),V_rtHz($AH$2*$A1851)/(1+$A1851),$AN$2*$AH$2/(1+1/$A1851),$AM$2*SQRT(Sum_Sq(K1851,1/($X$2*I$8*(1+H$1017+K1851/J1851))))/SQRT(Sum_Sq($X$2*K1851*I$8,1)),                   $AQ$2*SQRT(Sum_Sq($AH$2/(1+1/$A1851)+K1851*( 1/(H$1017+1+K1851/J1851)-1)/(1+($X$2*K1851*I$8)^2), (K1851^2*I$8*$X$2+1/($X$2*I$8*(H$1017+1+K1851/J1851           )))/(1+($X$2*K1851*I$8)^2))),           V_rtHz(J1851)/($X$2*I$8*(J1851*H$1017+J1851+K1851)),V_rtHz(K1851)*SQRT(Sum_Sq(J1851*I$8*$X$2*H$1017,1))/($X$2*I$8*(J1851*H$1017+J1851+K1851))))/SQRT(Sum_Sq(1/(1+$A1851)+$AC$2/$I$2-1/(1+(1+K1851/J1851)/H$1017),$X$2/$I$2)),IF(K1852&lt;0,"A",H1852))</f>
        <v>8.504405727229756E-7</v>
      </c>
      <c r="J1851" s="13">
        <f t="shared" ref="J1851:J1914" si="703">IF(K1851&gt;0,($X$2^2*$AF$2*I$8*K1851)^-1,-1)</f>
        <v>1548.1600336548161</v>
      </c>
      <c r="K1851" s="12">
        <f t="shared" si="694"/>
        <v>20100.253240229584</v>
      </c>
      <c r="M1851" s="13">
        <f>IF(P1851&gt;0,SQRT(Sum_Sq($AI$2,V_rtHz($AH$2)/(1+1/$A1851),V_rtHz($AH$2*$A1851)/(1+$A1851),$AN$2*$AH$2/(1+1/$A1851),$AM$2*SQRT(Sum_Sq(P1851,1/($X$2*N$8*(1+M$1017+P1851/O1851))))/SQRT(Sum_Sq($X$2*P1851*N$8,1)),                   $AQ$2*SQRT(Sum_Sq($AH$2/(1+1/$A1851)+P1851*( 1/(M$1017+1+P1851/O1851)-1)/(1+($X$2*P1851*N$8)^2), (P1851^2*N$8*$X$2+1/($X$2*N$8*(M$1017+1+P1851/O1851           )))/(1+($X$2*P1851*N$8)^2))),           V_rtHz(O1851)/($X$2*N$8*(O1851*M$1017+O1851+P1851)),V_rtHz(P1851)*SQRT(Sum_Sq(O1851*N$8*$X$2*M$1017,1))/($X$2*N$8*(O1851*M$1017+O1851+P1851))))/SQRT(Sum_Sq(1/(1+$A1851)+$AC$2/$I$2-1/(1+(1+P1851/O1851)/M$1017),$X$2/$I$2)),IF(P1852&lt;0,"A",M1852))</f>
        <v>1.1772416995010402E-6</v>
      </c>
      <c r="O1851" s="13">
        <f t="shared" ref="O1851:O1914" si="704">IF(P1851&gt;0,($X$2^2*$AF$2*N$8*P1851)^-1,-1)</f>
        <v>1507.2067162764524</v>
      </c>
      <c r="P1851" s="12">
        <f t="shared" si="695"/>
        <v>65289.683023065445</v>
      </c>
      <c r="R1851" s="13">
        <f>IF(U1851&gt;0,SQRT(Sum_Sq($AI$2,V_rtHz($AH$2)/(1+1/$A1851),V_rtHz($AH$2*$A1851)/(1+$A1851),$AN$2*$AH$2/(1+1/$A1851),$AM$2*SQRT(Sum_Sq(U1851,1/($X$2*S$8*(1+R$1017+U1851/T1851))))/SQRT(Sum_Sq($X$2*U1851*S$8,1)),                   $AQ$2*SQRT(Sum_Sq($AH$2/(1+1/$A1851)+U1851*( 1/(R$1017+1+U1851/T1851)-1)/(1+($X$2*U1851*S$8)^2), (U1851^2*S$8*$X$2+1/($X$2*S$8*(R$1017+1+U1851/T1851           )))/(1+($X$2*U1851*S$8)^2))),           V_rtHz(T1851)/($X$2*S$8*(T1851*R$1017+T1851+U1851)),V_rtHz(U1851)*SQRT(Sum_Sq(T1851*S$8*$X$2*R$1017,1))/($X$2*S$8*(T1851*R$1017+T1851+U1851))))/SQRT(Sum_Sq(1/(1+$A1851)+$AC$2/$I$2-1/(1+(1+U1851/T1851)/R$1017),$X$2/$I$2)),IF(U1852&lt;0,"A",R1852))</f>
        <v>1.8813224005604013E-6</v>
      </c>
      <c r="T1851" s="13">
        <f t="shared" ref="T1851:T1914" si="705">IF(U1851&gt;0,($X$2^2*$AF$2*S$8*U1851)^-1,-1)</f>
        <v>1494.9270412226401</v>
      </c>
      <c r="U1851" s="12">
        <f t="shared" si="696"/>
        <v>208160.049786869</v>
      </c>
      <c r="X1851" s="13">
        <f>IF(AA1851&gt;0,SQRT(Sum_Sq($AI$2,V_rtHz($AH$2)/(1+1/$A1851),V_rtHz($AH$2*$A1851)/(1+$A1851),$AN$2*$AH$2/(1+1/$A1851),$AM$2*SQRT(Sum_Sq(AA1851,1/($X$2*Y$8*(1+X$1017+AA1851/Z1851))))/SQRT(Sum_Sq($X$2*AA1851*Y$8,1)),                   $AQ$2*SQRT(Sum_Sq($AH$2/(1+1/$A1851)+AA1851*( 1/(X$1017+1+AA1851/Z1851)-1)/(1+($X$2*AA1851*Y$8)^2), (AA1851^2*Y$8*$X$2+1/($X$2*Y$8*(X$1017+1+AA1851/Z1851           )))/(1+($X$2*AA1851*Y$8)^2))),           V_rtHz(Z1851)/($X$2*Y$8*(Z1851*X$1017+Z1851+AA1851)),V_rtHz(AA1851)*SQRT(Sum_Sq(Z1851*Y$8*$X$2*X$1017,1))/($X$2*Y$8*(Z1851*X$1017+Z1851+AA1851))))/SQRT(Sum_Sq(1/(1+$A1851)+$AC$2/$I$2-1/(1+(1+AA1851/Z1851)/X$1017),$X$2/$I$2)),IF(AA1852&lt;0,"A",X1852))</f>
        <v>3.2197466044496042E-6</v>
      </c>
      <c r="Z1851" s="13">
        <f t="shared" ref="Z1851:Z1914" si="706">IF(AA1851&gt;0,($X$2^2*$AF$2*Y$8*AA1851)^-1,-1)</f>
        <v>1491.106811891364</v>
      </c>
      <c r="AA1851" s="12">
        <f t="shared" si="697"/>
        <v>659946.34301955206</v>
      </c>
      <c r="AC1851" s="13">
        <f>IF(AF1851&gt;0,SQRT(Sum_Sq($AI$2,V_rtHz($AH$2)/(1+1/$A1851),V_rtHz($AH$2*$A1851)/(1+$A1851),$AN$2*$AH$2/(1+1/$A1851),$AM$2*SQRT(Sum_Sq(AF1851,1/($X$2*AD$8*(1+AC$1017+AF1851/AE1851))))/SQRT(Sum_Sq($X$2*AF1851*AD$8,1)),                   $AQ$2*SQRT(Sum_Sq($AH$2/(1+1/$A1851)+AF1851*( 1/(AC$1017+1+AF1851/AE1851)-1)/(1+($X$2*AF1851*AD$8)^2), (AF1851^2*AD$8*$X$2+1/($X$2*AD$8*(AC$1017+1+AF1851/AE1851           )))/(1+($X$2*AF1851*AD$8)^2))),           V_rtHz(AE1851)/($X$2*AD$8*(AE1851*AC$1017+AE1851+AF1851)),V_rtHz(AF1851)*SQRT(Sum_Sq(AE1851*AD$8*$X$2*AC$1017,1))/($X$2*AD$8*(AE1851*AC$1017+AE1851+AF1851))))/SQRT(Sum_Sq(1/(1+$A1851)+$AC$2/$I$2-1/(1+(1+AF1851/AE1851)/AC$1017),$X$2/$I$2)),IF(AF1852&lt;0,"A",AC1852))</f>
        <v>5.6539504390392912E-6</v>
      </c>
      <c r="AE1851" s="13">
        <f t="shared" ref="AE1851:AE1914" si="707">IF(AF1851&gt;0,($X$2^2*$AF$2*AD$8*AF1851)^-1,-1)</f>
        <v>1489.9049214035485</v>
      </c>
      <c r="AF1851" s="12">
        <f t="shared" si="698"/>
        <v>2088617.0846089569</v>
      </c>
      <c r="AG1851" s="13"/>
      <c r="AH1851" s="13">
        <f>IF(AK1851&gt;0,SQRT(Sum_Sq($AI$2,V_rtHz($AH$2)/(1+1/$A1851),V_rtHz($AH$2*$A1851)/(1+$A1851),$AN$2*$AH$2/(1+1/$A1851),$AM$2*SQRT(Sum_Sq(AK1851,1/($X$2*AI$8*(1+AH$1017+AK1851/AJ1851))))/SQRT(Sum_Sq($X$2*AK1851*AI$8,1)),                   $AQ$2*SQRT(Sum_Sq($AH$2/(1+1/$A1851)+AK1851*( 1/(AH$1017+1+AK1851/AJ1851)-1)/(1+($X$2*AK1851*AI$8)^2), (AK1851^2*AI$8*$X$2+1/($X$2*AI$8*(AH$1017+1+AK1851/AJ1851           )))/(1+($X$2*AK1851*AI$8)^2))),           V_rtHz(AJ1851)/($X$2*AI$8*(AJ1851*AH$1017+AJ1851+AK1851)),V_rtHz(AK1851)*SQRT(Sum_Sq(AJ1851*AI$8*$X$2*AH$1017,1))/($X$2*AI$8*(AJ1851*AH$1017+AJ1851+AK1851))))/SQRT(Sum_Sq(1/(1+$A1851)+$AC$2/$I$2-1/(1+(1+AK1851/AJ1851)/AH$1017),$X$2/$I$2)),IF(AK1852&lt;0,"A",AH1852))</f>
        <v>1.0016256340022251E-5</v>
      </c>
      <c r="AI1851" s="13"/>
      <c r="AJ1851" s="13">
        <f t="shared" ref="AJ1851:AJ1914" si="708">IF(AK1851&gt;0,($X$2^2*$AF$2*AI$8*AK1851)^-1,-1)</f>
        <v>1489.5254636802229</v>
      </c>
      <c r="AK1851" s="12">
        <f t="shared" si="699"/>
        <v>6606469.7217590427</v>
      </c>
      <c r="AM1851" s="13">
        <f>IF(AP1851&gt;0,SQRT(Sum_Sq($AI$2,V_rtHz($AH$2)/(1+1/$A1851),V_rtHz($AH$2*$A1851)/(1+$A1851),$AN$2*$AH$2/(1+1/$A1851),$AM$2*SQRT(Sum_Sq(AP1851,1/($X$2*AN$8*(1+AM$1017+AP1851/AO1851))))/SQRT(Sum_Sq($X$2*AP1851*AN$8,1)),                   $AQ$2*SQRT(Sum_Sq($AH$2/(1+1/$A1851)+AP1851*( 1/(AM$1017+1+AP1851/AO1851)-1)/(1+($X$2*AP1851*AN$8)^2), (AP1851^2*AN$8*$X$2+1/($X$2*AN$8*(AM$1017+1+AP1851/AO1851           )))/(1+($X$2*AP1851*AN$8)^2))),           V_rtHz(AO1851)/($X$2*AN$8*(AO1851*AM$1017+AO1851+AP1851)),V_rtHz(AP1851)*SQRT(Sum_Sq(AO1851*AN$8*$X$2*AM$1017,1))/($X$2*AN$8*(AO1851*AM$1017+AO1851+AP1851))))/SQRT(Sum_Sq(1/(1+$A1851)+$AC$2/$I$2-1/(1+(1+AP1851/AO1851)/AM$1017),$X$2/$I$2)),IF(AP1852&lt;0,"A",AM1852))</f>
        <v>1.7804360855325819E-5</v>
      </c>
      <c r="AO1851" s="13">
        <f t="shared" ref="AO1851:AO1914" si="709">IF(AP1851&gt;0,($X$2^2*$AF$2*AN$8*AP1851)^-1,-1)</f>
        <v>1489.4055298351052</v>
      </c>
      <c r="AP1851" s="12">
        <f t="shared" si="700"/>
        <v>20893173.893552914</v>
      </c>
      <c r="AR1851" s="13">
        <f t="shared" ref="AR1851:AR1914" si="710">1/(2*PI()*SQRT(C$1017*$AD$2^2*E1851*F1851))</f>
        <v>31506.815879885424</v>
      </c>
      <c r="AS1851" s="13">
        <f t="shared" ref="AS1851:AS1914" si="711">$X$2/((1/E1851+1/F1851)/(C$1017*$AD$2)-$A1851/(F1851*$AD$2))</f>
        <v>0.34465664218175168</v>
      </c>
      <c r="AV1851" s="13"/>
      <c r="AW1851" s="13">
        <f t="shared" ref="AW1851:AW1914" si="712">1/(2*PI()*SQRT(H$1017*$AD$2^2*J1851*K1851))</f>
        <v>9963.3300000000036</v>
      </c>
      <c r="AX1851" s="13">
        <f t="shared" ref="AX1851:AX1914" si="713">$X$2/((1/J1851+1/K1851)/(H$1017*$AD$2)-$A1851/(K1851*$AD$2))</f>
        <v>1.0898999999999999</v>
      </c>
      <c r="AZ1851" s="13"/>
      <c r="BA1851" s="13"/>
      <c r="BB1851" s="13">
        <f t="shared" ref="BB1851:BB1914" si="714">1/(2*PI()*SQRT(M$1017*$AD$2^2*O1851*P1851))</f>
        <v>3150.681587988543</v>
      </c>
      <c r="BC1851" s="13">
        <f t="shared" ref="BC1851:BC1914" si="715">$X$2/((1/O1851+1/P1851)/(M$1017*$AD$2)-$A1851/(P1851*$AD$2))</f>
        <v>3.4465664218174945</v>
      </c>
      <c r="BD1851" s="13"/>
      <c r="BE1851" s="13"/>
      <c r="BG1851" s="13">
        <f t="shared" ref="BG1851:BG1914" si="716">1/(2*PI()*SQRT(R$1017*$AD$2^2*T1851*U1851))</f>
        <v>996.3330000000002</v>
      </c>
      <c r="BH1851" s="13">
        <f t="shared" ref="BH1851:BH1914" si="717">$X$2/((1/T1851+1/U1851)/(R$1017*$AD$2)-$A1851/(U1851*$AD$2))</f>
        <v>10.898999999999996</v>
      </c>
      <c r="BI1851" s="13"/>
      <c r="BL1851" s="13">
        <f t="shared" ref="BL1851:BL1914" si="718">1/(2*PI()*SQRT(X$1017*$AD$2^2*Z1851*AA1851))</f>
        <v>315.06815879885437</v>
      </c>
      <c r="BM1851" s="13">
        <f t="shared" ref="BM1851:BM1914" si="719">$X$2/((1/Z1851+1/AA1851)/(X$1017*$AD$2)-$A1851/(AA1851*$AD$2))</f>
        <v>34.465664218175021</v>
      </c>
      <c r="BP1851" s="13"/>
      <c r="BQ1851" s="13">
        <f t="shared" ref="BQ1851:BQ1914" si="720">1/(2*PI()*SQRT(AC$1017*$AD$2^2*AE1851*AF1851))</f>
        <v>99.633299999999991</v>
      </c>
      <c r="BR1851" s="13">
        <f t="shared" ref="BR1851:BR1914" si="721">$X$2/((1/AE1851+1/AF1851)/(AC$1017*$AD$2)-$A1851/(AF1851*$AD$2))</f>
        <v>108.99000000000012</v>
      </c>
      <c r="BT1851" s="13"/>
      <c r="BU1851" s="13"/>
      <c r="BV1851" s="13">
        <f t="shared" ref="BV1851:BV1914" si="722">1/(2*PI()*SQRT(AH$1017*$AD$2^2*AJ1851*AK1851))</f>
        <v>31.50681587988543</v>
      </c>
      <c r="BW1851" s="13">
        <f t="shared" ref="BW1851:BW1914" si="723">$X$2/((1/AJ1851+1/AK1851)/(AH$1017*$AD$2)-$A1851/(AK1851*$AD$2))</f>
        <v>344.65664218175044</v>
      </c>
      <c r="CA1851" s="13">
        <f t="shared" ref="CA1851:CA1914" si="724">1/(2*PI()*SQRT(AM$1017*$AD$2^2*AO1851*AP1851))</f>
        <v>9.9633299999999991</v>
      </c>
      <c r="CB1851" s="13">
        <f t="shared" ref="CB1851:CB1914" si="725">$X$2/((1/AO1851+1/AP1851)/(AM$1017*$AD$2)-$A1851/(AP1851*$AD$2))</f>
        <v>1089.8999999999976</v>
      </c>
    </row>
    <row r="1852" spans="1:80" x14ac:dyDescent="0.3">
      <c r="A1852" s="13">
        <f t="shared" si="701"/>
        <v>1.0665961212302564</v>
      </c>
      <c r="C1852" s="13">
        <f>IF(F1852&gt;0,SQRT(Sum_Sq($AI$2,V_rtHz($AH$2)/(1+1/$A1852),V_rtHz($AH$2*$A1852)/(1+$A1852),$AN$2*$AH$2/(1+1/$A1852),$AM$2*SQRT(Sum_Sq(F1852,1/($X$2*D$8*(1+C$1017+F1852/E1852))))/SQRT(Sum_Sq($X$2*F1852*D$8,1)),                   $AQ$2*SQRT(Sum_Sq($AH$2/(1+1/$A1852)+F1852*( 1/(C$1017+1+F1852/E1852)-1)/(1+($X$2*F1852*D$8)^2), (F1852^2*D$8*$X$2+1/($X$2*D$8*(C$1017+1+F1852/E1852           )))/(1+($X$2*F1852*D$8)^2))),           V_rtHz(E1852)/($X$2*D$8*(E1852*C$1017+E1852+F1852)),V_rtHz(F1852)*SQRT(Sum_Sq(E1852*D$8*$X$2*C$1017,1))/($X$2*D$8*(E1852*C$1017+E1852+F1852))))/SQRT(Sum_Sq(1/(1+$A1852)+$AC$2/$I$2-1/(1+(1+F1852/E1852)/C$1017),$X$2/$I$2)),IF(F1853&lt;0,"A",C1853))</f>
        <v>7.7278868655309364E-7</v>
      </c>
      <c r="E1852" s="13">
        <f t="shared" si="702"/>
        <v>1689.4143069933068</v>
      </c>
      <c r="F1852" s="12">
        <f t="shared" ref="F1852:F1915" si="726">IF($A1852+(2*$R$2)^-2-1/C$1017&gt;0,       IF( (1+$AC$2*    (1+$A1852)*((1+$A1852)*2*$R$2^2/(1+SQRT(4*$A1852*$R$2^2+1 -4*$R$2^2/C$1017))+1)/$I$2    )^2 + ($X$2* (1+$A1852)*((1+$A1852)*2*$R$2^2/(1+SQRT(4*$A1852*$R$2^2+1 -4*$R$2^2/C$1017))+1)/$I$2   )^2 &lt;$AT$12,                  (1/(2*$R$2)+SQRT($A1852+(2*$R$2)^-2-1/C$1017))/($X$2*D$8), -1),                        IF(F1851&gt;0,F1851,-2))</f>
        <v>5824.8026164202947</v>
      </c>
      <c r="H1852" s="13">
        <f>IF(K1852&gt;0,SQRT(Sum_Sq($AI$2,V_rtHz($AH$2)/(1+1/$A1852),V_rtHz($AH$2*$A1852)/(1+$A1852),$AN$2*$AH$2/(1+1/$A1852),$AM$2*SQRT(Sum_Sq(K1852,1/($X$2*I$8*(1+H$1017+K1852/J1852))))/SQRT(Sum_Sq($X$2*K1852*I$8,1)),                   $AQ$2*SQRT(Sum_Sq($AH$2/(1+1/$A1852)+K1852*( 1/(H$1017+1+K1852/J1852)-1)/(1+($X$2*K1852*I$8)^2), (K1852^2*I$8*$X$2+1/($X$2*I$8*(H$1017+1+K1852/J1852           )))/(1+($X$2*K1852*I$8)^2))),           V_rtHz(J1852)/($X$2*I$8*(J1852*H$1017+J1852+K1852)),V_rtHz(K1852)*SQRT(Sum_Sq(J1852*I$8*$X$2*H$1017,1))/($X$2*I$8*(J1852*H$1017+J1852+K1852))))/SQRT(Sum_Sq(1/(1+$A1852)+$AC$2/$I$2-1/(1+(1+K1852/J1852)/H$1017),$X$2/$I$2)),IF(K1853&lt;0,"A",H1853))</f>
        <v>8.5719418406138712E-7</v>
      </c>
      <c r="J1852" s="13">
        <f t="shared" si="703"/>
        <v>1537.1450941579808</v>
      </c>
      <c r="K1852" s="12">
        <f t="shared" ref="K1852:K1915" si="727">IF($A1852+(2*$R$2)^-2-1/H$1017&gt;0,       IF( (1+$AC$2*    (1+$A1852)*((1+$A1852)*2*$R$2^2/(1+SQRT(4*$A1852*$R$2^2+1 -4*$R$2^2/H$1017))+1)/$I$2    )^2 + ($X$2* (1+$A1852)*((1+$A1852)*2*$R$2^2/(1+SQRT(4*$A1852*$R$2^2+1 -4*$R$2^2/H$1017))+1)/$I$2   )^2 &lt;$AT$12,                  (1/(2*$R$2)+SQRT($A1852+(2*$R$2)^-2-1/H$1017))/($X$2*I$8), -1),                        IF(K1851&gt;0,K1851,-2))</f>
        <v>20244.288487229787</v>
      </c>
      <c r="M1852" s="13">
        <f>IF(P1852&gt;0,SQRT(Sum_Sq($AI$2,V_rtHz($AH$2)/(1+1/$A1852),V_rtHz($AH$2*$A1852)/(1+$A1852),$AN$2*$AH$2/(1+1/$A1852),$AM$2*SQRT(Sum_Sq(P1852,1/($X$2*N$8*(1+M$1017+P1852/O1852))))/SQRT(Sum_Sq($X$2*P1852*N$8,1)),                   $AQ$2*SQRT(Sum_Sq($AH$2/(1+1/$A1852)+P1852*( 1/(M$1017+1+P1852/O1852)-1)/(1+($X$2*P1852*N$8)^2), (P1852^2*N$8*$X$2+1/($X$2*N$8*(M$1017+1+P1852/O1852           )))/(1+($X$2*P1852*N$8)^2))),           V_rtHz(O1852)/($X$2*N$8*(O1852*M$1017+O1852+P1852)),V_rtHz(P1852)*SQRT(Sum_Sq(O1852*N$8*$X$2*M$1017,1))/($X$2*N$8*(O1852*M$1017+O1852+P1852))))/SQRT(Sum_Sq(1/(1+$A1852)+$AC$2/$I$2-1/(1+(1+P1852/O1852)/M$1017),$X$2/$I$2)),IF(P1853&lt;0,"A",M1853))</f>
        <v>1.1863695255884627E-6</v>
      </c>
      <c r="O1852" s="13">
        <f t="shared" si="704"/>
        <v>1497.049579049145</v>
      </c>
      <c r="P1852" s="12">
        <f t="shared" ref="P1852:P1915" si="728">IF($A1852+(2*$R$2)^-2-1/M$1017&gt;0,       IF( (1+$AC$2*    (1+$A1852)*((1+$A1852)*2*$R$2^2/(1+SQRT(4*$A1852*$R$2^2+1 -4*$R$2^2/M$1017))+1)/$I$2    )^2 + ($X$2* (1+$A1852)*((1+$A1852)*2*$R$2^2/(1+SQRT(4*$A1852*$R$2^2+1 -4*$R$2^2/M$1017))+1)/$I$2   )^2 &lt;$AT$12,                  (1/(2*$R$2)+SQRT($A1852+(2*$R$2)^-2-1/M$1017))/($X$2*N$8), -1),                        IF(P1851&gt;0,P1851,-2))</f>
        <v>65732.658512503738</v>
      </c>
      <c r="R1852" s="13">
        <f>IF(U1852&gt;0,SQRT(Sum_Sq($AI$2,V_rtHz($AH$2)/(1+1/$A1852),V_rtHz($AH$2*$A1852)/(1+$A1852),$AN$2*$AH$2/(1+1/$A1852),$AM$2*SQRT(Sum_Sq(U1852,1/($X$2*S$8*(1+R$1017+U1852/T1852))))/SQRT(Sum_Sq($X$2*U1852*S$8,1)),                   $AQ$2*SQRT(Sum_Sq($AH$2/(1+1/$A1852)+U1852*( 1/(R$1017+1+U1852/T1852)-1)/(1+($X$2*U1852*S$8)^2), (U1852^2*S$8*$X$2+1/($X$2*S$8*(R$1017+1+U1852/T1852           )))/(1+($X$2*U1852*S$8)^2))),           V_rtHz(T1852)/($X$2*S$8*(T1852*R$1017+T1852+U1852)),V_rtHz(U1852)*SQRT(Sum_Sq(T1852*S$8*$X$2*R$1017,1))/($X$2*S$8*(T1852*R$1017+T1852+U1852))))/SQRT(Sum_Sq(1/(1+$A1852)+$AC$2/$I$2-1/(1+(1+U1852/T1852)/R$1017),$X$2/$I$2)),IF(U1853&lt;0,"A",R1853))</f>
        <v>1.8954866128858741E-6</v>
      </c>
      <c r="T1852" s="13">
        <f t="shared" si="705"/>
        <v>1485.0181033286276</v>
      </c>
      <c r="U1852" s="12">
        <f t="shared" ref="U1852:U1915" si="729">IF($A1852+(2*$R$2)^-2-1/R$1017&gt;0,       IF( (1+$AC$2*    (1+$A1852)*((1+$A1852)*2*$R$2^2/(1+SQRT(4*$A1852*$R$2^2+1 -4*$R$2^2/R$1017))+1)/$I$2    )^2 + ($X$2* (1+$A1852)*((1+$A1852)*2*$R$2^2/(1+SQRT(4*$A1852*$R$2^2+1 -4*$R$2^2/R$1017))+1)/$I$2   )^2 &lt;$AT$12,                  (1/(2*$R$2)+SQRT($A1852+(2*$R$2)^-2-1/R$1017))/($X$2*S$8), -1),                        IF(U1851&gt;0,U1851,-2))</f>
        <v>209549.0193898181</v>
      </c>
      <c r="X1852" s="13">
        <f>IF(AA1852&gt;0,SQRT(Sum_Sq($AI$2,V_rtHz($AH$2)/(1+1/$A1852),V_rtHz($AH$2*$A1852)/(1+$A1852),$AN$2*$AH$2/(1+1/$A1852),$AM$2*SQRT(Sum_Sq(AA1852,1/($X$2*Y$8*(1+X$1017+AA1852/Z1852))))/SQRT(Sum_Sq($X$2*AA1852*Y$8,1)),                   $AQ$2*SQRT(Sum_Sq($AH$2/(1+1/$A1852)+AA1852*( 1/(X$1017+1+AA1852/Z1852)-1)/(1+($X$2*AA1852*Y$8)^2), (AA1852^2*Y$8*$X$2+1/($X$2*Y$8*(X$1017+1+AA1852/Z1852           )))/(1+($X$2*AA1852*Y$8)^2))),           V_rtHz(Z1852)/($X$2*Y$8*(Z1852*X$1017+Z1852+AA1852)),V_rtHz(AA1852)*SQRT(Sum_Sq(Z1852*Y$8*$X$2*X$1017,1))/($X$2*Y$8*(Z1852*X$1017+Z1852+AA1852))))/SQRT(Sum_Sq(1/(1+$A1852)+$AC$2/$I$2-1/(1+(1+AA1852/Z1852)/X$1017),$X$2/$I$2)),IF(AA1853&lt;0,"A",X1853))</f>
        <v>3.2436527775102413E-6</v>
      </c>
      <c r="Z1852" s="13">
        <f t="shared" si="706"/>
        <v>1481.2742524536964</v>
      </c>
      <c r="AA1852" s="12">
        <f t="shared" ref="AA1852:AA1915" si="730">IF($A1852+(2*$R$2)^-2-1/X$1017&gt;0,       IF( (1+$AC$2*    (1+$A1852)*((1+$A1852)*2*$R$2^2/(1+SQRT(4*$A1852*$R$2^2+1 -4*$R$2^2/X$1017))+1)/$I$2    )^2 + ($X$2* (1+$A1852)*((1+$A1852)*2*$R$2^2/(1+SQRT(4*$A1852*$R$2^2+1 -4*$R$2^2/X$1017))+1)/$I$2   )^2 &lt;$AT$12,                  (1/(2*$R$2)+SQRT($A1852+(2*$R$2)^-2-1/X$1017))/($X$2*Y$8), -1),                        IF(AA1851&gt;0,AA1851,-2))</f>
        <v>664327.0048940581</v>
      </c>
      <c r="AC1852" s="13">
        <f>IF(AF1852&gt;0,SQRT(Sum_Sq($AI$2,V_rtHz($AH$2)/(1+1/$A1852),V_rtHz($AH$2*$A1852)/(1+$A1852),$AN$2*$AH$2/(1+1/$A1852),$AM$2*SQRT(Sum_Sq(AF1852,1/($X$2*AD$8*(1+AC$1017+AF1852/AE1852))))/SQRT(Sum_Sq($X$2*AF1852*AD$8,1)),                   $AQ$2*SQRT(Sum_Sq($AH$2/(1+1/$A1852)+AF1852*( 1/(AC$1017+1+AF1852/AE1852)-1)/(1+($X$2*AF1852*AD$8)^2), (AF1852^2*AD$8*$X$2+1/($X$2*AD$8*(AC$1017+1+AF1852/AE1852           )))/(1+($X$2*AF1852*AD$8)^2))),           V_rtHz(AE1852)/($X$2*AD$8*(AE1852*AC$1017+AE1852+AF1852)),V_rtHz(AF1852)*SQRT(Sum_Sq(AE1852*AD$8*$X$2*AC$1017,1))/($X$2*AD$8*(AE1852*AC$1017+AE1852+AF1852))))/SQRT(Sum_Sq(1/(1+$A1852)+$AC$2/$I$2-1/(1+(1+AF1852/AE1852)/AC$1017),$X$2/$I$2)),IF(AF1853&lt;0,"A",AC1853))</f>
        <v>5.6957223236826977E-6</v>
      </c>
      <c r="AE1852" s="13">
        <f t="shared" si="707"/>
        <v>1480.0963097544554</v>
      </c>
      <c r="AF1852" s="12">
        <f t="shared" ref="AF1852:AF1915" si="731">IF($A1852+(2*$R$2)^-2-1/AC$1017&gt;0,       IF( (1+$AC$2*    (1+$A1852)*((1+$A1852)*2*$R$2^2/(1+SQRT(4*$A1852*$R$2^2+1 -4*$R$2^2/AC$1017))+1)/$I$2    )^2 + ($X$2* (1+$A1852)*((1+$A1852)*2*$R$2^2/(1+SQRT(4*$A1852*$R$2^2+1 -4*$R$2^2/AC$1017))+1)/$I$2   )^2 &lt;$AT$12,                  (1/(2*$R$2)+SQRT($A1852+(2*$R$2)^-2-1/AC$1017))/($X$2*AD$8), -1),                        IF(AF1851&gt;0,AF1851,-2))</f>
        <v>2102458.3689440205</v>
      </c>
      <c r="AG1852" s="13"/>
      <c r="AH1852" s="13">
        <f>IF(AK1852&gt;0,SQRT(Sum_Sq($AI$2,V_rtHz($AH$2)/(1+1/$A1852),V_rtHz($AH$2*$A1852)/(1+$A1852),$AN$2*$AH$2/(1+1/$A1852),$AM$2*SQRT(Sum_Sq(AK1852,1/($X$2*AI$8*(1+AH$1017+AK1852/AJ1852))))/SQRT(Sum_Sq($X$2*AK1852*AI$8,1)),                   $AQ$2*SQRT(Sum_Sq($AH$2/(1+1/$A1852)+AK1852*( 1/(AH$1017+1+AK1852/AJ1852)-1)/(1+($X$2*AK1852*AI$8)^2), (AK1852^2*AI$8*$X$2+1/($X$2*AI$8*(AH$1017+1+AK1852/AJ1852           )))/(1+($X$2*AK1852*AI$8)^2))),           V_rtHz(AJ1852)/($X$2*AI$8*(AJ1852*AH$1017+AJ1852+AK1852)),V_rtHz(AK1852)*SQRT(Sum_Sq(AJ1852*AI$8*$X$2*AH$1017,1))/($X$2*AI$8*(AJ1852*AH$1017+AJ1852+AK1852))))/SQRT(Sum_Sq(1/(1+$A1852)+$AC$2/$I$2-1/(1+(1+AK1852/AJ1852)/AH$1017),$X$2/$I$2)),IF(AK1853&lt;0,"A",AH1853))</f>
        <v>1.0090152713794555E-5</v>
      </c>
      <c r="AI1852" s="13"/>
      <c r="AJ1852" s="13">
        <f t="shared" si="708"/>
        <v>1479.7244046424355</v>
      </c>
      <c r="AK1852" s="12">
        <f t="shared" ref="AK1852:AK1915" si="732">IF($A1852+(2*$R$2)^-2-1/AH$1017&gt;0,       IF( (1+$AC$2*    (1+$A1852)*((1+$A1852)*2*$R$2^2/(1+SQRT(4*$A1852*$R$2^2+1 -4*$R$2^2/AH$1017))+1)/$I$2    )^2 + ($X$2* (1+$A1852)*((1+$A1852)*2*$R$2^2/(1+SQRT(4*$A1852*$R$2^2+1 -4*$R$2^2/AH$1017))+1)/$I$2   )^2 &lt;$AT$12,                  (1/(2*$R$2)+SQRT($A1852+(2*$R$2)^-2-1/AH$1017))/($X$2*AI$8), -1),                        IF(AK1851&gt;0,AK1851,-2))</f>
        <v>6650228.1402666848</v>
      </c>
      <c r="AM1852" s="13">
        <f>IF(AP1852&gt;0,SQRT(Sum_Sq($AI$2,V_rtHz($AH$2)/(1+1/$A1852),V_rtHz($AH$2*$A1852)/(1+$A1852),$AN$2*$AH$2/(1+1/$A1852),$AM$2*SQRT(Sum_Sq(AP1852,1/($X$2*AN$8*(1+AM$1017+AP1852/AO1852))))/SQRT(Sum_Sq($X$2*AP1852*AN$8,1)),                   $AQ$2*SQRT(Sum_Sq($AH$2/(1+1/$A1852)+AP1852*( 1/(AM$1017+1+AP1852/AO1852)-1)/(1+($X$2*AP1852*AN$8)^2), (AP1852^2*AN$8*$X$2+1/($X$2*AN$8*(AM$1017+1+AP1852/AO1852           )))/(1+($X$2*AP1852*AN$8)^2))),           V_rtHz(AO1852)/($X$2*AN$8*(AO1852*AM$1017+AO1852+AP1852)),V_rtHz(AP1852)*SQRT(Sum_Sq(AO1852*AN$8*$X$2*AM$1017,1))/($X$2*AN$8*(AO1852*AM$1017+AO1852+AP1852))))/SQRT(Sum_Sq(1/(1+$A1852)+$AC$2/$I$2-1/(1+(1+AP1852/AO1852)/AM$1017),$X$2/$I$2)),IF(AP1853&lt;0,"A",AM1853))</f>
        <v>1.7935749373842937E-5</v>
      </c>
      <c r="AO1852" s="13">
        <f t="shared" si="709"/>
        <v>1479.6068571137878</v>
      </c>
      <c r="AP1852" s="12">
        <f t="shared" ref="AP1852:AP1915" si="733">IF($A1852+(2*$R$2)^-2-1/AM$1017&gt;0,       IF( (1+$AC$2*    (1+$A1852)*((1+$A1852)*2*$R$2^2/(1+SQRT(4*$A1852*$R$2^2+1 -4*$R$2^2/AM$1017))+1)/$I$2    )^2 + ($X$2* (1+$A1852)*((1+$A1852)*2*$R$2^2/(1+SQRT(4*$A1852*$R$2^2+1 -4*$R$2^2/AM$1017))+1)/$I$2   )^2 &lt;$AT$12,                  (1/(2*$R$2)+SQRT($A1852+(2*$R$2)^-2-1/AM$1017))/($X$2*AN$8), -1),                        IF(AP1851&gt;0,AP1851,-2))</f>
        <v>21031538.603143305</v>
      </c>
      <c r="AR1852" s="13">
        <f t="shared" si="710"/>
        <v>31506.815879885424</v>
      </c>
      <c r="AS1852" s="13">
        <f t="shared" si="711"/>
        <v>0.34465664218175113</v>
      </c>
      <c r="AV1852" s="13"/>
      <c r="AW1852" s="13">
        <f t="shared" si="712"/>
        <v>9963.3300000000036</v>
      </c>
      <c r="AX1852" s="13">
        <f t="shared" si="713"/>
        <v>1.0898999999999957</v>
      </c>
      <c r="AZ1852" s="13"/>
      <c r="BA1852" s="13"/>
      <c r="BB1852" s="13">
        <f t="shared" si="714"/>
        <v>3150.681587988543</v>
      </c>
      <c r="BC1852" s="13">
        <f t="shared" si="715"/>
        <v>3.4465664218174945</v>
      </c>
      <c r="BD1852" s="13"/>
      <c r="BE1852" s="13"/>
      <c r="BG1852" s="13">
        <f t="shared" si="716"/>
        <v>996.3330000000002</v>
      </c>
      <c r="BH1852" s="13">
        <f t="shared" si="717"/>
        <v>10.899000000000029</v>
      </c>
      <c r="BI1852" s="13"/>
      <c r="BL1852" s="13">
        <f t="shared" si="718"/>
        <v>315.06815879885437</v>
      </c>
      <c r="BM1852" s="13">
        <f t="shared" si="719"/>
        <v>34.465664218175064</v>
      </c>
      <c r="BP1852" s="13"/>
      <c r="BQ1852" s="13">
        <f t="shared" si="720"/>
        <v>99.633300000000006</v>
      </c>
      <c r="BR1852" s="13">
        <f t="shared" si="721"/>
        <v>108.99000000000034</v>
      </c>
      <c r="BT1852" s="13"/>
      <c r="BU1852" s="13"/>
      <c r="BV1852" s="13">
        <f t="shared" si="722"/>
        <v>31.50681587988543</v>
      </c>
      <c r="BW1852" s="13">
        <f t="shared" si="723"/>
        <v>344.65664218175101</v>
      </c>
      <c r="CA1852" s="13">
        <f t="shared" si="724"/>
        <v>9.9633299999999991</v>
      </c>
      <c r="CB1852" s="13">
        <f t="shared" si="725"/>
        <v>1089.899999999999</v>
      </c>
    </row>
    <row r="1853" spans="1:80" x14ac:dyDescent="0.3">
      <c r="A1853" s="13">
        <f t="shared" si="701"/>
        <v>1.0814339512979372</v>
      </c>
      <c r="C1853" s="13">
        <f>IF(F1853&gt;0,SQRT(Sum_Sq($AI$2,V_rtHz($AH$2)/(1+1/$A1853),V_rtHz($AH$2*$A1853)/(1+$A1853),$AN$2*$AH$2/(1+1/$A1853),$AM$2*SQRT(Sum_Sq(F1853,1/($X$2*D$8*(1+C$1017+F1853/E1853))))/SQRT(Sum_Sq($X$2*F1853*D$8,1)),                   $AQ$2*SQRT(Sum_Sq($AH$2/(1+1/$A1853)+F1853*( 1/(C$1017+1+F1853/E1853)-1)/(1+($X$2*F1853*D$8)^2), (F1853^2*D$8*$X$2+1/($X$2*D$8*(C$1017+1+F1853/E1853           )))/(1+($X$2*F1853*D$8)^2))),           V_rtHz(E1853)/($X$2*D$8*(E1853*C$1017+E1853+F1853)),V_rtHz(F1853)*SQRT(Sum_Sq(E1853*D$8*$X$2*C$1017,1))/($X$2*D$8*(E1853*C$1017+E1853+F1853))))/SQRT(Sum_Sq(1/(1+$A1853)+$AC$2/$I$2-1/(1+(1+F1853/E1853)/C$1017),$X$2/$I$2)),IF(F1854&lt;0,"A",C1854))</f>
        <v>7.7828186393859296E-7</v>
      </c>
      <c r="E1853" s="13">
        <f t="shared" si="702"/>
        <v>1674.8735781212058</v>
      </c>
      <c r="F1853" s="12">
        <f t="shared" si="726"/>
        <v>5875.3717320152055</v>
      </c>
      <c r="H1853" s="13">
        <f>IF(K1853&gt;0,SQRT(Sum_Sq($AI$2,V_rtHz($AH$2)/(1+1/$A1853),V_rtHz($AH$2*$A1853)/(1+$A1853),$AN$2*$AH$2/(1+1/$A1853),$AM$2*SQRT(Sum_Sq(K1853,1/($X$2*I$8*(1+H$1017+K1853/J1853))))/SQRT(Sum_Sq($X$2*K1853*I$8,1)),                   $AQ$2*SQRT(Sum_Sq($AH$2/(1+1/$A1853)+K1853*( 1/(H$1017+1+K1853/J1853)-1)/(1+($X$2*K1853*I$8)^2), (K1853^2*I$8*$X$2+1/($X$2*I$8*(H$1017+1+K1853/J1853           )))/(1+($X$2*K1853*I$8)^2))),           V_rtHz(J1853)/($X$2*I$8*(J1853*H$1017+J1853+K1853)),V_rtHz(K1853)*SQRT(Sum_Sq(J1853*I$8*$X$2*H$1017,1))/($X$2*I$8*(J1853*H$1017+J1853+K1853))))/SQRT(Sum_Sq(1/(1+$A1853)+$AC$2/$I$2-1/(1+(1+K1853/J1853)/H$1017),$X$2/$I$2)),IF(K1854&lt;0,"A",H1854))</f>
        <v>8.6407504234633854E-7</v>
      </c>
      <c r="J1853" s="13">
        <f t="shared" si="703"/>
        <v>1526.2171198522442</v>
      </c>
      <c r="K1853" s="12">
        <f t="shared" si="727"/>
        <v>20389.241037917847</v>
      </c>
      <c r="M1853" s="13">
        <f>IF(P1853&gt;0,SQRT(Sum_Sq($AI$2,V_rtHz($AH$2)/(1+1/$A1853),V_rtHz($AH$2*$A1853)/(1+$A1853),$AN$2*$AH$2/(1+1/$A1853),$AM$2*SQRT(Sum_Sq(P1853,1/($X$2*N$8*(1+M$1017+P1853/O1853))))/SQRT(Sum_Sq($X$2*P1853*N$8,1)),                   $AQ$2*SQRT(Sum_Sq($AH$2/(1+1/$A1853)+P1853*( 1/(M$1017+1+P1853/O1853)-1)/(1+($X$2*P1853*N$8)^2), (P1853^2*N$8*$X$2+1/($X$2*N$8*(M$1017+1+P1853/O1853           )))/(1+($X$2*P1853*N$8)^2))),           V_rtHz(O1853)/($X$2*N$8*(O1853*M$1017+O1853+P1853)),V_rtHz(P1853)*SQRT(Sum_Sq(O1853*N$8*$X$2*M$1017,1))/($X$2*N$8*(O1853*M$1017+O1853+P1853))))/SQRT(Sum_Sq(1/(1+$A1853)+$AC$2/$I$2-1/(1+(1+P1853/O1853)/M$1017),$X$2/$I$2)),IF(P1854&lt;0,"A",M1854))</f>
        <v>1.1956592698083769E-6</v>
      </c>
      <c r="O1853" s="13">
        <f t="shared" si="704"/>
        <v>1486.9610108707266</v>
      </c>
      <c r="P1853" s="12">
        <f t="shared" si="728"/>
        <v>66178.634164927716</v>
      </c>
      <c r="R1853" s="13">
        <f>IF(U1853&gt;0,SQRT(Sum_Sq($AI$2,V_rtHz($AH$2)/(1+1/$A1853),V_rtHz($AH$2*$A1853)/(1+$A1853),$AN$2*$AH$2/(1+1/$A1853),$AM$2*SQRT(Sum_Sq(U1853,1/($X$2*S$8*(1+R$1017+U1853/T1853))))/SQRT(Sum_Sq($X$2*U1853*S$8,1)),                   $AQ$2*SQRT(Sum_Sq($AH$2/(1+1/$A1853)+U1853*( 1/(R$1017+1+U1853/T1853)-1)/(1+($X$2*U1853*S$8)^2), (U1853^2*S$8*$X$2+1/($X$2*S$8*(R$1017+1+U1853/T1853           )))/(1+($X$2*U1853*S$8)^2))),           V_rtHz(T1853)/($X$2*S$8*(T1853*R$1017+T1853+U1853)),V_rtHz(U1853)*SQRT(Sum_Sq(T1853*S$8*$X$2*R$1017,1))/($X$2*S$8*(T1853*R$1017+T1853+U1853))))/SQRT(Sum_Sq(1/(1+$A1853)+$AC$2/$I$2-1/(1+(1+U1853/T1853)/R$1017),$X$2/$I$2)),IF(U1854&lt;0,"A",R1854))</f>
        <v>1.9098948545488798E-6</v>
      </c>
      <c r="T1853" s="13">
        <f t="shared" si="705"/>
        <v>1475.1727175688836</v>
      </c>
      <c r="U1853" s="12">
        <f t="shared" si="729"/>
        <v>210947.56134148117</v>
      </c>
      <c r="X1853" s="13">
        <f>IF(AA1853&gt;0,SQRT(Sum_Sq($AI$2,V_rtHz($AH$2)/(1+1/$A1853),V_rtHz($AH$2*$A1853)/(1+$A1853),$AN$2*$AH$2/(1+1/$A1853),$AM$2*SQRT(Sum_Sq(AA1853,1/($X$2*Y$8*(1+X$1017+AA1853/Z1853))))/SQRT(Sum_Sq($X$2*AA1853*Y$8,1)),                   $AQ$2*SQRT(Sum_Sq($AH$2/(1+1/$A1853)+AA1853*( 1/(X$1017+1+AA1853/Z1853)-1)/(1+($X$2*AA1853*Y$8)^2), (AA1853^2*Y$8*$X$2+1/($X$2*Y$8*(X$1017+1+AA1853/Z1853           )))/(1+($X$2*AA1853*Y$8)^2))),           V_rtHz(Z1853)/($X$2*Y$8*(Z1853*X$1017+Z1853+AA1853)),V_rtHz(AA1853)*SQRT(Sum_Sq(Z1853*Y$8*$X$2*X$1017,1))/($X$2*Y$8*(Z1853*X$1017+Z1853+AA1853))))/SQRT(Sum_Sq(1/(1+$A1853)+$AC$2/$I$2-1/(1+(1+AA1853/Z1853)/X$1017),$X$2/$I$2)),IF(AA1854&lt;0,"A",X1854))</f>
        <v>3.2679658185730629E-6</v>
      </c>
      <c r="Z1853" s="13">
        <f t="shared" si="706"/>
        <v>1471.5037292902509</v>
      </c>
      <c r="AA1853" s="12">
        <f t="shared" si="730"/>
        <v>668738.01810470782</v>
      </c>
      <c r="AC1853" s="13">
        <f>IF(AF1853&gt;0,SQRT(Sum_Sq($AI$2,V_rtHz($AH$2)/(1+1/$A1853),V_rtHz($AH$2*$A1853)/(1+$A1853),$AN$2*$AH$2/(1+1/$A1853),$AM$2*SQRT(Sum_Sq(AF1853,1/($X$2*AD$8*(1+AC$1017+AF1853/AE1853))))/SQRT(Sum_Sq($X$2*AF1853*AD$8,1)),                   $AQ$2*SQRT(Sum_Sq($AH$2/(1+1/$A1853)+AF1853*( 1/(AC$1017+1+AF1853/AE1853)-1)/(1+($X$2*AF1853*AD$8)^2), (AF1853^2*AD$8*$X$2+1/($X$2*AD$8*(AC$1017+1+AF1853/AE1853           )))/(1+($X$2*AF1853*AD$8)^2))),           V_rtHz(AE1853)/($X$2*AD$8*(AE1853*AC$1017+AE1853+AF1853)),V_rtHz(AF1853)*SQRT(Sum_Sq(AE1853*AD$8*$X$2*AC$1017,1))/($X$2*AD$8*(AE1853*AC$1017+AE1853+AF1853))))/SQRT(Sum_Sq(1/(1+$A1853)+$AC$2/$I$2-1/(1+(1+AF1853/AE1853)/AC$1017),$X$2/$I$2)),IF(AF1854&lt;0,"A",AC1854))</f>
        <v>5.7382020848746834E-6</v>
      </c>
      <c r="AE1853" s="13">
        <f t="shared" si="707"/>
        <v>1470.3492618194302</v>
      </c>
      <c r="AF1853" s="12">
        <f t="shared" si="731"/>
        <v>2116395.7122920454</v>
      </c>
      <c r="AG1853" s="13"/>
      <c r="AH1853" s="13">
        <f>IF(AK1853&gt;0,SQRT(Sum_Sq($AI$2,V_rtHz($AH$2)/(1+1/$A1853),V_rtHz($AH$2*$A1853)/(1+$A1853),$AN$2*$AH$2/(1+1/$A1853),$AM$2*SQRT(Sum_Sq(AK1853,1/($X$2*AI$8*(1+AH$1017+AK1853/AJ1853))))/SQRT(Sum_Sq($X$2*AK1853*AI$8,1)),                   $AQ$2*SQRT(Sum_Sq($AH$2/(1+1/$A1853)+AK1853*( 1/(AH$1017+1+AK1853/AJ1853)-1)/(1+($X$2*AK1853*AI$8)^2), (AK1853^2*AI$8*$X$2+1/($X$2*AI$8*(AH$1017+1+AK1853/AJ1853           )))/(1+($X$2*AK1853*AI$8)^2))),           V_rtHz(AJ1853)/($X$2*AI$8*(AJ1853*AH$1017+AJ1853+AK1853)),V_rtHz(AK1853)*SQRT(Sum_Sq(AJ1853*AI$8*$X$2*AH$1017,1))/($X$2*AI$8*(AJ1853*AH$1017+AJ1853+AK1853))))/SQRT(Sum_Sq(1/(1+$A1853)+$AC$2/$I$2-1/(1+(1+AK1853/AJ1853)/AH$1017),$X$2/$I$2)),IF(AK1854&lt;0,"A",AH1854))</f>
        <v>1.016529966505431E-5</v>
      </c>
      <c r="AI1853" s="13"/>
      <c r="AJ1853" s="13">
        <f t="shared" si="708"/>
        <v>1469.9847605536413</v>
      </c>
      <c r="AK1853" s="12">
        <f t="shared" si="732"/>
        <v>6694290.4033142868</v>
      </c>
      <c r="AM1853" s="13">
        <f>IF(AP1853&gt;0,SQRT(Sum_Sq($AI$2,V_rtHz($AH$2)/(1+1/$A1853),V_rtHz($AH$2*$A1853)/(1+$A1853),$AN$2*$AH$2/(1+1/$A1853),$AM$2*SQRT(Sum_Sq(AP1853,1/($X$2*AN$8*(1+AM$1017+AP1853/AO1853))))/SQRT(Sum_Sq($X$2*AP1853*AN$8,1)),                   $AQ$2*SQRT(Sum_Sq($AH$2/(1+1/$A1853)+AP1853*( 1/(AM$1017+1+AP1853/AO1853)-1)/(1+($X$2*AP1853*AN$8)^2), (AP1853^2*AN$8*$X$2+1/($X$2*AN$8*(AM$1017+1+AP1853/AO1853           )))/(1+($X$2*AP1853*AN$8)^2))),           V_rtHz(AO1853)/($X$2*AN$8*(AO1853*AM$1017+AO1853+AP1853)),V_rtHz(AP1853)*SQRT(Sum_Sq(AO1853*AN$8*$X$2*AM$1017,1))/($X$2*AN$8*(AO1853*AM$1017+AO1853+AP1853))))/SQRT(Sum_Sq(1/(1+$A1853)+$AC$2/$I$2-1/(1+(1+AP1853/AO1853)/AM$1017),$X$2/$I$2)),IF(AP1854&lt;0,"A",AM1854))</f>
        <v>1.8069360936328042E-5</v>
      </c>
      <c r="AO1853" s="13">
        <f t="shared" si="709"/>
        <v>1469.8695523647186</v>
      </c>
      <c r="AP1853" s="12">
        <f t="shared" si="733"/>
        <v>21170864.232680395</v>
      </c>
      <c r="AR1853" s="13">
        <f t="shared" si="710"/>
        <v>31506.815879885424</v>
      </c>
      <c r="AS1853" s="13">
        <f t="shared" si="711"/>
        <v>0.34465664218175224</v>
      </c>
      <c r="AV1853" s="13"/>
      <c r="AW1853" s="13">
        <f t="shared" si="712"/>
        <v>9963.3300000000036</v>
      </c>
      <c r="AX1853" s="13">
        <f t="shared" si="713"/>
        <v>1.0898999999999943</v>
      </c>
      <c r="AZ1853" s="13"/>
      <c r="BA1853" s="13"/>
      <c r="BB1853" s="13">
        <f t="shared" si="714"/>
        <v>3150.681587988543</v>
      </c>
      <c r="BC1853" s="13">
        <f t="shared" si="715"/>
        <v>3.4465664218174945</v>
      </c>
      <c r="BD1853" s="13"/>
      <c r="BE1853" s="13"/>
      <c r="BG1853" s="13">
        <f t="shared" si="716"/>
        <v>996.3330000000002</v>
      </c>
      <c r="BH1853" s="13">
        <f t="shared" si="717"/>
        <v>10.899000000000047</v>
      </c>
      <c r="BI1853" s="13"/>
      <c r="BL1853" s="13">
        <f t="shared" si="718"/>
        <v>315.06815879885437</v>
      </c>
      <c r="BM1853" s="13">
        <f t="shared" si="719"/>
        <v>34.465664218175107</v>
      </c>
      <c r="BP1853" s="13"/>
      <c r="BQ1853" s="13">
        <f t="shared" si="720"/>
        <v>99.633300000000006</v>
      </c>
      <c r="BR1853" s="13">
        <f t="shared" si="721"/>
        <v>108.99000000000012</v>
      </c>
      <c r="BT1853" s="13"/>
      <c r="BU1853" s="13"/>
      <c r="BV1853" s="13">
        <f t="shared" si="722"/>
        <v>31.506815879885437</v>
      </c>
      <c r="BW1853" s="13">
        <f t="shared" si="723"/>
        <v>344.6566421817526</v>
      </c>
      <c r="CA1853" s="13">
        <f t="shared" si="724"/>
        <v>9.9633299999999991</v>
      </c>
      <c r="CB1853" s="13">
        <f t="shared" si="725"/>
        <v>1089.8999999999962</v>
      </c>
    </row>
    <row r="1854" spans="1:80" x14ac:dyDescent="0.3">
      <c r="A1854" s="13">
        <f t="shared" si="701"/>
        <v>1.0964781961431849</v>
      </c>
      <c r="C1854" s="13">
        <f>IF(F1854&gt;0,SQRT(Sum_Sq($AI$2,V_rtHz($AH$2)/(1+1/$A1854),V_rtHz($AH$2*$A1854)/(1+$A1854),$AN$2*$AH$2/(1+1/$A1854),$AM$2*SQRT(Sum_Sq(F1854,1/($X$2*D$8*(1+C$1017+F1854/E1854))))/SQRT(Sum_Sq($X$2*F1854*D$8,1)),                   $AQ$2*SQRT(Sum_Sq($AH$2/(1+1/$A1854)+F1854*( 1/(C$1017+1+F1854/E1854)-1)/(1+($X$2*F1854*D$8)^2), (F1854^2*D$8*$X$2+1/($X$2*D$8*(C$1017+1+F1854/E1854           )))/(1+($X$2*F1854*D$8)^2))),           V_rtHz(E1854)/($X$2*D$8*(E1854*C$1017+E1854+F1854)),V_rtHz(F1854)*SQRT(Sum_Sq(E1854*D$8*$X$2*C$1017,1))/($X$2*D$8*(E1854*C$1017+E1854+F1854))))/SQRT(Sum_Sq(1/(1+$A1854)+$AC$2/$I$2-1/(1+(1+F1854/E1854)/C$1017),$X$2/$I$2)),IF(F1855&lt;0,"A",C1855))</f>
        <v>7.8390323051940144E-7</v>
      </c>
      <c r="E1854" s="13">
        <f t="shared" si="702"/>
        <v>1660.5135183675798</v>
      </c>
      <c r="F1854" s="12">
        <f t="shared" si="726"/>
        <v>5926.1817303761027</v>
      </c>
      <c r="H1854" s="13">
        <f>IF(K1854&gt;0,SQRT(Sum_Sq($AI$2,V_rtHz($AH$2)/(1+1/$A1854),V_rtHz($AH$2*$A1854)/(1+$A1854),$AN$2*$AH$2/(1+1/$A1854),$AM$2*SQRT(Sum_Sq(K1854,1/($X$2*I$8*(1+H$1017+K1854/J1854))))/SQRT(Sum_Sq($X$2*K1854*I$8,1)),                   $AQ$2*SQRT(Sum_Sq($AH$2/(1+1/$A1854)+K1854*( 1/(H$1017+1+K1854/J1854)-1)/(1+($X$2*K1854*I$8)^2), (K1854^2*I$8*$X$2+1/($X$2*I$8*(H$1017+1+K1854/J1854           )))/(1+($X$2*K1854*I$8)^2))),           V_rtHz(J1854)/($X$2*I$8*(J1854*H$1017+J1854+K1854)),V_rtHz(K1854)*SQRT(Sum_Sq(J1854*I$8*$X$2*H$1017,1))/($X$2*I$8*(J1854*H$1017+J1854+K1854))))/SQRT(Sum_Sq(1/(1+$A1854)+$AC$2/$I$2-1/(1+(1+K1854/J1854)/H$1017),$X$2/$I$2)),IF(K1855&lt;0,"A",H1855))</f>
        <v>8.7108522921626964E-7</v>
      </c>
      <c r="J1854" s="13">
        <f t="shared" si="703"/>
        <v>1515.3752132870256</v>
      </c>
      <c r="K1854" s="12">
        <f t="shared" si="727"/>
        <v>20535.117943076748</v>
      </c>
      <c r="M1854" s="13">
        <f>IF(P1854&gt;0,SQRT(Sum_Sq($AI$2,V_rtHz($AH$2)/(1+1/$A1854),V_rtHz($AH$2*$A1854)/(1+$A1854),$AN$2*$AH$2/(1+1/$A1854),$AM$2*SQRT(Sum_Sq(P1854,1/($X$2*N$8*(1+M$1017+P1854/O1854))))/SQRT(Sum_Sq($X$2*P1854*N$8,1)),                   $AQ$2*SQRT(Sum_Sq($AH$2/(1+1/$A1854)+P1854*( 1/(M$1017+1+P1854/O1854)-1)/(1+($X$2*P1854*N$8)^2), (P1854^2*N$8*$X$2+1/($X$2*N$8*(M$1017+1+P1854/O1854           )))/(1+($X$2*P1854*N$8)^2))),           V_rtHz(O1854)/($X$2*N$8*(O1854*M$1017+O1854+P1854)),V_rtHz(P1854)*SQRT(Sum_Sq(O1854*N$8*$X$2*M$1017,1))/($X$2*N$8*(O1854*M$1017+O1854+P1854))))/SQRT(Sum_Sq(1/(1+$A1854)+$AC$2/$I$2-1/(1+(1+P1854/O1854)/M$1017),$X$2/$I$2)),IF(P1855&lt;0,"A",M1855))</f>
        <v>1.2051135729438404E-6</v>
      </c>
      <c r="O1854" s="13">
        <f t="shared" si="704"/>
        <v>1476.9405251972387</v>
      </c>
      <c r="P1854" s="12">
        <f t="shared" si="728"/>
        <v>66627.631293943516</v>
      </c>
      <c r="R1854" s="13">
        <f>IF(U1854&gt;0,SQRT(Sum_Sq($AI$2,V_rtHz($AH$2)/(1+1/$A1854),V_rtHz($AH$2*$A1854)/(1+$A1854),$AN$2*$AH$2/(1+1/$A1854),$AM$2*SQRT(Sum_Sq(U1854,1/($X$2*S$8*(1+R$1017+U1854/T1854))))/SQRT(Sum_Sq($X$2*U1854*S$8,1)),                   $AQ$2*SQRT(Sum_Sq($AH$2/(1+1/$A1854)+U1854*( 1/(R$1017+1+U1854/T1854)-1)/(1+($X$2*U1854*S$8)^2), (U1854^2*S$8*$X$2+1/($X$2*S$8*(R$1017+1+U1854/T1854           )))/(1+($X$2*U1854*S$8)^2))),           V_rtHz(T1854)/($X$2*S$8*(T1854*R$1017+T1854+U1854)),V_rtHz(U1854)*SQRT(Sum_Sq(T1854*S$8*$X$2*R$1017,1))/($X$2*S$8*(T1854*R$1017+T1854+U1854))))/SQRT(Sum_Sq(1/(1+$A1854)+$AC$2/$I$2-1/(1+(1+U1854/T1854)/R$1017),$X$2/$I$2)),IF(U1855&lt;0,"A",R1855))</f>
        <v>1.924551009485691E-6</v>
      </c>
      <c r="T1854" s="13">
        <f t="shared" si="705"/>
        <v>1465.3904991531306</v>
      </c>
      <c r="U1854" s="12">
        <f t="shared" si="729"/>
        <v>212355.74238298874</v>
      </c>
      <c r="X1854" s="13">
        <f>IF(AA1854&gt;0,SQRT(Sum_Sq($AI$2,V_rtHz($AH$2)/(1+1/$A1854),V_rtHz($AH$2*$A1854)/(1+$A1854),$AN$2*$AH$2/(1+1/$A1854),$AM$2*SQRT(Sum_Sq(AA1854,1/($X$2*Y$8*(1+X$1017+AA1854/Z1854))))/SQRT(Sum_Sq($X$2*AA1854*Y$8,1)),                   $AQ$2*SQRT(Sum_Sq($AH$2/(1+1/$A1854)+AA1854*( 1/(X$1017+1+AA1854/Z1854)-1)/(1+($X$2*AA1854*Y$8)^2), (AA1854^2*Y$8*$X$2+1/($X$2*Y$8*(X$1017+1+AA1854/Z1854           )))/(1+($X$2*AA1854*Y$8)^2))),           V_rtHz(Z1854)/($X$2*Y$8*(Z1854*X$1017+Z1854+AA1854)),V_rtHz(AA1854)*SQRT(Sum_Sq(Z1854*Y$8*$X$2*X$1017,1))/($X$2*Y$8*(Z1854*X$1017+Z1854+AA1854))))/SQRT(Sum_Sq(1/(1+$A1854)+$AC$2/$I$2-1/(1+(1+AA1854/Z1854)/X$1017),$X$2/$I$2)),IF(AA1855&lt;0,"A",X1855))</f>
        <v>3.2926921136406634E-6</v>
      </c>
      <c r="Z1854" s="13">
        <f t="shared" si="706"/>
        <v>1461.7948874225724</v>
      </c>
      <c r="AA1854" s="12">
        <f t="shared" si="730"/>
        <v>673179.59313315188</v>
      </c>
      <c r="AC1854" s="13">
        <f>IF(AF1854&gt;0,SQRT(Sum_Sq($AI$2,V_rtHz($AH$2)/(1+1/$A1854),V_rtHz($AH$2*$A1854)/(1+$A1854),$AN$2*$AH$2/(1+1/$A1854),$AM$2*SQRT(Sum_Sq(AF1854,1/($X$2*AD$8*(1+AC$1017+AF1854/AE1854))))/SQRT(Sum_Sq($X$2*AF1854*AD$8,1)),                   $AQ$2*SQRT(Sum_Sq($AH$2/(1+1/$A1854)+AF1854*( 1/(AC$1017+1+AF1854/AE1854)-1)/(1+($X$2*AF1854*AD$8)^2), (AF1854^2*AD$8*$X$2+1/($X$2*AD$8*(AC$1017+1+AF1854/AE1854           )))/(1+($X$2*AF1854*AD$8)^2))),           V_rtHz(AE1854)/($X$2*AD$8*(AE1854*AC$1017+AE1854+AF1854)),V_rtHz(AF1854)*SQRT(Sum_Sq(AE1854*AD$8*$X$2*AC$1017,1))/($X$2*AD$8*(AE1854*AC$1017+AE1854+AF1854))))/SQRT(Sum_Sq(1/(1+$A1854)+$AC$2/$I$2-1/(1+(1+AF1854/AE1854)/AC$1017),$X$2/$I$2)),IF(AF1855&lt;0,"A",AC1855))</f>
        <v>5.7814007739838139E-6</v>
      </c>
      <c r="AE1854" s="13">
        <f t="shared" si="707"/>
        <v>1460.6634318231741</v>
      </c>
      <c r="AF1854" s="12">
        <f t="shared" si="731"/>
        <v>2130429.7797078905</v>
      </c>
      <c r="AG1854" s="13"/>
      <c r="AH1854" s="13">
        <f>IF(AK1854&gt;0,SQRT(Sum_Sq($AI$2,V_rtHz($AH$2)/(1+1/$A1854),V_rtHz($AH$2*$A1854)/(1+$A1854),$AN$2*$AH$2/(1+1/$A1854),$AM$2*SQRT(Sum_Sq(AK1854,1/($X$2*AI$8*(1+AH$1017+AK1854/AJ1854))))/SQRT(Sum_Sq($X$2*AK1854*AI$8,1)),                   $AQ$2*SQRT(Sum_Sq($AH$2/(1+1/$A1854)+AK1854*( 1/(AH$1017+1+AK1854/AJ1854)-1)/(1+($X$2*AK1854*AI$8)^2), (AK1854^2*AI$8*$X$2+1/($X$2*AI$8*(AH$1017+1+AK1854/AJ1854           )))/(1+($X$2*AK1854*AI$8)^2))),           V_rtHz(AJ1854)/($X$2*AI$8*(AJ1854*AH$1017+AJ1854+AK1854)),V_rtHz(AK1854)*SQRT(Sum_Sq(AJ1854*AI$8*$X$2*AH$1017,1))/($X$2*AI$8*(AJ1854*AH$1017+AJ1854+AK1854))))/SQRT(Sum_Sq(1/(1+$A1854)+$AC$2/$I$2-1/(1+(1+AK1854/AJ1854)/AH$1017),$X$2/$I$2)),IF(AK1855&lt;0,"A",AH1855))</f>
        <v>1.0241716686676118E-5</v>
      </c>
      <c r="AI1854" s="13"/>
      <c r="AJ1854" s="13">
        <f t="shared" si="708"/>
        <v>1460.3061885267921</v>
      </c>
      <c r="AK1854" s="12">
        <f t="shared" si="732"/>
        <v>6738658.6134514268</v>
      </c>
      <c r="AM1854" s="13">
        <f>IF(AP1854&gt;0,SQRT(Sum_Sq($AI$2,V_rtHz($AH$2)/(1+1/$A1854),V_rtHz($AH$2*$A1854)/(1+$A1854),$AN$2*$AH$2/(1+1/$A1854),$AM$2*SQRT(Sum_Sq(AP1854,1/($X$2*AN$8*(1+AM$1017+AP1854/AO1854))))/SQRT(Sum_Sq($X$2*AP1854*AN$8,1)),                   $AQ$2*SQRT(Sum_Sq($AH$2/(1+1/$A1854)+AP1854*( 1/(AM$1017+1+AP1854/AO1854)-1)/(1+($X$2*AP1854*AN$8)^2), (AP1854^2*AN$8*$X$2+1/($X$2*AN$8*(AM$1017+1+AP1854/AO1854           )))/(1+($X$2*AP1854*AN$8)^2))),           V_rtHz(AO1854)/($X$2*AN$8*(AO1854*AM$1017+AO1854+AP1854)),V_rtHz(AP1854)*SQRT(Sum_Sq(AO1854*AN$8*$X$2*AM$1017,1))/($X$2*AN$8*(AO1854*AM$1017+AO1854+AP1854))))/SQRT(Sum_Sq(1/(1+$A1854)+$AC$2/$I$2-1/(1+(1+AP1854/AO1854)/AM$1017),$X$2/$I$2)),IF(AP1855&lt;0,"A",AM1855))</f>
        <v>1.8205230198447895E-5</v>
      </c>
      <c r="AO1854" s="13">
        <f t="shared" si="709"/>
        <v>1460.1932736120032</v>
      </c>
      <c r="AP1854" s="12">
        <f t="shared" si="733"/>
        <v>21311157.430473704</v>
      </c>
      <c r="AR1854" s="13">
        <f t="shared" si="710"/>
        <v>31506.815879885424</v>
      </c>
      <c r="AS1854" s="13">
        <f t="shared" si="711"/>
        <v>0.34465664218175279</v>
      </c>
      <c r="AV1854" s="13"/>
      <c r="AW1854" s="13">
        <f t="shared" si="712"/>
        <v>9963.3300000000036</v>
      </c>
      <c r="AX1854" s="13">
        <f t="shared" si="713"/>
        <v>1.0898999999999957</v>
      </c>
      <c r="AZ1854" s="13"/>
      <c r="BA1854" s="13"/>
      <c r="BB1854" s="13">
        <f t="shared" si="714"/>
        <v>3150.681587988543</v>
      </c>
      <c r="BC1854" s="13">
        <f t="shared" si="715"/>
        <v>3.4465664218174807</v>
      </c>
      <c r="BD1854" s="13"/>
      <c r="BE1854" s="13"/>
      <c r="BG1854" s="13">
        <f t="shared" si="716"/>
        <v>996.3330000000002</v>
      </c>
      <c r="BH1854" s="13">
        <f t="shared" si="717"/>
        <v>10.898999999999978</v>
      </c>
      <c r="BI1854" s="13"/>
      <c r="BL1854" s="13">
        <f t="shared" si="718"/>
        <v>315.06815879885437</v>
      </c>
      <c r="BM1854" s="13">
        <f t="shared" si="719"/>
        <v>34.465664218175064</v>
      </c>
      <c r="BP1854" s="13"/>
      <c r="BQ1854" s="13">
        <f t="shared" si="720"/>
        <v>99.633300000000006</v>
      </c>
      <c r="BR1854" s="13">
        <f t="shared" si="721"/>
        <v>108.99000000000012</v>
      </c>
      <c r="BT1854" s="13"/>
      <c r="BU1854" s="13"/>
      <c r="BV1854" s="13">
        <f t="shared" si="722"/>
        <v>31.506815879885437</v>
      </c>
      <c r="BW1854" s="13">
        <f t="shared" si="723"/>
        <v>344.65664218175152</v>
      </c>
      <c r="CA1854" s="13">
        <f t="shared" si="724"/>
        <v>9.9633299999999991</v>
      </c>
      <c r="CB1854" s="13">
        <f t="shared" si="725"/>
        <v>1089.8999999999976</v>
      </c>
    </row>
    <row r="1855" spans="1:80" x14ac:dyDescent="0.3">
      <c r="A1855" s="13">
        <f t="shared" si="701"/>
        <v>1.1117317272815919</v>
      </c>
      <c r="C1855" s="13">
        <f>IF(F1855&gt;0,SQRT(Sum_Sq($AI$2,V_rtHz($AH$2)/(1+1/$A1855),V_rtHz($AH$2*$A1855)/(1+$A1855),$AN$2*$AH$2/(1+1/$A1855),$AM$2*SQRT(Sum_Sq(F1855,1/($X$2*D$8*(1+C$1017+F1855/E1855))))/SQRT(Sum_Sq($X$2*F1855*D$8,1)),                   $AQ$2*SQRT(Sum_Sq($AH$2/(1+1/$A1855)+F1855*( 1/(C$1017+1+F1855/E1855)-1)/(1+($X$2*F1855*D$8)^2), (F1855^2*D$8*$X$2+1/($X$2*D$8*(C$1017+1+F1855/E1855           )))/(1+($X$2*F1855*D$8)^2))),           V_rtHz(E1855)/($X$2*D$8*(E1855*C$1017+E1855+F1855)),V_rtHz(F1855)*SQRT(Sum_Sq(E1855*D$8*$X$2*C$1017,1))/($X$2*D$8*(E1855*C$1017+E1855+F1855))))/SQRT(Sum_Sq(1/(1+$A1855)+$AC$2/$I$2-1/(1+(1+F1855/E1855)/C$1017),$X$2/$I$2)),IF(F1856&lt;0,"A",C1856))</f>
        <v>7.8965438490678609E-7</v>
      </c>
      <c r="E1855" s="13">
        <f t="shared" si="702"/>
        <v>1646.3303970837694</v>
      </c>
      <c r="F1855" s="12">
        <f t="shared" si="726"/>
        <v>5977.2357316754224</v>
      </c>
      <c r="H1855" s="13">
        <f>IF(K1855&gt;0,SQRT(Sum_Sq($AI$2,V_rtHz($AH$2)/(1+1/$A1855),V_rtHz($AH$2*$A1855)/(1+$A1855),$AN$2*$AH$2/(1+1/$A1855),$AM$2*SQRT(Sum_Sq(K1855,1/($X$2*I$8*(1+H$1017+K1855/J1855))))/SQRT(Sum_Sq($X$2*K1855*I$8,1)),                   $AQ$2*SQRT(Sum_Sq($AH$2/(1+1/$A1855)+K1855*( 1/(H$1017+1+K1855/J1855)-1)/(1+($X$2*K1855*I$8)^2), (K1855^2*I$8*$X$2+1/($X$2*I$8*(H$1017+1+K1855/J1855           )))/(1+($X$2*K1855*I$8)^2))),           V_rtHz(J1855)/($X$2*I$8*(J1855*H$1017+J1855+K1855)),V_rtHz(K1855)*SQRT(Sum_Sq(J1855*I$8*$X$2*H$1017,1))/($X$2*I$8*(J1855*H$1017+J1855+K1855))))/SQRT(Sum_Sq(1/(1+$A1855)+$AC$2/$I$2-1/(1+(1+K1855/J1855)/H$1017),$X$2/$I$2)),IF(K1856&lt;0,"A",H1856))</f>
        <v>8.7822686880653489E-7</v>
      </c>
      <c r="J1855" s="13">
        <f t="shared" si="703"/>
        <v>1504.6184910328984</v>
      </c>
      <c r="K1855" s="12">
        <f t="shared" si="727"/>
        <v>20681.926294486668</v>
      </c>
      <c r="M1855" s="13">
        <f>IF(P1855&gt;0,SQRT(Sum_Sq($AI$2,V_rtHz($AH$2)/(1+1/$A1855),V_rtHz($AH$2*$A1855)/(1+$A1855),$AN$2*$AH$2/(1+1/$A1855),$AM$2*SQRT(Sum_Sq(P1855,1/($X$2*N$8*(1+M$1017+P1855/O1855))))/SQRT(Sum_Sq($X$2*P1855*N$8,1)),                   $AQ$2*SQRT(Sum_Sq($AH$2/(1+1/$A1855)+P1855*( 1/(M$1017+1+P1855/O1855)-1)/(1+($X$2*P1855*N$8)^2), (P1855^2*N$8*$X$2+1/($X$2*N$8*(M$1017+1+P1855/O1855           )))/(1+($X$2*P1855*N$8)^2))),           V_rtHz(O1855)/($X$2*N$8*(O1855*M$1017+O1855+P1855)),V_rtHz(P1855)*SQRT(Sum_Sq(O1855*N$8*$X$2*M$1017,1))/($X$2*N$8*(O1855*M$1017+O1855+P1855))))/SQRT(Sum_Sq(1/(1+$A1855)+$AC$2/$I$2-1/(1+(1+P1855/O1855)/M$1017),$X$2/$I$2)),IF(P1856&lt;0,"A",M1856))</f>
        <v>1.2147351254347039E-6</v>
      </c>
      <c r="O1855" s="13">
        <f t="shared" si="704"/>
        <v>1466.9876397089972</v>
      </c>
      <c r="P1855" s="12">
        <f t="shared" si="728"/>
        <v>67079.671356634804</v>
      </c>
      <c r="R1855" s="13">
        <f>IF(U1855&gt;0,SQRT(Sum_Sq($AI$2,V_rtHz($AH$2)/(1+1/$A1855),V_rtHz($AH$2*$A1855)/(1+$A1855),$AN$2*$AH$2/(1+1/$A1855),$AM$2*SQRT(Sum_Sq(U1855,1/($X$2*S$8*(1+R$1017+U1855/T1855))))/SQRT(Sum_Sq($X$2*U1855*S$8,1)),                   $AQ$2*SQRT(Sum_Sq($AH$2/(1+1/$A1855)+U1855*( 1/(R$1017+1+U1855/T1855)-1)/(1+($X$2*U1855*S$8)^2), (U1855^2*S$8*$X$2+1/($X$2*S$8*(R$1017+1+U1855/T1855           )))/(1+($X$2*U1855*S$8)^2))),           V_rtHz(T1855)/($X$2*S$8*(T1855*R$1017+T1855+U1855)),V_rtHz(U1855)*SQRT(Sum_Sq(T1855*S$8*$X$2*R$1017,1))/($X$2*S$8*(T1855*R$1017+T1855+U1855))))/SQRT(Sum_Sq(1/(1+$A1855)+$AC$2/$I$2-1/(1+(1+U1855/T1855)/R$1017),$X$2/$I$2)),IF(U1856&lt;0,"A",R1856))</f>
        <v>1.9394590311292225E-6</v>
      </c>
      <c r="T1855" s="13">
        <f t="shared" si="705"/>
        <v>1455.6710654307049</v>
      </c>
      <c r="U1855" s="12">
        <f t="shared" si="729"/>
        <v>213773.6297152875</v>
      </c>
      <c r="X1855" s="13">
        <f>IF(AA1855&gt;0,SQRT(Sum_Sq($AI$2,V_rtHz($AH$2)/(1+1/$A1855),V_rtHz($AH$2*$A1855)/(1+$A1855),$AN$2*$AH$2/(1+1/$A1855),$AM$2*SQRT(Sum_Sq(AA1855,1/($X$2*Y$8*(1+X$1017+AA1855/Z1855))))/SQRT(Sum_Sq($X$2*AA1855*Y$8,1)),                   $AQ$2*SQRT(Sum_Sq($AH$2/(1+1/$A1855)+AA1855*( 1/(X$1017+1+AA1855/Z1855)-1)/(1+($X$2*AA1855*Y$8)^2), (AA1855^2*Y$8*$X$2+1/($X$2*Y$8*(X$1017+1+AA1855/Z1855           )))/(1+($X$2*AA1855*Y$8)^2))),           V_rtHz(Z1855)/($X$2*Y$8*(Z1855*X$1017+Z1855+AA1855)),V_rtHz(AA1855)*SQRT(Sum_Sq(Z1855*Y$8*$X$2*X$1017,1))/($X$2*Y$8*(Z1855*X$1017+Z1855+AA1855))))/SQRT(Sum_Sq(1/(1+$A1855)+$AC$2/$I$2-1/(1+(1+AA1855/Z1855)/X$1017),$X$2/$I$2)),IF(AA1856&lt;0,"A",X1856))</f>
        <v>3.3178381601801721E-6</v>
      </c>
      <c r="Z1855" s="13">
        <f t="shared" si="706"/>
        <v>1452.1473734319238</v>
      </c>
      <c r="AA1855" s="12">
        <f t="shared" si="730"/>
        <v>677651.94191936532</v>
      </c>
      <c r="AC1855" s="13">
        <f>IF(AF1855&gt;0,SQRT(Sum_Sq($AI$2,V_rtHz($AH$2)/(1+1/$A1855),V_rtHz($AH$2*$A1855)/(1+$A1855),$AN$2*$AH$2/(1+1/$A1855),$AM$2*SQRT(Sum_Sq(AF1855,1/($X$2*AD$8*(1+AC$1017+AF1855/AE1855))))/SQRT(Sum_Sq($X$2*AF1855*AD$8,1)),                   $AQ$2*SQRT(Sum_Sq($AH$2/(1+1/$A1855)+AF1855*( 1/(AC$1017+1+AF1855/AE1855)-1)/(1+($X$2*AF1855*AD$8)^2), (AF1855^2*AD$8*$X$2+1/($X$2*AD$8*(AC$1017+1+AF1855/AE1855           )))/(1+($X$2*AF1855*AD$8)^2))),           V_rtHz(AE1855)/($X$2*AD$8*(AE1855*AC$1017+AE1855+AF1855)),V_rtHz(AF1855)*SQRT(Sum_Sq(AE1855*AD$8*$X$2*AC$1017,1))/($X$2*AD$8*(AE1855*AC$1017+AE1855+AF1855))))/SQRT(Sum_Sq(1/(1+$A1855)+$AC$2/$I$2-1/(1+(1+AF1855/AE1855)/AC$1017),$X$2/$I$2)),IF(AF1856&lt;0,"A",AC1856))</f>
        <v>5.8253296334650128E-6</v>
      </c>
      <c r="AE1855" s="13">
        <f t="shared" si="707"/>
        <v>1451.038475374085</v>
      </c>
      <c r="AF1855" s="12">
        <f t="shared" si="731"/>
        <v>2144561.2408617684</v>
      </c>
      <c r="AG1855" s="13"/>
      <c r="AH1855" s="13">
        <f>IF(AK1855&gt;0,SQRT(Sum_Sq($AI$2,V_rtHz($AH$2)/(1+1/$A1855),V_rtHz($AH$2*$A1855)/(1+$A1855),$AN$2*$AH$2/(1+1/$A1855),$AM$2*SQRT(Sum_Sq(AK1855,1/($X$2*AI$8*(1+AH$1017+AK1855/AJ1855))))/SQRT(Sum_Sq($X$2*AK1855*AI$8,1)),                   $AQ$2*SQRT(Sum_Sq($AH$2/(1+1/$A1855)+AK1855*( 1/(AH$1017+1+AK1855/AJ1855)-1)/(1+($X$2*AK1855*AI$8)^2), (AK1855^2*AI$8*$X$2+1/($X$2*AI$8*(AH$1017+1+AK1855/AJ1855           )))/(1+($X$2*AK1855*AI$8)^2))),           V_rtHz(AJ1855)/($X$2*AI$8*(AJ1855*AH$1017+AJ1855+AK1855)),V_rtHz(AK1855)*SQRT(Sum_Sq(AJ1855*AI$8*$X$2*AH$1017,1))/($X$2*AI$8*(AJ1855*AH$1017+AJ1855+AK1855))))/SQRT(Sum_Sq(1/(1+$A1855)+$AC$2/$I$2-1/(1+(1+AK1855/AJ1855)/AH$1017),$X$2/$I$2)),IF(AK1856&lt;0,"A",AH1856))</f>
        <v>1.0319423607591891E-5</v>
      </c>
      <c r="AI1855" s="13"/>
      <c r="AJ1855" s="13">
        <f t="shared" si="708"/>
        <v>1450.6883470035939</v>
      </c>
      <c r="AK1855" s="12">
        <f t="shared" si="732"/>
        <v>6783334.887826263</v>
      </c>
      <c r="AM1855" s="13">
        <f>IF(AP1855&gt;0,SQRT(Sum_Sq($AI$2,V_rtHz($AH$2)/(1+1/$A1855),V_rtHz($AH$2*$A1855)/(1+$A1855),$AN$2*$AH$2/(1+1/$A1855),$AM$2*SQRT(Sum_Sq(AP1855,1/($X$2*AN$8*(1+AM$1017+AP1855/AO1855))))/SQRT(Sum_Sq($X$2*AP1855*AN$8,1)),                   $AQ$2*SQRT(Sum_Sq($AH$2/(1+1/$A1855)+AP1855*( 1/(AM$1017+1+AP1855/AO1855)-1)/(1+($X$2*AP1855*AN$8)^2), (AP1855^2*AN$8*$X$2+1/($X$2*AN$8*(AM$1017+1+AP1855/AO1855           )))/(1+($X$2*AP1855*AN$8)^2))),           V_rtHz(AO1855)/($X$2*AN$8*(AO1855*AM$1017+AO1855+AP1855)),V_rtHz(AP1855)*SQRT(Sum_Sq(AO1855*AN$8*$X$2*AM$1017,1))/($X$2*AN$8*(AO1855*AM$1017+AO1855+AP1855))))/SQRT(Sum_Sq(1/(1+$A1855)+$AC$2/$I$2-1/(1+(1+AP1855/AO1855)/AM$1017),$X$2/$I$2)),IF(AP1856&lt;0,"A",AM1856))</f>
        <v>1.8343392413226879E-5</v>
      </c>
      <c r="AO1855" s="13">
        <f t="shared" si="709"/>
        <v>1450.5776801911961</v>
      </c>
      <c r="AP1855" s="12">
        <f t="shared" si="733"/>
        <v>21452424.891001042</v>
      </c>
      <c r="AR1855" s="13">
        <f t="shared" si="710"/>
        <v>31506.815879885424</v>
      </c>
      <c r="AS1855" s="13">
        <f t="shared" si="711"/>
        <v>0.34465664218175168</v>
      </c>
      <c r="AV1855" s="13"/>
      <c r="AW1855" s="13">
        <f t="shared" si="712"/>
        <v>9963.3300000000036</v>
      </c>
      <c r="AX1855" s="13">
        <f t="shared" si="713"/>
        <v>1.089899999999993</v>
      </c>
      <c r="AZ1855" s="13"/>
      <c r="BA1855" s="13"/>
      <c r="BB1855" s="13">
        <f t="shared" si="714"/>
        <v>3150.681587988543</v>
      </c>
      <c r="BC1855" s="13">
        <f t="shared" si="715"/>
        <v>3.4465664218175016</v>
      </c>
      <c r="BD1855" s="13"/>
      <c r="BE1855" s="13"/>
      <c r="BG1855" s="13">
        <f t="shared" si="716"/>
        <v>996.3330000000002</v>
      </c>
      <c r="BH1855" s="13">
        <f t="shared" si="717"/>
        <v>10.899000000000013</v>
      </c>
      <c r="BI1855" s="13"/>
      <c r="BL1855" s="13">
        <f t="shared" si="718"/>
        <v>315.06815879885437</v>
      </c>
      <c r="BM1855" s="13">
        <f t="shared" si="719"/>
        <v>34.465664218175021</v>
      </c>
      <c r="BP1855" s="13"/>
      <c r="BQ1855" s="13">
        <f t="shared" si="720"/>
        <v>99.633300000000006</v>
      </c>
      <c r="BR1855" s="13">
        <f t="shared" si="721"/>
        <v>108.98999999999991</v>
      </c>
      <c r="BT1855" s="13"/>
      <c r="BU1855" s="13"/>
      <c r="BV1855" s="13">
        <f t="shared" si="722"/>
        <v>31.50681587988543</v>
      </c>
      <c r="BW1855" s="13">
        <f t="shared" si="723"/>
        <v>344.65664218175101</v>
      </c>
      <c r="CA1855" s="13">
        <f t="shared" si="724"/>
        <v>9.9633299999999991</v>
      </c>
      <c r="CB1855" s="13">
        <f t="shared" si="725"/>
        <v>1089.899999999999</v>
      </c>
    </row>
    <row r="1856" spans="1:80" x14ac:dyDescent="0.3">
      <c r="A1856" s="13">
        <f t="shared" si="701"/>
        <v>1.1271974561755078</v>
      </c>
      <c r="C1856" s="13">
        <f>IF(F1856&gt;0,SQRT(Sum_Sq($AI$2,V_rtHz($AH$2)/(1+1/$A1856),V_rtHz($AH$2*$A1856)/(1+$A1856),$AN$2*$AH$2/(1+1/$A1856),$AM$2*SQRT(Sum_Sq(F1856,1/($X$2*D$8*(1+C$1017+F1856/E1856))))/SQRT(Sum_Sq($X$2*F1856*D$8,1)),                   $AQ$2*SQRT(Sum_Sq($AH$2/(1+1/$A1856)+F1856*( 1/(C$1017+1+F1856/E1856)-1)/(1+($X$2*F1856*D$8)^2), (F1856^2*D$8*$X$2+1/($X$2*D$8*(C$1017+1+F1856/E1856           )))/(1+($X$2*F1856*D$8)^2))),           V_rtHz(E1856)/($X$2*D$8*(E1856*C$1017+E1856+F1856)),V_rtHz(F1856)*SQRT(Sum_Sq(E1856*D$8*$X$2*C$1017,1))/($X$2*D$8*(E1856*C$1017+E1856+F1856))))/SQRT(Sum_Sq(1/(1+$A1856)+$AC$2/$I$2-1/(1+(1+F1856/E1856)/C$1017),$X$2/$I$2)),IF(F1857&lt;0,"A",C1857))</f>
        <v>7.9553697811714544E-7</v>
      </c>
      <c r="E1856" s="13">
        <f t="shared" si="702"/>
        <v>1632.320598928821</v>
      </c>
      <c r="F1856" s="12">
        <f t="shared" si="726"/>
        <v>6028.5368462850593</v>
      </c>
      <c r="H1856" s="13">
        <f>IF(K1856&gt;0,SQRT(Sum_Sq($AI$2,V_rtHz($AH$2)/(1+1/$A1856),V_rtHz($AH$2*$A1856)/(1+$A1856),$AN$2*$AH$2/(1+1/$A1856),$AM$2*SQRT(Sum_Sq(K1856,1/($X$2*I$8*(1+H$1017+K1856/J1856))))/SQRT(Sum_Sq($X$2*K1856*I$8,1)),                   $AQ$2*SQRT(Sum_Sq($AH$2/(1+1/$A1856)+K1856*( 1/(H$1017+1+K1856/J1856)-1)/(1+($X$2*K1856*I$8)^2), (K1856^2*I$8*$X$2+1/($X$2*I$8*(H$1017+1+K1856/J1856           )))/(1+($X$2*K1856*I$8)^2))),           V_rtHz(J1856)/($X$2*I$8*(J1856*H$1017+J1856+K1856)),V_rtHz(K1856)*SQRT(Sum_Sq(J1856*I$8*$X$2*H$1017,1))/($X$2*I$8*(J1856*H$1017+J1856+K1856))))/SQRT(Sum_Sq(1/(1+$A1856)+$AC$2/$I$2-1/(1+(1+K1856/J1856)/H$1017),$X$2/$I$2)),IF(K1857&lt;0,"A",H1857))</f>
        <v>8.855021285467005E-7</v>
      </c>
      <c r="J1856" s="13">
        <f t="shared" si="703"/>
        <v>1493.946083369495</v>
      </c>
      <c r="K1856" s="12">
        <f t="shared" si="727"/>
        <v>20829.673225340688</v>
      </c>
      <c r="M1856" s="13">
        <f>IF(P1856&gt;0,SQRT(Sum_Sq($AI$2,V_rtHz($AH$2)/(1+1/$A1856),V_rtHz($AH$2*$A1856)/(1+$A1856),$AN$2*$AH$2/(1+1/$A1856),$AM$2*SQRT(Sum_Sq(P1856,1/($X$2*N$8*(1+M$1017+P1856/O1856))))/SQRT(Sum_Sq($X$2*P1856*N$8,1)),                   $AQ$2*SQRT(Sum_Sq($AH$2/(1+1/$A1856)+P1856*( 1/(M$1017+1+P1856/O1856)-1)/(1+($X$2*P1856*N$8)^2), (P1856^2*N$8*$X$2+1/($X$2*N$8*(M$1017+1+P1856/O1856           )))/(1+($X$2*P1856*N$8)^2))),           V_rtHz(O1856)/($X$2*N$8*(O1856*M$1017+O1856+P1856)),V_rtHz(P1856)*SQRT(Sum_Sq(O1856*N$8*$X$2*M$1017,1))/($X$2*N$8*(O1856*M$1017+O1856+P1856))))/SQRT(Sum_Sq(1/(1+$A1856)+$AC$2/$I$2-1/(1+(1+P1856/O1856)/M$1017),$X$2/$I$2)),IF(P1857&lt;0,"A",M1857))</f>
        <v>1.224526668316279E-6</v>
      </c>
      <c r="O1856" s="13">
        <f t="shared" si="704"/>
        <v>1457.1018762552001</v>
      </c>
      <c r="P1856" s="12">
        <f t="shared" si="728"/>
        <v>67534.775954601835</v>
      </c>
      <c r="R1856" s="13">
        <f>IF(U1856&gt;0,SQRT(Sum_Sq($AI$2,V_rtHz($AH$2)/(1+1/$A1856),V_rtHz($AH$2*$A1856)/(1+$A1856),$AN$2*$AH$2/(1+1/$A1856),$AM$2*SQRT(Sum_Sq(U1856,1/($X$2*S$8*(1+R$1017+U1856/T1856))))/SQRT(Sum_Sq($X$2*U1856*S$8,1)),                   $AQ$2*SQRT(Sum_Sq($AH$2/(1+1/$A1856)+U1856*( 1/(R$1017+1+U1856/T1856)-1)/(1+($X$2*U1856*S$8)^2), (U1856^2*S$8*$X$2+1/($X$2*S$8*(R$1017+1+U1856/T1856           )))/(1+($X$2*U1856*S$8)^2))),           V_rtHz(T1856)/($X$2*S$8*(T1856*R$1017+T1856+U1856)),V_rtHz(U1856)*SQRT(Sum_Sq(T1856*S$8*$X$2*R$1017,1))/($X$2*S$8*(T1856*R$1017+T1856+U1856))))/SQRT(Sum_Sq(1/(1+$A1856)+$AC$2/$I$2-1/(1+(1+U1856/T1856)/R$1017),$X$2/$I$2)),IF(U1857&lt;0,"A",R1857))</f>
        <v>1.9546229436742651E-6</v>
      </c>
      <c r="T1856" s="13">
        <f t="shared" si="705"/>
        <v>1446.0140358788285</v>
      </c>
      <c r="U1856" s="12">
        <f t="shared" si="729"/>
        <v>215201.29100234943</v>
      </c>
      <c r="X1856" s="13">
        <f>IF(AA1856&gt;0,SQRT(Sum_Sq($AI$2,V_rtHz($AH$2)/(1+1/$A1856),V_rtHz($AH$2*$A1856)/(1+$A1856),$AN$2*$AH$2/(1+1/$A1856),$AM$2*SQRT(Sum_Sq(AA1856,1/($X$2*Y$8*(1+X$1017+AA1856/Z1856))))/SQRT(Sum_Sq($X$2*AA1856*Y$8,1)),                   $AQ$2*SQRT(Sum_Sq($AH$2/(1+1/$A1856)+AA1856*( 1/(X$1017+1+AA1856/Z1856)-1)/(1+($X$2*AA1856*Y$8)^2), (AA1856^2*Y$8*$X$2+1/($X$2*Y$8*(X$1017+1+AA1856/Z1856           )))/(1+($X$2*AA1856*Y$8)^2))),           V_rtHz(Z1856)/($X$2*Y$8*(Z1856*X$1017+Z1856+AA1856)),V_rtHz(AA1856)*SQRT(Sum_Sq(Z1856*Y$8*$X$2*X$1017,1))/($X$2*Y$8*(Z1856*X$1017+Z1856+AA1856))))/SQRT(Sum_Sq(1/(1+$A1856)+$AC$2/$I$2-1/(1+(1+AA1856/Z1856)/X$1017),$X$2/$I$2)),IF(AA1857&lt;0,"A",X1857))</f>
        <v>3.3434105691008894E-6</v>
      </c>
      <c r="Z1856" s="13">
        <f t="shared" si="706"/>
        <v>1442.5608354587032</v>
      </c>
      <c r="AA1856" s="12">
        <f t="shared" si="730"/>
        <v>682155.27787175926</v>
      </c>
      <c r="AC1856" s="13">
        <f>IF(AF1856&gt;0,SQRT(Sum_Sq($AI$2,V_rtHz($AH$2)/(1+1/$A1856),V_rtHz($AH$2*$A1856)/(1+$A1856),$AN$2*$AH$2/(1+1/$A1856),$AM$2*SQRT(Sum_Sq(AF1856,1/($X$2*AD$8*(1+AC$1017+AF1856/AE1856))))/SQRT(Sum_Sq($X$2*AF1856*AD$8,1)),                   $AQ$2*SQRT(Sum_Sq($AH$2/(1+1/$A1856)+AF1856*( 1/(AC$1017+1+AF1856/AE1856)-1)/(1+($X$2*AF1856*AD$8)^2), (AF1856^2*AD$8*$X$2+1/($X$2*AD$8*(AC$1017+1+AF1856/AE1856           )))/(1+($X$2*AF1856*AD$8)^2))),           V_rtHz(AE1856)/($X$2*AD$8*(AE1856*AC$1017+AE1856+AF1856)),V_rtHz(AF1856)*SQRT(Sum_Sq(AE1856*AD$8*$X$2*AC$1017,1))/($X$2*AD$8*(AE1856*AC$1017+AE1856+AF1856))))/SQRT(Sum_Sq(1/(1+$A1856)+$AC$2/$I$2-1/(1+(1+AF1856/AE1856)/AC$1017),$X$2/$I$2)),IF(AF1857&lt;0,"A",AC1857))</f>
        <v>5.8700001002142211E-6</v>
      </c>
      <c r="AE1856" s="13">
        <f t="shared" si="707"/>
        <v>1441.4740494669584</v>
      </c>
      <c r="AF1856" s="12">
        <f t="shared" si="731"/>
        <v>2158790.7700711931</v>
      </c>
      <c r="AG1856" s="13"/>
      <c r="AH1856" s="13">
        <f>IF(AK1856&gt;0,SQRT(Sum_Sq($AI$2,V_rtHz($AH$2)/(1+1/$A1856),V_rtHz($AH$2*$A1856)/(1+$A1856),$AN$2*$AH$2/(1+1/$A1856),$AM$2*SQRT(Sum_Sq(AK1856,1/($X$2*AI$8*(1+AH$1017+AK1856/AJ1856))))/SQRT(Sum_Sq($X$2*AK1856*AI$8,1)),                   $AQ$2*SQRT(Sum_Sq($AH$2/(1+1/$A1856)+AK1856*( 1/(AH$1017+1+AK1856/AJ1856)-1)/(1+($X$2*AK1856*AI$8)^2), (AK1856^2*AI$8*$X$2+1/($X$2*AI$8*(AH$1017+1+AK1856/AJ1856           )))/(1+($X$2*AK1856*AI$8)^2))),           V_rtHz(AJ1856)/($X$2*AI$8*(AJ1856*AH$1017+AJ1856+AK1856)),V_rtHz(AK1856)*SQRT(Sum_Sq(AJ1856*AI$8*$X$2*AH$1017,1))/($X$2*AI$8*(AJ1856*AH$1017+AJ1856+AK1856))))/SQRT(Sum_Sq(1/(1+$A1856)+$AC$2/$I$2-1/(1+(1+AK1856/AJ1856)/AH$1017),$X$2/$I$2)),IF(AK1857&lt;0,"A",AH1857))</f>
        <v>1.0398440598669593E-5</v>
      </c>
      <c r="AI1856" s="13"/>
      <c r="AJ1856" s="13">
        <f t="shared" si="708"/>
        <v>1441.1308957582191</v>
      </c>
      <c r="AK1856" s="12">
        <f t="shared" si="732"/>
        <v>6828321.3582865605</v>
      </c>
      <c r="AM1856" s="13">
        <f>IF(AP1856&gt;0,SQRT(Sum_Sq($AI$2,V_rtHz($AH$2)/(1+1/$A1856),V_rtHz($AH$2*$A1856)/(1+$A1856),$AN$2*$AH$2/(1+1/$A1856),$AM$2*SQRT(Sum_Sq(AP1856,1/($X$2*AN$8*(1+AM$1017+AP1856/AO1856))))/SQRT(Sum_Sq($X$2*AP1856*AN$8,1)),                   $AQ$2*SQRT(Sum_Sq($AH$2/(1+1/$A1856)+AP1856*( 1/(AM$1017+1+AP1856/AO1856)-1)/(1+($X$2*AP1856*AN$8)^2), (AP1856^2*AN$8*$X$2+1/($X$2*AN$8*(AM$1017+1+AP1856/AO1856           )))/(1+($X$2*AP1856*AN$8)^2))),           V_rtHz(AO1856)/($X$2*AN$8*(AO1856*AM$1017+AO1856+AP1856)),V_rtHz(AP1856)*SQRT(Sum_Sq(AO1856*AN$8*$X$2*AM$1017,1))/($X$2*AN$8*(AO1856*AM$1017+AO1856+AP1856))))/SQRT(Sum_Sq(1/(1+$A1856)+$AC$2/$I$2-1/(1+(1+AP1856/AO1856)/AM$1017),$X$2/$I$2)),IF(AP1857&lt;0,"A",AM1857))</f>
        <v>1.8483883441497809E-5</v>
      </c>
      <c r="AO1856" s="13">
        <f t="shared" si="709"/>
        <v>1441.0224327533338</v>
      </c>
      <c r="AP1856" s="12">
        <f t="shared" si="733"/>
        <v>21594673.355227944</v>
      </c>
      <c r="AR1856" s="13">
        <f t="shared" si="710"/>
        <v>31506.815879885424</v>
      </c>
      <c r="AS1856" s="13">
        <f t="shared" si="711"/>
        <v>0.34465664218175168</v>
      </c>
      <c r="AV1856" s="13"/>
      <c r="AW1856" s="13">
        <f t="shared" si="712"/>
        <v>9963.3300000000036</v>
      </c>
      <c r="AX1856" s="13">
        <f t="shared" si="713"/>
        <v>1.0898999999999985</v>
      </c>
      <c r="AZ1856" s="13"/>
      <c r="BA1856" s="13"/>
      <c r="BB1856" s="13">
        <f t="shared" si="714"/>
        <v>3150.681587988543</v>
      </c>
      <c r="BC1856" s="13">
        <f t="shared" si="715"/>
        <v>3.4465664218174807</v>
      </c>
      <c r="BD1856" s="13"/>
      <c r="BE1856" s="13"/>
      <c r="BG1856" s="13">
        <f t="shared" si="716"/>
        <v>996.3330000000002</v>
      </c>
      <c r="BH1856" s="13">
        <f t="shared" si="717"/>
        <v>10.899000000000013</v>
      </c>
      <c r="BI1856" s="13"/>
      <c r="BL1856" s="13">
        <f t="shared" si="718"/>
        <v>315.06815879885437</v>
      </c>
      <c r="BM1856" s="13">
        <f t="shared" si="719"/>
        <v>34.465664218175149</v>
      </c>
      <c r="BP1856" s="13"/>
      <c r="BQ1856" s="13">
        <f t="shared" si="720"/>
        <v>99.633300000000006</v>
      </c>
      <c r="BR1856" s="13">
        <f t="shared" si="721"/>
        <v>108.98999999999991</v>
      </c>
      <c r="BT1856" s="13"/>
      <c r="BU1856" s="13"/>
      <c r="BV1856" s="13">
        <f t="shared" si="722"/>
        <v>31.506815879885437</v>
      </c>
      <c r="BW1856" s="13">
        <f t="shared" si="723"/>
        <v>344.65664218175101</v>
      </c>
      <c r="CA1856" s="13">
        <f t="shared" si="724"/>
        <v>9.9633299999999991</v>
      </c>
      <c r="CB1856" s="13">
        <f t="shared" si="725"/>
        <v>1089.9000000000042</v>
      </c>
    </row>
    <row r="1857" spans="1:80" x14ac:dyDescent="0.3">
      <c r="A1857" s="13">
        <f t="shared" si="701"/>
        <v>1.1428783347897697</v>
      </c>
      <c r="C1857" s="13">
        <f>IF(F1857&gt;0,SQRT(Sum_Sq($AI$2,V_rtHz($AH$2)/(1+1/$A1857),V_rtHz($AH$2*$A1857)/(1+$A1857),$AN$2*$AH$2/(1+1/$A1857),$AM$2*SQRT(Sum_Sq(F1857,1/($X$2*D$8*(1+C$1017+F1857/E1857))))/SQRT(Sum_Sq($X$2*F1857*D$8,1)),                   $AQ$2*SQRT(Sum_Sq($AH$2/(1+1/$A1857)+F1857*( 1/(C$1017+1+F1857/E1857)-1)/(1+($X$2*F1857*D$8)^2), (F1857^2*D$8*$X$2+1/($X$2*D$8*(C$1017+1+F1857/E1857           )))/(1+($X$2*F1857*D$8)^2))),           V_rtHz(E1857)/($X$2*D$8*(E1857*C$1017+E1857+F1857)),V_rtHz(F1857)*SQRT(Sum_Sq(E1857*D$8*$X$2*C$1017,1))/($X$2*D$8*(E1857*C$1017+E1857+F1857))))/SQRT(Sum_Sq(1/(1+$A1857)+$AC$2/$I$2-1/(1+(1+F1857/E1857)/C$1017),$X$2/$I$2)),IF(F1858&lt;0,"A",C1858))</f>
        <v>8.0155271384239488E-7</v>
      </c>
      <c r="E1857" s="13">
        <f t="shared" si="702"/>
        <v>1618.4806192295764</v>
      </c>
      <c r="F1857" s="12">
        <f t="shared" si="726"/>
        <v>6080.0881757093493</v>
      </c>
      <c r="H1857" s="13">
        <f>IF(K1857&gt;0,SQRT(Sum_Sq($AI$2,V_rtHz($AH$2)/(1+1/$A1857),V_rtHz($AH$2*$A1857)/(1+$A1857),$AN$2*$AH$2/(1+1/$A1857),$AM$2*SQRT(Sum_Sq(K1857,1/($X$2*I$8*(1+H$1017+K1857/J1857))))/SQRT(Sum_Sq($X$2*K1857*I$8,1)),                   $AQ$2*SQRT(Sum_Sq($AH$2/(1+1/$A1857)+K1857*( 1/(H$1017+1+K1857/J1857)-1)/(1+($X$2*K1857*I$8)^2), (K1857^2*I$8*$X$2+1/($X$2*I$8*(H$1017+1+K1857/J1857           )))/(1+($X$2*K1857*I$8)^2))),           V_rtHz(J1857)/($X$2*I$8*(J1857*H$1017+J1857+K1857)),V_rtHz(K1857)*SQRT(Sum_Sq(J1857*I$8*$X$2*H$1017,1))/($X$2*I$8*(J1857*H$1017+J1857+K1857))))/SQRT(Sum_Sq(1/(1+$A1857)+$AC$2/$I$2-1/(1+(1+K1857/J1857)/H$1017),$X$2/$I$2)),IF(K1858&lt;0,"A",H1858))</f>
        <v>8.9291321997494842E-7</v>
      </c>
      <c r="J1857" s="13">
        <f t="shared" si="703"/>
        <v>1483.3571339820426</v>
      </c>
      <c r="K1857" s="12">
        <f t="shared" si="727"/>
        <v>20978.365910660643</v>
      </c>
      <c r="M1857" s="13">
        <f>IF(P1857&gt;0,SQRT(Sum_Sq($AI$2,V_rtHz($AH$2)/(1+1/$A1857),V_rtHz($AH$2*$A1857)/(1+$A1857),$AN$2*$AH$2/(1+1/$A1857),$AM$2*SQRT(Sum_Sq(P1857,1/($X$2*N$8*(1+M$1017+P1857/O1857))))/SQRT(Sum_Sq($X$2*P1857*N$8,1)),                   $AQ$2*SQRT(Sum_Sq($AH$2/(1+1/$A1857)+P1857*( 1/(M$1017+1+P1857/O1857)-1)/(1+($X$2*P1857*N$8)^2), (P1857^2*N$8*$X$2+1/($X$2*N$8*(M$1017+1+P1857/O1857           )))/(1+($X$2*P1857*N$8)^2))),           V_rtHz(O1857)/($X$2*N$8*(O1857*M$1017+O1857+P1857)),V_rtHz(P1857)*SQRT(Sum_Sq(O1857*N$8*$X$2*M$1017,1))/($X$2*N$8*(O1857*M$1017+O1857+P1857))))/SQRT(Sum_Sq(1/(1+$A1857)+$AC$2/$I$2-1/(1+(1+P1857/O1857)/M$1017),$X$2/$I$2)),IF(P1858&lt;0,"A",M1858))</f>
        <v>1.2344909941763406E-6</v>
      </c>
      <c r="O1857" s="13">
        <f t="shared" si="704"/>
        <v>1447.2827607995966</v>
      </c>
      <c r="P1857" s="12">
        <f t="shared" si="728"/>
        <v>67992.966835007392</v>
      </c>
      <c r="R1857" s="13">
        <f>IF(U1857&gt;0,SQRT(Sum_Sq($AI$2,V_rtHz($AH$2)/(1+1/$A1857),V_rtHz($AH$2*$A1857)/(1+$A1857),$AN$2*$AH$2/(1+1/$A1857),$AM$2*SQRT(Sum_Sq(U1857,1/($X$2*S$8*(1+R$1017+U1857/T1857))))/SQRT(Sum_Sq($X$2*U1857*S$8,1)),                   $AQ$2*SQRT(Sum_Sq($AH$2/(1+1/$A1857)+U1857*( 1/(R$1017+1+U1857/T1857)-1)/(1+($X$2*U1857*S$8)^2), (U1857^2*S$8*$X$2+1/($X$2*S$8*(R$1017+1+U1857/T1857           )))/(1+($X$2*U1857*S$8)^2))),           V_rtHz(T1857)/($X$2*S$8*(T1857*R$1017+T1857+U1857)),V_rtHz(U1857)*SQRT(Sum_Sq(T1857*S$8*$X$2*R$1017,1))/($X$2*S$8*(T1857*R$1017+T1857+U1857))))/SQRT(Sum_Sq(1/(1+$A1857)+$AC$2/$I$2-1/(1+(1+U1857/T1857)/R$1017),$X$2/$I$2)),IF(U1858&lt;0,"A",R1858))</f>
        <v>1.9700468433659119E-6</v>
      </c>
      <c r="T1857" s="13">
        <f t="shared" si="705"/>
        <v>1436.4190320909918</v>
      </c>
      <c r="U1857" s="12">
        <f t="shared" si="729"/>
        <v>216638.7943744045</v>
      </c>
      <c r="X1857" s="13">
        <f>IF(AA1857&gt;0,SQRT(Sum_Sq($AI$2,V_rtHz($AH$2)/(1+1/$A1857),V_rtHz($AH$2*$A1857)/(1+$A1857),$AN$2*$AH$2/(1+1/$A1857),$AM$2*SQRT(Sum_Sq(AA1857,1/($X$2*Y$8*(1+X$1017+AA1857/Z1857))))/SQRT(Sum_Sq($X$2*AA1857*Y$8,1)),                   $AQ$2*SQRT(Sum_Sq($AH$2/(1+1/$A1857)+AA1857*( 1/(X$1017+1+AA1857/Z1857)-1)/(1+($X$2*AA1857*Y$8)^2), (AA1857^2*Y$8*$X$2+1/($X$2*Y$8*(X$1017+1+AA1857/Z1857           )))/(1+($X$2*AA1857*Y$8)^2))),           V_rtHz(Z1857)/($X$2*Y$8*(Z1857*X$1017+Z1857+AA1857)),V_rtHz(AA1857)*SQRT(Sum_Sq(Z1857*Y$8*$X$2*X$1017,1))/($X$2*Y$8*(Z1857*X$1017+Z1857+AA1857))))/SQRT(Sum_Sq(1/(1+$A1857)+$AC$2/$I$2-1/(1+(1+AA1857/Z1857)/X$1017),$X$2/$I$2)),IF(AA1858&lt;0,"A",X1858))</f>
        <v>3.3694160667669252E-6</v>
      </c>
      <c r="Z1857" s="13">
        <f t="shared" si="706"/>
        <v>1433.0349232017502</v>
      </c>
      <c r="AA1857" s="12">
        <f t="shared" si="730"/>
        <v>686689.81587736856</v>
      </c>
      <c r="AC1857" s="13">
        <f>IF(AF1857&gt;0,SQRT(Sum_Sq($AI$2,V_rtHz($AH$2)/(1+1/$A1857),V_rtHz($AH$2*$A1857)/(1+$A1857),$AN$2*$AH$2/(1+1/$A1857),$AM$2*SQRT(Sum_Sq(AF1857,1/($X$2*AD$8*(1+AC$1017+AF1857/AE1857))))/SQRT(Sum_Sq($X$2*AF1857*AD$8,1)),                   $AQ$2*SQRT(Sum_Sq($AH$2/(1+1/$A1857)+AF1857*( 1/(AC$1017+1+AF1857/AE1857)-1)/(1+($X$2*AF1857*AD$8)^2), (AF1857^2*AD$8*$X$2+1/($X$2*AD$8*(AC$1017+1+AF1857/AE1857           )))/(1+($X$2*AF1857*AD$8)^2))),           V_rtHz(AE1857)/($X$2*AD$8*(AE1857*AC$1017+AE1857+AF1857)),V_rtHz(AF1857)*SQRT(Sum_Sq(AE1857*AD$8*$X$2*AC$1017,1))/($X$2*AD$8*(AE1857*AC$1017+AE1857+AF1857))))/SQRT(Sum_Sq(1/(1+$A1857)+$AC$2/$I$2-1/(1+(1+AF1857/AE1857)/AC$1017),$X$2/$I$2)),IF(AF1858&lt;0,"A",AC1858))</f>
        <v>5.9154238089802442E-6</v>
      </c>
      <c r="AE1857" s="13">
        <f t="shared" si="707"/>
        <v>1431.9698124855147</v>
      </c>
      <c r="AF1857" s="12">
        <f t="shared" si="731"/>
        <v>2173119.0463331742</v>
      </c>
      <c r="AG1857" s="13"/>
      <c r="AH1857" s="13">
        <f>IF(AK1857&gt;0,SQRT(Sum_Sq($AI$2,V_rtHz($AH$2)/(1+1/$A1857),V_rtHz($AH$2*$A1857)/(1+$A1857),$AN$2*$AH$2/(1+1/$A1857),$AM$2*SQRT(Sum_Sq(AK1857,1/($X$2*AI$8*(1+AH$1017+AK1857/AJ1857))))/SQRT(Sum_Sq($X$2*AK1857*AI$8,1)),                   $AQ$2*SQRT(Sum_Sq($AH$2/(1+1/$A1857)+AK1857*( 1/(AH$1017+1+AK1857/AJ1857)-1)/(1+($X$2*AK1857*AI$8)^2), (AK1857^2*AI$8*$X$2+1/($X$2*AI$8*(AH$1017+1+AK1857/AJ1857           )))/(1+($X$2*AK1857*AI$8)^2))),           V_rtHz(AJ1857)/($X$2*AI$8*(AJ1857*AH$1017+AJ1857+AK1857)),V_rtHz(AK1857)*SQRT(Sum_Sq(AJ1857*AI$8*$X$2*AH$1017,1))/($X$2*AI$8*(AJ1857*AH$1017+AJ1857+AK1857))))/SQRT(Sum_Sq(1/(1+$A1857)+$AC$2/$I$2-1/(1+(1+AK1857/AJ1857)/AH$1017),$X$2/$I$2)),IF(AK1858&lt;0,"A",AH1858))</f>
        <v>1.0478788178693224E-5</v>
      </c>
      <c r="AI1857" s="13"/>
      <c r="AJ1857" s="13">
        <f t="shared" si="708"/>
        <v>1431.6334959008329</v>
      </c>
      <c r="AK1857" s="12">
        <f t="shared" si="732"/>
        <v>6873620.1714814641</v>
      </c>
      <c r="AM1857" s="13">
        <f>IF(AP1857&gt;0,SQRT(Sum_Sq($AI$2,V_rtHz($AH$2)/(1+1/$A1857),V_rtHz($AH$2*$A1857)/(1+$A1857),$AN$2*$AH$2/(1+1/$A1857),$AM$2*SQRT(Sum_Sq(AP1857,1/($X$2*AN$8*(1+AM$1017+AP1857/AO1857))))/SQRT(Sum_Sq($X$2*AP1857*AN$8,1)),                   $AQ$2*SQRT(Sum_Sq($AH$2/(1+1/$A1857)+AP1857*( 1/(AM$1017+1+AP1857/AO1857)-1)/(1+($X$2*AP1857*AN$8)^2), (AP1857^2*AN$8*$X$2+1/($X$2*AN$8*(AM$1017+1+AP1857/AO1857           )))/(1+($X$2*AP1857*AN$8)^2))),           V_rtHz(AO1857)/($X$2*AN$8*(AO1857*AM$1017+AO1857+AP1857)),V_rtHz(AP1857)*SQRT(Sum_Sq(AO1857*AN$8*$X$2*AM$1017,1))/($X$2*AN$8*(AO1857*AM$1017+AO1857+AP1857))))/SQRT(Sum_Sq(1/(1+$A1857)+$AC$2/$I$2-1/(1+(1+AP1857/AO1857)/AM$1017),$X$2/$I$2)),IF(AP1858&lt;0,"A",AM1858))</f>
        <v>1.8626739762530297E-5</v>
      </c>
      <c r="AO1857" s="13">
        <f t="shared" si="709"/>
        <v>1431.5271932687726</v>
      </c>
      <c r="AP1857" s="12">
        <f t="shared" si="733"/>
        <v>21737909.610929489</v>
      </c>
      <c r="AR1857" s="13">
        <f t="shared" si="710"/>
        <v>31506.815879885424</v>
      </c>
      <c r="AS1857" s="13">
        <f t="shared" si="711"/>
        <v>0.34465664218175168</v>
      </c>
      <c r="AV1857" s="13"/>
      <c r="AW1857" s="13">
        <f t="shared" si="712"/>
        <v>9963.3300000000036</v>
      </c>
      <c r="AX1857" s="13">
        <f t="shared" si="713"/>
        <v>1.0898999999999903</v>
      </c>
      <c r="AZ1857" s="13"/>
      <c r="BA1857" s="13"/>
      <c r="BB1857" s="13">
        <f t="shared" si="714"/>
        <v>3150.681587988543</v>
      </c>
      <c r="BC1857" s="13">
        <f t="shared" si="715"/>
        <v>3.4465664218174945</v>
      </c>
      <c r="BD1857" s="13"/>
      <c r="BE1857" s="13"/>
      <c r="BG1857" s="13">
        <f t="shared" si="716"/>
        <v>996.3330000000002</v>
      </c>
      <c r="BH1857" s="13">
        <f t="shared" si="717"/>
        <v>10.898999999999978</v>
      </c>
      <c r="BI1857" s="13"/>
      <c r="BL1857" s="13">
        <f t="shared" si="718"/>
        <v>315.06815879885437</v>
      </c>
      <c r="BM1857" s="13">
        <f t="shared" si="719"/>
        <v>34.465664218175107</v>
      </c>
      <c r="BP1857" s="13"/>
      <c r="BQ1857" s="13">
        <f t="shared" si="720"/>
        <v>99.633300000000006</v>
      </c>
      <c r="BR1857" s="13">
        <f t="shared" si="721"/>
        <v>108.99000000000056</v>
      </c>
      <c r="BT1857" s="13"/>
      <c r="BU1857" s="13"/>
      <c r="BV1857" s="13">
        <f t="shared" si="722"/>
        <v>31.50681587988543</v>
      </c>
      <c r="BW1857" s="13">
        <f t="shared" si="723"/>
        <v>344.65664218175044</v>
      </c>
      <c r="CA1857" s="13">
        <f t="shared" si="724"/>
        <v>9.9633299999999991</v>
      </c>
      <c r="CB1857" s="13">
        <f t="shared" si="725"/>
        <v>1089.8999999999976</v>
      </c>
    </row>
    <row r="1858" spans="1:80" x14ac:dyDescent="0.3">
      <c r="A1858" s="13">
        <f t="shared" si="701"/>
        <v>1.1587773561551249</v>
      </c>
      <c r="C1858" s="13">
        <f>IF(F1858&gt;0,SQRT(Sum_Sq($AI$2,V_rtHz($AH$2)/(1+1/$A1858),V_rtHz($AH$2*$A1858)/(1+$A1858),$AN$2*$AH$2/(1+1/$A1858),$AM$2*SQRT(Sum_Sq(F1858,1/($X$2*D$8*(1+C$1017+F1858/E1858))))/SQRT(Sum_Sq($X$2*F1858*D$8,1)),                   $AQ$2*SQRT(Sum_Sq($AH$2/(1+1/$A1858)+F1858*( 1/(C$1017+1+F1858/E1858)-1)/(1+($X$2*F1858*D$8)^2), (F1858^2*D$8*$X$2+1/($X$2*D$8*(C$1017+1+F1858/E1858           )))/(1+($X$2*F1858*D$8)^2))),           V_rtHz(E1858)/($X$2*D$8*(E1858*C$1017+E1858+F1858)),V_rtHz(F1858)*SQRT(Sum_Sq(E1858*D$8*$X$2*C$1017,1))/($X$2*D$8*(E1858*C$1017+E1858+F1858))))/SQRT(Sum_Sq(1/(1+$A1858)+$AC$2/$I$2-1/(1+(1+F1858/E1858)/C$1017),$X$2/$I$2)),IF(F1859&lt;0,"A",C1859))</f>
        <v>8.0770334876286623E-7</v>
      </c>
      <c r="E1858" s="13">
        <f t="shared" si="702"/>
        <v>1604.8070595680726</v>
      </c>
      <c r="F1858" s="12">
        <f t="shared" si="726"/>
        <v>6131.8928134831513</v>
      </c>
      <c r="H1858" s="13">
        <f>IF(K1858&gt;0,SQRT(Sum_Sq($AI$2,V_rtHz($AH$2)/(1+1/$A1858),V_rtHz($AH$2*$A1858)/(1+$A1858),$AN$2*$AH$2/(1+1/$A1858),$AM$2*SQRT(Sum_Sq(K1858,1/($X$2*I$8*(1+H$1017+K1858/J1858))))/SQRT(Sum_Sq($X$2*K1858*I$8,1)),                   $AQ$2*SQRT(Sum_Sq($AH$2/(1+1/$A1858)+K1858*( 1/(H$1017+1+K1858/J1858)-1)/(1+($X$2*K1858*I$8)^2), (K1858^2*I$8*$X$2+1/($X$2*I$8*(H$1017+1+K1858/J1858           )))/(1+($X$2*K1858*I$8)^2))),           V_rtHz(J1858)/($X$2*I$8*(J1858*H$1017+J1858+K1858)),V_rtHz(K1858)*SQRT(Sum_Sq(J1858*I$8*$X$2*H$1017,1))/($X$2*I$8*(J1858*H$1017+J1858+K1858))))/SQRT(Sum_Sq(1/(1+$A1858)+$AC$2/$I$2-1/(1+(1+K1858/J1858)/H$1017),$X$2/$I$2)),IF(K1859&lt;0,"A",H1859))</f>
        <v>9.0046239957006532E-7</v>
      </c>
      <c r="J1858" s="13">
        <f t="shared" si="703"/>
        <v>1472.8507996663022</v>
      </c>
      <c r="K1858" s="12">
        <f t="shared" si="727"/>
        <v>21128.011567712441</v>
      </c>
      <c r="M1858" s="13">
        <f>IF(P1858&gt;0,SQRT(Sum_Sq($AI$2,V_rtHz($AH$2)/(1+1/$A1858),V_rtHz($AH$2*$A1858)/(1+$A1858),$AN$2*$AH$2/(1+1/$A1858),$AM$2*SQRT(Sum_Sq(P1858,1/($X$2*N$8*(1+M$1017+P1858/O1858))))/SQRT(Sum_Sq($X$2*P1858*N$8,1)),                   $AQ$2*SQRT(Sum_Sq($AH$2/(1+1/$A1858)+P1858*( 1/(M$1017+1+P1858/O1858)-1)/(1+($X$2*P1858*N$8)^2), (P1858^2*N$8*$X$2+1/($X$2*N$8*(M$1017+1+P1858/O1858           )))/(1+($X$2*P1858*N$8)^2))),           V_rtHz(O1858)/($X$2*N$8*(O1858*M$1017+O1858+P1858)),V_rtHz(P1858)*SQRT(Sum_Sq(O1858*N$8*$X$2*M$1017,1))/($X$2*N$8*(O1858*M$1017+O1858+P1858))))/SQRT(Sum_Sq(1/(1+$A1858)+$AC$2/$I$2-1/(1+(1+P1858/O1858)/M$1017),$X$2/$I$2)),IF(P1859&lt;0,"A",M1859))</f>
        <v>1.2446309481305152E-6</v>
      </c>
      <c r="O1858" s="13">
        <f t="shared" si="704"/>
        <v>1437.5298233672129</v>
      </c>
      <c r="P1858" s="12">
        <f t="shared" si="728"/>
        <v>68454.265891628485</v>
      </c>
      <c r="R1858" s="13">
        <f>IF(U1858&gt;0,SQRT(Sum_Sq($AI$2,V_rtHz($AH$2)/(1+1/$A1858),V_rtHz($AH$2*$A1858)/(1+$A1858),$AN$2*$AH$2/(1+1/$A1858),$AM$2*SQRT(Sum_Sq(U1858,1/($X$2*S$8*(1+R$1017+U1858/T1858))))/SQRT(Sum_Sq($X$2*U1858*S$8,1)),                   $AQ$2*SQRT(Sum_Sq($AH$2/(1+1/$A1858)+U1858*( 1/(R$1017+1+U1858/T1858)-1)/(1+($X$2*U1858*S$8)^2), (U1858^2*S$8*$X$2+1/($X$2*S$8*(R$1017+1+U1858/T1858           )))/(1+($X$2*U1858*S$8)^2))),           V_rtHz(T1858)/($X$2*S$8*(T1858*R$1017+T1858+U1858)),V_rtHz(U1858)*SQRT(Sum_Sq(T1858*S$8*$X$2*R$1017,1))/($X$2*S$8*(T1858*R$1017+T1858+U1858))))/SQRT(Sum_Sq(1/(1+$A1858)+$AC$2/$I$2-1/(1+(1+U1858/T1858)/R$1017),$X$2/$I$2)),IF(U1859&lt;0,"A",R1859))</f>
        <v>1.9857348998112136E-6</v>
      </c>
      <c r="T1858" s="13">
        <f t="shared" si="705"/>
        <v>1426.8856777654621</v>
      </c>
      <c r="U1858" s="12">
        <f t="shared" si="729"/>
        <v>218086.20843119221</v>
      </c>
      <c r="X1858" s="13">
        <f>IF(AA1858&gt;0,SQRT(Sum_Sq($AI$2,V_rtHz($AH$2)/(1+1/$A1858),V_rtHz($AH$2*$A1858)/(1+$A1858),$AN$2*$AH$2/(1+1/$A1858),$AM$2*SQRT(Sum_Sq(AA1858,1/($X$2*Y$8*(1+X$1017+AA1858/Z1858))))/SQRT(Sum_Sq($X$2*AA1858*Y$8,1)),                   $AQ$2*SQRT(Sum_Sq($AH$2/(1+1/$A1858)+AA1858*( 1/(X$1017+1+AA1858/Z1858)-1)/(1+($X$2*AA1858*Y$8)^2), (AA1858^2*Y$8*$X$2+1/($X$2*Y$8*(X$1017+1+AA1858/Z1858           )))/(1+($X$2*AA1858*Y$8)^2))),           V_rtHz(Z1858)/($X$2*Y$8*(Z1858*X$1017+Z1858+AA1858)),V_rtHz(AA1858)*SQRT(Sum_Sq(Z1858*Y$8*$X$2*X$1017,1))/($X$2*Y$8*(Z1858*X$1017+Z1858+AA1858))))/SQRT(Sum_Sq(1/(1+$A1858)+$AC$2/$I$2-1/(1+(1+AA1858/Z1858)/X$1017),$X$2/$I$2)),IF(AA1859&lt;0,"A",X1859))</f>
        <v>3.3958614970441016E-6</v>
      </c>
      <c r="Z1858" s="13">
        <f t="shared" si="706"/>
        <v>1423.5692879175751</v>
      </c>
      <c r="AA1858" s="12">
        <f t="shared" si="730"/>
        <v>691255.77231209946</v>
      </c>
      <c r="AC1858" s="13">
        <f>IF(AF1858&gt;0,SQRT(Sum_Sq($AI$2,V_rtHz($AH$2)/(1+1/$A1858),V_rtHz($AH$2*$A1858)/(1+$A1858),$AN$2*$AH$2/(1+1/$A1858),$AM$2*SQRT(Sum_Sq(AF1858,1/($X$2*AD$8*(1+AC$1017+AF1858/AE1858))))/SQRT(Sum_Sq($X$2*AF1858*AD$8,1)),                   $AQ$2*SQRT(Sum_Sq($AH$2/(1+1/$A1858)+AF1858*( 1/(AC$1017+1+AF1858/AE1858)-1)/(1+($X$2*AF1858*AD$8)^2), (AF1858^2*AD$8*$X$2+1/($X$2*AD$8*(AC$1017+1+AF1858/AE1858           )))/(1+($X$2*AF1858*AD$8)^2))),           V_rtHz(AE1858)/($X$2*AD$8*(AE1858*AC$1017+AE1858+AF1858)),V_rtHz(AF1858)*SQRT(Sum_Sq(AE1858*AD$8*$X$2*AC$1017,1))/($X$2*AD$8*(AE1858*AC$1017+AE1858+AF1858))))/SQRT(Sum_Sq(1/(1+$A1858)+$AC$2/$I$2-1/(1+(1+AF1858/AE1858)/AC$1017),$X$2/$I$2)),IF(AF1859&lt;0,"A",AC1859))</f>
        <v>5.9616125958343985E-6</v>
      </c>
      <c r="AE1858" s="13">
        <f t="shared" si="707"/>
        <v>1422.5254242047952</v>
      </c>
      <c r="AF1858" s="12">
        <f t="shared" si="731"/>
        <v>2187546.7533565974</v>
      </c>
      <c r="AG1858" s="13"/>
      <c r="AH1858" s="13">
        <f>IF(AK1858&gt;0,SQRT(Sum_Sq($AI$2,V_rtHz($AH$2)/(1+1/$A1858),V_rtHz($AH$2*$A1858)/(1+$A1858),$AN$2*$AH$2/(1+1/$A1858),$AM$2*SQRT(Sum_Sq(AK1858,1/($X$2*AI$8*(1+AH$1017+AK1858/AJ1858))))/SQRT(Sum_Sq($X$2*AK1858*AI$8,1)),                   $AQ$2*SQRT(Sum_Sq($AH$2/(1+1/$A1858)+AK1858*( 1/(AH$1017+1+AK1858/AJ1858)-1)/(1+($X$2*AK1858*AI$8)^2), (AK1858^2*AI$8*$X$2+1/($X$2*AI$8*(AH$1017+1+AK1858/AJ1858           )))/(1+($X$2*AK1858*AI$8)^2))),           V_rtHz(AJ1858)/($X$2*AI$8*(AJ1858*AH$1017+AJ1858+AK1858)),V_rtHz(AK1858)*SQRT(Sum_Sq(AJ1858*AI$8*$X$2*AH$1017,1))/($X$2*AI$8*(AJ1858*AH$1017+AJ1858+AK1858))))/SQRT(Sum_Sq(1/(1+$A1858)+$AC$2/$I$2-1/(1+(1+AK1858/AJ1858)/AH$1017),$X$2/$I$2)),IF(AK1859&lt;0,"A",AH1859))</f>
        <v>1.0560487220442562E-5</v>
      </c>
      <c r="AI1858" s="13"/>
      <c r="AJ1858" s="13">
        <f t="shared" si="708"/>
        <v>1422.195809880968</v>
      </c>
      <c r="AK1858" s="12">
        <f t="shared" si="732"/>
        <v>6919233.4889638731</v>
      </c>
      <c r="AM1858" s="13">
        <f>IF(AP1858&gt;0,SQRT(Sum_Sq($AI$2,V_rtHz($AH$2)/(1+1/$A1858),V_rtHz($AH$2*$A1858)/(1+$A1858),$AN$2*$AH$2/(1+1/$A1858),$AM$2*SQRT(Sum_Sq(AP1858,1/($X$2*AN$8*(1+AM$1017+AP1858/AO1858))))/SQRT(Sum_Sq($X$2*AP1858*AN$8,1)),                   $AQ$2*SQRT(Sum_Sq($AH$2/(1+1/$A1858)+AP1858*( 1/(AM$1017+1+AP1858/AO1858)-1)/(1+($X$2*AP1858*AN$8)^2), (AP1858^2*AN$8*$X$2+1/($X$2*AN$8*(AM$1017+1+AP1858/AO1858           )))/(1+($X$2*AP1858*AN$8)^2))),           V_rtHz(AO1858)/($X$2*AN$8*(AO1858*AM$1017+AO1858+AP1858)),V_rtHz(AP1858)*SQRT(Sum_Sq(AO1858*AN$8*$X$2*AM$1017,1))/($X$2*AN$8*(AO1858*AM$1017+AO1858+AP1858))))/SQRT(Sum_Sq(1/(1+$A1858)+$AC$2/$I$2-1/(1+(1+AP1858/AO1858)/AM$1017),$X$2/$I$2)),IF(AP1859&lt;0,"A",AM1859))</f>
        <v>1.877199848483965E-5</v>
      </c>
      <c r="AO1858" s="13">
        <f t="shared" si="709"/>
        <v>1422.0916250308744</v>
      </c>
      <c r="AP1858" s="12">
        <f t="shared" si="733"/>
        <v>21882140.493013993</v>
      </c>
      <c r="AR1858" s="13">
        <f t="shared" si="710"/>
        <v>31506.815879885424</v>
      </c>
      <c r="AS1858" s="13">
        <f t="shared" si="711"/>
        <v>0.34465664218175113</v>
      </c>
      <c r="AV1858" s="13"/>
      <c r="AW1858" s="13">
        <f t="shared" si="712"/>
        <v>9963.3300000000036</v>
      </c>
      <c r="AX1858" s="13">
        <f t="shared" si="713"/>
        <v>1.0898999999999957</v>
      </c>
      <c r="AZ1858" s="13"/>
      <c r="BA1858" s="13"/>
      <c r="BB1858" s="13">
        <f t="shared" si="714"/>
        <v>3150.681587988543</v>
      </c>
      <c r="BC1858" s="13">
        <f t="shared" si="715"/>
        <v>3.4465664218174945</v>
      </c>
      <c r="BD1858" s="13"/>
      <c r="BE1858" s="13"/>
      <c r="BG1858" s="13">
        <f t="shared" si="716"/>
        <v>996.3330000000002</v>
      </c>
      <c r="BH1858" s="13">
        <f t="shared" si="717"/>
        <v>10.898999999999996</v>
      </c>
      <c r="BI1858" s="13"/>
      <c r="BL1858" s="13">
        <f t="shared" si="718"/>
        <v>315.06815879885437</v>
      </c>
      <c r="BM1858" s="13">
        <f t="shared" si="719"/>
        <v>34.465664218175107</v>
      </c>
      <c r="BP1858" s="13"/>
      <c r="BQ1858" s="13">
        <f t="shared" si="720"/>
        <v>99.633300000000006</v>
      </c>
      <c r="BR1858" s="13">
        <f t="shared" si="721"/>
        <v>108.9899999999997</v>
      </c>
      <c r="BT1858" s="13"/>
      <c r="BU1858" s="13"/>
      <c r="BV1858" s="13">
        <f t="shared" si="722"/>
        <v>31.50681587988543</v>
      </c>
      <c r="BW1858" s="13">
        <f t="shared" si="723"/>
        <v>344.65664218175101</v>
      </c>
      <c r="CA1858" s="13">
        <f t="shared" si="724"/>
        <v>9.9633299999999991</v>
      </c>
      <c r="CB1858" s="13">
        <f t="shared" si="725"/>
        <v>1089.9000000000001</v>
      </c>
    </row>
    <row r="1859" spans="1:80" x14ac:dyDescent="0.3">
      <c r="A1859" s="13">
        <f t="shared" si="701"/>
        <v>1.1748975549395291</v>
      </c>
      <c r="C1859" s="13">
        <f>IF(F1859&gt;0,SQRT(Sum_Sq($AI$2,V_rtHz($AH$2)/(1+1/$A1859),V_rtHz($AH$2*$A1859)/(1+$A1859),$AN$2*$AH$2/(1+1/$A1859),$AM$2*SQRT(Sum_Sq(F1859,1/($X$2*D$8*(1+C$1017+F1859/E1859))))/SQRT(Sum_Sq($X$2*F1859*D$8,1)),                   $AQ$2*SQRT(Sum_Sq($AH$2/(1+1/$A1859)+F1859*( 1/(C$1017+1+F1859/E1859)-1)/(1+($X$2*F1859*D$8)^2), (F1859^2*D$8*$X$2+1/($X$2*D$8*(C$1017+1+F1859/E1859           )))/(1+($X$2*F1859*D$8)^2))),           V_rtHz(E1859)/($X$2*D$8*(E1859*C$1017+E1859+F1859)),V_rtHz(F1859)*SQRT(Sum_Sq(E1859*D$8*$X$2*C$1017,1))/($X$2*D$8*(E1859*C$1017+E1859+F1859))))/SQRT(Sum_Sq(1/(1+$A1859)+$AC$2/$I$2-1/(1+(1+F1859/E1859)/C$1017),$X$2/$I$2)),IF(F1860&lt;0,"A",C1860))</f>
        <v>8.1399069290155526E-7</v>
      </c>
      <c r="E1859" s="13">
        <f t="shared" si="702"/>
        <v>1591.2966235830891</v>
      </c>
      <c r="F1859" s="12">
        <f t="shared" si="726"/>
        <v>6183.9538460370986</v>
      </c>
      <c r="H1859" s="13">
        <f>IF(K1859&gt;0,SQRT(Sum_Sq($AI$2,V_rtHz($AH$2)/(1+1/$A1859),V_rtHz($AH$2*$A1859)/(1+$A1859),$AN$2*$AH$2/(1+1/$A1859),$AM$2*SQRT(Sum_Sq(K1859,1/($X$2*I$8*(1+H$1017+K1859/J1859))))/SQRT(Sum_Sq($X$2*K1859*I$8,1)),                   $AQ$2*SQRT(Sum_Sq($AH$2/(1+1/$A1859)+K1859*( 1/(H$1017+1+K1859/J1859)-1)/(1+($X$2*K1859*I$8)^2), (K1859^2*I$8*$X$2+1/($X$2*I$8*(H$1017+1+K1859/J1859           )))/(1+($X$2*K1859*I$8)^2))),           V_rtHz(J1859)/($X$2*I$8*(J1859*H$1017+J1859+K1859)),V_rtHz(K1859)*SQRT(Sum_Sq(J1859*I$8*$X$2*H$1017,1))/($X$2*I$8*(J1859*H$1017+J1859+K1859))))/SQRT(Sum_Sq(1/(1+$A1859)+$AC$2/$I$2-1/(1+(1+K1859/J1859)/H$1017),$X$2/$I$2)),IF(K1860&lt;0,"A",H1860))</f>
        <v>9.0815196960115398E-7</v>
      </c>
      <c r="J1859" s="13">
        <f t="shared" si="703"/>
        <v>1462.4262500415707</v>
      </c>
      <c r="K1859" s="12">
        <f t="shared" si="727"/>
        <v>21278.617456421882</v>
      </c>
      <c r="M1859" s="13">
        <f>IF(P1859&gt;0,SQRT(Sum_Sq($AI$2,V_rtHz($AH$2)/(1+1/$A1859),V_rtHz($AH$2*$A1859)/(1+$A1859),$AN$2*$AH$2/(1+1/$A1859),$AM$2*SQRT(Sum_Sq(P1859,1/($X$2*N$8*(1+M$1017+P1859/O1859))))/SQRT(Sum_Sq($X$2*P1859*N$8,1)),                   $AQ$2*SQRT(Sum_Sq($AH$2/(1+1/$A1859)+P1859*( 1/(M$1017+1+P1859/O1859)-1)/(1+($X$2*P1859*N$8)^2), (P1859^2*N$8*$X$2+1/($X$2*N$8*(M$1017+1+P1859/O1859           )))/(1+($X$2*P1859*N$8)^2))),           V_rtHz(O1859)/($X$2*N$8*(O1859*M$1017+O1859+P1859)),V_rtHz(P1859)*SQRT(Sum_Sq(O1859*N$8*$X$2*M$1017,1))/($X$2*N$8*(O1859*M$1017+O1859+P1859))))/SQRT(Sum_Sq(1/(1+$A1859)+$AC$2/$I$2-1/(1+(1+P1859/O1859)/M$1017),$X$2/$I$2)),IF(P1860&lt;0,"A",M1860))</f>
        <v>1.2549494288167142E-6</v>
      </c>
      <c r="O1859" s="13">
        <f t="shared" si="704"/>
        <v>1427.8425979920758</v>
      </c>
      <c r="P1859" s="12">
        <f t="shared" si="728"/>
        <v>68918.695165915648</v>
      </c>
      <c r="R1859" s="13">
        <f>IF(U1859&gt;0,SQRT(Sum_Sq($AI$2,V_rtHz($AH$2)/(1+1/$A1859),V_rtHz($AH$2*$A1859)/(1+$A1859),$AN$2*$AH$2/(1+1/$A1859),$AM$2*SQRT(Sum_Sq(U1859,1/($X$2*S$8*(1+R$1017+U1859/T1859))))/SQRT(Sum_Sq($X$2*U1859*S$8,1)),                   $AQ$2*SQRT(Sum_Sq($AH$2/(1+1/$A1859)+U1859*( 1/(R$1017+1+U1859/T1859)-1)/(1+($X$2*U1859*S$8)^2), (U1859^2*S$8*$X$2+1/($X$2*S$8*(R$1017+1+U1859/T1859           )))/(1+($X$2*U1859*S$8)^2))),           V_rtHz(T1859)/($X$2*S$8*(T1859*R$1017+T1859+U1859)),V_rtHz(U1859)*SQRT(Sum_Sq(T1859*S$8*$X$2*R$1017,1))/($X$2*S$8*(T1859*R$1017+T1859+U1859))))/SQRT(Sum_Sq(1/(1+$A1859)+$AC$2/$I$2-1/(1+(1+U1859/T1859)/R$1017),$X$2/$I$2)),IF(U1860&lt;0,"A",R1860))</f>
        <v>2.0016913573146466E-6</v>
      </c>
      <c r="T1859" s="13">
        <f t="shared" si="705"/>
        <v>1417.4135986938763</v>
      </c>
      <c r="U1859" s="12">
        <f t="shared" si="729"/>
        <v>219543.60224523922</v>
      </c>
      <c r="X1859" s="13">
        <f>IF(AA1859&gt;0,SQRT(Sum_Sq($AI$2,V_rtHz($AH$2)/(1+1/$A1859),V_rtHz($AH$2*$A1859)/(1+$A1859),$AN$2*$AH$2/(1+1/$A1859),$AM$2*SQRT(Sum_Sq(AA1859,1/($X$2*Y$8*(1+X$1017+AA1859/Z1859))))/SQRT(Sum_Sq($X$2*AA1859*Y$8,1)),                   $AQ$2*SQRT(Sum_Sq($AH$2/(1+1/$A1859)+AA1859*( 1/(X$1017+1+AA1859/Z1859)-1)/(1+($X$2*AA1859*Y$8)^2), (AA1859^2*Y$8*$X$2+1/($X$2*Y$8*(X$1017+1+AA1859/Z1859           )))/(1+($X$2*AA1859*Y$8)^2))),           V_rtHz(Z1859)/($X$2*Y$8*(Z1859*X$1017+Z1859+AA1859)),V_rtHz(AA1859)*SQRT(Sum_Sq(Z1859*Y$8*$X$2*X$1017,1))/($X$2*Y$8*(Z1859*X$1017+Z1859+AA1859))))/SQRT(Sum_Sq(1/(1+$A1859)+$AC$2/$I$2-1/(1+(1+AA1859/Z1859)/X$1017),$X$2/$I$2)),IF(AA1860&lt;0,"A",X1860))</f>
        <v>3.4227538233831464E-6</v>
      </c>
      <c r="Z1859" s="13">
        <f t="shared" si="706"/>
        <v>1414.1635824194716</v>
      </c>
      <c r="AA1859" s="12">
        <f t="shared" si="730"/>
        <v>695853.36505105824</v>
      </c>
      <c r="AC1859" s="13">
        <f>IF(AF1859&gt;0,SQRT(Sum_Sq($AI$2,V_rtHz($AH$2)/(1+1/$A1859),V_rtHz($AH$2*$A1859)/(1+$A1859),$AN$2*$AH$2/(1+1/$A1859),$AM$2*SQRT(Sum_Sq(AF1859,1/($X$2*AD$8*(1+AC$1017+AF1859/AE1859))))/SQRT(Sum_Sq($X$2*AF1859*AD$8,1)),                   $AQ$2*SQRT(Sum_Sq($AH$2/(1+1/$A1859)+AF1859*( 1/(AC$1017+1+AF1859/AE1859)-1)/(1+($X$2*AF1859*AD$8)^2), (AF1859^2*AD$8*$X$2+1/($X$2*AD$8*(AC$1017+1+AF1859/AE1859           )))/(1+($X$2*AF1859*AD$8)^2))),           V_rtHz(AE1859)/($X$2*AD$8*(AE1859*AC$1017+AE1859+AF1859)),V_rtHz(AF1859)*SQRT(Sum_Sq(AE1859*AD$8*$X$2*AC$1017,1))/($X$2*AD$8*(AE1859*AC$1017+AE1859+AF1859))))/SQRT(Sum_Sq(1/(1+$A1859)+$AC$2/$I$2-1/(1+(1+AF1859/AE1859)/AC$1017),$X$2/$I$2)),IF(AF1860&lt;0,"A",AC1860))</f>
        <v>6.0085785017003194E-6</v>
      </c>
      <c r="AE1859" s="13">
        <f t="shared" si="707"/>
        <v>1413.1405457933838</v>
      </c>
      <c r="AF1859" s="12">
        <f t="shared" si="731"/>
        <v>2202074.5795948599</v>
      </c>
      <c r="AG1859" s="13"/>
      <c r="AH1859" s="13">
        <f>IF(AK1859&gt;0,SQRT(Sum_Sq($AI$2,V_rtHz($AH$2)/(1+1/$A1859),V_rtHz($AH$2*$A1859)/(1+$A1859),$AN$2*$AH$2/(1+1/$A1859),$AM$2*SQRT(Sum_Sq(AK1859,1/($X$2*AI$8*(1+AH$1017+AK1859/AJ1859))))/SQRT(Sum_Sq($X$2*AK1859*AI$8,1)),                   $AQ$2*SQRT(Sum_Sq($AH$2/(1+1/$A1859)+AK1859*( 1/(AH$1017+1+AK1859/AJ1859)-1)/(1+($X$2*AK1859*AI$8)^2), (AK1859^2*AI$8*$X$2+1/($X$2*AI$8*(AH$1017+1+AK1859/AJ1859           )))/(1+($X$2*AK1859*AI$8)^2))),           V_rtHz(AJ1859)/($X$2*AI$8*(AJ1859*AH$1017+AJ1859+AK1859)),V_rtHz(AK1859)*SQRT(Sum_Sq(AJ1859*AI$8*$X$2*AH$1017,1))/($X$2*AI$8*(AJ1859*AH$1017+AJ1859+AK1859))))/SQRT(Sum_Sq(1/(1+$A1859)+$AC$2/$I$2-1/(1+(1+AK1859/AJ1859)/AH$1017),$X$2/$I$2)),IF(AK1860&lt;0,"A",AH1860))</f>
        <v>1.0643558956877922E-5</v>
      </c>
      <c r="AI1859" s="13"/>
      <c r="AJ1859" s="13">
        <f t="shared" si="708"/>
        <v>1412.8175014907072</v>
      </c>
      <c r="AK1859" s="12">
        <f t="shared" si="732"/>
        <v>6965163.4872936327</v>
      </c>
      <c r="AM1859" s="13">
        <f>IF(AP1859&gt;0,SQRT(Sum_Sq($AI$2,V_rtHz($AH$2)/(1+1/$A1859),V_rtHz($AH$2*$A1859)/(1+$A1859),$AN$2*$AH$2/(1+1/$A1859),$AM$2*SQRT(Sum_Sq(AP1859,1/($X$2*AN$8*(1+AM$1017+AP1859/AO1859))))/SQRT(Sum_Sq($X$2*AP1859*AN$8,1)),                   $AQ$2*SQRT(Sum_Sq($AH$2/(1+1/$A1859)+AP1859*( 1/(AM$1017+1+AP1859/AO1859)-1)/(1+($X$2*AP1859*AN$8)^2), (AP1859^2*AN$8*$X$2+1/($X$2*AN$8*(AM$1017+1+AP1859/AO1859           )))/(1+($X$2*AP1859*AN$8)^2))),           V_rtHz(AO1859)/($X$2*AN$8*(AO1859*AM$1017+AO1859+AP1859)),V_rtHz(AP1859)*SQRT(Sum_Sq(AO1859*AN$8*$X$2*AM$1017,1))/($X$2*AN$8*(AO1859*AM$1017+AO1859+AP1859))))/SQRT(Sum_Sq(1/(1+$A1859)+$AC$2/$I$2-1/(1+(1+AP1859/AO1859)/AM$1017),$X$2/$I$2)),IF(AP1860&lt;0,"A",AM1860))</f>
        <v>1.8919697357177937E-5</v>
      </c>
      <c r="AO1859" s="13">
        <f t="shared" si="709"/>
        <v>1412.7153926594863</v>
      </c>
      <c r="AP1859" s="12">
        <f t="shared" si="733"/>
        <v>22027372.883849356</v>
      </c>
      <c r="AR1859" s="13">
        <f t="shared" si="710"/>
        <v>31506.815879885424</v>
      </c>
      <c r="AS1859" s="13">
        <f t="shared" si="711"/>
        <v>0.34465664218175168</v>
      </c>
      <c r="AV1859" s="13"/>
      <c r="AW1859" s="13">
        <f t="shared" si="712"/>
        <v>9963.3300000000036</v>
      </c>
      <c r="AX1859" s="13">
        <f t="shared" si="713"/>
        <v>1.0898999999999985</v>
      </c>
      <c r="AZ1859" s="13"/>
      <c r="BA1859" s="13"/>
      <c r="BB1859" s="13">
        <f t="shared" si="714"/>
        <v>3150.681587988543</v>
      </c>
      <c r="BC1859" s="13">
        <f t="shared" si="715"/>
        <v>3.4465664218174945</v>
      </c>
      <c r="BD1859" s="13"/>
      <c r="BE1859" s="13"/>
      <c r="BG1859" s="13">
        <f t="shared" si="716"/>
        <v>996.3330000000002</v>
      </c>
      <c r="BH1859" s="13">
        <f t="shared" si="717"/>
        <v>10.898999999999996</v>
      </c>
      <c r="BI1859" s="13"/>
      <c r="BL1859" s="13">
        <f t="shared" si="718"/>
        <v>315.06815879885437</v>
      </c>
      <c r="BM1859" s="13">
        <f t="shared" si="719"/>
        <v>34.465664218175149</v>
      </c>
      <c r="BP1859" s="13"/>
      <c r="BQ1859" s="13">
        <f t="shared" si="720"/>
        <v>99.633299999999991</v>
      </c>
      <c r="BR1859" s="13">
        <f t="shared" si="721"/>
        <v>108.98999999999991</v>
      </c>
      <c r="BT1859" s="13"/>
      <c r="BU1859" s="13"/>
      <c r="BV1859" s="13">
        <f t="shared" si="722"/>
        <v>31.50681587988543</v>
      </c>
      <c r="BW1859" s="13">
        <f t="shared" si="723"/>
        <v>344.65664218175101</v>
      </c>
      <c r="CA1859" s="13">
        <f t="shared" si="724"/>
        <v>9.9633299999999991</v>
      </c>
      <c r="CB1859" s="13">
        <f t="shared" si="725"/>
        <v>1089.9000000000028</v>
      </c>
    </row>
    <row r="1860" spans="1:80" x14ac:dyDescent="0.3">
      <c r="A1860" s="13">
        <f t="shared" si="701"/>
        <v>1.1912420080273731</v>
      </c>
      <c r="C1860" s="13">
        <f>IF(F1860&gt;0,SQRT(Sum_Sq($AI$2,V_rtHz($AH$2)/(1+1/$A1860),V_rtHz($AH$2*$A1860)/(1+$A1860),$AN$2*$AH$2/(1+1/$A1860),$AM$2*SQRT(Sum_Sq(F1860,1/($X$2*D$8*(1+C$1017+F1860/E1860))))/SQRT(Sum_Sq($X$2*F1860*D$8,1)),                   $AQ$2*SQRT(Sum_Sq($AH$2/(1+1/$A1860)+F1860*( 1/(C$1017+1+F1860/E1860)-1)/(1+($X$2*F1860*D$8)^2), (F1860^2*D$8*$X$2+1/($X$2*D$8*(C$1017+1+F1860/E1860           )))/(1+($X$2*F1860*D$8)^2))),           V_rtHz(E1860)/($X$2*D$8*(E1860*C$1017+E1860+F1860)),V_rtHz(F1860)*SQRT(Sum_Sq(E1860*D$8*$X$2*C$1017,1))/($X$2*D$8*(E1860*C$1017+E1860+F1860))))/SQRT(Sum_Sq(1/(1+$A1860)+$AC$2/$I$2-1/(1+(1+F1860/E1860)/C$1017),$X$2/$I$2)),IF(F1861&lt;0,"A",C1861))</f>
        <v>8.2041661001850293E-7</v>
      </c>
      <c r="E1860" s="13">
        <f t="shared" si="702"/>
        <v>1577.9461129736692</v>
      </c>
      <c r="F1860" s="12">
        <f t="shared" si="726"/>
        <v>6236.2743535315512</v>
      </c>
      <c r="H1860" s="13">
        <f>IF(K1860&gt;0,SQRT(Sum_Sq($AI$2,V_rtHz($AH$2)/(1+1/$A1860),V_rtHz($AH$2*$A1860)/(1+$A1860),$AN$2*$AH$2/(1+1/$A1860),$AM$2*SQRT(Sum_Sq(K1860,1/($X$2*I$8*(1+H$1017+K1860/J1860))))/SQRT(Sum_Sq($X$2*K1860*I$8,1)),                   $AQ$2*SQRT(Sum_Sq($AH$2/(1+1/$A1860)+K1860*( 1/(H$1017+1+K1860/J1860)-1)/(1+($X$2*K1860*I$8)^2), (K1860^2*I$8*$X$2+1/($X$2*I$8*(H$1017+1+K1860/J1860           )))/(1+($X$2*K1860*I$8)^2))),           V_rtHz(J1860)/($X$2*I$8*(J1860*H$1017+J1860+K1860)),V_rtHz(K1860)*SQRT(Sum_Sq(J1860*I$8*$X$2*H$1017,1))/($X$2*I$8*(J1860*H$1017+J1860+K1860))))/SQRT(Sum_Sq(1/(1+$A1860)+$AC$2/$I$2-1/(1+(1+K1860/J1860)/H$1017),$X$2/$I$2)),IF(K1861&lt;0,"A",H1861))</f>
        <v>9.1598427899552548E-7</v>
      </c>
      <c r="J1860" s="13">
        <f t="shared" si="703"/>
        <v>1452.0826672715407</v>
      </c>
      <c r="K1860" s="12">
        <f t="shared" si="727"/>
        <v>21430.190879790309</v>
      </c>
      <c r="M1860" s="13">
        <f>IF(P1860&gt;0,SQRT(Sum_Sq($AI$2,V_rtHz($AH$2)/(1+1/$A1860),V_rtHz($AH$2*$A1860)/(1+$A1860),$AN$2*$AH$2/(1+1/$A1860),$AM$2*SQRT(Sum_Sq(P1860,1/($X$2*N$8*(1+M$1017+P1860/O1860))))/SQRT(Sum_Sq($X$2*P1860*N$8,1)),                   $AQ$2*SQRT(Sum_Sq($AH$2/(1+1/$A1860)+P1860*( 1/(M$1017+1+P1860/O1860)-1)/(1+($X$2*P1860*N$8)^2), (P1860^2*N$8*$X$2+1/($X$2*N$8*(M$1017+1+P1860/O1860           )))/(1+($X$2*P1860*N$8)^2))),           V_rtHz(O1860)/($X$2*N$8*(O1860*M$1017+O1860+P1860)),V_rtHz(P1860)*SQRT(Sum_Sq(O1860*N$8*$X$2*M$1017,1))/($X$2*N$8*(O1860*M$1017+O1860+P1860))))/SQRT(Sum_Sq(1/(1+$A1860)+$AC$2/$I$2-1/(1+(1+P1860/O1860)/M$1017),$X$2/$I$2)),IF(P1861&lt;0,"A",M1861))</f>
        <v>1.2654493894087886E-6</v>
      </c>
      <c r="O1860" s="13">
        <f t="shared" si="704"/>
        <v>1418.2206226659423</v>
      </c>
      <c r="P1860" s="12">
        <f t="shared" si="728"/>
        <v>69386.276848058449</v>
      </c>
      <c r="R1860" s="13">
        <f>IF(U1860&gt;0,SQRT(Sum_Sq($AI$2,V_rtHz($AH$2)/(1+1/$A1860),V_rtHz($AH$2*$A1860)/(1+$A1860),$AN$2*$AH$2/(1+1/$A1860),$AM$2*SQRT(Sum_Sq(U1860,1/($X$2*S$8*(1+R$1017+U1860/T1860))))/SQRT(Sum_Sq($X$2*U1860*S$8,1)),                   $AQ$2*SQRT(Sum_Sq($AH$2/(1+1/$A1860)+U1860*( 1/(R$1017+1+U1860/T1860)-1)/(1+($X$2*U1860*S$8)^2), (U1860^2*S$8*$X$2+1/($X$2*S$8*(R$1017+1+U1860/T1860           )))/(1+($X$2*U1860*S$8)^2))),           V_rtHz(T1860)/($X$2*S$8*(T1860*R$1017+T1860+U1860)),V_rtHz(U1860)*SQRT(Sum_Sq(T1860*S$8*$X$2*R$1017,1))/($X$2*S$8*(T1860*R$1017+T1860+U1860))))/SQRT(Sum_Sq(1/(1+$A1860)+$AC$2/$I$2-1/(1+(1+U1860/T1860)/R$1017),$X$2/$I$2)),IF(U1861&lt;0,"A",R1861))</f>
        <v>2.0179205362379546E-6</v>
      </c>
      <c r="T1860" s="13">
        <f t="shared" si="705"/>
        <v>1408.0024227499543</v>
      </c>
      <c r="U1860" s="12">
        <f t="shared" si="729"/>
        <v>221011.04536515728</v>
      </c>
      <c r="X1860" s="13">
        <f>IF(AA1860&gt;0,SQRT(Sum_Sq($AI$2,V_rtHz($AH$2)/(1+1/$A1860),V_rtHz($AH$2*$A1860)/(1+$A1860),$AN$2*$AH$2/(1+1/$A1860),$AM$2*SQRT(Sum_Sq(AA1860,1/($X$2*Y$8*(1+X$1017+AA1860/Z1860))))/SQRT(Sum_Sq($X$2*AA1860*Y$8,1)),                   $AQ$2*SQRT(Sum_Sq($AH$2/(1+1/$A1860)+AA1860*( 1/(X$1017+1+AA1860/Z1860)-1)/(1+($X$2*AA1860*Y$8)^2), (AA1860^2*Y$8*$X$2+1/($X$2*Y$8*(X$1017+1+AA1860/Z1860           )))/(1+($X$2*AA1860*Y$8)^2))),           V_rtHz(Z1860)/($X$2*Y$8*(Z1860*X$1017+Z1860+AA1860)),V_rtHz(AA1860)*SQRT(Sum_Sq(Z1860*Y$8*$X$2*X$1017,1))/($X$2*Y$8*(Z1860*X$1017+Z1860+AA1860))))/SQRT(Sum_Sq(1/(1+$A1860)+$AC$2/$I$2-1/(1+(1+AA1860/Z1860)/X$1017),$X$2/$I$2)),IF(AA1861&lt;0,"A",X1861))</f>
        <v>3.4501001309386892E-6</v>
      </c>
      <c r="Z1860" s="13">
        <f t="shared" si="706"/>
        <v>1404.8174610765454</v>
      </c>
      <c r="AA1860" s="12">
        <f t="shared" si="730"/>
        <v>700482.81347894645</v>
      </c>
      <c r="AC1860" s="13">
        <f>IF(AF1860&gt;0,SQRT(Sum_Sq($AI$2,V_rtHz($AH$2)/(1+1/$A1860),V_rtHz($AH$2*$A1860)/(1+$A1860),$AN$2*$AH$2/(1+1/$A1860),$AM$2*SQRT(Sum_Sq(AF1860,1/($X$2*AD$8*(1+AC$1017+AF1860/AE1860))))/SQRT(Sum_Sq($X$2*AF1860*AD$8,1)),                   $AQ$2*SQRT(Sum_Sq($AH$2/(1+1/$A1860)+AF1860*( 1/(AC$1017+1+AF1860/AE1860)-1)/(1+($X$2*AF1860*AD$8)^2), (AF1860^2*AD$8*$X$2+1/($X$2*AD$8*(AC$1017+1+AF1860/AE1860           )))/(1+($X$2*AF1860*AD$8)^2))),           V_rtHz(AE1860)/($X$2*AD$8*(AE1860*AC$1017+AE1860+AF1860)),V_rtHz(AF1860)*SQRT(Sum_Sq(AE1860*AD$8*$X$2*AC$1017,1))/($X$2*AD$8*(AE1860*AC$1017+AE1860+AF1860))))/SQRT(Sum_Sq(1/(1+$A1860)+$AC$2/$I$2-1/(1+(1+AF1860/AE1860)/AC$1017),$X$2/$I$2)),IF(AF1861&lt;0,"A",AC1861))</f>
        <v>6.0563337759429774E-6</v>
      </c>
      <c r="AE1860" s="13">
        <f t="shared" si="707"/>
        <v>1403.8148398154854</v>
      </c>
      <c r="AF1860" s="12">
        <f t="shared" si="731"/>
        <v>2216703.2182787228</v>
      </c>
      <c r="AG1860" s="13"/>
      <c r="AH1860" s="13">
        <f>IF(AK1860&gt;0,SQRT(Sum_Sq($AI$2,V_rtHz($AH$2)/(1+1/$A1860),V_rtHz($AH$2*$A1860)/(1+$A1860),$AN$2*$AH$2/(1+1/$A1860),$AM$2*SQRT(Sum_Sq(AK1860,1/($X$2*AI$8*(1+AH$1017+AK1860/AJ1860))))/SQRT(Sum_Sq($X$2*AK1860*AI$8,1)),                   $AQ$2*SQRT(Sum_Sq($AH$2/(1+1/$A1860)+AK1860*( 1/(AH$1017+1+AK1860/AJ1860)-1)/(1+($X$2*AK1860*AI$8)^2), (AK1860^2*AI$8*$X$2+1/($X$2*AI$8*(AH$1017+1+AK1860/AJ1860           )))/(1+($X$2*AK1860*AI$8)^2))),           V_rtHz(AJ1860)/($X$2*AI$8*(AJ1860*AH$1017+AJ1860+AK1860)),V_rtHz(AK1860)*SQRT(Sum_Sq(AJ1860*AI$8*$X$2*AH$1017,1))/($X$2*AI$8*(AJ1860*AH$1017+AJ1860+AK1860))))/SQRT(Sum_Sq(1/(1+$A1860)+$AC$2/$I$2-1/(1+(1+AK1860/AJ1860)/AH$1017),$X$2/$I$2)),IF(AK1861&lt;0,"A",AH1861))</f>
        <v>1.072802498742824E-5</v>
      </c>
      <c r="AI1860" s="13"/>
      <c r="AJ1860" s="13">
        <f t="shared" si="708"/>
        <v>1403.4982358677091</v>
      </c>
      <c r="AK1860" s="12">
        <f t="shared" si="732"/>
        <v>7011412.3581413878</v>
      </c>
      <c r="AM1860" s="13">
        <f>IF(AP1860&gt;0,SQRT(Sum_Sq($AI$2,V_rtHz($AH$2)/(1+1/$A1860),V_rtHz($AH$2*$A1860)/(1+$A1860),$AN$2*$AH$2/(1+1/$A1860),$AM$2*SQRT(Sum_Sq(AP1860,1/($X$2*AN$8*(1+AM$1017+AP1860/AO1860))))/SQRT(Sum_Sq($X$2*AP1860*AN$8,1)),                   $AQ$2*SQRT(Sum_Sq($AH$2/(1+1/$A1860)+AP1860*( 1/(AM$1017+1+AP1860/AO1860)-1)/(1+($X$2*AP1860*AN$8)^2), (AP1860^2*AN$8*$X$2+1/($X$2*AN$8*(AM$1017+1+AP1860/AO1860           )))/(1+($X$2*AP1860*AN$8)^2))),           V_rtHz(AO1860)/($X$2*AN$8*(AO1860*AM$1017+AO1860+AP1860)),V_rtHz(AP1860)*SQRT(Sum_Sq(AO1860*AN$8*$X$2*AM$1017,1))/($X$2*AN$8*(AO1860*AM$1017+AO1860+AP1860))))/SQRT(Sum_Sq(1/(1+$A1860)+$AC$2/$I$2-1/(1+(1+AP1860/AO1860)/AM$1017),$X$2/$I$2)),IF(AP1861&lt;0,"A",AM1861))</f>
        <v>1.9069874779712995E-5</v>
      </c>
      <c r="AO1860" s="13">
        <f t="shared" si="709"/>
        <v>1403.3981621042667</v>
      </c>
      <c r="AP1860" s="12">
        <f t="shared" si="733"/>
        <v>22173613.713591423</v>
      </c>
      <c r="AR1860" s="13">
        <f t="shared" si="710"/>
        <v>31506.815879885424</v>
      </c>
      <c r="AS1860" s="13">
        <f t="shared" si="711"/>
        <v>0.34465664218175168</v>
      </c>
      <c r="AV1860" s="13"/>
      <c r="AW1860" s="13">
        <f t="shared" si="712"/>
        <v>9963.3300000000036</v>
      </c>
      <c r="AX1860" s="13">
        <f t="shared" si="713"/>
        <v>1.0898999999999957</v>
      </c>
      <c r="AZ1860" s="13"/>
      <c r="BA1860" s="13"/>
      <c r="BB1860" s="13">
        <f t="shared" si="714"/>
        <v>3150.681587988543</v>
      </c>
      <c r="BC1860" s="13">
        <f t="shared" si="715"/>
        <v>3.4465664218174945</v>
      </c>
      <c r="BD1860" s="13"/>
      <c r="BE1860" s="13"/>
      <c r="BG1860" s="13">
        <f t="shared" si="716"/>
        <v>996.3330000000002</v>
      </c>
      <c r="BH1860" s="13">
        <f t="shared" si="717"/>
        <v>10.898999999999962</v>
      </c>
      <c r="BI1860" s="13"/>
      <c r="BL1860" s="13">
        <f t="shared" si="718"/>
        <v>315.06815879885437</v>
      </c>
      <c r="BM1860" s="13">
        <f t="shared" si="719"/>
        <v>34.465664218174894</v>
      </c>
      <c r="BP1860" s="13"/>
      <c r="BQ1860" s="13">
        <f t="shared" si="720"/>
        <v>99.633300000000006</v>
      </c>
      <c r="BR1860" s="13">
        <f t="shared" si="721"/>
        <v>108.99000000000034</v>
      </c>
      <c r="BT1860" s="13"/>
      <c r="BU1860" s="13"/>
      <c r="BV1860" s="13">
        <f t="shared" si="722"/>
        <v>31.50681587988543</v>
      </c>
      <c r="BW1860" s="13">
        <f t="shared" si="723"/>
        <v>344.65664218175044</v>
      </c>
      <c r="CA1860" s="13">
        <f t="shared" si="724"/>
        <v>9.9633299999999991</v>
      </c>
      <c r="CB1860" s="13">
        <f t="shared" si="725"/>
        <v>1089.9000000000028</v>
      </c>
    </row>
    <row r="1861" spans="1:80" x14ac:dyDescent="0.3">
      <c r="A1861" s="13">
        <f t="shared" si="701"/>
        <v>1.2078138351067791</v>
      </c>
      <c r="C1861" s="13">
        <f>IF(F1861&gt;0,SQRT(Sum_Sq($AI$2,V_rtHz($AH$2)/(1+1/$A1861),V_rtHz($AH$2*$A1861)/(1+$A1861),$AN$2*$AH$2/(1+1/$A1861),$AM$2*SQRT(Sum_Sq(F1861,1/($X$2*D$8*(1+C$1017+F1861/E1861))))/SQRT(Sum_Sq($X$2*F1861*D$8,1)),                   $AQ$2*SQRT(Sum_Sq($AH$2/(1+1/$A1861)+F1861*( 1/(C$1017+1+F1861/E1861)-1)/(1+($X$2*F1861*D$8)^2), (F1861^2*D$8*$X$2+1/($X$2*D$8*(C$1017+1+F1861/E1861           )))/(1+($X$2*F1861*D$8)^2))),           V_rtHz(E1861)/($X$2*D$8*(E1861*C$1017+E1861+F1861)),V_rtHz(F1861)*SQRT(Sum_Sq(E1861*D$8*$X$2*C$1017,1))/($X$2*D$8*(E1861*C$1017+E1861+F1861))))/SQRT(Sum_Sq(1/(1+$A1861)+$AC$2/$I$2-1/(1+(1+F1861/E1861)/C$1017),$X$2/$I$2)),IF(F1862&lt;0,"A",C1862))</f>
        <v>8.2698301804448776E-7</v>
      </c>
      <c r="E1861" s="13">
        <f t="shared" si="702"/>
        <v>1564.7524236931708</v>
      </c>
      <c r="F1861" s="12">
        <f t="shared" si="726"/>
        <v>6288.8574106609594</v>
      </c>
      <c r="H1861" s="13">
        <f>IF(K1861&gt;0,SQRT(Sum_Sq($AI$2,V_rtHz($AH$2)/(1+1/$A1861),V_rtHz($AH$2*$A1861)/(1+$A1861),$AN$2*$AH$2/(1+1/$A1861),$AM$2*SQRT(Sum_Sq(K1861,1/($X$2*I$8*(1+H$1017+K1861/J1861))))/SQRT(Sum_Sq($X$2*K1861*I$8,1)),                   $AQ$2*SQRT(Sum_Sq($AH$2/(1+1/$A1861)+K1861*( 1/(H$1017+1+K1861/J1861)-1)/(1+($X$2*K1861*I$8)^2), (K1861^2*I$8*$X$2+1/($X$2*I$8*(H$1017+1+K1861/J1861           )))/(1+($X$2*K1861*I$8)^2))),           V_rtHz(J1861)/($X$2*I$8*(J1861*H$1017+J1861+K1861)),V_rtHz(K1861)*SQRT(Sum_Sq(J1861*I$8*$X$2*H$1017,1))/($X$2*I$8*(J1861*H$1017+J1861+K1861))))/SQRT(Sum_Sq(1/(1+$A1861)+$AC$2/$I$2-1/(1+(1+K1861/J1861)/H$1017),$X$2/$I$2)),IF(K1862&lt;0,"A",H1862))</f>
        <v>9.2396172422506272E-7</v>
      </c>
      <c r="J1861" s="13">
        <f t="shared" si="703"/>
        <v>1441.8192457927423</v>
      </c>
      <c r="K1861" s="12">
        <f t="shared" si="727"/>
        <v>21582.739184310587</v>
      </c>
      <c r="M1861" s="13">
        <f>IF(P1861&gt;0,SQRT(Sum_Sq($AI$2,V_rtHz($AH$2)/(1+1/$A1861),V_rtHz($AH$2*$A1861)/(1+$A1861),$AN$2*$AH$2/(1+1/$A1861),$AM$2*SQRT(Sum_Sq(P1861,1/($X$2*N$8*(1+M$1017+P1861/O1861))))/SQRT(Sum_Sq($X$2*P1861*N$8,1)),                   $AQ$2*SQRT(Sum_Sq($AH$2/(1+1/$A1861)+P1861*( 1/(M$1017+1+P1861/O1861)-1)/(1+($X$2*P1861*N$8)^2), (P1861^2*N$8*$X$2+1/($X$2*N$8*(M$1017+1+P1861/O1861           )))/(1+($X$2*P1861*N$8)^2))),           V_rtHz(O1861)/($X$2*N$8*(O1861*M$1017+O1861+P1861)),V_rtHz(P1861)*SQRT(Sum_Sq(O1861*N$8*$X$2*M$1017,1))/($X$2*N$8*(O1861*M$1017+O1861+P1861))))/SQRT(Sum_Sq(1/(1+$A1861)+$AC$2/$I$2-1/(1+(1+P1861/O1861)/M$1017),$X$2/$I$2)),IF(P1862&lt;0,"A",M1862))</f>
        <v>1.2761338386497677E-6</v>
      </c>
      <c r="O1861" s="13">
        <f t="shared" si="704"/>
        <v>1408.6634392879894</v>
      </c>
      <c r="P1861" s="12">
        <f t="shared" si="728"/>
        <v>69857.033278058152</v>
      </c>
      <c r="R1861" s="13">
        <f>IF(U1861&gt;0,SQRT(Sum_Sq($AI$2,V_rtHz($AH$2)/(1+1/$A1861),V_rtHz($AH$2*$A1861)/(1+$A1861),$AN$2*$AH$2/(1+1/$A1861),$AM$2*SQRT(Sum_Sq(U1861,1/($X$2*S$8*(1+R$1017+U1861/T1861))))/SQRT(Sum_Sq($X$2*U1861*S$8,1)),                   $AQ$2*SQRT(Sum_Sq($AH$2/(1+1/$A1861)+U1861*( 1/(R$1017+1+U1861/T1861)-1)/(1+($X$2*U1861*S$8)^2), (U1861^2*S$8*$X$2+1/($X$2*S$8*(R$1017+1+U1861/T1861           )))/(1+($X$2*U1861*S$8)^2))),           V_rtHz(T1861)/($X$2*S$8*(T1861*R$1017+T1861+U1861)),V_rtHz(U1861)*SQRT(Sum_Sq(T1861*S$8*$X$2*R$1017,1))/($X$2*S$8*(T1861*R$1017+T1861+U1861))))/SQRT(Sum_Sq(1/(1+$A1861)+$AC$2/$I$2-1/(1+(1+U1861/T1861)/R$1017),$X$2/$I$2)),IF(U1862&lt;0,"A",R1862))</f>
        <v>2.0344268343845251E-6</v>
      </c>
      <c r="T1861" s="13">
        <f t="shared" si="705"/>
        <v>1398.6517798783048</v>
      </c>
      <c r="U1861" s="12">
        <f t="shared" si="729"/>
        <v>222488.60781896501</v>
      </c>
      <c r="X1861" s="13">
        <f>IF(AA1861&gt;0,SQRT(Sum_Sq($AI$2,V_rtHz($AH$2)/(1+1/$A1861),V_rtHz($AH$2*$A1861)/(1+$A1861),$AN$2*$AH$2/(1+1/$A1861),$AM$2*SQRT(Sum_Sq(AA1861,1/($X$2*Y$8*(1+X$1017+AA1861/Z1861))))/SQRT(Sum_Sq($X$2*AA1861*Y$8,1)),                   $AQ$2*SQRT(Sum_Sq($AH$2/(1+1/$A1861)+AA1861*( 1/(X$1017+1+AA1861/Z1861)-1)/(1+($X$2*AA1861*Y$8)^2), (AA1861^2*Y$8*$X$2+1/($X$2*Y$8*(X$1017+1+AA1861/Z1861           )))/(1+($X$2*AA1861*Y$8)^2))),           V_rtHz(Z1861)/($X$2*Y$8*(Z1861*X$1017+Z1861+AA1861)),V_rtHz(AA1861)*SQRT(Sum_Sq(Z1861*Y$8*$X$2*X$1017,1))/($X$2*Y$8*(Z1861*X$1017+Z1861+AA1861))))/SQRT(Sum_Sq(1/(1+$A1861)+$AC$2/$I$2-1/(1+(1+AA1861/Z1861)/X$1017),$X$2/$I$2)),IF(AA1862&lt;0,"A",X1862))</f>
        <v>3.4779076287251884E-6</v>
      </c>
      <c r="Z1861" s="13">
        <f t="shared" si="706"/>
        <v>1395.5305798126426</v>
      </c>
      <c r="AA1861" s="12">
        <f t="shared" si="730"/>
        <v>705144.33850053139</v>
      </c>
      <c r="AC1861" s="13">
        <f>IF(AF1861&gt;0,SQRT(Sum_Sq($AI$2,V_rtHz($AH$2)/(1+1/$A1861),V_rtHz($AH$2*$A1861)/(1+$A1861),$AN$2*$AH$2/(1+1/$A1861),$AM$2*SQRT(Sum_Sq(AF1861,1/($X$2*AD$8*(1+AC$1017+AF1861/AE1861))))/SQRT(Sum_Sq($X$2*AF1861*AD$8,1)),                   $AQ$2*SQRT(Sum_Sq($AH$2/(1+1/$A1861)+AF1861*( 1/(AC$1017+1+AF1861/AE1861)-1)/(1+($X$2*AF1861*AD$8)^2), (AF1861^2*AD$8*$X$2+1/($X$2*AD$8*(AC$1017+1+AF1861/AE1861           )))/(1+($X$2*AF1861*AD$8)^2))),           V_rtHz(AE1861)/($X$2*AD$8*(AE1861*AC$1017+AE1861+AF1861)),V_rtHz(AF1861)*SQRT(Sum_Sq(AE1861*AD$8*$X$2*AC$1017,1))/($X$2*AD$8*(AE1861*AC$1017+AE1861+AF1861))))/SQRT(Sum_Sq(1/(1+$A1861)+$AC$2/$I$2-1/(1+(1+AF1861/AE1861)/AC$1017),$X$2/$I$2)),IF(AF1862&lt;0,"A",AC1862))</f>
        <v>6.1048908800197381E-6</v>
      </c>
      <c r="AE1861" s="13">
        <f t="shared" si="707"/>
        <v>1394.5479702328539</v>
      </c>
      <c r="AF1861" s="12">
        <f t="shared" si="731"/>
        <v>2231433.3674493954</v>
      </c>
      <c r="AG1861" s="13"/>
      <c r="AH1861" s="13">
        <f>IF(AK1861&gt;0,SQRT(Sum_Sq($AI$2,V_rtHz($AH$2)/(1+1/$A1861),V_rtHz($AH$2*$A1861)/(1+$A1861),$AN$2*$AH$2/(1+1/$A1861),$AM$2*SQRT(Sum_Sq(AK1861,1/($X$2*AI$8*(1+AH$1017+AK1861/AJ1861))))/SQRT(Sum_Sq($X$2*AK1861*AI$8,1)),                   $AQ$2*SQRT(Sum_Sq($AH$2/(1+1/$A1861)+AK1861*( 1/(AH$1017+1+AK1861/AJ1861)-1)/(1+($X$2*AK1861*AI$8)^2), (AK1861^2*AI$8*$X$2+1/($X$2*AI$8*(AH$1017+1+AK1861/AJ1861           )))/(1+($X$2*AK1861*AI$8)^2))),           V_rtHz(AJ1861)/($X$2*AI$8*(AJ1861*AH$1017+AJ1861+AK1861)),V_rtHz(AK1861)*SQRT(Sum_Sq(AJ1861*AI$8*$X$2*AH$1017,1))/($X$2*AI$8*(AJ1861*AH$1017+AJ1861+AK1861))))/SQRT(Sum_Sq(1/(1+$A1861)+$AC$2/$I$2-1/(1+(1+AK1861/AJ1861)/AH$1017),$X$2/$I$2)),IF(AK1862&lt;0,"A",AH1862))</f>
        <v>1.081390728438689E-5</v>
      </c>
      <c r="AI1861" s="13"/>
      <c r="AJ1861" s="13">
        <f t="shared" si="708"/>
        <v>1394.2376794980614</v>
      </c>
      <c r="AK1861" s="12">
        <f t="shared" si="732"/>
        <v>7057982.3083931897</v>
      </c>
      <c r="AM1861" s="13">
        <f>IF(AP1861&gt;0,SQRT(Sum_Sq($AI$2,V_rtHz($AH$2)/(1+1/$A1861),V_rtHz($AH$2*$A1861)/(1+$A1861),$AN$2*$AH$2/(1+1/$A1861),$AM$2*SQRT(Sum_Sq(AP1861,1/($X$2*AN$8*(1+AM$1017+AP1861/AO1861))))/SQRT(Sum_Sq($X$2*AP1861*AN$8,1)),                   $AQ$2*SQRT(Sum_Sq($AH$2/(1+1/$A1861)+AP1861*( 1/(AM$1017+1+AP1861/AO1861)-1)/(1+($X$2*AP1861*AN$8)^2), (AP1861^2*AN$8*$X$2+1/($X$2*AN$8*(AM$1017+1+AP1861/AO1861           )))/(1+($X$2*AP1861*AN$8)^2))),           V_rtHz(AO1861)/($X$2*AN$8*(AO1861*AM$1017+AO1861+AP1861)),V_rtHz(AP1861)*SQRT(Sum_Sq(AO1861*AN$8*$X$2*AM$1017,1))/($X$2*AN$8*(AO1861*AM$1017+AO1861+AP1861))))/SQRT(Sum_Sq(1/(1+$A1861)+$AC$2/$I$2-1/(1+(1+AP1861/AO1861)/AM$1017),$X$2/$I$2)),IF(AP1862&lt;0,"A",AM1862))</f>
        <v>1.9222569815395782E-5</v>
      </c>
      <c r="AO1861" s="13">
        <f t="shared" si="709"/>
        <v>1394.139600647828</v>
      </c>
      <c r="AP1861" s="12">
        <f t="shared" si="733"/>
        <v>22320869.960514773</v>
      </c>
      <c r="AR1861" s="13">
        <f t="shared" si="710"/>
        <v>31506.815879885424</v>
      </c>
      <c r="AS1861" s="13">
        <f t="shared" si="711"/>
        <v>0.34465664218175113</v>
      </c>
      <c r="AV1861" s="13"/>
      <c r="AW1861" s="13">
        <f t="shared" si="712"/>
        <v>9963.3300000000036</v>
      </c>
      <c r="AX1861" s="13">
        <f t="shared" si="713"/>
        <v>1.0898999999999985</v>
      </c>
      <c r="AZ1861" s="13"/>
      <c r="BA1861" s="13"/>
      <c r="BB1861" s="13">
        <f t="shared" si="714"/>
        <v>3150.681587988543</v>
      </c>
      <c r="BC1861" s="13">
        <f t="shared" si="715"/>
        <v>3.4465664218175016</v>
      </c>
      <c r="BD1861" s="13"/>
      <c r="BE1861" s="13"/>
      <c r="BG1861" s="13">
        <f t="shared" si="716"/>
        <v>996.3330000000002</v>
      </c>
      <c r="BH1861" s="13">
        <f t="shared" si="717"/>
        <v>10.898999999999978</v>
      </c>
      <c r="BI1861" s="13"/>
      <c r="BL1861" s="13">
        <f t="shared" si="718"/>
        <v>315.06815879885437</v>
      </c>
      <c r="BM1861" s="13">
        <f t="shared" si="719"/>
        <v>34.465664218174979</v>
      </c>
      <c r="BP1861" s="13"/>
      <c r="BQ1861" s="13">
        <f t="shared" si="720"/>
        <v>99.633300000000006</v>
      </c>
      <c r="BR1861" s="13">
        <f t="shared" si="721"/>
        <v>108.99000000000012</v>
      </c>
      <c r="BT1861" s="13"/>
      <c r="BU1861" s="13"/>
      <c r="BV1861" s="13">
        <f t="shared" si="722"/>
        <v>31.50681587988543</v>
      </c>
      <c r="BW1861" s="13">
        <f t="shared" si="723"/>
        <v>344.65664218175209</v>
      </c>
      <c r="CA1861" s="13">
        <f t="shared" si="724"/>
        <v>9.9633299999999991</v>
      </c>
      <c r="CB1861" s="13">
        <f t="shared" si="725"/>
        <v>1089.9000000000028</v>
      </c>
    </row>
    <row r="1862" spans="1:80" x14ac:dyDescent="0.3">
      <c r="A1862" s="13">
        <f t="shared" si="701"/>
        <v>1.2246161992650484</v>
      </c>
      <c r="C1862" s="13">
        <f>IF(F1862&gt;0,SQRT(Sum_Sq($AI$2,V_rtHz($AH$2)/(1+1/$A1862),V_rtHz($AH$2*$A1862)/(1+$A1862),$AN$2*$AH$2/(1+1/$A1862),$AM$2*SQRT(Sum_Sq(F1862,1/($X$2*D$8*(1+C$1017+F1862/E1862))))/SQRT(Sum_Sq($X$2*F1862*D$8,1)),                   $AQ$2*SQRT(Sum_Sq($AH$2/(1+1/$A1862)+F1862*( 1/(C$1017+1+F1862/E1862)-1)/(1+($X$2*F1862*D$8)^2), (F1862^2*D$8*$X$2+1/($X$2*D$8*(C$1017+1+F1862/E1862           )))/(1+($X$2*F1862*D$8)^2))),           V_rtHz(E1862)/($X$2*D$8*(E1862*C$1017+E1862+F1862)),V_rtHz(F1862)*SQRT(Sum_Sq(E1862*D$8*$X$2*C$1017,1))/($X$2*D$8*(E1862*C$1017+E1862+F1862))))/SQRT(Sum_Sq(1/(1+$A1862)+$AC$2/$I$2-1/(1+(1+F1862/E1862)/C$1017),$X$2/$I$2)),IF(F1863&lt;0,"A",C1863))</f>
        <v>8.3369188955304207E-7</v>
      </c>
      <c r="E1862" s="13">
        <f t="shared" si="702"/>
        <v>1551.7125423231814</v>
      </c>
      <c r="F1862" s="12">
        <f t="shared" si="726"/>
        <v>6341.7060874300596</v>
      </c>
      <c r="H1862" s="13">
        <f>IF(K1862&gt;0,SQRT(Sum_Sq($AI$2,V_rtHz($AH$2)/(1+1/$A1862),V_rtHz($AH$2*$A1862)/(1+$A1862),$AN$2*$AH$2/(1+1/$A1862),$AM$2*SQRT(Sum_Sq(K1862,1/($X$2*I$8*(1+H$1017+K1862/J1862))))/SQRT(Sum_Sq($X$2*K1862*I$8,1)),                   $AQ$2*SQRT(Sum_Sq($AH$2/(1+1/$A1862)+K1862*( 1/(H$1017+1+K1862/J1862)-1)/(1+($X$2*K1862*I$8)^2), (K1862^2*I$8*$X$2+1/($X$2*I$8*(H$1017+1+K1862/J1862           )))/(1+($X$2*K1862*I$8)^2))),           V_rtHz(J1862)/($X$2*I$8*(J1862*H$1017+J1862+K1862)),V_rtHz(K1862)*SQRT(Sum_Sq(J1862*I$8*$X$2*H$1017,1))/($X$2*I$8*(J1862*H$1017+J1862+K1862))))/SQRT(Sum_Sq(1/(1+$A1862)+$AC$2/$I$2-1/(1+(1+K1862/J1862)/H$1017),$X$2/$I$2)),IF(K1863&lt;0,"A",H1863))</f>
        <v>9.3208675021130809E-7</v>
      </c>
      <c r="J1862" s="13">
        <f t="shared" si="703"/>
        <v>1431.6351920503382</v>
      </c>
      <c r="K1862" s="12">
        <f t="shared" si="727"/>
        <v>21736.269760383198</v>
      </c>
      <c r="M1862" s="13">
        <f>IF(P1862&gt;0,SQRT(Sum_Sq($AI$2,V_rtHz($AH$2)/(1+1/$A1862),V_rtHz($AH$2*$A1862)/(1+$A1862),$AN$2*$AH$2/(1+1/$A1862),$AM$2*SQRT(Sum_Sq(P1862,1/($X$2*N$8*(1+M$1017+P1862/O1862))))/SQRT(Sum_Sq($X$2*P1862*N$8,1)),                   $AQ$2*SQRT(Sum_Sq($AH$2/(1+1/$A1862)+P1862*( 1/(M$1017+1+P1862/O1862)-1)/(1+($X$2*P1862*N$8)^2), (P1862^2*N$8*$X$2+1/($X$2*N$8*(M$1017+1+P1862/O1862           )))/(1+($X$2*P1862*N$8)^2))),           V_rtHz(O1862)/($X$2*N$8*(O1862*M$1017+O1862+P1862)),V_rtHz(P1862)*SQRT(Sum_Sq(O1862*N$8*$X$2*M$1017,1))/($X$2*N$8*(O1862*M$1017+O1862+P1862))))/SQRT(Sum_Sq(1/(1+$A1862)+$AC$2/$I$2-1/(1+(1+P1862/O1862)/M$1017),$X$2/$I$2)),IF(P1863&lt;0,"A",M1863))</f>
        <v>1.2870058419052275E-6</v>
      </c>
      <c r="O1862" s="13">
        <f t="shared" si="704"/>
        <v>1399.1705936154642</v>
      </c>
      <c r="P1862" s="12">
        <f t="shared" si="728"/>
        <v>70330.986946806646</v>
      </c>
      <c r="R1862" s="13">
        <f>IF(U1862&gt;0,SQRT(Sum_Sq($AI$2,V_rtHz($AH$2)/(1+1/$A1862),V_rtHz($AH$2*$A1862)/(1+$A1862),$AN$2*$AH$2/(1+1/$A1862),$AM$2*SQRT(Sum_Sq(U1862,1/($X$2*S$8*(1+R$1017+U1862/T1862))))/SQRT(Sum_Sq($X$2*U1862*S$8,1)),                   $AQ$2*SQRT(Sum_Sq($AH$2/(1+1/$A1862)+U1862*( 1/(R$1017+1+U1862/T1862)-1)/(1+($X$2*U1862*S$8)^2), (U1862^2*S$8*$X$2+1/($X$2*S$8*(R$1017+1+U1862/T1862           )))/(1+($X$2*U1862*S$8)^2))),           V_rtHz(T1862)/($X$2*S$8*(T1862*R$1017+T1862+U1862)),V_rtHz(U1862)*SQRT(Sum_Sq(T1862*S$8*$X$2*R$1017,1))/($X$2*S$8*(T1862*R$1017+T1862+U1862))))/SQRT(Sum_Sq(1/(1+$A1862)+$AC$2/$I$2-1/(1+(1+U1862/T1862)/R$1017),$X$2/$I$2)),IF(U1863&lt;0,"A",R1863))</f>
        <v>2.0512147284089712E-6</v>
      </c>
      <c r="T1862" s="13">
        <f t="shared" si="705"/>
        <v>1389.361302083342</v>
      </c>
      <c r="U1862" s="12">
        <f t="shared" si="729"/>
        <v>223976.36011743106</v>
      </c>
      <c r="X1862" s="13">
        <f>IF(AA1862&gt;0,SQRT(Sum_Sq($AI$2,V_rtHz($AH$2)/(1+1/$A1862),V_rtHz($AH$2*$A1862)/(1+$A1862),$AN$2*$AH$2/(1+1/$A1862),$AM$2*SQRT(Sum_Sq(AA1862,1/($X$2*Y$8*(1+X$1017+AA1862/Z1862))))/SQRT(Sum_Sq($X$2*AA1862*Y$8,1)),                   $AQ$2*SQRT(Sum_Sq($AH$2/(1+1/$A1862)+AA1862*( 1/(X$1017+1+AA1862/Z1862)-1)/(1+($X$2*AA1862*Y$8)^2), (AA1862^2*Y$8*$X$2+1/($X$2*Y$8*(X$1017+1+AA1862/Z1862           )))/(1+($X$2*AA1862*Y$8)^2))),           V_rtHz(Z1862)/($X$2*Y$8*(Z1862*X$1017+Z1862+AA1862)),V_rtHz(AA1862)*SQRT(Sum_Sq(Z1862*Y$8*$X$2*X$1017,1))/($X$2*Y$8*(Z1862*X$1017+Z1862+AA1862))))/SQRT(Sum_Sq(1/(1+$A1862)+$AC$2/$I$2-1/(1+(1+AA1862/Z1862)/X$1017),$X$2/$I$2)),IF(AA1863&lt;0,"A",X1863))</f>
        <v>3.5061836518104454E-6</v>
      </c>
      <c r="Z1862" s="13">
        <f t="shared" si="706"/>
        <v>1386.3025961051962</v>
      </c>
      <c r="AA1862" s="12">
        <f t="shared" si="730"/>
        <v>709838.16255118418</v>
      </c>
      <c r="AC1862" s="13">
        <f>IF(AF1862&gt;0,SQRT(Sum_Sq($AI$2,V_rtHz($AH$2)/(1+1/$A1862),V_rtHz($AH$2*$A1862)/(1+$A1862),$AN$2*$AH$2/(1+1/$A1862),$AM$2*SQRT(Sum_Sq(AF1862,1/($X$2*AD$8*(1+AC$1017+AF1862/AE1862))))/SQRT(Sum_Sq($X$2*AF1862*AD$8,1)),                   $AQ$2*SQRT(Sum_Sq($AH$2/(1+1/$A1862)+AF1862*( 1/(AC$1017+1+AF1862/AE1862)-1)/(1+($X$2*AF1862*AD$8)^2), (AF1862^2*AD$8*$X$2+1/($X$2*AD$8*(AC$1017+1+AF1862/AE1862           )))/(1+($X$2*AF1862*AD$8)^2))),           V_rtHz(AE1862)/($X$2*AD$8*(AE1862*AC$1017+AE1862+AF1862)),V_rtHz(AF1862)*SQRT(Sum_Sq(AE1862*AD$8*$X$2*AC$1017,1))/($X$2*AD$8*(AE1862*AC$1017+AE1862+AF1862))))/SQRT(Sum_Sq(1/(1+$A1862)+$AC$2/$I$2-1/(1+(1+AF1862/AE1862)/AC$1017),$X$2/$I$2)),IF(AF1863&lt;0,"A",AC1863))</f>
        <v>6.1542624911932151E-6</v>
      </c>
      <c r="AE1862" s="13">
        <f t="shared" si="707"/>
        <v>1385.339602406581</v>
      </c>
      <c r="AF1862" s="12">
        <f t="shared" si="731"/>
        <v>2246265.7299918346</v>
      </c>
      <c r="AG1862" s="13"/>
      <c r="AH1862" s="13">
        <f>IF(AK1862&gt;0,SQRT(Sum_Sq($AI$2,V_rtHz($AH$2)/(1+1/$A1862),V_rtHz($AH$2*$A1862)/(1+$A1862),$AN$2*$AH$2/(1+1/$A1862),$AM$2*SQRT(Sum_Sq(AK1862,1/($X$2*AI$8*(1+AH$1017+AK1862/AJ1862))))/SQRT(Sum_Sq($X$2*AK1862*AI$8,1)),                   $AQ$2*SQRT(Sum_Sq($AH$2/(1+1/$A1862)+AK1862*( 1/(AH$1017+1+AK1862/AJ1862)-1)/(1+($X$2*AK1862*AI$8)^2), (AK1862^2*AI$8*$X$2+1/($X$2*AI$8*(AH$1017+1+AK1862/AJ1862           )))/(1+($X$2*AK1862*AI$8)^2))),           V_rtHz(AJ1862)/($X$2*AI$8*(AJ1862*AH$1017+AJ1862+AK1862)),V_rtHz(AK1862)*SQRT(Sum_Sq(AJ1862*AI$8*$X$2*AH$1017,1))/($X$2*AI$8*(AJ1862*AH$1017+AJ1862+AK1862))))/SQRT(Sum_Sq(1/(1+$A1862)+$AC$2/$I$2-1/(1+(1+AK1862/AJ1862)/AH$1017),$X$2/$I$2)),IF(AK1863&lt;0,"A",AH1863))</f>
        <v>1.0901228199415005E-5</v>
      </c>
      <c r="AI1862" s="13"/>
      <c r="AJ1862" s="13">
        <f t="shared" si="708"/>
        <v>1385.0355002189822</v>
      </c>
      <c r="AK1862" s="12">
        <f t="shared" si="732"/>
        <v>7104875.5602557845</v>
      </c>
      <c r="AM1862" s="13">
        <f>IF(AP1862&gt;0,SQRT(Sum_Sq($AI$2,V_rtHz($AH$2)/(1+1/$A1862),V_rtHz($AH$2*$A1862)/(1+$A1862),$AN$2*$AH$2/(1+1/$A1862),$AM$2*SQRT(Sum_Sq(AP1862,1/($X$2*AN$8*(1+AM$1017+AP1862/AO1862))))/SQRT(Sum_Sq($X$2*AP1862*AN$8,1)),                   $AQ$2*SQRT(Sum_Sq($AH$2/(1+1/$A1862)+AP1862*( 1/(AM$1017+1+AP1862/AO1862)-1)/(1+($X$2*AP1862*AN$8)^2), (AP1862^2*AN$8*$X$2+1/($X$2*AN$8*(AM$1017+1+AP1862/AO1862           )))/(1+($X$2*AP1862*AN$8)^2))),           V_rtHz(AO1862)/($X$2*AN$8*(AO1862*AM$1017+AO1862+AP1862)),V_rtHz(AP1862)*SQRT(Sum_Sq(AO1862*AN$8*$X$2*AM$1017,1))/($X$2*AN$8*(AO1862*AM$1017+AO1862+AP1862))))/SQRT(Sum_Sq(1/(1+$A1862)+$AC$2/$I$2-1/(1+(1+AP1862/AO1862)/AM$1017),$X$2/$I$2)),IF(AP1863&lt;0,"A",AM1863))</f>
        <v>1.9377822201521223E-5</v>
      </c>
      <c r="AO1862" s="13">
        <f t="shared" si="709"/>
        <v>1384.9393769087267</v>
      </c>
      <c r="AP1862" s="12">
        <f t="shared" si="733"/>
        <v>22469148.651345626</v>
      </c>
      <c r="AR1862" s="13">
        <f t="shared" si="710"/>
        <v>31506.815879885424</v>
      </c>
      <c r="AS1862" s="13">
        <f t="shared" si="711"/>
        <v>0.34465664218175168</v>
      </c>
      <c r="AV1862" s="13"/>
      <c r="AW1862" s="13">
        <f t="shared" si="712"/>
        <v>9963.3300000000036</v>
      </c>
      <c r="AX1862" s="13">
        <f t="shared" si="713"/>
        <v>1.0898999999999985</v>
      </c>
      <c r="AZ1862" s="13"/>
      <c r="BA1862" s="13"/>
      <c r="BB1862" s="13">
        <f t="shared" si="714"/>
        <v>3150.681587988543</v>
      </c>
      <c r="BC1862" s="13">
        <f t="shared" si="715"/>
        <v>3.4465664218174878</v>
      </c>
      <c r="BD1862" s="13"/>
      <c r="BE1862" s="13"/>
      <c r="BG1862" s="13">
        <f t="shared" si="716"/>
        <v>996.3330000000002</v>
      </c>
      <c r="BH1862" s="13">
        <f t="shared" si="717"/>
        <v>10.899000000000013</v>
      </c>
      <c r="BI1862" s="13"/>
      <c r="BL1862" s="13">
        <f t="shared" si="718"/>
        <v>315.06815879885437</v>
      </c>
      <c r="BM1862" s="13">
        <f t="shared" si="719"/>
        <v>34.465664218175064</v>
      </c>
      <c r="BP1862" s="13"/>
      <c r="BQ1862" s="13">
        <f t="shared" si="720"/>
        <v>99.633300000000006</v>
      </c>
      <c r="BR1862" s="13">
        <f t="shared" si="721"/>
        <v>108.99000000000012</v>
      </c>
      <c r="BT1862" s="13"/>
      <c r="BU1862" s="13"/>
      <c r="BV1862" s="13">
        <f t="shared" si="722"/>
        <v>31.50681587988543</v>
      </c>
      <c r="BW1862" s="13">
        <f t="shared" si="723"/>
        <v>344.65664218175152</v>
      </c>
      <c r="CA1862" s="13">
        <f t="shared" si="724"/>
        <v>9.9633299999999991</v>
      </c>
      <c r="CB1862" s="13">
        <f t="shared" si="725"/>
        <v>1089.9000000000001</v>
      </c>
    </row>
    <row r="1863" spans="1:80" x14ac:dyDescent="0.3">
      <c r="A1863" s="13">
        <f t="shared" si="701"/>
        <v>1.2416523075924115</v>
      </c>
      <c r="C1863" s="13">
        <f>IF(F1863&gt;0,SQRT(Sum_Sq($AI$2,V_rtHz($AH$2)/(1+1/$A1863),V_rtHz($AH$2*$A1863)/(1+$A1863),$AN$2*$AH$2/(1+1/$A1863),$AM$2*SQRT(Sum_Sq(F1863,1/($X$2*D$8*(1+C$1017+F1863/E1863))))/SQRT(Sum_Sq($X$2*F1863*D$8,1)),                   $AQ$2*SQRT(Sum_Sq($AH$2/(1+1/$A1863)+F1863*( 1/(C$1017+1+F1863/E1863)-1)/(1+($X$2*F1863*D$8)^2), (F1863^2*D$8*$X$2+1/($X$2*D$8*(C$1017+1+F1863/E1863           )))/(1+($X$2*F1863*D$8)^2))),           V_rtHz(E1863)/($X$2*D$8*(E1863*C$1017+E1863+F1863)),V_rtHz(F1863)*SQRT(Sum_Sq(E1863*D$8*$X$2*C$1017,1))/($X$2*D$8*(E1863*C$1017+E1863+F1863))))/SQRT(Sum_Sq(1/(1+$A1863)+$AC$2/$I$2-1/(1+(1+F1863/E1863)/C$1017),$X$2/$I$2)),IF(F1864&lt;0,"A",C1864))</f>
        <v>8.4054525226995509E-7</v>
      </c>
      <c r="E1863" s="13">
        <f t="shared" si="702"/>
        <v>1538.8235426172794</v>
      </c>
      <c r="F1863" s="12">
        <f t="shared" si="726"/>
        <v>6394.8234499034597</v>
      </c>
      <c r="H1863" s="13">
        <f>IF(K1863&gt;0,SQRT(Sum_Sq($AI$2,V_rtHz($AH$2)/(1+1/$A1863),V_rtHz($AH$2*$A1863)/(1+$A1863),$AN$2*$AH$2/(1+1/$A1863),$AM$2*SQRT(Sum_Sq(K1863,1/($X$2*I$8*(1+H$1017+K1863/J1863))))/SQRT(Sum_Sq($X$2*K1863*I$8,1)),                   $AQ$2*SQRT(Sum_Sq($AH$2/(1+1/$A1863)+K1863*( 1/(H$1017+1+K1863/J1863)-1)/(1+($X$2*K1863*I$8)^2), (K1863^2*I$8*$X$2+1/($X$2*I$8*(H$1017+1+K1863/J1863           )))/(1+($X$2*K1863*I$8)^2))),           V_rtHz(J1863)/($X$2*I$8*(J1863*H$1017+J1863+K1863)),V_rtHz(K1863)*SQRT(Sum_Sq(J1863*I$8*$X$2*H$1017,1))/($X$2*I$8*(J1863*H$1017+J1863+K1863))))/SQRT(Sum_Sq(1/(1+$A1863)+$AC$2/$I$2-1/(1+(1+K1863/J1863)/H$1017),$X$2/$I$2)),IF(K1864&lt;0,"A",H1864))</f>
        <v>9.4036185124975341E-7</v>
      </c>
      <c r="J1863" s="13">
        <f t="shared" si="703"/>
        <v>1421.5297242410268</v>
      </c>
      <c r="K1863" s="12">
        <f t="shared" si="727"/>
        <v>21890.790042732791</v>
      </c>
      <c r="M1863" s="13">
        <f>IF(P1863&gt;0,SQRT(Sum_Sq($AI$2,V_rtHz($AH$2)/(1+1/$A1863),V_rtHz($AH$2*$A1863)/(1+$A1863),$AN$2*$AH$2/(1+1/$A1863),$AM$2*SQRT(Sum_Sq(P1863,1/($X$2*N$8*(1+M$1017+P1863/O1863))))/SQRT(Sum_Sq($X$2*P1863*N$8,1)),                   $AQ$2*SQRT(Sum_Sq($AH$2/(1+1/$A1863)+P1863*( 1/(M$1017+1+P1863/O1863)-1)/(1+($X$2*P1863*N$8)^2), (P1863^2*N$8*$X$2+1/($X$2*N$8*(M$1017+1+P1863/O1863           )))/(1+($X$2*P1863*N$8)^2))),           V_rtHz(O1863)/($X$2*N$8*(O1863*M$1017+O1863+P1863)),V_rtHz(P1863)*SQRT(Sum_Sq(O1863*N$8*$X$2*M$1017,1))/($X$2*N$8*(O1863*M$1017+O1863+P1863))))/SQRT(Sum_Sq(1/(1+$A1863)+$AC$2/$I$2-1/(1+(1+P1863/O1863)/M$1017),$X$2/$I$2)),IF(P1864&lt;0,"A",M1864))</f>
        <v>1.2980685222368864E-6</v>
      </c>
      <c r="O1863" s="13">
        <f t="shared" si="704"/>
        <v>1389.7416352152509</v>
      </c>
      <c r="P1863" s="12">
        <f t="shared" si="728"/>
        <v>70808.160497172837</v>
      </c>
      <c r="R1863" s="13">
        <f>IF(U1863&gt;0,SQRT(Sum_Sq($AI$2,V_rtHz($AH$2)/(1+1/$A1863),V_rtHz($AH$2*$A1863)/(1+$A1863),$AN$2*$AH$2/(1+1/$A1863),$AM$2*SQRT(Sum_Sq(U1863,1/($X$2*S$8*(1+R$1017+U1863/T1863))))/SQRT(Sum_Sq($X$2*U1863*S$8,1)),                   $AQ$2*SQRT(Sum_Sq($AH$2/(1+1/$A1863)+U1863*( 1/(R$1017+1+U1863/T1863)-1)/(1+($X$2*U1863*S$8)^2), (U1863^2*S$8*$X$2+1/($X$2*S$8*(R$1017+1+U1863/T1863           )))/(1+($X$2*U1863*S$8)^2))),           V_rtHz(T1863)/($X$2*S$8*(T1863*R$1017+T1863+U1863)),V_rtHz(U1863)*SQRT(Sum_Sq(T1863*S$8*$X$2*R$1017,1))/($X$2*S$8*(T1863*R$1017+T1863+U1863))))/SQRT(Sum_Sq(1/(1+$A1863)+$AC$2/$I$2-1/(1+(1+U1863/T1863)/R$1017),$X$2/$I$2)),IF(U1864&lt;0,"A",R1864))</f>
        <v>2.068288775252178E-6</v>
      </c>
      <c r="T1863" s="13">
        <f t="shared" si="705"/>
        <v>1380.1306234182912</v>
      </c>
      <c r="U1863" s="12">
        <f t="shared" si="729"/>
        <v>225474.37325744171</v>
      </c>
      <c r="X1863" s="13">
        <f>IF(AA1863&gt;0,SQRT(Sum_Sq($AI$2,V_rtHz($AH$2)/(1+1/$A1863),V_rtHz($AH$2*$A1863)/(1+$A1863),$AN$2*$AH$2/(1+1/$A1863),$AM$2*SQRT(Sum_Sq(AA1863,1/($X$2*Y$8*(1+X$1017+AA1863/Z1863))))/SQRT(Sum_Sq($X$2*AA1863*Y$8,1)),                   $AQ$2*SQRT(Sum_Sq($AH$2/(1+1/$A1863)+AA1863*( 1/(X$1017+1+AA1863/Z1863)-1)/(1+($X$2*AA1863*Y$8)^2), (AA1863^2*Y$8*$X$2+1/($X$2*Y$8*(X$1017+1+AA1863/Z1863           )))/(1+($X$2*AA1863*Y$8)^2))),           V_rtHz(Z1863)/($X$2*Y$8*(Z1863*X$1017+Z1863+AA1863)),V_rtHz(AA1863)*SQRT(Sum_Sq(Z1863*Y$8*$X$2*X$1017,1))/($X$2*Y$8*(Z1863*X$1017+Z1863+AA1863))))/SQRT(Sum_Sq(1/(1+$A1863)+$AC$2/$I$2-1/(1+(1+AA1863/Z1863)/X$1017),$X$2/$I$2)),IF(AA1864&lt;0,"A",X1864))</f>
        <v>3.5349356635468196E-6</v>
      </c>
      <c r="Z1863" s="13">
        <f t="shared" si="706"/>
        <v>1377.1331689839724</v>
      </c>
      <c r="AA1863" s="12">
        <f t="shared" si="730"/>
        <v>714564.50960749586</v>
      </c>
      <c r="AC1863" s="13">
        <f>IF(AF1863&gt;0,SQRT(Sum_Sq($AI$2,V_rtHz($AH$2)/(1+1/$A1863),V_rtHz($AH$2*$A1863)/(1+$A1863),$AN$2*$AH$2/(1+1/$A1863),$AM$2*SQRT(Sum_Sq(AF1863,1/($X$2*AD$8*(1+AC$1017+AF1863/AE1863))))/SQRT(Sum_Sq($X$2*AF1863*AD$8,1)),                   $AQ$2*SQRT(Sum_Sq($AH$2/(1+1/$A1863)+AF1863*( 1/(AC$1017+1+AF1863/AE1863)-1)/(1+($X$2*AF1863*AD$8)^2), (AF1863^2*AD$8*$X$2+1/($X$2*AD$8*(AC$1017+1+AF1863/AE1863           )))/(1+($X$2*AF1863*AD$8)^2))),           V_rtHz(AE1863)/($X$2*AD$8*(AE1863*AC$1017+AE1863+AF1863)),V_rtHz(AF1863)*SQRT(Sum_Sq(AE1863*AD$8*$X$2*AC$1017,1))/($X$2*AD$8*(AE1863*AC$1017+AE1863+AF1863))))/SQRT(Sum_Sq(1/(1+$A1863)+$AC$2/$I$2-1/(1+(1+AF1863/AE1863)/AC$1017),$X$2/$I$2)),IF(AF1864&lt;0,"A",AC1864))</f>
        <v>6.204461506307193E-6</v>
      </c>
      <c r="AE1863" s="13">
        <f t="shared" si="707"/>
        <v>1376.1894030987319</v>
      </c>
      <c r="AF1863" s="12">
        <f t="shared" si="731"/>
        <v>2261201.0136682936</v>
      </c>
      <c r="AG1863" s="13"/>
      <c r="AH1863" s="13">
        <f>IF(AK1863&gt;0,SQRT(Sum_Sq($AI$2,V_rtHz($AH$2)/(1+1/$A1863),V_rtHz($AH$2*$A1863)/(1+$A1863),$AN$2*$AH$2/(1+1/$A1863),$AM$2*SQRT(Sum_Sq(AK1863,1/($X$2*AI$8*(1+AH$1017+AK1863/AJ1863))))/SQRT(Sum_Sq($X$2*AK1863*AI$8,1)),                   $AQ$2*SQRT(Sum_Sq($AH$2/(1+1/$A1863)+AK1863*( 1/(AH$1017+1+AK1863/AJ1863)-1)/(1+($X$2*AK1863*AI$8)^2), (AK1863^2*AI$8*$X$2+1/($X$2*AI$8*(AH$1017+1+AK1863/AJ1863           )))/(1+($X$2*AK1863*AI$8)^2))),           V_rtHz(AJ1863)/($X$2*AI$8*(AJ1863*AH$1017+AJ1863+AK1863)),V_rtHz(AK1863)*SQRT(Sum_Sq(AJ1863*AI$8*$X$2*AH$1017,1))/($X$2*AI$8*(AJ1863*AH$1017+AJ1863+AK1863))))/SQRT(Sum_Sq(1/(1+$A1863)+$AC$2/$I$2-1/(1+(1+AK1863/AJ1863)/AH$1017),$X$2/$I$2)),IF(AK1864&lt;0,"A",AH1864))</f>
        <v>1.0990010470155392E-5</v>
      </c>
      <c r="AI1863" s="13"/>
      <c r="AJ1863" s="13">
        <f t="shared" si="708"/>
        <v>1375.8913672213525</v>
      </c>
      <c r="AK1863" s="12">
        <f t="shared" si="732"/>
        <v>7152094.3513626661</v>
      </c>
      <c r="AM1863" s="13">
        <f>IF(AP1863&gt;0,SQRT(Sum_Sq($AI$2,V_rtHz($AH$2)/(1+1/$A1863),V_rtHz($AH$2*$A1863)/(1+$A1863),$AN$2*$AH$2/(1+1/$A1863),$AM$2*SQRT(Sum_Sq(AP1863,1/($X$2*AN$8*(1+AM$1017+AP1863/AO1863))))/SQRT(Sum_Sq($X$2*AP1863*AN$8,1)),                   $AQ$2*SQRT(Sum_Sq($AH$2/(1+1/$A1863)+AP1863*( 1/(AM$1017+1+AP1863/AO1863)-1)/(1+($X$2*AP1863*AN$8)^2), (AP1863^2*AN$8*$X$2+1/($X$2*AN$8*(AM$1017+1+AP1863/AO1863           )))/(1+($X$2*AP1863*AN$8)^2))),           V_rtHz(AO1863)/($X$2*AN$8*(AO1863*AM$1017+AO1863+AP1863)),V_rtHz(AP1863)*SQRT(Sum_Sq(AO1863*AN$8*$X$2*AM$1017,1))/($X$2*AN$8*(AO1863*AM$1017+AO1863+AP1863))))/SQRT(Sum_Sq(1/(1+$A1863)+$AC$2/$I$2-1/(1+(1+AP1863/AO1863)/AM$1017),$X$2/$I$2)),IF(AP1864&lt;0,"A",AM1864))</f>
        <v>1.9535672361483328E-5</v>
      </c>
      <c r="AO1863" s="13">
        <f t="shared" si="709"/>
        <v>1375.7971608442754</v>
      </c>
      <c r="AP1863" s="12">
        <f t="shared" si="733"/>
        <v>22618456.861597214</v>
      </c>
      <c r="AR1863" s="13">
        <f t="shared" si="710"/>
        <v>31506.815879885424</v>
      </c>
      <c r="AS1863" s="13">
        <f t="shared" si="711"/>
        <v>0.34465664218175224</v>
      </c>
      <c r="AV1863" s="13"/>
      <c r="AW1863" s="13">
        <f t="shared" si="712"/>
        <v>9963.3300000000036</v>
      </c>
      <c r="AX1863" s="13">
        <f t="shared" si="713"/>
        <v>1.089899999999993</v>
      </c>
      <c r="AZ1863" s="13"/>
      <c r="BA1863" s="13"/>
      <c r="BB1863" s="13">
        <f t="shared" si="714"/>
        <v>3150.681587988543</v>
      </c>
      <c r="BC1863" s="13">
        <f t="shared" si="715"/>
        <v>3.4465664218174945</v>
      </c>
      <c r="BD1863" s="13"/>
      <c r="BE1863" s="13"/>
      <c r="BG1863" s="13">
        <f t="shared" si="716"/>
        <v>996.3330000000002</v>
      </c>
      <c r="BH1863" s="13">
        <f t="shared" si="717"/>
        <v>10.898999999999978</v>
      </c>
      <c r="BI1863" s="13"/>
      <c r="BL1863" s="13">
        <f t="shared" si="718"/>
        <v>315.06815879885437</v>
      </c>
      <c r="BM1863" s="13">
        <f t="shared" si="719"/>
        <v>34.465664218175149</v>
      </c>
      <c r="BP1863" s="13"/>
      <c r="BQ1863" s="13">
        <f t="shared" si="720"/>
        <v>99.633300000000006</v>
      </c>
      <c r="BR1863" s="13">
        <f t="shared" si="721"/>
        <v>108.9899999999997</v>
      </c>
      <c r="BT1863" s="13"/>
      <c r="BU1863" s="13"/>
      <c r="BV1863" s="13">
        <f t="shared" si="722"/>
        <v>31.50681587988543</v>
      </c>
      <c r="BW1863" s="13">
        <f t="shared" si="723"/>
        <v>344.65664218175044</v>
      </c>
      <c r="CA1863" s="13">
        <f t="shared" si="724"/>
        <v>9.9633299999999991</v>
      </c>
      <c r="CB1863" s="13">
        <f t="shared" si="725"/>
        <v>1089.9000000000001</v>
      </c>
    </row>
    <row r="1864" spans="1:80" x14ac:dyDescent="0.3">
      <c r="A1864" s="13">
        <f t="shared" si="701"/>
        <v>1.258925411794164</v>
      </c>
      <c r="C1864" s="13">
        <f>IF(F1864&gt;0,SQRT(Sum_Sq($AI$2,V_rtHz($AH$2)/(1+1/$A1864),V_rtHz($AH$2*$A1864)/(1+$A1864),$AN$2*$AH$2/(1+1/$A1864),$AM$2*SQRT(Sum_Sq(F1864,1/($X$2*D$8*(1+C$1017+F1864/E1864))))/SQRT(Sum_Sq($X$2*F1864*D$8,1)),                   $AQ$2*SQRT(Sum_Sq($AH$2/(1+1/$A1864)+F1864*( 1/(C$1017+1+F1864/E1864)-1)/(1+($X$2*F1864*D$8)^2), (F1864^2*D$8*$X$2+1/($X$2*D$8*(C$1017+1+F1864/E1864           )))/(1+($X$2*F1864*D$8)^2))),           V_rtHz(E1864)/($X$2*D$8*(E1864*C$1017+E1864+F1864)),V_rtHz(F1864)*SQRT(Sum_Sq(E1864*D$8*$X$2*C$1017,1))/($X$2*D$8*(E1864*C$1017+E1864+F1864))))/SQRT(Sum_Sq(1/(1+$A1864)+$AC$2/$I$2-1/(1+(1+F1864/E1864)/C$1017),$X$2/$I$2)),IF(F1865&lt;0,"A",C1865))</f>
        <v>8.4754518961960879E-7</v>
      </c>
      <c r="E1864" s="13">
        <f t="shared" si="702"/>
        <v>1526.0825822053039</v>
      </c>
      <c r="F1864" s="12">
        <f t="shared" si="726"/>
        <v>6448.2125609298455</v>
      </c>
      <c r="H1864" s="13">
        <f>IF(K1864&gt;0,SQRT(Sum_Sq($AI$2,V_rtHz($AH$2)/(1+1/$A1864),V_rtHz($AH$2*$A1864)/(1+$A1864),$AN$2*$AH$2/(1+1/$A1864),$AM$2*SQRT(Sum_Sq(K1864,1/($X$2*I$8*(1+H$1017+K1864/J1864))))/SQRT(Sum_Sq($X$2*K1864*I$8,1)),                   $AQ$2*SQRT(Sum_Sq($AH$2/(1+1/$A1864)+K1864*( 1/(H$1017+1+K1864/J1864)-1)/(1+($X$2*K1864*I$8)^2), (K1864^2*I$8*$X$2+1/($X$2*I$8*(H$1017+1+K1864/J1864           )))/(1+($X$2*K1864*I$8)^2))),           V_rtHz(J1864)/($X$2*I$8*(J1864*H$1017+J1864+K1864)),V_rtHz(K1864)*SQRT(Sum_Sq(J1864*I$8*$X$2*H$1017,1))/($X$2*I$8*(J1864*H$1017+J1864+K1864))))/SQRT(Sum_Sq(1/(1+$A1864)+$AC$2/$I$2-1/(1+(1+K1864/J1864)/H$1017),$X$2/$I$2)),IF(K1865&lt;0,"A",H1865))</f>
        <v>9.4878957195356025E-7</v>
      </c>
      <c r="J1864" s="13">
        <f t="shared" si="703"/>
        <v>1411.5020720628422</v>
      </c>
      <c r="K1864" s="12">
        <f t="shared" si="727"/>
        <v>22046.307510825049</v>
      </c>
      <c r="M1864" s="13">
        <f>IF(P1864&gt;0,SQRT(Sum_Sq($AI$2,V_rtHz($AH$2)/(1+1/$A1864),V_rtHz($AH$2*$A1864)/(1+$A1864),$AN$2*$AH$2/(1+1/$A1864),$AM$2*SQRT(Sum_Sq(P1864,1/($X$2*N$8*(1+M$1017+P1864/O1864))))/SQRT(Sum_Sq($X$2*P1864*N$8,1)),                   $AQ$2*SQRT(Sum_Sq($AH$2/(1+1/$A1864)+P1864*( 1/(M$1017+1+P1864/O1864)-1)/(1+($X$2*P1864*N$8)^2), (P1864^2*N$8*$X$2+1/($X$2*N$8*(M$1017+1+P1864/O1864           )))/(1+($X$2*P1864*N$8)^2))),           V_rtHz(O1864)/($X$2*N$8*(O1864*M$1017+O1864+P1864)),V_rtHz(P1864)*SQRT(Sum_Sq(O1864*N$8*$X$2*M$1017,1))/($X$2*N$8*(O1864*M$1017+O1864+P1864))))/SQRT(Sum_Sq(1/(1+$A1864)+$AC$2/$I$2-1/(1+(1+P1864/O1864)/M$1017),$X$2/$I$2)),IF(P1865&lt;0,"A",M1865))</f>
        <v>1.3093250614970227E-6</v>
      </c>
      <c r="O1864" s="13">
        <f t="shared" si="704"/>
        <v>1380.3761174163476</v>
      </c>
      <c r="P1864" s="12">
        <f t="shared" si="728"/>
        <v>71288.576725095641</v>
      </c>
      <c r="R1864" s="13">
        <f>IF(U1864&gt;0,SQRT(Sum_Sq($AI$2,V_rtHz($AH$2)/(1+1/$A1864),V_rtHz($AH$2*$A1864)/(1+$A1864),$AN$2*$AH$2/(1+1/$A1864),$AM$2*SQRT(Sum_Sq(U1864,1/($X$2*S$8*(1+R$1017+U1864/T1864))))/SQRT(Sum_Sq($X$2*U1864*S$8,1)),                   $AQ$2*SQRT(Sum_Sq($AH$2/(1+1/$A1864)+U1864*( 1/(R$1017+1+U1864/T1864)-1)/(1+($X$2*U1864*S$8)^2), (U1864^2*S$8*$X$2+1/($X$2*S$8*(R$1017+1+U1864/T1864           )))/(1+($X$2*U1864*S$8)^2))),           V_rtHz(T1864)/($X$2*S$8*(T1864*R$1017+T1864+U1864)),V_rtHz(U1864)*SQRT(Sum_Sq(T1864*S$8*$X$2*R$1017,1))/($X$2*S$8*(T1864*R$1017+T1864+U1864))))/SQRT(Sum_Sq(1/(1+$A1864)+$AC$2/$I$2-1/(1+(1+U1864/T1864)/R$1017),$X$2/$I$2)),IF(U1865&lt;0,"A",R1865))</f>
        <v>2.0856536136024318E-6</v>
      </c>
      <c r="T1864" s="13">
        <f t="shared" si="705"/>
        <v>1370.9593799742972</v>
      </c>
      <c r="U1864" s="12">
        <f t="shared" si="729"/>
        <v>226982.71872539041</v>
      </c>
      <c r="X1864" s="13">
        <f>IF(AA1864&gt;0,SQRT(Sum_Sq($AI$2,V_rtHz($AH$2)/(1+1/$A1864),V_rtHz($AH$2*$A1864)/(1+$A1864),$AN$2*$AH$2/(1+1/$A1864),$AM$2*SQRT(Sum_Sq(AA1864,1/($X$2*Y$8*(1+X$1017+AA1864/Z1864))))/SQRT(Sum_Sq($X$2*AA1864*Y$8,1)),                   $AQ$2*SQRT(Sum_Sq($AH$2/(1+1/$A1864)+AA1864*( 1/(X$1017+1+AA1864/Z1864)-1)/(1+($X$2*AA1864*Y$8)^2), (AA1864^2*Y$8*$X$2+1/($X$2*Y$8*(X$1017+1+AA1864/Z1864           )))/(1+($X$2*AA1864*Y$8)^2))),           V_rtHz(Z1864)/($X$2*Y$8*(Z1864*X$1017+Z1864+AA1864)),V_rtHz(AA1864)*SQRT(Sum_Sq(Z1864*Y$8*$X$2*X$1017,1))/($X$2*Y$8*(Z1864*X$1017+Z1864+AA1864))))/SQRT(Sum_Sq(1/(1+$A1864)+$AC$2/$I$2-1/(1+(1+AA1864/Z1864)/X$1017),$X$2/$I$2)),IF(AA1865&lt;0,"A",X1865))</f>
        <v>3.5641712578415534E-6</v>
      </c>
      <c r="Z1864" s="13">
        <f t="shared" si="706"/>
        <v>1368.0219590297349</v>
      </c>
      <c r="AA1864" s="12">
        <f t="shared" si="730"/>
        <v>719323.60519796296</v>
      </c>
      <c r="AC1864" s="13">
        <f>IF(AF1864&gt;0,SQRT(Sum_Sq($AI$2,V_rtHz($AH$2)/(1+1/$A1864),V_rtHz($AH$2*$A1864)/(1+$A1864),$AN$2*$AH$2/(1+1/$A1864),$AM$2*SQRT(Sum_Sq(AF1864,1/($X$2*AD$8*(1+AC$1017+AF1864/AE1864))))/SQRT(Sum_Sq($X$2*AF1864*AD$8,1)),                   $AQ$2*SQRT(Sum_Sq($AH$2/(1+1/$A1864)+AF1864*( 1/(AC$1017+1+AF1864/AE1864)-1)/(1+($X$2*AF1864*AD$8)^2), (AF1864^2*AD$8*$X$2+1/($X$2*AD$8*(AC$1017+1+AF1864/AE1864           )))/(1+($X$2*AF1864*AD$8)^2))),           V_rtHz(AE1864)/($X$2*AD$8*(AE1864*AC$1017+AE1864+AF1864)),V_rtHz(AF1864)*SQRT(Sum_Sq(AE1864*AD$8*$X$2*AC$1017,1))/($X$2*AD$8*(AE1864*AC$1017+AE1864+AF1864))))/SQRT(Sum_Sq(1/(1+$A1864)+$AC$2/$I$2-1/(1+(1+AF1864/AE1864)/AC$1017),$X$2/$I$2)),IF(AF1865&lt;0,"A",AC1865))</f>
        <v>6.25550104562726E-6</v>
      </c>
      <c r="AE1864" s="13">
        <f t="shared" si="707"/>
        <v>1367.0970404738487</v>
      </c>
      <c r="AF1864" s="12">
        <f t="shared" si="731"/>
        <v>2276239.9311520876</v>
      </c>
      <c r="AG1864" s="13"/>
      <c r="AH1864" s="13">
        <f>IF(AK1864&gt;0,SQRT(Sum_Sq($AI$2,V_rtHz($AH$2)/(1+1/$A1864),V_rtHz($AH$2*$A1864)/(1+$A1864),$AN$2*$AH$2/(1+1/$A1864),$AM$2*SQRT(Sum_Sq(AK1864,1/($X$2*AI$8*(1+AH$1017+AK1864/AJ1864))))/SQRT(Sum_Sq($X$2*AK1864*AI$8,1)),                   $AQ$2*SQRT(Sum_Sq($AH$2/(1+1/$A1864)+AK1864*( 1/(AH$1017+1+AK1864/AJ1864)-1)/(1+($X$2*AK1864*AI$8)^2), (AK1864^2*AI$8*$X$2+1/($X$2*AI$8*(AH$1017+1+AK1864/AJ1864           )))/(1+($X$2*AK1864*AI$8)^2))),           V_rtHz(AJ1864)/($X$2*AI$8*(AJ1864*AH$1017+AJ1864+AK1864)),V_rtHz(AK1864)*SQRT(Sum_Sq(AJ1864*AI$8*$X$2*AH$1017,1))/($X$2*AI$8*(AJ1864*AH$1017+AJ1864+AK1864))))/SQRT(Sum_Sq(1/(1+$A1864)+$AC$2/$I$2-1/(1+(1+AK1864/AJ1864)/AH$1017),$X$2/$I$2)),IF(AK1865&lt;0,"A",AH1865))</f>
        <v>1.1080277226957715E-5</v>
      </c>
      <c r="AI1864" s="13"/>
      <c r="AJ1864" s="13">
        <f t="shared" si="708"/>
        <v>1366.8049510520971</v>
      </c>
      <c r="AK1864" s="12">
        <f t="shared" si="732"/>
        <v>7199640.9348808471</v>
      </c>
      <c r="AM1864" s="13">
        <f>IF(AP1864&gt;0,SQRT(Sum_Sq($AI$2,V_rtHz($AH$2)/(1+1/$A1864),V_rtHz($AH$2*$A1864)/(1+$A1864),$AN$2*$AH$2/(1+1/$A1864),$AM$2*SQRT(Sum_Sq(AP1864,1/($X$2*AN$8*(1+AM$1017+AP1864/AO1864))))/SQRT(Sum_Sq($X$2*AP1864*AN$8,1)),                   $AQ$2*SQRT(Sum_Sq($AH$2/(1+1/$A1864)+AP1864*( 1/(AM$1017+1+AP1864/AO1864)-1)/(1+($X$2*AP1864*AN$8)^2), (AP1864^2*AN$8*$X$2+1/($X$2*AN$8*(AM$1017+1+AP1864/AO1864           )))/(1+($X$2*AP1864*AN$8)^2))),           V_rtHz(AO1864)/($X$2*AN$8*(AO1864*AM$1017+AO1864+AP1864)),V_rtHz(AP1864)*SQRT(Sum_Sq(AO1864*AN$8*$X$2*AM$1017,1))/($X$2*AN$8*(AO1864*AM$1017+AO1864+AP1864))))/SQRT(Sum_Sq(1/(1+$A1864)+$AC$2/$I$2-1/(1+(1+AP1864/AO1864)/AM$1017),$X$2/$I$2)),IF(AP1865&lt;0,"A",AM1865))</f>
        <v>1.9696161416729202E-5</v>
      </c>
      <c r="AO1864" s="13">
        <f t="shared" si="709"/>
        <v>1366.7126237531988</v>
      </c>
      <c r="AP1864" s="12">
        <f t="shared" si="733"/>
        <v>22768801.715907421</v>
      </c>
      <c r="AR1864" s="13">
        <f t="shared" si="710"/>
        <v>31506.815879885424</v>
      </c>
      <c r="AS1864" s="13">
        <f t="shared" si="711"/>
        <v>0.34465664218175279</v>
      </c>
      <c r="AV1864" s="13"/>
      <c r="AW1864" s="13">
        <f t="shared" si="712"/>
        <v>9963.3300000000036</v>
      </c>
      <c r="AX1864" s="13">
        <f t="shared" si="713"/>
        <v>1.089899999999993</v>
      </c>
      <c r="AZ1864" s="13"/>
      <c r="BA1864" s="13"/>
      <c r="BB1864" s="13">
        <f t="shared" si="714"/>
        <v>3150.681587988543</v>
      </c>
      <c r="BC1864" s="13">
        <f t="shared" si="715"/>
        <v>3.4465664218174945</v>
      </c>
      <c r="BD1864" s="13"/>
      <c r="BE1864" s="13"/>
      <c r="BG1864" s="13">
        <f t="shared" si="716"/>
        <v>996.3330000000002</v>
      </c>
      <c r="BH1864" s="13">
        <f t="shared" si="717"/>
        <v>10.899000000000013</v>
      </c>
      <c r="BI1864" s="13"/>
      <c r="BL1864" s="13">
        <f t="shared" si="718"/>
        <v>315.06815879885437</v>
      </c>
      <c r="BM1864" s="13">
        <f t="shared" si="719"/>
        <v>34.465664218174979</v>
      </c>
      <c r="BP1864" s="13"/>
      <c r="BQ1864" s="13">
        <f t="shared" si="720"/>
        <v>99.633300000000006</v>
      </c>
      <c r="BR1864" s="13">
        <f t="shared" si="721"/>
        <v>108.98999999999991</v>
      </c>
      <c r="BT1864" s="13"/>
      <c r="BU1864" s="13"/>
      <c r="BV1864" s="13">
        <f t="shared" si="722"/>
        <v>31.50681587988543</v>
      </c>
      <c r="BW1864" s="13">
        <f t="shared" si="723"/>
        <v>344.65664218175101</v>
      </c>
      <c r="CA1864" s="13">
        <f t="shared" si="724"/>
        <v>9.9633299999999991</v>
      </c>
      <c r="CB1864" s="13">
        <f t="shared" si="725"/>
        <v>1089.9000000000001</v>
      </c>
    </row>
    <row r="1865" spans="1:80" x14ac:dyDescent="0.3">
      <c r="A1865" s="13">
        <f t="shared" si="701"/>
        <v>1.2764388088113416</v>
      </c>
      <c r="C1865" s="13">
        <f>IF(F1865&gt;0,SQRT(Sum_Sq($AI$2,V_rtHz($AH$2)/(1+1/$A1865),V_rtHz($AH$2*$A1865)/(1+$A1865),$AN$2*$AH$2/(1+1/$A1865),$AM$2*SQRT(Sum_Sq(F1865,1/($X$2*D$8*(1+C$1017+F1865/E1865))))/SQRT(Sum_Sq($X$2*F1865*D$8,1)),                   $AQ$2*SQRT(Sum_Sq($AH$2/(1+1/$A1865)+F1865*( 1/(C$1017+1+F1865/E1865)-1)/(1+($X$2*F1865*D$8)^2), (F1865^2*D$8*$X$2+1/($X$2*D$8*(C$1017+1+F1865/E1865           )))/(1+($X$2*F1865*D$8)^2))),           V_rtHz(E1865)/($X$2*D$8*(E1865*C$1017+E1865+F1865)),V_rtHz(F1865)*SQRT(Sum_Sq(E1865*D$8*$X$2*C$1017,1))/($X$2*D$8*(E1865*C$1017+E1865+F1865))))/SQRT(Sum_Sq(1/(1+$A1865)+$AC$2/$I$2-1/(1+(1+F1865/E1865)/C$1017),$X$2/$I$2)),IF(F1866&lt;0,"A",C1866))</f>
        <v>8.5469384130753855E-7</v>
      </c>
      <c r="E1865" s="13">
        <f t="shared" si="702"/>
        <v>1513.4868994493452</v>
      </c>
      <c r="F1865" s="12">
        <f t="shared" si="726"/>
        <v>6501.8764808422084</v>
      </c>
      <c r="H1865" s="13">
        <f>IF(K1865&gt;0,SQRT(Sum_Sq($AI$2,V_rtHz($AH$2)/(1+1/$A1865),V_rtHz($AH$2*$A1865)/(1+$A1865),$AN$2*$AH$2/(1+1/$A1865),$AM$2*SQRT(Sum_Sq(K1865,1/($X$2*I$8*(1+H$1017+K1865/J1865))))/SQRT(Sum_Sq($X$2*K1865*I$8,1)),                   $AQ$2*SQRT(Sum_Sq($AH$2/(1+1/$A1865)+K1865*( 1/(H$1017+1+K1865/J1865)-1)/(1+($X$2*K1865*I$8)^2), (K1865^2*I$8*$X$2+1/($X$2*I$8*(H$1017+1+K1865/J1865           )))/(1+($X$2*K1865*I$8)^2))),           V_rtHz(J1865)/($X$2*I$8*(J1865*H$1017+J1865+K1865)),V_rtHz(K1865)*SQRT(Sum_Sq(J1865*I$8*$X$2*H$1017,1))/($X$2*I$8*(J1865*H$1017+J1865+K1865))))/SQRT(Sum_Sq(1/(1+$A1865)+$AC$2/$I$2-1/(1+(1+K1865/J1865)/H$1017),$X$2/$I$2)),IF(K1866&lt;0,"A",H1866))</f>
        <v>9.573725082171074E-7</v>
      </c>
      <c r="J1865" s="13">
        <f t="shared" si="703"/>
        <v>1401.5514764716145</v>
      </c>
      <c r="K1865" s="12">
        <f t="shared" si="727"/>
        <v>22202.829689284263</v>
      </c>
      <c r="M1865" s="13">
        <f>IF(P1865&gt;0,SQRT(Sum_Sq($AI$2,V_rtHz($AH$2)/(1+1/$A1865),V_rtHz($AH$2*$A1865)/(1+$A1865),$AN$2*$AH$2/(1+1/$A1865),$AM$2*SQRT(Sum_Sq(P1865,1/($X$2*N$8*(1+M$1017+P1865/O1865))))/SQRT(Sum_Sq($X$2*P1865*N$8,1)),                   $AQ$2*SQRT(Sum_Sq($AH$2/(1+1/$A1865)+P1865*( 1/(M$1017+1+P1865/O1865)-1)/(1+($X$2*P1865*N$8)^2), (P1865^2*N$8*$X$2+1/($X$2*N$8*(M$1017+1+P1865/O1865           )))/(1+($X$2*P1865*N$8)^2))),           V_rtHz(O1865)/($X$2*N$8*(O1865*M$1017+O1865+P1865)),V_rtHz(P1865)*SQRT(Sum_Sq(O1865*N$8*$X$2*M$1017,1))/($X$2*N$8*(O1865*M$1017+O1865+P1865))))/SQRT(Sum_Sq(1/(1+$A1865)+$AC$2/$I$2-1/(1+(1+P1865/O1865)/M$1017),$X$2/$I$2)),IF(P1866&lt;0,"A",M1866))</f>
        <v>1.3207787014440941E-6</v>
      </c>
      <c r="O1865" s="13">
        <f t="shared" si="704"/>
        <v>1371.0735972632142</v>
      </c>
      <c r="P1865" s="12">
        <f t="shared" si="728"/>
        <v>71772.258580684662</v>
      </c>
      <c r="R1865" s="13">
        <f>IF(U1865&gt;0,SQRT(Sum_Sq($AI$2,V_rtHz($AH$2)/(1+1/$A1865),V_rtHz($AH$2*$A1865)/(1+$A1865),$AN$2*$AH$2/(1+1/$A1865),$AM$2*SQRT(Sum_Sq(U1865,1/($X$2*S$8*(1+R$1017+U1865/T1865))))/SQRT(Sum_Sq($X$2*U1865*S$8,1)),                   $AQ$2*SQRT(Sum_Sq($AH$2/(1+1/$A1865)+U1865*( 1/(R$1017+1+U1865/T1865)-1)/(1+($X$2*U1865*S$8)^2), (U1865^2*S$8*$X$2+1/($X$2*S$8*(R$1017+1+U1865/T1865           )))/(1+($X$2*U1865*S$8)^2))),           V_rtHz(T1865)/($X$2*S$8*(T1865*R$1017+T1865+U1865)),V_rtHz(U1865)*SQRT(Sum_Sq(T1865*S$8*$X$2*R$1017,1))/($X$2*S$8*(T1865*R$1017+T1865+U1865))))/SQRT(Sum_Sq(1/(1+$A1865)+$AC$2/$I$2-1/(1+(1+U1865/T1865)/R$1017),$X$2/$I$2)),IF(U1866&lt;0,"A",R1866))</f>
        <v>2.1033139653829487E-6</v>
      </c>
      <c r="T1865" s="13">
        <f t="shared" si="705"/>
        <v>1361.8472098696116</v>
      </c>
      <c r="U1865" s="12">
        <f t="shared" si="729"/>
        <v>228501.46850059301</v>
      </c>
      <c r="X1865" s="13">
        <f>IF(AA1865&gt;0,SQRT(Sum_Sq($AI$2,V_rtHz($AH$2)/(1+1/$A1865),V_rtHz($AH$2*$A1865)/(1+$A1865),$AN$2*$AH$2/(1+1/$A1865),$AM$2*SQRT(Sum_Sq(AA1865,1/($X$2*Y$8*(1+X$1017+AA1865/Z1865))))/SQRT(Sum_Sq($X$2*AA1865*Y$8,1)),                   $AQ$2*SQRT(Sum_Sq($AH$2/(1+1/$A1865)+AA1865*( 1/(X$1017+1+AA1865/Z1865)-1)/(1+($X$2*AA1865*Y$8)^2), (AA1865^2*Y$8*$X$2+1/($X$2*Y$8*(X$1017+1+AA1865/Z1865           )))/(1+($X$2*AA1865*Y$8)^2))),           V_rtHz(Z1865)/($X$2*Y$8*(Z1865*X$1017+Z1865+AA1865)),V_rtHz(AA1865)*SQRT(Sum_Sq(Z1865*Y$8*$X$2*X$1017,1))/($X$2*Y$8*(Z1865*X$1017+Z1865+AA1865))))/SQRT(Sum_Sq(1/(1+$A1865)+$AC$2/$I$2-1/(1+(1+AA1865/Z1865)/X$1017),$X$2/$I$2)),IF(AA1866&lt;0,"A",X1866))</f>
        <v>3.5938981614662023E-6</v>
      </c>
      <c r="Z1865" s="13">
        <f t="shared" si="706"/>
        <v>1358.9686283728097</v>
      </c>
      <c r="AA1865" s="12">
        <f t="shared" si="730"/>
        <v>724115.67641375423</v>
      </c>
      <c r="AC1865" s="13">
        <f>IF(AF1865&gt;0,SQRT(Sum_Sq($AI$2,V_rtHz($AH$2)/(1+1/$A1865),V_rtHz($AH$2*$A1865)/(1+$A1865),$AN$2*$AH$2/(1+1/$A1865),$AM$2*SQRT(Sum_Sq(AF1865,1/($X$2*AD$8*(1+AC$1017+AF1865/AE1865))))/SQRT(Sum_Sq($X$2*AF1865*AD$8,1)),                   $AQ$2*SQRT(Sum_Sq($AH$2/(1+1/$A1865)+AF1865*( 1/(AC$1017+1+AF1865/AE1865)-1)/(1+($X$2*AF1865*AD$8)^2), (AF1865^2*AD$8*$X$2+1/($X$2*AD$8*(AC$1017+1+AF1865/AE1865           )))/(1+($X$2*AF1865*AD$8)^2))),           V_rtHz(AE1865)/($X$2*AD$8*(AE1865*AC$1017+AE1865+AF1865)),V_rtHz(AF1865)*SQRT(Sum_Sq(AE1865*AD$8*$X$2*AC$1017,1))/($X$2*AD$8*(AE1865*AC$1017+AE1865+AF1865))))/SQRT(Sum_Sq(1/(1+$A1865)+$AC$2/$I$2-1/(1+(1+AF1865/AE1865)/AC$1017),$X$2/$I$2)),IF(AF1866&lt;0,"A",AC1866))</f>
        <v>6.3073944567461854E-6</v>
      </c>
      <c r="AE1865" s="13">
        <f t="shared" si="707"/>
        <v>1358.0621841002985</v>
      </c>
      <c r="AF1865" s="12">
        <f t="shared" si="731"/>
        <v>2291383.2000616211</v>
      </c>
      <c r="AG1865" s="13"/>
      <c r="AH1865" s="13">
        <f>IF(AK1865&gt;0,SQRT(Sum_Sq($AI$2,V_rtHz($AH$2)/(1+1/$A1865),V_rtHz($AH$2*$A1865)/(1+$A1865),$AN$2*$AH$2/(1+1/$A1865),$AM$2*SQRT(Sum_Sq(AK1865,1/($X$2*AI$8*(1+AH$1017+AK1865/AJ1865))))/SQRT(Sum_Sq($X$2*AK1865*AI$8,1)),                   $AQ$2*SQRT(Sum_Sq($AH$2/(1+1/$A1865)+AK1865*( 1/(AH$1017+1+AK1865/AJ1865)-1)/(1+($X$2*AK1865*AI$8)^2), (AK1865^2*AI$8*$X$2+1/($X$2*AI$8*(AH$1017+1+AK1865/AJ1865           )))/(1+($X$2*AK1865*AI$8)^2))),           V_rtHz(AJ1865)/($X$2*AI$8*(AJ1865*AH$1017+AJ1865+AK1865)),V_rtHz(AK1865)*SQRT(Sum_Sq(AJ1865*AI$8*$X$2*AH$1017,1))/($X$2*AI$8*(AJ1865*AH$1017+AJ1865+AK1865))))/SQRT(Sum_Sq(1/(1+$A1865)+$AC$2/$I$2-1/(1+(1+AK1865/AJ1865)/AH$1017),$X$2/$I$2)),IF(AK1866&lt;0,"A",AH1866))</f>
        <v>1.1172051999717746E-5</v>
      </c>
      <c r="AI1865" s="13"/>
      <c r="AJ1865" s="13">
        <f t="shared" si="708"/>
        <v>1357.7759236163972</v>
      </c>
      <c r="AK1865" s="12">
        <f t="shared" si="732"/>
        <v>7247517.5796184307</v>
      </c>
      <c r="AM1865" s="13">
        <f>IF(AP1865&gt;0,SQRT(Sum_Sq($AI$2,V_rtHz($AH$2)/(1+1/$A1865),V_rtHz($AH$2*$A1865)/(1+$A1865),$AN$2*$AH$2/(1+1/$A1865),$AM$2*SQRT(Sum_Sq(AP1865,1/($X$2*AN$8*(1+AM$1017+AP1865/AO1865))))/SQRT(Sum_Sq($X$2*AP1865*AN$8,1)),                   $AQ$2*SQRT(Sum_Sq($AH$2/(1+1/$A1865)+AP1865*( 1/(AM$1017+1+AP1865/AO1865)-1)/(1+($X$2*AP1865*AN$8)^2), (AP1865^2*AN$8*$X$2+1/($X$2*AN$8*(AM$1017+1+AP1865/AO1865           )))/(1+($X$2*AP1865*AN$8)^2))),           V_rtHz(AO1865)/($X$2*AN$8*(AO1865*AM$1017+AO1865+AP1865)),V_rtHz(AP1865)*SQRT(Sum_Sq(AO1865*AN$8*$X$2*AM$1017,1))/($X$2*AN$8*(AO1865*AM$1017+AO1865+AP1865))))/SQRT(Sum_Sq(1/(1+$A1865)+$AC$2/$I$2-1/(1+(1+AP1865/AO1865)/AM$1017),$X$2/$I$2)),IF(AP1866&lt;0,"A",AM1866))</f>
        <v>1.9859331198916397E-5</v>
      </c>
      <c r="AO1865" s="13">
        <f t="shared" si="709"/>
        <v>1357.6854382781212</v>
      </c>
      <c r="AP1865" s="12">
        <f t="shared" si="733"/>
        <v>22920190.388378885</v>
      </c>
      <c r="AR1865" s="13">
        <f t="shared" si="710"/>
        <v>31506.815879885424</v>
      </c>
      <c r="AS1865" s="13">
        <f t="shared" si="711"/>
        <v>0.34465664218175113</v>
      </c>
      <c r="AV1865" s="13"/>
      <c r="AW1865" s="13">
        <f t="shared" si="712"/>
        <v>9963.3300000000036</v>
      </c>
      <c r="AX1865" s="13">
        <f t="shared" si="713"/>
        <v>1.0898999999999985</v>
      </c>
      <c r="AZ1865" s="13"/>
      <c r="BA1865" s="13"/>
      <c r="BB1865" s="13">
        <f t="shared" si="714"/>
        <v>3150.681587988543</v>
      </c>
      <c r="BC1865" s="13">
        <f t="shared" si="715"/>
        <v>3.4465664218174878</v>
      </c>
      <c r="BD1865" s="13"/>
      <c r="BE1865" s="13"/>
      <c r="BG1865" s="13">
        <f t="shared" si="716"/>
        <v>996.3330000000002</v>
      </c>
      <c r="BH1865" s="13">
        <f t="shared" si="717"/>
        <v>10.898999999999978</v>
      </c>
      <c r="BI1865" s="13"/>
      <c r="BL1865" s="13">
        <f t="shared" si="718"/>
        <v>315.06815879885437</v>
      </c>
      <c r="BM1865" s="13">
        <f t="shared" si="719"/>
        <v>34.465664218175149</v>
      </c>
      <c r="BP1865" s="13"/>
      <c r="BQ1865" s="13">
        <f t="shared" si="720"/>
        <v>99.633300000000006</v>
      </c>
      <c r="BR1865" s="13">
        <f t="shared" si="721"/>
        <v>108.9899999999997</v>
      </c>
      <c r="BT1865" s="13"/>
      <c r="BU1865" s="13"/>
      <c r="BV1865" s="13">
        <f t="shared" si="722"/>
        <v>31.50681587988543</v>
      </c>
      <c r="BW1865" s="13">
        <f t="shared" si="723"/>
        <v>344.65664218175152</v>
      </c>
      <c r="CA1865" s="13">
        <f t="shared" si="724"/>
        <v>9.9633299999999991</v>
      </c>
      <c r="CB1865" s="13">
        <f t="shared" si="725"/>
        <v>1089.9000000000001</v>
      </c>
    </row>
    <row r="1866" spans="1:80" x14ac:dyDescent="0.3">
      <c r="A1866" s="13">
        <f t="shared" si="701"/>
        <v>1.2941958414499846</v>
      </c>
      <c r="C1866" s="13">
        <f>IF(F1866&gt;0,SQRT(Sum_Sq($AI$2,V_rtHz($AH$2)/(1+1/$A1866),V_rtHz($AH$2*$A1866)/(1+$A1866),$AN$2*$AH$2/(1+1/$A1866),$AM$2*SQRT(Sum_Sq(F1866,1/($X$2*D$8*(1+C$1017+F1866/E1866))))/SQRT(Sum_Sq($X$2*F1866*D$8,1)),                   $AQ$2*SQRT(Sum_Sq($AH$2/(1+1/$A1866)+F1866*( 1/(C$1017+1+F1866/E1866)-1)/(1+($X$2*F1866*D$8)^2), (F1866^2*D$8*$X$2+1/($X$2*D$8*(C$1017+1+F1866/E1866           )))/(1+($X$2*F1866*D$8)^2))),           V_rtHz(E1866)/($X$2*D$8*(E1866*C$1017+E1866+F1866)),V_rtHz(F1866)*SQRT(Sum_Sq(E1866*D$8*$X$2*C$1017,1))/($X$2*D$8*(E1866*C$1017+E1866+F1866))))/SQRT(Sum_Sq(1/(1+$A1866)+$AC$2/$I$2-1/(1+(1+F1866/E1866)/C$1017),$X$2/$I$2)),IF(F1867&lt;0,"A",C1867))</f>
        <v>8.6199340393840849E-7</v>
      </c>
      <c r="E1866" s="13">
        <f t="shared" si="702"/>
        <v>1501.0338104432849</v>
      </c>
      <c r="F1866" s="12">
        <f t="shared" si="726"/>
        <v>6555.8182681350781</v>
      </c>
      <c r="H1866" s="13">
        <f>IF(K1866&gt;0,SQRT(Sum_Sq($AI$2,V_rtHz($AH$2)/(1+1/$A1866),V_rtHz($AH$2*$A1866)/(1+$A1866),$AN$2*$AH$2/(1+1/$A1866),$AM$2*SQRT(Sum_Sq(K1866,1/($X$2*I$8*(1+H$1017+K1866/J1866))))/SQRT(Sum_Sq($X$2*K1866*I$8,1)),                   $AQ$2*SQRT(Sum_Sq($AH$2/(1+1/$A1866)+K1866*( 1/(H$1017+1+K1866/J1866)-1)/(1+($X$2*K1866*I$8)^2), (K1866^2*I$8*$X$2+1/($X$2*I$8*(H$1017+1+K1866/J1866           )))/(1+($X$2*K1866*I$8)^2))),           V_rtHz(J1866)/($X$2*I$8*(J1866*H$1017+J1866+K1866)),V_rtHz(K1866)*SQRT(Sum_Sq(J1866*I$8*$X$2*H$1017,1))/($X$2*I$8*(J1866*H$1017+J1866+K1866))))/SQRT(Sum_Sq(1/(1+$A1866)+$AC$2/$I$2-1/(1+(1+K1866/J1866)/H$1017),$X$2/$I$2)),IF(K1867&lt;0,"A",H1867))</f>
        <v>9.6611330819977139E-7</v>
      </c>
      <c r="J1866" s="13">
        <f t="shared" si="703"/>
        <v>1391.6771894439237</v>
      </c>
      <c r="K1866" s="12">
        <f t="shared" si="727"/>
        <v>22360.364148311022</v>
      </c>
      <c r="M1866" s="13">
        <f>IF(P1866&gt;0,SQRT(Sum_Sq($AI$2,V_rtHz($AH$2)/(1+1/$A1866),V_rtHz($AH$2*$A1866)/(1+$A1866),$AN$2*$AH$2/(1+1/$A1866),$AM$2*SQRT(Sum_Sq(P1866,1/($X$2*N$8*(1+M$1017+P1866/O1866))))/SQRT(Sum_Sq($X$2*P1866*N$8,1)),                   $AQ$2*SQRT(Sum_Sq($AH$2/(1+1/$A1866)+P1866*( 1/(M$1017+1+P1866/O1866)-1)/(1+($X$2*P1866*N$8)^2), (P1866^2*N$8*$X$2+1/($X$2*N$8*(M$1017+1+P1866/O1866           )))/(1+($X$2*P1866*N$8)^2))),           V_rtHz(O1866)/($X$2*N$8*(O1866*M$1017+O1866+P1866)),V_rtHz(P1866)*SQRT(Sum_Sq(O1866*N$8*$X$2*M$1017,1))/($X$2*N$8*(O1866*M$1017+O1866+P1866))))/SQRT(Sum_Sq(1/(1+$A1866)+$AC$2/$I$2-1/(1+(1+P1866/O1866)/M$1017),$X$2/$I$2)),IF(P1867&lt;0,"A",M1867))</f>
        <v>1.3324327448798116E-6</v>
      </c>
      <c r="O1866" s="13">
        <f t="shared" si="704"/>
        <v>1361.8336354700143</v>
      </c>
      <c r="P1866" s="12">
        <f t="shared" si="728"/>
        <v>72259.229169326572</v>
      </c>
      <c r="R1866" s="13">
        <f>IF(U1866&gt;0,SQRT(Sum_Sq($AI$2,V_rtHz($AH$2)/(1+1/$A1866),V_rtHz($AH$2*$A1866)/(1+$A1866),$AN$2*$AH$2/(1+1/$A1866),$AM$2*SQRT(Sum_Sq(U1866,1/($X$2*S$8*(1+R$1017+U1866/T1866))))/SQRT(Sum_Sq($X$2*U1866*S$8,1)),                   $AQ$2*SQRT(Sum_Sq($AH$2/(1+1/$A1866)+U1866*( 1/(R$1017+1+U1866/T1866)-1)/(1+($X$2*U1866*S$8)^2), (U1866^2*S$8*$X$2+1/($X$2*S$8*(R$1017+1+U1866/T1866           )))/(1+($X$2*U1866*S$8)^2))),           V_rtHz(T1866)/($X$2*S$8*(T1866*R$1017+T1866+U1866)),V_rtHz(U1866)*SQRT(Sum_Sq(T1866*S$8*$X$2*R$1017,1))/($X$2*S$8*(T1866*R$1017+T1866+U1866))))/SQRT(Sum_Sq(1/(1+$A1866)+$AC$2/$I$2-1/(1+(1+U1866/T1866)/R$1017),$X$2/$I$2)),IF(U1867&lt;0,"A",R1867))</f>
        <v>2.1212746372663564E-6</v>
      </c>
      <c r="T1866" s="13">
        <f t="shared" si="705"/>
        <v>1352.7937532389008</v>
      </c>
      <c r="U1866" s="12">
        <f t="shared" si="729"/>
        <v>230030.69505872196</v>
      </c>
      <c r="X1866" s="13">
        <f>IF(AA1866&gt;0,SQRT(Sum_Sq($AI$2,V_rtHz($AH$2)/(1+1/$A1866),V_rtHz($AH$2*$A1866)/(1+$A1866),$AN$2*$AH$2/(1+1/$A1866),$AM$2*SQRT(Sum_Sq(AA1866,1/($X$2*Y$8*(1+X$1017+AA1866/Z1866))))/SQRT(Sum_Sq($X$2*AA1866*Y$8,1)),                   $AQ$2*SQRT(Sum_Sq($AH$2/(1+1/$A1866)+AA1866*( 1/(X$1017+1+AA1866/Z1866)-1)/(1+($X$2*AA1866*Y$8)^2), (AA1866^2*Y$8*$X$2+1/($X$2*Y$8*(X$1017+1+AA1866/Z1866           )))/(1+($X$2*AA1866*Y$8)^2))),           V_rtHz(Z1866)/($X$2*Y$8*(Z1866*X$1017+Z1866+AA1866)),V_rtHz(AA1866)*SQRT(Sum_Sq(Z1866*Y$8*$X$2*X$1017,1))/($X$2*Y$8*(Z1866*X$1017+Z1866+AA1866))))/SQRT(Sum_Sq(1/(1+$A1866)+$AC$2/$I$2-1/(1+(1+AA1866/Z1866)/X$1017),$X$2/$I$2)),IF(AA1867&lt;0,"A",X1867))</f>
        <v>3.6241242364059613E-6</v>
      </c>
      <c r="Z1866" s="13">
        <f t="shared" si="706"/>
        <v>1349.9728406915849</v>
      </c>
      <c r="AA1866" s="12">
        <f t="shared" si="730"/>
        <v>728940.9519195396</v>
      </c>
      <c r="AC1866" s="13">
        <f>IF(AF1866&gt;0,SQRT(Sum_Sq($AI$2,V_rtHz($AH$2)/(1+1/$A1866),V_rtHz($AH$2*$A1866)/(1+$A1866),$AN$2*$AH$2/(1+1/$A1866),$AM$2*SQRT(Sum_Sq(AF1866,1/($X$2*AD$8*(1+AC$1017+AF1866/AE1866))))/SQRT(Sum_Sq($X$2*AF1866*AD$8,1)),                   $AQ$2*SQRT(Sum_Sq($AH$2/(1+1/$A1866)+AF1866*( 1/(AC$1017+1+AF1866/AE1866)-1)/(1+($X$2*AF1866*AD$8)^2), (AF1866^2*AD$8*$X$2+1/($X$2*AD$8*(AC$1017+1+AF1866/AE1866           )))/(1+($X$2*AF1866*AD$8)^2))),           V_rtHz(AE1866)/($X$2*AD$8*(AE1866*AC$1017+AE1866+AF1866)),V_rtHz(AF1866)*SQRT(Sum_Sq(AE1866*AD$8*$X$2*AC$1017,1))/($X$2*AD$8*(AE1866*AC$1017+AE1866+AF1866))))/SQRT(Sum_Sq(1/(1+$A1866)+$AC$2/$I$2-1/(1+(1+AF1866/AE1866)/AC$1017),$X$2/$I$2)),IF(AF1867&lt;0,"A",AC1867))</f>
        <v>6.360155318555937E-6</v>
      </c>
      <c r="AE1866" s="13">
        <f t="shared" si="707"/>
        <v>1349.0845049515119</v>
      </c>
      <c r="AF1866" s="12">
        <f t="shared" si="731"/>
        <v>2306631.542994603</v>
      </c>
      <c r="AG1866" s="13"/>
      <c r="AH1866" s="13">
        <f>IF(AK1866&gt;0,SQRT(Sum_Sq($AI$2,V_rtHz($AH$2)/(1+1/$A1866),V_rtHz($AH$2*$A1866)/(1+$A1866),$AN$2*$AH$2/(1+1/$A1866),$AM$2*SQRT(Sum_Sq(AK1866,1/($X$2*AI$8*(1+AH$1017+AK1866/AJ1866))))/SQRT(Sum_Sq($X$2*AK1866*AI$8,1)),                   $AQ$2*SQRT(Sum_Sq($AH$2/(1+1/$A1866)+AK1866*( 1/(AH$1017+1+AK1866/AJ1866)-1)/(1+($X$2*AK1866*AI$8)^2), (AK1866^2*AI$8*$X$2+1/($X$2*AI$8*(AH$1017+1+AK1866/AJ1866           )))/(1+($X$2*AK1866*AI$8)^2))),           V_rtHz(AJ1866)/($X$2*AI$8*(AJ1866*AH$1017+AJ1866+AK1866)),V_rtHz(AK1866)*SQRT(Sum_Sq(AJ1866*AI$8*$X$2*AH$1017,1))/($X$2*AI$8*(AJ1866*AH$1017+AJ1866+AK1866))))/SQRT(Sum_Sq(1/(1+$A1866)+$AC$2/$I$2-1/(1+(1+AK1866/AJ1866)/AH$1017),$X$2/$I$2)),IF(AK1867&lt;0,"A",AH1867))</f>
        <v>1.1265358724831359E-5</v>
      </c>
      <c r="AI1866" s="13"/>
      <c r="AJ1866" s="13">
        <f t="shared" si="708"/>
        <v>1348.8039581797775</v>
      </c>
      <c r="AK1866" s="12">
        <f t="shared" si="732"/>
        <v>7295726.5701327994</v>
      </c>
      <c r="AM1866" s="13">
        <f>IF(AP1866&gt;0,SQRT(Sum_Sq($AI$2,V_rtHz($AH$2)/(1+1/$A1866),V_rtHz($AH$2*$A1866)/(1+$A1866),$AN$2*$AH$2/(1+1/$A1866),$AM$2*SQRT(Sum_Sq(AP1866,1/($X$2*AN$8*(1+AM$1017+AP1866/AO1866))))/SQRT(Sum_Sq($X$2*AP1866*AN$8,1)),                   $AQ$2*SQRT(Sum_Sq($AH$2/(1+1/$A1866)+AP1866*( 1/(AM$1017+1+AP1866/AO1866)-1)/(1+($X$2*AP1866*AN$8)^2), (AP1866^2*AN$8*$X$2+1/($X$2*AN$8*(AM$1017+1+AP1866/AO1866           )))/(1+($X$2*AP1866*AN$8)^2))),           V_rtHz(AO1866)/($X$2*AN$8*(AO1866*AM$1017+AO1866+AP1866)),V_rtHz(AP1866)*SQRT(Sum_Sq(AO1866*AN$8*$X$2*AM$1017,1))/($X$2*AN$8*(AO1866*AM$1017+AO1866+AP1866))))/SQRT(Sum_Sq(1/(1+$A1866)+$AC$2/$I$2-1/(1+(1+AP1866/AO1866)/AM$1017),$X$2/$I$2)),IF(AP1867&lt;0,"A",AM1867))</f>
        <v>2.0025224262272549E-5</v>
      </c>
      <c r="AO1866" s="13">
        <f t="shared" si="709"/>
        <v>1348.7152784079171</v>
      </c>
      <c r="AP1866" s="12">
        <f t="shared" si="733"/>
        <v>23072630.102921132</v>
      </c>
      <c r="AR1866" s="13">
        <f t="shared" si="710"/>
        <v>31506.815879885424</v>
      </c>
      <c r="AS1866" s="13">
        <f t="shared" si="711"/>
        <v>0.34465664218175113</v>
      </c>
      <c r="AV1866" s="13"/>
      <c r="AW1866" s="13">
        <f t="shared" si="712"/>
        <v>9963.3300000000036</v>
      </c>
      <c r="AX1866" s="13">
        <f t="shared" si="713"/>
        <v>1.0899000000000012</v>
      </c>
      <c r="AZ1866" s="13"/>
      <c r="BA1866" s="13"/>
      <c r="BB1866" s="13">
        <f t="shared" si="714"/>
        <v>3150.681587988543</v>
      </c>
      <c r="BC1866" s="13">
        <f t="shared" si="715"/>
        <v>3.4465664218175016</v>
      </c>
      <c r="BD1866" s="13"/>
      <c r="BE1866" s="13"/>
      <c r="BG1866" s="13">
        <f t="shared" si="716"/>
        <v>996.3330000000002</v>
      </c>
      <c r="BH1866" s="13">
        <f t="shared" si="717"/>
        <v>10.898999999999978</v>
      </c>
      <c r="BI1866" s="13"/>
      <c r="BL1866" s="13">
        <f t="shared" si="718"/>
        <v>315.06815879885437</v>
      </c>
      <c r="BM1866" s="13">
        <f t="shared" si="719"/>
        <v>34.465664218175149</v>
      </c>
      <c r="BP1866" s="13"/>
      <c r="BQ1866" s="13">
        <f t="shared" si="720"/>
        <v>99.633300000000006</v>
      </c>
      <c r="BR1866" s="13">
        <f t="shared" si="721"/>
        <v>108.99000000000056</v>
      </c>
      <c r="BT1866" s="13"/>
      <c r="BU1866" s="13"/>
      <c r="BV1866" s="13">
        <f t="shared" si="722"/>
        <v>31.50681587988543</v>
      </c>
      <c r="BW1866" s="13">
        <f t="shared" si="723"/>
        <v>344.6566421817526</v>
      </c>
      <c r="CA1866" s="13">
        <f t="shared" si="724"/>
        <v>9.9633299999999991</v>
      </c>
      <c r="CB1866" s="13">
        <f t="shared" si="725"/>
        <v>1089.9000000000055</v>
      </c>
    </row>
    <row r="1867" spans="1:80" x14ac:dyDescent="0.3">
      <c r="A1867" s="13">
        <f t="shared" si="701"/>
        <v>1.3121998990192028</v>
      </c>
      <c r="C1867" s="13">
        <f>IF(F1867&gt;0,SQRT(Sum_Sq($AI$2,V_rtHz($AH$2)/(1+1/$A1867),V_rtHz($AH$2*$A1867)/(1+$A1867),$AN$2*$AH$2/(1+1/$A1867),$AM$2*SQRT(Sum_Sq(F1867,1/($X$2*D$8*(1+C$1017+F1867/E1867))))/SQRT(Sum_Sq($X$2*F1867*D$8,1)),                   $AQ$2*SQRT(Sum_Sq($AH$2/(1+1/$A1867)+F1867*( 1/(C$1017+1+F1867/E1867)-1)/(1+($X$2*F1867*D$8)^2), (F1867^2*D$8*$X$2+1/($X$2*D$8*(C$1017+1+F1867/E1867           )))/(1+($X$2*F1867*D$8)^2))),           V_rtHz(E1867)/($X$2*D$8*(E1867*C$1017+E1867+F1867)),V_rtHz(F1867)*SQRT(Sum_Sq(E1867*D$8*$X$2*C$1017,1))/($X$2*D$8*(E1867*C$1017+E1867+F1867))))/SQRT(Sum_Sq(1/(1+$A1867)+$AC$2/$I$2-1/(1+(1+F1867/E1867)/C$1017),$X$2/$I$2)),IF(F1868&lt;0,"A",C1868))</f>
        <v>8.6944613166926767E-7</v>
      </c>
      <c r="E1867" s="13">
        <f t="shared" si="702"/>
        <v>1488.7207061481165</v>
      </c>
      <c r="F1867" s="12">
        <f t="shared" si="726"/>
        <v>6610.040980120174</v>
      </c>
      <c r="H1867" s="13">
        <f>IF(K1867&gt;0,SQRT(Sum_Sq($AI$2,V_rtHz($AH$2)/(1+1/$A1867),V_rtHz($AH$2*$A1867)/(1+$A1867),$AN$2*$AH$2/(1+1/$A1867),$AM$2*SQRT(Sum_Sq(K1867,1/($X$2*I$8*(1+H$1017+K1867/J1867))))/SQRT(Sum_Sq($X$2*K1867*I$8,1)),                   $AQ$2*SQRT(Sum_Sq($AH$2/(1+1/$A1867)+K1867*( 1/(H$1017+1+K1867/J1867)-1)/(1+($X$2*K1867*I$8)^2), (K1867^2*I$8*$X$2+1/($X$2*I$8*(H$1017+1+K1867/J1867           )))/(1+($X$2*K1867*I$8)^2))),           V_rtHz(J1867)/($X$2*I$8*(J1867*H$1017+J1867+K1867)),V_rtHz(K1867)*SQRT(Sum_Sq(J1867*I$8*$X$2*H$1017,1))/($X$2*I$8*(J1867*H$1017+J1867+K1867))))/SQRT(Sum_Sq(1/(1+$A1867)+$AC$2/$I$2-1/(1+(1+K1867/J1867)/H$1017),$X$2/$I$2)),IF(K1868&lt;0,"A",H1868))</f>
        <v>9.7501467333024052E-7</v>
      </c>
      <c r="J1867" s="13">
        <f t="shared" si="703"/>
        <v>1381.8784737462929</v>
      </c>
      <c r="K1867" s="12">
        <f t="shared" si="727"/>
        <v>22518.918504100937</v>
      </c>
      <c r="M1867" s="13">
        <f>IF(P1867&gt;0,SQRT(Sum_Sq($AI$2,V_rtHz($AH$2)/(1+1/$A1867),V_rtHz($AH$2*$A1867)/(1+$A1867),$AN$2*$AH$2/(1+1/$A1867),$AM$2*SQRT(Sum_Sq(P1867,1/($X$2*N$8*(1+M$1017+P1867/O1867))))/SQRT(Sum_Sq($X$2*P1867*N$8,1)),                   $AQ$2*SQRT(Sum_Sq($AH$2/(1+1/$A1867)+P1867*( 1/(M$1017+1+P1867/O1867)-1)/(1+($X$2*P1867*N$8)^2), (P1867^2*N$8*$X$2+1/($X$2*N$8*(M$1017+1+P1867/O1867           )))/(1+($X$2*P1867*N$8)^2))),           V_rtHz(O1867)/($X$2*N$8*(O1867*M$1017+O1867+P1867)),V_rtHz(P1867)*SQRT(Sum_Sq(O1867*N$8*$X$2*M$1017,1))/($X$2*N$8*(O1867*M$1017+O1867+P1867))))/SQRT(Sum_Sq(1/(1+$A1867)+$AC$2/$I$2-1/(1+(1+P1867/O1867)/M$1017),$X$2/$I$2)),IF(P1868&lt;0,"A",M1868))</f>
        <v>1.3442905568082531E-6</v>
      </c>
      <c r="O1867" s="13">
        <f t="shared" si="704"/>
        <v>1352.6557963756673</v>
      </c>
      <c r="P1867" s="12">
        <f t="shared" si="728"/>
        <v>72749.511752800201</v>
      </c>
      <c r="R1867" s="13">
        <f>IF(U1867&gt;0,SQRT(Sum_Sq($AI$2,V_rtHz($AH$2)/(1+1/$A1867),V_rtHz($AH$2*$A1867)/(1+$A1867),$AN$2*$AH$2/(1+1/$A1867),$AM$2*SQRT(Sum_Sq(U1867,1/($X$2*S$8*(1+R$1017+U1867/T1867))))/SQRT(Sum_Sq($X$2*U1867*S$8,1)),                   $AQ$2*SQRT(Sum_Sq($AH$2/(1+1/$A1867)+U1867*( 1/(R$1017+1+U1867/T1867)-1)/(1+($X$2*U1867*S$8)^2), (U1867^2*S$8*$X$2+1/($X$2*S$8*(R$1017+1+U1867/T1867           )))/(1+($X$2*U1867*S$8)^2))),           V_rtHz(T1867)/($X$2*S$8*(T1867*R$1017+T1867+U1867)),V_rtHz(U1867)*SQRT(Sum_Sq(T1867*S$8*$X$2*R$1017,1))/($X$2*S$8*(T1867*R$1017+T1867+U1867))))/SQRT(Sum_Sq(1/(1+$A1867)+$AC$2/$I$2-1/(1+(1+U1867/T1867)/R$1017),$X$2/$I$2)),IF(U1868&lt;0,"A",R1868))</f>
        <v>2.1395405222166188E-6</v>
      </c>
      <c r="T1867" s="13">
        <f t="shared" si="705"/>
        <v>1343.7986522226129</v>
      </c>
      <c r="U1867" s="12">
        <f t="shared" si="729"/>
        <v>231570.47137526891</v>
      </c>
      <c r="X1867" s="13">
        <f>IF(AA1867&gt;0,SQRT(Sum_Sq($AI$2,V_rtHz($AH$2)/(1+1/$A1867),V_rtHz($AH$2*$A1867)/(1+$A1867),$AN$2*$AH$2/(1+1/$A1867),$AM$2*SQRT(Sum_Sq(AA1867,1/($X$2*Y$8*(1+X$1017+AA1867/Z1867))))/SQRT(Sum_Sq($X$2*AA1867*Y$8,1)),                   $AQ$2*SQRT(Sum_Sq($AH$2/(1+1/$A1867)+AA1867*( 1/(X$1017+1+AA1867/Z1867)-1)/(1+($X$2*AA1867*Y$8)^2), (AA1867^2*Y$8*$X$2+1/($X$2*Y$8*(X$1017+1+AA1867/Z1867           )))/(1+($X$2*AA1867*Y$8)^2))),           V_rtHz(Z1867)/($X$2*Y$8*(Z1867*X$1017+Z1867+AA1867)),V_rtHz(AA1867)*SQRT(Sum_Sq(Z1867*Y$8*$X$2*X$1017,1))/($X$2*Y$8*(Z1867*X$1017+Z1867+AA1867))))/SQRT(Sum_Sq(1/(1+$A1867)+$AC$2/$I$2-1/(1+(1+AA1867/Z1867)/X$1017),$X$2/$I$2)),IF(AA1868&lt;0,"A",X1868))</f>
        <v>3.6548574822499269E-6</v>
      </c>
      <c r="Z1867" s="13">
        <f t="shared" si="706"/>
        <v>1341.0342612109043</v>
      </c>
      <c r="AA1867" s="12">
        <f t="shared" si="730"/>
        <v>733799.66196440626</v>
      </c>
      <c r="AC1867" s="13">
        <f>IF(AF1867&gt;0,SQRT(Sum_Sq($AI$2,V_rtHz($AH$2)/(1+1/$A1867),V_rtHz($AH$2*$A1867)/(1+$A1867),$AN$2*$AH$2/(1+1/$A1867),$AM$2*SQRT(Sum_Sq(AF1867,1/($X$2*AD$8*(1+AC$1017+AF1867/AE1867))))/SQRT(Sum_Sq($X$2*AF1867*AD$8,1)),                   $AQ$2*SQRT(Sum_Sq($AH$2/(1+1/$A1867)+AF1867*( 1/(AC$1017+1+AF1867/AE1867)-1)/(1+($X$2*AF1867*AD$8)^2), (AF1867^2*AD$8*$X$2+1/($X$2*AD$8*(AC$1017+1+AF1867/AE1867           )))/(1+($X$2*AF1867*AD$8)^2))),           V_rtHz(AE1867)/($X$2*AD$8*(AE1867*AC$1017+AE1867+AF1867)),V_rtHz(AF1867)*SQRT(Sum_Sq(AE1867*AD$8*$X$2*AC$1017,1))/($X$2*AD$8*(AE1867*AC$1017+AE1867+AF1867))))/SQRT(Sum_Sq(1/(1+$A1867)+$AC$2/$I$2-1/(1+(1+AF1867/AE1867)/AC$1017),$X$2/$I$2)),IF(AF1868&lt;0,"A",AC1868))</f>
        <v>6.4137974452868954E-6</v>
      </c>
      <c r="AE1867" s="13">
        <f t="shared" si="707"/>
        <v>1340.1636754070598</v>
      </c>
      <c r="AF1867" s="12">
        <f t="shared" si="731"/>
        <v>2321985.6875625504</v>
      </c>
      <c r="AG1867" s="13"/>
      <c r="AH1867" s="13">
        <f>IF(AK1867&gt;0,SQRT(Sum_Sq($AI$2,V_rtHz($AH$2)/(1+1/$A1867),V_rtHz($AH$2*$A1867)/(1+$A1867),$AN$2*$AH$2/(1+1/$A1867),$AM$2*SQRT(Sum_Sq(AK1867,1/($X$2*AI$8*(1+AH$1017+AK1867/AJ1867))))/SQRT(Sum_Sq($X$2*AK1867*AI$8,1)),                   $AQ$2*SQRT(Sum_Sq($AH$2/(1+1/$A1867)+AK1867*( 1/(AH$1017+1+AK1867/AJ1867)-1)/(1+($X$2*AK1867*AI$8)^2), (AK1867^2*AI$8*$X$2+1/($X$2*AI$8*(AH$1017+1+AK1867/AJ1867           )))/(1+($X$2*AK1867*AI$8)^2))),           V_rtHz(AJ1867)/($X$2*AI$8*(AJ1867*AH$1017+AJ1867+AK1867)),V_rtHz(AK1867)*SQRT(Sum_Sq(AJ1867*AI$8*$X$2*AH$1017,1))/($X$2*AI$8*(AJ1867*AH$1017+AJ1867+AK1867))))/SQRT(Sum_Sq(1/(1+$A1867)+$AC$2/$I$2-1/(1+(1+AK1867/AJ1867)/AH$1017),$X$2/$I$2)),IF(AK1868&lt;0,"A",AH1868))</f>
        <v>1.136022175226625E-5</v>
      </c>
      <c r="AI1867" s="13"/>
      <c r="AJ1867" s="13">
        <f t="shared" si="708"/>
        <v>1339.8887293700152</v>
      </c>
      <c r="AK1867" s="12">
        <f t="shared" si="732"/>
        <v>7344270.20683969</v>
      </c>
      <c r="AM1867" s="13">
        <f>IF(AP1867&gt;0,SQRT(Sum_Sq($AI$2,V_rtHz($AH$2)/(1+1/$A1867),V_rtHz($AH$2*$A1867)/(1+$A1867),$AN$2*$AH$2/(1+1/$A1867),$AM$2*SQRT(Sum_Sq(AP1867,1/($X$2*AN$8*(1+AM$1017+AP1867/AO1867))))/SQRT(Sum_Sq($X$2*AP1867*AN$8,1)),                   $AQ$2*SQRT(Sum_Sq($AH$2/(1+1/$A1867)+AP1867*( 1/(AM$1017+1+AP1867/AO1867)-1)/(1+($X$2*AP1867*AN$8)^2), (AP1867^2*AN$8*$X$2+1/($X$2*AN$8*(AM$1017+1+AP1867/AO1867           )))/(1+($X$2*AP1867*AN$8)^2))),           V_rtHz(AO1867)/($X$2*AN$8*(AO1867*AM$1017+AO1867+AP1867)),V_rtHz(AP1867)*SQRT(Sum_Sq(AO1867*AN$8*$X$2*AM$1017,1))/($X$2*AN$8*(AO1867*AM$1017+AO1867+AP1867))))/SQRT(Sum_Sq(1/(1+$A1867)+$AC$2/$I$2-1/(1+(1+AP1867/AO1867)/AM$1017),$X$2/$I$2)),IF(AP1868&lt;0,"A",AM1868))</f>
        <v>2.0193883896166035E-5</v>
      </c>
      <c r="AO1867" s="13">
        <f t="shared" si="709"/>
        <v>1339.8018194798844</v>
      </c>
      <c r="AP1867" s="12">
        <f t="shared" si="733"/>
        <v>23226128.133595485</v>
      </c>
      <c r="AR1867" s="13">
        <f t="shared" si="710"/>
        <v>31506.815879885424</v>
      </c>
      <c r="AS1867" s="13">
        <f t="shared" si="711"/>
        <v>0.34465664218175113</v>
      </c>
      <c r="AV1867" s="13"/>
      <c r="AW1867" s="13">
        <f t="shared" si="712"/>
        <v>9963.3300000000036</v>
      </c>
      <c r="AX1867" s="13">
        <f t="shared" si="713"/>
        <v>1.0898999999999985</v>
      </c>
      <c r="AZ1867" s="13"/>
      <c r="BA1867" s="13"/>
      <c r="BB1867" s="13">
        <f t="shared" si="714"/>
        <v>3150.681587988543</v>
      </c>
      <c r="BC1867" s="13">
        <f t="shared" si="715"/>
        <v>3.4465664218174945</v>
      </c>
      <c r="BD1867" s="13"/>
      <c r="BE1867" s="13"/>
      <c r="BG1867" s="13">
        <f t="shared" si="716"/>
        <v>996.3330000000002</v>
      </c>
      <c r="BH1867" s="13">
        <f t="shared" si="717"/>
        <v>10.898999999999996</v>
      </c>
      <c r="BI1867" s="13"/>
      <c r="BL1867" s="13">
        <f t="shared" si="718"/>
        <v>315.06815879885437</v>
      </c>
      <c r="BM1867" s="13">
        <f t="shared" si="719"/>
        <v>34.465664218175149</v>
      </c>
      <c r="BP1867" s="13"/>
      <c r="BQ1867" s="13">
        <f t="shared" si="720"/>
        <v>99.633300000000006</v>
      </c>
      <c r="BR1867" s="13">
        <f t="shared" si="721"/>
        <v>108.98999999999991</v>
      </c>
      <c r="BT1867" s="13"/>
      <c r="BU1867" s="13"/>
      <c r="BV1867" s="13">
        <f t="shared" si="722"/>
        <v>31.50681587988543</v>
      </c>
      <c r="BW1867" s="13">
        <f t="shared" si="723"/>
        <v>344.65664218175152</v>
      </c>
      <c r="CA1867" s="13">
        <f t="shared" si="724"/>
        <v>9.9633299999999991</v>
      </c>
      <c r="CB1867" s="13">
        <f t="shared" si="725"/>
        <v>1089.8999999999976</v>
      </c>
    </row>
    <row r="1868" spans="1:80" x14ac:dyDescent="0.3">
      <c r="A1868" s="13">
        <f t="shared" si="701"/>
        <v>1.3304544179780891</v>
      </c>
      <c r="C1868" s="13">
        <f>IF(F1868&gt;0,SQRT(Sum_Sq($AI$2,V_rtHz($AH$2)/(1+1/$A1868),V_rtHz($AH$2*$A1868)/(1+$A1868),$AN$2*$AH$2/(1+1/$A1868),$AM$2*SQRT(Sum_Sq(F1868,1/($X$2*D$8*(1+C$1017+F1868/E1868))))/SQRT(Sum_Sq($X$2*F1868*D$8,1)),                   $AQ$2*SQRT(Sum_Sq($AH$2/(1+1/$A1868)+F1868*( 1/(C$1017+1+F1868/E1868)-1)/(1+($X$2*F1868*D$8)^2), (F1868^2*D$8*$X$2+1/($X$2*D$8*(C$1017+1+F1868/E1868           )))/(1+($X$2*F1868*D$8)^2))),           V_rtHz(E1868)/($X$2*D$8*(E1868*C$1017+E1868+F1868)),V_rtHz(F1868)*SQRT(Sum_Sq(E1868*D$8*$X$2*C$1017,1))/($X$2*D$8*(E1868*C$1017+E1868+F1868))))/SQRT(Sum_Sq(1/(1+$A1868)+$AC$2/$I$2-1/(1+(1+F1868/E1868)/C$1017),$X$2/$I$2)),IF(F1869&lt;0,"A",C1869))</f>
        <v>8.7705433689722959E-7</v>
      </c>
      <c r="E1868" s="13">
        <f t="shared" si="702"/>
        <v>1476.5450496558674</v>
      </c>
      <c r="F1868" s="12">
        <f t="shared" si="726"/>
        <v>6664.5476735613192</v>
      </c>
      <c r="H1868" s="13">
        <f>IF(K1868&gt;0,SQRT(Sum_Sq($AI$2,V_rtHz($AH$2)/(1+1/$A1868),V_rtHz($AH$2*$A1868)/(1+$A1868),$AN$2*$AH$2/(1+1/$A1868),$AM$2*SQRT(Sum_Sq(K1868,1/($X$2*I$8*(1+H$1017+K1868/J1868))))/SQRT(Sum_Sq($X$2*K1868*I$8,1)),                   $AQ$2*SQRT(Sum_Sq($AH$2/(1+1/$A1868)+K1868*( 1/(H$1017+1+K1868/J1868)-1)/(1+($X$2*K1868*I$8)^2), (K1868^2*I$8*$X$2+1/($X$2*I$8*(H$1017+1+K1868/J1868           )))/(1+($X$2*K1868*I$8)^2))),           V_rtHz(J1868)/($X$2*I$8*(J1868*H$1017+J1868+K1868)),V_rtHz(K1868)*SQRT(Sum_Sq(J1868*I$8*$X$2*H$1017,1))/($X$2*I$8*(J1868*H$1017+J1868+K1868))))/SQRT(Sum_Sq(1/(1+$A1868)+$AC$2/$I$2-1/(1+(1+K1868/J1868)/H$1017),$X$2/$I$2)),IF(K1869&lt;0,"A",H1869))</f>
        <v>9.840793593318203E-7</v>
      </c>
      <c r="J1868" s="13">
        <f t="shared" si="703"/>
        <v>1372.1546027104696</v>
      </c>
      <c r="K1868" s="12">
        <f t="shared" si="727"/>
        <v>22678.500419263815</v>
      </c>
      <c r="M1868" s="13">
        <f>IF(P1868&gt;0,SQRT(Sum_Sq($AI$2,V_rtHz($AH$2)/(1+1/$A1868),V_rtHz($AH$2*$A1868)/(1+$A1868),$AN$2*$AH$2/(1+1/$A1868),$AM$2*SQRT(Sum_Sq(P1868,1/($X$2*N$8*(1+M$1017+P1868/O1868))))/SQRT(Sum_Sq($X$2*P1868*N$8,1)),                   $AQ$2*SQRT(Sum_Sq($AH$2/(1+1/$A1868)+P1868*( 1/(M$1017+1+P1868/O1868)-1)/(1+($X$2*P1868*N$8)^2), (P1868^2*N$8*$X$2+1/($X$2*N$8*(M$1017+1+P1868/O1868           )))/(1+($X$2*P1868*N$8)^2))),           V_rtHz(O1868)/($X$2*N$8*(O1868*M$1017+O1868+P1868)),V_rtHz(P1868)*SQRT(Sum_Sq(O1868*N$8*$X$2*M$1017,1))/($X$2*N$8*(O1868*M$1017+O1868+P1868))))/SQRT(Sum_Sq(1/(1+$A1868)+$AC$2/$I$2-1/(1+(1+P1868/O1868)/M$1017),$X$2/$I$2)),IF(P1869&lt;0,"A",M1869))</f>
        <v>1.3563555656172889E-6</v>
      </c>
      <c r="O1868" s="13">
        <f t="shared" si="704"/>
        <v>1343.5396478997486</v>
      </c>
      <c r="P1868" s="12">
        <f t="shared" si="728"/>
        <v>73243.129750397697</v>
      </c>
      <c r="R1868" s="13">
        <f>IF(U1868&gt;0,SQRT(Sum_Sq($AI$2,V_rtHz($AH$2)/(1+1/$A1868),V_rtHz($AH$2*$A1868)/(1+$A1868),$AN$2*$AH$2/(1+1/$A1868),$AM$2*SQRT(Sum_Sq(U1868,1/($X$2*S$8*(1+R$1017+U1868/T1868))))/SQRT(Sum_Sq($X$2*U1868*S$8,1)),                   $AQ$2*SQRT(Sum_Sq($AH$2/(1+1/$A1868)+U1868*( 1/(R$1017+1+U1868/T1868)-1)/(1+($X$2*U1868*S$8)^2), (U1868^2*S$8*$X$2+1/($X$2*S$8*(R$1017+1+U1868/T1868           )))/(1+($X$2*U1868*S$8)^2))),           V_rtHz(T1868)/($X$2*S$8*(T1868*R$1017+T1868+U1868)),V_rtHz(U1868)*SQRT(Sum_Sq(T1868*S$8*$X$2*R$1017,1))/($X$2*S$8*(T1868*R$1017+T1868+U1868))))/SQRT(Sum_Sq(1/(1+$A1868)+$AC$2/$I$2-1/(1+(1+U1868/T1868)/R$1017),$X$2/$I$2)),IF(U1869&lt;0,"A",R1869))</f>
        <v>2.1581166010587359E-6</v>
      </c>
      <c r="T1868" s="13">
        <f t="shared" si="705"/>
        <v>1334.8615509564527</v>
      </c>
      <c r="U1868" s="12">
        <f t="shared" si="729"/>
        <v>233120.87092902814</v>
      </c>
      <c r="X1868" s="13">
        <f>IF(AA1868&gt;0,SQRT(Sum_Sq($AI$2,V_rtHz($AH$2)/(1+1/$A1868),V_rtHz($AH$2*$A1868)/(1+$A1868),$AN$2*$AH$2/(1+1/$A1868),$AM$2*SQRT(Sum_Sq(AA1868,1/($X$2*Y$8*(1+X$1017+AA1868/Z1868))))/SQRT(Sum_Sq($X$2*AA1868*Y$8,1)),                   $AQ$2*SQRT(Sum_Sq($AH$2/(1+1/$A1868)+AA1868*( 1/(X$1017+1+AA1868/Z1868)-1)/(1+($X$2*AA1868*Y$8)^2), (AA1868^2*Y$8*$X$2+1/($X$2*Y$8*(X$1017+1+AA1868/Z1868           )))/(1+($X$2*AA1868*Y$8)^2))),           V_rtHz(Z1868)/($X$2*Y$8*(Z1868*X$1017+Z1868+AA1868)),V_rtHz(AA1868)*SQRT(Sum_Sq(Z1868*Y$8*$X$2*X$1017,1))/($X$2*Y$8*(Z1868*X$1017+Z1868+AA1868))))/SQRT(Sum_Sq(1/(1+$A1868)+$AC$2/$I$2-1/(1+(1+AA1868/Z1868)/X$1017),$X$2/$I$2)),IF(AA1869&lt;0,"A",X1869))</f>
        <v>3.686106038622489E-6</v>
      </c>
      <c r="Z1868" s="13">
        <f t="shared" si="706"/>
        <v>1332.1525567003891</v>
      </c>
      <c r="AA1868" s="12">
        <f t="shared" si="730"/>
        <v>738692.0383928438</v>
      </c>
      <c r="AC1868" s="13">
        <f>IF(AF1868&gt;0,SQRT(Sum_Sq($AI$2,V_rtHz($AH$2)/(1+1/$A1868),V_rtHz($AH$2*$A1868)/(1+$A1868),$AN$2*$AH$2/(1+1/$A1868),$AM$2*SQRT(Sum_Sq(AF1868,1/($X$2*AD$8*(1+AC$1017+AF1868/AE1868))))/SQRT(Sum_Sq($X$2*AF1868*AD$8,1)),                   $AQ$2*SQRT(Sum_Sq($AH$2/(1+1/$A1868)+AF1868*( 1/(AC$1017+1+AF1868/AE1868)-1)/(1+($X$2*AF1868*AD$8)^2), (AF1868^2*AD$8*$X$2+1/($X$2*AD$8*(AC$1017+1+AF1868/AE1868           )))/(1+($X$2*AF1868*AD$8)^2))),           V_rtHz(AE1868)/($X$2*AD$8*(AE1868*AC$1017+AE1868+AF1868)),V_rtHz(AF1868)*SQRT(Sum_Sq(AE1868*AD$8*$X$2*AC$1017,1))/($X$2*AD$8*(AE1868*AC$1017+AE1868+AF1868))))/SQRT(Sum_Sq(1/(1+$A1868)+$AC$2/$I$2-1/(1+(1+AF1868/AE1868)/AC$1017),$X$2/$I$2)),IF(AF1869&lt;0,"A",AC1869))</f>
        <v>6.4683348906158621E-6</v>
      </c>
      <c r="AE1868" s="13">
        <f t="shared" si="707"/>
        <v>1331.2993692536156</v>
      </c>
      <c r="AF1868" s="12">
        <f t="shared" si="731"/>
        <v>2337446.3664254942</v>
      </c>
      <c r="AG1868" s="13"/>
      <c r="AH1868" s="13">
        <f>IF(AK1868&gt;0,SQRT(Sum_Sq($AI$2,V_rtHz($AH$2)/(1+1/$A1868),V_rtHz($AH$2*$A1868)/(1+$A1868),$AN$2*$AH$2/(1+1/$A1868),$AM$2*SQRT(Sum_Sq(AK1868,1/($X$2*AI$8*(1+AH$1017+AK1868/AJ1868))))/SQRT(Sum_Sq($X$2*AK1868*AI$8,1)),                   $AQ$2*SQRT(Sum_Sq($AH$2/(1+1/$A1868)+AK1868*( 1/(AH$1017+1+AK1868/AJ1868)-1)/(1+($X$2*AK1868*AI$8)^2), (AK1868^2*AI$8*$X$2+1/($X$2*AI$8*(AH$1017+1+AK1868/AJ1868           )))/(1+($X$2*AK1868*AI$8)^2))),           V_rtHz(AJ1868)/($X$2*AI$8*(AJ1868*AH$1017+AJ1868+AK1868)),V_rtHz(AK1868)*SQRT(Sum_Sq(AJ1868*AI$8*$X$2*AH$1017,1))/($X$2*AI$8*(AJ1868*AH$1017+AJ1868+AK1868))))/SQRT(Sum_Sq(1/(1+$A1868)+$AC$2/$I$2-1/(1+(1+AK1868/AJ1868)/AH$1017),$X$2/$I$2)),IF(AK1869&lt;0,"A",AH1869))</f>
        <v>1.1456665852752989E-5</v>
      </c>
      <c r="AI1868" s="13"/>
      <c r="AJ1868" s="13">
        <f t="shared" si="708"/>
        <v>1331.0299131789218</v>
      </c>
      <c r="AK1868" s="12">
        <f t="shared" si="732"/>
        <v>7393150.8061229391</v>
      </c>
      <c r="AM1868" s="13">
        <f>IF(AP1868&gt;0,SQRT(Sum_Sq($AI$2,V_rtHz($AH$2)/(1+1/$A1868),V_rtHz($AH$2*$A1868)/(1+$A1868),$AN$2*$AH$2/(1+1/$A1868),$AM$2*SQRT(Sum_Sq(AP1868,1/($X$2*AN$8*(1+AM$1017+AP1868/AO1868))))/SQRT(Sum_Sq($X$2*AP1868*AN$8,1)),                   $AQ$2*SQRT(Sum_Sq($AH$2/(1+1/$A1868)+AP1868*( 1/(AM$1017+1+AP1868/AO1868)-1)/(1+($X$2*AP1868*AN$8)^2), (AP1868^2*AN$8*$X$2+1/($X$2*AN$8*(AM$1017+1+AP1868/AO1868           )))/(1+($X$2*AP1868*AN$8)^2))),           V_rtHz(AO1868)/($X$2*AN$8*(AO1868*AM$1017+AO1868+AP1868)),V_rtHz(AP1868)*SQRT(Sum_Sq(AO1868*AN$8*$X$2*AM$1017,1))/($X$2*AN$8*(AO1868*AM$1017+AO1868+AP1868))))/SQRT(Sum_Sq(1/(1+$A1868)+$AC$2/$I$2-1/(1+(1+AP1868/AO1868)/AM$1017),$X$2/$I$2)),IF(AP1869&lt;0,"A",AM1869))</f>
        <v>2.0365354137886824E-5</v>
      </c>
      <c r="AO1868" s="13">
        <f t="shared" si="709"/>
        <v>1330.9447381817818</v>
      </c>
      <c r="AP1868" s="12">
        <f t="shared" si="733"/>
        <v>23380691.804962065</v>
      </c>
      <c r="AR1868" s="13">
        <f t="shared" si="710"/>
        <v>31506.815879885424</v>
      </c>
      <c r="AS1868" s="13">
        <f t="shared" si="711"/>
        <v>0.34465664218175002</v>
      </c>
      <c r="AV1868" s="13"/>
      <c r="AW1868" s="13">
        <f t="shared" si="712"/>
        <v>9963.3300000000036</v>
      </c>
      <c r="AX1868" s="13">
        <f t="shared" si="713"/>
        <v>1.0898999999999985</v>
      </c>
      <c r="AZ1868" s="13"/>
      <c r="BA1868" s="13"/>
      <c r="BB1868" s="13">
        <f t="shared" si="714"/>
        <v>3150.681587988543</v>
      </c>
      <c r="BC1868" s="13">
        <f t="shared" si="715"/>
        <v>3.4465664218174945</v>
      </c>
      <c r="BD1868" s="13"/>
      <c r="BE1868" s="13"/>
      <c r="BG1868" s="13">
        <f t="shared" si="716"/>
        <v>996.3330000000002</v>
      </c>
      <c r="BH1868" s="13">
        <f t="shared" si="717"/>
        <v>10.899000000000013</v>
      </c>
      <c r="BI1868" s="13"/>
      <c r="BL1868" s="13">
        <f t="shared" si="718"/>
        <v>315.06815879885437</v>
      </c>
      <c r="BM1868" s="13">
        <f t="shared" si="719"/>
        <v>34.465664218174979</v>
      </c>
      <c r="BP1868" s="13"/>
      <c r="BQ1868" s="13">
        <f t="shared" si="720"/>
        <v>99.633300000000006</v>
      </c>
      <c r="BR1868" s="13">
        <f t="shared" si="721"/>
        <v>108.99000000000034</v>
      </c>
      <c r="BT1868" s="13"/>
      <c r="BU1868" s="13"/>
      <c r="BV1868" s="13">
        <f t="shared" si="722"/>
        <v>31.50681587988543</v>
      </c>
      <c r="BW1868" s="13">
        <f t="shared" si="723"/>
        <v>344.65664218175101</v>
      </c>
      <c r="CA1868" s="13">
        <f t="shared" si="724"/>
        <v>9.9633299999999991</v>
      </c>
      <c r="CB1868" s="13">
        <f t="shared" si="725"/>
        <v>1089.9000000000055</v>
      </c>
    </row>
    <row r="1869" spans="1:80" x14ac:dyDescent="0.3">
      <c r="A1869" s="13">
        <f t="shared" si="701"/>
        <v>1.3489628825916522</v>
      </c>
      <c r="C1869" s="13">
        <f>IF(F1869&gt;0,SQRT(Sum_Sq($AI$2,V_rtHz($AH$2)/(1+1/$A1869),V_rtHz($AH$2*$A1869)/(1+$A1869),$AN$2*$AH$2/(1+1/$A1869),$AM$2*SQRT(Sum_Sq(F1869,1/($X$2*D$8*(1+C$1017+F1869/E1869))))/SQRT(Sum_Sq($X$2*F1869*D$8,1)),                   $AQ$2*SQRT(Sum_Sq($AH$2/(1+1/$A1869)+F1869*( 1/(C$1017+1+F1869/E1869)-1)/(1+($X$2*F1869*D$8)^2), (F1869^2*D$8*$X$2+1/($X$2*D$8*(C$1017+1+F1869/E1869           )))/(1+($X$2*F1869*D$8)^2))),           V_rtHz(E1869)/($X$2*D$8*(E1869*C$1017+E1869+F1869)),V_rtHz(F1869)*SQRT(Sum_Sq(E1869*D$8*$X$2*C$1017,1))/($X$2*D$8*(E1869*C$1017+E1869+F1869))))/SQRT(Sum_Sq(1/(1+$A1869)+$AC$2/$I$2-1/(1+(1+F1869/E1869)/C$1017),$X$2/$I$2)),IF(F1870&lt;0,"A",C1870))</f>
        <v>8.8482039098152086E-7</v>
      </c>
      <c r="E1869" s="13">
        <f t="shared" si="702"/>
        <v>1464.504373575304</v>
      </c>
      <c r="F1869" s="12">
        <f t="shared" si="726"/>
        <v>6719.3414052897679</v>
      </c>
      <c r="H1869" s="13">
        <f>IF(K1869&gt;0,SQRT(Sum_Sq($AI$2,V_rtHz($AH$2)/(1+1/$A1869),V_rtHz($AH$2*$A1869)/(1+$A1869),$AN$2*$AH$2/(1+1/$A1869),$AM$2*SQRT(Sum_Sq(K1869,1/($X$2*I$8*(1+H$1017+K1869/J1869))))/SQRT(Sum_Sq($X$2*K1869*I$8,1)),                   $AQ$2*SQRT(Sum_Sq($AH$2/(1+1/$A1869)+K1869*( 1/(H$1017+1+K1869/J1869)-1)/(1+($X$2*K1869*I$8)^2), (K1869^2*I$8*$X$2+1/($X$2*I$8*(H$1017+1+K1869/J1869           )))/(1+($X$2*K1869*I$8)^2))),           V_rtHz(J1869)/($X$2*I$8*(J1869*H$1017+J1869+K1869)),V_rtHz(K1869)*SQRT(Sum_Sq(J1869*I$8*$X$2*H$1017,1))/($X$2*I$8*(J1869*H$1017+J1869+K1869))))/SQRT(Sum_Sq(1/(1+$A1869)+$AC$2/$I$2-1/(1+(1+K1869/J1869)/H$1017),$X$2/$I$2)),IF(K1870&lt;0,"A",H1870))</f>
        <v>9.9331017726900522E-7</v>
      </c>
      <c r="J1869" s="13">
        <f t="shared" si="703"/>
        <v>1362.5048600145808</v>
      </c>
      <c r="K1869" s="12">
        <f t="shared" si="727"/>
        <v>22839.117603243736</v>
      </c>
      <c r="M1869" s="13">
        <f>IF(P1869&gt;0,SQRT(Sum_Sq($AI$2,V_rtHz($AH$2)/(1+1/$A1869),V_rtHz($AH$2*$A1869)/(1+$A1869),$AN$2*$AH$2/(1+1/$A1869),$AM$2*SQRT(Sum_Sq(P1869,1/($X$2*N$8*(1+M$1017+P1869/O1869))))/SQRT(Sum_Sq($X$2*P1869*N$8,1)),                   $AQ$2*SQRT(Sum_Sq($AH$2/(1+1/$A1869)+P1869*( 1/(M$1017+1+P1869/O1869)-1)/(1+($X$2*P1869*N$8)^2), (P1869^2*N$8*$X$2+1/($X$2*N$8*(M$1017+1+P1869/O1869           )))/(1+($X$2*P1869*N$8)^2))),           V_rtHz(O1869)/($X$2*N$8*(O1869*M$1017+O1869+P1869)),V_rtHz(P1869)*SQRT(Sum_Sq(O1869*N$8*$X$2*M$1017,1))/($X$2*N$8*(O1869*M$1017+O1869+P1869))))/SQRT(Sum_Sq(1/(1+$A1869)+$AC$2/$I$2-1/(1+(1+P1869/O1869)/M$1017),$X$2/$I$2)),IF(P1870&lt;0,"A",M1870))</f>
        <v>1.368631264282804E-6</v>
      </c>
      <c r="O1869" s="13">
        <f t="shared" si="704"/>
        <v>1334.4847614991825</v>
      </c>
      <c r="P1869" s="12">
        <f t="shared" si="728"/>
        <v>73740.106740053772</v>
      </c>
      <c r="R1869" s="13">
        <f>IF(U1869&gt;0,SQRT(Sum_Sq($AI$2,V_rtHz($AH$2)/(1+1/$A1869),V_rtHz($AH$2*$A1869)/(1+$A1869),$AN$2*$AH$2/(1+1/$A1869),$AM$2*SQRT(Sum_Sq(U1869,1/($X$2*S$8*(1+R$1017+U1869/T1869))))/SQRT(Sum_Sq($X$2*U1869*S$8,1)),                   $AQ$2*SQRT(Sum_Sq($AH$2/(1+1/$A1869)+U1869*( 1/(R$1017+1+U1869/T1869)-1)/(1+($X$2*U1869*S$8)^2), (U1869^2*S$8*$X$2+1/($X$2*S$8*(R$1017+1+U1869/T1869           )))/(1+($X$2*U1869*S$8)^2))),           V_rtHz(T1869)/($X$2*S$8*(T1869*R$1017+T1869+U1869)),V_rtHz(U1869)*SQRT(Sum_Sq(T1869*S$8*$X$2*R$1017,1))/($X$2*S$8*(T1869*R$1017+T1869+U1869))))/SQRT(Sum_Sq(1/(1+$A1869)+$AC$2/$I$2-1/(1+(1+U1869/T1869)/R$1017),$X$2/$I$2)),IF(U1870&lt;0,"A",R1870))</f>
        <v>2.1770079440769497E-6</v>
      </c>
      <c r="T1869" s="13">
        <f t="shared" si="705"/>
        <v>1325.9820955609291</v>
      </c>
      <c r="U1869" s="12">
        <f t="shared" si="729"/>
        <v>234681.96770560584</v>
      </c>
      <c r="X1869" s="13">
        <f>IF(AA1869&gt;0,SQRT(Sum_Sq($AI$2,V_rtHz($AH$2)/(1+1/$A1869),V_rtHz($AH$2*$A1869)/(1+$A1869),$AN$2*$AH$2/(1+1/$A1869),$AM$2*SQRT(Sum_Sq(AA1869,1/($X$2*Y$8*(1+X$1017+AA1869/Z1869))))/SQRT(Sum_Sq($X$2*AA1869*Y$8,1)),                   $AQ$2*SQRT(Sum_Sq($AH$2/(1+1/$A1869)+AA1869*( 1/(X$1017+1+AA1869/Z1869)-1)/(1+($X$2*AA1869*Y$8)^2), (AA1869^2*Y$8*$X$2+1/($X$2*Y$8*(X$1017+1+AA1869/Z1869           )))/(1+($X$2*AA1869*Y$8)^2))),           V_rtHz(Z1869)/($X$2*Y$8*(Z1869*X$1017+Z1869+AA1869)),V_rtHz(AA1869)*SQRT(Sum_Sq(Z1869*Y$8*$X$2*X$1017,1))/($X$2*Y$8*(Z1869*X$1017+Z1869+AA1869))))/SQRT(Sum_Sq(1/(1+$A1869)+$AC$2/$I$2-1/(1+(1+AA1869/Z1869)/X$1017),$X$2/$I$2)),IF(AA1870&lt;0,"A",X1870))</f>
        <v>3.717878187656743E-6</v>
      </c>
      <c r="Z1869" s="13">
        <f t="shared" si="706"/>
        <v>1323.3273954726703</v>
      </c>
      <c r="AA1869" s="12">
        <f t="shared" si="730"/>
        <v>743618.31465580931</v>
      </c>
      <c r="AC1869" s="13">
        <f>IF(AF1869&gt;0,SQRT(Sum_Sq($AI$2,V_rtHz($AH$2)/(1+1/$A1869),V_rtHz($AH$2*$A1869)/(1+$A1869),$AN$2*$AH$2/(1+1/$A1869),$AM$2*SQRT(Sum_Sq(AF1869,1/($X$2*AD$8*(1+AC$1017+AF1869/AE1869))))/SQRT(Sum_Sq($X$2*AF1869*AD$8,1)),                   $AQ$2*SQRT(Sum_Sq($AH$2/(1+1/$A1869)+AF1869*( 1/(AC$1017+1+AF1869/AE1869)-1)/(1+($X$2*AF1869*AD$8)^2), (AF1869^2*AD$8*$X$2+1/($X$2*AD$8*(AC$1017+1+AF1869/AE1869           )))/(1+($X$2*AF1869*AD$8)^2))),           V_rtHz(AE1869)/($X$2*AD$8*(AE1869*AC$1017+AE1869+AF1869)),V_rtHz(AF1869)*SQRT(Sum_Sq(AE1869*AD$8*$X$2*AC$1017,1))/($X$2*AD$8*(AE1869*AC$1017+AE1869+AF1869))))/SQRT(Sum_Sq(1/(1+$A1869)+$AC$2/$I$2-1/(1+(1+AF1869/AE1869)/AC$1017),$X$2/$I$2)),IF(AF1870&lt;0,"A",AC1870))</f>
        <v>6.5237819518429481E-6</v>
      </c>
      <c r="AE1869" s="13">
        <f t="shared" si="707"/>
        <v>1322.4912616857728</v>
      </c>
      <c r="AF1869" s="12">
        <f t="shared" si="731"/>
        <v>2353014.3173269583</v>
      </c>
      <c r="AG1869" s="13"/>
      <c r="AH1869" s="13">
        <f>IF(AK1869&gt;0,SQRT(Sum_Sq($AI$2,V_rtHz($AH$2)/(1+1/$A1869),V_rtHz($AH$2*$A1869)/(1+$A1869),$AN$2*$AH$2/(1+1/$A1869),$AM$2*SQRT(Sum_Sq(AK1869,1/($X$2*AI$8*(1+AH$1017+AK1869/AJ1869))))/SQRT(Sum_Sq($X$2*AK1869*AI$8,1)),                   $AQ$2*SQRT(Sum_Sq($AH$2/(1+1/$A1869)+AK1869*( 1/(AH$1017+1+AK1869/AJ1869)-1)/(1+($X$2*AK1869*AI$8)^2), (AK1869^2*AI$8*$X$2+1/($X$2*AI$8*(AH$1017+1+AK1869/AJ1869           )))/(1+($X$2*AK1869*AI$8)^2))),           V_rtHz(AJ1869)/($X$2*AI$8*(AJ1869*AH$1017+AJ1869+AK1869)),V_rtHz(AK1869)*SQRT(Sum_Sq(AJ1869*AI$8*$X$2*AH$1017,1))/($X$2*AI$8*(AJ1869*AH$1017+AJ1869+AK1869))))/SQRT(Sum_Sq(1/(1+$A1869)+$AC$2/$I$2-1/(1+(1+AK1869/AJ1869)/AH$1017),$X$2/$I$2)),IF(AK1870&lt;0,"A",AH1870))</f>
        <v>1.1554716225095985E-5</v>
      </c>
      <c r="AI1869" s="13"/>
      <c r="AJ1869" s="13">
        <f t="shared" si="708"/>
        <v>1322.2271869639635</v>
      </c>
      <c r="AK1869" s="12">
        <f t="shared" si="732"/>
        <v>7442370.7004450578</v>
      </c>
      <c r="AM1869" s="13">
        <f>IF(AP1869&gt;0,SQRT(Sum_Sq($AI$2,V_rtHz($AH$2)/(1+1/$A1869),V_rtHz($AH$2*$A1869)/(1+$A1869),$AN$2*$AH$2/(1+1/$A1869),$AM$2*SQRT(Sum_Sq(AP1869,1/($X$2*AN$8*(1+AM$1017+AP1869/AO1869))))/SQRT(Sum_Sq($X$2*AP1869*AN$8,1)),                   $AQ$2*SQRT(Sum_Sq($AH$2/(1+1/$A1869)+AP1869*( 1/(AM$1017+1+AP1869/AO1869)-1)/(1+($X$2*AP1869*AN$8)^2), (AP1869^2*AN$8*$X$2+1/($X$2*AN$8*(AM$1017+1+AP1869/AO1869           )))/(1+($X$2*AP1869*AN$8)^2))),           V_rtHz(AO1869)/($X$2*AN$8*(AO1869*AM$1017+AO1869+AP1869)),V_rtHz(AP1869)*SQRT(Sum_Sq(AO1869*AN$8*$X$2*AM$1017,1))/($X$2*AN$8*(AO1869*AM$1017+AO1869+AP1869))))/SQRT(Sum_Sq(1/(1+$A1869)+$AC$2/$I$2-1/(1+(1+AP1869/AO1869)/AM$1017),$X$2/$I$2)),IF(AP1870&lt;0,"A",AM1870))</f>
        <v>2.0539679785642047E-5</v>
      </c>
      <c r="AO1869" s="13">
        <f t="shared" si="709"/>
        <v>1322.1437125537009</v>
      </c>
      <c r="AP1869" s="12">
        <f t="shared" si="733"/>
        <v>23536328.492429484</v>
      </c>
      <c r="AR1869" s="13">
        <f t="shared" si="710"/>
        <v>31506.815879885424</v>
      </c>
      <c r="AS1869" s="13">
        <f t="shared" si="711"/>
        <v>0.34465664218175057</v>
      </c>
      <c r="AV1869" s="13"/>
      <c r="AW1869" s="13">
        <f t="shared" si="712"/>
        <v>9963.3300000000036</v>
      </c>
      <c r="AX1869" s="13">
        <f t="shared" si="713"/>
        <v>1.0898999999999957</v>
      </c>
      <c r="AZ1869" s="13"/>
      <c r="BA1869" s="13"/>
      <c r="BB1869" s="13">
        <f t="shared" si="714"/>
        <v>3150.681587988543</v>
      </c>
      <c r="BC1869" s="13">
        <f t="shared" si="715"/>
        <v>3.4465664218175083</v>
      </c>
      <c r="BD1869" s="13"/>
      <c r="BE1869" s="13"/>
      <c r="BG1869" s="13">
        <f t="shared" si="716"/>
        <v>996.3330000000002</v>
      </c>
      <c r="BH1869" s="13">
        <f t="shared" si="717"/>
        <v>10.898999999999996</v>
      </c>
      <c r="BI1869" s="13"/>
      <c r="BL1869" s="13">
        <f t="shared" si="718"/>
        <v>315.06815879885443</v>
      </c>
      <c r="BM1869" s="13">
        <f t="shared" si="719"/>
        <v>34.465664218175149</v>
      </c>
      <c r="BP1869" s="13"/>
      <c r="BQ1869" s="13">
        <f t="shared" si="720"/>
        <v>99.633300000000006</v>
      </c>
      <c r="BR1869" s="13">
        <f t="shared" si="721"/>
        <v>108.99000000000034</v>
      </c>
      <c r="BT1869" s="13"/>
      <c r="BU1869" s="13"/>
      <c r="BV1869" s="13">
        <f t="shared" si="722"/>
        <v>31.50681587988543</v>
      </c>
      <c r="BW1869" s="13">
        <f t="shared" si="723"/>
        <v>344.65664218175152</v>
      </c>
      <c r="CA1869" s="13">
        <f t="shared" si="724"/>
        <v>9.9633299999999991</v>
      </c>
      <c r="CB1869" s="13">
        <f t="shared" si="725"/>
        <v>1089.9000000000028</v>
      </c>
    </row>
    <row r="1870" spans="1:80" x14ac:dyDescent="0.3">
      <c r="A1870" s="13">
        <f t="shared" si="701"/>
        <v>1.3677288255958486</v>
      </c>
      <c r="C1870" s="13">
        <f>IF(F1870&gt;0,SQRT(Sum_Sq($AI$2,V_rtHz($AH$2)/(1+1/$A1870),V_rtHz($AH$2*$A1870)/(1+$A1870),$AN$2*$AH$2/(1+1/$A1870),$AM$2*SQRT(Sum_Sq(F1870,1/($X$2*D$8*(1+C$1017+F1870/E1870))))/SQRT(Sum_Sq($X$2*F1870*D$8,1)),                   $AQ$2*SQRT(Sum_Sq($AH$2/(1+1/$A1870)+F1870*( 1/(C$1017+1+F1870/E1870)-1)/(1+($X$2*F1870*D$8)^2), (F1870^2*D$8*$X$2+1/($X$2*D$8*(C$1017+1+F1870/E1870           )))/(1+($X$2*F1870*D$8)^2))),           V_rtHz(E1870)/($X$2*D$8*(E1870*C$1017+E1870+F1870)),V_rtHz(F1870)*SQRT(Sum_Sq(E1870*D$8*$X$2*C$1017,1))/($X$2*D$8*(E1870*C$1017+E1870+F1870))))/SQRT(Sum_Sq(1/(1+$A1870)+$AC$2/$I$2-1/(1+(1+F1870/E1870)/C$1017),$X$2/$I$2)),IF(F1871&lt;0,"A",C1871))</f>
        <v>8.9274672499935004E-7</v>
      </c>
      <c r="E1870" s="13">
        <f t="shared" si="702"/>
        <v>1452.5962775330679</v>
      </c>
      <c r="F1870" s="12">
        <f t="shared" si="726"/>
        <v>6774.425232800776</v>
      </c>
      <c r="H1870" s="13">
        <f>IF(K1870&gt;0,SQRT(Sum_Sq($AI$2,V_rtHz($AH$2)/(1+1/$A1870),V_rtHz($AH$2*$A1870)/(1+$A1870),$AN$2*$AH$2/(1+1/$A1870),$AM$2*SQRT(Sum_Sq(K1870,1/($X$2*I$8*(1+H$1017+K1870/J1870))))/SQRT(Sum_Sq($X$2*K1870*I$8,1)),                   $AQ$2*SQRT(Sum_Sq($AH$2/(1+1/$A1870)+K1870*( 1/(H$1017+1+K1870/J1870)-1)/(1+($X$2*K1870*I$8)^2), (K1870^2*I$8*$X$2+1/($X$2*I$8*(H$1017+1+K1870/J1870           )))/(1+($X$2*K1870*I$8)^2))),           V_rtHz(J1870)/($X$2*I$8*(J1870*H$1017+J1870+K1870)),V_rtHz(K1870)*SQRT(Sum_Sq(J1870*I$8*$X$2*H$1017,1))/($X$2*I$8*(J1870*H$1017+J1870+K1870))))/SQRT(Sum_Sq(1/(1+$A1870)+$AC$2/$I$2-1/(1+(1+K1870/J1870)/H$1017),$X$2/$I$2)),IF(K1871&lt;0,"A",H1871))</f>
        <v>1.0027099946158294E-6</v>
      </c>
      <c r="J1870" s="13">
        <f t="shared" si="703"/>
        <v>1352.9285394700087</v>
      </c>
      <c r="K1870" s="12">
        <f t="shared" si="727"/>
        <v>23000.77781273974</v>
      </c>
      <c r="M1870" s="13">
        <f>IF(P1870&gt;0,SQRT(Sum_Sq($AI$2,V_rtHz($AH$2)/(1+1/$A1870),V_rtHz($AH$2*$A1870)/(1+$A1870),$AN$2*$AH$2/(1+1/$A1870),$AM$2*SQRT(Sum_Sq(P1870,1/($X$2*N$8*(1+M$1017+P1870/O1870))))/SQRT(Sum_Sq($X$2*P1870*N$8,1)),                   $AQ$2*SQRT(Sum_Sq($AH$2/(1+1/$A1870)+P1870*( 1/(M$1017+1+P1870/O1870)-1)/(1+($X$2*P1870*N$8)^2), (P1870^2*N$8*$X$2+1/($X$2*N$8*(M$1017+1+P1870/O1870           )))/(1+($X$2*P1870*N$8)^2))),           V_rtHz(O1870)/($X$2*N$8*(O1870*M$1017+O1870+P1870)),V_rtHz(P1870)*SQRT(Sum_Sq(O1870*N$8*$X$2*M$1017,1))/($X$2*N$8*(O1870*M$1017+O1870+P1870))))/SQRT(Sum_Sq(1/(1+$A1870)+$AC$2/$I$2-1/(1+(1+P1870/O1870)/M$1017),$X$2/$I$2)),IF(P1871&lt;0,"A",M1871))</f>
        <v>1.3811212115961382E-6</v>
      </c>
      <c r="O1870" s="13">
        <f t="shared" si="704"/>
        <v>1325.4907121257356</v>
      </c>
      <c r="P1870" s="12">
        <f t="shared" si="728"/>
        <v>74240.466459481497</v>
      </c>
      <c r="R1870" s="13">
        <f>IF(U1870&gt;0,SQRT(Sum_Sq($AI$2,V_rtHz($AH$2)/(1+1/$A1870),V_rtHz($AH$2*$A1870)/(1+$A1870),$AN$2*$AH$2/(1+1/$A1870),$AM$2*SQRT(Sum_Sq(U1870,1/($X$2*S$8*(1+R$1017+U1870/T1870))))/SQRT(Sum_Sq($X$2*U1870*S$8,1)),                   $AQ$2*SQRT(Sum_Sq($AH$2/(1+1/$A1870)+U1870*( 1/(R$1017+1+U1870/T1870)-1)/(1+($X$2*U1870*S$8)^2), (U1870^2*S$8*$X$2+1/($X$2*S$8*(R$1017+1+U1870/T1870           )))/(1+($X$2*U1870*S$8)^2))),           V_rtHz(T1870)/($X$2*S$8*(T1870*R$1017+T1870+U1870)),V_rtHz(U1870)*SQRT(Sum_Sq(T1870*S$8*$X$2*R$1017,1))/($X$2*S$8*(T1870*R$1017+T1870+U1870))))/SQRT(Sum_Sq(1/(1+$A1870)+$AC$2/$I$2-1/(1+(1+U1870/T1870)/R$1017),$X$2/$I$2)),IF(U1871&lt;0,"A",R1871))</f>
        <v>2.1962197126417378E-6</v>
      </c>
      <c r="T1870" s="13">
        <f t="shared" si="705"/>
        <v>1317.1599341310009</v>
      </c>
      <c r="U1870" s="12">
        <f t="shared" si="729"/>
        <v>236253.83620095148</v>
      </c>
      <c r="X1870" s="13">
        <f>IF(AA1870&gt;0,SQRT(Sum_Sq($AI$2,V_rtHz($AH$2)/(1+1/$A1870),V_rtHz($AH$2*$A1870)/(1+$A1870),$AN$2*$AH$2/(1+1/$A1870),$AM$2*SQRT(Sum_Sq(AA1870,1/($X$2*Y$8*(1+X$1017+AA1870/Z1870))))/SQRT(Sum_Sq($X$2*AA1870*Y$8,1)),                   $AQ$2*SQRT(Sum_Sq($AH$2/(1+1/$A1870)+AA1870*( 1/(X$1017+1+AA1870/Z1870)-1)/(1+($X$2*AA1870*Y$8)^2), (AA1870^2*Y$8*$X$2+1/($X$2*Y$8*(X$1017+1+AA1870/Z1870           )))/(1+($X$2*AA1870*Y$8)^2))),           V_rtHz(Z1870)/($X$2*Y$8*(Z1870*X$1017+Z1870+AA1870)),V_rtHz(AA1870)*SQRT(Sum_Sq(Z1870*Y$8*$X$2*X$1017,1))/($X$2*Y$8*(Z1870*X$1017+Z1870+AA1870))))/SQRT(Sum_Sq(1/(1+$A1870)+$AC$2/$I$2-1/(1+(1+AA1870/Z1870)/X$1017),$X$2/$I$2)),IF(AA1871&lt;0,"A",X1871))</f>
        <v>3.7501823565106059E-6</v>
      </c>
      <c r="Z1870" s="13">
        <f t="shared" si="706"/>
        <v>1314.5584473815493</v>
      </c>
      <c r="AA1870" s="12">
        <f t="shared" si="730"/>
        <v>748578.72582186467</v>
      </c>
      <c r="AC1870" s="13">
        <f>IF(AF1870&gt;0,SQRT(Sum_Sq($AI$2,V_rtHz($AH$2)/(1+1/$A1870),V_rtHz($AH$2*$A1870)/(1+$A1870),$AN$2*$AH$2/(1+1/$A1870),$AM$2*SQRT(Sum_Sq(AF1870,1/($X$2*AD$8*(1+AC$1017+AF1870/AE1870))))/SQRT(Sum_Sq($X$2*AF1870*AD$8,1)),                   $AQ$2*SQRT(Sum_Sq($AH$2/(1+1/$A1870)+AF1870*( 1/(AC$1017+1+AF1870/AE1870)-1)/(1+($X$2*AF1870*AD$8)^2), (AF1870^2*AD$8*$X$2+1/($X$2*AD$8*(AC$1017+1+AF1870/AE1870           )))/(1+($X$2*AF1870*AD$8)^2))),           V_rtHz(AE1870)/($X$2*AD$8*(AE1870*AC$1017+AE1870+AF1870)),V_rtHz(AF1870)*SQRT(Sum_Sq(AE1870*AD$8*$X$2*AC$1017,1))/($X$2*AD$8*(AE1870*AC$1017+AE1870+AF1870))))/SQRT(Sum_Sq(1/(1+$A1870)+$AC$2/$I$2-1/(1+(1+AF1870/AE1870)/AC$1017),$X$2/$I$2)),IF(AF1871&lt;0,"A",AC1871))</f>
        <v>6.5801531741400017E-6</v>
      </c>
      <c r="AE1870" s="13">
        <f t="shared" si="707"/>
        <v>1313.739029306751</v>
      </c>
      <c r="AF1870" s="12">
        <f t="shared" si="731"/>
        <v>2368690.2831291449</v>
      </c>
      <c r="AG1870" s="13"/>
      <c r="AH1870" s="13">
        <f>IF(AK1870&gt;0,SQRT(Sum_Sq($AI$2,V_rtHz($AH$2)/(1+1/$A1870),V_rtHz($AH$2*$A1870)/(1+$A1870),$AN$2*$AH$2/(1+1/$A1870),$AM$2*SQRT(Sum_Sq(AK1870,1/($X$2*AI$8*(1+AH$1017+AK1870/AJ1870))))/SQRT(Sum_Sq($X$2*AK1870*AI$8,1)),                   $AQ$2*SQRT(Sum_Sq($AH$2/(1+1/$A1870)+AK1870*( 1/(AH$1017+1+AK1870/AJ1870)-1)/(1+($X$2*AK1870*AI$8)^2), (AK1870^2*AI$8*$X$2+1/($X$2*AI$8*(AH$1017+1+AK1870/AJ1870           )))/(1+($X$2*AK1870*AI$8)^2))),           V_rtHz(AJ1870)/($X$2*AI$8*(AJ1870*AH$1017+AJ1870+AK1870)),V_rtHz(AK1870)*SQRT(Sum_Sq(AJ1870*AI$8*$X$2*AH$1017,1))/($X$2*AI$8*(AJ1870*AH$1017+AJ1870+AK1870))))/SQRT(Sum_Sq(1/(1+$A1870)+$AC$2/$I$2-1/(1+(1+AK1870/AJ1870)/AH$1017),$X$2/$I$2)),IF(AK1871&lt;0,"A",AH1871))</f>
        <v>1.1654398503608417E-5</v>
      </c>
      <c r="AI1870" s="13"/>
      <c r="AJ1870" s="13">
        <f t="shared" si="708"/>
        <v>1313.4802294497563</v>
      </c>
      <c r="AK1870" s="12">
        <f t="shared" si="732"/>
        <v>7491932.2384584956</v>
      </c>
      <c r="AM1870" s="13">
        <f>IF(AP1870&gt;0,SQRT(Sum_Sq($AI$2,V_rtHz($AH$2)/(1+1/$A1870),V_rtHz($AH$2*$A1870)/(1+$A1870),$AN$2*$AH$2/(1+1/$A1870),$AM$2*SQRT(Sum_Sq(AP1870,1/($X$2*AN$8*(1+AM$1017+AP1870/AO1870))))/SQRT(Sum_Sq($X$2*AP1870*AN$8,1)),                   $AQ$2*SQRT(Sum_Sq($AH$2/(1+1/$A1870)+AP1870*( 1/(AM$1017+1+AP1870/AO1870)-1)/(1+($X$2*AP1870*AN$8)^2), (AP1870^2*AN$8*$X$2+1/($X$2*AN$8*(AM$1017+1+AP1870/AO1870           )))/(1+($X$2*AP1870*AN$8)^2))),           V_rtHz(AO1870)/($X$2*AN$8*(AO1870*AM$1017+AO1870+AP1870)),V_rtHz(AP1870)*SQRT(Sum_Sq(AO1870*AN$8*$X$2*AM$1017,1))/($X$2*AN$8*(AO1870*AM$1017+AO1870+AP1870))))/SQRT(Sum_Sq(1/(1+$A1870)+$AC$2/$I$2-1/(1+(1+AP1870/AO1870)/AM$1017),$X$2/$I$2)),IF(AP1871&lt;0,"A",AM1871))</f>
        <v>2.0716906411770713E-5</v>
      </c>
      <c r="AO1870" s="13">
        <f t="shared" si="709"/>
        <v>1313.398421989813</v>
      </c>
      <c r="AP1870" s="12">
        <f t="shared" si="733"/>
        <v>23693045.622606613</v>
      </c>
      <c r="AR1870" s="13">
        <f t="shared" si="710"/>
        <v>31506.815879885424</v>
      </c>
      <c r="AS1870" s="13">
        <f t="shared" si="711"/>
        <v>0.34465664218175224</v>
      </c>
      <c r="AV1870" s="13"/>
      <c r="AW1870" s="13">
        <f t="shared" si="712"/>
        <v>9963.3300000000036</v>
      </c>
      <c r="AX1870" s="13">
        <f t="shared" si="713"/>
        <v>1.089899999999993</v>
      </c>
      <c r="AZ1870" s="13"/>
      <c r="BA1870" s="13"/>
      <c r="BB1870" s="13">
        <f t="shared" si="714"/>
        <v>3150.681587988543</v>
      </c>
      <c r="BC1870" s="13">
        <f t="shared" si="715"/>
        <v>3.4465664218174807</v>
      </c>
      <c r="BD1870" s="13"/>
      <c r="BE1870" s="13"/>
      <c r="BG1870" s="13">
        <f t="shared" si="716"/>
        <v>996.3330000000002</v>
      </c>
      <c r="BH1870" s="13">
        <f t="shared" si="717"/>
        <v>10.898999999999996</v>
      </c>
      <c r="BI1870" s="13"/>
      <c r="BL1870" s="13">
        <f t="shared" si="718"/>
        <v>315.06815879885437</v>
      </c>
      <c r="BM1870" s="13">
        <f t="shared" si="719"/>
        <v>34.465664218175064</v>
      </c>
      <c r="BP1870" s="13"/>
      <c r="BQ1870" s="13">
        <f t="shared" si="720"/>
        <v>99.633300000000006</v>
      </c>
      <c r="BR1870" s="13">
        <f t="shared" si="721"/>
        <v>108.98999999999991</v>
      </c>
      <c r="BT1870" s="13"/>
      <c r="BU1870" s="13"/>
      <c r="BV1870" s="13">
        <f t="shared" si="722"/>
        <v>31.50681587988543</v>
      </c>
      <c r="BW1870" s="13">
        <f t="shared" si="723"/>
        <v>344.65664218175152</v>
      </c>
      <c r="CA1870" s="13">
        <f t="shared" si="724"/>
        <v>9.9633299999999974</v>
      </c>
      <c r="CB1870" s="13">
        <f t="shared" si="725"/>
        <v>1089.9000000000055</v>
      </c>
    </row>
    <row r="1871" spans="1:80" x14ac:dyDescent="0.3">
      <c r="A1871" s="13">
        <f t="shared" si="701"/>
        <v>1.3867558288718889</v>
      </c>
      <c r="C1871" s="13">
        <f>IF(F1871&gt;0,SQRT(Sum_Sq($AI$2,V_rtHz($AH$2)/(1+1/$A1871),V_rtHz($AH$2*$A1871)/(1+$A1871),$AN$2*$AH$2/(1+1/$A1871),$AM$2*SQRT(Sum_Sq(F1871,1/($X$2*D$8*(1+C$1017+F1871/E1871))))/SQRT(Sum_Sq($X$2*F1871*D$8,1)),                   $AQ$2*SQRT(Sum_Sq($AH$2/(1+1/$A1871)+F1871*( 1/(C$1017+1+F1871/E1871)-1)/(1+($X$2*F1871*D$8)^2), (F1871^2*D$8*$X$2+1/($X$2*D$8*(C$1017+1+F1871/E1871           )))/(1+($X$2*F1871*D$8)^2))),           V_rtHz(E1871)/($X$2*D$8*(E1871*C$1017+E1871+F1871)),V_rtHz(F1871)*SQRT(Sum_Sq(E1871*D$8*$X$2*C$1017,1))/($X$2*D$8*(E1871*C$1017+E1871+F1871))))/SQRT(Sum_Sq(1/(1+$A1871)+$AC$2/$I$2-1/(1+(1+F1871/E1871)/C$1017),$X$2/$I$2)),IF(F1872&lt;0,"A",C1872))</f>
        <v>9.008358305354366E-7</v>
      </c>
      <c r="E1871" s="13">
        <f t="shared" si="702"/>
        <v>1440.8184257842229</v>
      </c>
      <c r="F1871" s="12">
        <f t="shared" si="726"/>
        <v>6829.8022148324526</v>
      </c>
      <c r="H1871" s="13">
        <f>IF(K1871&gt;0,SQRT(Sum_Sq($AI$2,V_rtHz($AH$2)/(1+1/$A1871),V_rtHz($AH$2*$A1871)/(1+$A1871),$AN$2*$AH$2/(1+1/$A1871),$AM$2*SQRT(Sum_Sq(K1871,1/($X$2*I$8*(1+H$1017+K1871/J1871))))/SQRT(Sum_Sq($X$2*K1871*I$8,1)),                   $AQ$2*SQRT(Sum_Sq($AH$2/(1+1/$A1871)+K1871*( 1/(H$1017+1+K1871/J1871)-1)/(1+($X$2*K1871*I$8)^2), (K1871^2*I$8*$X$2+1/($X$2*I$8*(H$1017+1+K1871/J1871           )))/(1+($X$2*K1871*I$8)^2))),           V_rtHz(J1871)/($X$2*I$8*(J1871*H$1017+J1871+K1871)),V_rtHz(K1871)*SQRT(Sum_Sq(J1871*I$8*$X$2*H$1017,1))/($X$2*I$8*(J1871*H$1017+J1871+K1871))))/SQRT(Sum_Sq(1/(1+$A1871)+$AC$2/$I$2-1/(1+(1+K1871/J1871)/H$1017),$X$2/$I$2)),IF(K1872&lt;0,"A",H1872))</f>
        <v>1.0122817363463459E-6</v>
      </c>
      <c r="J1871" s="13">
        <f t="shared" si="703"/>
        <v>1343.4249448137846</v>
      </c>
      <c r="K1871" s="12">
        <f t="shared" si="727"/>
        <v>23163.488852127542</v>
      </c>
      <c r="M1871" s="13">
        <f>IF(P1871&gt;0,SQRT(Sum_Sq($AI$2,V_rtHz($AH$2)/(1+1/$A1871),V_rtHz($AH$2*$A1871)/(1+$A1871),$AN$2*$AH$2/(1+1/$A1871),$AM$2*SQRT(Sum_Sq(P1871,1/($X$2*N$8*(1+M$1017+P1871/O1871))))/SQRT(Sum_Sq($X$2*P1871*N$8,1)),                   $AQ$2*SQRT(Sum_Sq($AH$2/(1+1/$A1871)+P1871*( 1/(M$1017+1+P1871/O1871)-1)/(1+($X$2*P1871*N$8)^2), (P1871^2*N$8*$X$2+1/($X$2*N$8*(M$1017+1+P1871/O1871           )))/(1+($X$2*P1871*N$8)^2))),           V_rtHz(O1871)/($X$2*N$8*(O1871*M$1017+O1871+P1871)),V_rtHz(P1871)*SQRT(Sum_Sq(O1871*N$8*$X$2*M$1017,1))/($X$2*N$8*(O1871*M$1017+O1871+P1871))))/SQRT(Sum_Sq(1/(1+$A1871)+$AC$2/$I$2-1/(1+(1+P1871/O1871)/M$1017),$X$2/$I$2)),IF(P1872&lt;0,"A",M1872))</f>
        <v>1.3938290334152201E-6</v>
      </c>
      <c r="O1871" s="13">
        <f t="shared" si="704"/>
        <v>1316.5570781842732</v>
      </c>
      <c r="P1871" s="12">
        <f t="shared" si="728"/>
        <v>74744.232807315901</v>
      </c>
      <c r="R1871" s="13">
        <f>IF(U1871&gt;0,SQRT(Sum_Sq($AI$2,V_rtHz($AH$2)/(1+1/$A1871),V_rtHz($AH$2*$A1871)/(1+$A1871),$AN$2*$AH$2/(1+1/$A1871),$AM$2*SQRT(Sum_Sq(U1871,1/($X$2*S$8*(1+R$1017+U1871/T1871))))/SQRT(Sum_Sq($X$2*U1871*S$8,1)),                   $AQ$2*SQRT(Sum_Sq($AH$2/(1+1/$A1871)+U1871*( 1/(R$1017+1+U1871/T1871)-1)/(1+($X$2*U1871*S$8)^2), (U1871^2*S$8*$X$2+1/($X$2*S$8*(R$1017+1+U1871/T1871           )))/(1+($X$2*U1871*S$8)^2))),           V_rtHz(T1871)/($X$2*S$8*(T1871*R$1017+T1871+U1871)),V_rtHz(U1871)*SQRT(Sum_Sq(T1871*S$8*$X$2*R$1017,1))/($X$2*S$8*(T1871*R$1017+T1871+U1871))))/SQRT(Sum_Sq(1/(1+$A1871)+$AC$2/$I$2-1/(1+(1+U1871/T1871)/R$1017),$X$2/$I$2)),IF(U1872&lt;0,"A",R1872))</f>
        <v>2.2157571608662323E-6</v>
      </c>
      <c r="T1871" s="13">
        <f t="shared" si="705"/>
        <v>1308.3947167257938</v>
      </c>
      <c r="U1871" s="12">
        <f t="shared" si="729"/>
        <v>237836.55142491512</v>
      </c>
      <c r="X1871" s="13">
        <f>IF(AA1871&gt;0,SQRT(Sum_Sq($AI$2,V_rtHz($AH$2)/(1+1/$A1871),V_rtHz($AH$2*$A1871)/(1+$A1871),$AN$2*$AH$2/(1+1/$A1871),$AM$2*SQRT(Sum_Sq(AA1871,1/($X$2*Y$8*(1+X$1017+AA1871/Z1871))))/SQRT(Sum_Sq($X$2*AA1871*Y$8,1)),                   $AQ$2*SQRT(Sum_Sq($AH$2/(1+1/$A1871)+AA1871*( 1/(X$1017+1+AA1871/Z1871)-1)/(1+($X$2*AA1871*Y$8)^2), (AA1871^2*Y$8*$X$2+1/($X$2*Y$8*(X$1017+1+AA1871/Z1871           )))/(1+($X$2*AA1871*Y$8)^2))),           V_rtHz(Z1871)/($X$2*Y$8*(Z1871*X$1017+Z1871+AA1871)),V_rtHz(AA1871)*SQRT(Sum_Sq(Z1871*Y$8*$X$2*X$1017,1))/($X$2*Y$8*(Z1871*X$1017+Z1871+AA1871))))/SQRT(Sum_Sq(1/(1+$A1871)+$AC$2/$I$2-1/(1+(1+AA1871/Z1871)/X$1017),$X$2/$I$2)),IF(AA1872&lt;0,"A",X1872))</f>
        <v>3.7830271199265315E-6</v>
      </c>
      <c r="Z1871" s="13">
        <f t="shared" si="706"/>
        <v>1305.8453838200714</v>
      </c>
      <c r="AA1871" s="12">
        <f t="shared" si="730"/>
        <v>753573.50858839368</v>
      </c>
      <c r="AC1871" s="13">
        <f>IF(AF1871&gt;0,SQRT(Sum_Sq($AI$2,V_rtHz($AH$2)/(1+1/$A1871),V_rtHz($AH$2*$A1871)/(1+$A1871),$AN$2*$AH$2/(1+1/$A1871),$AM$2*SQRT(Sum_Sq(AF1871,1/($X$2*AD$8*(1+AC$1017+AF1871/AE1871))))/SQRT(Sum_Sq($X$2*AF1871*AD$8,1)),                   $AQ$2*SQRT(Sum_Sq($AH$2/(1+1/$A1871)+AF1871*( 1/(AC$1017+1+AF1871/AE1871)-1)/(1+($X$2*AF1871*AD$8)^2), (AF1871^2*AD$8*$X$2+1/($X$2*AD$8*(AC$1017+1+AF1871/AE1871           )))/(1+($X$2*AF1871*AD$8)^2))),           V_rtHz(AE1871)/($X$2*AD$8*(AE1871*AC$1017+AE1871+AF1871)),V_rtHz(AF1871)*SQRT(Sum_Sq(AE1871*AD$8*$X$2*AC$1017,1))/($X$2*AD$8*(AE1871*AC$1017+AE1871+AF1871))))/SQRT(Sum_Sq(1/(1+$A1871)+$AC$2/$I$2-1/(1+(1+AF1871/AE1871)/AC$1017),$X$2/$I$2)),IF(AF1872&lt;0,"A",AC1872))</f>
        <v>6.6374633548701157E-6</v>
      </c>
      <c r="AE1871" s="13">
        <f t="shared" si="707"/>
        <v>1305.0423501289645</v>
      </c>
      <c r="AF1871" s="12">
        <f t="shared" si="731"/>
        <v>2384475.0118483924</v>
      </c>
      <c r="AG1871" s="13"/>
      <c r="AH1871" s="13">
        <f>IF(AK1871&gt;0,SQRT(Sum_Sq($AI$2,V_rtHz($AH$2)/(1+1/$A1871),V_rtHz($AH$2*$A1871)/(1+$A1871),$AN$2*$AH$2/(1+1/$A1871),$AM$2*SQRT(Sum_Sq(AK1871,1/($X$2*AI$8*(1+AH$1017+AK1871/AJ1871))))/SQRT(Sum_Sq($X$2*AK1871*AI$8,1)),                   $AQ$2*SQRT(Sum_Sq($AH$2/(1+1/$A1871)+AK1871*( 1/(AH$1017+1+AK1871/AJ1871)-1)/(1+($X$2*AK1871*AI$8)^2), (AK1871^2*AI$8*$X$2+1/($X$2*AI$8*(AH$1017+1+AK1871/AJ1871           )))/(1+($X$2*AK1871*AI$8)^2))),           V_rtHz(AJ1871)/($X$2*AI$8*(AJ1871*AH$1017+AJ1871+AK1871)),V_rtHz(AK1871)*SQRT(Sum_Sq(AJ1871*AI$8*$X$2*AH$1017,1))/($X$2*AI$8*(AJ1871*AH$1017+AJ1871+AK1871))))/SQRT(Sum_Sq(1/(1+$A1871)+$AC$2/$I$2-1/(1+(1+AK1871/AJ1871)/AH$1017),$X$2/$I$2)),IF(AK1872&lt;0,"A",AH1872))</f>
        <v>1.1755738765671457E-5</v>
      </c>
      <c r="AI1871" s="13"/>
      <c r="AJ1871" s="13">
        <f t="shared" si="708"/>
        <v>1304.7887207294091</v>
      </c>
      <c r="AK1871" s="12">
        <f t="shared" si="732"/>
        <v>7541837.7851177361</v>
      </c>
      <c r="AM1871" s="13">
        <f>IF(AP1871&gt;0,SQRT(Sum_Sq($AI$2,V_rtHz($AH$2)/(1+1/$A1871),V_rtHz($AH$2*$A1871)/(1+$A1871),$AN$2*$AH$2/(1+1/$A1871),$AM$2*SQRT(Sum_Sq(AP1871,1/($X$2*AN$8*(1+AM$1017+AP1871/AO1871))))/SQRT(Sum_Sq($X$2*AP1871*AN$8,1)),                   $AQ$2*SQRT(Sum_Sq($AH$2/(1+1/$A1871)+AP1871*( 1/(AM$1017+1+AP1871/AO1871)-1)/(1+($X$2*AP1871*AN$8)^2), (AP1871^2*AN$8*$X$2+1/($X$2*AN$8*(AM$1017+1+AP1871/AO1871           )))/(1+($X$2*AP1871*AN$8)^2))),           V_rtHz(AO1871)/($X$2*AN$8*(AO1871*AM$1017+AO1871+AP1871)),V_rtHz(AP1871)*SQRT(Sum_Sq(AO1871*AN$8*$X$2*AM$1017,1))/($X$2*AN$8*(AO1871*AM$1017+AO1871+AP1871))))/SQRT(Sum_Sq(1/(1+$A1871)+$AC$2/$I$2-1/(1+(1+AP1871/AO1871)/AM$1017),$X$2/$I$2)),IF(AP1872&lt;0,"A",AM1872))</f>
        <v>2.0897080376180117E-5</v>
      </c>
      <c r="AO1871" s="13">
        <f t="shared" si="709"/>
        <v>1304.7085472399517</v>
      </c>
      <c r="AP1871" s="12">
        <f t="shared" si="733"/>
        <v>23850850.673657093</v>
      </c>
      <c r="AR1871" s="13">
        <f t="shared" si="710"/>
        <v>31506.815879885424</v>
      </c>
      <c r="AS1871" s="13">
        <f t="shared" si="711"/>
        <v>0.34465664218175224</v>
      </c>
      <c r="AV1871" s="13"/>
      <c r="AW1871" s="13">
        <f t="shared" si="712"/>
        <v>9963.3300000000036</v>
      </c>
      <c r="AX1871" s="13">
        <f t="shared" si="713"/>
        <v>1.0898999999999985</v>
      </c>
      <c r="AZ1871" s="13"/>
      <c r="BA1871" s="13"/>
      <c r="BB1871" s="13">
        <f t="shared" si="714"/>
        <v>3150.681587988543</v>
      </c>
      <c r="BC1871" s="13">
        <f t="shared" si="715"/>
        <v>3.4465664218174878</v>
      </c>
      <c r="BD1871" s="13"/>
      <c r="BE1871" s="13"/>
      <c r="BG1871" s="13">
        <f t="shared" si="716"/>
        <v>996.3330000000002</v>
      </c>
      <c r="BH1871" s="13">
        <f t="shared" si="717"/>
        <v>10.899000000000013</v>
      </c>
      <c r="BI1871" s="13"/>
      <c r="BL1871" s="13">
        <f t="shared" si="718"/>
        <v>315.06815879885437</v>
      </c>
      <c r="BM1871" s="13">
        <f t="shared" si="719"/>
        <v>34.465664218175242</v>
      </c>
      <c r="BP1871" s="13"/>
      <c r="BQ1871" s="13">
        <f t="shared" si="720"/>
        <v>99.633299999999991</v>
      </c>
      <c r="BR1871" s="13">
        <f t="shared" si="721"/>
        <v>108.98999999999991</v>
      </c>
      <c r="BT1871" s="13"/>
      <c r="BU1871" s="13"/>
      <c r="BV1871" s="13">
        <f t="shared" si="722"/>
        <v>31.50681587988543</v>
      </c>
      <c r="BW1871" s="13">
        <f t="shared" si="723"/>
        <v>344.65664218175209</v>
      </c>
      <c r="CA1871" s="13">
        <f t="shared" si="724"/>
        <v>9.9633299999999991</v>
      </c>
      <c r="CB1871" s="13">
        <f t="shared" si="725"/>
        <v>1089.9000000000001</v>
      </c>
    </row>
    <row r="1872" spans="1:80" x14ac:dyDescent="0.3">
      <c r="A1872" s="13">
        <f t="shared" si="701"/>
        <v>1.4060475241299129</v>
      </c>
      <c r="C1872" s="13">
        <f>IF(F1872&gt;0,SQRT(Sum_Sq($AI$2,V_rtHz($AH$2)/(1+1/$A1872),V_rtHz($AH$2*$A1872)/(1+$A1872),$AN$2*$AH$2/(1+1/$A1872),$AM$2*SQRT(Sum_Sq(F1872,1/($X$2*D$8*(1+C$1017+F1872/E1872))))/SQRT(Sum_Sq($X$2*F1872*D$8,1)),                   $AQ$2*SQRT(Sum_Sq($AH$2/(1+1/$A1872)+F1872*( 1/(C$1017+1+F1872/E1872)-1)/(1+($X$2*F1872*D$8)^2), (F1872^2*D$8*$X$2+1/($X$2*D$8*(C$1017+1+F1872/E1872           )))/(1+($X$2*F1872*D$8)^2))),           V_rtHz(E1872)/($X$2*D$8*(E1872*C$1017+E1872+F1872)),V_rtHz(F1872)*SQRT(Sum_Sq(E1872*D$8*$X$2*C$1017,1))/($X$2*D$8*(E1872*C$1017+E1872+F1872))))/SQRT(Sum_Sq(1/(1+$A1872)+$AC$2/$I$2-1/(1+(1+F1872/E1872)/C$1017),$X$2/$I$2)),IF(F1873&lt;0,"A",C1873))</f>
        <v>9.0909026050486937E-7</v>
      </c>
      <c r="E1872" s="13">
        <f t="shared" si="702"/>
        <v>1429.1685449265947</v>
      </c>
      <c r="F1872" s="12">
        <f t="shared" si="726"/>
        <v>6885.4754119276568</v>
      </c>
      <c r="H1872" s="13">
        <f>IF(K1872&gt;0,SQRT(Sum_Sq($AI$2,V_rtHz($AH$2)/(1+1/$A1872),V_rtHz($AH$2*$A1872)/(1+$A1872),$AN$2*$AH$2/(1+1/$A1872),$AM$2*SQRT(Sum_Sq(K1872,1/($X$2*I$8*(1+H$1017+K1872/J1872))))/SQRT(Sum_Sq($X$2*K1872*I$8,1)),                   $AQ$2*SQRT(Sum_Sq($AH$2/(1+1/$A1872)+K1872*( 1/(H$1017+1+K1872/J1872)-1)/(1+($X$2*K1872*I$8)^2), (K1872^2*I$8*$X$2+1/($X$2*I$8*(H$1017+1+K1872/J1872           )))/(1+($X$2*K1872*I$8)^2))),           V_rtHz(J1872)/($X$2*I$8*(J1872*H$1017+J1872+K1872)),V_rtHz(K1872)*SQRT(Sum_Sq(J1872*I$8*$X$2*H$1017,1))/($X$2*I$8*(J1872*H$1017+J1872+K1872))))/SQRT(Sum_Sq(1/(1+$A1872)+$AC$2/$I$2-1/(1+(1+K1872/J1872)/H$1017),$X$2/$I$2)),IF(K1873&lt;0,"A",H1873))</f>
        <v>1.0220283860476024E-6</v>
      </c>
      <c r="J1872" s="13">
        <f t="shared" si="703"/>
        <v>1333.993389506353</v>
      </c>
      <c r="K1872" s="12">
        <f t="shared" si="727"/>
        <v>23327.258573882129</v>
      </c>
      <c r="M1872" s="13">
        <f>IF(P1872&gt;0,SQRT(Sum_Sq($AI$2,V_rtHz($AH$2)/(1+1/$A1872),V_rtHz($AH$2*$A1872)/(1+$A1872),$AN$2*$AH$2/(1+1/$A1872),$AM$2*SQRT(Sum_Sq(P1872,1/($X$2*N$8*(1+M$1017+P1872/O1872))))/SQRT(Sum_Sq($X$2*P1872*N$8,1)),                   $AQ$2*SQRT(Sum_Sq($AH$2/(1+1/$A1872)+P1872*( 1/(M$1017+1+P1872/O1872)-1)/(1+($X$2*P1872*N$8)^2), (P1872^2*N$8*$X$2+1/($X$2*N$8*(M$1017+1+P1872/O1872           )))/(1+($X$2*P1872*N$8)^2))),           V_rtHz(O1872)/($X$2*N$8*(O1872*M$1017+O1872+P1872)),V_rtHz(P1872)*SQRT(Sum_Sq(O1872*N$8*$X$2*M$1017,1))/($X$2*N$8*(O1872*M$1017+O1872+P1872))))/SQRT(Sum_Sq(1/(1+$A1872)+$AC$2/$I$2-1/(1+(1+P1872/O1872)/M$1017),$X$2/$I$2)),IF(P1873&lt;0,"A",M1873))</f>
        <v>1.4067584239396754E-6</v>
      </c>
      <c r="O1872" s="13">
        <f t="shared" si="704"/>
        <v>1307.6834414917682</v>
      </c>
      <c r="P1872" s="12">
        <f t="shared" si="728"/>
        <v>75251.429844265076</v>
      </c>
      <c r="R1872" s="13">
        <f>IF(U1872&gt;0,SQRT(Sum_Sq($AI$2,V_rtHz($AH$2)/(1+1/$A1872),V_rtHz($AH$2*$A1872)/(1+$A1872),$AN$2*$AH$2/(1+1/$A1872),$AM$2*SQRT(Sum_Sq(U1872,1/($X$2*S$8*(1+R$1017+U1872/T1872))))/SQRT(Sum_Sq($X$2*U1872*S$8,1)),                   $AQ$2*SQRT(Sum_Sq($AH$2/(1+1/$A1872)+U1872*( 1/(R$1017+1+U1872/T1872)-1)/(1+($X$2*U1872*S$8)^2), (U1872^2*S$8*$X$2+1/($X$2*S$8*(R$1017+1+U1872/T1872           )))/(1+($X$2*U1872*S$8)^2))),           V_rtHz(T1872)/($X$2*S$8*(T1872*R$1017+T1872+U1872)),V_rtHz(U1872)*SQRT(Sum_Sq(T1872*S$8*$X$2*R$1017,1))/($X$2*S$8*(T1872*R$1017+T1872+U1872))))/SQRT(Sum_Sq(1/(1+$A1872)+$AC$2/$I$2-1/(1+(1+U1872/T1872)/R$1017),$X$2/$I$2)),IF(U1873&lt;0,"A",R1873))</f>
        <v>2.2356256372924622E-6</v>
      </c>
      <c r="T1872" s="13">
        <f t="shared" si="705"/>
        <v>1299.686095358403</v>
      </c>
      <c r="U1872" s="12">
        <f t="shared" si="729"/>
        <v>239430.1889048286</v>
      </c>
      <c r="X1872" s="13">
        <f>IF(AA1872&gt;0,SQRT(Sum_Sq($AI$2,V_rtHz($AH$2)/(1+1/$A1872),V_rtHz($AH$2*$A1872)/(1+$A1872),$AN$2*$AH$2/(1+1/$A1872),$AM$2*SQRT(Sum_Sq(AA1872,1/($X$2*Y$8*(1+X$1017+AA1872/Z1872))))/SQRT(Sum_Sq($X$2*AA1872*Y$8,1)),                   $AQ$2*SQRT(Sum_Sq($AH$2/(1+1/$A1872)+AA1872*( 1/(X$1017+1+AA1872/Z1872)-1)/(1+($X$2*AA1872*Y$8)^2), (AA1872^2*Y$8*$X$2+1/($X$2*Y$8*(X$1017+1+AA1872/Z1872           )))/(1+($X$2*AA1872*Y$8)^2))),           V_rtHz(Z1872)/($X$2*Y$8*(Z1872*X$1017+Z1872+AA1872)),V_rtHz(AA1872)*SQRT(Sum_Sq(Z1872*Y$8*$X$2*X$1017,1))/($X$2*Y$8*(Z1872*X$1017+Z1872+AA1872))))/SQRT(Sum_Sq(1/(1+$A1872)+$AC$2/$I$2-1/(1+(1+AA1872/Z1872)/X$1017),$X$2/$I$2)),IF(AA1873&lt;0,"A",X1873))</f>
        <v>3.816421202834917E-6</v>
      </c>
      <c r="Z1872" s="13">
        <f t="shared" si="706"/>
        <v>1297.1878777185239</v>
      </c>
      <c r="AA1872" s="12">
        <f t="shared" si="730"/>
        <v>758602.90129289776</v>
      </c>
      <c r="AC1872" s="13">
        <f>IF(AF1872&gt;0,SQRT(Sum_Sq($AI$2,V_rtHz($AH$2)/(1+1/$A1872),V_rtHz($AH$2*$A1872)/(1+$A1872),$AN$2*$AH$2/(1+1/$A1872),$AM$2*SQRT(Sum_Sq(AF1872,1/($X$2*AD$8*(1+AC$1017+AF1872/AE1872))))/SQRT(Sum_Sq($X$2*AF1872*AD$8,1)),                   $AQ$2*SQRT(Sum_Sq($AH$2/(1+1/$A1872)+AF1872*( 1/(AC$1017+1+AF1872/AE1872)-1)/(1+($X$2*AF1872*AD$8)^2), (AF1872^2*AD$8*$X$2+1/($X$2*AD$8*(AC$1017+1+AF1872/AE1872           )))/(1+($X$2*AF1872*AD$8)^2))),           V_rtHz(AE1872)/($X$2*AD$8*(AE1872*AC$1017+AE1872+AF1872)),V_rtHz(AF1872)*SQRT(Sum_Sq(AE1872*AD$8*$X$2*AC$1017,1))/($X$2*AD$8*(AE1872*AC$1017+AE1872+AF1872))))/SQRT(Sum_Sq(1/(1+$A1872)+$AC$2/$I$2-1/(1+(1+AF1872/AE1872)/AC$1017),$X$2/$I$2)),IF(AF1873&lt;0,"A",AC1873))</f>
        <v>6.6957275479804154E-6</v>
      </c>
      <c r="AE1872" s="13">
        <f t="shared" si="707"/>
        <v>1296.4009035744691</v>
      </c>
      <c r="AF1872" s="12">
        <f t="shared" si="731"/>
        <v>2400369.2566908668</v>
      </c>
      <c r="AG1872" s="13"/>
      <c r="AH1872" s="13">
        <f>IF(AK1872&gt;0,SQRT(Sum_Sq($AI$2,V_rtHz($AH$2)/(1+1/$A1872),V_rtHz($AH$2*$A1872)/(1+$A1872),$AN$2*$AH$2/(1+1/$A1872),$AM$2*SQRT(Sum_Sq(AK1872,1/($X$2*AI$8*(1+AH$1017+AK1872/AJ1872))))/SQRT(Sum_Sq($X$2*AK1872*AI$8,1)),                   $AQ$2*SQRT(Sum_Sq($AH$2/(1+1/$A1872)+AK1872*( 1/(AH$1017+1+AK1872/AJ1872)-1)/(1+($X$2*AK1872*AI$8)^2), (AK1872^2*AI$8*$X$2+1/($X$2*AI$8*(AH$1017+1+AK1872/AJ1872           )))/(1+($X$2*AK1872*AI$8)^2))),           V_rtHz(AJ1872)/($X$2*AI$8*(AJ1872*AH$1017+AJ1872+AK1872)),V_rtHz(AK1872)*SQRT(Sum_Sq(AJ1872*AI$8*$X$2*AH$1017,1))/($X$2*AI$8*(AJ1872*AH$1017+AJ1872+AK1872))))/SQRT(Sum_Sq(1/(1+$A1872)+$AC$2/$I$2-1/(1+(1+AK1872/AJ1872)/AH$1017),$X$2/$I$2)),IF(AK1873&lt;0,"A",AH1873))</f>
        <v>1.1858763539419784E-5</v>
      </c>
      <c r="AI1872" s="13"/>
      <c r="AJ1872" s="13">
        <f t="shared" si="708"/>
        <v>1296.1523422657331</v>
      </c>
      <c r="AK1872" s="12">
        <f t="shared" si="732"/>
        <v>7592089.7217921484</v>
      </c>
      <c r="AM1872" s="13">
        <f>IF(AP1872&gt;0,SQRT(Sum_Sq($AI$2,V_rtHz($AH$2)/(1+1/$A1872),V_rtHz($AH$2*$A1872)/(1+$A1872),$AN$2*$AH$2/(1+1/$A1872),$AM$2*SQRT(Sum_Sq(AP1872,1/($X$2*AN$8*(1+AM$1017+AP1872/AO1872))))/SQRT(Sum_Sq($X$2*AP1872*AN$8,1)),                   $AQ$2*SQRT(Sum_Sq($AH$2/(1+1/$A1872)+AP1872*( 1/(AM$1017+1+AP1872/AO1872)-1)/(1+($X$2*AP1872*AN$8)^2), (AP1872^2*AN$8*$X$2+1/($X$2*AN$8*(AM$1017+1+AP1872/AO1872           )))/(1+($X$2*AP1872*AN$8)^2))),           V_rtHz(AO1872)/($X$2*AN$8*(AO1872*AM$1017+AO1872+AP1872)),V_rtHz(AP1872)*SQRT(Sum_Sq(AO1872*AN$8*$X$2*AM$1017,1))/($X$2*AN$8*(AO1872*AM$1017+AO1872+AP1872))))/SQRT(Sum_Sq(1/(1+$A1872)+$AC$2/$I$2-1/(1+(1+AP1872/AO1872)/AM$1017),$X$2/$I$2)),IF(AP1873&lt;0,"A",AM1873))</f>
        <v>2.108024884000646E-5</v>
      </c>
      <c r="AO1872" s="13">
        <f t="shared" si="709"/>
        <v>1296.073770411065</v>
      </c>
      <c r="AP1872" s="12">
        <f t="shared" si="733"/>
        <v>24009751.175656147</v>
      </c>
      <c r="AR1872" s="13">
        <f t="shared" si="710"/>
        <v>31506.815879885424</v>
      </c>
      <c r="AS1872" s="13">
        <f t="shared" si="711"/>
        <v>0.34465664218175113</v>
      </c>
      <c r="AV1872" s="13"/>
      <c r="AW1872" s="13">
        <f t="shared" si="712"/>
        <v>9963.3300000000036</v>
      </c>
      <c r="AX1872" s="13">
        <f t="shared" si="713"/>
        <v>1.0898999999999957</v>
      </c>
      <c r="AZ1872" s="13"/>
      <c r="BA1872" s="13"/>
      <c r="BB1872" s="13">
        <f t="shared" si="714"/>
        <v>3150.681587988543</v>
      </c>
      <c r="BC1872" s="13">
        <f t="shared" si="715"/>
        <v>3.4465664218174878</v>
      </c>
      <c r="BD1872" s="13"/>
      <c r="BE1872" s="13"/>
      <c r="BG1872" s="13">
        <f t="shared" si="716"/>
        <v>996.3330000000002</v>
      </c>
      <c r="BH1872" s="13">
        <f t="shared" si="717"/>
        <v>10.899000000000013</v>
      </c>
      <c r="BI1872" s="13"/>
      <c r="BL1872" s="13">
        <f t="shared" si="718"/>
        <v>315.06815879885437</v>
      </c>
      <c r="BM1872" s="13">
        <f t="shared" si="719"/>
        <v>34.465664218174979</v>
      </c>
      <c r="BP1872" s="13"/>
      <c r="BQ1872" s="13">
        <f t="shared" si="720"/>
        <v>99.633299999999991</v>
      </c>
      <c r="BR1872" s="13">
        <f t="shared" si="721"/>
        <v>108.9899999999997</v>
      </c>
      <c r="BT1872" s="13"/>
      <c r="BU1872" s="13"/>
      <c r="BV1872" s="13">
        <f t="shared" si="722"/>
        <v>31.50681587988543</v>
      </c>
      <c r="BW1872" s="13">
        <f t="shared" si="723"/>
        <v>344.65664218174993</v>
      </c>
      <c r="CA1872" s="13">
        <f t="shared" si="724"/>
        <v>9.9633299999999991</v>
      </c>
      <c r="CB1872" s="13">
        <f t="shared" si="725"/>
        <v>1089.8999999999949</v>
      </c>
    </row>
    <row r="1873" spans="1:80" x14ac:dyDescent="0.3">
      <c r="A1873" s="13">
        <f t="shared" si="701"/>
        <v>1.4256075936021855</v>
      </c>
      <c r="C1873" s="13">
        <f>IF(F1873&gt;0,SQRT(Sum_Sq($AI$2,V_rtHz($AH$2)/(1+1/$A1873),V_rtHz($AH$2*$A1873)/(1+$A1873),$AN$2*$AH$2/(1+1/$A1873),$AM$2*SQRT(Sum_Sq(F1873,1/($X$2*D$8*(1+C$1017+F1873/E1873))))/SQRT(Sum_Sq($X$2*F1873*D$8,1)),                   $AQ$2*SQRT(Sum_Sq($AH$2/(1+1/$A1873)+F1873*( 1/(C$1017+1+F1873/E1873)-1)/(1+($X$2*F1873*D$8)^2), (F1873^2*D$8*$X$2+1/($X$2*D$8*(C$1017+1+F1873/E1873           )))/(1+($X$2*F1873*D$8)^2))),           V_rtHz(E1873)/($X$2*D$8*(E1873*C$1017+E1873+F1873)),V_rtHz(F1873)*SQRT(Sum_Sq(E1873*D$8*$X$2*C$1017,1))/($X$2*D$8*(E1873*C$1017+E1873+F1873))))/SQRT(Sum_Sq(1/(1+$A1873)+$AC$2/$I$2-1/(1+(1+F1873/E1873)/C$1017),$X$2/$I$2)),IF(F1874&lt;0,"A",C1874))</f>
        <v>9.1751263000920172E-7</v>
      </c>
      <c r="E1873" s="13">
        <f t="shared" si="702"/>
        <v>1417.6444217135884</v>
      </c>
      <c r="F1873" s="12">
        <f t="shared" si="726"/>
        <v>6941.447886979804</v>
      </c>
      <c r="H1873" s="13">
        <f>IF(K1873&gt;0,SQRT(Sum_Sq($AI$2,V_rtHz($AH$2)/(1+1/$A1873),V_rtHz($AH$2*$A1873)/(1+$A1873),$AN$2*$AH$2/(1+1/$A1873),$AM$2*SQRT(Sum_Sq(K1873,1/($X$2*I$8*(1+H$1017+K1873/J1873))))/SQRT(Sum_Sq($X$2*K1873*I$8,1)),                   $AQ$2*SQRT(Sum_Sq($AH$2/(1+1/$A1873)+K1873*( 1/(H$1017+1+K1873/J1873)-1)/(1+($X$2*K1873*I$8)^2), (K1873^2*I$8*$X$2+1/($X$2*I$8*(H$1017+1+K1873/J1873           )))/(1+($X$2*K1873*I$8)^2))),           V_rtHz(J1873)/($X$2*I$8*(J1873*H$1017+J1873+K1873)),V_rtHz(K1873)*SQRT(Sum_Sq(J1873*I$8*$X$2*H$1017,1))/($X$2*I$8*(J1873*H$1017+J1873+K1873))))/SQRT(Sum_Sq(1/(1+$A1873)+$AC$2/$I$2-1/(1+(1+K1873/J1873)/H$1017),$X$2/$I$2)),IF(K1874&lt;0,"A",H1874))</f>
        <v>1.0319529870556273E-6</v>
      </c>
      <c r="J1873" s="13">
        <f t="shared" si="703"/>
        <v>1324.6331965345339</v>
      </c>
      <c r="K1873" s="12">
        <f t="shared" si="727"/>
        <v>23492.094879001383</v>
      </c>
      <c r="M1873" s="13">
        <f>IF(P1873&gt;0,SQRT(Sum_Sq($AI$2,V_rtHz($AH$2)/(1+1/$A1873),V_rtHz($AH$2*$A1873)/(1+$A1873),$AN$2*$AH$2/(1+1/$A1873),$AM$2*SQRT(Sum_Sq(P1873,1/($X$2*N$8*(1+M$1017+P1873/O1873))))/SQRT(Sum_Sq($X$2*P1873*N$8,1)),                   $AQ$2*SQRT(Sum_Sq($AH$2/(1+1/$A1873)+P1873*( 1/(M$1017+1+P1873/O1873)-1)/(1+($X$2*P1873*N$8)^2), (P1873^2*N$8*$X$2+1/($X$2*N$8*(M$1017+1+P1873/O1873           )))/(1+($X$2*P1873*N$8)^2))),           V_rtHz(O1873)/($X$2*N$8*(O1873*M$1017+O1873+P1873)),V_rtHz(P1873)*SQRT(Sum_Sq(O1873*N$8*$X$2*M$1017,1))/($X$2*N$8*(O1873*M$1017+O1873+P1873))))/SQRT(Sum_Sq(1/(1+$A1873)+$AC$2/$I$2-1/(1+(1+P1873/O1873)/M$1017),$X$2/$I$2)),IF(P1874&lt;0,"A",M1874))</f>
        <v>1.4199131470106162E-6</v>
      </c>
      <c r="O1873" s="13">
        <f t="shared" si="704"/>
        <v>1298.8693872370493</v>
      </c>
      <c r="P1873" s="12">
        <f t="shared" si="728"/>
        <v>75762.081794268641</v>
      </c>
      <c r="R1873" s="13">
        <f>IF(U1873&gt;0,SQRT(Sum_Sq($AI$2,V_rtHz($AH$2)/(1+1/$A1873),V_rtHz($AH$2*$A1873)/(1+$A1873),$AN$2*$AH$2/(1+1/$A1873),$AM$2*SQRT(Sum_Sq(U1873,1/($X$2*S$8*(1+R$1017+U1873/T1873))))/SQRT(Sum_Sq($X$2*U1873*S$8,1)),                   $AQ$2*SQRT(Sum_Sq($AH$2/(1+1/$A1873)+U1873*( 1/(R$1017+1+U1873/T1873)-1)/(1+($X$2*U1873*S$8)^2), (U1873^2*S$8*$X$2+1/($X$2*S$8*(R$1017+1+U1873/T1873           )))/(1+($X$2*U1873*S$8)^2))),           V_rtHz(T1873)/($X$2*S$8*(T1873*R$1017+T1873+U1873)),V_rtHz(U1873)*SQRT(Sum_Sq(T1873*S$8*$X$2*R$1017,1))/($X$2*S$8*(T1873*R$1017+T1873+U1873))))/SQRT(Sum_Sq(1/(1+$A1873)+$AC$2/$I$2-1/(1+(1+U1873/T1873)/R$1017),$X$2/$I$2)),IF(U1874&lt;0,"A",R1874))</f>
        <v>2.2558305866081136E-6</v>
      </c>
      <c r="T1873" s="13">
        <f t="shared" si="705"/>
        <v>1291.0337239857711</v>
      </c>
      <c r="U1873" s="12">
        <f t="shared" si="729"/>
        <v>241034.82468911182</v>
      </c>
      <c r="X1873" s="13">
        <f>IF(AA1873&gt;0,SQRT(Sum_Sq($AI$2,V_rtHz($AH$2)/(1+1/$A1873),V_rtHz($AH$2*$A1873)/(1+$A1873),$AN$2*$AH$2/(1+1/$A1873),$AM$2*SQRT(Sum_Sq(AA1873,1/($X$2*Y$8*(1+X$1017+AA1873/Z1873))))/SQRT(Sum_Sq($X$2*AA1873*Y$8,1)),                   $AQ$2*SQRT(Sum_Sq($AH$2/(1+1/$A1873)+AA1873*( 1/(X$1017+1+AA1873/Z1873)-1)/(1+($X$2*AA1873*Y$8)^2), (AA1873^2*Y$8*$X$2+1/($X$2*Y$8*(X$1017+1+AA1873/Z1873           )))/(1+($X$2*AA1873*Y$8)^2))),           V_rtHz(Z1873)/($X$2*Y$8*(Z1873*X$1017+Z1873+AA1873)),V_rtHz(AA1873)*SQRT(Sum_Sq(Z1873*Y$8*$X$2*X$1017,1))/($X$2*Y$8*(Z1873*X$1017+Z1873+AA1873))))/SQRT(Sum_Sq(1/(1+$A1873)+$AC$2/$I$2-1/(1+(1+AA1873/Z1873)/X$1017),$X$2/$I$2)),IF(AA1874&lt;0,"A",X1874))</f>
        <v>3.8503734830028334E-6</v>
      </c>
      <c r="Z1873" s="13">
        <f t="shared" si="706"/>
        <v>1288.5856035423546</v>
      </c>
      <c r="AA1873" s="12">
        <f t="shared" si="730"/>
        <v>763667.14392436866</v>
      </c>
      <c r="AC1873" s="13">
        <f>IF(AF1873&gt;0,SQRT(Sum_Sq($AI$2,V_rtHz($AH$2)/(1+1/$A1873),V_rtHz($AH$2*$A1873)/(1+$A1873),$AN$2*$AH$2/(1+1/$A1873),$AM$2*SQRT(Sum_Sq(AF1873,1/($X$2*AD$8*(1+AC$1017+AF1873/AE1873))))/SQRT(Sum_Sq($X$2*AF1873*AD$8,1)),                   $AQ$2*SQRT(Sum_Sq($AH$2/(1+1/$A1873)+AF1873*( 1/(AC$1017+1+AF1873/AE1873)-1)/(1+($X$2*AF1873*AD$8)^2), (AF1873^2*AD$8*$X$2+1/($X$2*AD$8*(AC$1017+1+AF1873/AE1873           )))/(1+($X$2*AF1873*AD$8)^2))),           V_rtHz(AE1873)/($X$2*AD$8*(AE1873*AC$1017+AE1873+AF1873)),V_rtHz(AF1873)*SQRT(Sum_Sq(AE1873*AD$8*$X$2*AC$1017,1))/($X$2*AD$8*(AE1873*AC$1017+AE1873+AF1873))))/SQRT(Sum_Sq(1/(1+$A1873)+$AC$2/$I$2-1/(1+(1+AF1873/AE1873)/AC$1017),$X$2/$I$2)),IF(AF1874&lt;0,"A",AC1874))</f>
        <v>6.7549610684688992E-6</v>
      </c>
      <c r="AE1873" s="13">
        <f t="shared" si="707"/>
        <v>1287.8143704752881</v>
      </c>
      <c r="AF1873" s="12">
        <f t="shared" si="731"/>
        <v>2416373.7760885078</v>
      </c>
      <c r="AG1873" s="13"/>
      <c r="AH1873" s="13">
        <f>IF(AK1873&gt;0,SQRT(Sum_Sq($AI$2,V_rtHz($AH$2)/(1+1/$A1873),V_rtHz($AH$2*$A1873)/(1+$A1873),$AN$2*$AH$2/(1+1/$A1873),$AM$2*SQRT(Sum_Sq(AK1873,1/($X$2*AI$8*(1+AH$1017+AK1873/AJ1873))))/SQRT(Sum_Sq($X$2*AK1873*AI$8,1)),                   $AQ$2*SQRT(Sum_Sq($AH$2/(1+1/$A1873)+AK1873*( 1/(AH$1017+1+AK1873/AJ1873)-1)/(1+($X$2*AK1873*AI$8)^2), (AK1873^2*AI$8*$X$2+1/($X$2*AI$8*(AH$1017+1+AK1873/AJ1873           )))/(1+($X$2*AK1873*AI$8)^2))),           V_rtHz(AJ1873)/($X$2*AI$8*(AJ1873*AH$1017+AJ1873+AK1873)),V_rtHz(AK1873)*SQRT(Sum_Sq(AJ1873*AI$8*$X$2*AH$1017,1))/($X$2*AI$8*(AJ1873*AH$1017+AJ1873+AK1873))))/SQRT(Sum_Sq(1/(1+$A1873)+$AC$2/$I$2-1/(1+(1+AK1873/AJ1873)/AH$1017),$X$2/$I$2)),IF(AK1874&lt;0,"A",AH1874))</f>
        <v>1.1963499811557477E-5</v>
      </c>
      <c r="AI1873" s="13"/>
      <c r="AJ1873" s="13">
        <f t="shared" si="708"/>
        <v>1287.5707768923141</v>
      </c>
      <c r="AK1873" s="12">
        <f t="shared" si="732"/>
        <v>7642690.4463796327</v>
      </c>
      <c r="AM1873" s="13">
        <f>IF(AP1873&gt;0,SQRT(Sum_Sq($AI$2,V_rtHz($AH$2)/(1+1/$A1873),V_rtHz($AH$2*$A1873)/(1+$A1873),$AN$2*$AH$2/(1+1/$A1873),$AM$2*SQRT(Sum_Sq(AP1873,1/($X$2*AN$8*(1+AM$1017+AP1873/AO1873))))/SQRT(Sum_Sq($X$2*AP1873*AN$8,1)),                   $AQ$2*SQRT(Sum_Sq($AH$2/(1+1/$A1873)+AP1873*( 1/(AM$1017+1+AP1873/AO1873)-1)/(1+($X$2*AP1873*AN$8)^2), (AP1873^2*AN$8*$X$2+1/($X$2*AN$8*(AM$1017+1+AP1873/AO1873           )))/(1+($X$2*AP1873*AN$8)^2))),           V_rtHz(AO1873)/($X$2*AN$8*(AO1873*AM$1017+AO1873+AP1873)),V_rtHz(AP1873)*SQRT(Sum_Sq(AO1873*AN$8*$X$2*AM$1017,1))/($X$2*AN$8*(AO1873*AM$1017+AO1873+AP1873))))/SQRT(Sum_Sq(1/(1+$A1873)+$AC$2/$I$2-1/(1+(1+AP1873/AO1873)/AM$1017),$X$2/$I$2)),IF(AP1874&lt;0,"A",AM1874))</f>
        <v>2.1266459779506469E-5</v>
      </c>
      <c r="AO1873" s="13">
        <f t="shared" si="709"/>
        <v>1287.4937749685207</v>
      </c>
      <c r="AP1873" s="12">
        <f t="shared" si="733"/>
        <v>24169754.710949972</v>
      </c>
      <c r="AR1873" s="13">
        <f t="shared" si="710"/>
        <v>31506.815879885424</v>
      </c>
      <c r="AS1873" s="13">
        <f t="shared" si="711"/>
        <v>0.34465664218175168</v>
      </c>
      <c r="AV1873" s="13"/>
      <c r="AW1873" s="13">
        <f t="shared" si="712"/>
        <v>9963.3300000000036</v>
      </c>
      <c r="AX1873" s="13">
        <f t="shared" si="713"/>
        <v>1.0898999999999957</v>
      </c>
      <c r="AZ1873" s="13"/>
      <c r="BA1873" s="13"/>
      <c r="BB1873" s="13">
        <f t="shared" si="714"/>
        <v>3150.681587988543</v>
      </c>
      <c r="BC1873" s="13">
        <f t="shared" si="715"/>
        <v>3.4465664218175016</v>
      </c>
      <c r="BD1873" s="13"/>
      <c r="BE1873" s="13"/>
      <c r="BG1873" s="13">
        <f t="shared" si="716"/>
        <v>996.3330000000002</v>
      </c>
      <c r="BH1873" s="13">
        <f t="shared" si="717"/>
        <v>10.899000000000013</v>
      </c>
      <c r="BI1873" s="13"/>
      <c r="BL1873" s="13">
        <f t="shared" si="718"/>
        <v>315.06815879885437</v>
      </c>
      <c r="BM1873" s="13">
        <f t="shared" si="719"/>
        <v>34.465664218174979</v>
      </c>
      <c r="BP1873" s="13"/>
      <c r="BQ1873" s="13">
        <f t="shared" si="720"/>
        <v>99.633299999999991</v>
      </c>
      <c r="BR1873" s="13">
        <f t="shared" si="721"/>
        <v>108.98999999999991</v>
      </c>
      <c r="BT1873" s="13"/>
      <c r="BU1873" s="13"/>
      <c r="BV1873" s="13">
        <f t="shared" si="722"/>
        <v>31.50681587988543</v>
      </c>
      <c r="BW1873" s="13">
        <f t="shared" si="723"/>
        <v>344.65664218175101</v>
      </c>
      <c r="CA1873" s="13">
        <f t="shared" si="724"/>
        <v>9.9633299999999991</v>
      </c>
      <c r="CB1873" s="13">
        <f t="shared" si="725"/>
        <v>1089.8999999999949</v>
      </c>
    </row>
    <row r="1874" spans="1:80" x14ac:dyDescent="0.3">
      <c r="A1874" s="13">
        <f t="shared" si="701"/>
        <v>1.4454397707459257</v>
      </c>
      <c r="C1874" s="13">
        <f>IF(F1874&gt;0,SQRT(Sum_Sq($AI$2,V_rtHz($AH$2)/(1+1/$A1874),V_rtHz($AH$2*$A1874)/(1+$A1874),$AN$2*$AH$2/(1+1/$A1874),$AM$2*SQRT(Sum_Sq(F1874,1/($X$2*D$8*(1+C$1017+F1874/E1874))))/SQRT(Sum_Sq($X$2*F1874*D$8,1)),                   $AQ$2*SQRT(Sum_Sq($AH$2/(1+1/$A1874)+F1874*( 1/(C$1017+1+F1874/E1874)-1)/(1+($X$2*F1874*D$8)^2), (F1874^2*D$8*$X$2+1/($X$2*D$8*(C$1017+1+F1874/E1874           )))/(1+($X$2*F1874*D$8)^2))),           V_rtHz(E1874)/($X$2*D$8*(E1874*C$1017+E1874+F1874)),V_rtHz(F1874)*SQRT(Sum_Sq(E1874*D$8*$X$2*C$1017,1))/($X$2*D$8*(E1874*C$1017+E1874+F1874))))/SQRT(Sum_Sq(1/(1+$A1874)+$AC$2/$I$2-1/(1+(1+F1874/E1874)/C$1017),$X$2/$I$2)),IF(F1875&lt;0,"A",C1875))</f>
        <v>9.2610561722560919E-7</v>
      </c>
      <c r="E1874" s="13">
        <f t="shared" si="702"/>
        <v>1406.2439009605064</v>
      </c>
      <c r="F1874" s="12">
        <f t="shared" si="726"/>
        <v>6997.7227057633008</v>
      </c>
      <c r="H1874" s="13">
        <f>IF(K1874&gt;0,SQRT(Sum_Sq($AI$2,V_rtHz($AH$2)/(1+1/$A1874),V_rtHz($AH$2*$A1874)/(1+$A1874),$AN$2*$AH$2/(1+1/$A1874),$AM$2*SQRT(Sum_Sq(K1874,1/($X$2*I$8*(1+H$1017+K1874/J1874))))/SQRT(Sum_Sq($X$2*K1874*I$8,1)),                   $AQ$2*SQRT(Sum_Sq($AH$2/(1+1/$A1874)+K1874*( 1/(H$1017+1+K1874/J1874)-1)/(1+($X$2*K1874*I$8)^2), (K1874^2*I$8*$X$2+1/($X$2*I$8*(H$1017+1+K1874/J1874           )))/(1+($X$2*K1874*I$8)^2))),           V_rtHz(J1874)/($X$2*I$8*(J1874*H$1017+J1874+K1874)),V_rtHz(K1874)*SQRT(Sum_Sq(J1874*I$8*$X$2*H$1017,1))/($X$2*I$8*(J1874*H$1017+J1874+K1874))))/SQRT(Sum_Sq(1/(1+$A1874)+$AC$2/$I$2-1/(1+(1+K1874/J1874)/H$1017),$X$2/$I$2)),IF(K1875&lt;0,"A",H1875))</f>
        <v>1.0420586436148116E-6</v>
      </c>
      <c r="J1874" s="13">
        <f t="shared" si="703"/>
        <v>1315.3436982195337</v>
      </c>
      <c r="K1874" s="12">
        <f t="shared" si="727"/>
        <v>23658.005717430689</v>
      </c>
      <c r="M1874" s="13">
        <f>IF(P1874&gt;0,SQRT(Sum_Sq($AI$2,V_rtHz($AH$2)/(1+1/$A1874),V_rtHz($AH$2*$A1874)/(1+$A1874),$AN$2*$AH$2/(1+1/$A1874),$AM$2*SQRT(Sum_Sq(P1874,1/($X$2*N$8*(1+M$1017+P1874/O1874))))/SQRT(Sum_Sq($X$2*P1874*N$8,1)),                   $AQ$2*SQRT(Sum_Sq($AH$2/(1+1/$A1874)+P1874*( 1/(M$1017+1+P1874/O1874)-1)/(1+($X$2*P1874*N$8)^2), (P1874^2*N$8*$X$2+1/($X$2*N$8*(M$1017+1+P1874/O1874           )))/(1+($X$2*P1874*N$8)^2))),           V_rtHz(O1874)/($X$2*N$8*(O1874*M$1017+O1874+P1874)),V_rtHz(P1874)*SQRT(Sum_Sq(O1874*N$8*$X$2*M$1017,1))/($X$2*N$8*(O1874*M$1017+O1874+P1874))))/SQRT(Sum_Sq(1/(1+$A1874)+$AC$2/$I$2-1/(1+(1+P1874/O1874)/M$1017),$X$2/$I$2)),IF(P1875&lt;0,"A",M1875))</f>
        <v>1.4332970374353043E-6</v>
      </c>
      <c r="O1874" s="13">
        <f t="shared" si="704"/>
        <v>1290.1145039412672</v>
      </c>
      <c r="P1874" s="12">
        <f t="shared" si="728"/>
        <v>76276.213045663753</v>
      </c>
      <c r="R1874" s="13">
        <f>IF(U1874&gt;0,SQRT(Sum_Sq($AI$2,V_rtHz($AH$2)/(1+1/$A1874),V_rtHz($AH$2*$A1874)/(1+$A1874),$AN$2*$AH$2/(1+1/$A1874),$AM$2*SQRT(Sum_Sq(U1874,1/($X$2*S$8*(1+R$1017+U1874/T1874))))/SQRT(Sum_Sq($X$2*U1874*S$8,1)),                   $AQ$2*SQRT(Sum_Sq($AH$2/(1+1/$A1874)+U1874*( 1/(R$1017+1+U1874/T1874)-1)/(1+($X$2*U1874*S$8)^2), (U1874^2*S$8*$X$2+1/($X$2*S$8*(R$1017+1+U1874/T1874           )))/(1+($X$2*U1874*S$8)^2))),           V_rtHz(T1874)/($X$2*S$8*(T1874*R$1017+T1874+U1874)),V_rtHz(U1874)*SQRT(Sum_Sq(T1874*S$8*$X$2*R$1017,1))/($X$2*S$8*(T1874*R$1017+T1874+U1874))))/SQRT(Sum_Sq(1/(1+$A1874)+$AC$2/$I$2-1/(1+(1+U1874/T1874)/R$1017),$X$2/$I$2)),IF(U1875&lt;0,"A",R1875))</f>
        <v>2.2763775513941722E-6</v>
      </c>
      <c r="T1874" s="13">
        <f t="shared" si="705"/>
        <v>1282.4372584986477</v>
      </c>
      <c r="U1874" s="12">
        <f t="shared" si="729"/>
        <v>242650.53535090323</v>
      </c>
      <c r="X1874" s="13">
        <f>IF(AA1874&gt;0,SQRT(Sum_Sq($AI$2,V_rtHz($AH$2)/(1+1/$A1874),V_rtHz($AH$2*$A1874)/(1+$A1874),$AN$2*$AH$2/(1+1/$A1874),$AM$2*SQRT(Sum_Sq(AA1874,1/($X$2*Y$8*(1+X$1017+AA1874/Z1874))))/SQRT(Sum_Sq($X$2*AA1874*Y$8,1)),                   $AQ$2*SQRT(Sum_Sq($AH$2/(1+1/$A1874)+AA1874*( 1/(X$1017+1+AA1874/Z1874)-1)/(1+($X$2*AA1874*Y$8)^2), (AA1874^2*Y$8*$X$2+1/($X$2*Y$8*(X$1017+1+AA1874/Z1874           )))/(1+($X$2*AA1874*Y$8)^2))),           V_rtHz(Z1874)/($X$2*Y$8*(Z1874*X$1017+Z1874+AA1874)),V_rtHz(AA1874)*SQRT(Sum_Sq(Z1874*Y$8*$X$2*X$1017,1))/($X$2*Y$8*(Z1874*X$1017+Z1874+AA1874))))/SQRT(Sum_Sq(1/(1+$A1874)+$AC$2/$I$2-1/(1+(1+AA1874/Z1874)/X$1017),$X$2/$I$2)),IF(AA1875&lt;0,"A",X1875))</f>
        <v>3.8848929937280419E-6</v>
      </c>
      <c r="Z1874" s="13">
        <f t="shared" si="706"/>
        <v>1280.038237290019</v>
      </c>
      <c r="AA1874" s="12">
        <f t="shared" si="730"/>
        <v>768766.47813474038</v>
      </c>
      <c r="AC1874" s="13">
        <f>IF(AF1874&gt;0,SQRT(Sum_Sq($AI$2,V_rtHz($AH$2)/(1+1/$A1874),V_rtHz($AH$2*$A1874)/(1+$A1874),$AN$2*$AH$2/(1+1/$A1874),$AM$2*SQRT(Sum_Sq(AF1874,1/($X$2*AD$8*(1+AC$1017+AF1874/AE1874))))/SQRT(Sum_Sq($X$2*AF1874*AD$8,1)),                   $AQ$2*SQRT(Sum_Sq($AH$2/(1+1/$A1874)+AF1874*( 1/(AC$1017+1+AF1874/AE1874)-1)/(1+($X$2*AF1874*AD$8)^2), (AF1874^2*AD$8*$X$2+1/($X$2*AD$8*(AC$1017+1+AF1874/AE1874           )))/(1+($X$2*AF1874*AD$8)^2))),           V_rtHz(AE1874)/($X$2*AD$8*(AE1874*AC$1017+AE1874+AF1874)),V_rtHz(AF1874)*SQRT(Sum_Sq(AE1874*AD$8*$X$2*AC$1017,1))/($X$2*AD$8*(AE1874*AC$1017+AE1874+AF1874))))/SQRT(Sum_Sq(1/(1+$A1874)+$AC$2/$I$2-1/(1+(1+AF1874/AE1874)/AC$1017),$X$2/$I$2)),IF(AF1875&lt;0,"A",AC1875))</f>
        <v>6.8151794969264098E-6</v>
      </c>
      <c r="AE1874" s="13">
        <f t="shared" si="707"/>
        <v>1279.2824330736189</v>
      </c>
      <c r="AF1874" s="12">
        <f t="shared" si="731"/>
        <v>2432489.3337352183</v>
      </c>
      <c r="AG1874" s="13"/>
      <c r="AH1874" s="13">
        <f>IF(AK1874&gt;0,SQRT(Sum_Sq($AI$2,V_rtHz($AH$2)/(1+1/$A1874),V_rtHz($AH$2*$A1874)/(1+$A1874),$AN$2*$AH$2/(1+1/$A1874),$AM$2*SQRT(Sum_Sq(AK1874,1/($X$2*AI$8*(1+AH$1017+AK1874/AJ1874))))/SQRT(Sum_Sq($X$2*AK1874*AI$8,1)),                   $AQ$2*SQRT(Sum_Sq($AH$2/(1+1/$A1874)+AK1874*( 1/(AH$1017+1+AK1874/AJ1874)-1)/(1+($X$2*AK1874*AI$8)^2), (AK1874^2*AI$8*$X$2+1/($X$2*AI$8*(AH$1017+1+AK1874/AJ1874           )))/(1+($X$2*AK1874*AI$8)^2))),           V_rtHz(AJ1874)/($X$2*AI$8*(AJ1874*AH$1017+AJ1874+AK1874)),V_rtHz(AK1874)*SQRT(Sum_Sq(AJ1874*AI$8*$X$2*AH$1017,1))/($X$2*AI$8*(AJ1874*AH$1017+AJ1874+AK1874))))/SQRT(Sum_Sq(1/(1+$A1874)+$AC$2/$I$2-1/(1+(1+AK1874/AJ1874)/AH$1017),$X$2/$I$2)),IF(AK1875&lt;0,"A",AH1875))</f>
        <v>1.2069975035302537E-5</v>
      </c>
      <c r="AI1874" s="13"/>
      <c r="AJ1874" s="13">
        <f t="shared" si="708"/>
        <v>1279.0437088144536</v>
      </c>
      <c r="AK1874" s="12">
        <f t="shared" si="732"/>
        <v>7693642.3734210469</v>
      </c>
      <c r="AM1874" s="13">
        <f>IF(AP1874&gt;0,SQRT(Sum_Sq($AI$2,V_rtHz($AH$2)/(1+1/$A1874),V_rtHz($AH$2*$A1874)/(1+$A1874),$AN$2*$AH$2/(1+1/$A1874),$AM$2*SQRT(Sum_Sq(AP1874,1/($X$2*AN$8*(1+AM$1017+AP1874/AO1874))))/SQRT(Sum_Sq($X$2*AP1874*AN$8,1)),                   $AQ$2*SQRT(Sum_Sq($AH$2/(1+1/$A1874)+AP1874*( 1/(AM$1017+1+AP1874/AO1874)-1)/(1+($X$2*AP1874*AN$8)^2), (AP1874^2*AN$8*$X$2+1/($X$2*AN$8*(AM$1017+1+AP1874/AO1874           )))/(1+($X$2*AP1874*AN$8)^2))),           V_rtHz(AO1874)/($X$2*AN$8*(AO1874*AM$1017+AO1874+AP1874)),V_rtHz(AP1874)*SQRT(Sum_Sq(AO1874*AN$8*$X$2*AM$1017,1))/($X$2*AN$8*(AO1874*AM$1017+AO1874+AP1874))))/SQRT(Sum_Sq(1/(1+$A1874)+$AC$2/$I$2-1/(1+(1+AP1874/AO1874)/AM$1017),$X$2/$I$2)),IF(AP1875&lt;0,"A",AM1875))</f>
        <v>2.1455762000178739E-5</v>
      </c>
      <c r="AO1874" s="13">
        <f t="shared" si="709"/>
        <v>1278.9682457372785</v>
      </c>
      <c r="AP1874" s="12">
        <f t="shared" si="733"/>
        <v>24330868.914517533</v>
      </c>
      <c r="AR1874" s="13">
        <f t="shared" si="710"/>
        <v>31506.815879885424</v>
      </c>
      <c r="AS1874" s="13">
        <f t="shared" si="711"/>
        <v>0.34465664218175113</v>
      </c>
      <c r="AV1874" s="13"/>
      <c r="AW1874" s="13">
        <f t="shared" si="712"/>
        <v>9963.3300000000036</v>
      </c>
      <c r="AX1874" s="13">
        <f t="shared" si="713"/>
        <v>1.0898999999999985</v>
      </c>
      <c r="AZ1874" s="13"/>
      <c r="BA1874" s="13"/>
      <c r="BB1874" s="13">
        <f t="shared" si="714"/>
        <v>3150.681587988543</v>
      </c>
      <c r="BC1874" s="13">
        <f t="shared" si="715"/>
        <v>3.4465664218174945</v>
      </c>
      <c r="BD1874" s="13"/>
      <c r="BE1874" s="13"/>
      <c r="BG1874" s="13">
        <f t="shared" si="716"/>
        <v>996.3330000000002</v>
      </c>
      <c r="BH1874" s="13">
        <f t="shared" si="717"/>
        <v>10.899000000000013</v>
      </c>
      <c r="BI1874" s="13"/>
      <c r="BL1874" s="13">
        <f t="shared" si="718"/>
        <v>315.06815879885437</v>
      </c>
      <c r="BM1874" s="13">
        <f t="shared" si="719"/>
        <v>34.465664218175242</v>
      </c>
      <c r="BP1874" s="13"/>
      <c r="BQ1874" s="13">
        <f t="shared" si="720"/>
        <v>99.633300000000006</v>
      </c>
      <c r="BR1874" s="13">
        <f t="shared" si="721"/>
        <v>108.9899999999997</v>
      </c>
      <c r="BT1874" s="13"/>
      <c r="BU1874" s="13"/>
      <c r="BV1874" s="13">
        <f t="shared" si="722"/>
        <v>31.50681587988543</v>
      </c>
      <c r="BW1874" s="13">
        <f t="shared" si="723"/>
        <v>344.65664218175101</v>
      </c>
      <c r="CA1874" s="13">
        <f t="shared" si="724"/>
        <v>9.9633299999999991</v>
      </c>
      <c r="CB1874" s="13">
        <f t="shared" si="725"/>
        <v>1089.9000000000055</v>
      </c>
    </row>
    <row r="1875" spans="1:80" x14ac:dyDescent="0.3">
      <c r="A1875" s="13">
        <f t="shared" si="701"/>
        <v>1.4655478409559106</v>
      </c>
      <c r="C1875" s="13">
        <f>IF(F1875&gt;0,SQRT(Sum_Sq($AI$2,V_rtHz($AH$2)/(1+1/$A1875),V_rtHz($AH$2*$A1875)/(1+$A1875),$AN$2*$AH$2/(1+1/$A1875),$AM$2*SQRT(Sum_Sq(F1875,1/($X$2*D$8*(1+C$1017+F1875/E1875))))/SQRT(Sum_Sq($X$2*F1875*D$8,1)),                   $AQ$2*SQRT(Sum_Sq($AH$2/(1+1/$A1875)+F1875*( 1/(C$1017+1+F1875/E1875)-1)/(1+($X$2*F1875*D$8)^2), (F1875^2*D$8*$X$2+1/($X$2*D$8*(C$1017+1+F1875/E1875           )))/(1+($X$2*F1875*D$8)^2))),           V_rtHz(E1875)/($X$2*D$8*(E1875*C$1017+E1875+F1875)),V_rtHz(F1875)*SQRT(Sum_Sq(E1875*D$8*$X$2*C$1017,1))/($X$2*D$8*(E1875*C$1017+E1875+F1875))))/SQRT(Sum_Sq(1/(1+$A1875)+$AC$2/$I$2-1/(1+(1+F1875/E1875)/C$1017),$X$2/$I$2)),IF(F1876&lt;0,"A",C1876))</f>
        <v>9.3487196432891675E-7</v>
      </c>
      <c r="E1875" s="13">
        <f t="shared" si="702"/>
        <v>1394.9648835396567</v>
      </c>
      <c r="F1875" s="12">
        <f t="shared" si="726"/>
        <v>7054.3029374493517</v>
      </c>
      <c r="H1875" s="13">
        <f>IF(K1875&gt;0,SQRT(Sum_Sq($AI$2,V_rtHz($AH$2)/(1+1/$A1875),V_rtHz($AH$2*$A1875)/(1+$A1875),$AN$2*$AH$2/(1+1/$A1875),$AM$2*SQRT(Sum_Sq(K1875,1/($X$2*I$8*(1+H$1017+K1875/J1875))))/SQRT(Sum_Sq($X$2*K1875*I$8,1)),                   $AQ$2*SQRT(Sum_Sq($AH$2/(1+1/$A1875)+K1875*( 1/(H$1017+1+K1875/J1875)-1)/(1+($X$2*K1875*I$8)^2), (K1875^2*I$8*$X$2+1/($X$2*I$8*(H$1017+1+K1875/J1875           )))/(1+($X$2*K1875*I$8)^2))),           V_rtHz(J1875)/($X$2*I$8*(J1875*H$1017+J1875+K1875)),V_rtHz(K1875)*SQRT(Sum_Sq(J1875*I$8*$X$2*H$1017,1))/($X$2*I$8*(J1875*H$1017+J1875+K1875))))/SQRT(Sum_Sq(1/(1+$A1875)+$AC$2/$I$2-1/(1+(1+K1875/J1875)/H$1017),$X$2/$I$2)),IF(K1876&lt;0,"A",H1876))</f>
        <v>1.0523485220610388E-6</v>
      </c>
      <c r="J1875" s="13">
        <f t="shared" si="703"/>
        <v>1306.1242360298525</v>
      </c>
      <c r="K1875" s="12">
        <f t="shared" si="727"/>
        <v>23824.999088488639</v>
      </c>
      <c r="M1875" s="13">
        <f>IF(P1875&gt;0,SQRT(Sum_Sq($AI$2,V_rtHz($AH$2)/(1+1/$A1875),V_rtHz($AH$2*$A1875)/(1+$A1875),$AN$2*$AH$2/(1+1/$A1875),$AM$2*SQRT(Sum_Sq(P1875,1/($X$2*N$8*(1+M$1017+P1875/O1875))))/SQRT(Sum_Sq($X$2*P1875*N$8,1)),                   $AQ$2*SQRT(Sum_Sq($AH$2/(1+1/$A1875)+P1875*( 1/(M$1017+1+P1875/O1875)-1)/(1+($X$2*P1875*N$8)^2), (P1875^2*N$8*$X$2+1/($X$2*N$8*(M$1017+1+P1875/O1875           )))/(1+($X$2*P1875*N$8)^2))),           V_rtHz(O1875)/($X$2*N$8*(O1875*M$1017+O1875+P1875)),V_rtHz(P1875)*SQRT(Sum_Sq(O1875*N$8*$X$2*M$1017,1))/($X$2*N$8*(O1875*M$1017+O1875+P1875))))/SQRT(Sum_Sq(1/(1+$A1875)+$AC$2/$I$2-1/(1+(1+P1875/O1875)/M$1017),$X$2/$I$2)),IF(P1876&lt;0,"A",M1876))</f>
        <v>1.4469140023374059E-6</v>
      </c>
      <c r="O1875" s="13">
        <f t="shared" si="704"/>
        <v>1281.4183834190701</v>
      </c>
      <c r="P1875" s="12">
        <f t="shared" si="728"/>
        <v>76793.848152358609</v>
      </c>
      <c r="R1875" s="13">
        <f>IF(U1875&gt;0,SQRT(Sum_Sq($AI$2,V_rtHz($AH$2)/(1+1/$A1875),V_rtHz($AH$2*$A1875)/(1+$A1875),$AN$2*$AH$2/(1+1/$A1875),$AM$2*SQRT(Sum_Sq(U1875,1/($X$2*S$8*(1+R$1017+U1875/T1875))))/SQRT(Sum_Sq($X$2*U1875*S$8,1)),                   $AQ$2*SQRT(Sum_Sq($AH$2/(1+1/$A1875)+U1875*( 1/(R$1017+1+U1875/T1875)-1)/(1+($X$2*U1875*S$8)^2), (U1875^2*S$8*$X$2+1/($X$2*S$8*(R$1017+1+U1875/T1875           )))/(1+($X$2*U1875*S$8)^2))),           V_rtHz(T1875)/($X$2*S$8*(T1875*R$1017+T1875+U1875)),V_rtHz(U1875)*SQRT(Sum_Sq(T1875*S$8*$X$2*R$1017,1))/($X$2*S$8*(T1875*R$1017+T1875+U1875))))/SQRT(Sum_Sq(1/(1+$A1875)+$AC$2/$I$2-1/(1+(1+U1875/T1875)/R$1017),$X$2/$I$2)),IF(U1876&lt;0,"A",R1876))</f>
        <v>2.2972721739040084E-6</v>
      </c>
      <c r="T1875" s="13">
        <f t="shared" si="705"/>
        <v>1273.896356711625</v>
      </c>
      <c r="U1875" s="12">
        <f t="shared" si="729"/>
        <v>244277.39799171514</v>
      </c>
      <c r="X1875" s="13">
        <f>IF(AA1875&gt;0,SQRT(Sum_Sq($AI$2,V_rtHz($AH$2)/(1+1/$A1875),V_rtHz($AH$2*$A1875)/(1+$A1875),$AN$2*$AH$2/(1+1/$A1875),$AM$2*SQRT(Sum_Sq(AA1875,1/($X$2*Y$8*(1+X$1017+AA1875/Z1875))))/SQRT(Sum_Sq($X$2*AA1875*Y$8,1)),                   $AQ$2*SQRT(Sum_Sq($AH$2/(1+1/$A1875)+AA1875*( 1/(X$1017+1+AA1875/Z1875)-1)/(1+($X$2*AA1875*Y$8)^2), (AA1875^2*Y$8*$X$2+1/($X$2*Y$8*(X$1017+1+AA1875/Z1875           )))/(1+($X$2*AA1875*Y$8)^2))),           V_rtHz(Z1875)/($X$2*Y$8*(Z1875*X$1017+Z1875+AA1875)),V_rtHz(AA1875)*SQRT(Sum_Sq(Z1875*Y$8*$X$2*X$1017,1))/($X$2*Y$8*(Z1875*X$1017+Z1875+AA1875))))/SQRT(Sum_Sq(1/(1+$A1875)+$AC$2/$I$2-1/(1+(1+AA1875/Z1875)/X$1017),$X$2/$I$2)),IF(AA1876&lt;0,"A",X1876))</f>
        <v>3.9199889265791973E-6</v>
      </c>
      <c r="Z1875" s="13">
        <f t="shared" si="706"/>
        <v>1271.5454564907509</v>
      </c>
      <c r="AA1875" s="12">
        <f t="shared" si="730"/>
        <v>773901.14725041832</v>
      </c>
      <c r="AC1875" s="13">
        <f>IF(AF1875&gt;0,SQRT(Sum_Sq($AI$2,V_rtHz($AH$2)/(1+1/$A1875),V_rtHz($AH$2*$A1875)/(1+$A1875),$AN$2*$AH$2/(1+1/$A1875),$AM$2*SQRT(Sum_Sq(AF1875,1/($X$2*AD$8*(1+AC$1017+AF1875/AE1875))))/SQRT(Sum_Sq($X$2*AF1875*AD$8,1)),                   $AQ$2*SQRT(Sum_Sq($AH$2/(1+1/$A1875)+AF1875*( 1/(AC$1017+1+AF1875/AE1875)-1)/(1+($X$2*AF1875*AD$8)^2), (AF1875^2*AD$8*$X$2+1/($X$2*AD$8*(AC$1017+1+AF1875/AE1875           )))/(1+($X$2*AF1875*AD$8)^2))),           V_rtHz(AE1875)/($X$2*AD$8*(AE1875*AC$1017+AE1875+AF1875)),V_rtHz(AF1875)*SQRT(Sum_Sq(AE1875*AD$8*$X$2*AC$1017,1))/($X$2*AD$8*(AE1875*AC$1017+AE1875+AF1875))))/SQRT(Sum_Sq(1/(1+$A1875)+$AC$2/$I$2-1/(1+(1+AF1875/AE1875)/AC$1017),$X$2/$I$2)),IF(AF1876&lt;0,"A",AC1876))</f>
        <v>6.8763986841552991E-6</v>
      </c>
      <c r="AE1875" s="13">
        <f t="shared" si="707"/>
        <v>1270.8047750219266</v>
      </c>
      <c r="AF1875" s="12">
        <f t="shared" si="731"/>
        <v>2448716.6986232991</v>
      </c>
      <c r="AG1875" s="13"/>
      <c r="AH1875" s="13">
        <f>IF(AK1875&gt;0,SQRT(Sum_Sq($AI$2,V_rtHz($AH$2)/(1+1/$A1875),V_rtHz($AH$2*$A1875)/(1+$A1875),$AN$2*$AH$2/(1+1/$A1875),$AM$2*SQRT(Sum_Sq(AK1875,1/($X$2*AI$8*(1+AH$1017+AK1875/AJ1875))))/SQRT(Sum_Sq($X$2*AK1875*AI$8,1)),                   $AQ$2*SQRT(Sum_Sq($AH$2/(1+1/$A1875)+AK1875*( 1/(AH$1017+1+AK1875/AJ1875)-1)/(1+($X$2*AK1875*AI$8)^2), (AK1875^2*AI$8*$X$2+1/($X$2*AI$8*(AH$1017+1+AK1875/AJ1875           )))/(1+($X$2*AK1875*AI$8)^2))),           V_rtHz(AJ1875)/($X$2*AI$8*(AJ1875*AH$1017+AJ1875+AK1875)),V_rtHz(AK1875)*SQRT(Sum_Sq(AJ1875*AI$8*$X$2*AH$1017,1))/($X$2*AI$8*(AJ1875*AH$1017+AJ1875+AK1875))))/SQRT(Sum_Sq(1/(1+$A1875)+$AC$2/$I$2-1/(1+(1+AK1875/AJ1875)/AH$1017),$X$2/$I$2)),IF(AK1876&lt;0,"A",AH1876))</f>
        <v>1.2178217138465756E-5</v>
      </c>
      <c r="AI1875" s="13"/>
      <c r="AJ1875" s="13">
        <f t="shared" si="708"/>
        <v>1270.5708236099811</v>
      </c>
      <c r="AK1875" s="12">
        <f t="shared" si="732"/>
        <v>7744947.9342154069</v>
      </c>
      <c r="AM1875" s="13">
        <f>IF(AP1875&gt;0,SQRT(Sum_Sq($AI$2,V_rtHz($AH$2)/(1+1/$A1875),V_rtHz($AH$2*$A1875)/(1+$A1875),$AN$2*$AH$2/(1+1/$A1875),$AM$2*SQRT(Sum_Sq(AP1875,1/($X$2*AN$8*(1+AM$1017+AP1875/AO1875))))/SQRT(Sum_Sq($X$2*AP1875*AN$8,1)),                   $AQ$2*SQRT(Sum_Sq($AH$2/(1+1/$A1875)+AP1875*( 1/(AM$1017+1+AP1875/AO1875)-1)/(1+($X$2*AP1875*AN$8)^2), (AP1875^2*AN$8*$X$2+1/($X$2*AN$8*(AM$1017+1+AP1875/AO1875           )))/(1+($X$2*AP1875*AN$8)^2))),           V_rtHz(AO1875)/($X$2*AN$8*(AO1875*AM$1017+AO1875+AP1875)),V_rtHz(AP1875)*SQRT(Sum_Sq(AO1875*AN$8*$X$2*AM$1017,1))/($X$2*AN$8*(AO1875*AM$1017+AO1875+AP1875))))/SQRT(Sum_Sq(1/(1+$A1875)+$AC$2/$I$2-1/(1+(1+AP1875/AO1875)/AM$1017),$X$2/$I$2)),IF(AP1876&lt;0,"A",AM1876))</f>
        <v>2.1648205151122537E-5</v>
      </c>
      <c r="AO1875" s="13">
        <f t="shared" si="709"/>
        <v>1270.4968689029288</v>
      </c>
      <c r="AP1875" s="12">
        <f t="shared" si="733"/>
        <v>24493101.474334873</v>
      </c>
      <c r="AR1875" s="13">
        <f t="shared" si="710"/>
        <v>31506.815879885424</v>
      </c>
      <c r="AS1875" s="13">
        <f t="shared" si="711"/>
        <v>0.34465664218175168</v>
      </c>
      <c r="AV1875" s="13"/>
      <c r="AW1875" s="13">
        <f t="shared" si="712"/>
        <v>9963.3300000000036</v>
      </c>
      <c r="AX1875" s="13">
        <f t="shared" si="713"/>
        <v>1.089899999999993</v>
      </c>
      <c r="AZ1875" s="13"/>
      <c r="BA1875" s="13"/>
      <c r="BB1875" s="13">
        <f t="shared" si="714"/>
        <v>3150.681587988543</v>
      </c>
      <c r="BC1875" s="13">
        <f t="shared" si="715"/>
        <v>3.4465664218174945</v>
      </c>
      <c r="BD1875" s="13"/>
      <c r="BE1875" s="13"/>
      <c r="BG1875" s="13">
        <f t="shared" si="716"/>
        <v>996.3330000000002</v>
      </c>
      <c r="BH1875" s="13">
        <f t="shared" si="717"/>
        <v>10.899000000000013</v>
      </c>
      <c r="BI1875" s="13"/>
      <c r="BL1875" s="13">
        <f t="shared" si="718"/>
        <v>315.06815879885437</v>
      </c>
      <c r="BM1875" s="13">
        <f t="shared" si="719"/>
        <v>34.465664218175242</v>
      </c>
      <c r="BP1875" s="13"/>
      <c r="BQ1875" s="13">
        <f t="shared" si="720"/>
        <v>99.633299999999991</v>
      </c>
      <c r="BR1875" s="13">
        <f t="shared" si="721"/>
        <v>108.99000000000056</v>
      </c>
      <c r="BT1875" s="13"/>
      <c r="BU1875" s="13"/>
      <c r="BV1875" s="13">
        <f t="shared" si="722"/>
        <v>31.50681587988543</v>
      </c>
      <c r="BW1875" s="13">
        <f t="shared" si="723"/>
        <v>344.65664218174936</v>
      </c>
      <c r="CA1875" s="13">
        <f t="shared" si="724"/>
        <v>9.9633299999999991</v>
      </c>
      <c r="CB1875" s="13">
        <f t="shared" si="725"/>
        <v>1089.9000000000055</v>
      </c>
    </row>
    <row r="1876" spans="1:80" x14ac:dyDescent="0.3">
      <c r="A1876" s="13">
        <f t="shared" si="701"/>
        <v>1.4859356422870043</v>
      </c>
      <c r="C1876" s="13">
        <f>IF(F1876&gt;0,SQRT(Sum_Sq($AI$2,V_rtHz($AH$2)/(1+1/$A1876),V_rtHz($AH$2*$A1876)/(1+$A1876),$AN$2*$AH$2/(1+1/$A1876),$AM$2*SQRT(Sum_Sq(F1876,1/($X$2*D$8*(1+C$1017+F1876/E1876))))/SQRT(Sum_Sq($X$2*F1876*D$8,1)),                   $AQ$2*SQRT(Sum_Sq($AH$2/(1+1/$A1876)+F1876*( 1/(C$1017+1+F1876/E1876)-1)/(1+($X$2*F1876*D$8)^2), (F1876^2*D$8*$X$2+1/($X$2*D$8*(C$1017+1+F1876/E1876           )))/(1+($X$2*F1876*D$8)^2))),           V_rtHz(E1876)/($X$2*D$8*(E1876*C$1017+E1876+F1876)),V_rtHz(F1876)*SQRT(Sum_Sq(E1876*D$8*$X$2*C$1017,1))/($X$2*D$8*(E1876*C$1017+E1876+F1876))))/SQRT(Sum_Sq(1/(1+$A1876)+$AC$2/$I$2-1/(1+(1+F1876/E1876)/C$1017),$X$2/$I$2)),IF(F1877&lt;0,"A",C1877))</f>
        <v>9.4381447844664002E-7</v>
      </c>
      <c r="E1876" s="13">
        <f t="shared" si="702"/>
        <v>1383.8053244598168</v>
      </c>
      <c r="F1876" s="12">
        <f t="shared" si="726"/>
        <v>7111.1916551078748</v>
      </c>
      <c r="H1876" s="13">
        <f>IF(K1876&gt;0,SQRT(Sum_Sq($AI$2,V_rtHz($AH$2)/(1+1/$A1876),V_rtHz($AH$2*$A1876)/(1+$A1876),$AN$2*$AH$2/(1+1/$A1876),$AM$2*SQRT(Sum_Sq(K1876,1/($X$2*I$8*(1+H$1017+K1876/J1876))))/SQRT(Sum_Sq($X$2*K1876*I$8,1)),                   $AQ$2*SQRT(Sum_Sq($AH$2/(1+1/$A1876)+K1876*( 1/(H$1017+1+K1876/J1876)-1)/(1+($X$2*K1876*I$8)^2), (K1876^2*I$8*$X$2+1/($X$2*I$8*(H$1017+1+K1876/J1876           )))/(1+($X$2*K1876*I$8)^2))),           V_rtHz(J1876)/($X$2*I$8*(J1876*H$1017+J1876+K1876)),V_rtHz(K1876)*SQRT(Sum_Sq(J1876*I$8*$X$2*H$1017,1))/($X$2*I$8*(J1876*H$1017+J1876+K1876))))/SQRT(Sum_Sq(1/(1+$A1876)+$AC$2/$I$2-1/(1+(1+K1876/J1876)/H$1017),$X$2/$I$2)),IF(K1877&lt;0,"A",H1877))</f>
        <v>1.0628258520291729E-6</v>
      </c>
      <c r="J1876" s="13">
        <f t="shared" si="703"/>
        <v>1296.9741603989348</v>
      </c>
      <c r="K1876" s="12">
        <f t="shared" si="727"/>
        <v>23993.083041293958</v>
      </c>
      <c r="M1876" s="13">
        <f>IF(P1876&gt;0,SQRT(Sum_Sq($AI$2,V_rtHz($AH$2)/(1+1/$A1876),V_rtHz($AH$2*$A1876)/(1+$A1876),$AN$2*$AH$2/(1+1/$A1876),$AM$2*SQRT(Sum_Sq(P1876,1/($X$2*N$8*(1+M$1017+P1876/O1876))))/SQRT(Sum_Sq($X$2*P1876*N$8,1)),                   $AQ$2*SQRT(Sum_Sq($AH$2/(1+1/$A1876)+P1876*( 1/(M$1017+1+P1876/O1876)-1)/(1+($X$2*P1876*N$8)^2), (P1876^2*N$8*$X$2+1/($X$2*N$8*(M$1017+1+P1876/O1876           )))/(1+($X$2*P1876*N$8)^2))),           V_rtHz(O1876)/($X$2*N$8*(O1876*M$1017+O1876+P1876)),V_rtHz(P1876)*SQRT(Sum_Sq(O1876*N$8*$X$2*M$1017,1))/($X$2*N$8*(O1876*M$1017+O1876+P1876))))/SQRT(Sum_Sq(1/(1+$A1876)+$AC$2/$I$2-1/(1+(1+P1876/O1876)/M$1017),$X$2/$I$2)),IF(P1877&lt;0,"A",M1877))</f>
        <v>1.4607680225330581E-6</v>
      </c>
      <c r="O1876" s="13">
        <f t="shared" si="704"/>
        <v>1272.7806207404594</v>
      </c>
      <c r="P1876" s="12">
        <f t="shared" si="728"/>
        <v>77315.011835013865</v>
      </c>
      <c r="R1876" s="13">
        <f>IF(U1876&gt;0,SQRT(Sum_Sq($AI$2,V_rtHz($AH$2)/(1+1/$A1876),V_rtHz($AH$2*$A1876)/(1+$A1876),$AN$2*$AH$2/(1+1/$A1876),$AM$2*SQRT(Sum_Sq(U1876,1/($X$2*S$8*(1+R$1017+U1876/T1876))))/SQRT(Sum_Sq($X$2*U1876*S$8,1)),                   $AQ$2*SQRT(Sum_Sq($AH$2/(1+1/$A1876)+U1876*( 1/(R$1017+1+U1876/T1876)-1)/(1+($X$2*U1876*S$8)^2), (U1876^2*S$8*$X$2+1/($X$2*S$8*(R$1017+1+U1876/T1876           )))/(1+($X$2*U1876*S$8)^2))),           V_rtHz(T1876)/($X$2*S$8*(T1876*R$1017+T1876+U1876)),V_rtHz(U1876)*SQRT(Sum_Sq(T1876*S$8*$X$2*R$1017,1))/($X$2*S$8*(T1876*R$1017+T1876+U1876))))/SQRT(Sum_Sq(1/(1+$A1876)+$AC$2/$I$2-1/(1+(1+U1876/T1876)/R$1017),$X$2/$I$2)),IF(U1877&lt;0,"A",R1877))</f>
        <v>2.3185201978746456E-6</v>
      </c>
      <c r="T1876" s="13">
        <f t="shared" si="705"/>
        <v>1265.4106783532445</v>
      </c>
      <c r="U1876" s="12">
        <f t="shared" si="729"/>
        <v>245915.4902451149</v>
      </c>
      <c r="X1876" s="13">
        <f>IF(AA1876&gt;0,SQRT(Sum_Sq($AI$2,V_rtHz($AH$2)/(1+1/$A1876),V_rtHz($AH$2*$A1876)/(1+$A1876),$AN$2*$AH$2/(1+1/$A1876),$AM$2*SQRT(Sum_Sq(AA1876,1/($X$2*Y$8*(1+X$1017+AA1876/Z1876))))/SQRT(Sum_Sq($X$2*AA1876*Y$8,1)),                   $AQ$2*SQRT(Sum_Sq($AH$2/(1+1/$A1876)+AA1876*( 1/(X$1017+1+AA1876/Z1876)-1)/(1+($X$2*AA1876*Y$8)^2), (AA1876^2*Y$8*$X$2+1/($X$2*Y$8*(X$1017+1+AA1876/Z1876           )))/(1+($X$2*AA1876*Y$8)^2))),           V_rtHz(Z1876)/($X$2*Y$8*(Z1876*X$1017+Z1876+AA1876)),V_rtHz(AA1876)*SQRT(Sum_Sq(Z1876*Y$8*$X$2*X$1017,1))/($X$2*Y$8*(Z1876*X$1017+Z1876+AA1876))))/SQRT(Sum_Sq(1/(1+$A1876)+$AC$2/$I$2-1/(1+(1+AA1876/Z1876)/X$1017),$X$2/$I$2)),IF(AA1877&lt;0,"A",X1877))</f>
        <v>3.9556706341835792E-6</v>
      </c>
      <c r="Z1876" s="13">
        <f t="shared" si="706"/>
        <v>1263.1069402022611</v>
      </c>
      <c r="AA1876" s="12">
        <f t="shared" si="730"/>
        <v>779071.39628389117</v>
      </c>
      <c r="AC1876" s="13">
        <f>IF(AF1876&gt;0,SQRT(Sum_Sq($AI$2,V_rtHz($AH$2)/(1+1/$A1876),V_rtHz($AH$2*$A1876)/(1+$A1876),$AN$2*$AH$2/(1+1/$A1876),$AM$2*SQRT(Sum_Sq(AF1876,1/($X$2*AD$8*(1+AC$1017+AF1876/AE1876))))/SQRT(Sum_Sq($X$2*AF1876*AD$8,1)),                   $AQ$2*SQRT(Sum_Sq($AH$2/(1+1/$A1876)+AF1876*( 1/(AC$1017+1+AF1876/AE1876)-1)/(1+($X$2*AF1876*AD$8)^2), (AF1876^2*AD$8*$X$2+1/($X$2*AD$8*(AC$1017+1+AF1876/AE1876           )))/(1+($X$2*AF1876*AD$8)^2))),           V_rtHz(AE1876)/($X$2*AD$8*(AE1876*AC$1017+AE1876+AF1876)),V_rtHz(AF1876)*SQRT(Sum_Sq(AE1876*AD$8*$X$2*AC$1017,1))/($X$2*AD$8*(AE1876*AC$1017+AE1876+AF1876))))/SQRT(Sum_Sq(1/(1+$A1876)+$AC$2/$I$2-1/(1+(1+AF1876/AE1876)/AC$1017),$X$2/$I$2)),IF(AF1877&lt;0,"A",AC1877))</f>
        <v>6.9386347558653804E-6</v>
      </c>
      <c r="AE1876" s="13">
        <f t="shared" si="707"/>
        <v>1262.3810813829125</v>
      </c>
      <c r="AF1876" s="12">
        <f t="shared" si="731"/>
        <v>2465056.645080152</v>
      </c>
      <c r="AG1876" s="13"/>
      <c r="AH1876" s="13">
        <f>IF(AK1876&gt;0,SQRT(Sum_Sq($AI$2,V_rtHz($AH$2)/(1+1/$A1876),V_rtHz($AH$2*$A1876)/(1+$A1876),$AN$2*$AH$2/(1+1/$A1876),$AM$2*SQRT(Sum_Sq(AK1876,1/($X$2*AI$8*(1+AH$1017+AK1876/AJ1876))))/SQRT(Sum_Sq($X$2*AK1876*AI$8,1)),                   $AQ$2*SQRT(Sum_Sq($AH$2/(1+1/$A1876)+AK1876*( 1/(AH$1017+1+AK1876/AJ1876)-1)/(1+($X$2*AK1876*AI$8)^2), (AK1876^2*AI$8*$X$2+1/($X$2*AI$8*(AH$1017+1+AK1876/AJ1876           )))/(1+($X$2*AK1876*AI$8)^2))),           V_rtHz(AJ1876)/($X$2*AI$8*(AJ1876*AH$1017+AJ1876+AK1876)),V_rtHz(AK1876)*SQRT(Sum_Sq(AJ1876*AI$8*$X$2*AH$1017,1))/($X$2*AI$8*(AJ1876*AH$1017+AJ1876+AK1876))))/SQRT(Sum_Sq(1/(1+$A1876)+$AC$2/$I$2-1/(1+(1+AK1876/AJ1876)/AH$1017),$X$2/$I$2)),IF(AK1877&lt;0,"A",AH1877))</f>
        <v>1.2288254531664058E-5</v>
      </c>
      <c r="AI1876" s="13"/>
      <c r="AJ1876" s="13">
        <f t="shared" si="708"/>
        <v>1262.1518082299342</v>
      </c>
      <c r="AK1876" s="12">
        <f t="shared" si="732"/>
        <v>7796609.5769359171</v>
      </c>
      <c r="AM1876" s="13">
        <f>IF(AP1876&gt;0,SQRT(Sum_Sq($AI$2,V_rtHz($AH$2)/(1+1/$A1876),V_rtHz($AH$2*$A1876)/(1+$A1876),$AN$2*$AH$2/(1+1/$A1876),$AM$2*SQRT(Sum_Sq(AP1876,1/($X$2*AN$8*(1+AM$1017+AP1876/AO1876))))/SQRT(Sum_Sq($X$2*AP1876*AN$8,1)),                   $AQ$2*SQRT(Sum_Sq($AH$2/(1+1/$A1876)+AP1876*( 1/(AM$1017+1+AP1876/AO1876)-1)/(1+($X$2*AP1876*AN$8)^2), (AP1876^2*AN$8*$X$2+1/($X$2*AN$8*(AM$1017+1+AP1876/AO1876           )))/(1+($X$2*AP1876*AN$8)^2))),           V_rtHz(AO1876)/($X$2*AN$8*(AO1876*AM$1017+AO1876+AP1876)),V_rtHz(AP1876)*SQRT(Sum_Sq(AO1876*AN$8*$X$2*AM$1017,1))/($X$2*AN$8*(AO1876*AM$1017+AO1876+AP1876))))/SQRT(Sum_Sq(1/(1+$A1876)+$AC$2/$I$2-1/(1+(1+AP1876/AO1876)/AM$1017),$X$2/$I$2)),IF(AP1877&lt;0,"A",AM1877))</f>
        <v>2.1843839739636562E-5</v>
      </c>
      <c r="AO1876" s="13">
        <f t="shared" si="709"/>
        <v>1262.0793320125968</v>
      </c>
      <c r="AP1876" s="12">
        <f t="shared" si="733"/>
        <v>24656460.131742001</v>
      </c>
      <c r="AR1876" s="13">
        <f t="shared" si="710"/>
        <v>31506.815879885424</v>
      </c>
      <c r="AS1876" s="13">
        <f t="shared" si="711"/>
        <v>0.34465664218175224</v>
      </c>
      <c r="AV1876" s="13"/>
      <c r="AW1876" s="13">
        <f t="shared" si="712"/>
        <v>9963.3300000000036</v>
      </c>
      <c r="AX1876" s="13">
        <f t="shared" si="713"/>
        <v>1.0898999999999957</v>
      </c>
      <c r="AZ1876" s="13"/>
      <c r="BA1876" s="13"/>
      <c r="BB1876" s="13">
        <f t="shared" si="714"/>
        <v>3150.681587988543</v>
      </c>
      <c r="BC1876" s="13">
        <f t="shared" si="715"/>
        <v>3.4465664218174878</v>
      </c>
      <c r="BD1876" s="13"/>
      <c r="BE1876" s="13"/>
      <c r="BG1876" s="13">
        <f t="shared" si="716"/>
        <v>996.3330000000002</v>
      </c>
      <c r="BH1876" s="13">
        <f t="shared" si="717"/>
        <v>10.899000000000029</v>
      </c>
      <c r="BI1876" s="13"/>
      <c r="BL1876" s="13">
        <f t="shared" si="718"/>
        <v>315.06815879885437</v>
      </c>
      <c r="BM1876" s="13">
        <f t="shared" si="719"/>
        <v>34.465664218175064</v>
      </c>
      <c r="BP1876" s="13"/>
      <c r="BQ1876" s="13">
        <f t="shared" si="720"/>
        <v>99.633299999999991</v>
      </c>
      <c r="BR1876" s="13">
        <f t="shared" si="721"/>
        <v>108.98999999999991</v>
      </c>
      <c r="BT1876" s="13"/>
      <c r="BU1876" s="13"/>
      <c r="BV1876" s="13">
        <f t="shared" si="722"/>
        <v>31.50681587988543</v>
      </c>
      <c r="BW1876" s="13">
        <f t="shared" si="723"/>
        <v>344.65664218175101</v>
      </c>
      <c r="CA1876" s="13">
        <f t="shared" si="724"/>
        <v>9.9633299999999991</v>
      </c>
      <c r="CB1876" s="13">
        <f t="shared" si="725"/>
        <v>1089.9000000000028</v>
      </c>
    </row>
    <row r="1877" spans="1:80" x14ac:dyDescent="0.3">
      <c r="A1877" s="13">
        <f t="shared" si="701"/>
        <v>1.5066070661867403</v>
      </c>
      <c r="C1877" s="13">
        <f>IF(F1877&gt;0,SQRT(Sum_Sq($AI$2,V_rtHz($AH$2)/(1+1/$A1877),V_rtHz($AH$2*$A1877)/(1+$A1877),$AN$2*$AH$2/(1+1/$A1877),$AM$2*SQRT(Sum_Sq(F1877,1/($X$2*D$8*(1+C$1017+F1877/E1877))))/SQRT(Sum_Sq($X$2*F1877*D$8,1)),                   $AQ$2*SQRT(Sum_Sq($AH$2/(1+1/$A1877)+F1877*( 1/(C$1017+1+F1877/E1877)-1)/(1+($X$2*F1877*D$8)^2), (F1877^2*D$8*$X$2+1/($X$2*D$8*(C$1017+1+F1877/E1877           )))/(1+($X$2*F1877*D$8)^2))),           V_rtHz(E1877)/($X$2*D$8*(E1877*C$1017+E1877+F1877)),V_rtHz(F1877)*SQRT(Sum_Sq(E1877*D$8*$X$2*C$1017,1))/($X$2*D$8*(E1877*C$1017+E1877+F1877))))/SQRT(Sum_Sq(1/(1+$A1877)+$AC$2/$I$2-1/(1+(1+F1877/E1877)/C$1017),$X$2/$I$2)),IF(F1878&lt;0,"A",C1878))</f>
        <v>9.5293603264677621E-7</v>
      </c>
      <c r="E1877" s="13">
        <f t="shared" si="702"/>
        <v>1372.7632310258812</v>
      </c>
      <c r="F1877" s="12">
        <f t="shared" si="726"/>
        <v>7168.3919361961453</v>
      </c>
      <c r="H1877" s="13">
        <f>IF(K1877&gt;0,SQRT(Sum_Sq($AI$2,V_rtHz($AH$2)/(1+1/$A1877),V_rtHz($AH$2*$A1877)/(1+$A1877),$AN$2*$AH$2/(1+1/$A1877),$AM$2*SQRT(Sum_Sq(K1877,1/($X$2*I$8*(1+H$1017+K1877/J1877))))/SQRT(Sum_Sq($X$2*K1877*I$8,1)),                   $AQ$2*SQRT(Sum_Sq($AH$2/(1+1/$A1877)+K1877*( 1/(H$1017+1+K1877/J1877)-1)/(1+($X$2*K1877*I$8)^2), (K1877^2*I$8*$X$2+1/($X$2*I$8*(H$1017+1+K1877/J1877           )))/(1+($X$2*K1877*I$8)^2))),           V_rtHz(J1877)/($X$2*I$8*(J1877*H$1017+J1877+K1877)),V_rtHz(K1877)*SQRT(Sum_Sq(J1877*I$8*$X$2*H$1017,1))/($X$2*I$8*(J1877*H$1017+J1877+K1877))))/SQRT(Sum_Sq(1/(1+$A1877)+$AC$2/$I$2-1/(1+(1+K1877/J1877)/H$1017),$X$2/$I$2)),IF(K1878&lt;0,"A",H1878))</f>
        <v>1.0734939276852177E-6</v>
      </c>
      <c r="J1877" s="13">
        <f t="shared" si="703"/>
        <v>1287.8928305474269</v>
      </c>
      <c r="K1877" s="12">
        <f t="shared" si="727"/>
        <v>24162.265675193707</v>
      </c>
      <c r="M1877" s="13">
        <f>IF(P1877&gt;0,SQRT(Sum_Sq($AI$2,V_rtHz($AH$2)/(1+1/$A1877),V_rtHz($AH$2*$A1877)/(1+$A1877),$AN$2*$AH$2/(1+1/$A1877),$AM$2*SQRT(Sum_Sq(P1877,1/($X$2*N$8*(1+M$1017+P1877/O1877))))/SQRT(Sum_Sq($X$2*P1877*N$8,1)),                   $AQ$2*SQRT(Sum_Sq($AH$2/(1+1/$A1877)+P1877*( 1/(M$1017+1+P1877/O1877)-1)/(1+($X$2*P1877*N$8)^2), (P1877^2*N$8*$X$2+1/($X$2*N$8*(M$1017+1+P1877/O1877           )))/(1+($X$2*P1877*N$8)^2))),           V_rtHz(O1877)/($X$2*N$8*(O1877*M$1017+O1877+P1877)),V_rtHz(P1877)*SQRT(Sum_Sq(O1877*N$8*$X$2*M$1017,1))/($X$2*N$8*(O1877*M$1017+O1877+P1877))))/SQRT(Sum_Sq(1/(1+$A1877)+$AC$2/$I$2-1/(1+(1+P1877/O1877)/M$1017),$X$2/$I$2)),IF(P1878&lt;0,"A",M1878))</f>
        <v>1.4748631539334565E-6</v>
      </c>
      <c r="O1877" s="13">
        <f t="shared" si="704"/>
        <v>1264.2008141933184</v>
      </c>
      <c r="P1877" s="12">
        <f t="shared" si="728"/>
        <v>77839.728982231987</v>
      </c>
      <c r="R1877" s="13">
        <f>IF(U1877&gt;0,SQRT(Sum_Sq($AI$2,V_rtHz($AH$2)/(1+1/$A1877),V_rtHz($AH$2*$A1877)/(1+$A1877),$AN$2*$AH$2/(1+1/$A1877),$AM$2*SQRT(Sum_Sq(U1877,1/($X$2*S$8*(1+R$1017+U1877/T1877))))/SQRT(Sum_Sq($X$2*U1877*S$8,1)),                   $AQ$2*SQRT(Sum_Sq($AH$2/(1+1/$A1877)+U1877*( 1/(R$1017+1+U1877/T1877)-1)/(1+($X$2*U1877*S$8)^2), (U1877^2*S$8*$X$2+1/($X$2*S$8*(R$1017+1+U1877/T1877           )))/(1+($X$2*U1877*S$8)^2))),           V_rtHz(T1877)/($X$2*S$8*(T1877*R$1017+T1877+U1877)),V_rtHz(U1877)*SQRT(Sum_Sq(T1877*S$8*$X$2*R$1017,1))/($X$2*S$8*(T1877*R$1017+T1877+U1877))))/SQRT(Sum_Sq(1/(1+$A1877)+$AC$2/$I$2-1/(1+(1+U1877/T1877)/R$1017),$X$2/$I$2)),IF(U1878&lt;0,"A",R1878))</f>
        <v>2.340127470370373E-6</v>
      </c>
      <c r="T1877" s="13">
        <f t="shared" si="705"/>
        <v>1256.9798850561726</v>
      </c>
      <c r="U1877" s="12">
        <f t="shared" si="729"/>
        <v>247564.89028043207</v>
      </c>
      <c r="X1877" s="13">
        <f>IF(AA1877&gt;0,SQRT(Sum_Sq($AI$2,V_rtHz($AH$2)/(1+1/$A1877),V_rtHz($AH$2*$A1877)/(1+$A1877),$AN$2*$AH$2/(1+1/$A1877),$AM$2*SQRT(Sum_Sq(AA1877,1/($X$2*Y$8*(1+X$1017+AA1877/Z1877))))/SQRT(Sum_Sq($X$2*AA1877*Y$8,1)),                   $AQ$2*SQRT(Sum_Sq($AH$2/(1+1/$A1877)+AA1877*( 1/(X$1017+1+AA1877/Z1877)-1)/(1+($X$2*AA1877*Y$8)^2), (AA1877^2*Y$8*$X$2+1/($X$2*Y$8*(X$1017+1+AA1877/Z1877           )))/(1+($X$2*AA1877*Y$8)^2))),           V_rtHz(Z1877)/($X$2*Y$8*(Z1877*X$1017+Z1877+AA1877)),V_rtHz(AA1877)*SQRT(Sum_Sq(Z1877*Y$8*$X$2*X$1017,1))/($X$2*Y$8*(Z1877*X$1017+Z1877+AA1877))))/SQRT(Sum_Sq(1/(1+$A1877)+$AC$2/$I$2-1/(1+(1+AA1877/Z1877)/X$1017),$X$2/$I$2)),IF(AA1878&lt;0,"A",X1878))</f>
        <v>3.9919476330621648E-6</v>
      </c>
      <c r="Z1877" s="13">
        <f t="shared" si="706"/>
        <v>1254.7223690083574</v>
      </c>
      <c r="AA1877" s="12">
        <f t="shared" si="730"/>
        <v>784277.4719454248</v>
      </c>
      <c r="AC1877" s="13">
        <f>IF(AF1877&gt;0,SQRT(Sum_Sq($AI$2,V_rtHz($AH$2)/(1+1/$A1877),V_rtHz($AH$2*$A1877)/(1+$A1877),$AN$2*$AH$2/(1+1/$A1877),$AM$2*SQRT(Sum_Sq(AF1877,1/($X$2*AD$8*(1+AC$1017+AF1877/AE1877))))/SQRT(Sum_Sq($X$2*AF1877*AD$8,1)),                   $AQ$2*SQRT(Sum_Sq($AH$2/(1+1/$A1877)+AF1877*( 1/(AC$1017+1+AF1877/AE1877)-1)/(1+($X$2*AF1877*AD$8)^2), (AF1877^2*AD$8*$X$2+1/($X$2*AD$8*(AC$1017+1+AF1877/AE1877           )))/(1+($X$2*AF1877*AD$8)^2))),           V_rtHz(AE1877)/($X$2*AD$8*(AE1877*AC$1017+AE1877+AF1877)),V_rtHz(AF1877)*SQRT(Sum_Sq(AE1877*AD$8*$X$2*AC$1017,1))/($X$2*AD$8*(AE1877*AC$1017+AE1877+AF1877))))/SQRT(Sum_Sq(1/(1+$A1877)+$AC$2/$I$2-1/(1+(1+AF1877/AE1877)/AC$1017),$X$2/$I$2)),IF(AF1878&lt;0,"A",AC1878))</f>
        <v>7.0019041174491522E-6</v>
      </c>
      <c r="AE1877" s="13">
        <f t="shared" si="707"/>
        <v>1254.0110386293741</v>
      </c>
      <c r="AF1877" s="12">
        <f t="shared" si="731"/>
        <v>2481509.9528052309</v>
      </c>
      <c r="AG1877" s="13"/>
      <c r="AH1877" s="13">
        <f>IF(AK1877&gt;0,SQRT(Sum_Sq($AI$2,V_rtHz($AH$2)/(1+1/$A1877),V_rtHz($AH$2*$A1877)/(1+$A1877),$AN$2*$AH$2/(1+1/$A1877),$AM$2*SQRT(Sum_Sq(AK1877,1/($X$2*AI$8*(1+AH$1017+AK1877/AJ1877))))/SQRT(Sum_Sq($X$2*AK1877*AI$8,1)),                   $AQ$2*SQRT(Sum_Sq($AH$2/(1+1/$A1877)+AK1877*( 1/(AH$1017+1+AK1877/AJ1877)-1)/(1+($X$2*AK1877*AI$8)^2), (AK1877^2*AI$8*$X$2+1/($X$2*AI$8*(AH$1017+1+AK1877/AJ1877           )))/(1+($X$2*AK1877*AI$8)^2))),           V_rtHz(AJ1877)/($X$2*AI$8*(AJ1877*AH$1017+AJ1877+AK1877)),V_rtHz(AK1877)*SQRT(Sum_Sq(AJ1877*AI$8*$X$2*AH$1017,1))/($X$2*AI$8*(AJ1877*AH$1017+AJ1877+AK1877))))/SQRT(Sum_Sq(1/(1+$A1877)+$AC$2/$I$2-1/(1+(1+AK1877/AJ1877)/AH$1017),$X$2/$I$2)),IF(AK1878&lt;0,"A",AH1878))</f>
        <v>1.2400116116670154E-5</v>
      </c>
      <c r="AI1877" s="13"/>
      <c r="AJ1877" s="13">
        <f t="shared" si="708"/>
        <v>1253.7863509991093</v>
      </c>
      <c r="AK1877" s="12">
        <f t="shared" si="732"/>
        <v>7848629.7667468246</v>
      </c>
      <c r="AM1877" s="13">
        <f>IF(AP1877&gt;0,SQRT(Sum_Sq($AI$2,V_rtHz($AH$2)/(1+1/$A1877),V_rtHz($AH$2*$A1877)/(1+$A1877),$AN$2*$AH$2/(1+1/$A1877),$AM$2*SQRT(Sum_Sq(AP1877,1/($X$2*AN$8*(1+AM$1017+AP1877/AO1877))))/SQRT(Sum_Sq($X$2*AP1877*AN$8,1)),                   $AQ$2*SQRT(Sum_Sq($AH$2/(1+1/$A1877)+AP1877*( 1/(AM$1017+1+AP1877/AO1877)-1)/(1+($X$2*AP1877*AN$8)^2), (AP1877^2*AN$8*$X$2+1/($X$2*AN$8*(AM$1017+1+AP1877/AO1877           )))/(1+($X$2*AP1877*AN$8)^2))),           V_rtHz(AO1877)/($X$2*AN$8*(AO1877*AM$1017+AO1877+AP1877)),V_rtHz(AP1877)*SQRT(Sum_Sq(AO1877*AN$8*$X$2*AM$1017,1))/($X$2*AN$8*(AO1877*AM$1017+AO1877+AP1877))))/SQRT(Sum_Sq(1/(1+$A1877)+$AC$2/$I$2-1/(1+(1+AP1877/AO1877)/AM$1017),$X$2/$I$2)),IF(AP1878&lt;0,"A",AM1878))</f>
        <v>2.2042717146060381E-5</v>
      </c>
      <c r="AO1877" s="13">
        <f t="shared" si="709"/>
        <v>1253.7153239757097</v>
      </c>
      <c r="AP1877" s="12">
        <f t="shared" si="733"/>
        <v>24820952.68181238</v>
      </c>
      <c r="AR1877" s="13">
        <f t="shared" si="710"/>
        <v>31506.815879885431</v>
      </c>
      <c r="AS1877" s="13">
        <f t="shared" si="711"/>
        <v>0.34465664218175113</v>
      </c>
      <c r="AV1877" s="13"/>
      <c r="AW1877" s="13">
        <f t="shared" si="712"/>
        <v>9963.3300000000036</v>
      </c>
      <c r="AX1877" s="13">
        <f t="shared" si="713"/>
        <v>1.089899999999993</v>
      </c>
      <c r="AZ1877" s="13"/>
      <c r="BA1877" s="13"/>
      <c r="BB1877" s="13">
        <f t="shared" si="714"/>
        <v>3150.681587988543</v>
      </c>
      <c r="BC1877" s="13">
        <f t="shared" si="715"/>
        <v>3.4465664218174945</v>
      </c>
      <c r="BD1877" s="13"/>
      <c r="BE1877" s="13"/>
      <c r="BG1877" s="13">
        <f t="shared" si="716"/>
        <v>996.3330000000002</v>
      </c>
      <c r="BH1877" s="13">
        <f t="shared" si="717"/>
        <v>10.898999999999978</v>
      </c>
      <c r="BI1877" s="13"/>
      <c r="BL1877" s="13">
        <f t="shared" si="718"/>
        <v>315.06815879885437</v>
      </c>
      <c r="BM1877" s="13">
        <f t="shared" si="719"/>
        <v>34.465664218175064</v>
      </c>
      <c r="BP1877" s="13"/>
      <c r="BQ1877" s="13">
        <f t="shared" si="720"/>
        <v>99.633299999999991</v>
      </c>
      <c r="BR1877" s="13">
        <f t="shared" si="721"/>
        <v>108.99000000000034</v>
      </c>
      <c r="BT1877" s="13"/>
      <c r="BU1877" s="13"/>
      <c r="BV1877" s="13">
        <f t="shared" si="722"/>
        <v>31.50681587988543</v>
      </c>
      <c r="BW1877" s="13">
        <f t="shared" si="723"/>
        <v>344.6566421817526</v>
      </c>
      <c r="CA1877" s="13">
        <f t="shared" si="724"/>
        <v>9.9633299999999991</v>
      </c>
      <c r="CB1877" s="13">
        <f t="shared" si="725"/>
        <v>1089.8999999999976</v>
      </c>
    </row>
    <row r="1878" spans="1:80" x14ac:dyDescent="0.3">
      <c r="A1878" s="13">
        <f t="shared" si="701"/>
        <v>1.5275660582380719</v>
      </c>
      <c r="C1878" s="13">
        <f>IF(F1878&gt;0,SQRT(Sum_Sq($AI$2,V_rtHz($AH$2)/(1+1/$A1878),V_rtHz($AH$2*$A1878)/(1+$A1878),$AN$2*$AH$2/(1+1/$A1878),$AM$2*SQRT(Sum_Sq(F1878,1/($X$2*D$8*(1+C$1017+F1878/E1878))))/SQRT(Sum_Sq($X$2*F1878*D$8,1)),                   $AQ$2*SQRT(Sum_Sq($AH$2/(1+1/$A1878)+F1878*( 1/(C$1017+1+F1878/E1878)-1)/(1+($X$2*F1878*D$8)^2), (F1878^2*D$8*$X$2+1/($X$2*D$8*(C$1017+1+F1878/E1878           )))/(1+($X$2*F1878*D$8)^2))),           V_rtHz(E1878)/($X$2*D$8*(E1878*C$1017+E1878+F1878)),V_rtHz(F1878)*SQRT(Sum_Sq(E1878*D$8*$X$2*C$1017,1))/($X$2*D$8*(E1878*C$1017+E1878+F1878))))/SQRT(Sum_Sq(1/(1+$A1878)+$AC$2/$I$2-1/(1+(1+F1878/E1878)/C$1017),$X$2/$I$2)),IF(F1879&lt;0,"A",C1879))</f>
        <v>9.6223956695856986E-7</v>
      </c>
      <c r="E1878" s="13">
        <f t="shared" si="702"/>
        <v>1361.8366610747726</v>
      </c>
      <c r="F1878" s="12">
        <f t="shared" si="726"/>
        <v>7225.9068630347247</v>
      </c>
      <c r="H1878" s="13">
        <f>IF(K1878&gt;0,SQRT(Sum_Sq($AI$2,V_rtHz($AH$2)/(1+1/$A1878),V_rtHz($AH$2*$A1878)/(1+$A1878),$AN$2*$AH$2/(1+1/$A1878),$AM$2*SQRT(Sum_Sq(K1878,1/($X$2*I$8*(1+H$1017+K1878/J1878))))/SQRT(Sum_Sq($X$2*K1878*I$8,1)),                   $AQ$2*SQRT(Sum_Sq($AH$2/(1+1/$A1878)+K1878*( 1/(H$1017+1+K1878/J1878)-1)/(1+($X$2*K1878*I$8)^2), (K1878^2*I$8*$X$2+1/($X$2*I$8*(H$1017+1+K1878/J1878           )))/(1+($X$2*K1878*I$8)^2))),           V_rtHz(J1878)/($X$2*I$8*(J1878*H$1017+J1878+K1878)),V_rtHz(K1878)*SQRT(Sum_Sq(J1878*I$8*$X$2*H$1017,1))/($X$2*I$8*(J1878*H$1017+J1878+K1878))))/SQRT(Sum_Sq(1/(1+$A1878)+$AC$2/$I$2-1/(1+(1+K1878/J1878)/H$1017),$X$2/$I$2)),IF(K1879&lt;0,"A",H1879))</f>
        <v>1.0843561089836642E-6</v>
      </c>
      <c r="J1878" s="13">
        <f t="shared" si="703"/>
        <v>1278.879614309915</v>
      </c>
      <c r="K1878" s="12">
        <f t="shared" si="727"/>
        <v>24332.555140192526</v>
      </c>
      <c r="M1878" s="13">
        <f>IF(P1878&gt;0,SQRT(Sum_Sq($AI$2,V_rtHz($AH$2)/(1+1/$A1878),V_rtHz($AH$2*$A1878)/(1+$A1878),$AN$2*$AH$2/(1+1/$A1878),$AM$2*SQRT(Sum_Sq(P1878,1/($X$2*N$8*(1+M$1017+P1878/O1878))))/SQRT(Sum_Sq($X$2*P1878*N$8,1)),                   $AQ$2*SQRT(Sum_Sq($AH$2/(1+1/$A1878)+P1878*( 1/(M$1017+1+P1878/O1878)-1)/(1+($X$2*P1878*N$8)^2), (P1878^2*N$8*$X$2+1/($X$2*N$8*(M$1017+1+P1878/O1878           )))/(1+($X$2*P1878*N$8)^2))),           V_rtHz(O1878)/($X$2*N$8*(O1878*M$1017+O1878+P1878)),V_rtHz(P1878)*SQRT(Sum_Sq(O1878*N$8*$X$2*M$1017,1))/($X$2*N$8*(O1878*M$1017+O1878+P1878))))/SQRT(Sum_Sq(1/(1+$A1878)+$AC$2/$I$2-1/(1+(1+P1878/O1878)/M$1017),$X$2/$I$2)),IF(P1879&lt;0,"A",M1879))</f>
        <v>1.4892035289743096E-6</v>
      </c>
      <c r="O1878" s="13">
        <f t="shared" si="704"/>
        <v>1255.6785652466085</v>
      </c>
      <c r="P1878" s="12">
        <f t="shared" si="728"/>
        <v>78368.024651753687</v>
      </c>
      <c r="R1878" s="13">
        <f>IF(U1878&gt;0,SQRT(Sum_Sq($AI$2,V_rtHz($AH$2)/(1+1/$A1878),V_rtHz($AH$2*$A1878)/(1+$A1878),$AN$2*$AH$2/(1+1/$A1878),$AM$2*SQRT(Sum_Sq(U1878,1/($X$2*S$8*(1+R$1017+U1878/T1878))))/SQRT(Sum_Sq($X$2*U1878*S$8,1)),                   $AQ$2*SQRT(Sum_Sq($AH$2/(1+1/$A1878)+U1878*( 1/(R$1017+1+U1878/T1878)-1)/(1+($X$2*U1878*S$8)^2), (U1878^2*S$8*$X$2+1/($X$2*S$8*(R$1017+1+U1878/T1878           )))/(1+($X$2*U1878*S$8)^2))),           V_rtHz(T1878)/($X$2*S$8*(T1878*R$1017+T1878+U1878)),V_rtHz(U1878)*SQRT(Sum_Sq(T1878*S$8*$X$2*R$1017,1))/($X$2*S$8*(T1878*R$1017+T1878+U1878))))/SQRT(Sum_Sq(1/(1+$A1878)+$AC$2/$I$2-1/(1+(1+U1878/T1878)/R$1017),$X$2/$I$2)),IF(U1879&lt;0,"A",R1879))</f>
        <v>2.3620999436598193E-6</v>
      </c>
      <c r="T1878" s="13">
        <f t="shared" si="705"/>
        <v>1248.6036403474614</v>
      </c>
      <c r="U1878" s="12">
        <f t="shared" si="729"/>
        <v>249225.67680648857</v>
      </c>
      <c r="X1878" s="13">
        <f>IF(AA1878&gt;0,SQRT(Sum_Sq($AI$2,V_rtHz($AH$2)/(1+1/$A1878),V_rtHz($AH$2*$A1878)/(1+$A1878),$AN$2*$AH$2/(1+1/$A1878),$AM$2*SQRT(Sum_Sq(AA1878,1/($X$2*Y$8*(1+X$1017+AA1878/Z1878))))/SQRT(Sum_Sq($X$2*AA1878*Y$8,1)),                   $AQ$2*SQRT(Sum_Sq($AH$2/(1+1/$A1878)+AA1878*( 1/(X$1017+1+AA1878/Z1878)-1)/(1+($X$2*AA1878*Y$8)^2), (AA1878^2*Y$8*$X$2+1/($X$2*Y$8*(X$1017+1+AA1878/Z1878           )))/(1+($X$2*AA1878*Y$8)^2))),           V_rtHz(Z1878)/($X$2*Y$8*(Z1878*X$1017+Z1878+AA1878)),V_rtHz(AA1878)*SQRT(Sum_Sq(Z1878*Y$8*$X$2*X$1017,1))/($X$2*Y$8*(Z1878*X$1017+Z1878+AA1878))))/SQRT(Sum_Sq(1/(1+$A1878)+$AC$2/$I$2-1/(1+(1+AA1878/Z1878)/X$1017),$X$2/$I$2)),IF(AA1879&lt;0,"A",X1879))</f>
        <v>4.0288296065136665E-6</v>
      </c>
      <c r="Z1878" s="13">
        <f t="shared" si="706"/>
        <v>1246.3914250165076</v>
      </c>
      <c r="AA1878" s="12">
        <f t="shared" si="730"/>
        <v>789519.62265482999</v>
      </c>
      <c r="AC1878" s="13">
        <f>IF(AF1878&gt;0,SQRT(Sum_Sq($AI$2,V_rtHz($AH$2)/(1+1/$A1878),V_rtHz($AH$2*$A1878)/(1+$A1878),$AN$2*$AH$2/(1+1/$A1878),$AM$2*SQRT(Sum_Sq(AF1878,1/($X$2*AD$8*(1+AC$1017+AF1878/AE1878))))/SQRT(Sum_Sq($X$2*AF1878*AD$8,1)),                   $AQ$2*SQRT(Sum_Sq($AH$2/(1+1/$A1878)+AF1878*( 1/(AC$1017+1+AF1878/AE1878)-1)/(1+($X$2*AF1878*AD$8)^2), (AF1878^2*AD$8*$X$2+1/($X$2*AD$8*(AC$1017+1+AF1878/AE1878           )))/(1+($X$2*AF1878*AD$8)^2))),           V_rtHz(AE1878)/($X$2*AD$8*(AE1878*AC$1017+AE1878+AF1878)),V_rtHz(AF1878)*SQRT(Sum_Sq(AE1878*AD$8*$X$2*AC$1017,1))/($X$2*AD$8*(AE1878*AC$1017+AE1878+AF1878))))/SQRT(Sum_Sq(1/(1+$A1878)+$AC$2/$I$2-1/(1+(1+AF1878/AE1878)/AC$1017),$X$2/$I$2)),IF(AF1879&lt;0,"A",AC1879))</f>
        <v>7.0662234588368266E-6</v>
      </c>
      <c r="AE1878" s="13">
        <f t="shared" si="707"/>
        <v>1245.6943346439573</v>
      </c>
      <c r="AF1878" s="12">
        <f t="shared" si="731"/>
        <v>2498077.4069072399</v>
      </c>
      <c r="AG1878" s="13"/>
      <c r="AH1878" s="13">
        <f>IF(AK1878&gt;0,SQRT(Sum_Sq($AI$2,V_rtHz($AH$2)/(1+1/$A1878),V_rtHz($AH$2*$A1878)/(1+$A1878),$AN$2*$AH$2/(1+1/$A1878),$AM$2*SQRT(Sum_Sq(AK1878,1/($X$2*AI$8*(1+AH$1017+AK1878/AJ1878))))/SQRT(Sum_Sq($X$2*AK1878*AI$8,1)),                   $AQ$2*SQRT(Sum_Sq($AH$2/(1+1/$A1878)+AK1878*( 1/(AH$1017+1+AK1878/AJ1878)-1)/(1+($X$2*AK1878*AI$8)^2), (AK1878^2*AI$8*$X$2+1/($X$2*AI$8*(AH$1017+1+AK1878/AJ1878           )))/(1+($X$2*AK1878*AI$8)^2))),           V_rtHz(AJ1878)/($X$2*AI$8*(AJ1878*AH$1017+AJ1878+AK1878)),V_rtHz(AK1878)*SQRT(Sum_Sq(AJ1878*AI$8*$X$2*AH$1017,1))/($X$2*AI$8*(AJ1878*AH$1017+AJ1878+AK1878))))/SQRT(Sum_Sq(1/(1+$A1878)+$AC$2/$I$2-1/(1+(1+AK1878/AJ1878)/AH$1017),$X$2/$I$2)),IF(AK1879&lt;0,"A",AH1879))</f>
        <v>1.2513831294902191E-5</v>
      </c>
      <c r="AI1878" s="13"/>
      <c r="AJ1878" s="13">
        <f t="shared" si="708"/>
        <v>1245.4741416164989</v>
      </c>
      <c r="AK1878" s="12">
        <f t="shared" si="732"/>
        <v>7901010.9859210057</v>
      </c>
      <c r="AM1878" s="13">
        <f>IF(AP1878&gt;0,SQRT(Sum_Sq($AI$2,V_rtHz($AH$2)/(1+1/$A1878),V_rtHz($AH$2*$A1878)/(1+$A1878),$AN$2*$AH$2/(1+1/$A1878),$AM$2*SQRT(Sum_Sq(AP1878,1/($X$2*AN$8*(1+AM$1017+AP1878/AO1878))))/SQRT(Sum_Sq($X$2*AP1878*AN$8,1)),                   $AQ$2*SQRT(Sum_Sq($AH$2/(1+1/$A1878)+AP1878*( 1/(AM$1017+1+AP1878/AO1878)-1)/(1+($X$2*AP1878*AN$8)^2), (AP1878^2*AN$8*$X$2+1/($X$2*AN$8*(AM$1017+1+AP1878/AO1878           )))/(1+($X$2*AP1878*AN$8)^2))),           V_rtHz(AO1878)/($X$2*AN$8*(AO1878*AM$1017+AO1878+AP1878)),V_rtHz(AP1878)*SQRT(Sum_Sq(AO1878*AN$8*$X$2*AM$1017,1))/($X$2*AN$8*(AO1878*AM$1017+AO1878+AP1878))))/SQRT(Sum_Sq(1/(1+$A1878)+$AC$2/$I$2-1/(1+(1+AP1878/AO1878)/AM$1017),$X$2/$I$2)),IF(AP1879&lt;0,"A",AM1879))</f>
        <v>2.2244889638862987E-5</v>
      </c>
      <c r="AO1878" s="13">
        <f t="shared" si="709"/>
        <v>1245.4045350646513</v>
      </c>
      <c r="AP1878" s="12">
        <f t="shared" si="733"/>
        <v>24986586.973724764</v>
      </c>
      <c r="AR1878" s="13">
        <f t="shared" si="710"/>
        <v>31506.815879885424</v>
      </c>
      <c r="AS1878" s="13">
        <f t="shared" si="711"/>
        <v>0.34465664218175168</v>
      </c>
      <c r="AV1878" s="13"/>
      <c r="AW1878" s="13">
        <f t="shared" si="712"/>
        <v>9963.3300000000036</v>
      </c>
      <c r="AX1878" s="13">
        <f t="shared" si="713"/>
        <v>1.0898999999999957</v>
      </c>
      <c r="AZ1878" s="13"/>
      <c r="BA1878" s="13"/>
      <c r="BB1878" s="13">
        <f t="shared" si="714"/>
        <v>3150.681587988543</v>
      </c>
      <c r="BC1878" s="13">
        <f t="shared" si="715"/>
        <v>3.4465664218174945</v>
      </c>
      <c r="BD1878" s="13"/>
      <c r="BE1878" s="13"/>
      <c r="BG1878" s="13">
        <f t="shared" si="716"/>
        <v>996.3330000000002</v>
      </c>
      <c r="BH1878" s="13">
        <f t="shared" si="717"/>
        <v>10.899000000000013</v>
      </c>
      <c r="BI1878" s="13"/>
      <c r="BL1878" s="13">
        <f t="shared" si="718"/>
        <v>315.06815879885437</v>
      </c>
      <c r="BM1878" s="13">
        <f t="shared" si="719"/>
        <v>34.465664218175149</v>
      </c>
      <c r="BP1878" s="13"/>
      <c r="BQ1878" s="13">
        <f t="shared" si="720"/>
        <v>99.633299999999991</v>
      </c>
      <c r="BR1878" s="13">
        <f t="shared" si="721"/>
        <v>108.98999999999991</v>
      </c>
      <c r="BT1878" s="13"/>
      <c r="BU1878" s="13"/>
      <c r="BV1878" s="13">
        <f t="shared" si="722"/>
        <v>31.50681587988543</v>
      </c>
      <c r="BW1878" s="13">
        <f t="shared" si="723"/>
        <v>344.6566421817526</v>
      </c>
      <c r="CA1878" s="13">
        <f t="shared" si="724"/>
        <v>9.9633299999999991</v>
      </c>
      <c r="CB1878" s="13">
        <f t="shared" si="725"/>
        <v>1089.9000000000028</v>
      </c>
    </row>
    <row r="1879" spans="1:80" x14ac:dyDescent="0.3">
      <c r="A1879" s="13">
        <f t="shared" si="701"/>
        <v>1.5488166189124817</v>
      </c>
      <c r="C1879" s="13">
        <f>IF(F1879&gt;0,SQRT(Sum_Sq($AI$2,V_rtHz($AH$2)/(1+1/$A1879),V_rtHz($AH$2*$A1879)/(1+$A1879),$AN$2*$AH$2/(1+1/$A1879),$AM$2*SQRT(Sum_Sq(F1879,1/($X$2*D$8*(1+C$1017+F1879/E1879))))/SQRT(Sum_Sq($X$2*F1879*D$8,1)),                   $AQ$2*SQRT(Sum_Sq($AH$2/(1+1/$A1879)+F1879*( 1/(C$1017+1+F1879/E1879)-1)/(1+($X$2*F1879*D$8)^2), (F1879^2*D$8*$X$2+1/($X$2*D$8*(C$1017+1+F1879/E1879           )))/(1+($X$2*F1879*D$8)^2))),           V_rtHz(E1879)/($X$2*D$8*(E1879*C$1017+E1879+F1879)),V_rtHz(F1879)*SQRT(Sum_Sq(E1879*D$8*$X$2*C$1017,1))/($X$2*D$8*(E1879*C$1017+E1879+F1879))))/SQRT(Sum_Sq(1/(1+$A1879)+$AC$2/$I$2-1/(1+(1+F1879/E1879)/C$1017),$X$2/$I$2)),IF(F1880&lt;0,"A",C1880))</f>
        <v>9.7172808942613876E-7</v>
      </c>
      <c r="E1879" s="13">
        <f t="shared" si="702"/>
        <v>1351.0237212838651</v>
      </c>
      <c r="F1879" s="12">
        <f t="shared" si="726"/>
        <v>7283.7395232714007</v>
      </c>
      <c r="H1879" s="13">
        <f>IF(K1879&gt;0,SQRT(Sum_Sq($AI$2,V_rtHz($AH$2)/(1+1/$A1879),V_rtHz($AH$2*$A1879)/(1+$A1879),$AN$2*$AH$2/(1+1/$A1879),$AM$2*SQRT(Sum_Sq(K1879,1/($X$2*I$8*(1+H$1017+K1879/J1879))))/SQRT(Sum_Sq($X$2*K1879*I$8,1)),                   $AQ$2*SQRT(Sum_Sq($AH$2/(1+1/$A1879)+K1879*( 1/(H$1017+1+K1879/J1879)-1)/(1+($X$2*K1879*I$8)^2), (K1879^2*I$8*$X$2+1/($X$2*I$8*(H$1017+1+K1879/J1879           )))/(1+($X$2*K1879*I$8)^2))),           V_rtHz(J1879)/($X$2*I$8*(J1879*H$1017+J1879+K1879)),V_rtHz(K1879)*SQRT(Sum_Sq(J1879*I$8*$X$2*H$1017,1))/($X$2*I$8*(J1879*H$1017+J1879+K1879))))/SQRT(Sum_Sq(1/(1+$A1879)+$AC$2/$I$2-1/(1+(1+K1879/J1879)/H$1017),$X$2/$I$2)),IF(K1880&lt;0,"A",H1880))</f>
        <v>1.0954158229505126E-6</v>
      </c>
      <c r="J1879" s="13">
        <f t="shared" si="703"/>
        <v>1269.9338879659952</v>
      </c>
      <c r="K1879" s="12">
        <f t="shared" si="727"/>
        <v>24503.959637383428</v>
      </c>
      <c r="M1879" s="13">
        <f>IF(P1879&gt;0,SQRT(Sum_Sq($AI$2,V_rtHz($AH$2)/(1+1/$A1879),V_rtHz($AH$2*$A1879)/(1+$A1879),$AN$2*$AH$2/(1+1/$A1879),$AM$2*SQRT(Sum_Sq(P1879,1/($X$2*N$8*(1+M$1017+P1879/O1879))))/SQRT(Sum_Sq($X$2*P1879*N$8,1)),                   $AQ$2*SQRT(Sum_Sq($AH$2/(1+1/$A1879)+P1879*( 1/(M$1017+1+P1879/O1879)-1)/(1+($X$2*P1879*N$8)^2), (P1879^2*N$8*$X$2+1/($X$2*N$8*(M$1017+1+P1879/O1879           )))/(1+($X$2*P1879*N$8)^2))),           V_rtHz(O1879)/($X$2*N$8*(O1879*M$1017+O1879+P1879)),V_rtHz(P1879)*SQRT(Sum_Sq(O1879*N$8*$X$2*M$1017,1))/($X$2*N$8*(O1879*M$1017+O1879+P1879))))/SQRT(Sum_Sq(1/(1+$A1879)+$AC$2/$I$2-1/(1+(1+P1879/O1879)/M$1017),$X$2/$I$2)),IF(P1880&lt;0,"A",M1880))</f>
        <v>1.5037933580727372E-6</v>
      </c>
      <c r="O1879" s="13">
        <f t="shared" si="704"/>
        <v>1247.2134785141984</v>
      </c>
      <c r="P1879" s="12">
        <f t="shared" si="728"/>
        <v>78899.924071662972</v>
      </c>
      <c r="R1879" s="13">
        <f>IF(U1879&gt;0,SQRT(Sum_Sq($AI$2,V_rtHz($AH$2)/(1+1/$A1879),V_rtHz($AH$2*$A1879)/(1+$A1879),$AN$2*$AH$2/(1+1/$A1879),$AM$2*SQRT(Sum_Sq(U1879,1/($X$2*S$8*(1+R$1017+U1879/T1879))))/SQRT(Sum_Sq($X$2*U1879*S$8,1)),                   $AQ$2*SQRT(Sum_Sq($AH$2/(1+1/$A1879)+U1879*( 1/(R$1017+1+U1879/T1879)-1)/(1+($X$2*U1879*S$8)^2), (U1879^2*S$8*$X$2+1/($X$2*S$8*(R$1017+1+U1879/T1879           )))/(1+($X$2*U1879*S$8)^2))),           V_rtHz(T1879)/($X$2*S$8*(T1879*R$1017+T1879+U1879)),V_rtHz(U1879)*SQRT(Sum_Sq(T1879*S$8*$X$2*R$1017,1))/($X$2*S$8*(T1879*R$1017+T1879+U1879))))/SQRT(Sum_Sq(1/(1+$A1879)+$AC$2/$I$2-1/(1+(1+U1879/T1879)/R$1017),$X$2/$I$2)),IF(U1880&lt;0,"A",R1880))</f>
        <v>2.3844436771264204E-6</v>
      </c>
      <c r="T1879" s="13">
        <f t="shared" si="705"/>
        <v>1240.2816096388624</v>
      </c>
      <c r="U1879" s="12">
        <f t="shared" si="729"/>
        <v>250897.9290753575</v>
      </c>
      <c r="X1879" s="13">
        <f>IF(AA1879&gt;0,SQRT(Sum_Sq($AI$2,V_rtHz($AH$2)/(1+1/$A1879),V_rtHz($AH$2*$A1879)/(1+$A1879),$AN$2*$AH$2/(1+1/$A1879),$AM$2*SQRT(Sum_Sq(AA1879,1/($X$2*Y$8*(1+X$1017+AA1879/Z1879))))/SQRT(Sum_Sq($X$2*AA1879*Y$8,1)),                   $AQ$2*SQRT(Sum_Sq($AH$2/(1+1/$A1879)+AA1879*( 1/(X$1017+1+AA1879/Z1879)-1)/(1+($X$2*AA1879*Y$8)^2), (AA1879^2*Y$8*$X$2+1/($X$2*Y$8*(X$1017+1+AA1879/Z1879           )))/(1+($X$2*AA1879*Y$8)^2))),           V_rtHz(Z1879)/($X$2*Y$8*(Z1879*X$1017+Z1879+AA1879)),V_rtHz(AA1879)*SQRT(Sum_Sq(Z1879*Y$8*$X$2*X$1017,1))/($X$2*Y$8*(Z1879*X$1017+Z1879+AA1879))))/SQRT(Sum_Sq(1/(1+$A1879)+$AC$2/$I$2-1/(1+(1+AA1879/Z1879)/X$1017),$X$2/$I$2)),IF(AA1880&lt;0,"A",X1880))</f>
        <v>4.0663264075476061E-6</v>
      </c>
      <c r="Z1879" s="13">
        <f t="shared" si="706"/>
        <v>1238.1137918553193</v>
      </c>
      <c r="AA1879" s="12">
        <f t="shared" si="730"/>
        <v>794798.09855332004</v>
      </c>
      <c r="AC1879" s="13">
        <f>IF(AF1879&gt;0,SQRT(Sum_Sq($AI$2,V_rtHz($AH$2)/(1+1/$A1879),V_rtHz($AH$2*$A1879)/(1+$A1879),$AN$2*$AH$2/(1+1/$A1879),$AM$2*SQRT(Sum_Sq(AF1879,1/($X$2*AD$8*(1+AC$1017+AF1879/AE1879))))/SQRT(Sum_Sq($X$2*AF1879*AD$8,1)),                   $AQ$2*SQRT(Sum_Sq($AH$2/(1+1/$A1879)+AF1879*( 1/(AC$1017+1+AF1879/AE1879)-1)/(1+($X$2*AF1879*AD$8)^2), (AF1879^2*AD$8*$X$2+1/($X$2*AD$8*(AC$1017+1+AF1879/AE1879           )))/(1+($X$2*AF1879*AD$8)^2))),           V_rtHz(AE1879)/($X$2*AD$8*(AE1879*AC$1017+AE1879+AF1879)),V_rtHz(AF1879)*SQRT(Sum_Sq(AE1879*AD$8*$X$2*AC$1017,1))/($X$2*AD$8*(AE1879*AC$1017+AE1879+AF1879))))/SQRT(Sum_Sq(1/(1+$A1879)+$AC$2/$I$2-1/(1+(1+AF1879/AE1879)/AC$1017),$X$2/$I$2)),IF(AF1880&lt;0,"A",AC1880))</f>
        <v>7.1316097594326712E-6</v>
      </c>
      <c r="AE1879" s="13">
        <f t="shared" si="707"/>
        <v>1237.430658718793</v>
      </c>
      <c r="AF1879" s="12">
        <f t="shared" si="731"/>
        <v>2514759.7979416028</v>
      </c>
      <c r="AG1879" s="13"/>
      <c r="AH1879" s="13">
        <f>IF(AK1879&gt;0,SQRT(Sum_Sq($AI$2,V_rtHz($AH$2)/(1+1/$A1879),V_rtHz($AH$2*$A1879)/(1+$A1879),$AN$2*$AH$2/(1+1/$A1879),$AM$2*SQRT(Sum_Sq(AK1879,1/($X$2*AI$8*(1+AH$1017+AK1879/AJ1879))))/SQRT(Sum_Sq($X$2*AK1879*AI$8,1)),                   $AQ$2*SQRT(Sum_Sq($AH$2/(1+1/$A1879)+AK1879*( 1/(AH$1017+1+AK1879/AJ1879)-1)/(1+($X$2*AK1879*AI$8)^2), (AK1879^2*AI$8*$X$2+1/($X$2*AI$8*(AH$1017+1+AK1879/AJ1879           )))/(1+($X$2*AK1879*AI$8)^2))),           V_rtHz(AJ1879)/($X$2*AI$8*(AJ1879*AH$1017+AJ1879+AK1879)),V_rtHz(AK1879)*SQRT(Sum_Sq(AJ1879*AI$8*$X$2*AH$1017,1))/($X$2*AI$8*(AJ1879*AH$1017+AJ1879+AK1879))))/SQRT(Sum_Sq(1/(1+$A1879)+$AC$2/$I$2-1/(1+(1+AK1879/AJ1879)/AH$1017),$X$2/$I$2)),IF(AK1880&lt;0,"A",AH1880))</f>
        <v>1.2629429976054258E-5</v>
      </c>
      <c r="AI1879" s="13"/>
      <c r="AJ1879" s="13">
        <f t="shared" si="708"/>
        <v>1237.2148711555965</v>
      </c>
      <c r="AK1879" s="12">
        <f t="shared" si="732"/>
        <v>7953755.7339584511</v>
      </c>
      <c r="AM1879" s="13">
        <f>IF(AP1879&gt;0,SQRT(Sum_Sq($AI$2,V_rtHz($AH$2)/(1+1/$A1879),V_rtHz($AH$2*$A1879)/(1+$A1879),$AN$2*$AH$2/(1+1/$A1879),$AM$2*SQRT(Sum_Sq(AP1879,1/($X$2*AN$8*(1+AM$1017+AP1879/AO1879))))/SQRT(Sum_Sq($X$2*AP1879*AN$8,1)),                   $AQ$2*SQRT(Sum_Sq($AH$2/(1+1/$A1879)+AP1879*( 1/(AM$1017+1+AP1879/AO1879)-1)/(1+($X$2*AP1879*AN$8)^2), (AP1879^2*AN$8*$X$2+1/($X$2*AN$8*(AM$1017+1+AP1879/AO1879           )))/(1+($X$2*AP1879*AN$8)^2))),           V_rtHz(AO1879)/($X$2*AN$8*(AO1879*AM$1017+AO1879+AP1879)),V_rtHz(AP1879)*SQRT(Sum_Sq(AO1879*AN$8*$X$2*AM$1017,1))/($X$2*AN$8*(AO1879*AM$1017+AO1879+AP1879))))/SQRT(Sum_Sq(1/(1+$A1879)+$AC$2/$I$2-1/(1+(1+AP1879/AO1879)/AM$1017),$X$2/$I$2)),IF(AP1880&lt;0,"A",AM1880))</f>
        <v>2.2450410389982292E-5</v>
      </c>
      <c r="AO1879" s="13">
        <f t="shared" si="709"/>
        <v>1237.1466569152749</v>
      </c>
      <c r="AP1879" s="12">
        <f t="shared" si="733"/>
        <v>25153370.911137894</v>
      </c>
      <c r="AR1879" s="13">
        <f t="shared" si="710"/>
        <v>31506.815879885424</v>
      </c>
      <c r="AS1879" s="13">
        <f t="shared" si="711"/>
        <v>0.34465664218175113</v>
      </c>
      <c r="AV1879" s="13"/>
      <c r="AW1879" s="13">
        <f t="shared" si="712"/>
        <v>9963.3300000000036</v>
      </c>
      <c r="AX1879" s="13">
        <f t="shared" si="713"/>
        <v>1.089899999999993</v>
      </c>
      <c r="AZ1879" s="13"/>
      <c r="BA1879" s="13"/>
      <c r="BB1879" s="13">
        <f t="shared" si="714"/>
        <v>3150.681587988543</v>
      </c>
      <c r="BC1879" s="13">
        <f t="shared" si="715"/>
        <v>3.4465664218174878</v>
      </c>
      <c r="BD1879" s="13"/>
      <c r="BE1879" s="13"/>
      <c r="BG1879" s="13">
        <f t="shared" si="716"/>
        <v>996.3330000000002</v>
      </c>
      <c r="BH1879" s="13">
        <f t="shared" si="717"/>
        <v>10.899000000000013</v>
      </c>
      <c r="BI1879" s="13"/>
      <c r="BL1879" s="13">
        <f t="shared" si="718"/>
        <v>315.06815879885437</v>
      </c>
      <c r="BM1879" s="13">
        <f t="shared" si="719"/>
        <v>34.465664218175064</v>
      </c>
      <c r="BP1879" s="13"/>
      <c r="BQ1879" s="13">
        <f t="shared" si="720"/>
        <v>99.633300000000006</v>
      </c>
      <c r="BR1879" s="13">
        <f t="shared" si="721"/>
        <v>108.9899999999997</v>
      </c>
      <c r="BT1879" s="13"/>
      <c r="BU1879" s="13"/>
      <c r="BV1879" s="13">
        <f t="shared" si="722"/>
        <v>31.50681587988543</v>
      </c>
      <c r="BW1879" s="13">
        <f t="shared" si="723"/>
        <v>344.65664218175209</v>
      </c>
      <c r="CA1879" s="13">
        <f t="shared" si="724"/>
        <v>9.9633299999999991</v>
      </c>
      <c r="CB1879" s="13">
        <f t="shared" si="725"/>
        <v>1089.9000000000001</v>
      </c>
    </row>
    <row r="1880" spans="1:80" x14ac:dyDescent="0.3">
      <c r="A1880" s="13">
        <f t="shared" si="701"/>
        <v>1.5703628043335511</v>
      </c>
      <c r="C1880" s="13">
        <f>IF(F1880&gt;0,SQRT(Sum_Sq($AI$2,V_rtHz($AH$2)/(1+1/$A1880),V_rtHz($AH$2*$A1880)/(1+$A1880),$AN$2*$AH$2/(1+1/$A1880),$AM$2*SQRT(Sum_Sq(F1880,1/($X$2*D$8*(1+C$1017+F1880/E1880))))/SQRT(Sum_Sq($X$2*F1880*D$8,1)),                   $AQ$2*SQRT(Sum_Sq($AH$2/(1+1/$A1880)+F1880*( 1/(C$1017+1+F1880/E1880)-1)/(1+($X$2*F1880*D$8)^2), (F1880^2*D$8*$X$2+1/($X$2*D$8*(C$1017+1+F1880/E1880           )))/(1+($X$2*F1880*D$8)^2))),           V_rtHz(E1880)/($X$2*D$8*(E1880*C$1017+E1880+F1880)),V_rtHz(F1880)*SQRT(Sum_Sq(E1880*D$8*$X$2*C$1017,1))/($X$2*D$8*(E1880*C$1017+E1880+F1880))))/SQRT(Sum_Sq(1/(1+$A1880)+$AC$2/$I$2-1/(1+(1+F1880/E1880)/C$1017),$X$2/$I$2)),IF(F1881&lt;0,"A",C1881))</f>
        <v>9.8140467719514153E-7</v>
      </c>
      <c r="E1880" s="13">
        <f t="shared" si="702"/>
        <v>1340.322565548443</v>
      </c>
      <c r="F1880" s="12">
        <f t="shared" si="726"/>
        <v>7341.893010333587</v>
      </c>
      <c r="H1880" s="13">
        <f>IF(K1880&gt;0,SQRT(Sum_Sq($AI$2,V_rtHz($AH$2)/(1+1/$A1880),V_rtHz($AH$2*$A1880)/(1+$A1880),$AN$2*$AH$2/(1+1/$A1880),$AM$2*SQRT(Sum_Sq(K1880,1/($X$2*I$8*(1+H$1017+K1880/J1880))))/SQRT(Sum_Sq($X$2*K1880*I$8,1)),                   $AQ$2*SQRT(Sum_Sq($AH$2/(1+1/$A1880)+K1880*( 1/(H$1017+1+K1880/J1880)-1)/(1+($X$2*K1880*I$8)^2), (K1880^2*I$8*$X$2+1/($X$2*I$8*(H$1017+1+K1880/J1880           )))/(1+($X$2*K1880*I$8)^2))),           V_rtHz(J1880)/($X$2*I$8*(J1880*H$1017+J1880+K1880)),V_rtHz(K1880)*SQRT(Sum_Sq(J1880*I$8*$X$2*H$1017,1))/($X$2*I$8*(J1880*H$1017+J1880+K1880))))/SQRT(Sum_Sq(1/(1+$A1880)+$AC$2/$I$2-1/(1+(1+K1880/J1880)/H$1017),$X$2/$I$2)),IF(K1881&lt;0,"A",H1881))</f>
        <v>1.1066765649924188E-6</v>
      </c>
      <c r="J1880" s="13">
        <f t="shared" si="703"/>
        <v>1261.0550360755608</v>
      </c>
      <c r="K1880" s="12">
        <f t="shared" si="727"/>
        <v>24676.487419379835</v>
      </c>
      <c r="M1880" s="13">
        <f>IF(P1880&gt;0,SQRT(Sum_Sq($AI$2,V_rtHz($AH$2)/(1+1/$A1880),V_rtHz($AH$2*$A1880)/(1+$A1880),$AN$2*$AH$2/(1+1/$A1880),$AM$2*SQRT(Sum_Sq(P1880,1/($X$2*N$8*(1+M$1017+P1880/O1880))))/SQRT(Sum_Sq($X$2*P1880*N$8,1)),                   $AQ$2*SQRT(Sum_Sq($AH$2/(1+1/$A1880)+P1880*( 1/(M$1017+1+P1880/O1880)-1)/(1+($X$2*P1880*N$8)^2), (P1880^2*N$8*$X$2+1/($X$2*N$8*(M$1017+1+P1880/O1880           )))/(1+($X$2*P1880*N$8)^2))),           V_rtHz(O1880)/($X$2*N$8*(O1880*M$1017+O1880+P1880)),V_rtHz(P1880)*SQRT(Sum_Sq(O1880*N$8*$X$2*M$1017,1))/($X$2*N$8*(O1880*M$1017+O1880+P1880))))/SQRT(Sum_Sq(1/(1+$A1880)+$AC$2/$I$2-1/(1+(1+P1880/O1880)/M$1017),$X$2/$I$2)),IF(P1881&lt;0,"A",M1881))</f>
        <v>1.5186369311120146E-6</v>
      </c>
      <c r="O1880" s="13">
        <f t="shared" si="704"/>
        <v>1238.8051617193287</v>
      </c>
      <c r="P1880" s="12">
        <f t="shared" si="728"/>
        <v>79435.452641599637</v>
      </c>
      <c r="R1880" s="13">
        <f>IF(U1880&gt;0,SQRT(Sum_Sq($AI$2,V_rtHz($AH$2)/(1+1/$A1880),V_rtHz($AH$2*$A1880)/(1+$A1880),$AN$2*$AH$2/(1+1/$A1880),$AM$2*SQRT(Sum_Sq(U1880,1/($X$2*S$8*(1+R$1017+U1880/T1880))))/SQRT(Sum_Sq($X$2*U1880*S$8,1)),                   $AQ$2*SQRT(Sum_Sq($AH$2/(1+1/$A1880)+U1880*( 1/(R$1017+1+U1880/T1880)-1)/(1+($X$2*U1880*S$8)^2), (U1880^2*S$8*$X$2+1/($X$2*S$8*(R$1017+1+U1880/T1880           )))/(1+($X$2*U1880*S$8)^2))),           V_rtHz(T1880)/($X$2*S$8*(T1880*R$1017+T1880+U1880)),V_rtHz(U1880)*SQRT(Sum_Sq(T1880*S$8*$X$2*R$1017,1))/($X$2*S$8*(T1880*R$1017+T1880+U1880))))/SQRT(Sum_Sq(1/(1+$A1880)+$AC$2/$I$2-1/(1+(1+U1880/T1880)/R$1017),$X$2/$I$2)),IF(U1881&lt;0,"A",R1881))</f>
        <v>2.4071648392134511E-6</v>
      </c>
      <c r="T1880" s="13">
        <f t="shared" si="705"/>
        <v>1232.0134602172218</v>
      </c>
      <c r="U1880" s="12">
        <f t="shared" si="729"/>
        <v>252581.7268861456</v>
      </c>
      <c r="X1880" s="13">
        <f>IF(AA1880&gt;0,SQRT(Sum_Sq($AI$2,V_rtHz($AH$2)/(1+1/$A1880),V_rtHz($AH$2*$A1880)/(1+$A1880),$AN$2*$AH$2/(1+1/$A1880),$AM$2*SQRT(Sum_Sq(AA1880,1/($X$2*Y$8*(1+X$1017+AA1880/Z1880))))/SQRT(Sum_Sq($X$2*AA1880*Y$8,1)),                   $AQ$2*SQRT(Sum_Sq($AH$2/(1+1/$A1880)+AA1880*( 1/(X$1017+1+AA1880/Z1880)-1)/(1+($X$2*AA1880*Y$8)^2), (AA1880^2*Y$8*$X$2+1/($X$2*Y$8*(X$1017+1+AA1880/Z1880           )))/(1+($X$2*AA1880*Y$8)^2))),           V_rtHz(Z1880)/($X$2*Y$8*(Z1880*X$1017+Z1880+AA1880)),V_rtHz(AA1880)*SQRT(Sum_Sq(Z1880*Y$8*$X$2*X$1017,1))/($X$2*Y$8*(Z1880*X$1017+Z1880+AA1880))))/SQRT(Sum_Sq(1/(1+$A1880)+$AC$2/$I$2-1/(1+(1+AA1880/Z1880)/X$1017),$X$2/$I$2)),IF(AA1881&lt;0,"A",X1881))</f>
        <v>4.1044480618679223E-6</v>
      </c>
      <c r="Z1880" s="13">
        <f t="shared" si="706"/>
        <v>1229.8891546719615</v>
      </c>
      <c r="AA1880" s="12">
        <f t="shared" si="730"/>
        <v>800113.15151544439</v>
      </c>
      <c r="AC1880" s="13">
        <f>IF(AF1880&gt;0,SQRT(Sum_Sq($AI$2,V_rtHz($AH$2)/(1+1/$A1880),V_rtHz($AH$2*$A1880)/(1+$A1880),$AN$2*$AH$2/(1+1/$A1880),$AM$2*SQRT(Sum_Sq(AF1880,1/($X$2*AD$8*(1+AC$1017+AF1880/AE1880))))/SQRT(Sum_Sq($X$2*AF1880*AD$8,1)),                   $AQ$2*SQRT(Sum_Sq($AH$2/(1+1/$A1880)+AF1880*( 1/(AC$1017+1+AF1880/AE1880)-1)/(1+($X$2*AF1880*AD$8)^2), (AF1880^2*AD$8*$X$2+1/($X$2*AD$8*(AC$1017+1+AF1880/AE1880           )))/(1+($X$2*AF1880*AD$8)^2))),           V_rtHz(AE1880)/($X$2*AD$8*(AE1880*AC$1017+AE1880+AF1880)),V_rtHz(AF1880)*SQRT(Sum_Sq(AE1880*AD$8*$X$2*AC$1017,1))/($X$2*AD$8*(AE1880*AC$1017+AE1880+AF1880))))/SQRT(Sum_Sq(1/(1+$A1880)+$AC$2/$I$2-1/(1+(1+AF1880/AE1880)/AC$1017),$X$2/$I$2)),IF(AF1881&lt;0,"A",AC1881))</f>
        <v>7.198080293134326E-6</v>
      </c>
      <c r="AE1880" s="13">
        <f t="shared" si="707"/>
        <v>1229.2197015550298</v>
      </c>
      <c r="AF1880" s="12">
        <f t="shared" si="731"/>
        <v>2531557.9219481824</v>
      </c>
      <c r="AG1880" s="13"/>
      <c r="AH1880" s="13">
        <f>IF(AK1880&gt;0,SQRT(Sum_Sq($AI$2,V_rtHz($AH$2)/(1+1/$A1880),V_rtHz($AH$2*$A1880)/(1+$A1880),$AN$2*$AH$2/(1+1/$A1880),$AM$2*SQRT(Sum_Sq(AK1880,1/($X$2*AI$8*(1+AH$1017+AK1880/AJ1880))))/SQRT(Sum_Sq($X$2*AK1880*AI$8,1)),                   $AQ$2*SQRT(Sum_Sq($AH$2/(1+1/$A1880)+AK1880*( 1/(AH$1017+1+AK1880/AJ1880)-1)/(1+($X$2*AK1880*AI$8)^2), (AK1880^2*AI$8*$X$2+1/($X$2*AI$8*(AH$1017+1+AK1880/AJ1880           )))/(1+($X$2*AK1880*AI$8)^2))),           V_rtHz(AJ1880)/($X$2*AI$8*(AJ1880*AH$1017+AJ1880+AK1880)),V_rtHz(AK1880)*SQRT(Sum_Sq(AJ1880*AI$8*$X$2*AH$1017,1))/($X$2*AI$8*(AJ1880*AH$1017+AJ1880+AK1880))))/SQRT(Sum_Sq(1/(1+$A1880)+$AC$2/$I$2-1/(1+(1+AK1880/AJ1880)/AH$1017),$X$2/$I$2)),IF(AK1881&lt;0,"A",AH1881))</f>
        <v>1.274694258686962E-5</v>
      </c>
      <c r="AI1880" s="13"/>
      <c r="AJ1880" s="13">
        <f t="shared" si="708"/>
        <v>1229.0082320645881</v>
      </c>
      <c r="AK1880" s="12">
        <f t="shared" si="732"/>
        <v>8006866.5277055213</v>
      </c>
      <c r="AM1880" s="13">
        <f>IF(AP1880&gt;0,SQRT(Sum_Sq($AI$2,V_rtHz($AH$2)/(1+1/$A1880),V_rtHz($AH$2*$A1880)/(1+$A1880),$AN$2*$AH$2/(1+1/$A1880),$AM$2*SQRT(Sum_Sq(AP1880,1/($X$2*AN$8*(1+AM$1017+AP1880/AO1880))))/SQRT(Sum_Sq($X$2*AP1880*AN$8,1)),                   $AQ$2*SQRT(Sum_Sq($AH$2/(1+1/$A1880)+AP1880*( 1/(AM$1017+1+AP1880/AO1880)-1)/(1+($X$2*AP1880*AN$8)^2), (AP1880^2*AN$8*$X$2+1/($X$2*AN$8*(AM$1017+1+AP1880/AO1880           )))/(1+($X$2*AP1880*AN$8)^2))),           V_rtHz(AO1880)/($X$2*AN$8*(AO1880*AM$1017+AO1880+AP1880)),V_rtHz(AP1880)*SQRT(Sum_Sq(AO1880*AN$8*$X$2*AM$1017,1))/($X$2*AN$8*(AO1880*AM$1017+AO1880+AP1880))))/SQRT(Sum_Sq(1/(1+$A1880)+$AC$2/$I$2-1/(1+(1+AP1880/AO1880)/AM$1017),$X$2/$I$2)),IF(AP1881&lt;0,"A",AM1881))</f>
        <v>2.2659333490419217E-5</v>
      </c>
      <c r="AO1880" s="13">
        <f t="shared" si="709"/>
        <v>1228.9413825273032</v>
      </c>
      <c r="AP1880" s="12">
        <f t="shared" si="733"/>
        <v>25321312.45256754</v>
      </c>
      <c r="AR1880" s="13">
        <f t="shared" si="710"/>
        <v>31506.815879885424</v>
      </c>
      <c r="AS1880" s="13">
        <f t="shared" si="711"/>
        <v>0.34465664218175168</v>
      </c>
      <c r="AV1880" s="13"/>
      <c r="AW1880" s="13">
        <f t="shared" si="712"/>
        <v>9963.3300000000036</v>
      </c>
      <c r="AX1880" s="13">
        <f t="shared" si="713"/>
        <v>1.0898999999999957</v>
      </c>
      <c r="AZ1880" s="13"/>
      <c r="BA1880" s="13"/>
      <c r="BB1880" s="13">
        <f t="shared" si="714"/>
        <v>3150.681587988543</v>
      </c>
      <c r="BC1880" s="13">
        <f t="shared" si="715"/>
        <v>3.4465664218174878</v>
      </c>
      <c r="BD1880" s="13"/>
      <c r="BE1880" s="13"/>
      <c r="BG1880" s="13">
        <f t="shared" si="716"/>
        <v>996.3330000000002</v>
      </c>
      <c r="BH1880" s="13">
        <f t="shared" si="717"/>
        <v>10.899000000000029</v>
      </c>
      <c r="BI1880" s="13"/>
      <c r="BL1880" s="13">
        <f t="shared" si="718"/>
        <v>315.06815879885437</v>
      </c>
      <c r="BM1880" s="13">
        <f t="shared" si="719"/>
        <v>34.465664218175149</v>
      </c>
      <c r="BP1880" s="13"/>
      <c r="BQ1880" s="13">
        <f t="shared" si="720"/>
        <v>99.633300000000006</v>
      </c>
      <c r="BR1880" s="13">
        <f t="shared" si="721"/>
        <v>108.99000000000034</v>
      </c>
      <c r="BT1880" s="13"/>
      <c r="BU1880" s="13"/>
      <c r="BV1880" s="13">
        <f t="shared" si="722"/>
        <v>31.506815879885437</v>
      </c>
      <c r="BW1880" s="13">
        <f t="shared" si="723"/>
        <v>344.65664218175101</v>
      </c>
      <c r="CA1880" s="13">
        <f t="shared" si="724"/>
        <v>9.9633299999999991</v>
      </c>
      <c r="CB1880" s="13">
        <f t="shared" si="725"/>
        <v>1089.8999999999976</v>
      </c>
    </row>
    <row r="1881" spans="1:80" x14ac:dyDescent="0.3">
      <c r="A1881" s="13">
        <f t="shared" si="701"/>
        <v>1.5922087270511698</v>
      </c>
      <c r="C1881" s="13">
        <f>IF(F1881&gt;0,SQRT(Sum_Sq($AI$2,V_rtHz($AH$2)/(1+1/$A1881),V_rtHz($AH$2*$A1881)/(1+$A1881),$AN$2*$AH$2/(1+1/$A1881),$AM$2*SQRT(Sum_Sq(F1881,1/($X$2*D$8*(1+C$1017+F1881/E1881))))/SQRT(Sum_Sq($X$2*F1881*D$8,1)),                   $AQ$2*SQRT(Sum_Sq($AH$2/(1+1/$A1881)+F1881*( 1/(C$1017+1+F1881/E1881)-1)/(1+($X$2*F1881*D$8)^2), (F1881^2*D$8*$X$2+1/($X$2*D$8*(C$1017+1+F1881/E1881           )))/(1+($X$2*F1881*D$8)^2))),           V_rtHz(E1881)/($X$2*D$8*(E1881*C$1017+E1881+F1881)),V_rtHz(F1881)*SQRT(Sum_Sq(E1881*D$8*$X$2*C$1017,1))/($X$2*D$8*(E1881*C$1017+E1881+F1881))))/SQRT(Sum_Sq(1/(1+$A1881)+$AC$2/$I$2-1/(1+(1+F1881/E1881)/C$1017),$X$2/$I$2)),IF(F1882&lt;0,"A",C1882))</f>
        <v>9.9127247763255441E-7</v>
      </c>
      <c r="E1881" s="13">
        <f t="shared" si="702"/>
        <v>1329.7313934248598</v>
      </c>
      <c r="F1881" s="12">
        <f t="shared" si="726"/>
        <v>7400.3704238697883</v>
      </c>
      <c r="H1881" s="13">
        <f>IF(K1881&gt;0,SQRT(Sum_Sq($AI$2,V_rtHz($AH$2)/(1+1/$A1881),V_rtHz($AH$2*$A1881)/(1+$A1881),$AN$2*$AH$2/(1+1/$A1881),$AM$2*SQRT(Sum_Sq(K1881,1/($X$2*I$8*(1+H$1017+K1881/J1881))))/SQRT(Sum_Sq($X$2*K1881*I$8,1)),                   $AQ$2*SQRT(Sum_Sq($AH$2/(1+1/$A1881)+K1881*( 1/(H$1017+1+K1881/J1881)-1)/(1+($X$2*K1881*I$8)^2), (K1881^2*I$8*$X$2+1/($X$2*I$8*(H$1017+1+K1881/J1881           )))/(1+($X$2*K1881*I$8)^2))),           V_rtHz(J1881)/($X$2*I$8*(J1881*H$1017+J1881+K1881)),V_rtHz(K1881)*SQRT(Sum_Sq(J1881*I$8*$X$2*H$1017,1))/($X$2*I$8*(J1881*H$1017+J1881+K1881))))/SQRT(Sum_Sq(1/(1+$A1881)+$AC$2/$I$2-1/(1+(1+K1881/J1881)/H$1017),$X$2/$I$2)),IF(K1882&lt;0,"A",H1882))</f>
        <v>1.1181419002324422E-6</v>
      </c>
      <c r="J1881" s="13">
        <f t="shared" si="703"/>
        <v>1252.2424513181727</v>
      </c>
      <c r="K1881" s="12">
        <f t="shared" si="727"/>
        <v>24850.146790749164</v>
      </c>
      <c r="M1881" s="13">
        <f>IF(P1881&gt;0,SQRT(Sum_Sq($AI$2,V_rtHz($AH$2)/(1+1/$A1881),V_rtHz($AH$2*$A1881)/(1+$A1881),$AN$2*$AH$2/(1+1/$A1881),$AM$2*SQRT(Sum_Sq(P1881,1/($X$2*N$8*(1+M$1017+P1881/O1881))))/SQRT(Sum_Sq($X$2*P1881*N$8,1)),                   $AQ$2*SQRT(Sum_Sq($AH$2/(1+1/$A1881)+P1881*( 1/(M$1017+1+P1881/O1881)-1)/(1+($X$2*P1881*N$8)^2), (P1881^2*N$8*$X$2+1/($X$2*N$8*(M$1017+1+P1881/O1881           )))/(1+($X$2*P1881*N$8)^2))),           V_rtHz(O1881)/($X$2*N$8*(O1881*M$1017+O1881+P1881)),V_rtHz(P1881)*SQRT(Sum_Sq(O1881*N$8*$X$2*M$1017,1))/($X$2*N$8*(O1881*M$1017+O1881+P1881))))/SQRT(Sum_Sq(1/(1+$A1881)+$AC$2/$I$2-1/(1+(1+P1881/O1881)/M$1017),$X$2/$I$2)),IF(P1882&lt;0,"A",M1882))</f>
        <v>1.5337386189549097E-6</v>
      </c>
      <c r="O1881" s="13">
        <f t="shared" si="704"/>
        <v>1230.4532256596842</v>
      </c>
      <c r="P1881" s="12">
        <f t="shared" si="728"/>
        <v>79974.635933980273</v>
      </c>
      <c r="R1881" s="13">
        <f>IF(U1881&gt;0,SQRT(Sum_Sq($AI$2,V_rtHz($AH$2)/(1+1/$A1881),V_rtHz($AH$2*$A1881)/(1+$A1881),$AN$2*$AH$2/(1+1/$A1881),$AM$2*SQRT(Sum_Sq(U1881,1/($X$2*S$8*(1+R$1017+U1881/T1881))))/SQRT(Sum_Sq($X$2*U1881*S$8,1)),                   $AQ$2*SQRT(Sum_Sq($AH$2/(1+1/$A1881)+U1881*( 1/(R$1017+1+U1881/T1881)-1)/(1+($X$2*U1881*S$8)^2), (U1881^2*S$8*$X$2+1/($X$2*S$8*(R$1017+1+U1881/T1881           )))/(1+($X$2*U1881*S$8)^2))),           V_rtHz(T1881)/($X$2*S$8*(T1881*R$1017+T1881+U1881)),V_rtHz(U1881)*SQRT(Sum_Sq(T1881*S$8*$X$2*R$1017,1))/($X$2*S$8*(T1881*R$1017+T1881+U1881))))/SQRT(Sum_Sq(1/(1+$A1881)+$AC$2/$I$2-1/(1+(1+U1881/T1881)/R$1017),$X$2/$I$2)),IF(U1882&lt;0,"A",R1882))</f>
        <v>2.43026970940382E-6</v>
      </c>
      <c r="T1881" s="13">
        <f t="shared" si="705"/>
        <v>1223.7988612349316</v>
      </c>
      <c r="U1881" s="12">
        <f t="shared" si="729"/>
        <v>254277.15058880395</v>
      </c>
      <c r="X1881" s="13">
        <f>IF(AA1881&gt;0,SQRT(Sum_Sq($AI$2,V_rtHz($AH$2)/(1+1/$A1881),V_rtHz($AH$2*$A1881)/(1+$A1881),$AN$2*$AH$2/(1+1/$A1881),$AM$2*SQRT(Sum_Sq(AA1881,1/($X$2*Y$8*(1+X$1017+AA1881/Z1881))))/SQRT(Sum_Sq($X$2*AA1881*Y$8,1)),                   $AQ$2*SQRT(Sum_Sq($AH$2/(1+1/$A1881)+AA1881*( 1/(X$1017+1+AA1881/Z1881)-1)/(1+($X$2*AA1881*Y$8)^2), (AA1881^2*Y$8*$X$2+1/($X$2*Y$8*(X$1017+1+AA1881/Z1881           )))/(1+($X$2*AA1881*Y$8)^2))),           V_rtHz(Z1881)/($X$2*Y$8*(Z1881*X$1017+Z1881+AA1881)),V_rtHz(AA1881)*SQRT(Sum_Sq(Z1881*Y$8*$X$2*X$1017,1))/($X$2*Y$8*(Z1881*X$1017+Z1881+AA1881))))/SQRT(Sum_Sq(1/(1+$A1881)+$AC$2/$I$2-1/(1+(1+AA1881/Z1881)/X$1017),$X$2/$I$2)),IF(AA1882&lt;0,"A",X1882))</f>
        <v>4.1432047709072991E-6</v>
      </c>
      <c r="Z1881" s="13">
        <f t="shared" si="706"/>
        <v>1221.7172001295087</v>
      </c>
      <c r="AA1881" s="12">
        <f t="shared" si="730"/>
        <v>805465.03516111104</v>
      </c>
      <c r="AC1881" s="13">
        <f>IF(AF1881&gt;0,SQRT(Sum_Sq($AI$2,V_rtHz($AH$2)/(1+1/$A1881),V_rtHz($AH$2*$A1881)/(1+$A1881),$AN$2*$AH$2/(1+1/$A1881),$AM$2*SQRT(Sum_Sq(AF1881,1/($X$2*AD$8*(1+AC$1017+AF1881/AE1881))))/SQRT(Sum_Sq($X$2*AF1881*AD$8,1)),                   $AQ$2*SQRT(Sum_Sq($AH$2/(1+1/$A1881)+AF1881*( 1/(AC$1017+1+AF1881/AE1881)-1)/(1+($X$2*AF1881*AD$8)^2), (AF1881^2*AD$8*$X$2+1/($X$2*AD$8*(AC$1017+1+AF1881/AE1881           )))/(1+($X$2*AF1881*AD$8)^2))),           V_rtHz(AE1881)/($X$2*AD$8*(AE1881*AC$1017+AE1881+AF1881)),V_rtHz(AF1881)*SQRT(Sum_Sq(AE1881*AD$8*$X$2*AC$1017,1))/($X$2*AD$8*(AE1881*AC$1017+AE1881+AF1881))))/SQRT(Sum_Sq(1/(1+$A1881)+$AC$2/$I$2-1/(1+(1+AF1881/AE1881)/AC$1017),$X$2/$I$2)),IF(AF1882&lt;0,"A",AC1882))</f>
        <v>7.2656526334353556E-6</v>
      </c>
      <c r="AE1881" s="13">
        <f t="shared" si="707"/>
        <v>1221.0611552622545</v>
      </c>
      <c r="AF1881" s="12">
        <f t="shared" si="731"/>
        <v>2548472.5804892774</v>
      </c>
      <c r="AG1881" s="13"/>
      <c r="AH1881" s="13">
        <f>IF(AK1881&gt;0,SQRT(Sum_Sq($AI$2,V_rtHz($AH$2)/(1+1/$A1881),V_rtHz($AH$2*$A1881)/(1+$A1881),$AN$2*$AH$2/(1+1/$A1881),$AM$2*SQRT(Sum_Sq(AK1881,1/($X$2*AI$8*(1+AH$1017+AK1881/AJ1881))))/SQRT(Sum_Sq($X$2*AK1881*AI$8,1)),                   $AQ$2*SQRT(Sum_Sq($AH$2/(1+1/$A1881)+AK1881*( 1/(AH$1017+1+AK1881/AJ1881)-1)/(1+($X$2*AK1881*AI$8)^2), (AK1881^2*AI$8*$X$2+1/($X$2*AI$8*(AH$1017+1+AK1881/AJ1881           )))/(1+($X$2*AK1881*AI$8)^2))),           V_rtHz(AJ1881)/($X$2*AI$8*(AJ1881*AH$1017+AJ1881+AK1881)),V_rtHz(AK1881)*SQRT(Sum_Sq(AJ1881*AI$8*$X$2*AH$1017,1))/($X$2*AI$8*(AJ1881*AH$1017+AJ1881+AK1881))))/SQRT(Sum_Sq(1/(1+$A1881)+$AC$2/$I$2-1/(1+(1+AK1881/AJ1881)/AH$1017),$X$2/$I$2)),IF(AK1882&lt;0,"A",AH1882))</f>
        <v>1.2866400080060734E-5</v>
      </c>
      <c r="AI1881" s="13"/>
      <c r="AJ1881" s="13">
        <f t="shared" si="708"/>
        <v>1220.8539181664194</v>
      </c>
      <c r="AK1881" s="12">
        <f t="shared" si="732"/>
        <v>8060345.9014750803</v>
      </c>
      <c r="AM1881" s="13">
        <f>IF(AP1881&gt;0,SQRT(Sum_Sq($AI$2,V_rtHz($AH$2)/(1+1/$A1881),V_rtHz($AH$2*$A1881)/(1+$A1881),$AN$2*$AH$2/(1+1/$A1881),$AM$2*SQRT(Sum_Sq(AP1881,1/($X$2*AN$8*(1+AM$1017+AP1881/AO1881))))/SQRT(Sum_Sq($X$2*AP1881*AN$8,1)),                   $AQ$2*SQRT(Sum_Sq($AH$2/(1+1/$A1881)+AP1881*( 1/(AM$1017+1+AP1881/AO1881)-1)/(1+($X$2*AP1881*AN$8)^2), (AP1881^2*AN$8*$X$2+1/($X$2*AN$8*(AM$1017+1+AP1881/AO1881           )))/(1+($X$2*AP1881*AN$8)^2))),           V_rtHz(AO1881)/($X$2*AN$8*(AO1881*AM$1017+AO1881+AP1881)),V_rtHz(AP1881)*SQRT(Sum_Sq(AO1881*AN$8*$X$2*AM$1017,1))/($X$2*AN$8*(AO1881*AM$1017+AO1881+AP1881))))/SQRT(Sum_Sq(1/(1+$A1881)+$AC$2/$I$2-1/(1+(1+AP1881/AO1881)/AM$1017),$X$2/$I$2)),IF(AP1882&lt;0,"A",AM1882))</f>
        <v>2.2871713966092012E-5</v>
      </c>
      <c r="AO1881" s="13">
        <f t="shared" si="709"/>
        <v>1220.7884062645978</v>
      </c>
      <c r="AP1881" s="12">
        <f t="shared" si="733"/>
        <v>25490419.611766413</v>
      </c>
      <c r="AR1881" s="13">
        <f t="shared" si="710"/>
        <v>31506.815879885424</v>
      </c>
      <c r="AS1881" s="13">
        <f t="shared" si="711"/>
        <v>0.34465664218175168</v>
      </c>
      <c r="AV1881" s="13"/>
      <c r="AW1881" s="13">
        <f t="shared" si="712"/>
        <v>9963.3300000000036</v>
      </c>
      <c r="AX1881" s="13">
        <f t="shared" si="713"/>
        <v>1.0898999999999957</v>
      </c>
      <c r="AZ1881" s="13"/>
      <c r="BA1881" s="13"/>
      <c r="BB1881" s="13">
        <f t="shared" si="714"/>
        <v>3150.681587988543</v>
      </c>
      <c r="BC1881" s="13">
        <f t="shared" si="715"/>
        <v>3.4465664218174807</v>
      </c>
      <c r="BD1881" s="13"/>
      <c r="BE1881" s="13"/>
      <c r="BG1881" s="13">
        <f t="shared" si="716"/>
        <v>996.3330000000002</v>
      </c>
      <c r="BH1881" s="13">
        <f t="shared" si="717"/>
        <v>10.898999999999996</v>
      </c>
      <c r="BI1881" s="13"/>
      <c r="BL1881" s="13">
        <f t="shared" si="718"/>
        <v>315.06815879885437</v>
      </c>
      <c r="BM1881" s="13">
        <f t="shared" si="719"/>
        <v>34.465664218174979</v>
      </c>
      <c r="BP1881" s="13"/>
      <c r="BQ1881" s="13">
        <f t="shared" si="720"/>
        <v>99.633300000000006</v>
      </c>
      <c r="BR1881" s="13">
        <f t="shared" si="721"/>
        <v>108.9899999999997</v>
      </c>
      <c r="BT1881" s="13"/>
      <c r="BU1881" s="13"/>
      <c r="BV1881" s="13">
        <f t="shared" si="722"/>
        <v>31.50681587988543</v>
      </c>
      <c r="BW1881" s="13">
        <f t="shared" si="723"/>
        <v>344.65664218175152</v>
      </c>
      <c r="CA1881" s="13">
        <f t="shared" si="724"/>
        <v>9.9633299999999991</v>
      </c>
      <c r="CB1881" s="13">
        <f t="shared" si="725"/>
        <v>1089.9000000000028</v>
      </c>
    </row>
    <row r="1882" spans="1:80" x14ac:dyDescent="0.3">
      <c r="A1882" s="13">
        <f t="shared" si="701"/>
        <v>1.6143585568264871</v>
      </c>
      <c r="C1882" s="13">
        <f>IF(F1882&gt;0,SQRT(Sum_Sq($AI$2,V_rtHz($AH$2)/(1+1/$A1882),V_rtHz($AH$2*$A1882)/(1+$A1882),$AN$2*$AH$2/(1+1/$A1882),$AM$2*SQRT(Sum_Sq(F1882,1/($X$2*D$8*(1+C$1017+F1882/E1882))))/SQRT(Sum_Sq($X$2*F1882*D$8,1)),                   $AQ$2*SQRT(Sum_Sq($AH$2/(1+1/$A1882)+F1882*( 1/(C$1017+1+F1882/E1882)-1)/(1+($X$2*F1882*D$8)^2), (F1882^2*D$8*$X$2+1/($X$2*D$8*(C$1017+1+F1882/E1882           )))/(1+($X$2*F1882*D$8)^2))),           V_rtHz(E1882)/($X$2*D$8*(E1882*C$1017+E1882+F1882)),V_rtHz(F1882)*SQRT(Sum_Sq(E1882*D$8*$X$2*C$1017,1))/($X$2*D$8*(E1882*C$1017+E1882+F1882))))/SQRT(Sum_Sq(1/(1+$A1882)+$AC$2/$I$2-1/(1+(1+F1882/E1882)/C$1017),$X$2/$I$2)),IF(F1883&lt;0,"A",C1883))</f>
        <v>1.0013347094797377E-6</v>
      </c>
      <c r="E1882" s="13">
        <f t="shared" si="702"/>
        <v>1319.2484486362914</v>
      </c>
      <c r="F1882" s="12">
        <f t="shared" si="726"/>
        <v>7459.1748701805445</v>
      </c>
      <c r="H1882" s="13">
        <f>IF(K1882&gt;0,SQRT(Sum_Sq($AI$2,V_rtHz($AH$2)/(1+1/$A1882),V_rtHz($AH$2*$A1882)/(1+$A1882),$AN$2*$AH$2/(1+1/$A1882),$AM$2*SQRT(Sum_Sq(K1882,1/($X$2*I$8*(1+H$1017+K1882/J1882))))/SQRT(Sum_Sq($X$2*K1882*I$8,1)),                   $AQ$2*SQRT(Sum_Sq($AH$2/(1+1/$A1882)+K1882*( 1/(H$1017+1+K1882/J1882)-1)/(1+($X$2*K1882*I$8)^2), (K1882^2*I$8*$X$2+1/($X$2*I$8*(H$1017+1+K1882/J1882           )))/(1+($X$2*K1882*I$8)^2))),           V_rtHz(J1882)/($X$2*I$8*(J1882*H$1017+J1882+K1882)),V_rtHz(K1882)*SQRT(Sum_Sq(J1882*I$8*$X$2*H$1017,1))/($X$2*I$8*(J1882*H$1017+J1882+K1882))))/SQRT(Sum_Sq(1/(1+$A1882)+$AC$2/$I$2-1/(1+(1+K1882/J1882)/H$1017),$X$2/$I$2)),IF(K1883&lt;0,"A",H1883))</f>
        <v>1.1298154648729271E-6</v>
      </c>
      <c r="J1882" s="13">
        <f t="shared" si="703"/>
        <v>1243.4955343364159</v>
      </c>
      <c r="K1882" s="12">
        <f t="shared" si="727"/>
        <v>25024.946108447679</v>
      </c>
      <c r="M1882" s="13">
        <f>IF(P1882&gt;0,SQRT(Sum_Sq($AI$2,V_rtHz($AH$2)/(1+1/$A1882),V_rtHz($AH$2*$A1882)/(1+$A1882),$AN$2*$AH$2/(1+1/$A1882),$AM$2*SQRT(Sum_Sq(P1882,1/($X$2*N$8*(1+M$1017+P1882/O1882))))/SQRT(Sum_Sq($X$2*P1882*N$8,1)),                   $AQ$2*SQRT(Sum_Sq($AH$2/(1+1/$A1882)+P1882*( 1/(M$1017+1+P1882/O1882)-1)/(1+($X$2*P1882*N$8)^2), (P1882^2*N$8*$X$2+1/($X$2*N$8*(M$1017+1+P1882/O1882           )))/(1+($X$2*P1882*N$8)^2))),           V_rtHz(O1882)/($X$2*N$8*(O1882*M$1017+O1882+P1882)),V_rtHz(P1882)*SQRT(Sum_Sq(O1882*N$8*$X$2*M$1017,1))/($X$2*N$8*(O1882*M$1017+O1882+P1882))))/SQRT(Sum_Sq(1/(1+$A1882)+$AC$2/$I$2-1/(1+(1+P1882/O1882)/M$1017),$X$2/$I$2)),IF(P1883&lt;0,"A",M1883))</f>
        <v>1.5491028749857528E-6</v>
      </c>
      <c r="O1882" s="13">
        <f t="shared" si="704"/>
        <v>1222.1572841730804</v>
      </c>
      <c r="P1882" s="12">
        <f t="shared" si="728"/>
        <v>80517.49969522655</v>
      </c>
      <c r="R1882" s="13">
        <f>IF(U1882&gt;0,SQRT(Sum_Sq($AI$2,V_rtHz($AH$2)/(1+1/$A1882),V_rtHz($AH$2*$A1882)/(1+$A1882),$AN$2*$AH$2/(1+1/$A1882),$AM$2*SQRT(Sum_Sq(U1882,1/($X$2*S$8*(1+R$1017+U1882/T1882))))/SQRT(Sum_Sq($X$2*U1882*S$8,1)),                   $AQ$2*SQRT(Sum_Sq($AH$2/(1+1/$A1882)+U1882*( 1/(R$1017+1+U1882/T1882)-1)/(1+($X$2*U1882*S$8)^2), (U1882^2*S$8*$X$2+1/($X$2*S$8*(R$1017+1+U1882/T1882           )))/(1+($X$2*U1882*S$8)^2))),           V_rtHz(T1882)/($X$2*S$8*(T1882*R$1017+T1882+U1882)),V_rtHz(U1882)*SQRT(Sum_Sq(T1882*S$8*$X$2*R$1017,1))/($X$2*S$8*(T1882*R$1017+T1882+U1882))))/SQRT(Sum_Sq(1/(1+$A1882)+$AC$2/$I$2-1/(1+(1+U1882/T1882)/R$1017),$X$2/$I$2)),IF(U1883&lt;0,"A",R1883))</f>
        <v>2.4537646802354052E-6</v>
      </c>
      <c r="T1882" s="13">
        <f t="shared" si="705"/>
        <v>1215.6374837004598</v>
      </c>
      <c r="U1882" s="12">
        <f t="shared" si="729"/>
        <v>255984.28108796215</v>
      </c>
      <c r="X1882" s="13">
        <f>IF(AA1882&gt;0,SQRT(Sum_Sq($AI$2,V_rtHz($AH$2)/(1+1/$A1882),V_rtHz($AH$2*$A1882)/(1+$A1882),$AN$2*$AH$2/(1+1/$A1882),$AM$2*SQRT(Sum_Sq(AA1882,1/($X$2*Y$8*(1+X$1017+AA1882/Z1882))))/SQRT(Sum_Sq($X$2*AA1882*Y$8,1)),                   $AQ$2*SQRT(Sum_Sq($AH$2/(1+1/$A1882)+AA1882*( 1/(X$1017+1+AA1882/Z1882)-1)/(1+($X$2*AA1882*Y$8)^2), (AA1882^2*Y$8*$X$2+1/($X$2*Y$8*(X$1017+1+AA1882/Z1882           )))/(1+($X$2*AA1882*Y$8)^2))),           V_rtHz(Z1882)/($X$2*Y$8*(Z1882*X$1017+Z1882+AA1882)),V_rtHz(AA1882)*SQRT(Sum_Sq(Z1882*Y$8*$X$2*X$1017,1))/($X$2*Y$8*(Z1882*X$1017+Z1882+AA1882))))/SQRT(Sum_Sq(1/(1+$A1882)+$AC$2/$I$2-1/(1+(1+AA1882/Z1882)/X$1017),$X$2/$I$2)),IF(AA1883&lt;0,"A",X1883))</f>
        <v>4.1826069149134224E-6</v>
      </c>
      <c r="Z1882" s="13">
        <f t="shared" si="706"/>
        <v>1213.5976164042345</v>
      </c>
      <c r="AA1882" s="12">
        <f t="shared" si="730"/>
        <v>810854.00486768398</v>
      </c>
      <c r="AC1882" s="13">
        <f>IF(AF1882&gt;0,SQRT(Sum_Sq($AI$2,V_rtHz($AH$2)/(1+1/$A1882),V_rtHz($AH$2*$A1882)/(1+$A1882),$AN$2*$AH$2/(1+1/$A1882),$AM$2*SQRT(Sum_Sq(AF1882,1/($X$2*AD$8*(1+AC$1017+AF1882/AE1882))))/SQRT(Sum_Sq($X$2*AF1882*AD$8,1)),                   $AQ$2*SQRT(Sum_Sq($AH$2/(1+1/$A1882)+AF1882*( 1/(AC$1017+1+AF1882/AE1882)-1)/(1+($X$2*AF1882*AD$8)^2), (AF1882^2*AD$8*$X$2+1/($X$2*AD$8*(AC$1017+1+AF1882/AE1882           )))/(1+($X$2*AF1882*AD$8)^2))),           V_rtHz(AE1882)/($X$2*AD$8*(AE1882*AC$1017+AE1882+AF1882)),V_rtHz(AF1882)*SQRT(Sum_Sq(AE1882*AD$8*$X$2*AC$1017,1))/($X$2*AD$8*(AE1882*AC$1017+AE1882+AF1882))))/SQRT(Sum_Sq(1/(1+$A1882)+$AC$2/$I$2-1/(1+(1+AF1882/AE1882)/AC$1017),$X$2/$I$2)),IF(AF1883&lt;0,"A",AC1883))</f>
        <v>7.3343446586136121E-6</v>
      </c>
      <c r="AE1882" s="13">
        <f t="shared" si="707"/>
        <v>1212.9547133578217</v>
      </c>
      <c r="AF1882" s="12">
        <f t="shared" si="731"/>
        <v>2565504.5806878558</v>
      </c>
      <c r="AG1882" s="13"/>
      <c r="AH1882" s="13">
        <f>IF(AK1882&gt;0,SQRT(Sum_Sq($AI$2,V_rtHz($AH$2)/(1+1/$A1882),V_rtHz($AH$2*$A1882)/(1+$A1882),$AN$2*$AH$2/(1+1/$A1882),$AM$2*SQRT(Sum_Sq(AK1882,1/($X$2*AI$8*(1+AH$1017+AK1882/AJ1882))))/SQRT(Sum_Sq($X$2*AK1882*AI$8,1)),                   $AQ$2*SQRT(Sum_Sq($AH$2/(1+1/$A1882)+AK1882*( 1/(AH$1017+1+AK1882/AJ1882)-1)/(1+($X$2*AK1882*AI$8)^2), (AK1882^2*AI$8*$X$2+1/($X$2*AI$8*(AH$1017+1+AK1882/AJ1882           )))/(1+($X$2*AK1882*AI$8)^2))),           V_rtHz(AJ1882)/($X$2*AI$8*(AJ1882*AH$1017+AJ1882+AK1882)),V_rtHz(AK1882)*SQRT(Sum_Sq(AJ1882*AI$8*$X$2*AH$1017,1))/($X$2*AI$8*(AJ1882*AH$1017+AJ1882+AK1882))))/SQRT(Sum_Sq(1/(1+$A1882)+$AC$2/$I$2-1/(1+(1+AK1882/AJ1882)/AH$1017),$X$2/$I$2)),IF(AK1883&lt;0,"A",AH1883))</f>
        <v>1.2987833943375555E-5</v>
      </c>
      <c r="AI1882" s="13"/>
      <c r="AJ1882" s="13">
        <f t="shared" si="708"/>
        <v>1212.7516246587561</v>
      </c>
      <c r="AK1882" s="12">
        <f t="shared" si="732"/>
        <v>8114196.4071673881</v>
      </c>
      <c r="AM1882" s="13">
        <f>IF(AP1882&gt;0,SQRT(Sum_Sq($AI$2,V_rtHz($AH$2)/(1+1/$A1882),V_rtHz($AH$2*$A1882)/(1+$A1882),$AN$2*$AH$2/(1+1/$A1882),$AM$2*SQRT(Sum_Sq(AP1882,1/($X$2*AN$8*(1+AM$1017+AP1882/AO1882))))/SQRT(Sum_Sq($X$2*AP1882*AN$8,1)),                   $AQ$2*SQRT(Sum_Sq($AH$2/(1+1/$A1882)+AP1882*( 1/(AM$1017+1+AP1882/AO1882)-1)/(1+($X$2*AP1882*AN$8)^2), (AP1882^2*AN$8*$X$2+1/($X$2*AN$8*(AM$1017+1+AP1882/AO1882           )))/(1+($X$2*AP1882*AN$8)^2))),           V_rtHz(AO1882)/($X$2*AN$8*(AO1882*AM$1017+AO1882+AP1882)),V_rtHz(AP1882)*SQRT(Sum_Sq(AO1882*AN$8*$X$2*AM$1017,1))/($X$2*AN$8*(AO1882*AM$1017+AO1882+AP1882))))/SQRT(Sum_Sq(1/(1+$A1882)+$AC$2/$I$2-1/(1+(1+AP1882/AO1882)/AM$1017),$X$2/$I$2)),IF(AP1883&lt;0,"A",AM1883))</f>
        <v>2.3087607793949377E-5</v>
      </c>
      <c r="AO1882" s="13">
        <f t="shared" si="709"/>
        <v>1212.6874238553212</v>
      </c>
      <c r="AP1882" s="12">
        <f t="shared" si="733"/>
        <v>25660700.458106447</v>
      </c>
      <c r="AR1882" s="13">
        <f t="shared" si="710"/>
        <v>31506.815879885424</v>
      </c>
      <c r="AS1882" s="13">
        <f t="shared" si="711"/>
        <v>0.34465664218175168</v>
      </c>
      <c r="AV1882" s="13"/>
      <c r="AW1882" s="13">
        <f t="shared" si="712"/>
        <v>9963.3300000000036</v>
      </c>
      <c r="AX1882" s="13">
        <f t="shared" si="713"/>
        <v>1.089899999999993</v>
      </c>
      <c r="AZ1882" s="13"/>
      <c r="BA1882" s="13"/>
      <c r="BB1882" s="13">
        <f t="shared" si="714"/>
        <v>3150.681587988543</v>
      </c>
      <c r="BC1882" s="13">
        <f t="shared" si="715"/>
        <v>3.4465664218174945</v>
      </c>
      <c r="BD1882" s="13"/>
      <c r="BE1882" s="13"/>
      <c r="BG1882" s="13">
        <f t="shared" si="716"/>
        <v>996.3330000000002</v>
      </c>
      <c r="BH1882" s="13">
        <f t="shared" si="717"/>
        <v>10.899000000000013</v>
      </c>
      <c r="BI1882" s="13"/>
      <c r="BL1882" s="13">
        <f t="shared" si="718"/>
        <v>315.06815879885437</v>
      </c>
      <c r="BM1882" s="13">
        <f t="shared" si="719"/>
        <v>34.465664218174979</v>
      </c>
      <c r="BP1882" s="13"/>
      <c r="BQ1882" s="13">
        <f t="shared" si="720"/>
        <v>99.633299999999991</v>
      </c>
      <c r="BR1882" s="13">
        <f t="shared" si="721"/>
        <v>108.99000000000056</v>
      </c>
      <c r="BT1882" s="13"/>
      <c r="BU1882" s="13"/>
      <c r="BV1882" s="13">
        <f t="shared" si="722"/>
        <v>31.50681587988543</v>
      </c>
      <c r="BW1882" s="13">
        <f t="shared" si="723"/>
        <v>344.65664218175101</v>
      </c>
      <c r="CA1882" s="13">
        <f t="shared" si="724"/>
        <v>9.9633299999999991</v>
      </c>
      <c r="CB1882" s="13">
        <f t="shared" si="725"/>
        <v>1089.8999999999976</v>
      </c>
    </row>
    <row r="1883" spans="1:80" x14ac:dyDescent="0.3">
      <c r="A1883" s="13">
        <f t="shared" si="701"/>
        <v>1.6368165214278076</v>
      </c>
      <c r="C1883" s="13">
        <f>IF(F1883&gt;0,SQRT(Sum_Sq($AI$2,V_rtHz($AH$2)/(1+1/$A1883),V_rtHz($AH$2*$A1883)/(1+$A1883),$AN$2*$AH$2/(1+1/$A1883),$AM$2*SQRT(Sum_Sq(F1883,1/($X$2*D$8*(1+C$1017+F1883/E1883))))/SQRT(Sum_Sq($X$2*F1883*D$8,1)),                   $AQ$2*SQRT(Sum_Sq($AH$2/(1+1/$A1883)+F1883*( 1/(C$1017+1+F1883/E1883)-1)/(1+($X$2*F1883*D$8)^2), (F1883^2*D$8*$X$2+1/($X$2*D$8*(C$1017+1+F1883/E1883           )))/(1+($X$2*F1883*D$8)^2))),           V_rtHz(E1883)/($X$2*D$8*(E1883*C$1017+E1883+F1883)),V_rtHz(F1883)*SQRT(Sum_Sq(E1883*D$8*$X$2*C$1017,1))/($X$2*D$8*(E1883*C$1017+E1883+F1883))))/SQRT(Sum_Sq(1/(1+$A1883)+$AC$2/$I$2-1/(1+(1+F1883/E1883)/C$1017),$X$2/$I$2)),IF(F1884&lt;0,"A",C1884))</f>
        <v>1.0115946640388328E-6</v>
      </c>
      <c r="E1883" s="13">
        <f t="shared" si="702"/>
        <v>1308.872017638098</v>
      </c>
      <c r="F1883" s="12">
        <f t="shared" si="726"/>
        <v>7518.309462639445</v>
      </c>
      <c r="H1883" s="13">
        <f>IF(K1883&gt;0,SQRT(Sum_Sq($AI$2,V_rtHz($AH$2)/(1+1/$A1883),V_rtHz($AH$2*$A1883)/(1+$A1883),$AN$2*$AH$2/(1+1/$A1883),$AM$2*SQRT(Sum_Sq(K1883,1/($X$2*I$8*(1+H$1017+K1883/J1883))))/SQRT(Sum_Sq($X$2*K1883*I$8,1)),                   $AQ$2*SQRT(Sum_Sq($AH$2/(1+1/$A1883)+K1883*( 1/(H$1017+1+K1883/J1883)-1)/(1+($X$2*K1883*I$8)^2), (K1883^2*I$8*$X$2+1/($X$2*I$8*(H$1017+1+K1883/J1883           )))/(1+($X$2*K1883*I$8)^2))),           V_rtHz(J1883)/($X$2*I$8*(J1883*H$1017+J1883+K1883)),V_rtHz(K1883)*SQRT(Sum_Sq(J1883*I$8*$X$2*H$1017,1))/($X$2*I$8*(J1883*H$1017+J1883+K1883))))/SQRT(Sum_Sq(1/(1+$A1883)+$AC$2/$I$2-1/(1+(1+K1883/J1883)/H$1017),$X$2/$I$2)),IF(K1884&lt;0,"A",H1884))</f>
        <v>1.1417009675860602E-6</v>
      </c>
      <c r="J1883" s="13">
        <f t="shared" si="703"/>
        <v>1234.8136935830998</v>
      </c>
      <c r="K1883" s="12">
        <f t="shared" si="727"/>
        <v>25200.893782257015</v>
      </c>
      <c r="M1883" s="13">
        <f>IF(P1883&gt;0,SQRT(Sum_Sq($AI$2,V_rtHz($AH$2)/(1+1/$A1883),V_rtHz($AH$2*$A1883)/(1+$A1883),$AN$2*$AH$2/(1+1/$A1883),$AM$2*SQRT(Sum_Sq(P1883,1/($X$2*N$8*(1+M$1017+P1883/O1883))))/SQRT(Sum_Sq($X$2*P1883*N$8,1)),                   $AQ$2*SQRT(Sum_Sq($AH$2/(1+1/$A1883)+P1883*( 1/(M$1017+1+P1883/O1883)-1)/(1+($X$2*P1883*N$8)^2), (P1883^2*N$8*$X$2+1/($X$2*N$8*(M$1017+1+P1883/O1883           )))/(1+($X$2*P1883*N$8)^2))),           V_rtHz(O1883)/($X$2*N$8*(O1883*M$1017+O1883+P1883)),V_rtHz(P1883)*SQRT(Sum_Sq(O1883*N$8*$X$2*M$1017,1))/($X$2*N$8*(O1883*M$1017+O1883+P1883))))/SQRT(Sum_Sq(1/(1+$A1883)+$AC$2/$I$2-1/(1+(1+P1883/O1883)/M$1017),$X$2/$I$2)),IF(P1884&lt;0,"A",M1884))</f>
        <v>1.5647342366822231E-6</v>
      </c>
      <c r="O1883" s="13">
        <f t="shared" si="704"/>
        <v>1213.916954103729</v>
      </c>
      <c r="P1883" s="12">
        <f t="shared" si="728"/>
        <v>81064.069847002247</v>
      </c>
      <c r="R1883" s="13">
        <f>IF(U1883&gt;0,SQRT(Sum_Sq($AI$2,V_rtHz($AH$2)/(1+1/$A1883),V_rtHz($AH$2*$A1883)/(1+$A1883),$AN$2*$AH$2/(1+1/$A1883),$AM$2*SQRT(Sum_Sq(U1883,1/($X$2*S$8*(1+R$1017+U1883/T1883))))/SQRT(Sum_Sq($X$2*U1883*S$8,1)),                   $AQ$2*SQRT(Sum_Sq($AH$2/(1+1/$A1883)+U1883*( 1/(R$1017+1+U1883/T1883)-1)/(1+($X$2*U1883*S$8)^2), (U1883^2*S$8*$X$2+1/($X$2*S$8*(R$1017+1+U1883/T1883           )))/(1+($X$2*U1883*S$8)^2))),           V_rtHz(T1883)/($X$2*S$8*(T1883*R$1017+T1883+U1883)),V_rtHz(U1883)*SQRT(Sum_Sq(T1883*S$8*$X$2*R$1017,1))/($X$2*S$8*(T1883*R$1017+T1883+U1883))))/SQRT(Sum_Sq(1/(1+$A1883)+$AC$2/$I$2-1/(1+(1+U1883/T1883)/R$1017),$X$2/$I$2)),IF(U1884&lt;0,"A",R1884))</f>
        <v>2.4776562593523893E-6</v>
      </c>
      <c r="T1883" s="13">
        <f t="shared" si="705"/>
        <v>1207.5290004689332</v>
      </c>
      <c r="U1883" s="12">
        <f t="shared" si="729"/>
        <v>257703.19984679122</v>
      </c>
      <c r="X1883" s="13">
        <f>IF(AA1883&gt;0,SQRT(Sum_Sq($AI$2,V_rtHz($AH$2)/(1+1/$A1883),V_rtHz($AH$2*$A1883)/(1+$A1883),$AN$2*$AH$2/(1+1/$A1883),$AM$2*SQRT(Sum_Sq(AA1883,1/($X$2*Y$8*(1+X$1017+AA1883/Z1883))))/SQRT(Sum_Sq($X$2*AA1883*Y$8,1)),                   $AQ$2*SQRT(Sum_Sq($AH$2/(1+1/$A1883)+AA1883*( 1/(X$1017+1+AA1883/Z1883)-1)/(1+($X$2*AA1883*Y$8)^2), (AA1883^2*Y$8*$X$2+1/($X$2*Y$8*(X$1017+1+AA1883/Z1883           )))/(1+($X$2*AA1883*Y$8)^2))),           V_rtHz(Z1883)/($X$2*Y$8*(Z1883*X$1017+Z1883+AA1883)),V_rtHz(AA1883)*SQRT(Sum_Sq(Z1883*Y$8*$X$2*X$1017,1))/($X$2*Y$8*(Z1883*X$1017+Z1883+AA1883))))/SQRT(Sum_Sq(1/(1+$A1883)+$AC$2/$I$2-1/(1+(1+AA1883/Z1883)/X$1017),$X$2/$I$2)),IF(AA1884&lt;0,"A",X1884))</f>
        <v>4.2226650560877091E-6</v>
      </c>
      <c r="Z1883" s="13">
        <f t="shared" si="706"/>
        <v>1205.5300931828272</v>
      </c>
      <c r="AA1883" s="12">
        <f t="shared" si="730"/>
        <v>816280.31778217154</v>
      </c>
      <c r="AC1883" s="13">
        <f>IF(AF1883&gt;0,SQRT(Sum_Sq($AI$2,V_rtHz($AH$2)/(1+1/$A1883),V_rtHz($AH$2*$A1883)/(1+$A1883),$AN$2*$AH$2/(1+1/$A1883),$AM$2*SQRT(Sum_Sq(AF1883,1/($X$2*AD$8*(1+AC$1017+AF1883/AE1883))))/SQRT(Sum_Sq($X$2*AF1883*AD$8,1)),                   $AQ$2*SQRT(Sum_Sq($AH$2/(1+1/$A1883)+AF1883*( 1/(AC$1017+1+AF1883/AE1883)-1)/(1+($X$2*AF1883*AD$8)^2), (AF1883^2*AD$8*$X$2+1/($X$2*AD$8*(AC$1017+1+AF1883/AE1883           )))/(1+($X$2*AF1883*AD$8)^2))),           V_rtHz(AE1883)/($X$2*AD$8*(AE1883*AC$1017+AE1883+AF1883)),V_rtHz(AF1883)*SQRT(Sum_Sq(AE1883*AD$8*$X$2*AC$1017,1))/($X$2*AD$8*(AE1883*AC$1017+AE1883+AF1883))))/SQRT(Sum_Sq(1/(1+$A1883)+$AC$2/$I$2-1/(1+(1+AF1883/AE1883)/AC$1017),$X$2/$I$2)),IF(AF1884&lt;0,"A",AC1884))</f>
        <v>7.4041745570054508E-6</v>
      </c>
      <c r="AE1883" s="13">
        <f t="shared" si="707"/>
        <v>1204.9000707660678</v>
      </c>
      <c r="AF1883" s="12">
        <f t="shared" si="731"/>
        <v>2582654.7352660773</v>
      </c>
      <c r="AG1883" s="13"/>
      <c r="AH1883" s="13">
        <f>IF(AK1883&gt;0,SQRT(Sum_Sq($AI$2,V_rtHz($AH$2)/(1+1/$A1883),V_rtHz($AH$2*$A1883)/(1+$A1883),$AN$2*$AH$2/(1+1/$A1883),$AM$2*SQRT(Sum_Sq(AK1883,1/($X$2*AI$8*(1+AH$1017+AK1883/AJ1883))))/SQRT(Sum_Sq($X$2*AK1883*AI$8,1)),                   $AQ$2*SQRT(Sum_Sq($AH$2/(1+1/$A1883)+AK1883*( 1/(AH$1017+1+AK1883/AJ1883)-1)/(1+($X$2*AK1883*AI$8)^2), (AK1883^2*AI$8*$X$2+1/($X$2*AI$8*(AH$1017+1+AK1883/AJ1883           )))/(1+($X$2*AK1883*AI$8)^2))),           V_rtHz(AJ1883)/($X$2*AI$8*(AJ1883*AH$1017+AJ1883+AK1883)),V_rtHz(AK1883)*SQRT(Sum_Sq(AJ1883*AI$8*$X$2*AH$1017,1))/($X$2*AI$8*(AJ1883*AH$1017+AJ1883+AK1883))))/SQRT(Sum_Sq(1/(1+$A1883)+$AC$2/$I$2-1/(1+(1+AK1883/AJ1883)/AH$1017),$X$2/$I$2)),IF(AK1884&lt;0,"A",AH1884))</f>
        <v>1.311127620881484E-5</v>
      </c>
      <c r="AI1883" s="13"/>
      <c r="AJ1883" s="13">
        <f t="shared" si="708"/>
        <v>1204.7010481138254</v>
      </c>
      <c r="AK1883" s="12">
        <f t="shared" si="732"/>
        <v>8168420.6143918922</v>
      </c>
      <c r="AM1883" s="13">
        <f>IF(AP1883&gt;0,SQRT(Sum_Sq($AI$2,V_rtHz($AH$2)/(1+1/$A1883),V_rtHz($AH$2*$A1883)/(1+$A1883),$AN$2*$AH$2/(1+1/$A1883),$AM$2*SQRT(Sum_Sq(AP1883,1/($X$2*AN$8*(1+AM$1017+AP1883/AO1883))))/SQRT(Sum_Sq($X$2*AP1883*AN$8,1)),                   $AQ$2*SQRT(Sum_Sq($AH$2/(1+1/$A1883)+AP1883*( 1/(AM$1017+1+AP1883/AO1883)-1)/(1+($X$2*AP1883*AN$8)^2), (AP1883^2*AN$8*$X$2+1/($X$2*AN$8*(AM$1017+1+AP1883/AO1883           )))/(1+($X$2*AP1883*AN$8)^2))),           V_rtHz(AO1883)/($X$2*AN$8*(AO1883*AM$1017+AO1883+AP1883)),V_rtHz(AP1883)*SQRT(Sum_Sq(AO1883*AN$8*$X$2*AM$1017,1))/($X$2*AN$8*(AO1883*AM$1017+AO1883+AP1883))))/SQRT(Sum_Sq(1/(1+$A1883)+$AC$2/$I$2-1/(1+(1+AP1883/AO1883)/AM$1017),$X$2/$I$2)),IF(AP1884&lt;0,"A",AM1884))</f>
        <v>2.330707191835405E-5</v>
      </c>
      <c r="AO1883" s="13">
        <f t="shared" si="709"/>
        <v>1204.6381323919716</v>
      </c>
      <c r="AP1883" s="12">
        <f t="shared" si="733"/>
        <v>25832163.116963901</v>
      </c>
      <c r="AR1883" s="13">
        <f t="shared" si="710"/>
        <v>31506.815879885424</v>
      </c>
      <c r="AS1883" s="13">
        <f t="shared" si="711"/>
        <v>0.34465664218175168</v>
      </c>
      <c r="AV1883" s="13"/>
      <c r="AW1883" s="13">
        <f t="shared" si="712"/>
        <v>9963.3300000000036</v>
      </c>
      <c r="AX1883" s="13">
        <f t="shared" si="713"/>
        <v>1.0898999999999985</v>
      </c>
      <c r="AZ1883" s="13"/>
      <c r="BA1883" s="13"/>
      <c r="BB1883" s="13">
        <f t="shared" si="714"/>
        <v>3150.681587988543</v>
      </c>
      <c r="BC1883" s="13">
        <f t="shared" si="715"/>
        <v>3.4465664218174945</v>
      </c>
      <c r="BD1883" s="13"/>
      <c r="BE1883" s="13"/>
      <c r="BG1883" s="13">
        <f t="shared" si="716"/>
        <v>996.3330000000002</v>
      </c>
      <c r="BH1883" s="13">
        <f t="shared" si="717"/>
        <v>10.899000000000047</v>
      </c>
      <c r="BI1883" s="13"/>
      <c r="BL1883" s="13">
        <f t="shared" si="718"/>
        <v>315.06815879885437</v>
      </c>
      <c r="BM1883" s="13">
        <f t="shared" si="719"/>
        <v>34.465664218175149</v>
      </c>
      <c r="BP1883" s="13"/>
      <c r="BQ1883" s="13">
        <f t="shared" si="720"/>
        <v>99.633299999999991</v>
      </c>
      <c r="BR1883" s="13">
        <f t="shared" si="721"/>
        <v>108.98999999999991</v>
      </c>
      <c r="BT1883" s="13"/>
      <c r="BU1883" s="13"/>
      <c r="BV1883" s="13">
        <f t="shared" si="722"/>
        <v>31.50681587988543</v>
      </c>
      <c r="BW1883" s="13">
        <f t="shared" si="723"/>
        <v>344.65664218175101</v>
      </c>
      <c r="CA1883" s="13">
        <f t="shared" si="724"/>
        <v>9.9633299999999991</v>
      </c>
      <c r="CB1883" s="13">
        <f t="shared" si="725"/>
        <v>1089.9000000000001</v>
      </c>
    </row>
    <row r="1884" spans="1:80" x14ac:dyDescent="0.3">
      <c r="A1884" s="13">
        <f t="shared" si="701"/>
        <v>1.6595869074375578</v>
      </c>
      <c r="C1884" s="13">
        <f>IF(F1884&gt;0,SQRT(Sum_Sq($AI$2,V_rtHz($AH$2)/(1+1/$A1884),V_rtHz($AH$2*$A1884)/(1+$A1884),$AN$2*$AH$2/(1+1/$A1884),$AM$2*SQRT(Sum_Sq(F1884,1/($X$2*D$8*(1+C$1017+F1884/E1884))))/SQRT(Sum_Sq($X$2*F1884*D$8,1)),                   $AQ$2*SQRT(Sum_Sq($AH$2/(1+1/$A1884)+F1884*( 1/(C$1017+1+F1884/E1884)-1)/(1+($X$2*F1884*D$8)^2), (F1884^2*D$8*$X$2+1/($X$2*D$8*(C$1017+1+F1884/E1884           )))/(1+($X$2*F1884*D$8)^2))),           V_rtHz(E1884)/($X$2*D$8*(E1884*C$1017+E1884+F1884)),V_rtHz(F1884)*SQRT(Sum_Sq(E1884*D$8*$X$2*C$1017,1))/($X$2*D$8*(E1884*C$1017+E1884+F1884))))/SQRT(Sum_Sq(1/(1+$A1884)+$AC$2/$I$2-1/(1+(1+F1884/E1884)/C$1017),$X$2/$I$2)),IF(F1885&lt;0,"A",C1885))</f>
        <v>1.0220557063929485E-6</v>
      </c>
      <c r="E1884" s="13">
        <f t="shared" si="702"/>
        <v>1298.6004282400086</v>
      </c>
      <c r="F1884" s="12">
        <f t="shared" si="726"/>
        <v>7577.7773221046273</v>
      </c>
      <c r="H1884" s="13">
        <f>IF(K1884&gt;0,SQRT(Sum_Sq($AI$2,V_rtHz($AH$2)/(1+1/$A1884),V_rtHz($AH$2*$A1884)/(1+$A1884),$AN$2*$AH$2/(1+1/$A1884),$AM$2*SQRT(Sum_Sq(K1884,1/($X$2*I$8*(1+H$1017+K1884/J1884))))/SQRT(Sum_Sq($X$2*K1884*I$8,1)),                   $AQ$2*SQRT(Sum_Sq($AH$2/(1+1/$A1884)+K1884*( 1/(H$1017+1+K1884/J1884)-1)/(1+($X$2*K1884*I$8)^2), (K1884^2*I$8*$X$2+1/($X$2*I$8*(H$1017+1+K1884/J1884           )))/(1+($X$2*K1884*I$8)^2))),           V_rtHz(J1884)/($X$2*I$8*(J1884*H$1017+J1884+K1884)),V_rtHz(K1884)*SQRT(Sum_Sq(J1884*I$8*$X$2*H$1017,1))/($X$2*I$8*(J1884*H$1017+J1884+K1884))))/SQRT(Sum_Sq(1/(1+$A1884)+$AC$2/$I$2-1/(1+(1+K1884/J1884)/H$1017),$X$2/$I$2)),IF(K1885&lt;0,"A",H1885))</f>
        <v>1.1538021909324496E-6</v>
      </c>
      <c r="J1884" s="13">
        <f t="shared" si="703"/>
        <v>1226.1963451722047</v>
      </c>
      <c r="K1884" s="12">
        <f t="shared" si="727"/>
        <v>25377.998275222344</v>
      </c>
      <c r="M1884" s="13">
        <f>IF(P1884&gt;0,SQRT(Sum_Sq($AI$2,V_rtHz($AH$2)/(1+1/$A1884),V_rtHz($AH$2*$A1884)/(1+$A1884),$AN$2*$AH$2/(1+1/$A1884),$AM$2*SQRT(Sum_Sq(P1884,1/($X$2*N$8*(1+M$1017+P1884/O1884))))/SQRT(Sum_Sq($X$2*P1884*N$8,1)),                   $AQ$2*SQRT(Sum_Sq($AH$2/(1+1/$A1884)+P1884*( 1/(M$1017+1+P1884/O1884)-1)/(1+($X$2*P1884*N$8)^2), (P1884^2*N$8*$X$2+1/($X$2*N$8*(M$1017+1+P1884/O1884           )))/(1+($X$2*P1884*N$8)^2))),           V_rtHz(O1884)/($X$2*N$8*(O1884*M$1017+O1884+P1884)),V_rtHz(P1884)*SQRT(Sum_Sq(O1884*N$8*$X$2*M$1017,1))/($X$2*N$8*(O1884*M$1017+O1884+P1884))))/SQRT(Sum_Sq(1/(1+$A1884)+$AC$2/$I$2-1/(1+(1+P1884/O1884)/M$1017),$X$2/$I$2)),IF(P1885&lt;0,"A",M1885))</f>
        <v>1.58063732721706E-6</v>
      </c>
      <c r="O1884" s="13">
        <f t="shared" si="704"/>
        <v>1205.7318552690781</v>
      </c>
      <c r="P1884" s="12">
        <f t="shared" si="728"/>
        <v>81614.372487458473</v>
      </c>
      <c r="R1884" s="13">
        <f>IF(U1884&gt;0,SQRT(Sum_Sq($AI$2,V_rtHz($AH$2)/(1+1/$A1884),V_rtHz($AH$2*$A1884)/(1+$A1884),$AN$2*$AH$2/(1+1/$A1884),$AM$2*SQRT(Sum_Sq(U1884,1/($X$2*S$8*(1+R$1017+U1884/T1884))))/SQRT(Sum_Sq($X$2*U1884*S$8,1)),                   $AQ$2*SQRT(Sum_Sq($AH$2/(1+1/$A1884)+U1884*( 1/(R$1017+1+U1884/T1884)-1)/(1+($X$2*U1884*S$8)^2), (U1884^2*S$8*$X$2+1/($X$2*S$8*(R$1017+1+U1884/T1884           )))/(1+($X$2*U1884*S$8)^2))),           V_rtHz(T1884)/($X$2*S$8*(T1884*R$1017+T1884+U1884)),V_rtHz(U1884)*SQRT(Sum_Sq(T1884*S$8*$X$2*R$1017,1))/($X$2*S$8*(T1884*R$1017+T1884+U1884))))/SQRT(Sum_Sq(1/(1+$A1884)+$AC$2/$I$2-1/(1+(1+U1884/T1884)/R$1017),$X$2/$I$2)),IF(U1885&lt;0,"A",R1885))</f>
        <v>2.5019510715934974E-6</v>
      </c>
      <c r="T1884" s="13">
        <f t="shared" si="705"/>
        <v>1199.4730862327863</v>
      </c>
      <c r="U1884" s="12">
        <f t="shared" si="729"/>
        <v>259433.98889089274</v>
      </c>
      <c r="X1884" s="13">
        <f>IF(AA1884&gt;0,SQRT(Sum_Sq($AI$2,V_rtHz($AH$2)/(1+1/$A1884),V_rtHz($AH$2*$A1884)/(1+$A1884),$AN$2*$AH$2/(1+1/$A1884),$AM$2*SQRT(Sum_Sq(AA1884,1/($X$2*Y$8*(1+X$1017+AA1884/Z1884))))/SQRT(Sum_Sq($X$2*AA1884*Y$8,1)),                   $AQ$2*SQRT(Sum_Sq($AH$2/(1+1/$A1884)+AA1884*( 1/(X$1017+1+AA1884/Z1884)-1)/(1+($X$2*AA1884*Y$8)^2), (AA1884^2*Y$8*$X$2+1/($X$2*Y$8*(X$1017+1+AA1884/Z1884           )))/(1+($X$2*AA1884*Y$8)^2))),           V_rtHz(Z1884)/($X$2*Y$8*(Z1884*X$1017+Z1884+AA1884)),V_rtHz(AA1884)*SQRT(Sum_Sq(Z1884*Y$8*$X$2*X$1017,1))/($X$2*Y$8*(Z1884*X$1017+Z1884+AA1884))))/SQRT(Sum_Sq(1/(1+$A1884)+$AC$2/$I$2-1/(1+(1+AA1884/Z1884)/X$1017),$X$2/$I$2)),IF(AA1885&lt;0,"A",X1885))</f>
        <v>4.263389941777757E-6</v>
      </c>
      <c r="Z1884" s="13">
        <f t="shared" si="706"/>
        <v>1197.5143216595447</v>
      </c>
      <c r="AA1884" s="12">
        <f t="shared" si="730"/>
        <v>821744.23283349769</v>
      </c>
      <c r="AC1884" s="13">
        <f>IF(AF1884&gt;0,SQRT(Sum_Sq($AI$2,V_rtHz($AH$2)/(1+1/$A1884),V_rtHz($AH$2*$A1884)/(1+$A1884),$AN$2*$AH$2/(1+1/$A1884),$AM$2*SQRT(Sum_Sq(AF1884,1/($X$2*AD$8*(1+AC$1017+AF1884/AE1884))))/SQRT(Sum_Sq($X$2*AF1884*AD$8,1)),                   $AQ$2*SQRT(Sum_Sq($AH$2/(1+1/$A1884)+AF1884*( 1/(AC$1017+1+AF1884/AE1884)-1)/(1+($X$2*AF1884*AD$8)^2), (AF1884^2*AD$8*$X$2+1/($X$2*AD$8*(AC$1017+1+AF1884/AE1884           )))/(1+($X$2*AF1884*AD$8)^2))),           V_rtHz(AE1884)/($X$2*AD$8*(AE1884*AC$1017+AE1884+AF1884)),V_rtHz(AF1884)*SQRT(Sum_Sq(AE1884*AD$8*$X$2*AC$1017,1))/($X$2*AD$8*(AE1884*AC$1017+AE1884+AF1884))))/SQRT(Sum_Sq(1/(1+$A1884)+$AC$2/$I$2-1/(1+(1+AF1884/AE1884)/AC$1017),$X$2/$I$2)),IF(AF1885&lt;0,"A",AC1885))</f>
        <v>7.4751608323686273E-6</v>
      </c>
      <c r="AE1884" s="13">
        <f t="shared" si="707"/>
        <v>1196.8969238174311</v>
      </c>
      <c r="AF1884" s="12">
        <f t="shared" si="731"/>
        <v>2599923.8625840778</v>
      </c>
      <c r="AG1884" s="13"/>
      <c r="AH1884" s="13">
        <f>IF(AK1884&gt;0,SQRT(Sum_Sq($AI$2,V_rtHz($AH$2)/(1+1/$A1884),V_rtHz($AH$2*$A1884)/(1+$A1884),$AN$2*$AH$2/(1+1/$A1884),$AM$2*SQRT(Sum_Sq(AK1884,1/($X$2*AI$8*(1+AH$1017+AK1884/AJ1884))))/SQRT(Sum_Sq($X$2*AK1884*AI$8,1)),                   $AQ$2*SQRT(Sum_Sq($AH$2/(1+1/$A1884)+AK1884*( 1/(AH$1017+1+AK1884/AJ1884)-1)/(1+($X$2*AK1884*AI$8)^2), (AK1884^2*AI$8*$X$2+1/($X$2*AI$8*(AH$1017+1+AK1884/AJ1884           )))/(1+($X$2*AK1884*AI$8)^2))),           V_rtHz(AJ1884)/($X$2*AI$8*(AJ1884*AH$1017+AJ1884+AK1884)),V_rtHz(AK1884)*SQRT(Sum_Sq(AJ1884*AI$8*$X$2*AH$1017,1))/($X$2*AI$8*(AJ1884*AH$1017+AJ1884+AK1884))))/SQRT(Sum_Sq(1/(1+$A1884)+$AC$2/$I$2-1/(1+(1+AK1884/AJ1884)/AH$1017),$X$2/$I$2)),IF(AK1885&lt;0,"A",AH1885))</f>
        <v>1.323675946200182E-5</v>
      </c>
      <c r="AI1884" s="13"/>
      <c r="AJ1884" s="13">
        <f t="shared" si="708"/>
        <v>1196.7018864781435</v>
      </c>
      <c r="AK1884" s="12">
        <f t="shared" si="732"/>
        <v>8223021.1105898665</v>
      </c>
      <c r="AM1884" s="13">
        <f>IF(AP1884&gt;0,SQRT(Sum_Sq($AI$2,V_rtHz($AH$2)/(1+1/$A1884),V_rtHz($AH$2*$A1884)/(1+$A1884),$AN$2*$AH$2/(1+1/$A1884),$AM$2*SQRT(Sum_Sq(AP1884,1/($X$2*AN$8*(1+AM$1017+AP1884/AO1884))))/SQRT(Sum_Sq($X$2*AP1884*AN$8,1)),                   $AQ$2*SQRT(Sum_Sq($AH$2/(1+1/$A1884)+AP1884*( 1/(AM$1017+1+AP1884/AO1884)-1)/(1+($X$2*AP1884*AN$8)^2), (AP1884^2*AN$8*$X$2+1/($X$2*AN$8*(AM$1017+1+AP1884/AO1884           )))/(1+($X$2*AP1884*AN$8)^2))),           V_rtHz(AO1884)/($X$2*AN$8*(AO1884*AM$1017+AO1884+AP1884)),V_rtHz(AP1884)*SQRT(Sum_Sq(AO1884*AN$8*$X$2*AM$1017,1))/($X$2*AN$8*(AO1884*AM$1017+AO1884+AP1884))))/SQRT(Sum_Sq(1/(1+$A1884)+$AC$2/$I$2-1/(1+(1+AP1884/AO1884)/AM$1017),$X$2/$I$2)),IF(AP1885&lt;0,"A",AM1885))</f>
        <v>2.3530164267735082E-5</v>
      </c>
      <c r="AO1884" s="13">
        <f t="shared" si="709"/>
        <v>1196.6402303313043</v>
      </c>
      <c r="AP1884" s="12">
        <f t="shared" si="733"/>
        <v>26004815.770107161</v>
      </c>
      <c r="AR1884" s="13">
        <f t="shared" si="710"/>
        <v>31506.815879885424</v>
      </c>
      <c r="AS1884" s="13">
        <f t="shared" si="711"/>
        <v>0.34465664218175279</v>
      </c>
      <c r="AV1884" s="13"/>
      <c r="AW1884" s="13">
        <f t="shared" si="712"/>
        <v>9963.3300000000036</v>
      </c>
      <c r="AX1884" s="13">
        <f t="shared" si="713"/>
        <v>1.089899999999993</v>
      </c>
      <c r="AZ1884" s="13"/>
      <c r="BA1884" s="13"/>
      <c r="BB1884" s="13">
        <f t="shared" si="714"/>
        <v>3150.681587988543</v>
      </c>
      <c r="BC1884" s="13">
        <f t="shared" si="715"/>
        <v>3.4465664218174807</v>
      </c>
      <c r="BD1884" s="13"/>
      <c r="BE1884" s="13"/>
      <c r="BG1884" s="13">
        <f t="shared" si="716"/>
        <v>996.3330000000002</v>
      </c>
      <c r="BH1884" s="13">
        <f t="shared" si="717"/>
        <v>10.899000000000029</v>
      </c>
      <c r="BI1884" s="13"/>
      <c r="BL1884" s="13">
        <f t="shared" si="718"/>
        <v>315.06815879885437</v>
      </c>
      <c r="BM1884" s="13">
        <f t="shared" si="719"/>
        <v>34.465664218175149</v>
      </c>
      <c r="BP1884" s="13"/>
      <c r="BQ1884" s="13">
        <f t="shared" si="720"/>
        <v>99.633300000000006</v>
      </c>
      <c r="BR1884" s="13">
        <f t="shared" si="721"/>
        <v>108.99000000000012</v>
      </c>
      <c r="BT1884" s="13"/>
      <c r="BU1884" s="13"/>
      <c r="BV1884" s="13">
        <f t="shared" si="722"/>
        <v>31.50681587988543</v>
      </c>
      <c r="BW1884" s="13">
        <f t="shared" si="723"/>
        <v>344.6566421817526</v>
      </c>
      <c r="CA1884" s="13">
        <f t="shared" si="724"/>
        <v>9.9633299999999991</v>
      </c>
      <c r="CB1884" s="13">
        <f t="shared" si="725"/>
        <v>1089.8999999999976</v>
      </c>
    </row>
    <row r="1885" spans="1:80" x14ac:dyDescent="0.3">
      <c r="A1885" s="13">
        <f t="shared" si="701"/>
        <v>1.6826740610704654</v>
      </c>
      <c r="C1885" s="13">
        <f>IF(F1885&gt;0,SQRT(Sum_Sq($AI$2,V_rtHz($AH$2)/(1+1/$A1885),V_rtHz($AH$2*$A1885)/(1+$A1885),$AN$2*$AH$2/(1+1/$A1885),$AM$2*SQRT(Sum_Sq(F1885,1/($X$2*D$8*(1+C$1017+F1885/E1885))))/SQRT(Sum_Sq($X$2*F1885*D$8,1)),                   $AQ$2*SQRT(Sum_Sq($AH$2/(1+1/$A1885)+F1885*( 1/(C$1017+1+F1885/E1885)-1)/(1+($X$2*F1885*D$8)^2), (F1885^2*D$8*$X$2+1/($X$2*D$8*(C$1017+1+F1885/E1885           )))/(1+($X$2*F1885*D$8)^2))),           V_rtHz(E1885)/($X$2*D$8*(E1885*C$1017+E1885+F1885)),V_rtHz(F1885)*SQRT(Sum_Sq(E1885*D$8*$X$2*C$1017,1))/($X$2*D$8*(E1885*C$1017+E1885+F1885))))/SQRT(Sum_Sq(1/(1+$A1885)+$AC$2/$I$2-1/(1+(1+F1885/E1885)/C$1017),$X$2/$I$2)),IF(F1886&lt;0,"A",C1886))</f>
        <v>1.0327212766600421E-6</v>
      </c>
      <c r="E1885" s="13">
        <f t="shared" si="702"/>
        <v>1288.4320482824874</v>
      </c>
      <c r="F1885" s="12">
        <f t="shared" si="726"/>
        <v>7637.5815773211607</v>
      </c>
      <c r="H1885" s="13">
        <f>IF(K1885&gt;0,SQRT(Sum_Sq($AI$2,V_rtHz($AH$2)/(1+1/$A1885),V_rtHz($AH$2*$A1885)/(1+$A1885),$AN$2*$AH$2/(1+1/$A1885),$AM$2*SQRT(Sum_Sq(K1885,1/($X$2*I$8*(1+H$1017+K1885/J1885))))/SQRT(Sum_Sq($X$2*K1885*I$8,1)),                   $AQ$2*SQRT(Sum_Sq($AH$2/(1+1/$A1885)+K1885*( 1/(H$1017+1+K1885/J1885)-1)/(1+($X$2*K1885*I$8)^2), (K1885^2*I$8*$X$2+1/($X$2*I$8*(H$1017+1+K1885/J1885           )))/(1+($X$2*K1885*I$8)^2))),           V_rtHz(J1885)/($X$2*I$8*(J1885*H$1017+J1885+K1885)),V_rtHz(K1885)*SQRT(Sum_Sq(J1885*I$8*$X$2*H$1017,1))/($X$2*I$8*(J1885*H$1017+J1885+K1885))))/SQRT(Sum_Sq(1/(1+$A1885)+$AC$2/$I$2-1/(1+(1+K1885/J1885)/H$1017),$X$2/$I$2)),IF(K1886&lt;0,"A",H1886))</f>
        <v>1.1661229928085062E-6</v>
      </c>
      <c r="J1885" s="13">
        <f t="shared" si="703"/>
        <v>1217.6429127334757</v>
      </c>
      <c r="K1885" s="12">
        <f t="shared" si="727"/>
        <v>25556.26810409196</v>
      </c>
      <c r="M1885" s="13">
        <f>IF(P1885&gt;0,SQRT(Sum_Sq($AI$2,V_rtHz($AH$2)/(1+1/$A1885),V_rtHz($AH$2*$A1885)/(1+$A1885),$AN$2*$AH$2/(1+1/$A1885),$AM$2*SQRT(Sum_Sq(P1885,1/($X$2*N$8*(1+M$1017+P1885/O1885))))/SQRT(Sum_Sq($X$2*P1885*N$8,1)),                   $AQ$2*SQRT(Sum_Sq($AH$2/(1+1/$A1885)+P1885*( 1/(M$1017+1+P1885/O1885)-1)/(1+($X$2*P1885*N$8)^2), (P1885^2*N$8*$X$2+1/($X$2*N$8*(M$1017+1+P1885/O1885           )))/(1+($X$2*P1885*N$8)^2))),           V_rtHz(O1885)/($X$2*N$8*(O1885*M$1017+O1885+P1885)),V_rtHz(P1885)*SQRT(Sum_Sq(O1885*N$8*$X$2*M$1017,1))/($X$2*N$8*(O1885*M$1017+O1885+P1885))))/SQRT(Sum_Sq(1/(1+$A1885)+$AC$2/$I$2-1/(1+(1+P1885/O1885)/M$1017),$X$2/$I$2)),IF(P1886&lt;0,"A",M1886))</f>
        <v>1.5968168570903832E-6</v>
      </c>
      <c r="O1885" s="13">
        <f t="shared" si="704"/>
        <v>1197.6016104272235</v>
      </c>
      <c r="P1885" s="12">
        <f t="shared" si="728"/>
        <v>82168.43389248669</v>
      </c>
      <c r="R1885" s="13">
        <f>IF(U1885&gt;0,SQRT(Sum_Sq($AI$2,V_rtHz($AH$2)/(1+1/$A1885),V_rtHz($AH$2*$A1885)/(1+$A1885),$AN$2*$AH$2/(1+1/$A1885),$AM$2*SQRT(Sum_Sq(U1885,1/($X$2*S$8*(1+R$1017+U1885/T1885))))/SQRT(Sum_Sq($X$2*U1885*S$8,1)),                   $AQ$2*SQRT(Sum_Sq($AH$2/(1+1/$A1885)+U1885*( 1/(R$1017+1+U1885/T1885)-1)/(1+($X$2*U1885*S$8)^2), (U1885^2*S$8*$X$2+1/($X$2*S$8*(R$1017+1+U1885/T1885           )))/(1+($X$2*U1885*S$8)^2))),           V_rtHz(T1885)/($X$2*S$8*(T1885*R$1017+T1885+U1885)),V_rtHz(U1885)*SQRT(Sum_Sq(T1885*S$8*$X$2*R$1017,1))/($X$2*S$8*(T1885*R$1017+T1885+U1885))))/SQRT(Sum_Sq(1/(1+$A1885)+$AC$2/$I$2-1/(1+(1+U1885/T1885)/R$1017),$X$2/$I$2)),IF(U1886&lt;0,"A",R1886))</f>
        <v>2.5266558611173515E-6</v>
      </c>
      <c r="T1885" s="13">
        <f t="shared" si="705"/>
        <v>1191.4694175124766</v>
      </c>
      <c r="U1885" s="12">
        <f t="shared" si="729"/>
        <v>261176.73081221402</v>
      </c>
      <c r="X1885" s="13">
        <f>IF(AA1885&gt;0,SQRT(Sum_Sq($AI$2,V_rtHz($AH$2)/(1+1/$A1885),V_rtHz($AH$2*$A1885)/(1+$A1885),$AN$2*$AH$2/(1+1/$A1885),$AM$2*SQRT(Sum_Sq(AA1885,1/($X$2*Y$8*(1+X$1017+AA1885/Z1885))))/SQRT(Sum_Sq($X$2*AA1885*Y$8,1)),                   $AQ$2*SQRT(Sum_Sq($AH$2/(1+1/$A1885)+AA1885*( 1/(X$1017+1+AA1885/Z1885)-1)/(1+($X$2*AA1885*Y$8)^2), (AA1885^2*Y$8*$X$2+1/($X$2*Y$8*(X$1017+1+AA1885/Z1885           )))/(1+($X$2*AA1885*Y$8)^2))),           V_rtHz(Z1885)/($X$2*Y$8*(Z1885*X$1017+Z1885+AA1885)),V_rtHz(AA1885)*SQRT(Sum_Sq(Z1885*Y$8*$X$2*X$1017,1))/($X$2*Y$8*(Z1885*X$1017+Z1885+AA1885))))/SQRT(Sum_Sq(1/(1+$A1885)+$AC$2/$I$2-1/(1+(1+AA1885/Z1885)/X$1017),$X$2/$I$2)),IF(AA1886&lt;0,"A",X1886))</f>
        <v>4.3047925077237319E-6</v>
      </c>
      <c r="Z1885" s="13">
        <f t="shared" si="706"/>
        <v>1189.5499945333124</v>
      </c>
      <c r="AA1885" s="12">
        <f t="shared" si="730"/>
        <v>827246.01074485679</v>
      </c>
      <c r="AC1885" s="13">
        <f>IF(AF1885&gt;0,SQRT(Sum_Sq($AI$2,V_rtHz($AH$2)/(1+1/$A1885),V_rtHz($AH$2*$A1885)/(1+$A1885),$AN$2*$AH$2/(1+1/$A1885),$AM$2*SQRT(Sum_Sq(AF1885,1/($X$2*AD$8*(1+AC$1017+AF1885/AE1885))))/SQRT(Sum_Sq($X$2*AF1885*AD$8,1)),                   $AQ$2*SQRT(Sum_Sq($AH$2/(1+1/$A1885)+AF1885*( 1/(AC$1017+1+AF1885/AE1885)-1)/(1+($X$2*AF1885*AD$8)^2), (AF1885^2*AD$8*$X$2+1/($X$2*AD$8*(AC$1017+1+AF1885/AE1885           )))/(1+($X$2*AF1885*AD$8)^2))),           V_rtHz(AE1885)/($X$2*AD$8*(AE1885*AC$1017+AE1885+AF1885)),V_rtHz(AF1885)*SQRT(Sum_Sq(AE1885*AD$8*$X$2*AC$1017,1))/($X$2*AD$8*(AE1885*AC$1017+AE1885+AF1885))))/SQRT(Sum_Sq(1/(1+$A1885)+$AC$2/$I$2-1/(1+(1+AF1885/AE1885)/AC$1017),$X$2/$I$2)),IF(AF1886&lt;0,"A",AC1886))</f>
        <v>7.5473223093329264E-6</v>
      </c>
      <c r="AE1885" s="13">
        <f t="shared" si="707"/>
        <v>1188.9449702474735</v>
      </c>
      <c r="AF1885" s="12">
        <f t="shared" si="731"/>
        <v>2617312.7866790174</v>
      </c>
      <c r="AG1885" s="13"/>
      <c r="AH1885" s="13">
        <f>IF(AK1885&gt;0,SQRT(Sum_Sq($AI$2,V_rtHz($AH$2)/(1+1/$A1885),V_rtHz($AH$2*$A1885)/(1+$A1885),$AN$2*$AH$2/(1+1/$A1885),$AM$2*SQRT(Sum_Sq(AK1885,1/($X$2*AI$8*(1+AH$1017+AK1885/AJ1885))))/SQRT(Sum_Sq($X$2*AK1885*AI$8,1)),                   $AQ$2*SQRT(Sum_Sq($AH$2/(1+1/$A1885)+AK1885*( 1/(AH$1017+1+AK1885/AJ1885)-1)/(1+($X$2*AK1885*AI$8)^2), (AK1885^2*AI$8*$X$2+1/($X$2*AI$8*(AH$1017+1+AK1885/AJ1885           )))/(1+($X$2*AK1885*AI$8)^2))),           V_rtHz(AJ1885)/($X$2*AI$8*(AJ1885*AH$1017+AJ1885+AK1885)),V_rtHz(AK1885)*SQRT(Sum_Sq(AJ1885*AI$8*$X$2*AH$1017,1))/($X$2*AI$8*(AJ1885*AH$1017+AJ1885+AK1885))))/SQRT(Sum_Sq(1/(1+$A1885)+$AC$2/$I$2-1/(1+(1+AK1885/AJ1885)/AH$1017),$X$2/$I$2)),IF(AK1886&lt;0,"A",AH1886))</f>
        <v>1.3364316851704656E-5</v>
      </c>
      <c r="AI1885" s="13"/>
      <c r="AJ1885" s="13">
        <f t="shared" si="708"/>
        <v>1188.7538390721377</v>
      </c>
      <c r="AK1885" s="12">
        <f t="shared" si="732"/>
        <v>8278000.501157864</v>
      </c>
      <c r="AM1885" s="13">
        <f>IF(AP1885&gt;0,SQRT(Sum_Sq($AI$2,V_rtHz($AH$2)/(1+1/$A1885),V_rtHz($AH$2*$A1885)/(1+$A1885),$AN$2*$AH$2/(1+1/$A1885),$AM$2*SQRT(Sum_Sq(AP1885,1/($X$2*AN$8*(1+AM$1017+AP1885/AO1885))))/SQRT(Sum_Sq($X$2*AP1885*AN$8,1)),                   $AQ$2*SQRT(Sum_Sq($AH$2/(1+1/$A1885)+AP1885*( 1/(AM$1017+1+AP1885/AO1885)-1)/(1+($X$2*AP1885*AN$8)^2), (AP1885^2*AN$8*$X$2+1/($X$2*AN$8*(AM$1017+1+AP1885/AO1885           )))/(1+($X$2*AP1885*AN$8)^2))),           V_rtHz(AO1885)/($X$2*AN$8*(AO1885*AM$1017+AO1885+AP1885)),V_rtHz(AP1885)*SQRT(Sum_Sq(AO1885*AN$8*$X$2*AM$1017,1))/($X$2*AN$8*(AO1885*AM$1017+AO1885+AP1885))))/SQRT(Sum_Sq(1/(1+$A1885)+$AC$2/$I$2-1/(1+(1+AP1885/AO1885)/AM$1017),$X$2/$I$2)),IF(AP1886&lt;0,"A",AM1886))</f>
        <v>2.3756943771513902E-5</v>
      </c>
      <c r="AO1885" s="13">
        <f t="shared" si="709"/>
        <v>1188.6934174941432</v>
      </c>
      <c r="AP1885" s="12">
        <f t="shared" si="733"/>
        <v>26178666.656087115</v>
      </c>
      <c r="AR1885" s="13">
        <f t="shared" si="710"/>
        <v>31506.815879885424</v>
      </c>
      <c r="AS1885" s="13">
        <f t="shared" si="711"/>
        <v>0.34465664218175168</v>
      </c>
      <c r="AV1885" s="13"/>
      <c r="AW1885" s="13">
        <f t="shared" si="712"/>
        <v>9963.3300000000036</v>
      </c>
      <c r="AX1885" s="13">
        <f t="shared" si="713"/>
        <v>1.089899999999993</v>
      </c>
      <c r="AZ1885" s="13"/>
      <c r="BA1885" s="13"/>
      <c r="BB1885" s="13">
        <f t="shared" si="714"/>
        <v>3150.681587988543</v>
      </c>
      <c r="BC1885" s="13">
        <f t="shared" si="715"/>
        <v>3.4465664218175016</v>
      </c>
      <c r="BD1885" s="13"/>
      <c r="BE1885" s="13"/>
      <c r="BG1885" s="13">
        <f t="shared" si="716"/>
        <v>996.3330000000002</v>
      </c>
      <c r="BH1885" s="13">
        <f t="shared" si="717"/>
        <v>10.899000000000029</v>
      </c>
      <c r="BI1885" s="13"/>
      <c r="BL1885" s="13">
        <f t="shared" si="718"/>
        <v>315.06815879885437</v>
      </c>
      <c r="BM1885" s="13">
        <f t="shared" si="719"/>
        <v>34.465664218175064</v>
      </c>
      <c r="BP1885" s="13"/>
      <c r="BQ1885" s="13">
        <f t="shared" si="720"/>
        <v>99.633300000000006</v>
      </c>
      <c r="BR1885" s="13">
        <f t="shared" si="721"/>
        <v>108.98999999999991</v>
      </c>
      <c r="BT1885" s="13"/>
      <c r="BU1885" s="13"/>
      <c r="BV1885" s="13">
        <f t="shared" si="722"/>
        <v>31.50681587988543</v>
      </c>
      <c r="BW1885" s="13">
        <f t="shared" si="723"/>
        <v>344.65664218174993</v>
      </c>
      <c r="CA1885" s="13">
        <f t="shared" si="724"/>
        <v>9.9633299999999991</v>
      </c>
      <c r="CB1885" s="13">
        <f t="shared" si="725"/>
        <v>1089.9000000000028</v>
      </c>
    </row>
    <row r="1886" spans="1:80" x14ac:dyDescent="0.3">
      <c r="A1886" s="13">
        <f t="shared" si="701"/>
        <v>1.7060823890031227</v>
      </c>
      <c r="C1886" s="13">
        <f>IF(F1886&gt;0,SQRT(Sum_Sq($AI$2,V_rtHz($AH$2)/(1+1/$A1886),V_rtHz($AH$2*$A1886)/(1+$A1886),$AN$2*$AH$2/(1+1/$A1886),$AM$2*SQRT(Sum_Sq(F1886,1/($X$2*D$8*(1+C$1017+F1886/E1886))))/SQRT(Sum_Sq($X$2*F1886*D$8,1)),                   $AQ$2*SQRT(Sum_Sq($AH$2/(1+1/$A1886)+F1886*( 1/(C$1017+1+F1886/E1886)-1)/(1+($X$2*F1886*D$8)^2), (F1886^2*D$8*$X$2+1/($X$2*D$8*(C$1017+1+F1886/E1886           )))/(1+($X$2*F1886*D$8)^2))),           V_rtHz(E1886)/($X$2*D$8*(E1886*C$1017+E1886+F1886)),V_rtHz(F1886)*SQRT(Sum_Sq(E1886*D$8*$X$2*C$1017,1))/($X$2*D$8*(E1886*C$1017+E1886+F1886))))/SQRT(Sum_Sq(1/(1+$A1886)+$AC$2/$I$2-1/(1+(1+F1886/E1886)/C$1017),$X$2/$I$2)),IF(F1887&lt;0,"A",C1887))</f>
        <v>1.0435948912809793E-6</v>
      </c>
      <c r="E1886" s="13">
        <f t="shared" si="702"/>
        <v>1278.3652843647703</v>
      </c>
      <c r="F1886" s="12">
        <f t="shared" si="726"/>
        <v>7697.7253653147482</v>
      </c>
      <c r="H1886" s="13">
        <f>IF(K1886&gt;0,SQRT(Sum_Sq($AI$2,V_rtHz($AH$2)/(1+1/$A1886),V_rtHz($AH$2*$A1886)/(1+$A1886),$AN$2*$AH$2/(1+1/$A1886),$AM$2*SQRT(Sum_Sq(K1886,1/($X$2*I$8*(1+H$1017+K1886/J1886))))/SQRT(Sum_Sq($X$2*K1886*I$8,1)),                   $AQ$2*SQRT(Sum_Sq($AH$2/(1+1/$A1886)+K1886*( 1/(H$1017+1+K1886/J1886)-1)/(1+($X$2*K1886*I$8)^2), (K1886^2*I$8*$X$2+1/($X$2*I$8*(H$1017+1+K1886/J1886           )))/(1+($X$2*K1886*I$8)^2))),           V_rtHz(J1886)/($X$2*I$8*(J1886*H$1017+J1886+K1886)),V_rtHz(K1886)*SQRT(Sum_Sq(J1886*I$8*$X$2*H$1017,1))/($X$2*I$8*(J1886*H$1017+J1886+K1886))))/SQRT(Sum_Sq(1/(1+$A1886)+$AC$2/$I$2-1/(1+(1+K1886/J1886)/H$1017),$X$2/$I$2)),IF(K1887&lt;0,"A",H1887))</f>
        <v>1.1786673079229486E-6</v>
      </c>
      <c r="J1886" s="13">
        <f t="shared" si="703"/>
        <v>1209.1528272705455</v>
      </c>
      <c r="K1886" s="12">
        <f t="shared" si="727"/>
        <v>25735.711839758595</v>
      </c>
      <c r="M1886" s="13">
        <f>IF(P1886&gt;0,SQRT(Sum_Sq($AI$2,V_rtHz($AH$2)/(1+1/$A1886),V_rtHz($AH$2*$A1886)/(1+$A1886),$AN$2*$AH$2/(1+1/$A1886),$AM$2*SQRT(Sum_Sq(P1886,1/($X$2*N$8*(1+M$1017+P1886/O1886))))/SQRT(Sum_Sq($X$2*P1886*N$8,1)),                   $AQ$2*SQRT(Sum_Sq($AH$2/(1+1/$A1886)+P1886*( 1/(M$1017+1+P1886/O1886)-1)/(1+($X$2*P1886*N$8)^2), (P1886^2*N$8*$X$2+1/($X$2*N$8*(M$1017+1+P1886/O1886           )))/(1+($X$2*P1886*N$8)^2))),           V_rtHz(O1886)/($X$2*N$8*(O1886*M$1017+O1886+P1886)),V_rtHz(P1886)*SQRT(Sum_Sq(O1886*N$8*$X$2*M$1017,1))/($X$2*N$8*(O1886*M$1017+O1886+P1886))))/SQRT(Sum_Sq(1/(1+$A1886)+$AC$2/$I$2-1/(1+(1+P1886/O1886)/M$1017),$X$2/$I$2)),IF(P1887&lt;0,"A",M1887))</f>
        <v>1.6132776257931008E-6</v>
      </c>
      <c r="O1886" s="13">
        <f t="shared" si="704"/>
        <v>1189.5258452448663</v>
      </c>
      <c r="P1886" s="12">
        <f t="shared" si="728"/>
        <v>82726.280516980303</v>
      </c>
      <c r="R1886" s="13">
        <f>IF(U1886&gt;0,SQRT(Sum_Sq($AI$2,V_rtHz($AH$2)/(1+1/$A1886),V_rtHz($AH$2*$A1886)/(1+$A1886),$AN$2*$AH$2/(1+1/$A1886),$AM$2*SQRT(Sum_Sq(U1886,1/($X$2*S$8*(1+R$1017+U1886/T1886))))/SQRT(Sum_Sq($X$2*U1886*S$8,1)),                   $AQ$2*SQRT(Sum_Sq($AH$2/(1+1/$A1886)+U1886*( 1/(R$1017+1+U1886/T1886)-1)/(1+($X$2*U1886*S$8)^2), (U1886^2*S$8*$X$2+1/($X$2*S$8*(R$1017+1+U1886/T1886           )))/(1+($X$2*U1886*S$8)^2))),           V_rtHz(T1886)/($X$2*S$8*(T1886*R$1017+T1886+U1886)),V_rtHz(U1886)*SQRT(Sum_Sq(T1886*S$8*$X$2*R$1017,1))/($X$2*S$8*(T1886*R$1017+T1886+U1886))))/SQRT(Sum_Sq(1/(1+$A1886)+$AC$2/$I$2-1/(1+(1+U1886/T1886)/R$1017),$X$2/$I$2)),IF(U1887&lt;0,"A",R1887))</f>
        <v>2.5517774935659746E-6</v>
      </c>
      <c r="T1886" s="13">
        <f t="shared" si="705"/>
        <v>1183.5176726472582</v>
      </c>
      <c r="U1886" s="12">
        <f t="shared" si="729"/>
        <v>262931.5087729902</v>
      </c>
      <c r="X1886" s="13">
        <f>IF(AA1886&gt;0,SQRT(Sum_Sq($AI$2,V_rtHz($AH$2)/(1+1/$A1886),V_rtHz($AH$2*$A1886)/(1+$A1886),$AN$2*$AH$2/(1+1/$A1886),$AM$2*SQRT(Sum_Sq(AA1886,1/($X$2*Y$8*(1+X$1017+AA1886/Z1886))))/SQRT(Sum_Sq($X$2*AA1886*Y$8,1)),                   $AQ$2*SQRT(Sum_Sq($AH$2/(1+1/$A1886)+AA1886*( 1/(X$1017+1+AA1886/Z1886)-1)/(1+($X$2*AA1886*Y$8)^2), (AA1886^2*Y$8*$X$2+1/($X$2*Y$8*(X$1017+1+AA1886/Z1886           )))/(1+($X$2*AA1886*Y$8)^2))),           V_rtHz(Z1886)/($X$2*Y$8*(Z1886*X$1017+Z1886+AA1886)),V_rtHz(AA1886)*SQRT(Sum_Sq(Z1886*Y$8*$X$2*X$1017,1))/($X$2*Y$8*(Z1886*X$1017+Z1886+AA1886))))/SQRT(Sum_Sq(1/(1+$A1886)+$AC$2/$I$2-1/(1+(1+AA1886/Z1886)/X$1017),$X$2/$I$2)),IF(AA1887&lt;0,"A",X1887))</f>
        <v>4.3468838813601992E-6</v>
      </c>
      <c r="Z1886" s="13">
        <f t="shared" si="706"/>
        <v>1181.6368060047582</v>
      </c>
      <c r="AA1886" s="12">
        <f t="shared" si="730"/>
        <v>832785.91404615261</v>
      </c>
      <c r="AC1886" s="13">
        <f>IF(AF1886&gt;0,SQRT(Sum_Sq($AI$2,V_rtHz($AH$2)/(1+1/$A1886),V_rtHz($AH$2*$A1886)/(1+$A1886),$AN$2*$AH$2/(1+1/$A1886),$AM$2*SQRT(Sum_Sq(AF1886,1/($X$2*AD$8*(1+AC$1017+AF1886/AE1886))))/SQRT(Sum_Sq($X$2*AF1886*AD$8,1)),                   $AQ$2*SQRT(Sum_Sq($AH$2/(1+1/$A1886)+AF1886*( 1/(AC$1017+1+AF1886/AE1886)-1)/(1+($X$2*AF1886*AD$8)^2), (AF1886^2*AD$8*$X$2+1/($X$2*AD$8*(AC$1017+1+AF1886/AE1886           )))/(1+($X$2*AF1886*AD$8)^2))),           V_rtHz(AE1886)/($X$2*AD$8*(AE1886*AC$1017+AE1886+AF1886)),V_rtHz(AF1886)*SQRT(Sum_Sq(AE1886*AD$8*$X$2*AC$1017,1))/($X$2*AD$8*(AE1886*AC$1017+AE1886+AF1886))))/SQRT(Sum_Sq(1/(1+$A1886)+$AC$2/$I$2-1/(1+(1+AF1886/AE1886)/AC$1017),$X$2/$I$2)),IF(AF1887&lt;0,"A",AC1887))</f>
        <v>7.6206781389425933E-6</v>
      </c>
      <c r="AE1886" s="13">
        <f t="shared" si="707"/>
        <v>1181.0439091958062</v>
      </c>
      <c r="AF1886" s="12">
        <f t="shared" si="731"/>
        <v>2634822.337304397</v>
      </c>
      <c r="AG1886" s="13"/>
      <c r="AH1886" s="13">
        <f>IF(AK1886&gt;0,SQRT(Sum_Sq($AI$2,V_rtHz($AH$2)/(1+1/$A1886),V_rtHz($AH$2*$A1886)/(1+$A1886),$AN$2*$AH$2/(1+1/$A1886),$AM$2*SQRT(Sum_Sq(AK1886,1/($X$2*AI$8*(1+AH$1017+AK1886/AJ1886))))/SQRT(Sum_Sq($X$2*AK1886*AI$8,1)),                   $AQ$2*SQRT(Sum_Sq($AH$2/(1+1/$A1886)+AK1886*( 1/(AH$1017+1+AK1886/AJ1886)-1)/(1+($X$2*AK1886*AI$8)^2), (AK1886^2*AI$8*$X$2+1/($X$2*AI$8*(AH$1017+1+AK1886/AJ1886           )))/(1+($X$2*AK1886*AI$8)^2))),           V_rtHz(AJ1886)/($X$2*AI$8*(AJ1886*AH$1017+AJ1886+AK1886)),V_rtHz(AK1886)*SQRT(Sum_Sq(AJ1886*AI$8*$X$2*AH$1017,1))/($X$2*AI$8*(AJ1886*AH$1017+AJ1886+AK1886))))/SQRT(Sum_Sq(1/(1+$A1886)+$AC$2/$I$2-1/(1+(1+AK1886/AJ1886)/AH$1017),$X$2/$I$2)),IF(AK1887&lt;0,"A",AH1887))</f>
        <v>1.349398209951842E-5</v>
      </c>
      <c r="AI1886" s="13"/>
      <c r="AJ1886" s="13">
        <f t="shared" si="708"/>
        <v>1180.8566065896653</v>
      </c>
      <c r="AK1886" s="12">
        <f t="shared" si="732"/>
        <v>8333361.4095720258</v>
      </c>
      <c r="AM1886" s="13">
        <f>IF(AP1886&gt;0,SQRT(Sum_Sq($AI$2,V_rtHz($AH$2)/(1+1/$A1886),V_rtHz($AH$2*$A1886)/(1+$A1886),$AN$2*$AH$2/(1+1/$A1886),$AM$2*SQRT(Sum_Sq(AP1886,1/($X$2*AN$8*(1+AM$1017+AP1886/AO1886))))/SQRT(Sum_Sq($X$2*AP1886*AN$8,1)),                   $AQ$2*SQRT(Sum_Sq($AH$2/(1+1/$A1886)+AP1886*( 1/(AM$1017+1+AP1886/AO1886)-1)/(1+($X$2*AP1886*AN$8)^2), (AP1886^2*AN$8*$X$2+1/($X$2*AN$8*(AM$1017+1+AP1886/AO1886           )))/(1+($X$2*AP1886*AN$8)^2))),           V_rtHz(AO1886)/($X$2*AN$8*(AO1886*AM$1017+AO1886+AP1886)),V_rtHz(AP1886)*SQRT(Sum_Sq(AO1886*AN$8*$X$2*AM$1017,1))/($X$2*AN$8*(AO1886*AM$1017+AO1886+AP1886))))/SQRT(Sum_Sq(1/(1+$A1886)+$AC$2/$I$2-1/(1+(1+AP1886/AO1886)/AM$1017),$X$2/$I$2)),IF(AP1887&lt;0,"A",AM1887))</f>
        <v>2.3987470377310066E-5</v>
      </c>
      <c r="AO1886" s="13">
        <f t="shared" si="709"/>
        <v>1180.7973950650819</v>
      </c>
      <c r="AP1886" s="12">
        <f t="shared" si="733"/>
        <v>26353724.070630267</v>
      </c>
      <c r="AR1886" s="13">
        <f t="shared" si="710"/>
        <v>31506.815879885424</v>
      </c>
      <c r="AS1886" s="13">
        <f t="shared" si="711"/>
        <v>0.34465664218175168</v>
      </c>
      <c r="AV1886" s="13"/>
      <c r="AW1886" s="13">
        <f t="shared" si="712"/>
        <v>9963.3300000000036</v>
      </c>
      <c r="AX1886" s="13">
        <f t="shared" si="713"/>
        <v>1.0898999999999985</v>
      </c>
      <c r="AZ1886" s="13"/>
      <c r="BA1886" s="13"/>
      <c r="BB1886" s="13">
        <f t="shared" si="714"/>
        <v>3150.681587988543</v>
      </c>
      <c r="BC1886" s="13">
        <f t="shared" si="715"/>
        <v>3.4465664218174945</v>
      </c>
      <c r="BD1886" s="13"/>
      <c r="BE1886" s="13"/>
      <c r="BG1886" s="13">
        <f t="shared" si="716"/>
        <v>996.3330000000002</v>
      </c>
      <c r="BH1886" s="13">
        <f t="shared" si="717"/>
        <v>10.899000000000013</v>
      </c>
      <c r="BI1886" s="13"/>
      <c r="BL1886" s="13">
        <f t="shared" si="718"/>
        <v>315.06815879885437</v>
      </c>
      <c r="BM1886" s="13">
        <f t="shared" si="719"/>
        <v>34.465664218175064</v>
      </c>
      <c r="BP1886" s="13"/>
      <c r="BQ1886" s="13">
        <f t="shared" si="720"/>
        <v>99.633300000000006</v>
      </c>
      <c r="BR1886" s="13">
        <f t="shared" si="721"/>
        <v>108.98999999999948</v>
      </c>
      <c r="BT1886" s="13"/>
      <c r="BU1886" s="13"/>
      <c r="BV1886" s="13">
        <f t="shared" si="722"/>
        <v>31.50681587988543</v>
      </c>
      <c r="BW1886" s="13">
        <f t="shared" si="723"/>
        <v>344.65664218175152</v>
      </c>
      <c r="CA1886" s="13">
        <f t="shared" si="724"/>
        <v>9.9633299999999991</v>
      </c>
      <c r="CB1886" s="13">
        <f t="shared" si="725"/>
        <v>1089.9000000000001</v>
      </c>
    </row>
    <row r="1887" spans="1:80" x14ac:dyDescent="0.3">
      <c r="A1887" s="13">
        <f t="shared" si="701"/>
        <v>1.7298163592150986</v>
      </c>
      <c r="C1887" s="13">
        <f>IF(F1887&gt;0,SQRT(Sum_Sq($AI$2,V_rtHz($AH$2)/(1+1/$A1887),V_rtHz($AH$2*$A1887)/(1+$A1887),$AN$2*$AH$2/(1+1/$A1887),$AM$2*SQRT(Sum_Sq(F1887,1/($X$2*D$8*(1+C$1017+F1887/E1887))))/SQRT(Sum_Sq($X$2*F1887*D$8,1)),                   $AQ$2*SQRT(Sum_Sq($AH$2/(1+1/$A1887)+F1887*( 1/(C$1017+1+F1887/E1887)-1)/(1+($X$2*F1887*D$8)^2), (F1887^2*D$8*$X$2+1/($X$2*D$8*(C$1017+1+F1887/E1887           )))/(1+($X$2*F1887*D$8)^2))),           V_rtHz(E1887)/($X$2*D$8*(E1887*C$1017+E1887+F1887)),V_rtHz(F1887)*SQRT(Sum_Sq(E1887*D$8*$X$2*C$1017,1))/($X$2*D$8*(E1887*C$1017+E1887+F1887))))/SQRT(Sum_Sq(1/(1+$A1887)+$AC$2/$I$2-1/(1+(1+F1887/E1887)/C$1017),$X$2/$I$2)),IF(F1888&lt;0,"A",C1888))</f>
        <v>1.054680144341993E-6</v>
      </c>
      <c r="E1887" s="13">
        <f t="shared" si="702"/>
        <v>1268.3985806221924</v>
      </c>
      <c r="F1887" s="12">
        <f t="shared" si="726"/>
        <v>7758.2118317771956</v>
      </c>
      <c r="H1887" s="13">
        <f>IF(K1887&gt;0,SQRT(Sum_Sq($AI$2,V_rtHz($AH$2)/(1+1/$A1887),V_rtHz($AH$2*$A1887)/(1+$A1887),$AN$2*$AH$2/(1+1/$A1887),$AM$2*SQRT(Sum_Sq(K1887,1/($X$2*I$8*(1+H$1017+K1887/J1887))))/SQRT(Sum_Sq($X$2*K1887*I$8,1)),                   $AQ$2*SQRT(Sum_Sq($AH$2/(1+1/$A1887)+K1887*( 1/(H$1017+1+K1887/J1887)-1)/(1+($X$2*K1887*I$8)^2), (K1887^2*I$8*$X$2+1/($X$2*I$8*(H$1017+1+K1887/J1887           )))/(1+($X$2*K1887*I$8)^2))),           V_rtHz(J1887)/($X$2*I$8*(J1887*H$1017+J1887+K1887)),V_rtHz(K1887)*SQRT(Sum_Sq(J1887*I$8*$X$2*H$1017,1))/($X$2*I$8*(J1887*H$1017+J1887+K1887))))/SQRT(Sum_Sq(1/(1+$A1887)+$AC$2/$I$2-1/(1+(1+K1887/J1887)/H$1017),$X$2/$I$2)),IF(K1888&lt;0,"A",H1888))</f>
        <v>1.1914391493030372E-6</v>
      </c>
      <c r="J1887" s="13">
        <f t="shared" si="703"/>
        <v>1200.7255270224898</v>
      </c>
      <c r="K1887" s="12">
        <f t="shared" si="727"/>
        <v>25916.33810770253</v>
      </c>
      <c r="M1887" s="13">
        <f>IF(P1887&gt;0,SQRT(Sum_Sq($AI$2,V_rtHz($AH$2)/(1+1/$A1887),V_rtHz($AH$2*$A1887)/(1+$A1887),$AN$2*$AH$2/(1+1/$A1887),$AM$2*SQRT(Sum_Sq(P1887,1/($X$2*N$8*(1+M$1017+P1887/O1887))))/SQRT(Sum_Sq($X$2*P1887*N$8,1)),                   $AQ$2*SQRT(Sum_Sq($AH$2/(1+1/$A1887)+P1887*( 1/(M$1017+1+P1887/O1887)-1)/(1+($X$2*P1887*N$8)^2), (P1887^2*N$8*$X$2+1/($X$2*N$8*(M$1017+1+P1887/O1887           )))/(1+($X$2*P1887*N$8)^2))),           V_rtHz(O1887)/($X$2*N$8*(O1887*M$1017+O1887+P1887)),V_rtHz(P1887)*SQRT(Sum_Sq(O1887*N$8*$X$2*M$1017,1))/($X$2*N$8*(O1887*M$1017+O1887+P1887))))/SQRT(Sum_Sq(1/(1+$A1887)+$AC$2/$I$2-1/(1+(1+P1887/O1887)/M$1017),$X$2/$I$2)),IF(P1888&lt;0,"A",M1888))</f>
        <v>1.6300245235021753E-6</v>
      </c>
      <c r="O1887" s="13">
        <f t="shared" si="704"/>
        <v>1181.5041882658106</v>
      </c>
      <c r="P1887" s="12">
        <f t="shared" si="728"/>
        <v>83287.938996104596</v>
      </c>
      <c r="R1887" s="13">
        <f>IF(U1887&gt;0,SQRT(Sum_Sq($AI$2,V_rtHz($AH$2)/(1+1/$A1887),V_rtHz($AH$2*$A1887)/(1+$A1887),$AN$2*$AH$2/(1+1/$A1887),$AM$2*SQRT(Sum_Sq(U1887,1/($X$2*S$8*(1+R$1017+U1887/T1887))))/SQRT(Sum_Sq($X$2*U1887*S$8,1)),                   $AQ$2*SQRT(Sum_Sq($AH$2/(1+1/$A1887)+U1887*( 1/(R$1017+1+U1887/T1887)-1)/(1+($X$2*U1887*S$8)^2), (U1887^2*S$8*$X$2+1/($X$2*S$8*(R$1017+1+U1887/T1887           )))/(1+($X$2*U1887*S$8)^2))),           V_rtHz(T1887)/($X$2*S$8*(T1887*R$1017+T1887+U1887)),V_rtHz(U1887)*SQRT(Sum_Sq(T1887*S$8*$X$2*R$1017,1))/($X$2*S$8*(T1887*R$1017+T1887+U1887))))/SQRT(Sum_Sq(1/(1+$A1887)+$AC$2/$I$2-1/(1+(1+U1887/T1887)/R$1017),$X$2/$I$2)),IF(U1888&lt;0,"A",R1888))</f>
        <v>2.5773229582668873E-6</v>
      </c>
      <c r="T1887" s="13">
        <f t="shared" si="705"/>
        <v>1175.6175317860152</v>
      </c>
      <c r="U1887" s="12">
        <f t="shared" si="729"/>
        <v>264698.4065097142</v>
      </c>
      <c r="X1887" s="13">
        <f>IF(AA1887&gt;0,SQRT(Sum_Sq($AI$2,V_rtHz($AH$2)/(1+1/$A1887),V_rtHz($AH$2*$A1887)/(1+$A1887),$AN$2*$AH$2/(1+1/$A1887),$AM$2*SQRT(Sum_Sq(AA1887,1/($X$2*Y$8*(1+X$1017+AA1887/Z1887))))/SQRT(Sum_Sq($X$2*AA1887*Y$8,1)),                   $AQ$2*SQRT(Sum_Sq($AH$2/(1+1/$A1887)+AA1887*( 1/(X$1017+1+AA1887/Z1887)-1)/(1+($X$2*AA1887*Y$8)^2), (AA1887^2*Y$8*$X$2+1/($X$2*Y$8*(X$1017+1+AA1887/Z1887           )))/(1+($X$2*AA1887*Y$8)^2))),           V_rtHz(Z1887)/($X$2*Y$8*(Z1887*X$1017+Z1887+AA1887)),V_rtHz(AA1887)*SQRT(Sum_Sq(Z1887*Y$8*$X$2*X$1017,1))/($X$2*Y$8*(Z1887*X$1017+Z1887+AA1887))))/SQRT(Sum_Sq(1/(1+$A1887)+$AC$2/$I$2-1/(1+(1+AA1887/Z1887)/X$1017),$X$2/$I$2)),IF(AA1888&lt;0,"A",X1888))</f>
        <v>4.3896753851738108E-6</v>
      </c>
      <c r="Z1887" s="13">
        <f t="shared" si="706"/>
        <v>1173.7744517731844</v>
      </c>
      <c r="AA1887" s="12">
        <f t="shared" si="730"/>
        <v>838364.20708652714</v>
      </c>
      <c r="AC1887" s="13">
        <f>IF(AF1887&gt;0,SQRT(Sum_Sq($AI$2,V_rtHz($AH$2)/(1+1/$A1887),V_rtHz($AH$2*$A1887)/(1+$A1887),$AN$2*$AH$2/(1+1/$A1887),$AM$2*SQRT(Sum_Sq(AF1887,1/($X$2*AD$8*(1+AC$1017+AF1887/AE1887))))/SQRT(Sum_Sq($X$2*AF1887*AD$8,1)),                   $AQ$2*SQRT(Sum_Sq($AH$2/(1+1/$A1887)+AF1887*( 1/(AC$1017+1+AF1887/AE1887)-1)/(1+($X$2*AF1887*AD$8)^2), (AF1887^2*AD$8*$X$2+1/($X$2*AD$8*(AC$1017+1+AF1887/AE1887           )))/(1+($X$2*AF1887*AD$8)^2))),           V_rtHz(AE1887)/($X$2*AD$8*(AE1887*AC$1017+AE1887+AF1887)),V_rtHz(AF1887)*SQRT(Sum_Sq(AE1887*AD$8*$X$2*AC$1017,1))/($X$2*AD$8*(AE1887*AC$1017+AE1887+AF1887))))/SQRT(Sum_Sq(1/(1+$A1887)+$AC$2/$I$2-1/(1+(1+AF1887/AE1887)/AC$1017),$X$2/$I$2)),IF(AF1888&lt;0,"A",AC1888))</f>
        <v>7.6952478042898985E-6</v>
      </c>
      <c r="AE1887" s="13">
        <f t="shared" si="707"/>
        <v>1173.1934412049197</v>
      </c>
      <c r="AF1887" s="12">
        <f t="shared" si="731"/>
        <v>2652453.3499696543</v>
      </c>
      <c r="AG1887" s="13"/>
      <c r="AH1887" s="13">
        <f>IF(AK1887&gt;0,SQRT(Sum_Sq($AI$2,V_rtHz($AH$2)/(1+1/$A1887),V_rtHz($AH$2*$A1887)/(1+$A1887),$AN$2*$AH$2/(1+1/$A1887),$AM$2*SQRT(Sum_Sq(AK1887,1/($X$2*AI$8*(1+AH$1017+AK1887/AJ1887))))/SQRT(Sum_Sq($X$2*AK1887*AI$8,1)),                   $AQ$2*SQRT(Sum_Sq($AH$2/(1+1/$A1887)+AK1887*( 1/(AH$1017+1+AK1887/AJ1887)-1)/(1+($X$2*AK1887*AI$8)^2), (AK1887^2*AI$8*$X$2+1/($X$2*AI$8*(AH$1017+1+AK1887/AJ1887           )))/(1+($X$2*AK1887*AI$8)^2))),           V_rtHz(AJ1887)/($X$2*AI$8*(AJ1887*AH$1017+AJ1887+AK1887)),V_rtHz(AK1887)*SQRT(Sum_Sq(AJ1887*AI$8*$X$2*AH$1017,1))/($X$2*AI$8*(AJ1887*AH$1017+AJ1887+AK1887))))/SQRT(Sum_Sq(1/(1+$A1887)+$AC$2/$I$2-1/(1+(1+AK1887/AJ1887)/AH$1017),$X$2/$I$2)),IF(AK1888&lt;0,"A",AH1888))</f>
        <v>1.3625789509703647E-5</v>
      </c>
      <c r="AI1887" s="13"/>
      <c r="AJ1887" s="13">
        <f t="shared" si="708"/>
        <v>1173.0098910974157</v>
      </c>
      <c r="AK1887" s="12">
        <f t="shared" si="732"/>
        <v>8389106.4775132909</v>
      </c>
      <c r="AM1887" s="13">
        <f>IF(AP1887&gt;0,SQRT(Sum_Sq($AI$2,V_rtHz($AH$2)/(1+1/$A1887),V_rtHz($AH$2*$A1887)/(1+$A1887),$AN$2*$AH$2/(1+1/$A1887),$AM$2*SQRT(Sum_Sq(AP1887,1/($X$2*AN$8*(1+AM$1017+AP1887/AO1887))))/SQRT(Sum_Sq($X$2*AP1887*AN$8,1)),                   $AQ$2*SQRT(Sum_Sq($AH$2/(1+1/$A1887)+AP1887*( 1/(AM$1017+1+AP1887/AO1887)-1)/(1+($X$2*AP1887*AN$8)^2), (AP1887^2*AN$8*$X$2+1/($X$2*AN$8*(AM$1017+1+AP1887/AO1887           )))/(1+($X$2*AP1887*AN$8)^2))),           V_rtHz(AO1887)/($X$2*AN$8*(AO1887*AM$1017+AO1887+AP1887)),V_rtHz(AP1887)*SQRT(Sum_Sq(AO1887*AN$8*$X$2*AM$1017,1))/($X$2*AN$8*(AO1887*AM$1017+AO1887+AP1887))))/SQRT(Sum_Sq(1/(1+$A1887)+$AC$2/$I$2-1/(1+(1+AP1887/AO1887)/AM$1017),$X$2/$I$2)),IF(AP1888&lt;0,"A",AM1888))</f>
        <v>2.4221805068430778E-5</v>
      </c>
      <c r="AO1887" s="13">
        <f t="shared" si="709"/>
        <v>1172.9518655920733</v>
      </c>
      <c r="AP1887" s="12">
        <f t="shared" si="733"/>
        <v>26529996.367034603</v>
      </c>
      <c r="AR1887" s="13">
        <f t="shared" si="710"/>
        <v>31506.815879885424</v>
      </c>
      <c r="AS1887" s="13">
        <f t="shared" si="711"/>
        <v>0.34465664218175057</v>
      </c>
      <c r="AV1887" s="13"/>
      <c r="AW1887" s="13">
        <f t="shared" si="712"/>
        <v>9963.3300000000036</v>
      </c>
      <c r="AX1887" s="13">
        <f t="shared" si="713"/>
        <v>1.089899999999993</v>
      </c>
      <c r="AZ1887" s="13"/>
      <c r="BA1887" s="13"/>
      <c r="BB1887" s="13">
        <f t="shared" si="714"/>
        <v>3150.681587988543</v>
      </c>
      <c r="BC1887" s="13">
        <f t="shared" si="715"/>
        <v>3.4465664218174807</v>
      </c>
      <c r="BD1887" s="13"/>
      <c r="BE1887" s="13"/>
      <c r="BG1887" s="13">
        <f t="shared" si="716"/>
        <v>996.3330000000002</v>
      </c>
      <c r="BH1887" s="13">
        <f t="shared" si="717"/>
        <v>10.899000000000029</v>
      </c>
      <c r="BI1887" s="13"/>
      <c r="BL1887" s="13">
        <f t="shared" si="718"/>
        <v>315.06815879885437</v>
      </c>
      <c r="BM1887" s="13">
        <f t="shared" si="719"/>
        <v>34.465664218175064</v>
      </c>
      <c r="BP1887" s="13"/>
      <c r="BQ1887" s="13">
        <f t="shared" si="720"/>
        <v>99.633300000000006</v>
      </c>
      <c r="BR1887" s="13">
        <f t="shared" si="721"/>
        <v>108.98999999999991</v>
      </c>
      <c r="BT1887" s="13"/>
      <c r="BU1887" s="13"/>
      <c r="BV1887" s="13">
        <f t="shared" si="722"/>
        <v>31.506815879885437</v>
      </c>
      <c r="BW1887" s="13">
        <f t="shared" si="723"/>
        <v>344.65664218175101</v>
      </c>
      <c r="CA1887" s="13">
        <f t="shared" si="724"/>
        <v>9.9633299999999991</v>
      </c>
      <c r="CB1887" s="13">
        <f t="shared" si="725"/>
        <v>1089.9000000000001</v>
      </c>
    </row>
    <row r="1888" spans="1:80" x14ac:dyDescent="0.3">
      <c r="A1888" s="13">
        <f t="shared" si="701"/>
        <v>1.7538805018417594</v>
      </c>
      <c r="C1888" s="13">
        <f>IF(F1888&gt;0,SQRT(Sum_Sq($AI$2,V_rtHz($AH$2)/(1+1/$A1888),V_rtHz($AH$2*$A1888)/(1+$A1888),$AN$2*$AH$2/(1+1/$A1888),$AM$2*SQRT(Sum_Sq(F1888,1/($X$2*D$8*(1+C$1017+F1888/E1888))))/SQRT(Sum_Sq($X$2*F1888*D$8,1)),                   $AQ$2*SQRT(Sum_Sq($AH$2/(1+1/$A1888)+F1888*( 1/(C$1017+1+F1888/E1888)-1)/(1+($X$2*F1888*D$8)^2), (F1888^2*D$8*$X$2+1/($X$2*D$8*(C$1017+1+F1888/E1888           )))/(1+($X$2*F1888*D$8)^2))),           V_rtHz(E1888)/($X$2*D$8*(E1888*C$1017+E1888+F1888)),V_rtHz(F1888)*SQRT(Sum_Sq(E1888*D$8*$X$2*C$1017,1))/($X$2*D$8*(E1888*C$1017+E1888+F1888))))/SQRT(Sum_Sq(1/(1+$A1888)+$AC$2/$I$2-1/(1+(1+F1888/E1888)/C$1017),$X$2/$I$2)),IF(F1889&lt;0,"A",C1889))</f>
        <v>1.0659807089317133E-6</v>
      </c>
      <c r="E1888" s="13">
        <f t="shared" si="702"/>
        <v>1258.5304175505642</v>
      </c>
      <c r="F1888" s="12">
        <f t="shared" si="726"/>
        <v>7819.0441314439904</v>
      </c>
      <c r="H1888" s="13">
        <f>IF(K1888&gt;0,SQRT(Sum_Sq($AI$2,V_rtHz($AH$2)/(1+1/$A1888),V_rtHz($AH$2*$A1888)/(1+$A1888),$AN$2*$AH$2/(1+1/$A1888),$AM$2*SQRT(Sum_Sq(K1888,1/($X$2*I$8*(1+H$1017+K1888/J1888))))/SQRT(Sum_Sq($X$2*K1888*I$8,1)),                   $AQ$2*SQRT(Sum_Sq($AH$2/(1+1/$A1888)+K1888*( 1/(H$1017+1+K1888/J1888)-1)/(1+($X$2*K1888*I$8)^2), (K1888^2*I$8*$X$2+1/($X$2*I$8*(H$1017+1+K1888/J1888           )))/(1+($X$2*K1888*I$8)^2))),           V_rtHz(J1888)/($X$2*I$8*(J1888*H$1017+J1888+K1888)),V_rtHz(K1888)*SQRT(Sum_Sq(J1888*I$8*$X$2*H$1017,1))/($X$2*I$8*(J1888*H$1017+J1888+K1888))))/SQRT(Sum_Sq(1/(1+$A1888)+$AC$2/$I$2-1/(1+(1+K1888/J1888)/H$1017),$X$2/$I$2)),IF(K1889&lt;0,"A",H1889))</f>
        <v>1.2044426098311893E-6</v>
      </c>
      <c r="J1888" s="13">
        <f t="shared" si="703"/>
        <v>1192.36045732872</v>
      </c>
      <c r="K1888" s="12">
        <f t="shared" si="727"/>
        <v>26098.155588436435</v>
      </c>
      <c r="M1888" s="13">
        <f>IF(P1888&gt;0,SQRT(Sum_Sq($AI$2,V_rtHz($AH$2)/(1+1/$A1888),V_rtHz($AH$2*$A1888)/(1+$A1888),$AN$2*$AH$2/(1+1/$A1888),$AM$2*SQRT(Sum_Sq(P1888,1/($X$2*N$8*(1+M$1017+P1888/O1888))))/SQRT(Sum_Sq($X$2*P1888*N$8,1)),                   $AQ$2*SQRT(Sum_Sq($AH$2/(1+1/$A1888)+P1888*( 1/(M$1017+1+P1888/O1888)-1)/(1+($X$2*P1888*N$8)^2), (P1888^2*N$8*$X$2+1/($X$2*N$8*(M$1017+1+P1888/O1888           )))/(1+($X$2*P1888*N$8)^2))),           V_rtHz(O1888)/($X$2*N$8*(O1888*M$1017+O1888+P1888)),V_rtHz(P1888)*SQRT(Sum_Sq(O1888*N$8*$X$2*M$1017,1))/($X$2*N$8*(O1888*M$1017+O1888+P1888))))/SQRT(Sum_Sq(1/(1+$A1888)+$AC$2/$I$2-1/(1+(1+P1888/O1888)/M$1017),$X$2/$I$2)),IF(P1889&lt;0,"A",M1889))</f>
        <v>1.6470625328080907E-6</v>
      </c>
      <c r="O1888" s="13">
        <f t="shared" si="704"/>
        <v>1173.5362708799839</v>
      </c>
      <c r="P1888" s="12">
        <f t="shared" si="728"/>
        <v>83853.436146575375</v>
      </c>
      <c r="R1888" s="13">
        <f>IF(U1888&gt;0,SQRT(Sum_Sq($AI$2,V_rtHz($AH$2)/(1+1/$A1888),V_rtHz($AH$2*$A1888)/(1+$A1888),$AN$2*$AH$2/(1+1/$A1888),$AM$2*SQRT(Sum_Sq(U1888,1/($X$2*S$8*(1+R$1017+U1888/T1888))))/SQRT(Sum_Sq($X$2*U1888*S$8,1)),                   $AQ$2*SQRT(Sum_Sq($AH$2/(1+1/$A1888)+U1888*( 1/(R$1017+1+U1888/T1888)-1)/(1+($X$2*U1888*S$8)^2), (U1888^2*S$8*$X$2+1/($X$2*S$8*(R$1017+1+U1888/T1888           )))/(1+($X$2*U1888*S$8)^2))),           V_rtHz(T1888)/($X$2*S$8*(T1888*R$1017+T1888+U1888)),V_rtHz(U1888)*SQRT(Sum_Sq(T1888*S$8*$X$2*R$1017,1))/($X$2*S$8*(T1888*R$1017+T1888+U1888))))/SQRT(Sum_Sq(1/(1+$A1888)+$AC$2/$I$2-1/(1+(1+U1888/T1888)/R$1017),$X$2/$I$2)),IF(U1889&lt;0,"A",R1889))</f>
        <v>2.6032993704741989E-6</v>
      </c>
      <c r="T1888" s="13">
        <f t="shared" si="705"/>
        <v>1167.7686768781466</v>
      </c>
      <c r="U1888" s="12">
        <f t="shared" si="729"/>
        <v>266477.50833713508</v>
      </c>
      <c r="X1888" s="13">
        <f>IF(AA1888&gt;0,SQRT(Sum_Sq($AI$2,V_rtHz($AH$2)/(1+1/$A1888),V_rtHz($AH$2*$A1888)/(1+$A1888),$AN$2*$AH$2/(1+1/$A1888),$AM$2*SQRT(Sum_Sq(AA1888,1/($X$2*Y$8*(1+X$1017+AA1888/Z1888))))/SQRT(Sum_Sq($X$2*AA1888*Y$8,1)),                   $AQ$2*SQRT(Sum_Sq($AH$2/(1+1/$A1888)+AA1888*( 1/(X$1017+1+AA1888/Z1888)-1)/(1+($X$2*AA1888*Y$8)^2), (AA1888^2*Y$8*$X$2+1/($X$2*Y$8*(X$1017+1+AA1888/Z1888           )))/(1+($X$2*AA1888*Y$8)^2))),           V_rtHz(Z1888)/($X$2*Y$8*(Z1888*X$1017+Z1888+AA1888)),V_rtHz(AA1888)*SQRT(Sum_Sq(Z1888*Y$8*$X$2*X$1017,1))/($X$2*Y$8*(Z1888*X$1017+Z1888+AA1888))))/SQRT(Sum_Sq(1/(1+$A1888)+$AC$2/$I$2-1/(1+(1+AA1888/Z1888)/X$1017),$X$2/$I$2)),IF(AA1889&lt;0,"A",X1889))</f>
        <v>4.4331785401178746E-6</v>
      </c>
      <c r="Z1888" s="13">
        <f t="shared" si="706"/>
        <v>1165.9626290334802</v>
      </c>
      <c r="AA1888" s="12">
        <f t="shared" si="730"/>
        <v>843981.1560469768</v>
      </c>
      <c r="AC1888" s="13">
        <f>IF(AF1888&gt;0,SQRT(Sum_Sq($AI$2,V_rtHz($AH$2)/(1+1/$A1888),V_rtHz($AH$2*$A1888)/(1+$A1888),$AN$2*$AH$2/(1+1/$A1888),$AM$2*SQRT(Sum_Sq(AF1888,1/($X$2*AD$8*(1+AC$1017+AF1888/AE1888))))/SQRT(Sum_Sq($X$2*AF1888*AD$8,1)),                   $AQ$2*SQRT(Sum_Sq($AH$2/(1+1/$A1888)+AF1888*( 1/(AC$1017+1+AF1888/AE1888)-1)/(1+($X$2*AF1888*AD$8)^2), (AF1888^2*AD$8*$X$2+1/($X$2*AD$8*(AC$1017+1+AF1888/AE1888           )))/(1+($X$2*AF1888*AD$8)^2))),           V_rtHz(AE1888)/($X$2*AD$8*(AE1888*AC$1017+AE1888+AF1888)),V_rtHz(AF1888)*SQRT(Sum_Sq(AE1888*AD$8*$X$2*AC$1017,1))/($X$2*AD$8*(AE1888*AC$1017+AE1888+AF1888))))/SQRT(Sum_Sq(1/(1+$A1888)+$AC$2/$I$2-1/(1+(1+AF1888/AE1888)/AC$1017),$X$2/$I$2)),IF(AF1889&lt;0,"A",AC1889))</f>
        <v>7.7710511262416873E-6</v>
      </c>
      <c r="AE1888" s="13">
        <f t="shared" si="707"/>
        <v>1165.393268218915</v>
      </c>
      <c r="AF1888" s="12">
        <f t="shared" si="731"/>
        <v>2670206.6659800443</v>
      </c>
      <c r="AG1888" s="13"/>
      <c r="AH1888" s="13">
        <f>IF(AK1888&gt;0,SQRT(Sum_Sq($AI$2,V_rtHz($AH$2)/(1+1/$A1888),V_rtHz($AH$2*$A1888)/(1+$A1888),$AN$2*$AH$2/(1+1/$A1888),$AM$2*SQRT(Sum_Sq(AK1888,1/($X$2*AI$8*(1+AH$1017+AK1888/AJ1888))))/SQRT(Sum_Sq($X$2*AK1888*AI$8,1)),                   $AQ$2*SQRT(Sum_Sq($AH$2/(1+1/$A1888)+AK1888*( 1/(AH$1017+1+AK1888/AJ1888)-1)/(1+($X$2*AK1888*AI$8)^2), (AK1888^2*AI$8*$X$2+1/($X$2*AI$8*(AH$1017+1+AK1888/AJ1888           )))/(1+($X$2*AK1888*AI$8)^2))),           V_rtHz(AJ1888)/($X$2*AI$8*(AJ1888*AH$1017+AJ1888+AK1888)),V_rtHz(AK1888)*SQRT(Sum_Sq(AJ1888*AI$8*$X$2*AH$1017,1))/($X$2*AI$8*(AJ1888*AH$1017+AJ1888+AK1888))))/SQRT(Sum_Sq(1/(1+$A1888)+$AC$2/$I$2-1/(1+(1+AK1888/AJ1888)/AH$1017),$X$2/$I$2)),IF(AK1889&lt;0,"A",AH1889))</f>
        <v>1.3759773979187632E-5</v>
      </c>
      <c r="AI1888" s="13"/>
      <c r="AJ1888" s="13">
        <f t="shared" si="708"/>
        <v>1165.2133960342153</v>
      </c>
      <c r="AK1888" s="12">
        <f t="shared" si="732"/>
        <v>8445238.3649934754</v>
      </c>
      <c r="AM1888" s="13">
        <f>IF(AP1888&gt;0,SQRT(Sum_Sq($AI$2,V_rtHz($AH$2)/(1+1/$A1888),V_rtHz($AH$2*$A1888)/(1+$A1888),$AN$2*$AH$2/(1+1/$A1888),$AM$2*SQRT(Sum_Sq(AP1888,1/($X$2*AN$8*(1+AM$1017+AP1888/AO1888))))/SQRT(Sum_Sq($X$2*AP1888*AN$8,1)),                   $AQ$2*SQRT(Sum_Sq($AH$2/(1+1/$A1888)+AP1888*( 1/(AM$1017+1+AP1888/AO1888)-1)/(1+($X$2*AP1888*AN$8)^2), (AP1888^2*AN$8*$X$2+1/($X$2*AN$8*(AM$1017+1+AP1888/AO1888           )))/(1+($X$2*AP1888*AN$8)^2))),           V_rtHz(AO1888)/($X$2*AN$8*(AO1888*AM$1017+AO1888+AP1888)),V_rtHz(AP1888)*SQRT(Sum_Sq(AO1888*AN$8*$X$2*AM$1017,1))/($X$2*AN$8*(AO1888*AM$1017+AO1888+AP1888))))/SQRT(Sum_Sq(1/(1+$A1888)+$AC$2/$I$2-1/(1+(1+AP1888/AO1888)/AM$1017),$X$2/$I$2)),IF(AP1889&lt;0,"A",AM1889))</f>
        <v>2.4460009881643629E-5</v>
      </c>
      <c r="AO1888" s="13">
        <f t="shared" si="709"/>
        <v>1165.1565329859081</v>
      </c>
      <c r="AP1888" s="12">
        <f t="shared" si="733"/>
        <v>26707491.956568316</v>
      </c>
      <c r="AR1888" s="13">
        <f t="shared" si="710"/>
        <v>31506.815879885424</v>
      </c>
      <c r="AS1888" s="13">
        <f t="shared" si="711"/>
        <v>0.34465664218175168</v>
      </c>
      <c r="AV1888" s="13"/>
      <c r="AW1888" s="13">
        <f t="shared" si="712"/>
        <v>9963.3300000000036</v>
      </c>
      <c r="AX1888" s="13">
        <f t="shared" si="713"/>
        <v>1.089899999999993</v>
      </c>
      <c r="AZ1888" s="13"/>
      <c r="BA1888" s="13"/>
      <c r="BB1888" s="13">
        <f t="shared" si="714"/>
        <v>3150.681587988543</v>
      </c>
      <c r="BC1888" s="13">
        <f t="shared" si="715"/>
        <v>3.4465664218174807</v>
      </c>
      <c r="BD1888" s="13"/>
      <c r="BE1888" s="13"/>
      <c r="BG1888" s="13">
        <f t="shared" si="716"/>
        <v>996.3330000000002</v>
      </c>
      <c r="BH1888" s="13">
        <f t="shared" si="717"/>
        <v>10.898999999999978</v>
      </c>
      <c r="BI1888" s="13"/>
      <c r="BL1888" s="13">
        <f t="shared" si="718"/>
        <v>315.06815879885437</v>
      </c>
      <c r="BM1888" s="13">
        <f t="shared" si="719"/>
        <v>34.465664218175242</v>
      </c>
      <c r="BP1888" s="13"/>
      <c r="BQ1888" s="13">
        <f t="shared" si="720"/>
        <v>99.633300000000006</v>
      </c>
      <c r="BR1888" s="13">
        <f t="shared" si="721"/>
        <v>108.99000000000012</v>
      </c>
      <c r="BT1888" s="13"/>
      <c r="BU1888" s="13"/>
      <c r="BV1888" s="13">
        <f t="shared" si="722"/>
        <v>31.50681587988543</v>
      </c>
      <c r="BW1888" s="13">
        <f t="shared" si="723"/>
        <v>344.65664218175152</v>
      </c>
      <c r="CA1888" s="13">
        <f t="shared" si="724"/>
        <v>9.9633299999999991</v>
      </c>
      <c r="CB1888" s="13">
        <f t="shared" si="725"/>
        <v>1089.9000000000028</v>
      </c>
    </row>
    <row r="1889" spans="1:80" x14ac:dyDescent="0.3">
      <c r="A1889" s="13">
        <f t="shared" si="701"/>
        <v>1.7782794100389221</v>
      </c>
      <c r="C1889" s="13">
        <f>IF(F1889&gt;0,SQRT(Sum_Sq($AI$2,V_rtHz($AH$2)/(1+1/$A1889),V_rtHz($AH$2*$A1889)/(1+$A1889),$AN$2*$AH$2/(1+1/$A1889),$AM$2*SQRT(Sum_Sq(F1889,1/($X$2*D$8*(1+C$1017+F1889/E1889))))/SQRT(Sum_Sq($X$2*F1889*D$8,1)),                   $AQ$2*SQRT(Sum_Sq($AH$2/(1+1/$A1889)+F1889*( 1/(C$1017+1+F1889/E1889)-1)/(1+($X$2*F1889*D$8)^2), (F1889^2*D$8*$X$2+1/($X$2*D$8*(C$1017+1+F1889/E1889           )))/(1+($X$2*F1889*D$8)^2))),           V_rtHz(E1889)/($X$2*D$8*(E1889*C$1017+E1889+F1889)),V_rtHz(F1889)*SQRT(Sum_Sq(E1889*D$8*$X$2*C$1017,1))/($X$2*D$8*(E1889*C$1017+E1889+F1889))))/SQRT(Sum_Sq(1/(1+$A1889)+$AC$2/$I$2-1/(1+(1+F1889/E1889)/C$1017),$X$2/$I$2)),IF(F1890&lt;0,"A",C1890))</f>
        <v>1.0775003385332845E-6</v>
      </c>
      <c r="E1889" s="13">
        <f t="shared" si="702"/>
        <v>1248.7593108754811</v>
      </c>
      <c r="F1889" s="12">
        <f t="shared" si="726"/>
        <v>7880.2254284642777</v>
      </c>
      <c r="H1889" s="13">
        <f>IF(K1889&gt;0,SQRT(Sum_Sq($AI$2,V_rtHz($AH$2)/(1+1/$A1889),V_rtHz($AH$2*$A1889)/(1+$A1889),$AN$2*$AH$2/(1+1/$A1889),$AM$2*SQRT(Sum_Sq(K1889,1/($X$2*I$8*(1+H$1017+K1889/J1889))))/SQRT(Sum_Sq($X$2*K1889*I$8,1)),                   $AQ$2*SQRT(Sum_Sq($AH$2/(1+1/$A1889)+K1889*( 1/(H$1017+1+K1889/J1889)-1)/(1+($X$2*K1889*I$8)^2), (K1889^2*I$8*$X$2+1/($X$2*I$8*(H$1017+1+K1889/J1889           )))/(1+($X$2*K1889*I$8)^2))),           V_rtHz(J1889)/($X$2*I$8*(J1889*H$1017+J1889+K1889)),V_rtHz(K1889)*SQRT(Sum_Sq(J1889*I$8*$X$2*H$1017,1))/($X$2*I$8*(J1889*H$1017+J1889+K1889))))/SQRT(Sum_Sq(1/(1+$A1889)+$AC$2/$I$2-1/(1+(1+K1889/J1889)/H$1017),$X$2/$I$2)),IF(K1890&lt;0,"A",H1890))</f>
        <v>1.2176818638123675E-6</v>
      </c>
      <c r="J1889" s="13">
        <f t="shared" si="703"/>
        <v>1184.0570704971242</v>
      </c>
      <c r="K1889" s="12">
        <f t="shared" si="727"/>
        <v>26281.173017951871</v>
      </c>
      <c r="M1889" s="13">
        <f>IF(P1889&gt;0,SQRT(Sum_Sq($AI$2,V_rtHz($AH$2)/(1+1/$A1889),V_rtHz($AH$2*$A1889)/(1+$A1889),$AN$2*$AH$2/(1+1/$A1889),$AM$2*SQRT(Sum_Sq(P1889,1/($X$2*N$8*(1+M$1017+P1889/O1889))))/SQRT(Sum_Sq($X$2*P1889*N$8,1)),                   $AQ$2*SQRT(Sum_Sq($AH$2/(1+1/$A1889)+P1889*( 1/(M$1017+1+P1889/O1889)-1)/(1+($X$2*P1889*N$8)^2), (P1889^2*N$8*$X$2+1/($X$2*N$8*(M$1017+1+P1889/O1889           )))/(1+($X$2*P1889*N$8)^2))),           V_rtHz(O1889)/($X$2*N$8*(O1889*M$1017+O1889+P1889)),V_rtHz(P1889)*SQRT(Sum_Sq(O1889*N$8*$X$2*M$1017,1))/($X$2*N$8*(O1889*M$1017+O1889+P1889))))/SQRT(Sum_Sq(1/(1+$A1889)+$AC$2/$I$2-1/(1+(1+P1889/O1889)/M$1017),$X$2/$I$2)),IF(P1890&lt;0,"A",M1890))</f>
        <v>1.6643967304751335E-6</v>
      </c>
      <c r="O1889" s="13">
        <f t="shared" si="704"/>
        <v>1165.6217272929837</v>
      </c>
      <c r="P1889" s="12">
        <f t="shared" si="728"/>
        <v>84422.798967945462</v>
      </c>
      <c r="R1889" s="13">
        <f>IF(U1889&gt;0,SQRT(Sum_Sq($AI$2,V_rtHz($AH$2)/(1+1/$A1889),V_rtHz($AH$2*$A1889)/(1+$A1889),$AN$2*$AH$2/(1+1/$A1889),$AM$2*SQRT(Sum_Sq(U1889,1/($X$2*S$8*(1+R$1017+U1889/T1889))))/SQRT(Sum_Sq($X$2*U1889*S$8,1)),                   $AQ$2*SQRT(Sum_Sq($AH$2/(1+1/$A1889)+U1889*( 1/(R$1017+1+U1889/T1889)-1)/(1+($X$2*U1889*S$8)^2), (U1889^2*S$8*$X$2+1/($X$2*S$8*(R$1017+1+U1889/T1889           )))/(1+($X$2*U1889*S$8)^2))),           V_rtHz(T1889)/($X$2*S$8*(T1889*R$1017+T1889+U1889)),V_rtHz(U1889)*SQRT(Sum_Sq(T1889*S$8*$X$2*R$1017,1))/($X$2*S$8*(T1889*R$1017+T1889+U1889))))/SQRT(Sum_Sq(1/(1+$A1889)+$AC$2/$I$2-1/(1+(1+U1889/T1889)/R$1017),$X$2/$I$2)),IF(U1890&lt;0,"A",R1890))</f>
        <v>2.6297139736500954E-6</v>
      </c>
      <c r="T1889" s="13">
        <f t="shared" si="705"/>
        <v>1159.970791664525</v>
      </c>
      <c r="U1889" s="12">
        <f t="shared" si="729"/>
        <v>268268.89915228059</v>
      </c>
      <c r="X1889" s="13">
        <f>IF(AA1889&gt;0,SQRT(Sum_Sq($AI$2,V_rtHz($AH$2)/(1+1/$A1889),V_rtHz($AH$2*$A1889)/(1+$A1889),$AN$2*$AH$2/(1+1/$A1889),$AM$2*SQRT(Sum_Sq(AA1889,1/($X$2*Y$8*(1+X$1017+AA1889/Z1889))))/SQRT(Sum_Sq($X$2*AA1889*Y$8,1)),                   $AQ$2*SQRT(Sum_Sq($AH$2/(1+1/$A1889)+AA1889*( 1/(X$1017+1+AA1889/Z1889)-1)/(1+($X$2*AA1889*Y$8)^2), (AA1889^2*Y$8*$X$2+1/($X$2*Y$8*(X$1017+1+AA1889/Z1889           )))/(1+($X$2*AA1889*Y$8)^2))),           V_rtHz(Z1889)/($X$2*Y$8*(Z1889*X$1017+Z1889+AA1889)),V_rtHz(AA1889)*SQRT(Sum_Sq(Z1889*Y$8*$X$2*X$1017,1))/($X$2*Y$8*(Z1889*X$1017+Z1889+AA1889))))/SQRT(Sum_Sq(1/(1+$A1889)+$AC$2/$I$2-1/(1+(1+AA1889/Z1889)/X$1017),$X$2/$I$2)),IF(AA1890&lt;0,"A",X1890))</f>
        <v>4.477405069084634E-6</v>
      </c>
      <c r="Z1889" s="13">
        <f t="shared" si="706"/>
        <v>1158.2010364729838</v>
      </c>
      <c r="AA1889" s="12">
        <f t="shared" si="730"/>
        <v>849637.0289530498</v>
      </c>
      <c r="AC1889" s="13">
        <f>IF(AF1889&gt;0,SQRT(Sum_Sq($AI$2,V_rtHz($AH$2)/(1+1/$A1889),V_rtHz($AH$2*$A1889)/(1+$A1889),$AN$2*$AH$2/(1+1/$A1889),$AM$2*SQRT(Sum_Sq(AF1889,1/($X$2*AD$8*(1+AC$1017+AF1889/AE1889))))/SQRT(Sum_Sq($X$2*AF1889*AD$8,1)),                   $AQ$2*SQRT(Sum_Sq($AH$2/(1+1/$A1889)+AF1889*( 1/(AC$1017+1+AF1889/AE1889)-1)/(1+($X$2*AF1889*AD$8)^2), (AF1889^2*AD$8*$X$2+1/($X$2*AD$8*(AC$1017+1+AF1889/AE1889           )))/(1+($X$2*AF1889*AD$8)^2))),           V_rtHz(AE1889)/($X$2*AD$8*(AE1889*AC$1017+AE1889+AF1889)),V_rtHz(AF1889)*SQRT(Sum_Sq(AE1889*AD$8*$X$2*AC$1017,1))/($X$2*AD$8*(AE1889*AC$1017+AE1889+AF1889))))/SQRT(Sum_Sq(1/(1+$A1889)+$AC$2/$I$2-1/(1+(1+AF1889/AE1889)/AC$1017),$X$2/$I$2)),IF(AF1890&lt;0,"A",AC1890))</f>
        <v>7.8481082692610968E-6</v>
      </c>
      <c r="AE1889" s="13">
        <f t="shared" si="707"/>
        <v>1157.6430935821559</v>
      </c>
      <c r="AF1889" s="12">
        <f t="shared" si="731"/>
        <v>2688083.1324767666</v>
      </c>
      <c r="AG1889" s="13"/>
      <c r="AH1889" s="13">
        <f>IF(AK1889&gt;0,SQRT(Sum_Sq($AI$2,V_rtHz($AH$2)/(1+1/$A1889),V_rtHz($AH$2*$A1889)/(1+$A1889),$AN$2*$AH$2/(1+1/$A1889),$AM$2*SQRT(Sum_Sq(AK1889,1/($X$2*AI$8*(1+AH$1017+AK1889/AJ1889))))/SQRT(Sum_Sq($X$2*AK1889*AI$8,1)),                   $AQ$2*SQRT(Sum_Sq($AH$2/(1+1/$A1889)+AK1889*( 1/(AH$1017+1+AK1889/AJ1889)-1)/(1+($X$2*AK1889*AI$8)^2), (AK1889^2*AI$8*$X$2+1/($X$2*AI$8*(AH$1017+1+AK1889/AJ1889           )))/(1+($X$2*AK1889*AI$8)^2))),           V_rtHz(AJ1889)/($X$2*AI$8*(AJ1889*AH$1017+AJ1889+AK1889)),V_rtHz(AK1889)*SQRT(Sum_Sq(AJ1889*AI$8*$X$2*AH$1017,1))/($X$2*AI$8*(AJ1889*AH$1017+AJ1889+AK1889))))/SQRT(Sum_Sq(1/(1+$A1889)+$AC$2/$I$2-1/(1+(1+AK1889/AJ1889)/AH$1017),$X$2/$I$2)),IF(AK1890&lt;0,"A",AH1890))</f>
        <v>1.3895971007729527E-5</v>
      </c>
      <c r="AI1889" s="13"/>
      <c r="AJ1889" s="13">
        <f t="shared" si="708"/>
        <v>1157.4668262102343</v>
      </c>
      <c r="AK1889" s="12">
        <f t="shared" si="732"/>
        <v>8501759.7504821531</v>
      </c>
      <c r="AM1889" s="13">
        <f>IF(AP1889&gt;0,SQRT(Sum_Sq($AI$2,V_rtHz($AH$2)/(1+1/$A1889),V_rtHz($AH$2*$A1889)/(1+$A1889),$AN$2*$AH$2/(1+1/$A1889),$AM$2*SQRT(Sum_Sq(AP1889,1/($X$2*AN$8*(1+AM$1017+AP1889/AO1889))))/SQRT(Sum_Sq($X$2*AP1889*AN$8,1)),                   $AQ$2*SQRT(Sum_Sq($AH$2/(1+1/$A1889)+AP1889*( 1/(AM$1017+1+AP1889/AO1889)-1)/(1+($X$2*AP1889*AN$8)^2), (AP1889^2*AN$8*$X$2+1/($X$2*AN$8*(AM$1017+1+AP1889/AO1889           )))/(1+($X$2*AP1889*AN$8)^2))),           V_rtHz(AO1889)/($X$2*AN$8*(AO1889*AM$1017+AO1889+AP1889)),V_rtHz(AP1889)*SQRT(Sum_Sq(AO1889*AN$8*$X$2*AM$1017,1))/($X$2*AN$8*(AO1889*AM$1017+AO1889+AP1889))))/SQRT(Sum_Sq(1/(1+$A1889)+$AC$2/$I$2-1/(1+(1+AP1889/AO1889)/AM$1017),$X$2/$I$2)),IF(AP1890&lt;0,"A",AM1890))</f>
        <v>2.4702147925244599E-5</v>
      </c>
      <c r="AO1889" s="13">
        <f t="shared" si="709"/>
        <v>1157.4111025195998</v>
      </c>
      <c r="AP1889" s="12">
        <f t="shared" si="733"/>
        <v>26886219.308871023</v>
      </c>
      <c r="AR1889" s="13">
        <f t="shared" si="710"/>
        <v>31506.815879885424</v>
      </c>
      <c r="AS1889" s="13">
        <f t="shared" si="711"/>
        <v>0.34465664218175168</v>
      </c>
      <c r="AV1889" s="13"/>
      <c r="AW1889" s="13">
        <f t="shared" si="712"/>
        <v>9963.3300000000036</v>
      </c>
      <c r="AX1889" s="13">
        <f t="shared" si="713"/>
        <v>1.0898999999999985</v>
      </c>
      <c r="AZ1889" s="13"/>
      <c r="BA1889" s="13"/>
      <c r="BB1889" s="13">
        <f t="shared" si="714"/>
        <v>3150.681587988543</v>
      </c>
      <c r="BC1889" s="13">
        <f t="shared" si="715"/>
        <v>3.4465664218175016</v>
      </c>
      <c r="BD1889" s="13"/>
      <c r="BE1889" s="13"/>
      <c r="BG1889" s="13">
        <f t="shared" si="716"/>
        <v>996.3330000000002</v>
      </c>
      <c r="BH1889" s="13">
        <f t="shared" si="717"/>
        <v>10.898999999999962</v>
      </c>
      <c r="BI1889" s="13"/>
      <c r="BL1889" s="13">
        <f t="shared" si="718"/>
        <v>315.06815879885437</v>
      </c>
      <c r="BM1889" s="13">
        <f t="shared" si="719"/>
        <v>34.465664218174894</v>
      </c>
      <c r="BP1889" s="13"/>
      <c r="BQ1889" s="13">
        <f t="shared" si="720"/>
        <v>99.633300000000006</v>
      </c>
      <c r="BR1889" s="13">
        <f t="shared" si="721"/>
        <v>108.99000000000012</v>
      </c>
      <c r="BT1889" s="13"/>
      <c r="BU1889" s="13"/>
      <c r="BV1889" s="13">
        <f t="shared" si="722"/>
        <v>31.50681587988543</v>
      </c>
      <c r="BW1889" s="13">
        <f t="shared" si="723"/>
        <v>344.65664218175044</v>
      </c>
      <c r="CA1889" s="13">
        <f t="shared" si="724"/>
        <v>9.9633299999999991</v>
      </c>
      <c r="CB1889" s="13">
        <f t="shared" si="725"/>
        <v>1089.9000000000028</v>
      </c>
    </row>
    <row r="1890" spans="1:80" x14ac:dyDescent="0.3">
      <c r="A1890" s="13">
        <f t="shared" si="701"/>
        <v>1.8030177408595696</v>
      </c>
      <c r="C1890" s="13">
        <f>IF(F1890&gt;0,SQRT(Sum_Sq($AI$2,V_rtHz($AH$2)/(1+1/$A1890),V_rtHz($AH$2*$A1890)/(1+$A1890),$AN$2*$AH$2/(1+1/$A1890),$AM$2*SQRT(Sum_Sq(F1890,1/($X$2*D$8*(1+C$1017+F1890/E1890))))/SQRT(Sum_Sq($X$2*F1890*D$8,1)),                   $AQ$2*SQRT(Sum_Sq($AH$2/(1+1/$A1890)+F1890*( 1/(C$1017+1+F1890/E1890)-1)/(1+($X$2*F1890*D$8)^2), (F1890^2*D$8*$X$2+1/($X$2*D$8*(C$1017+1+F1890/E1890           )))/(1+($X$2*F1890*D$8)^2))),           V_rtHz(E1890)/($X$2*D$8*(E1890*C$1017+E1890+F1890)),V_rtHz(F1890)*SQRT(Sum_Sq(E1890*D$8*$X$2*C$1017,1))/($X$2*D$8*(E1890*C$1017+E1890+F1890))))/SQRT(Sum_Sq(1/(1+$A1890)+$AC$2/$I$2-1/(1+(1+F1890/E1890)/C$1017),$X$2/$I$2)),IF(F1891&lt;0,"A",C1891))</f>
        <v>1.0892428684517887E-6</v>
      </c>
      <c r="E1890" s="13">
        <f t="shared" si="702"/>
        <v>1239.0838104645213</v>
      </c>
      <c r="F1890" s="12">
        <f t="shared" si="726"/>
        <v>7941.758896763713</v>
      </c>
      <c r="H1890" s="13">
        <f>IF(K1890&gt;0,SQRT(Sum_Sq($AI$2,V_rtHz($AH$2)/(1+1/$A1890),V_rtHz($AH$2*$A1890)/(1+$A1890),$AN$2*$AH$2/(1+1/$A1890),$AM$2*SQRT(Sum_Sq(K1890,1/($X$2*I$8*(1+H$1017+K1890/J1890))))/SQRT(Sum_Sq($X$2*K1890*I$8,1)),                   $AQ$2*SQRT(Sum_Sq($AH$2/(1+1/$A1890)+K1890*( 1/(H$1017+1+K1890/J1890)-1)/(1+($X$2*K1890*I$8)^2), (K1890^2*I$8*$X$2+1/($X$2*I$8*(H$1017+1+K1890/J1890           )))/(1+($X$2*K1890*I$8)^2))),           V_rtHz(J1890)/($X$2*I$8*(J1890*H$1017+J1890+K1890)),V_rtHz(K1890)*SQRT(Sum_Sq(J1890*I$8*$X$2*H$1017,1))/($X$2*I$8*(J1890*H$1017+J1890+K1890))))/SQRT(Sum_Sq(1/(1+$A1890)+$AC$2/$I$2-1/(1+(1+K1890/J1890)/H$1017),$X$2/$I$2)),IF(K1891&lt;0,"A",H1891))</f>
        <v>1.2311611685729463E-6</v>
      </c>
      <c r="J1890" s="13">
        <f t="shared" si="703"/>
        <v>1175.8148256753525</v>
      </c>
      <c r="K1890" s="12">
        <f t="shared" si="727"/>
        <v>26465.399188167816</v>
      </c>
      <c r="M1890" s="13">
        <f>IF(P1890&gt;0,SQRT(Sum_Sq($AI$2,V_rtHz($AH$2)/(1+1/$A1890),V_rtHz($AH$2*$A1890)/(1+$A1890),$AN$2*$AH$2/(1+1/$A1890),$AM$2*SQRT(Sum_Sq(P1890,1/($X$2*N$8*(1+M$1017+P1890/O1890))))/SQRT(Sum_Sq($X$2*P1890*N$8,1)),                   $AQ$2*SQRT(Sum_Sq($AH$2/(1+1/$A1890)+P1890*( 1/(M$1017+1+P1890/O1890)-1)/(1+($X$2*P1890*N$8)^2), (P1890^2*N$8*$X$2+1/($X$2*N$8*(M$1017+1+P1890/O1890           )))/(1+($X$2*P1890*N$8)^2))),           V_rtHz(O1890)/($X$2*N$8*(O1890*M$1017+O1890+P1890)),V_rtHz(P1890)*SQRT(Sum_Sq(O1890*N$8*$X$2*M$1017,1))/($X$2*N$8*(O1890*M$1017+O1890+P1890))))/SQRT(Sum_Sq(1/(1+$A1890)+$AC$2/$I$2-1/(1+(1+P1890/O1890)/M$1017),$X$2/$I$2)),IF(P1891&lt;0,"A",M1891))</f>
        <v>1.6820322892352844E-6</v>
      </c>
      <c r="O1890" s="13">
        <f t="shared" si="704"/>
        <v>1157.7601944961186</v>
      </c>
      <c r="P1890" s="12">
        <f t="shared" si="728"/>
        <v>84996.054643900454</v>
      </c>
      <c r="R1890" s="13">
        <f>IF(U1890&gt;0,SQRT(Sum_Sq($AI$2,V_rtHz($AH$2)/(1+1/$A1890),V_rtHz($AH$2*$A1890)/(1+$A1890),$AN$2*$AH$2/(1+1/$A1890),$AM$2*SQRT(Sum_Sq(U1890,1/($X$2*S$8*(1+R$1017+U1890/T1890))))/SQRT(Sum_Sq($X$2*U1890*S$8,1)),                   $AQ$2*SQRT(Sum_Sq($AH$2/(1+1/$A1890)+U1890*( 1/(R$1017+1+U1890/T1890)-1)/(1+($X$2*U1890*S$8)^2), (U1890^2*S$8*$X$2+1/($X$2*S$8*(R$1017+1+U1890/T1890           )))/(1+($X$2*U1890*S$8)^2))),           V_rtHz(T1890)/($X$2*S$8*(T1890*R$1017+T1890+U1890)),V_rtHz(U1890)*SQRT(Sum_Sq(T1890*S$8*$X$2*R$1017,1))/($X$2*S$8*(T1890*R$1017+T1890+U1890))))/SQRT(Sum_Sq(1/(1+$A1890)+$AC$2/$I$2-1/(1+(1+U1890/T1890)/R$1017),$X$2/$I$2)),IF(U1891&lt;0,"A",R1891))</f>
        <v>2.6565741417864386E-6</v>
      </c>
      <c r="T1890" s="13">
        <f t="shared" si="705"/>
        <v>1152.2235616684948</v>
      </c>
      <c r="U1890" s="12">
        <f t="shared" si="729"/>
        <v>270072.66443851113</v>
      </c>
      <c r="X1890" s="13">
        <f>IF(AA1890&gt;0,SQRT(Sum_Sq($AI$2,V_rtHz($AH$2)/(1+1/$A1890),V_rtHz($AH$2*$A1890)/(1+$A1890),$AN$2*$AH$2/(1+1/$A1890),$AM$2*SQRT(Sum_Sq(AA1890,1/($X$2*Y$8*(1+X$1017+AA1890/Z1890))))/SQRT(Sum_Sq($X$2*AA1890*Y$8,1)),                   $AQ$2*SQRT(Sum_Sq($AH$2/(1+1/$A1890)+AA1890*( 1/(X$1017+1+AA1890/Z1890)-1)/(1+($X$2*AA1890*Y$8)^2), (AA1890^2*Y$8*$X$2+1/($X$2*Y$8*(X$1017+1+AA1890/Z1890           )))/(1+($X$2*AA1890*Y$8)^2))),           V_rtHz(Z1890)/($X$2*Y$8*(Z1890*X$1017+Z1890+AA1890)),V_rtHz(AA1890)*SQRT(Sum_Sq(Z1890*Y$8*$X$2*X$1017,1))/($X$2*Y$8*(Z1890*X$1017+Z1890+AA1890))))/SQRT(Sum_Sq(1/(1+$A1890)+$AC$2/$I$2-1/(1+(1+AA1890/Z1890)/X$1017),$X$2/$I$2)),IF(AA1891&lt;0,"A",X1891))</f>
        <v>4.5223669004364412E-6</v>
      </c>
      <c r="Z1890" s="13">
        <f t="shared" si="706"/>
        <v>1150.4893742682821</v>
      </c>
      <c r="AA1890" s="12">
        <f t="shared" si="730"/>
        <v>855332.0956876378</v>
      </c>
      <c r="AC1890" s="13">
        <f>IF(AF1890&gt;0,SQRT(Sum_Sq($AI$2,V_rtHz($AH$2)/(1+1/$A1890),V_rtHz($AH$2*$A1890)/(1+$A1890),$AN$2*$AH$2/(1+1/$A1890),$AM$2*SQRT(Sum_Sq(AF1890,1/($X$2*AD$8*(1+AC$1017+AF1890/AE1890))))/SQRT(Sum_Sq($X$2*AF1890*AD$8,1)),                   $AQ$2*SQRT(Sum_Sq($AH$2/(1+1/$A1890)+AF1890*( 1/(AC$1017+1+AF1890/AE1890)-1)/(1+($X$2*AF1890*AD$8)^2), (AF1890^2*AD$8*$X$2+1/($X$2*AD$8*(AC$1017+1+AF1890/AE1890           )))/(1+($X$2*AF1890*AD$8)^2))),           V_rtHz(AE1890)/($X$2*AD$8*(AE1890*AC$1017+AE1890+AF1890)),V_rtHz(AF1890)*SQRT(Sum_Sq(AE1890*AD$8*$X$2*AC$1017,1))/($X$2*AD$8*(AE1890*AC$1017+AE1890+AF1890))))/SQRT(Sum_Sq(1/(1+$A1890)+$AC$2/$I$2-1/(1+(1+AF1890/AE1890)/AC$1017),$X$2/$I$2)),IF(AF1891&lt;0,"A",AC1891))</f>
        <v>7.9264397473247968E-6</v>
      </c>
      <c r="AE1890" s="13">
        <f t="shared" si="707"/>
        <v>1149.9426220378216</v>
      </c>
      <c r="AF1890" s="12">
        <f t="shared" si="731"/>
        <v>2706083.602477401</v>
      </c>
      <c r="AG1890" s="13"/>
      <c r="AH1890" s="13">
        <f>IF(AK1890&gt;0,SQRT(Sum_Sq($AI$2,V_rtHz($AH$2)/(1+1/$A1890),V_rtHz($AH$2*$A1890)/(1+$A1890),$AN$2*$AH$2/(1+1/$A1890),$AM$2*SQRT(Sum_Sq(AK1890,1/($X$2*AI$8*(1+AH$1017+AK1890/AJ1890))))/SQRT(Sum_Sq($X$2*AK1890*AI$8,1)),                   $AQ$2*SQRT(Sum_Sq($AH$2/(1+1/$A1890)+AK1890*( 1/(AH$1017+1+AK1890/AJ1890)-1)/(1+($X$2*AK1890*AI$8)^2), (AK1890^2*AI$8*$X$2+1/($X$2*AI$8*(AH$1017+1+AK1890/AJ1890           )))/(1+($X$2*AK1890*AI$8)^2))),           V_rtHz(AJ1890)/($X$2*AI$8*(AJ1890*AH$1017+AJ1890+AK1890)),V_rtHz(AK1890)*SQRT(Sum_Sq(AJ1890*AI$8*$X$2*AH$1017,1))/($X$2*AI$8*(AJ1890*AH$1017+AJ1890+AK1890))))/SQRT(Sum_Sq(1/(1+$A1890)+$AC$2/$I$2-1/(1+(1+AK1890/AJ1890)/AH$1017),$X$2/$I$2)),IF(AK1891&lt;0,"A",AH1891))</f>
        <v>1.403441670825091E-5</v>
      </c>
      <c r="AI1890" s="13"/>
      <c r="AJ1890" s="13">
        <f t="shared" si="708"/>
        <v>1149.7698878060867</v>
      </c>
      <c r="AK1890" s="12">
        <f t="shared" si="732"/>
        <v>8558673.3310345076</v>
      </c>
      <c r="AM1890" s="13">
        <f>IF(AP1890&gt;0,SQRT(Sum_Sq($AI$2,V_rtHz($AH$2)/(1+1/$A1890),V_rtHz($AH$2*$A1890)/(1+$A1890),$AN$2*$AH$2/(1+1/$A1890),$AM$2*SQRT(Sum_Sq(AP1890,1/($X$2*AN$8*(1+AM$1017+AP1890/AO1890))))/SQRT(Sum_Sq($X$2*AP1890*AN$8,1)),                   $AQ$2*SQRT(Sum_Sq($AH$2/(1+1/$A1890)+AP1890*( 1/(AM$1017+1+AP1890/AO1890)-1)/(1+($X$2*AP1890*AN$8)^2), (AP1890^2*AN$8*$X$2+1/($X$2*AN$8*(AM$1017+1+AP1890/AO1890           )))/(1+($X$2*AP1890*AN$8)^2))),           V_rtHz(AO1890)/($X$2*AN$8*(AO1890*AM$1017+AO1890+AP1890)),V_rtHz(AP1890)*SQRT(Sum_Sq(AO1890*AN$8*$X$2*AM$1017,1))/($X$2*AN$8*(AO1890*AM$1017+AO1890+AP1890))))/SQRT(Sum_Sq(1/(1+$A1890)+$AC$2/$I$2-1/(1+(1+AP1890/AO1890)/AM$1017),$X$2/$I$2)),IF(AP1891&lt;0,"A",AM1891))</f>
        <v>2.4948283397418568E-5</v>
      </c>
      <c r="AO1890" s="13">
        <f t="shared" si="709"/>
        <v>1149.7152808276569</v>
      </c>
      <c r="AP1890" s="12">
        <f t="shared" si="733"/>
        <v>27066186.952358022</v>
      </c>
      <c r="AR1890" s="13">
        <f t="shared" si="710"/>
        <v>31506.815879885424</v>
      </c>
      <c r="AS1890" s="13">
        <f t="shared" si="711"/>
        <v>0.34465664218175168</v>
      </c>
      <c r="AV1890" s="13"/>
      <c r="AW1890" s="13">
        <f t="shared" si="712"/>
        <v>9963.3300000000036</v>
      </c>
      <c r="AX1890" s="13">
        <f t="shared" si="713"/>
        <v>1.0898999999999957</v>
      </c>
      <c r="AZ1890" s="13"/>
      <c r="BA1890" s="13"/>
      <c r="BB1890" s="13">
        <f t="shared" si="714"/>
        <v>3150.681587988543</v>
      </c>
      <c r="BC1890" s="13">
        <f t="shared" si="715"/>
        <v>3.4465664218175016</v>
      </c>
      <c r="BD1890" s="13"/>
      <c r="BE1890" s="13"/>
      <c r="BG1890" s="13">
        <f t="shared" si="716"/>
        <v>996.3330000000002</v>
      </c>
      <c r="BH1890" s="13">
        <f t="shared" si="717"/>
        <v>10.899000000000047</v>
      </c>
      <c r="BI1890" s="13"/>
      <c r="BL1890" s="13">
        <f t="shared" si="718"/>
        <v>315.06815879885437</v>
      </c>
      <c r="BM1890" s="13">
        <f t="shared" si="719"/>
        <v>34.465664218175064</v>
      </c>
      <c r="BP1890" s="13"/>
      <c r="BQ1890" s="13">
        <f t="shared" si="720"/>
        <v>99.633299999999991</v>
      </c>
      <c r="BR1890" s="13">
        <f t="shared" si="721"/>
        <v>108.99000000000056</v>
      </c>
      <c r="BT1890" s="13"/>
      <c r="BU1890" s="13"/>
      <c r="BV1890" s="13">
        <f t="shared" si="722"/>
        <v>31.50681587988543</v>
      </c>
      <c r="BW1890" s="13">
        <f t="shared" si="723"/>
        <v>344.65664218175044</v>
      </c>
      <c r="CA1890" s="13">
        <f t="shared" si="724"/>
        <v>9.9633299999999991</v>
      </c>
      <c r="CB1890" s="13">
        <f t="shared" si="725"/>
        <v>1089.9000000000001</v>
      </c>
    </row>
    <row r="1891" spans="1:80" x14ac:dyDescent="0.3">
      <c r="A1891" s="13">
        <f t="shared" si="701"/>
        <v>1.828100216142738</v>
      </c>
      <c r="C1891" s="13">
        <f>IF(F1891&gt;0,SQRT(Sum_Sq($AI$2,V_rtHz($AH$2)/(1+1/$A1891),V_rtHz($AH$2*$A1891)/(1+$A1891),$AN$2*$AH$2/(1+1/$A1891),$AM$2*SQRT(Sum_Sq(F1891,1/($X$2*D$8*(1+C$1017+F1891/E1891))))/SQRT(Sum_Sq($X$2*F1891*D$8,1)),                   $AQ$2*SQRT(Sum_Sq($AH$2/(1+1/$A1891)+F1891*( 1/(C$1017+1+F1891/E1891)-1)/(1+($X$2*F1891*D$8)^2), (F1891^2*D$8*$X$2+1/($X$2*D$8*(C$1017+1+F1891/E1891           )))/(1+($X$2*F1891*D$8)^2))),           V_rtHz(E1891)/($X$2*D$8*(E1891*C$1017+E1891+F1891)),V_rtHz(F1891)*SQRT(Sum_Sq(E1891*D$8*$X$2*C$1017,1))/($X$2*D$8*(E1891*C$1017+E1891+F1891))))/SQRT(Sum_Sq(1/(1+$A1891)+$AC$2/$I$2-1/(1+(1+F1891/E1891)/C$1017),$X$2/$I$2)),IF(F1892&lt;0,"A",C1892))</f>
        <v>1.101212217277385E-6</v>
      </c>
      <c r="E1891" s="13">
        <f t="shared" si="702"/>
        <v>1229.5024992804415</v>
      </c>
      <c r="F1891" s="12">
        <f t="shared" si="726"/>
        <v>8003.647720400395</v>
      </c>
      <c r="H1891" s="13">
        <f>IF(K1891&gt;0,SQRT(Sum_Sq($AI$2,V_rtHz($AH$2)/(1+1/$A1891),V_rtHz($AH$2*$A1891)/(1+$A1891),$AN$2*$AH$2/(1+1/$A1891),$AM$2*SQRT(Sum_Sq(K1891,1/($X$2*I$8*(1+H$1017+K1891/J1891))))/SQRT(Sum_Sq($X$2*K1891*I$8,1)),                   $AQ$2*SQRT(Sum_Sq($AH$2/(1+1/$A1891)+K1891*( 1/(H$1017+1+K1891/J1891)-1)/(1+($X$2*K1891*I$8)^2), (K1891^2*I$8*$X$2+1/($X$2*I$8*(H$1017+1+K1891/J1891           )))/(1+($X$2*K1891*I$8)^2))),           V_rtHz(J1891)/($X$2*I$8*(J1891*H$1017+J1891+K1891)),V_rtHz(K1891)*SQRT(Sum_Sq(J1891*I$8*$X$2*H$1017,1))/($X$2*I$8*(J1891*H$1017+J1891+K1891))))/SQRT(Sum_Sq(1/(1+$A1891)+$AC$2/$I$2-1/(1+(1+K1891/J1891)/H$1017),$X$2/$I$2)),IF(K1892&lt;0,"A",H1892))</f>
        <v>1.2448848660916084E-6</v>
      </c>
      <c r="J1891" s="13">
        <f t="shared" si="703"/>
        <v>1167.6331887251724</v>
      </c>
      <c r="K1891" s="12">
        <f t="shared" si="727"/>
        <v>26650.842947380919</v>
      </c>
      <c r="M1891" s="13">
        <f>IF(P1891&gt;0,SQRT(Sum_Sq($AI$2,V_rtHz($AH$2)/(1+1/$A1891),V_rtHz($AH$2*$A1891)/(1+$A1891),$AN$2*$AH$2/(1+1/$A1891),$AM$2*SQRT(Sum_Sq(P1891,1/($X$2*N$8*(1+M$1017+P1891/O1891))))/SQRT(Sum_Sq($X$2*P1891*N$8,1)),                   $AQ$2*SQRT(Sum_Sq($AH$2/(1+1/$A1891)+P1891*( 1/(M$1017+1+P1891/O1891)-1)/(1+($X$2*P1891*N$8)^2), (P1891^2*N$8*$X$2+1/($X$2*N$8*(M$1017+1+P1891/O1891           )))/(1+($X$2*P1891*N$8)^2))),           V_rtHz(O1891)/($X$2*N$8*(O1891*M$1017+O1891+P1891)),V_rtHz(P1891)*SQRT(Sum_Sq(O1891*N$8*$X$2*M$1017,1))/($X$2*N$8*(O1891*M$1017+O1891+P1891))))/SQRT(Sum_Sq(1/(1+$A1891)+$AC$2/$I$2-1/(1+(1+P1891/O1891)/M$1017),$X$2/$I$2)),IF(P1892&lt;0,"A",M1892))</f>
        <v>1.6999744796161687E-6</v>
      </c>
      <c r="O1891" s="13">
        <f t="shared" si="704"/>
        <v>1149.9513122369528</v>
      </c>
      <c r="P1891" s="12">
        <f t="shared" si="728"/>
        <v>85573.230543562444</v>
      </c>
      <c r="R1891" s="13">
        <f>IF(U1891&gt;0,SQRT(Sum_Sq($AI$2,V_rtHz($AH$2)/(1+1/$A1891),V_rtHz($AH$2*$A1891)/(1+$A1891),$AN$2*$AH$2/(1+1/$A1891),$AM$2*SQRT(Sum_Sq(U1891,1/($X$2*S$8*(1+R$1017+U1891/T1891))))/SQRT(Sum_Sq($X$2*U1891*S$8,1)),                   $AQ$2*SQRT(Sum_Sq($AH$2/(1+1/$A1891)+U1891*( 1/(R$1017+1+U1891/T1891)-1)/(1+($X$2*U1891*S$8)^2), (U1891^2*S$8*$X$2+1/($X$2*S$8*(R$1017+1+U1891/T1891           )))/(1+($X$2*U1891*S$8)^2))),           V_rtHz(T1891)/($X$2*S$8*(T1891*R$1017+T1891+U1891)),V_rtHz(U1891)*SQRT(Sum_Sq(T1891*S$8*$X$2*R$1017,1))/($X$2*S$8*(T1891*R$1017+T1891+U1891))))/SQRT(Sum_Sq(1/(1+$A1891)+$AC$2/$I$2-1/(1+(1+U1891/T1891)/R$1017),$X$2/$I$2)),IF(U1892&lt;0,"A",R1892))</f>
        <v>2.6838873817679155E-6</v>
      </c>
      <c r="T1891" s="13">
        <f t="shared" si="705"/>
        <v>1144.5266741869375</v>
      </c>
      <c r="U1891" s="12">
        <f t="shared" si="729"/>
        <v>271888.89026959916</v>
      </c>
      <c r="X1891" s="13">
        <f>IF(AA1891&gt;0,SQRT(Sum_Sq($AI$2,V_rtHz($AH$2)/(1+1/$A1891),V_rtHz($AH$2*$A1891)/(1+$A1891),$AN$2*$AH$2/(1+1/$A1891),$AM$2*SQRT(Sum_Sq(AA1891,1/($X$2*Y$8*(1+X$1017+AA1891/Z1891))))/SQRT(Sum_Sq($X$2*AA1891*Y$8,1)),                   $AQ$2*SQRT(Sum_Sq($AH$2/(1+1/$A1891)+AA1891*( 1/(X$1017+1+AA1891/Z1891)-1)/(1+($X$2*AA1891*Y$8)^2), (AA1891^2*Y$8*$X$2+1/($X$2*Y$8*(X$1017+1+AA1891/Z1891           )))/(1+($X$2*AA1891*Y$8)^2))),           V_rtHz(Z1891)/($X$2*Y$8*(Z1891*X$1017+Z1891+AA1891)),V_rtHz(AA1891)*SQRT(Sum_Sq(Z1891*Y$8*$X$2*X$1017,1))/($X$2*Y$8*(Z1891*X$1017+Z1891+AA1891))))/SQRT(Sum_Sq(1/(1+$A1891)+$AC$2/$I$2-1/(1+(1+AA1891/Z1891)/X$1017),$X$2/$I$2)),IF(AA1892&lt;0,"A",X1892))</f>
        <v>4.5680761715960838E-6</v>
      </c>
      <c r="Z1891" s="13">
        <f t="shared" si="706"/>
        <v>1142.827344081956</v>
      </c>
      <c r="AA1891" s="12">
        <f t="shared" si="730"/>
        <v>861066.62800385302</v>
      </c>
      <c r="AC1891" s="13">
        <f>IF(AF1891&gt;0,SQRT(Sum_Sq($AI$2,V_rtHz($AH$2)/(1+1/$A1891),V_rtHz($AH$2*$A1891)/(1+$A1891),$AN$2*$AH$2/(1+1/$A1891),$AM$2*SQRT(Sum_Sq(AF1891,1/($X$2*AD$8*(1+AC$1017+AF1891/AE1891))))/SQRT(Sum_Sq($X$2*AF1891*AD$8,1)),                   $AQ$2*SQRT(Sum_Sq($AH$2/(1+1/$A1891)+AF1891*( 1/(AC$1017+1+AF1891/AE1891)-1)/(1+($X$2*AF1891*AD$8)^2), (AF1891^2*AD$8*$X$2+1/($X$2*AD$8*(AC$1017+1+AF1891/AE1891           )))/(1+($X$2*AF1891*AD$8)^2))),           V_rtHz(AE1891)/($X$2*AD$8*(AE1891*AC$1017+AE1891+AF1891)),V_rtHz(AF1891)*SQRT(Sum_Sq(AE1891*AD$8*$X$2*AC$1017,1))/($X$2*AD$8*(AE1891*AC$1017+AE1891+AF1891))))/SQRT(Sum_Sq(1/(1+$A1891)+$AC$2/$I$2-1/(1+(1+AF1891/AE1891)/AC$1017),$X$2/$I$2)),IF(AF1892&lt;0,"A",AC1892))</f>
        <v>8.0060664299375642E-6</v>
      </c>
      <c r="AE1891" s="13">
        <f t="shared" si="707"/>
        <v>1142.2915597263761</v>
      </c>
      <c r="AF1891" s="12">
        <f t="shared" si="731"/>
        <v>2724208.9349166034</v>
      </c>
      <c r="AG1891" s="13"/>
      <c r="AH1891" s="13">
        <f>IF(AK1891&gt;0,SQRT(Sum_Sq($AI$2,V_rtHz($AH$2)/(1+1/$A1891),V_rtHz($AH$2*$A1891)/(1+$A1891),$AN$2*$AH$2/(1+1/$A1891),$AM$2*SQRT(Sum_Sq(AK1891,1/($X$2*AI$8*(1+AH$1017+AK1891/AJ1891))))/SQRT(Sum_Sq($X$2*AK1891*AI$8,1)),                   $AQ$2*SQRT(Sum_Sq($AH$2/(1+1/$A1891)+AK1891*( 1/(AH$1017+1+AK1891/AJ1891)-1)/(1+($X$2*AK1891*AI$8)^2), (AK1891^2*AI$8*$X$2+1/($X$2*AI$8*(AH$1017+1+AK1891/AJ1891           )))/(1+($X$2*AK1891*AI$8)^2))),           V_rtHz(AJ1891)/($X$2*AI$8*(AJ1891*AH$1017+AJ1891+AK1891)),V_rtHz(AK1891)*SQRT(Sum_Sq(AJ1891*AI$8*$X$2*AH$1017,1))/($X$2*AI$8*(AJ1891*AH$1017+AJ1891+AK1891))))/SQRT(Sum_Sq(1/(1+$A1891)+$AC$2/$I$2-1/(1+(1+AK1891/AJ1891)/AH$1017),$X$2/$I$2)),IF(AK1892&lt;0,"A",AH1892))</f>
        <v>1.4175147817335777E-5</v>
      </c>
      <c r="AI1891" s="13"/>
      <c r="AJ1891" s="13">
        <f t="shared" si="708"/>
        <v>1142.1222883718378</v>
      </c>
      <c r="AK1891" s="12">
        <f t="shared" si="732"/>
        <v>8615981.8224200029</v>
      </c>
      <c r="AM1891" s="13">
        <f>IF(AP1891&gt;0,SQRT(Sum_Sq($AI$2,V_rtHz($AH$2)/(1+1/$A1891),V_rtHz($AH$2*$A1891)/(1+$A1891),$AN$2*$AH$2/(1+1/$A1891),$AM$2*SQRT(Sum_Sq(AP1891,1/($X$2*AN$8*(1+AM$1017+AP1891/AO1891))))/SQRT(Sum_Sq($X$2*AP1891*AN$8,1)),                   $AQ$2*SQRT(Sum_Sq($AH$2/(1+1/$A1891)+AP1891*( 1/(AM$1017+1+AP1891/AO1891)-1)/(1+($X$2*AP1891*AN$8)^2), (AP1891^2*AN$8*$X$2+1/($X$2*AN$8*(AM$1017+1+AP1891/AO1891           )))/(1+($X$2*AP1891*AN$8)^2))),           V_rtHz(AO1891)/($X$2*AN$8*(AO1891*AM$1017+AO1891+AP1891)),V_rtHz(AP1891)*SQRT(Sum_Sq(AO1891*AN$8*$X$2*AM$1017,1))/($X$2*AN$8*(AO1891*AM$1017+AO1891+AP1891))))/SQRT(Sum_Sq(1/(1+$A1891)+$AC$2/$I$2-1/(1+(1+AP1891/AO1891)/AM$1017),$X$2/$I$2)),IF(AP1892&lt;0,"A",AM1892))</f>
        <v>2.5198481604900858E-5</v>
      </c>
      <c r="AO1891" s="13">
        <f t="shared" si="709"/>
        <v>1142.0687759052587</v>
      </c>
      <c r="AP1891" s="12">
        <f t="shared" si="733"/>
        <v>27247403.474627189</v>
      </c>
      <c r="AR1891" s="13">
        <f t="shared" si="710"/>
        <v>31506.815879885424</v>
      </c>
      <c r="AS1891" s="13">
        <f t="shared" si="711"/>
        <v>0.34465664218175168</v>
      </c>
      <c r="AV1891" s="13"/>
      <c r="AW1891" s="13">
        <f t="shared" si="712"/>
        <v>9963.3300000000036</v>
      </c>
      <c r="AX1891" s="13">
        <f t="shared" si="713"/>
        <v>1.0898999999999957</v>
      </c>
      <c r="AZ1891" s="13"/>
      <c r="BA1891" s="13"/>
      <c r="BB1891" s="13">
        <f t="shared" si="714"/>
        <v>3150.681587988543</v>
      </c>
      <c r="BC1891" s="13">
        <f t="shared" si="715"/>
        <v>3.4465664218174878</v>
      </c>
      <c r="BD1891" s="13"/>
      <c r="BE1891" s="13"/>
      <c r="BG1891" s="13">
        <f t="shared" si="716"/>
        <v>996.3330000000002</v>
      </c>
      <c r="BH1891" s="13">
        <f t="shared" si="717"/>
        <v>10.899000000000013</v>
      </c>
      <c r="BI1891" s="13"/>
      <c r="BL1891" s="13">
        <f t="shared" si="718"/>
        <v>315.06815879885437</v>
      </c>
      <c r="BM1891" s="13">
        <f t="shared" si="719"/>
        <v>34.465664218175242</v>
      </c>
      <c r="BP1891" s="13"/>
      <c r="BQ1891" s="13">
        <f t="shared" si="720"/>
        <v>99.633299999999991</v>
      </c>
      <c r="BR1891" s="13">
        <f t="shared" si="721"/>
        <v>108.99000000000034</v>
      </c>
      <c r="BT1891" s="13"/>
      <c r="BU1891" s="13"/>
      <c r="BV1891" s="13">
        <f t="shared" si="722"/>
        <v>31.50681587988543</v>
      </c>
      <c r="BW1891" s="13">
        <f t="shared" si="723"/>
        <v>344.6566421817526</v>
      </c>
      <c r="CA1891" s="13">
        <f t="shared" si="724"/>
        <v>9.9633299999999991</v>
      </c>
      <c r="CB1891" s="13">
        <f t="shared" si="725"/>
        <v>1089.9000000000001</v>
      </c>
    </row>
    <row r="1892" spans="1:80" x14ac:dyDescent="0.3">
      <c r="A1892" s="13">
        <f t="shared" si="701"/>
        <v>1.8535316234148076</v>
      </c>
      <c r="C1892" s="13">
        <f>IF(F1892&gt;0,SQRT(Sum_Sq($AI$2,V_rtHz($AH$2)/(1+1/$A1892),V_rtHz($AH$2*$A1892)/(1+$A1892),$AN$2*$AH$2/(1+1/$A1892),$AM$2*SQRT(Sum_Sq(F1892,1/($X$2*D$8*(1+C$1017+F1892/E1892))))/SQRT(Sum_Sq($X$2*F1892*D$8,1)),                   $AQ$2*SQRT(Sum_Sq($AH$2/(1+1/$A1892)+F1892*( 1/(C$1017+1+F1892/E1892)-1)/(1+($X$2*F1892*D$8)^2), (F1892^2*D$8*$X$2+1/($X$2*D$8*(C$1017+1+F1892/E1892           )))/(1+($X$2*F1892*D$8)^2))),           V_rtHz(E1892)/($X$2*D$8*(E1892*C$1017+E1892+F1892)),V_rtHz(F1892)*SQRT(Sum_Sq(E1892*D$8*$X$2*C$1017,1))/($X$2*D$8*(E1892*C$1017+E1892+F1892))))/SQRT(Sum_Sq(1/(1+$A1892)+$AC$2/$I$2-1/(1+(1+F1892/E1892)/C$1017),$X$2/$I$2)),IF(F1893&lt;0,"A",C1893))</f>
        <v>1.113412388384485E-6</v>
      </c>
      <c r="E1892" s="13">
        <f t="shared" si="702"/>
        <v>1220.0139923735276</v>
      </c>
      <c r="F1892" s="12">
        <f t="shared" si="726"/>
        <v>8065.8950939143479</v>
      </c>
      <c r="H1892" s="13">
        <f>IF(K1892&gt;0,SQRT(Sum_Sq($AI$2,V_rtHz($AH$2)/(1+1/$A1892),V_rtHz($AH$2*$A1892)/(1+$A1892),$AN$2*$AH$2/(1+1/$A1892),$AM$2*SQRT(Sum_Sq(K1892,1/($X$2*I$8*(1+H$1017+K1892/J1892))))/SQRT(Sum_Sq($X$2*K1892*I$8,1)),                   $AQ$2*SQRT(Sum_Sq($AH$2/(1+1/$A1892)+K1892*( 1/(H$1017+1+K1892/J1892)-1)/(1+($X$2*K1892*I$8)^2), (K1892^2*I$8*$X$2+1/($X$2*I$8*(H$1017+1+K1892/J1892           )))/(1+($X$2*K1892*I$8)^2))),           V_rtHz(J1892)/($X$2*I$8*(J1892*H$1017+J1892+K1892)),V_rtHz(K1892)*SQRT(Sum_Sq(J1892*I$8*$X$2*H$1017,1))/($X$2*I$8*(J1892*H$1017+J1892+K1892))))/SQRT(Sum_Sq(1/(1+$A1892)+$AC$2/$I$2-1/(1+(1+K1892/J1892)/H$1017),$X$2/$I$2)),IF(K1893&lt;0,"A",H1893))</f>
        <v>1.2588573846628182E-6</v>
      </c>
      <c r="J1892" s="13">
        <f t="shared" si="703"/>
        <v>1159.5116320997906</v>
      </c>
      <c r="K1892" s="12">
        <f t="shared" si="727"/>
        <v>26837.513200717956</v>
      </c>
      <c r="M1892" s="13">
        <f>IF(P1892&gt;0,SQRT(Sum_Sq($AI$2,V_rtHz($AH$2)/(1+1/$A1892),V_rtHz($AH$2*$A1892)/(1+$A1892),$AN$2*$AH$2/(1+1/$A1892),$AM$2*SQRT(Sum_Sq(P1892,1/($X$2*N$8*(1+M$1017+P1892/O1892))))/SQRT(Sum_Sq($X$2*P1892*N$8,1)),                   $AQ$2*SQRT(Sum_Sq($AH$2/(1+1/$A1892)+P1892*( 1/(M$1017+1+P1892/O1892)-1)/(1+($X$2*P1892*N$8)^2), (P1892^2*N$8*$X$2+1/($X$2*N$8*(M$1017+1+P1892/O1892           )))/(1+($X$2*P1892*N$8)^2))),           V_rtHz(O1892)/($X$2*N$8*(O1892*M$1017+O1892+P1892)),V_rtHz(P1892)*SQRT(Sum_Sq(O1892*N$8*$X$2*M$1017,1))/($X$2*N$8*(O1892*M$1017+O1892+P1892))))/SQRT(Sum_Sq(1/(1+$A1892)+$AC$2/$I$2-1/(1+(1+P1892/O1892)/M$1017),$X$2/$I$2)),IF(P1893&lt;0,"A",M1893))</f>
        <v>1.7182286718035961E-6</v>
      </c>
      <c r="O1892" s="13">
        <f t="shared" si="704"/>
        <v>1142.1947229903194</v>
      </c>
      <c r="P1892" s="12">
        <f t="shared" si="728"/>
        <v>86154.354222803522</v>
      </c>
      <c r="R1892" s="13">
        <f>IF(U1892&gt;0,SQRT(Sum_Sq($AI$2,V_rtHz($AH$2)/(1+1/$A1892),V_rtHz($AH$2*$A1892)/(1+$A1892),$AN$2*$AH$2/(1+1/$A1892),$AM$2*SQRT(Sum_Sq(U1892,1/($X$2*S$8*(1+R$1017+U1892/T1892))))/SQRT(Sum_Sq($X$2*U1892*S$8,1)),                   $AQ$2*SQRT(Sum_Sq($AH$2/(1+1/$A1892)+U1892*( 1/(R$1017+1+U1892/T1892)-1)/(1+($X$2*U1892*S$8)^2), (U1892^2*S$8*$X$2+1/($X$2*S$8*(R$1017+1+U1892/T1892           )))/(1+($X$2*U1892*S$8)^2))),           V_rtHz(T1892)/($X$2*S$8*(T1892*R$1017+T1892+U1892)),V_rtHz(U1892)*SQRT(Sum_Sq(T1892*S$8*$X$2*R$1017,1))/($X$2*S$8*(T1892*R$1017+T1892+U1892))))/SQRT(Sum_Sq(1/(1+$A1892)+$AC$2/$I$2-1/(1+(1+U1892/T1892)/R$1017),$X$2/$I$2)),IF(U1893&lt;0,"A",R1893))</f>
        <v>2.7116613357771233E-6</v>
      </c>
      <c r="T1892" s="13">
        <f t="shared" si="705"/>
        <v>1136.8798182813787</v>
      </c>
      <c r="U1892" s="12">
        <f t="shared" si="729"/>
        <v>273717.66331383958</v>
      </c>
      <c r="X1892" s="13">
        <f>IF(AA1892&gt;0,SQRT(Sum_Sq($AI$2,V_rtHz($AH$2)/(1+1/$A1892),V_rtHz($AH$2*$A1892)/(1+$A1892),$AN$2*$AH$2/(1+1/$A1892),$AM$2*SQRT(Sum_Sq(AA1892,1/($X$2*Y$8*(1+X$1017+AA1892/Z1892))))/SQRT(Sum_Sq($X$2*AA1892*Y$8,1)),                   $AQ$2*SQRT(Sum_Sq($AH$2/(1+1/$A1892)+AA1892*( 1/(X$1017+1+AA1892/Z1892)-1)/(1+($X$2*AA1892*Y$8)^2), (AA1892^2*Y$8*$X$2+1/($X$2*Y$8*(X$1017+1+AA1892/Z1892           )))/(1+($X$2*AA1892*Y$8)^2))),           V_rtHz(Z1892)/($X$2*Y$8*(Z1892*X$1017+Z1892+AA1892)),V_rtHz(AA1892)*SQRT(Sum_Sq(Z1892*Y$8*$X$2*X$1017,1))/($X$2*Y$8*(Z1892*X$1017+Z1892+AA1892))))/SQRT(Sum_Sq(1/(1+$A1892)+$AC$2/$I$2-1/(1+(1+AA1892/Z1892)/X$1017),$X$2/$I$2)),IF(AA1893&lt;0,"A",X1893))</f>
        <v>4.6145452326980206E-6</v>
      </c>
      <c r="Z1892" s="13">
        <f t="shared" si="706"/>
        <v>1135.2146490592652</v>
      </c>
      <c r="AA1892" s="12">
        <f t="shared" si="730"/>
        <v>866840.89953800035</v>
      </c>
      <c r="AC1892" s="13">
        <f>IF(AF1892&gt;0,SQRT(Sum_Sq($AI$2,V_rtHz($AH$2)/(1+1/$A1892),V_rtHz($AH$2*$A1892)/(1+$A1892),$AN$2*$AH$2/(1+1/$A1892),$AM$2*SQRT(Sum_Sq(AF1892,1/($X$2*AD$8*(1+AC$1017+AF1892/AE1892))))/SQRT(Sum_Sq($X$2*AF1892*AD$8,1)),                   $AQ$2*SQRT(Sum_Sq($AH$2/(1+1/$A1892)+AF1892*( 1/(AC$1017+1+AF1892/AE1892)-1)/(1+($X$2*AF1892*AD$8)^2), (AF1892^2*AD$8*$X$2+1/($X$2*AD$8*(AC$1017+1+AF1892/AE1892           )))/(1+($X$2*AF1892*AD$8)^2))),           V_rtHz(AE1892)/($X$2*AD$8*(AE1892*AC$1017+AE1892+AF1892)),V_rtHz(AF1892)*SQRT(Sum_Sq(AE1892*AD$8*$X$2*AC$1017,1))/($X$2*AD$8*(AE1892*AC$1017+AE1892+AF1892))))/SQRT(Sum_Sq(1/(1+$A1892)+$AC$2/$I$2-1/(1+(1+AF1892/AE1892)/AC$1017),$X$2/$I$2)),IF(AF1893&lt;0,"A",AC1893))</f>
        <v>8.0870095482461378E-6</v>
      </c>
      <c r="AE1892" s="13">
        <f t="shared" si="707"/>
        <v>1134.6896141839427</v>
      </c>
      <c r="AF1892" s="12">
        <f t="shared" si="731"/>
        <v>2742459.9946871116</v>
      </c>
      <c r="AG1892" s="13"/>
      <c r="AH1892" s="13">
        <f>IF(AK1892&gt;0,SQRT(Sum_Sq($AI$2,V_rtHz($AH$2)/(1+1/$A1892),V_rtHz($AH$2*$A1892)/(1+$A1892),$AN$2*$AH$2/(1+1/$A1892),$AM$2*SQRT(Sum_Sq(AK1892,1/($X$2*AI$8*(1+AH$1017+AK1892/AJ1892))))/SQRT(Sum_Sq($X$2*AK1892*AI$8,1)),                   $AQ$2*SQRT(Sum_Sq($AH$2/(1+1/$A1892)+AK1892*( 1/(AH$1017+1+AK1892/AJ1892)-1)/(1+($X$2*AK1892*AI$8)^2), (AK1892^2*AI$8*$X$2+1/($X$2*AI$8*(AH$1017+1+AK1892/AJ1892           )))/(1+($X$2*AK1892*AI$8)^2))),           V_rtHz(AJ1892)/($X$2*AI$8*(AJ1892*AH$1017+AJ1892+AK1892)),V_rtHz(AK1892)*SQRT(Sum_Sq(AJ1892*AI$8*$X$2*AH$1017,1))/($X$2*AI$8*(AJ1892*AH$1017+AJ1892+AK1892))))/SQRT(Sum_Sq(1/(1+$A1892)+$AC$2/$I$2-1/(1+(1+AK1892/AJ1892)/AH$1017),$X$2/$I$2)),IF(AK1893&lt;0,"A",AH1893))</f>
        <v>1.4318201705900948E-5</v>
      </c>
      <c r="AI1892" s="13"/>
      <c r="AJ1892" s="13">
        <f t="shared" si="708"/>
        <v>1134.5237368259056</v>
      </c>
      <c r="AK1892" s="12">
        <f t="shared" si="732"/>
        <v>8673687.9592520427</v>
      </c>
      <c r="AM1892" s="13">
        <f>IF(AP1892&gt;0,SQRT(Sum_Sq($AI$2,V_rtHz($AH$2)/(1+1/$A1892),V_rtHz($AH$2*$A1892)/(1+$A1892),$AN$2*$AH$2/(1+1/$A1892),$AM$2*SQRT(Sum_Sq(AP1892,1/($X$2*AN$8*(1+AM$1017+AP1892/AO1892))))/SQRT(Sum_Sq($X$2*AP1892*AN$8,1)),                   $AQ$2*SQRT(Sum_Sq($AH$2/(1+1/$A1892)+AP1892*( 1/(AM$1017+1+AP1892/AO1892)-1)/(1+($X$2*AP1892*AN$8)^2), (AP1892^2*AN$8*$X$2+1/($X$2*AN$8*(AM$1017+1+AP1892/AO1892           )))/(1+($X$2*AP1892*AN$8)^2))),           V_rtHz(AO1892)/($X$2*AN$8*(AO1892*AM$1017+AO1892+AP1892)),V_rtHz(AP1892)*SQRT(Sum_Sq(AO1892*AN$8*$X$2*AM$1017,1))/($X$2*AN$8*(AO1892*AM$1017+AO1892+AP1892))))/SQRT(Sum_Sq(1/(1+$A1892)+$AC$2/$I$2-1/(1+(1+AP1892/AO1892)/AM$1017),$X$2/$I$2)),IF(AP1893&lt;0,"A",AM1893))</f>
        <v>2.5452808981941575E-5</v>
      </c>
      <c r="AO1892" s="13">
        <f t="shared" si="709"/>
        <v>1134.4712971073234</v>
      </c>
      <c r="AP1892" s="12">
        <f t="shared" si="733"/>
        <v>27429877.522868961</v>
      </c>
      <c r="AR1892" s="13">
        <f t="shared" si="710"/>
        <v>31506.815879885431</v>
      </c>
      <c r="AS1892" s="13">
        <f t="shared" si="711"/>
        <v>0.34465664218175057</v>
      </c>
      <c r="AV1892" s="13"/>
      <c r="AW1892" s="13">
        <f t="shared" si="712"/>
        <v>9963.3300000000036</v>
      </c>
      <c r="AX1892" s="13">
        <f t="shared" si="713"/>
        <v>1.0898999999999985</v>
      </c>
      <c r="AZ1892" s="13"/>
      <c r="BA1892" s="13"/>
      <c r="BB1892" s="13">
        <f t="shared" si="714"/>
        <v>3150.681587988543</v>
      </c>
      <c r="BC1892" s="13">
        <f t="shared" si="715"/>
        <v>3.4465664218174945</v>
      </c>
      <c r="BD1892" s="13"/>
      <c r="BE1892" s="13"/>
      <c r="BG1892" s="13">
        <f t="shared" si="716"/>
        <v>996.3330000000002</v>
      </c>
      <c r="BH1892" s="13">
        <f t="shared" si="717"/>
        <v>10.899000000000013</v>
      </c>
      <c r="BI1892" s="13"/>
      <c r="BL1892" s="13">
        <f t="shared" si="718"/>
        <v>315.06815879885437</v>
      </c>
      <c r="BM1892" s="13">
        <f t="shared" si="719"/>
        <v>34.465664218174979</v>
      </c>
      <c r="BP1892" s="13"/>
      <c r="BQ1892" s="13">
        <f t="shared" si="720"/>
        <v>99.633300000000006</v>
      </c>
      <c r="BR1892" s="13">
        <f t="shared" si="721"/>
        <v>108.99000000000012</v>
      </c>
      <c r="BT1892" s="13"/>
      <c r="BU1892" s="13"/>
      <c r="BV1892" s="13">
        <f t="shared" si="722"/>
        <v>31.50681587988543</v>
      </c>
      <c r="BW1892" s="13">
        <f t="shared" si="723"/>
        <v>344.65664218175152</v>
      </c>
      <c r="CA1892" s="13">
        <f t="shared" si="724"/>
        <v>9.9633299999999991</v>
      </c>
      <c r="CB1892" s="13">
        <f t="shared" si="725"/>
        <v>1089.9000000000028</v>
      </c>
    </row>
    <row r="1893" spans="1:80" x14ac:dyDescent="0.3">
      <c r="A1893" s="13">
        <f t="shared" si="701"/>
        <v>1.8793168168032659</v>
      </c>
      <c r="C1893" s="13">
        <f>IF(F1893&gt;0,SQRT(Sum_Sq($AI$2,V_rtHz($AH$2)/(1+1/$A1893),V_rtHz($AH$2*$A1893)/(1+$A1893),$AN$2*$AH$2/(1+1/$A1893),$AM$2*SQRT(Sum_Sq(F1893,1/($X$2*D$8*(1+C$1017+F1893/E1893))))/SQRT(Sum_Sq($X$2*F1893*D$8,1)),                   $AQ$2*SQRT(Sum_Sq($AH$2/(1+1/$A1893)+F1893*( 1/(C$1017+1+F1893/E1893)-1)/(1+($X$2*F1893*D$8)^2), (F1893^2*D$8*$X$2+1/($X$2*D$8*(C$1017+1+F1893/E1893           )))/(1+($X$2*F1893*D$8)^2))),           V_rtHz(E1893)/($X$2*D$8*(E1893*C$1017+E1893+F1893)),V_rtHz(F1893)*SQRT(Sum_Sq(E1893*D$8*$X$2*C$1017,1))/($X$2*D$8*(E1893*C$1017+E1893+F1893))))/SQRT(Sum_Sq(1/(1+$A1893)+$AC$2/$I$2-1/(1+(1+F1893/E1893)/C$1017),$X$2/$I$2)),IF(F1894&lt;0,"A",C1894))</f>
        <v>1.1258474714674741E-6</v>
      </c>
      <c r="E1893" s="13">
        <f t="shared" si="702"/>
        <v>1210.616935911421</v>
      </c>
      <c r="F1893" s="12">
        <f t="shared" si="726"/>
        <v>8128.50422267057</v>
      </c>
      <c r="H1893" s="13">
        <f>IF(K1893&gt;0,SQRT(Sum_Sq($AI$2,V_rtHz($AH$2)/(1+1/$A1893),V_rtHz($AH$2*$A1893)/(1+$A1893),$AN$2*$AH$2/(1+1/$A1893),$AM$2*SQRT(Sum_Sq(K1893,1/($X$2*I$8*(1+H$1017+K1893/J1893))))/SQRT(Sum_Sq($X$2*K1893*I$8,1)),                   $AQ$2*SQRT(Sum_Sq($AH$2/(1+1/$A1893)+K1893*( 1/(H$1017+1+K1893/J1893)-1)/(1+($X$2*K1893*I$8)^2), (K1893^2*I$8*$X$2+1/($X$2*I$8*(H$1017+1+K1893/J1893           )))/(1+($X$2*K1893*I$8)^2))),           V_rtHz(J1893)/($X$2*I$8*(J1893*H$1017+J1893+K1893)),V_rtHz(K1893)*SQRT(Sum_Sq(J1893*I$8*$X$2*H$1017,1))/($X$2*I$8*(J1893*H$1017+J1893+K1893))))/SQRT(Sum_Sq(1/(1+$A1893)+$AC$2/$I$2-1/(1+(1+K1893/J1893)/H$1017),$X$2/$I$2)),IF(K1894&lt;0,"A",H1894))</f>
        <v>1.2730832405935106E-6</v>
      </c>
      <c r="J1893" s="13">
        <f t="shared" si="703"/>
        <v>1151.4496347240906</v>
      </c>
      <c r="K1893" s="12">
        <f t="shared" si="727"/>
        <v>27025.418910589797</v>
      </c>
      <c r="M1893" s="13">
        <f>IF(P1893&gt;0,SQRT(Sum_Sq($AI$2,V_rtHz($AH$2)/(1+1/$A1893),V_rtHz($AH$2*$A1893)/(1+$A1893),$AN$2*$AH$2/(1+1/$A1893),$AM$2*SQRT(Sum_Sq(P1893,1/($X$2*N$8*(1+M$1017+P1893/O1893))))/SQRT(Sum_Sq($X$2*P1893*N$8,1)),                   $AQ$2*SQRT(Sum_Sq($AH$2/(1+1/$A1893)+P1893*( 1/(M$1017+1+P1893/O1893)-1)/(1+($X$2*P1893*N$8)^2), (P1893^2*N$8*$X$2+1/($X$2*N$8*(M$1017+1+P1893/O1893           )))/(1+($X$2*P1893*N$8)^2))),           V_rtHz(O1893)/($X$2*N$8*(O1893*M$1017+O1893+P1893)),V_rtHz(P1893)*SQRT(Sum_Sq(O1893*N$8*$X$2*M$1017,1))/($X$2*N$8*(O1893*M$1017+O1893+P1893))))/SQRT(Sum_Sq(1/(1+$A1893)+$AC$2/$I$2-1/(1+(1+P1893/O1893)/M$1017),$X$2/$I$2)),IF(P1894&lt;0,"A",M1894))</f>
        <v>1.7368003375395508E-6</v>
      </c>
      <c r="O1893" s="13">
        <f t="shared" si="704"/>
        <v>1134.4900719298294</v>
      </c>
      <c r="P1893" s="12">
        <f t="shared" si="728"/>
        <v>86739.453425566404</v>
      </c>
      <c r="R1893" s="13">
        <f>IF(U1893&gt;0,SQRT(Sum_Sq($AI$2,V_rtHz($AH$2)/(1+1/$A1893),V_rtHz($AH$2*$A1893)/(1+$A1893),$AN$2*$AH$2/(1+1/$A1893),$AM$2*SQRT(Sum_Sq(U1893,1/($X$2*S$8*(1+R$1017+U1893/T1893))))/SQRT(Sum_Sq($X$2*U1893*S$8,1)),                   $AQ$2*SQRT(Sum_Sq($AH$2/(1+1/$A1893)+U1893*( 1/(R$1017+1+U1893/T1893)-1)/(1+($X$2*U1893*S$8)^2), (U1893^2*S$8*$X$2+1/($X$2*S$8*(R$1017+1+U1893/T1893           )))/(1+($X$2*U1893*S$8)^2))),           V_rtHz(T1893)/($X$2*S$8*(T1893*R$1017+T1893+U1893)),V_rtHz(U1893)*SQRT(Sum_Sq(T1893*S$8*$X$2*R$1017,1))/($X$2*S$8*(T1893*R$1017+T1893+U1893))))/SQRT(Sum_Sq(1/(1+$A1893)+$AC$2/$I$2-1/(1+(1+U1893/T1893)/R$1017),$X$2/$I$2)),IF(U1894&lt;0,"A",R1894))</f>
        <v>2.739903783742092E-6</v>
      </c>
      <c r="T1893" s="13">
        <f t="shared" si="705"/>
        <v>1129.2826847691676</v>
      </c>
      <c r="U1893" s="12">
        <f t="shared" si="729"/>
        <v>275559.07083818386</v>
      </c>
      <c r="X1893" s="13">
        <f>IF(AA1893&gt;0,SQRT(Sum_Sq($AI$2,V_rtHz($AH$2)/(1+1/$A1893),V_rtHz($AH$2*$A1893)/(1+$A1893),$AN$2*$AH$2/(1+1/$A1893),$AM$2*SQRT(Sum_Sq(AA1893,1/($X$2*Y$8*(1+X$1017+AA1893/Z1893))))/SQRT(Sum_Sq($X$2*AA1893*Y$8,1)),                   $AQ$2*SQRT(Sum_Sq($AH$2/(1+1/$A1893)+AA1893*( 1/(X$1017+1+AA1893/Z1893)-1)/(1+($X$2*AA1893*Y$8)^2), (AA1893^2*Y$8*$X$2+1/($X$2*Y$8*(X$1017+1+AA1893/Z1893           )))/(1+($X$2*AA1893*Y$8)^2))),           V_rtHz(Z1893)/($X$2*Y$8*(Z1893*X$1017+Z1893+AA1893)),V_rtHz(AA1893)*SQRT(Sum_Sq(Z1893*Y$8*$X$2*X$1017,1))/($X$2*Y$8*(Z1893*X$1017+Z1893+AA1893))))/SQRT(Sum_Sq(1/(1+$A1893)+$AC$2/$I$2-1/(1+(1+AA1893/Z1893)/X$1017),$X$2/$I$2)),IF(AA1894&lt;0,"A",X1894))</f>
        <v>4.6617866503004947E-6</v>
      </c>
      <c r="Z1893" s="13">
        <f t="shared" si="706"/>
        <v>1127.6509938247987</v>
      </c>
      <c r="AA1893" s="12">
        <f t="shared" si="730"/>
        <v>872655.18582262623</v>
      </c>
      <c r="AC1893" s="13">
        <f>IF(AF1893&gt;0,SQRT(Sum_Sq($AI$2,V_rtHz($AH$2)/(1+1/$A1893),V_rtHz($AH$2*$A1893)/(1+$A1893),$AN$2*$AH$2/(1+1/$A1893),$AM$2*SQRT(Sum_Sq(AF1893,1/($X$2*AD$8*(1+AC$1017+AF1893/AE1893))))/SQRT(Sum_Sq($X$2*AF1893*AD$8,1)),                   $AQ$2*SQRT(Sum_Sq($AH$2/(1+1/$A1893)+AF1893*( 1/(AC$1017+1+AF1893/AE1893)-1)/(1+($X$2*AF1893*AD$8)^2), (AF1893^2*AD$8*$X$2+1/($X$2*AD$8*(AC$1017+1+AF1893/AE1893           )))/(1+($X$2*AF1893*AD$8)^2))),           V_rtHz(AE1893)/($X$2*AD$8*(AE1893*AC$1017+AE1893+AF1893)),V_rtHz(AF1893)*SQRT(Sum_Sq(AE1893*AD$8*$X$2*AC$1017,1))/($X$2*AD$8*(AE1893*AC$1017+AE1893+AF1893))))/SQRT(Sum_Sq(1/(1+$A1893)+$AC$2/$I$2-1/(1+(1+AF1893/AE1893)/AC$1017),$X$2/$I$2)),IF(AF1894&lt;0,"A",AC1894))</f>
        <v>8.1692907012526351E-6</v>
      </c>
      <c r="AE1893" s="13">
        <f t="shared" si="707"/>
        <v>1127.1364943406131</v>
      </c>
      <c r="AF1893" s="12">
        <f t="shared" si="731"/>
        <v>2760837.6526809884</v>
      </c>
      <c r="AG1893" s="13"/>
      <c r="AH1893" s="13">
        <f>IF(AK1893&gt;0,SQRT(Sum_Sq($AI$2,V_rtHz($AH$2)/(1+1/$A1893),V_rtHz($AH$2*$A1893)/(1+$A1893),$AN$2*$AH$2/(1+1/$A1893),$AM$2*SQRT(Sum_Sq(AK1893,1/($X$2*AI$8*(1+AH$1017+AK1893/AJ1893))))/SQRT(Sum_Sq($X$2*AK1893*AI$8,1)),                   $AQ$2*SQRT(Sum_Sq($AH$2/(1+1/$A1893)+AK1893*( 1/(AH$1017+1+AK1893/AJ1893)-1)/(1+($X$2*AK1893*AI$8)^2), (AK1893^2*AI$8*$X$2+1/($X$2*AI$8*(AH$1017+1+AK1893/AJ1893           )))/(1+($X$2*AK1893*AI$8)^2))),           V_rtHz(AJ1893)/($X$2*AI$8*(AJ1893*AH$1017+AJ1893+AK1893)),V_rtHz(AK1893)*SQRT(Sum_Sq(AJ1893*AI$8*$X$2*AH$1017,1))/($X$2*AI$8*(AJ1893*AH$1017+AJ1893+AK1893))))/SQRT(Sum_Sq(1/(1+$A1893)+$AC$2/$I$2-1/(1+(1+AK1893/AJ1893)/AH$1017),$X$2/$I$2)),IF(AK1894&lt;0,"A",AH1894))</f>
        <v>1.4463616390040017E-5</v>
      </c>
      <c r="AI1893" s="13"/>
      <c r="AJ1893" s="13">
        <f t="shared" si="708"/>
        <v>1126.9739434538872</v>
      </c>
      <c r="AK1893" s="12">
        <f t="shared" si="732"/>
        <v>8731794.4951183684</v>
      </c>
      <c r="AM1893" s="13">
        <f>IF(AP1893&gt;0,SQRT(Sum_Sq($AI$2,V_rtHz($AH$2)/(1+1/$A1893),V_rtHz($AH$2*$A1893)/(1+$A1893),$AN$2*$AH$2/(1+1/$A1893),$AM$2*SQRT(Sum_Sq(AP1893,1/($X$2*AN$8*(1+AM$1017+AP1893/AO1893))))/SQRT(Sum_Sq($X$2*AP1893*AN$8,1)),                   $AQ$2*SQRT(Sum_Sq($AH$2/(1+1/$A1893)+AP1893*( 1/(AM$1017+1+AP1893/AO1893)-1)/(1+($X$2*AP1893*AN$8)^2), (AP1893^2*AN$8*$X$2+1/($X$2*AN$8*(AM$1017+1+AP1893/AO1893           )))/(1+($X$2*AP1893*AN$8)^2))),           V_rtHz(AO1893)/($X$2*AN$8*(AO1893*AM$1017+AO1893+AP1893)),V_rtHz(AP1893)*SQRT(Sum_Sq(AO1893*AN$8*$X$2*AM$1017,1))/($X$2*AN$8*(AO1893*AM$1017+AO1893+AP1893))))/SQRT(Sum_Sq(1/(1+$A1893)+$AC$2/$I$2-1/(1+(1+AP1893/AO1893)/AM$1017),$X$2/$I$2)),IF(AP1894&lt;0,"A",AM1894))</f>
        <v>2.5711333109578514E-5</v>
      </c>
      <c r="AO1893" s="13">
        <f t="shared" si="709"/>
        <v>1126.922555147497</v>
      </c>
      <c r="AP1893" s="12">
        <f t="shared" si="733"/>
        <v>27613617.804278698</v>
      </c>
      <c r="AR1893" s="13">
        <f t="shared" si="710"/>
        <v>31506.815879885431</v>
      </c>
      <c r="AS1893" s="13">
        <f t="shared" si="711"/>
        <v>0.34465664218175168</v>
      </c>
      <c r="AV1893" s="13"/>
      <c r="AW1893" s="13">
        <f t="shared" si="712"/>
        <v>9963.3300000000036</v>
      </c>
      <c r="AX1893" s="13">
        <f t="shared" si="713"/>
        <v>1.0898999999999957</v>
      </c>
      <c r="AZ1893" s="13"/>
      <c r="BA1893" s="13"/>
      <c r="BB1893" s="13">
        <f t="shared" si="714"/>
        <v>3150.681587988543</v>
      </c>
      <c r="BC1893" s="13">
        <f t="shared" si="715"/>
        <v>3.4465664218174945</v>
      </c>
      <c r="BD1893" s="13"/>
      <c r="BE1893" s="13"/>
      <c r="BG1893" s="13">
        <f t="shared" si="716"/>
        <v>996.3330000000002</v>
      </c>
      <c r="BH1893" s="13">
        <f t="shared" si="717"/>
        <v>10.899000000000013</v>
      </c>
      <c r="BI1893" s="13"/>
      <c r="BL1893" s="13">
        <f t="shared" si="718"/>
        <v>315.06815879885437</v>
      </c>
      <c r="BM1893" s="13">
        <f t="shared" si="719"/>
        <v>34.465664218174894</v>
      </c>
      <c r="BP1893" s="13"/>
      <c r="BQ1893" s="13">
        <f t="shared" si="720"/>
        <v>99.633300000000006</v>
      </c>
      <c r="BR1893" s="13">
        <f t="shared" si="721"/>
        <v>108.99000000000078</v>
      </c>
      <c r="BT1893" s="13"/>
      <c r="BU1893" s="13"/>
      <c r="BV1893" s="13">
        <f t="shared" si="722"/>
        <v>31.50681587988543</v>
      </c>
      <c r="BW1893" s="13">
        <f t="shared" si="723"/>
        <v>344.65664218175044</v>
      </c>
      <c r="CA1893" s="13">
        <f t="shared" si="724"/>
        <v>9.9633299999999991</v>
      </c>
      <c r="CB1893" s="13">
        <f t="shared" si="725"/>
        <v>1089.8999999999976</v>
      </c>
    </row>
    <row r="1894" spans="1:80" x14ac:dyDescent="0.3">
      <c r="A1894" s="13">
        <f t="shared" si="701"/>
        <v>1.9054607179632461</v>
      </c>
      <c r="C1894" s="13">
        <f>IF(F1894&gt;0,SQRT(Sum_Sq($AI$2,V_rtHz($AH$2)/(1+1/$A1894),V_rtHz($AH$2*$A1894)/(1+$A1894),$AN$2*$AH$2/(1+1/$A1894),$AM$2*SQRT(Sum_Sq(F1894,1/($X$2*D$8*(1+C$1017+F1894/E1894))))/SQRT(Sum_Sq($X$2*F1894*D$8,1)),                   $AQ$2*SQRT(Sum_Sq($AH$2/(1+1/$A1894)+F1894*( 1/(C$1017+1+F1894/E1894)-1)/(1+($X$2*F1894*D$8)^2), (F1894^2*D$8*$X$2+1/($X$2*D$8*(C$1017+1+F1894/E1894           )))/(1+($X$2*F1894*D$8)^2))),           V_rtHz(E1894)/($X$2*D$8*(E1894*C$1017+E1894+F1894)),V_rtHz(F1894)*SQRT(Sum_Sq(E1894*D$8*$X$2*C$1017,1))/($X$2*D$8*(E1894*C$1017+E1894+F1894))))/SQRT(Sum_Sq(1/(1+$A1894)+$AC$2/$I$2-1/(1+(1+F1894/E1894)/C$1017),$X$2/$I$2)),IF(F1895&lt;0,"A",C1895))</f>
        <v>1.1385216441133306E-6</v>
      </c>
      <c r="E1894" s="13">
        <f t="shared" si="702"/>
        <v>1201.310006244729</v>
      </c>
      <c r="F1894" s="12">
        <f t="shared" si="726"/>
        <v>8191.4783231962856</v>
      </c>
      <c r="H1894" s="13">
        <f>IF(K1894&gt;0,SQRT(Sum_Sq($AI$2,V_rtHz($AH$2)/(1+1/$A1894),V_rtHz($AH$2*$A1894)/(1+$A1894),$AN$2*$AH$2/(1+1/$A1894),$AM$2*SQRT(Sum_Sq(K1894,1/($X$2*I$8*(1+H$1017+K1894/J1894))))/SQRT(Sum_Sq($X$2*K1894*I$8,1)),                   $AQ$2*SQRT(Sum_Sq($AH$2/(1+1/$A1894)+K1894*( 1/(H$1017+1+K1894/J1894)-1)/(1+($X$2*K1894*I$8)^2), (K1894^2*I$8*$X$2+1/($X$2*I$8*(H$1017+1+K1894/J1894           )))/(1+($X$2*K1894*I$8)^2))),           V_rtHz(J1894)/($X$2*I$8*(J1894*H$1017+J1894+K1894)),V_rtHz(K1894)*SQRT(Sum_Sq(J1894*I$8*$X$2*H$1017,1))/($X$2*I$8*(J1894*H$1017+J1894+K1894))))/SQRT(Sum_Sq(1/(1+$A1894)+$AC$2/$I$2-1/(1+(1+K1894/J1894)/H$1017),$X$2/$I$2)),IF(K1895&lt;0,"A",H1895))</f>
        <v>1.2875670399335912E-6</v>
      </c>
      <c r="J1894" s="13">
        <f t="shared" si="703"/>
        <v>1143.4466818776671</v>
      </c>
      <c r="K1894" s="12">
        <f t="shared" si="727"/>
        <v>27214.569097147803</v>
      </c>
      <c r="M1894" s="13">
        <f>IF(P1894&gt;0,SQRT(Sum_Sq($AI$2,V_rtHz($AH$2)/(1+1/$A1894),V_rtHz($AH$2*$A1894)/(1+$A1894),$AN$2*$AH$2/(1+1/$A1894),$AM$2*SQRT(Sum_Sq(P1894,1/($X$2*N$8*(1+M$1017+P1894/O1894))))/SQRT(Sum_Sq($X$2*P1894*N$8,1)),                   $AQ$2*SQRT(Sum_Sq($AH$2/(1+1/$A1894)+P1894*( 1/(M$1017+1+P1894/O1894)-1)/(1+($X$2*P1894*N$8)^2), (P1894^2*N$8*$X$2+1/($X$2*N$8*(M$1017+1+P1894/O1894           )))/(1+($X$2*P1894*N$8)^2))),           V_rtHz(O1894)/($X$2*N$8*(O1894*M$1017+O1894+P1894)),V_rtHz(P1894)*SQRT(Sum_Sq(O1894*N$8*$X$2*M$1017,1))/($X$2*N$8*(O1894*M$1017+O1894+P1894))))/SQRT(Sum_Sq(1/(1+$A1894)+$AC$2/$I$2-1/(1+(1+P1894/O1894)/M$1017),$X$2/$I$2)),IF(P1895&lt;0,"A",M1895))</f>
        <v>1.7556950520560006E-6</v>
      </c>
      <c r="O1894" s="13">
        <f t="shared" si="704"/>
        <v>1126.8370068998231</v>
      </c>
      <c r="P1894" s="12">
        <f t="shared" si="728"/>
        <v>87328.556085195392</v>
      </c>
      <c r="R1894" s="13">
        <f>IF(U1894&gt;0,SQRT(Sum_Sq($AI$2,V_rtHz($AH$2)/(1+1/$A1894),V_rtHz($AH$2*$A1894)/(1+$A1894),$AN$2*$AH$2/(1+1/$A1894),$AM$2*SQRT(Sum_Sq(U1894,1/($X$2*S$8*(1+R$1017+U1894/T1894))))/SQRT(Sum_Sq($X$2*U1894*S$8,1)),                   $AQ$2*SQRT(Sum_Sq($AH$2/(1+1/$A1894)+U1894*( 1/(R$1017+1+U1894/T1894)-1)/(1+($X$2*U1894*S$8)^2), (U1894^2*S$8*$X$2+1/($X$2*S$8*(R$1017+1+U1894/T1894           )))/(1+($X$2*U1894*S$8)^2))),           V_rtHz(T1894)/($X$2*S$8*(T1894*R$1017+T1894+U1894)),V_rtHz(U1894)*SQRT(Sum_Sq(T1894*S$8*$X$2*R$1017,1))/($X$2*S$8*(T1894*R$1017+T1894+U1894))))/SQRT(Sum_Sq(1/(1+$A1894)+$AC$2/$I$2-1/(1+(1+U1894/T1894)/R$1017),$X$2/$I$2)),IF(U1895&lt;0,"A",R1895))</f>
        <v>2.7686226458273741E-6</v>
      </c>
      <c r="T1894" s="13">
        <f t="shared" si="705"/>
        <v>1121.7349662146912</v>
      </c>
      <c r="U1894" s="12">
        <f t="shared" si="729"/>
        <v>277413.20071240724</v>
      </c>
      <c r="X1894" s="13">
        <f>IF(AA1894&gt;0,SQRT(Sum_Sq($AI$2,V_rtHz($AH$2)/(1+1/$A1894),V_rtHz($AH$2*$A1894)/(1+$A1894),$AN$2*$AH$2/(1+1/$A1894),$AM$2*SQRT(Sum_Sq(AA1894,1/($X$2*Y$8*(1+X$1017+AA1894/Z1894))))/SQRT(Sum_Sq($X$2*AA1894*Y$8,1)),                   $AQ$2*SQRT(Sum_Sq($AH$2/(1+1/$A1894)+AA1894*( 1/(X$1017+1+AA1894/Z1894)-1)/(1+($X$2*AA1894*Y$8)^2), (AA1894^2*Y$8*$X$2+1/($X$2*Y$8*(X$1017+1+AA1894/Z1894           )))/(1+($X$2*AA1894*Y$8)^2))),           V_rtHz(Z1894)/($X$2*Y$8*(Z1894*X$1017+Z1894+AA1894)),V_rtHz(AA1894)*SQRT(Sum_Sq(Z1894*Y$8*$X$2*X$1017,1))/($X$2*Y$8*(Z1894*X$1017+Z1894+AA1894))))/SQRT(Sum_Sq(1/(1+$A1894)+$AC$2/$I$2-1/(1+(1+AA1894/Z1894)/X$1017),$X$2/$I$2)),IF(AA1895&lt;0,"A",X1895))</f>
        <v>4.709813211160367E-6</v>
      </c>
      <c r="Z1894" s="13">
        <f t="shared" si="706"/>
        <v>1120.1360844790513</v>
      </c>
      <c r="AA1894" s="12">
        <f t="shared" si="730"/>
        <v>878509.76429967198</v>
      </c>
      <c r="AC1894" s="13">
        <f>IF(AF1894&gt;0,SQRT(Sum_Sq($AI$2,V_rtHz($AH$2)/(1+1/$A1894),V_rtHz($AH$2*$A1894)/(1+$A1894),$AN$2*$AH$2/(1+1/$A1894),$AM$2*SQRT(Sum_Sq(AF1894,1/($X$2*AD$8*(1+AC$1017+AF1894/AE1894))))/SQRT(Sum_Sq($X$2*AF1894*AD$8,1)),                   $AQ$2*SQRT(Sum_Sq($AH$2/(1+1/$A1894)+AF1894*( 1/(AC$1017+1+AF1894/AE1894)-1)/(1+($X$2*AF1894*AD$8)^2), (AF1894^2*AD$8*$X$2+1/($X$2*AD$8*(AC$1017+1+AF1894/AE1894           )))/(1+($X$2*AF1894*AD$8)^2))),           V_rtHz(AE1894)/($X$2*AD$8*(AE1894*AC$1017+AE1894+AF1894)),V_rtHz(AF1894)*SQRT(Sum_Sq(AE1894*AD$8*$X$2*AC$1017,1))/($X$2*AD$8*(AE1894*AC$1017+AE1894+AF1894))))/SQRT(Sum_Sq(1/(1+$A1894)+$AC$2/$I$2-1/(1+(1+AF1894/AE1894)/AC$1017),$X$2/$I$2)),IF(AF1895&lt;0,"A",AC1895))</f>
        <v>8.2529318621295714E-6</v>
      </c>
      <c r="AE1894" s="13">
        <f t="shared" si="707"/>
        <v>1119.6319105186517</v>
      </c>
      <c r="AF1894" s="12">
        <f t="shared" si="731"/>
        <v>2779342.7858311986</v>
      </c>
      <c r="AG1894" s="13"/>
      <c r="AH1894" s="13">
        <f>IF(AK1894&gt;0,SQRT(Sum_Sq($AI$2,V_rtHz($AH$2)/(1+1/$A1894),V_rtHz($AH$2*$A1894)/(1+$A1894),$AN$2*$AH$2/(1+1/$A1894),$AM$2*SQRT(Sum_Sq(AK1894,1/($X$2*AI$8*(1+AH$1017+AK1894/AJ1894))))/SQRT(Sum_Sq($X$2*AK1894*AI$8,1)),                   $AQ$2*SQRT(Sum_Sq($AH$2/(1+1/$A1894)+AK1894*( 1/(AH$1017+1+AK1894/AJ1894)-1)/(1+($X$2*AK1894*AI$8)^2), (AK1894^2*AI$8*$X$2+1/($X$2*AI$8*(AH$1017+1+AK1894/AJ1894           )))/(1+($X$2*AK1894*AI$8)^2))),           V_rtHz(AJ1894)/($X$2*AI$8*(AJ1894*AH$1017+AJ1894+AK1894)),V_rtHz(AK1894)*SQRT(Sum_Sq(AJ1894*AI$8*$X$2*AH$1017,1))/($X$2*AI$8*(AJ1894*AH$1017+AJ1894+AK1894))))/SQRT(Sum_Sq(1/(1+$A1894)+$AC$2/$I$2-1/(1+(1+AK1894/AJ1894)/AH$1017),$X$2/$I$2)),IF(AK1895&lt;0,"A",AH1895))</f>
        <v>1.4611430542043468E-5</v>
      </c>
      <c r="AI1894" s="13"/>
      <c r="AJ1894" s="13">
        <f t="shared" si="708"/>
        <v>1119.4726199072734</v>
      </c>
      <c r="AK1894" s="12">
        <f t="shared" si="732"/>
        <v>8790304.2027125116</v>
      </c>
      <c r="AM1894" s="13">
        <f>IF(AP1894&gt;0,SQRT(Sum_Sq($AI$2,V_rtHz($AH$2)/(1+1/$A1894),V_rtHz($AH$2*$A1894)/(1+$A1894),$AN$2*$AH$2/(1+1/$A1894),$AM$2*SQRT(Sum_Sq(AP1894,1/($X$2*AN$8*(1+AM$1017+AP1894/AO1894))))/SQRT(Sum_Sq($X$2*AP1894*AN$8,1)),                   $AQ$2*SQRT(Sum_Sq($AH$2/(1+1/$A1894)+AP1894*( 1/(AM$1017+1+AP1894/AO1894)-1)/(1+($X$2*AP1894*AN$8)^2), (AP1894^2*AN$8*$X$2+1/($X$2*AN$8*(AM$1017+1+AP1894/AO1894           )))/(1+($X$2*AP1894*AN$8)^2))),           V_rtHz(AO1894)/($X$2*AN$8*(AO1894*AM$1017+AO1894+AP1894)),V_rtHz(AP1894)*SQRT(Sum_Sq(AO1894*AN$8*$X$2*AM$1017,1))/($X$2*AN$8*(AO1894*AM$1017+AO1894+AP1894))))/SQRT(Sum_Sq(1/(1+$A1894)+$AC$2/$I$2-1/(1+(1+AP1894/AO1894)/AM$1017),$X$2/$I$2)),IF(AP1895&lt;0,"A",AM1895))</f>
        <v>2.5974122735222792E-5</v>
      </c>
      <c r="AO1894" s="13">
        <f t="shared" si="709"/>
        <v>1119.4222620970286</v>
      </c>
      <c r="AP1894" s="12">
        <f t="shared" si="733"/>
        <v>27798633.086472336</v>
      </c>
      <c r="AR1894" s="13">
        <f t="shared" si="710"/>
        <v>31506.815879885431</v>
      </c>
      <c r="AS1894" s="13">
        <f t="shared" si="711"/>
        <v>0.34465664218175057</v>
      </c>
      <c r="AV1894" s="13"/>
      <c r="AW1894" s="13">
        <f t="shared" si="712"/>
        <v>9963.3300000000036</v>
      </c>
      <c r="AX1894" s="13">
        <f t="shared" si="713"/>
        <v>1.0898999999999957</v>
      </c>
      <c r="AZ1894" s="13"/>
      <c r="BA1894" s="13"/>
      <c r="BB1894" s="13">
        <f t="shared" si="714"/>
        <v>3150.681587988543</v>
      </c>
      <c r="BC1894" s="13">
        <f t="shared" si="715"/>
        <v>3.4465664218174945</v>
      </c>
      <c r="BD1894" s="13"/>
      <c r="BE1894" s="13"/>
      <c r="BG1894" s="13">
        <f t="shared" si="716"/>
        <v>996.3330000000002</v>
      </c>
      <c r="BH1894" s="13">
        <f t="shared" si="717"/>
        <v>10.899000000000047</v>
      </c>
      <c r="BI1894" s="13"/>
      <c r="BL1894" s="13">
        <f t="shared" si="718"/>
        <v>315.06815879885437</v>
      </c>
      <c r="BM1894" s="13">
        <f t="shared" si="719"/>
        <v>34.465664218174894</v>
      </c>
      <c r="BP1894" s="13"/>
      <c r="BQ1894" s="13">
        <f t="shared" si="720"/>
        <v>99.633300000000006</v>
      </c>
      <c r="BR1894" s="13">
        <f t="shared" si="721"/>
        <v>108.99000000000012</v>
      </c>
      <c r="BT1894" s="13"/>
      <c r="BU1894" s="13"/>
      <c r="BV1894" s="13">
        <f t="shared" si="722"/>
        <v>31.50681587988543</v>
      </c>
      <c r="BW1894" s="13">
        <f t="shared" si="723"/>
        <v>344.65664218175152</v>
      </c>
      <c r="CA1894" s="13">
        <f t="shared" si="724"/>
        <v>9.9633299999999991</v>
      </c>
      <c r="CB1894" s="13">
        <f t="shared" si="725"/>
        <v>1089.9000000000001</v>
      </c>
    </row>
    <row r="1895" spans="1:80" x14ac:dyDescent="0.3">
      <c r="A1895" s="13">
        <f t="shared" si="701"/>
        <v>1.9319683170169206</v>
      </c>
      <c r="C1895" s="13">
        <f>IF(F1895&gt;0,SQRT(Sum_Sq($AI$2,V_rtHz($AH$2)/(1+1/$A1895),V_rtHz($AH$2*$A1895)/(1+$A1895),$AN$2*$AH$2/(1+1/$A1895),$AM$2*SQRT(Sum_Sq(F1895,1/($X$2*D$8*(1+C$1017+F1895/E1895))))/SQRT(Sum_Sq($X$2*F1895*D$8,1)),                   $AQ$2*SQRT(Sum_Sq($AH$2/(1+1/$A1895)+F1895*( 1/(C$1017+1+F1895/E1895)-1)/(1+($X$2*F1895*D$8)^2), (F1895^2*D$8*$X$2+1/($X$2*D$8*(C$1017+1+F1895/E1895           )))/(1+($X$2*F1895*D$8)^2))),           V_rtHz(E1895)/($X$2*D$8*(E1895*C$1017+E1895+F1895)),V_rtHz(F1895)*SQRT(Sum_Sq(E1895*D$8*$X$2*C$1017,1))/($X$2*D$8*(E1895*C$1017+E1895+F1895))))/SQRT(Sum_Sq(1/(1+$A1895)+$AC$2/$I$2-1/(1+(1+F1895/E1895)/C$1017),$X$2/$I$2)),IF(F1896&lt;0,"A",C1896))</f>
        <v>1.1514391734116409E-6</v>
      </c>
      <c r="E1895" s="13">
        <f t="shared" si="702"/>
        <v>1192.0919090069081</v>
      </c>
      <c r="F1895" s="12">
        <f t="shared" si="726"/>
        <v>8254.8206235124017</v>
      </c>
      <c r="H1895" s="13">
        <f>IF(K1895&gt;0,SQRT(Sum_Sq($AI$2,V_rtHz($AH$2)/(1+1/$A1895),V_rtHz($AH$2*$A1895)/(1+$A1895),$AN$2*$AH$2/(1+1/$A1895),$AM$2*SQRT(Sum_Sq(K1895,1/($X$2*I$8*(1+H$1017+K1895/J1895))))/SQRT(Sum_Sq($X$2*K1895*I$8,1)),                   $AQ$2*SQRT(Sum_Sq($AH$2/(1+1/$A1895)+K1895*( 1/(H$1017+1+K1895/J1895)-1)/(1+($X$2*K1895*I$8)^2), (K1895^2*I$8*$X$2+1/($X$2*I$8*(H$1017+1+K1895/J1895           )))/(1+($X$2*K1895*I$8)^2))),           V_rtHz(J1895)/($X$2*I$8*(J1895*H$1017+J1895+K1895)),V_rtHz(K1895)*SQRT(Sum_Sq(J1895*I$8*$X$2*H$1017,1))/($X$2*I$8*(J1895*H$1017+J1895+K1895))))/SQRT(Sum_Sq(1/(1+$A1895)+$AC$2/$I$2-1/(1+(1+K1895/J1895)/H$1017),$X$2/$I$2)),IF(K1896&lt;0,"A",H1896))</f>
        <v>1.3023134802409779E-6</v>
      </c>
      <c r="J1895" s="13">
        <f t="shared" si="703"/>
        <v>1135.5022650806075</v>
      </c>
      <c r="K1895" s="12">
        <f t="shared" si="727"/>
        <v>27404.97283874208</v>
      </c>
      <c r="M1895" s="13">
        <f>IF(P1895&gt;0,SQRT(Sum_Sq($AI$2,V_rtHz($AH$2)/(1+1/$A1895),V_rtHz($AH$2*$A1895)/(1+$A1895),$AN$2*$AH$2/(1+1/$A1895),$AM$2*SQRT(Sum_Sq(P1895,1/($X$2*N$8*(1+M$1017+P1895/O1895))))/SQRT(Sum_Sq($X$2*P1895*N$8,1)),                   $AQ$2*SQRT(Sum_Sq($AH$2/(1+1/$A1895)+P1895*( 1/(M$1017+1+P1895/O1895)-1)/(1+($X$2*P1895*N$8)^2), (P1895^2*N$8*$X$2+1/($X$2*N$8*(M$1017+1+P1895/O1895           )))/(1+($X$2*P1895*N$8)^2))),           V_rtHz(O1895)/($X$2*N$8*(O1895*M$1017+O1895+P1895)),V_rtHz(P1895)*SQRT(Sum_Sq(O1895*N$8*$X$2*M$1017,1))/($X$2*N$8*(O1895*M$1017+O1895+P1895))))/SQRT(Sum_Sq(1/(1+$A1895)+$AC$2/$I$2-1/(1+(1+P1895/O1895)/M$1017),$X$2/$I$2)),IF(P1896&lt;0,"A",M1896))</f>
        <v>1.7749184960454777E-6</v>
      </c>
      <c r="O1895" s="13">
        <f t="shared" si="704"/>
        <v>1119.2351783877866</v>
      </c>
      <c r="P1895" s="12">
        <f t="shared" si="728"/>
        <v>87921.690325775358</v>
      </c>
      <c r="R1895" s="13">
        <f>IF(U1895&gt;0,SQRT(Sum_Sq($AI$2,V_rtHz($AH$2)/(1+1/$A1895),V_rtHz($AH$2*$A1895)/(1+$A1895),$AN$2*$AH$2/(1+1/$A1895),$AM$2*SQRT(Sum_Sq(U1895,1/($X$2*S$8*(1+R$1017+U1895/T1895))))/SQRT(Sum_Sq($X$2*U1895*S$8,1)),                   $AQ$2*SQRT(Sum_Sq($AH$2/(1+1/$A1895)+U1895*( 1/(R$1017+1+U1895/T1895)-1)/(1+($X$2*U1895*S$8)^2), (U1895^2*S$8*$X$2+1/($X$2*S$8*(R$1017+1+U1895/T1895           )))/(1+($X$2*U1895*S$8)^2))),           V_rtHz(T1895)/($X$2*S$8*(T1895*R$1017+T1895+U1895)),V_rtHz(U1895)*SQRT(Sum_Sq(T1895*S$8*$X$2*R$1017,1))/($X$2*S$8*(T1895*R$1017+T1895+U1895))))/SQRT(Sum_Sq(1/(1+$A1895)+$AC$2/$I$2-1/(1+(1+U1895/T1895)/R$1017),$X$2/$I$2)),IF(U1896&lt;0,"A",R1896))</f>
        <v>2.7978259849690569E-6</v>
      </c>
      <c r="T1895" s="13">
        <f t="shared" si="705"/>
        <v>1114.2363569206489</v>
      </c>
      <c r="U1895" s="12">
        <f t="shared" si="729"/>
        <v>279280.14141330222</v>
      </c>
      <c r="X1895" s="13">
        <f>IF(AA1895&gt;0,SQRT(Sum_Sq($AI$2,V_rtHz($AH$2)/(1+1/$A1895),V_rtHz($AH$2*$A1895)/(1+$A1895),$AN$2*$AH$2/(1+1/$A1895),$AM$2*SQRT(Sum_Sq(AA1895,1/($X$2*Y$8*(1+X$1017+AA1895/Z1895))))/SQRT(Sum_Sq($X$2*AA1895*Y$8,1)),                   $AQ$2*SQRT(Sum_Sq($AH$2/(1+1/$A1895)+AA1895*( 1/(X$1017+1+AA1895/Z1895)-1)/(1+($X$2*AA1895*Y$8)^2), (AA1895^2*Y$8*$X$2+1/($X$2*Y$8*(X$1017+1+AA1895/Z1895           )))/(1+($X$2*AA1895*Y$8)^2))),           V_rtHz(Z1895)/($X$2*Y$8*(Z1895*X$1017+Z1895+AA1895)),V_rtHz(AA1895)*SQRT(Sum_Sq(Z1895*Y$8*$X$2*X$1017,1))/($X$2*Y$8*(Z1895*X$1017+Z1895+AA1895))))/SQRT(Sum_Sq(1/(1+$A1895)+$AC$2/$I$2-1/(1+(1+AA1895/Z1895)/X$1017),$X$2/$I$2)),IF(AA1896&lt;0,"A",X1896))</f>
        <v>4.7586379260710027E-6</v>
      </c>
      <c r="Z1895" s="13">
        <f t="shared" si="706"/>
        <v>1112.6696285949618</v>
      </c>
      <c r="AA1895" s="12">
        <f t="shared" si="730"/>
        <v>884404.91433371068</v>
      </c>
      <c r="AC1895" s="13">
        <f>IF(AF1895&gt;0,SQRT(Sum_Sq($AI$2,V_rtHz($AH$2)/(1+1/$A1895),V_rtHz($AH$2*$A1895)/(1+$A1895),$AN$2*$AH$2/(1+1/$A1895),$AM$2*SQRT(Sum_Sq(AF1895,1/($X$2*AD$8*(1+AC$1017+AF1895/AE1895))))/SQRT(Sum_Sq($X$2*AF1895*AD$8,1)),                   $AQ$2*SQRT(Sum_Sq($AH$2/(1+1/$A1895)+AF1895*( 1/(AC$1017+1+AF1895/AE1895)-1)/(1+($X$2*AF1895*AD$8)^2), (AF1895^2*AD$8*$X$2+1/($X$2*AD$8*(AC$1017+1+AF1895/AE1895           )))/(1+($X$2*AF1895*AD$8)^2))),           V_rtHz(AE1895)/($X$2*AD$8*(AE1895*AC$1017+AE1895+AF1895)),V_rtHz(AF1895)*SQRT(Sum_Sq(AE1895*AD$8*$X$2*AC$1017,1))/($X$2*AD$8*(AE1895*AC$1017+AE1895+AF1895))))/SQRT(Sum_Sq(1/(1+$A1895)+$AC$2/$I$2-1/(1+(1+AF1895/AE1895)/AC$1017),$X$2/$I$2)),IF(AF1896&lt;0,"A",AC1896))</f>
        <v>8.3379553846392223E-6</v>
      </c>
      <c r="AE1895" s="13">
        <f t="shared" si="707"/>
        <v>1112.1755744306338</v>
      </c>
      <c r="AF1895" s="12">
        <f t="shared" si="731"/>
        <v>2797976.2771534426</v>
      </c>
      <c r="AG1895" s="13"/>
      <c r="AH1895" s="13">
        <f>IF(AK1895&gt;0,SQRT(Sum_Sq($AI$2,V_rtHz($AH$2)/(1+1/$A1895),V_rtHz($AH$2*$A1895)/(1+$A1895),$AN$2*$AH$2/(1+1/$A1895),$AM$2*SQRT(Sum_Sq(AK1895,1/($X$2*AI$8*(1+AH$1017+AK1895/AJ1895))))/SQRT(Sum_Sq($X$2*AK1895*AI$8,1)),                   $AQ$2*SQRT(Sum_Sq($AH$2/(1+1/$A1895)+AK1895*( 1/(AH$1017+1+AK1895/AJ1895)-1)/(1+($X$2*AK1895*AI$8)^2), (AK1895^2*AI$8*$X$2+1/($X$2*AI$8*(AH$1017+1+AK1895/AJ1895           )))/(1+($X$2*AK1895*AI$8)^2))),           V_rtHz(AJ1895)/($X$2*AI$8*(AJ1895*AH$1017+AJ1895+AK1895)),V_rtHz(AK1895)*SQRT(Sum_Sq(AJ1895*AI$8*$X$2*AH$1017,1))/($X$2*AI$8*(AJ1895*AH$1017+AJ1895+AK1895))))/SQRT(Sum_Sq(1/(1+$A1895)+$AC$2/$I$2-1/(1+(1+AK1895/AJ1895)/AH$1017),$X$2/$I$2)),IF(AK1896&lt;0,"A",AH1896))</f>
        <v>1.4761683501596604E-5</v>
      </c>
      <c r="AI1895" s="13"/>
      <c r="AJ1895" s="13">
        <f t="shared" si="708"/>
        <v>1112.0194792020825</v>
      </c>
      <c r="AK1895" s="12">
        <f t="shared" si="732"/>
        <v>8849219.8739660904</v>
      </c>
      <c r="AM1895" s="13">
        <f>IF(AP1895&gt;0,SQRT(Sum_Sq($AI$2,V_rtHz($AH$2)/(1+1/$A1895),V_rtHz($AH$2*$A1895)/(1+$A1895),$AN$2*$AH$2/(1+1/$A1895),$AM$2*SQRT(Sum_Sq(AP1895,1/($X$2*AN$8*(1+AM$1017+AP1895/AO1895))))/SQRT(Sum_Sq($X$2*AP1895*AN$8,1)),                   $AQ$2*SQRT(Sum_Sq($AH$2/(1+1/$A1895)+AP1895*( 1/(AM$1017+1+AP1895/AO1895)-1)/(1+($X$2*AP1895*AN$8)^2), (AP1895^2*AN$8*$X$2+1/($X$2*AN$8*(AM$1017+1+AP1895/AO1895           )))/(1+($X$2*AP1895*AN$8)^2))),           V_rtHz(AO1895)/($X$2*AN$8*(AO1895*AM$1017+AO1895+AP1895)),V_rtHz(AP1895)*SQRT(Sum_Sq(AO1895*AN$8*$X$2*AM$1017,1))/($X$2*AN$8*(AO1895*AM$1017+AO1895+AP1895))))/SQRT(Sum_Sq(1/(1+$A1895)+$AC$2/$I$2-1/(1+(1+AP1895/AO1895)/AM$1017),$X$2/$I$2)),IF(AP1896&lt;0,"A",AM1896))</f>
        <v>2.6241247792561875E-5</v>
      </c>
      <c r="AO1895" s="13">
        <f t="shared" si="709"/>
        <v>1111.9701313835612</v>
      </c>
      <c r="AP1895" s="12">
        <f t="shared" si="733"/>
        <v>27984932.197904721</v>
      </c>
      <c r="AR1895" s="13">
        <f t="shared" si="710"/>
        <v>31506.815879885424</v>
      </c>
      <c r="AS1895" s="13">
        <f t="shared" si="711"/>
        <v>0.34465664218175279</v>
      </c>
      <c r="AV1895" s="13"/>
      <c r="AW1895" s="13">
        <f t="shared" si="712"/>
        <v>9963.3300000000036</v>
      </c>
      <c r="AX1895" s="13">
        <f t="shared" si="713"/>
        <v>1.0898999999999903</v>
      </c>
      <c r="AZ1895" s="13"/>
      <c r="BA1895" s="13"/>
      <c r="BB1895" s="13">
        <f t="shared" si="714"/>
        <v>3150.681587988543</v>
      </c>
      <c r="BC1895" s="13">
        <f t="shared" si="715"/>
        <v>3.4465664218174945</v>
      </c>
      <c r="BD1895" s="13"/>
      <c r="BE1895" s="13"/>
      <c r="BG1895" s="13">
        <f t="shared" si="716"/>
        <v>996.3330000000002</v>
      </c>
      <c r="BH1895" s="13">
        <f t="shared" si="717"/>
        <v>10.899000000000047</v>
      </c>
      <c r="BI1895" s="13"/>
      <c r="BL1895" s="13">
        <f t="shared" si="718"/>
        <v>315.06815879885437</v>
      </c>
      <c r="BM1895" s="13">
        <f t="shared" si="719"/>
        <v>34.465664218175064</v>
      </c>
      <c r="BP1895" s="13"/>
      <c r="BQ1895" s="13">
        <f t="shared" si="720"/>
        <v>99.633300000000006</v>
      </c>
      <c r="BR1895" s="13">
        <f t="shared" si="721"/>
        <v>108.98999999999991</v>
      </c>
      <c r="BT1895" s="13"/>
      <c r="BU1895" s="13"/>
      <c r="BV1895" s="13">
        <f t="shared" si="722"/>
        <v>31.50681587988543</v>
      </c>
      <c r="BW1895" s="13">
        <f t="shared" si="723"/>
        <v>344.65664218175152</v>
      </c>
      <c r="CA1895" s="13">
        <f t="shared" si="724"/>
        <v>9.9633299999999991</v>
      </c>
      <c r="CB1895" s="13">
        <f t="shared" si="725"/>
        <v>1089.9000000000028</v>
      </c>
    </row>
    <row r="1896" spans="1:80" x14ac:dyDescent="0.3">
      <c r="A1896" s="13">
        <f t="shared" si="701"/>
        <v>1.9588446735059877</v>
      </c>
      <c r="C1896" s="13">
        <f>IF(F1896&gt;0,SQRT(Sum_Sq($AI$2,V_rtHz($AH$2)/(1+1/$A1896),V_rtHz($AH$2*$A1896)/(1+$A1896),$AN$2*$AH$2/(1+1/$A1896),$AM$2*SQRT(Sum_Sq(F1896,1/($X$2*D$8*(1+C$1017+F1896/E1896))))/SQRT(Sum_Sq($X$2*F1896*D$8,1)),                   $AQ$2*SQRT(Sum_Sq($AH$2/(1+1/$A1896)+F1896*( 1/(C$1017+1+F1896/E1896)-1)/(1+($X$2*F1896*D$8)^2), (F1896^2*D$8*$X$2+1/($X$2*D$8*(C$1017+1+F1896/E1896           )))/(1+($X$2*F1896*D$8)^2))),           V_rtHz(E1896)/($X$2*D$8*(E1896*C$1017+E1896+F1896)),V_rtHz(F1896)*SQRT(Sum_Sq(E1896*D$8*$X$2*C$1017,1))/($X$2*D$8*(E1896*C$1017+E1896+F1896))))/SQRT(Sum_Sq(1/(1+$A1896)+$AC$2/$I$2-1/(1+(1+F1896/E1896)/C$1017),$X$2/$I$2)),IF(F1897&lt;0,"A",C1897))</f>
        <v>1.1646044176023669E-6</v>
      </c>
      <c r="E1896" s="13">
        <f t="shared" si="702"/>
        <v>1182.9613782469148</v>
      </c>
      <c r="F1896" s="12">
        <f t="shared" si="726"/>
        <v>8318.5343634596029</v>
      </c>
      <c r="H1896" s="13">
        <f>IF(K1896&gt;0,SQRT(Sum_Sq($AI$2,V_rtHz($AH$2)/(1+1/$A1896),V_rtHz($AH$2*$A1896)/(1+$A1896),$AN$2*$AH$2/(1+1/$A1896),$AM$2*SQRT(Sum_Sq(K1896,1/($X$2*I$8*(1+H$1017+K1896/J1896))))/SQRT(Sum_Sq($X$2*K1896*I$8,1)),                   $AQ$2*SQRT(Sum_Sq($AH$2/(1+1/$A1896)+K1896*( 1/(H$1017+1+K1896/J1896)-1)/(1+($X$2*K1896*I$8)^2), (K1896^2*I$8*$X$2+1/($X$2*I$8*(H$1017+1+K1896/J1896           )))/(1+($X$2*K1896*I$8)^2))),           V_rtHz(J1896)/($X$2*I$8*(J1896*H$1017+J1896+K1896)),V_rtHz(K1896)*SQRT(Sum_Sq(J1896*I$8*$X$2*H$1017,1))/($X$2*I$8*(J1896*H$1017+J1896+K1896))))/SQRT(Sum_Sq(1/(1+$A1896)+$AC$2/$I$2-1/(1+(1+K1896/J1896)/H$1017),$X$2/$I$2)),IF(K1897&lt;0,"A",H1897))</f>
        <v>1.3173273523815206E-6</v>
      </c>
      <c r="J1896" s="13">
        <f t="shared" si="703"/>
        <v>1127.6158819819304</v>
      </c>
      <c r="K1896" s="12">
        <f t="shared" si="727"/>
        <v>27596.639272381952</v>
      </c>
      <c r="M1896" s="13">
        <f>IF(P1896&gt;0,SQRT(Sum_Sq($AI$2,V_rtHz($AH$2)/(1+1/$A1896),V_rtHz($AH$2*$A1896)/(1+$A1896),$AN$2*$AH$2/(1+1/$A1896),$AM$2*SQRT(Sum_Sq(P1896,1/($X$2*N$8*(1+M$1017+P1896/O1896))))/SQRT(Sum_Sq($X$2*P1896*N$8,1)),                   $AQ$2*SQRT(Sum_Sq($AH$2/(1+1/$A1896)+P1896*( 1/(M$1017+1+P1896/O1896)-1)/(1+($X$2*P1896*N$8)^2), (P1896^2*N$8*$X$2+1/($X$2*N$8*(M$1017+1+P1896/O1896           )))/(1+($X$2*P1896*N$8)^2))),           V_rtHz(O1896)/($X$2*N$8*(O1896*M$1017+O1896+P1896)),V_rtHz(P1896)*SQRT(Sum_Sq(O1896*N$8*$X$2*M$1017,1))/($X$2*N$8*(O1896*M$1017+O1896+P1896))))/SQRT(Sum_Sq(1/(1+$A1896)+$AC$2/$I$2-1/(1+(1+P1896/O1896)/M$1017),$X$2/$I$2)),IF(P1897&lt;0,"A",M1897))</f>
        <v>1.7944764576686859E-6</v>
      </c>
      <c r="O1896" s="13">
        <f t="shared" si="704"/>
        <v>1111.6842394972025</v>
      </c>
      <c r="P1896" s="12">
        <f t="shared" si="728"/>
        <v>88518.884463480368</v>
      </c>
      <c r="R1896" s="13">
        <f>IF(U1896&gt;0,SQRT(Sum_Sq($AI$2,V_rtHz($AH$2)/(1+1/$A1896),V_rtHz($AH$2*$A1896)/(1+$A1896),$AN$2*$AH$2/(1+1/$A1896),$AM$2*SQRT(Sum_Sq(U1896,1/($X$2*S$8*(1+R$1017+U1896/T1896))))/SQRT(Sum_Sq($X$2*U1896*S$8,1)),                   $AQ$2*SQRT(Sum_Sq($AH$2/(1+1/$A1896)+U1896*( 1/(R$1017+1+U1896/T1896)-1)/(1+($X$2*U1896*S$8)^2), (U1896^2*S$8*$X$2+1/($X$2*S$8*(R$1017+1+U1896/T1896           )))/(1+($X$2*U1896*S$8)^2))),           V_rtHz(T1896)/($X$2*S$8*(T1896*R$1017+T1896+U1896)),V_rtHz(U1896)*SQRT(Sum_Sq(T1896*S$8*$X$2*R$1017,1))/($X$2*S$8*(T1896*R$1017+T1896+U1896))))/SQRT(Sum_Sq(1/(1+$A1896)+$AC$2/$I$2-1/(1+(1+U1896/T1896)/R$1017),$X$2/$I$2)),IF(U1897&lt;0,"A",R1897))</f>
        <v>2.8275220094545328E-6</v>
      </c>
      <c r="T1896" s="13">
        <f t="shared" si="705"/>
        <v>1106.7865529193714</v>
      </c>
      <c r="U1896" s="12">
        <f t="shared" si="729"/>
        <v>281159.98202890262</v>
      </c>
      <c r="X1896" s="13">
        <f>IF(AA1896&gt;0,SQRT(Sum_Sq($AI$2,V_rtHz($AH$2)/(1+1/$A1896),V_rtHz($AH$2*$A1896)/(1+$A1896),$AN$2*$AH$2/(1+1/$A1896),$AM$2*SQRT(Sum_Sq(AA1896,1/($X$2*Y$8*(1+X$1017+AA1896/Z1896))))/SQRT(Sum_Sq($X$2*AA1896*Y$8,1)),                   $AQ$2*SQRT(Sum_Sq($AH$2/(1+1/$A1896)+AA1896*( 1/(X$1017+1+AA1896/Z1896)-1)/(1+($X$2*AA1896*Y$8)^2), (AA1896^2*Y$8*$X$2+1/($X$2*Y$8*(X$1017+1+AA1896/Z1896           )))/(1+($X$2*AA1896*Y$8)^2))),           V_rtHz(Z1896)/($X$2*Y$8*(Z1896*X$1017+Z1896+AA1896)),V_rtHz(AA1896)*SQRT(Sum_Sq(Z1896*Y$8*$X$2*X$1017,1))/($X$2*Y$8*(Z1896*X$1017+Z1896+AA1896))))/SQRT(Sum_Sq(1/(1+$A1896)+$AC$2/$I$2-1/(1+(1+AA1896/Z1896)/X$1017),$X$2/$I$2)),IF(AA1897&lt;0,"A",X1897))</f>
        <v>4.8082740337640545E-6</v>
      </c>
      <c r="Z1896" s="13">
        <f t="shared" si="706"/>
        <v>1105.2513352143928</v>
      </c>
      <c r="AA1896" s="12">
        <f t="shared" si="730"/>
        <v>890340.91722528089</v>
      </c>
      <c r="AC1896" s="13">
        <f>IF(AF1896&gt;0,SQRT(Sum_Sq($AI$2,V_rtHz($AH$2)/(1+1/$A1896),V_rtHz($AH$2*$A1896)/(1+$A1896),$AN$2*$AH$2/(1+1/$A1896),$AM$2*SQRT(Sum_Sq(AF1896,1/($X$2*AD$8*(1+AC$1017+AF1896/AE1896))))/SQRT(Sum_Sq($X$2*AF1896*AD$8,1)),                   $AQ$2*SQRT(Sum_Sq($AH$2/(1+1/$A1896)+AF1896*( 1/(AC$1017+1+AF1896/AE1896)-1)/(1+($X$2*AF1896*AD$8)^2), (AF1896^2*AD$8*$X$2+1/($X$2*AD$8*(AC$1017+1+AF1896/AE1896           )))/(1+($X$2*AF1896*AD$8)^2))),           V_rtHz(AE1896)/($X$2*AD$8*(AE1896*AC$1017+AE1896+AF1896)),V_rtHz(AF1896)*SQRT(Sum_Sq(AE1896*AD$8*$X$2*AC$1017,1))/($X$2*AD$8*(AE1896*AC$1017+AE1896+AF1896))))/SQRT(Sum_Sq(1/(1+$A1896)+$AC$2/$I$2-1/(1+(1+AF1896/AE1896)/AC$1017),$X$2/$I$2)),IF(AF1897&lt;0,"A",AC1897))</f>
        <v>8.4243840096555418E-6</v>
      </c>
      <c r="AE1896" s="13">
        <f t="shared" si="707"/>
        <v>1104.7671991774928</v>
      </c>
      <c r="AF1896" s="12">
        <f t="shared" si="731"/>
        <v>2816739.0157883074</v>
      </c>
      <c r="AG1896" s="13"/>
      <c r="AH1896" s="13">
        <f>IF(AK1896&gt;0,SQRT(Sum_Sq($AI$2,V_rtHz($AH$2)/(1+1/$A1896),V_rtHz($AH$2*$A1896)/(1+$A1896),$AN$2*$AH$2/(1+1/$A1896),$AM$2*SQRT(Sum_Sq(AK1896,1/($X$2*AI$8*(1+AH$1017+AK1896/AJ1896))))/SQRT(Sum_Sq($X$2*AK1896*AI$8,1)),                   $AQ$2*SQRT(Sum_Sq($AH$2/(1+1/$A1896)+AK1896*( 1/(AH$1017+1+AK1896/AJ1896)-1)/(1+($X$2*AK1896*AI$8)^2), (AK1896^2*AI$8*$X$2+1/($X$2*AI$8*(AH$1017+1+AK1896/AJ1896           )))/(1+($X$2*AK1896*AI$8)^2))),           V_rtHz(AJ1896)/($X$2*AI$8*(AJ1896*AH$1017+AJ1896+AK1896)),V_rtHz(AK1896)*SQRT(Sum_Sq(AJ1896*AI$8*$X$2*AH$1017,1))/($X$2*AI$8*(AJ1896*AH$1017+AJ1896+AK1896))))/SQRT(Sum_Sq(1/(1+$A1896)+$AC$2/$I$2-1/(1+(1+AK1896/AJ1896)/AH$1017),$X$2/$I$2)),IF(AK1897&lt;0,"A",AH1897))</f>
        <v>1.491441528715886E-5</v>
      </c>
      <c r="AI1896" s="13"/>
      <c r="AJ1896" s="13">
        <f t="shared" si="708"/>
        <v>1104.6142357173997</v>
      </c>
      <c r="AK1896" s="12">
        <f t="shared" si="732"/>
        <v>8908544.3201820627</v>
      </c>
      <c r="AM1896" s="13">
        <f>IF(AP1896&gt;0,SQRT(Sum_Sq($AI$2,V_rtHz($AH$2)/(1+1/$A1896),V_rtHz($AH$2*$A1896)/(1+$A1896),$AN$2*$AH$2/(1+1/$A1896),$AM$2*SQRT(Sum_Sq(AP1896,1/($X$2*AN$8*(1+AM$1017+AP1896/AO1896))))/SQRT(Sum_Sq($X$2*AP1896*AN$8,1)),                   $AQ$2*SQRT(Sum_Sq($AH$2/(1+1/$A1896)+AP1896*( 1/(AM$1017+1+AP1896/AO1896)-1)/(1+($X$2*AP1896*AN$8)^2), (AP1896^2*AN$8*$X$2+1/($X$2*AN$8*(AM$1017+1+AP1896/AO1896           )))/(1+($X$2*AP1896*AN$8)^2))),           V_rtHz(AO1896)/($X$2*AN$8*(AO1896*AM$1017+AO1896+AP1896)),V_rtHz(AP1896)*SQRT(Sum_Sq(AO1896*AN$8*$X$2*AM$1017,1))/($X$2*AN$8*(AO1896*AM$1017+AO1896+AP1896))))/SQRT(Sum_Sq(1/(1+$A1896)+$AC$2/$I$2-1/(1+(1+AP1896/AO1896)/AM$1017),$X$2/$I$2)),IF(AP1897&lt;0,"A",AM1897))</f>
        <v>2.6512779421780948E-5</v>
      </c>
      <c r="AO1896" s="13">
        <f t="shared" si="709"/>
        <v>1104.5658777898243</v>
      </c>
      <c r="AP1896" s="12">
        <f t="shared" si="733"/>
        <v>28172524.028291002</v>
      </c>
      <c r="AR1896" s="13">
        <f t="shared" si="710"/>
        <v>31506.815879885424</v>
      </c>
      <c r="AS1896" s="13">
        <f t="shared" si="711"/>
        <v>0.34465664218175385</v>
      </c>
      <c r="AV1896" s="13"/>
      <c r="AW1896" s="13">
        <f t="shared" si="712"/>
        <v>9963.3300000000036</v>
      </c>
      <c r="AX1896" s="13">
        <f t="shared" si="713"/>
        <v>1.089899999999993</v>
      </c>
      <c r="AZ1896" s="13"/>
      <c r="BA1896" s="13"/>
      <c r="BB1896" s="13">
        <f t="shared" si="714"/>
        <v>3150.681587988543</v>
      </c>
      <c r="BC1896" s="13">
        <f t="shared" si="715"/>
        <v>3.4465664218174878</v>
      </c>
      <c r="BD1896" s="13"/>
      <c r="BE1896" s="13"/>
      <c r="BG1896" s="13">
        <f t="shared" si="716"/>
        <v>996.3330000000002</v>
      </c>
      <c r="BH1896" s="13">
        <f t="shared" si="717"/>
        <v>10.899000000000013</v>
      </c>
      <c r="BI1896" s="13"/>
      <c r="BL1896" s="13">
        <f t="shared" si="718"/>
        <v>315.06815879885437</v>
      </c>
      <c r="BM1896" s="13">
        <f t="shared" si="719"/>
        <v>34.465664218175064</v>
      </c>
      <c r="BP1896" s="13"/>
      <c r="BQ1896" s="13">
        <f t="shared" si="720"/>
        <v>99.633300000000006</v>
      </c>
      <c r="BR1896" s="13">
        <f t="shared" si="721"/>
        <v>108.9899999999997</v>
      </c>
      <c r="BT1896" s="13"/>
      <c r="BU1896" s="13"/>
      <c r="BV1896" s="13">
        <f t="shared" si="722"/>
        <v>31.50681587988543</v>
      </c>
      <c r="BW1896" s="13">
        <f t="shared" si="723"/>
        <v>344.65664218175044</v>
      </c>
      <c r="CA1896" s="13">
        <f t="shared" si="724"/>
        <v>9.9633299999999974</v>
      </c>
      <c r="CB1896" s="13">
        <f t="shared" si="725"/>
        <v>1089.9000000000028</v>
      </c>
    </row>
    <row r="1897" spans="1:80" x14ac:dyDescent="0.3">
      <c r="A1897" s="13">
        <f t="shared" si="701"/>
        <v>1.9860949173573705</v>
      </c>
      <c r="C1897" s="13">
        <f>IF(F1897&gt;0,SQRT(Sum_Sq($AI$2,V_rtHz($AH$2)/(1+1/$A1897),V_rtHz($AH$2*$A1897)/(1+$A1897),$AN$2*$AH$2/(1+1/$A1897),$AM$2*SQRT(Sum_Sq(F1897,1/($X$2*D$8*(1+C$1017+F1897/E1897))))/SQRT(Sum_Sq($X$2*F1897*D$8,1)),                   $AQ$2*SQRT(Sum_Sq($AH$2/(1+1/$A1897)+F1897*( 1/(C$1017+1+F1897/E1897)-1)/(1+($X$2*F1897*D$8)^2), (F1897^2*D$8*$X$2+1/($X$2*D$8*(C$1017+1+F1897/E1897           )))/(1+($X$2*F1897*D$8)^2))),           V_rtHz(E1897)/($X$2*D$8*(E1897*C$1017+E1897+F1897)),V_rtHz(F1897)*SQRT(Sum_Sq(E1897*D$8*$X$2*C$1017,1))/($X$2*D$8*(E1897*C$1017+E1897+F1897))))/SQRT(Sum_Sq(1/(1+$A1897)+$AC$2/$I$2-1/(1+(1+F1897/E1897)/C$1017),$X$2/$I$2)),IF(F1898&lt;0,"A",C1898))</f>
        <v>1.1780218277619913E-6</v>
      </c>
      <c r="E1897" s="13">
        <f t="shared" si="702"/>
        <v>1173.9171755932507</v>
      </c>
      <c r="F1897" s="12">
        <f t="shared" si="726"/>
        <v>8382.6227950191605</v>
      </c>
      <c r="H1897" s="13">
        <f>IF(K1897&gt;0,SQRT(Sum_Sq($AI$2,V_rtHz($AH$2)/(1+1/$A1897),V_rtHz($AH$2*$A1897)/(1+$A1897),$AN$2*$AH$2/(1+1/$A1897),$AM$2*SQRT(Sum_Sq(K1897,1/($X$2*I$8*(1+H$1017+K1897/J1897))))/SQRT(Sum_Sq($X$2*K1897*I$8,1)),                   $AQ$2*SQRT(Sum_Sq($AH$2/(1+1/$A1897)+K1897*( 1/(H$1017+1+K1897/J1897)-1)/(1+($X$2*K1897*I$8)^2), (K1897^2*I$8*$X$2+1/($X$2*I$8*(H$1017+1+K1897/J1897           )))/(1+($X$2*K1897*I$8)^2))),           V_rtHz(J1897)/($X$2*I$8*(J1897*H$1017+J1897+K1897)),V_rtHz(K1897)*SQRT(Sum_Sq(J1897*I$8*$X$2*H$1017,1))/($X$2*I$8*(J1897*H$1017+J1897+K1897))))/SQRT(Sum_Sq(1/(1+$A1897)+$AC$2/$I$2-1/(1+(1+K1897/J1897)/H$1017),$X$2/$I$2)),IF(K1898&lt;0,"A",H1898))</f>
        <v>1.3326135423648177E-6</v>
      </c>
      <c r="J1897" s="13">
        <f t="shared" si="703"/>
        <v>1119.7870362506249</v>
      </c>
      <c r="K1897" s="12">
        <f t="shared" si="727"/>
        <v>27789.577594198363</v>
      </c>
      <c r="M1897" s="13">
        <f>IF(P1897&gt;0,SQRT(Sum_Sq($AI$2,V_rtHz($AH$2)/(1+1/$A1897),V_rtHz($AH$2*$A1897)/(1+$A1897),$AN$2*$AH$2/(1+1/$A1897),$AM$2*SQRT(Sum_Sq(P1897,1/($X$2*N$8*(1+M$1017+P1897/O1897))))/SQRT(Sum_Sq($X$2*P1897*N$8,1)),                   $AQ$2*SQRT(Sum_Sq($AH$2/(1+1/$A1897)+P1897*( 1/(M$1017+1+P1897/O1897)-1)/(1+($X$2*P1897*N$8)^2), (P1897^2*N$8*$X$2+1/($X$2*N$8*(M$1017+1+P1897/O1897           )))/(1+($X$2*P1897*N$8)^2))),           V_rtHz(O1897)/($X$2*N$8*(O1897*M$1017+O1897+P1897)),V_rtHz(P1897)*SQRT(Sum_Sq(O1897*N$8*$X$2*M$1017,1))/($X$2*N$8*(O1897*M$1017+O1897+P1897))))/SQRT(Sum_Sq(1/(1+$A1897)+$AC$2/$I$2-1/(1+(1+P1897/O1897)/M$1017),$X$2/$I$2)),IF(P1898&lt;0,"A",M1898))</f>
        <v>1.8143748346001564E-6</v>
      </c>
      <c r="O1897" s="13">
        <f t="shared" si="704"/>
        <v>1104.1838459208482</v>
      </c>
      <c r="P1897" s="12">
        <f t="shared" si="728"/>
        <v>89120.167007930446</v>
      </c>
      <c r="R1897" s="13">
        <f>IF(U1897&gt;0,SQRT(Sum_Sq($AI$2,V_rtHz($AH$2)/(1+1/$A1897),V_rtHz($AH$2*$A1897)/(1+$A1897),$AN$2*$AH$2/(1+1/$A1897),$AM$2*SQRT(Sum_Sq(U1897,1/($X$2*S$8*(1+R$1017+U1897/T1897))))/SQRT(Sum_Sq($X$2*U1897*S$8,1)),                   $AQ$2*SQRT(Sum_Sq($AH$2/(1+1/$A1897)+U1897*( 1/(R$1017+1+U1897/T1897)-1)/(1+($X$2*U1897*S$8)^2), (U1897^2*S$8*$X$2+1/($X$2*S$8*(R$1017+1+U1897/T1897           )))/(1+($X$2*U1897*S$8)^2))),           V_rtHz(T1897)/($X$2*S$8*(T1897*R$1017+T1897+U1897)),V_rtHz(U1897)*SQRT(Sum_Sq(T1897*S$8*$X$2*R$1017,1))/($X$2*S$8*(T1897*R$1017+T1897+U1897))))/SQRT(Sum_Sq(1/(1+$A1897)+$AC$2/$I$2-1/(1+(1+U1897/T1897)/R$1017),$X$2/$I$2)),IF(U1898&lt;0,"A",R1898))</f>
        <v>2.857719075547822E-6</v>
      </c>
      <c r="T1897" s="13">
        <f t="shared" si="705"/>
        <v>1099.3852519642003</v>
      </c>
      <c r="U1897" s="12">
        <f t="shared" si="729"/>
        <v>283052.81226273422</v>
      </c>
      <c r="X1897" s="13">
        <f>IF(AA1897&gt;0,SQRT(Sum_Sq($AI$2,V_rtHz($AH$2)/(1+1/$A1897),V_rtHz($AH$2*$A1897)/(1+$A1897),$AN$2*$AH$2/(1+1/$A1897),$AM$2*SQRT(Sum_Sq(AA1897,1/($X$2*Y$8*(1+X$1017+AA1897/Z1897))))/SQRT(Sum_Sq($X$2*AA1897*Y$8,1)),                   $AQ$2*SQRT(Sum_Sq($AH$2/(1+1/$A1897)+AA1897*( 1/(X$1017+1+AA1897/Z1897)-1)/(1+($X$2*AA1897*Y$8)^2), (AA1897^2*Y$8*$X$2+1/($X$2*Y$8*(X$1017+1+AA1897/Z1897           )))/(1+($X$2*AA1897*Y$8)^2))),           V_rtHz(Z1897)/($X$2*Y$8*(Z1897*X$1017+Z1897+AA1897)),V_rtHz(AA1897)*SQRT(Sum_Sq(Z1897*Y$8*$X$2*X$1017,1))/($X$2*Y$8*(Z1897*X$1017+Z1897+AA1897))))/SQRT(Sum_Sq(1/(1+$A1897)+$AC$2/$I$2-1/(1+(1+AA1897/Z1897)/X$1017),$X$2/$I$2)),IF(AA1898&lt;0,"A",X1898))</f>
        <v>4.8587350048769909E-6</v>
      </c>
      <c r="Z1897" s="13">
        <f t="shared" si="706"/>
        <v>1097.8809148445737</v>
      </c>
      <c r="AA1897" s="12">
        <f t="shared" si="730"/>
        <v>896318.05622430402</v>
      </c>
      <c r="AC1897" s="13">
        <f>IF(AF1897&gt;0,SQRT(Sum_Sq($AI$2,V_rtHz($AH$2)/(1+1/$A1897),V_rtHz($AH$2*$A1897)/(1+$A1897),$AN$2*$AH$2/(1+1/$A1897),$AM$2*SQRT(Sum_Sq(AF1897,1/($X$2*AD$8*(1+AC$1017+AF1897/AE1897))))/SQRT(Sum_Sq($X$2*AF1897*AD$8,1)),                   $AQ$2*SQRT(Sum_Sq($AH$2/(1+1/$A1897)+AF1897*( 1/(AC$1017+1+AF1897/AE1897)-1)/(1+($X$2*AF1897*AD$8)^2), (AF1897^2*AD$8*$X$2+1/($X$2*AD$8*(AC$1017+1+AF1897/AE1897           )))/(1+($X$2*AF1897*AD$8)^2))),           V_rtHz(AE1897)/($X$2*AD$8*(AE1897*AC$1017+AE1897+AF1897)),V_rtHz(AF1897)*SQRT(Sum_Sq(AE1897*AD$8*$X$2*AC$1017,1))/($X$2*AD$8*(AE1897*AC$1017+AE1897+AF1897))))/SQRT(Sum_Sq(1/(1+$A1897)+$AC$2/$I$2-1/(1+(1+AF1897/AE1897)/AC$1017),$X$2/$I$2)),IF(AF1898&lt;0,"A",AC1898))</f>
        <v>8.5122408717937437E-6</v>
      </c>
      <c r="AE1897" s="13">
        <f t="shared" si="707"/>
        <v>1097.4064992465007</v>
      </c>
      <c r="AF1897" s="12">
        <f t="shared" si="731"/>
        <v>2835631.8970436775</v>
      </c>
      <c r="AG1897" s="13"/>
      <c r="AH1897" s="13">
        <f>IF(AK1897&gt;0,SQRT(Sum_Sq($AI$2,V_rtHz($AH$2)/(1+1/$A1897),V_rtHz($AH$2*$A1897)/(1+$A1897),$AN$2*$AH$2/(1+1/$A1897),$AM$2*SQRT(Sum_Sq(AK1897,1/($X$2*AI$8*(1+AH$1017+AK1897/AJ1897))))/SQRT(Sum_Sq($X$2*AK1897*AI$8,1)),                   $AQ$2*SQRT(Sum_Sq($AH$2/(1+1/$A1897)+AK1897*( 1/(AH$1017+1+AK1897/AJ1897)-1)/(1+($X$2*AK1897*AI$8)^2), (AK1897^2*AI$8*$X$2+1/($X$2*AI$8*(AH$1017+1+AK1897/AJ1897           )))/(1+($X$2*AK1897*AI$8)^2))),           V_rtHz(AJ1897)/($X$2*AI$8*(AJ1897*AH$1017+AJ1897+AK1897)),V_rtHz(AK1897)*SQRT(Sum_Sq(AJ1897*AI$8*$X$2*AH$1017,1))/($X$2*AI$8*(AJ1897*AH$1017+AJ1897+AK1897))))/SQRT(Sum_Sq(1/(1+$A1897)+$AC$2/$I$2-1/(1+(1+AK1897/AJ1897)/AH$1017),$X$2/$I$2)),IF(AK1898&lt;0,"A",AH1898))</f>
        <v>1.5069666607525944E-5</v>
      </c>
      <c r="AI1897" s="13"/>
      <c r="AJ1897" s="13">
        <f t="shared" si="708"/>
        <v>1097.2566051938377</v>
      </c>
      <c r="AK1897" s="12">
        <f t="shared" si="732"/>
        <v>8968280.3721688241</v>
      </c>
      <c r="AM1897" s="13">
        <f>IF(AP1897&gt;0,SQRT(Sum_Sq($AI$2,V_rtHz($AH$2)/(1+1/$A1897),V_rtHz($AH$2*$A1897)/(1+$A1897),$AN$2*$AH$2/(1+1/$A1897),$AM$2*SQRT(Sum_Sq(AP1897,1/($X$2*AN$8*(1+AM$1017+AP1897/AO1897))))/SQRT(Sum_Sq($X$2*AP1897*AN$8,1)),                   $AQ$2*SQRT(Sum_Sq($AH$2/(1+1/$A1897)+AP1897*( 1/(AM$1017+1+AP1897/AO1897)-1)/(1+($X$2*AP1897*AN$8)^2), (AP1897^2*AN$8*$X$2+1/($X$2*AN$8*(AM$1017+1+AP1897/AO1897           )))/(1+($X$2*AP1897*AN$8)^2))),           V_rtHz(AO1897)/($X$2*AN$8*(AO1897*AM$1017+AO1897+AP1897)),V_rtHz(AP1897)*SQRT(Sum_Sq(AO1897*AN$8*$X$2*AM$1017,1))/($X$2*AN$8*(AO1897*AM$1017+AO1897+AP1897))))/SQRT(Sum_Sq(1/(1+$A1897)+$AC$2/$I$2-1/(1+(1+AP1897/AO1897)/AM$1017),$X$2/$I$2)),IF(AP1898&lt;0,"A",AM1898))</f>
        <v>2.6788789990114769E-5</v>
      </c>
      <c r="AO1897" s="13">
        <f t="shared" si="709"/>
        <v>1097.2092174522472</v>
      </c>
      <c r="AP1897" s="12">
        <f t="shared" si="733"/>
        <v>28361417.529030647</v>
      </c>
      <c r="AR1897" s="13">
        <f t="shared" si="710"/>
        <v>31506.815879885424</v>
      </c>
      <c r="AS1897" s="13">
        <f t="shared" si="711"/>
        <v>0.34465664218175168</v>
      </c>
      <c r="AV1897" s="13"/>
      <c r="AW1897" s="13">
        <f t="shared" si="712"/>
        <v>9963.3300000000036</v>
      </c>
      <c r="AX1897" s="13">
        <f t="shared" si="713"/>
        <v>1.0898999999999957</v>
      </c>
      <c r="AZ1897" s="13"/>
      <c r="BA1897" s="13"/>
      <c r="BB1897" s="13">
        <f t="shared" si="714"/>
        <v>3150.681587988543</v>
      </c>
      <c r="BC1897" s="13">
        <f t="shared" si="715"/>
        <v>3.4465664218174945</v>
      </c>
      <c r="BD1897" s="13"/>
      <c r="BE1897" s="13"/>
      <c r="BG1897" s="13">
        <f t="shared" si="716"/>
        <v>996.3330000000002</v>
      </c>
      <c r="BH1897" s="13">
        <f t="shared" si="717"/>
        <v>10.899000000000013</v>
      </c>
      <c r="BI1897" s="13"/>
      <c r="BL1897" s="13">
        <f t="shared" si="718"/>
        <v>315.06815879885437</v>
      </c>
      <c r="BM1897" s="13">
        <f t="shared" si="719"/>
        <v>34.465664218175064</v>
      </c>
      <c r="BP1897" s="13"/>
      <c r="BQ1897" s="13">
        <f t="shared" si="720"/>
        <v>99.633300000000006</v>
      </c>
      <c r="BR1897" s="13">
        <f t="shared" si="721"/>
        <v>108.98999999999991</v>
      </c>
      <c r="BT1897" s="13"/>
      <c r="BU1897" s="13"/>
      <c r="BV1897" s="13">
        <f t="shared" si="722"/>
        <v>31.50681587988543</v>
      </c>
      <c r="BW1897" s="13">
        <f t="shared" si="723"/>
        <v>344.65664218175044</v>
      </c>
      <c r="CA1897" s="13">
        <f t="shared" si="724"/>
        <v>9.9633299999999991</v>
      </c>
      <c r="CB1897" s="13">
        <f t="shared" si="725"/>
        <v>1089.9000000000028</v>
      </c>
    </row>
    <row r="1898" spans="1:80" x14ac:dyDescent="0.3">
      <c r="A1898" s="13">
        <f t="shared" si="701"/>
        <v>2.0137242498623888</v>
      </c>
      <c r="C1898" s="13">
        <f>IF(F1898&gt;0,SQRT(Sum_Sq($AI$2,V_rtHz($AH$2)/(1+1/$A1898),V_rtHz($AH$2*$A1898)/(1+$A1898),$AN$2*$AH$2/(1+1/$A1898),$AM$2*SQRT(Sum_Sq(F1898,1/($X$2*D$8*(1+C$1017+F1898/E1898))))/SQRT(Sum_Sq($X$2*F1898*D$8,1)),                   $AQ$2*SQRT(Sum_Sq($AH$2/(1+1/$A1898)+F1898*( 1/(C$1017+1+F1898/E1898)-1)/(1+($X$2*F1898*D$8)^2), (F1898^2*D$8*$X$2+1/($X$2*D$8*(C$1017+1+F1898/E1898           )))/(1+($X$2*F1898*D$8)^2))),           V_rtHz(E1898)/($X$2*D$8*(E1898*C$1017+E1898+F1898)),V_rtHz(F1898)*SQRT(Sum_Sq(E1898*D$8*$X$2*C$1017,1))/($X$2*D$8*(E1898*C$1017+E1898+F1898))))/SQRT(Sum_Sq(1/(1+$A1898)+$AC$2/$I$2-1/(1+(1+F1898/E1898)/C$1017),$X$2/$I$2)),IF(F1899&lt;0,"A",C1899))</f>
        <v>1.1916959495284948E-6</v>
      </c>
      <c r="E1898" s="13">
        <f t="shared" si="702"/>
        <v>1164.9580894480339</v>
      </c>
      <c r="F1898" s="12">
        <f t="shared" si="726"/>
        <v>8447.0891826288789</v>
      </c>
      <c r="H1898" s="13">
        <f>IF(K1898&gt;0,SQRT(Sum_Sq($AI$2,V_rtHz($AH$2)/(1+1/$A1898),V_rtHz($AH$2*$A1898)/(1+$A1898),$AN$2*$AH$2/(1+1/$A1898),$AM$2*SQRT(Sum_Sq(K1898,1/($X$2*I$8*(1+H$1017+K1898/J1898))))/SQRT(Sum_Sq($X$2*K1898*I$8,1)),                   $AQ$2*SQRT(Sum_Sq($AH$2/(1+1/$A1898)+K1898*( 1/(H$1017+1+K1898/J1898)-1)/(1+($X$2*K1898*I$8)^2), (K1898^2*I$8*$X$2+1/($X$2*I$8*(H$1017+1+K1898/J1898           )))/(1+($X$2*K1898*I$8)^2))),           V_rtHz(J1898)/($X$2*I$8*(J1898*H$1017+J1898+K1898)),V_rtHz(K1898)*SQRT(Sum_Sq(J1898*I$8*$X$2*H$1017,1))/($X$2*I$8*(J1898*H$1017+J1898+K1898))))/SQRT(Sum_Sq(1/(1+$A1898)+$AC$2/$I$2-1/(1+(1+K1898/J1898)/H$1017),$X$2/$I$2)),IF(K1899&lt;0,"A",H1899))</f>
        <v>1.3481770332163162E-6</v>
      </c>
      <c r="J1898" s="13">
        <f t="shared" si="703"/>
        <v>1112.0152374691975</v>
      </c>
      <c r="K1898" s="12">
        <f t="shared" si="727"/>
        <v>27983.797059908655</v>
      </c>
      <c r="M1898" s="13">
        <f>IF(P1898&gt;0,SQRT(Sum_Sq($AI$2,V_rtHz($AH$2)/(1+1/$A1898),V_rtHz($AH$2*$A1898)/(1+$A1898),$AN$2*$AH$2/(1+1/$A1898),$AM$2*SQRT(Sum_Sq(P1898,1/($X$2*N$8*(1+M$1017+P1898/O1898))))/SQRT(Sum_Sq($X$2*P1898*N$8,1)),                   $AQ$2*SQRT(Sum_Sq($AH$2/(1+1/$A1898)+P1898*( 1/(M$1017+1+P1898/O1898)-1)/(1+($X$2*P1898*N$8)^2), (P1898^2*N$8*$X$2+1/($X$2*N$8*(M$1017+1+P1898/O1898           )))/(1+($X$2*P1898*N$8)^2))),           V_rtHz(O1898)/($X$2*N$8*(O1898*M$1017+O1898+P1898)),V_rtHz(P1898)*SQRT(Sum_Sq(O1898*N$8*$X$2*M$1017,1))/($X$2*N$8*(O1898*M$1017+O1898+P1898))))/SQRT(Sum_Sq(1/(1+$A1898)+$AC$2/$I$2-1/(1+(1+P1898/O1898)/M$1017),$X$2/$I$2)),IF(P1899&lt;0,"A",M1899))</f>
        <v>1.8346196361124701E-6</v>
      </c>
      <c r="O1898" s="13">
        <f t="shared" si="704"/>
        <v>1096.7336559145058</v>
      </c>
      <c r="P1898" s="12">
        <f t="shared" si="728"/>
        <v>89725.566663558217</v>
      </c>
      <c r="R1898" s="13">
        <f>IF(U1898&gt;0,SQRT(Sum_Sq($AI$2,V_rtHz($AH$2)/(1+1/$A1898),V_rtHz($AH$2*$A1898)/(1+$A1898),$AN$2*$AH$2/(1+1/$A1898),$AM$2*SQRT(Sum_Sq(U1898,1/($X$2*S$8*(1+R$1017+U1898/T1898))))/SQRT(Sum_Sq($X$2*U1898*S$8,1)),                   $AQ$2*SQRT(Sum_Sq($AH$2/(1+1/$A1898)+U1898*( 1/(R$1017+1+U1898/T1898)-1)/(1+($X$2*U1898*S$8)^2), (U1898^2*S$8*$X$2+1/($X$2*S$8*(R$1017+1+U1898/T1898           )))/(1+($X$2*U1898*S$8)^2))),           V_rtHz(T1898)/($X$2*S$8*(T1898*R$1017+T1898+U1898)),V_rtHz(U1898)*SQRT(Sum_Sq(T1898*S$8*$X$2*R$1017,1))/($X$2*S$8*(T1898*R$1017+T1898+U1898))))/SQRT(Sum_Sq(1/(1+$A1898)+$AC$2/$I$2-1/(1+(1+U1898/T1898)/R$1017),$X$2/$I$2)),IF(U1899&lt;0,"A",R1899))</f>
        <v>2.8884256901610959E-6</v>
      </c>
      <c r="T1898" s="13">
        <f t="shared" si="705"/>
        <v>1092.0321535209052</v>
      </c>
      <c r="U1898" s="12">
        <f t="shared" si="729"/>
        <v>284958.72243809752</v>
      </c>
      <c r="X1898" s="13">
        <f>IF(AA1898&gt;0,SQRT(Sum_Sq($AI$2,V_rtHz($AH$2)/(1+1/$A1898),V_rtHz($AH$2*$A1898)/(1+$A1898),$AN$2*$AH$2/(1+1/$A1898),$AM$2*SQRT(Sum_Sq(AA1898,1/($X$2*Y$8*(1+X$1017+AA1898/Z1898))))/SQRT(Sum_Sq($X$2*AA1898*Y$8,1)),                   $AQ$2*SQRT(Sum_Sq($AH$2/(1+1/$A1898)+AA1898*( 1/(X$1017+1+AA1898/Z1898)-1)/(1+($X$2*AA1898*Y$8)^2), (AA1898^2*Y$8*$X$2+1/($X$2*Y$8*(X$1017+1+AA1898/Z1898           )))/(1+($X$2*AA1898*Y$8)^2))),           V_rtHz(Z1898)/($X$2*Y$8*(Z1898*X$1017+Z1898+AA1898)),V_rtHz(AA1898)*SQRT(Sum_Sq(Z1898*Y$8*$X$2*X$1017,1))/($X$2*Y$8*(Z1898*X$1017+Z1898+AA1898))))/SQRT(Sum_Sq(1/(1+$A1898)+$AC$2/$I$2-1/(1+(1+AA1898/Z1898)/X$1017),$X$2/$I$2)),IF(AA1899&lt;0,"A",X1899))</f>
        <v>4.9100345459860622E-6</v>
      </c>
      <c r="Z1898" s="13">
        <f t="shared" si="706"/>
        <v>1090.5580794544819</v>
      </c>
      <c r="AA1898" s="12">
        <f t="shared" si="730"/>
        <v>902336.61654360476</v>
      </c>
      <c r="AC1898" s="13">
        <f>IF(AF1898&gt;0,SQRT(Sum_Sq($AI$2,V_rtHz($AH$2)/(1+1/$A1898),V_rtHz($AH$2*$A1898)/(1+$A1898),$AN$2*$AH$2/(1+1/$A1898),$AM$2*SQRT(Sum_Sq(AF1898,1/($X$2*AD$8*(1+AC$1017+AF1898/AE1898))))/SQRT(Sum_Sq($X$2*AF1898*AD$8,1)),                   $AQ$2*SQRT(Sum_Sq($AH$2/(1+1/$A1898)+AF1898*( 1/(AC$1017+1+AF1898/AE1898)-1)/(1+($X$2*AF1898*AD$8)^2), (AF1898^2*AD$8*$X$2+1/($X$2*AD$8*(AC$1017+1+AF1898/AE1898           )))/(1+($X$2*AF1898*AD$8)^2))),           V_rtHz(AE1898)/($X$2*AD$8*(AE1898*AC$1017+AE1898+AF1898)),V_rtHz(AF1898)*SQRT(Sum_Sq(AE1898*AD$8*$X$2*AC$1017,1))/($X$2*AD$8*(AE1898*AC$1017+AE1898+AF1898))))/SQRT(Sum_Sq(1/(1+$A1898)+$AC$2/$I$2-1/(1+(1+AF1898/AE1898)/AC$1017),$X$2/$I$2)),IF(AF1899&lt;0,"A",AC1899))</f>
        <v>8.6015495061467548E-6</v>
      </c>
      <c r="AE1898" s="13">
        <f t="shared" si="707"/>
        <v>1090.0931905091632</v>
      </c>
      <c r="AF1898" s="12">
        <f t="shared" si="731"/>
        <v>2854655.8224374661</v>
      </c>
      <c r="AG1898" s="13"/>
      <c r="AH1898" s="13">
        <f>IF(AK1898&gt;0,SQRT(Sum_Sq($AI$2,V_rtHz($AH$2)/(1+1/$A1898),V_rtHz($AH$2*$A1898)/(1+$A1898),$AN$2*$AH$2/(1+1/$A1898),$AM$2*SQRT(Sum_Sq(AK1898,1/($X$2*AI$8*(1+AH$1017+AK1898/AJ1898))))/SQRT(Sum_Sq($X$2*AK1898*AI$8,1)),                   $AQ$2*SQRT(Sum_Sq($AH$2/(1+1/$A1898)+AK1898*( 1/(AH$1017+1+AK1898/AJ1898)-1)/(1+($X$2*AK1898*AI$8)^2), (AK1898^2*AI$8*$X$2+1/($X$2*AI$8*(AH$1017+1+AK1898/AJ1898           )))/(1+($X$2*AK1898*AI$8)^2))),           V_rtHz(AJ1898)/($X$2*AI$8*(AJ1898*AH$1017+AJ1898+AK1898)),V_rtHz(AK1898)*SQRT(Sum_Sq(AJ1898*AI$8*$X$2*AH$1017,1))/($X$2*AI$8*(AJ1898*AH$1017+AJ1898+AK1898))))/SQRT(Sum_Sq(1/(1+$A1898)+$AC$2/$I$2-1/(1+(1+AK1898/AJ1898)/AH$1017),$X$2/$I$2)),IF(AK1899&lt;0,"A",AH1899))</f>
        <v>1.5227478873577993E-5</v>
      </c>
      <c r="AI1898" s="13"/>
      <c r="AJ1898" s="13">
        <f t="shared" si="708"/>
        <v>1089.9463047319025</v>
      </c>
      <c r="AK1898" s="12">
        <f t="shared" si="732"/>
        <v>9028430.8803753331</v>
      </c>
      <c r="AM1898" s="13">
        <f>IF(AP1898&gt;0,SQRT(Sum_Sq($AI$2,V_rtHz($AH$2)/(1+1/$A1898),V_rtHz($AH$2*$A1898)/(1+$A1898),$AN$2*$AH$2/(1+1/$A1898),$AM$2*SQRT(Sum_Sq(AP1898,1/($X$2*AN$8*(1+AM$1017+AP1898/AO1898))))/SQRT(Sum_Sq($X$2*AP1898*AN$8,1)),                   $AQ$2*SQRT(Sum_Sq($AH$2/(1+1/$A1898)+AP1898*( 1/(AM$1017+1+AP1898/AO1898)-1)/(1+($X$2*AP1898*AN$8)^2), (AP1898^2*AN$8*$X$2+1/($X$2*AN$8*(AM$1017+1+AP1898/AO1898           )))/(1+($X$2*AP1898*AN$8)^2))),           V_rtHz(AO1898)/($X$2*AN$8*(AO1898*AM$1017+AO1898+AP1898)),V_rtHz(AP1898)*SQRT(Sum_Sq(AO1898*AN$8*$X$2*AM$1017,1))/($X$2*AN$8*(AO1898*AM$1017+AO1898+AP1898))))/SQRT(Sum_Sq(1/(1+$A1898)+$AC$2/$I$2-1/(1+(1+AP1898/AO1898)/AM$1017),$X$2/$I$2)),IF(AP1899&lt;0,"A",AM1899))</f>
        <v>2.7069353112725435E-5</v>
      </c>
      <c r="AO1898" s="13">
        <f t="shared" si="709"/>
        <v>1089.8998678594733</v>
      </c>
      <c r="AP1898" s="12">
        <f t="shared" si="733"/>
        <v>28551621.713634737</v>
      </c>
      <c r="AR1898" s="13">
        <f t="shared" si="710"/>
        <v>31506.815879885424</v>
      </c>
      <c r="AS1898" s="13">
        <f t="shared" si="711"/>
        <v>0.34465664218175168</v>
      </c>
      <c r="AV1898" s="13"/>
      <c r="AW1898" s="13">
        <f t="shared" si="712"/>
        <v>9963.3300000000036</v>
      </c>
      <c r="AX1898" s="13">
        <f t="shared" si="713"/>
        <v>1.089899999999993</v>
      </c>
      <c r="AZ1898" s="13"/>
      <c r="BA1898" s="13"/>
      <c r="BB1898" s="13">
        <f t="shared" si="714"/>
        <v>3150.681587988543</v>
      </c>
      <c r="BC1898" s="13">
        <f t="shared" si="715"/>
        <v>3.4465664218174945</v>
      </c>
      <c r="BD1898" s="13"/>
      <c r="BE1898" s="13"/>
      <c r="BG1898" s="13">
        <f t="shared" si="716"/>
        <v>996.3330000000002</v>
      </c>
      <c r="BH1898" s="13">
        <f t="shared" si="717"/>
        <v>10.898999999999978</v>
      </c>
      <c r="BI1898" s="13"/>
      <c r="BL1898" s="13">
        <f t="shared" si="718"/>
        <v>315.06815879885437</v>
      </c>
      <c r="BM1898" s="13">
        <f t="shared" si="719"/>
        <v>34.465664218174979</v>
      </c>
      <c r="BP1898" s="13"/>
      <c r="BQ1898" s="13">
        <f t="shared" si="720"/>
        <v>99.633299999999991</v>
      </c>
      <c r="BR1898" s="13">
        <f t="shared" si="721"/>
        <v>108.99000000000012</v>
      </c>
      <c r="BT1898" s="13"/>
      <c r="BU1898" s="13"/>
      <c r="BV1898" s="13">
        <f t="shared" si="722"/>
        <v>31.50681587988543</v>
      </c>
      <c r="BW1898" s="13">
        <f t="shared" si="723"/>
        <v>344.65664218175044</v>
      </c>
      <c r="CA1898" s="13">
        <f t="shared" si="724"/>
        <v>9.9633299999999974</v>
      </c>
      <c r="CB1898" s="13">
        <f t="shared" si="725"/>
        <v>1089.9000000000001</v>
      </c>
    </row>
    <row r="1899" spans="1:80" x14ac:dyDescent="0.3">
      <c r="A1899" s="13">
        <f t="shared" si="701"/>
        <v>2.0417379446695274</v>
      </c>
      <c r="C1899" s="13">
        <f>IF(F1899&gt;0,SQRT(Sum_Sq($AI$2,V_rtHz($AH$2)/(1+1/$A1899),V_rtHz($AH$2*$A1899)/(1+$A1899),$AN$2*$AH$2/(1+1/$A1899),$AM$2*SQRT(Sum_Sq(F1899,1/($X$2*D$8*(1+C$1017+F1899/E1899))))/SQRT(Sum_Sq($X$2*F1899*D$8,1)),                   $AQ$2*SQRT(Sum_Sq($AH$2/(1+1/$A1899)+F1899*( 1/(C$1017+1+F1899/E1899)-1)/(1+($X$2*F1899*D$8)^2), (F1899^2*D$8*$X$2+1/($X$2*D$8*(C$1017+1+F1899/E1899           )))/(1+($X$2*F1899*D$8)^2))),           V_rtHz(E1899)/($X$2*D$8*(E1899*C$1017+E1899+F1899)),V_rtHz(F1899)*SQRT(Sum_Sq(E1899*D$8*$X$2*C$1017,1))/($X$2*D$8*(E1899*C$1017+E1899+F1899))))/SQRT(Sum_Sq(1/(1+$A1899)+$AC$2/$I$2-1/(1+(1+F1899/E1899)/C$1017),$X$2/$I$2)),IF(F1900&lt;0,"A",C1900))</f>
        <v>1.2056314248656084E-6</v>
      </c>
      <c r="E1899" s="13">
        <f t="shared" si="702"/>
        <v>1156.0829342098514</v>
      </c>
      <c r="F1899" s="12">
        <f t="shared" si="726"/>
        <v>8511.9368034942818</v>
      </c>
      <c r="H1899" s="13">
        <f>IF(K1899&gt;0,SQRT(Sum_Sq($AI$2,V_rtHz($AH$2)/(1+1/$A1899),V_rtHz($AH$2*$A1899)/(1+$A1899),$AN$2*$AH$2/(1+1/$A1899),$AM$2*SQRT(Sum_Sq(K1899,1/($X$2*I$8*(1+H$1017+K1899/J1899))))/SQRT(Sum_Sq($X$2*K1899*I$8,1)),                   $AQ$2*SQRT(Sum_Sq($AH$2/(1+1/$A1899)+K1899*( 1/(H$1017+1+K1899/J1899)-1)/(1+($X$2*K1899*I$8)^2), (K1899^2*I$8*$X$2+1/($X$2*I$8*(H$1017+1+K1899/J1899           )))/(1+($X$2*K1899*I$8)^2))),           V_rtHz(J1899)/($X$2*I$8*(J1899*H$1017+J1899+K1899)),V_rtHz(K1899)*SQRT(Sum_Sq(J1899*I$8*$X$2*H$1017,1))/($X$2*I$8*(J1899*H$1017+J1899+K1899))))/SQRT(Sum_Sq(1/(1+$A1899)+$AC$2/$I$2-1/(1+(1+K1899/J1899)/H$1017),$X$2/$I$2)),IF(K1900&lt;0,"A",H1900))</f>
        <v>1.3640229068864948E-6</v>
      </c>
      <c r="J1899" s="13">
        <f t="shared" si="703"/>
        <v>1104.3000010296803</v>
      </c>
      <c r="K1899" s="12">
        <f t="shared" si="727"/>
        <v>28179.30698528342</v>
      </c>
      <c r="M1899" s="13">
        <f>IF(P1899&gt;0,SQRT(Sum_Sq($AI$2,V_rtHz($AH$2)/(1+1/$A1899),V_rtHz($AH$2*$A1899)/(1+$A1899),$AN$2*$AH$2/(1+1/$A1899),$AM$2*SQRT(Sum_Sq(P1899,1/($X$2*N$8*(1+M$1017+P1899/O1899))))/SQRT(Sum_Sq($X$2*P1899*N$8,1)),                   $AQ$2*SQRT(Sum_Sq($AH$2/(1+1/$A1899)+P1899*( 1/(M$1017+1+P1899/O1899)-1)/(1+($X$2*P1899*N$8)^2), (P1899^2*N$8*$X$2+1/($X$2*N$8*(M$1017+1+P1899/O1899           )))/(1+($X$2*P1899*N$8)^2))),           V_rtHz(O1899)/($X$2*N$8*(O1899*M$1017+O1899+P1899)),V_rtHz(P1899)*SQRT(Sum_Sq(O1899*N$8*$X$2*M$1017,1))/($X$2*N$8*(O1899*M$1017+O1899+P1899))))/SQRT(Sum_Sq(1/(1+$A1899)+$AC$2/$I$2-1/(1+(1+P1899/O1899)/M$1017),$X$2/$I$2)),IF(P1900&lt;0,"A",M1900))</f>
        <v>1.8552169851996333E-6</v>
      </c>
      <c r="O1899" s="13">
        <f t="shared" si="704"/>
        <v>1089.333330271098</v>
      </c>
      <c r="P1899" s="12">
        <f t="shared" si="728"/>
        <v>90335.112330984339</v>
      </c>
      <c r="R1899" s="13">
        <f>IF(U1899&gt;0,SQRT(Sum_Sq($AI$2,V_rtHz($AH$2)/(1+1/$A1899),V_rtHz($AH$2*$A1899)/(1+$A1899),$AN$2*$AH$2/(1+1/$A1899),$AM$2*SQRT(Sum_Sq(U1899,1/($X$2*S$8*(1+R$1017+U1899/T1899))))/SQRT(Sum_Sq($X$2*U1899*S$8,1)),                   $AQ$2*SQRT(Sum_Sq($AH$2/(1+1/$A1899)+U1899*( 1/(R$1017+1+U1899/T1899)-1)/(1+($X$2*U1899*S$8)^2), (U1899^2*S$8*$X$2+1/($X$2*S$8*(R$1017+1+U1899/T1899           )))/(1+($X$2*U1899*S$8)^2))),           V_rtHz(T1899)/($X$2*S$8*(T1899*R$1017+T1899+U1899)),V_rtHz(U1899)*SQRT(Sum_Sq(T1899*S$8*$X$2*R$1017,1))/($X$2*S$8*(T1899*R$1017+T1899+U1899))))/SQRT(Sum_Sq(1/(1+$A1899)+$AC$2/$I$2-1/(1+(1+U1899/T1899)/R$1017),$X$2/$I$2)),IF(U1900&lt;0,"A",R1900))</f>
        <v>2.9196505135731437E-6</v>
      </c>
      <c r="T1899" s="13">
        <f t="shared" si="705"/>
        <v>1084.7269587591568</v>
      </c>
      <c r="U1899" s="12">
        <f t="shared" si="729"/>
        <v>286877.80350237805</v>
      </c>
      <c r="X1899" s="13">
        <f>IF(AA1899&gt;0,SQRT(Sum_Sq($AI$2,V_rtHz($AH$2)/(1+1/$A1899),V_rtHz($AH$2*$A1899)/(1+$A1899),$AN$2*$AH$2/(1+1/$A1899),$AM$2*SQRT(Sum_Sq(AA1899,1/($X$2*Y$8*(1+X$1017+AA1899/Z1899))))/SQRT(Sum_Sq($X$2*AA1899*Y$8,1)),                   $AQ$2*SQRT(Sum_Sq($AH$2/(1+1/$A1899)+AA1899*( 1/(X$1017+1+AA1899/Z1899)-1)/(1+($X$2*AA1899*Y$8)^2), (AA1899^2*Y$8*$X$2+1/($X$2*Y$8*(X$1017+1+AA1899/Z1899           )))/(1+($X$2*AA1899*Y$8)^2))),           V_rtHz(Z1899)/($X$2*Y$8*(Z1899*X$1017+Z1899+AA1899)),V_rtHz(AA1899)*SQRT(Sum_Sq(Z1899*Y$8*$X$2*X$1017,1))/($X$2*Y$8*(Z1899*X$1017+Z1899+AA1899))))/SQRT(Sum_Sq(1/(1+$A1899)+$AC$2/$I$2-1/(1+(1+AA1899/Z1899)/X$1017),$X$2/$I$2)),IF(AA1900&lt;0,"A",X1900))</f>
        <v>4.9621866037067257E-6</v>
      </c>
      <c r="Z1899" s="13">
        <f t="shared" si="706"/>
        <v>1083.2825424711878</v>
      </c>
      <c r="AA1899" s="12">
        <f t="shared" si="730"/>
        <v>908396.88537251751</v>
      </c>
      <c r="AC1899" s="13">
        <f>IF(AF1899&gt;0,SQRT(Sum_Sq($AI$2,V_rtHz($AH$2)/(1+1/$A1899),V_rtHz($AH$2*$A1899)/(1+$A1899),$AN$2*$AH$2/(1+1/$A1899),$AM$2*SQRT(Sum_Sq(AF1899,1/($X$2*AD$8*(1+AC$1017+AF1899/AE1899))))/SQRT(Sum_Sq($X$2*AF1899*AD$8,1)),                   $AQ$2*SQRT(Sum_Sq($AH$2/(1+1/$A1899)+AF1899*( 1/(AC$1017+1+AF1899/AE1899)-1)/(1+($X$2*AF1899*AD$8)^2), (AF1899^2*AD$8*$X$2+1/($X$2*AD$8*(AC$1017+1+AF1899/AE1899           )))/(1+($X$2*AF1899*AD$8)^2))),           V_rtHz(AE1899)/($X$2*AD$8*(AE1899*AC$1017+AE1899+AF1899)),V_rtHz(AF1899)*SQRT(Sum_Sq(AE1899*AD$8*$X$2*AC$1017,1))/($X$2*AD$8*(AE1899*AC$1017+AE1899+AF1899))))/SQRT(Sum_Sq(1/(1+$A1899)+$AC$2/$I$2-1/(1+(1+AF1899/AE1899)/AC$1017),$X$2/$I$2)),IF(AF1900&lt;0,"A",AC1900))</f>
        <v>8.6923338551304315E-6</v>
      </c>
      <c r="AE1899" s="13">
        <f t="shared" si="707"/>
        <v>1082.8269902190425</v>
      </c>
      <c r="AF1899" s="12">
        <f t="shared" si="731"/>
        <v>2873811.6997406292</v>
      </c>
      <c r="AG1899" s="13"/>
      <c r="AH1899" s="13">
        <f>IF(AK1899&gt;0,SQRT(Sum_Sq($AI$2,V_rtHz($AH$2)/(1+1/$A1899),V_rtHz($AH$2*$A1899)/(1+$A1899),$AN$2*$AH$2/(1+1/$A1899),$AM$2*SQRT(Sum_Sq(AK1899,1/($X$2*AI$8*(1+AH$1017+AK1899/AJ1899))))/SQRT(Sum_Sq($X$2*AK1899*AI$8,1)),                   $AQ$2*SQRT(Sum_Sq($AH$2/(1+1/$A1899)+AK1899*( 1/(AH$1017+1+AK1899/AJ1899)-1)/(1+($X$2*AK1899*AI$8)^2), (AK1899^2*AI$8*$X$2+1/($X$2*AI$8*(AH$1017+1+AK1899/AJ1899           )))/(1+($X$2*AK1899*AI$8)^2))),           V_rtHz(AJ1899)/($X$2*AI$8*(AJ1899*AH$1017+AJ1899+AK1899)),V_rtHz(AK1899)*SQRT(Sum_Sq(AJ1899*AI$8*$X$2*AH$1017,1))/($X$2*AI$8*(AJ1899*AH$1017+AJ1899+AK1899))))/SQRT(Sum_Sq(1/(1+$A1899)+$AC$2/$I$2-1/(1+(1+AK1899/AJ1899)/AH$1017),$X$2/$I$2)),IF(AK1900&lt;0,"A",AH1900))</f>
        <v>1.5387894210216389E-5</v>
      </c>
      <c r="AI1899" s="13"/>
      <c r="AJ1899" s="13">
        <f t="shared" si="708"/>
        <v>1082.6830527902819</v>
      </c>
      <c r="AK1899" s="12">
        <f t="shared" si="732"/>
        <v>9088998.7150271013</v>
      </c>
      <c r="AM1899" s="13">
        <f>IF(AP1899&gt;0,SQRT(Sum_Sq($AI$2,V_rtHz($AH$2)/(1+1/$A1899),V_rtHz($AH$2*$A1899)/(1+$A1899),$AN$2*$AH$2/(1+1/$A1899),$AM$2*SQRT(Sum_Sq(AP1899,1/($X$2*AN$8*(1+AM$1017+AP1899/AO1899))))/SQRT(Sum_Sq($X$2*AP1899*AN$8,1)),                   $AQ$2*SQRT(Sum_Sq($AH$2/(1+1/$A1899)+AP1899*( 1/(AM$1017+1+AP1899/AO1899)-1)/(1+($X$2*AP1899*AN$8)^2), (AP1899^2*AN$8*$X$2+1/($X$2*AN$8*(AM$1017+1+AP1899/AO1899           )))/(1+($X$2*AP1899*AN$8)^2))),           V_rtHz(AO1899)/($X$2*AN$8*(AO1899*AM$1017+AO1899+AP1899)),V_rtHz(AP1899)*SQRT(Sum_Sq(AO1899*AN$8*$X$2*AM$1017,1))/($X$2*AN$8*(AO1899*AM$1017+AO1899+AP1899))))/SQRT(Sum_Sq(1/(1+$A1899)+$AC$2/$I$2-1/(1+(1+AP1899/AO1899)/AM$1017),$X$2/$I$2)),IF(AP1900&lt;0,"A",AM1900))</f>
        <v>2.7354543673916968E-5</v>
      </c>
      <c r="AO1899" s="13">
        <f t="shared" si="709"/>
        <v>1082.6375478507935</v>
      </c>
      <c r="AP1899" s="12">
        <f t="shared" si="733"/>
        <v>28743145.658155978</v>
      </c>
      <c r="AR1899" s="13">
        <f t="shared" si="710"/>
        <v>31506.815879885431</v>
      </c>
      <c r="AS1899" s="13">
        <f t="shared" si="711"/>
        <v>0.34465664218174946</v>
      </c>
      <c r="AV1899" s="13"/>
      <c r="AW1899" s="13">
        <f t="shared" si="712"/>
        <v>9963.3300000000036</v>
      </c>
      <c r="AX1899" s="13">
        <f t="shared" si="713"/>
        <v>1.089899999999993</v>
      </c>
      <c r="AZ1899" s="13"/>
      <c r="BA1899" s="13"/>
      <c r="BB1899" s="13">
        <f t="shared" si="714"/>
        <v>3150.681587988543</v>
      </c>
      <c r="BC1899" s="13">
        <f t="shared" si="715"/>
        <v>3.4465664218174807</v>
      </c>
      <c r="BD1899" s="13"/>
      <c r="BE1899" s="13"/>
      <c r="BG1899" s="13">
        <f t="shared" si="716"/>
        <v>996.3330000000002</v>
      </c>
      <c r="BH1899" s="13">
        <f t="shared" si="717"/>
        <v>10.898999999999978</v>
      </c>
      <c r="BI1899" s="13"/>
      <c r="BL1899" s="13">
        <f t="shared" si="718"/>
        <v>315.06815879885437</v>
      </c>
      <c r="BM1899" s="13">
        <f t="shared" si="719"/>
        <v>34.465664218174979</v>
      </c>
      <c r="BP1899" s="13"/>
      <c r="BQ1899" s="13">
        <f t="shared" si="720"/>
        <v>99.633300000000006</v>
      </c>
      <c r="BR1899" s="13">
        <f t="shared" si="721"/>
        <v>108.99000000000012</v>
      </c>
      <c r="BT1899" s="13"/>
      <c r="BU1899" s="13"/>
      <c r="BV1899" s="13">
        <f t="shared" si="722"/>
        <v>31.50681587988543</v>
      </c>
      <c r="BW1899" s="13">
        <f t="shared" si="723"/>
        <v>344.6566421817526</v>
      </c>
      <c r="CA1899" s="13">
        <f t="shared" si="724"/>
        <v>9.9633299999999991</v>
      </c>
      <c r="CB1899" s="13">
        <f t="shared" si="725"/>
        <v>1089.9000000000028</v>
      </c>
    </row>
    <row r="1900" spans="1:80" x14ac:dyDescent="0.3">
      <c r="A1900" s="13">
        <f t="shared" si="701"/>
        <v>2.0701413487910378</v>
      </c>
      <c r="C1900" s="13">
        <f>IF(F1900&gt;0,SQRT(Sum_Sq($AI$2,V_rtHz($AH$2)/(1+1/$A1900),V_rtHz($AH$2*$A1900)/(1+$A1900),$AN$2*$AH$2/(1+1/$A1900),$AM$2*SQRT(Sum_Sq(F1900,1/($X$2*D$8*(1+C$1017+F1900/E1900))))/SQRT(Sum_Sq($X$2*F1900*D$8,1)),                   $AQ$2*SQRT(Sum_Sq($AH$2/(1+1/$A1900)+F1900*( 1/(C$1017+1+F1900/E1900)-1)/(1+($X$2*F1900*D$8)^2), (F1900^2*D$8*$X$2+1/($X$2*D$8*(C$1017+1+F1900/E1900           )))/(1+($X$2*F1900*D$8)^2))),           V_rtHz(E1900)/($X$2*D$8*(E1900*C$1017+E1900+F1900)),V_rtHz(F1900)*SQRT(Sum_Sq(E1900*D$8*$X$2*C$1017,1))/($X$2*D$8*(E1900*C$1017+E1900+F1900))))/SQRT(Sum_Sq(1/(1+$A1900)+$AC$2/$I$2-1/(1+(1+F1900/E1900)/C$1017),$X$2/$I$2)),IF(F1901&lt;0,"A",C1901))</f>
        <v>1.2198329938669159E-6</v>
      </c>
      <c r="E1900" s="13">
        <f t="shared" si="702"/>
        <v>1147.2905495241719</v>
      </c>
      <c r="F1900" s="12">
        <f t="shared" si="726"/>
        <v>8577.1689478953285</v>
      </c>
      <c r="H1900" s="13">
        <f>IF(K1900&gt;0,SQRT(Sum_Sq($AI$2,V_rtHz($AH$2)/(1+1/$A1900),V_rtHz($AH$2*$A1900)/(1+$A1900),$AN$2*$AH$2/(1+1/$A1900),$AM$2*SQRT(Sum_Sq(K1900,1/($X$2*I$8*(1+H$1017+K1900/J1900))))/SQRT(Sum_Sq($X$2*K1900*I$8,1)),                   $AQ$2*SQRT(Sum_Sq($AH$2/(1+1/$A1900)+K1900*( 1/(H$1017+1+K1900/J1900)-1)/(1+($X$2*K1900*I$8)^2), (K1900^2*I$8*$X$2+1/($X$2*I$8*(H$1017+1+K1900/J1900           )))/(1+($X$2*K1900*I$8)^2))),           V_rtHz(J1900)/($X$2*I$8*(J1900*H$1017+J1900+K1900)),V_rtHz(K1900)*SQRT(Sum_Sq(J1900*I$8*$X$2*H$1017,1))/($X$2*I$8*(J1900*H$1017+J1900+K1900))))/SQRT(Sum_Sq(1/(1+$A1900)+$AC$2/$I$2-1/(1+(1+K1900/J1900)/H$1017),$X$2/$I$2)),IF(K1901&lt;0,"A",H1901))</f>
        <v>1.3801563461976422E-6</v>
      </c>
      <c r="J1900" s="13">
        <f t="shared" si="703"/>
        <v>1096.640848032014</v>
      </c>
      <c r="K1900" s="12">
        <f t="shared" si="727"/>
        <v>28376.116746615775</v>
      </c>
      <c r="M1900" s="13">
        <f>IF(P1900&gt;0,SQRT(Sum_Sq($AI$2,V_rtHz($AH$2)/(1+1/$A1900),V_rtHz($AH$2*$A1900)/(1+$A1900),$AN$2*$AH$2/(1+1/$A1900),$AM$2*SQRT(Sum_Sq(P1900,1/($X$2*N$8*(1+M$1017+P1900/O1900))))/SQRT(Sum_Sq($X$2*P1900*N$8,1)),                   $AQ$2*SQRT(Sum_Sq($AH$2/(1+1/$A1900)+P1900*( 1/(M$1017+1+P1900/O1900)-1)/(1+($X$2*P1900*N$8)^2), (P1900^2*N$8*$X$2+1/($X$2*N$8*(M$1017+1+P1900/O1900           )))/(1+($X$2*P1900*N$8)^2))),           V_rtHz(O1900)/($X$2*N$8*(O1900*M$1017+O1900+P1900)),V_rtHz(P1900)*SQRT(Sum_Sq(O1900*N$8*$X$2*M$1017,1))/($X$2*N$8*(O1900*M$1017+O1900+P1900))))/SQRT(Sum_Sq(1/(1+$A1900)+$AC$2/$I$2-1/(1+(1+P1900/O1900)/M$1017),$X$2/$I$2)),IF(P1901&lt;0,"A",M1901))</f>
        <v>1.876173120740479E-6</v>
      </c>
      <c r="O1900" s="13">
        <f t="shared" si="704"/>
        <v>1081.9825322952233</v>
      </c>
      <c r="P1900" s="12">
        <f t="shared" si="728"/>
        <v>90948.833108402439</v>
      </c>
      <c r="R1900" s="13">
        <f>IF(U1900&gt;0,SQRT(Sum_Sq($AI$2,V_rtHz($AH$2)/(1+1/$A1900),V_rtHz($AH$2*$A1900)/(1+$A1900),$AN$2*$AH$2/(1+1/$A1900),$AM$2*SQRT(Sum_Sq(U1900,1/($X$2*S$8*(1+R$1017+U1900/T1900))))/SQRT(Sum_Sq($X$2*U1900*S$8,1)),                   $AQ$2*SQRT(Sum_Sq($AH$2/(1+1/$A1900)+U1900*( 1/(R$1017+1+U1900/T1900)-1)/(1+($X$2*U1900*S$8)^2), (U1900^2*S$8*$X$2+1/($X$2*S$8*(R$1017+1+U1900/T1900           )))/(1+($X$2*U1900*S$8)^2))),           V_rtHz(T1900)/($X$2*S$8*(T1900*R$1017+T1900+U1900)),V_rtHz(U1900)*SQRT(Sum_Sq(T1900*S$8*$X$2*R$1017,1))/($X$2*S$8*(T1900*R$1017+T1900+U1900))))/SQRT(Sum_Sq(1/(1+$A1900)+$AC$2/$I$2-1/(1+(1+U1900/T1900)/R$1017),$X$2/$I$2)),IF(U1901&lt;0,"A",R1901))</f>
        <v>2.9514023621955245E-6</v>
      </c>
      <c r="T1900" s="13">
        <f t="shared" si="705"/>
        <v>1077.4693705440395</v>
      </c>
      <c r="U1900" s="12">
        <f t="shared" si="729"/>
        <v>288810.14703138836</v>
      </c>
      <c r="X1900" s="13">
        <f>IF(AA1900&gt;0,SQRT(Sum_Sq($AI$2,V_rtHz($AH$2)/(1+1/$A1900),V_rtHz($AH$2*$A1900)/(1+$A1900),$AN$2*$AH$2/(1+1/$A1900),$AM$2*SQRT(Sum_Sq(AA1900,1/($X$2*Y$8*(1+X$1017+AA1900/Z1900))))/SQRT(Sum_Sq($X$2*AA1900*Y$8,1)),                   $AQ$2*SQRT(Sum_Sq($AH$2/(1+1/$A1900)+AA1900*( 1/(X$1017+1+AA1900/Z1900)-1)/(1+($X$2*AA1900*Y$8)^2), (AA1900^2*Y$8*$X$2+1/($X$2*Y$8*(X$1017+1+AA1900/Z1900           )))/(1+($X$2*AA1900*Y$8)^2))),           V_rtHz(Z1900)/($X$2*Y$8*(Z1900*X$1017+Z1900+AA1900)),V_rtHz(AA1900)*SQRT(Sum_Sq(Z1900*Y$8*$X$2*X$1017,1))/($X$2*Y$8*(Z1900*X$1017+Z1900+AA1900))))/SQRT(Sum_Sq(1/(1+$A1900)+$AC$2/$I$2-1/(1+(1+AA1900/Z1900)/X$1017),$X$2/$I$2)),IF(AA1901&lt;0,"A",X1901))</f>
        <v>5.0152053688615399E-6</v>
      </c>
      <c r="Z1900" s="13">
        <f t="shared" si="706"/>
        <v>1076.0540187761435</v>
      </c>
      <c r="AA1900" s="12">
        <f t="shared" si="730"/>
        <v>914499.1518905944</v>
      </c>
      <c r="AC1900" s="13">
        <f>IF(AF1900&gt;0,SQRT(Sum_Sq($AI$2,V_rtHz($AH$2)/(1+1/$A1900),V_rtHz($AH$2*$A1900)/(1+$A1900),$AN$2*$AH$2/(1+1/$A1900),$AM$2*SQRT(Sum_Sq(AF1900,1/($X$2*AD$8*(1+AC$1017+AF1900/AE1900))))/SQRT(Sum_Sq($X$2*AF1900*AD$8,1)),                   $AQ$2*SQRT(Sum_Sq($AH$2/(1+1/$A1900)+AF1900*( 1/(AC$1017+1+AF1900/AE1900)-1)/(1+($X$2*AF1900*AD$8)^2), (AF1900^2*AD$8*$X$2+1/($X$2*AD$8*(AC$1017+1+AF1900/AE1900           )))/(1+($X$2*AF1900*AD$8)^2))),           V_rtHz(AE1900)/($X$2*AD$8*(AE1900*AC$1017+AE1900+AF1900)),V_rtHz(AF1900)*SQRT(Sum_Sq(AE1900*AD$8*$X$2*AC$1017,1))/($X$2*AD$8*(AE1900*AC$1017+AE1900+AF1900))))/SQRT(Sum_Sq(1/(1+$A1900)+$AC$2/$I$2-1/(1+(1+AF1900/AE1900)/AC$1017),$X$2/$I$2)),IF(AF1901&lt;0,"A",AC1901))</f>
        <v>8.7846182754395661E-6</v>
      </c>
      <c r="AE1900" s="13">
        <f t="shared" si="707"/>
        <v>1075.6076170095059</v>
      </c>
      <c r="AF1900" s="12">
        <f t="shared" si="731"/>
        <v>2893100.4430204909</v>
      </c>
      <c r="AG1900" s="13"/>
      <c r="AH1900" s="13">
        <f>IF(AK1900&gt;0,SQRT(Sum_Sq($AI$2,V_rtHz($AH$2)/(1+1/$A1900),V_rtHz($AH$2*$A1900)/(1+$A1900),$AN$2*$AH$2/(1+1/$A1900),$AM$2*SQRT(Sum_Sq(AK1900,1/($X$2*AI$8*(1+AH$1017+AK1900/AJ1900))))/SQRT(Sum_Sq($X$2*AK1900*AI$8,1)),                   $AQ$2*SQRT(Sum_Sq($AH$2/(1+1/$A1900)+AK1900*( 1/(AH$1017+1+AK1900/AJ1900)-1)/(1+($X$2*AK1900*AI$8)^2), (AK1900^2*AI$8*$X$2+1/($X$2*AI$8*(AH$1017+1+AK1900/AJ1900           )))/(1+($X$2*AK1900*AI$8)^2))),           V_rtHz(AJ1900)/($X$2*AI$8*(AJ1900*AH$1017+AJ1900+AK1900)),V_rtHz(AK1900)*SQRT(Sum_Sq(AJ1900*AI$8*$X$2*AH$1017,1))/($X$2*AI$8*(AJ1900*AH$1017+AJ1900+AK1900))))/SQRT(Sum_Sq(1/(1+$A1900)+$AC$2/$I$2-1/(1+(1+AK1900/AJ1900)/AH$1017),$X$2/$I$2)),IF(AK1901&lt;0,"A",AH1901))</f>
        <v>1.5550955468490085E-5</v>
      </c>
      <c r="AI1900" s="13"/>
      <c r="AJ1900" s="13">
        <f t="shared" si="708"/>
        <v>1075.4665691840448</v>
      </c>
      <c r="AK1900" s="12">
        <f t="shared" si="732"/>
        <v>9149986.7662631962</v>
      </c>
      <c r="AM1900" s="13">
        <f>IF(AP1900&gt;0,SQRT(Sum_Sq($AI$2,V_rtHz($AH$2)/(1+1/$A1900),V_rtHz($AH$2*$A1900)/(1+$A1900),$AN$2*$AH$2/(1+1/$A1900),$AM$2*SQRT(Sum_Sq(AP1900,1/($X$2*AN$8*(1+AM$1017+AP1900/AO1900))))/SQRT(Sum_Sq($X$2*AP1900*AN$8,1)),                   $AQ$2*SQRT(Sum_Sq($AH$2/(1+1/$A1900)+AP1900*( 1/(AM$1017+1+AP1900/AO1900)-1)/(1+($X$2*AP1900*AN$8)^2), (AP1900^2*AN$8*$X$2+1/($X$2*AN$8*(AM$1017+1+AP1900/AO1900           )))/(1+($X$2*AP1900*AN$8)^2))),           V_rtHz(AO1900)/($X$2*AN$8*(AO1900*AM$1017+AO1900+AP1900)),V_rtHz(AP1900)*SQRT(Sum_Sq(AO1900*AN$8*$X$2*AM$1017,1))/($X$2*AN$8*(AO1900*AM$1017+AO1900+AP1900))))/SQRT(Sum_Sq(1/(1+$A1900)+$AC$2/$I$2-1/(1+(1+AP1900/AO1900)/AM$1017),$X$2/$I$2)),IF(AP1901&lt;0,"A",AM1901))</f>
        <v>2.7644437848687613E-5</v>
      </c>
      <c r="AO1900" s="13">
        <f t="shared" si="709"/>
        <v>1075.4219776144896</v>
      </c>
      <c r="AP1900" s="12">
        <f t="shared" si="733"/>
        <v>28935998.501621932</v>
      </c>
      <c r="AR1900" s="13">
        <f t="shared" si="710"/>
        <v>31506.815879885424</v>
      </c>
      <c r="AS1900" s="13">
        <f t="shared" si="711"/>
        <v>0.34465664218175279</v>
      </c>
      <c r="AV1900" s="13"/>
      <c r="AW1900" s="13">
        <f t="shared" si="712"/>
        <v>9963.3300000000036</v>
      </c>
      <c r="AX1900" s="13">
        <f t="shared" si="713"/>
        <v>1.089899999999993</v>
      </c>
      <c r="AZ1900" s="13"/>
      <c r="BA1900" s="13"/>
      <c r="BB1900" s="13">
        <f t="shared" si="714"/>
        <v>3150.681587988543</v>
      </c>
      <c r="BC1900" s="13">
        <f t="shared" si="715"/>
        <v>3.4465664218174945</v>
      </c>
      <c r="BD1900" s="13"/>
      <c r="BE1900" s="13"/>
      <c r="BG1900" s="13">
        <f t="shared" si="716"/>
        <v>996.3330000000002</v>
      </c>
      <c r="BH1900" s="13">
        <f t="shared" si="717"/>
        <v>10.898999999999978</v>
      </c>
      <c r="BI1900" s="13"/>
      <c r="BL1900" s="13">
        <f t="shared" si="718"/>
        <v>315.06815879885437</v>
      </c>
      <c r="BM1900" s="13">
        <f t="shared" si="719"/>
        <v>34.465664218175064</v>
      </c>
      <c r="BP1900" s="13"/>
      <c r="BQ1900" s="13">
        <f t="shared" si="720"/>
        <v>99.633300000000006</v>
      </c>
      <c r="BR1900" s="13">
        <f t="shared" si="721"/>
        <v>108.9899999999997</v>
      </c>
      <c r="BT1900" s="13"/>
      <c r="BU1900" s="13"/>
      <c r="BV1900" s="13">
        <f t="shared" si="722"/>
        <v>31.50681587988543</v>
      </c>
      <c r="BW1900" s="13">
        <f t="shared" si="723"/>
        <v>344.65664218175152</v>
      </c>
      <c r="CA1900" s="13">
        <f t="shared" si="724"/>
        <v>9.9633299999999991</v>
      </c>
      <c r="CB1900" s="13">
        <f t="shared" si="725"/>
        <v>1089.9000000000028</v>
      </c>
    </row>
    <row r="1901" spans="1:80" x14ac:dyDescent="0.3">
      <c r="A1901" s="13">
        <f t="shared" si="701"/>
        <v>2.0989398836235211</v>
      </c>
      <c r="C1901" s="13">
        <f>IF(F1901&gt;0,SQRT(Sum_Sq($AI$2,V_rtHz($AH$2)/(1+1/$A1901),V_rtHz($AH$2*$A1901)/(1+$A1901),$AN$2*$AH$2/(1+1/$A1901),$AM$2*SQRT(Sum_Sq(F1901,1/($X$2*D$8*(1+C$1017+F1901/E1901))))/SQRT(Sum_Sq($X$2*F1901*D$8,1)),                   $AQ$2*SQRT(Sum_Sq($AH$2/(1+1/$A1901)+F1901*( 1/(C$1017+1+F1901/E1901)-1)/(1+($X$2*F1901*D$8)^2), (F1901^2*D$8*$X$2+1/($X$2*D$8*(C$1017+1+F1901/E1901           )))/(1+($X$2*F1901*D$8)^2))),           V_rtHz(E1901)/($X$2*D$8*(E1901*C$1017+E1901+F1901)),V_rtHz(F1901)*SQRT(Sum_Sq(E1901*D$8*$X$2*C$1017,1))/($X$2*D$8*(E1901*C$1017+E1901+F1901))))/SQRT(Sum_Sq(1/(1+$A1901)+$AC$2/$I$2-1/(1+(1+F1901/E1901)/C$1017),$X$2/$I$2)),IF(F1902&lt;0,"A",C1902))</f>
        <v>1.2343054966004216E-6</v>
      </c>
      <c r="E1901" s="13">
        <f t="shared" si="702"/>
        <v>1138.5797995601779</v>
      </c>
      <c r="F1901" s="12">
        <f t="shared" si="726"/>
        <v>8642.7889194888085</v>
      </c>
      <c r="H1901" s="13">
        <f>IF(K1901&gt;0,SQRT(Sum_Sq($AI$2,V_rtHz($AH$2)/(1+1/$A1901),V_rtHz($AH$2*$A1901)/(1+$A1901),$AN$2*$AH$2/(1+1/$A1901),$AM$2*SQRT(Sum_Sq(K1901,1/($X$2*I$8*(1+H$1017+K1901/J1901))))/SQRT(Sum_Sq($X$2*K1901*I$8,1)),                   $AQ$2*SQRT(Sum_Sq($AH$2/(1+1/$A1901)+K1901*( 1/(H$1017+1+K1901/J1901)-1)/(1+($X$2*K1901*I$8)^2), (K1901^2*I$8*$X$2+1/($X$2*I$8*(H$1017+1+K1901/J1901           )))/(1+($X$2*K1901*I$8)^2))),           V_rtHz(J1901)/($X$2*I$8*(J1901*H$1017+J1901+K1901)),V_rtHz(K1901)*SQRT(Sum_Sq(J1901*I$8*$X$2*H$1017,1))/($X$2*I$8*(J1901*H$1017+J1901+K1901))))/SQRT(Sum_Sq(1/(1+$A1901)+$AC$2/$I$2-1/(1+(1+K1901/J1901)/H$1017),$X$2/$I$2)),IF(K1902&lt;0,"A",H1902))</f>
        <v>1.3965826368291017E-6</v>
      </c>
      <c r="J1901" s="13">
        <f t="shared" si="703"/>
        <v>1089.0373051847621</v>
      </c>
      <c r="K1901" s="12">
        <f t="shared" si="727"/>
        <v>28574.235781192747</v>
      </c>
      <c r="M1901" s="13">
        <f>IF(P1901&gt;0,SQRT(Sum_Sq($AI$2,V_rtHz($AH$2)/(1+1/$A1901),V_rtHz($AH$2*$A1901)/(1+$A1901),$AN$2*$AH$2/(1+1/$A1901),$AM$2*SQRT(Sum_Sq(P1901,1/($X$2*N$8*(1+M$1017+P1901/O1901))))/SQRT(Sum_Sq($X$2*P1901*N$8,1)),                   $AQ$2*SQRT(Sum_Sq($AH$2/(1+1/$A1901)+P1901*( 1/(M$1017+1+P1901/O1901)-1)/(1+($X$2*P1901*N$8)^2), (P1901^2*N$8*$X$2+1/($X$2*N$8*(M$1017+1+P1901/O1901           )))/(1+($X$2*P1901*N$8)^2))),           V_rtHz(O1901)/($X$2*N$8*(O1901*M$1017+O1901+P1901)),V_rtHz(P1901)*SQRT(Sum_Sq(O1901*N$8*$X$2*M$1017,1))/($X$2*N$8*(O1901*M$1017+O1901+P1901))))/SQRT(Sum_Sq(1/(1+$A1901)+$AC$2/$I$2-1/(1+(1+P1901/O1901)/M$1017),$X$2/$I$2)),IF(P1902&lt;0,"A",M1902))</f>
        <v>1.8974943997026396E-6</v>
      </c>
      <c r="O1901" s="13">
        <f t="shared" si="704"/>
        <v>1074.6809277780953</v>
      </c>
      <c r="P1901" s="12">
        <f t="shared" si="728"/>
        <v>91566.758292973071</v>
      </c>
      <c r="R1901" s="13">
        <f>IF(U1901&gt;0,SQRT(Sum_Sq($AI$2,V_rtHz($AH$2)/(1+1/$A1901),V_rtHz($AH$2*$A1901)/(1+$A1901),$AN$2*$AH$2/(1+1/$A1901),$AM$2*SQRT(Sum_Sq(U1901,1/($X$2*S$8*(1+R$1017+U1901/T1901))))/SQRT(Sum_Sq($X$2*U1901*S$8,1)),                   $AQ$2*SQRT(Sum_Sq($AH$2/(1+1/$A1901)+U1901*( 1/(R$1017+1+U1901/T1901)-1)/(1+($X$2*U1901*S$8)^2), (U1901^2*S$8*$X$2+1/($X$2*S$8*(R$1017+1+U1901/T1901           )))/(1+($X$2*U1901*S$8)^2))),           V_rtHz(T1901)/($X$2*S$8*(T1901*R$1017+T1901+U1901)),V_rtHz(U1901)*SQRT(Sum_Sq(T1901*S$8*$X$2*R$1017,1))/($X$2*S$8*(T1901*R$1017+T1901+U1901))))/SQRT(Sum_Sq(1/(1+$A1901)+$AC$2/$I$2-1/(1+(1+U1901/T1901)/R$1017),$X$2/$I$2)),IF(U1902&lt;0,"A",R1902))</f>
        <v>2.9836902113872746E-6</v>
      </c>
      <c r="T1901" s="13">
        <f t="shared" si="705"/>
        <v>1070.2590934276188</v>
      </c>
      <c r="U1901" s="12">
        <f t="shared" si="729"/>
        <v>290755.84523373801</v>
      </c>
      <c r="X1901" s="13">
        <f>IF(AA1901&gt;0,SQRT(Sum_Sq($AI$2,V_rtHz($AH$2)/(1+1/$A1901),V_rtHz($AH$2*$A1901)/(1+$A1901),$AN$2*$AH$2/(1+1/$A1901),$AM$2*SQRT(Sum_Sq(AA1901,1/($X$2*Y$8*(1+X$1017+AA1901/Z1901))))/SQRT(Sum_Sq($X$2*AA1901*Y$8,1)),                   $AQ$2*SQRT(Sum_Sq($AH$2/(1+1/$A1901)+AA1901*( 1/(X$1017+1+AA1901/Z1901)-1)/(1+($X$2*AA1901*Y$8)^2), (AA1901^2*Y$8*$X$2+1/($X$2*Y$8*(X$1017+1+AA1901/Z1901           )))/(1+($X$2*AA1901*Y$8)^2))),           V_rtHz(Z1901)/($X$2*Y$8*(Z1901*X$1017+Z1901+AA1901)),V_rtHz(AA1901)*SQRT(Sum_Sq(Z1901*Y$8*$X$2*X$1017,1))/($X$2*Y$8*(Z1901*X$1017+Z1901+AA1901))))/SQRT(Sum_Sq(1/(1+$A1901)+$AC$2/$I$2-1/(1+(1+AA1901/Z1901)/X$1017),$X$2/$I$2)),IF(AA1902&lt;0,"A",X1902))</f>
        <v>5.0691052807178536E-6</v>
      </c>
      <c r="Z1901" s="13">
        <f t="shared" si="706"/>
        <v>1068.8722247014359</v>
      </c>
      <c r="AA1901" s="12">
        <f t="shared" si="730"/>
        <v>920643.70728140126</v>
      </c>
      <c r="AC1901" s="13">
        <f>IF(AF1901&gt;0,SQRT(Sum_Sq($AI$2,V_rtHz($AH$2)/(1+1/$A1901),V_rtHz($AH$2*$A1901)/(1+$A1901),$AN$2*$AH$2/(1+1/$A1901),$AM$2*SQRT(Sum_Sq(AF1901,1/($X$2*AD$8*(1+AC$1017+AF1901/AE1901))))/SQRT(Sum_Sq($X$2*AF1901*AD$8,1)),                   $AQ$2*SQRT(Sum_Sq($AH$2/(1+1/$A1901)+AF1901*( 1/(AC$1017+1+AF1901/AE1901)-1)/(1+($X$2*AF1901*AD$8)^2), (AF1901^2*AD$8*$X$2+1/($X$2*AD$8*(AC$1017+1+AF1901/AE1901           )))/(1+($X$2*AF1901*AD$8)^2))),           V_rtHz(AE1901)/($X$2*AD$8*(AE1901*AC$1017+AE1901+AF1901)),V_rtHz(AF1901)*SQRT(Sum_Sq(AE1901*AD$8*$X$2*AC$1017,1))/($X$2*AD$8*(AE1901*AC$1017+AE1901+AF1901))))/SQRT(Sum_Sq(1/(1+$A1901)+$AC$2/$I$2-1/(1+(1+AF1901/AE1901)/AC$1017),$X$2/$I$2)),IF(AF1902&lt;0,"A",AC1902))</f>
        <v>8.8784275451158409E-6</v>
      </c>
      <c r="AE1901" s="13">
        <f t="shared" si="707"/>
        <v>1068.4347908914035</v>
      </c>
      <c r="AF1901" s="12">
        <f t="shared" si="731"/>
        <v>2912522.9726843536</v>
      </c>
      <c r="AG1901" s="13"/>
      <c r="AH1901" s="13">
        <f>IF(AK1901&gt;0,SQRT(Sum_Sq($AI$2,V_rtHz($AH$2)/(1+1/$A1901),V_rtHz($AH$2*$A1901)/(1+$A1901),$AN$2*$AH$2/(1+1/$A1901),$AM$2*SQRT(Sum_Sq(AK1901,1/($X$2*AI$8*(1+AH$1017+AK1901/AJ1901))))/SQRT(Sum_Sq($X$2*AK1901*AI$8,1)),                   $AQ$2*SQRT(Sum_Sq($AH$2/(1+1/$A1901)+AK1901*( 1/(AH$1017+1+AK1901/AJ1901)-1)/(1+($X$2*AK1901*AI$8)^2), (AK1901^2*AI$8*$X$2+1/($X$2*AI$8*(AH$1017+1+AK1901/AJ1901           )))/(1+($X$2*AK1901*AI$8)^2))),           V_rtHz(AJ1901)/($X$2*AI$8*(AJ1901*AH$1017+AJ1901+AK1901)),V_rtHz(AK1901)*SQRT(Sum_Sq(AJ1901*AI$8*$X$2*AH$1017,1))/($X$2*AI$8*(AJ1901*AH$1017+AJ1901+AK1901))))/SQRT(Sum_Sq(1/(1+$A1901)+$AC$2/$I$2-1/(1+(1+AK1901/AJ1901)/AH$1017),$X$2/$I$2)),IF(AK1902&lt;0,"A",AH1902))</f>
        <v>1.5716706237917451E-5</v>
      </c>
      <c r="AI1901" s="13"/>
      <c r="AJ1901" s="13">
        <f t="shared" si="708"/>
        <v>1068.2965750827684</v>
      </c>
      <c r="AK1901" s="12">
        <f t="shared" si="732"/>
        <v>9211397.9442741163</v>
      </c>
      <c r="AM1901" s="13">
        <f>IF(AP1901&gt;0,SQRT(Sum_Sq($AI$2,V_rtHz($AH$2)/(1+1/$A1901),V_rtHz($AH$2*$A1901)/(1+$A1901),$AN$2*$AH$2/(1+1/$A1901),$AM$2*SQRT(Sum_Sq(AP1901,1/($X$2*AN$8*(1+AM$1017+AP1901/AO1901))))/SQRT(Sum_Sq($X$2*AP1901*AN$8,1)),                   $AQ$2*SQRT(Sum_Sq($AH$2/(1+1/$A1901)+AP1901*( 1/(AM$1017+1+AP1901/AO1901)-1)/(1+($X$2*AP1901*AN$8)^2), (AP1901^2*AN$8*$X$2+1/($X$2*AN$8*(AM$1017+1+AP1901/AO1901           )))/(1+($X$2*AP1901*AN$8)^2))),           V_rtHz(AO1901)/($X$2*AN$8*(AO1901*AM$1017+AO1901+AP1901)),V_rtHz(AP1901)*SQRT(Sum_Sq(AO1901*AN$8*$X$2*AM$1017,1))/($X$2*AN$8*(AO1901*AM$1017+AO1901+AP1901))))/SQRT(Sum_Sq(1/(1+$A1901)+$AC$2/$I$2-1/(1+(1+AP1901/AO1901)/AM$1017),$X$2/$I$2)),IF(AP1902&lt;0,"A",AM1902))</f>
        <v>2.7939113124627465E-5</v>
      </c>
      <c r="AO1901" s="13">
        <f t="shared" si="709"/>
        <v>1068.2528786861017</v>
      </c>
      <c r="AP1901" s="12">
        <f t="shared" si="733"/>
        <v>29130189.446471021</v>
      </c>
      <c r="AR1901" s="13">
        <f t="shared" si="710"/>
        <v>31506.815879885424</v>
      </c>
      <c r="AS1901" s="13">
        <f t="shared" si="711"/>
        <v>0.34465664218175168</v>
      </c>
      <c r="AV1901" s="13"/>
      <c r="AW1901" s="13">
        <f t="shared" si="712"/>
        <v>9963.3300000000036</v>
      </c>
      <c r="AX1901" s="13">
        <f t="shared" si="713"/>
        <v>1.0898999999999903</v>
      </c>
      <c r="AZ1901" s="13"/>
      <c r="BA1901" s="13"/>
      <c r="BB1901" s="13">
        <f t="shared" si="714"/>
        <v>3150.681587988543</v>
      </c>
      <c r="BC1901" s="13">
        <f t="shared" si="715"/>
        <v>3.4465664218174945</v>
      </c>
      <c r="BD1901" s="13"/>
      <c r="BE1901" s="13"/>
      <c r="BG1901" s="13">
        <f t="shared" si="716"/>
        <v>996.3330000000002</v>
      </c>
      <c r="BH1901" s="13">
        <f t="shared" si="717"/>
        <v>10.899000000000013</v>
      </c>
      <c r="BI1901" s="13"/>
      <c r="BL1901" s="13">
        <f t="shared" si="718"/>
        <v>315.06815879885437</v>
      </c>
      <c r="BM1901" s="13">
        <f t="shared" si="719"/>
        <v>34.465664218175149</v>
      </c>
      <c r="BP1901" s="13"/>
      <c r="BQ1901" s="13">
        <f t="shared" si="720"/>
        <v>99.633300000000006</v>
      </c>
      <c r="BR1901" s="13">
        <f t="shared" si="721"/>
        <v>108.99000000000034</v>
      </c>
      <c r="BT1901" s="13"/>
      <c r="BU1901" s="13"/>
      <c r="BV1901" s="13">
        <f t="shared" si="722"/>
        <v>31.50681587988543</v>
      </c>
      <c r="BW1901" s="13">
        <f t="shared" si="723"/>
        <v>344.65664218175152</v>
      </c>
      <c r="CA1901" s="13">
        <f t="shared" si="724"/>
        <v>9.9633299999999991</v>
      </c>
      <c r="CB1901" s="13">
        <f t="shared" si="725"/>
        <v>1089.9000000000001</v>
      </c>
    </row>
    <row r="1902" spans="1:80" x14ac:dyDescent="0.3">
      <c r="A1902" s="13">
        <f t="shared" si="701"/>
        <v>2.1281390459827105</v>
      </c>
      <c r="C1902" s="13">
        <f>IF(F1902&gt;0,SQRT(Sum_Sq($AI$2,V_rtHz($AH$2)/(1+1/$A1902),V_rtHz($AH$2*$A1902)/(1+$A1902),$AN$2*$AH$2/(1+1/$A1902),$AM$2*SQRT(Sum_Sq(F1902,1/($X$2*D$8*(1+C$1017+F1902/E1902))))/SQRT(Sum_Sq($X$2*F1902*D$8,1)),                   $AQ$2*SQRT(Sum_Sq($AH$2/(1+1/$A1902)+F1902*( 1/(C$1017+1+F1902/E1902)-1)/(1+($X$2*F1902*D$8)^2), (F1902^2*D$8*$X$2+1/($X$2*D$8*(C$1017+1+F1902/E1902           )))/(1+($X$2*F1902*D$8)^2))),           V_rtHz(E1902)/($X$2*D$8*(E1902*C$1017+E1902+F1902)),V_rtHz(F1902)*SQRT(Sum_Sq(E1902*D$8*$X$2*C$1017,1))/($X$2*D$8*(E1902*C$1017+E1902+F1902))))/SQRT(Sum_Sq(1/(1+$A1902)+$AC$2/$I$2-1/(1+(1+F1902/E1902)/C$1017),$X$2/$I$2)),IF(F1903&lt;0,"A",C1903))</f>
        <v>1.2490538749941367E-6</v>
      </c>
      <c r="E1902" s="13">
        <f t="shared" si="702"/>
        <v>1129.949572312926</v>
      </c>
      <c r="F1902" s="12">
        <f t="shared" si="726"/>
        <v>8708.8000356066186</v>
      </c>
      <c r="H1902" s="13">
        <f>IF(K1902&gt;0,SQRT(Sum_Sq($AI$2,V_rtHz($AH$2)/(1+1/$A1902),V_rtHz($AH$2*$A1902)/(1+$A1902),$AN$2*$AH$2/(1+1/$A1902),$AM$2*SQRT(Sum_Sq(K1902,1/($X$2*I$8*(1+H$1017+K1902/J1902))))/SQRT(Sum_Sq($X$2*K1902*I$8,1)),                   $AQ$2*SQRT(Sum_Sq($AH$2/(1+1/$A1902)+K1902*( 1/(H$1017+1+K1902/J1902)-1)/(1+($X$2*K1902*I$8)^2), (K1902^2*I$8*$X$2+1/($X$2*I$8*(H$1017+1+K1902/J1902           )))/(1+($X$2*K1902*I$8)^2))),           V_rtHz(J1902)/($X$2*I$8*(J1902*H$1017+J1902+K1902)),V_rtHz(K1902)*SQRT(Sum_Sq(J1902*I$8*$X$2*H$1017,1))/($X$2*I$8*(J1902*H$1017+J1902+K1902))))/SQRT(Sum_Sq(1/(1+$A1902)+$AC$2/$I$2-1/(1+(1+K1902/J1902)/H$1017),$X$2/$I$2)),IF(K1903&lt;0,"A",H1903))</f>
        <v>1.4133071693416111E-6</v>
      </c>
      <c r="J1902" s="13">
        <f t="shared" si="703"/>
        <v>1081.4889047080817</v>
      </c>
      <c r="K1902" s="12">
        <f t="shared" si="727"/>
        <v>28773.673587769001</v>
      </c>
      <c r="M1902" s="13">
        <f>IF(P1902&gt;0,SQRT(Sum_Sq($AI$2,V_rtHz($AH$2)/(1+1/$A1902),V_rtHz($AH$2*$A1902)/(1+$A1902),$AN$2*$AH$2/(1+1/$A1902),$AM$2*SQRT(Sum_Sq(P1902,1/($X$2*N$8*(1+M$1017+P1902/O1902))))/SQRT(Sum_Sq($X$2*P1902*N$8,1)),                   $AQ$2*SQRT(Sum_Sq($AH$2/(1+1/$A1902)+P1902*( 1/(M$1017+1+P1902/O1902)-1)/(1+($X$2*P1902*N$8)^2), (P1902^2*N$8*$X$2+1/($X$2*N$8*(M$1017+1+P1902/O1902           )))/(1+($X$2*P1902*N$8)^2))),           V_rtHz(O1902)/($X$2*N$8*(O1902*M$1017+O1902+P1902)),V_rtHz(P1902)*SQRT(Sum_Sq(O1902*N$8*$X$2*M$1017,1))/($X$2*N$8*(O1902*M$1017+O1902+P1902))))/SQRT(Sum_Sq(1/(1+$A1902)+$AC$2/$I$2-1/(1+(1+P1902/O1902)/M$1017),$X$2/$I$2)),IF(P1903&lt;0,"A",M1903))</f>
        <v>1.9191872993878877E-6</v>
      </c>
      <c r="O1902" s="13">
        <f t="shared" si="704"/>
        <v>1067.4281849728752</v>
      </c>
      <c r="P1902" s="12">
        <f t="shared" si="728"/>
        <v>92188.917382226995</v>
      </c>
      <c r="R1902" s="13">
        <f>IF(U1902&gt;0,SQRT(Sum_Sq($AI$2,V_rtHz($AH$2)/(1+1/$A1902),V_rtHz($AH$2*$A1902)/(1+$A1902),$AN$2*$AH$2/(1+1/$A1902),$AM$2*SQRT(Sum_Sq(U1902,1/($X$2*S$8*(1+R$1017+U1902/T1902))))/SQRT(Sum_Sq($X$2*U1902*S$8,1)),                   $AQ$2*SQRT(Sum_Sq($AH$2/(1+1/$A1902)+U1902*( 1/(R$1017+1+U1902/T1902)-1)/(1+($X$2*U1902*S$8)^2), (U1902^2*S$8*$X$2+1/($X$2*S$8*(R$1017+1+U1902/T1902           )))/(1+($X$2*U1902*S$8)^2))),           V_rtHz(T1902)/($X$2*S$8*(T1902*R$1017+T1902+U1902)),V_rtHz(U1902)*SQRT(Sum_Sq(T1902*S$8*$X$2*R$1017,1))/($X$2*S$8*(T1902*R$1017+T1902+U1902))))/SQRT(Sum_Sq(1/(1+$A1902)+$AC$2/$I$2-1/(1+(1+U1902/T1902)/R$1017),$X$2/$I$2)),IF(U1903&lt;0,"A",R1903))</f>
        <v>3.0165231983186651E-6</v>
      </c>
      <c r="T1902" s="13">
        <f t="shared" si="705"/>
        <v>1063.0958336405517</v>
      </c>
      <c r="U1902" s="12">
        <f t="shared" si="729"/>
        <v>292714.99095523445</v>
      </c>
      <c r="X1902" s="13">
        <f>IF(AA1902&gt;0,SQRT(Sum_Sq($AI$2,V_rtHz($AH$2)/(1+1/$A1902),V_rtHz($AH$2*$A1902)/(1+$A1902),$AN$2*$AH$2/(1+1/$A1902),$AM$2*SQRT(Sum_Sq(AA1902,1/($X$2*Y$8*(1+X$1017+AA1902/Z1902))))/SQRT(Sum_Sq($X$2*AA1902*Y$8,1)),                   $AQ$2*SQRT(Sum_Sq($AH$2/(1+1/$A1902)+AA1902*( 1/(X$1017+1+AA1902/Z1902)-1)/(1+($X$2*AA1902*Y$8)^2), (AA1902^2*Y$8*$X$2+1/($X$2*Y$8*(X$1017+1+AA1902/Z1902           )))/(1+($X$2*AA1902*Y$8)^2))),           V_rtHz(Z1902)/($X$2*Y$8*(Z1902*X$1017+Z1902+AA1902)),V_rtHz(AA1902)*SQRT(Sum_Sq(Z1902*Y$8*$X$2*X$1017,1))/($X$2*Y$8*(Z1902*X$1017+Z1902+AA1902))))/SQRT(Sum_Sq(1/(1+$A1902)+$AC$2/$I$2-1/(1+(1+AA1902/Z1902)/X$1017),$X$2/$I$2)),IF(AA1903&lt;0,"A",X1903))</f>
        <v>5.1239010312944289E-6</v>
      </c>
      <c r="Z1902" s="13">
        <f t="shared" si="706"/>
        <v>1061.7368780259935</v>
      </c>
      <c r="AA1902" s="12">
        <f t="shared" si="730"/>
        <v>926830.8447464112</v>
      </c>
      <c r="AC1902" s="13">
        <f>IF(AF1902&gt;0,SQRT(Sum_Sq($AI$2,V_rtHz($AH$2)/(1+1/$A1902),V_rtHz($AH$2*$A1902)/(1+$A1902),$AN$2*$AH$2/(1+1/$A1902),$AM$2*SQRT(Sum_Sq(AF1902,1/($X$2*AD$8*(1+AC$1017+AF1902/AE1902))))/SQRT(Sum_Sq($X$2*AF1902*AD$8,1)),                   $AQ$2*SQRT(Sum_Sq($AH$2/(1+1/$A1902)+AF1902*( 1/(AC$1017+1+AF1902/AE1902)-1)/(1+($X$2*AF1902*AD$8)^2), (AF1902^2*AD$8*$X$2+1/($X$2*AD$8*(AC$1017+1+AF1902/AE1902           )))/(1+($X$2*AF1902*AD$8)^2))),           V_rtHz(AE1902)/($X$2*AD$8*(AE1902*AC$1017+AE1902+AF1902)),V_rtHz(AF1902)*SQRT(Sum_Sq(AE1902*AD$8*$X$2*AC$1017,1))/($X$2*AD$8*(AE1902*AC$1017+AE1902+AF1902))))/SQRT(Sum_Sq(1/(1+$A1902)+$AC$2/$I$2-1/(1+(1+AF1902/AE1902)/AC$1017),$X$2/$I$2)),IF(AF1903&lt;0,"A",AC1903))</f>
        <v>8.9737868707287537E-6</v>
      </c>
      <c r="AE1902" s="13">
        <f t="shared" si="707"/>
        <v>1061.3082332506758</v>
      </c>
      <c r="AF1902" s="12">
        <f t="shared" si="731"/>
        <v>2932080.2155234152</v>
      </c>
      <c r="AG1902" s="13"/>
      <c r="AH1902" s="13">
        <f>IF(AK1902&gt;0,SQRT(Sum_Sq($AI$2,V_rtHz($AH$2)/(1+1/$A1902),V_rtHz($AH$2*$A1902)/(1+$A1902),$AN$2*$AH$2/(1+1/$A1902),$AM$2*SQRT(Sum_Sq(AK1902,1/($X$2*AI$8*(1+AH$1017+AK1902/AJ1902))))/SQRT(Sum_Sq($X$2*AK1902*AI$8,1)),                   $AQ$2*SQRT(Sum_Sq($AH$2/(1+1/$A1902)+AK1902*( 1/(AH$1017+1+AK1902/AJ1902)-1)/(1+($X$2*AK1902*AI$8)^2), (AK1902^2*AI$8*$X$2+1/($X$2*AI$8*(AH$1017+1+AK1902/AJ1902           )))/(1+($X$2*AK1902*AI$8)^2))),           V_rtHz(AJ1902)/($X$2*AI$8*(AJ1902*AH$1017+AJ1902+AK1902)),V_rtHz(AK1902)*SQRT(Sum_Sq(AJ1902*AI$8*$X$2*AH$1017,1))/($X$2*AI$8*(AJ1902*AH$1017+AJ1902+AK1902))))/SQRT(Sum_Sq(1/(1+$A1902)+$AC$2/$I$2-1/(1+(1+AK1902/AJ1902)/AH$1017),$X$2/$I$2)),IF(AK1903&lt;0,"A",AH1903))</f>
        <v>1.5885190859001541E-5</v>
      </c>
      <c r="AI1902" s="13"/>
      <c r="AJ1902" s="13">
        <f t="shared" si="708"/>
        <v>1061.1727930085824</v>
      </c>
      <c r="AK1902" s="12">
        <f t="shared" si="732"/>
        <v>9273235.1794406623</v>
      </c>
      <c r="AM1902" s="13">
        <f>IF(AP1902&gt;0,SQRT(Sum_Sq($AI$2,V_rtHz($AH$2)/(1+1/$A1902),V_rtHz($AH$2*$A1902)/(1+$A1902),$AN$2*$AH$2/(1+1/$A1902),$AM$2*SQRT(Sum_Sq(AP1902,1/($X$2*AN$8*(1+AM$1017+AP1902/AO1902))))/SQRT(Sum_Sq($X$2*AP1902*AN$8,1)),                   $AQ$2*SQRT(Sum_Sq($AH$2/(1+1/$A1902)+AP1902*( 1/(AM$1017+1+AP1902/AO1902)-1)/(1+($X$2*AP1902*AN$8)^2), (AP1902^2*AN$8*$X$2+1/($X$2*AN$8*(AM$1017+1+AP1902/AO1902           )))/(1+($X$2*AP1902*AN$8)^2))),           V_rtHz(AO1902)/($X$2*AN$8*(AO1902*AM$1017+AO1902+AP1902)),V_rtHz(AP1902)*SQRT(Sum_Sq(AO1902*AN$8*$X$2*AM$1017,1))/($X$2*AN$8*(AO1902*AM$1017+AO1902+AP1902))))/SQRT(Sum_Sq(1/(1+$A1902)+$AC$2/$I$2-1/(1+(1+AP1902/AO1902)/AM$1017),$X$2/$I$2)),IF(AP1903&lt;0,"A",AM1903))</f>
        <v>2.8238648324162117E-5</v>
      </c>
      <c r="AO1902" s="13">
        <f t="shared" si="709"/>
        <v>1061.1299739466106</v>
      </c>
      <c r="AP1902" s="12">
        <f t="shared" si="733"/>
        <v>29325727.758991618</v>
      </c>
      <c r="AR1902" s="13">
        <f t="shared" si="710"/>
        <v>31506.815879885424</v>
      </c>
      <c r="AS1902" s="13">
        <f t="shared" si="711"/>
        <v>0.34465664218175168</v>
      </c>
      <c r="AV1902" s="13"/>
      <c r="AW1902" s="13">
        <f t="shared" si="712"/>
        <v>9963.3300000000036</v>
      </c>
      <c r="AX1902" s="13">
        <f t="shared" si="713"/>
        <v>1.0898999999999957</v>
      </c>
      <c r="AZ1902" s="13"/>
      <c r="BA1902" s="13"/>
      <c r="BB1902" s="13">
        <f t="shared" si="714"/>
        <v>3150.681587988543</v>
      </c>
      <c r="BC1902" s="13">
        <f t="shared" si="715"/>
        <v>3.4465664218174878</v>
      </c>
      <c r="BD1902" s="13"/>
      <c r="BE1902" s="13"/>
      <c r="BG1902" s="13">
        <f t="shared" si="716"/>
        <v>996.3330000000002</v>
      </c>
      <c r="BH1902" s="13">
        <f t="shared" si="717"/>
        <v>10.898999999999978</v>
      </c>
      <c r="BI1902" s="13"/>
      <c r="BL1902" s="13">
        <f t="shared" si="718"/>
        <v>315.06815879885437</v>
      </c>
      <c r="BM1902" s="13">
        <f t="shared" si="719"/>
        <v>34.465664218174894</v>
      </c>
      <c r="BP1902" s="13"/>
      <c r="BQ1902" s="13">
        <f t="shared" si="720"/>
        <v>99.633299999999991</v>
      </c>
      <c r="BR1902" s="13">
        <f t="shared" si="721"/>
        <v>108.99000000000034</v>
      </c>
      <c r="BT1902" s="13"/>
      <c r="BU1902" s="13"/>
      <c r="BV1902" s="13">
        <f t="shared" si="722"/>
        <v>31.50681587988543</v>
      </c>
      <c r="BW1902" s="13">
        <f t="shared" si="723"/>
        <v>344.65664218175152</v>
      </c>
      <c r="CA1902" s="13">
        <f t="shared" si="724"/>
        <v>9.9633299999999991</v>
      </c>
      <c r="CB1902" s="13">
        <f t="shared" si="725"/>
        <v>1089.9000000000001</v>
      </c>
    </row>
    <row r="1903" spans="1:80" x14ac:dyDescent="0.3">
      <c r="A1903" s="13">
        <f t="shared" si="701"/>
        <v>2.1577444091526625</v>
      </c>
      <c r="C1903" s="13">
        <f>IF(F1903&gt;0,SQRT(Sum_Sq($AI$2,V_rtHz($AH$2)/(1+1/$A1903),V_rtHz($AH$2*$A1903)/(1+$A1903),$AN$2*$AH$2/(1+1/$A1903),$AM$2*SQRT(Sum_Sq(F1903,1/($X$2*D$8*(1+C$1017+F1903/E1903))))/SQRT(Sum_Sq($X$2*F1903*D$8,1)),                   $AQ$2*SQRT(Sum_Sq($AH$2/(1+1/$A1903)+F1903*( 1/(C$1017+1+F1903/E1903)-1)/(1+($X$2*F1903*D$8)^2), (F1903^2*D$8*$X$2+1/($X$2*D$8*(C$1017+1+F1903/E1903           )))/(1+($X$2*F1903*D$8)^2))),           V_rtHz(E1903)/($X$2*D$8*(E1903*C$1017+E1903+F1903)),V_rtHz(F1903)*SQRT(Sum_Sq(E1903*D$8*$X$2*C$1017,1))/($X$2*D$8*(E1903*C$1017+E1903+F1903))))/SQRT(Sum_Sq(1/(1+$A1903)+$AC$2/$I$2-1/(1+(1+F1903/E1903)/C$1017),$X$2/$I$2)),IF(F1904&lt;0,"A",C1904))</f>
        <v>1.2640831747630874E-6</v>
      </c>
      <c r="E1903" s="13">
        <f t="shared" si="702"/>
        <v>1121.3987789297742</v>
      </c>
      <c r="F1903" s="12">
        <f t="shared" si="726"/>
        <v>8775.2056275502146</v>
      </c>
      <c r="H1903" s="13">
        <f>IF(K1903&gt;0,SQRT(Sum_Sq($AI$2,V_rtHz($AH$2)/(1+1/$A1903),V_rtHz($AH$2*$A1903)/(1+$A1903),$AN$2*$AH$2/(1+1/$A1903),$AM$2*SQRT(Sum_Sq(K1903,1/($X$2*I$8*(1+H$1017+K1903/J1903))))/SQRT(Sum_Sq($X$2*K1903*I$8,1)),                   $AQ$2*SQRT(Sum_Sq($AH$2/(1+1/$A1903)+K1903*( 1/(H$1017+1+K1903/J1903)-1)/(1+($X$2*K1903*I$8)^2), (K1903^2*I$8*$X$2+1/($X$2*I$8*(H$1017+1+K1903/J1903           )))/(1+($X$2*K1903*I$8)^2))),           V_rtHz(J1903)/($X$2*I$8*(J1903*H$1017+J1903+K1903)),V_rtHz(K1903)*SQRT(Sum_Sq(J1903*I$8*$X$2*H$1017,1))/($X$2*I$8*(J1903*H$1017+J1903+K1903))))/SQRT(Sum_Sq(1/(1+$A1903)+$AC$2/$I$2-1/(1+(1+K1903/J1903)/H$1017),$X$2/$I$2)),IF(K1904&lt;0,"A",H1904))</f>
        <v>1.4303354412412553E-6</v>
      </c>
      <c r="J1903" s="13">
        <f t="shared" si="703"/>
        <v>1073.9951842388873</v>
      </c>
      <c r="K1903" s="12">
        <f t="shared" si="727"/>
        <v>28974.439727043067</v>
      </c>
      <c r="M1903" s="13">
        <f>IF(P1903&gt;0,SQRT(Sum_Sq($AI$2,V_rtHz($AH$2)/(1+1/$A1903),V_rtHz($AH$2*$A1903)/(1+$A1903),$AN$2*$AH$2/(1+1/$A1903),$AM$2*SQRT(Sum_Sq(P1903,1/($X$2*N$8*(1+M$1017+P1903/O1903))))/SQRT(Sum_Sq($X$2*P1903*N$8,1)),                   $AQ$2*SQRT(Sum_Sq($AH$2/(1+1/$A1903)+P1903*( 1/(M$1017+1+P1903/O1903)-1)/(1+($X$2*P1903*N$8)^2), (P1903^2*N$8*$X$2+1/($X$2*N$8*(M$1017+1+P1903/O1903           )))/(1+($X$2*P1903*N$8)^2))),           V_rtHz(O1903)/($X$2*N$8*(O1903*M$1017+O1903+P1903)),V_rtHz(P1903)*SQRT(Sum_Sq(O1903*N$8*$X$2*M$1017,1))/($X$2*N$8*(O1903*M$1017+O1903+P1903))))/SQRT(Sum_Sq(1/(1+$A1903)+$AC$2/$I$2-1/(1+(1+P1903/O1903)/M$1017),$X$2/$I$2)),IF(P1904&lt;0,"A",M1904))</f>
        <v>1.9412584197195011E-6</v>
      </c>
      <c r="O1903" s="13">
        <f t="shared" si="704"/>
        <v>1060.2239745703798</v>
      </c>
      <c r="P1903" s="12">
        <f t="shared" si="728"/>
        <v>92815.340075478161</v>
      </c>
      <c r="R1903" s="13">
        <f>IF(U1903&gt;0,SQRT(Sum_Sq($AI$2,V_rtHz($AH$2)/(1+1/$A1903),V_rtHz($AH$2*$A1903)/(1+$A1903),$AN$2*$AH$2/(1+1/$A1903),$AM$2*SQRT(Sum_Sq(U1903,1/($X$2*S$8*(1+R$1017+U1903/T1903))))/SQRT(Sum_Sq($X$2*U1903*S$8,1)),                   $AQ$2*SQRT(Sum_Sq($AH$2/(1+1/$A1903)+U1903*( 1/(R$1017+1+U1903/T1903)-1)/(1+($X$2*U1903*S$8)^2), (U1903^2*S$8*$X$2+1/($X$2*S$8*(R$1017+1+U1903/T1903           )))/(1+($X$2*U1903*S$8)^2))),           V_rtHz(T1903)/($X$2*S$8*(T1903*R$1017+T1903+U1903)),V_rtHz(U1903)*SQRT(Sum_Sq(T1903*S$8*$X$2*R$1017,1))/($X$2*S$8*(T1903*R$1017+T1903+U1903))))/SQRT(Sum_Sq(1/(1+$A1903)+$AC$2/$I$2-1/(1+(1+U1903/T1903)/R$1017),$X$2/$I$2)),IF(U1904&lt;0,"A",R1904))</f>
        <v>3.0499106248851912E-6</v>
      </c>
      <c r="T1903" s="13">
        <f t="shared" si="705"/>
        <v>1055.9792990837404</v>
      </c>
      <c r="U1903" s="12">
        <f t="shared" si="729"/>
        <v>294687.67768331437</v>
      </c>
      <c r="X1903" s="13">
        <f>IF(AA1903&gt;0,SQRT(Sum_Sq($AI$2,V_rtHz($AH$2)/(1+1/$A1903),V_rtHz($AH$2*$A1903)/(1+$A1903),$AN$2*$AH$2/(1+1/$A1903),$AM$2*SQRT(Sum_Sq(AA1903,1/($X$2*Y$8*(1+X$1017+AA1903/Z1903))))/SQRT(Sum_Sq($X$2*AA1903*Y$8,1)),                   $AQ$2*SQRT(Sum_Sq($AH$2/(1+1/$A1903)+AA1903*( 1/(X$1017+1+AA1903/Z1903)-1)/(1+($X$2*AA1903*Y$8)^2), (AA1903^2*Y$8*$X$2+1/($X$2*Y$8*(X$1017+1+AA1903/Z1903           )))/(1+($X$2*AA1903*Y$8)^2))),           V_rtHz(Z1903)/($X$2*Y$8*(Z1903*X$1017+Z1903+AA1903)),V_rtHz(AA1903)*SQRT(Sum_Sq(Z1903*Y$8*$X$2*X$1017,1))/($X$2*Y$8*(Z1903*X$1017+Z1903+AA1903))))/SQRT(Sum_Sq(1/(1+$A1903)+$AC$2/$I$2-1/(1+(1+AA1903/Z1903)/X$1017),$X$2/$I$2)),IF(AA1904&lt;0,"A",X1904))</f>
        <v>5.1796075697399461E-6</v>
      </c>
      <c r="Z1903" s="13">
        <f t="shared" si="706"/>
        <v>1054.647697971747</v>
      </c>
      <c r="AA1903" s="12">
        <f t="shared" si="730"/>
        <v>933060.85951899609</v>
      </c>
      <c r="AC1903" s="13">
        <f>IF(AF1903&gt;0,SQRT(Sum_Sq($AI$2,V_rtHz($AH$2)/(1+1/$A1903),V_rtHz($AH$2*$A1903)/(1+$A1903),$AN$2*$AH$2/(1+1/$A1903),$AM$2*SQRT(Sum_Sq(AF1903,1/($X$2*AD$8*(1+AC$1017+AF1903/AE1903))))/SQRT(Sum_Sq($X$2*AF1903*AD$8,1)),                   $AQ$2*SQRT(Sum_Sq($AH$2/(1+1/$A1903)+AF1903*( 1/(AC$1017+1+AF1903/AE1903)-1)/(1+($X$2*AF1903*AD$8)^2), (AF1903^2*AD$8*$X$2+1/($X$2*AD$8*(AC$1017+1+AF1903/AE1903           )))/(1+($X$2*AF1903*AD$8)^2))),           V_rtHz(AE1903)/($X$2*AD$8*(AE1903*AC$1017+AE1903+AF1903)),V_rtHz(AF1903)*SQRT(Sum_Sq(AE1903*AD$8*$X$2*AC$1017,1))/($X$2*AD$8*(AE1903*AC$1017+AE1903+AF1903))))/SQRT(Sum_Sq(1/(1+$A1903)+$AC$2/$I$2-1/(1+(1+AF1903/AE1903)/AC$1017),$X$2/$I$2)),IF(AF1904&lt;0,"A",AC1904))</f>
        <v>9.0707218946720201E-6</v>
      </c>
      <c r="AE1903" s="13">
        <f t="shared" si="707"/>
        <v>1054.2276668458894</v>
      </c>
      <c r="AF1903" s="12">
        <f t="shared" si="731"/>
        <v>2951773.104756997</v>
      </c>
      <c r="AG1903" s="13"/>
      <c r="AH1903" s="13">
        <f>IF(AK1903&gt;0,SQRT(Sum_Sq($AI$2,V_rtHz($AH$2)/(1+1/$A1903),V_rtHz($AH$2*$A1903)/(1+$A1903),$AN$2*$AH$2/(1+1/$A1903),$AM$2*SQRT(Sum_Sq(AK1903,1/($X$2*AI$8*(1+AH$1017+AK1903/AJ1903))))/SQRT(Sum_Sq($X$2*AK1903*AI$8,1)),                   $AQ$2*SQRT(Sum_Sq($AH$2/(1+1/$A1903)+AK1903*( 1/(AH$1017+1+AK1903/AJ1903)-1)/(1+($X$2*AK1903*AI$8)^2), (AK1903^2*AI$8*$X$2+1/($X$2*AI$8*(AH$1017+1+AK1903/AJ1903           )))/(1+($X$2*AK1903*AI$8)^2))),           V_rtHz(AJ1903)/($X$2*AI$8*(AJ1903*AH$1017+AJ1903+AK1903)),V_rtHz(AK1903)*SQRT(Sum_Sq(AJ1903*AI$8*$X$2*AH$1017,1))/($X$2*AI$8*(AJ1903*AH$1017+AJ1903+AK1903))))/SQRT(Sum_Sq(1/(1+$A1903)+$AC$2/$I$2-1/(1+(1+AK1903/AJ1903)/AH$1017),$X$2/$I$2)),IF(AK1904&lt;0,"A",AH1904))</f>
        <v>1.6056454435946027E-5</v>
      </c>
      <c r="AI1903" s="13"/>
      <c r="AJ1903" s="13">
        <f t="shared" si="708"/>
        <v>1054.094946834135</v>
      </c>
      <c r="AK1903" s="12">
        <f t="shared" si="732"/>
        <v>9335501.4224737789</v>
      </c>
      <c r="AM1903" s="13">
        <f>IF(AP1903&gt;0,SQRT(Sum_Sq($AI$2,V_rtHz($AH$2)/(1+1/$A1903),V_rtHz($AH$2*$A1903)/(1+$A1903),$AN$2*$AH$2/(1+1/$A1903),$AM$2*SQRT(Sum_Sq(AP1903,1/($X$2*AN$8*(1+AM$1017+AP1903/AO1903))))/SQRT(Sum_Sq($X$2*AP1903*AN$8,1)),                   $AQ$2*SQRT(Sum_Sq($AH$2/(1+1/$A1903)+AP1903*( 1/(AM$1017+1+AP1903/AO1903)-1)/(1+($X$2*AP1903*AN$8)^2), (AP1903^2*AN$8*$X$2+1/($X$2*AN$8*(AM$1017+1+AP1903/AO1903           )))/(1+($X$2*AP1903*AN$8)^2))),           V_rtHz(AO1903)/($X$2*AN$8*(AO1903*AM$1017+AO1903+AP1903)),V_rtHz(AP1903)*SQRT(Sum_Sq(AO1903*AN$8*$X$2*AM$1017,1))/($X$2*AN$8*(AO1903*AM$1017+AO1903+AP1903))))/SQRT(Sum_Sq(1/(1+$A1903)+$AC$2/$I$2-1/(1+(1+AP1903/AO1903)/AM$1017),$X$2/$I$2)),IF(AP1904&lt;0,"A",AM1904))</f>
        <v>2.8543123627149233E-5</v>
      </c>
      <c r="AO1903" s="13">
        <f t="shared" si="709"/>
        <v>1054.0529876205383</v>
      </c>
      <c r="AP1903" s="12">
        <f t="shared" si="733"/>
        <v>29522622.769764274</v>
      </c>
      <c r="AR1903" s="13">
        <f t="shared" si="710"/>
        <v>31506.815879885424</v>
      </c>
      <c r="AS1903" s="13">
        <f t="shared" si="711"/>
        <v>0.34465664218175057</v>
      </c>
      <c r="AV1903" s="13"/>
      <c r="AW1903" s="13">
        <f t="shared" si="712"/>
        <v>9963.3300000000036</v>
      </c>
      <c r="AX1903" s="13">
        <f t="shared" si="713"/>
        <v>1.089899999999993</v>
      </c>
      <c r="AZ1903" s="13"/>
      <c r="BA1903" s="13"/>
      <c r="BB1903" s="13">
        <f t="shared" si="714"/>
        <v>3150.681587988543</v>
      </c>
      <c r="BC1903" s="13">
        <f t="shared" si="715"/>
        <v>3.4465664218174807</v>
      </c>
      <c r="BD1903" s="13"/>
      <c r="BE1903" s="13"/>
      <c r="BG1903" s="13">
        <f t="shared" si="716"/>
        <v>996.3330000000002</v>
      </c>
      <c r="BH1903" s="13">
        <f t="shared" si="717"/>
        <v>10.899000000000047</v>
      </c>
      <c r="BI1903" s="13"/>
      <c r="BL1903" s="13">
        <f t="shared" si="718"/>
        <v>315.06815879885437</v>
      </c>
      <c r="BM1903" s="13">
        <f t="shared" si="719"/>
        <v>34.465664218175149</v>
      </c>
      <c r="BP1903" s="13"/>
      <c r="BQ1903" s="13">
        <f t="shared" si="720"/>
        <v>99.633300000000006</v>
      </c>
      <c r="BR1903" s="13">
        <f t="shared" si="721"/>
        <v>108.98999999999991</v>
      </c>
      <c r="BT1903" s="13"/>
      <c r="BU1903" s="13"/>
      <c r="BV1903" s="13">
        <f t="shared" si="722"/>
        <v>31.50681587988543</v>
      </c>
      <c r="BW1903" s="13">
        <f t="shared" si="723"/>
        <v>344.6566421817526</v>
      </c>
      <c r="CA1903" s="13">
        <f t="shared" si="724"/>
        <v>9.9633299999999991</v>
      </c>
      <c r="CB1903" s="13">
        <f t="shared" si="725"/>
        <v>1089.9000000000001</v>
      </c>
    </row>
    <row r="1904" spans="1:80" x14ac:dyDescent="0.3">
      <c r="A1904" s="13">
        <f t="shared" si="701"/>
        <v>2.1877616239495499</v>
      </c>
      <c r="C1904" s="13">
        <f>IF(F1904&gt;0,SQRT(Sum_Sq($AI$2,V_rtHz($AH$2)/(1+1/$A1904),V_rtHz($AH$2*$A1904)/(1+$A1904),$AN$2*$AH$2/(1+1/$A1904),$AM$2*SQRT(Sum_Sq(F1904,1/($X$2*D$8*(1+C$1017+F1904/E1904))))/SQRT(Sum_Sq($X$2*F1904*D$8,1)),                   $AQ$2*SQRT(Sum_Sq($AH$2/(1+1/$A1904)+F1904*( 1/(C$1017+1+F1904/E1904)-1)/(1+($X$2*F1904*D$8)^2), (F1904^2*D$8*$X$2+1/($X$2*D$8*(C$1017+1+F1904/E1904           )))/(1+($X$2*F1904*D$8)^2))),           V_rtHz(E1904)/($X$2*D$8*(E1904*C$1017+E1904+F1904)),V_rtHz(F1904)*SQRT(Sum_Sq(E1904*D$8*$X$2*C$1017,1))/($X$2*D$8*(E1904*C$1017+E1904+F1904))))/SQRT(Sum_Sq(1/(1+$A1904)+$AC$2/$I$2-1/(1+(1+F1904/E1904)/C$1017),$X$2/$I$2)),IF(F1905&lt;0,"A",C1905))</f>
        <v>1.2793985473786901E-6</v>
      </c>
      <c r="E1904" s="13">
        <f t="shared" si="702"/>
        <v>1112.9263530601024</v>
      </c>
      <c r="F1904" s="12">
        <f t="shared" si="726"/>
        <v>8842.0090408813139</v>
      </c>
      <c r="H1904" s="13">
        <f>IF(K1904&gt;0,SQRT(Sum_Sq($AI$2,V_rtHz($AH$2)/(1+1/$A1904),V_rtHz($AH$2*$A1904)/(1+$A1904),$AN$2*$AH$2/(1+1/$A1904),$AM$2*SQRT(Sum_Sq(K1904,1/($X$2*I$8*(1+H$1017+K1904/J1904))))/SQRT(Sum_Sq($X$2*K1904*I$8,1)),                   $AQ$2*SQRT(Sum_Sq($AH$2/(1+1/$A1904)+K1904*( 1/(H$1017+1+K1904/J1904)-1)/(1+($X$2*K1904*I$8)^2), (K1904^2*I$8*$X$2+1/($X$2*I$8*(H$1017+1+K1904/J1904           )))/(1+($X$2*K1904*I$8)^2))),           V_rtHz(J1904)/($X$2*I$8*(J1904*H$1017+J1904+K1904)),V_rtHz(K1904)*SQRT(Sum_Sq(J1904*I$8*$X$2*H$1017,1))/($X$2*I$8*(J1904*H$1017+J1904+K1904))))/SQRT(Sum_Sq(1/(1+$A1904)+$AC$2/$I$2-1/(1+(1+K1904/J1904)/H$1017),$X$2/$I$2)),IF(K1905&lt;0,"A",H1905))</f>
        <v>1.4476730590841338E-6</v>
      </c>
      <c r="J1904" s="13">
        <f t="shared" si="703"/>
        <v>1066.5556867381576</v>
      </c>
      <c r="K1904" s="12">
        <f t="shared" si="727"/>
        <v>29176.543822135951</v>
      </c>
      <c r="M1904" s="13">
        <f>IF(P1904&gt;0,SQRT(Sum_Sq($AI$2,V_rtHz($AH$2)/(1+1/$A1904),V_rtHz($AH$2*$A1904)/(1+$A1904),$AN$2*$AH$2/(1+1/$A1904),$AM$2*SQRT(Sum_Sq(P1904,1/($X$2*N$8*(1+M$1017+P1904/O1904))))/SQRT(Sum_Sq($X$2*P1904*N$8,1)),                   $AQ$2*SQRT(Sum_Sq($AH$2/(1+1/$A1904)+P1904*( 1/(M$1017+1+P1904/O1904)-1)/(1+($X$2*P1904*N$8)^2), (P1904^2*N$8*$X$2+1/($X$2*N$8*(M$1017+1+P1904/O1904           )))/(1+($X$2*P1904*N$8)^2))),           V_rtHz(O1904)/($X$2*N$8*(O1904*M$1017+O1904+P1904)),V_rtHz(P1904)*SQRT(Sum_Sq(O1904*N$8*$X$2*M$1017,1))/($X$2*N$8*(O1904*M$1017+O1904+P1904))))/SQRT(Sum_Sq(1/(1+$A1904)+$AC$2/$I$2-1/(1+(1+P1904/O1904)/M$1017),$X$2/$I$2)),IF(P1905&lt;0,"A",M1905))</f>
        <v>1.9637144855723972E-6</v>
      </c>
      <c r="O1904" s="13">
        <f t="shared" si="704"/>
        <v>1053.0679696751647</v>
      </c>
      <c r="P1904" s="12">
        <f t="shared" si="728"/>
        <v>93446.056275246403</v>
      </c>
      <c r="R1904" s="13">
        <f>IF(U1904&gt;0,SQRT(Sum_Sq($AI$2,V_rtHz($AH$2)/(1+1/$A1904),V_rtHz($AH$2*$A1904)/(1+$A1904),$AN$2*$AH$2/(1+1/$A1904),$AM$2*SQRT(Sum_Sq(U1904,1/($X$2*S$8*(1+R$1017+U1904/T1904))))/SQRT(Sum_Sq($X$2*U1904*S$8,1)),                   $AQ$2*SQRT(Sum_Sq($AH$2/(1+1/$A1904)+U1904*( 1/(R$1017+1+U1904/T1904)-1)/(1+($X$2*U1904*S$8)^2), (U1904^2*S$8*$X$2+1/($X$2*S$8*(R$1017+1+U1904/T1904           )))/(1+($X$2*U1904*S$8)^2))),           V_rtHz(T1904)/($X$2*S$8*(T1904*R$1017+T1904+U1904)),V_rtHz(U1904)*SQRT(Sum_Sq(T1904*S$8*$X$2*R$1017,1))/($X$2*S$8*(T1904*R$1017+T1904+U1904))))/SQRT(Sum_Sq(1/(1+$A1904)+$AC$2/$I$2-1/(1+(1+U1904/T1904)/R$1017),$X$2/$I$2)),IF(U1905&lt;0,"A",R1905))</f>
        <v>3.083861960672115E-6</v>
      </c>
      <c r="T1904" s="13">
        <f t="shared" si="705"/>
        <v>1048.9091993200277</v>
      </c>
      <c r="U1904" s="12">
        <f t="shared" si="729"/>
        <v>296673.99955150706</v>
      </c>
      <c r="X1904" s="13">
        <f>IF(AA1904&gt;0,SQRT(Sum_Sq($AI$2,V_rtHz($AH$2)/(1+1/$A1904),V_rtHz($AH$2*$A1904)/(1+$A1904),$AN$2*$AH$2/(1+1/$A1904),$AM$2*SQRT(Sum_Sq(AA1904,1/($X$2*Y$8*(1+X$1017+AA1904/Z1904))))/SQRT(Sum_Sq($X$2*AA1904*Y$8,1)),                   $AQ$2*SQRT(Sum_Sq($AH$2/(1+1/$A1904)+AA1904*( 1/(X$1017+1+AA1904/Z1904)-1)/(1+($X$2*AA1904*Y$8)^2), (AA1904^2*Y$8*$X$2+1/($X$2*Y$8*(X$1017+1+AA1904/Z1904           )))/(1+($X$2*AA1904*Y$8)^2))),           V_rtHz(Z1904)/($X$2*Y$8*(Z1904*X$1017+Z1904+AA1904)),V_rtHz(AA1904)*SQRT(Sum_Sq(Z1904*Y$8*$X$2*X$1017,1))/($X$2*Y$8*(Z1904*X$1017+Z1904+AA1904))))/SQRT(Sum_Sq(1/(1+$A1904)+$AC$2/$I$2-1/(1+(1+AA1904/Z1904)/X$1017),$X$2/$I$2)),IF(AA1905&lt;0,"A",X1905))</f>
        <v>5.2362401067825699E-6</v>
      </c>
      <c r="Z1904" s="13">
        <f t="shared" si="706"/>
        <v>1047.6044051997453</v>
      </c>
      <c r="AA1904" s="12">
        <f t="shared" si="730"/>
        <v>939334.04887851852</v>
      </c>
      <c r="AC1904" s="13">
        <f>IF(AF1904&gt;0,SQRT(Sum_Sq($AI$2,V_rtHz($AH$2)/(1+1/$A1904),V_rtHz($AH$2*$A1904)/(1+$A1904),$AN$2*$AH$2/(1+1/$A1904),$AM$2*SQRT(Sum_Sq(AF1904,1/($X$2*AD$8*(1+AC$1017+AF1904/AE1904))))/SQRT(Sum_Sq($X$2*AF1904*AD$8,1)),                   $AQ$2*SQRT(Sum_Sq($AH$2/(1+1/$A1904)+AF1904*( 1/(AC$1017+1+AF1904/AE1904)-1)/(1+($X$2*AF1904*AD$8)^2), (AF1904^2*AD$8*$X$2+1/($X$2*AD$8*(AC$1017+1+AF1904/AE1904           )))/(1+($X$2*AF1904*AD$8)^2))),           V_rtHz(AE1904)/($X$2*AD$8*(AE1904*AC$1017+AE1904+AF1904)),V_rtHz(AF1904)*SQRT(Sum_Sq(AE1904*AD$8*$X$2*AC$1017,1))/($X$2*AD$8*(AE1904*AC$1017+AE1904+AF1904))))/SQRT(Sum_Sq(1/(1+$A1904)+$AC$2/$I$2-1/(1+(1+AF1904/AE1904)/AC$1017),$X$2/$I$2)),IF(AF1905&lt;0,"A",AC1905))</f>
        <v>9.1692587025764711E-6</v>
      </c>
      <c r="AE1904" s="13">
        <f t="shared" si="707"/>
        <v>1047.1928158057049</v>
      </c>
      <c r="AF1904" s="12">
        <f t="shared" si="731"/>
        <v>2971602.5800770815</v>
      </c>
      <c r="AG1904" s="13"/>
      <c r="AH1904" s="13">
        <f>IF(AK1904&gt;0,SQRT(Sum_Sq($AI$2,V_rtHz($AH$2)/(1+1/$A1904),V_rtHz($AH$2*$A1904)/(1+$A1904),$AN$2*$AH$2/(1+1/$A1904),$AM$2*SQRT(Sum_Sq(AK1904,1/($X$2*AI$8*(1+AH$1017+AK1904/AJ1904))))/SQRT(Sum_Sq($X$2*AK1904*AI$8,1)),                   $AQ$2*SQRT(Sum_Sq($AH$2/(1+1/$A1904)+AK1904*( 1/(AH$1017+1+AK1904/AJ1904)-1)/(1+($X$2*AK1904*AI$8)^2), (AK1904^2*AI$8*$X$2+1/($X$2*AI$8*(AH$1017+1+AK1904/AJ1904           )))/(1+($X$2*AK1904*AI$8)^2))),           V_rtHz(AJ1904)/($X$2*AI$8*(AJ1904*AH$1017+AJ1904+AK1904)),V_rtHz(AK1904)*SQRT(Sum_Sq(AJ1904*AI$8*$X$2*AH$1017,1))/($X$2*AI$8*(AJ1904*AH$1017+AJ1904+AK1904))))/SQRT(Sum_Sq(1/(1+$A1904)+$AC$2/$I$2-1/(1+(1+AK1904/AJ1904)/AH$1017),$X$2/$I$2)),IF(AK1905&lt;0,"A",AH1905))</f>
        <v>1.6230542849569992E-5</v>
      </c>
      <c r="AI1904" s="13"/>
      <c r="AJ1904" s="13">
        <f t="shared" si="708"/>
        <v>1047.0627617804807</v>
      </c>
      <c r="AK1904" s="12">
        <f t="shared" si="732"/>
        <v>9398199.6445553824</v>
      </c>
      <c r="AM1904" s="13">
        <f>IF(AP1904&gt;0,SQRT(Sum_Sq($AI$2,V_rtHz($AH$2)/(1+1/$A1904),V_rtHz($AH$2*$A1904)/(1+$A1904),$AN$2*$AH$2/(1+1/$A1904),$AM$2*SQRT(Sum_Sq(AP1904,1/($X$2*AN$8*(1+AM$1017+AP1904/AO1904))))/SQRT(Sum_Sq($X$2*AP1904*AN$8,1)),                   $AQ$2*SQRT(Sum_Sq($AH$2/(1+1/$A1904)+AP1904*( 1/(AM$1017+1+AP1904/AO1904)-1)/(1+($X$2*AP1904*AN$8)^2), (AP1904^2*AN$8*$X$2+1/($X$2*AN$8*(AM$1017+1+AP1904/AO1904           )))/(1+($X$2*AP1904*AN$8)^2))),           V_rtHz(AO1904)/($X$2*AN$8*(AO1904*AM$1017+AO1904+AP1904)),V_rtHz(AP1904)*SQRT(Sum_Sq(AO1904*AN$8*$X$2*AM$1017,1))/($X$2*AN$8*(AO1904*AM$1017+AO1904+AP1904))))/SQRT(Sum_Sq(1/(1+$A1904)+$AC$2/$I$2-1/(1+(1+AP1904/AO1904)/AM$1017),$X$2/$I$2)),IF(AP1905&lt;0,"A",AM1905))</f>
        <v>2.8852620593834088E-5</v>
      </c>
      <c r="AO1904" s="13">
        <f t="shared" si="709"/>
        <v>1047.0216452739705</v>
      </c>
      <c r="AP1904" s="12">
        <f t="shared" si="733"/>
        <v>29720883.874107033</v>
      </c>
      <c r="AR1904" s="13">
        <f t="shared" si="710"/>
        <v>31506.815879885424</v>
      </c>
      <c r="AS1904" s="13">
        <f t="shared" si="711"/>
        <v>0.34465664218175385</v>
      </c>
      <c r="AV1904" s="13"/>
      <c r="AW1904" s="13">
        <f t="shared" si="712"/>
        <v>9963.3300000000036</v>
      </c>
      <c r="AX1904" s="13">
        <f t="shared" si="713"/>
        <v>1.0898999999999957</v>
      </c>
      <c r="AZ1904" s="13"/>
      <c r="BA1904" s="13"/>
      <c r="BB1904" s="13">
        <f t="shared" si="714"/>
        <v>3150.681587988543</v>
      </c>
      <c r="BC1904" s="13">
        <f t="shared" si="715"/>
        <v>3.4465664218175016</v>
      </c>
      <c r="BD1904" s="13"/>
      <c r="BE1904" s="13"/>
      <c r="BG1904" s="13">
        <f t="shared" si="716"/>
        <v>996.3330000000002</v>
      </c>
      <c r="BH1904" s="13">
        <f t="shared" si="717"/>
        <v>10.899000000000047</v>
      </c>
      <c r="BI1904" s="13"/>
      <c r="BL1904" s="13">
        <f t="shared" si="718"/>
        <v>315.06815879885437</v>
      </c>
      <c r="BM1904" s="13">
        <f t="shared" si="719"/>
        <v>34.465664218175064</v>
      </c>
      <c r="BP1904" s="13"/>
      <c r="BQ1904" s="13">
        <f t="shared" si="720"/>
        <v>99.633299999999991</v>
      </c>
      <c r="BR1904" s="13">
        <f t="shared" si="721"/>
        <v>108.99000000000034</v>
      </c>
      <c r="BT1904" s="13"/>
      <c r="BU1904" s="13"/>
      <c r="BV1904" s="13">
        <f t="shared" si="722"/>
        <v>31.50681587988543</v>
      </c>
      <c r="BW1904" s="13">
        <f t="shared" si="723"/>
        <v>344.65664218175152</v>
      </c>
      <c r="CA1904" s="13">
        <f t="shared" si="724"/>
        <v>9.9633299999999991</v>
      </c>
      <c r="CB1904" s="13">
        <f t="shared" si="725"/>
        <v>1089.9000000000028</v>
      </c>
    </row>
    <row r="1905" spans="1:80" x14ac:dyDescent="0.3">
      <c r="A1905" s="13">
        <f t="shared" si="701"/>
        <v>2.2181964198002175</v>
      </c>
      <c r="C1905" s="13">
        <f>IF(F1905&gt;0,SQRT(Sum_Sq($AI$2,V_rtHz($AH$2)/(1+1/$A1905),V_rtHz($AH$2*$A1905)/(1+$A1905),$AN$2*$AH$2/(1+1/$A1905),$AM$2*SQRT(Sum_Sq(F1905,1/($X$2*D$8*(1+C$1017+F1905/E1905))))/SQRT(Sum_Sq($X$2*F1905*D$8,1)),                   $AQ$2*SQRT(Sum_Sq($AH$2/(1+1/$A1905)+F1905*( 1/(C$1017+1+F1905/E1905)-1)/(1+($X$2*F1905*D$8)^2), (F1905^2*D$8*$X$2+1/($X$2*D$8*(C$1017+1+F1905/E1905           )))/(1+($X$2*F1905*D$8)^2))),           V_rtHz(E1905)/($X$2*D$8*(E1905*C$1017+E1905+F1905)),V_rtHz(F1905)*SQRT(Sum_Sq(E1905*D$8*$X$2*C$1017,1))/($X$2*D$8*(E1905*C$1017+E1905+F1905))))/SQRT(Sum_Sq(1/(1+$A1905)+$AC$2/$I$2-1/(1+(1+F1905/E1905)/C$1017),$X$2/$I$2)),IF(F1906&lt;0,"A",C1906))</f>
        <v>1.2950052520807122E-6</v>
      </c>
      <c r="E1905" s="13">
        <f t="shared" si="702"/>
        <v>1104.5312502273787</v>
      </c>
      <c r="F1905" s="12">
        <f t="shared" si="726"/>
        <v>8909.2136357090203</v>
      </c>
      <c r="H1905" s="13">
        <f>IF(K1905&gt;0,SQRT(Sum_Sq($AI$2,V_rtHz($AH$2)/(1+1/$A1905),V_rtHz($AH$2*$A1905)/(1+$A1905),$AN$2*$AH$2/(1+1/$A1905),$AM$2*SQRT(Sum_Sq(K1905,1/($X$2*I$8*(1+H$1017+K1905/J1905))))/SQRT(Sum_Sq($X$2*K1905*I$8,1)),                   $AQ$2*SQRT(Sum_Sq($AH$2/(1+1/$A1905)+K1905*( 1/(H$1017+1+K1905/J1905)-1)/(1+($X$2*K1905*I$8)^2), (K1905^2*I$8*$X$2+1/($X$2*I$8*(H$1017+1+K1905/J1905           )))/(1+($X$2*K1905*I$8)^2))),           V_rtHz(J1905)/($X$2*I$8*(J1905*H$1017+J1905+K1905)),V_rtHz(K1905)*SQRT(Sum_Sq(J1905*I$8*$X$2*H$1017,1))/($X$2*I$8*(J1905*H$1017+J1905+K1905))))/SQRT(Sum_Sq(1/(1+$A1905)+$AC$2/$I$2-1/(1+(1+K1905/J1905)/H$1017),$X$2/$I$2)),IF(K1906&lt;0,"A",H1906))</f>
        <v>1.4653257406220184E-6</v>
      </c>
      <c r="J1905" s="13">
        <f t="shared" si="703"/>
        <v>1059.1699604003306</v>
      </c>
      <c r="K1905" s="12">
        <f t="shared" si="727"/>
        <v>29379.995559071976</v>
      </c>
      <c r="M1905" s="13">
        <f>IF(P1905&gt;0,SQRT(Sum_Sq($AI$2,V_rtHz($AH$2)/(1+1/$A1905),V_rtHz($AH$2*$A1905)/(1+$A1905),$AN$2*$AH$2/(1+1/$A1905),$AM$2*SQRT(Sum_Sq(P1905,1/($X$2*N$8*(1+M$1017+P1905/O1905))))/SQRT(Sum_Sq($X$2*P1905*N$8,1)),                   $AQ$2*SQRT(Sum_Sq($AH$2/(1+1/$A1905)+P1905*( 1/(M$1017+1+P1905/O1905)-1)/(1+($X$2*P1905*N$8)^2), (P1905^2*N$8*$X$2+1/($X$2*N$8*(M$1017+1+P1905/O1905           )))/(1+($X$2*P1905*N$8)^2))),           V_rtHz(O1905)/($X$2*N$8*(O1905*M$1017+O1905+P1905)),V_rtHz(P1905)*SQRT(Sum_Sq(O1905*N$8*$X$2*M$1017,1))/($X$2*N$8*(O1905*M$1017+O1905+P1905))))/SQRT(Sum_Sq(1/(1+$A1905)+$AC$2/$I$2-1/(1+(1+P1905/O1905)/M$1017),$X$2/$I$2)),IF(P1906&lt;0,"A",M1906))</f>
        <v>1.9865623491467216E-6</v>
      </c>
      <c r="O1905" s="13">
        <f t="shared" si="704"/>
        <v>1045.9598457819814</v>
      </c>
      <c r="P1905" s="12">
        <f t="shared" si="728"/>
        <v>94081.096088688995</v>
      </c>
      <c r="R1905" s="13">
        <f>IF(U1905&gt;0,SQRT(Sum_Sq($AI$2,V_rtHz($AH$2)/(1+1/$A1905),V_rtHz($AH$2*$A1905)/(1+$A1905),$AN$2*$AH$2/(1+1/$A1905),$AM$2*SQRT(Sum_Sq(U1905,1/($X$2*S$8*(1+R$1017+U1905/T1905))))/SQRT(Sum_Sq($X$2*U1905*S$8,1)),                   $AQ$2*SQRT(Sum_Sq($AH$2/(1+1/$A1905)+U1905*( 1/(R$1017+1+U1905/T1905)-1)/(1+($X$2*U1905*S$8)^2), (U1905^2*S$8*$X$2+1/($X$2*S$8*(R$1017+1+U1905/T1905           )))/(1+($X$2*U1905*S$8)^2))),           V_rtHz(T1905)/($X$2*S$8*(T1905*R$1017+T1905+U1905)),V_rtHz(U1905)*SQRT(Sum_Sq(T1905*S$8*$X$2*R$1017,1))/($X$2*S$8*(T1905*R$1017+T1905+U1905))))/SQRT(Sum_Sq(1/(1+$A1905)+$AC$2/$I$2-1/(1+(1+U1905/T1905)/R$1017),$X$2/$I$2)),IF(U1906&lt;0,"A",R1906))</f>
        <v>3.1183868459706046E-6</v>
      </c>
      <c r="T1905" s="13">
        <f t="shared" si="705"/>
        <v>1041.8852455659458</v>
      </c>
      <c r="U1905" s="12">
        <f t="shared" si="729"/>
        <v>298674.0513439253</v>
      </c>
      <c r="X1905" s="13">
        <f>IF(AA1905&gt;0,SQRT(Sum_Sq($AI$2,V_rtHz($AH$2)/(1+1/$A1905),V_rtHz($AH$2*$A1905)/(1+$A1905),$AN$2*$AH$2/(1+1/$A1905),$AM$2*SQRT(Sum_Sq(AA1905,1/($X$2*Y$8*(1+X$1017+AA1905/Z1905))))/SQRT(Sum_Sq($X$2*AA1905*Y$8,1)),                   $AQ$2*SQRT(Sum_Sq($AH$2/(1+1/$A1905)+AA1905*( 1/(X$1017+1+AA1905/Z1905)-1)/(1+($X$2*AA1905*Y$8)^2), (AA1905^2*Y$8*$X$2+1/($X$2*Y$8*(X$1017+1+AA1905/Z1905           )))/(1+($X$2*AA1905*Y$8)^2))),           V_rtHz(Z1905)/($X$2*Y$8*(Z1905*X$1017+Z1905+AA1905)),V_rtHz(AA1905)*SQRT(Sum_Sq(Z1905*Y$8*$X$2*X$1017,1))/($X$2*Y$8*(Z1905*X$1017+Z1905+AA1905))))/SQRT(Sum_Sq(1/(1+$A1905)+$AC$2/$I$2-1/(1+(1+AA1905/Z1905)/X$1017),$X$2/$I$2)),IF(AA1906&lt;0,"A",X1906))</f>
        <v>5.2938141192529648E-6</v>
      </c>
      <c r="Z1905" s="13">
        <f t="shared" si="706"/>
        <v>1040.6067218062415</v>
      </c>
      <c r="AA1905" s="12">
        <f t="shared" si="730"/>
        <v>945650.71216451051</v>
      </c>
      <c r="AC1905" s="13">
        <f>IF(AF1905&gt;0,SQRT(Sum_Sq($AI$2,V_rtHz($AH$2)/(1+1/$A1905),V_rtHz($AH$2*$A1905)/(1+$A1905),$AN$2*$AH$2/(1+1/$A1905),$AM$2*SQRT(Sum_Sq(AF1905,1/($X$2*AD$8*(1+AC$1017+AF1905/AE1905))))/SQRT(Sum_Sq($X$2*AF1905*AD$8,1)),                   $AQ$2*SQRT(Sum_Sq($AH$2/(1+1/$A1905)+AF1905*( 1/(AC$1017+1+AF1905/AE1905)-1)/(1+($X$2*AF1905*AD$8)^2), (AF1905^2*AD$8*$X$2+1/($X$2*AD$8*(AC$1017+1+AF1905/AE1905           )))/(1+($X$2*AF1905*AD$8)^2))),           V_rtHz(AE1905)/($X$2*AD$8*(AE1905*AC$1017+AE1905+AF1905)),V_rtHz(AF1905)*SQRT(Sum_Sq(AE1905*AD$8*$X$2*AC$1017,1))/($X$2*AD$8*(AE1905*AC$1017+AE1905+AF1905))))/SQRT(Sum_Sq(1/(1+$A1905)+$AC$2/$I$2-1/(1+(1+AF1905/AE1905)/AC$1017),$X$2/$I$2)),IF(AF1906&lt;0,"A",AC1906))</f>
        <v>9.2694238308398433E-6</v>
      </c>
      <c r="AE1905" s="13">
        <f t="shared" si="707"/>
        <v>1040.2034056262817</v>
      </c>
      <c r="AF1905" s="12">
        <f t="shared" si="731"/>
        <v>2991569.5876931404</v>
      </c>
      <c r="AG1905" s="13"/>
      <c r="AH1905" s="13">
        <f>IF(AK1905&gt;0,SQRT(Sum_Sq($AI$2,V_rtHz($AH$2)/(1+1/$A1905),V_rtHz($AH$2*$A1905)/(1+$A1905),$AN$2*$AH$2/(1+1/$A1905),$AM$2*SQRT(Sum_Sq(AK1905,1/($X$2*AI$8*(1+AH$1017+AK1905/AJ1905))))/SQRT(Sum_Sq($X$2*AK1905*AI$8,1)),                   $AQ$2*SQRT(Sum_Sq($AH$2/(1+1/$A1905)+AK1905*( 1/(AH$1017+1+AK1905/AJ1905)-1)/(1+($X$2*AK1905*AI$8)^2), (AK1905^2*AI$8*$X$2+1/($X$2*AI$8*(AH$1017+1+AK1905/AJ1905           )))/(1+($X$2*AK1905*AI$8)^2))),           V_rtHz(AJ1905)/($X$2*AI$8*(AJ1905*AH$1017+AJ1905+AK1905)),V_rtHz(AK1905)*SQRT(Sum_Sq(AJ1905*AI$8*$X$2*AH$1017,1))/($X$2*AI$8*(AJ1905*AH$1017+AJ1905+AK1905))))/SQRT(Sum_Sq(1/(1+$A1905)+$AC$2/$I$2-1/(1+(1+AK1905/AJ1905)/AH$1017),$X$2/$I$2)),IF(AK1906&lt;0,"A",AH1906))</f>
        <v>1.6407502770427698E-5</v>
      </c>
      <c r="AI1905" s="13"/>
      <c r="AJ1905" s="13">
        <f t="shared" si="708"/>
        <v>1040.0759644149023</v>
      </c>
      <c r="AK1905" s="12">
        <f t="shared" si="732"/>
        <v>9461332.8374800924</v>
      </c>
      <c r="AM1905" s="13">
        <f>IF(AP1905&gt;0,SQRT(Sum_Sq($AI$2,V_rtHz($AH$2)/(1+1/$A1905),V_rtHz($AH$2*$A1905)/(1+$A1905),$AN$2*$AH$2/(1+1/$A1905),$AM$2*SQRT(Sum_Sq(AP1905,1/($X$2*AN$8*(1+AM$1017+AP1905/AO1905))))/SQRT(Sum_Sq($X$2*AP1905*AN$8,1)),                   $AQ$2*SQRT(Sum_Sq($AH$2/(1+1/$A1905)+AP1905*( 1/(AM$1017+1+AP1905/AO1905)-1)/(1+($X$2*AP1905*AN$8)^2), (AP1905^2*AN$8*$X$2+1/($X$2*AN$8*(AM$1017+1+AP1905/AO1905           )))/(1+($X$2*AP1905*AN$8)^2))),           V_rtHz(AO1905)/($X$2*AN$8*(AO1905*AM$1017+AO1905+AP1905)),V_rtHz(AP1905)*SQRT(Sum_Sq(AO1905*AN$8*$X$2*AM$1017,1))/($X$2*AN$8*(AO1905*AM$1017+AO1905+AP1905))))/SQRT(Sum_Sq(1/(1+$A1905)+$AC$2/$I$2-1/(1+(1+AP1905/AO1905)/AM$1017),$X$2/$I$2)),IF(AP1906&lt;0,"A",AM1906))</f>
        <v>2.9167222188163075E-5</v>
      </c>
      <c r="AO1905" s="13">
        <f t="shared" si="709"/>
        <v>1040.0356738125074</v>
      </c>
      <c r="AP1905" s="12">
        <f t="shared" si="733"/>
        <v>29920520.532523617</v>
      </c>
      <c r="AR1905" s="13">
        <f t="shared" si="710"/>
        <v>31506.815879885424</v>
      </c>
      <c r="AS1905" s="13">
        <f t="shared" si="711"/>
        <v>0.34465664218175279</v>
      </c>
      <c r="AV1905" s="13"/>
      <c r="AW1905" s="13">
        <f t="shared" si="712"/>
        <v>9963.3300000000036</v>
      </c>
      <c r="AX1905" s="13">
        <f t="shared" si="713"/>
        <v>1.0898999999999903</v>
      </c>
      <c r="AZ1905" s="13"/>
      <c r="BA1905" s="13"/>
      <c r="BB1905" s="13">
        <f t="shared" si="714"/>
        <v>3150.681587988543</v>
      </c>
      <c r="BC1905" s="13">
        <f t="shared" si="715"/>
        <v>3.4465664218174807</v>
      </c>
      <c r="BD1905" s="13"/>
      <c r="BE1905" s="13"/>
      <c r="BG1905" s="13">
        <f t="shared" si="716"/>
        <v>996.3330000000002</v>
      </c>
      <c r="BH1905" s="13">
        <f t="shared" si="717"/>
        <v>10.899000000000013</v>
      </c>
      <c r="BI1905" s="13"/>
      <c r="BL1905" s="13">
        <f t="shared" si="718"/>
        <v>315.06815879885437</v>
      </c>
      <c r="BM1905" s="13">
        <f t="shared" si="719"/>
        <v>34.465664218175064</v>
      </c>
      <c r="BP1905" s="13"/>
      <c r="BQ1905" s="13">
        <f t="shared" si="720"/>
        <v>99.633300000000006</v>
      </c>
      <c r="BR1905" s="13">
        <f t="shared" si="721"/>
        <v>108.98999999999991</v>
      </c>
      <c r="BT1905" s="13"/>
      <c r="BU1905" s="13"/>
      <c r="BV1905" s="13">
        <f t="shared" si="722"/>
        <v>31.50681587988543</v>
      </c>
      <c r="BW1905" s="13">
        <f t="shared" si="723"/>
        <v>344.65664218175152</v>
      </c>
      <c r="CA1905" s="13">
        <f t="shared" si="724"/>
        <v>9.9633299999999991</v>
      </c>
      <c r="CB1905" s="13">
        <f t="shared" si="725"/>
        <v>1089.8999999999976</v>
      </c>
    </row>
    <row r="1906" spans="1:80" x14ac:dyDescent="0.3">
      <c r="A1906" s="13">
        <f t="shared" si="701"/>
        <v>2.2490546058357817</v>
      </c>
      <c r="C1906" s="13">
        <f>IF(F1906&gt;0,SQRT(Sum_Sq($AI$2,V_rtHz($AH$2)/(1+1/$A1906),V_rtHz($AH$2*$A1906)/(1+$A1906),$AN$2*$AH$2/(1+1/$A1906),$AM$2*SQRT(Sum_Sq(F1906,1/($X$2*D$8*(1+C$1017+F1906/E1906))))/SQRT(Sum_Sq($X$2*F1906*D$8,1)),                   $AQ$2*SQRT(Sum_Sq($AH$2/(1+1/$A1906)+F1906*( 1/(C$1017+1+F1906/E1906)-1)/(1+($X$2*F1906*D$8)^2), (F1906^2*D$8*$X$2+1/($X$2*D$8*(C$1017+1+F1906/E1906           )))/(1+($X$2*F1906*D$8)^2))),           V_rtHz(E1906)/($X$2*D$8*(E1906*C$1017+E1906+F1906)),V_rtHz(F1906)*SQRT(Sum_Sq(E1906*D$8*$X$2*C$1017,1))/($X$2*D$8*(E1906*C$1017+E1906+F1906))))/SQRT(Sum_Sq(1/(1+$A1906)+$AC$2/$I$2-1/(1+(1+F1906/E1906)/C$1017),$X$2/$I$2)),IF(F1907&lt;0,"A",C1907))</f>
        <v>1.3109086579327859E-6</v>
      </c>
      <c r="E1906" s="13">
        <f t="shared" si="702"/>
        <v>1096.2124472226576</v>
      </c>
      <c r="F1906" s="12">
        <f t="shared" si="726"/>
        <v>8976.822786973642</v>
      </c>
      <c r="H1906" s="13">
        <f>IF(K1906&gt;0,SQRT(Sum_Sq($AI$2,V_rtHz($AH$2)/(1+1/$A1906),V_rtHz($AH$2*$A1906)/(1+$A1906),$AN$2*$AH$2/(1+1/$A1906),$AM$2*SQRT(Sum_Sq(K1906,1/($X$2*I$8*(1+H$1017+K1906/J1906))))/SQRT(Sum_Sq($X$2*K1906*I$8,1)),                   $AQ$2*SQRT(Sum_Sq($AH$2/(1+1/$A1906)+K1906*( 1/(H$1017+1+K1906/J1906)-1)/(1+($X$2*K1906*I$8)^2), (K1906^2*I$8*$X$2+1/($X$2*I$8*(H$1017+1+K1906/J1906           )))/(1+($X$2*K1906*I$8)^2))),           V_rtHz(J1906)/($X$2*I$8*(J1906*H$1017+J1906+K1906)),V_rtHz(K1906)*SQRT(Sum_Sq(J1906*I$8*$X$2*H$1017,1))/($X$2*I$8*(J1906*H$1017+J1906+K1906))))/SQRT(Sum_Sq(1/(1+$A1906)+$AC$2/$I$2-1/(1+(1+K1906/J1906)/H$1017),$X$2/$I$2)),IF(K1907&lt;0,"A",H1907))</f>
        <v>1.4832993169900054E-6</v>
      </c>
      <c r="J1906" s="13">
        <f t="shared" si="703"/>
        <v>1051.8375585647195</v>
      </c>
      <c r="K1906" s="12">
        <f t="shared" si="727"/>
        <v>29584.804687262404</v>
      </c>
      <c r="M1906" s="13">
        <f>IF(P1906&gt;0,SQRT(Sum_Sq($AI$2,V_rtHz($AH$2)/(1+1/$A1906),V_rtHz($AH$2*$A1906)/(1+$A1906),$AN$2*$AH$2/(1+1/$A1906),$AM$2*SQRT(Sum_Sq(P1906,1/($X$2*N$8*(1+M$1017+P1906/O1906))))/SQRT(Sum_Sq($X$2*P1906*N$8,1)),                   $AQ$2*SQRT(Sum_Sq($AH$2/(1+1/$A1906)+P1906*( 1/(M$1017+1+P1906/O1906)-1)/(1+($X$2*P1906*N$8)^2), (P1906^2*N$8*$X$2+1/($X$2*N$8*(M$1017+1+P1906/O1906           )))/(1+($X$2*P1906*N$8)^2))),           V_rtHz(O1906)/($X$2*N$8*(O1906*M$1017+O1906+P1906)),V_rtHz(P1906)*SQRT(Sum_Sq(O1906*N$8*$X$2*M$1017,1))/($X$2*N$8*(O1906*M$1017+O1906+P1906))))/SQRT(Sum_Sq(1/(1+$A1906)+$AC$2/$I$2-1/(1+(1+P1906/O1906)/M$1017),$X$2/$I$2)),IF(P1907&lt;0,"A",M1907))</f>
        <v>2.0098089923858098E-6</v>
      </c>
      <c r="O1906" s="13">
        <f t="shared" si="704"/>
        <v>1038.8992807525867</v>
      </c>
      <c r="P1906" s="12">
        <f t="shared" si="728"/>
        <v>94720.489829042461</v>
      </c>
      <c r="R1906" s="13">
        <f>IF(U1906&gt;0,SQRT(Sum_Sq($AI$2,V_rtHz($AH$2)/(1+1/$A1906),V_rtHz($AH$2*$A1906)/(1+$A1906),$AN$2*$AH$2/(1+1/$A1906),$AM$2*SQRT(Sum_Sq(U1906,1/($X$2*S$8*(1+R$1017+U1906/T1906))))/SQRT(Sum_Sq($X$2*U1906*S$8,1)),                   $AQ$2*SQRT(Sum_Sq($AH$2/(1+1/$A1906)+U1906*( 1/(R$1017+1+U1906/T1906)-1)/(1+($X$2*U1906*S$8)^2), (U1906^2*S$8*$X$2+1/($X$2*S$8*(R$1017+1+U1906/T1906           )))/(1+($X$2*U1906*S$8)^2))),           V_rtHz(T1906)/($X$2*S$8*(T1906*R$1017+T1906+U1906)),V_rtHz(U1906)*SQRT(Sum_Sq(T1906*S$8*$X$2*R$1017,1))/($X$2*S$8*(T1906*R$1017+T1906+U1906))))/SQRT(Sum_Sq(1/(1+$A1906)+$AC$2/$I$2-1/(1+(1+U1906/T1906)/R$1017),$X$2/$I$2)),IF(U1907&lt;0,"A",R1907))</f>
        <v>3.1534950948463453E-6</v>
      </c>
      <c r="T1906" s="13">
        <f t="shared" si="705"/>
        <v>1034.9071506834987</v>
      </c>
      <c r="U1906" s="12">
        <f t="shared" si="729"/>
        <v>300687.92849979026</v>
      </c>
      <c r="X1906" s="13">
        <f>IF(AA1906&gt;0,SQRT(Sum_Sq($AI$2,V_rtHz($AH$2)/(1+1/$A1906),V_rtHz($AH$2*$A1906)/(1+$A1906),$AN$2*$AH$2/(1+1/$A1906),$AM$2*SQRT(Sum_Sq(AA1906,1/($X$2*Y$8*(1+X$1017+AA1906/Z1906))))/SQRT(Sum_Sq($X$2*AA1906*Y$8,1)),                   $AQ$2*SQRT(Sum_Sq($AH$2/(1+1/$A1906)+AA1906*( 1/(X$1017+1+AA1906/Z1906)-1)/(1+($X$2*AA1906*Y$8)^2), (AA1906^2*Y$8*$X$2+1/($X$2*Y$8*(X$1017+1+AA1906/Z1906           )))/(1+($X$2*AA1906*Y$8)^2))),           V_rtHz(Z1906)/($X$2*Y$8*(Z1906*X$1017+Z1906+AA1906)),V_rtHz(AA1906)*SQRT(Sum_Sq(Z1906*Y$8*$X$2*X$1017,1))/($X$2*Y$8*(Z1906*X$1017+Z1906+AA1906))))/SQRT(Sum_Sq(1/(1+$A1906)+$AC$2/$I$2-1/(1+(1+AA1906/Z1906)/X$1017),$X$2/$I$2)),IF(AA1907&lt;0,"A",X1907))</f>
        <v>5.3523453546810013E-6</v>
      </c>
      <c r="Z1906" s="13">
        <f t="shared" si="706"/>
        <v>1033.6543713187268</v>
      </c>
      <c r="AA1906" s="12">
        <f t="shared" si="730"/>
        <v>952011.15079096158</v>
      </c>
      <c r="AC1906" s="13">
        <f>IF(AF1906&gt;0,SQRT(Sum_Sq($AI$2,V_rtHz($AH$2)/(1+1/$A1906),V_rtHz($AH$2*$A1906)/(1+$A1906),$AN$2*$AH$2/(1+1/$A1906),$AM$2*SQRT(Sum_Sq(AF1906,1/($X$2*AD$8*(1+AC$1017+AF1906/AE1906))))/SQRT(Sum_Sq($X$2*AF1906*AD$8,1)),                   $AQ$2*SQRT(Sum_Sq($AH$2/(1+1/$A1906)+AF1906*( 1/(AC$1017+1+AF1906/AE1906)-1)/(1+($X$2*AF1906*AD$8)^2), (AF1906^2*AD$8*$X$2+1/($X$2*AD$8*(AC$1017+1+AF1906/AE1906           )))/(1+($X$2*AF1906*AD$8)^2))),           V_rtHz(AE1906)/($X$2*AD$8*(AE1906*AC$1017+AE1906+AF1906)),V_rtHz(AF1906)*SQRT(Sum_Sq(AE1906*AD$8*$X$2*AC$1017,1))/($X$2*AD$8*(AE1906*AC$1017+AE1906+AF1906))))/SQRT(Sum_Sq(1/(1+$A1906)+$AC$2/$I$2-1/(1+(1+AF1906/AE1906)/AC$1017),$X$2/$I$2)),IF(AF1907&lt;0,"A",AC1907))</f>
        <v>9.3712442742774808E-6</v>
      </c>
      <c r="AE1906" s="13">
        <f t="shared" si="707"/>
        <v>1033.2591631686162</v>
      </c>
      <c r="AF1906" s="12">
        <f t="shared" si="731"/>
        <v>3011675.0803772928</v>
      </c>
      <c r="AG1906" s="13"/>
      <c r="AH1906" s="13">
        <f>IF(AK1906&gt;0,SQRT(Sum_Sq($AI$2,V_rtHz($AH$2)/(1+1/$A1906),V_rtHz($AH$2*$A1906)/(1+$A1906),$AN$2*$AH$2/(1+1/$A1906),$AM$2*SQRT(Sum_Sq(AK1906,1/($X$2*AI$8*(1+AH$1017+AK1906/AJ1906))))/SQRT(Sum_Sq($X$2*AK1906*AI$8,1)),                   $AQ$2*SQRT(Sum_Sq($AH$2/(1+1/$A1906)+AK1906*( 1/(AH$1017+1+AK1906/AJ1906)-1)/(1+($X$2*AK1906*AI$8)^2), (AK1906^2*AI$8*$X$2+1/($X$2*AI$8*(AH$1017+1+AK1906/AJ1906           )))/(1+($X$2*AK1906*AI$8)^2))),           V_rtHz(AJ1906)/($X$2*AI$8*(AJ1906*AH$1017+AJ1906+AK1906)),V_rtHz(AK1906)*SQRT(Sum_Sq(AJ1906*AI$8*$X$2*AH$1017,1))/($X$2*AI$8*(AJ1906*AH$1017+AJ1906+AK1906))))/SQRT(Sum_Sq(1/(1+$A1906)+$AC$2/$I$2-1/(1+(1+AK1906/AJ1906)/AH$1017),$X$2/$I$2)),IF(AK1907&lt;0,"A",AH1907))</f>
        <v>1.6587381672134058E-5</v>
      </c>
      <c r="AI1906" s="13"/>
      <c r="AJ1906" s="13">
        <f t="shared" si="708"/>
        <v>1033.1342826486523</v>
      </c>
      <c r="AK1906" s="12">
        <f t="shared" si="732"/>
        <v>9524904.0137980245</v>
      </c>
      <c r="AM1906" s="13">
        <f>IF(AP1906&gt;0,SQRT(Sum_Sq($AI$2,V_rtHz($AH$2)/(1+1/$A1906),V_rtHz($AH$2*$A1906)/(1+$A1906),$AN$2*$AH$2/(1+1/$A1906),$AM$2*SQRT(Sum_Sq(AP1906,1/($X$2*AN$8*(1+AM$1017+AP1906/AO1906))))/SQRT(Sum_Sq($X$2*AP1906*AN$8,1)),                   $AQ$2*SQRT(Sum_Sq($AH$2/(1+1/$A1906)+AP1906*( 1/(AM$1017+1+AP1906/AO1906)-1)/(1+($X$2*AP1906*AN$8)^2), (AP1906^2*AN$8*$X$2+1/($X$2*AN$8*(AM$1017+1+AP1906/AO1906           )))/(1+($X$2*AP1906*AN$8)^2))),           V_rtHz(AO1906)/($X$2*AN$8*(AO1906*AM$1017+AO1906+AP1906)),V_rtHz(AP1906)*SQRT(Sum_Sq(AO1906*AN$8*$X$2*AM$1017,1))/($X$2*AN$8*(AO1906*AM$1017+AO1906+AP1906))))/SQRT(Sum_Sq(1/(1+$A1906)+$AC$2/$I$2-1/(1+(1+AP1906/AO1906)/AM$1017),$X$2/$I$2)),IF(AP1907&lt;0,"A",AM1907))</f>
        <v>2.9487012801466241E-5</v>
      </c>
      <c r="AO1906" s="13">
        <f t="shared" si="709"/>
        <v>1033.094801479134</v>
      </c>
      <c r="AP1906" s="12">
        <f t="shared" si="733"/>
        <v>30121542.271154948</v>
      </c>
      <c r="AR1906" s="13">
        <f t="shared" si="710"/>
        <v>31506.815879885424</v>
      </c>
      <c r="AS1906" s="13">
        <f t="shared" si="711"/>
        <v>0.34465664218175168</v>
      </c>
      <c r="AV1906" s="13"/>
      <c r="AW1906" s="13">
        <f t="shared" si="712"/>
        <v>9963.3300000000036</v>
      </c>
      <c r="AX1906" s="13">
        <f t="shared" si="713"/>
        <v>1.089899999999993</v>
      </c>
      <c r="AZ1906" s="13"/>
      <c r="BA1906" s="13"/>
      <c r="BB1906" s="13">
        <f t="shared" si="714"/>
        <v>3150.681587988543</v>
      </c>
      <c r="BC1906" s="13">
        <f t="shared" si="715"/>
        <v>3.4465664218174736</v>
      </c>
      <c r="BD1906" s="13"/>
      <c r="BE1906" s="13"/>
      <c r="BG1906" s="13">
        <f t="shared" si="716"/>
        <v>996.3330000000002</v>
      </c>
      <c r="BH1906" s="13">
        <f t="shared" si="717"/>
        <v>10.899000000000013</v>
      </c>
      <c r="BI1906" s="13"/>
      <c r="BL1906" s="13">
        <f t="shared" si="718"/>
        <v>315.06815879885437</v>
      </c>
      <c r="BM1906" s="13">
        <f t="shared" si="719"/>
        <v>34.465664218175064</v>
      </c>
      <c r="BP1906" s="13"/>
      <c r="BQ1906" s="13">
        <f t="shared" si="720"/>
        <v>99.633300000000006</v>
      </c>
      <c r="BR1906" s="13">
        <f t="shared" si="721"/>
        <v>108.99000000000034</v>
      </c>
      <c r="BT1906" s="13"/>
      <c r="BU1906" s="13"/>
      <c r="BV1906" s="13">
        <f t="shared" si="722"/>
        <v>31.50681587988543</v>
      </c>
      <c r="BW1906" s="13">
        <f t="shared" si="723"/>
        <v>344.65664218175044</v>
      </c>
      <c r="CA1906" s="13">
        <f t="shared" si="724"/>
        <v>9.9633299999999991</v>
      </c>
      <c r="CB1906" s="13">
        <f t="shared" si="725"/>
        <v>1089.9000000000001</v>
      </c>
    </row>
    <row r="1907" spans="1:80" x14ac:dyDescent="0.3">
      <c r="A1907" s="13">
        <f t="shared" si="701"/>
        <v>2.2803420720004159</v>
      </c>
      <c r="C1907" s="13">
        <f>IF(F1907&gt;0,SQRT(Sum_Sq($AI$2,V_rtHz($AH$2)/(1+1/$A1907),V_rtHz($AH$2*$A1907)/(1+$A1907),$AN$2*$AH$2/(1+1/$A1907),$AM$2*SQRT(Sum_Sq(F1907,1/($X$2*D$8*(1+C$1017+F1907/E1907))))/SQRT(Sum_Sq($X$2*F1907*D$8,1)),                   $AQ$2*SQRT(Sum_Sq($AH$2/(1+1/$A1907)+F1907*( 1/(C$1017+1+F1907/E1907)-1)/(1+($X$2*F1907*D$8)^2), (F1907^2*D$8*$X$2+1/($X$2*D$8*(C$1017+1+F1907/E1907           )))/(1+($X$2*F1907*D$8)^2))),           V_rtHz(E1907)/($X$2*D$8*(E1907*C$1017+E1907+F1907)),V_rtHz(F1907)*SQRT(Sum_Sq(E1907*D$8*$X$2*C$1017,1))/($X$2*D$8*(E1907*C$1017+E1907+F1907))))/SQRT(Sum_Sq(1/(1+$A1907)+$AC$2/$I$2-1/(1+(1+F1907/E1907)/C$1017),$X$2/$I$2)),IF(F1908&lt;0,"A",C1908))</f>
        <v>1.3271142459219465E-6</v>
      </c>
      <c r="E1907" s="13">
        <f t="shared" si="702"/>
        <v>1087.9689415186629</v>
      </c>
      <c r="F1907" s="12">
        <f t="shared" si="726"/>
        <v>9044.8398847272529</v>
      </c>
      <c r="H1907" s="13">
        <f>IF(K1907&gt;0,SQRT(Sum_Sq($AI$2,V_rtHz($AH$2)/(1+1/$A1907),V_rtHz($AH$2*$A1907)/(1+$A1907),$AN$2*$AH$2/(1+1/$A1907),$AM$2*SQRT(Sum_Sq(K1907,1/($X$2*I$8*(1+H$1017+K1907/J1907))))/SQRT(Sum_Sq($X$2*K1907*I$8,1)),                   $AQ$2*SQRT(Sum_Sq($AH$2/(1+1/$A1907)+K1907*( 1/(H$1017+1+K1907/J1907)-1)/(1+($X$2*K1907*I$8)^2), (K1907^2*I$8*$X$2+1/($X$2*I$8*(H$1017+1+K1907/J1907           )))/(1+($X$2*K1907*I$8)^2))),           V_rtHz(J1907)/($X$2*I$8*(J1907*H$1017+J1907+K1907)),V_rtHz(K1907)*SQRT(Sum_Sq(J1907*I$8*$X$2*H$1017,1))/($X$2*I$8*(J1907*H$1017+J1907+K1907))))/SQRT(Sum_Sq(1/(1+$A1907)+$AC$2/$I$2-1/(1+(1+K1907/J1907)/H$1017),$X$2/$I$2)),IF(K1908&lt;0,"A",H1908))</f>
        <v>1.5015997349369396E-6</v>
      </c>
      <c r="J1907" s="13">
        <f t="shared" si="703"/>
        <v>1044.5580396289092</v>
      </c>
      <c r="K1907" s="12">
        <f t="shared" si="727"/>
        <v>29790.981019991301</v>
      </c>
      <c r="M1907" s="13">
        <f>IF(P1907&gt;0,SQRT(Sum_Sq($AI$2,V_rtHz($AH$2)/(1+1/$A1907),V_rtHz($AH$2*$A1907)/(1+$A1907),$AN$2*$AH$2/(1+1/$A1907),$AM$2*SQRT(Sum_Sq(P1907,1/($X$2*N$8*(1+M$1017+P1907/O1907))))/SQRT(Sum_Sq($X$2*P1907*N$8,1)),                   $AQ$2*SQRT(Sum_Sq($AH$2/(1+1/$A1907)+P1907*( 1/(M$1017+1+P1907/O1907)-1)/(1+($X$2*P1907*N$8)^2), (P1907^2*N$8*$X$2+1/($X$2*N$8*(M$1017+1+P1907/O1907           )))/(1+($X$2*P1907*N$8)^2))),           V_rtHz(O1907)/($X$2*N$8*(O1907*M$1017+O1907+P1907)),V_rtHz(P1907)*SQRT(Sum_Sq(O1907*N$8*$X$2*M$1017,1))/($X$2*N$8*(O1907*M$1017+O1907+P1907))))/SQRT(Sum_Sq(1/(1+$A1907)+$AC$2/$I$2-1/(1+(1+P1907/O1907)/M$1017),$X$2/$I$2)),IF(P1908&lt;0,"A",M1908))</f>
        <v>2.0334615294389018E-6</v>
      </c>
      <c r="O1907" s="13">
        <f t="shared" si="704"/>
        <v>1031.8859547929069</v>
      </c>
      <c r="P1907" s="12">
        <f t="shared" si="728"/>
        <v>95364.268017073846</v>
      </c>
      <c r="R1907" s="13">
        <f>IF(U1907&gt;0,SQRT(Sum_Sq($AI$2,V_rtHz($AH$2)/(1+1/$A1907),V_rtHz($AH$2*$A1907)/(1+$A1907),$AN$2*$AH$2/(1+1/$A1907),$AM$2*SQRT(Sum_Sq(U1907,1/($X$2*S$8*(1+R$1017+U1907/T1907))))/SQRT(Sum_Sq($X$2*U1907*S$8,1)),                   $AQ$2*SQRT(Sum_Sq($AH$2/(1+1/$A1907)+U1907*( 1/(R$1017+1+U1907/T1907)-1)/(1+($X$2*U1907*S$8)^2), (U1907^2*S$8*$X$2+1/($X$2*S$8*(R$1017+1+U1907/T1907           )))/(1+($X$2*U1907*S$8)^2))),           V_rtHz(T1907)/($X$2*S$8*(T1907*R$1017+T1907+U1907)),V_rtHz(U1907)*SQRT(Sum_Sq(T1907*S$8*$X$2*R$1017,1))/($X$2*S$8*(T1907*R$1017+T1907+U1907))))/SQRT(Sum_Sq(1/(1+$A1907)+$AC$2/$I$2-1/(1+(1+U1907/T1907)/R$1017),$X$2/$I$2)),IF(U1908&lt;0,"A",R1908))</f>
        <v>3.1891966982610445E-6</v>
      </c>
      <c r="T1907" s="13">
        <f t="shared" si="705"/>
        <v>1027.9746291719919</v>
      </c>
      <c r="U1907" s="12">
        <f t="shared" si="729"/>
        <v>302715.72711798601</v>
      </c>
      <c r="X1907" s="13">
        <f>IF(AA1907&gt;0,SQRT(Sum_Sq($AI$2,V_rtHz($AH$2)/(1+1/$A1907),V_rtHz($AH$2*$A1907)/(1+$A1907),$AN$2*$AH$2/(1+1/$A1907),$AM$2*SQRT(Sum_Sq(AA1907,1/($X$2*Y$8*(1+X$1017+AA1907/Z1907))))/SQRT(Sum_Sq($X$2*AA1907*Y$8,1)),                   $AQ$2*SQRT(Sum_Sq($AH$2/(1+1/$A1907)+AA1907*( 1/(X$1017+1+AA1907/Z1907)-1)/(1+($X$2*AA1907*Y$8)^2), (AA1907^2*Y$8*$X$2+1/($X$2*Y$8*(X$1017+1+AA1907/Z1907           )))/(1+($X$2*AA1907*Y$8)^2))),           V_rtHz(Z1907)/($X$2*Y$8*(Z1907*X$1017+Z1907+AA1907)),V_rtHz(AA1907)*SQRT(Sum_Sq(Z1907*Y$8*$X$2*X$1017,1))/($X$2*Y$8*(Z1907*X$1017+Z1907+AA1907))))/SQRT(Sum_Sq(1/(1+$A1907)+$AC$2/$I$2-1/(1+(1+AA1907/Z1907)/X$1017),$X$2/$I$2)),IF(AA1908&lt;0,"A",X1908))</f>
        <v>5.4118498359672498E-6</v>
      </c>
      <c r="Z1907" s="13">
        <f t="shared" si="706"/>
        <v>1026.7470786919328</v>
      </c>
      <c r="AA1907" s="12">
        <f t="shared" si="730"/>
        <v>958415.66826069867</v>
      </c>
      <c r="AC1907" s="13">
        <f>IF(AF1907&gt;0,SQRT(Sum_Sq($AI$2,V_rtHz($AH$2)/(1+1/$A1907),V_rtHz($AH$2*$A1907)/(1+$A1907),$AN$2*$AH$2/(1+1/$A1907),$AM$2*SQRT(Sum_Sq(AF1907,1/($X$2*AD$8*(1+AC$1017+AF1907/AE1907))))/SQRT(Sum_Sq($X$2*AF1907*AD$8,1)),                   $AQ$2*SQRT(Sum_Sq($AH$2/(1+1/$A1907)+AF1907*( 1/(AC$1017+1+AF1907/AE1907)-1)/(1+($X$2*AF1907*AD$8)^2), (AF1907^2*AD$8*$X$2+1/($X$2*AD$8*(AC$1017+1+AF1907/AE1907           )))/(1+($X$2*AF1907*AD$8)^2))),           V_rtHz(AE1907)/($X$2*AD$8*(AE1907*AC$1017+AE1907+AF1907)),V_rtHz(AF1907)*SQRT(Sum_Sq(AE1907*AD$8*$X$2*AC$1017,1))/($X$2*AD$8*(AE1907*AC$1017+AE1907+AF1907))))/SQRT(Sum_Sq(1/(1+$A1907)+$AC$2/$I$2-1/(1+(1+AF1907/AE1907)/AC$1017),$X$2/$I$2)),IF(AF1908&lt;0,"A",AC1908))</f>
        <v>9.4747474938927917E-6</v>
      </c>
      <c r="AE1907" s="13">
        <f t="shared" si="707"/>
        <v>1026.3598166558147</v>
      </c>
      <c r="AF1907" s="12">
        <f t="shared" si="731"/>
        <v>3031920.0175097645</v>
      </c>
      <c r="AG1907" s="13"/>
      <c r="AH1907" s="13">
        <f>IF(AK1907&gt;0,SQRT(Sum_Sq($AI$2,V_rtHz($AH$2)/(1+1/$A1907),V_rtHz($AH$2*$A1907)/(1+$A1907),$AN$2*$AH$2/(1+1/$A1907),$AM$2*SQRT(Sum_Sq(AK1907,1/($X$2*AI$8*(1+AH$1017+AK1907/AJ1907))))/SQRT(Sum_Sq($X$2*AK1907*AI$8,1)),                   $AQ$2*SQRT(Sum_Sq($AH$2/(1+1/$A1907)+AK1907*( 1/(AH$1017+1+AK1907/AJ1907)-1)/(1+($X$2*AK1907*AI$8)^2), (AK1907^2*AI$8*$X$2+1/($X$2*AI$8*(AH$1017+1+AK1907/AJ1907           )))/(1+($X$2*AK1907*AI$8)^2))),           V_rtHz(AJ1907)/($X$2*AI$8*(AJ1907*AH$1017+AJ1907+AK1907)),V_rtHz(AK1907)*SQRT(Sum_Sq(AJ1907*AI$8*$X$2*AH$1017,1))/($X$2*AI$8*(AJ1907*AH$1017+AJ1907+AK1907))))/SQRT(Sum_Sq(1/(1+$A1907)+$AC$2/$I$2-1/(1+(1+AK1907/AJ1907)/AH$1017),$X$2/$I$2)),IF(AK1908&lt;0,"A",AH1908))</f>
        <v>1.6770227844897429E-5</v>
      </c>
      <c r="AI1907" s="13"/>
      <c r="AJ1907" s="13">
        <f t="shared" si="708"/>
        <v>1026.2374457346273</v>
      </c>
      <c r="AK1907" s="12">
        <f t="shared" si="732"/>
        <v>9588916.2069585286</v>
      </c>
      <c r="AM1907" s="13">
        <f>IF(AP1907&gt;0,SQRT(Sum_Sq($AI$2,V_rtHz($AH$2)/(1+1/$A1907),V_rtHz($AH$2*$A1907)/(1+$A1907),$AN$2*$AH$2/(1+1/$A1907),$AM$2*SQRT(Sum_Sq(AP1907,1/($X$2*AN$8*(1+AM$1017+AP1907/AO1907))))/SQRT(Sum_Sq($X$2*AP1907*AN$8,1)),                   $AQ$2*SQRT(Sum_Sq($AH$2/(1+1/$A1907)+AP1907*( 1/(AM$1017+1+AP1907/AO1907)-1)/(1+($X$2*AP1907*AN$8)^2), (AP1907^2*AN$8*$X$2+1/($X$2*AN$8*(AM$1017+1+AP1907/AO1907           )))/(1+($X$2*AP1907*AN$8)^2))),           V_rtHz(AO1907)/($X$2*AN$8*(AO1907*AM$1017+AO1907+AP1907)),V_rtHz(AP1907)*SQRT(Sum_Sq(AO1907*AN$8*$X$2*AM$1017,1))/($X$2*AN$8*(AO1907*AM$1017+AO1907+AP1907))))/SQRT(Sum_Sq(1/(1+$A1907)+$AC$2/$I$2-1/(1+(1+AP1907/AO1907)/AM$1017),$X$2/$I$2)),IF(AP1908&lt;0,"A",AM1908))</f>
        <v>2.9812078276508971E-5</v>
      </c>
      <c r="AO1907" s="13">
        <f t="shared" si="709"/>
        <v>1026.1987578520195</v>
      </c>
      <c r="AP1907" s="12">
        <f t="shared" si="733"/>
        <v>30323958.68223368</v>
      </c>
      <c r="AR1907" s="13">
        <f t="shared" si="710"/>
        <v>31506.815879885424</v>
      </c>
      <c r="AS1907" s="13">
        <f t="shared" si="711"/>
        <v>0.34465664218175279</v>
      </c>
      <c r="AV1907" s="13"/>
      <c r="AW1907" s="13">
        <f t="shared" si="712"/>
        <v>9963.3300000000036</v>
      </c>
      <c r="AX1907" s="13">
        <f t="shared" si="713"/>
        <v>1.0898999999999903</v>
      </c>
      <c r="AZ1907" s="13"/>
      <c r="BA1907" s="13"/>
      <c r="BB1907" s="13">
        <f t="shared" si="714"/>
        <v>3150.681587988543</v>
      </c>
      <c r="BC1907" s="13">
        <f t="shared" si="715"/>
        <v>3.4465664218174945</v>
      </c>
      <c r="BD1907" s="13"/>
      <c r="BE1907" s="13"/>
      <c r="BG1907" s="13">
        <f t="shared" si="716"/>
        <v>996.3330000000002</v>
      </c>
      <c r="BH1907" s="13">
        <f t="shared" si="717"/>
        <v>10.899000000000013</v>
      </c>
      <c r="BI1907" s="13"/>
      <c r="BL1907" s="13">
        <f t="shared" si="718"/>
        <v>315.06815879885437</v>
      </c>
      <c r="BM1907" s="13">
        <f t="shared" si="719"/>
        <v>34.465664218175149</v>
      </c>
      <c r="BP1907" s="13"/>
      <c r="BQ1907" s="13">
        <f t="shared" si="720"/>
        <v>99.633300000000006</v>
      </c>
      <c r="BR1907" s="13">
        <f t="shared" si="721"/>
        <v>108.99000000000012</v>
      </c>
      <c r="BT1907" s="13"/>
      <c r="BU1907" s="13"/>
      <c r="BV1907" s="13">
        <f t="shared" si="722"/>
        <v>31.50681587988543</v>
      </c>
      <c r="BW1907" s="13">
        <f t="shared" si="723"/>
        <v>344.65664218174936</v>
      </c>
      <c r="CA1907" s="13">
        <f t="shared" si="724"/>
        <v>9.9633299999999991</v>
      </c>
      <c r="CB1907" s="13">
        <f t="shared" si="725"/>
        <v>1089.9000000000001</v>
      </c>
    </row>
    <row r="1908" spans="1:80" x14ac:dyDescent="0.3">
      <c r="A1908" s="13">
        <f t="shared" si="701"/>
        <v>2.3120647901755937</v>
      </c>
      <c r="C1908" s="13">
        <f>IF(F1908&gt;0,SQRT(Sum_Sq($AI$2,V_rtHz($AH$2)/(1+1/$A1908),V_rtHz($AH$2*$A1908)/(1+$A1908),$AN$2*$AH$2/(1+1/$A1908),$AM$2*SQRT(Sum_Sq(F1908,1/($X$2*D$8*(1+C$1017+F1908/E1908))))/SQRT(Sum_Sq($X$2*F1908*D$8,1)),                   $AQ$2*SQRT(Sum_Sq($AH$2/(1+1/$A1908)+F1908*( 1/(C$1017+1+F1908/E1908)-1)/(1+($X$2*F1908*D$8)^2), (F1908^2*D$8*$X$2+1/($X$2*D$8*(C$1017+1+F1908/E1908           )))/(1+($X$2*F1908*D$8)^2))),           V_rtHz(E1908)/($X$2*D$8*(E1908*C$1017+E1908+F1908)),V_rtHz(F1908)*SQRT(Sum_Sq(E1908*D$8*$X$2*C$1017,1))/($X$2*D$8*(E1908*C$1017+E1908+F1908))))/SQRT(Sum_Sq(1/(1+$A1908)+$AC$2/$I$2-1/(1+(1+F1908/E1908)/C$1017),$X$2/$I$2)),IF(F1909&lt;0,"A",C1909))</f>
        <v>1.3436276111027816E-6</v>
      </c>
      <c r="E1908" s="13">
        <f t="shared" si="702"/>
        <v>1079.7997507036193</v>
      </c>
      <c r="F1908" s="12">
        <f t="shared" si="726"/>
        <v>9113.2683344112847</v>
      </c>
      <c r="H1908" s="13">
        <f>IF(K1908&gt;0,SQRT(Sum_Sq($AI$2,V_rtHz($AH$2)/(1+1/$A1908),V_rtHz($AH$2*$A1908)/(1+$A1908),$AN$2*$AH$2/(1+1/$A1908),$AM$2*SQRT(Sum_Sq(K1908,1/($X$2*I$8*(1+H$1017+K1908/J1908))))/SQRT(Sum_Sq($X$2*K1908*I$8,1)),                   $AQ$2*SQRT(Sum_Sq($AH$2/(1+1/$A1908)+K1908*( 1/(H$1017+1+K1908/J1908)-1)/(1+($X$2*K1908*I$8)^2), (K1908^2*I$8*$X$2+1/($X$2*I$8*(H$1017+1+K1908/J1908           )))/(1+($X$2*K1908*I$8)^2))),           V_rtHz(J1908)/($X$2*I$8*(J1908*H$1017+J1908+K1908)),V_rtHz(K1908)*SQRT(Sum_Sq(J1908*I$8*$X$2*H$1017,1))/($X$2*I$8*(J1908*H$1017+J1908+K1908))))/SQRT(Sum_Sq(1/(1+$A1908)+$AC$2/$I$2-1/(1+(1+K1908/J1908)/H$1017),$X$2/$I$2)),IF(K1909&lt;0,"A",H1909))</f>
        <v>1.5202330590990514E-6</v>
      </c>
      <c r="J1908" s="13">
        <f t="shared" si="703"/>
        <v>1037.3309669640687</v>
      </c>
      <c r="K1908" s="12">
        <f t="shared" si="727"/>
        <v>29998.534434904264</v>
      </c>
      <c r="M1908" s="13">
        <f>IF(P1908&gt;0,SQRT(Sum_Sq($AI$2,V_rtHz($AH$2)/(1+1/$A1908),V_rtHz($AH$2*$A1908)/(1+$A1908),$AN$2*$AH$2/(1+1/$A1908),$AM$2*SQRT(Sum_Sq(P1908,1/($X$2*N$8*(1+M$1017+P1908/O1908))))/SQRT(Sum_Sq($X$2*P1908*N$8,1)),                   $AQ$2*SQRT(Sum_Sq($AH$2/(1+1/$A1908)+P1908*( 1/(M$1017+1+P1908/O1908)-1)/(1+($X$2*P1908*N$8)^2), (P1908^2*N$8*$X$2+1/($X$2*N$8*(M$1017+1+P1908/O1908           )))/(1+($X$2*P1908*N$8)^2))),           V_rtHz(O1908)/($X$2*N$8*(O1908*M$1017+O1908+P1908)),V_rtHz(P1908)*SQRT(Sum_Sq(O1908*N$8*$X$2*M$1017,1))/($X$2*N$8*(O1908*M$1017+O1908+P1908))))/SQRT(Sum_Sq(1/(1+$A1908)+$AC$2/$I$2-1/(1+(1+P1908/O1908)/M$1017),$X$2/$I$2)),IF(P1909&lt;0,"A",M1909))</f>
        <v>2.0575272091697684E-6</v>
      </c>
      <c r="O1908" s="13">
        <f t="shared" si="704"/>
        <v>1024.919550430541</v>
      </c>
      <c r="P1908" s="12">
        <f t="shared" si="728"/>
        <v>96012.461382542286</v>
      </c>
      <c r="R1908" s="13">
        <f>IF(U1908&gt;0,SQRT(Sum_Sq($AI$2,V_rtHz($AH$2)/(1+1/$A1908),V_rtHz($AH$2*$A1908)/(1+$A1908),$AN$2*$AH$2/(1+1/$A1908),$AM$2*SQRT(Sum_Sq(U1908,1/($X$2*S$8*(1+R$1017+U1908/T1908))))/SQRT(Sum_Sq($X$2*U1908*S$8,1)),                   $AQ$2*SQRT(Sum_Sq($AH$2/(1+1/$A1908)+U1908*( 1/(R$1017+1+U1908/T1908)-1)/(1+($X$2*U1908*S$8)^2), (U1908^2*S$8*$X$2+1/($X$2*S$8*(R$1017+1+U1908/T1908           )))/(1+($X$2*U1908*S$8)^2))),           V_rtHz(T1908)/($X$2*S$8*(T1908*R$1017+T1908+U1908)),V_rtHz(U1908)*SQRT(Sum_Sq(T1908*S$8*$X$2*R$1017,1))/($X$2*S$8*(T1908*R$1017+T1908+U1908))))/SQRT(Sum_Sq(1/(1+$A1908)+$AC$2/$I$2-1/(1+(1+U1908/T1908)/R$1017),$X$2/$I$2)),IF(U1909&lt;0,"A",R1909))</f>
        <v>3.2255018272480064E-6</v>
      </c>
      <c r="T1908" s="13">
        <f t="shared" si="705"/>
        <v>1021.0873971598978</v>
      </c>
      <c r="U1908" s="12">
        <f t="shared" si="729"/>
        <v>304757.54396164726</v>
      </c>
      <c r="X1908" s="13">
        <f>IF(AA1908&gt;0,SQRT(Sum_Sq($AI$2,V_rtHz($AH$2)/(1+1/$A1908),V_rtHz($AH$2*$A1908)/(1+$A1908),$AN$2*$AH$2/(1+1/$A1908),$AM$2*SQRT(Sum_Sq(AA1908,1/($X$2*Y$8*(1+X$1017+AA1908/Z1908))))/SQRT(Sum_Sq($X$2*AA1908*Y$8,1)),                   $AQ$2*SQRT(Sum_Sq($AH$2/(1+1/$A1908)+AA1908*( 1/(X$1017+1+AA1908/Z1908)-1)/(1+($X$2*AA1908*Y$8)^2), (AA1908^2*Y$8*$X$2+1/($X$2*Y$8*(X$1017+1+AA1908/Z1908           )))/(1+($X$2*AA1908*Y$8)^2))),           V_rtHz(Z1908)/($X$2*Y$8*(Z1908*X$1017+Z1908+AA1908)),V_rtHz(AA1908)*SQRT(Sum_Sq(Z1908*Y$8*$X$2*X$1017,1))/($X$2*Y$8*(Z1908*X$1017+Z1908+AA1908))))/SQRT(Sum_Sq(1/(1+$A1908)+$AC$2/$I$2-1/(1+(1+AA1908/Z1908)/X$1017),$X$2/$I$2)),IF(AA1909&lt;0,"A",X1909))</f>
        <v>5.4723438661305259E-6</v>
      </c>
      <c r="Z1908" s="13">
        <f t="shared" si="706"/>
        <v>1019.8845703037878</v>
      </c>
      <c r="AA1908" s="12">
        <f t="shared" si="730"/>
        <v>964864.57017987326</v>
      </c>
      <c r="AC1908" s="13">
        <f>IF(AF1908&gt;0,SQRT(Sum_Sq($AI$2,V_rtHz($AH$2)/(1+1/$A1908),V_rtHz($AH$2*$A1908)/(1+$A1908),$AN$2*$AH$2/(1+1/$A1908),$AM$2*SQRT(Sum_Sq(AF1908,1/($X$2*AD$8*(1+AC$1017+AF1908/AE1908))))/SQRT(Sum_Sq($X$2*AF1908*AD$8,1)),                   $AQ$2*SQRT(Sum_Sq($AH$2/(1+1/$A1908)+AF1908*( 1/(AC$1017+1+AF1908/AE1908)-1)/(1+($X$2*AF1908*AD$8)^2), (AF1908^2*AD$8*$X$2+1/($X$2*AD$8*(AC$1017+1+AF1908/AE1908           )))/(1+($X$2*AF1908*AD$8)^2))),           V_rtHz(AE1908)/($X$2*AD$8*(AE1908*AC$1017+AE1908+AF1908)),V_rtHz(AF1908)*SQRT(Sum_Sq(AE1908*AD$8*$X$2*AC$1017,1))/($X$2*AD$8*(AE1908*AC$1017+AE1908+AF1908))))/SQRT(Sum_Sq(1/(1+$A1908)+$AC$2/$I$2-1/(1+(1+AF1908/AE1908)/AC$1017),$X$2/$I$2)),IF(AF1909&lt;0,"A",AC1909))</f>
        <v>9.5799614247707055E-6</v>
      </c>
      <c r="AE1908" s="13">
        <f t="shared" si="707"/>
        <v>1019.5050956703036</v>
      </c>
      <c r="AF1908" s="12">
        <f t="shared" si="731"/>
        <v>3052305.3651246787</v>
      </c>
      <c r="AG1908" s="13"/>
      <c r="AH1908" s="13">
        <f>IF(AK1908&gt;0,SQRT(Sum_Sq($AI$2,V_rtHz($AH$2)/(1+1/$A1908),V_rtHz($AH$2*$A1908)/(1+$A1908),$AN$2*$AH$2/(1+1/$A1908),$AM$2*SQRT(Sum_Sq(AK1908,1/($X$2*AI$8*(1+AH$1017+AK1908/AJ1908))))/SQRT(Sum_Sq($X$2*AK1908*AI$8,1)),                   $AQ$2*SQRT(Sum_Sq($AH$2/(1+1/$A1908)+AK1908*( 1/(AH$1017+1+AK1908/AJ1908)-1)/(1+($X$2*AK1908*AI$8)^2), (AK1908^2*AI$8*$X$2+1/($X$2*AI$8*(AH$1017+1+AK1908/AJ1908           )))/(1+($X$2*AK1908*AI$8)^2))),           V_rtHz(AJ1908)/($X$2*AI$8*(AJ1908*AH$1017+AJ1908+AK1908)),V_rtHz(AK1908)*SQRT(Sum_Sq(AJ1908*AI$8*$X$2*AH$1017,1))/($X$2*AI$8*(AJ1908*AH$1017+AJ1908+AK1908))))/SQRT(Sum_Sq(1/(1+$A1908)+$AC$2/$I$2-1/(1+(1+AK1908/AJ1908)/AH$1017),$X$2/$I$2)),IF(AK1909&lt;0,"A",AH1909))</f>
        <v>1.6956090409265054E-5</v>
      </c>
      <c r="AI1908" s="13"/>
      <c r="AJ1908" s="13">
        <f t="shared" si="708"/>
        <v>1019.3851842649673</v>
      </c>
      <c r="AK1908" s="12">
        <f t="shared" si="732"/>
        <v>9653372.4714549743</v>
      </c>
      <c r="AM1908" s="13">
        <f>IF(AP1908&gt;0,SQRT(Sum_Sq($AI$2,V_rtHz($AH$2)/(1+1/$A1908),V_rtHz($AH$2*$A1908)/(1+$A1908),$AN$2*$AH$2/(1+1/$A1908),$AM$2*SQRT(Sum_Sq(AP1908,1/($X$2*AN$8*(1+AM$1017+AP1908/AO1908))))/SQRT(Sum_Sq($X$2*AP1908*AN$8,1)),                   $AQ$2*SQRT(Sum_Sq($AH$2/(1+1/$A1908)+AP1908*( 1/(AM$1017+1+AP1908/AO1908)-1)/(1+($X$2*AP1908*AN$8)^2), (AP1908^2*AN$8*$X$2+1/($X$2*AN$8*(AM$1017+1+AP1908/AO1908           )))/(1+($X$2*AP1908*AN$8)^2))),           V_rtHz(AO1908)/($X$2*AN$8*(AO1908*AM$1017+AO1908+AP1908)),V_rtHz(AP1908)*SQRT(Sum_Sq(AO1908*AN$8*$X$2*AM$1017,1))/($X$2*AN$8*(AO1908*AM$1017+AO1908+AP1908))))/SQRT(Sum_Sq(1/(1+$A1908)+$AC$2/$I$2-1/(1+(1+AP1908/AO1908)/AM$1017),$X$2/$I$2)),IF(AP1909&lt;0,"A",AM1909))</f>
        <v>3.0142505931917936E-5</v>
      </c>
      <c r="AO1908" s="13">
        <f t="shared" si="709"/>
        <v>1019.3472738422406</v>
      </c>
      <c r="AP1908" s="12">
        <f t="shared" si="733"/>
        <v>30527779.424542032</v>
      </c>
      <c r="AR1908" s="13">
        <f t="shared" si="710"/>
        <v>31506.815879885424</v>
      </c>
      <c r="AS1908" s="13">
        <f t="shared" si="711"/>
        <v>0.34465664218175057</v>
      </c>
      <c r="AV1908" s="13"/>
      <c r="AW1908" s="13">
        <f t="shared" si="712"/>
        <v>9963.3300000000036</v>
      </c>
      <c r="AX1908" s="13">
        <f t="shared" si="713"/>
        <v>1.0898999999999903</v>
      </c>
      <c r="AZ1908" s="13"/>
      <c r="BA1908" s="13"/>
      <c r="BB1908" s="13">
        <f t="shared" si="714"/>
        <v>3150.681587988543</v>
      </c>
      <c r="BC1908" s="13">
        <f t="shared" si="715"/>
        <v>3.4465664218174945</v>
      </c>
      <c r="BD1908" s="13"/>
      <c r="BE1908" s="13"/>
      <c r="BG1908" s="13">
        <f t="shared" si="716"/>
        <v>996.3330000000002</v>
      </c>
      <c r="BH1908" s="13">
        <f t="shared" si="717"/>
        <v>10.899000000000083</v>
      </c>
      <c r="BI1908" s="13"/>
      <c r="BL1908" s="13">
        <f t="shared" si="718"/>
        <v>315.06815879885437</v>
      </c>
      <c r="BM1908" s="13">
        <f t="shared" si="719"/>
        <v>34.465664218175149</v>
      </c>
      <c r="BP1908" s="13"/>
      <c r="BQ1908" s="13">
        <f t="shared" si="720"/>
        <v>99.633300000000006</v>
      </c>
      <c r="BR1908" s="13">
        <f t="shared" si="721"/>
        <v>108.99000000000034</v>
      </c>
      <c r="BT1908" s="13"/>
      <c r="BU1908" s="13"/>
      <c r="BV1908" s="13">
        <f t="shared" si="722"/>
        <v>31.50681587988543</v>
      </c>
      <c r="BW1908" s="13">
        <f t="shared" si="723"/>
        <v>344.6566421817526</v>
      </c>
      <c r="CA1908" s="13">
        <f t="shared" si="724"/>
        <v>9.9633299999999991</v>
      </c>
      <c r="CB1908" s="13">
        <f t="shared" si="725"/>
        <v>1089.9000000000028</v>
      </c>
    </row>
    <row r="1909" spans="1:80" x14ac:dyDescent="0.3">
      <c r="A1909" s="13">
        <f t="shared" si="701"/>
        <v>2.3442288153199229</v>
      </c>
      <c r="C1909" s="13">
        <f>IF(F1909&gt;0,SQRT(Sum_Sq($AI$2,V_rtHz($AH$2)/(1+1/$A1909),V_rtHz($AH$2*$A1909)/(1+$A1909),$AN$2*$AH$2/(1+1/$A1909),$AM$2*SQRT(Sum_Sq(F1909,1/($X$2*D$8*(1+C$1017+F1909/E1909))))/SQRT(Sum_Sq($X$2*F1909*D$8,1)),                   $AQ$2*SQRT(Sum_Sq($AH$2/(1+1/$A1909)+F1909*( 1/(C$1017+1+F1909/E1909)-1)/(1+($X$2*F1909*D$8)^2), (F1909^2*D$8*$X$2+1/($X$2*D$8*(C$1017+1+F1909/E1909           )))/(1+($X$2*F1909*D$8)^2))),           V_rtHz(E1909)/($X$2*D$8*(E1909*C$1017+E1909+F1909)),V_rtHz(F1909)*SQRT(Sum_Sq(E1909*D$8*$X$2*C$1017,1))/($X$2*D$8*(E1909*C$1017+E1909+F1909))))/SQRT(Sum_Sq(1/(1+$A1909)+$AC$2/$I$2-1/(1+(1+F1909/E1909)/C$1017),$X$2/$I$2)),IF(F1910&lt;0,"A",C1910))</f>
        <v>1.360454464787147E-6</v>
      </c>
      <c r="E1909" s="13">
        <f t="shared" si="702"/>
        <v>1071.7039119340775</v>
      </c>
      <c r="F1909" s="12">
        <f t="shared" si="726"/>
        <v>9182.1115571310911</v>
      </c>
      <c r="H1909" s="13">
        <f>IF(K1909&gt;0,SQRT(Sum_Sq($AI$2,V_rtHz($AH$2)/(1+1/$A1909),V_rtHz($AH$2*$A1909)/(1+$A1909),$AN$2*$AH$2/(1+1/$A1909),$AM$2*SQRT(Sum_Sq(K1909,1/($X$2*I$8*(1+H$1017+K1909/J1909))))/SQRT(Sum_Sq($X$2*K1909*I$8,1)),                   $AQ$2*SQRT(Sum_Sq($AH$2/(1+1/$A1909)+K1909*( 1/(H$1017+1+K1909/J1909)-1)/(1+($X$2*K1909*I$8)^2), (K1909^2*I$8*$X$2+1/($X$2*I$8*(H$1017+1+K1909/J1909           )))/(1+($X$2*K1909*I$8)^2))),           V_rtHz(J1909)/($X$2*I$8*(J1909*H$1017+J1909+K1909)),V_rtHz(K1909)*SQRT(Sum_Sq(J1909*I$8*$X$2*H$1017,1))/($X$2*I$8*(J1909*H$1017+J1909+K1909))))/SQRT(Sum_Sq(1/(1+$A1909)+$AC$2/$I$2-1/(1+(1+K1909/J1909)/H$1017),$X$2/$I$2)),IF(K1910&lt;0,"A",H1910))</f>
        <v>1.5392054743179581E-6</v>
      </c>
      <c r="J1909" s="13">
        <f t="shared" si="703"/>
        <v>1030.155908832148</v>
      </c>
      <c r="K1909" s="12">
        <f t="shared" si="727"/>
        <v>30207.474874499349</v>
      </c>
      <c r="M1909" s="13">
        <f>IF(P1909&gt;0,SQRT(Sum_Sq($AI$2,V_rtHz($AH$2)/(1+1/$A1909),V_rtHz($AH$2*$A1909)/(1+$A1909),$AN$2*$AH$2/(1+1/$A1909),$AM$2*SQRT(Sum_Sq(P1909,1/($X$2*N$8*(1+M$1017+P1909/O1909))))/SQRT(Sum_Sq($X$2*P1909*N$8,1)),                   $AQ$2*SQRT(Sum_Sq($AH$2/(1+1/$A1909)+P1909*( 1/(M$1017+1+P1909/O1909)-1)/(1+($X$2*P1909*N$8)^2), (P1909^2*N$8*$X$2+1/($X$2*N$8*(M$1017+1+P1909/O1909           )))/(1+($X$2*P1909*N$8)^2))),           V_rtHz(O1909)/($X$2*N$8*(O1909*M$1017+O1909+P1909)),V_rtHz(P1909)*SQRT(Sum_Sq(O1909*N$8*$X$2*M$1017,1))/($X$2*N$8*(O1909*M$1017+O1909+P1909))))/SQRT(Sum_Sq(1/(1+$A1909)+$AC$2/$I$2-1/(1+(1+P1909/O1909)/M$1017),$X$2/$I$2)),IF(P1910&lt;0,"A",M1910))</f>
        <v>2.0820134177117626E-6</v>
      </c>
      <c r="O1909" s="13">
        <f t="shared" si="704"/>
        <v>1017.9997524926125</v>
      </c>
      <c r="P1909" s="12">
        <f t="shared" si="728"/>
        <v>96665.100865669432</v>
      </c>
      <c r="R1909" s="13">
        <f>IF(U1909&gt;0,SQRT(Sum_Sq($AI$2,V_rtHz($AH$2)/(1+1/$A1909),V_rtHz($AH$2*$A1909)/(1+$A1909),$AN$2*$AH$2/(1+1/$A1909),$AM$2*SQRT(Sum_Sq(U1909,1/($X$2*S$8*(1+R$1017+U1909/T1909))))/SQRT(Sum_Sq($X$2*U1909*S$8,1)),                   $AQ$2*SQRT(Sum_Sq($AH$2/(1+1/$A1909)+U1909*( 1/(R$1017+1+U1909/T1909)-1)/(1+($X$2*U1909*S$8)^2), (U1909^2*S$8*$X$2+1/($X$2*S$8*(R$1017+1+U1909/T1909           )))/(1+($X$2*U1909*S$8)^2))),           V_rtHz(T1909)/($X$2*S$8*(T1909*R$1017+T1909+U1909)),V_rtHz(U1909)*SQRT(Sum_Sq(T1909*S$8*$X$2*R$1017,1))/($X$2*S$8*(T1909*R$1017+T1909+U1909))))/SQRT(Sum_Sq(1/(1+$A1909)+$AC$2/$I$2-1/(1+(1+U1909/T1909)/R$1017),$X$2/$I$2)),IF(U1910&lt;0,"A",R1910))</f>
        <v>3.2624208361423516E-6</v>
      </c>
      <c r="T1909" s="13">
        <f t="shared" si="705"/>
        <v>1014.2451723967733</v>
      </c>
      <c r="U1909" s="12">
        <f t="shared" si="729"/>
        <v>306813.4764627759</v>
      </c>
      <c r="X1909" s="13">
        <f>IF(AA1909&gt;0,SQRT(Sum_Sq($AI$2,V_rtHz($AH$2)/(1+1/$A1909),V_rtHz($AH$2*$A1909)/(1+$A1909),$AN$2*$AH$2/(1+1/$A1909),$AM$2*SQRT(Sum_Sq(AA1909,1/($X$2*Y$8*(1+X$1017+AA1909/Z1909))))/SQRT(Sum_Sq($X$2*AA1909*Y$8,1)),                   $AQ$2*SQRT(Sum_Sq($AH$2/(1+1/$A1909)+AA1909*( 1/(X$1017+1+AA1909/Z1909)-1)/(1+($X$2*AA1909*Y$8)^2), (AA1909^2*Y$8*$X$2+1/($X$2*Y$8*(X$1017+1+AA1909/Z1909           )))/(1+($X$2*AA1909*Y$8)^2))),           V_rtHz(Z1909)/($X$2*Y$8*(Z1909*X$1017+Z1909+AA1909)),V_rtHz(AA1909)*SQRT(Sum_Sq(Z1909*Y$8*$X$2*X$1017,1))/($X$2*Y$8*(Z1909*X$1017+Z1909+AA1909))))/SQRT(Sum_Sq(1/(1+$A1909)+$AC$2/$I$2-1/(1+(1+AA1909/Z1909)/X$1017),$X$2/$I$2)),IF(AA1910&lt;0,"A",X1910))</f>
        <v>5.5338440331319722E-6</v>
      </c>
      <c r="Z1909" s="13">
        <f t="shared" si="706"/>
        <v>1013.066573951346</v>
      </c>
      <c r="AA1909" s="12">
        <f t="shared" si="730"/>
        <v>971358.16427253815</v>
      </c>
      <c r="AC1909" s="13">
        <f>IF(AF1909&gt;0,SQRT(Sum_Sq($AI$2,V_rtHz($AH$2)/(1+1/$A1909),V_rtHz($AH$2*$A1909)/(1+$A1909),$AN$2*$AH$2/(1+1/$A1909),$AM$2*SQRT(Sum_Sq(AF1909,1/($X$2*AD$8*(1+AC$1017+AF1909/AE1909))))/SQRT(Sum_Sq($X$2*AF1909*AD$8,1)),                   $AQ$2*SQRT(Sum_Sq($AH$2/(1+1/$A1909)+AF1909*( 1/(AC$1017+1+AF1909/AE1909)-1)/(1+($X$2*AF1909*AD$8)^2), (AF1909^2*AD$8*$X$2+1/($X$2*AD$8*(AC$1017+1+AF1909/AE1909           )))/(1+($X$2*AF1909*AD$8)^2))),           V_rtHz(AE1909)/($X$2*AD$8*(AE1909*AC$1017+AE1909+AF1909)),V_rtHz(AF1909)*SQRT(Sum_Sq(AE1909*AD$8*$X$2*AC$1017,1))/($X$2*AD$8*(AE1909*AC$1017+AE1909+AF1909))))/SQRT(Sum_Sq(1/(1+$A1909)+$AC$2/$I$2-1/(1+(1+AF1909/AE1909)/AC$1017),$X$2/$I$2)),IF(AF1910&lt;0,"A",AC1910))</f>
        <v>9.6869144840946796E-6</v>
      </c>
      <c r="AE1909" s="13">
        <f t="shared" si="707"/>
        <v>1012.6947311509844</v>
      </c>
      <c r="AF1909" s="12">
        <f t="shared" si="731"/>
        <v>3072832.0959561374</v>
      </c>
      <c r="AG1909" s="13"/>
      <c r="AH1909" s="13">
        <f>IF(AK1909&gt;0,SQRT(Sum_Sq($AI$2,V_rtHz($AH$2)/(1+1/$A1909),V_rtHz($AH$2*$A1909)/(1+$A1909),$AN$2*$AH$2/(1+1/$A1909),$AM$2*SQRT(Sum_Sq(AK1909,1/($X$2*AI$8*(1+AH$1017+AK1909/AJ1909))))/SQRT(Sum_Sq($X$2*AK1909*AI$8,1)),                   $AQ$2*SQRT(Sum_Sq($AH$2/(1+1/$A1909)+AK1909*( 1/(AH$1017+1+AK1909/AJ1909)-1)/(1+($X$2*AK1909*AI$8)^2), (AK1909^2*AI$8*$X$2+1/($X$2*AI$8*(AH$1017+1+AK1909/AJ1909           )))/(1+($X$2*AK1909*AI$8)^2))),           V_rtHz(AJ1909)/($X$2*AI$8*(AJ1909*AH$1017+AJ1909+AK1909)),V_rtHz(AK1909)*SQRT(Sum_Sq(AJ1909*AI$8*$X$2*AH$1017,1))/($X$2*AI$8*(AJ1909*AH$1017+AJ1909+AK1909))))/SQRT(Sum_Sq(1/(1+$A1909)+$AC$2/$I$2-1/(1+(1+AK1909/AJ1909)/AH$1017),$X$2/$I$2)),IF(AK1910&lt;0,"A",AH1910))</f>
        <v>1.7145019330080155E-5</v>
      </c>
      <c r="AI1909" s="13"/>
      <c r="AJ1909" s="13">
        <f t="shared" si="708"/>
        <v>1012.5772301685953</v>
      </c>
      <c r="AK1909" s="12">
        <f t="shared" si="732"/>
        <v>9718275.8829704616</v>
      </c>
      <c r="AM1909" s="13">
        <f>IF(AP1909&gt;0,SQRT(Sum_Sq($AI$2,V_rtHz($AH$2)/(1+1/$A1909),V_rtHz($AH$2*$A1909)/(1+$A1909),$AN$2*$AH$2/(1+1/$A1909),$AM$2*SQRT(Sum_Sq(AP1909,1/($X$2*AN$8*(1+AM$1017+AP1909/AO1909))))/SQRT(Sum_Sq($X$2*AP1909*AN$8,1)),                   $AQ$2*SQRT(Sum_Sq($AH$2/(1+1/$A1909)+AP1909*( 1/(AM$1017+1+AP1909/AO1909)-1)/(1+($X$2*AP1909*AN$8)^2), (AP1909^2*AN$8*$X$2+1/($X$2*AN$8*(AM$1017+1+AP1909/AO1909           )))/(1+($X$2*AP1909*AN$8)^2))),           V_rtHz(AO1909)/($X$2*AN$8*(AO1909*AM$1017+AO1909+AP1909)),V_rtHz(AP1909)*SQRT(Sum_Sq(AO1909*AN$8*$X$2*AM$1017,1))/($X$2*AN$8*(AO1909*AM$1017+AO1909+AP1909))))/SQRT(Sum_Sq(1/(1+$A1909)+$AC$2/$I$2-1/(1+(1+AP1909/AO1909)/AM$1017),$X$2/$I$2)),IF(AP1910&lt;0,"A",AM1910))</f>
        <v>3.0478384586986632E-5</v>
      </c>
      <c r="AO1909" s="13">
        <f t="shared" si="709"/>
        <v>1012.5400816914425</v>
      </c>
      <c r="AP1909" s="12">
        <f t="shared" si="733"/>
        <v>30733014.223872539</v>
      </c>
      <c r="AR1909" s="13">
        <f t="shared" si="710"/>
        <v>31506.815879885424</v>
      </c>
      <c r="AS1909" s="13">
        <f t="shared" si="711"/>
        <v>0.34465664218175168</v>
      </c>
      <c r="AV1909" s="13"/>
      <c r="AW1909" s="13">
        <f t="shared" si="712"/>
        <v>9963.3300000000036</v>
      </c>
      <c r="AX1909" s="13">
        <f t="shared" si="713"/>
        <v>1.0898999999999903</v>
      </c>
      <c r="AZ1909" s="13"/>
      <c r="BA1909" s="13"/>
      <c r="BB1909" s="13">
        <f t="shared" si="714"/>
        <v>3150.681587988543</v>
      </c>
      <c r="BC1909" s="13">
        <f t="shared" si="715"/>
        <v>3.4465664218174807</v>
      </c>
      <c r="BD1909" s="13"/>
      <c r="BE1909" s="13"/>
      <c r="BG1909" s="13">
        <f t="shared" si="716"/>
        <v>996.3330000000002</v>
      </c>
      <c r="BH1909" s="13">
        <f t="shared" si="717"/>
        <v>10.898999999999978</v>
      </c>
      <c r="BI1909" s="13"/>
      <c r="BL1909" s="13">
        <f t="shared" si="718"/>
        <v>315.06815879885437</v>
      </c>
      <c r="BM1909" s="13">
        <f t="shared" si="719"/>
        <v>34.465664218175064</v>
      </c>
      <c r="BP1909" s="13"/>
      <c r="BQ1909" s="13">
        <f t="shared" si="720"/>
        <v>99.633300000000006</v>
      </c>
      <c r="BR1909" s="13">
        <f t="shared" si="721"/>
        <v>108.99000000000056</v>
      </c>
      <c r="BT1909" s="13"/>
      <c r="BU1909" s="13"/>
      <c r="BV1909" s="13">
        <f t="shared" si="722"/>
        <v>31.506815879885437</v>
      </c>
      <c r="BW1909" s="13">
        <f t="shared" si="723"/>
        <v>344.65664218175044</v>
      </c>
      <c r="CA1909" s="13">
        <f t="shared" si="724"/>
        <v>9.9633299999999991</v>
      </c>
      <c r="CB1909" s="13">
        <f t="shared" si="725"/>
        <v>1089.9000000000001</v>
      </c>
    </row>
    <row r="1910" spans="1:80" x14ac:dyDescent="0.3">
      <c r="A1910" s="13">
        <f t="shared" si="701"/>
        <v>2.3768402866248746</v>
      </c>
      <c r="C1910" s="13">
        <f>IF(F1910&gt;0,SQRT(Sum_Sq($AI$2,V_rtHz($AH$2)/(1+1/$A1910),V_rtHz($AH$2*$A1910)/(1+$A1910),$AN$2*$AH$2/(1+1/$A1910),$AM$2*SQRT(Sum_Sq(F1910,1/($X$2*D$8*(1+C$1017+F1910/E1910))))/SQRT(Sum_Sq($X$2*F1910*D$8,1)),                   $AQ$2*SQRT(Sum_Sq($AH$2/(1+1/$A1910)+F1910*( 1/(C$1017+1+F1910/E1910)-1)/(1+($X$2*F1910*D$8)^2), (F1910^2*D$8*$X$2+1/($X$2*D$8*(C$1017+1+F1910/E1910           )))/(1+($X$2*F1910*D$8)^2))),           V_rtHz(E1910)/($X$2*D$8*(E1910*C$1017+E1910+F1910)),V_rtHz(F1910)*SQRT(Sum_Sq(E1910*D$8*$X$2*C$1017,1))/($X$2*D$8*(E1910*C$1017+E1910+F1910))))/SQRT(Sum_Sq(1/(1+$A1910)+$AC$2/$I$2-1/(1+(1+F1910/E1910)/C$1017),$X$2/$I$2)),IF(F1911&lt;0,"A",C1911))</f>
        <v>1.3776006367797583E-6</v>
      </c>
      <c r="E1910" s="13">
        <f t="shared" si="702"/>
        <v>1063.680481405951</v>
      </c>
      <c r="F1910" s="12">
        <f t="shared" si="726"/>
        <v>9251.3729899278733</v>
      </c>
      <c r="H1910" s="13">
        <f>IF(K1910&gt;0,SQRT(Sum_Sq($AI$2,V_rtHz($AH$2)/(1+1/$A1910),V_rtHz($AH$2*$A1910)/(1+$A1910),$AN$2*$AH$2/(1+1/$A1910),$AM$2*SQRT(Sum_Sq(K1910,1/($X$2*I$8*(1+H$1017+K1910/J1910))))/SQRT(Sum_Sq($X$2*K1910*I$8,1)),                   $AQ$2*SQRT(Sum_Sq($AH$2/(1+1/$A1910)+K1910*( 1/(H$1017+1+K1910/J1910)-1)/(1+($X$2*K1910*I$8)^2), (K1910^2*I$8*$X$2+1/($X$2*I$8*(H$1017+1+K1910/J1910           )))/(1+($X$2*K1910*I$8)^2))),           V_rtHz(J1910)/($X$2*I$8*(J1910*H$1017+J1910+K1910)),V_rtHz(K1910)*SQRT(Sum_Sq(J1910*I$8*$X$2*H$1017,1))/($X$2*I$8*(J1910*H$1017+J1910+K1910))))/SQRT(Sum_Sq(1/(1+$A1910)+$AC$2/$I$2-1/(1+(1+K1910/J1910)/H$1017),$X$2/$I$2)),IF(K1911&lt;0,"A",H1911))</f>
        <v>1.558523288003465E-6</v>
      </c>
      <c r="J1910" s="13">
        <f t="shared" si="703"/>
        <v>1023.0324383048893</v>
      </c>
      <c r="K1910" s="12">
        <f t="shared" si="727"/>
        <v>30417.812346620907</v>
      </c>
      <c r="M1910" s="13">
        <f>IF(P1910&gt;0,SQRT(Sum_Sq($AI$2,V_rtHz($AH$2)/(1+1/$A1910),V_rtHz($AH$2*$A1910)/(1+$A1910),$AN$2*$AH$2/(1+1/$A1910),$AM$2*SQRT(Sum_Sq(P1910,1/($X$2*N$8*(1+M$1017+P1910/O1910))))/SQRT(Sum_Sq($X$2*P1910*N$8,1)),                   $AQ$2*SQRT(Sum_Sq($AH$2/(1+1/$A1910)+P1910*( 1/(M$1017+1+P1910/O1910)-1)/(1+($X$2*P1910*N$8)^2), (P1910^2*N$8*$X$2+1/($X$2*N$8*(M$1017+1+P1910/O1910           )))/(1+($X$2*P1910*N$8)^2))),           V_rtHz(O1910)/($X$2*N$8*(O1910*M$1017+O1910+P1910)),V_rtHz(P1910)*SQRT(Sum_Sq(O1910*N$8*$X$2*M$1017,1))/($X$2*N$8*(O1910*M$1017+O1910+P1910))))/SQRT(Sum_Sq(1/(1+$A1910)+$AC$2/$I$2-1/(1+(1+P1910/O1910)/M$1017),$X$2/$I$2)),IF(P1911&lt;0,"A",M1911))</f>
        <v>2.1069276810701238E-6</v>
      </c>
      <c r="O1910" s="13">
        <f t="shared" si="704"/>
        <v>1011.1262480839429</v>
      </c>
      <c r="P1910" s="12">
        <f t="shared" si="728"/>
        <v>97322.217618620678</v>
      </c>
      <c r="R1910" s="13">
        <f>IF(U1910&gt;0,SQRT(Sum_Sq($AI$2,V_rtHz($AH$2)/(1+1/$A1910),V_rtHz($AH$2*$A1910)/(1+$A1910),$AN$2*$AH$2/(1+1/$A1910),$AM$2*SQRT(Sum_Sq(U1910,1/($X$2*S$8*(1+R$1017+U1910/T1910))))/SQRT(Sum_Sq($X$2*U1910*S$8,1)),                   $AQ$2*SQRT(Sum_Sq($AH$2/(1+1/$A1910)+U1910*( 1/(R$1017+1+U1910/T1910)-1)/(1+($X$2*U1910*S$8)^2), (U1910^2*S$8*$X$2+1/($X$2*S$8*(R$1017+1+U1910/T1910           )))/(1+($X$2*U1910*S$8)^2))),           V_rtHz(T1910)/($X$2*S$8*(T1910*R$1017+T1910+U1910)),V_rtHz(U1910)*SQRT(Sum_Sq(T1910*S$8*$X$2*R$1017,1))/($X$2*S$8*(T1910*R$1017+T1910+U1910))))/SQRT(Sum_Sq(1/(1+$A1910)+$AC$2/$I$2-1/(1+(1+U1910/T1910)/R$1017),$X$2/$I$2)),IF(U1911&lt;0,"A",R1911))</f>
        <v>3.2999642658668781E-6</v>
      </c>
      <c r="T1910" s="13">
        <f t="shared" si="705"/>
        <v>1007.4476742452091</v>
      </c>
      <c r="U1910" s="12">
        <f t="shared" si="729"/>
        <v>308883.6227268916</v>
      </c>
      <c r="X1910" s="13">
        <f>IF(AA1910&gt;0,SQRT(Sum_Sq($AI$2,V_rtHz($AH$2)/(1+1/$A1910),V_rtHz($AH$2*$A1910)/(1+$A1910),$AN$2*$AH$2/(1+1/$A1910),$AM$2*SQRT(Sum_Sq(AA1910,1/($X$2*Y$8*(1+X$1017+AA1910/Z1910))))/SQRT(Sum_Sq($X$2*AA1910*Y$8,1)),                   $AQ$2*SQRT(Sum_Sq($AH$2/(1+1/$A1910)+AA1910*( 1/(X$1017+1+AA1910/Z1910)-1)/(1+($X$2*AA1910*Y$8)^2), (AA1910^2*Y$8*$X$2+1/($X$2*Y$8*(X$1017+1+AA1910/Z1910           )))/(1+($X$2*AA1910*Y$8)^2))),           V_rtHz(Z1910)/($X$2*Y$8*(Z1910*X$1017+Z1910+AA1910)),V_rtHz(AA1910)*SQRT(Sum_Sq(Z1910*Y$8*$X$2*X$1017,1))/($X$2*Y$8*(Z1910*X$1017+Z1910+AA1910))))/SQRT(Sum_Sq(1/(1+$A1910)+$AC$2/$I$2-1/(1+(1+AA1910/Z1910)/X$1017),$X$2/$I$2)),IF(AA1911&lt;0,"A",X1911))</f>
        <v>5.5963672147773333E-6</v>
      </c>
      <c r="Z1910" s="13">
        <f t="shared" si="706"/>
        <v>1006.292818846672</v>
      </c>
      <c r="AA1910" s="12">
        <f t="shared" si="730"/>
        <v>977896.76039533375</v>
      </c>
      <c r="AC1910" s="13">
        <f>IF(AF1910&gt;0,SQRT(Sum_Sq($AI$2,V_rtHz($AH$2)/(1+1/$A1910),V_rtHz($AH$2*$A1910)/(1+$A1910),$AN$2*$AH$2/(1+1/$A1910),$AM$2*SQRT(Sum_Sq(AF1910,1/($X$2*AD$8*(1+AC$1017+AF1910/AE1910))))/SQRT(Sum_Sq($X$2*AF1910*AD$8,1)),                   $AQ$2*SQRT(Sum_Sq($AH$2/(1+1/$A1910)+AF1910*( 1/(AC$1017+1+AF1910/AE1910)-1)/(1+($X$2*AF1910*AD$8)^2), (AF1910^2*AD$8*$X$2+1/($X$2*AD$8*(AC$1017+1+AF1910/AE1910           )))/(1+($X$2*AF1910*AD$8)^2))),           V_rtHz(AE1910)/($X$2*AD$8*(AE1910*AC$1017+AE1910+AF1910)),V_rtHz(AF1910)*SQRT(Sum_Sq(AE1910*AD$8*$X$2*AC$1017,1))/($X$2*AD$8*(AE1910*AC$1017+AE1910+AF1910))))/SQRT(Sum_Sq(1/(1+$A1910)+$AC$2/$I$2-1/(1+(1+AF1910/AE1910)/AC$1017),$X$2/$I$2)),IF(AF1911&lt;0,"A",AC1911))</f>
        <v>9.7956355792890791E-6</v>
      </c>
      <c r="AE1910" s="13">
        <f t="shared" si="707"/>
        <v>1005.9284553903228</v>
      </c>
      <c r="AF1910" s="12">
        <f t="shared" si="731"/>
        <v>3093501.1894846461</v>
      </c>
      <c r="AG1910" s="13"/>
      <c r="AH1910" s="13">
        <f>IF(AK1910&gt;0,SQRT(Sum_Sq($AI$2,V_rtHz($AH$2)/(1+1/$A1910),V_rtHz($AH$2*$A1910)/(1+$A1910),$AN$2*$AH$2/(1+1/$A1910),$AM$2*SQRT(Sum_Sq(AK1910,1/($X$2*AI$8*(1+AH$1017+AK1910/AJ1910))))/SQRT(Sum_Sq($X$2*AK1910*AI$8,1)),                   $AQ$2*SQRT(Sum_Sq($AH$2/(1+1/$A1910)+AK1910*( 1/(AH$1017+1+AK1910/AJ1910)-1)/(1+($X$2*AK1910*AI$8)^2), (AK1910^2*AI$8*$X$2+1/($X$2*AI$8*(AH$1017+1+AK1910/AJ1910           )))/(1+($X$2*AK1910*AI$8)^2))),           V_rtHz(AJ1910)/($X$2*AI$8*(AJ1910*AH$1017+AJ1910+AK1910)),V_rtHz(AK1910)*SQRT(Sum_Sq(AJ1910*AI$8*$X$2*AH$1017,1))/($X$2*AI$8*(AJ1910*AH$1017+AJ1910+AK1910))))/SQRT(Sum_Sq(1/(1+$A1910)+$AC$2/$I$2-1/(1+(1+AK1910/AJ1910)/AH$1017),$X$2/$I$2)),IF(AK1911&lt;0,"A",AH1911))</f>
        <v>1.7337065430657315E-5</v>
      </c>
      <c r="AI1910" s="13"/>
      <c r="AJ1910" s="13">
        <f t="shared" si="708"/>
        <v>1005.8133167086858</v>
      </c>
      <c r="AK1910" s="12">
        <f t="shared" si="732"/>
        <v>9783629.5385245942</v>
      </c>
      <c r="AM1910" s="13">
        <f>IF(AP1910&gt;0,SQRT(Sum_Sq($AI$2,V_rtHz($AH$2)/(1+1/$A1910),V_rtHz($AH$2*$A1910)/(1+$A1910),$AN$2*$AH$2/(1+1/$A1910),$AM$2*SQRT(Sum_Sq(AP1910,1/($X$2*AN$8*(1+AM$1017+AP1910/AO1910))))/SQRT(Sum_Sq($X$2*AP1910*AN$8,1)),                   $AQ$2*SQRT(Sum_Sq($AH$2/(1+1/$A1910)+AP1910*( 1/(AM$1017+1+AP1910/AO1910)-1)/(1+($X$2*AP1910*AN$8)^2), (AP1910^2*AN$8*$X$2+1/($X$2*AN$8*(AM$1017+1+AP1910/AO1910           )))/(1+($X$2*AP1910*AN$8)^2))),           V_rtHz(AO1910)/($X$2*AN$8*(AO1910*AM$1017+AO1910+AP1910)),V_rtHz(AP1910)*SQRT(Sum_Sq(AO1910*AN$8*$X$2*AM$1017,1))/($X$2*AN$8*(AO1910*AM$1017+AO1910+AP1910))))/SQRT(Sum_Sq(1/(1+$A1910)+$AC$2/$I$2-1/(1+(1+AP1910/AO1910)/AM$1017),$X$2/$I$2)),IF(AP1911&lt;0,"A",AM1911))</f>
        <v>3.0819804586865304E-5</v>
      </c>
      <c r="AO1910" s="13">
        <f t="shared" si="709"/>
        <v>1005.7769149694245</v>
      </c>
      <c r="AP1910" s="12">
        <f t="shared" si="733"/>
        <v>30939672.873492192</v>
      </c>
      <c r="AR1910" s="13">
        <f t="shared" si="710"/>
        <v>31506.815879885431</v>
      </c>
      <c r="AS1910" s="13">
        <f t="shared" si="711"/>
        <v>0.34465664218175279</v>
      </c>
      <c r="AV1910" s="13"/>
      <c r="AW1910" s="13">
        <f t="shared" si="712"/>
        <v>9963.3300000000036</v>
      </c>
      <c r="AX1910" s="13">
        <f t="shared" si="713"/>
        <v>1.0898999999999903</v>
      </c>
      <c r="AZ1910" s="13"/>
      <c r="BA1910" s="13"/>
      <c r="BB1910" s="13">
        <f t="shared" si="714"/>
        <v>3150.681587988543</v>
      </c>
      <c r="BC1910" s="13">
        <f t="shared" si="715"/>
        <v>3.4465664218175016</v>
      </c>
      <c r="BD1910" s="13"/>
      <c r="BE1910" s="13"/>
      <c r="BG1910" s="13">
        <f t="shared" si="716"/>
        <v>996.3330000000002</v>
      </c>
      <c r="BH1910" s="13">
        <f t="shared" si="717"/>
        <v>10.899000000000083</v>
      </c>
      <c r="BI1910" s="13"/>
      <c r="BL1910" s="13">
        <f t="shared" si="718"/>
        <v>315.06815879885437</v>
      </c>
      <c r="BM1910" s="13">
        <f t="shared" si="719"/>
        <v>34.465664218175064</v>
      </c>
      <c r="BP1910" s="13"/>
      <c r="BQ1910" s="13">
        <f t="shared" si="720"/>
        <v>99.633300000000006</v>
      </c>
      <c r="BR1910" s="13">
        <f t="shared" si="721"/>
        <v>108.98999999999991</v>
      </c>
      <c r="BT1910" s="13"/>
      <c r="BU1910" s="13"/>
      <c r="BV1910" s="13">
        <f t="shared" si="722"/>
        <v>31.50681587988543</v>
      </c>
      <c r="BW1910" s="13">
        <f t="shared" si="723"/>
        <v>344.65664218175152</v>
      </c>
      <c r="CA1910" s="13">
        <f t="shared" si="724"/>
        <v>9.9633299999999991</v>
      </c>
      <c r="CB1910" s="13">
        <f t="shared" si="725"/>
        <v>1089.9000000000001</v>
      </c>
    </row>
    <row r="1911" spans="1:80" x14ac:dyDescent="0.3">
      <c r="A1911" s="13">
        <f t="shared" si="701"/>
        <v>2.40990542868659</v>
      </c>
      <c r="C1911" s="13">
        <f>IF(F1911&gt;0,SQRT(Sum_Sq($AI$2,V_rtHz($AH$2)/(1+1/$A1911),V_rtHz($AH$2*$A1911)/(1+$A1911),$AN$2*$AH$2/(1+1/$A1911),$AM$2*SQRT(Sum_Sq(F1911,1/($X$2*D$8*(1+C$1017+F1911/E1911))))/SQRT(Sum_Sq($X$2*F1911*D$8,1)),                   $AQ$2*SQRT(Sum_Sq($AH$2/(1+1/$A1911)+F1911*( 1/(C$1017+1+F1911/E1911)-1)/(1+($X$2*F1911*D$8)^2), (F1911^2*D$8*$X$2+1/($X$2*D$8*(C$1017+1+F1911/E1911           )))/(1+($X$2*F1911*D$8)^2))),           V_rtHz(E1911)/($X$2*D$8*(E1911*C$1017+E1911+F1911)),V_rtHz(F1911)*SQRT(Sum_Sq(E1911*D$8*$X$2*C$1017,1))/($X$2*D$8*(E1911*C$1017+E1911+F1911))))/SQRT(Sum_Sq(1/(1+$A1911)+$AC$2/$I$2-1/(1+(1+F1911/E1911)/C$1017),$X$2/$I$2)),IF(F1912&lt;0,"A",C1912))</f>
        <v>1.3950720776606883E-6</v>
      </c>
      <c r="E1911" s="13">
        <f t="shared" si="702"/>
        <v>1055.7285338430761</v>
      </c>
      <c r="F1911" s="12">
        <f t="shared" si="726"/>
        <v>9321.05608604796</v>
      </c>
      <c r="H1911" s="13">
        <f>IF(K1911&gt;0,SQRT(Sum_Sq($AI$2,V_rtHz($AH$2)/(1+1/$A1911),V_rtHz($AH$2*$A1911)/(1+$A1911),$AN$2*$AH$2/(1+1/$A1911),$AM$2*SQRT(Sum_Sq(K1911,1/($X$2*I$8*(1+H$1017+K1911/J1911))))/SQRT(Sum_Sq($X$2*K1911*I$8,1)),                   $AQ$2*SQRT(Sum_Sq($AH$2/(1+1/$A1911)+K1911*( 1/(H$1017+1+K1911/J1911)-1)/(1+($X$2*K1911*I$8)^2), (K1911^2*I$8*$X$2+1/($X$2*I$8*(H$1017+1+K1911/J1911           )))/(1+($X$2*K1911*I$8)^2))),           V_rtHz(J1911)/($X$2*I$8*(J1911*H$1017+J1911+K1911)),V_rtHz(K1911)*SQRT(Sum_Sq(J1911*I$8*$X$2*H$1017,1))/($X$2*I$8*(J1911*H$1017+J1911+K1911))))/SQRT(Sum_Sq(1/(1+$A1911)+$AC$2/$I$2-1/(1+(1+K1911/J1911)/H$1017),$X$2/$I$2)),IF(K1912&lt;0,"A",H1912))</f>
        <v>1.5781929325421413E-6</v>
      </c>
      <c r="J1911" s="13">
        <f t="shared" si="703"/>
        <v>1015.9601331846166</v>
      </c>
      <c r="K1911" s="12">
        <f t="shared" si="727"/>
        <v>30629.556924956065</v>
      </c>
      <c r="M1911" s="13">
        <f>IF(P1911&gt;0,SQRT(Sum_Sq($AI$2,V_rtHz($AH$2)/(1+1/$A1911),V_rtHz($AH$2*$A1911)/(1+$A1911),$AN$2*$AH$2/(1+1/$A1911),$AM$2*SQRT(Sum_Sq(P1911,1/($X$2*N$8*(1+M$1017+P1911/O1911))))/SQRT(Sum_Sq($X$2*P1911*N$8,1)),                   $AQ$2*SQRT(Sum_Sq($AH$2/(1+1/$A1911)+P1911*( 1/(M$1017+1+P1911/O1911)-1)/(1+($X$2*P1911*N$8)^2), (P1911^2*N$8*$X$2+1/($X$2*N$8*(M$1017+1+P1911/O1911           )))/(1+($X$2*P1911*N$8)^2))),           V_rtHz(O1911)/($X$2*N$8*(O1911*M$1017+O1911+P1911)),V_rtHz(P1911)*SQRT(Sum_Sq(O1911*N$8*$X$2*M$1017,1))/($X$2*N$8*(O1911*M$1017+O1911+P1911))))/SQRT(Sum_Sq(1/(1+$A1911)+$AC$2/$I$2-1/(1+(1+P1911/O1911)/M$1017),$X$2/$I$2)),IF(P1912&lt;0,"A",M1912))</f>
        <v>2.1322776677722432E-6</v>
      </c>
      <c r="O1911" s="13">
        <f t="shared" si="704"/>
        <v>1004.2987265655468</v>
      </c>
      <c r="P1911" s="12">
        <f t="shared" si="728"/>
        <v>97983.84300699638</v>
      </c>
      <c r="R1911" s="13">
        <f>IF(U1911&gt;0,SQRT(Sum_Sq($AI$2,V_rtHz($AH$2)/(1+1/$A1911),V_rtHz($AH$2*$A1911)/(1+$A1911),$AN$2*$AH$2/(1+1/$A1911),$AM$2*SQRT(Sum_Sq(U1911,1/($X$2*S$8*(1+R$1017+U1911/T1911))))/SQRT(Sum_Sq($X$2*U1911*S$8,1)),                   $AQ$2*SQRT(Sum_Sq($AH$2/(1+1/$A1911)+U1911*( 1/(R$1017+1+U1911/T1911)-1)/(1+($X$2*U1911*S$8)^2), (U1911^2*S$8*$X$2+1/($X$2*S$8*(R$1017+1+U1911/T1911           )))/(1+($X$2*U1911*S$8)^2))),           V_rtHz(T1911)/($X$2*S$8*(T1911*R$1017+T1911+U1911)),V_rtHz(U1911)*SQRT(Sum_Sq(T1911*S$8*$X$2*R$1017,1))/($X$2*S$8*(T1911*R$1017+T1911+U1911))))/SQRT(Sum_Sq(1/(1+$A1911)+$AC$2/$I$2-1/(1+(1+U1911/T1911)/R$1017),$X$2/$I$2)),IF(U1912&lt;0,"A",R1912))</f>
        <v>3.3381428472738665E-6</v>
      </c>
      <c r="T1911" s="13">
        <f t="shared" si="705"/>
        <v>1000.6946236728165</v>
      </c>
      <c r="U1911" s="12">
        <f t="shared" si="729"/>
        <v>310968.0815377151</v>
      </c>
      <c r="X1911" s="13">
        <f>IF(AA1911&gt;0,SQRT(Sum_Sq($AI$2,V_rtHz($AH$2)/(1+1/$A1911),V_rtHz($AH$2*$A1911)/(1+$A1911),$AN$2*$AH$2/(1+1/$A1911),$AM$2*SQRT(Sum_Sq(AA1911,1/($X$2*Y$8*(1+X$1017+AA1911/Z1911))))/SQRT(Sum_Sq($X$2*AA1911*Y$8,1)),                   $AQ$2*SQRT(Sum_Sq($AH$2/(1+1/$A1911)+AA1911*( 1/(X$1017+1+AA1911/Z1911)-1)/(1+($X$2*AA1911*Y$8)^2), (AA1911^2*Y$8*$X$2+1/($X$2*Y$8*(X$1017+1+AA1911/Z1911           )))/(1+($X$2*AA1911*Y$8)^2))),           V_rtHz(Z1911)/($X$2*Y$8*(Z1911*X$1017+Z1911+AA1911)),V_rtHz(AA1911)*SQRT(Sum_Sq(Z1911*Y$8*$X$2*X$1017,1))/($X$2*Y$8*(Z1911*X$1017+Z1911+AA1911))))/SQRT(Sum_Sq(1/(1+$A1911)+$AC$2/$I$2-1/(1+(1+AA1911/Z1911)/X$1017),$X$2/$I$2)),IF(AA1912&lt;0,"A",X1912))</f>
        <v>5.6599305836976751E-6</v>
      </c>
      <c r="Z1911" s="13">
        <f t="shared" si="706"/>
        <v>999.56303561268987</v>
      </c>
      <c r="AA1911" s="12">
        <f t="shared" si="730"/>
        <v>984480.67055227538</v>
      </c>
      <c r="AC1911" s="13">
        <f>IF(AF1911&gt;0,SQRT(Sum_Sq($AI$2,V_rtHz($AH$2)/(1+1/$A1911),V_rtHz($AH$2*$A1911)/(1+$A1911),$AN$2*$AH$2/(1+1/$A1911),$AM$2*SQRT(Sum_Sq(AF1911,1/($X$2*AD$8*(1+AC$1017+AF1911/AE1911))))/SQRT(Sum_Sq($X$2*AF1911*AD$8,1)),                   $AQ$2*SQRT(Sum_Sq($AH$2/(1+1/$A1911)+AF1911*( 1/(AC$1017+1+AF1911/AE1911)-1)/(1+($X$2*AF1911*AD$8)^2), (AF1911^2*AD$8*$X$2+1/($X$2*AD$8*(AC$1017+1+AF1911/AE1911           )))/(1+($X$2*AF1911*AD$8)^2))),           V_rtHz(AE1911)/($X$2*AD$8*(AE1911*AC$1017+AE1911+AF1911)),V_rtHz(AF1911)*SQRT(Sum_Sq(AE1911*AD$8*$X$2*AC$1017,1))/($X$2*AD$8*(AE1911*AC$1017+AE1911+AF1911))))/SQRT(Sum_Sq(1/(1+$A1911)+$AC$2/$I$2-1/(1+(1+AF1911/AE1911)/AC$1017),$X$2/$I$2)),IF(AF1912&lt;0,"A",AC1912))</f>
        <v>9.9061541162890137E-6</v>
      </c>
      <c r="AE1911" s="13">
        <f t="shared" si="707"/>
        <v>999.20600203138099</v>
      </c>
      <c r="AF1911" s="12">
        <f t="shared" si="731"/>
        <v>3114313.6319838539</v>
      </c>
      <c r="AG1911" s="13"/>
      <c r="AH1911" s="13">
        <f>IF(AK1911&gt;0,SQRT(Sum_Sq($AI$2,V_rtHz($AH$2)/(1+1/$A1911),V_rtHz($AH$2*$A1911)/(1+$A1911),$AN$2*$AH$2/(1+1/$A1911),$AM$2*SQRT(Sum_Sq(AK1911,1/($X$2*AI$8*(1+AH$1017+AK1911/AJ1911))))/SQRT(Sum_Sq($X$2*AK1911*AI$8,1)),                   $AQ$2*SQRT(Sum_Sq($AH$2/(1+1/$A1911)+AK1911*( 1/(AH$1017+1+AK1911/AJ1911)-1)/(1+($X$2*AK1911*AI$8)^2), (AK1911^2*AI$8*$X$2+1/($X$2*AI$8*(AH$1017+1+AK1911/AJ1911           )))/(1+($X$2*AK1911*AI$8)^2))),           V_rtHz(AJ1911)/($X$2*AI$8*(AJ1911*AH$1017+AJ1911+AK1911)),V_rtHz(AK1911)*SQRT(Sum_Sq(AJ1911*AI$8*$X$2*AH$1017,1))/($X$2*AI$8*(AJ1911*AH$1017+AJ1911+AK1911))))/SQRT(Sum_Sq(1/(1+$A1911)+$AC$2/$I$2-1/(1+(1+AK1911/AJ1911)/AH$1017),$X$2/$I$2)),IF(AK1912&lt;0,"A",AH1912))</f>
        <v>1.7532280407173014E-5</v>
      </c>
      <c r="AI1911" s="13"/>
      <c r="AJ1911" s="13">
        <f t="shared" si="708"/>
        <v>999.09317848006219</v>
      </c>
      <c r="AK1911" s="12">
        <f t="shared" si="732"/>
        <v>9849436.5566212982</v>
      </c>
      <c r="AM1911" s="13">
        <f>IF(AP1911&gt;0,SQRT(Sum_Sq($AI$2,V_rtHz($AH$2)/(1+1/$A1911),V_rtHz($AH$2*$A1911)/(1+$A1911),$AN$2*$AH$2/(1+1/$A1911),$AM$2*SQRT(Sum_Sq(AP1911,1/($X$2*AN$8*(1+AM$1017+AP1911/AO1911))))/SQRT(Sum_Sq($X$2*AP1911*AN$8,1)),                   $AQ$2*SQRT(Sum_Sq($AH$2/(1+1/$A1911)+AP1911*( 1/(AM$1017+1+AP1911/AO1911)-1)/(1+($X$2*AP1911*AN$8)^2), (AP1911^2*AN$8*$X$2+1/($X$2*AN$8*(AM$1017+1+AP1911/AO1911           )))/(1+($X$2*AP1911*AN$8)^2))),           V_rtHz(AO1911)/($X$2*AN$8*(AO1911*AM$1017+AO1911+AP1911)),V_rtHz(AP1911)*SQRT(Sum_Sq(AO1911*AN$8*$X$2*AM$1017,1))/($X$2*AN$8*(AO1911*AM$1017+AO1911+AP1911))))/SQRT(Sum_Sq(1/(1+$A1911)+$AC$2/$I$2-1/(1+(1+AP1911/AO1911)/AM$1017),$X$2/$I$2)),IF(AP1912&lt;0,"A",AM1912))</f>
        <v>3.1166857828138099E-5</v>
      </c>
      <c r="AO1911" s="13">
        <f t="shared" si="709"/>
        <v>999.05750857165606</v>
      </c>
      <c r="AP1911" s="12">
        <f t="shared" si="733"/>
        <v>31147765.234609857</v>
      </c>
      <c r="AR1911" s="13">
        <f t="shared" si="710"/>
        <v>31506.815879885424</v>
      </c>
      <c r="AS1911" s="13">
        <f t="shared" si="711"/>
        <v>0.34465664218175057</v>
      </c>
      <c r="AV1911" s="13"/>
      <c r="AW1911" s="13">
        <f t="shared" si="712"/>
        <v>9963.3300000000036</v>
      </c>
      <c r="AX1911" s="13">
        <f t="shared" si="713"/>
        <v>1.0898999999999957</v>
      </c>
      <c r="AZ1911" s="13"/>
      <c r="BA1911" s="13"/>
      <c r="BB1911" s="13">
        <f t="shared" si="714"/>
        <v>3150.681587988543</v>
      </c>
      <c r="BC1911" s="13">
        <f t="shared" si="715"/>
        <v>3.4465664218174945</v>
      </c>
      <c r="BD1911" s="13"/>
      <c r="BE1911" s="13"/>
      <c r="BG1911" s="13">
        <f t="shared" si="716"/>
        <v>996.3330000000002</v>
      </c>
      <c r="BH1911" s="13">
        <f t="shared" si="717"/>
        <v>10.899000000000047</v>
      </c>
      <c r="BI1911" s="13"/>
      <c r="BL1911" s="13">
        <f t="shared" si="718"/>
        <v>315.06815879885437</v>
      </c>
      <c r="BM1911" s="13">
        <f t="shared" si="719"/>
        <v>34.465664218174894</v>
      </c>
      <c r="BP1911" s="13"/>
      <c r="BQ1911" s="13">
        <f t="shared" si="720"/>
        <v>99.633300000000006</v>
      </c>
      <c r="BR1911" s="13">
        <f t="shared" si="721"/>
        <v>108.99000000000012</v>
      </c>
      <c r="BT1911" s="13"/>
      <c r="BU1911" s="13"/>
      <c r="BV1911" s="13">
        <f t="shared" si="722"/>
        <v>31.50681587988543</v>
      </c>
      <c r="BW1911" s="13">
        <f t="shared" si="723"/>
        <v>344.65664218175152</v>
      </c>
      <c r="CA1911" s="13">
        <f t="shared" si="724"/>
        <v>9.9633299999999974</v>
      </c>
      <c r="CB1911" s="13">
        <f t="shared" si="725"/>
        <v>1089.9000000000001</v>
      </c>
    </row>
    <row r="1912" spans="1:80" x14ac:dyDescent="0.3">
      <c r="A1912" s="13">
        <f t="shared" si="701"/>
        <v>2.4434305526939686</v>
      </c>
      <c r="C1912" s="13">
        <f>IF(F1912&gt;0,SQRT(Sum_Sq($AI$2,V_rtHz($AH$2)/(1+1/$A1912),V_rtHz($AH$2*$A1912)/(1+$A1912),$AN$2*$AH$2/(1+1/$A1912),$AM$2*SQRT(Sum_Sq(F1912,1/($X$2*D$8*(1+C$1017+F1912/E1912))))/SQRT(Sum_Sq($X$2*F1912*D$8,1)),                   $AQ$2*SQRT(Sum_Sq($AH$2/(1+1/$A1912)+F1912*( 1/(C$1017+1+F1912/E1912)-1)/(1+($X$2*F1912*D$8)^2), (F1912^2*D$8*$X$2+1/($X$2*D$8*(C$1017+1+F1912/E1912           )))/(1+($X$2*F1912*D$8)^2))),           V_rtHz(E1912)/($X$2*D$8*(E1912*C$1017+E1912+F1912)),V_rtHz(F1912)*SQRT(Sum_Sq(E1912*D$8*$X$2*C$1017,1))/($X$2*D$8*(E1912*C$1017+E1912+F1912))))/SQRT(Sum_Sq(1/(1+$A1912)+$AC$2/$I$2-1/(1+(1+F1912/E1912)/C$1017),$X$2/$I$2)),IF(F1913&lt;0,"A",C1913))</f>
        <v>1.4128748611152907E-6</v>
      </c>
      <c r="E1912" s="13">
        <f t="shared" si="702"/>
        <v>1047.8471620026053</v>
      </c>
      <c r="F1912" s="12">
        <f t="shared" si="726"/>
        <v>9391.1643152095749</v>
      </c>
      <c r="H1912" s="13">
        <f>IF(K1912&gt;0,SQRT(Sum_Sq($AI$2,V_rtHz($AH$2)/(1+1/$A1912),V_rtHz($AH$2*$A1912)/(1+$A1912),$AN$2*$AH$2/(1+1/$A1912),$AM$2*SQRT(Sum_Sq(K1912,1/($X$2*I$8*(1+H$1017+K1912/J1912))))/SQRT(Sum_Sq($X$2*K1912*I$8,1)),                   $AQ$2*SQRT(Sum_Sq($AH$2/(1+1/$A1912)+K1912*( 1/(H$1017+1+K1912/J1912)-1)/(1+($X$2*K1912*I$8)^2), (K1912^2*I$8*$X$2+1/($X$2*I$8*(H$1017+1+K1912/J1912           )))/(1+($X$2*K1912*I$8)^2))),           V_rtHz(J1912)/($X$2*I$8*(J1912*H$1017+J1912+K1912)),V_rtHz(K1912)*SQRT(Sum_Sq(J1912*I$8*$X$2*H$1017,1))/($X$2*I$8*(J1912*H$1017+J1912+K1912))))/SQRT(Sum_Sq(1/(1+$A1912)+$AC$2/$I$2-1/(1+(1+K1912/J1912)/H$1017),$X$2/$I$2)),IF(K1913&lt;0,"A",H1913))</f>
        <v>1.598220967752359E-6</v>
      </c>
      <c r="J1912" s="13">
        <f t="shared" si="703"/>
        <v>1008.9385759267591</v>
      </c>
      <c r="K1912" s="12">
        <f t="shared" si="727"/>
        <v>30842.718749533775</v>
      </c>
      <c r="M1912" s="13">
        <f>IF(P1912&gt;0,SQRT(Sum_Sq($AI$2,V_rtHz($AH$2)/(1+1/$A1912),V_rtHz($AH$2*$A1912)/(1+$A1912),$AN$2*$AH$2/(1+1/$A1912),$AM$2*SQRT(Sum_Sq(P1912,1/($X$2*N$8*(1+M$1017+P1912/O1912))))/SQRT(Sum_Sq($X$2*P1912*N$8,1)),                   $AQ$2*SQRT(Sum_Sq($AH$2/(1+1/$A1912)+P1912*( 1/(M$1017+1+P1912/O1912)-1)/(1+($X$2*P1912*N$8)^2), (P1912^2*N$8*$X$2+1/($X$2*N$8*(M$1017+1+P1912/O1912           )))/(1+($X$2*P1912*N$8)^2))),           V_rtHz(O1912)/($X$2*N$8*(O1912*M$1017+O1912+P1912)),V_rtHz(P1912)*SQRT(Sum_Sq(O1912*N$8*$X$2*M$1017,1))/($X$2*N$8*(O1912*M$1017+O1912+P1912))))/SQRT(Sum_Sq(1/(1+$A1912)+$AC$2/$I$2-1/(1+(1+P1912/O1912)/M$1017),$X$2/$I$2)),IF(P1913&lt;0,"A",M1913))</f>
        <v>2.1580711915669072E-6</v>
      </c>
      <c r="O1912" s="13">
        <f t="shared" si="704"/>
        <v>997.51687953345333</v>
      </c>
      <c r="P1912" s="12">
        <f t="shared" si="728"/>
        <v>98650.008611332712</v>
      </c>
      <c r="R1912" s="13">
        <f>IF(U1912&gt;0,SQRT(Sum_Sq($AI$2,V_rtHz($AH$2)/(1+1/$A1912),V_rtHz($AH$2*$A1912)/(1+$A1912),$AN$2*$AH$2/(1+1/$A1912),$AM$2*SQRT(Sum_Sq(U1912,1/($X$2*S$8*(1+R$1017+U1912/T1912))))/SQRT(Sum_Sq($X$2*U1912*S$8,1)),                   $AQ$2*SQRT(Sum_Sq($AH$2/(1+1/$A1912)+U1912*( 1/(R$1017+1+U1912/T1912)-1)/(1+($X$2*U1912*S$8)^2), (U1912^2*S$8*$X$2+1/($X$2*S$8*(R$1017+1+U1912/T1912           )))/(1+($X$2*U1912*S$8)^2))),           V_rtHz(T1912)/($X$2*S$8*(T1912*R$1017+T1912+U1912)),V_rtHz(U1912)*SQRT(Sum_Sq(T1912*S$8*$X$2*R$1017,1))/($X$2*S$8*(T1912*R$1017+T1912+U1912))))/SQRT(Sum_Sq(1/(1+$A1912)+$AC$2/$I$2-1/(1+(1+U1912/T1912)/R$1017),$X$2/$I$2)),IF(U1913&lt;0,"A",R1913))</f>
        <v>3.3769675045446908E-6</v>
      </c>
      <c r="T1912" s="13">
        <f t="shared" si="705"/>
        <v>993.98574324426363</v>
      </c>
      <c r="U1912" s="12">
        <f t="shared" si="729"/>
        <v>313066.95236188173</v>
      </c>
      <c r="X1912" s="13">
        <f>IF(AA1912&gt;0,SQRT(Sum_Sq($AI$2,V_rtHz($AH$2)/(1+1/$A1912),V_rtHz($AH$2*$A1912)/(1+$A1912),$AN$2*$AH$2/(1+1/$A1912),$AM$2*SQRT(Sum_Sq(AA1912,1/($X$2*Y$8*(1+X$1017+AA1912/Z1912))))/SQRT(Sum_Sq($X$2*AA1912*Y$8,1)),                   $AQ$2*SQRT(Sum_Sq($AH$2/(1+1/$A1912)+AA1912*( 1/(X$1017+1+AA1912/Z1912)-1)/(1+($X$2*AA1912*Y$8)^2), (AA1912^2*Y$8*$X$2+1/($X$2*Y$8*(X$1017+1+AA1912/Z1912           )))/(1+($X$2*AA1912*Y$8)^2))),           V_rtHz(Z1912)/($X$2*Y$8*(Z1912*X$1017+Z1912+AA1912)),V_rtHz(AA1912)*SQRT(Sum_Sq(Z1912*Y$8*$X$2*X$1017,1))/($X$2*Y$8*(Z1912*X$1017+Z1912+AA1912))))/SQRT(Sum_Sq(1/(1+$A1912)+$AC$2/$I$2-1/(1+(1+AA1912/Z1912)/X$1017),$X$2/$I$2)),IF(AA1913&lt;0,"A",X1913))</f>
        <v>5.724551612410443E-6</v>
      </c>
      <c r="Z1912" s="13">
        <f t="shared" si="706"/>
        <v>992.87695627900189</v>
      </c>
      <c r="AA1912" s="12">
        <f t="shared" si="730"/>
        <v>991110.20890963986</v>
      </c>
      <c r="AC1912" s="13">
        <f>IF(AF1912&gt;0,SQRT(Sum_Sq($AI$2,V_rtHz($AH$2)/(1+1/$A1912),V_rtHz($AH$2*$A1912)/(1+$A1912),$AN$2*$AH$2/(1+1/$A1912),$AM$2*SQRT(Sum_Sq(AF1912,1/($X$2*AD$8*(1+AC$1017+AF1912/AE1912))))/SQRT(Sum_Sq($X$2*AF1912*AD$8,1)),                   $AQ$2*SQRT(Sum_Sq($AH$2/(1+1/$A1912)+AF1912*( 1/(AC$1017+1+AF1912/AE1912)-1)/(1+($X$2*AF1912*AD$8)^2), (AF1912^2*AD$8*$X$2+1/($X$2*AD$8*(AC$1017+1+AF1912/AE1912           )))/(1+($X$2*AF1912*AD$8)^2))),           V_rtHz(AE1912)/($X$2*AD$8*(AE1912*AC$1017+AE1912+AF1912)),V_rtHz(AF1912)*SQRT(Sum_Sq(AE1912*AD$8*$X$2*AC$1017,1))/($X$2*AD$8*(AE1912*AC$1017+AE1912+AF1912))))/SQRT(Sum_Sq(1/(1+$A1912)+$AC$2/$I$2-1/(1+(1+AF1912/AE1912)/AC$1017),$X$2/$I$2)),IF(AF1913&lt;0,"A",AC1913))</f>
        <v>1.0018500007937164E-5</v>
      </c>
      <c r="AE1912" s="13">
        <f t="shared" si="707"/>
        <v>992.52710606479309</v>
      </c>
      <c r="AF1912" s="12">
        <f t="shared" si="731"/>
        <v>3135270.416567618</v>
      </c>
      <c r="AG1912" s="13"/>
      <c r="AH1912" s="13">
        <f>IF(AK1912&gt;0,SQRT(Sum_Sq($AI$2,V_rtHz($AH$2)/(1+1/$A1912),V_rtHz($AH$2*$A1912)/(1+$A1912),$AN$2*$AH$2/(1+1/$A1912),$AM$2*SQRT(Sum_Sq(AK1912,1/($X$2*AI$8*(1+AH$1017+AK1912/AJ1912))))/SQRT(Sum_Sq($X$2*AK1912*AI$8,1)),                   $AQ$2*SQRT(Sum_Sq($AH$2/(1+1/$A1912)+AK1912*( 1/(AH$1017+1+AK1912/AJ1912)-1)/(1+($X$2*AK1912*AI$8)^2), (AK1912^2*AI$8*$X$2+1/($X$2*AI$8*(AH$1017+1+AK1912/AJ1912           )))/(1+($X$2*AK1912*AI$8)^2))),           V_rtHz(AJ1912)/($X$2*AI$8*(AJ1912*AH$1017+AJ1912+AK1912)),V_rtHz(AK1912)*SQRT(Sum_Sq(AJ1912*AI$8*$X$2*AH$1017,1))/($X$2*AI$8*(AJ1912*AH$1017+AJ1912+AK1912))))/SQRT(Sum_Sq(1/(1+$A1912)+$AC$2/$I$2-1/(1+(1+AK1912/AJ1912)/AH$1017),$X$2/$I$2)),IF(AK1913&lt;0,"A",AH1913))</f>
        <v>1.7730716843280557E-5</v>
      </c>
      <c r="AI1912" s="13"/>
      <c r="AJ1912" s="13">
        <f t="shared" si="708"/>
        <v>992.41655140653995</v>
      </c>
      <c r="AK1912" s="12">
        <f t="shared" si="732"/>
        <v>9915700.0773976035</v>
      </c>
      <c r="AM1912" s="13">
        <f>IF(AP1912&gt;0,SQRT(Sum_Sq($AI$2,V_rtHz($AH$2)/(1+1/$A1912),V_rtHz($AH$2*$A1912)/(1+$A1912),$AN$2*$AH$2/(1+1/$A1912),$AM$2*SQRT(Sum_Sq(AP1912,1/($X$2*AN$8*(1+AM$1017+AP1912/AO1912))))/SQRT(Sum_Sq($X$2*AP1912*AN$8,1)),                   $AQ$2*SQRT(Sum_Sq($AH$2/(1+1/$A1912)+AP1912*( 1/(AM$1017+1+AP1912/AO1912)-1)/(1+($X$2*AP1912*AN$8)^2), (AP1912^2*AN$8*$X$2+1/($X$2*AN$8*(AM$1017+1+AP1912/AO1912           )))/(1+($X$2*AP1912*AN$8)^2))),           V_rtHz(AO1912)/($X$2*AN$8*(AO1912*AM$1017+AO1912+AP1912)),V_rtHz(AP1912)*SQRT(Sum_Sq(AO1912*AN$8*$X$2*AM$1017,1))/($X$2*AN$8*(AO1912*AM$1017+AO1912+AP1912))))/SQRT(Sum_Sq(1/(1+$A1912)+$AC$2/$I$2-1/(1+(1+AP1912/AO1912)/AM$1017),$X$2/$I$2)),IF(AP1913&lt;0,"A",AM1913))</f>
        <v>3.1519637784791831E-5</v>
      </c>
      <c r="AO1912" s="13">
        <f t="shared" si="709"/>
        <v>992.38159871673292</v>
      </c>
      <c r="AP1912" s="12">
        <f t="shared" si="733"/>
        <v>31357301.236846752</v>
      </c>
      <c r="AR1912" s="13">
        <f t="shared" si="710"/>
        <v>31506.815879885424</v>
      </c>
      <c r="AS1912" s="13">
        <f t="shared" si="711"/>
        <v>0.34465664218174946</v>
      </c>
      <c r="AV1912" s="13"/>
      <c r="AW1912" s="13">
        <f t="shared" si="712"/>
        <v>9963.3300000000036</v>
      </c>
      <c r="AX1912" s="13">
        <f t="shared" si="713"/>
        <v>1.0898999999999957</v>
      </c>
      <c r="AZ1912" s="13"/>
      <c r="BA1912" s="13"/>
      <c r="BB1912" s="13">
        <f t="shared" si="714"/>
        <v>3150.681587988543</v>
      </c>
      <c r="BC1912" s="13">
        <f t="shared" si="715"/>
        <v>3.4465664218174736</v>
      </c>
      <c r="BD1912" s="13"/>
      <c r="BE1912" s="13"/>
      <c r="BG1912" s="13">
        <f t="shared" si="716"/>
        <v>996.33300000000042</v>
      </c>
      <c r="BH1912" s="13">
        <f t="shared" si="717"/>
        <v>10.898999999999978</v>
      </c>
      <c r="BI1912" s="13"/>
      <c r="BL1912" s="13">
        <f t="shared" si="718"/>
        <v>315.06815879885437</v>
      </c>
      <c r="BM1912" s="13">
        <f t="shared" si="719"/>
        <v>34.465664218174894</v>
      </c>
      <c r="BP1912" s="13"/>
      <c r="BQ1912" s="13">
        <f t="shared" si="720"/>
        <v>99.633300000000006</v>
      </c>
      <c r="BR1912" s="13">
        <f t="shared" si="721"/>
        <v>108.98999999999991</v>
      </c>
      <c r="BT1912" s="13"/>
      <c r="BU1912" s="13"/>
      <c r="BV1912" s="13">
        <f t="shared" si="722"/>
        <v>31.50681587988543</v>
      </c>
      <c r="BW1912" s="13">
        <f t="shared" si="723"/>
        <v>344.65664218174936</v>
      </c>
      <c r="CA1912" s="13">
        <f t="shared" si="724"/>
        <v>9.9633299999999991</v>
      </c>
      <c r="CB1912" s="13">
        <f t="shared" si="725"/>
        <v>1089.9000000000028</v>
      </c>
    </row>
    <row r="1913" spans="1:80" x14ac:dyDescent="0.3">
      <c r="A1913" s="13">
        <f t="shared" si="701"/>
        <v>2.4774220576332837</v>
      </c>
      <c r="C1913" s="13">
        <f>IF(F1913&gt;0,SQRT(Sum_Sq($AI$2,V_rtHz($AH$2)/(1+1/$A1913),V_rtHz($AH$2*$A1913)/(1+$A1913),$AN$2*$AH$2/(1+1/$A1913),$AM$2*SQRT(Sum_Sq(F1913,1/($X$2*D$8*(1+C$1017+F1913/E1913))))/SQRT(Sum_Sq($X$2*F1913*D$8,1)),                   $AQ$2*SQRT(Sum_Sq($AH$2/(1+1/$A1913)+F1913*( 1/(C$1017+1+F1913/E1913)-1)/(1+($X$2*F1913*D$8)^2), (F1913^2*D$8*$X$2+1/($X$2*D$8*(C$1017+1+F1913/E1913           )))/(1+($X$2*F1913*D$8)^2))),           V_rtHz(E1913)/($X$2*D$8*(E1913*C$1017+E1913+F1913)),V_rtHz(F1913)*SQRT(Sum_Sq(E1913*D$8*$X$2*C$1017,1))/($X$2*D$8*(E1913*C$1017+E1913+F1913))))/SQRT(Sum_Sq(1/(1+$A1913)+$AC$2/$I$2-1/(1+(1+F1913/E1913)/C$1017),$X$2/$I$2)),IF(F1914&lt;0,"A",C1914))</f>
        <v>1.4310151863123317E-6</v>
      </c>
      <c r="E1913" s="13">
        <f t="shared" si="702"/>
        <v>1040.0354761965882</v>
      </c>
      <c r="F1913" s="12">
        <f t="shared" si="726"/>
        <v>9461.7011638672539</v>
      </c>
      <c r="H1913" s="13">
        <f>IF(K1913&gt;0,SQRT(Sum_Sq($AI$2,V_rtHz($AH$2)/(1+1/$A1913),V_rtHz($AH$2*$A1913)/(1+$A1913),$AN$2*$AH$2/(1+1/$A1913),$AM$2*SQRT(Sum_Sq(K1913,1/($X$2*I$8*(1+H$1017+K1913/J1913))))/SQRT(Sum_Sq($X$2*K1913*I$8,1)),                   $AQ$2*SQRT(Sum_Sq($AH$2/(1+1/$A1913)+K1913*( 1/(H$1017+1+K1913/J1913)-1)/(1+($X$2*K1913*I$8)^2), (K1913^2*I$8*$X$2+1/($X$2*I$8*(H$1017+1+K1913/J1913           )))/(1+($X$2*K1913*I$8)^2))),           V_rtHz(J1913)/($X$2*I$8*(J1913*H$1017+J1913+K1913)),V_rtHz(K1913)*SQRT(Sum_Sq(J1913*I$8*$X$2*H$1017,1))/($X$2*I$8*(J1913*H$1017+J1913+K1913))))/SQRT(Sum_Sq(1/(1+$A1913)+$AC$2/$I$2-1/(1+(1+K1913/J1913)/H$1017),$X$2/$I$2)),IF(K1914&lt;0,"A",H1914))</f>
        <v>1.6186140833866502E-6</v>
      </c>
      <c r="J1913" s="13">
        <f t="shared" si="703"/>
        <v>1001.9673535640627</v>
      </c>
      <c r="K1913" s="12">
        <f t="shared" si="727"/>
        <v>31057.308027226598</v>
      </c>
      <c r="M1913" s="13">
        <f>IF(P1913&gt;0,SQRT(Sum_Sq($AI$2,V_rtHz($AH$2)/(1+1/$A1913),V_rtHz($AH$2*$A1913)/(1+$A1913),$AN$2*$AH$2/(1+1/$A1913),$AM$2*SQRT(Sum_Sq(P1913,1/($X$2*N$8*(1+M$1017+P1913/O1913))))/SQRT(Sum_Sq($X$2*P1913*N$8,1)),                   $AQ$2*SQRT(Sum_Sq($AH$2/(1+1/$A1913)+P1913*( 1/(M$1017+1+P1913/O1913)-1)/(1+($X$2*P1913*N$8)^2), (P1913^2*N$8*$X$2+1/($X$2*N$8*(M$1017+1+P1913/O1913           )))/(1+($X$2*P1913*N$8)^2))),           V_rtHz(O1913)/($X$2*N$8*(O1913*M$1017+O1913+P1913)),V_rtHz(P1913)*SQRT(Sum_Sq(O1913*N$8*$X$2*M$1017,1))/($X$2*N$8*(O1913*M$1017+O1913+P1913))))/SQRT(Sum_Sq(1/(1+$A1913)+$AC$2/$I$2-1/(1+(1+P1913/O1913)/M$1017),$X$2/$I$2)),IF(P1914&lt;0,"A",M1914))</f>
        <v>2.1843162141730329E-6</v>
      </c>
      <c r="O1913" s="13">
        <f t="shared" si="704"/>
        <v>990.78040079783443</v>
      </c>
      <c r="P1913" s="12">
        <f t="shared" si="728"/>
        <v>99320.746228612727</v>
      </c>
      <c r="R1913" s="13">
        <f>IF(U1913&gt;0,SQRT(Sum_Sq($AI$2,V_rtHz($AH$2)/(1+1/$A1913),V_rtHz($AH$2*$A1913)/(1+$A1913),$AN$2*$AH$2/(1+1/$A1913),$AM$2*SQRT(Sum_Sq(U1913,1/($X$2*S$8*(1+R$1017+U1913/T1913))))/SQRT(Sum_Sq($X$2*U1913*S$8,1)),                   $AQ$2*SQRT(Sum_Sq($AH$2/(1+1/$A1913)+U1913*( 1/(R$1017+1+U1913/T1913)-1)/(1+($X$2*U1913*S$8)^2), (U1913^2*S$8*$X$2+1/($X$2*S$8*(R$1017+1+U1913/T1913           )))/(1+($X$2*U1913*S$8)^2))),           V_rtHz(T1913)/($X$2*S$8*(T1913*R$1017+T1913+U1913)),V_rtHz(U1913)*SQRT(Sum_Sq(T1913*S$8*$X$2*R$1017,1))/($X$2*S$8*(T1913*R$1017+T1913+U1913))))/SQRT(Sum_Sq(1/(1+$A1913)+$AC$2/$I$2-1/(1+(1+U1913/T1913)/R$1017),$X$2/$I$2)),IF(U1914&lt;0,"A",R1914))</f>
        <v>3.4164493586466814E-6</v>
      </c>
      <c r="T1913" s="13">
        <f t="shared" si="705"/>
        <v>987.32075711334551</v>
      </c>
      <c r="U1913" s="12">
        <f t="shared" si="729"/>
        <v>315180.33535368816</v>
      </c>
      <c r="X1913" s="13">
        <f>IF(AA1913&gt;0,SQRT(Sum_Sq($AI$2,V_rtHz($AH$2)/(1+1/$A1913),V_rtHz($AH$2*$A1913)/(1+$A1913),$AN$2*$AH$2/(1+1/$A1913),$AM$2*SQRT(Sum_Sq(AA1913,1/($X$2*Y$8*(1+X$1017+AA1913/Z1913))))/SQRT(Sum_Sq($X$2*AA1913*Y$8,1)),                   $AQ$2*SQRT(Sum_Sq($AH$2/(1+1/$A1913)+AA1913*( 1/(X$1017+1+AA1913/Z1913)-1)/(1+($X$2*AA1913*Y$8)^2), (AA1913^2*Y$8*$X$2+1/($X$2*Y$8*(X$1017+1+AA1913/Z1913           )))/(1+($X$2*AA1913*Y$8)^2))),           V_rtHz(Z1913)/($X$2*Y$8*(Z1913*X$1017+Z1913+AA1913)),V_rtHz(AA1913)*SQRT(Sum_Sq(Z1913*Y$8*$X$2*X$1017,1))/($X$2*Y$8*(Z1913*X$1017+Z1913+AA1913))))/SQRT(Sum_Sq(1/(1+$A1913)+$AC$2/$I$2-1/(1+(1+AA1913/Z1913)/X$1017),$X$2/$I$2)),IF(AA1914&lt;0,"A",X1914))</f>
        <v>5.7902480784605125E-6</v>
      </c>
      <c r="Z1913" s="13">
        <f t="shared" si="706"/>
        <v>986.23431427767139</v>
      </c>
      <c r="AA1913" s="12">
        <f t="shared" si="730"/>
        <v>997785.69181095471</v>
      </c>
      <c r="AC1913" s="13">
        <f>IF(AF1913&gt;0,SQRT(Sum_Sq($AI$2,V_rtHz($AH$2)/(1+1/$A1913),V_rtHz($AH$2*$A1913)/(1+$A1913),$AN$2*$AH$2/(1+1/$A1913),$AM$2*SQRT(Sum_Sq(AF1913,1/($X$2*AD$8*(1+AC$1017+AF1913/AE1913))))/SQRT(Sum_Sq($X$2*AF1913*AD$8,1)),                   $AQ$2*SQRT(Sum_Sq($AH$2/(1+1/$A1913)+AF1913*( 1/(AC$1017+1+AF1913/AE1913)-1)/(1+($X$2*AF1913*AD$8)^2), (AF1913^2*AD$8*$X$2+1/($X$2*AD$8*(AC$1017+1+AF1913/AE1913           )))/(1+($X$2*AF1913*AD$8)^2))),           V_rtHz(AE1913)/($X$2*AD$8*(AE1913*AC$1017+AE1913+AF1913)),V_rtHz(AF1913)*SQRT(Sum_Sq(AE1913*AD$8*$X$2*AC$1017,1))/($X$2*AD$8*(AE1913*AC$1017+AE1913+AF1913))))/SQRT(Sum_Sq(1/(1+$A1913)+$AC$2/$I$2-1/(1+(1+AF1913/AE1913)/AC$1017),$X$2/$I$2)),IF(AF1914&lt;0,"A",AC1914))</f>
        <v>1.0132703682511829E-5</v>
      </c>
      <c r="AE1913" s="13">
        <f t="shared" si="707"/>
        <v>985.89150382568937</v>
      </c>
      <c r="AF1913" s="12">
        <f t="shared" si="731"/>
        <v>3156372.5432373802</v>
      </c>
      <c r="AG1913" s="13"/>
      <c r="AH1913" s="13">
        <f>IF(AK1913&gt;0,SQRT(Sum_Sq($AI$2,V_rtHz($AH$2)/(1+1/$A1913),V_rtHz($AH$2*$A1913)/(1+$A1913),$AN$2*$AH$2/(1+1/$A1913),$AM$2*SQRT(Sum_Sq(AK1913,1/($X$2*AI$8*(1+AH$1017+AK1913/AJ1913))))/SQRT(Sum_Sq($X$2*AK1913*AI$8,1)),                   $AQ$2*SQRT(Sum_Sq($AH$2/(1+1/$A1913)+AK1913*( 1/(AH$1017+1+AK1913/AJ1913)-1)/(1+($X$2*AK1913*AI$8)^2), (AK1913^2*AI$8*$X$2+1/($X$2*AI$8*(AH$1017+1+AK1913/AJ1913           )))/(1+($X$2*AK1913*AI$8)^2))),           V_rtHz(AJ1913)/($X$2*AI$8*(AJ1913*AH$1017+AJ1913+AK1913)),V_rtHz(AK1913)*SQRT(Sum_Sq(AJ1913*AI$8*$X$2*AH$1017,1))/($X$2*AI$8*(AJ1913*AH$1017+AJ1913+AK1913))))/SQRT(Sum_Sq(1/(1+$A1913)+$AC$2/$I$2-1/(1+(1+AK1913/AJ1913)/AH$1017),$X$2/$I$2)),IF(AK1914&lt;0,"A",AH1914))</f>
        <v>1.7932428224945047E-5</v>
      </c>
      <c r="AI1913" s="13"/>
      <c r="AJ1913" s="13">
        <f t="shared" si="708"/>
        <v>985.7831727382046</v>
      </c>
      <c r="AK1913" s="12">
        <f t="shared" si="732"/>
        <v>9982423.262773471</v>
      </c>
      <c r="AM1913" s="13">
        <f>IF(AP1913&gt;0,SQRT(Sum_Sq($AI$2,V_rtHz($AH$2)/(1+1/$A1913),V_rtHz($AH$2*$A1913)/(1+$A1913),$AN$2*$AH$2/(1+1/$A1913),$AM$2*SQRT(Sum_Sq(AP1913,1/($X$2*AN$8*(1+AM$1017+AP1913/AO1913))))/SQRT(Sum_Sq($X$2*AP1913*AN$8,1)),                   $AQ$2*SQRT(Sum_Sq($AH$2/(1+1/$A1913)+AP1913*( 1/(AM$1017+1+AP1913/AO1913)-1)/(1+($X$2*AP1913*AN$8)^2), (AP1913^2*AN$8*$X$2+1/($X$2*AN$8*(AM$1017+1+AP1913/AO1913           )))/(1+($X$2*AP1913*AN$8)^2))),           V_rtHz(AO1913)/($X$2*AN$8*(AO1913*AM$1017+AO1913+AP1913)),V_rtHz(AP1913)*SQRT(Sum_Sq(AO1913*AN$8*$X$2*AM$1017,1))/($X$2*AN$8*(AO1913*AM$1017+AO1913+AP1913))))/SQRT(Sum_Sq(1/(1+$A1913)+$AC$2/$I$2-1/(1+(1+AP1913/AO1913)/AM$1017),$X$2/$I$2)),IF(AP1914&lt;0,"A",AM1914))</f>
        <v>3.1878239534582458E-5</v>
      </c>
      <c r="AO1913" s="13">
        <f t="shared" si="709"/>
        <v>985.74892294376752</v>
      </c>
      <c r="AP1913" s="12">
        <f t="shared" si="733"/>
        <v>31568290.878710225</v>
      </c>
      <c r="AR1913" s="13">
        <f t="shared" si="710"/>
        <v>31506.815879885424</v>
      </c>
      <c r="AS1913" s="13">
        <f t="shared" si="711"/>
        <v>0.34465664218174946</v>
      </c>
      <c r="AV1913" s="13"/>
      <c r="AW1913" s="13">
        <f t="shared" si="712"/>
        <v>9963.3300000000036</v>
      </c>
      <c r="AX1913" s="13">
        <f t="shared" si="713"/>
        <v>1.0898999999999874</v>
      </c>
      <c r="AZ1913" s="13"/>
      <c r="BA1913" s="13"/>
      <c r="BB1913" s="13">
        <f t="shared" si="714"/>
        <v>3150.681587988543</v>
      </c>
      <c r="BC1913" s="13">
        <f t="shared" si="715"/>
        <v>3.4465664218174807</v>
      </c>
      <c r="BD1913" s="13"/>
      <c r="BE1913" s="13"/>
      <c r="BG1913" s="13">
        <f t="shared" si="716"/>
        <v>996.3330000000002</v>
      </c>
      <c r="BH1913" s="13">
        <f t="shared" si="717"/>
        <v>10.899000000000083</v>
      </c>
      <c r="BI1913" s="13"/>
      <c r="BL1913" s="13">
        <f t="shared" si="718"/>
        <v>315.06815879885437</v>
      </c>
      <c r="BM1913" s="13">
        <f t="shared" si="719"/>
        <v>34.465664218174979</v>
      </c>
      <c r="BP1913" s="13"/>
      <c r="BQ1913" s="13">
        <f t="shared" si="720"/>
        <v>99.633300000000006</v>
      </c>
      <c r="BR1913" s="13">
        <f t="shared" si="721"/>
        <v>108.99000000000012</v>
      </c>
      <c r="BT1913" s="13"/>
      <c r="BU1913" s="13"/>
      <c r="BV1913" s="13">
        <f t="shared" si="722"/>
        <v>31.50681587988543</v>
      </c>
      <c r="BW1913" s="13">
        <f t="shared" si="723"/>
        <v>344.65664218175152</v>
      </c>
      <c r="CA1913" s="13">
        <f t="shared" si="724"/>
        <v>9.9633299999999991</v>
      </c>
      <c r="CB1913" s="13">
        <f t="shared" si="725"/>
        <v>1089.9000000000028</v>
      </c>
    </row>
    <row r="1914" spans="1:80" x14ac:dyDescent="0.3">
      <c r="A1914" s="13">
        <f t="shared" si="701"/>
        <v>2.5118864315095801</v>
      </c>
      <c r="C1914" s="13">
        <f>IF(F1914&gt;0,SQRT(Sum_Sq($AI$2,V_rtHz($AH$2)/(1+1/$A1914),V_rtHz($AH$2*$A1914)/(1+$A1914),$AN$2*$AH$2/(1+1/$A1914),$AM$2*SQRT(Sum_Sq(F1914,1/($X$2*D$8*(1+C$1017+F1914/E1914))))/SQRT(Sum_Sq($X$2*F1914*D$8,1)),                   $AQ$2*SQRT(Sum_Sq($AH$2/(1+1/$A1914)+F1914*( 1/(C$1017+1+F1914/E1914)-1)/(1+($X$2*F1914*D$8)^2), (F1914^2*D$8*$X$2+1/($X$2*D$8*(C$1017+1+F1914/E1914           )))/(1+($X$2*F1914*D$8)^2))),           V_rtHz(E1914)/($X$2*D$8*(E1914*C$1017+E1914+F1914)),V_rtHz(F1914)*SQRT(Sum_Sq(E1914*D$8*$X$2*C$1017,1))/($X$2*D$8*(E1914*C$1017+E1914+F1914))))/SQRT(Sum_Sq(1/(1+$A1914)+$AC$2/$I$2-1/(1+(1+F1914/E1914)/C$1017),$X$2/$I$2)),IF(F1915&lt;0,"A",C1915))</f>
        <v>1.4494993803310291E-6</v>
      </c>
      <c r="E1914" s="13">
        <f t="shared" si="702"/>
        <v>1032.2926038291059</v>
      </c>
      <c r="F1914" s="12">
        <f t="shared" si="726"/>
        <v>9532.6701354740799</v>
      </c>
      <c r="H1914" s="13">
        <f>IF(K1914&gt;0,SQRT(Sum_Sq($AI$2,V_rtHz($AH$2)/(1+1/$A1914),V_rtHz($AH$2*$A1914)/(1+$A1914),$AN$2*$AH$2/(1+1/$A1914),$AM$2*SQRT(Sum_Sq(K1914,1/($X$2*I$8*(1+H$1017+K1914/J1914))))/SQRT(Sum_Sq($X$2*K1914*I$8,1)),                   $AQ$2*SQRT(Sum_Sq($AH$2/(1+1/$A1914)+K1914*( 1/(H$1017+1+K1914/J1914)-1)/(1+($X$2*K1914*I$8)^2), (K1914^2*I$8*$X$2+1/($X$2*I$8*(H$1017+1+K1914/J1914           )))/(1+($X$2*K1914*I$8)^2))),           V_rtHz(J1914)/($X$2*I$8*(J1914*H$1017+J1914+K1914)),V_rtHz(K1914)*SQRT(Sum_Sq(J1914*I$8*$X$2*H$1017,1))/($X$2*I$8*(J1914*H$1017+J1914+K1914))))/SQRT(Sum_Sq(1/(1+$A1914)+$AC$2/$I$2-1/(1+(1+K1914/J1914)/H$1017),$X$2/$I$2)),IF(K1915&lt;0,"A",H1915))</f>
        <v>1.6393791016821597E-6</v>
      </c>
      <c r="J1914" s="13">
        <f t="shared" si="703"/>
        <v>995.04605763243899</v>
      </c>
      <c r="K1914" s="12">
        <f t="shared" si="727"/>
        <v>31273.335032255378</v>
      </c>
      <c r="M1914" s="13">
        <f>IF(P1914&gt;0,SQRT(Sum_Sq($AI$2,V_rtHz($AH$2)/(1+1/$A1914),V_rtHz($AH$2*$A1914)/(1+$A1914),$AN$2*$AH$2/(1+1/$A1914),$AM$2*SQRT(Sum_Sq(P1914,1/($X$2*N$8*(1+M$1017+P1914/O1914))))/SQRT(Sum_Sq($X$2*P1914*N$8,1)),                   $AQ$2*SQRT(Sum_Sq($AH$2/(1+1/$A1914)+P1914*( 1/(M$1017+1+P1914/O1914)-1)/(1+($X$2*P1914*N$8)^2), (P1914^2*N$8*$X$2+1/($X$2*N$8*(M$1017+1+P1914/O1914           )))/(1+($X$2*P1914*N$8)^2))),           V_rtHz(O1914)/($X$2*N$8*(O1914*M$1017+O1914+P1914)),V_rtHz(P1914)*SQRT(Sum_Sq(O1914*N$8*$X$2*M$1017,1))/($X$2*N$8*(O1914*M$1017+O1914+P1914))))/SQRT(Sum_Sq(1/(1+$A1914)+$AC$2/$I$2-1/(1+(1+P1914/O1914)/M$1017),$X$2/$I$2)),IF(P1915&lt;0,"A",M1915))</f>
        <v>2.2110208480787215E-6</v>
      </c>
      <c r="O1914" s="13">
        <f t="shared" si="704"/>
        <v>984.08898636243282</v>
      </c>
      <c r="P1914" s="12">
        <f t="shared" si="728"/>
        <v>99996.087873788114</v>
      </c>
      <c r="R1914" s="13">
        <f>IF(U1914&gt;0,SQRT(Sum_Sq($AI$2,V_rtHz($AH$2)/(1+1/$A1914),V_rtHz($AH$2*$A1914)/(1+$A1914),$AN$2*$AH$2/(1+1/$A1914),$AM$2*SQRT(Sum_Sq(U1914,1/($X$2*S$8*(1+R$1017+U1914/T1914))))/SQRT(Sum_Sq($X$2*U1914*S$8,1)),                   $AQ$2*SQRT(Sum_Sq($AH$2/(1+1/$A1914)+U1914*( 1/(R$1017+1+U1914/T1914)-1)/(1+($X$2*U1914*S$8)^2), (U1914^2*S$8*$X$2+1/($X$2*S$8*(R$1017+1+U1914/T1914           )))/(1+($X$2*U1914*S$8)^2))),           V_rtHz(T1914)/($X$2*S$8*(T1914*R$1017+T1914+U1914)),V_rtHz(U1914)*SQRT(Sum_Sq(T1914*S$8*$X$2*R$1017,1))/($X$2*S$8*(T1914*R$1017+T1914+U1914))))/SQRT(Sum_Sq(1/(1+$A1914)+$AC$2/$I$2-1/(1+(1+U1914/T1914)/R$1017),$X$2/$I$2)),IF(U1915&lt;0,"A",R1915))</f>
        <v>3.4565997308491143E-6</v>
      </c>
      <c r="T1914" s="13">
        <f t="shared" si="705"/>
        <v>980.69939101508805</v>
      </c>
      <c r="U1914" s="12">
        <f t="shared" si="729"/>
        <v>317308.33135987329</v>
      </c>
      <c r="X1914" s="13">
        <f>IF(AA1914&gt;0,SQRT(Sum_Sq($AI$2,V_rtHz($AH$2)/(1+1/$A1914),V_rtHz($AH$2*$A1914)/(1+$A1914),$AN$2*$AH$2/(1+1/$A1914),$AM$2*SQRT(Sum_Sq(AA1914,1/($X$2*Y$8*(1+X$1017+AA1914/Z1914))))/SQRT(Sum_Sq($X$2*AA1914*Y$8,1)),                   $AQ$2*SQRT(Sum_Sq($AH$2/(1+1/$A1914)+AA1914*( 1/(X$1017+1+AA1914/Z1914)-1)/(1+($X$2*AA1914*Y$8)^2), (AA1914^2*Y$8*$X$2+1/($X$2*Y$8*(X$1017+1+AA1914/Z1914           )))/(1+($X$2*AA1914*Y$8)^2))),           V_rtHz(Z1914)/($X$2*Y$8*(Z1914*X$1017+Z1914+AA1914)),V_rtHz(AA1914)*SQRT(Sum_Sq(Z1914*Y$8*$X$2*X$1017,1))/($X$2*Y$8*(Z1914*X$1017+Z1914+AA1914))))/SQRT(Sum_Sq(1/(1+$A1914)+$AC$2/$I$2-1/(1+(1+AA1914/Z1914)/X$1017),$X$2/$I$2)),IF(AA1915&lt;0,"A",X1915))</f>
        <v>5.8570380696437797E-6</v>
      </c>
      <c r="Z1914" s="13">
        <f t="shared" si="706"/>
        <v>979.63484443897062</v>
      </c>
      <c r="AA1914" s="12">
        <f t="shared" si="730"/>
        <v>1004507.4377920961</v>
      </c>
      <c r="AC1914" s="13">
        <f>IF(AF1914&gt;0,SQRT(Sum_Sq($AI$2,V_rtHz($AH$2)/(1+1/$A1914),V_rtHz($AH$2*$A1914)/(1+$A1914),$AN$2*$AH$2/(1+1/$A1914),$AM$2*SQRT(Sum_Sq(AF1914,1/($X$2*AD$8*(1+AC$1017+AF1914/AE1914))))/SQRT(Sum_Sq($X$2*AF1914*AD$8,1)),                   $AQ$2*SQRT(Sum_Sq($AH$2/(1+1/$A1914)+AF1914*( 1/(AC$1017+1+AF1914/AE1914)-1)/(1+($X$2*AF1914*AD$8)^2), (AF1914^2*AD$8*$X$2+1/($X$2*AD$8*(AC$1017+1+AF1914/AE1914           )))/(1+($X$2*AF1914*AD$8)^2))),           V_rtHz(AE1914)/($X$2*AD$8*(AE1914*AC$1017+AE1914+AF1914)),V_rtHz(AF1914)*SQRT(Sum_Sq(AE1914*AD$8*$X$2*AC$1017,1))/($X$2*AD$8*(AE1914*AC$1017+AE1914+AF1914))))/SQRT(Sum_Sq(1/(1+$A1914)+$AC$2/$I$2-1/(1+(1+AF1914/AE1914)/AC$1017),$X$2/$I$2)),IF(AF1915&lt;0,"A",AC1915))</f>
        <v>1.0248796092384762E-5</v>
      </c>
      <c r="AE1914" s="13">
        <f t="shared" si="707"/>
        <v>979.29893299055743</v>
      </c>
      <c r="AF1914" s="12">
        <f t="shared" si="731"/>
        <v>3177621.0189298973</v>
      </c>
      <c r="AG1914" s="13"/>
      <c r="AH1914" s="13">
        <f>IF(AK1914&gt;0,SQRT(Sum_Sq($AI$2,V_rtHz($AH$2)/(1+1/$A1914),V_rtHz($AH$2*$A1914)/(1+$A1914),$AN$2*$AH$2/(1+1/$A1914),$AM$2*SQRT(Sum_Sq(AK1914,1/($X$2*AI$8*(1+AH$1017+AK1914/AJ1914))))/SQRT(Sum_Sq($X$2*AK1914*AI$8,1)),                   $AQ$2*SQRT(Sum_Sq($AH$2/(1+1/$A1914)+AK1914*( 1/(AH$1017+1+AK1914/AJ1914)-1)/(1+($X$2*AK1914*AI$8)^2), (AK1914^2*AI$8*$X$2+1/($X$2*AI$8*(AH$1017+1+AK1914/AJ1914           )))/(1+($X$2*AK1914*AI$8)^2))),           V_rtHz(AJ1914)/($X$2*AI$8*(AJ1914*AH$1017+AJ1914+AK1914)),V_rtHz(AK1914)*SQRT(Sum_Sq(AJ1914*AI$8*$X$2*AH$1017,1))/($X$2*AI$8*(AJ1914*AH$1017+AJ1914+AK1914))))/SQRT(Sum_Sq(1/(1+$A1914)+$AC$2/$I$2-1/(1+(1+AK1914/AJ1914)/AH$1017),$X$2/$I$2)),IF(AK1915&lt;0,"A",AH1915))</f>
        <v>1.8137468955505639E-5</v>
      </c>
      <c r="AI1914" s="13"/>
      <c r="AJ1914" s="13">
        <f t="shared" si="708"/>
        <v>979.19278104862246</v>
      </c>
      <c r="AK1914" s="12">
        <f t="shared" si="732"/>
        <v>10049609.296602702</v>
      </c>
      <c r="AM1914" s="13">
        <f>IF(AP1914&gt;0,SQRT(Sum_Sq($AI$2,V_rtHz($AH$2)/(1+1/$A1914),V_rtHz($AH$2*$A1914)/(1+$A1914),$AN$2*$AH$2/(1+1/$A1914),$AM$2*SQRT(Sum_Sq(AP1914,1/($X$2*AN$8*(1+AM$1017+AP1914/AO1914))))/SQRT(Sum_Sq($X$2*AP1914*AN$8,1)),                   $AQ$2*SQRT(Sum_Sq($AH$2/(1+1/$A1914)+AP1914*( 1/(AM$1017+1+AP1914/AO1914)-1)/(1+($X$2*AP1914*AN$8)^2), (AP1914^2*AN$8*$X$2+1/($X$2*AN$8*(AM$1017+1+AP1914/AO1914           )))/(1+($X$2*AP1914*AN$8)^2))),           V_rtHz(AO1914)/($X$2*AN$8*(AO1914*AM$1017+AO1914+AP1914)),V_rtHz(AP1914)*SQRT(Sum_Sq(AO1914*AN$8*$X$2*AM$1017,1))/($X$2*AN$8*(AO1914*AM$1017+AO1914+AP1914))))/SQRT(Sum_Sq(1/(1+$A1914)+$AC$2/$I$2-1/(1+(1+AP1914/AO1914)/AM$1017),$X$2/$I$2)),IF(AP1915&lt;0,"A",AM1915))</f>
        <v>3.2242759785802376E-5</v>
      </c>
      <c r="AO1914" s="13">
        <f t="shared" si="709"/>
        <v>979.1592201097119</v>
      </c>
      <c r="AP1914" s="12">
        <f t="shared" si="733"/>
        <v>31780744.228070937</v>
      </c>
      <c r="AR1914" s="13">
        <f t="shared" si="710"/>
        <v>31506.815879885424</v>
      </c>
      <c r="AS1914" s="13">
        <f t="shared" si="711"/>
        <v>0.34465664218175279</v>
      </c>
      <c r="AV1914" s="13"/>
      <c r="AW1914" s="13">
        <f t="shared" si="712"/>
        <v>9963.3300000000036</v>
      </c>
      <c r="AX1914" s="13">
        <f t="shared" si="713"/>
        <v>1.0898999999999903</v>
      </c>
      <c r="AZ1914" s="13"/>
      <c r="BA1914" s="13"/>
      <c r="BB1914" s="13">
        <f t="shared" si="714"/>
        <v>3150.681587988543</v>
      </c>
      <c r="BC1914" s="13">
        <f t="shared" si="715"/>
        <v>3.4465664218174736</v>
      </c>
      <c r="BD1914" s="13"/>
      <c r="BE1914" s="13"/>
      <c r="BG1914" s="13">
        <f t="shared" si="716"/>
        <v>996.3330000000002</v>
      </c>
      <c r="BH1914" s="13">
        <f t="shared" si="717"/>
        <v>10.899000000000013</v>
      </c>
      <c r="BI1914" s="13"/>
      <c r="BL1914" s="13">
        <f t="shared" si="718"/>
        <v>315.06815879885437</v>
      </c>
      <c r="BM1914" s="13">
        <f t="shared" si="719"/>
        <v>34.465664218175149</v>
      </c>
      <c r="BP1914" s="13"/>
      <c r="BQ1914" s="13">
        <f t="shared" si="720"/>
        <v>99.633300000000006</v>
      </c>
      <c r="BR1914" s="13">
        <f t="shared" si="721"/>
        <v>108.98999999999991</v>
      </c>
      <c r="BT1914" s="13"/>
      <c r="BU1914" s="13"/>
      <c r="BV1914" s="13">
        <f t="shared" si="722"/>
        <v>31.50681587988543</v>
      </c>
      <c r="BW1914" s="13">
        <f t="shared" si="723"/>
        <v>344.65664218175044</v>
      </c>
      <c r="CA1914" s="13">
        <f t="shared" si="724"/>
        <v>9.9633299999999974</v>
      </c>
      <c r="CB1914" s="13">
        <f t="shared" si="725"/>
        <v>1089.8999999999976</v>
      </c>
    </row>
    <row r="1915" spans="1:80" x14ac:dyDescent="0.3">
      <c r="A1915" s="13">
        <f t="shared" ref="A1915:A1978" si="734">A908</f>
        <v>2.5468302525850381</v>
      </c>
      <c r="C1915" s="13">
        <f>IF(F1915&gt;0,SQRT(Sum_Sq($AI$2,V_rtHz($AH$2)/(1+1/$A1915),V_rtHz($AH$2*$A1915)/(1+$A1915),$AN$2*$AH$2/(1+1/$A1915),$AM$2*SQRT(Sum_Sq(F1915,1/($X$2*D$8*(1+C$1017+F1915/E1915))))/SQRT(Sum_Sq($X$2*F1915*D$8,1)),                   $AQ$2*SQRT(Sum_Sq($AH$2/(1+1/$A1915)+F1915*( 1/(C$1017+1+F1915/E1915)-1)/(1+($X$2*F1915*D$8)^2), (F1915^2*D$8*$X$2+1/($X$2*D$8*(C$1017+1+F1915/E1915           )))/(1+($X$2*F1915*D$8)^2))),           V_rtHz(E1915)/($X$2*D$8*(E1915*C$1017+E1915+F1915)),V_rtHz(F1915)*SQRT(Sum_Sq(E1915*D$8*$X$2*C$1017,1))/($X$2*D$8*(E1915*C$1017+E1915+F1915))))/SQRT(Sum_Sq(1/(1+$A1915)+$AC$2/$I$2-1/(1+(1+F1915/E1915)/C$1017),$X$2/$I$2)),IF(F1916&lt;0,"A",C1916))</f>
        <v>1.4683339006377649E-6</v>
      </c>
      <c r="E1915" s="13">
        <f t="shared" ref="E1915:E1978" si="735">IF(F1915&gt;0,($X$2^2*$AF$2*D$8*F1915)^-1,-1)</f>
        <v>1024.6176889483795</v>
      </c>
      <c r="F1915" s="12">
        <f t="shared" si="726"/>
        <v>9604.0747507417473</v>
      </c>
      <c r="H1915" s="13">
        <f>IF(K1915&gt;0,SQRT(Sum_Sq($AI$2,V_rtHz($AH$2)/(1+1/$A1915),V_rtHz($AH$2*$A1915)/(1+$A1915),$AN$2*$AH$2/(1+1/$A1915),$AM$2*SQRT(Sum_Sq(K1915,1/($X$2*I$8*(1+H$1017+K1915/J1915))))/SQRT(Sum_Sq($X$2*K1915*I$8,1)),                   $AQ$2*SQRT(Sum_Sq($AH$2/(1+1/$A1915)+K1915*( 1/(H$1017+1+K1915/J1915)-1)/(1+($X$2*K1915*I$8)^2), (K1915^2*I$8*$X$2+1/($X$2*I$8*(H$1017+1+K1915/J1915           )))/(1+($X$2*K1915*I$8)^2))),           V_rtHz(J1915)/($X$2*I$8*(J1915*H$1017+J1915+K1915)),V_rtHz(K1915)*SQRT(Sum_Sq(J1915*I$8*$X$2*H$1017,1))/($X$2*I$8*(J1915*H$1017+J1915+K1915))))/SQRT(Sum_Sq(1/(1+$A1915)+$AC$2/$I$2-1/(1+(1+K1915/J1915)/H$1017),$X$2/$I$2)),IF(K1916&lt;0,"A",H1916))</f>
        <v>1.6605229799598133E-6</v>
      </c>
      <c r="J1915" s="13">
        <f t="shared" ref="J1915:J1978" si="736">IF(K1915&gt;0,($X$2^2*$AF$2*I$8*K1915)^-1,-1)</f>
        <v>988.17428409841841</v>
      </c>
      <c r="K1915" s="12">
        <f t="shared" si="727"/>
        <v>31490.810106696605</v>
      </c>
      <c r="M1915" s="13">
        <f>IF(P1915&gt;0,SQRT(Sum_Sq($AI$2,V_rtHz($AH$2)/(1+1/$A1915),V_rtHz($AH$2*$A1915)/(1+$A1915),$AN$2*$AH$2/(1+1/$A1915),$AM$2*SQRT(Sum_Sq(P1915,1/($X$2*N$8*(1+M$1017+P1915/O1915))))/SQRT(Sum_Sq($X$2*P1915*N$8,1)),                   $AQ$2*SQRT(Sum_Sq($AH$2/(1+1/$A1915)+P1915*( 1/(M$1017+1+P1915/O1915)-1)/(1+($X$2*P1915*N$8)^2), (P1915^2*N$8*$X$2+1/($X$2*N$8*(M$1017+1+P1915/O1915           )))/(1+($X$2*P1915*N$8)^2))),           V_rtHz(O1915)/($X$2*N$8*(O1915*M$1017+O1915+P1915)),V_rtHz(P1915)*SQRT(Sum_Sq(O1915*N$8*$X$2*M$1017,1))/($X$2*N$8*(O1915*M$1017+O1915+P1915))))/SQRT(Sum_Sq(1/(1+$A1915)+$AC$2/$I$2-1/(1+(1+P1915/O1915)/M$1017),$X$2/$I$2)),IF(P1916&lt;0,"A",M1916))</f>
        <v>2.2381933593916254E-6</v>
      </c>
      <c r="O1915" s="13">
        <f t="shared" ref="O1915:O1978" si="737">IF(P1915&gt;0,($X$2^2*$AF$2*N$8*P1915)^-1,-1)</f>
        <v>977.44233440429639</v>
      </c>
      <c r="P1915" s="12">
        <f t="shared" si="728"/>
        <v>100676.06578131078</v>
      </c>
      <c r="R1915" s="13">
        <f>IF(U1915&gt;0,SQRT(Sum_Sq($AI$2,V_rtHz($AH$2)/(1+1/$A1915),V_rtHz($AH$2*$A1915)/(1+$A1915),$AN$2*$AH$2/(1+1/$A1915),$AM$2*SQRT(Sum_Sq(U1915,1/($X$2*S$8*(1+R$1017+U1915/T1915))))/SQRT(Sum_Sq($X$2*U1915*S$8,1)),                   $AQ$2*SQRT(Sum_Sq($AH$2/(1+1/$A1915)+U1915*( 1/(R$1017+1+U1915/T1915)-1)/(1+($X$2*U1915*S$8)^2), (U1915^2*S$8*$X$2+1/($X$2*S$8*(R$1017+1+U1915/T1915           )))/(1+($X$2*U1915*S$8)^2))),           V_rtHz(T1915)/($X$2*S$8*(T1915*R$1017+T1915+U1915)),V_rtHz(U1915)*SQRT(Sum_Sq(T1915*S$8*$X$2*R$1017,1))/($X$2*S$8*(T1915*R$1017+T1915+U1915))))/SQRT(Sum_Sq(1/(1+$A1915)+$AC$2/$I$2-1/(1+(1+U1915/T1915)/R$1017),$X$2/$I$2)),IF(U1916&lt;0,"A",R1916))</f>
        <v>3.4974301462986711E-6</v>
      </c>
      <c r="T1915" s="13">
        <f t="shared" ref="T1915:T1978" si="738">IF(U1915&gt;0,($X$2^2*$AF$2*S$8*U1915)^-1,-1)</f>
        <v>974.12137225789832</v>
      </c>
      <c r="U1915" s="12">
        <f t="shared" si="729"/>
        <v>319451.04192443041</v>
      </c>
      <c r="X1915" s="13">
        <f>IF(AA1915&gt;0,SQRT(Sum_Sq($AI$2,V_rtHz($AH$2)/(1+1/$A1915),V_rtHz($AH$2*$A1915)/(1+$A1915),$AN$2*$AH$2/(1+1/$A1915),$AM$2*SQRT(Sum_Sq(AA1915,1/($X$2*Y$8*(1+X$1017+AA1915/Z1915))))/SQRT(Sum_Sq($X$2*AA1915*Y$8,1)),                   $AQ$2*SQRT(Sum_Sq($AH$2/(1+1/$A1915)+AA1915*( 1/(X$1017+1+AA1915/Z1915)-1)/(1+($X$2*AA1915*Y$8)^2), (AA1915^2*Y$8*$X$2+1/($X$2*Y$8*(X$1017+1+AA1915/Z1915           )))/(1+($X$2*AA1915*Y$8)^2))),           V_rtHz(Z1915)/($X$2*Y$8*(Z1915*X$1017+Z1915+AA1915)),V_rtHz(AA1915)*SQRT(Sum_Sq(Z1915*Y$8*$X$2*X$1017,1))/($X$2*Y$8*(Z1915*X$1017+Z1915+AA1915))))/SQRT(Sum_Sq(1/(1+$A1915)+$AC$2/$I$2-1/(1+(1+AA1915/Z1915)/X$1017),$X$2/$I$2)),IF(AA1916&lt;0,"A",X1916))</f>
        <v>5.9249399893129108E-6</v>
      </c>
      <c r="Z1915" s="13">
        <f t="shared" ref="Z1915:Z1978" si="739">IF(AA1915&gt;0,($X$2^2*$AF$2*Y$8*AA1915)^-1,-1)</f>
        <v>973.07828298709865</v>
      </c>
      <c r="AA1915" s="12">
        <f t="shared" si="730"/>
        <v>1011275.7675964861</v>
      </c>
      <c r="AC1915" s="13">
        <f>IF(AF1915&gt;0,SQRT(Sum_Sq($AI$2,V_rtHz($AH$2)/(1+1/$A1915),V_rtHz($AH$2*$A1915)/(1+$A1915),$AN$2*$AH$2/(1+1/$A1915),$AM$2*SQRT(Sum_Sq(AF1915,1/($X$2*AD$8*(1+AC$1017+AF1915/AE1915))))/SQRT(Sum_Sq($X$2*AF1915*AD$8,1)),                   $AQ$2*SQRT(Sum_Sq($AH$2/(1+1/$A1915)+AF1915*( 1/(AC$1017+1+AF1915/AE1915)-1)/(1+($X$2*AF1915*AD$8)^2), (AF1915^2*AD$8*$X$2+1/($X$2*AD$8*(AC$1017+1+AF1915/AE1915           )))/(1+($X$2*AF1915*AD$8)^2))),           V_rtHz(AE1915)/($X$2*AD$8*(AE1915*AC$1017+AE1915+AF1915)),V_rtHz(AF1915)*SQRT(Sum_Sq(AE1915*AD$8*$X$2*AC$1017,1))/($X$2*AD$8*(AE1915*AC$1017+AE1915+AF1915))))/SQRT(Sum_Sq(1/(1+$A1915)+$AC$2/$I$2-1/(1+(1+AF1915/AE1915)/AC$1017),$X$2/$I$2)),IF(AF1916&lt;0,"A",AC1916))</f>
        <v>1.0366808722812236E-5</v>
      </c>
      <c r="AE1915" s="13">
        <f t="shared" ref="AE1915:AE1978" si="740">IF(AF1915&gt;0,($X$2^2*$AF$2*AD$8*AF1915)^-1,-1)</f>
        <v>972.74913257405785</v>
      </c>
      <c r="AF1915" s="12">
        <f t="shared" si="731"/>
        <v>3199016.8575652819</v>
      </c>
      <c r="AG1915" s="13"/>
      <c r="AH1915" s="13">
        <f>IF(AK1915&gt;0,SQRT(Sum_Sq($AI$2,V_rtHz($AH$2)/(1+1/$A1915),V_rtHz($AH$2*$A1915)/(1+$A1915),$AN$2*$AH$2/(1+1/$A1915),$AM$2*SQRT(Sum_Sq(AK1915,1/($X$2*AI$8*(1+AH$1017+AK1915/AJ1915))))/SQRT(Sum_Sq($X$2*AK1915*AI$8,1)),                   $AQ$2*SQRT(Sum_Sq($AH$2/(1+1/$A1915)+AK1915*( 1/(AH$1017+1+AK1915/AJ1915)-1)/(1+($X$2*AK1915*AI$8)^2), (AK1915^2*AI$8*$X$2+1/($X$2*AI$8*(AH$1017+1+AK1915/AJ1915           )))/(1+($X$2*AK1915*AI$8)^2))),           V_rtHz(AJ1915)/($X$2*AI$8*(AJ1915*AH$1017+AJ1915+AK1915)),V_rtHz(AK1915)*SQRT(Sum_Sq(AJ1915*AI$8*$X$2*AH$1017,1))/($X$2*AI$8*(AJ1915*AH$1017+AJ1915+AK1915))))/SQRT(Sum_Sq(1/(1+$A1915)+$AC$2/$I$2-1/(1+(1+AK1915/AJ1915)/AH$1017),$X$2/$I$2)),IF(AK1916&lt;0,"A",AH1916))</f>
        <v>1.8345894370965167E-5</v>
      </c>
      <c r="AI1915" s="13"/>
      <c r="AJ1915" s="13">
        <f t="shared" ref="AJ1915:AJ1978" si="741">IF(AK1915&gt;0,($X$2^2*$AF$2*AI$8*AK1915)^-1,-1)</f>
        <v>972.64511623200076</v>
      </c>
      <c r="AK1915" s="12">
        <f t="shared" si="732"/>
        <v>10117261.384824842</v>
      </c>
      <c r="AM1915" s="13">
        <f>IF(AP1915&gt;0,SQRT(Sum_Sq($AI$2,V_rtHz($AH$2)/(1+1/$A1915),V_rtHz($AH$2*$A1915)/(1+$A1915),$AN$2*$AH$2/(1+1/$A1915),$AM$2*SQRT(Sum_Sq(AP1915,1/($X$2*AN$8*(1+AM$1017+AP1915/AO1915))))/SQRT(Sum_Sq($X$2*AP1915*AN$8,1)),                   $AQ$2*SQRT(Sum_Sq($AH$2/(1+1/$A1915)+AP1915*( 1/(AM$1017+1+AP1915/AO1915)-1)/(1+($X$2*AP1915*AN$8)^2), (AP1915^2*AN$8*$X$2+1/($X$2*AN$8*(AM$1017+1+AP1915/AO1915           )))/(1+($X$2*AP1915*AN$8)^2))),           V_rtHz(AO1915)/($X$2*AN$8*(AO1915*AM$1017+AO1915+AP1915)),V_rtHz(AP1915)*SQRT(Sum_Sq(AO1915*AN$8*$X$2*AM$1017,1))/($X$2*AN$8*(AO1915*AM$1017+AO1915+AP1915))))/SQRT(Sum_Sq(1/(1+$A1915)+$AC$2/$I$2-1/(1+(1+AP1915/AO1915)/AM$1017),$X$2/$I$2)),IF(AP1916&lt;0,"A",AM1916))</f>
        <v>3.2613296904449432E-5</v>
      </c>
      <c r="AO1915" s="13">
        <f t="shared" ref="AO1915:AO1978" si="742">IF(AP1915&gt;0,($X$2^2*$AF$2*AN$8*AP1915)^-1,-1)</f>
        <v>972.6122303866224</v>
      </c>
      <c r="AP1915" s="12">
        <f t="shared" si="733"/>
        <v>31994671.422643233</v>
      </c>
      <c r="AR1915" s="13">
        <f t="shared" ref="AR1915:AR1979" si="743">1/(2*PI()*SQRT(C$1017*$AD$2^2*E1915*F1915))</f>
        <v>31506.815879885424</v>
      </c>
      <c r="AS1915" s="13">
        <f t="shared" ref="AS1915:AS1979" si="744">$X$2/((1/E1915+1/F1915)/(C$1017*$AD$2)-$A1915/(F1915*$AD$2))</f>
        <v>0.34465664218175279</v>
      </c>
      <c r="AV1915" s="13"/>
      <c r="AW1915" s="13">
        <f t="shared" ref="AW1915:AW1979" si="745">1/(2*PI()*SQRT(H$1017*$AD$2^2*J1915*K1915))</f>
        <v>9963.3300000000036</v>
      </c>
      <c r="AX1915" s="13">
        <f t="shared" ref="AX1915:AX1979" si="746">$X$2/((1/J1915+1/K1915)/(H$1017*$AD$2)-$A1915/(K1915*$AD$2))</f>
        <v>1.089899999999993</v>
      </c>
      <c r="AZ1915" s="13"/>
      <c r="BA1915" s="13"/>
      <c r="BB1915" s="13">
        <f t="shared" ref="BB1915:BB1979" si="747">1/(2*PI()*SQRT(M$1017*$AD$2^2*O1915*P1915))</f>
        <v>3150.681587988543</v>
      </c>
      <c r="BC1915" s="13">
        <f t="shared" ref="BC1915:BC1979" si="748">$X$2/((1/O1915+1/P1915)/(M$1017*$AD$2)-$A1915/(P1915*$AD$2))</f>
        <v>3.4465664218174945</v>
      </c>
      <c r="BD1915" s="13"/>
      <c r="BE1915" s="13"/>
      <c r="BG1915" s="13">
        <f t="shared" ref="BG1915:BG1979" si="749">1/(2*PI()*SQRT(R$1017*$AD$2^2*T1915*U1915))</f>
        <v>996.3330000000002</v>
      </c>
      <c r="BH1915" s="13">
        <f t="shared" ref="BH1915:BH1979" si="750">$X$2/((1/T1915+1/U1915)/(R$1017*$AD$2)-$A1915/(U1915*$AD$2))</f>
        <v>10.898999999999978</v>
      </c>
      <c r="BI1915" s="13"/>
      <c r="BL1915" s="13">
        <f t="shared" ref="BL1915:BL1979" si="751">1/(2*PI()*SQRT(X$1017*$AD$2^2*Z1915*AA1915))</f>
        <v>315.06815879885437</v>
      </c>
      <c r="BM1915" s="13">
        <f t="shared" ref="BM1915:BM1979" si="752">$X$2/((1/Z1915+1/AA1915)/(X$1017*$AD$2)-$A1915/(AA1915*$AD$2))</f>
        <v>34.465664218174979</v>
      </c>
      <c r="BP1915" s="13"/>
      <c r="BQ1915" s="13">
        <f t="shared" ref="BQ1915:BQ1979" si="753">1/(2*PI()*SQRT(AC$1017*$AD$2^2*AE1915*AF1915))</f>
        <v>99.633300000000006</v>
      </c>
      <c r="BR1915" s="13">
        <f t="shared" ref="BR1915:BR1979" si="754">$X$2/((1/AE1915+1/AF1915)/(AC$1017*$AD$2)-$A1915/(AF1915*$AD$2))</f>
        <v>108.98999999999991</v>
      </c>
      <c r="BT1915" s="13"/>
      <c r="BU1915" s="13"/>
      <c r="BV1915" s="13">
        <f t="shared" ref="BV1915:BV1979" si="755">1/(2*PI()*SQRT(AH$1017*$AD$2^2*AJ1915*AK1915))</f>
        <v>31.50681587988543</v>
      </c>
      <c r="BW1915" s="13">
        <f t="shared" ref="BW1915:BW1979" si="756">$X$2/((1/AJ1915+1/AK1915)/(AH$1017*$AD$2)-$A1915/(AK1915*$AD$2))</f>
        <v>344.65664218175044</v>
      </c>
      <c r="CA1915" s="13">
        <f t="shared" ref="CA1915:CA1979" si="757">1/(2*PI()*SQRT(AM$1017*$AD$2^2*AO1915*AP1915))</f>
        <v>9.9633299999999991</v>
      </c>
      <c r="CB1915" s="13">
        <f t="shared" ref="CB1915:CB1979" si="758">$X$2/((1/AO1915+1/AP1915)/(AM$1017*$AD$2)-$A1915/(AP1915*$AD$2))</f>
        <v>1089.9000000000001</v>
      </c>
    </row>
    <row r="1916" spans="1:80" x14ac:dyDescent="0.3">
      <c r="A1916" s="13">
        <f t="shared" si="734"/>
        <v>2.582260190634595</v>
      </c>
      <c r="C1916" s="13">
        <f>IF(F1916&gt;0,SQRT(Sum_Sq($AI$2,V_rtHz($AH$2)/(1+1/$A1916),V_rtHz($AH$2*$A1916)/(1+$A1916),$AN$2*$AH$2/(1+1/$A1916),$AM$2*SQRT(Sum_Sq(F1916,1/($X$2*D$8*(1+C$1017+F1916/E1916))))/SQRT(Sum_Sq($X$2*F1916*D$8,1)),                   $AQ$2*SQRT(Sum_Sq($AH$2/(1+1/$A1916)+F1916*( 1/(C$1017+1+F1916/E1916)-1)/(1+($X$2*F1916*D$8)^2), (F1916^2*D$8*$X$2+1/($X$2*D$8*(C$1017+1+F1916/E1916           )))/(1+($X$2*F1916*D$8)^2))),           V_rtHz(E1916)/($X$2*D$8*(E1916*C$1017+E1916+F1916)),V_rtHz(F1916)*SQRT(Sum_Sq(E1916*D$8*$X$2*C$1017,1))/($X$2*D$8*(E1916*C$1017+E1916+F1916))))/SQRT(Sum_Sq(1/(1+$A1916)+$AC$2/$I$2-1/(1+(1+F1916/E1916)/C$1017),$X$2/$I$2)),IF(F1917&lt;0,"A",C1917))</f>
        <v>1.4875253376133586E-6</v>
      </c>
      <c r="E1916" s="13">
        <f t="shared" si="735"/>
        <v>1017.0098918132719</v>
      </c>
      <c r="F1916" s="12">
        <f t="shared" ref="F1916:F1979" si="759">IF($A1916+(2*$R$2)^-2-1/C$1017&gt;0,       IF( (1+$AC$2*    (1+$A1916)*((1+$A1916)*2*$R$2^2/(1+SQRT(4*$A1916*$R$2^2+1 -4*$R$2^2/C$1017))+1)/$I$2    )^2 + ($X$2* (1+$A1916)*((1+$A1916)*2*$R$2^2/(1+SQRT(4*$A1916*$R$2^2+1 -4*$R$2^2/C$1017))+1)/$I$2   )^2 &lt;$AT$12,                  (1/(2*$R$2)+SQRT($A1916+(2*$R$2)^-2-1/C$1017))/($X$2*D$8), -1),                        IF(F1915&gt;0,F1915,-2))</f>
        <v>9675.9185478987056</v>
      </c>
      <c r="H1916" s="13">
        <f>IF(K1916&gt;0,SQRT(Sum_Sq($AI$2,V_rtHz($AH$2)/(1+1/$A1916),V_rtHz($AH$2*$A1916)/(1+$A1916),$AN$2*$AH$2/(1+1/$A1916),$AM$2*SQRT(Sum_Sq(K1916,1/($X$2*I$8*(1+H$1017+K1916/J1916))))/SQRT(Sum_Sq($X$2*K1916*I$8,1)),                   $AQ$2*SQRT(Sum_Sq($AH$2/(1+1/$A1916)+K1916*( 1/(H$1017+1+K1916/J1916)-1)/(1+($X$2*K1916*I$8)^2), (K1916^2*I$8*$X$2+1/($X$2*I$8*(H$1017+1+K1916/J1916           )))/(1+($X$2*K1916*I$8)^2))),           V_rtHz(J1916)/($X$2*I$8*(J1916*H$1017+J1916+K1916)),V_rtHz(K1916)*SQRT(Sum_Sq(J1916*I$8*$X$2*H$1017,1))/($X$2*I$8*(J1916*H$1017+J1916+K1916))))/SQRT(Sum_Sq(1/(1+$A1916)+$AC$2/$I$2-1/(1+(1+K1916/J1916)/H$1017),$X$2/$I$2)),IF(K1917&lt;0,"A",H1917))</f>
        <v>1.6820528132734707E-6</v>
      </c>
      <c r="J1916" s="13">
        <f t="shared" si="736"/>
        <v>981.351633288161</v>
      </c>
      <c r="K1916" s="12">
        <f t="shared" ref="K1916:K1979" si="760">IF($A1916+(2*$R$2)^-2-1/H$1017&gt;0,       IF( (1+$AC$2*    (1+$A1916)*((1+$A1916)*2*$R$2^2/(1+SQRT(4*$A1916*$R$2^2+1 -4*$R$2^2/H$1017))+1)/$I$2    )^2 + ($X$2* (1+$A1916)*((1+$A1916)*2*$R$2^2/(1+SQRT(4*$A1916*$R$2^2+1 -4*$R$2^2/H$1017))+1)/$I$2   )^2 &lt;$AT$12,                  (1/(2*$R$2)+SQRT($A1916+(2*$R$2)^-2-1/H$1017))/($X$2*I$8), -1),                        IF(K1915&gt;0,K1915,-2))</f>
        <v>31709.743660992761</v>
      </c>
      <c r="M1916" s="13">
        <f>IF(P1916&gt;0,SQRT(Sum_Sq($AI$2,V_rtHz($AH$2)/(1+1/$A1916),V_rtHz($AH$2*$A1916)/(1+$A1916),$AN$2*$AH$2/(1+1/$A1916),$AM$2*SQRT(Sum_Sq(P1916,1/($X$2*N$8*(1+M$1017+P1916/O1916))))/SQRT(Sum_Sq($X$2*P1916*N$8,1)),                   $AQ$2*SQRT(Sum_Sq($AH$2/(1+1/$A1916)+P1916*( 1/(M$1017+1+P1916/O1916)-1)/(1+($X$2*P1916*N$8)^2), (P1916^2*N$8*$X$2+1/($X$2*N$8*(M$1017+1+P1916/O1916           )))/(1+($X$2*P1916*N$8)^2))),           V_rtHz(O1916)/($X$2*N$8*(O1916*M$1017+O1916+P1916)),V_rtHz(P1916)*SQRT(Sum_Sq(O1916*N$8*$X$2*M$1017,1))/($X$2*N$8*(O1916*M$1017+O1916+P1916))))/SQRT(Sum_Sq(1/(1+$A1916)+$AC$2/$I$2-1/(1+(1+P1916/O1916)/M$1017),$X$2/$I$2)),IF(P1917&lt;0,"A",M1917))</f>
        <v>2.2658421707412562E-6</v>
      </c>
      <c r="O1916" s="13">
        <f t="shared" si="737"/>
        <v>970.84014525379519</v>
      </c>
      <c r="P1916" s="12">
        <f t="shared" ref="P1916:P1979" si="761">IF($A1916+(2*$R$2)^-2-1/M$1017&gt;0,       IF( (1+$AC$2*    (1+$A1916)*((1+$A1916)*2*$R$2^2/(1+SQRT(4*$A1916*$R$2^2+1 -4*$R$2^2/M$1017))+1)/$I$2    )^2 + ($X$2* (1+$A1916)*((1+$A1916)*2*$R$2^2/(1+SQRT(4*$A1916*$R$2^2+1 -4*$R$2^2/M$1017))+1)/$I$2   )^2 &lt;$AT$12,                  (1/(2*$R$2)+SQRT($A1916+(2*$R$2)^-2-1/M$1017))/($X$2*N$8), -1),                        IF(P1915&gt;0,P1915,-2))</f>
        <v>101360.7124066754</v>
      </c>
      <c r="R1916" s="13">
        <f>IF(U1916&gt;0,SQRT(Sum_Sq($AI$2,V_rtHz($AH$2)/(1+1/$A1916),V_rtHz($AH$2*$A1916)/(1+$A1916),$AN$2*$AH$2/(1+1/$A1916),$AM$2*SQRT(Sum_Sq(U1916,1/($X$2*S$8*(1+R$1017+U1916/T1916))))/SQRT(Sum_Sq($X$2*U1916*S$8,1)),                   $AQ$2*SQRT(Sum_Sq($AH$2/(1+1/$A1916)+U1916*( 1/(R$1017+1+U1916/T1916)-1)/(1+($X$2*U1916*S$8)^2), (U1916^2*S$8*$X$2+1/($X$2*S$8*(R$1017+1+U1916/T1916           )))/(1+($X$2*U1916*S$8)^2))),           V_rtHz(T1916)/($X$2*S$8*(T1916*R$1017+T1916+U1916)),V_rtHz(U1916)*SQRT(Sum_Sq(T1916*S$8*$X$2*R$1017,1))/($X$2*S$8*(T1916*R$1017+T1916+U1916))))/SQRT(Sum_Sq(1/(1+$A1916)+$AC$2/$I$2-1/(1+(1+U1916/T1916)/R$1017),$X$2/$I$2)),IF(U1917&lt;0,"A",R1917))</f>
        <v>3.5389523376553046E-6</v>
      </c>
      <c r="T1916" s="13">
        <f t="shared" si="738"/>
        <v>967.58642971574227</v>
      </c>
      <c r="U1916" s="12">
        <f t="shared" ref="U1916:U1979" si="762">IF($A1916+(2*$R$2)^-2-1/R$1017&gt;0,       IF( (1+$AC$2*    (1+$A1916)*((1+$A1916)*2*$R$2^2/(1+SQRT(4*$A1916*$R$2^2+1 -4*$R$2^2/R$1017))+1)/$I$2    )^2 + ($X$2* (1+$A1916)*((1+$A1916)*2*$R$2^2/(1+SQRT(4*$A1916*$R$2^2+1 -4*$R$2^2/R$1017))+1)/$I$2   )^2 &lt;$AT$12,                  (1/(2*$R$2)+SQRT($A1916+(2*$R$2)^-2-1/R$1017))/($X$2*S$8), -1),                        IF(U1915&gt;0,U1915,-2))</f>
        <v>321608.56929345452</v>
      </c>
      <c r="X1916" s="13">
        <f>IF(AA1916&gt;0,SQRT(Sum_Sq($AI$2,V_rtHz($AH$2)/(1+1/$A1916),V_rtHz($AH$2*$A1916)/(1+$A1916),$AN$2*$AH$2/(1+1/$A1916),$AM$2*SQRT(Sum_Sq(AA1916,1/($X$2*Y$8*(1+X$1017+AA1916/Z1916))))/SQRT(Sum_Sq($X$2*AA1916*Y$8,1)),                   $AQ$2*SQRT(Sum_Sq($AH$2/(1+1/$A1916)+AA1916*( 1/(X$1017+1+AA1916/Z1916)-1)/(1+($X$2*AA1916*Y$8)^2), (AA1916^2*Y$8*$X$2+1/($X$2*Y$8*(X$1017+1+AA1916/Z1916           )))/(1+($X$2*AA1916*Y$8)^2))),           V_rtHz(Z1916)/($X$2*Y$8*(Z1916*X$1017+Z1916+AA1916)),V_rtHz(AA1916)*SQRT(Sum_Sq(Z1916*Y$8*$X$2*X$1017,1))/($X$2*Y$8*(Z1916*X$1017+Z1916+AA1916))))/SQRT(Sum_Sq(1/(1+$A1916)+$AC$2/$I$2-1/(1+(1+AA1916/Z1916)/X$1017),$X$2/$I$2)),IF(AA1917&lt;0,"A",X1917))</f>
        <v>5.9939725617671226E-6</v>
      </c>
      <c r="Z1916" s="13">
        <f t="shared" si="739"/>
        <v>966.56436753586456</v>
      </c>
      <c r="AA1916" s="12">
        <f t="shared" ref="AA1916:AA1979" si="763">IF($A1916+(2*$R$2)^-2-1/X$1017&gt;0,       IF( (1+$AC$2*    (1+$A1916)*((1+$A1916)*2*$R$2^2/(1+SQRT(4*$A1916*$R$2^2+1 -4*$R$2^2/X$1017))+1)/$I$2    )^2 + ($X$2* (1+$A1916)*((1+$A1916)*2*$R$2^2/(1+SQRT(4*$A1916*$R$2^2+1 -4*$R$2^2/X$1017))+1)/$I$2   )^2 &lt;$AT$12,                  (1/(2*$R$2)+SQRT($A1916+(2*$R$2)^-2-1/X$1017))/($X$2*Y$8), -1),                        IF(AA1915&gt;0,AA1915,-2))</f>
        <v>1018091.0041904019</v>
      </c>
      <c r="AC1916" s="13">
        <f>IF(AF1916&gt;0,SQRT(Sum_Sq($AI$2,V_rtHz($AH$2)/(1+1/$A1916),V_rtHz($AH$2*$A1916)/(1+$A1916),$AN$2*$AH$2/(1+1/$A1916),$AM$2*SQRT(Sum_Sq(AF1916,1/($X$2*AD$8*(1+AC$1017+AF1916/AE1916))))/SQRT(Sum_Sq($X$2*AF1916*AD$8,1)),                   $AQ$2*SQRT(Sum_Sq($AH$2/(1+1/$A1916)+AF1916*( 1/(AC$1017+1+AF1916/AE1916)-1)/(1+($X$2*AF1916*AD$8)^2), (AF1916^2*AD$8*$X$2+1/($X$2*AD$8*(AC$1017+1+AF1916/AE1916           )))/(1+($X$2*AF1916*AD$8)^2))),           V_rtHz(AE1916)/($X$2*AD$8*(AE1916*AC$1017+AE1916+AF1916)),V_rtHz(AF1916)*SQRT(Sum_Sq(AE1916*AD$8*$X$2*AC$1017,1))/($X$2*AD$8*(AE1916*AC$1017+AE1916+AF1916))))/SQRT(Sum_Sq(1/(1+$A1916)+$AC$2/$I$2-1/(1+(1+AF1916/AE1916)/AC$1017),$X$2/$I$2)),IF(AF1917&lt;0,"A",AC1917))</f>
        <v>1.0486773600860106E-5</v>
      </c>
      <c r="AE1916" s="13">
        <f t="shared" si="740"/>
        <v>966.24184292578002</v>
      </c>
      <c r="AF1916" s="12">
        <f t="shared" ref="AF1916:AF1979" si="764">IF($A1916+(2*$R$2)^-2-1/AC$1017&gt;0,       IF( (1+$AC$2*    (1+$A1916)*((1+$A1916)*2*$R$2^2/(1+SQRT(4*$A1916*$R$2^2+1 -4*$R$2^2/AC$1017))+1)/$I$2    )^2 + ($X$2* (1+$A1916)*((1+$A1916)*2*$R$2^2/(1+SQRT(4*$A1916*$R$2^2+1 -4*$R$2^2/AC$1017))+1)/$I$2   )^2 &lt;$AT$12,                  (1/(2*$R$2)+SQRT($A1916+(2*$R$2)^-2-1/AC$1017))/($X$2*AD$8), -1),                        IF(AF1915&gt;0,AF1915,-2))</f>
        <v>3220561.0800953964</v>
      </c>
      <c r="AG1916" s="13"/>
      <c r="AH1916" s="13">
        <f>IF(AK1916&gt;0,SQRT(Sum_Sq($AI$2,V_rtHz($AH$2)/(1+1/$A1916),V_rtHz($AH$2*$A1916)/(1+$A1916),$AN$2*$AH$2/(1+1/$A1916),$AM$2*SQRT(Sum_Sq(AK1916,1/($X$2*AI$8*(1+AH$1017+AK1916/AJ1916))))/SQRT(Sum_Sq($X$2*AK1916*AI$8,1)),                   $AQ$2*SQRT(Sum_Sq($AH$2/(1+1/$A1916)+AK1916*( 1/(AH$1017+1+AK1916/AJ1916)-1)/(1+($X$2*AK1916*AI$8)^2), (AK1916^2*AI$8*$X$2+1/($X$2*AI$8*(AH$1017+1+AK1916/AJ1916           )))/(1+($X$2*AK1916*AI$8)^2))),           V_rtHz(AJ1916)/($X$2*AI$8*(AJ1916*AH$1017+AJ1916+AK1916)),V_rtHz(AK1916)*SQRT(Sum_Sq(AJ1916*AI$8*$X$2*AH$1017,1))/($X$2*AI$8*(AJ1916*AH$1017+AJ1916+AK1916))))/SQRT(Sum_Sq(1/(1+$A1916)+$AC$2/$I$2-1/(1+(1+AK1916/AJ1916)/AH$1017),$X$2/$I$2)),IF(AK1917&lt;0,"A",AH1917))</f>
        <v>1.8557760755510046E-5</v>
      </c>
      <c r="AI1916" s="13"/>
      <c r="AJ1916" s="13">
        <f t="shared" si="741"/>
        <v>966.1399195002781</v>
      </c>
      <c r="AK1916" s="12">
        <f t="shared" ref="AK1916:AK1979" si="765">IF($A1916+(2*$R$2)^-2-1/AH$1017&gt;0,       IF( (1+$AC$2*    (1+$A1916)*((1+$A1916)*2*$R$2^2/(1+SQRT(4*$A1916*$R$2^2+1 -4*$R$2^2/AH$1017))+1)/$I$2    )^2 + ($X$2* (1+$A1916)*((1+$A1916)*2*$R$2^2/(1+SQRT(4*$A1916*$R$2^2+1 -4*$R$2^2/AH$1017))+1)/$I$2   )^2 &lt;$AT$12,                  (1/(2*$R$2)+SQRT($A1916+(2*$R$2)^-2-1/AH$1017))/($X$2*AI$8), -1),                        IF(AK1915&gt;0,AK1915,-2))</f>
        <v>10185382.755618202</v>
      </c>
      <c r="AM1916" s="13">
        <f>IF(AP1916&gt;0,SQRT(Sum_Sq($AI$2,V_rtHz($AH$2)/(1+1/$A1916),V_rtHz($AH$2*$A1916)/(1+$A1916),$AN$2*$AH$2/(1+1/$A1916),$AM$2*SQRT(Sum_Sq(AP1916,1/($X$2*AN$8*(1+AM$1017+AP1916/AO1916))))/SQRT(Sum_Sq($X$2*AP1916*AN$8,1)),                   $AQ$2*SQRT(Sum_Sq($AH$2/(1+1/$A1916)+AP1916*( 1/(AM$1017+1+AP1916/AO1916)-1)/(1+($X$2*AP1916*AN$8)^2), (AP1916^2*AN$8*$X$2+1/($X$2*AN$8*(AM$1017+1+AP1916/AO1916           )))/(1+($X$2*AP1916*AN$8)^2))),           V_rtHz(AO1916)/($X$2*AN$8*(AO1916*AM$1017+AO1916+AP1916)),V_rtHz(AP1916)*SQRT(Sum_Sq(AO1916*AN$8*$X$2*AM$1017,1))/($X$2*AN$8*(AO1916*AM$1017+AO1916+AP1916))))/SQRT(Sum_Sq(1/(1+$A1916)+$AC$2/$I$2-1/(1+(1+AP1916/AO1916)/AM$1017),$X$2/$I$2)),IF(AP1917&lt;0,"A",AM1917))</f>
        <v>3.2989950941809724E-5</v>
      </c>
      <c r="AO1916" s="13">
        <f t="shared" si="742"/>
        <v>966.10769525885985</v>
      </c>
      <c r="AP1916" s="12">
        <f t="shared" ref="AP1916:AP1979" si="766">IF($A1916+(2*$R$2)^-2-1/AM$1017&gt;0,       IF( (1+$AC$2*    (1+$A1916)*((1+$A1916)*2*$R$2^2/(1+SQRT(4*$A1916*$R$2^2+1 -4*$R$2^2/AM$1017))+1)/$I$2    )^2 + ($X$2* (1+$A1916)*((1+$A1916)*2*$R$2^2/(1+SQRT(4*$A1916*$R$2^2+1 -4*$R$2^2/AM$1017))+1)/$I$2   )^2 &lt;$AT$12,                  (1/(2*$R$2)+SQRT($A1916+(2*$R$2)^-2-1/AM$1017))/($X$2*AN$8), -1),                        IF(AP1915&gt;0,AP1915,-2))</f>
        <v>32210082.67046902</v>
      </c>
      <c r="AR1916" s="13">
        <f t="shared" si="743"/>
        <v>31506.815879885424</v>
      </c>
      <c r="AS1916" s="13">
        <f t="shared" si="744"/>
        <v>0.34465664218175168</v>
      </c>
      <c r="AV1916" s="13"/>
      <c r="AW1916" s="13">
        <f t="shared" si="745"/>
        <v>9963.3300000000036</v>
      </c>
      <c r="AX1916" s="13">
        <f t="shared" si="746"/>
        <v>1.089899999999993</v>
      </c>
      <c r="AZ1916" s="13"/>
      <c r="BA1916" s="13"/>
      <c r="BB1916" s="13">
        <f t="shared" si="747"/>
        <v>3150.681587988543</v>
      </c>
      <c r="BC1916" s="13">
        <f t="shared" si="748"/>
        <v>3.4465664218174945</v>
      </c>
      <c r="BD1916" s="13"/>
      <c r="BE1916" s="13"/>
      <c r="BG1916" s="13">
        <f t="shared" si="749"/>
        <v>996.3330000000002</v>
      </c>
      <c r="BH1916" s="13">
        <f t="shared" si="750"/>
        <v>10.899000000000047</v>
      </c>
      <c r="BI1916" s="13"/>
      <c r="BL1916" s="13">
        <f t="shared" si="751"/>
        <v>315.06815879885437</v>
      </c>
      <c r="BM1916" s="13">
        <f t="shared" si="752"/>
        <v>34.465664218175149</v>
      </c>
      <c r="BP1916" s="13"/>
      <c r="BQ1916" s="13">
        <f t="shared" si="753"/>
        <v>99.633299999999991</v>
      </c>
      <c r="BR1916" s="13">
        <f t="shared" si="754"/>
        <v>108.9899999999997</v>
      </c>
      <c r="BT1916" s="13"/>
      <c r="BU1916" s="13"/>
      <c r="BV1916" s="13">
        <f t="shared" si="755"/>
        <v>31.50681587988543</v>
      </c>
      <c r="BW1916" s="13">
        <f t="shared" si="756"/>
        <v>344.65664218175152</v>
      </c>
      <c r="CA1916" s="13">
        <f t="shared" si="757"/>
        <v>9.9633299999999991</v>
      </c>
      <c r="CB1916" s="13">
        <f t="shared" si="758"/>
        <v>1089.9000000000001</v>
      </c>
    </row>
    <row r="1917" spans="1:80" x14ac:dyDescent="0.3">
      <c r="A1917" s="13">
        <f t="shared" si="734"/>
        <v>2.6181830082189856</v>
      </c>
      <c r="C1917" s="13">
        <f>IF(F1917&gt;0,SQRT(Sum_Sq($AI$2,V_rtHz($AH$2)/(1+1/$A1917),V_rtHz($AH$2*$A1917)/(1+$A1917),$AN$2*$AH$2/(1+1/$A1917),$AM$2*SQRT(Sum_Sq(F1917,1/($X$2*D$8*(1+C$1017+F1917/E1917))))/SQRT(Sum_Sq($X$2*F1917*D$8,1)),                   $AQ$2*SQRT(Sum_Sq($AH$2/(1+1/$A1917)+F1917*( 1/(C$1017+1+F1917/E1917)-1)/(1+($X$2*F1917*D$8)^2), (F1917^2*D$8*$X$2+1/($X$2*D$8*(C$1017+1+F1917/E1917           )))/(1+($X$2*F1917*D$8)^2))),           V_rtHz(E1917)/($X$2*D$8*(E1917*C$1017+E1917+F1917)),V_rtHz(F1917)*SQRT(Sum_Sq(E1917*D$8*$X$2*C$1017,1))/($X$2*D$8*(E1917*C$1017+E1917+F1917))))/SQRT(Sum_Sq(1/(1+$A1917)+$AC$2/$I$2-1/(1+(1+F1917/E1917)/C$1017),$X$2/$I$2)),IF(F1918&lt;0,"A",C1918))</f>
        <v>1.5070804171313339E-6</v>
      </c>
      <c r="E1917" s="13">
        <f t="shared" si="735"/>
        <v>1009.4683884736551</v>
      </c>
      <c r="F1917" s="12">
        <f t="shared" si="759"/>
        <v>9748.2050829463005</v>
      </c>
      <c r="H1917" s="13">
        <f>IF(K1917&gt;0,SQRT(Sum_Sq($AI$2,V_rtHz($AH$2)/(1+1/$A1917),V_rtHz($AH$2*$A1917)/(1+$A1917),$AN$2*$AH$2/(1+1/$A1917),$AM$2*SQRT(Sum_Sq(K1917,1/($X$2*I$8*(1+H$1017+K1917/J1917))))/SQRT(Sum_Sq($X$2*K1917*I$8,1)),                   $AQ$2*SQRT(Sum_Sq($AH$2/(1+1/$A1917)+K1917*( 1/(H$1017+1+K1917/J1917)-1)/(1+($X$2*K1917*I$8)^2), (K1917^2*I$8*$X$2+1/($X$2*I$8*(H$1017+1+K1917/J1917           )))/(1+($X$2*K1917*I$8)^2))),           V_rtHz(J1917)/($X$2*I$8*(J1917*H$1017+J1917+K1917)),V_rtHz(K1917)*SQRT(Sum_Sq(J1917*I$8*$X$2*H$1017,1))/($X$2*I$8*(J1917*H$1017+J1917+K1917))))/SQRT(Sum_Sq(1/(1+$A1917)+$AC$2/$I$2-1/(1+(1+K1917/J1917)/H$1017),$X$2/$I$2)),IF(K1918&lt;0,"A",H1918))</f>
        <v>1.7039758371093668E-6</v>
      </c>
      <c r="J1917" s="13">
        <f t="shared" si="736"/>
        <v>974.57770981799513</v>
      </c>
      <c r="K1917" s="12">
        <f t="shared" si="760"/>
        <v>31930.146174465244</v>
      </c>
      <c r="M1917" s="13">
        <f>IF(P1917&gt;0,SQRT(Sum_Sq($AI$2,V_rtHz($AH$2)/(1+1/$A1917),V_rtHz($AH$2*$A1917)/(1+$A1917),$AN$2*$AH$2/(1+1/$A1917),$AM$2*SQRT(Sum_Sq(P1917,1/($X$2*N$8*(1+M$1017+P1917/O1917))))/SQRT(Sum_Sq($X$2*P1917*N$8,1)),                   $AQ$2*SQRT(Sum_Sq($AH$2/(1+1/$A1917)+P1917*( 1/(M$1017+1+P1917/O1917)-1)/(1+($X$2*P1917*N$8)^2), (P1917^2*N$8*$X$2+1/($X$2*N$8*(M$1017+1+P1917/O1917           )))/(1+($X$2*P1917*N$8)^2))),           V_rtHz(O1917)/($X$2*N$8*(O1917*M$1017+O1917+P1917)),V_rtHz(P1917)*SQRT(Sum_Sq(O1917*N$8*$X$2*M$1017,1))/($X$2*N$8*(O1917*M$1017+O1917+P1917))))/SQRT(Sum_Sq(1/(1+$A1917)+$AC$2/$I$2-1/(1+(1+P1917/O1917)/M$1017),$X$2/$I$2)),IF(P1918&lt;0,"A",M1918))</f>
        <v>2.2939758642340755E-6</v>
      </c>
      <c r="O1917" s="13">
        <f t="shared" si="737"/>
        <v>964.28212137493745</v>
      </c>
      <c r="P1917" s="12">
        <f t="shared" si="761"/>
        <v>102050.0604279715</v>
      </c>
      <c r="R1917" s="13">
        <f>IF(U1917&gt;0,SQRT(Sum_Sq($AI$2,V_rtHz($AH$2)/(1+1/$A1917),V_rtHz($AH$2*$A1917)/(1+$A1917),$AN$2*$AH$2/(1+1/$A1917),$AM$2*SQRT(Sum_Sq(U1917,1/($X$2*S$8*(1+R$1017+U1917/T1917))))/SQRT(Sum_Sq($X$2*U1917*S$8,1)),                   $AQ$2*SQRT(Sum_Sq($AH$2/(1+1/$A1917)+U1917*( 1/(R$1017+1+U1917/T1917)-1)/(1+($X$2*U1917*S$8)^2), (U1917^2*S$8*$X$2+1/($X$2*S$8*(R$1017+1+U1917/T1917           )))/(1+($X$2*U1917*S$8)^2))),           V_rtHz(T1917)/($X$2*S$8*(T1917*R$1017+T1917+U1917)),V_rtHz(U1917)*SQRT(Sum_Sq(T1917*S$8*$X$2*R$1017,1))/($X$2*S$8*(T1917*R$1017+T1917+U1917))))/SQRT(Sum_Sq(1/(1+$A1917)+$AC$2/$I$2-1/(1+(1+U1917/T1917)/R$1017),$X$2/$I$2)),IF(U1918&lt;0,"A",R1918))</f>
        <v>3.581178248789209E-6</v>
      </c>
      <c r="T1917" s="13">
        <f t="shared" si="738"/>
        <v>961.09429382037058</v>
      </c>
      <c r="U1917" s="12">
        <f t="shared" si="762"/>
        <v>323781.01642002061</v>
      </c>
      <c r="X1917" s="13">
        <f>IF(AA1917&gt;0,SQRT(Sum_Sq($AI$2,V_rtHz($AH$2)/(1+1/$A1917),V_rtHz($AH$2*$A1917)/(1+$A1917),$AN$2*$AH$2/(1+1/$A1917),$AM$2*SQRT(Sum_Sq(AA1917,1/($X$2*Y$8*(1+X$1017+AA1917/Z1917))))/SQRT(Sum_Sq($X$2*AA1917*Y$8,1)),                   $AQ$2*SQRT(Sum_Sq($AH$2/(1+1/$A1917)+AA1917*( 1/(X$1017+1+AA1917/Z1917)-1)/(1+($X$2*AA1917*Y$8)^2), (AA1917^2*Y$8*$X$2+1/($X$2*Y$8*(X$1017+1+AA1917/Z1917           )))/(1+($X$2*AA1917*Y$8)^2))),           V_rtHz(Z1917)/($X$2*Y$8*(Z1917*X$1017+Z1917+AA1917)),V_rtHz(AA1917)*SQRT(Sum_Sq(Z1917*Y$8*$X$2*X$1017,1))/($X$2*Y$8*(Z1917*X$1017+Z1917+AA1917))))/SQRT(Sum_Sq(1/(1+$A1917)+$AC$2/$I$2-1/(1+(1+AA1917/Z1917)/X$1017),$X$2/$I$2)),IF(AA1918&lt;0,"A",X1918))</f>
        <v>6.0641548377260985E-6</v>
      </c>
      <c r="Z1917" s="13">
        <f t="shared" si="739"/>
        <v>960.09283708434566</v>
      </c>
      <c r="AA1917" s="12">
        <f t="shared" si="763"/>
        <v>1024953.4727783814</v>
      </c>
      <c r="AC1917" s="13">
        <f>IF(AF1917&gt;0,SQRT(Sum_Sq($AI$2,V_rtHz($AH$2)/(1+1/$A1917),V_rtHz($AH$2*$A1917)/(1+$A1917),$AN$2*$AH$2/(1+1/$A1917),$AM$2*SQRT(Sum_Sq(AF1917,1/($X$2*AD$8*(1+AC$1017+AF1917/AE1917))))/SQRT(Sum_Sq($X$2*AF1917*AD$8,1)),                   $AQ$2*SQRT(Sum_Sq($AH$2/(1+1/$A1917)+AF1917*( 1/(AC$1017+1+AF1917/AE1917)-1)/(1+($X$2*AF1917*AD$8)^2), (AF1917^2*AD$8*$X$2+1/($X$2*AD$8*(AC$1017+1+AF1917/AE1917           )))/(1+($X$2*AF1917*AD$8)^2))),           V_rtHz(AE1917)/($X$2*AD$8*(AE1917*AC$1017+AE1917+AF1917)),V_rtHz(AF1917)*SQRT(Sum_Sq(AE1917*AD$8*$X$2*AC$1017,1))/($X$2*AD$8*(AE1917*AC$1017+AE1917+AF1917))))/SQRT(Sum_Sq(1/(1+$A1917)+$AC$2/$I$2-1/(1+(1+AF1917/AE1917)/AC$1017),$X$2/$I$2)),IF(AF1918&lt;0,"A",AC1918))</f>
        <v>1.0608723304463804E-5</v>
      </c>
      <c r="AE1917" s="13">
        <f t="shared" si="740"/>
        <v>959.77680572695692</v>
      </c>
      <c r="AF1917" s="12">
        <f t="shared" si="764"/>
        <v>3242254.7145525534</v>
      </c>
      <c r="AG1917" s="13"/>
      <c r="AH1917" s="13">
        <f>IF(AK1917&gt;0,SQRT(Sum_Sq($AI$2,V_rtHz($AH$2)/(1+1/$A1917),V_rtHz($AH$2*$A1917)/(1+$A1917),$AN$2*$AH$2/(1+1/$A1917),$AM$2*SQRT(Sum_Sq(AK1917,1/($X$2*AI$8*(1+AH$1017+AK1917/AJ1917))))/SQRT(Sum_Sq($X$2*AK1917*AI$8,1)),                   $AQ$2*SQRT(Sum_Sq($AH$2/(1+1/$A1917)+AK1917*( 1/(AH$1017+1+AK1917/AJ1917)-1)/(1+($X$2*AK1917*AI$8)^2), (AK1917^2*AI$8*$X$2+1/($X$2*AI$8*(AH$1017+1+AK1917/AJ1917           )))/(1+($X$2*AK1917*AI$8)^2))),           V_rtHz(AJ1917)/($X$2*AI$8*(AJ1917*AH$1017+AJ1917+AK1917)),V_rtHz(AK1917)*SQRT(Sum_Sq(AJ1917*AI$8*$X$2*AH$1017,1))/($X$2*AI$8*(AJ1917*AH$1017+AJ1917+AK1917))))/SQRT(Sum_Sq(1/(1+$A1917)+$AC$2/$I$2-1/(1+(1+AK1917/AJ1917)/AH$1017),$X$2/$I$2)),IF(AK1918&lt;0,"A",AH1918))</f>
        <v>1.8773125357262082E-5</v>
      </c>
      <c r="AI1917" s="13"/>
      <c r="AJ1917" s="13">
        <f t="shared" si="741"/>
        <v>959.67693338017204</v>
      </c>
      <c r="AK1917" s="12">
        <f t="shared" si="765"/>
        <v>10253976.659553843</v>
      </c>
      <c r="AM1917" s="13">
        <f>IF(AP1917&gt;0,SQRT(Sum_Sq($AI$2,V_rtHz($AH$2)/(1+1/$A1917),V_rtHz($AH$2*$A1917)/(1+$A1917),$AN$2*$AH$2/(1+1/$A1917),$AM$2*SQRT(Sum_Sq(AP1917,1/($X$2*AN$8*(1+AM$1017+AP1917/AO1917))))/SQRT(Sum_Sq($X$2*AP1917*AN$8,1)),                   $AQ$2*SQRT(Sum_Sq($AH$2/(1+1/$A1917)+AP1917*( 1/(AM$1017+1+AP1917/AO1917)-1)/(1+($X$2*AP1917*AN$8)^2), (AP1917^2*AN$8*$X$2+1/($X$2*AN$8*(AM$1017+1+AP1917/AO1917           )))/(1+($X$2*AP1917*AN$8)^2))),           V_rtHz(AO1917)/($X$2*AN$8*(AO1917*AM$1017+AO1917+AP1917)),V_rtHz(AP1917)*SQRT(Sum_Sq(AO1917*AN$8*$X$2*AM$1017,1))/($X$2*AN$8*(AO1917*AM$1017+AO1917+AP1917))))/SQRT(Sum_Sq(1/(1+$A1917)+$AC$2/$I$2-1/(1+(1+AP1917/AO1917)/AM$1017),$X$2/$I$2)),IF(AP1918&lt;0,"A",AM1918))</f>
        <v>3.3372823662448601E-5</v>
      </c>
      <c r="AO1917" s="13">
        <f t="shared" si="742"/>
        <v>959.64535752023835</v>
      </c>
      <c r="AP1917" s="12">
        <f t="shared" si="766"/>
        <v>32426988.250404678</v>
      </c>
      <c r="AR1917" s="13">
        <f t="shared" si="743"/>
        <v>31506.815879885424</v>
      </c>
      <c r="AS1917" s="13">
        <f t="shared" si="744"/>
        <v>0.34465664218175168</v>
      </c>
      <c r="AV1917" s="13"/>
      <c r="AW1917" s="13">
        <f t="shared" si="745"/>
        <v>9963.3300000000036</v>
      </c>
      <c r="AX1917" s="13">
        <f t="shared" si="746"/>
        <v>1.089899999999993</v>
      </c>
      <c r="AZ1917" s="13"/>
      <c r="BA1917" s="13"/>
      <c r="BB1917" s="13">
        <f t="shared" si="747"/>
        <v>3150.681587988543</v>
      </c>
      <c r="BC1917" s="13">
        <f t="shared" si="748"/>
        <v>3.4465664218174945</v>
      </c>
      <c r="BD1917" s="13"/>
      <c r="BE1917" s="13"/>
      <c r="BG1917" s="13">
        <f t="shared" si="749"/>
        <v>996.3330000000002</v>
      </c>
      <c r="BH1917" s="13">
        <f t="shared" si="750"/>
        <v>10.899000000000047</v>
      </c>
      <c r="BI1917" s="13"/>
      <c r="BL1917" s="13">
        <f t="shared" si="751"/>
        <v>315.06815879885437</v>
      </c>
      <c r="BM1917" s="13">
        <f t="shared" si="752"/>
        <v>34.465664218174979</v>
      </c>
      <c r="BP1917" s="13"/>
      <c r="BQ1917" s="13">
        <f t="shared" si="753"/>
        <v>99.633300000000006</v>
      </c>
      <c r="BR1917" s="13">
        <f t="shared" si="754"/>
        <v>108.99000000000099</v>
      </c>
      <c r="BT1917" s="13"/>
      <c r="BU1917" s="13"/>
      <c r="BV1917" s="13">
        <f t="shared" si="755"/>
        <v>31.50681587988543</v>
      </c>
      <c r="BW1917" s="13">
        <f t="shared" si="756"/>
        <v>344.65664218175152</v>
      </c>
      <c r="CA1917" s="13">
        <f t="shared" si="757"/>
        <v>9.9633299999999991</v>
      </c>
      <c r="CB1917" s="13">
        <f t="shared" si="758"/>
        <v>1089.8999999999949</v>
      </c>
    </row>
    <row r="1918" spans="1:80" x14ac:dyDescent="0.3">
      <c r="A1918" s="13">
        <f t="shared" si="734"/>
        <v>2.6546055619755418</v>
      </c>
      <c r="C1918" s="13">
        <f>IF(F1918&gt;0,SQRT(Sum_Sq($AI$2,V_rtHz($AH$2)/(1+1/$A1918),V_rtHz($AH$2*$A1918)/(1+$A1918),$AN$2*$AH$2/(1+1/$A1918),$AM$2*SQRT(Sum_Sq(F1918,1/($X$2*D$8*(1+C$1017+F1918/E1918))))/SQRT(Sum_Sq($X$2*F1918*D$8,1)),                   $AQ$2*SQRT(Sum_Sq($AH$2/(1+1/$A1918)+F1918*( 1/(C$1017+1+F1918/E1918)-1)/(1+($X$2*F1918*D$8)^2), (F1918^2*D$8*$X$2+1/($X$2*D$8*(C$1017+1+F1918/E1918           )))/(1+($X$2*F1918*D$8)^2))),           V_rtHz(E1918)/($X$2*D$8*(E1918*C$1017+E1918+F1918)),V_rtHz(F1918)*SQRT(Sum_Sq(E1918*D$8*$X$2*C$1017,1))/($X$2*D$8*(E1918*C$1017+E1918+F1918))))/SQRT(Sum_Sq(1/(1+$A1918)+$AC$2/$I$2-1/(1+(1+F1918/E1918)/C$1017),$X$2/$I$2)),IF(F1919&lt;0,"A",C1919))</f>
        <v>1.5270060031883384E-6</v>
      </c>
      <c r="E1918" s="13">
        <f t="shared" si="735"/>
        <v>1001.9923703641011</v>
      </c>
      <c r="F1918" s="12">
        <f t="shared" si="759"/>
        <v>9820.9379299132579</v>
      </c>
      <c r="H1918" s="13">
        <f>IF(K1918&gt;0,SQRT(Sum_Sq($AI$2,V_rtHz($AH$2)/(1+1/$A1918),V_rtHz($AH$2*$A1918)/(1+$A1918),$AN$2*$AH$2/(1+1/$A1918),$AM$2*SQRT(Sum_Sq(K1918,1/($X$2*I$8*(1+H$1017+K1918/J1918))))/SQRT(Sum_Sq($X$2*K1918*I$8,1)),                   $AQ$2*SQRT(Sum_Sq($AH$2/(1+1/$A1918)+K1918*( 1/(H$1017+1+K1918/J1918)-1)/(1+($X$2*K1918*I$8)^2), (K1918^2*I$8*$X$2+1/($X$2*I$8*(H$1017+1+K1918/J1918           )))/(1+($X$2*K1918*I$8)^2))),           V_rtHz(J1918)/($X$2*I$8*(J1918*H$1017+J1918+K1918)),V_rtHz(K1918)*SQRT(Sum_Sq(J1918*I$8*$X$2*H$1017,1))/($X$2*I$8*(J1918*H$1017+J1918+K1918))))/SQRT(Sum_Sq(1/(1+$A1918)+$AC$2/$I$2-1/(1+(1+K1918/J1918)/H$1017),$X$2/$I$2)),IF(K1919&lt;0,"A",H1919))</f>
        <v>1.7262994301370149E-6</v>
      </c>
      <c r="J1918" s="13">
        <f t="shared" si="736"/>
        <v>967.85212252642896</v>
      </c>
      <c r="K1918" s="12">
        <f t="shared" si="760"/>
        <v>32152.028195830517</v>
      </c>
      <c r="M1918" s="13">
        <f>IF(P1918&gt;0,SQRT(Sum_Sq($AI$2,V_rtHz($AH$2)/(1+1/$A1918),V_rtHz($AH$2*$A1918)/(1+$A1918),$AN$2*$AH$2/(1+1/$A1918),$AM$2*SQRT(Sum_Sq(P1918,1/($X$2*N$8*(1+M$1017+P1918/O1918))))/SQRT(Sum_Sq($X$2*P1918*N$8,1)),                   $AQ$2*SQRT(Sum_Sq($AH$2/(1+1/$A1918)+P1918*( 1/(M$1017+1+P1918/O1918)-1)/(1+($X$2*P1918*N$8)^2), (P1918^2*N$8*$X$2+1/($X$2*N$8*(M$1017+1+P1918/O1918           )))/(1+($X$2*P1918*N$8)^2))),           V_rtHz(O1918)/($X$2*N$8*(O1918*M$1017+O1918+P1918)),V_rtHz(P1918)*SQRT(Sum_Sq(O1918*N$8*$X$2*M$1017,1))/($X$2*N$8*(O1918*M$1017+O1918+P1918))))/SQRT(Sum_Sq(1/(1+$A1918)+$AC$2/$I$2-1/(1+(1+P1918/O1918)/M$1017),$X$2/$I$2)),IF(P1919&lt;0,"A",M1919))</f>
        <v>2.3226031844622002E-6</v>
      </c>
      <c r="O1918" s="13">
        <f t="shared" si="737"/>
        <v>957.76796734595484</v>
      </c>
      <c r="P1918" s="12">
        <f t="shared" si="761"/>
        <v>102744.14274744698</v>
      </c>
      <c r="R1918" s="13">
        <f>IF(U1918&gt;0,SQRT(Sum_Sq($AI$2,V_rtHz($AH$2)/(1+1/$A1918),V_rtHz($AH$2*$A1918)/(1+$A1918),$AN$2*$AH$2/(1+1/$A1918),$AM$2*SQRT(Sum_Sq(U1918,1/($X$2*S$8*(1+R$1017+U1918/T1918))))/SQRT(Sum_Sq($X$2*U1918*S$8,1)),                   $AQ$2*SQRT(Sum_Sq($AH$2/(1+1/$A1918)+U1918*( 1/(R$1017+1+U1918/T1918)-1)/(1+($X$2*U1918*S$8)^2), (U1918^2*S$8*$X$2+1/($X$2*S$8*(R$1017+1+U1918/T1918           )))/(1+($X$2*U1918*S$8)^2))),           V_rtHz(T1918)/($X$2*S$8*(T1918*R$1017+T1918+U1918)),V_rtHz(U1918)*SQRT(Sum_Sq(T1918*S$8*$X$2*R$1017,1))/($X$2*S$8*(T1918*R$1017+T1918+U1918))))/SQRT(Sum_Sq(1/(1+$A1918)+$AC$2/$I$2-1/(1+(1+U1918/T1918)/R$1017),$X$2/$I$2)),IF(U1919&lt;0,"A",R1919))</f>
        <v>3.6241200385398893E-6</v>
      </c>
      <c r="T1918" s="13">
        <f t="shared" si="738"/>
        <v>954.64469655357209</v>
      </c>
      <c r="U1918" s="12">
        <f t="shared" si="762"/>
        <v>325968.48696909792</v>
      </c>
      <c r="X1918" s="13">
        <f>IF(AA1918&gt;0,SQRT(Sum_Sq($AI$2,V_rtHz($AH$2)/(1+1/$A1918),V_rtHz($AH$2*$A1918)/(1+$A1918),$AN$2*$AH$2/(1+1/$A1918),$AM$2*SQRT(Sum_Sq(AA1918,1/($X$2*Y$8*(1+X$1017+AA1918/Z1918))))/SQRT(Sum_Sq($X$2*AA1918*Y$8,1)),                   $AQ$2*SQRT(Sum_Sq($AH$2/(1+1/$A1918)+AA1918*( 1/(X$1017+1+AA1918/Z1918)-1)/(1+($X$2*AA1918*Y$8)^2), (AA1918^2*Y$8*$X$2+1/($X$2*Y$8*(X$1017+1+AA1918/Z1918           )))/(1+($X$2*AA1918*Y$8)^2))),           V_rtHz(Z1918)/($X$2*Y$8*(Z1918*X$1017+Z1918+AA1918)),V_rtHz(AA1918)*SQRT(Sum_Sq(Z1918*Y$8*$X$2*X$1017,1))/($X$2*Y$8*(Z1918*X$1017+Z1918+AA1918))))/SQRT(Sum_Sq(1/(1+$A1918)+$AC$2/$I$2-1/(1+(1+AA1918/Z1918)/X$1017),$X$2/$I$2)),IF(AA1919&lt;0,"A",X1919))</f>
        <v>6.1355061998901682E-6</v>
      </c>
      <c r="Z1918" s="13">
        <f t="shared" si="739"/>
        <v>953.66343201251141</v>
      </c>
      <c r="AA1918" s="12">
        <f t="shared" si="763"/>
        <v>1031863.5008187448</v>
      </c>
      <c r="AC1918" s="13">
        <f>IF(AF1918&gt;0,SQRT(Sum_Sq($AI$2,V_rtHz($AH$2)/(1+1/$A1918),V_rtHz($AH$2*$A1918)/(1+$A1918),$AN$2*$AH$2/(1+1/$A1918),$AM$2*SQRT(Sum_Sq(AF1918,1/($X$2*AD$8*(1+AC$1017+AF1918/AE1918))))/SQRT(Sum_Sq($X$2*AF1918*AD$8,1)),                   $AQ$2*SQRT(Sum_Sq($AH$2/(1+1/$A1918)+AF1918*( 1/(AC$1017+1+AF1918/AE1918)-1)/(1+($X$2*AF1918*AD$8)^2), (AF1918^2*AD$8*$X$2+1/($X$2*AD$8*(AC$1017+1+AF1918/AE1918           )))/(1+($X$2*AF1918*AD$8)^2))),           V_rtHz(AE1918)/($X$2*AD$8*(AE1918*AC$1017+AE1918+AF1918)),V_rtHz(AF1918)*SQRT(Sum_Sq(AE1918*AD$8*$X$2*AC$1017,1))/($X$2*AD$8*(AE1918*AC$1017+AE1918+AF1918))))/SQRT(Sum_Sq(1/(1+$A1918)+$AC$2/$I$2-1/(1+(1+AF1918/AE1918)/AC$1017),$X$2/$I$2)),IF(AF1919&lt;0,"A",AC1919))</f>
        <v>1.0732690971624534E-5</v>
      </c>
      <c r="AE1918" s="13">
        <f t="shared" si="740"/>
        <v>953.35376398712151</v>
      </c>
      <c r="AF1918" s="12">
        <f t="shared" si="764"/>
        <v>3264098.7960985834</v>
      </c>
      <c r="AG1918" s="13"/>
      <c r="AH1918" s="13">
        <f>IF(AK1918&gt;0,SQRT(Sum_Sq($AI$2,V_rtHz($AH$2)/(1+1/$A1918),V_rtHz($AH$2*$A1918)/(1+$A1918),$AN$2*$AH$2/(1+1/$A1918),$AM$2*SQRT(Sum_Sq(AK1918,1/($X$2*AI$8*(1+AH$1017+AK1918/AJ1918))))/SQRT(Sum_Sq($X$2*AK1918*AI$8,1)),                   $AQ$2*SQRT(Sum_Sq($AH$2/(1+1/$A1918)+AK1918*( 1/(AH$1017+1+AK1918/AJ1918)-1)/(1+($X$2*AK1918*AI$8)^2), (AK1918^2*AI$8*$X$2+1/($X$2*AI$8*(AH$1017+1+AK1918/AJ1918           )))/(1+($X$2*AK1918*AI$8)^2))),           V_rtHz(AJ1918)/($X$2*AI$8*(AJ1918*AH$1017+AJ1918+AK1918)),V_rtHz(AK1918)*SQRT(Sum_Sq(AJ1918*AI$8*$X$2*AH$1017,1))/($X$2*AI$8*(AJ1918*AH$1017+AJ1918+AK1918))))/SQRT(Sum_Sq(1/(1+$A1918)+$AC$2/$I$2-1/(1+(1+AK1918/AJ1918)/AH$1017),$X$2/$I$2)),IF(AK1919&lt;0,"A",AH1919))</f>
        <v>1.8992046404265268E-5</v>
      </c>
      <c r="AI1918" s="13"/>
      <c r="AJ1918" s="13">
        <f t="shared" si="741"/>
        <v>953.25590171015654</v>
      </c>
      <c r="AK1918" s="12">
        <f t="shared" si="765"/>
        <v>10323046.369750731</v>
      </c>
      <c r="AM1918" s="13">
        <f>IF(AP1918&gt;0,SQRT(Sum_Sq($AI$2,V_rtHz($AH$2)/(1+1/$A1918),V_rtHz($AH$2*$A1918)/(1+$A1918),$AN$2*$AH$2/(1+1/$A1918),$AM$2*SQRT(Sum_Sq(AP1918,1/($X$2*AN$8*(1+AM$1017+AP1918/AO1918))))/SQRT(Sum_Sq($X$2*AP1918*AN$8,1)),                   $AQ$2*SQRT(Sum_Sq($AH$2/(1+1/$A1918)+AP1918*( 1/(AM$1017+1+AP1918/AO1918)-1)/(1+($X$2*AP1918*AN$8)^2), (AP1918^2*AN$8*$X$2+1/($X$2*AN$8*(AM$1017+1+AP1918/AO1918           )))/(1+($X$2*AP1918*AN$8)^2))),           V_rtHz(AO1918)/($X$2*AN$8*(AO1918*AM$1017+AO1918+AP1918)),V_rtHz(AP1918)*SQRT(Sum_Sq(AO1918*AN$8*$X$2*AM$1017,1))/($X$2*AN$8*(AO1918*AM$1017+AO1918+AP1918))))/SQRT(Sum_Sq(1/(1+$A1918)+$AC$2/$I$2-1/(1+(1+AP1918/AO1918)/AM$1017),$X$2/$I$2)),IF(AP1919&lt;0,"A",AM1919))</f>
        <v>3.3762018572621935E-5</v>
      </c>
      <c r="AO1918" s="13">
        <f t="shared" si="742"/>
        <v>953.22496127110833</v>
      </c>
      <c r="AP1918" s="12">
        <f t="shared" si="766"/>
        <v>32645398.512611683</v>
      </c>
      <c r="AR1918" s="13">
        <f t="shared" si="743"/>
        <v>31506.815879885424</v>
      </c>
      <c r="AS1918" s="13">
        <f t="shared" si="744"/>
        <v>0.34465664218175279</v>
      </c>
      <c r="AV1918" s="13"/>
      <c r="AW1918" s="13">
        <f t="shared" si="745"/>
        <v>9963.3300000000036</v>
      </c>
      <c r="AX1918" s="13">
        <f t="shared" si="746"/>
        <v>1.089899999999993</v>
      </c>
      <c r="AZ1918" s="13"/>
      <c r="BA1918" s="13"/>
      <c r="BB1918" s="13">
        <f t="shared" si="747"/>
        <v>3150.681587988543</v>
      </c>
      <c r="BC1918" s="13">
        <f t="shared" si="748"/>
        <v>3.4465664218174878</v>
      </c>
      <c r="BD1918" s="13"/>
      <c r="BE1918" s="13"/>
      <c r="BG1918" s="13">
        <f t="shared" si="749"/>
        <v>996.3330000000002</v>
      </c>
      <c r="BH1918" s="13">
        <f t="shared" si="750"/>
        <v>10.899000000000047</v>
      </c>
      <c r="BI1918" s="13"/>
      <c r="BL1918" s="13">
        <f t="shared" si="751"/>
        <v>315.06815879885437</v>
      </c>
      <c r="BM1918" s="13">
        <f t="shared" si="752"/>
        <v>34.465664218174979</v>
      </c>
      <c r="BP1918" s="13"/>
      <c r="BQ1918" s="13">
        <f t="shared" si="753"/>
        <v>99.633300000000006</v>
      </c>
      <c r="BR1918" s="13">
        <f t="shared" si="754"/>
        <v>108.98999999999991</v>
      </c>
      <c r="BT1918" s="13"/>
      <c r="BU1918" s="13"/>
      <c r="BV1918" s="13">
        <f t="shared" si="755"/>
        <v>31.50681587988543</v>
      </c>
      <c r="BW1918" s="13">
        <f t="shared" si="756"/>
        <v>344.65664218175044</v>
      </c>
      <c r="CA1918" s="13">
        <f t="shared" si="757"/>
        <v>9.9633299999999991</v>
      </c>
      <c r="CB1918" s="13">
        <f t="shared" si="758"/>
        <v>1089.9000000000001</v>
      </c>
    </row>
    <row r="1919" spans="1:80" x14ac:dyDescent="0.3">
      <c r="A1919" s="13">
        <f t="shared" si="734"/>
        <v>2.6915348039269102</v>
      </c>
      <c r="C1919" s="13">
        <f>IF(F1919&gt;0,SQRT(Sum_Sq($AI$2,V_rtHz($AH$2)/(1+1/$A1919),V_rtHz($AH$2*$A1919)/(1+$A1919),$AN$2*$AH$2/(1+1/$A1919),$AM$2*SQRT(Sum_Sq(F1919,1/($X$2*D$8*(1+C$1017+F1919/E1919))))/SQRT(Sum_Sq($X$2*F1919*D$8,1)),                   $AQ$2*SQRT(Sum_Sq($AH$2/(1+1/$A1919)+F1919*( 1/(C$1017+1+F1919/E1919)-1)/(1+($X$2*F1919*D$8)^2), (F1919^2*D$8*$X$2+1/($X$2*D$8*(C$1017+1+F1919/E1919           )))/(1+($X$2*F1919*D$8)^2))),           V_rtHz(E1919)/($X$2*D$8*(E1919*C$1017+E1919+F1919)),V_rtHz(F1919)*SQRT(Sum_Sq(E1919*D$8*$X$2*C$1017,1))/($X$2*D$8*(E1919*C$1017+E1919+F1919))))/SQRT(Sum_Sq(1/(1+$A1919)+$AC$2/$I$2-1/(1+(1+F1919/E1919)/C$1017),$X$2/$I$2)),IF(F1920&lt;0,"A",C1920))</f>
        <v>1.5473091005872392E-6</v>
      </c>
      <c r="E1919" s="13">
        <f t="shared" si="735"/>
        <v>994.5810439104232</v>
      </c>
      <c r="F1919" s="12">
        <f t="shared" si="759"/>
        <v>9894.1206811083939</v>
      </c>
      <c r="H1919" s="13">
        <f>IF(K1919&gt;0,SQRT(Sum_Sq($AI$2,V_rtHz($AH$2)/(1+1/$A1919),V_rtHz($AH$2*$A1919)/(1+$A1919),$AN$2*$AH$2/(1+1/$A1919),$AM$2*SQRT(Sum_Sq(K1919,1/($X$2*I$8*(1+H$1017+K1919/J1919))))/SQRT(Sum_Sq($X$2*K1919*I$8,1)),                   $AQ$2*SQRT(Sum_Sq($AH$2/(1+1/$A1919)+K1919*( 1/(H$1017+1+K1919/J1919)-1)/(1+($X$2*K1919*I$8)^2), (K1919^2*I$8*$X$2+1/($X$2*I$8*(H$1017+1+K1919/J1919           )))/(1+($X$2*K1919*I$8)^2))),           V_rtHz(J1919)/($X$2*I$8*(J1919*H$1017+J1919+K1919)),V_rtHz(K1919)*SQRT(Sum_Sq(J1919*I$8*$X$2*H$1017,1))/($X$2*I$8*(J1919*H$1017+J1919+K1919))))/SQRT(Sum_Sq(1/(1+$A1919)+$AC$2/$I$2-1/(1+(1+K1919/J1919)/H$1017),$X$2/$I$2)),IF(K1920&lt;0,"A",H1920))</f>
        <v>1.7490311170122147E-6</v>
      </c>
      <c r="J1919" s="13">
        <f t="shared" si="736"/>
        <v>961.17448440761484</v>
      </c>
      <c r="K1919" s="12">
        <f t="shared" si="760"/>
        <v>32375.400343718924</v>
      </c>
      <c r="M1919" s="13">
        <f>IF(P1919&gt;0,SQRT(Sum_Sq($AI$2,V_rtHz($AH$2)/(1+1/$A1919),V_rtHz($AH$2*$A1919)/(1+$A1919),$AN$2*$AH$2/(1+1/$A1919),$AM$2*SQRT(Sum_Sq(P1919,1/($X$2*N$8*(1+M$1017+P1919/O1919))))/SQRT(Sum_Sq($X$2*P1919*N$8,1)),                   $AQ$2*SQRT(Sum_Sq($AH$2/(1+1/$A1919)+P1919*( 1/(M$1017+1+P1919/O1919)-1)/(1+($X$2*P1919*N$8)^2), (P1919^2*N$8*$X$2+1/($X$2*N$8*(M$1017+1+P1919/O1919           )))/(1+($X$2*P1919*N$8)^2))),           V_rtHz(O1919)/($X$2*N$8*(O1919*M$1017+O1919+P1919)),V_rtHz(P1919)*SQRT(Sum_Sq(O1919*N$8*$X$2*M$1017,1))/($X$2*N$8*(O1919*M$1017+O1919+P1919))))/SQRT(Sum_Sq(1/(1+$A1919)+$AC$2/$I$2-1/(1+(1+P1919/O1919)/M$1017),$X$2/$I$2)),IF(P1920&lt;0,"A",M1920))</f>
        <v>2.3517330415665161E-6</v>
      </c>
      <c r="O1919" s="13">
        <f t="shared" si="737"/>
        <v>951.29738984017092</v>
      </c>
      <c r="P1919" s="12">
        <f t="shared" si="761"/>
        <v>103442.99249308159</v>
      </c>
      <c r="R1919" s="13">
        <f>IF(U1919&gt;0,SQRT(Sum_Sq($AI$2,V_rtHz($AH$2)/(1+1/$A1919),V_rtHz($AH$2*$A1919)/(1+$A1919),$AN$2*$AH$2/(1+1/$A1919),$AM$2*SQRT(Sum_Sq(U1919,1/($X$2*S$8*(1+R$1017+U1919/T1919))))/SQRT(Sum_Sq($X$2*U1919*S$8,1)),                   $AQ$2*SQRT(Sum_Sq($AH$2/(1+1/$A1919)+U1919*( 1/(R$1017+1+U1919/T1919)-1)/(1+($X$2*U1919*S$8)^2), (U1919^2*S$8*$X$2+1/($X$2*S$8*(R$1017+1+U1919/T1919           )))/(1+($X$2*U1919*S$8)^2))),           V_rtHz(T1919)/($X$2*S$8*(T1919*R$1017+T1919+U1919)),V_rtHz(U1919)*SQRT(Sum_Sq(T1919*S$8*$X$2*R$1017,1))/($X$2*S$8*(T1919*R$1017+T1919+U1919))))/SQRT(Sum_Sq(1/(1+$A1919)+$AC$2/$I$2-1/(1+(1+U1919/T1919)/R$1017),$X$2/$I$2)),IF(U1920&lt;0,"A",R1920))</f>
        <v>3.6677900845379145E-6</v>
      </c>
      <c r="T1919" s="13">
        <f t="shared" si="738"/>
        <v>948.23737143946823</v>
      </c>
      <c r="U1919" s="12">
        <f t="shared" si="762"/>
        <v>328171.08532249648</v>
      </c>
      <c r="X1919" s="13">
        <f>IF(AA1919&gt;0,SQRT(Sum_Sq($AI$2,V_rtHz($AH$2)/(1+1/$A1919),V_rtHz($AH$2*$A1919)/(1+$A1919),$AN$2*$AH$2/(1+1/$A1919),$AM$2*SQRT(Sum_Sq(AA1919,1/($X$2*Y$8*(1+X$1017+AA1919/Z1919))))/SQRT(Sum_Sq($X$2*AA1919*Y$8,1)),                   $AQ$2*SQRT(Sum_Sq($AH$2/(1+1/$A1919)+AA1919*( 1/(X$1017+1+AA1919/Z1919)-1)/(1+($X$2*AA1919*Y$8)^2), (AA1919^2*Y$8*$X$2+1/($X$2*Y$8*(X$1017+1+AA1919/Z1919           )))/(1+($X$2*AA1919*Y$8)^2))),           V_rtHz(Z1919)/($X$2*Y$8*(Z1919*X$1017+Z1919+AA1919)),V_rtHz(AA1919)*SQRT(Sum_Sq(Z1919*Y$8*$X$2*X$1017,1))/($X$2*Y$8*(Z1919*X$1017+Z1919+AA1919))))/SQRT(Sum_Sq(1/(1+$A1919)+$AC$2/$I$2-1/(1+(1+AA1919/Z1919)/X$1017),$X$2/$I$2)),IF(AA1920&lt;0,"A",X1920))</f>
        <v>6.2080463685861919E-6</v>
      </c>
      <c r="Z1919" s="13">
        <f t="shared" si="739"/>
        <v>947.27589407682035</v>
      </c>
      <c r="AA1919" s="12">
        <f t="shared" si="763"/>
        <v>1038821.4180392163</v>
      </c>
      <c r="AC1919" s="13">
        <f>IF(AF1919&gt;0,SQRT(Sum_Sq($AI$2,V_rtHz($AH$2)/(1+1/$A1919),V_rtHz($AH$2*$A1919)/(1+$A1919),$AN$2*$AH$2/(1+1/$A1919),$AM$2*SQRT(Sum_Sq(AF1919,1/($X$2*AD$8*(1+AC$1017+AF1919/AE1919))))/SQRT(Sum_Sq($X$2*AF1919*AD$8,1)),                   $AQ$2*SQRT(Sum_Sq($AH$2/(1+1/$A1919)+AF1919*( 1/(AC$1017+1+AF1919/AE1919)-1)/(1+($X$2*AF1919*AD$8)^2), (AF1919^2*AD$8*$X$2+1/($X$2*AD$8*(AC$1017+1+AF1919/AE1919           )))/(1+($X$2*AF1919*AD$8)^2))),           V_rtHz(AE1919)/($X$2*AD$8*(AE1919*AC$1017+AE1919+AF1919)),V_rtHz(AF1919)*SQRT(Sum_Sq(AE1919*AD$8*$X$2*AC$1017,1))/($X$2*AD$8*(AE1919*AC$1017+AE1919+AF1919))))/SQRT(Sum_Sq(1/(1+$A1919)+$AC$2/$I$2-1/(1+(1+AF1919/AE1919)/AC$1017),$X$2/$I$2)),IF(AF1920&lt;0,"A",AC1920))</f>
        <v>1.0858710309744566E-5</v>
      </c>
      <c r="AE1919" s="13">
        <f t="shared" si="740"/>
        <v>946.97246204072076</v>
      </c>
      <c r="AF1919" s="12">
        <f t="shared" si="764"/>
        <v>3286094.3670742181</v>
      </c>
      <c r="AG1919" s="13"/>
      <c r="AH1919" s="13">
        <f>IF(AK1919&gt;0,SQRT(Sum_Sq($AI$2,V_rtHz($AH$2)/(1+1/$A1919),V_rtHz($AH$2*$A1919)/(1+$A1919),$AN$2*$AH$2/(1+1/$A1919),$AM$2*SQRT(Sum_Sq(AK1919,1/($X$2*AI$8*(1+AH$1017+AK1919/AJ1919))))/SQRT(Sum_Sq($X$2*AK1919*AI$8,1)),                   $AQ$2*SQRT(Sum_Sq($AH$2/(1+1/$A1919)+AK1919*( 1/(AH$1017+1+AK1919/AJ1919)-1)/(1+($X$2*AK1919*AI$8)^2), (AK1919^2*AI$8*$X$2+1/($X$2*AI$8*(AH$1017+1+AK1919/AJ1919           )))/(1+($X$2*AK1919*AI$8)^2))),           V_rtHz(AJ1919)/($X$2*AI$8*(AJ1919*AH$1017+AJ1919+AK1919)),V_rtHz(AK1919)*SQRT(Sum_Sq(AJ1919*AI$8*$X$2*AH$1017,1))/($X$2*AI$8*(AJ1919*AH$1017+AJ1919+AK1919))))/SQRT(Sum_Sq(1/(1+$A1919)+$AC$2/$I$2-1/(1+(1+AK1919/AJ1919)/AH$1017),$X$2/$I$2)),IF(AK1920&lt;0,"A",AH1920))</f>
        <v>1.9214583120709267E-5</v>
      </c>
      <c r="AI1919" s="13"/>
      <c r="AJ1919" s="13">
        <f t="shared" si="741"/>
        <v>946.87656963739767</v>
      </c>
      <c r="AK1919" s="12">
        <f t="shared" si="765"/>
        <v>10392595.182031877</v>
      </c>
      <c r="AM1919" s="13">
        <f>IF(AP1919&gt;0,SQRT(Sum_Sq($AI$2,V_rtHz($AH$2)/(1+1/$A1919),V_rtHz($AH$2*$A1919)/(1+$A1919),$AN$2*$AH$2/(1+1/$A1919),$AM$2*SQRT(Sum_Sq(AP1919,1/($X$2*AN$8*(1+AM$1017+AP1919/AO1919))))/SQRT(Sum_Sq($X$2*AP1919*AN$8,1)),                   $AQ$2*SQRT(Sum_Sq($AH$2/(1+1/$A1919)+AP1919*( 1/(AM$1017+1+AP1919/AO1919)-1)/(1+($X$2*AP1919*AN$8)^2), (AP1919^2*AN$8*$X$2+1/($X$2*AN$8*(AM$1017+1+AP1919/AO1919           )))/(1+($X$2*AP1919*AN$8)^2))),           V_rtHz(AO1919)/($X$2*AN$8*(AO1919*AM$1017+AO1919+AP1919)),V_rtHz(AP1919)*SQRT(Sum_Sq(AO1919*AN$8*$X$2*AM$1017,1))/($X$2*AN$8*(AO1919*AM$1017+AO1919+AP1919))))/SQRT(Sum_Sq(1/(1+$A1919)+$AC$2/$I$2-1/(1+(1+AP1919/AO1919)/AM$1017),$X$2/$I$2)),IF(AP1920&lt;0,"A",AM1920))</f>
        <v>3.4157640949103036E-5</v>
      </c>
      <c r="AO1919" s="13">
        <f t="shared" si="742"/>
        <v>946.84625191538748</v>
      </c>
      <c r="AP1919" s="12">
        <f t="shared" si="766"/>
        <v>32865323.879050411</v>
      </c>
      <c r="AR1919" s="13">
        <f t="shared" si="743"/>
        <v>31506.815879885424</v>
      </c>
      <c r="AS1919" s="13">
        <f t="shared" si="744"/>
        <v>0.34465664218175168</v>
      </c>
      <c r="AV1919" s="13"/>
      <c r="AW1919" s="13">
        <f t="shared" si="745"/>
        <v>9963.3300000000036</v>
      </c>
      <c r="AX1919" s="13">
        <f t="shared" si="746"/>
        <v>1.0898999999999957</v>
      </c>
      <c r="AZ1919" s="13"/>
      <c r="BA1919" s="13"/>
      <c r="BB1919" s="13">
        <f t="shared" si="747"/>
        <v>3150.681587988543</v>
      </c>
      <c r="BC1919" s="13">
        <f t="shared" si="748"/>
        <v>3.4465664218174736</v>
      </c>
      <c r="BD1919" s="13"/>
      <c r="BE1919" s="13"/>
      <c r="BG1919" s="13">
        <f t="shared" si="749"/>
        <v>996.3330000000002</v>
      </c>
      <c r="BH1919" s="13">
        <f t="shared" si="750"/>
        <v>10.898999999999978</v>
      </c>
      <c r="BI1919" s="13"/>
      <c r="BL1919" s="13">
        <f t="shared" si="751"/>
        <v>315.06815879885437</v>
      </c>
      <c r="BM1919" s="13">
        <f t="shared" si="752"/>
        <v>34.465664218175149</v>
      </c>
      <c r="BP1919" s="13"/>
      <c r="BQ1919" s="13">
        <f t="shared" si="753"/>
        <v>99.633300000000006</v>
      </c>
      <c r="BR1919" s="13">
        <f t="shared" si="754"/>
        <v>108.98999999999991</v>
      </c>
      <c r="BT1919" s="13"/>
      <c r="BU1919" s="13"/>
      <c r="BV1919" s="13">
        <f t="shared" si="755"/>
        <v>31.506815879885437</v>
      </c>
      <c r="BW1919" s="13">
        <f t="shared" si="756"/>
        <v>344.65664218175044</v>
      </c>
      <c r="CA1919" s="13">
        <f t="shared" si="757"/>
        <v>9.9633299999999991</v>
      </c>
      <c r="CB1919" s="13">
        <f t="shared" si="758"/>
        <v>1089.8999999999976</v>
      </c>
    </row>
    <row r="1920" spans="1:80" x14ac:dyDescent="0.3">
      <c r="A1920" s="13">
        <f t="shared" si="734"/>
        <v>2.728977782808037</v>
      </c>
      <c r="C1920" s="13">
        <f>IF(F1920&gt;0,SQRT(Sum_Sq($AI$2,V_rtHz($AH$2)/(1+1/$A1920),V_rtHz($AH$2*$A1920)/(1+$A1920),$AN$2*$AH$2/(1+1/$A1920),$AM$2*SQRT(Sum_Sq(F1920,1/($X$2*D$8*(1+C$1017+F1920/E1920))))/SQRT(Sum_Sq($X$2*F1920*D$8,1)),                   $AQ$2*SQRT(Sum_Sq($AH$2/(1+1/$A1920)+F1920*( 1/(C$1017+1+F1920/E1920)-1)/(1+($X$2*F1920*D$8)^2), (F1920^2*D$8*$X$2+1/($X$2*D$8*(C$1017+1+F1920/E1920           )))/(1+($X$2*F1920*D$8)^2))),           V_rtHz(E1920)/($X$2*D$8*(E1920*C$1017+E1920+F1920)),V_rtHz(F1920)*SQRT(Sum_Sq(E1920*D$8*$X$2*C$1017,1))/($X$2*D$8*(E1920*C$1017+E1920+F1920))))/SQRT(Sum_Sq(1/(1+$A1920)+$AC$2/$I$2-1/(1+(1+F1920/E1920)/C$1017),$X$2/$I$2)),IF(F1921&lt;0,"A",C1921))</f>
        <v>1.5679968576738689E-6</v>
      </c>
      <c r="E1920" s="13">
        <f t="shared" si="735"/>
        <v>987.23363014856318</v>
      </c>
      <c r="F1920" s="12">
        <f t="shared" si="759"/>
        <v>9967.7569473718704</v>
      </c>
      <c r="H1920" s="13">
        <f>IF(K1920&gt;0,SQRT(Sum_Sq($AI$2,V_rtHz($AH$2)/(1+1/$A1920),V_rtHz($AH$2*$A1920)/(1+$A1920),$AN$2*$AH$2/(1+1/$A1920),$AM$2*SQRT(Sum_Sq(K1920,1/($X$2*I$8*(1+H$1017+K1920/J1920))))/SQRT(Sum_Sq($X$2*K1920*I$8,1)),                   $AQ$2*SQRT(Sum_Sq($AH$2/(1+1/$A1920)+K1920*( 1/(H$1017+1+K1920/J1920)-1)/(1+($X$2*K1920*I$8)^2), (K1920^2*I$8*$X$2+1/($X$2*I$8*(H$1017+1+K1920/J1920           )))/(1+($X$2*K1920*I$8)^2))),           V_rtHz(J1920)/($X$2*I$8*(J1920*H$1017+J1920+K1920)),V_rtHz(K1920)*SQRT(Sum_Sq(J1920*I$8*$X$2*H$1017,1))/($X$2*I$8*(J1920*H$1017+J1920+K1920))))/SQRT(Sum_Sq(1/(1+$A1920)+$AC$2/$I$2-1/(1+(1+K1920/J1920)/H$1017),$X$2/$I$2)),IF(K1921&lt;0,"A",H1921))</f>
        <v>1.7721785712331681E-6</v>
      </c>
      <c r="J1920" s="13">
        <f t="shared" si="736"/>
        <v>954.5444125462102</v>
      </c>
      <c r="K1920" s="12">
        <f t="shared" si="760"/>
        <v>32600.273307196894</v>
      </c>
      <c r="M1920" s="13">
        <f>IF(P1920&gt;0,SQRT(Sum_Sq($AI$2,V_rtHz($AH$2)/(1+1/$A1920),V_rtHz($AH$2*$A1920)/(1+$A1920),$AN$2*$AH$2/(1+1/$A1920),$AM$2*SQRT(Sum_Sq(P1920,1/($X$2*N$8*(1+M$1017+P1920/O1920))))/SQRT(Sum_Sq($X$2*P1920*N$8,1)),                   $AQ$2*SQRT(Sum_Sq($AH$2/(1+1/$A1920)+P1920*( 1/(M$1017+1+P1920/O1920)-1)/(1+($X$2*P1920*N$8)^2), (P1920^2*N$8*$X$2+1/($X$2*N$8*(M$1017+1+P1920/O1920           )))/(1+($X$2*P1920*N$8)^2))),           V_rtHz(O1920)/($X$2*N$8*(O1920*M$1017+O1920+P1920)),V_rtHz(P1920)*SQRT(Sum_Sq(O1920*N$8*$X$2*M$1017,1))/($X$2*N$8*(O1920*M$1017+O1920+P1920))))/SQRT(Sum_Sq(1/(1+$A1920)+$AC$2/$I$2-1/(1+(1+P1920/O1920)/M$1017),$X$2/$I$2)),IF(P1921&lt;0,"A",M1921))</f>
        <v>2.3813745143551155E-6</v>
      </c>
      <c r="O1920" s="13">
        <f t="shared" si="737"/>
        <v>944.87009760712931</v>
      </c>
      <c r="P1920" s="12">
        <f t="shared" si="761"/>
        <v>104146.64302017217</v>
      </c>
      <c r="R1920" s="13">
        <f>IF(U1920&gt;0,SQRT(Sum_Sq($AI$2,V_rtHz($AH$2)/(1+1/$A1920),V_rtHz($AH$2*$A1920)/(1+$A1920),$AN$2*$AH$2/(1+1/$A1920),$AM$2*SQRT(Sum_Sq(U1920,1/($X$2*S$8*(1+R$1017+U1920/T1920))))/SQRT(Sum_Sq($X$2*U1920*S$8,1)),                   $AQ$2*SQRT(Sum_Sq($AH$2/(1+1/$A1920)+U1920*( 1/(R$1017+1+U1920/T1920)-1)/(1+($X$2*U1920*S$8)^2), (U1920^2*S$8*$X$2+1/($X$2*S$8*(R$1017+1+U1920/T1920           )))/(1+($X$2*U1920*S$8)^2))),           V_rtHz(T1920)/($X$2*S$8*(T1920*R$1017+T1920+U1920)),V_rtHz(U1920)*SQRT(Sum_Sq(T1920*S$8*$X$2*R$1017,1))/($X$2*S$8*(T1920*R$1017+T1920+U1920))))/SQRT(Sum_Sq(1/(1+$A1920)+$AC$2/$I$2-1/(1+(1+U1920/T1920)/R$1017),$X$2/$I$2)),IF(U1921&lt;0,"A",R1921))</f>
        <v>3.7122009870903709E-6</v>
      </c>
      <c r="T1920" s="13">
        <f t="shared" si="738"/>
        <v>941.8720535368343</v>
      </c>
      <c r="U1920" s="12">
        <f t="shared" si="762"/>
        <v>330388.91658385092</v>
      </c>
      <c r="X1920" s="13">
        <f>IF(AA1920&gt;0,SQRT(Sum_Sq($AI$2,V_rtHz($AH$2)/(1+1/$A1920),V_rtHz($AH$2*$A1920)/(1+$A1920),$AN$2*$AH$2/(1+1/$A1920),$AM$2*SQRT(Sum_Sq(AA1920,1/($X$2*Y$8*(1+X$1017+AA1920/Z1920))))/SQRT(Sum_Sq($X$2*AA1920*Y$8,1)),                   $AQ$2*SQRT(Sum_Sq($AH$2/(1+1/$A1920)+AA1920*( 1/(X$1017+1+AA1920/Z1920)-1)/(1+($X$2*AA1920*Y$8)^2), (AA1920^2*Y$8*$X$2+1/($X$2*Y$8*(X$1017+1+AA1920/Z1920           )))/(1+($X$2*AA1920*Y$8)^2))),           V_rtHz(Z1920)/($X$2*Y$8*(Z1920*X$1017+Z1920+AA1920)),V_rtHz(AA1920)*SQRT(Sum_Sq(Z1920*Y$8*$X$2*X$1017,1))/($X$2*Y$8*(Z1920*X$1017+Z1920+AA1920))))/SQRT(Sum_Sq(1/(1+$A1920)+$AC$2/$I$2-1/(1+(1+AA1920/Z1920)/X$1017),$X$2/$I$2)),IF(AA1921&lt;0,"A",X1921))</f>
        <v>6.2817954075010824E-6</v>
      </c>
      <c r="Z1920" s="13">
        <f t="shared" si="739"/>
        <v>940.92996640578167</v>
      </c>
      <c r="AA1920" s="12">
        <f t="shared" si="763"/>
        <v>1045827.5564526671</v>
      </c>
      <c r="AC1920" s="13">
        <f>IF(AF1920&gt;0,SQRT(Sum_Sq($AI$2,V_rtHz($AH$2)/(1+1/$A1920),V_rtHz($AH$2*$A1920)/(1+$A1920),$AN$2*$AH$2/(1+1/$A1920),$AM$2*SQRT(Sum_Sq(AF1920,1/($X$2*AD$8*(1+AC$1017+AF1920/AE1920))))/SQRT(Sum_Sq($X$2*AF1920*AD$8,1)),                   $AQ$2*SQRT(Sum_Sq($AH$2/(1+1/$A1920)+AF1920*( 1/(AC$1017+1+AF1920/AE1920)-1)/(1+($X$2*AF1920*AD$8)^2), (AF1920^2*AD$8*$X$2+1/($X$2*AD$8*(AC$1017+1+AF1920/AE1920           )))/(1+($X$2*AF1920*AD$8)^2))),           V_rtHz(AE1920)/($X$2*AD$8*(AE1920*AC$1017+AE1920+AF1920)),V_rtHz(AF1920)*SQRT(Sum_Sq(AE1920*AD$8*$X$2*AC$1017,1))/($X$2*AD$8*(AE1920*AC$1017+AE1920+AF1920))))/SQRT(Sum_Sq(1/(1+$A1920)+$AC$2/$I$2-1/(1+(1+AF1920/AE1920)/AC$1017),$X$2/$I$2)),IF(AF1921&lt;0,"A",AC1921))</f>
        <v>1.098681560510045E-5</v>
      </c>
      <c r="AE1920" s="13">
        <f t="shared" si="740"/>
        <v>940.63264554367231</v>
      </c>
      <c r="AF1920" s="12">
        <f t="shared" si="764"/>
        <v>3308242.4770488548</v>
      </c>
      <c r="AG1920" s="13"/>
      <c r="AH1920" s="13">
        <f>IF(AK1920&gt;0,SQRT(Sum_Sq($AI$2,V_rtHz($AH$2)/(1+1/$A1920),V_rtHz($AH$2*$A1920)/(1+$A1920),$AN$2*$AH$2/(1+1/$A1920),$AM$2*SQRT(Sum_Sq(AK1920,1/($X$2*AI$8*(1+AH$1017+AK1920/AJ1920))))/SQRT(Sum_Sq($X$2*AK1920*AI$8,1)),                   $AQ$2*SQRT(Sum_Sq($AH$2/(1+1/$A1920)+AK1920*( 1/(AH$1017+1+AK1920/AJ1920)-1)/(1+($X$2*AK1920*AI$8)^2), (AK1920^2*AI$8*$X$2+1/($X$2*AI$8*(AH$1017+1+AK1920/AJ1920           )))/(1+($X$2*AK1920*AI$8)^2))),           V_rtHz(AJ1920)/($X$2*AI$8*(AJ1920*AH$1017+AJ1920+AK1920)),V_rtHz(AK1920)*SQRT(Sum_Sq(AJ1920*AI$8*$X$2*AH$1017,1))/($X$2*AI$8*(AJ1920*AH$1017+AJ1920+AK1920))))/SQRT(Sum_Sq(1/(1+$A1920)+$AC$2/$I$2-1/(1+(1+AK1920/AJ1920)/AH$1017),$X$2/$I$2)),IF(AK1921&lt;0,"A",AH1921))</f>
        <v>1.9440795743391143E-5</v>
      </c>
      <c r="AI1920" s="13"/>
      <c r="AJ1920" s="13">
        <f t="shared" si="741"/>
        <v>940.53868361461934</v>
      </c>
      <c r="AK1920" s="12">
        <f t="shared" si="765"/>
        <v>10462626.415081706</v>
      </c>
      <c r="AM1920" s="13">
        <f>IF(AP1920&gt;0,SQRT(Sum_Sq($AI$2,V_rtHz($AH$2)/(1+1/$A1920),V_rtHz($AH$2*$A1920)/(1+$A1920),$AN$2*$AH$2/(1+1/$A1920),$AM$2*SQRT(Sum_Sq(AP1920,1/($X$2*AN$8*(1+AM$1017+AP1920/AO1920))))/SQRT(Sum_Sq($X$2*AP1920*AN$8,1)),                   $AQ$2*SQRT(Sum_Sq($AH$2/(1+1/$A1920)+AP1920*( 1/(AM$1017+1+AP1920/AO1920)-1)/(1+($X$2*AP1920*AN$8)^2), (AP1920^2*AN$8*$X$2+1/($X$2*AN$8*(AM$1017+1+AP1920/AO1920           )))/(1+($X$2*AP1920*AN$8)^2))),           V_rtHz(AO1920)/($X$2*AN$8*(AO1920*AM$1017+AO1920+AP1920)),V_rtHz(AP1920)*SQRT(Sum_Sq(AO1920*AN$8*$X$2*AM$1017,1))/($X$2*AN$8*(AO1920*AM$1017+AO1920+AP1920))))/SQRT(Sum_Sq(1/(1+$A1920)+$AC$2/$I$2-1/(1+(1+AP1920/AO1920)/AM$1017),$X$2/$I$2)),IF(AP1921&lt;0,"A",AM1921))</f>
        <v>3.4559797868440742E-5</v>
      </c>
      <c r="AO1920" s="13">
        <f t="shared" si="742"/>
        <v>940.50897615753058</v>
      </c>
      <c r="AP1920" s="12">
        <f t="shared" si="766"/>
        <v>33086774.843977656</v>
      </c>
      <c r="AR1920" s="13">
        <f t="shared" si="743"/>
        <v>31506.815879885431</v>
      </c>
      <c r="AS1920" s="13">
        <f t="shared" si="744"/>
        <v>0.34465664218175168</v>
      </c>
      <c r="AV1920" s="13"/>
      <c r="AW1920" s="13">
        <f t="shared" si="745"/>
        <v>9963.3300000000036</v>
      </c>
      <c r="AX1920" s="13">
        <f t="shared" si="746"/>
        <v>1.0898999999999903</v>
      </c>
      <c r="AZ1920" s="13"/>
      <c r="BA1920" s="13"/>
      <c r="BB1920" s="13">
        <f t="shared" si="747"/>
        <v>3150.6815879885426</v>
      </c>
      <c r="BC1920" s="13">
        <f t="shared" si="748"/>
        <v>3.4465664218174878</v>
      </c>
      <c r="BD1920" s="13"/>
      <c r="BE1920" s="13"/>
      <c r="BG1920" s="13">
        <f t="shared" si="749"/>
        <v>996.3330000000002</v>
      </c>
      <c r="BH1920" s="13">
        <f t="shared" si="750"/>
        <v>10.899000000000013</v>
      </c>
      <c r="BI1920" s="13"/>
      <c r="BL1920" s="13">
        <f t="shared" si="751"/>
        <v>315.06815879885437</v>
      </c>
      <c r="BM1920" s="13">
        <f t="shared" si="752"/>
        <v>34.465664218174979</v>
      </c>
      <c r="BP1920" s="13"/>
      <c r="BQ1920" s="13">
        <f t="shared" si="753"/>
        <v>99.633300000000006</v>
      </c>
      <c r="BR1920" s="13">
        <f t="shared" si="754"/>
        <v>108.98999999999927</v>
      </c>
      <c r="BT1920" s="13"/>
      <c r="BU1920" s="13"/>
      <c r="BV1920" s="13">
        <f t="shared" si="755"/>
        <v>31.50681587988543</v>
      </c>
      <c r="BW1920" s="13">
        <f t="shared" si="756"/>
        <v>344.65664218175152</v>
      </c>
      <c r="CA1920" s="13">
        <f t="shared" si="757"/>
        <v>9.9633299999999991</v>
      </c>
      <c r="CB1920" s="13">
        <f t="shared" si="758"/>
        <v>1089.9000000000001</v>
      </c>
    </row>
    <row r="1921" spans="1:80" x14ac:dyDescent="0.3">
      <c r="A1921" s="13">
        <f t="shared" si="734"/>
        <v>2.7669416454115092</v>
      </c>
      <c r="C1921" s="13">
        <f>IF(F1921&gt;0,SQRT(Sum_Sq($AI$2,V_rtHz($AH$2)/(1+1/$A1921),V_rtHz($AH$2*$A1921)/(1+$A1921),$AN$2*$AH$2/(1+1/$A1921),$AM$2*SQRT(Sum_Sq(F1921,1/($X$2*D$8*(1+C$1017+F1921/E1921))))/SQRT(Sum_Sq($X$2*F1921*D$8,1)),                   $AQ$2*SQRT(Sum_Sq($AH$2/(1+1/$A1921)+F1921*( 1/(C$1017+1+F1921/E1921)-1)/(1+($X$2*F1921*D$8)^2), (F1921^2*D$8*$X$2+1/($X$2*D$8*(C$1017+1+F1921/E1921           )))/(1+($X$2*F1921*D$8)^2))),           V_rtHz(E1921)/($X$2*D$8*(E1921*C$1017+E1921+F1921)),V_rtHz(F1921)*SQRT(Sum_Sq(E1921*D$8*$X$2*C$1017,1))/($X$2*D$8*(E1921*C$1017+E1921+F1921))))/SQRT(Sum_Sq(1/(1+$A1921)+$AC$2/$I$2-1/(1+(1+F1921/E1921)/C$1017),$X$2/$I$2)),IF(F1922&lt;0,"A",C1922))</f>
        <v>1.589076569127957E-6</v>
      </c>
      <c r="E1921" s="13">
        <f t="shared" si="735"/>
        <v>979.94936435540785</v>
      </c>
      <c r="F1921" s="12">
        <f t="shared" si="759"/>
        <v>10041.850358324782</v>
      </c>
      <c r="H1921" s="13">
        <f>IF(K1921&gt;0,SQRT(Sum_Sq($AI$2,V_rtHz($AH$2)/(1+1/$A1921),V_rtHz($AH$2*$A1921)/(1+$A1921),$AN$2*$AH$2/(1+1/$A1921),$AM$2*SQRT(Sum_Sq(K1921,1/($X$2*I$8*(1+H$1017+K1921/J1921))))/SQRT(Sum_Sq($X$2*K1921*I$8,1)),                   $AQ$2*SQRT(Sum_Sq($AH$2/(1+1/$A1921)+K1921*( 1/(H$1017+1+K1921/J1921)-1)/(1+($X$2*K1921*I$8)^2), (K1921^2*I$8*$X$2+1/($X$2*I$8*(H$1017+1+K1921/J1921           )))/(1+($X$2*K1921*I$8)^2))),           V_rtHz(J1921)/($X$2*I$8*(J1921*H$1017+J1921+K1921)),V_rtHz(K1921)*SQRT(Sum_Sq(J1921*I$8*$X$2*H$1017,1))/($X$2*I$8*(J1921*H$1017+J1921+K1921))))/SQRT(Sum_Sq(1/(1+$A1921)+$AC$2/$I$2-1/(1+(1+K1921/J1921)/H$1017),$X$2/$I$2)),IF(K1922&lt;0,"A",H1922))</f>
        <v>1.7957496180504029E-6</v>
      </c>
      <c r="J1921" s="13">
        <f t="shared" si="736"/>
        <v>947.96152805363033</v>
      </c>
      <c r="K1921" s="12">
        <f t="shared" si="760"/>
        <v>32826.657846291469</v>
      </c>
      <c r="M1921" s="13">
        <f>IF(P1921&gt;0,SQRT(Sum_Sq($AI$2,V_rtHz($AH$2)/(1+1/$A1921),V_rtHz($AH$2*$A1921)/(1+$A1921),$AN$2*$AH$2/(1+1/$A1921),$AM$2*SQRT(Sum_Sq(P1921,1/($X$2*N$8*(1+M$1017+P1921/O1921))))/SQRT(Sum_Sq($X$2*P1921*N$8,1)),                   $AQ$2*SQRT(Sum_Sq($AH$2/(1+1/$A1921)+P1921*( 1/(M$1017+1+P1921/O1921)-1)/(1+($X$2*P1921*N$8)^2), (P1921^2*N$8*$X$2+1/($X$2*N$8*(M$1017+1+P1921/O1921           )))/(1+($X$2*P1921*N$8)^2))),           V_rtHz(O1921)/($X$2*N$8*(O1921*M$1017+O1921+P1921)),V_rtHz(P1921)*SQRT(Sum_Sq(O1921*N$8*$X$2*M$1017,1))/($X$2*N$8*(O1921*M$1017+O1921+P1921))))/SQRT(Sum_Sq(1/(1+$A1921)+$AC$2/$I$2-1/(1+(1+P1921/O1921)/M$1017),$X$2/$I$2)),IF(P1922&lt;0,"A",M1922))</f>
        <v>2.411536853477546E-6</v>
      </c>
      <c r="O1921" s="13">
        <f t="shared" si="737"/>
        <v>938.48580145400103</v>
      </c>
      <c r="P1921" s="12">
        <f t="shared" si="761"/>
        <v>104855.12791292681</v>
      </c>
      <c r="R1921" s="13">
        <f>IF(U1921&gt;0,SQRT(Sum_Sq($AI$2,V_rtHz($AH$2)/(1+1/$A1921),V_rtHz($AH$2*$A1921)/(1+$A1921),$AN$2*$AH$2/(1+1/$A1921),$AM$2*SQRT(Sum_Sq(U1921,1/($X$2*S$8*(1+R$1017+U1921/T1921))))/SQRT(Sum_Sq($X$2*U1921*S$8,1)),                   $AQ$2*SQRT(Sum_Sq($AH$2/(1+1/$A1921)+U1921*( 1/(R$1017+1+U1921/T1921)-1)/(1+($X$2*U1921*S$8)^2), (U1921^2*S$8*$X$2+1/($X$2*S$8*(R$1017+1+U1921/T1921           )))/(1+($X$2*U1921*S$8)^2))),           V_rtHz(T1921)/($X$2*S$8*(T1921*R$1017+T1921+U1921)),V_rtHz(U1921)*SQRT(Sum_Sq(T1921*S$8*$X$2*R$1017,1))/($X$2*S$8*(T1921*R$1017+T1921+U1921))))/SQRT(Sum_Sq(1/(1+$A1921)+$AC$2/$I$2-1/(1+(1+U1921/T1921)/R$1017),$X$2/$I$2)),IF(U1922&lt;0,"A",R1922))</f>
        <v>3.7573655731306283E-6</v>
      </c>
      <c r="T1921" s="13">
        <f t="shared" si="738"/>
        <v>935.54847943147229</v>
      </c>
      <c r="U1921" s="12">
        <f t="shared" si="762"/>
        <v>332622.08658363315</v>
      </c>
      <c r="X1921" s="13">
        <f>IF(AA1921&gt;0,SQRT(Sum_Sq($AI$2,V_rtHz($AH$2)/(1+1/$A1921),V_rtHz($AH$2*$A1921)/(1+$A1921),$AN$2*$AH$2/(1+1/$A1921),$AM$2*SQRT(Sum_Sq(AA1921,1/($X$2*Y$8*(1+X$1017+AA1921/Z1921))))/SQRT(Sum_Sq($X$2*AA1921*Y$8,1)),                   $AQ$2*SQRT(Sum_Sq($AH$2/(1+1/$A1921)+AA1921*( 1/(X$1017+1+AA1921/Z1921)-1)/(1+($X$2*AA1921*Y$8)^2), (AA1921^2*Y$8*$X$2+1/($X$2*Y$8*(X$1017+1+AA1921/Z1921           )))/(1+($X$2*AA1921*Y$8)^2))),           V_rtHz(Z1921)/($X$2*Y$8*(Z1921*X$1017+Z1921+AA1921)),V_rtHz(AA1921)*SQRT(Sum_Sq(Z1921*Y$8*$X$2*X$1017,1))/($X$2*Y$8*(Z1921*X$1017+Z1921+AA1921))))/SQRT(Sum_Sq(1/(1+$A1921)+$AC$2/$I$2-1/(1+(1+AA1921/Z1921)/X$1017),$X$2/$I$2)),IF(AA1922&lt;0,"A",X1922))</f>
        <v>6.3567737295040114E-6</v>
      </c>
      <c r="Z1921" s="13">
        <f t="shared" si="739"/>
        <v>934.62539349550718</v>
      </c>
      <c r="AA1921" s="12">
        <f t="shared" si="763"/>
        <v>1052882.2503729451</v>
      </c>
      <c r="AC1921" s="13">
        <f>IF(AF1921&gt;0,SQRT(Sum_Sq($AI$2,V_rtHz($AH$2)/(1+1/$A1921),V_rtHz($AH$2*$A1921)/(1+$A1921),$AN$2*$AH$2/(1+1/$A1921),$AM$2*SQRT(Sum_Sq(AF1921,1/($X$2*AD$8*(1+AC$1017+AF1921/AE1921))))/SQRT(Sum_Sq($X$2*AF1921*AD$8,1)),                   $AQ$2*SQRT(Sum_Sq($AH$2/(1+1/$A1921)+AF1921*( 1/(AC$1017+1+AF1921/AE1921)-1)/(1+($X$2*AF1921*AD$8)^2), (AF1921^2*AD$8*$X$2+1/($X$2*AD$8*(AC$1017+1+AF1921/AE1921           )))/(1+($X$2*AF1921*AD$8)^2))),           V_rtHz(AE1921)/($X$2*AD$8*(AE1921*AC$1017+AE1921+AF1921)),V_rtHz(AF1921)*SQRT(Sum_Sq(AE1921*AD$8*$X$2*AC$1017,1))/($X$2*AD$8*(AE1921*AC$1017+AE1921+AF1921))))/SQRT(Sum_Sq(1/(1+$A1921)+$AC$2/$I$2-1/(1+(1+AF1921/AE1921)/AC$1017),$X$2/$I$2)),IF(AF1922&lt;0,"A",AC1922))</f>
        <v>1.1117041732457088E-5</v>
      </c>
      <c r="AE1921" s="13">
        <f t="shared" si="740"/>
        <v>934.33406146989273</v>
      </c>
      <c r="AF1921" s="12">
        <f t="shared" si="764"/>
        <v>3330544.1828706036</v>
      </c>
      <c r="AG1921" s="13"/>
      <c r="AH1921" s="13">
        <f>IF(AK1921&gt;0,SQRT(Sum_Sq($AI$2,V_rtHz($AH$2)/(1+1/$A1921),V_rtHz($AH$2*$A1921)/(1+$A1921),$AN$2*$AH$2/(1+1/$A1921),$AM$2*SQRT(Sum_Sq(AK1921,1/($X$2*AI$8*(1+AH$1017+AK1921/AJ1921))))/SQRT(Sum_Sq($X$2*AK1921*AI$8,1)),                   $AQ$2*SQRT(Sum_Sq($AH$2/(1+1/$A1921)+AK1921*( 1/(AH$1017+1+AK1921/AJ1921)-1)/(1+($X$2*AK1921*AI$8)^2), (AK1921^2*AI$8*$X$2+1/($X$2*AI$8*(AH$1017+1+AK1921/AJ1921           )))/(1+($X$2*AK1921*AI$8)^2))),           V_rtHz(AJ1921)/($X$2*AI$8*(AJ1921*AH$1017+AJ1921+AK1921)),V_rtHz(AK1921)*SQRT(Sum_Sq(AJ1921*AI$8*$X$2*AH$1017,1))/($X$2*AI$8*(AJ1921*AH$1017+AJ1921+AK1921))))/SQRT(Sum_Sq(1/(1+$A1921)+$AC$2/$I$2-1/(1+(1+AK1921/AJ1921)/AH$1017),$X$2/$I$2)),IF(AK1922&lt;0,"A",AH1922))</f>
        <v>1.9670745538417914E-5</v>
      </c>
      <c r="AI1921" s="13"/>
      <c r="AJ1921" s="13">
        <f t="shared" si="741"/>
        <v>934.24199139693883</v>
      </c>
      <c r="AK1921" s="12">
        <f t="shared" si="765"/>
        <v>10533143.410604285</v>
      </c>
      <c r="AM1921" s="13">
        <f>IF(AP1921&gt;0,SQRT(Sum_Sq($AI$2,V_rtHz($AH$2)/(1+1/$A1921),V_rtHz($AH$2*$A1921)/(1+$A1921),$AN$2*$AH$2/(1+1/$A1921),$AM$2*SQRT(Sum_Sq(AP1921,1/($X$2*AN$8*(1+AM$1017+AP1921/AO1921))))/SQRT(Sum_Sq($X$2*AP1921*AN$8,1)),                   $AQ$2*SQRT(Sum_Sq($AH$2/(1+1/$A1921)+AP1921*( 1/(AM$1017+1+AP1921/AO1921)-1)/(1+($X$2*AP1921*AN$8)^2), (AP1921^2*AN$8*$X$2+1/($X$2*AN$8*(AM$1017+1+AP1921/AO1921           )))/(1+($X$2*AP1921*AN$8)^2))),           V_rtHz(AO1921)/($X$2*AN$8*(AO1921*AM$1017+AO1921+AP1921)),V_rtHz(AP1921)*SQRT(Sum_Sq(AO1921*AN$8*$X$2*AM$1017,1))/($X$2*AN$8*(AO1921*AM$1017+AO1921+AP1921))))/SQRT(Sum_Sq(1/(1+$A1921)+$AC$2/$I$2-1/(1+(1+AP1921/AO1921)/AM$1017),$X$2/$I$2)),IF(AP1922&lt;0,"A",AM1922))</f>
        <v>3.4968598236636594E-5</v>
      </c>
      <c r="AO1921" s="13">
        <f t="shared" si="742"/>
        <v>934.21288199945764</v>
      </c>
      <c r="AP1921" s="12">
        <f t="shared" si="766"/>
        <v>33309761.974447094</v>
      </c>
      <c r="AR1921" s="13">
        <f t="shared" si="743"/>
        <v>31506.815879885424</v>
      </c>
      <c r="AS1921" s="13">
        <f t="shared" si="744"/>
        <v>0.34465664218175168</v>
      </c>
      <c r="AV1921" s="13"/>
      <c r="AW1921" s="13">
        <f t="shared" si="745"/>
        <v>9963.3300000000036</v>
      </c>
      <c r="AX1921" s="13">
        <f t="shared" si="746"/>
        <v>1.089899999999993</v>
      </c>
      <c r="AZ1921" s="13"/>
      <c r="BA1921" s="13"/>
      <c r="BB1921" s="13">
        <f t="shared" si="747"/>
        <v>3150.681587988543</v>
      </c>
      <c r="BC1921" s="13">
        <f t="shared" si="748"/>
        <v>3.4465664218174807</v>
      </c>
      <c r="BD1921" s="13"/>
      <c r="BE1921" s="13"/>
      <c r="BG1921" s="13">
        <f t="shared" si="749"/>
        <v>996.3330000000002</v>
      </c>
      <c r="BH1921" s="13">
        <f t="shared" si="750"/>
        <v>10.898999999999978</v>
      </c>
      <c r="BI1921" s="13"/>
      <c r="BL1921" s="13">
        <f t="shared" si="751"/>
        <v>315.06815879885437</v>
      </c>
      <c r="BM1921" s="13">
        <f t="shared" si="752"/>
        <v>34.465664218174979</v>
      </c>
      <c r="BP1921" s="13"/>
      <c r="BQ1921" s="13">
        <f t="shared" si="753"/>
        <v>99.633300000000006</v>
      </c>
      <c r="BR1921" s="13">
        <f t="shared" si="754"/>
        <v>108.99000000000012</v>
      </c>
      <c r="BT1921" s="13"/>
      <c r="BU1921" s="13"/>
      <c r="BV1921" s="13">
        <f t="shared" si="755"/>
        <v>31.50681587988543</v>
      </c>
      <c r="BW1921" s="13">
        <f t="shared" si="756"/>
        <v>344.65664218175044</v>
      </c>
      <c r="CA1921" s="13">
        <f t="shared" si="757"/>
        <v>9.9633299999999991</v>
      </c>
      <c r="CB1921" s="13">
        <f t="shared" si="758"/>
        <v>1089.9000000000028</v>
      </c>
    </row>
    <row r="1922" spans="1:80" x14ac:dyDescent="0.3">
      <c r="A1922" s="13">
        <f t="shared" si="734"/>
        <v>2.8054336379517135</v>
      </c>
      <c r="C1922" s="13">
        <f>IF(F1922&gt;0,SQRT(Sum_Sq($AI$2,V_rtHz($AH$2)/(1+1/$A1922),V_rtHz($AH$2*$A1922)/(1+$A1922),$AN$2*$AH$2/(1+1/$A1922),$AM$2*SQRT(Sum_Sq(F1922,1/($X$2*D$8*(1+C$1017+F1922/E1922))))/SQRT(Sum_Sq($X$2*F1922*D$8,1)),                   $AQ$2*SQRT(Sum_Sq($AH$2/(1+1/$A1922)+F1922*( 1/(C$1017+1+F1922/E1922)-1)/(1+($X$2*F1922*D$8)^2), (F1922^2*D$8*$X$2+1/($X$2*D$8*(C$1017+1+F1922/E1922           )))/(1+($X$2*F1922*D$8)^2))),           V_rtHz(E1922)/($X$2*D$8*(E1922*C$1017+E1922+F1922)),V_rtHz(F1922)*SQRT(Sum_Sq(E1922*D$8*$X$2*C$1017,1))/($X$2*D$8*(E1922*C$1017+E1922+F1922))))/SQRT(Sum_Sq(1/(1+$A1922)+$AC$2/$I$2-1/(1+(1+F1922/E1922)/C$1017),$X$2/$I$2)),IF(F1923&lt;0,"A",C1923))</f>
        <v>1.6105556788094264E-6</v>
      </c>
      <c r="E1922" s="13">
        <f t="shared" si="735"/>
        <v>972.7274956910536</v>
      </c>
      <c r="F1922" s="12">
        <f t="shared" si="759"/>
        <v>10116.404562617525</v>
      </c>
      <c r="H1922" s="13">
        <f>IF(K1922&gt;0,SQRT(Sum_Sq($AI$2,V_rtHz($AH$2)/(1+1/$A1922),V_rtHz($AH$2*$A1922)/(1+$A1922),$AN$2*$AH$2/(1+1/$A1922),$AM$2*SQRT(Sum_Sq(K1922,1/($X$2*I$8*(1+H$1017+K1922/J1922))))/SQRT(Sum_Sq($X$2*K1922*I$8,1)),                   $AQ$2*SQRT(Sum_Sq($AH$2/(1+1/$A1922)+K1922*( 1/(H$1017+1+K1922/J1922)-1)/(1+($X$2*K1922*I$8)^2), (K1922^2*I$8*$X$2+1/($X$2*I$8*(H$1017+1+K1922/J1922           )))/(1+($X$2*K1922*I$8)^2))),           V_rtHz(J1922)/($X$2*I$8*(J1922*H$1017+J1922+K1922)),V_rtHz(K1922)*SQRT(Sum_Sq(J1922*I$8*$X$2*H$1017,1))/($X$2*I$8*(J1922*H$1017+J1922+K1922))))/SQRT(Sum_Sq(1/(1+$A1922)+$AC$2/$I$2-1/(1+(1+K1922/J1922)/H$1017),$X$2/$I$2)),IF(K1923&lt;0,"A",H1923))</f>
        <v>1.8197522374313458E-6</v>
      </c>
      <c r="J1922" s="13">
        <f t="shared" si="736"/>
        <v>941.42545600562244</v>
      </c>
      <c r="K1922" s="12">
        <f t="shared" si="760"/>
        <v>33054.56479251854</v>
      </c>
      <c r="M1922" s="13">
        <f>IF(P1922&gt;0,SQRT(Sum_Sq($AI$2,V_rtHz($AH$2)/(1+1/$A1922),V_rtHz($AH$2*$A1922)/(1+$A1922),$AN$2*$AH$2/(1+1/$A1922),$AM$2*SQRT(Sum_Sq(P1922,1/($X$2*N$8*(1+M$1017+P1922/O1922))))/SQRT(Sum_Sq($X$2*P1922*N$8,1)),                   $AQ$2*SQRT(Sum_Sq($AH$2/(1+1/$A1922)+P1922*( 1/(M$1017+1+P1922/O1922)-1)/(1+($X$2*P1922*N$8)^2), (P1922^2*N$8*$X$2+1/($X$2*N$8*(M$1017+1+P1922/O1922           )))/(1+($X$2*P1922*N$8)^2))),           V_rtHz(O1922)/($X$2*N$8*(O1922*M$1017+O1922+P1922)),V_rtHz(P1922)*SQRT(Sum_Sq(O1922*N$8*$X$2*M$1017,1))/($X$2*N$8*(O1922*M$1017+O1922+P1922))))/SQRT(Sum_Sq(1/(1+$A1922)+$AC$2/$I$2-1/(1+(1+P1922/O1922)/M$1017),$X$2/$I$2)),IF(P1923&lt;0,"A",M1923))</f>
        <v>2.4422294846562776E-6</v>
      </c>
      <c r="O1922" s="13">
        <f t="shared" si="737"/>
        <v>932.14421422723842</v>
      </c>
      <c r="P1922" s="12">
        <f t="shared" si="761"/>
        <v>105568.48098607165</v>
      </c>
      <c r="R1922" s="13">
        <f>IF(U1922&gt;0,SQRT(Sum_Sq($AI$2,V_rtHz($AH$2)/(1+1/$A1922),V_rtHz($AH$2*$A1922)/(1+$A1922),$AN$2*$AH$2/(1+1/$A1922),$AM$2*SQRT(Sum_Sq(U1922,1/($X$2*S$8*(1+R$1017+U1922/T1922))))/SQRT(Sum_Sq($X$2*U1922*S$8,1)),                   $AQ$2*SQRT(Sum_Sq($AH$2/(1+1/$A1922)+U1922*( 1/(R$1017+1+U1922/T1922)-1)/(1+($X$2*U1922*S$8)^2), (U1922^2*S$8*$X$2+1/($X$2*S$8*(R$1017+1+U1922/T1922           )))/(1+($X$2*U1922*S$8)^2))),           V_rtHz(T1922)/($X$2*S$8*(T1922*R$1017+T1922+U1922)),V_rtHz(U1922)*SQRT(Sum_Sq(T1922*S$8*$X$2*R$1017,1))/($X$2*S$8*(T1922*R$1017+T1922+U1922))))/SQRT(Sum_Sq(1/(1+$A1922)+$AC$2/$I$2-1/(1+(1+U1922/T1922)/R$1017),$X$2/$I$2)),IF(U1923&lt;0,"A",R1923))</f>
        <v>3.8032969002332613E-6</v>
      </c>
      <c r="T1922" s="13">
        <f t="shared" si="738"/>
        <v>929.26638722860162</v>
      </c>
      <c r="U1922" s="12">
        <f t="shared" si="762"/>
        <v>334870.70188420528</v>
      </c>
      <c r="X1922" s="13">
        <f>IF(AA1922&gt;0,SQRT(Sum_Sq($AI$2,V_rtHz($AH$2)/(1+1/$A1922),V_rtHz($AH$2*$A1922)/(1+$A1922),$AN$2*$AH$2/(1+1/$A1922),$AM$2*SQRT(Sum_Sq(AA1922,1/($X$2*Y$8*(1+X$1017+AA1922/Z1922))))/SQRT(Sum_Sq($X$2*AA1922*Y$8,1)),                   $AQ$2*SQRT(Sum_Sq($AH$2/(1+1/$A1922)+AA1922*( 1/(X$1017+1+AA1922/Z1922)-1)/(1+($X$2*AA1922*Y$8)^2), (AA1922^2*Y$8*$X$2+1/($X$2*Y$8*(X$1017+1+AA1922/Z1922           )))/(1+($X$2*AA1922*Y$8)^2))),           V_rtHz(Z1922)/($X$2*Y$8*(Z1922*X$1017+Z1922+AA1922)),V_rtHz(AA1922)*SQRT(Sum_Sq(Z1922*Y$8*$X$2*X$1017,1))/($X$2*Y$8*(Z1922*X$1017+Z1922+AA1922))))/SQRT(Sum_Sq(1/(1+$A1922)+$AC$2/$I$2-1/(1+(1+AA1922/Z1922)/X$1017),$X$2/$I$2)),IF(AA1923&lt;0,"A",X1923))</f>
        <v>6.4330021025567474E-6</v>
      </c>
      <c r="Z1922" s="13">
        <f t="shared" si="739"/>
        <v>928.36192120521571</v>
      </c>
      <c r="AA1922" s="12">
        <f t="shared" si="763"/>
        <v>1059985.8364308365</v>
      </c>
      <c r="AC1922" s="13">
        <f>IF(AF1922&gt;0,SQRT(Sum_Sq($AI$2,V_rtHz($AH$2)/(1+1/$A1922),V_rtHz($AH$2*$A1922)/(1+$A1922),$AN$2*$AH$2/(1+1/$A1922),$AM$2*SQRT(Sum_Sq(AF1922,1/($X$2*AD$8*(1+AC$1017+AF1922/AE1922))))/SQRT(Sum_Sq($X$2*AF1922*AD$8,1)),                   $AQ$2*SQRT(Sum_Sq($AH$2/(1+1/$A1922)+AF1922*( 1/(AC$1017+1+AF1922/AE1922)-1)/(1+($X$2*AF1922*AD$8)^2), (AF1922^2*AD$8*$X$2+1/($X$2*AD$8*(AC$1017+1+AF1922/AE1922           )))/(1+($X$2*AF1922*AD$8)^2))),           V_rtHz(AE1922)/($X$2*AD$8*(AE1922*AC$1017+AE1922+AF1922)),V_rtHz(AF1922)*SQRT(Sum_Sq(AE1922*AD$8*$X$2*AC$1017,1))/($X$2*AD$8*(AE1922*AC$1017+AE1922+AF1922))))/SQRT(Sum_Sq(1/(1+$A1922)+$AC$2/$I$2-1/(1+(1+AF1922/AE1922)/AC$1017),$X$2/$I$2)),IF(AF1923&lt;0,"A",AC1923))</f>
        <v>1.124942416482305E-5</v>
      </c>
      <c r="AE1922" s="13">
        <f t="shared" si="740"/>
        <v>928.07645810776205</v>
      </c>
      <c r="AF1922" s="12">
        <f t="shared" si="764"/>
        <v>3353000.5487167416</v>
      </c>
      <c r="AG1922" s="13"/>
      <c r="AH1922" s="13">
        <f>IF(AK1922&gt;0,SQRT(Sum_Sq($AI$2,V_rtHz($AH$2)/(1+1/$A1922),V_rtHz($AH$2*$A1922)/(1+$A1922),$AN$2*$AH$2/(1+1/$A1922),$AM$2*SQRT(Sum_Sq(AK1922,1/($X$2*AI$8*(1+AH$1017+AK1922/AJ1922))))/SQRT(Sum_Sq($X$2*AK1922*AI$8,1)),                   $AQ$2*SQRT(Sum_Sq($AH$2/(1+1/$A1922)+AK1922*( 1/(AH$1017+1+AK1922/AJ1922)-1)/(1+($X$2*AK1922*AI$8)^2), (AK1922^2*AI$8*$X$2+1/($X$2*AI$8*(AH$1017+1+AK1922/AJ1922           )))/(1+($X$2*AK1922*AI$8)^2))),           V_rtHz(AJ1922)/($X$2*AI$8*(AJ1922*AH$1017+AJ1922+AK1922)),V_rtHz(AK1922)*SQRT(Sum_Sq(AJ1922*AI$8*$X$2*AH$1017,1))/($X$2*AI$8*(AJ1922*AH$1017+AJ1922+AK1922))))/SQRT(Sum_Sq(1/(1+$A1922)+$AC$2/$I$2-1/(1+(1+AK1922/AJ1922)/AH$1017),$X$2/$I$2)),IF(AK1923&lt;0,"A",AH1923))</f>
        <v>1.9904494818152118E-5</v>
      </c>
      <c r="AI1922" s="13"/>
      <c r="AJ1922" s="13">
        <f t="shared" si="741"/>
        <v>927.98624203863278</v>
      </c>
      <c r="AK1922" s="12">
        <f t="shared" si="765"/>
        <v>10604149.533482872</v>
      </c>
      <c r="AM1922" s="13">
        <f>IF(AP1922&gt;0,SQRT(Sum_Sq($AI$2,V_rtHz($AH$2)/(1+1/$A1922),V_rtHz($AH$2*$A1922)/(1+$A1922),$AN$2*$AH$2/(1+1/$A1922),$AM$2*SQRT(Sum_Sq(AP1922,1/($X$2*AN$8*(1+AM$1017+AP1922/AO1922))))/SQRT(Sum_Sq($X$2*AP1922*AN$8,1)),                   $AQ$2*SQRT(Sum_Sq($AH$2/(1+1/$A1922)+AP1922*( 1/(AM$1017+1+AP1922/AO1922)-1)/(1+($X$2*AP1922*AN$8)^2), (AP1922^2*AN$8*$X$2+1/($X$2*AN$8*(AM$1017+1+AP1922/AO1922           )))/(1+($X$2*AP1922*AN$8)^2))),           V_rtHz(AO1922)/($X$2*AN$8*(AO1922*AM$1017+AO1922+AP1922)),V_rtHz(AP1922)*SQRT(Sum_Sq(AO1922*AN$8*$X$2*AM$1017,1))/($X$2*AN$8*(AO1922*AM$1017+AO1922+AP1922))))/SQRT(Sum_Sq(1/(1+$A1922)+$AC$2/$I$2-1/(1+(1+AP1922/AO1922)/AM$1017),$X$2/$I$2)),IF(AP1923&lt;0,"A",AM1923))</f>
        <v>3.5384152819260764E-5</v>
      </c>
      <c r="AO1922" s="13">
        <f t="shared" si="742"/>
        <v>927.95771873741649</v>
      </c>
      <c r="AP1922" s="12">
        <f t="shared" si="766"/>
        <v>33534295.910813715</v>
      </c>
      <c r="AR1922" s="13">
        <f t="shared" si="743"/>
        <v>31506.815879885424</v>
      </c>
      <c r="AS1922" s="13">
        <f t="shared" si="744"/>
        <v>0.34465664218175168</v>
      </c>
      <c r="AV1922" s="13"/>
      <c r="AW1922" s="13">
        <f t="shared" si="745"/>
        <v>9963.3300000000036</v>
      </c>
      <c r="AX1922" s="13">
        <f t="shared" si="746"/>
        <v>1.089899999999993</v>
      </c>
      <c r="AZ1922" s="13"/>
      <c r="BA1922" s="13"/>
      <c r="BB1922" s="13">
        <f t="shared" si="747"/>
        <v>3150.681587988543</v>
      </c>
      <c r="BC1922" s="13">
        <f t="shared" si="748"/>
        <v>3.4465664218175083</v>
      </c>
      <c r="BD1922" s="13"/>
      <c r="BE1922" s="13"/>
      <c r="BG1922" s="13">
        <f t="shared" si="749"/>
        <v>996.3330000000002</v>
      </c>
      <c r="BH1922" s="13">
        <f t="shared" si="750"/>
        <v>10.899000000000013</v>
      </c>
      <c r="BI1922" s="13"/>
      <c r="BL1922" s="13">
        <f t="shared" si="751"/>
        <v>315.06815879885437</v>
      </c>
      <c r="BM1922" s="13">
        <f t="shared" si="752"/>
        <v>34.465664218174894</v>
      </c>
      <c r="BP1922" s="13"/>
      <c r="BQ1922" s="13">
        <f t="shared" si="753"/>
        <v>99.633300000000006</v>
      </c>
      <c r="BR1922" s="13">
        <f t="shared" si="754"/>
        <v>108.99000000000078</v>
      </c>
      <c r="BT1922" s="13"/>
      <c r="BU1922" s="13"/>
      <c r="BV1922" s="13">
        <f t="shared" si="755"/>
        <v>31.50681587988543</v>
      </c>
      <c r="BW1922" s="13">
        <f t="shared" si="756"/>
        <v>344.65664218175152</v>
      </c>
      <c r="CA1922" s="13">
        <f t="shared" si="757"/>
        <v>9.9633299999999991</v>
      </c>
      <c r="CB1922" s="13">
        <f t="shared" si="758"/>
        <v>1089.9000000000028</v>
      </c>
    </row>
    <row r="1923" spans="1:80" x14ac:dyDescent="0.3">
      <c r="A1923" s="13">
        <f t="shared" si="734"/>
        <v>2.8444611074479123</v>
      </c>
      <c r="C1923" s="13">
        <f>IF(F1923&gt;0,SQRT(Sum_Sq($AI$2,V_rtHz($AH$2)/(1+1/$A1923),V_rtHz($AH$2*$A1923)/(1+$A1923),$AN$2*$AH$2/(1+1/$A1923),$AM$2*SQRT(Sum_Sq(F1923,1/($X$2*D$8*(1+C$1017+F1923/E1923))))/SQRT(Sum_Sq($X$2*F1923*D$8,1)),                   $AQ$2*SQRT(Sum_Sq($AH$2/(1+1/$A1923)+F1923*( 1/(C$1017+1+F1923/E1923)-1)/(1+($X$2*F1923*D$8)^2), (F1923^2*D$8*$X$2+1/($X$2*D$8*(C$1017+1+F1923/E1923           )))/(1+($X$2*F1923*D$8)^2))),           V_rtHz(E1923)/($X$2*D$8*(E1923*C$1017+E1923+F1923)),V_rtHz(F1923)*SQRT(Sum_Sq(E1923*D$8*$X$2*C$1017,1))/($X$2*D$8*(E1923*C$1017+E1923+F1923))))/SQRT(Sum_Sq(1/(1+$A1923)+$AC$2/$I$2-1/(1+(1+F1923/E1923)/C$1017),$X$2/$I$2)),IF(F1924&lt;0,"A",C1924))</f>
        <v>1.6324417826606145E-6</v>
      </c>
      <c r="E1923" s="13">
        <f t="shared" si="735"/>
        <v>965.56728685213784</v>
      </c>
      <c r="F1923" s="12">
        <f t="shared" si="759"/>
        <v>10191.423228176764</v>
      </c>
      <c r="H1923" s="13">
        <f>IF(K1923&gt;0,SQRT(Sum_Sq($AI$2,V_rtHz($AH$2)/(1+1/$A1923),V_rtHz($AH$2*$A1923)/(1+$A1923),$AN$2*$AH$2/(1+1/$A1923),$AM$2*SQRT(Sum_Sq(K1923,1/($X$2*I$8*(1+H$1017+K1923/J1923))))/SQRT(Sum_Sq($X$2*K1923*I$8,1)),                   $AQ$2*SQRT(Sum_Sq($AH$2/(1+1/$A1923)+K1923*( 1/(H$1017+1+K1923/J1923)-1)/(1+($X$2*K1923*I$8)^2), (K1923^2*I$8*$X$2+1/($X$2*I$8*(H$1017+1+K1923/J1923           )))/(1+($X$2*K1923*I$8)^2))),           V_rtHz(J1923)/($X$2*I$8*(J1923*H$1017+J1923+K1923)),V_rtHz(K1923)*SQRT(Sum_Sq(J1923*I$8*$X$2*H$1017,1))/($X$2*I$8*(J1923*H$1017+J1923+K1923))))/SQRT(Sum_Sq(1/(1+$A1923)+$AC$2/$I$2-1/(1+(1+K1923/J1923)/H$1017),$X$2/$I$2)),IF(K1924&lt;0,"A",H1924))</f>
        <v>1.8441945670805644E-6</v>
      </c>
      <c r="J1923" s="13">
        <f t="shared" si="736"/>
        <v>934.93582538115402</v>
      </c>
      <c r="K1923" s="12">
        <f t="shared" si="760"/>
        <v>33284.005049413761</v>
      </c>
      <c r="M1923" s="13">
        <f>IF(P1923&gt;0,SQRT(Sum_Sq($AI$2,V_rtHz($AH$2)/(1+1/$A1923),V_rtHz($AH$2*$A1923)/(1+$A1923),$AN$2*$AH$2/(1+1/$A1923),$AM$2*SQRT(Sum_Sq(P1923,1/($X$2*N$8*(1+M$1017+P1923/O1923))))/SQRT(Sum_Sq($X$2*P1923*N$8,1)),                   $AQ$2*SQRT(Sum_Sq($AH$2/(1+1/$A1923)+P1923*( 1/(M$1017+1+P1923/O1923)-1)/(1+($X$2*P1923*N$8)^2), (P1923^2*N$8*$X$2+1/($X$2*N$8*(M$1017+1+P1923/O1923           )))/(1+($X$2*P1923*N$8)^2))),           V_rtHz(O1923)/($X$2*N$8*(O1923*M$1017+O1923+P1923)),V_rtHz(P1923)*SQRT(Sum_Sq(O1923*N$8*$X$2*M$1017,1))/($X$2*N$8*(O1923*M$1017+O1923+P1923))))/SQRT(Sum_Sq(1/(1+$A1923)+$AC$2/$I$2-1/(1+(1+P1923/O1923)/M$1017),$X$2/$I$2)),IF(P1924&lt;0,"A",M1924))</f>
        <v>2.4734620119754661E-6</v>
      </c>
      <c r="O1923" s="13">
        <f t="shared" si="737"/>
        <v>925.84505079448786</v>
      </c>
      <c r="P1923" s="12">
        <f t="shared" si="761"/>
        <v>106286.73628646758</v>
      </c>
      <c r="R1923" s="13">
        <f>IF(U1923&gt;0,SQRT(Sum_Sq($AI$2,V_rtHz($AH$2)/(1+1/$A1923),V_rtHz($AH$2*$A1923)/(1+$A1923),$AN$2*$AH$2/(1+1/$A1923),$AM$2*SQRT(Sum_Sq(U1923,1/($X$2*S$8*(1+R$1017+U1923/T1923))))/SQRT(Sum_Sq($X$2*U1923*S$8,1)),                   $AQ$2*SQRT(Sum_Sq($AH$2/(1+1/$A1923)+U1923*( 1/(R$1017+1+U1923/T1923)-1)/(1+($X$2*U1923*S$8)^2), (U1923^2*S$8*$X$2+1/($X$2*S$8*(R$1017+1+U1923/T1923           )))/(1+($X$2*U1923*S$8)^2))),           V_rtHz(T1923)/($X$2*S$8*(T1923*R$1017+T1923+U1923)),V_rtHz(U1923)*SQRT(Sum_Sq(T1923*S$8*$X$2*R$1017,1))/($X$2*S$8*(T1923*R$1017+T1923+U1923))))/SQRT(Sum_Sq(1/(1+$A1923)+$AC$2/$I$2-1/(1+(1+U1923/T1923)/R$1017),$X$2/$I$2)),IF(U1924&lt;0,"A",R1924))</f>
        <v>3.850008260694951E-6</v>
      </c>
      <c r="T1923" s="13">
        <f t="shared" si="738"/>
        <v>923.02551654529407</v>
      </c>
      <c r="U1923" s="12">
        <f t="shared" si="762"/>
        <v>337134.86978490406</v>
      </c>
      <c r="X1923" s="13">
        <f>IF(AA1923&gt;0,SQRT(Sum_Sq($AI$2,V_rtHz($AH$2)/(1+1/$A1923),V_rtHz($AH$2*$A1923)/(1+$A1923),$AN$2*$AH$2/(1+1/$A1923),$AM$2*SQRT(Sum_Sq(AA1923,1/($X$2*Y$8*(1+X$1017+AA1923/Z1923))))/SQRT(Sum_Sq($X$2*AA1923*Y$8,1)),                   $AQ$2*SQRT(Sum_Sq($AH$2/(1+1/$A1923)+AA1923*( 1/(X$1017+1+AA1923/Z1923)-1)/(1+($X$2*AA1923*Y$8)^2), (AA1923^2*Y$8*$X$2+1/($X$2*Y$8*(X$1017+1+AA1923/Z1923           )))/(1+($X$2*AA1923*Y$8)^2))),           V_rtHz(Z1923)/($X$2*Y$8*(Z1923*X$1017+Z1923+AA1923)),V_rtHz(AA1923)*SQRT(Sum_Sq(Z1923*Y$8*$X$2*X$1017,1))/($X$2*Y$8*(Z1923*X$1017+Z1923+AA1923))))/SQRT(Sum_Sq(1/(1+$A1923)+$AC$2/$I$2-1/(1+(1+AA1923/Z1923)/X$1017),$X$2/$I$2)),IF(AA1924&lt;0,"A",X1924))</f>
        <v>6.510501655714753E-6</v>
      </c>
      <c r="Z1923" s="13">
        <f t="shared" si="739"/>
        <v>922.13929675272675</v>
      </c>
      <c r="AA1923" s="12">
        <f t="shared" si="763"/>
        <v>1067138.6535901243</v>
      </c>
      <c r="AC1923" s="13">
        <f>IF(AF1923&gt;0,SQRT(Sum_Sq($AI$2,V_rtHz($AH$2)/(1+1/$A1923),V_rtHz($AH$2*$A1923)/(1+$A1923),$AN$2*$AH$2/(1+1/$A1923),$AM$2*SQRT(Sum_Sq(AF1923,1/($X$2*AD$8*(1+AC$1017+AF1923/AE1923))))/SQRT(Sum_Sq($X$2*AF1923*AD$8,1)),                   $AQ$2*SQRT(Sum_Sq($AH$2/(1+1/$A1923)+AF1923*( 1/(AC$1017+1+AF1923/AE1923)-1)/(1+($X$2*AF1923*AD$8)^2), (AF1923^2*AD$8*$X$2+1/($X$2*AD$8*(AC$1017+1+AF1923/AE1923           )))/(1+($X$2*AF1923*AD$8)^2))),           V_rtHz(AE1923)/($X$2*AD$8*(AE1923*AC$1017+AE1923+AF1923)),V_rtHz(AF1923)*SQRT(Sum_Sq(AE1923*AD$8*$X$2*AC$1017,1))/($X$2*AD$8*(AE1923*AC$1017+AE1923+AF1923))))/SQRT(Sum_Sq(1/(1+$A1923)+$AC$2/$I$2-1/(1+(1+AF1923/AE1923)/AC$1017),$X$2/$I$2)),IF(AF1924&lt;0,"A",AC1924))</f>
        <v>1.138399898334901E-5</v>
      </c>
      <c r="AE1923" s="13">
        <f t="shared" si="740"/>
        <v>921.85958505655628</v>
      </c>
      <c r="AF1923" s="12">
        <f t="shared" si="764"/>
        <v>3375612.6461444823</v>
      </c>
      <c r="AG1923" s="13"/>
      <c r="AH1923" s="13">
        <f>IF(AK1923&gt;0,SQRT(Sum_Sq($AI$2,V_rtHz($AH$2)/(1+1/$A1923),V_rtHz($AH$2*$A1923)/(1+$A1923),$AN$2*$AH$2/(1+1/$A1923),$AM$2*SQRT(Sum_Sq(AK1923,1/($X$2*AI$8*(1+AH$1017+AK1923/AJ1923))))/SQRT(Sum_Sq($X$2*AK1923*AI$8,1)),                   $AQ$2*SQRT(Sum_Sq($AH$2/(1+1/$A1923)+AK1923*( 1/(AH$1017+1+AK1923/AJ1923)-1)/(1+($X$2*AK1923*AI$8)^2), (AK1923^2*AI$8*$X$2+1/($X$2*AI$8*(AH$1017+1+AK1923/AJ1923           )))/(1+($X$2*AK1923*AI$8)^2))),           V_rtHz(AJ1923)/($X$2*AI$8*(AJ1923*AH$1017+AJ1923+AK1923)),V_rtHz(AK1923)*SQRT(Sum_Sq(AJ1923*AI$8*$X$2*AH$1017,1))/($X$2*AI$8*(AJ1923*AH$1017+AJ1923+AK1923))))/SQRT(Sum_Sq(1/(1+$A1923)+$AC$2/$I$2-1/(1+(1+AK1923/AJ1923)/AH$1017),$X$2/$I$2)),IF(AK1924&lt;0,"A",AH1924))</f>
        <v>2.0142106958401054E-5</v>
      </c>
      <c r="AI1923" s="13"/>
      <c r="AJ1923" s="13">
        <f t="shared" si="741"/>
        <v>921.77118588986343</v>
      </c>
      <c r="AK1923" s="12">
        <f t="shared" si="765"/>
        <v>10675648.171940438</v>
      </c>
      <c r="AM1923" s="13">
        <f>IF(AP1923&gt;0,SQRT(Sum_Sq($AI$2,V_rtHz($AH$2)/(1+1/$A1923),V_rtHz($AH$2*$A1923)/(1+$A1923),$AN$2*$AH$2/(1+1/$A1923),$AM$2*SQRT(Sum_Sq(AP1923,1/($X$2*AN$8*(1+AM$1017+AP1923/AO1923))))/SQRT(Sum_Sq($X$2*AP1923*AN$8,1)),                   $AQ$2*SQRT(Sum_Sq($AH$2/(1+1/$A1923)+AP1923*( 1/(AM$1017+1+AP1923/AO1923)-1)/(1+($X$2*AP1923*AN$8)^2), (AP1923^2*AN$8*$X$2+1/($X$2*AN$8*(AM$1017+1+AP1923/AO1923           )))/(1+($X$2*AP1923*AN$8)^2))),           V_rtHz(AO1923)/($X$2*AN$8*(AO1923*AM$1017+AO1923+AP1923)),V_rtHz(AP1923)*SQRT(Sum_Sq(AO1923*AN$8*$X$2*AM$1017,1))/($X$2*AN$8*(AO1923*AM$1017+AO1923+AP1923))))/SQRT(Sum_Sq(1/(1+$A1923)+$AC$2/$I$2-1/(1+(1+AP1923/AO1923)/AM$1017),$X$2/$I$2)),IF(AP1924&lt;0,"A",AM1924))</f>
        <v>3.5806574271994977E-5</v>
      </c>
      <c r="AO1923" s="13">
        <f t="shared" si="742"/>
        <v>921.74323695880082</v>
      </c>
      <c r="AP1923" s="12">
        <f t="shared" si="766"/>
        <v>33760387.367241479</v>
      </c>
      <c r="AR1923" s="13">
        <f t="shared" si="743"/>
        <v>31506.815879885424</v>
      </c>
      <c r="AS1923" s="13">
        <f t="shared" si="744"/>
        <v>0.34465664218175279</v>
      </c>
      <c r="AV1923" s="13"/>
      <c r="AW1923" s="13">
        <f t="shared" si="745"/>
        <v>9963.3300000000036</v>
      </c>
      <c r="AX1923" s="13">
        <f t="shared" si="746"/>
        <v>1.0898999999999903</v>
      </c>
      <c r="AZ1923" s="13"/>
      <c r="BA1923" s="13"/>
      <c r="BB1923" s="13">
        <f t="shared" si="747"/>
        <v>3150.681587988543</v>
      </c>
      <c r="BC1923" s="13">
        <f t="shared" si="748"/>
        <v>3.4465664218174878</v>
      </c>
      <c r="BD1923" s="13"/>
      <c r="BE1923" s="13"/>
      <c r="BG1923" s="13">
        <f t="shared" si="749"/>
        <v>996.3330000000002</v>
      </c>
      <c r="BH1923" s="13">
        <f t="shared" si="750"/>
        <v>10.899000000000047</v>
      </c>
      <c r="BI1923" s="13"/>
      <c r="BL1923" s="13">
        <f t="shared" si="751"/>
        <v>315.06815879885437</v>
      </c>
      <c r="BM1923" s="13">
        <f t="shared" si="752"/>
        <v>34.465664218175064</v>
      </c>
      <c r="BP1923" s="13"/>
      <c r="BQ1923" s="13">
        <f t="shared" si="753"/>
        <v>99.633300000000006</v>
      </c>
      <c r="BR1923" s="13">
        <f t="shared" si="754"/>
        <v>108.99000000000012</v>
      </c>
      <c r="BT1923" s="13"/>
      <c r="BU1923" s="13"/>
      <c r="BV1923" s="13">
        <f t="shared" si="755"/>
        <v>31.50681587988543</v>
      </c>
      <c r="BW1923" s="13">
        <f t="shared" si="756"/>
        <v>344.65664218175152</v>
      </c>
      <c r="CA1923" s="13">
        <f t="shared" si="757"/>
        <v>9.9633299999999991</v>
      </c>
      <c r="CB1923" s="13">
        <f t="shared" si="758"/>
        <v>1089.9000000000028</v>
      </c>
    </row>
    <row r="1924" spans="1:80" x14ac:dyDescent="0.3">
      <c r="A1924" s="13">
        <f t="shared" si="734"/>
        <v>2.8840315031266046</v>
      </c>
      <c r="C1924" s="13">
        <f>IF(F1924&gt;0,SQRT(Sum_Sq($AI$2,V_rtHz($AH$2)/(1+1/$A1924),V_rtHz($AH$2*$A1924)/(1+$A1924),$AN$2*$AH$2/(1+1/$A1924),$AM$2*SQRT(Sum_Sq(F1924,1/($X$2*D$8*(1+C$1017+F1924/E1924))))/SQRT(Sum_Sq($X$2*F1924*D$8,1)),                   $AQ$2*SQRT(Sum_Sq($AH$2/(1+1/$A1924)+F1924*( 1/(C$1017+1+F1924/E1924)-1)/(1+($X$2*F1924*D$8)^2), (F1924^2*D$8*$X$2+1/($X$2*D$8*(C$1017+1+F1924/E1924           )))/(1+($X$2*F1924*D$8)^2))),           V_rtHz(E1924)/($X$2*D$8*(E1924*C$1017+E1924+F1924)),V_rtHz(F1924)*SQRT(Sum_Sq(E1924*D$8*$X$2*C$1017,1))/($X$2*D$8*(E1924*C$1017+E1924+F1924))))/SQRT(Sum_Sq(1/(1+$A1924)+$AC$2/$I$2-1/(1+(1+F1924/E1924)/C$1017),$X$2/$I$2)),IF(F1925&lt;0,"A",C1925))</f>
        <v>1.6547426316651968E-6</v>
      </c>
      <c r="E1924" s="13">
        <f t="shared" si="735"/>
        <v>958.46801373580786</v>
      </c>
      <c r="F1924" s="12">
        <f t="shared" si="759"/>
        <v>10266.910042451276</v>
      </c>
      <c r="H1924" s="13">
        <f>IF(K1924&gt;0,SQRT(Sum_Sq($AI$2,V_rtHz($AH$2)/(1+1/$A1924),V_rtHz($AH$2*$A1924)/(1+$A1924),$AN$2*$AH$2/(1+1/$A1924),$AM$2*SQRT(Sum_Sq(K1924,1/($X$2*I$8*(1+H$1017+K1924/J1924))))/SQRT(Sum_Sq($X$2*K1924*I$8,1)),                   $AQ$2*SQRT(Sum_Sq($AH$2/(1+1/$A1924)+K1924*( 1/(H$1017+1+K1924/J1924)-1)/(1+($X$2*K1924*I$8)^2), (K1924^2*I$8*$X$2+1/($X$2*I$8*(H$1017+1+K1924/J1924           )))/(1+($X$2*K1924*I$8)^2))),           V_rtHz(J1924)/($X$2*I$8*(J1924*H$1017+J1924+K1924)),V_rtHz(K1924)*SQRT(Sum_Sq(J1924*I$8*$X$2*H$1017,1))/($X$2*I$8*(J1924*H$1017+J1924+K1924))))/SQRT(Sum_Sq(1/(1+$A1924)+$AC$2/$I$2-1/(1+(1+K1924/J1924)/H$1017),$X$2/$I$2)),IF(K1925&lt;0,"A",H1925))</f>
        <v>1.8690849055163572E-6</v>
      </c>
      <c r="J1924" s="13">
        <f t="shared" si="736"/>
        <v>928.49226900257031</v>
      </c>
      <c r="K1924" s="12">
        <f t="shared" si="760"/>
        <v>33514.989593066835</v>
      </c>
      <c r="M1924" s="13">
        <f>IF(P1924&gt;0,SQRT(Sum_Sq($AI$2,V_rtHz($AH$2)/(1+1/$A1924),V_rtHz($AH$2*$A1924)/(1+$A1924),$AN$2*$AH$2/(1+1/$A1924),$AM$2*SQRT(Sum_Sq(P1924,1/($X$2*N$8*(1+M$1017+P1924/O1924))))/SQRT(Sum_Sq($X$2*P1924*N$8,1)),                   $AQ$2*SQRT(Sum_Sq($AH$2/(1+1/$A1924)+P1924*( 1/(M$1017+1+P1924/O1924)-1)/(1+($X$2*P1924*N$8)^2), (P1924^2*N$8*$X$2+1/($X$2*N$8*(M$1017+1+P1924/O1924           )))/(1+($X$2*P1924*N$8)^2))),           V_rtHz(O1924)/($X$2*N$8*(O1924*M$1017+O1924+P1924)),V_rtHz(P1924)*SQRT(Sum_Sq(O1924*N$8*$X$2*M$1017,1))/($X$2*N$8*(O1924*M$1017+O1924+P1924))))/SQRT(Sum_Sq(1/(1+$A1924)+$AC$2/$I$2-1/(1+(1+P1924/O1924)/M$1017),$X$2/$I$2)),IF(P1925&lt;0,"A",M1925))</f>
        <v>2.5052442212286379E-6</v>
      </c>
      <c r="O1924" s="13">
        <f t="shared" si="737"/>
        <v>919.58802802674882</v>
      </c>
      <c r="P1924" s="12">
        <f t="shared" si="761"/>
        <v>107009.92809473866</v>
      </c>
      <c r="R1924" s="13">
        <f>IF(U1924&gt;0,SQRT(Sum_Sq($AI$2,V_rtHz($AH$2)/(1+1/$A1924),V_rtHz($AH$2*$A1924)/(1+$A1924),$AN$2*$AH$2/(1+1/$A1924),$AM$2*SQRT(Sum_Sq(U1924,1/($X$2*S$8*(1+R$1017+U1924/T1924))))/SQRT(Sum_Sq($X$2*U1924*S$8,1)),                   $AQ$2*SQRT(Sum_Sq($AH$2/(1+1/$A1924)+U1924*( 1/(R$1017+1+U1924/T1924)-1)/(1+($X$2*U1924*S$8)^2), (U1924^2*S$8*$X$2+1/($X$2*S$8*(R$1017+1+U1924/T1924           )))/(1+($X$2*U1924*S$8)^2))),           V_rtHz(T1924)/($X$2*S$8*(T1924*R$1017+T1924+U1924)),V_rtHz(U1924)*SQRT(Sum_Sq(T1924*S$8*$X$2*R$1017,1))/($X$2*S$8*(T1924*R$1017+T1924+U1924))))/SQRT(Sum_Sq(1/(1+$A1924)+$AC$2/$I$2-1/(1+(1+U1924/T1924)/R$1017),$X$2/$I$2)),IF(U1925&lt;0,"A",R1925))</f>
        <v>3.8975131856821421E-6</v>
      </c>
      <c r="T1924" s="13">
        <f t="shared" si="738"/>
        <v>916.82560850293544</v>
      </c>
      <c r="U1924" s="12">
        <f t="shared" si="762"/>
        <v>339414.69832716306</v>
      </c>
      <c r="X1924" s="13">
        <f>IF(AA1924&gt;0,SQRT(Sum_Sq($AI$2,V_rtHz($AH$2)/(1+1/$A1924),V_rtHz($AH$2*$A1924)/(1+$A1924),$AN$2*$AH$2/(1+1/$A1924),$AM$2*SQRT(Sum_Sq(AA1924,1/($X$2*Y$8*(1+X$1017+AA1924/Z1924))))/SQRT(Sum_Sq($X$2*AA1924*Y$8,1)),                   $AQ$2*SQRT(Sum_Sq($AH$2/(1+1/$A1924)+AA1924*( 1/(X$1017+1+AA1924/Z1924)-1)/(1+($X$2*AA1924*Y$8)^2), (AA1924^2*Y$8*$X$2+1/($X$2*Y$8*(X$1017+1+AA1924/Z1924           )))/(1+($X$2*AA1924*Y$8)^2))),           V_rtHz(Z1924)/($X$2*Y$8*(Z1924*X$1017+Z1924+AA1924)),V_rtHz(AA1924)*SQRT(Sum_Sq(Z1924*Y$8*$X$2*X$1017,1))/($X$2*Y$8*(Z1924*X$1017+Z1924+AA1924))))/SQRT(Sum_Sq(1/(1+$A1924)+$AC$2/$I$2-1/(1+(1+AA1924/Z1924)/X$1017),$X$2/$I$2)),IF(AA1925&lt;0,"A",X1925))</f>
        <v>6.589293885218805E-6</v>
      </c>
      <c r="Z1924" s="13">
        <f t="shared" si="739"/>
        <v>915.95726870991712</v>
      </c>
      <c r="AA1924" s="12">
        <f t="shared" si="763"/>
        <v>1074341.0431637689</v>
      </c>
      <c r="AC1924" s="13">
        <f>IF(AF1924&gt;0,SQRT(Sum_Sq($AI$2,V_rtHz($AH$2)/(1+1/$A1924),V_rtHz($AH$2*$A1924)/(1+$A1924),$AN$2*$AH$2/(1+1/$A1924),$AM$2*SQRT(Sum_Sq(AF1924,1/($X$2*AD$8*(1+AC$1017+AF1924/AE1924))))/SQRT(Sum_Sq($X$2*AF1924*AD$8,1)),                   $AQ$2*SQRT(Sum_Sq($AH$2/(1+1/$A1924)+AF1924*( 1/(AC$1017+1+AF1924/AE1924)-1)/(1+($X$2*AF1924*AD$8)^2), (AF1924^2*AD$8*$X$2+1/($X$2*AD$8*(AC$1017+1+AF1924/AE1924           )))/(1+($X$2*AF1924*AD$8)^2))),           V_rtHz(AE1924)/($X$2*AD$8*(AE1924*AC$1017+AE1924+AF1924)),V_rtHz(AF1924)*SQRT(Sum_Sq(AE1924*AD$8*$X$2*AC$1017,1))/($X$2*AD$8*(AE1924*AC$1017+AE1924+AF1924))))/SQRT(Sum_Sq(1/(1+$A1924)+$AC$2/$I$2-1/(1+(1+AF1924/AE1924)/AC$1017),$X$2/$I$2)),IF(AF1925&lt;0,"A",AC1925))</f>
        <v>1.1520802887369778E-5</v>
      </c>
      <c r="AE1924" s="13">
        <f t="shared" si="740"/>
        <v>915.68319322282878</v>
      </c>
      <c r="AF1924" s="12">
        <f t="shared" si="764"/>
        <v>3398381.5541421203</v>
      </c>
      <c r="AG1924" s="13"/>
      <c r="AH1924" s="13">
        <f>IF(AK1924&gt;0,SQRT(Sum_Sq($AI$2,V_rtHz($AH$2)/(1+1/$A1924),V_rtHz($AH$2*$A1924)/(1+$A1924),$AN$2*$AH$2/(1+1/$A1924),$AM$2*SQRT(Sum_Sq(AK1924,1/($X$2*AI$8*(1+AH$1017+AK1924/AJ1924))))/SQRT(Sum_Sq($X$2*AK1924*AI$8,1)),                   $AQ$2*SQRT(Sum_Sq($AH$2/(1+1/$A1924)+AK1924*( 1/(AH$1017+1+AK1924/AJ1924)-1)/(1+($X$2*AK1924*AI$8)^2), (AK1924^2*AI$8*$X$2+1/($X$2*AI$8*(AH$1017+1+AK1924/AJ1924           )))/(1+($X$2*AK1924*AI$8)^2))),           V_rtHz(AJ1924)/($X$2*AI$8*(AJ1924*AH$1017+AJ1924+AK1924)),V_rtHz(AK1924)*SQRT(Sum_Sq(AJ1924*AI$8*$X$2*AH$1017,1))/($X$2*AI$8*(AJ1924*AH$1017+AJ1924+AK1924))))/SQRT(Sum_Sq(1/(1+$A1924)+$AC$2/$I$2-1/(1+(1+AK1924/AJ1924)/AH$1017),$X$2/$I$2)),IF(AK1925&lt;0,"A",AH1925))</f>
        <v>2.0383646415852504E-5</v>
      </c>
      <c r="AI1924" s="13"/>
      <c r="AJ1924" s="13">
        <f t="shared" si="741"/>
        <v>915.59657459334949</v>
      </c>
      <c r="AK1924" s="12">
        <f t="shared" si="765"/>
        <v>10747642.737701399</v>
      </c>
      <c r="AM1924" s="13">
        <f>IF(AP1924&gt;0,SQRT(Sum_Sq($AI$2,V_rtHz($AH$2)/(1+1/$A1924),V_rtHz($AH$2*$A1924)/(1+$A1924),$AN$2*$AH$2/(1+1/$A1924),$AM$2*SQRT(Sum_Sq(AP1924,1/($X$2*AN$8*(1+AM$1017+AP1924/AO1924))))/SQRT(Sum_Sq($X$2*AP1924*AN$8,1)),                   $AQ$2*SQRT(Sum_Sq($AH$2/(1+1/$A1924)+AP1924*( 1/(AM$1017+1+AP1924/AO1924)-1)/(1+($X$2*AP1924*AN$8)^2), (AP1924^2*AN$8*$X$2+1/($X$2*AN$8*(AM$1017+1+AP1924/AO1924           )))/(1+($X$2*AP1924*AN$8)^2))),           V_rtHz(AO1924)/($X$2*AN$8*(AO1924*AM$1017+AO1924+AP1924)),V_rtHz(AP1924)*SQRT(Sum_Sq(AO1924*AN$8*$X$2*AM$1017,1))/($X$2*AN$8*(AO1924*AM$1017+AO1924+AP1924))))/SQRT(Sum_Sq(1/(1+$A1924)+$AC$2/$I$2-1/(1+(1+AP1924/AO1924)/AM$1017),$X$2/$I$2)),IF(AP1925&lt;0,"A",AM1925))</f>
        <v>3.6235977171618959E-5</v>
      </c>
      <c r="AO1924" s="13">
        <f t="shared" si="742"/>
        <v>915.56918853891341</v>
      </c>
      <c r="AP1924" s="12">
        <f t="shared" si="766"/>
        <v>33988047.13221471</v>
      </c>
      <c r="AR1924" s="13">
        <f t="shared" si="743"/>
        <v>31506.815879885424</v>
      </c>
      <c r="AS1924" s="13">
        <f t="shared" si="744"/>
        <v>0.34465664218175057</v>
      </c>
      <c r="AV1924" s="13"/>
      <c r="AW1924" s="13">
        <f t="shared" si="745"/>
        <v>9963.3300000000036</v>
      </c>
      <c r="AX1924" s="13">
        <f t="shared" si="746"/>
        <v>1.0898999999999985</v>
      </c>
      <c r="AZ1924" s="13"/>
      <c r="BA1924" s="13"/>
      <c r="BB1924" s="13">
        <f t="shared" si="747"/>
        <v>3150.681587988543</v>
      </c>
      <c r="BC1924" s="13">
        <f t="shared" si="748"/>
        <v>3.4465664218174807</v>
      </c>
      <c r="BD1924" s="13"/>
      <c r="BE1924" s="13"/>
      <c r="BG1924" s="13">
        <f t="shared" si="749"/>
        <v>996.3330000000002</v>
      </c>
      <c r="BH1924" s="13">
        <f t="shared" si="750"/>
        <v>10.899000000000047</v>
      </c>
      <c r="BI1924" s="13"/>
      <c r="BL1924" s="13">
        <f t="shared" si="751"/>
        <v>315.06815879885437</v>
      </c>
      <c r="BM1924" s="13">
        <f t="shared" si="752"/>
        <v>34.465664218175149</v>
      </c>
      <c r="BP1924" s="13"/>
      <c r="BQ1924" s="13">
        <f t="shared" si="753"/>
        <v>99.633300000000006</v>
      </c>
      <c r="BR1924" s="13">
        <f t="shared" si="754"/>
        <v>108.9899999999997</v>
      </c>
      <c r="BT1924" s="13"/>
      <c r="BU1924" s="13"/>
      <c r="BV1924" s="13">
        <f t="shared" si="755"/>
        <v>31.506815879885437</v>
      </c>
      <c r="BW1924" s="13">
        <f t="shared" si="756"/>
        <v>344.65664218175044</v>
      </c>
      <c r="CA1924" s="13">
        <f t="shared" si="757"/>
        <v>9.9633299999999991</v>
      </c>
      <c r="CB1924" s="13">
        <f t="shared" si="758"/>
        <v>1089.9000000000028</v>
      </c>
    </row>
    <row r="1925" spans="1:80" x14ac:dyDescent="0.3">
      <c r="A1925" s="13">
        <f t="shared" si="734"/>
        <v>2.9241523778433356</v>
      </c>
      <c r="C1925" s="13">
        <f>IF(F1925&gt;0,SQRT(Sum_Sq($AI$2,V_rtHz($AH$2)/(1+1/$A1925),V_rtHz($AH$2*$A1925)/(1+$A1925),$AN$2*$AH$2/(1+1/$A1925),$AM$2*SQRT(Sum_Sq(F1925,1/($X$2*D$8*(1+C$1017+F1925/E1925))))/SQRT(Sum_Sq($X$2*F1925*D$8,1)),                   $AQ$2*SQRT(Sum_Sq($AH$2/(1+1/$A1925)+F1925*( 1/(C$1017+1+F1925/E1925)-1)/(1+($X$2*F1925*D$8)^2), (F1925^2*D$8*$X$2+1/($X$2*D$8*(C$1017+1+F1925/E1925           )))/(1+($X$2*F1925*D$8)^2))),           V_rtHz(E1925)/($X$2*D$8*(E1925*C$1017+E1925+F1925)),V_rtHz(F1925)*SQRT(Sum_Sq(E1925*D$8*$X$2*C$1017,1))/($X$2*D$8*(E1925*C$1017+E1925+F1925))))/SQRT(Sum_Sq(1/(1+$A1925)+$AC$2/$I$2-1/(1+(1+F1925/E1925)/C$1017),$X$2/$I$2)),IF(F1926&lt;0,"A",C1926))</f>
        <v>1.6774661348649828E-6</v>
      </c>
      <c r="E1925" s="13">
        <f t="shared" si="735"/>
        <v>951.4289651139743</v>
      </c>
      <c r="F1925" s="12">
        <f t="shared" si="759"/>
        <v>10342.868712656518</v>
      </c>
      <c r="H1925" s="13">
        <f>IF(K1925&gt;0,SQRT(Sum_Sq($AI$2,V_rtHz($AH$2)/(1+1/$A1925),V_rtHz($AH$2*$A1925)/(1+$A1925),$AN$2*$AH$2/(1+1/$A1925),$AM$2*SQRT(Sum_Sq(K1925,1/($X$2*I$8*(1+H$1017+K1925/J1925))))/SQRT(Sum_Sq($X$2*K1925*I$8,1)),                   $AQ$2*SQRT(Sum_Sq($AH$2/(1+1/$A1925)+K1925*( 1/(H$1017+1+K1925/J1925)-1)/(1+($X$2*K1925*I$8)^2), (K1925^2*I$8*$X$2+1/($X$2*I$8*(H$1017+1+K1925/J1925           )))/(1+($X$2*K1925*I$8)^2))),           V_rtHz(J1925)/($X$2*I$8*(J1925*H$1017+J1925+K1925)),V_rtHz(K1925)*SQRT(Sum_Sq(J1925*I$8*$X$2*H$1017,1))/($X$2*I$8*(J1925*H$1017+J1925+K1925))))/SQRT(Sum_Sq(1/(1+$A1925)+$AC$2/$I$2-1/(1+(1+K1925/J1925)/H$1017),$X$2/$I$2)),IF(K1926&lt;0,"A",H1926))</f>
        <v>1.8944317152045445E-6</v>
      </c>
      <c r="J1925" s="13">
        <f t="shared" si="736"/>
        <v>922.09442347699792</v>
      </c>
      <c r="K1925" s="12">
        <f t="shared" si="760"/>
        <v>33747.529472658629</v>
      </c>
      <c r="M1925" s="13">
        <f>IF(P1925&gt;0,SQRT(Sum_Sq($AI$2,V_rtHz($AH$2)/(1+1/$A1925),V_rtHz($AH$2*$A1925)/(1+$A1925),$AN$2*$AH$2/(1+1/$A1925),$AM$2*SQRT(Sum_Sq(P1925,1/($X$2*N$8*(1+M$1017+P1925/O1925))))/SQRT(Sum_Sq($X$2*P1925*N$8,1)),                   $AQ$2*SQRT(Sum_Sq($AH$2/(1+1/$A1925)+P1925*( 1/(M$1017+1+P1925/O1925)-1)/(1+($X$2*P1925*N$8)^2), (P1925^2*N$8*$X$2+1/($X$2*N$8*(M$1017+1+P1925/O1925           )))/(1+($X$2*P1925*N$8)^2))),           V_rtHz(O1925)/($X$2*N$8*(O1925*M$1017+O1925+P1925)),V_rtHz(P1925)*SQRT(Sum_Sq(O1925*N$8*$X$2*M$1017,1))/($X$2*N$8*(O1925*M$1017+O1925+P1925))))/SQRT(Sum_Sq(1/(1+$A1925)+$AC$2/$I$2-1/(1+(1+P1925/O1925)/M$1017),$X$2/$I$2)),IF(P1926&lt;0,"A",M1926))</f>
        <v>2.537586083325254E-6</v>
      </c>
      <c r="O1925" s="13">
        <f t="shared" si="737"/>
        <v>913.37286478078363</v>
      </c>
      <c r="P1925" s="12">
        <f t="shared" si="761"/>
        <v>107738.09092691062</v>
      </c>
      <c r="R1925" s="13">
        <f>IF(U1925&gt;0,SQRT(Sum_Sq($AI$2,V_rtHz($AH$2)/(1+1/$A1925),V_rtHz($AH$2*$A1925)/(1+$A1925),$AN$2*$AH$2/(1+1/$A1925),$AM$2*SQRT(Sum_Sq(U1925,1/($X$2*S$8*(1+R$1017+U1925/T1925))))/SQRT(Sum_Sq($X$2*U1925*S$8,1)),                   $AQ$2*SQRT(Sum_Sq($AH$2/(1+1/$A1925)+U1925*( 1/(R$1017+1+U1925/T1925)-1)/(1+($X$2*U1925*S$8)^2), (U1925^2*S$8*$X$2+1/($X$2*S$8*(R$1017+1+U1925/T1925           )))/(1+($X$2*U1925*S$8)^2))),           V_rtHz(T1925)/($X$2*S$8*(T1925*R$1017+T1925+U1925)),V_rtHz(U1925)*SQRT(Sum_Sq(T1925*S$8*$X$2*R$1017,1))/($X$2*S$8*(T1925*R$1017+T1925+U1925))))/SQRT(Sum_Sq(1/(1+$A1925)+$AC$2/$I$2-1/(1+(1+U1925/T1925)/R$1017),$X$2/$I$2)),IF(U1926&lt;0,"A",R1926))</f>
        <v>3.9458254494462033E-6</v>
      </c>
      <c r="T1925" s="13">
        <f t="shared" si="738"/>
        <v>910.66640571973028</v>
      </c>
      <c r="U1925" s="12">
        <f t="shared" si="762"/>
        <v>341710.29629966675</v>
      </c>
      <c r="X1925" s="13">
        <f>IF(AA1925&gt;0,SQRT(Sum_Sq($AI$2,V_rtHz($AH$2)/(1+1/$A1925),V_rtHz($AH$2*$A1925)/(1+$A1925),$AN$2*$AH$2/(1+1/$A1925),$AM$2*SQRT(Sum_Sq(AA1925,1/($X$2*Y$8*(1+X$1017+AA1925/Z1925))))/SQRT(Sum_Sq($X$2*AA1925*Y$8,1)),                   $AQ$2*SQRT(Sum_Sq($AH$2/(1+1/$A1925)+AA1925*( 1/(X$1017+1+AA1925/Z1925)-1)/(1+($X$2*AA1925*Y$8)^2), (AA1925^2*Y$8*$X$2+1/($X$2*Y$8*(X$1017+1+AA1925/Z1925           )))/(1+($X$2*AA1925*Y$8)^2))),           V_rtHz(Z1925)/($X$2*Y$8*(Z1925*X$1017+Z1925+AA1925)),V_rtHz(AA1925)*SQRT(Sum_Sq(Z1925*Y$8*$X$2*X$1017,1))/($X$2*Y$8*(Z1925*X$1017+Z1925+AA1925))))/SQRT(Sum_Sq(1/(1+$A1925)+$AC$2/$I$2-1/(1+(1+AA1925/Z1925)/X$1017),$X$2/$I$2)),IF(AA1926&lt;0,"A",X1926))</f>
        <v>6.6694006606776597E-6</v>
      </c>
      <c r="Z1925" s="13">
        <f t="shared" si="739"/>
        <v>909.81558699816628</v>
      </c>
      <c r="AA1925" s="12">
        <f t="shared" si="763"/>
        <v>1081593.3488301868</v>
      </c>
      <c r="AC1925" s="13">
        <f>IF(AF1925&gt;0,SQRT(Sum_Sq($AI$2,V_rtHz($AH$2)/(1+1/$A1925),V_rtHz($AH$2*$A1925)/(1+$A1925),$AN$2*$AH$2/(1+1/$A1925),$AM$2*SQRT(Sum_Sq(AF1925,1/($X$2*AD$8*(1+AC$1017+AF1925/AE1925))))/SQRT(Sum_Sq($X$2*AF1925*AD$8,1)),                   $AQ$2*SQRT(Sum_Sq($AH$2/(1+1/$A1925)+AF1925*( 1/(AC$1017+1+AF1925/AE1925)-1)/(1+($X$2*AF1925*AD$8)^2), (AF1925^2*AD$8*$X$2+1/($X$2*AD$8*(AC$1017+1+AF1925/AE1925           )))/(1+($X$2*AF1925*AD$8)^2))),           V_rtHz(AE1925)/($X$2*AD$8*(AE1925*AC$1017+AE1925+AF1925)),V_rtHz(AF1925)*SQRT(Sum_Sq(AE1925*AD$8*$X$2*AC$1017,1))/($X$2*AD$8*(AE1925*AC$1017+AE1925+AF1925))))/SQRT(Sum_Sq(1/(1+$A1925)+$AC$2/$I$2-1/(1+(1+AF1925/AE1925)/AC$1017),$X$2/$I$2)),IF(AF1926&lt;0,"A",AC1926))</f>
        <v>1.1659873204590579E-5</v>
      </c>
      <c r="AE1925" s="13">
        <f t="shared" si="740"/>
        <v>909.54703481675949</v>
      </c>
      <c r="AF1925" s="12">
        <f t="shared" si="764"/>
        <v>3421308.3591804998</v>
      </c>
      <c r="AG1925" s="13"/>
      <c r="AH1925" s="13">
        <f>IF(AK1925&gt;0,SQRT(Sum_Sq($AI$2,V_rtHz($AH$2)/(1+1/$A1925),V_rtHz($AH$2*$A1925)/(1+$A1925),$AN$2*$AH$2/(1+1/$A1925),$AM$2*SQRT(Sum_Sq(AK1925,1/($X$2*AI$8*(1+AH$1017+AK1925/AJ1925))))/SQRT(Sum_Sq($X$2*AK1925*AI$8,1)),                   $AQ$2*SQRT(Sum_Sq($AH$2/(1+1/$A1925)+AK1925*( 1/(AH$1017+1+AK1925/AJ1925)-1)/(1+($X$2*AK1925*AI$8)^2), (AK1925^2*AI$8*$X$2+1/($X$2*AI$8*(AH$1017+1+AK1925/AJ1925           )))/(1+($X$2*AK1925*AI$8)^2))),           V_rtHz(AJ1925)/($X$2*AI$8*(AJ1925*AH$1017+AJ1925+AK1925)),V_rtHz(AK1925)*SQRT(Sum_Sq(AJ1925*AI$8*$X$2*AH$1017,1))/($X$2*AI$8*(AJ1925*AH$1017+AJ1925+AK1925))))/SQRT(Sum_Sq(1/(1+$A1925)+$AC$2/$I$2-1/(1+(1+AK1925/AJ1925)/AH$1017),$X$2/$I$2)),IF(AK1926&lt;0,"A",AH1926))</f>
        <v>2.0629178745758383E-5</v>
      </c>
      <c r="AI1925" s="13"/>
      <c r="AJ1925" s="13">
        <f t="shared" si="741"/>
        <v>909.46216108099929</v>
      </c>
      <c r="AK1925" s="12">
        <f t="shared" si="765"/>
        <v>10820136.666154345</v>
      </c>
      <c r="AM1925" s="13">
        <f>IF(AP1925&gt;0,SQRT(Sum_Sq($AI$2,V_rtHz($AH$2)/(1+1/$A1925),V_rtHz($AH$2*$A1925)/(1+$A1925),$AN$2*$AH$2/(1+1/$A1925),$AM$2*SQRT(Sum_Sq(AP1925,1/($X$2*AN$8*(1+AM$1017+AP1925/AO1925))))/SQRT(Sum_Sq($X$2*AP1925*AN$8,1)),                   $AQ$2*SQRT(Sum_Sq($AH$2/(1+1/$A1925)+AP1925*( 1/(AM$1017+1+AP1925/AO1925)-1)/(1+($X$2*AP1925*AN$8)^2), (AP1925^2*AN$8*$X$2+1/($X$2*AN$8*(AM$1017+1+AP1925/AO1925           )))/(1+($X$2*AP1925*AN$8)^2))),           V_rtHz(AO1925)/($X$2*AN$8*(AO1925*AM$1017+AO1925+AP1925)),V_rtHz(AP1925)*SQRT(Sum_Sq(AO1925*AN$8*$X$2*AM$1017,1))/($X$2*AN$8*(AO1925*AM$1017+AO1925+AP1925))))/SQRT(Sum_Sq(1/(1+$A1925)+$AC$2/$I$2-1/(1+(1+AP1925/AO1925)/AM$1017),$X$2/$I$2)),IF(AP1926&lt;0,"A",AM1926))</f>
        <v>3.6672478047432393E-5</v>
      </c>
      <c r="AO1925" s="13">
        <f t="shared" si="742"/>
        <v>909.43532663768849</v>
      </c>
      <c r="AP1925" s="12">
        <f t="shared" si="766"/>
        <v>34217286.069052696</v>
      </c>
      <c r="AR1925" s="13">
        <f t="shared" si="743"/>
        <v>31506.815879885424</v>
      </c>
      <c r="AS1925" s="13">
        <f t="shared" si="744"/>
        <v>0.34465664218175168</v>
      </c>
      <c r="AV1925" s="13"/>
      <c r="AW1925" s="13">
        <f t="shared" si="745"/>
        <v>9963.3300000000036</v>
      </c>
      <c r="AX1925" s="13">
        <f t="shared" si="746"/>
        <v>1.0898999999999874</v>
      </c>
      <c r="AZ1925" s="13"/>
      <c r="BA1925" s="13"/>
      <c r="BB1925" s="13">
        <f t="shared" si="747"/>
        <v>3150.681587988543</v>
      </c>
      <c r="BC1925" s="13">
        <f t="shared" si="748"/>
        <v>3.446566421817467</v>
      </c>
      <c r="BD1925" s="13"/>
      <c r="BE1925" s="13"/>
      <c r="BG1925" s="13">
        <f t="shared" si="749"/>
        <v>996.3330000000002</v>
      </c>
      <c r="BH1925" s="13">
        <f t="shared" si="750"/>
        <v>10.899000000000013</v>
      </c>
      <c r="BI1925" s="13"/>
      <c r="BL1925" s="13">
        <f t="shared" si="751"/>
        <v>315.06815879885437</v>
      </c>
      <c r="BM1925" s="13">
        <f t="shared" si="752"/>
        <v>34.465664218174979</v>
      </c>
      <c r="BP1925" s="13"/>
      <c r="BQ1925" s="13">
        <f t="shared" si="753"/>
        <v>99.633300000000006</v>
      </c>
      <c r="BR1925" s="13">
        <f t="shared" si="754"/>
        <v>108.99000000000012</v>
      </c>
      <c r="BT1925" s="13"/>
      <c r="BU1925" s="13"/>
      <c r="BV1925" s="13">
        <f t="shared" si="755"/>
        <v>31.50681587988543</v>
      </c>
      <c r="BW1925" s="13">
        <f t="shared" si="756"/>
        <v>344.65664218175152</v>
      </c>
      <c r="CA1925" s="13">
        <f t="shared" si="757"/>
        <v>9.9633299999999974</v>
      </c>
      <c r="CB1925" s="13">
        <f t="shared" si="758"/>
        <v>1089.9000000000028</v>
      </c>
    </row>
    <row r="1926" spans="1:80" x14ac:dyDescent="0.3">
      <c r="A1926" s="13">
        <f t="shared" si="734"/>
        <v>2.964831389524345</v>
      </c>
      <c r="C1926" s="13">
        <f>IF(F1926&gt;0,SQRT(Sum_Sq($AI$2,V_rtHz($AH$2)/(1+1/$A1926),V_rtHz($AH$2*$A1926)/(1+$A1926),$AN$2*$AH$2/(1+1/$A1926),$AM$2*SQRT(Sum_Sq(F1926,1/($X$2*D$8*(1+C$1017+F1926/E1926))))/SQRT(Sum_Sq($X$2*F1926*D$8,1)),                   $AQ$2*SQRT(Sum_Sq($AH$2/(1+1/$A1926)+F1926*( 1/(C$1017+1+F1926/E1926)-1)/(1+($X$2*F1926*D$8)^2), (F1926^2*D$8*$X$2+1/($X$2*D$8*(C$1017+1+F1926/E1926           )))/(1+($X$2*F1926*D$8)^2))),           V_rtHz(E1926)/($X$2*D$8*(E1926*C$1017+E1926+F1926)),V_rtHz(F1926)*SQRT(Sum_Sq(E1926*D$8*$X$2*C$1017,1))/($X$2*D$8*(E1926*C$1017+E1926+F1926))))/SQRT(Sum_Sq(1/(1+$A1926)+$AC$2/$I$2-1/(1+(1+F1926/E1926)/C$1017),$X$2/$I$2)),IF(F1927&lt;0,"A",C1927))</f>
        <v>1.7006203624349017E-6</v>
      </c>
      <c r="E1926" s="13">
        <f t="shared" si="735"/>
        <v>944.44944231744705</v>
      </c>
      <c r="F1926" s="12">
        <f t="shared" si="759"/>
        <v>10419.302966018287</v>
      </c>
      <c r="H1926" s="13">
        <f>IF(K1926&gt;0,SQRT(Sum_Sq($AI$2,V_rtHz($AH$2)/(1+1/$A1926),V_rtHz($AH$2*$A1926)/(1+$A1926),$AN$2*$AH$2/(1+1/$A1926),$AM$2*SQRT(Sum_Sq(K1926,1/($X$2*I$8*(1+H$1017+K1926/J1926))))/SQRT(Sum_Sq($X$2*K1926*I$8,1)),                   $AQ$2*SQRT(Sum_Sq($AH$2/(1+1/$A1926)+K1926*( 1/(H$1017+1+K1926/J1926)-1)/(1+($X$2*K1926*I$8)^2), (K1926^2*I$8*$X$2+1/($X$2*I$8*(H$1017+1+K1926/J1926           )))/(1+($X$2*K1926*I$8)^2))),           V_rtHz(J1926)/($X$2*I$8*(J1926*H$1017+J1926+K1926)),V_rtHz(K1926)*SQRT(Sum_Sq(J1926*I$8*$X$2*H$1017,1))/($X$2*I$8*(J1926*H$1017+J1926+K1926))))/SQRT(Sum_Sq(1/(1+$A1926)+$AC$2/$I$2-1/(1+(1+K1926/J1926)/H$1017),$X$2/$I$2)),IF(K1927&lt;0,"A",H1927))</f>
        <v>1.9202436257506427E-6</v>
      </c>
      <c r="J1926" s="13">
        <f t="shared" si="736"/>
        <v>915.74192913895649</v>
      </c>
      <c r="K1926" s="12">
        <f t="shared" si="760"/>
        <v>33981.63581100171</v>
      </c>
      <c r="M1926" s="13">
        <f>IF(P1926&gt;0,SQRT(Sum_Sq($AI$2,V_rtHz($AH$2)/(1+1/$A1926),V_rtHz($AH$2*$A1926)/(1+$A1926),$AN$2*$AH$2/(1+1/$A1926),$AM$2*SQRT(Sum_Sq(P1926,1/($X$2*N$8*(1+M$1017+P1926/O1926))))/SQRT(Sum_Sq($X$2*P1926*N$8,1)),                   $AQ$2*SQRT(Sum_Sq($AH$2/(1+1/$A1926)+P1926*( 1/(M$1017+1+P1926/O1926)-1)/(1+($X$2*P1926*N$8)^2), (P1926^2*N$8*$X$2+1/($X$2*N$8*(M$1017+1+P1926/O1926           )))/(1+($X$2*P1926*N$8)^2))),           V_rtHz(O1926)/($X$2*N$8*(O1926*M$1017+O1926+P1926)),V_rtHz(P1926)*SQRT(Sum_Sq(O1926*N$8*$X$2*M$1017,1))/($X$2*N$8*(O1926*M$1017+O1926+P1926))))/SQRT(Sum_Sq(1/(1+$A1926)+$AC$2/$I$2-1/(1+(1+P1926/O1926)/M$1017),$X$2/$I$2)),IF(P1927&lt;0,"A",M1927))</f>
        <v>2.5704977577578374E-6</v>
      </c>
      <c r="O1926" s="13">
        <f t="shared" si="737"/>
        <v>907.19928188175857</v>
      </c>
      <c r="P1926" s="12">
        <f t="shared" si="761"/>
        <v>108471.25953606157</v>
      </c>
      <c r="R1926" s="13">
        <f>IF(U1926&gt;0,SQRT(Sum_Sq($AI$2,V_rtHz($AH$2)/(1+1/$A1926),V_rtHz($AH$2*$A1926)/(1+$A1926),$AN$2*$AH$2/(1+1/$A1926),$AM$2*SQRT(Sum_Sq(U1926,1/($X$2*S$8*(1+R$1017+U1926/T1926))))/SQRT(Sum_Sq($X$2*U1926*S$8,1)),                   $AQ$2*SQRT(Sum_Sq($AH$2/(1+1/$A1926)+U1926*( 1/(R$1017+1+U1926/T1926)-1)/(1+($X$2*U1926*S$8)^2), (U1926^2*S$8*$X$2+1/($X$2*S$8*(R$1017+1+U1926/T1926           )))/(1+($X$2*U1926*S$8)^2))),           V_rtHz(T1926)/($X$2*S$8*(T1926*R$1017+T1926+U1926)),V_rtHz(U1926)*SQRT(Sum_Sq(T1926*S$8*$X$2*R$1017,1))/($X$2*S$8*(T1926*R$1017+T1926+U1926))))/SQRT(Sum_Sq(1/(1+$A1926)+$AC$2/$I$2-1/(1+(1+U1926/T1926)/R$1017),$X$2/$I$2)),IF(U1927&lt;0,"A",R1927))</f>
        <v>3.9949590736065374E-6</v>
      </c>
      <c r="T1926" s="13">
        <f t="shared" si="738"/>
        <v>904.5476523032296</v>
      </c>
      <c r="U1926" s="12">
        <f t="shared" si="762"/>
        <v>344021.77324354375</v>
      </c>
      <c r="X1926" s="13">
        <f>IF(AA1926&gt;0,SQRT(Sum_Sq($AI$2,V_rtHz($AH$2)/(1+1/$A1926),V_rtHz($AH$2*$A1926)/(1+$A1926),$AN$2*$AH$2/(1+1/$A1926),$AM$2*SQRT(Sum_Sq(AA1926,1/($X$2*Y$8*(1+X$1017+AA1926/Z1926))))/SQRT(Sum_Sq($X$2*AA1926*Y$8,1)),                   $AQ$2*SQRT(Sum_Sq($AH$2/(1+1/$A1926)+AA1926*( 1/(X$1017+1+AA1926/Z1926)-1)/(1+($X$2*AA1926*Y$8)^2), (AA1926^2*Y$8*$X$2+1/($X$2*Y$8*(X$1017+1+AA1926/Z1926           )))/(1+($X$2*AA1926*Y$8)^2))),           V_rtHz(Z1926)/($X$2*Y$8*(Z1926*X$1017+Z1926+AA1926)),V_rtHz(AA1926)*SQRT(Sum_Sq(Z1926*Y$8*$X$2*X$1017,1))/($X$2*Y$8*(Z1926*X$1017+Z1926+AA1926))))/SQRT(Sum_Sq(1/(1+$A1926)+$AC$2/$I$2-1/(1+(1+AA1926/Z1926)/X$1017),$X$2/$I$2)),IF(AA1927&lt;0,"A",X1927))</f>
        <v>6.7508442313439748E-6</v>
      </c>
      <c r="Z1926" s="13">
        <f t="shared" si="739"/>
        <v>903.71400288376753</v>
      </c>
      <c r="AA1926" s="12">
        <f t="shared" si="763"/>
        <v>1088895.916649655</v>
      </c>
      <c r="AC1926" s="13">
        <f>IF(AF1926&gt;0,SQRT(Sum_Sq($AI$2,V_rtHz($AH$2)/(1+1/$A1926),V_rtHz($AH$2*$A1926)/(1+$A1926),$AN$2*$AH$2/(1+1/$A1926),$AM$2*SQRT(Sum_Sq(AF1926,1/($X$2*AD$8*(1+AC$1017+AF1926/AE1926))))/SQRT(Sum_Sq($X$2*AF1926*AD$8,1)),                   $AQ$2*SQRT(Sum_Sq($AH$2/(1+1/$A1926)+AF1926*( 1/(AC$1017+1+AF1926/AE1926)-1)/(1+($X$2*AF1926*AD$8)^2), (AF1926^2*AD$8*$X$2+1/($X$2*AD$8*(AC$1017+1+AF1926/AE1926           )))/(1+($X$2*AF1926*AD$8)^2))),           V_rtHz(AE1926)/($X$2*AD$8*(AE1926*AC$1017+AE1926+AF1926)),V_rtHz(AF1926)*SQRT(Sum_Sq(AE1926*AD$8*$X$2*AC$1017,1))/($X$2*AD$8*(AE1926*AC$1017+AE1926+AF1926))))/SQRT(Sum_Sq(1/(1+$A1926)+$AC$2/$I$2-1/(1+(1+AF1926/AE1926)/AC$1017),$X$2/$I$2)),IF(AF1927&lt;0,"A",AC1927))</f>
        <v>1.1801247901419473E-5</v>
      </c>
      <c r="AE1926" s="13">
        <f t="shared" si="740"/>
        <v>903.45086334845348</v>
      </c>
      <c r="AF1926" s="12">
        <f t="shared" si="764"/>
        <v>3444394.1552648726</v>
      </c>
      <c r="AG1926" s="13"/>
      <c r="AH1926" s="13">
        <f>IF(AK1926&gt;0,SQRT(Sum_Sq($AI$2,V_rtHz($AH$2)/(1+1/$A1926),V_rtHz($AH$2*$A1926)/(1+$A1926),$AN$2*$AH$2/(1+1/$A1926),$AM$2*SQRT(Sum_Sq(AK1926,1/($X$2*AI$8*(1+AH$1017+AK1926/AJ1926))))/SQRT(Sum_Sq($X$2*AK1926*AI$8,1)),                   $AQ$2*SQRT(Sum_Sq($AH$2/(1+1/$A1926)+AK1926*( 1/(AH$1017+1+AK1926/AJ1926)-1)/(1+($X$2*AK1926*AI$8)^2), (AK1926^2*AI$8*$X$2+1/($X$2*AI$8*(AH$1017+1+AK1926/AJ1926           )))/(1+($X$2*AK1926*AI$8)^2))),           V_rtHz(AJ1926)/($X$2*AI$8*(AJ1926*AH$1017+AJ1926+AK1926)),V_rtHz(AK1926)*SQRT(Sum_Sq(AJ1926*AI$8*$X$2*AH$1017,1))/($X$2*AI$8*(AJ1926*AH$1017+AJ1926+AK1926))))/SQRT(Sum_Sq(1/(1+$A1926)+$AC$2/$I$2-1/(1+(1+AK1926/AJ1926)/AH$1017),$X$2/$I$2)),IF(AK1927&lt;0,"A",AH1927))</f>
        <v>2.0878770619866946E-5</v>
      </c>
      <c r="AI1926" s="13"/>
      <c r="AJ1926" s="13">
        <f t="shared" si="741"/>
        <v>903.3676995704883</v>
      </c>
      <c r="AK1926" s="12">
        <f t="shared" si="765"/>
        <v>10893133.416516021</v>
      </c>
      <c r="AM1926" s="13">
        <f>IF(AP1926&gt;0,SQRT(Sum_Sq($AI$2,V_rtHz($AH$2)/(1+1/$A1926),V_rtHz($AH$2*$A1926)/(1+$A1926),$AN$2*$AH$2/(1+1/$A1926),$AM$2*SQRT(Sum_Sq(AP1926,1/($X$2*AN$8*(1+AM$1017+AP1926/AO1926))))/SQRT(Sum_Sq($X$2*AP1926*AN$8,1)),                   $AQ$2*SQRT(Sum_Sq($AH$2/(1+1/$A1926)+AP1926*( 1/(AM$1017+1+AP1926/AO1926)-1)/(1+($X$2*AP1926*AN$8)^2), (AP1926^2*AN$8*$X$2+1/($X$2*AN$8*(AM$1017+1+AP1926/AO1926           )))/(1+($X$2*AP1926*AN$8)^2))),           V_rtHz(AO1926)/($X$2*AN$8*(AO1926*AM$1017+AO1926+AP1926)),V_rtHz(AP1926)*SQRT(Sum_Sq(AO1926*AN$8*$X$2*AM$1017,1))/($X$2*AN$8*(AO1926*AM$1017+AO1926+AP1926))))/SQRT(Sum_Sq(1/(1+$A1926)+$AC$2/$I$2-1/(1+(1+AP1926/AO1926)/AM$1017),$X$2/$I$2)),IF(AP1927&lt;0,"A",AM1927))</f>
        <v>3.7116195413120901E-5</v>
      </c>
      <c r="AO1926" s="13">
        <f t="shared" si="742"/>
        <v>903.34140569635622</v>
      </c>
      <c r="AP1926" s="12">
        <f t="shared" si="766"/>
        <v>34448115.116428219</v>
      </c>
      <c r="AR1926" s="13">
        <f t="shared" si="743"/>
        <v>31506.815879885424</v>
      </c>
      <c r="AS1926" s="13">
        <f t="shared" si="744"/>
        <v>0.34465664218175168</v>
      </c>
      <c r="AV1926" s="13"/>
      <c r="AW1926" s="13">
        <f t="shared" si="745"/>
        <v>9963.3300000000036</v>
      </c>
      <c r="AX1926" s="13">
        <f t="shared" si="746"/>
        <v>1.0898999999999903</v>
      </c>
      <c r="AZ1926" s="13"/>
      <c r="BA1926" s="13"/>
      <c r="BB1926" s="13">
        <f t="shared" si="747"/>
        <v>3150.681587988543</v>
      </c>
      <c r="BC1926" s="13">
        <f t="shared" si="748"/>
        <v>3.446566421817467</v>
      </c>
      <c r="BD1926" s="13"/>
      <c r="BE1926" s="13"/>
      <c r="BG1926" s="13">
        <f t="shared" si="749"/>
        <v>996.3330000000002</v>
      </c>
      <c r="BH1926" s="13">
        <f t="shared" si="750"/>
        <v>10.898999999999944</v>
      </c>
      <c r="BI1926" s="13"/>
      <c r="BL1926" s="13">
        <f t="shared" si="751"/>
        <v>315.06815879885437</v>
      </c>
      <c r="BM1926" s="13">
        <f t="shared" si="752"/>
        <v>34.465664218174894</v>
      </c>
      <c r="BP1926" s="13"/>
      <c r="BQ1926" s="13">
        <f t="shared" si="753"/>
        <v>99.633300000000006</v>
      </c>
      <c r="BR1926" s="13">
        <f t="shared" si="754"/>
        <v>108.99000000000012</v>
      </c>
      <c r="BT1926" s="13"/>
      <c r="BU1926" s="13"/>
      <c r="BV1926" s="13">
        <f t="shared" si="755"/>
        <v>31.50681587988543</v>
      </c>
      <c r="BW1926" s="13">
        <f t="shared" si="756"/>
        <v>344.6566421817526</v>
      </c>
      <c r="CA1926" s="13">
        <f t="shared" si="757"/>
        <v>9.9633299999999991</v>
      </c>
      <c r="CB1926" s="13">
        <f t="shared" si="758"/>
        <v>1089.9000000000028</v>
      </c>
    </row>
    <row r="1927" spans="1:80" x14ac:dyDescent="0.3">
      <c r="A1927" s="13">
        <f t="shared" si="734"/>
        <v>3.006076302628224</v>
      </c>
      <c r="C1927" s="13">
        <f>IF(F1927&gt;0,SQRT(Sum_Sq($AI$2,V_rtHz($AH$2)/(1+1/$A1927),V_rtHz($AH$2*$A1927)/(1+$A1927),$AN$2*$AH$2/(1+1/$A1927),$AM$2*SQRT(Sum_Sq(F1927,1/($X$2*D$8*(1+C$1017+F1927/E1927))))/SQRT(Sum_Sq($X$2*F1927*D$8,1)),                   $AQ$2*SQRT(Sum_Sq($AH$2/(1+1/$A1927)+F1927*( 1/(C$1017+1+F1927/E1927)-1)/(1+($X$2*F1927*D$8)^2), (F1927^2*D$8*$X$2+1/($X$2*D$8*(C$1017+1+F1927/E1927           )))/(1+($X$2*F1927*D$8)^2))),           V_rtHz(E1927)/($X$2*D$8*(E1927*C$1017+E1927+F1927)),V_rtHz(F1927)*SQRT(Sum_Sq(E1927*D$8*$X$2*C$1017,1))/($X$2*D$8*(E1927*C$1017+E1927+F1927))))/SQRT(Sum_Sq(1/(1+$A1927)+$AC$2/$I$2-1/(1+(1+F1927/E1927)/C$1017),$X$2/$I$2)),IF(F1928&lt;0,"A",C1928))</f>
        <v>1.7242135488175418E-6</v>
      </c>
      <c r="E1927" s="13">
        <f t="shared" si="735"/>
        <v>937.5287589296305</v>
      </c>
      <c r="F1927" s="12">
        <f t="shared" si="759"/>
        <v>10496.216550015302</v>
      </c>
      <c r="H1927" s="13">
        <f>IF(K1927&gt;0,SQRT(Sum_Sq($AI$2,V_rtHz($AH$2)/(1+1/$A1927),V_rtHz($AH$2*$A1927)/(1+$A1927),$AN$2*$AH$2/(1+1/$A1927),$AM$2*SQRT(Sum_Sq(K1927,1/($X$2*I$8*(1+H$1017+K1927/J1927))))/SQRT(Sum_Sq($X$2*K1927*I$8,1)),                   $AQ$2*SQRT(Sum_Sq($AH$2/(1+1/$A1927)+K1927*( 1/(H$1017+1+K1927/J1927)-1)/(1+($X$2*K1927*I$8)^2), (K1927^2*I$8*$X$2+1/($X$2*I$8*(H$1017+1+K1927/J1927           )))/(1+($X$2*K1927*I$8)^2))),           V_rtHz(J1927)/($X$2*I$8*(J1927*H$1017+J1927+K1927)),V_rtHz(K1927)*SQRT(Sum_Sq(J1927*I$8*$X$2*H$1017,1))/($X$2*I$8*(J1927*H$1017+J1927+K1927))))/SQRT(Sum_Sq(1/(1+$A1927)+$AC$2/$I$2-1/(1+(1+K1927/J1927)/H$1017),$X$2/$I$2)),IF(K1928&lt;0,"A",H1928))</f>
        <v>1.9465294371505739E-6</v>
      </c>
      <c r="J1927" s="13">
        <f t="shared" si="736"/>
        <v>909.43442999415242</v>
      </c>
      <c r="K1927" s="12">
        <f t="shared" si="760"/>
        <v>34217.319805083964</v>
      </c>
      <c r="M1927" s="13">
        <f>IF(P1927&gt;0,SQRT(Sum_Sq($AI$2,V_rtHz($AH$2)/(1+1/$A1927),V_rtHz($AH$2*$A1927)/(1+$A1927),$AN$2*$AH$2/(1+1/$A1927),$AM$2*SQRT(Sum_Sq(P1927,1/($X$2*N$8*(1+M$1017+P1927/O1927))))/SQRT(Sum_Sq($X$2*P1927*N$8,1)),                   $AQ$2*SQRT(Sum_Sq($AH$2/(1+1/$A1927)+P1927*( 1/(M$1017+1+P1927/O1927)-1)/(1+($X$2*P1927*N$8)^2), (P1927^2*N$8*$X$2+1/($X$2*N$8*(M$1017+1+P1927/O1927           )))/(1+($X$2*P1927*N$8)^2))),           V_rtHz(O1927)/($X$2*N$8*(O1927*M$1017+O1927+P1927)),V_rtHz(P1927)*SQRT(Sum_Sq(O1927*N$8*$X$2*M$1017,1))/($X$2*N$8*(O1927*M$1017+O1927+P1927))))/SQRT(Sum_Sq(1/(1+$A1927)+$AC$2/$I$2-1/(1+(1+P1927/O1927)/M$1017),$X$2/$I$2)),IF(P1928&lt;0,"A",M1928))</f>
        <v>2.6039895961295811E-6</v>
      </c>
      <c r="O1927" s="13">
        <f t="shared" si="737"/>
        <v>901.06700210612598</v>
      </c>
      <c r="P1927" s="12">
        <f t="shared" si="761"/>
        <v>109209.4689139831</v>
      </c>
      <c r="R1927" s="13">
        <f>IF(U1927&gt;0,SQRT(Sum_Sq($AI$2,V_rtHz($AH$2)/(1+1/$A1927),V_rtHz($AH$2*$A1927)/(1+$A1927),$AN$2*$AH$2/(1+1/$A1927),$AM$2*SQRT(Sum_Sq(U1927,1/($X$2*S$8*(1+R$1017+U1927/T1927))))/SQRT(Sum_Sq($X$2*U1927*S$8,1)),                   $AQ$2*SQRT(Sum_Sq($AH$2/(1+1/$A1927)+U1927*( 1/(R$1017+1+U1927/T1927)-1)/(1+($X$2*U1927*S$8)^2), (U1927^2*S$8*$X$2+1/($X$2*S$8*(R$1017+1+U1927/T1927           )))/(1+($X$2*U1927*S$8)^2))),           V_rtHz(T1927)/($X$2*S$8*(T1927*R$1017+T1927+U1927)),V_rtHz(U1927)*SQRT(Sum_Sq(T1927*S$8*$X$2*R$1017,1))/($X$2*S$8*(T1927*R$1017+T1927+U1927))))/SQRT(Sum_Sq(1/(1+$A1927)+$AC$2/$I$2-1/(1+(1+U1927/T1927)/R$1017),$X$2/$I$2)),IF(U1928&lt;0,"A",R1928))</f>
        <v>4.0449283315031659E-6</v>
      </c>
      <c r="T1927" s="13">
        <f t="shared" si="738"/>
        <v>898.46909384290109</v>
      </c>
      <c r="U1927" s="12">
        <f t="shared" si="762"/>
        <v>346349.23945759301</v>
      </c>
      <c r="X1927" s="13">
        <f>IF(AA1927&gt;0,SQRT(Sum_Sq($AI$2,V_rtHz($AH$2)/(1+1/$A1927),V_rtHz($AH$2*$A1927)/(1+$A1927),$AN$2*$AH$2/(1+1/$A1927),$AM$2*SQRT(Sum_Sq(AA1927,1/($X$2*Y$8*(1+X$1017+AA1927/Z1927))))/SQRT(Sum_Sq($X$2*AA1927*Y$8,1)),                   $AQ$2*SQRT(Sum_Sq($AH$2/(1+1/$A1927)+AA1927*( 1/(X$1017+1+AA1927/Z1927)-1)/(1+($X$2*AA1927*Y$8)^2), (AA1927^2*Y$8*$X$2+1/($X$2*Y$8*(X$1017+1+AA1927/Z1927           )))/(1+($X$2*AA1927*Y$8)^2))),           V_rtHz(Z1927)/($X$2*Y$8*(Z1927*X$1017+Z1927+AA1927)),V_rtHz(AA1927)*SQRT(Sum_Sq(Z1927*Y$8*$X$2*X$1017,1))/($X$2*Y$8*(Z1927*X$1017+Z1927+AA1927))))/SQRT(Sum_Sq(1/(1+$A1927)+$AC$2/$I$2-1/(1+(1+AA1927/Z1927)/X$1017),$X$2/$I$2)),IF(AA1928&lt;0,"A",X1928))</f>
        <v>6.8336472324822543E-6</v>
      </c>
      <c r="Z1927" s="13">
        <f t="shared" si="739"/>
        <v>897.65226897332172</v>
      </c>
      <c r="AA1927" s="12">
        <f t="shared" si="763"/>
        <v>1096249.0950808201</v>
      </c>
      <c r="AC1927" s="13">
        <f>IF(AF1927&gt;0,SQRT(Sum_Sq($AI$2,V_rtHz($AH$2)/(1+1/$A1927),V_rtHz($AH$2*$A1927)/(1+$A1927),$AN$2*$AH$2/(1+1/$A1927),$AM$2*SQRT(Sum_Sq(AF1927,1/($X$2*AD$8*(1+AC$1017+AF1927/AE1927))))/SQRT(Sum_Sq($X$2*AF1927*AD$8,1)),                   $AQ$2*SQRT(Sum_Sq($AH$2/(1+1/$A1927)+AF1927*( 1/(AC$1017+1+AF1927/AE1927)-1)/(1+($X$2*AF1927*AD$8)^2), (AF1927^2*AD$8*$X$2+1/($X$2*AD$8*(AC$1017+1+AF1927/AE1927           )))/(1+($X$2*AF1927*AD$8)^2))),           V_rtHz(AE1927)/($X$2*AD$8*(AE1927*AC$1017+AE1927+AF1927)),V_rtHz(AF1927)*SQRT(Sum_Sq(AE1927*AD$8*$X$2*AC$1017,1))/($X$2*AD$8*(AE1927*AC$1017+AE1927+AF1927))))/SQRT(Sum_Sq(1/(1+$A1927)+$AC$2/$I$2-1/(1+(1+AF1927/AE1927)/AC$1017),$X$2/$I$2)),IF(AF1928&lt;0,"A",AC1928))</f>
        <v>1.1944965593446527E-5</v>
      </c>
      <c r="AE1927" s="13">
        <f t="shared" si="740"/>
        <v>897.39443362420775</v>
      </c>
      <c r="AF1927" s="12">
        <f t="shared" si="764"/>
        <v>3467640.0439870888</v>
      </c>
      <c r="AG1927" s="13"/>
      <c r="AH1927" s="13">
        <f>IF(AK1927&gt;0,SQRT(Sum_Sq($AI$2,V_rtHz($AH$2)/(1+1/$A1927),V_rtHz($AH$2*$A1927)/(1+$A1927),$AN$2*$AH$2/(1+1/$A1927),$AM$2*SQRT(Sum_Sq(AK1927,1/($X$2*AI$8*(1+AH$1017+AK1927/AJ1927))))/SQRT(Sum_Sq($X$2*AK1927*AI$8,1)),                   $AQ$2*SQRT(Sum_Sq($AH$2/(1+1/$A1927)+AK1927*( 1/(AH$1017+1+AK1927/AJ1927)-1)/(1+($X$2*AK1927*AI$8)^2), (AK1927^2*AI$8*$X$2+1/($X$2*AI$8*(AH$1017+1+AK1927/AJ1927           )))/(1+($X$2*AK1927*AI$8)^2))),           V_rtHz(AJ1927)/($X$2*AI$8*(AJ1927*AH$1017+AJ1927+AK1927)),V_rtHz(AK1927)*SQRT(Sum_Sq(AJ1927*AI$8*$X$2*AH$1017,1))/($X$2*AI$8*(AJ1927*AH$1017+AJ1927+AK1927))))/SQRT(Sum_Sq(1/(1+$A1927)+$AC$2/$I$2-1/(1+(1+AK1927/AJ1927)/AH$1017),$X$2/$I$2)),IF(AK1928&lt;0,"A",AH1928))</f>
        <v>2.1132489844606125E-5</v>
      </c>
      <c r="AI1927" s="13"/>
      <c r="AJ1927" s="13">
        <f t="shared" si="741"/>
        <v>897.31294556179819</v>
      </c>
      <c r="AK1927" s="12">
        <f t="shared" si="765"/>
        <v>10966636.471996348</v>
      </c>
      <c r="AM1927" s="13">
        <f>IF(AP1927&gt;0,SQRT(Sum_Sq($AI$2,V_rtHz($AH$2)/(1+1/$A1927),V_rtHz($AH$2*$A1927)/(1+$A1927),$AN$2*$AH$2/(1+1/$A1927),$AM$2*SQRT(Sum_Sq(AP1927,1/($X$2*AN$8*(1+AM$1017+AP1927/AO1927))))/SQRT(Sum_Sq($X$2*AP1927*AN$8,1)),                   $AQ$2*SQRT(Sum_Sq($AH$2/(1+1/$A1927)+AP1927*( 1/(AM$1017+1+AP1927/AO1927)-1)/(1+($X$2*AP1927*AN$8)^2), (AP1927^2*AN$8*$X$2+1/($X$2*AN$8*(AM$1017+1+AP1927/AO1927           )))/(1+($X$2*AP1927*AN$8)^2))),           V_rtHz(AO1927)/($X$2*AN$8*(AO1927*AM$1017+AO1927+AP1927)),V_rtHz(AP1927)*SQRT(Sum_Sq(AO1927*AN$8*$X$2*AM$1017,1))/($X$2*AN$8*(AO1927*AM$1017+AO1927+AP1927))))/SQRT(Sum_Sq(1/(1+$A1927)+$AC$2/$I$2-1/(1+(1+AP1927/AO1927)/AM$1017),$X$2/$I$2)),IF(AP1928&lt;0,"A",AM1928))</f>
        <v>3.7567249799068347E-5</v>
      </c>
      <c r="AO1927" s="13">
        <f t="shared" si="742"/>
        <v>897.28718143406991</v>
      </c>
      <c r="AP1927" s="12">
        <f t="shared" si="766"/>
        <v>34680545.288889386</v>
      </c>
      <c r="AR1927" s="13">
        <f t="shared" si="743"/>
        <v>31506.815879885424</v>
      </c>
      <c r="AS1927" s="13">
        <f t="shared" si="744"/>
        <v>0.34465664218175057</v>
      </c>
      <c r="AV1927" s="13"/>
      <c r="AW1927" s="13">
        <f t="shared" si="745"/>
        <v>9963.3300000000036</v>
      </c>
      <c r="AX1927" s="13">
        <f t="shared" si="746"/>
        <v>1.089899999999993</v>
      </c>
      <c r="AZ1927" s="13"/>
      <c r="BA1927" s="13"/>
      <c r="BB1927" s="13">
        <f t="shared" si="747"/>
        <v>3150.681587988543</v>
      </c>
      <c r="BC1927" s="13">
        <f t="shared" si="748"/>
        <v>3.4465664218174807</v>
      </c>
      <c r="BD1927" s="13"/>
      <c r="BE1927" s="13"/>
      <c r="BG1927" s="13">
        <f t="shared" si="749"/>
        <v>996.3330000000002</v>
      </c>
      <c r="BH1927" s="13">
        <f t="shared" si="750"/>
        <v>10.899000000000116</v>
      </c>
      <c r="BI1927" s="13"/>
      <c r="BL1927" s="13">
        <f t="shared" si="751"/>
        <v>315.06815879885437</v>
      </c>
      <c r="BM1927" s="13">
        <f t="shared" si="752"/>
        <v>34.465664218174979</v>
      </c>
      <c r="BP1927" s="13"/>
      <c r="BQ1927" s="13">
        <f t="shared" si="753"/>
        <v>99.633300000000006</v>
      </c>
      <c r="BR1927" s="13">
        <f t="shared" si="754"/>
        <v>108.99000000000012</v>
      </c>
      <c r="BT1927" s="13"/>
      <c r="BU1927" s="13"/>
      <c r="BV1927" s="13">
        <f t="shared" si="755"/>
        <v>31.50681587988543</v>
      </c>
      <c r="BW1927" s="13">
        <f t="shared" si="756"/>
        <v>344.65664218175152</v>
      </c>
      <c r="CA1927" s="13">
        <f t="shared" si="757"/>
        <v>9.9633299999999991</v>
      </c>
      <c r="CB1927" s="13">
        <f t="shared" si="758"/>
        <v>1089.9000000000001</v>
      </c>
    </row>
    <row r="1928" spans="1:80" x14ac:dyDescent="0.3">
      <c r="A1928" s="13">
        <f t="shared" si="734"/>
        <v>3.0478949896279781</v>
      </c>
      <c r="C1928" s="13">
        <f>IF(F1928&gt;0,SQRT(Sum_Sq($AI$2,V_rtHz($AH$2)/(1+1/$A1928),V_rtHz($AH$2*$A1928)/(1+$A1928),$AN$2*$AH$2/(1+1/$A1928),$AM$2*SQRT(Sum_Sq(F1928,1/($X$2*D$8*(1+C$1017+F1928/E1928))))/SQRT(Sum_Sq($X$2*F1928*D$8,1)),                   $AQ$2*SQRT(Sum_Sq($AH$2/(1+1/$A1928)+F1928*( 1/(C$1017+1+F1928/E1928)-1)/(1+($X$2*F1928*D$8)^2), (F1928^2*D$8*$X$2+1/($X$2*D$8*(C$1017+1+F1928/E1928           )))/(1+($X$2*F1928*D$8)^2))),           V_rtHz(E1928)/($X$2*D$8*(E1928*C$1017+E1928+F1928)),V_rtHz(F1928)*SQRT(Sum_Sq(E1928*D$8*$X$2*C$1017,1))/($X$2*D$8*(E1928*C$1017+E1928+F1928))))/SQRT(Sum_Sq(1/(1+$A1928)+$AC$2/$I$2-1/(1+(1+F1928/E1928)/C$1017),$X$2/$I$2)),IF(F1929&lt;0,"A",C1929))</f>
        <v>1.7482540959176997E-6</v>
      </c>
      <c r="E1928" s="13">
        <f t="shared" si="735"/>
        <v>930.66624048941173</v>
      </c>
      <c r="F1928" s="12">
        <f t="shared" si="759"/>
        <v>10573.613232621014</v>
      </c>
      <c r="H1928" s="13">
        <f>IF(K1928&gt;0,SQRT(Sum_Sq($AI$2,V_rtHz($AH$2)/(1+1/$A1928),V_rtHz($AH$2*$A1928)/(1+$A1928),$AN$2*$AH$2/(1+1/$A1928),$AM$2*SQRT(Sum_Sq(K1928,1/($X$2*I$8*(1+H$1017+K1928/J1928))))/SQRT(Sum_Sq($X$2*K1928*I$8,1)),                   $AQ$2*SQRT(Sum_Sq($AH$2/(1+1/$A1928)+K1928*( 1/(H$1017+1+K1928/J1928)-1)/(1+($X$2*K1928*I$8)^2), (K1928^2*I$8*$X$2+1/($X$2*I$8*(H$1017+1+K1928/J1928           )))/(1+($X$2*K1928*I$8)^2))),           V_rtHz(J1928)/($X$2*I$8*(J1928*H$1017+J1928+K1928)),V_rtHz(K1928)*SQRT(Sum_Sq(J1928*I$8*$X$2*H$1017,1))/($X$2*I$8*(J1928*H$1017+J1928+K1928))))/SQRT(Sum_Sq(1/(1+$A1928)+$AC$2/$I$2-1/(1+(1+K1928/J1928)/H$1017),$X$2/$I$2)),IF(K1929&lt;0,"A",H1929))</f>
        <v>1.9732981231016307E-6</v>
      </c>
      <c r="J1928" s="13">
        <f t="shared" si="736"/>
        <v>903.17157366441791</v>
      </c>
      <c r="K1928" s="12">
        <f t="shared" si="760"/>
        <v>34454.592726615752</v>
      </c>
      <c r="M1928" s="13">
        <f>IF(P1928&gt;0,SQRT(Sum_Sq($AI$2,V_rtHz($AH$2)/(1+1/$A1928),V_rtHz($AH$2*$A1928)/(1+$A1928),$AN$2*$AH$2/(1+1/$A1928),$AM$2*SQRT(Sum_Sq(P1928,1/($X$2*N$8*(1+M$1017+P1928/O1928))))/SQRT(Sum_Sq($X$2*P1928*N$8,1)),                   $AQ$2*SQRT(Sum_Sq($AH$2/(1+1/$A1928)+P1928*( 1/(M$1017+1+P1928/O1928)-1)/(1+($X$2*P1928*N$8)^2), (P1928^2*N$8*$X$2+1/($X$2*N$8*(M$1017+1+P1928/O1928           )))/(1+($X$2*P1928*N$8)^2))),           V_rtHz(O1928)/($X$2*N$8*(O1928*M$1017+O1928+P1928)),V_rtHz(P1928)*SQRT(Sum_Sq(O1928*N$8*$X$2*M$1017,1))/($X$2*N$8*(O1928*M$1017+O1928+P1928))))/SQRT(Sum_Sq(1/(1+$A1928)+$AC$2/$I$2-1/(1+(1+P1928/O1928)/M$1017),$X$2/$I$2)),IF(P1929&lt;0,"A",M1929))</f>
        <v>2.6380721457442199E-6</v>
      </c>
      <c r="O1928" s="13">
        <f t="shared" si="737"/>
        <v>894.97575016472706</v>
      </c>
      <c r="P1928" s="12">
        <f t="shared" si="761"/>
        <v>109952.75429285399</v>
      </c>
      <c r="R1928" s="13">
        <f>IF(U1928&gt;0,SQRT(Sum_Sq($AI$2,V_rtHz($AH$2)/(1+1/$A1928),V_rtHz($AH$2*$A1928)/(1+$A1928),$AN$2*$AH$2/(1+1/$A1928),$AM$2*SQRT(Sum_Sq(U1928,1/($X$2*S$8*(1+R$1017+U1928/T1928))))/SQRT(Sum_Sq($X$2*U1928*S$8,1)),                   $AQ$2*SQRT(Sum_Sq($AH$2/(1+1/$A1928)+U1928*( 1/(R$1017+1+U1928/T1928)-1)/(1+($X$2*U1928*S$8)^2), (U1928^2*S$8*$X$2+1/($X$2*S$8*(R$1017+1+U1928/T1928           )))/(1+($X$2*U1928*S$8)^2))),           V_rtHz(T1928)/($X$2*S$8*(T1928*R$1017+T1928+U1928)),V_rtHz(U1928)*SQRT(Sum_Sq(T1928*S$8*$X$2*R$1017,1))/($X$2*S$8*(T1928*R$1017+T1928+U1928))))/SQRT(Sum_Sq(1/(1+$A1928)+$AC$2/$I$2-1/(1+(1+U1928/T1928)/R$1017),$X$2/$I$2)),IF(U1929&lt;0,"A",R1929))</f>
        <v>4.0957477526182375E-6</v>
      </c>
      <c r="T1928" s="13">
        <f t="shared" si="738"/>
        <v>892.43047740271606</v>
      </c>
      <c r="U1928" s="12">
        <f t="shared" si="762"/>
        <v>348692.80600355082</v>
      </c>
      <c r="X1928" s="13">
        <f>IF(AA1928&gt;0,SQRT(Sum_Sq($AI$2,V_rtHz($AH$2)/(1+1/$A1928),V_rtHz($AH$2*$A1928)/(1+$A1928),$AN$2*$AH$2/(1+1/$A1928),$AM$2*SQRT(Sum_Sq(AA1928,1/($X$2*Y$8*(1+X$1017+AA1928/Z1928))))/SQRT(Sum_Sq($X$2*AA1928*Y$8,1)),                   $AQ$2*SQRT(Sum_Sq($AH$2/(1+1/$A1928)+AA1928*( 1/(X$1017+1+AA1928/Z1928)-1)/(1+($X$2*AA1928*Y$8)^2), (AA1928^2*Y$8*$X$2+1/($X$2*Y$8*(X$1017+1+AA1928/Z1928           )))/(1+($X$2*AA1928*Y$8)^2))),           V_rtHz(Z1928)/($X$2*Y$8*(Z1928*X$1017+Z1928+AA1928)),V_rtHz(AA1928)*SQRT(Sum_Sq(Z1928*Y$8*$X$2*X$1017,1))/($X$2*Y$8*(Z1928*X$1017+Z1928+AA1928))))/SQRT(Sum_Sq(1/(1+$A1928)+$AC$2/$I$2-1/(1+(1+AA1928/Z1928)/X$1017),$X$2/$I$2)),IF(AA1929&lt;0,"A",X1929))</f>
        <v>6.9178326918308717E-6</v>
      </c>
      <c r="Z1928" s="13">
        <f t="shared" si="739"/>
        <v>891.63013920910123</v>
      </c>
      <c r="AA1928" s="12">
        <f t="shared" si="763"/>
        <v>1103653.2349973354</v>
      </c>
      <c r="AC1928" s="13">
        <f>IF(AF1928&gt;0,SQRT(Sum_Sq($AI$2,V_rtHz($AH$2)/(1+1/$A1928),V_rtHz($AH$2*$A1928)/(1+$A1928),$AN$2*$AH$2/(1+1/$A1928),$AM$2*SQRT(Sum_Sq(AF1928,1/($X$2*AD$8*(1+AC$1017+AF1928/AE1928))))/SQRT(Sum_Sq($X$2*AF1928*AD$8,1)),                   $AQ$2*SQRT(Sum_Sq($AH$2/(1+1/$A1928)+AF1928*( 1/(AC$1017+1+AF1928/AE1928)-1)/(1+($X$2*AF1928*AD$8)^2), (AF1928^2*AD$8*$X$2+1/($X$2*AD$8*(AC$1017+1+AF1928/AE1928           )))/(1+($X$2*AF1928*AD$8)^2))),           V_rtHz(AE1928)/($X$2*AD$8*(AE1928*AC$1017+AE1928+AF1928)),V_rtHz(AF1928)*SQRT(Sum_Sq(AE1928*AD$8*$X$2*AC$1017,1))/($X$2*AD$8*(AE1928*AC$1017+AE1928+AF1928))))/SQRT(Sum_Sq(1/(1+$A1928)+$AC$2/$I$2-1/(1+(1+AF1928/AE1928)/AC$1017),$X$2/$I$2)),IF(AF1929&lt;0,"A",AC1929))</f>
        <v>1.2091065556070155E-5</v>
      </c>
      <c r="AE1928" s="13">
        <f t="shared" si="740"/>
        <v>891.37750174272867</v>
      </c>
      <c r="AF1928" s="12">
        <f t="shared" si="764"/>
        <v>3491047.1345781879</v>
      </c>
      <c r="AG1928" s="13"/>
      <c r="AH1928" s="13">
        <f>IF(AK1928&gt;0,SQRT(Sum_Sq($AI$2,V_rtHz($AH$2)/(1+1/$A1928),V_rtHz($AH$2*$A1928)/(1+$A1928),$AN$2*$AH$2/(1+1/$A1928),$AM$2*SQRT(Sum_Sq(AK1928,1/($X$2*AI$8*(1+AH$1017+AK1928/AJ1928))))/SQRT(Sum_Sq($X$2*AK1928*AI$8,1)),                   $AQ$2*SQRT(Sum_Sq($AH$2/(1+1/$A1928)+AK1928*( 1/(AH$1017+1+AK1928/AJ1928)-1)/(1+($X$2*AK1928*AI$8)^2), (AK1928^2*AI$8*$X$2+1/($X$2*AI$8*(AH$1017+1+AK1928/AJ1928           )))/(1+($X$2*AK1928*AI$8)^2))),           V_rtHz(AJ1928)/($X$2*AI$8*(AJ1928*AH$1017+AJ1928+AK1928)),V_rtHz(AK1928)*SQRT(Sum_Sq(AJ1928*AI$8*$X$2*AH$1017,1))/($X$2*AI$8*(AJ1928*AH$1017+AJ1928+AK1928))))/SQRT(Sum_Sq(1/(1+$A1928)+$AC$2/$I$2-1/(1+(1+AK1928/AJ1928)/AH$1017),$X$2/$I$2)),IF(AK1929&lt;0,"A",AH1929))</f>
        <v>2.139040537951865E-5</v>
      </c>
      <c r="AI1928" s="13"/>
      <c r="AJ1928" s="13">
        <f t="shared" si="741"/>
        <v>891.29765583370374</v>
      </c>
      <c r="AK1928" s="12">
        <f t="shared" si="765"/>
        <v>11040649.339964729</v>
      </c>
      <c r="AM1928" s="13">
        <f>IF(AP1928&gt;0,SQRT(Sum_Sq($AI$2,V_rtHz($AH$2)/(1+1/$A1928),V_rtHz($AH$2*$A1928)/(1+$A1928),$AN$2*$AH$2/(1+1/$A1928),$AM$2*SQRT(Sum_Sq(AP1928,1/($X$2*AN$8*(1+AM$1017+AP1928/AO1928))))/SQRT(Sum_Sq($X$2*AP1928*AN$8,1)),                   $AQ$2*SQRT(Sum_Sq($AH$2/(1+1/$A1928)+AP1928*( 1/(AM$1017+1+AP1928/AO1928)-1)/(1+($X$2*AP1928*AN$8)^2), (AP1928^2*AN$8*$X$2+1/($X$2*AN$8*(AM$1017+1+AP1928/AO1928           )))/(1+($X$2*AP1928*AN$8)^2))),           V_rtHz(AO1928)/($X$2*AN$8*(AO1928*AM$1017+AO1928+AP1928)),V_rtHz(AP1928)*SQRT(Sum_Sq(AO1928*AN$8*$X$2*AM$1017,1))/($X$2*AN$8*(AO1928*AM$1017+AO1928+AP1928))))/SQRT(Sum_Sq(1/(1+$A1928)+$AC$2/$I$2-1/(1+(1+AP1928/AO1928)/AM$1017),$X$2/$I$2)),IF(AP1929&lt;0,"A",AM1929))</f>
        <v>3.8025763785114212E-5</v>
      </c>
      <c r="AO1928" s="13">
        <f t="shared" si="742"/>
        <v>891.27241084447451</v>
      </c>
      <c r="AP1928" s="12">
        <f t="shared" si="766"/>
        <v>34914587.677385509</v>
      </c>
      <c r="AR1928" s="13">
        <f t="shared" si="743"/>
        <v>31506.815879885424</v>
      </c>
      <c r="AS1928" s="13">
        <f t="shared" si="744"/>
        <v>0.34465664218175385</v>
      </c>
      <c r="AV1928" s="13"/>
      <c r="AW1928" s="13">
        <f t="shared" si="745"/>
        <v>9963.3300000000036</v>
      </c>
      <c r="AX1928" s="13">
        <f t="shared" si="746"/>
        <v>1.0898999999999874</v>
      </c>
      <c r="AZ1928" s="13"/>
      <c r="BA1928" s="13"/>
      <c r="BB1928" s="13">
        <f t="shared" si="747"/>
        <v>3150.681587988543</v>
      </c>
      <c r="BC1928" s="13">
        <f t="shared" si="748"/>
        <v>3.4465664218174945</v>
      </c>
      <c r="BD1928" s="13"/>
      <c r="BE1928" s="13"/>
      <c r="BG1928" s="13">
        <f t="shared" si="749"/>
        <v>996.3330000000002</v>
      </c>
      <c r="BH1928" s="13">
        <f t="shared" si="750"/>
        <v>10.899000000000047</v>
      </c>
      <c r="BI1928" s="13"/>
      <c r="BL1928" s="13">
        <f t="shared" si="751"/>
        <v>315.06815879885437</v>
      </c>
      <c r="BM1928" s="13">
        <f t="shared" si="752"/>
        <v>34.465664218175064</v>
      </c>
      <c r="BP1928" s="13"/>
      <c r="BQ1928" s="13">
        <f t="shared" si="753"/>
        <v>99.633299999999991</v>
      </c>
      <c r="BR1928" s="13">
        <f t="shared" si="754"/>
        <v>108.99000000000056</v>
      </c>
      <c r="BT1928" s="13"/>
      <c r="BU1928" s="13"/>
      <c r="BV1928" s="13">
        <f t="shared" si="755"/>
        <v>31.50681587988543</v>
      </c>
      <c r="BW1928" s="13">
        <f t="shared" si="756"/>
        <v>344.65664218175152</v>
      </c>
      <c r="CA1928" s="13">
        <f t="shared" si="757"/>
        <v>9.9633299999999991</v>
      </c>
      <c r="CB1928" s="13">
        <f t="shared" si="758"/>
        <v>1089.9000000000028</v>
      </c>
    </row>
    <row r="1929" spans="1:80" x14ac:dyDescent="0.3">
      <c r="A1929" s="13">
        <f t="shared" si="734"/>
        <v>3.0902954325135883</v>
      </c>
      <c r="C1929" s="13">
        <f>IF(F1929&gt;0,SQRT(Sum_Sq($AI$2,V_rtHz($AH$2)/(1+1/$A1929),V_rtHz($AH$2*$A1929)/(1+$A1929),$AN$2*$AH$2/(1+1/$A1929),$AM$2*SQRT(Sum_Sq(F1929,1/($X$2*D$8*(1+C$1017+F1929/E1929))))/SQRT(Sum_Sq($X$2*F1929*D$8,1)),                   $AQ$2*SQRT(Sum_Sq($AH$2/(1+1/$A1929)+F1929*( 1/(C$1017+1+F1929/E1929)-1)/(1+($X$2*F1929*D$8)^2), (F1929^2*D$8*$X$2+1/($X$2*D$8*(C$1017+1+F1929/E1929           )))/(1+($X$2*F1929*D$8)^2))),           V_rtHz(E1929)/($X$2*D$8*(E1929*C$1017+E1929+F1929)),V_rtHz(F1929)*SQRT(Sum_Sq(E1929*D$8*$X$2*C$1017,1))/($X$2*D$8*(E1929*C$1017+E1929+F1929))))/SQRT(Sum_Sq(1/(1+$A1929)+$AC$2/$I$2-1/(1+(1+F1929/E1929)/C$1017),$X$2/$I$2)),IF(F1930&lt;0,"A",C1930))</f>
        <v>1.7727505763579401E-6</v>
      </c>
      <c r="E1929" s="13">
        <f t="shared" si="735"/>
        <v>923.86122420295294</v>
      </c>
      <c r="F1929" s="12">
        <f t="shared" si="759"/>
        <v>10651.496802544383</v>
      </c>
      <c r="H1929" s="13">
        <f>IF(K1929&gt;0,SQRT(Sum_Sq($AI$2,V_rtHz($AH$2)/(1+1/$A1929),V_rtHz($AH$2*$A1929)/(1+$A1929),$AN$2*$AH$2/(1+1/$A1929),$AM$2*SQRT(Sum_Sq(K1929,1/($X$2*I$8*(1+H$1017+K1929/J1929))))/SQRT(Sum_Sq($X$2*K1929*I$8,1)),                   $AQ$2*SQRT(Sum_Sq($AH$2/(1+1/$A1929)+K1929*( 1/(H$1017+1+K1929/J1929)-1)/(1+($X$2*K1929*I$8)^2), (K1929^2*I$8*$X$2+1/($X$2*I$8*(H$1017+1+K1929/J1929           )))/(1+($X$2*K1929*I$8)^2))),           V_rtHz(J1929)/($X$2*I$8*(J1929*H$1017+J1929+K1929)),V_rtHz(K1929)*SQRT(Sum_Sq(J1929*I$8*$X$2*H$1017,1))/($X$2*I$8*(J1929*H$1017+J1929+K1929))))/SQRT(Sum_Sq(1/(1+$A1929)+$AC$2/$I$2-1/(1+(1+K1929/J1929)/H$1017),$X$2/$I$2)),IF(K1930&lt;0,"A",H1930))</f>
        <v>2.0005588343739078E-6</v>
      </c>
      <c r="J1929" s="13">
        <f t="shared" si="736"/>
        <v>896.95301133379246</v>
      </c>
      <c r="K1929" s="12">
        <f t="shared" si="760"/>
        <v>34693.465922579686</v>
      </c>
      <c r="M1929" s="13">
        <f>IF(P1929&gt;0,SQRT(Sum_Sq($AI$2,V_rtHz($AH$2)/(1+1/$A1929),V_rtHz($AH$2*$A1929)/(1+$A1929),$AN$2*$AH$2/(1+1/$A1929),$AM$2*SQRT(Sum_Sq(P1929,1/($X$2*N$8*(1+M$1017+P1929/O1929))))/SQRT(Sum_Sq($X$2*P1929*N$8,1)),                   $AQ$2*SQRT(Sum_Sq($AH$2/(1+1/$A1929)+P1929*( 1/(M$1017+1+P1929/O1929)-1)/(1+($X$2*P1929*N$8)^2), (P1929^2*N$8*$X$2+1/($X$2*N$8*(M$1017+1+P1929/O1929           )))/(1+($X$2*P1929*N$8)^2))),           V_rtHz(O1929)/($X$2*N$8*(O1929*M$1017+O1929+P1929)),V_rtHz(P1929)*SQRT(Sum_Sq(O1929*N$8*$X$2*M$1017,1))/($X$2*N$8*(O1929*M$1017+O1929+P1929))))/SQRT(Sum_Sq(1/(1+$A1929)+$AC$2/$I$2-1/(1+(1+P1929/O1929)/M$1017),$X$2/$I$2)),IF(P1930&lt;0,"A",M1930))</f>
        <v>2.6727561532578679E-6</v>
      </c>
      <c r="O1929" s="13">
        <f t="shared" si="737"/>
        <v>888.92525268613645</v>
      </c>
      <c r="P1929" s="12">
        <f t="shared" si="761"/>
        <v>110701.15114692322</v>
      </c>
      <c r="R1929" s="13">
        <f>IF(U1929&gt;0,SQRT(Sum_Sq($AI$2,V_rtHz($AH$2)/(1+1/$A1929),V_rtHz($AH$2*$A1929)/(1+$A1929),$AN$2*$AH$2/(1+1/$A1929),$AM$2*SQRT(Sum_Sq(U1929,1/($X$2*S$8*(1+R$1017+U1929/T1929))))/SQRT(Sum_Sq($X$2*U1929*S$8,1)),                   $AQ$2*SQRT(Sum_Sq($AH$2/(1+1/$A1929)+U1929*( 1/(R$1017+1+U1929/T1929)-1)/(1+($X$2*U1929*S$8)^2), (U1929^2*S$8*$X$2+1/($X$2*S$8*(R$1017+1+U1929/T1929           )))/(1+($X$2*U1929*S$8)^2))),           V_rtHz(T1929)/($X$2*S$8*(T1929*R$1017+T1929+U1929)),V_rtHz(U1929)*SQRT(Sum_Sq(T1929*S$8*$X$2*R$1017,1))/($X$2*S$8*(T1929*R$1017+T1929+U1929))))/SQRT(Sum_Sq(1/(1+$A1929)+$AC$2/$I$2-1/(1+(1+U1929/T1929)/R$1017),$X$2/$I$2)),IF(U1930&lt;0,"A",R1930))</f>
        <v>4.1474321270686974E-6</v>
      </c>
      <c r="T1929" s="13">
        <f t="shared" si="738"/>
        <v>886.43155151379256</v>
      </c>
      <c r="U1929" s="12">
        <f t="shared" si="762"/>
        <v>351052.58471138659</v>
      </c>
      <c r="X1929" s="13">
        <f>IF(AA1929&gt;0,SQRT(Sum_Sq($AI$2,V_rtHz($AH$2)/(1+1/$A1929),V_rtHz($AH$2*$A1929)/(1+$A1929),$AN$2*$AH$2/(1+1/$A1929),$AM$2*SQRT(Sum_Sq(AA1929,1/($X$2*Y$8*(1+X$1017+AA1929/Z1929))))/SQRT(Sum_Sq($X$2*AA1929*Y$8,1)),                   $AQ$2*SQRT(Sum_Sq($AH$2/(1+1/$A1929)+AA1929*( 1/(X$1017+1+AA1929/Z1929)-1)/(1+($X$2*AA1929*Y$8)^2), (AA1929^2*Y$8*$X$2+1/($X$2*Y$8*(X$1017+1+AA1929/Z1929           )))/(1+($X$2*AA1929*Y$8)^2))),           V_rtHz(Z1929)/($X$2*Y$8*(Z1929*X$1017+Z1929+AA1929)),V_rtHz(AA1929)*SQRT(Sum_Sq(Z1929*Y$8*$X$2*X$1017,1))/($X$2*Y$8*(Z1929*X$1017+Z1929+AA1929))))/SQRT(Sum_Sq(1/(1+$A1929)+$AC$2/$I$2-1/(1+(1+AA1929/Z1929)/X$1017),$X$2/$I$2)),IF(AA1930&lt;0,"A",X1930))</f>
        <v>7.0034240361583529E-6</v>
      </c>
      <c r="Z1929" s="13">
        <f t="shared" si="739"/>
        <v>885.64736886440653</v>
      </c>
      <c r="AA1929" s="12">
        <f t="shared" si="763"/>
        <v>1111108.6897045905</v>
      </c>
      <c r="AC1929" s="13">
        <f>IF(AF1929&gt;0,SQRT(Sum_Sq($AI$2,V_rtHz($AH$2)/(1+1/$A1929),V_rtHz($AH$2*$A1929)/(1+$A1929),$AN$2*$AH$2/(1+1/$A1929),$AM$2*SQRT(Sum_Sq(AF1929,1/($X$2*AD$8*(1+AC$1017+AF1929/AE1929))))/SQRT(Sum_Sq($X$2*AF1929*AD$8,1)),                   $AQ$2*SQRT(Sum_Sq($AH$2/(1+1/$A1929)+AF1929*( 1/(AC$1017+1+AF1929/AE1929)-1)/(1+($X$2*AF1929*AD$8)^2), (AF1929^2*AD$8*$X$2+1/($X$2*AD$8*(AC$1017+1+AF1929/AE1929           )))/(1+($X$2*AF1929*AD$8)^2))),           V_rtHz(AE1929)/($X$2*AD$8*(AE1929*AC$1017+AE1929+AF1929)),V_rtHz(AF1929)*SQRT(Sum_Sq(AE1929*AD$8*$X$2*AC$1017,1))/($X$2*AD$8*(AE1929*AC$1017+AE1929+AF1929))))/SQRT(Sum_Sq(1/(1+$A1929)+$AC$2/$I$2-1/(1+(1+AF1929/AE1929)/AC$1017),$X$2/$I$2)),IF(AF1930&lt;0,"A",AC1930))</f>
        <v>1.223958773527111E-5</v>
      </c>
      <c r="AE1929" s="13">
        <f t="shared" si="740"/>
        <v>885.39982509132767</v>
      </c>
      <c r="AF1929" s="12">
        <f t="shared" si="764"/>
        <v>3514616.5439612945</v>
      </c>
      <c r="AG1929" s="13"/>
      <c r="AH1929" s="13">
        <f>IF(AK1929&gt;0,SQRT(Sum_Sq($AI$2,V_rtHz($AH$2)/(1+1/$A1929),V_rtHz($AH$2*$A1929)/(1+$A1929),$AN$2*$AH$2/(1+1/$A1929),$AM$2*SQRT(Sum_Sq(AK1929,1/($X$2*AI$8*(1+AH$1017+AK1929/AJ1929))))/SQRT(Sum_Sq($X$2*AK1929*AI$8,1)),                   $AQ$2*SQRT(Sum_Sq($AH$2/(1+1/$A1929)+AK1929*( 1/(AH$1017+1+AK1929/AJ1929)-1)/(1+($X$2*AK1929*AI$8)^2), (AK1929^2*AI$8*$X$2+1/($X$2*AI$8*(AH$1017+1+AK1929/AJ1929           )))/(1+($X$2*AK1929*AI$8)^2))),           V_rtHz(AJ1929)/($X$2*AI$8*(AJ1929*AH$1017+AJ1929+AK1929)),V_rtHz(AK1929)*SQRT(Sum_Sq(AJ1929*AI$8*$X$2*AH$1017,1))/($X$2*AI$8*(AJ1929*AH$1017+AJ1929+AK1929))))/SQRT(Sum_Sq(1/(1+$A1929)+$AC$2/$I$2-1/(1+(1+AK1929/AJ1929)/AH$1017),$X$2/$I$2)),IF(AK1930&lt;0,"A",AH1930))</f>
        <v>2.1652587355949463E-5</v>
      </c>
      <c r="AI1929" s="13"/>
      <c r="AJ1929" s="13">
        <f t="shared" si="741"/>
        <v>885.32158844023058</v>
      </c>
      <c r="AK1929" s="12">
        <f t="shared" si="765"/>
        <v>11115175.552117284</v>
      </c>
      <c r="AM1929" s="13">
        <f>IF(AP1929&gt;0,SQRT(Sum_Sq($AI$2,V_rtHz($AH$2)/(1+1/$A1929),V_rtHz($AH$2*$A1929)/(1+$A1929),$AN$2*$AH$2/(1+1/$A1929),$AM$2*SQRT(Sum_Sq(AP1929,1/($X$2*AN$8*(1+AM$1017+AP1929/AO1929))))/SQRT(Sum_Sq($X$2*AP1929*AN$8,1)),                   $AQ$2*SQRT(Sum_Sq($AH$2/(1+1/$A1929)+AP1929*( 1/(AM$1017+1+AP1929/AO1929)-1)/(1+($X$2*AP1929*AN$8)^2), (AP1929^2*AN$8*$X$2+1/($X$2*AN$8*(AM$1017+1+AP1929/AO1929           )))/(1+($X$2*AP1929*AN$8)^2))),           V_rtHz(AO1929)/($X$2*AN$8*(AO1929*AM$1017+AO1929+AP1929)),V_rtHz(AP1929)*SQRT(Sum_Sq(AO1929*AN$8*$X$2*AM$1017,1))/($X$2*AN$8*(AO1929*AM$1017+AO1929+AP1929))))/SQRT(Sum_Sq(1/(1+$A1929)+$AC$2/$I$2-1/(1+(1+AP1929/AO1929)/AM$1017),$X$2/$I$2)),IF(AP1930&lt;0,"A",AM1930))</f>
        <v>3.849186203376215E-5</v>
      </c>
      <c r="AO1929" s="13">
        <f t="shared" si="742"/>
        <v>885.29685219225087</v>
      </c>
      <c r="AP1929" s="12">
        <f t="shared" si="766"/>
        <v>35150253.449795954</v>
      </c>
      <c r="AR1929" s="13">
        <f t="shared" si="743"/>
        <v>31506.815879885424</v>
      </c>
      <c r="AS1929" s="13">
        <f t="shared" si="744"/>
        <v>0.34465664218175168</v>
      </c>
      <c r="AV1929" s="13"/>
      <c r="AW1929" s="13">
        <f t="shared" si="745"/>
        <v>9963.3300000000036</v>
      </c>
      <c r="AX1929" s="13">
        <f t="shared" si="746"/>
        <v>1.0898999999999903</v>
      </c>
      <c r="AZ1929" s="13"/>
      <c r="BA1929" s="13"/>
      <c r="BB1929" s="13">
        <f t="shared" si="747"/>
        <v>3150.681587988543</v>
      </c>
      <c r="BC1929" s="13">
        <f t="shared" si="748"/>
        <v>3.4465664218174807</v>
      </c>
      <c r="BD1929" s="13"/>
      <c r="BE1929" s="13"/>
      <c r="BG1929" s="13">
        <f t="shared" si="749"/>
        <v>996.3330000000002</v>
      </c>
      <c r="BH1929" s="13">
        <f t="shared" si="750"/>
        <v>10.899000000000013</v>
      </c>
      <c r="BI1929" s="13"/>
      <c r="BL1929" s="13">
        <f t="shared" si="751"/>
        <v>315.06815879885437</v>
      </c>
      <c r="BM1929" s="13">
        <f t="shared" si="752"/>
        <v>34.465664218174894</v>
      </c>
      <c r="BP1929" s="13"/>
      <c r="BQ1929" s="13">
        <f t="shared" si="753"/>
        <v>99.633299999999991</v>
      </c>
      <c r="BR1929" s="13">
        <f t="shared" si="754"/>
        <v>108.99000000000056</v>
      </c>
      <c r="BT1929" s="13"/>
      <c r="BU1929" s="13"/>
      <c r="BV1929" s="13">
        <f t="shared" si="755"/>
        <v>31.50681587988543</v>
      </c>
      <c r="BW1929" s="13">
        <f t="shared" si="756"/>
        <v>344.6566421817526</v>
      </c>
      <c r="CA1929" s="13">
        <f t="shared" si="757"/>
        <v>9.9633299999999991</v>
      </c>
      <c r="CB1929" s="13">
        <f t="shared" si="758"/>
        <v>1089.9000000000028</v>
      </c>
    </row>
    <row r="1930" spans="1:80" x14ac:dyDescent="0.3">
      <c r="A1930" s="13">
        <f t="shared" si="734"/>
        <v>3.1332857243155794</v>
      </c>
      <c r="C1930" s="13">
        <f>IF(F1930&gt;0,SQRT(Sum_Sq($AI$2,V_rtHz($AH$2)/(1+1/$A1930),V_rtHz($AH$2*$A1930)/(1+$A1930),$AN$2*$AH$2/(1+1/$A1930),$AM$2*SQRT(Sum_Sq(F1930,1/($X$2*D$8*(1+C$1017+F1930/E1930))))/SQRT(Sum_Sq($X$2*F1930*D$8,1)),                   $AQ$2*SQRT(Sum_Sq($AH$2/(1+1/$A1930)+F1930*( 1/(C$1017+1+F1930/E1930)-1)/(1+($X$2*F1930*D$8)^2), (F1930^2*D$8*$X$2+1/($X$2*D$8*(C$1017+1+F1930/E1930           )))/(1+($X$2*F1930*D$8)^2))),           V_rtHz(E1930)/($X$2*D$8*(E1930*C$1017+E1930+F1930)),V_rtHz(F1930)*SQRT(Sum_Sq(E1930*D$8*$X$2*C$1017,1))/($X$2*D$8*(E1930*C$1017+E1930+F1930))))/SQRT(Sum_Sq(1/(1+$A1930)+$AC$2/$I$2-1/(1+(1+F1930/E1930)/C$1017),$X$2/$I$2)),IF(F1931&lt;0,"A",C1931))</f>
        <v>1.7977117367959386E-6</v>
      </c>
      <c r="E1930" s="13">
        <f t="shared" si="735"/>
        <v>917.11305866403893</v>
      </c>
      <c r="F1930" s="12">
        <f t="shared" si="759"/>
        <v>10729.871069470086</v>
      </c>
      <c r="H1930" s="13">
        <f>IF(K1930&gt;0,SQRT(Sum_Sq($AI$2,V_rtHz($AH$2)/(1+1/$A1930),V_rtHz($AH$2*$A1930)/(1+$A1930),$AN$2*$AH$2/(1+1/$A1930),$AM$2*SQRT(Sum_Sq(K1930,1/($X$2*I$8*(1+H$1017+K1930/J1930))))/SQRT(Sum_Sq($X$2*K1930*I$8,1)),                   $AQ$2*SQRT(Sum_Sq($AH$2/(1+1/$A1930)+K1930*( 1/(H$1017+1+K1930/J1930)-1)/(1+($X$2*K1930*I$8)^2), (K1930^2*I$8*$X$2+1/($X$2*I$8*(H$1017+1+K1930/J1930           )))/(1+($X$2*K1930*I$8)^2))),           V_rtHz(J1930)/($X$2*I$8*(J1930*H$1017+J1930+K1930)),V_rtHz(K1930)*SQRT(Sum_Sq(J1930*I$8*$X$2*H$1017,1))/($X$2*I$8*(J1930*H$1017+J1930+K1930))))/SQRT(Sum_Sq(1/(1+$A1930)+$AC$2/$I$2-1/(1+(1+K1930/J1930)/H$1017),$X$2/$I$2)),IF(K1931&lt;0,"A",H1931))</f>
        <v>2.028320902243289E-6</v>
      </c>
      <c r="J1930" s="13">
        <f t="shared" si="736"/>
        <v>890.77839769568209</v>
      </c>
      <c r="K1930" s="12">
        <f t="shared" si="760"/>
        <v>34933.950815784359</v>
      </c>
      <c r="M1930" s="13">
        <f>IF(P1930&gt;0,SQRT(Sum_Sq($AI$2,V_rtHz($AH$2)/(1+1/$A1930),V_rtHz($AH$2*$A1930)/(1+$A1930),$AN$2*$AH$2/(1+1/$A1930),$AM$2*SQRT(Sum_Sq(P1930,1/($X$2*N$8*(1+M$1017+P1930/O1930))))/SQRT(Sum_Sq($X$2*P1930*N$8,1)),                   $AQ$2*SQRT(Sum_Sq($AH$2/(1+1/$A1930)+P1930*( 1/(M$1017+1+P1930/O1930)-1)/(1+($X$2*P1930*N$8)^2), (P1930^2*N$8*$X$2+1/($X$2*N$8*(M$1017+1+P1930/O1930           )))/(1+($X$2*P1930*N$8)^2))),           V_rtHz(O1930)/($X$2*N$8*(O1930*M$1017+O1930+P1930)),V_rtHz(P1930)*SQRT(Sum_Sq(O1930*N$8*$X$2*M$1017,1))/($X$2*N$8*(O1930*M$1017+O1930+P1930))))/SQRT(Sum_Sq(1/(1+$A1930)+$AC$2/$I$2-1/(1+(1+P1930/O1930)/M$1017),$X$2/$I$2)),IF(P1931&lt;0,"A",M1931))</f>
        <v>2.7080525683946736E-6</v>
      </c>
      <c r="O1930" s="13">
        <f t="shared" si="737"/>
        <v>882.91523820021428</v>
      </c>
      <c r="P1930" s="12">
        <f t="shared" si="761"/>
        <v>111454.69519420627</v>
      </c>
      <c r="R1930" s="13">
        <f>IF(U1930&gt;0,SQRT(Sum_Sq($AI$2,V_rtHz($AH$2)/(1+1/$A1930),V_rtHz($AH$2*$A1930)/(1+$A1930),$AN$2*$AH$2/(1+1/$A1930),$AM$2*SQRT(Sum_Sq(U1930,1/($X$2*S$8*(1+R$1017+U1930/T1930))))/SQRT(Sum_Sq($X$2*U1930*S$8,1)),                   $AQ$2*SQRT(Sum_Sq($AH$2/(1+1/$A1930)+U1930*( 1/(R$1017+1+U1930/T1930)-1)/(1+($X$2*U1930*S$8)^2), (U1930^2*S$8*$X$2+1/($X$2*S$8*(R$1017+1+U1930/T1930           )))/(1+($X$2*U1930*S$8)^2))),           V_rtHz(T1930)/($X$2*S$8*(T1930*R$1017+T1930+U1930)),V_rtHz(U1930)*SQRT(Sum_Sq(T1930*S$8*$X$2*R$1017,1))/($X$2*S$8*(T1930*R$1017+T1930+U1930))))/SQRT(Sum_Sq(1/(1+$A1930)+$AC$2/$I$2-1/(1+(1+U1930/T1930)/R$1017),$X$2/$I$2)),IF(U1931&lt;0,"A",R1931))</f>
        <v>4.1999965101693692E-6</v>
      </c>
      <c r="T1930" s="13">
        <f t="shared" si="738"/>
        <v>880.47206616704943</v>
      </c>
      <c r="U1930" s="12">
        <f t="shared" si="762"/>
        <v>353428.68818464194</v>
      </c>
      <c r="X1930" s="13">
        <f>IF(AA1930&gt;0,SQRT(Sum_Sq($AI$2,V_rtHz($AH$2)/(1+1/$A1930),V_rtHz($AH$2*$A1930)/(1+$A1930),$AN$2*$AH$2/(1+1/$A1930),$AM$2*SQRT(Sum_Sq(AA1930,1/($X$2*Y$8*(1+X$1017+AA1930/Z1930))))/SQRT(Sum_Sq($X$2*AA1930*Y$8,1)),                   $AQ$2*SQRT(Sum_Sq($AH$2/(1+1/$A1930)+AA1930*( 1/(X$1017+1+AA1930/Z1930)-1)/(1+($X$2*AA1930*Y$8)^2), (AA1930^2*Y$8*$X$2+1/($X$2*Y$8*(X$1017+1+AA1930/Z1930           )))/(1+($X$2*AA1930*Y$8)^2))),           V_rtHz(Z1930)/($X$2*Y$8*(Z1930*X$1017+Z1930+AA1930)),V_rtHz(AA1930)*SQRT(Sum_Sq(Z1930*Y$8*$X$2*X$1017,1))/($X$2*Y$8*(Z1930*X$1017+Z1930+AA1930))))/SQRT(Sum_Sq(1/(1+$A1930)+$AC$2/$I$2-1/(1+(1+AA1930/Z1930)/X$1017),$X$2/$I$2)),IF(AA1931&lt;0,"A",X1931))</f>
        <v>7.0904450979149501E-6</v>
      </c>
      <c r="Z1930" s="13">
        <f t="shared" si="739"/>
        <v>879.70371453889095</v>
      </c>
      <c r="AA1930" s="12">
        <f t="shared" si="763"/>
        <v>1118615.8149565763</v>
      </c>
      <c r="AC1930" s="13">
        <f>IF(AF1930&gt;0,SQRT(Sum_Sq($AI$2,V_rtHz($AH$2)/(1+1/$A1930),V_rtHz($AH$2*$A1930)/(1+$A1930),$AN$2*$AH$2/(1+1/$A1930),$AM$2*SQRT(Sum_Sq(AF1930,1/($X$2*AD$8*(1+AC$1017+AF1930/AE1930))))/SQRT(Sum_Sq($X$2*AF1930*AD$8,1)),                   $AQ$2*SQRT(Sum_Sq($AH$2/(1+1/$A1930)+AF1930*( 1/(AC$1017+1+AF1930/AE1930)-1)/(1+($X$2*AF1930*AD$8)^2), (AF1930^2*AD$8*$X$2+1/($X$2*AD$8*(AC$1017+1+AF1930/AE1930           )))/(1+($X$2*AF1930*AD$8)^2))),           V_rtHz(AE1930)/($X$2*AD$8*(AE1930*AC$1017+AE1930+AF1930)),V_rtHz(AF1930)*SQRT(Sum_Sq(AE1930*AD$8*$X$2*AC$1017,1))/($X$2*AD$8*(AE1930*AC$1017+AE1930+AF1930))))/SQRT(Sum_Sq(1/(1+$A1930)+$AC$2/$I$2-1/(1+(1+AF1930/AE1930)/AC$1017),$X$2/$I$2)),IF(AF1931&lt;0,"A",AC1931))</f>
        <v>1.2390572758536361E-5</v>
      </c>
      <c r="AE1930" s="13">
        <f t="shared" si="740"/>
        <v>879.46116234206738</v>
      </c>
      <c r="AF1930" s="12">
        <f t="shared" si="764"/>
        <v>3538349.3968049297</v>
      </c>
      <c r="AG1930" s="13"/>
      <c r="AH1930" s="13">
        <f>IF(AK1930&gt;0,SQRT(Sum_Sq($AI$2,V_rtHz($AH$2)/(1+1/$A1930),V_rtHz($AH$2*$A1930)/(1+$A1930),$AN$2*$AH$2/(1+1/$A1930),$AM$2*SQRT(Sum_Sq(AK1930,1/($X$2*AI$8*(1+AH$1017+AK1930/AJ1930))))/SQRT(Sum_Sq($X$2*AK1930*AI$8,1)),                   $AQ$2*SQRT(Sum_Sq($AH$2/(1+1/$A1930)+AK1930*( 1/(AH$1017+1+AK1930/AJ1930)-1)/(1+($X$2*AK1930*AI$8)^2), (AK1930^2*AI$8*$X$2+1/($X$2*AI$8*(AH$1017+1+AK1930/AJ1930           )))/(1+($X$2*AK1930*AI$8)^2))),           V_rtHz(AJ1930)/($X$2*AI$8*(AJ1930*AH$1017+AJ1930+AK1930)),V_rtHz(AK1930)*SQRT(Sum_Sq(AJ1930*AI$8*$X$2*AH$1017,1))/($X$2*AI$8*(AJ1930*AH$1017+AJ1930+AK1930))))/SQRT(Sum_Sq(1/(1+$A1930)+$AC$2/$I$2-1/(1+(1+AK1930/AJ1930)/AH$1017),$X$2/$I$2)),IF(AK1931&lt;0,"A",AH1931))</f>
        <v>2.1919107095987831E-5</v>
      </c>
      <c r="AI1930" s="13"/>
      <c r="AJ1930" s="13">
        <f t="shared" si="741"/>
        <v>879.38450270705971</v>
      </c>
      <c r="AK1930" s="12">
        <f t="shared" si="765"/>
        <v>11190218.664645445</v>
      </c>
      <c r="AM1930" s="13">
        <f>IF(AP1930&gt;0,SQRT(Sum_Sq($AI$2,V_rtHz($AH$2)/(1+1/$A1930),V_rtHz($AH$2*$A1930)/(1+$A1930),$AN$2*$AH$2/(1+1/$A1930),$AM$2*SQRT(Sum_Sq(AP1930,1/($X$2*AN$8*(1+AM$1017+AP1930/AO1930))))/SQRT(Sum_Sq($X$2*AP1930*AN$8,1)),                   $AQ$2*SQRT(Sum_Sq($AH$2/(1+1/$A1930)+AP1930*( 1/(AM$1017+1+AP1930/AO1930)-1)/(1+($X$2*AP1930*AN$8)^2), (AP1930^2*AN$8*$X$2+1/($X$2*AN$8*(AM$1017+1+AP1930/AO1930           )))/(1+($X$2*AP1930*AN$8)^2))),           V_rtHz(AO1930)/($X$2*AN$8*(AO1930*AM$1017+AO1930+AP1930)),V_rtHz(AP1930)*SQRT(Sum_Sq(AO1930*AN$8*$X$2*AM$1017,1))/($X$2*AN$8*(AO1930*AM$1017+AO1930+AP1930))))/SQRT(Sum_Sq(1/(1+$A1930)+$AC$2/$I$2-1/(1+(1+AP1930/AO1930)/AM$1017),$X$2/$I$2)),IF(AP1931&lt;0,"A",AM1931))</f>
        <v>3.8965671323836565E-5</v>
      </c>
      <c r="AO1930" s="13">
        <f t="shared" si="742"/>
        <v>879.36026500959838</v>
      </c>
      <c r="AP1930" s="12">
        <f t="shared" si="766"/>
        <v>35387553.851463258</v>
      </c>
      <c r="AR1930" s="13">
        <f t="shared" si="743"/>
        <v>31506.815879885431</v>
      </c>
      <c r="AS1930" s="13">
        <f t="shared" si="744"/>
        <v>0.34465664218175168</v>
      </c>
      <c r="AV1930" s="13"/>
      <c r="AW1930" s="13">
        <f t="shared" si="745"/>
        <v>9963.3300000000036</v>
      </c>
      <c r="AX1930" s="13">
        <f t="shared" si="746"/>
        <v>1.0898999999999985</v>
      </c>
      <c r="AZ1930" s="13"/>
      <c r="BA1930" s="13"/>
      <c r="BB1930" s="13">
        <f t="shared" si="747"/>
        <v>3150.681587988543</v>
      </c>
      <c r="BC1930" s="13">
        <f t="shared" si="748"/>
        <v>3.4465664218174945</v>
      </c>
      <c r="BD1930" s="13"/>
      <c r="BE1930" s="13"/>
      <c r="BG1930" s="13">
        <f t="shared" si="749"/>
        <v>996.3330000000002</v>
      </c>
      <c r="BH1930" s="13">
        <f t="shared" si="750"/>
        <v>10.899000000000083</v>
      </c>
      <c r="BI1930" s="13"/>
      <c r="BL1930" s="13">
        <f t="shared" si="751"/>
        <v>315.06815879885437</v>
      </c>
      <c r="BM1930" s="13">
        <f t="shared" si="752"/>
        <v>34.465664218175064</v>
      </c>
      <c r="BP1930" s="13"/>
      <c r="BQ1930" s="13">
        <f t="shared" si="753"/>
        <v>99.633299999999991</v>
      </c>
      <c r="BR1930" s="13">
        <f t="shared" si="754"/>
        <v>108.99000000000056</v>
      </c>
      <c r="BT1930" s="13"/>
      <c r="BU1930" s="13"/>
      <c r="BV1930" s="13">
        <f t="shared" si="755"/>
        <v>31.50681587988543</v>
      </c>
      <c r="BW1930" s="13">
        <f t="shared" si="756"/>
        <v>344.65664218175368</v>
      </c>
      <c r="CA1930" s="13">
        <f t="shared" si="757"/>
        <v>9.9633299999999991</v>
      </c>
      <c r="CB1930" s="13">
        <f t="shared" si="758"/>
        <v>1089.8999999999976</v>
      </c>
    </row>
    <row r="1931" spans="1:80" x14ac:dyDescent="0.3">
      <c r="A1931" s="13">
        <f t="shared" si="734"/>
        <v>3.1768740706497667</v>
      </c>
      <c r="C1931" s="13">
        <f>IF(F1931&gt;0,SQRT(Sum_Sq($AI$2,V_rtHz($AH$2)/(1+1/$A1931),V_rtHz($AH$2*$A1931)/(1+$A1931),$AN$2*$AH$2/(1+1/$A1931),$AM$2*SQRT(Sum_Sq(F1931,1/($X$2*D$8*(1+C$1017+F1931/E1931))))/SQRT(Sum_Sq($X$2*F1931*D$8,1)),                   $AQ$2*SQRT(Sum_Sq($AH$2/(1+1/$A1931)+F1931*( 1/(C$1017+1+F1931/E1931)-1)/(1+($X$2*F1931*D$8)^2), (F1931^2*D$8*$X$2+1/($X$2*D$8*(C$1017+1+F1931/E1931           )))/(1+($X$2*F1931*D$8)^2))),           V_rtHz(E1931)/($X$2*D$8*(E1931*C$1017+E1931+F1931)),V_rtHz(F1931)*SQRT(Sum_Sq(E1931*D$8*$X$2*C$1017,1))/($X$2*D$8*(E1931*C$1017+E1931+F1931))))/SQRT(Sum_Sq(1/(1+$A1931)+$AC$2/$I$2-1/(1+(1+F1931/E1931)/C$1017),$X$2/$I$2)),IF(F1932&lt;0,"A",C1932))</f>
        <v>1.8231465013047184E-6</v>
      </c>
      <c r="E1931" s="13">
        <f t="shared" si="735"/>
        <v>910.42110358269952</v>
      </c>
      <c r="F1931" s="12">
        <f t="shared" si="759"/>
        <v>10808.73986429799</v>
      </c>
      <c r="H1931" s="13">
        <f>IF(K1931&gt;0,SQRT(Sum_Sq($AI$2,V_rtHz($AH$2)/(1+1/$A1931),V_rtHz($AH$2*$A1931)/(1+$A1931),$AN$2*$AH$2/(1+1/$A1931),$AM$2*SQRT(Sum_Sq(K1931,1/($X$2*I$8*(1+H$1017+K1931/J1931))))/SQRT(Sum_Sq($X$2*K1931*I$8,1)),                   $AQ$2*SQRT(Sum_Sq($AH$2/(1+1/$A1931)+K1931*( 1/(H$1017+1+K1931/J1931)-1)/(1+($X$2*K1931*I$8)^2), (K1931^2*I$8*$X$2+1/($X$2*I$8*(H$1017+1+K1931/J1931           )))/(1+($X$2*K1931*I$8)^2))),           V_rtHz(J1931)/($X$2*I$8*(J1931*H$1017+J1931+K1931)),V_rtHz(K1931)*SQRT(Sum_Sq(J1931*I$8*$X$2*H$1017,1))/($X$2*I$8*(J1931*H$1017+J1931+K1931))))/SQRT(Sum_Sq(1/(1+$A1931)+$AC$2/$I$2-1/(1+(1+K1931/J1931)/H$1017),$X$2/$I$2)),IF(K1932&lt;0,"A",H1932))</f>
        <v>2.0565938419869047E-6</v>
      </c>
      <c r="J1931" s="13">
        <f t="shared" si="736"/>
        <v>884.64739090109492</v>
      </c>
      <c r="K1931" s="12">
        <f t="shared" si="760"/>
        <v>35176.058905421276</v>
      </c>
      <c r="M1931" s="13">
        <f>IF(P1931&gt;0,SQRT(Sum_Sq($AI$2,V_rtHz($AH$2)/(1+1/$A1931),V_rtHz($AH$2*$A1931)/(1+$A1931),$AN$2*$AH$2/(1+1/$A1931),$AM$2*SQRT(Sum_Sq(P1931,1/($X$2*N$8*(1+M$1017+P1931/O1931))))/SQRT(Sum_Sq($X$2*P1931*N$8,1)),                   $AQ$2*SQRT(Sum_Sq($AH$2/(1+1/$A1931)+P1931*( 1/(M$1017+1+P1931/O1931)-1)/(1+($X$2*P1931*N$8)^2), (P1931^2*N$8*$X$2+1/($X$2*N$8*(M$1017+1+P1931/O1931           )))/(1+($X$2*P1931*N$8)^2))),           V_rtHz(O1931)/($X$2*N$8*(O1931*M$1017+O1931+P1931)),V_rtHz(P1931)*SQRT(Sum_Sq(O1931*N$8*$X$2*M$1017,1))/($X$2*N$8*(O1931*M$1017+O1931+P1931))))/SQRT(Sum_Sq(1/(1+$A1931)+$AC$2/$I$2-1/(1+(1+P1931/O1931)/M$1017),$X$2/$I$2)),IF(P1932&lt;0,"A",M1932))</f>
        <v>2.7439725477262138E-6</v>
      </c>
      <c r="O1931" s="13">
        <f t="shared" si="737"/>
        <v>876.94543712187601</v>
      </c>
      <c r="P1931" s="12">
        <f t="shared" si="761"/>
        <v>112213.42239819282</v>
      </c>
      <c r="R1931" s="13">
        <f>IF(U1931&gt;0,SQRT(Sum_Sq($AI$2,V_rtHz($AH$2)/(1+1/$A1931),V_rtHz($AH$2*$A1931)/(1+$A1931),$AN$2*$AH$2/(1+1/$A1931),$AM$2*SQRT(Sum_Sq(U1931,1/($X$2*S$8*(1+R$1017+U1931/T1931))))/SQRT(Sum_Sq($X$2*U1931*S$8,1)),                   $AQ$2*SQRT(Sum_Sq($AH$2/(1+1/$A1931)+U1931*( 1/(R$1017+1+U1931/T1931)-1)/(1+($X$2*U1931*S$8)^2), (U1931^2*S$8*$X$2+1/($X$2*S$8*(R$1017+1+U1931/T1931           )))/(1+($X$2*U1931*S$8)^2))),           V_rtHz(T1931)/($X$2*S$8*(T1931*R$1017+T1931+U1931)),V_rtHz(U1931)*SQRT(Sum_Sq(T1931*S$8*$X$2*R$1017,1))/($X$2*S$8*(T1931*R$1017+T1931+U1931))))/SQRT(Sum_Sq(1/(1+$A1931)+$AC$2/$I$2-1/(1+(1+U1931/T1931)/R$1017),$X$2/$I$2)),IF(U1932&lt;0,"A",R1932))</f>
        <v>4.253456227067925E-6</v>
      </c>
      <c r="T1931" s="13">
        <f t="shared" si="738"/>
        <v>874.55177280589635</v>
      </c>
      <c r="U1931" s="12">
        <f t="shared" si="762"/>
        <v>355821.2298058056</v>
      </c>
      <c r="X1931" s="13">
        <f>IF(AA1931&gt;0,SQRT(Sum_Sq($AI$2,V_rtHz($AH$2)/(1+1/$A1931),V_rtHz($AH$2*$A1931)/(1+$A1931),$AN$2*$AH$2/(1+1/$A1931),$AM$2*SQRT(Sum_Sq(AA1931,1/($X$2*Y$8*(1+X$1017+AA1931/Z1931))))/SQRT(Sum_Sq($X$2*AA1931*Y$8,1)),                   $AQ$2*SQRT(Sum_Sq($AH$2/(1+1/$A1931)+AA1931*( 1/(X$1017+1+AA1931/Z1931)-1)/(1+($X$2*AA1931*Y$8)^2), (AA1931^2*Y$8*$X$2+1/($X$2*Y$8*(X$1017+1+AA1931/Z1931           )))/(1+($X$2*AA1931*Y$8)^2))),           V_rtHz(Z1931)/($X$2*Y$8*(Z1931*X$1017+Z1931+AA1931)),V_rtHz(AA1931)*SQRT(Sum_Sq(Z1931*Y$8*$X$2*X$1017,1))/($X$2*Y$8*(Z1931*X$1017+Z1931+AA1931))))/SQRT(Sum_Sq(1/(1+$A1931)+$AC$2/$I$2-1/(1+(1+AA1931/Z1931)/X$1017),$X$2/$I$2)),IF(AA1932&lt;0,"A",X1932))</f>
        <v>7.1789201219788233E-6</v>
      </c>
      <c r="Z1931" s="13">
        <f t="shared" si="739"/>
        <v>873.79893415386243</v>
      </c>
      <c r="AA1931" s="12">
        <f t="shared" si="763"/>
        <v>1126174.9689728655</v>
      </c>
      <c r="AC1931" s="13">
        <f>IF(AF1931&gt;0,SQRT(Sum_Sq($AI$2,V_rtHz($AH$2)/(1+1/$A1931),V_rtHz($AH$2*$A1931)/(1+$A1931),$AN$2*$AH$2/(1+1/$A1931),$AM$2*SQRT(Sum_Sq(AF1931,1/($X$2*AD$8*(1+AC$1017+AF1931/AE1931))))/SQRT(Sum_Sq($X$2*AF1931*AD$8,1)),                   $AQ$2*SQRT(Sum_Sq($AH$2/(1+1/$A1931)+AF1931*( 1/(AC$1017+1+AF1931/AE1931)-1)/(1+($X$2*AF1931*AD$8)^2), (AF1931^2*AD$8*$X$2+1/($X$2*AD$8*(AC$1017+1+AF1931/AE1931           )))/(1+($X$2*AF1931*AD$8)^2))),           V_rtHz(AE1931)/($X$2*AD$8*(AE1931*AC$1017+AE1931+AF1931)),V_rtHz(AF1931)*SQRT(Sum_Sq(AE1931*AD$8*$X$2*AC$1017,1))/($X$2*AD$8*(AE1931*AC$1017+AE1931+AF1931))))/SQRT(Sum_Sq(1/(1+$A1931)+$AC$2/$I$2-1/(1+(1+AF1931/AE1931)/AC$1017),$X$2/$I$2)),IF(AF1932&lt;0,"A",AC1932))</f>
        <v>1.2544061945932179E-5</v>
      </c>
      <c r="AE1931" s="13">
        <f t="shared" si="740"/>
        <v>873.56127344787262</v>
      </c>
      <c r="AF1931" s="12">
        <f t="shared" si="764"/>
        <v>3562246.8255766914</v>
      </c>
      <c r="AG1931" s="13"/>
      <c r="AH1931" s="13">
        <f>IF(AK1931&gt;0,SQRT(Sum_Sq($AI$2,V_rtHz($AH$2)/(1+1/$A1931),V_rtHz($AH$2*$A1931)/(1+$A1931),$AN$2*$AH$2/(1+1/$A1931),$AM$2*SQRT(Sum_Sq(AK1931,1/($X$2*AI$8*(1+AH$1017+AK1931/AJ1931))))/SQRT(Sum_Sq($X$2*AK1931*AI$8,1)),                   $AQ$2*SQRT(Sum_Sq($AH$2/(1+1/$A1931)+AK1931*( 1/(AH$1017+1+AK1931/AJ1931)-1)/(1+($X$2*AK1931*AI$8)^2), (AK1931^2*AI$8*$X$2+1/($X$2*AI$8*(AH$1017+1+AK1931/AJ1931           )))/(1+($X$2*AK1931*AI$8)^2))),           V_rtHz(AJ1931)/($X$2*AI$8*(AJ1931*AH$1017+AJ1931+AK1931)),V_rtHz(AK1931)*SQRT(Sum_Sq(AJ1931*AI$8*$X$2*AH$1017,1))/($X$2*AI$8*(AJ1931*AH$1017+AJ1931+AK1931))))/SQRT(Sum_Sq(1/(1+$A1931)+$AC$2/$I$2-1/(1+(1+AK1931/AJ1931)/AH$1017),$X$2/$I$2)),IF(AK1932&lt;0,"A",AH1932))</f>
        <v>2.2190037131664327E-5</v>
      </c>
      <c r="AI1931" s="13"/>
      <c r="AJ1931" s="13">
        <f t="shared" si="741"/>
        <v>873.48615922789111</v>
      </c>
      <c r="AK1931" s="12">
        <f t="shared" si="765"/>
        <v>11265782.258405676</v>
      </c>
      <c r="AM1931" s="13">
        <f>IF(AP1931&gt;0,SQRT(Sum_Sq($AI$2,V_rtHz($AH$2)/(1+1/$A1931),V_rtHz($AH$2*$A1931)/(1+$A1931),$AN$2*$AH$2/(1+1/$A1931),$AM$2*SQRT(Sum_Sq(AP1931,1/($X$2*AN$8*(1+AM$1017+AP1931/AO1931))))/SQRT(Sum_Sq($X$2*AP1931*AN$8,1)),                   $AQ$2*SQRT(Sum_Sq($AH$2/(1+1/$A1931)+AP1931*( 1/(AM$1017+1+AP1931/AO1931)-1)/(1+($X$2*AP1931*AN$8)^2), (AP1931^2*AN$8*$X$2+1/($X$2*AN$8*(AM$1017+1+AP1931/AO1931           )))/(1+($X$2*AP1931*AN$8)^2))),           V_rtHz(AO1931)/($X$2*AN$8*(AO1931*AM$1017+AO1931+AP1931)),V_rtHz(AP1931)*SQRT(Sum_Sq(AO1931*AN$8*$X$2*AM$1017,1))/($X$2*AN$8*(AO1931*AM$1017+AO1931+AP1931))))/SQRT(Sum_Sq(1/(1+$A1931)+$AC$2/$I$2-1/(1+(1+AP1931/AO1931)/AM$1017),$X$2/$I$2)),IF(AP1932&lt;0,"A",AM1932))</f>
        <v>3.9447320584597541E-5</v>
      </c>
      <c r="AO1931" s="13">
        <f t="shared" si="742"/>
        <v>873.46241009268169</v>
      </c>
      <c r="AP1931" s="12">
        <f t="shared" si="766"/>
        <v>35626500.205729797</v>
      </c>
      <c r="AR1931" s="13">
        <f t="shared" si="743"/>
        <v>31506.815879885424</v>
      </c>
      <c r="AS1931" s="13">
        <f t="shared" si="744"/>
        <v>0.34465664218175057</v>
      </c>
      <c r="AV1931" s="13"/>
      <c r="AW1931" s="13">
        <f t="shared" si="745"/>
        <v>9963.3300000000036</v>
      </c>
      <c r="AX1931" s="13">
        <f t="shared" si="746"/>
        <v>1.0898999999999903</v>
      </c>
      <c r="AZ1931" s="13"/>
      <c r="BA1931" s="13"/>
      <c r="BB1931" s="13">
        <f t="shared" si="747"/>
        <v>3150.681587988543</v>
      </c>
      <c r="BC1931" s="13">
        <f t="shared" si="748"/>
        <v>3.4465664218174945</v>
      </c>
      <c r="BD1931" s="13"/>
      <c r="BE1931" s="13"/>
      <c r="BG1931" s="13">
        <f t="shared" si="749"/>
        <v>996.3330000000002</v>
      </c>
      <c r="BH1931" s="13">
        <f t="shared" si="750"/>
        <v>10.899000000000013</v>
      </c>
      <c r="BI1931" s="13"/>
      <c r="BL1931" s="13">
        <f t="shared" si="751"/>
        <v>315.06815879885437</v>
      </c>
      <c r="BM1931" s="13">
        <f t="shared" si="752"/>
        <v>34.465664218174979</v>
      </c>
      <c r="BP1931" s="13"/>
      <c r="BQ1931" s="13">
        <f t="shared" si="753"/>
        <v>99.633300000000006</v>
      </c>
      <c r="BR1931" s="13">
        <f t="shared" si="754"/>
        <v>108.99000000000012</v>
      </c>
      <c r="BT1931" s="13"/>
      <c r="BU1931" s="13"/>
      <c r="BV1931" s="13">
        <f t="shared" si="755"/>
        <v>31.50681587988543</v>
      </c>
      <c r="BW1931" s="13">
        <f t="shared" si="756"/>
        <v>344.65664218174936</v>
      </c>
      <c r="CA1931" s="13">
        <f t="shared" si="757"/>
        <v>9.9633299999999974</v>
      </c>
      <c r="CB1931" s="13">
        <f t="shared" si="758"/>
        <v>1089.9000000000083</v>
      </c>
    </row>
    <row r="1932" spans="1:80" x14ac:dyDescent="0.3">
      <c r="A1932" s="13">
        <f t="shared" si="734"/>
        <v>3.2210687912834324</v>
      </c>
      <c r="C1932" s="13">
        <f>IF(F1932&gt;0,SQRT(Sum_Sq($AI$2,V_rtHz($AH$2)/(1+1/$A1932),V_rtHz($AH$2*$A1932)/(1+$A1932),$AN$2*$AH$2/(1+1/$A1932),$AM$2*SQRT(Sum_Sq(F1932,1/($X$2*D$8*(1+C$1017+F1932/E1932))))/SQRT(Sum_Sq($X$2*F1932*D$8,1)),                   $AQ$2*SQRT(Sum_Sq($AH$2/(1+1/$A1932)+F1932*( 1/(C$1017+1+F1932/E1932)-1)/(1+($X$2*F1932*D$8)^2), (F1932^2*D$8*$X$2+1/($X$2*D$8*(C$1017+1+F1932/E1932           )))/(1+($X$2*F1932*D$8)^2))),           V_rtHz(E1932)/($X$2*D$8*(E1932*C$1017+E1932+F1932)),V_rtHz(F1932)*SQRT(Sum_Sq(E1932*D$8*$X$2*C$1017,1))/($X$2*D$8*(E1932*C$1017+E1932+F1932))))/SQRT(Sum_Sq(1/(1+$A1932)+$AC$2/$I$2-1/(1+(1+F1932/E1932)/C$1017),$X$2/$I$2)),IF(F1933&lt;0,"A",C1933))</f>
        <v>1.8490639748159373E-6</v>
      </c>
      <c r="E1932" s="13">
        <f t="shared" si="735"/>
        <v>903.78472952182744</v>
      </c>
      <c r="F1932" s="12">
        <f t="shared" si="759"/>
        <v>10888.107039381921</v>
      </c>
      <c r="H1932" s="13">
        <f>IF(K1932&gt;0,SQRT(Sum_Sq($AI$2,V_rtHz($AH$2)/(1+1/$A1932),V_rtHz($AH$2*$A1932)/(1+$A1932),$AN$2*$AH$2/(1+1/$A1932),$AM$2*SQRT(Sum_Sq(K1932,1/($X$2*I$8*(1+H$1017+K1932/J1932))))/SQRT(Sum_Sq($X$2*K1932*I$8,1)),                   $AQ$2*SQRT(Sum_Sq($AH$2/(1+1/$A1932)+K1932*( 1/(H$1017+1+K1932/J1932)-1)/(1+($X$2*K1932*I$8)^2), (K1932^2*I$8*$X$2+1/($X$2*I$8*(H$1017+1+K1932/J1932           )))/(1+($X$2*K1932*I$8)^2))),           V_rtHz(J1932)/($X$2*I$8*(J1932*H$1017+J1932+K1932)),V_rtHz(K1932)*SQRT(Sum_Sq(J1932*I$8*$X$2*H$1017,1))/($X$2*I$8*(J1932*H$1017+J1932+K1932))))/SQRT(Sum_Sq(1/(1+$A1932)+$AC$2/$I$2-1/(1+(1+K1932/J1932)/H$1017),$X$2/$I$2)),IF(K1933&lt;0,"A",H1933))</f>
        <v>2.0853873564417648E-6</v>
      </c>
      <c r="J1932" s="13">
        <f t="shared" si="736"/>
        <v>878.5596525079286</v>
      </c>
      <c r="K1932" s="12">
        <f t="shared" si="760"/>
        <v>35419.801767624798</v>
      </c>
      <c r="M1932" s="13">
        <f>IF(P1932&gt;0,SQRT(Sum_Sq($AI$2,V_rtHz($AH$2)/(1+1/$A1932),V_rtHz($AH$2*$A1932)/(1+$A1932),$AN$2*$AH$2/(1+1/$A1932),$AM$2*SQRT(Sum_Sq(P1932,1/($X$2*N$8*(1+M$1017+P1932/O1932))))/SQRT(Sum_Sq($X$2*P1932*N$8,1)),                   $AQ$2*SQRT(Sum_Sq($AH$2/(1+1/$A1932)+P1932*( 1/(M$1017+1+P1932/O1932)-1)/(1+($X$2*P1932*N$8)^2), (P1932^2*N$8*$X$2+1/($X$2*N$8*(M$1017+1+P1932/O1932           )))/(1+($X$2*P1932*N$8)^2))),           V_rtHz(O1932)/($X$2*N$8*(O1932*M$1017+O1932+P1932)),V_rtHz(P1932)*SQRT(Sum_Sq(O1932*N$8*$X$2*M$1017,1))/($X$2*N$8*(O1932*M$1017+O1932+P1932))))/SQRT(Sum_Sq(1/(1+$A1932)+$AC$2/$I$2-1/(1+(1+P1932/O1932)/M$1017),$X$2/$I$2)),IF(P1933&lt;0,"A",M1933))</f>
        <v>2.7805274585160042E-6</v>
      </c>
      <c r="O1932" s="13">
        <f t="shared" si="737"/>
        <v>871.01558173508522</v>
      </c>
      <c r="P1932" s="12">
        <f t="shared" si="761"/>
        <v>112977.36896956486</v>
      </c>
      <c r="R1932" s="13">
        <f>IF(U1932&gt;0,SQRT(Sum_Sq($AI$2,V_rtHz($AH$2)/(1+1/$A1932),V_rtHz($AH$2*$A1932)/(1+$A1932),$AN$2*$AH$2/(1+1/$A1932),$AM$2*SQRT(Sum_Sq(U1932,1/($X$2*S$8*(1+R$1017+U1932/T1932))))/SQRT(Sum_Sq($X$2*U1932*S$8,1)),                   $AQ$2*SQRT(Sum_Sq($AH$2/(1+1/$A1932)+U1932*( 1/(R$1017+1+U1932/T1932)-1)/(1+($X$2*U1932*S$8)^2), (U1932^2*S$8*$X$2+1/($X$2*S$8*(R$1017+1+U1932/T1932           )))/(1+($X$2*U1932*S$8)^2))),           V_rtHz(T1932)/($X$2*S$8*(T1932*R$1017+T1932+U1932)),V_rtHz(U1932)*SQRT(Sum_Sq(T1932*S$8*$X$2*R$1017,1))/($X$2*S$8*(T1932*R$1017+T1932+U1932))))/SQRT(Sum_Sq(1/(1+$A1932)+$AC$2/$I$2-1/(1+(1+U1932/T1932)/R$1017),$X$2/$I$2)),IF(U1933&lt;0,"A",R1933))</f>
        <v>4.3078268774522983E-6</v>
      </c>
      <c r="T1932" s="13">
        <f t="shared" si="738"/>
        <v>868.67042431896516</v>
      </c>
      <c r="U1932" s="12">
        <f t="shared" si="762"/>
        <v>358230.32374172151</v>
      </c>
      <c r="X1932" s="13">
        <f>IF(AA1932&gt;0,SQRT(Sum_Sq($AI$2,V_rtHz($AH$2)/(1+1/$A1932),V_rtHz($AH$2*$A1932)/(1+$A1932),$AN$2*$AH$2/(1+1/$A1932),$AM$2*SQRT(Sum_Sq(AA1932,1/($X$2*Y$8*(1+X$1017+AA1932/Z1932))))/SQRT(Sum_Sq($X$2*AA1932*Y$8,1)),                   $AQ$2*SQRT(Sum_Sq($AH$2/(1+1/$A1932)+AA1932*( 1/(X$1017+1+AA1932/Z1932)-1)/(1+($X$2*AA1932*Y$8)^2), (AA1932^2*Y$8*$X$2+1/($X$2*Y$8*(X$1017+1+AA1932/Z1932           )))/(1+($X$2*AA1932*Y$8)^2))),           V_rtHz(Z1932)/($X$2*Y$8*(Z1932*X$1017+Z1932+AA1932)),V_rtHz(AA1932)*SQRT(Sum_Sq(Z1932*Y$8*$X$2*X$1017,1))/($X$2*Y$8*(Z1932*X$1017+Z1932+AA1932))))/SQRT(Sum_Sq(1/(1+$A1932)+$AC$2/$I$2-1/(1+(1+AA1932/Z1932)/X$1017),$X$2/$I$2)),IF(AA1933&lt;0,"A",X1933))</f>
        <v>7.2688737724991922E-6</v>
      </c>
      <c r="Z1932" s="13">
        <f t="shared" si="739"/>
        <v>867.93278694757964</v>
      </c>
      <c r="AA1932" s="12">
        <f t="shared" si="763"/>
        <v>1133786.512455696</v>
      </c>
      <c r="AC1932" s="13">
        <f>IF(AF1932&gt;0,SQRT(Sum_Sq($AI$2,V_rtHz($AH$2)/(1+1/$A1932),V_rtHz($AH$2*$A1932)/(1+$A1932),$AN$2*$AH$2/(1+1/$A1932),$AM$2*SQRT(Sum_Sq(AF1932,1/($X$2*AD$8*(1+AC$1017+AF1932/AE1932))))/SQRT(Sum_Sq($X$2*AF1932*AD$8,1)),                   $AQ$2*SQRT(Sum_Sq($AH$2/(1+1/$A1932)+AF1932*( 1/(AC$1017+1+AF1932/AE1932)-1)/(1+($X$2*AF1932*AD$8)^2), (AF1932^2*AD$8*$X$2+1/($X$2*AD$8*(AC$1017+1+AF1932/AE1932           )))/(1+($X$2*AF1932*AD$8)^2))),           V_rtHz(AE1932)/($X$2*AD$8*(AE1932*AC$1017+AE1932+AF1932)),V_rtHz(AF1932)*SQRT(Sum_Sq(AE1932*AD$8*$X$2*AC$1017,1))/($X$2*AD$8*(AE1932*AC$1017+AE1932+AF1932))))/SQRT(Sum_Sq(1/(1+$A1932)+$AC$2/$I$2-1/(1+(1+AF1932/AE1932)/AC$1017),$X$2/$I$2)),IF(AF1933&lt;0,"A",AC1933))</f>
        <v>1.2700097321325886E-5</v>
      </c>
      <c r="AE1932" s="13">
        <f t="shared" si="740"/>
        <v>867.6999196386156</v>
      </c>
      <c r="AF1932" s="12">
        <f t="shared" si="764"/>
        <v>3586309.970597269</v>
      </c>
      <c r="AG1932" s="13"/>
      <c r="AH1932" s="13">
        <f>IF(AK1932&gt;0,SQRT(Sum_Sq($AI$2,V_rtHz($AH$2)/(1+1/$A1932),V_rtHz($AH$2*$A1932)/(1+$A1932),$AN$2*$AH$2/(1+1/$A1932),$AM$2*SQRT(Sum_Sq(AK1932,1/($X$2*AI$8*(1+AH$1017+AK1932/AJ1932))))/SQRT(Sum_Sq($X$2*AK1932*AI$8,1)),                   $AQ$2*SQRT(Sum_Sq($AH$2/(1+1/$A1932)+AK1932*( 1/(AH$1017+1+AK1932/AJ1932)-1)/(1+($X$2*AK1932*AI$8)^2), (AK1932^2*AI$8*$X$2+1/($X$2*AI$8*(AH$1017+1+AK1932/AJ1932           )))/(1+($X$2*AK1932*AI$8)^2))),           V_rtHz(AJ1932)/($X$2*AI$8*(AJ1932*AH$1017+AJ1932+AK1932)),V_rtHz(AK1932)*SQRT(Sum_Sq(AJ1932*AI$8*$X$2*AH$1017,1))/($X$2*AI$8*(AJ1932*AH$1017+AJ1932+AK1932))))/SQRT(Sum_Sq(1/(1+$A1932)+$AC$2/$I$2-1/(1+(1+AK1932/AJ1932)/AH$1017),$X$2/$I$2)),IF(AK1933&lt;0,"A",AH1933))</f>
        <v>2.2465451224401653E-5</v>
      </c>
      <c r="AI1932" s="13"/>
      <c r="AJ1932" s="13">
        <f t="shared" si="741"/>
        <v>867.62631986077918</v>
      </c>
      <c r="AK1932" s="12">
        <f t="shared" si="765"/>
        <v>11341869.939090271</v>
      </c>
      <c r="AM1932" s="13">
        <f>IF(AP1932&gt;0,SQRT(Sum_Sq($AI$2,V_rtHz($AH$2)/(1+1/$A1932),V_rtHz($AH$2*$A1932)/(1+$A1932),$AN$2*$AH$2/(1+1/$A1932),$AM$2*SQRT(Sum_Sq(AP1932,1/($X$2*AN$8*(1+AM$1017+AP1932/AO1932))))/SQRT(Sum_Sq($X$2*AP1932*AN$8,1)),                   $AQ$2*SQRT(Sum_Sq($AH$2/(1+1/$A1932)+AP1932*( 1/(AM$1017+1+AP1932/AO1932)-1)/(1+($X$2*AP1932*AN$8)^2), (AP1932^2*AN$8*$X$2+1/($X$2*AN$8*(AM$1017+1+AP1932/AO1932           )))/(1+($X$2*AP1932*AN$8)^2))),           V_rtHz(AO1932)/($X$2*AN$8*(AO1932*AM$1017+AO1932+AP1932)),V_rtHz(AP1932)*SQRT(Sum_Sq(AO1932*AN$8*$X$2*AM$1017,1))/($X$2*AN$8*(AO1932*AM$1017+AO1932+AP1932))))/SQRT(Sum_Sq(1/(1+$A1932)+$AC$2/$I$2-1/(1+(1+AP1932/AO1932)/AM$1017),$X$2/$I$2)),IF(AP1933&lt;0,"A",AM1933))</f>
        <v>3.9936940930300545E-5</v>
      </c>
      <c r="AO1932" s="13">
        <f t="shared" si="742"/>
        <v>867.60304949804049</v>
      </c>
      <c r="AP1932" s="12">
        <f t="shared" si="766"/>
        <v>35867103.914477944</v>
      </c>
      <c r="AR1932" s="13">
        <f t="shared" si="743"/>
        <v>31506.815879885424</v>
      </c>
      <c r="AS1932" s="13">
        <f t="shared" si="744"/>
        <v>0.34465664218175385</v>
      </c>
      <c r="AV1932" s="13"/>
      <c r="AW1932" s="13">
        <f t="shared" si="745"/>
        <v>9963.3300000000036</v>
      </c>
      <c r="AX1932" s="13">
        <f t="shared" si="746"/>
        <v>1.0898999999999903</v>
      </c>
      <c r="AZ1932" s="13"/>
      <c r="BA1932" s="13"/>
      <c r="BB1932" s="13">
        <f t="shared" si="747"/>
        <v>3150.681587988543</v>
      </c>
      <c r="BC1932" s="13">
        <f t="shared" si="748"/>
        <v>3.4465664218174807</v>
      </c>
      <c r="BD1932" s="13"/>
      <c r="BE1932" s="13"/>
      <c r="BG1932" s="13">
        <f t="shared" si="749"/>
        <v>996.3330000000002</v>
      </c>
      <c r="BH1932" s="13">
        <f t="shared" si="750"/>
        <v>10.899000000000013</v>
      </c>
      <c r="BI1932" s="13"/>
      <c r="BL1932" s="13">
        <f t="shared" si="751"/>
        <v>315.06815879885437</v>
      </c>
      <c r="BM1932" s="13">
        <f t="shared" si="752"/>
        <v>34.465664218174979</v>
      </c>
      <c r="BP1932" s="13"/>
      <c r="BQ1932" s="13">
        <f t="shared" si="753"/>
        <v>99.633300000000006</v>
      </c>
      <c r="BR1932" s="13">
        <f t="shared" si="754"/>
        <v>108.9899999999997</v>
      </c>
      <c r="BT1932" s="13"/>
      <c r="BU1932" s="13"/>
      <c r="BV1932" s="13">
        <f t="shared" si="755"/>
        <v>31.50681587988543</v>
      </c>
      <c r="BW1932" s="13">
        <f t="shared" si="756"/>
        <v>344.65664218175152</v>
      </c>
      <c r="CA1932" s="13">
        <f t="shared" si="757"/>
        <v>9.9633299999999974</v>
      </c>
      <c r="CB1932" s="13">
        <f t="shared" si="758"/>
        <v>1089.9000000000083</v>
      </c>
    </row>
    <row r="1933" spans="1:80" x14ac:dyDescent="0.3">
      <c r="A1933" s="13">
        <f t="shared" si="734"/>
        <v>3.265878321723358</v>
      </c>
      <c r="C1933" s="13">
        <f>IF(F1933&gt;0,SQRT(Sum_Sq($AI$2,V_rtHz($AH$2)/(1+1/$A1933),V_rtHz($AH$2*$A1933)/(1+$A1933),$AN$2*$AH$2/(1+1/$A1933),$AM$2*SQRT(Sum_Sq(F1933,1/($X$2*D$8*(1+C$1017+F1933/E1933))))/SQRT(Sum_Sq($X$2*F1933*D$8,1)),                   $AQ$2*SQRT(Sum_Sq($AH$2/(1+1/$A1933)+F1933*( 1/(C$1017+1+F1933/E1933)-1)/(1+($X$2*F1933*D$8)^2), (F1933^2*D$8*$X$2+1/($X$2*D$8*(C$1017+1+F1933/E1933           )))/(1+($X$2*F1933*D$8)^2))),           V_rtHz(E1933)/($X$2*D$8*(E1933*C$1017+E1933+F1933)),V_rtHz(F1933)*SQRT(Sum_Sq(E1933*D$8*$X$2*C$1017,1))/($X$2*D$8*(E1933*C$1017+E1933+F1933))))/SQRT(Sum_Sq(1/(1+$A1933)+$AC$2/$I$2-1/(1+(1+F1933/E1933)/C$1017),$X$2/$I$2)),IF(F1934&lt;0,"A",C1934))</f>
        <v>1.8754734466279452E-6</v>
      </c>
      <c r="E1933" s="13">
        <f t="shared" si="735"/>
        <v>897.20331764149637</v>
      </c>
      <c r="F1933" s="12">
        <f t="shared" si="759"/>
        <v>10967.976468767978</v>
      </c>
      <c r="H1933" s="13">
        <f>IF(K1933&gt;0,SQRT(Sum_Sq($AI$2,V_rtHz($AH$2)/(1+1/$A1933),V_rtHz($AH$2*$A1933)/(1+$A1933),$AN$2*$AH$2/(1+1/$A1933),$AM$2*SQRT(Sum_Sq(K1933,1/($X$2*I$8*(1+H$1017+K1933/J1933))))/SQRT(Sum_Sq($X$2*K1933*I$8,1)),                   $AQ$2*SQRT(Sum_Sq($AH$2/(1+1/$A1933)+K1933*( 1/(H$1017+1+K1933/J1933)-1)/(1+($X$2*K1933*I$8)^2), (K1933^2*I$8*$X$2+1/($X$2*I$8*(H$1017+1+K1933/J1933           )))/(1+($X$2*K1933*I$8)^2))),           V_rtHz(J1933)/($X$2*I$8*(J1933*H$1017+J1933+K1933)),V_rtHz(K1933)*SQRT(Sum_Sq(J1933*I$8*$X$2*H$1017,1))/($X$2*I$8*(J1933*H$1017+J1933+K1933))))/SQRT(Sum_Sq(1/(1+$A1933)+$AC$2/$I$2-1/(1+(1+K1933/J1933)/H$1017),$X$2/$I$2)),IF(K1934&lt;0,"A",H1934))</f>
        <v>2.1147113396273825E-6</v>
      </c>
      <c r="J1933" s="13">
        <f t="shared" si="736"/>
        <v>872.51484743126571</v>
      </c>
      <c r="K1933" s="12">
        <f t="shared" si="760"/>
        <v>35665.191056035954</v>
      </c>
      <c r="M1933" s="13">
        <f>IF(P1933&gt;0,SQRT(Sum_Sq($AI$2,V_rtHz($AH$2)/(1+1/$A1933),V_rtHz($AH$2*$A1933)/(1+$A1933),$AN$2*$AH$2/(1+1/$A1933),$AM$2*SQRT(Sum_Sq(P1933,1/($X$2*N$8*(1+M$1017+P1933/O1933))))/SQRT(Sum_Sq($X$2*P1933*N$8,1)),                   $AQ$2*SQRT(Sum_Sq($AH$2/(1+1/$A1933)+P1933*( 1/(M$1017+1+P1933/O1933)-1)/(1+($X$2*P1933*N$8)^2), (P1933^2*N$8*$X$2+1/($X$2*N$8*(M$1017+1+P1933/O1933           )))/(1+($X$2*P1933*N$8)^2))),           V_rtHz(O1933)/($X$2*N$8*(O1933*M$1017+O1933+P1933)),V_rtHz(P1933)*SQRT(Sum_Sq(O1933*N$8*$X$2*M$1017,1))/($X$2*N$8*(O1933*M$1017+O1933+P1933))))/SQRT(Sum_Sq(1/(1+$A1933)+$AC$2/$I$2-1/(1+(1+P1933/O1933)/M$1017),$X$2/$I$2)),IF(P1934&lt;0,"A",M1934))</f>
        <v>2.8177288826294252E-6</v>
      </c>
      <c r="O1933" s="13">
        <f t="shared" si="737"/>
        <v>865.12540617704542</v>
      </c>
      <c r="P1933" s="12">
        <f t="shared" si="761"/>
        <v>113746.57136792791</v>
      </c>
      <c r="R1933" s="13">
        <f>IF(U1933&gt;0,SQRT(Sum_Sq($AI$2,V_rtHz($AH$2)/(1+1/$A1933),V_rtHz($AH$2*$A1933)/(1+$A1933),$AN$2*$AH$2/(1+1/$A1933),$AM$2*SQRT(Sum_Sq(U1933,1/($X$2*S$8*(1+R$1017+U1933/T1933))))/SQRT(Sum_Sq($X$2*U1933*S$8,1)),                   $AQ$2*SQRT(Sum_Sq($AH$2/(1+1/$A1933)+U1933*( 1/(R$1017+1+U1933/T1933)-1)/(1+($X$2*U1933*S$8)^2), (U1933^2*S$8*$X$2+1/($X$2*S$8*(R$1017+1+U1933/T1933           )))/(1+($X$2*U1933*S$8)^2))),           V_rtHz(T1933)/($X$2*S$8*(T1933*R$1017+T1933+U1933)),V_rtHz(U1933)*SQRT(Sum_Sq(T1933*S$8*$X$2*R$1017,1))/($X$2*S$8*(T1933*R$1017+T1933+U1933))))/SQRT(Sum_Sq(1/(1+$A1933)+$AC$2/$I$2-1/(1+(1+U1933/T1933)/R$1017),$X$2/$I$2)),IF(U1934&lt;0,"A",R1934))</f>
        <v>4.3631243403307583E-6</v>
      </c>
      <c r="T1933" s="13">
        <f t="shared" si="738"/>
        <v>862.82777503285956</v>
      </c>
      <c r="U1933" s="12">
        <f t="shared" si="762"/>
        <v>360656.08494903921</v>
      </c>
      <c r="X1933" s="13">
        <f>IF(AA1933&gt;0,SQRT(Sum_Sq($AI$2,V_rtHz($AH$2)/(1+1/$A1933),V_rtHz($AH$2*$A1933)/(1+$A1933),$AN$2*$AH$2/(1+1/$A1933),$AM$2*SQRT(Sum_Sq(AA1933,1/($X$2*Y$8*(1+X$1017+AA1933/Z1933))))/SQRT(Sum_Sq($X$2*AA1933*Y$8,1)),                   $AQ$2*SQRT(Sum_Sq($AH$2/(1+1/$A1933)+AA1933*( 1/(X$1017+1+AA1933/Z1933)-1)/(1+($X$2*AA1933*Y$8)^2), (AA1933^2*Y$8*$X$2+1/($X$2*Y$8*(X$1017+1+AA1933/Z1933           )))/(1+($X$2*AA1933*Y$8)^2))),           V_rtHz(Z1933)/($X$2*Y$8*(Z1933*X$1017+Z1933+AA1933)),V_rtHz(AA1933)*SQRT(Sum_Sq(Z1933*Y$8*$X$2*X$1017,1))/($X$2*Y$8*(Z1933*X$1017+Z1933+AA1933))))/SQRT(Sum_Sq(1/(1+$A1933)+$AC$2/$I$2-1/(1+(1+AA1933/Z1933)/X$1017),$X$2/$I$2)),IF(AA1934&lt;0,"A",X1934))</f>
        <v>7.3603311398346036E-6</v>
      </c>
      <c r="Z1933" s="13">
        <f t="shared" si="739"/>
        <v>862.10503347051588</v>
      </c>
      <c r="AA1933" s="12">
        <f t="shared" si="763"/>
        <v>1141450.8086071899</v>
      </c>
      <c r="AC1933" s="13">
        <f>IF(AF1933&gt;0,SQRT(Sum_Sq($AI$2,V_rtHz($AH$2)/(1+1/$A1933),V_rtHz($AH$2*$A1933)/(1+$A1933),$AN$2*$AH$2/(1+1/$A1933),$AM$2*SQRT(Sum_Sq(AF1933,1/($X$2*AD$8*(1+AC$1017+AF1933/AE1933))))/SQRT(Sum_Sq($X$2*AF1933*AD$8,1)),                   $AQ$2*SQRT(Sum_Sq($AH$2/(1+1/$A1933)+AF1933*( 1/(AC$1017+1+AF1933/AE1933)-1)/(1+($X$2*AF1933*AD$8)^2), (AF1933^2*AD$8*$X$2+1/($X$2*AD$8*(AC$1017+1+AF1933/AE1933           )))/(1+($X$2*AF1933*AD$8)^2))),           V_rtHz(AE1933)/($X$2*AD$8*(AE1933*AC$1017+AE1933+AF1933)),V_rtHz(AF1933)*SQRT(Sum_Sq(AE1933*AD$8*$X$2*AC$1017,1))/($X$2*AD$8*(AE1933*AC$1017+AE1933+AF1933))))/SQRT(Sum_Sq(1/(1+$A1933)+$AC$2/$I$2-1/(1+(1+AF1933/AE1933)/AC$1017),$X$2/$I$2)),IF(AF1934&lt;0,"A",AC1934))</f>
        <v>1.2858721623758773E-5</v>
      </c>
      <c r="AE1933" s="13">
        <f t="shared" si="740"/>
        <v>861.87686341715812</v>
      </c>
      <c r="AF1933" s="12">
        <f t="shared" si="764"/>
        <v>3610539.9800948715</v>
      </c>
      <c r="AG1933" s="13"/>
      <c r="AH1933" s="13">
        <f>IF(AK1933&gt;0,SQRT(Sum_Sq($AI$2,V_rtHz($AH$2)/(1+1/$A1933),V_rtHz($AH$2*$A1933)/(1+$A1933),$AN$2*$AH$2/(1+1/$A1933),$AM$2*SQRT(Sum_Sq(AK1933,1/($X$2*AI$8*(1+AH$1017+AK1933/AJ1933))))/SQRT(Sum_Sq($X$2*AK1933*AI$8,1)),                   $AQ$2*SQRT(Sum_Sq($AH$2/(1+1/$A1933)+AK1933*( 1/(AH$1017+1+AK1933/AJ1933)-1)/(1+($X$2*AK1933*AI$8)^2), (AK1933^2*AI$8*$X$2+1/($X$2*AI$8*(AH$1017+1+AK1933/AJ1933           )))/(1+($X$2*AK1933*AI$8)^2))),           V_rtHz(AJ1933)/($X$2*AI$8*(AJ1933*AH$1017+AJ1933+AK1933)),V_rtHz(AK1933)*SQRT(Sum_Sq(AJ1933*AI$8*$X$2*AH$1017,1))/($X$2*AI$8*(AJ1933*AH$1017+AJ1933+AK1933))))/SQRT(Sum_Sq(1/(1+$A1933)+$AC$2/$I$2-1/(1+(1+AK1933/AJ1933)/AH$1017),$X$2/$I$2)),IF(AK1934&lt;0,"A",AH1934))</f>
        <v>2.2745424384721565E-5</v>
      </c>
      <c r="AI1933" s="13"/>
      <c r="AJ1933" s="13">
        <f t="shared" si="741"/>
        <v>861.80474772441607</v>
      </c>
      <c r="AK1933" s="12">
        <f t="shared" si="765"/>
        <v>11418485.337399466</v>
      </c>
      <c r="AM1933" s="13">
        <f>IF(AP1933&gt;0,SQRT(Sum_Sq($AI$2,V_rtHz($AH$2)/(1+1/$A1933),V_rtHz($AH$2*$A1933)/(1+$A1933),$AN$2*$AH$2/(1+1/$A1933),$AM$2*SQRT(Sum_Sq(AP1933,1/($X$2*AN$8*(1+AM$1017+AP1933/AO1933))))/SQRT(Sum_Sq($X$2*AP1933*AN$8,1)),                   $AQ$2*SQRT(Sum_Sq($AH$2/(1+1/$A1933)+AP1933*( 1/(AM$1017+1+AP1933/AO1933)-1)/(1+($X$2*AP1933*AN$8)^2), (AP1933^2*AN$8*$X$2+1/($X$2*AN$8*(AM$1017+1+AP1933/AO1933           )))/(1+($X$2*AP1933*AN$8)^2))),           V_rtHz(AO1933)/($X$2*AN$8*(AO1933*AM$1017+AO1933+AP1933)),V_rtHz(AP1933)*SQRT(Sum_Sq(AO1933*AN$8*$X$2*AM$1017,1))/($X$2*AN$8*(AO1933*AM$1017+AO1933+AP1933))))/SQRT(Sum_Sq(1/(1+$A1933)+$AC$2/$I$2-1/(1+(1+AP1933/AO1933)/AM$1017),$X$2/$I$2)),IF(AP1934&lt;0,"A",AM1934))</f>
        <v>4.0434665695217333E-5</v>
      </c>
      <c r="AO1933" s="13">
        <f t="shared" si="742"/>
        <v>861.78194653895378</v>
      </c>
      <c r="AP1933" s="12">
        <f t="shared" si="766"/>
        <v>36109376.458674252</v>
      </c>
      <c r="AR1933" s="13">
        <f t="shared" si="743"/>
        <v>31506.815879885424</v>
      </c>
      <c r="AS1933" s="13">
        <f t="shared" si="744"/>
        <v>0.34465664218175057</v>
      </c>
      <c r="AV1933" s="13"/>
      <c r="AW1933" s="13">
        <f t="shared" si="745"/>
        <v>9963.3300000000036</v>
      </c>
      <c r="AX1933" s="13">
        <f t="shared" si="746"/>
        <v>1.0898999999999903</v>
      </c>
      <c r="AZ1933" s="13"/>
      <c r="BA1933" s="13"/>
      <c r="BB1933" s="13">
        <f t="shared" si="747"/>
        <v>3150.681587988543</v>
      </c>
      <c r="BC1933" s="13">
        <f t="shared" si="748"/>
        <v>3.4465664218174945</v>
      </c>
      <c r="BD1933" s="13"/>
      <c r="BE1933" s="13"/>
      <c r="BG1933" s="13">
        <f t="shared" si="749"/>
        <v>996.3330000000002</v>
      </c>
      <c r="BH1933" s="13">
        <f t="shared" si="750"/>
        <v>10.899000000000047</v>
      </c>
      <c r="BI1933" s="13"/>
      <c r="BL1933" s="13">
        <f t="shared" si="751"/>
        <v>315.06815879885437</v>
      </c>
      <c r="BM1933" s="13">
        <f t="shared" si="752"/>
        <v>34.465664218175064</v>
      </c>
      <c r="BP1933" s="13"/>
      <c r="BQ1933" s="13">
        <f t="shared" si="753"/>
        <v>99.633300000000006</v>
      </c>
      <c r="BR1933" s="13">
        <f t="shared" si="754"/>
        <v>108.99000000000056</v>
      </c>
      <c r="BT1933" s="13"/>
      <c r="BU1933" s="13"/>
      <c r="BV1933" s="13">
        <f t="shared" si="755"/>
        <v>31.50681587988543</v>
      </c>
      <c r="BW1933" s="13">
        <f t="shared" si="756"/>
        <v>344.65664218175152</v>
      </c>
      <c r="CA1933" s="13">
        <f t="shared" si="757"/>
        <v>9.9633299999999974</v>
      </c>
      <c r="CB1933" s="13">
        <f t="shared" si="758"/>
        <v>1089.9000000000028</v>
      </c>
    </row>
    <row r="1934" spans="1:80" x14ac:dyDescent="0.3">
      <c r="A1934" s="13">
        <f t="shared" si="734"/>
        <v>3.3113112148259072</v>
      </c>
      <c r="C1934" s="13">
        <f>IF(F1934&gt;0,SQRT(Sum_Sq($AI$2,V_rtHz($AH$2)/(1+1/$A1934),V_rtHz($AH$2*$A1934)/(1+$A1934),$AN$2*$AH$2/(1+1/$A1934),$AM$2*SQRT(Sum_Sq(F1934,1/($X$2*D$8*(1+C$1017+F1934/E1934))))/SQRT(Sum_Sq($X$2*F1934*D$8,1)),                   $AQ$2*SQRT(Sum_Sq($AH$2/(1+1/$A1934)+F1934*( 1/(C$1017+1+F1934/E1934)-1)/(1+($X$2*F1934*D$8)^2), (F1934^2*D$8*$X$2+1/($X$2*D$8*(C$1017+1+F1934/E1934           )))/(1+($X$2*F1934*D$8)^2))),           V_rtHz(E1934)/($X$2*D$8*(E1934*C$1017+E1934+F1934)),V_rtHz(F1934)*SQRT(Sum_Sq(E1934*D$8*$X$2*C$1017,1))/($X$2*D$8*(E1934*C$1017+E1934+F1934))))/SQRT(Sum_Sq(1/(1+$A1934)+$AC$2/$I$2-1/(1+(1+F1934/E1934)/C$1017),$X$2/$I$2)),IF(F1935&lt;0,"A",C1935))</f>
        <v>1.9023843939788487E-6</v>
      </c>
      <c r="E1934" s="13">
        <f t="shared" si="735"/>
        <v>890.67625945073257</v>
      </c>
      <c r="F1934" s="12">
        <f t="shared" si="759"/>
        <v>11048.352048432271</v>
      </c>
      <c r="H1934" s="13">
        <f>IF(K1934&gt;0,SQRT(Sum_Sq($AI$2,V_rtHz($AH$2)/(1+1/$A1934),V_rtHz($AH$2*$A1934)/(1+$A1934),$AN$2*$AH$2/(1+1/$A1934),$AM$2*SQRT(Sum_Sq(K1934,1/($X$2*I$8*(1+H$1017+K1934/J1934))))/SQRT(Sum_Sq($X$2*K1934*I$8,1)),                   $AQ$2*SQRT(Sum_Sq($AH$2/(1+1/$A1934)+K1934*( 1/(H$1017+1+K1934/J1934)-1)/(1+($X$2*K1934*I$8)^2), (K1934^2*I$8*$X$2+1/($X$2*I$8*(H$1017+1+K1934/J1934           )))/(1+($X$2*K1934*I$8)^2))),           V_rtHz(J1934)/($X$2*I$8*(J1934*H$1017+J1934+K1934)),V_rtHz(K1934)*SQRT(Sum_Sq(J1934*I$8*$X$2*H$1017,1))/($X$2*I$8*(J1934*H$1017+J1934+K1934))))/SQRT(Sum_Sq(1/(1+$A1934)+$AC$2/$I$2-1/(1+(1+K1934/J1934)/H$1017),$X$2/$I$2)),IF(K1935&lt;0,"A",H1935))</f>
        <v>2.1445758804334754E-6</v>
      </c>
      <c r="J1934" s="13">
        <f t="shared" si="736"/>
        <v>866.51264389467224</v>
      </c>
      <c r="K1934" s="12">
        <f t="shared" si="760"/>
        <v>35912.238502369401</v>
      </c>
      <c r="M1934" s="13">
        <f>IF(P1934&gt;0,SQRT(Sum_Sq($AI$2,V_rtHz($AH$2)/(1+1/$A1934),V_rtHz($AH$2*$A1934)/(1+$A1934),$AN$2*$AH$2/(1+1/$A1934),$AM$2*SQRT(Sum_Sq(P1934,1/($X$2*N$8*(1+M$1017+P1934/O1934))))/SQRT(Sum_Sq($X$2*P1934*N$8,1)),                   $AQ$2*SQRT(Sum_Sq($AH$2/(1+1/$A1934)+P1934*( 1/(M$1017+1+P1934/O1934)-1)/(1+($X$2*P1934*N$8)^2), (P1934^2*N$8*$X$2+1/($X$2*N$8*(M$1017+1+P1934/O1934           )))/(1+($X$2*P1934*N$8)^2))),           V_rtHz(O1934)/($X$2*N$8*(O1934*M$1017+O1934+P1934)),V_rtHz(P1934)*SQRT(Sum_Sq(O1934*N$8*$X$2*M$1017,1))/($X$2*N$8*(O1934*M$1017+O1934+P1934))))/SQRT(Sum_Sq(1/(1+$A1934)+$AC$2/$I$2-1/(1+(1+P1934/O1934)/M$1017),$X$2/$I$2)),IF(P1935&lt;0,"A",M1935))</f>
        <v>2.8555886205101133E-6</v>
      </c>
      <c r="O1934" s="13">
        <f t="shared" si="737"/>
        <v>859.27464642260043</v>
      </c>
      <c r="P1934" s="12">
        <f t="shared" si="761"/>
        <v>114521.06630355326</v>
      </c>
      <c r="R1934" s="13">
        <f>IF(U1934&gt;0,SQRT(Sum_Sq($AI$2,V_rtHz($AH$2)/(1+1/$A1934),V_rtHz($AH$2*$A1934)/(1+$A1934),$AN$2*$AH$2/(1+1/$A1934),$AM$2*SQRT(Sum_Sq(U1934,1/($X$2*S$8*(1+R$1017+U1934/T1934))))/SQRT(Sum_Sq($X$2*U1934*S$8,1)),                   $AQ$2*SQRT(Sum_Sq($AH$2/(1+1/$A1934)+U1934*( 1/(R$1017+1+U1934/T1934)-1)/(1+($X$2*U1934*S$8)^2), (U1934^2*S$8*$X$2+1/($X$2*S$8*(R$1017+1+U1934/T1934           )))/(1+($X$2*U1934*S$8)^2))),           V_rtHz(T1934)/($X$2*S$8*(T1934*R$1017+T1934+U1934)),V_rtHz(U1934)*SQRT(Sum_Sq(T1934*S$8*$X$2*R$1017,1))/($X$2*S$8*(T1934*R$1017+T1934+U1934))))/SQRT(Sum_Sq(1/(1+$A1934)+$AC$2/$I$2-1/(1+(1+U1934/T1934)/R$1017),$X$2/$I$2)),IF(U1935&lt;0,"A",R1935))</f>
        <v>4.4193647788855081E-6</v>
      </c>
      <c r="T1934" s="13">
        <f t="shared" si="738"/>
        <v>857.02358070494267</v>
      </c>
      <c r="U1934" s="12">
        <f t="shared" si="762"/>
        <v>363098.62917969865</v>
      </c>
      <c r="X1934" s="13">
        <f>IF(AA1934&gt;0,SQRT(Sum_Sq($AI$2,V_rtHz($AH$2)/(1+1/$A1934),V_rtHz($AH$2*$A1934)/(1+$A1934),$AN$2*$AH$2/(1+1/$A1934),$AM$2*SQRT(Sum_Sq(AA1934,1/($X$2*Y$8*(1+X$1017+AA1934/Z1934))))/SQRT(Sum_Sq($X$2*AA1934*Y$8,1)),                   $AQ$2*SQRT(Sum_Sq($AH$2/(1+1/$A1934)+AA1934*( 1/(X$1017+1+AA1934/Z1934)-1)/(1+($X$2*AA1934*Y$8)^2), (AA1934^2*Y$8*$X$2+1/($X$2*Y$8*(X$1017+1+AA1934/Z1934           )))/(1+($X$2*AA1934*Y$8)^2))),           V_rtHz(Z1934)/($X$2*Y$8*(Z1934*X$1017+Z1934+AA1934)),V_rtHz(AA1934)*SQRT(Sum_Sq(Z1934*Y$8*$X$2*X$1017,1))/($X$2*Y$8*(Z1934*X$1017+Z1934+AA1934))))/SQRT(Sum_Sq(1/(1+$A1934)+$AC$2/$I$2-1/(1+(1+AA1934/Z1934)/X$1017),$X$2/$I$2)),IF(AA1935&lt;0,"A",X1935))</f>
        <v>7.4533177475896149E-6</v>
      </c>
      <c r="Z1934" s="13">
        <f t="shared" si="739"/>
        <v>856.31543558061276</v>
      </c>
      <c r="AA1934" s="12">
        <f t="shared" si="763"/>
        <v>1149168.223146681</v>
      </c>
      <c r="AC1934" s="13">
        <f>IF(AF1934&gt;0,SQRT(Sum_Sq($AI$2,V_rtHz($AH$2)/(1+1/$A1934),V_rtHz($AH$2*$A1934)/(1+$A1934),$AN$2*$AH$2/(1+1/$A1934),$AM$2*SQRT(Sum_Sq(AF1934,1/($X$2*AD$8*(1+AC$1017+AF1934/AE1934))))/SQRT(Sum_Sq($X$2*AF1934*AD$8,1)),                   $AQ$2*SQRT(Sum_Sq($AH$2/(1+1/$A1934)+AF1934*( 1/(AC$1017+1+AF1934/AE1934)-1)/(1+($X$2*AF1934*AD$8)^2), (AF1934^2*AD$8*$X$2+1/($X$2*AD$8*(AC$1017+1+AF1934/AE1934           )))/(1+($X$2*AF1934*AD$8)^2))),           V_rtHz(AE1934)/($X$2*AD$8*(AE1934*AC$1017+AE1934+AF1934)),V_rtHz(AF1934)*SQRT(Sum_Sq(AE1934*AD$8*$X$2*AC$1017,1))/($X$2*AD$8*(AE1934*AC$1017+AE1934+AF1934))))/SQRT(Sum_Sq(1/(1+$A1934)+$AC$2/$I$2-1/(1+(1+AF1934/AE1934)/AC$1017),$X$2/$I$2)),IF(AF1935&lt;0,"A",AC1935))</f>
        <v>1.3019978318969884E-5</v>
      </c>
      <c r="AE1934" s="13">
        <f t="shared" si="740"/>
        <v>856.09186855536564</v>
      </c>
      <c r="AF1934" s="12">
        <f t="shared" si="764"/>
        <v>3634938.010260012</v>
      </c>
      <c r="AG1934" s="13"/>
      <c r="AH1934" s="13">
        <f>IF(AK1934&gt;0,SQRT(Sum_Sq($AI$2,V_rtHz($AH$2)/(1+1/$A1934),V_rtHz($AH$2*$A1934)/(1+$A1934),$AN$2*$AH$2/(1+1/$A1934),$AM$2*SQRT(Sum_Sq(AK1934,1/($X$2*AI$8*(1+AH$1017+AK1934/AJ1934))))/SQRT(Sum_Sq($X$2*AK1934*AI$8,1)),                   $AQ$2*SQRT(Sum_Sq($AH$2/(1+1/$A1934)+AK1934*( 1/(AH$1017+1+AK1934/AJ1934)-1)/(1+($X$2*AK1934*AI$8)^2), (AK1934^2*AI$8*$X$2+1/($X$2*AI$8*(AH$1017+1+AK1934/AJ1934           )))/(1+($X$2*AK1934*AI$8)^2))),           V_rtHz(AJ1934)/($X$2*AI$8*(AJ1934*AH$1017+AJ1934+AK1934)),V_rtHz(AK1934)*SQRT(Sum_Sq(AJ1934*AI$8*$X$2*AH$1017,1))/($X$2*AI$8*(AJ1934*AH$1017+AJ1934+AK1934))))/SQRT(Sum_Sq(1/(1+$A1934)+$AC$2/$I$2-1/(1+(1+AK1934/AJ1934)/AH$1017),$X$2/$I$2)),IF(AK1935&lt;0,"A",AH1935))</f>
        <v>2.3030032892210218E-5</v>
      </c>
      <c r="AI1934" s="13"/>
      <c r="AJ1934" s="13">
        <f t="shared" si="741"/>
        <v>856.02120719438767</v>
      </c>
      <c r="AK1934" s="12">
        <f t="shared" si="765"/>
        <v>11495632.109214652</v>
      </c>
      <c r="AM1934" s="13">
        <f>IF(AP1934&gt;0,SQRT(Sum_Sq($AI$2,V_rtHz($AH$2)/(1+1/$A1934),V_rtHz($AH$2*$A1934)/(1+$A1934),$AN$2*$AH$2/(1+1/$A1934),$AM$2*SQRT(Sum_Sq(AP1934,1/($X$2*AN$8*(1+AM$1017+AP1934/AO1934))))/SQRT(Sum_Sq($X$2*AP1934*AN$8,1)),                   $AQ$2*SQRT(Sum_Sq($AH$2/(1+1/$A1934)+AP1934*( 1/(AM$1017+1+AP1934/AO1934)-1)/(1+($X$2*AP1934*AN$8)^2), (AP1934^2*AN$8*$X$2+1/($X$2*AN$8*(AM$1017+1+AP1934/AO1934           )))/(1+($X$2*AP1934*AN$8)^2))),           V_rtHz(AO1934)/($X$2*AN$8*(AO1934*AM$1017+AO1934+AP1934)),V_rtHz(AP1934)*SQRT(Sum_Sq(AO1934*AN$8*$X$2*AM$1017,1))/($X$2*AN$8*(AO1934*AM$1017+AO1934+AP1934))))/SQRT(Sum_Sq(1/(1+$A1934)+$AC$2/$I$2-1/(1+(1+AP1934/AO1934)/AM$1017),$X$2/$I$2)),IF(AP1935&lt;0,"A",AM1935))</f>
        <v>4.0940630469108369E-5</v>
      </c>
      <c r="AO1934" s="13">
        <f t="shared" si="742"/>
        <v>855.99886578176881</v>
      </c>
      <c r="AP1934" s="12">
        <f t="shared" si="766"/>
        <v>36353329.398917213</v>
      </c>
      <c r="AR1934" s="13">
        <f t="shared" si="743"/>
        <v>31506.815879885424</v>
      </c>
      <c r="AS1934" s="13">
        <f t="shared" si="744"/>
        <v>0.34465664218175057</v>
      </c>
      <c r="AV1934" s="13"/>
      <c r="AW1934" s="13">
        <f t="shared" si="745"/>
        <v>9963.3300000000036</v>
      </c>
      <c r="AX1934" s="13">
        <f t="shared" si="746"/>
        <v>1.0898999999999848</v>
      </c>
      <c r="AZ1934" s="13"/>
      <c r="BA1934" s="13"/>
      <c r="BB1934" s="13">
        <f t="shared" si="747"/>
        <v>3150.681587988543</v>
      </c>
      <c r="BC1934" s="13">
        <f t="shared" si="748"/>
        <v>3.4465664218174807</v>
      </c>
      <c r="BD1934" s="13"/>
      <c r="BE1934" s="13"/>
      <c r="BG1934" s="13">
        <f t="shared" si="749"/>
        <v>996.3330000000002</v>
      </c>
      <c r="BH1934" s="13">
        <f t="shared" si="750"/>
        <v>10.898999999999978</v>
      </c>
      <c r="BI1934" s="13"/>
      <c r="BL1934" s="13">
        <f t="shared" si="751"/>
        <v>315.06815879885437</v>
      </c>
      <c r="BM1934" s="13">
        <f t="shared" si="752"/>
        <v>34.465664218175242</v>
      </c>
      <c r="BP1934" s="13"/>
      <c r="BQ1934" s="13">
        <f t="shared" si="753"/>
        <v>99.633300000000006</v>
      </c>
      <c r="BR1934" s="13">
        <f t="shared" si="754"/>
        <v>108.99000000000012</v>
      </c>
      <c r="BT1934" s="13"/>
      <c r="BU1934" s="13"/>
      <c r="BV1934" s="13">
        <f t="shared" si="755"/>
        <v>31.50681587988543</v>
      </c>
      <c r="BW1934" s="13">
        <f t="shared" si="756"/>
        <v>344.6566421817526</v>
      </c>
      <c r="CA1934" s="13">
        <f t="shared" si="757"/>
        <v>9.9633299999999991</v>
      </c>
      <c r="CB1934" s="13">
        <f t="shared" si="758"/>
        <v>1089.9000000000028</v>
      </c>
    </row>
    <row r="1935" spans="1:80" x14ac:dyDescent="0.3">
      <c r="A1935" s="13">
        <f t="shared" si="734"/>
        <v>3.357376142429545</v>
      </c>
      <c r="C1935" s="13">
        <f>IF(F1935&gt;0,SQRT(Sum_Sq($AI$2,V_rtHz($AH$2)/(1+1/$A1935),V_rtHz($AH$2*$A1935)/(1+$A1935),$AN$2*$AH$2/(1+1/$A1935),$AM$2*SQRT(Sum_Sq(F1935,1/($X$2*D$8*(1+C$1017+F1935/E1935))))/SQRT(Sum_Sq($X$2*F1935*D$8,1)),                   $AQ$2*SQRT(Sum_Sq($AH$2/(1+1/$A1935)+F1935*( 1/(C$1017+1+F1935/E1935)-1)/(1+($X$2*F1935*D$8)^2), (F1935^2*D$8*$X$2+1/($X$2*D$8*(C$1017+1+F1935/E1935           )))/(1+($X$2*F1935*D$8)^2))),           V_rtHz(E1935)/($X$2*D$8*(E1935*C$1017+E1935+F1935)),V_rtHz(F1935)*SQRT(Sum_Sq(E1935*D$8*$X$2*C$1017,1))/($X$2*D$8*(E1935*C$1017+E1935+F1935))))/SQRT(Sum_Sq(1/(1+$A1935)+$AC$2/$I$2-1/(1+(1+F1935/E1935)/C$1017),$X$2/$I$2)),IF(F1936&lt;0,"A",C1936))</f>
        <v>1.9298064856853956E-6</v>
      </c>
      <c r="E1935" s="13">
        <f t="shared" si="735"/>
        <v>884.20295656646908</v>
      </c>
      <c r="F1935" s="12">
        <f t="shared" si="759"/>
        <v>11129.237696518314</v>
      </c>
      <c r="H1935" s="13">
        <f>IF(K1935&gt;0,SQRT(Sum_Sq($AI$2,V_rtHz($AH$2)/(1+1/$A1935),V_rtHz($AH$2*$A1935)/(1+$A1935),$AN$2*$AH$2/(1+1/$A1935),$AM$2*SQRT(Sum_Sq(K1935,1/($X$2*I$8*(1+H$1017+K1935/J1935))))/SQRT(Sum_Sq($X$2*K1935*I$8,1)),                   $AQ$2*SQRT(Sum_Sq($AH$2/(1+1/$A1935)+K1935*( 1/(H$1017+1+K1935/J1935)-1)/(1+($X$2*K1935*I$8)^2), (K1935^2*I$8*$X$2+1/($X$2*I$8*(H$1017+1+K1935/J1935           )))/(1+($X$2*K1935*I$8)^2))),           V_rtHz(J1935)/($X$2*I$8*(J1935*H$1017+J1935+K1935)),V_rtHz(K1935)*SQRT(Sum_Sq(J1935*I$8*$X$2*H$1017,1))/($X$2*I$8*(J1935*H$1017+J1935+K1935))))/SQRT(Sum_Sq(1/(1+$A1935)+$AC$2/$I$2-1/(1+(1+K1935/J1935)/H$1017),$X$2/$I$2)),IF(K1936&lt;0,"A",H1936))</f>
        <v>2.1749912663732089E-6</v>
      </c>
      <c r="J1935" s="13">
        <f t="shared" si="736"/>
        <v>860.5527133824595</v>
      </c>
      <c r="K1935" s="12">
        <f t="shared" si="760"/>
        <v>36160.955916984087</v>
      </c>
      <c r="M1935" s="13">
        <f>IF(P1935&gt;0,SQRT(Sum_Sq($AI$2,V_rtHz($AH$2)/(1+1/$A1935),V_rtHz($AH$2*$A1935)/(1+$A1935),$AN$2*$AH$2/(1+1/$A1935),$AM$2*SQRT(Sum_Sq(P1935,1/($X$2*N$8*(1+M$1017+P1935/O1935))))/SQRT(Sum_Sq($X$2*P1935*N$8,1)),                   $AQ$2*SQRT(Sum_Sq($AH$2/(1+1/$A1935)+P1935*( 1/(M$1017+1+P1935/O1935)-1)/(1+($X$2*P1935*N$8)^2), (P1935^2*N$8*$X$2+1/($X$2*N$8*(M$1017+1+P1935/O1935           )))/(1+($X$2*P1935*N$8)^2))),           V_rtHz(O1935)/($X$2*N$8*(O1935*M$1017+O1935+P1935)),V_rtHz(P1935)*SQRT(Sum_Sq(O1935*N$8*$X$2*M$1017,1))/($X$2*N$8*(O1935*M$1017+O1935+P1935))))/SQRT(Sum_Sq(1/(1+$A1935)+$AC$2/$I$2-1/(1+(1+P1935/O1935)/M$1017),$X$2/$I$2)),IF(P1936&lt;0,"A",M1936))</f>
        <v>2.8941186952234245E-6</v>
      </c>
      <c r="O1935" s="13">
        <f t="shared" si="737"/>
        <v>853.46304026883456</v>
      </c>
      <c r="P1935" s="12">
        <f t="shared" si="761"/>
        <v>115300.89073913272</v>
      </c>
      <c r="R1935" s="13">
        <f>IF(U1935&gt;0,SQRT(Sum_Sq($AI$2,V_rtHz($AH$2)/(1+1/$A1935),V_rtHz($AH$2*$A1935)/(1+$A1935),$AN$2*$AH$2/(1+1/$A1935),$AM$2*SQRT(Sum_Sq(U1935,1/($X$2*S$8*(1+R$1017+U1935/T1935))))/SQRT(Sum_Sq($X$2*U1935*S$8,1)),                   $AQ$2*SQRT(Sum_Sq($AH$2/(1+1/$A1935)+U1935*( 1/(R$1017+1+U1935/T1935)-1)/(1+($X$2*U1935*S$8)^2), (U1935^2*S$8*$X$2+1/($X$2*S$8*(R$1017+1+U1935/T1935           )))/(1+($X$2*U1935*S$8)^2))),           V_rtHz(T1935)/($X$2*S$8*(T1935*R$1017+T1935+U1935)),V_rtHz(U1935)*SQRT(Sum_Sq(T1935*S$8*$X$2*R$1017,1))/($X$2*S$8*(T1935*R$1017+T1935+U1935))))/SQRT(Sum_Sq(1/(1+$A1935)+$AC$2/$I$2-1/(1+(1+U1935/T1935)/R$1017),$X$2/$I$2)),IF(U1936&lt;0,"A",R1936))</f>
        <v>4.4765646454004492E-6</v>
      </c>
      <c r="T1935" s="13">
        <f t="shared" si="738"/>
        <v>851.25759851615021</v>
      </c>
      <c r="U1935" s="12">
        <f t="shared" si="762"/>
        <v>365558.07298645534</v>
      </c>
      <c r="X1935" s="13">
        <f>IF(AA1935&gt;0,SQRT(Sum_Sq($AI$2,V_rtHz($AH$2)/(1+1/$A1935),V_rtHz($AH$2*$A1935)/(1+$A1935),$AN$2*$AH$2/(1+1/$A1935),$AM$2*SQRT(Sum_Sq(AA1935,1/($X$2*Y$8*(1+X$1017+AA1935/Z1935))))/SQRT(Sum_Sq($X$2*AA1935*Y$8,1)),                   $AQ$2*SQRT(Sum_Sq($AH$2/(1+1/$A1935)+AA1935*( 1/(X$1017+1+AA1935/Z1935)-1)/(1+($X$2*AA1935*Y$8)^2), (AA1935^2*Y$8*$X$2+1/($X$2*Y$8*(X$1017+1+AA1935/Z1935           )))/(1+($X$2*AA1935*Y$8)^2))),           V_rtHz(Z1935)/($X$2*Y$8*(Z1935*X$1017+Z1935+AA1935)),V_rtHz(AA1935)*SQRT(Sum_Sq(Z1935*Y$8*$X$2*X$1017,1))/($X$2*Y$8*(Z1935*X$1017+Z1935+AA1935))))/SQRT(Sum_Sq(1/(1+$A1935)+$AC$2/$I$2-1/(1+(1+AA1935/Z1935)/X$1017),$X$2/$I$2)),IF(AA1936&lt;0,"A",X1936))</f>
        <v>7.5478595597466787E-6</v>
      </c>
      <c r="Z1935" s="13">
        <f t="shared" si="739"/>
        <v>850.56375643851027</v>
      </c>
      <c r="AA1935" s="12">
        <f t="shared" si="763"/>
        <v>1156939.12432817</v>
      </c>
      <c r="AC1935" s="13">
        <f>IF(AF1935&gt;0,SQRT(Sum_Sq($AI$2,V_rtHz($AH$2)/(1+1/$A1935),V_rtHz($AH$2*$A1935)/(1+$A1935),$AN$2*$AH$2/(1+1/$A1935),$AM$2*SQRT(Sum_Sq(AF1935,1/($X$2*AD$8*(1+AC$1017+AF1935/AE1935))))/SQRT(Sum_Sq($X$2*AF1935*AD$8,1)),                   $AQ$2*SQRT(Sum_Sq($AH$2/(1+1/$A1935)+AF1935*( 1/(AC$1017+1+AF1935/AE1935)-1)/(1+($X$2*AF1935*AD$8)^2), (AF1935^2*AD$8*$X$2+1/($X$2*AD$8*(AC$1017+1+AF1935/AE1935           )))/(1+($X$2*AF1935*AD$8)^2))),           V_rtHz(AE1935)/($X$2*AD$8*(AE1935*AC$1017+AE1935+AF1935)),V_rtHz(AF1935)*SQRT(Sum_Sq(AE1935*AD$8*$X$2*AC$1017,1))/($X$2*AD$8*(AE1935*AC$1017+AE1935+AF1935))))/SQRT(Sum_Sq(1/(1+$A1935)+$AC$2/$I$2-1/(1+(1+AF1935/AE1935)/AC$1017),$X$2/$I$2)),IF(AF1936&lt;0,"A",AC1936))</f>
        <v>1.318391161106941E-5</v>
      </c>
      <c r="AE1935" s="13">
        <f t="shared" si="740"/>
        <v>850.34470009008601</v>
      </c>
      <c r="AF1935" s="12">
        <f t="shared" si="764"/>
        <v>3659505.2253006883</v>
      </c>
      <c r="AG1935" s="13"/>
      <c r="AH1935" s="13">
        <f>IF(AK1935&gt;0,SQRT(Sum_Sq($AI$2,V_rtHz($AH$2)/(1+1/$A1935),V_rtHz($AH$2*$A1935)/(1+$A1935),$AN$2*$AH$2/(1+1/$A1935),$AM$2*SQRT(Sum_Sq(AK1935,1/($X$2*AI$8*(1+AH$1017+AK1935/AJ1935))))/SQRT(Sum_Sq($X$2*AK1935*AI$8,1)),                   $AQ$2*SQRT(Sum_Sq($AH$2/(1+1/$A1935)+AK1935*( 1/(AH$1017+1+AK1935/AJ1935)-1)/(1+($X$2*AK1935*AI$8)^2), (AK1935^2*AI$8*$X$2+1/($X$2*AI$8*(AH$1017+1+AK1935/AJ1935           )))/(1+($X$2*AK1935*AI$8)^2))),           V_rtHz(AJ1935)/($X$2*AI$8*(AJ1935*AH$1017+AJ1935+AK1935)),V_rtHz(AK1935)*SQRT(Sum_Sq(AJ1935*AI$8*$X$2*AH$1017,1))/($X$2*AI$8*(AJ1935*AH$1017+AJ1935+AK1935))))/SQRT(Sum_Sq(1/(1+$A1935)+$AC$2/$I$2-1/(1+(1+AK1935/AJ1935)/AH$1017),$X$2/$I$2)),IF(AK1936&lt;0,"A",AH1936))</f>
        <v>2.331935431573458E-5</v>
      </c>
      <c r="AI1935" s="13"/>
      <c r="AJ1935" s="13">
        <f t="shared" si="741"/>
        <v>850.27546389938436</v>
      </c>
      <c r="AK1935" s="12">
        <f t="shared" si="765"/>
        <v>11573313.935772875</v>
      </c>
      <c r="AM1935" s="13">
        <f>IF(AP1935&gt;0,SQRT(Sum_Sq($AI$2,V_rtHz($AH$2)/(1+1/$A1935),V_rtHz($AH$2*$A1935)/(1+$A1935),$AN$2*$AH$2/(1+1/$A1935),$AM$2*SQRT(Sum_Sq(AP1935,1/($X$2*AN$8*(1+AM$1017+AP1935/AO1935))))/SQRT(Sum_Sq($X$2*AP1935*AN$8,1)),                   $AQ$2*SQRT(Sum_Sq($AH$2/(1+1/$A1935)+AP1935*( 1/(AM$1017+1+AP1935/AO1935)-1)/(1+($X$2*AP1935*AN$8)^2), (AP1935^2*AN$8*$X$2+1/($X$2*AN$8*(AM$1017+1+AP1935/AO1935           )))/(1+($X$2*AP1935*AN$8)^2))),           V_rtHz(AO1935)/($X$2*AN$8*(AO1935*AM$1017+AO1935+AP1935)),V_rtHz(AP1935)*SQRT(Sum_Sq(AO1935*AN$8*$X$2*AM$1017,1))/($X$2*AN$8*(AO1935*AM$1017+AO1935+AP1935))))/SQRT(Sum_Sq(1/(1+$A1935)+$AC$2/$I$2-1/(1+(1+AP1935/AO1935)/AM$1017),$X$2/$I$2)),IF(AP1936&lt;0,"A",AM1936))</f>
        <v>4.1454973133149773E-5</v>
      </c>
      <c r="AO1935" s="13">
        <f t="shared" si="742"/>
        <v>850.25357304218721</v>
      </c>
      <c r="AP1935" s="12">
        <f t="shared" si="766"/>
        <v>36598974.375989079</v>
      </c>
      <c r="AR1935" s="13">
        <f t="shared" si="743"/>
        <v>31506.815879885424</v>
      </c>
      <c r="AS1935" s="13">
        <f t="shared" si="744"/>
        <v>0.34465664218174946</v>
      </c>
      <c r="AV1935" s="13"/>
      <c r="AW1935" s="13">
        <f t="shared" si="745"/>
        <v>9963.3300000000036</v>
      </c>
      <c r="AX1935" s="13">
        <f t="shared" si="746"/>
        <v>1.089899999999993</v>
      </c>
      <c r="AZ1935" s="13"/>
      <c r="BA1935" s="13"/>
      <c r="BB1935" s="13">
        <f t="shared" si="747"/>
        <v>3150.681587988543</v>
      </c>
      <c r="BC1935" s="13">
        <f t="shared" si="748"/>
        <v>3.4465664218174807</v>
      </c>
      <c r="BD1935" s="13"/>
      <c r="BE1935" s="13"/>
      <c r="BG1935" s="13">
        <f t="shared" si="749"/>
        <v>996.3330000000002</v>
      </c>
      <c r="BH1935" s="13">
        <f t="shared" si="750"/>
        <v>10.899000000000083</v>
      </c>
      <c r="BI1935" s="13"/>
      <c r="BL1935" s="13">
        <f t="shared" si="751"/>
        <v>315.06815879885437</v>
      </c>
      <c r="BM1935" s="13">
        <f t="shared" si="752"/>
        <v>34.465664218175064</v>
      </c>
      <c r="BP1935" s="13"/>
      <c r="BQ1935" s="13">
        <f t="shared" si="753"/>
        <v>99.633300000000006</v>
      </c>
      <c r="BR1935" s="13">
        <f t="shared" si="754"/>
        <v>108.99000000000012</v>
      </c>
      <c r="BT1935" s="13"/>
      <c r="BU1935" s="13"/>
      <c r="BV1935" s="13">
        <f t="shared" si="755"/>
        <v>31.50681587988543</v>
      </c>
      <c r="BW1935" s="13">
        <f t="shared" si="756"/>
        <v>344.6566421817526</v>
      </c>
      <c r="CA1935" s="13">
        <f t="shared" si="757"/>
        <v>9.9633299999999991</v>
      </c>
      <c r="CB1935" s="13">
        <f t="shared" si="758"/>
        <v>1089.9000000000001</v>
      </c>
    </row>
    <row r="1936" spans="1:80" x14ac:dyDescent="0.3">
      <c r="A1936" s="13">
        <f t="shared" si="734"/>
        <v>3.4040818970100095</v>
      </c>
      <c r="C1936" s="13">
        <f>IF(F1936&gt;0,SQRT(Sum_Sq($AI$2,V_rtHz($AH$2)/(1+1/$A1936),V_rtHz($AH$2*$A1936)/(1+$A1936),$AN$2*$AH$2/(1+1/$A1936),$AM$2*SQRT(Sum_Sq(F1936,1/($X$2*D$8*(1+C$1017+F1936/E1936))))/SQRT(Sum_Sq($X$2*F1936*D$8,1)),                   $AQ$2*SQRT(Sum_Sq($AH$2/(1+1/$A1936)+F1936*( 1/(C$1017+1+F1936/E1936)-1)/(1+($X$2*F1936*D$8)^2), (F1936^2*D$8*$X$2+1/($X$2*D$8*(C$1017+1+F1936/E1936           )))/(1+($X$2*F1936*D$8)^2))),           V_rtHz(E1936)/($X$2*D$8*(E1936*C$1017+E1936+F1936)),V_rtHz(F1936)*SQRT(Sum_Sq(E1936*D$8*$X$2*C$1017,1))/($X$2*D$8*(E1936*C$1017+E1936+F1936))))/SQRT(Sum_Sq(1/(1+$A1936)+$AC$2/$I$2-1/(1+(1+F1936/E1936)/C$1017),$X$2/$I$2)),IF(F1937&lt;0,"A",C1937))</f>
        <v>1.9577495858489418E-6</v>
      </c>
      <c r="E1936" s="13">
        <f t="shared" si="735"/>
        <v>877.78282047945993</v>
      </c>
      <c r="F1936" s="12">
        <f t="shared" si="759"/>
        <v>11210.637353573909</v>
      </c>
      <c r="H1936" s="13">
        <f>IF(K1936&gt;0,SQRT(Sum_Sq($AI$2,V_rtHz($AH$2)/(1+1/$A1936),V_rtHz($AH$2*$A1936)/(1+$A1936),$AN$2*$AH$2/(1+1/$A1936),$AM$2*SQRT(Sum_Sq(K1936,1/($X$2*I$8*(1+H$1017+K1936/J1936))))/SQRT(Sum_Sq($X$2*K1936*I$8,1)),                   $AQ$2*SQRT(Sum_Sq($AH$2/(1+1/$A1936)+K1936*( 1/(H$1017+1+K1936/J1936)-1)/(1+($X$2*K1936*I$8)^2), (K1936^2*I$8*$X$2+1/($X$2*I$8*(H$1017+1+K1936/J1936           )))/(1+($X$2*K1936*I$8)^2))),           V_rtHz(J1936)/($X$2*I$8*(J1936*H$1017+J1936+K1936)),V_rtHz(K1936)*SQRT(Sum_Sq(J1936*I$8*$X$2*H$1017,1))/($X$2*I$8*(J1936*H$1017+J1936+K1936))))/SQRT(Sum_Sq(1/(1+$A1936)+$AC$2/$I$2-1/(1+(1+K1936/J1936)/H$1017),$X$2/$I$2)),IF(K1937&lt;0,"A",H1937))</f>
        <v>2.2059679874028727E-6</v>
      </c>
      <c r="J1936" s="13">
        <f t="shared" si="736"/>
        <v>854.6347305929022</v>
      </c>
      <c r="K1936" s="12">
        <f t="shared" si="760"/>
        <v>36411.355189457121</v>
      </c>
      <c r="M1936" s="13">
        <f>IF(P1936&gt;0,SQRT(Sum_Sq($AI$2,V_rtHz($AH$2)/(1+1/$A1936),V_rtHz($AH$2*$A1936)/(1+$A1936),$AN$2*$AH$2/(1+1/$A1936),$AM$2*SQRT(Sum_Sq(P1936,1/($X$2*N$8*(1+M$1017+P1936/O1936))))/SQRT(Sum_Sq($X$2*P1936*N$8,1)),                   $AQ$2*SQRT(Sum_Sq($AH$2/(1+1/$A1936)+P1936*( 1/(M$1017+1+P1936/O1936)-1)/(1+($X$2*P1936*N$8)^2), (P1936^2*N$8*$X$2+1/($X$2*N$8*(M$1017+1+P1936/O1936           )))/(1+($X$2*P1936*N$8)^2))),           V_rtHz(O1936)/($X$2*N$8*(O1936*M$1017+O1936+P1936)),V_rtHz(P1936)*SQRT(Sum_Sq(O1936*N$8*$X$2*M$1017,1))/($X$2*N$8*(O1936*M$1017+O1936+P1936))))/SQRT(Sum_Sq(1/(1+$A1936)+$AC$2/$I$2-1/(1+(1+P1936/O1936)/M$1017),$X$2/$I$2)),IF(P1937&lt;0,"A",M1937))</f>
        <v>2.933331356567638E-6</v>
      </c>
      <c r="O1936" s="13">
        <f t="shared" si="737"/>
        <v>847.69032731987318</v>
      </c>
      <c r="P1936" s="12">
        <f t="shared" si="761"/>
        <v>116086.08189154445</v>
      </c>
      <c r="R1936" s="13">
        <f>IF(U1936&gt;0,SQRT(Sum_Sq($AI$2,V_rtHz($AH$2)/(1+1/$A1936),V_rtHz($AH$2*$A1936)/(1+$A1936),$AN$2*$AH$2/(1+1/$A1936),$AM$2*SQRT(Sum_Sq(U1936,1/($X$2*S$8*(1+R$1017+U1936/T1936))))/SQRT(Sum_Sq($X$2*U1936*S$8,1)),                   $AQ$2*SQRT(Sum_Sq($AH$2/(1+1/$A1936)+U1936*( 1/(R$1017+1+U1936/T1936)-1)/(1+($X$2*U1936*S$8)^2), (U1936^2*S$8*$X$2+1/($X$2*S$8*(R$1017+1+U1936/T1936           )))/(1+($X$2*U1936*S$8)^2))),           V_rtHz(T1936)/($X$2*S$8*(T1936*R$1017+T1936+U1936)),V_rtHz(U1936)*SQRT(Sum_Sq(T1936*S$8*$X$2*R$1017,1))/($X$2*S$8*(T1936*R$1017+T1936+U1936))))/SQRT(Sum_Sq(1/(1+$A1936)+$AC$2/$I$2-1/(1+(1+U1936/T1936)/R$1017),$X$2/$I$2)),IF(U1937&lt;0,"A",R1937))</f>
        <v>4.5347406862630143E-6</v>
      </c>
      <c r="T1936" s="13">
        <f t="shared" si="738"/>
        <v>845.52958706383947</v>
      </c>
      <c r="U1936" s="12">
        <f t="shared" si="762"/>
        <v>368034.53372844111</v>
      </c>
      <c r="X1936" s="13">
        <f>IF(AA1936&gt;0,SQRT(Sum_Sq($AI$2,V_rtHz($AH$2)/(1+1/$A1936),V_rtHz($AH$2*$A1936)/(1+$A1936),$AN$2*$AH$2/(1+1/$A1936),$AM$2*SQRT(Sum_Sq(AA1936,1/($X$2*Y$8*(1+X$1017+AA1936/Z1936))))/SQRT(Sum_Sq($X$2*AA1936*Y$8,1)),                   $AQ$2*SQRT(Sum_Sq($AH$2/(1+1/$A1936)+AA1936*( 1/(X$1017+1+AA1936/Z1936)-1)/(1+($X$2*AA1936*Y$8)^2), (AA1936^2*Y$8*$X$2+1/($X$2*Y$8*(X$1017+1+AA1936/Z1936           )))/(1+($X$2*AA1936*Y$8)^2))),           V_rtHz(Z1936)/($X$2*Y$8*(Z1936*X$1017+Z1936+AA1936)),V_rtHz(AA1936)*SQRT(Sum_Sq(Z1936*Y$8*$X$2*X$1017,1))/($X$2*Y$8*(Z1936*X$1017+Z1936+AA1936))))/SQRT(Sum_Sq(1/(1+$A1936)+$AC$2/$I$2-1/(1+(1+AA1936/Z1936)/X$1017),$X$2/$I$2)),IF(AA1937&lt;0,"A",X1937))</f>
        <v>7.6439829878971953E-6</v>
      </c>
      <c r="Z1936" s="13">
        <f t="shared" si="739"/>
        <v>844.84976050276862</v>
      </c>
      <c r="AA1936" s="12">
        <f t="shared" si="763"/>
        <v>1164763.8829578909</v>
      </c>
      <c r="AC1936" s="13">
        <f>IF(AF1936&gt;0,SQRT(Sum_Sq($AI$2,V_rtHz($AH$2)/(1+1/$A1936),V_rtHz($AH$2*$A1936)/(1+$A1936),$AN$2*$AH$2/(1+1/$A1936),$AM$2*SQRT(Sum_Sq(AF1936,1/($X$2*AD$8*(1+AC$1017+AF1936/AE1936))))/SQRT(Sum_Sq($X$2*AF1936*AD$8,1)),                   $AQ$2*SQRT(Sum_Sq($AH$2/(1+1/$A1936)+AF1936*( 1/(AC$1017+1+AF1936/AE1936)-1)/(1+($X$2*AF1936*AD$8)^2), (AF1936^2*AD$8*$X$2+1/($X$2*AD$8*(AC$1017+1+AF1936/AE1936           )))/(1+($X$2*AF1936*AD$8)^2))),           V_rtHz(AE1936)/($X$2*AD$8*(AE1936*AC$1017+AE1936+AF1936)),V_rtHz(AF1936)*SQRT(Sum_Sq(AE1936*AD$8*$X$2*AC$1017,1))/($X$2*AD$8*(AE1936*AC$1017+AE1936+AF1936))))/SQRT(Sum_Sq(1/(1+$A1936)+$AC$2/$I$2-1/(1+(1+AF1936/AE1936)/AC$1017),$X$2/$I$2)),IF(AF1937&lt;0,"A",AC1937))</f>
        <v>1.3350566454363127E-5</v>
      </c>
      <c r="AE1936" s="13">
        <f t="shared" si="740"/>
        <v>844.6351243191034</v>
      </c>
      <c r="AF1936" s="12">
        <f t="shared" si="764"/>
        <v>3684242.7974979193</v>
      </c>
      <c r="AG1936" s="13"/>
      <c r="AH1936" s="13">
        <f>IF(AK1936&gt;0,SQRT(Sum_Sq($AI$2,V_rtHz($AH$2)/(1+1/$A1936),V_rtHz($AH$2*$A1936)/(1+$A1936),$AN$2*$AH$2/(1+1/$A1936),$AM$2*SQRT(Sum_Sq(AK1936,1/($X$2*AI$8*(1+AH$1017+AK1936/AJ1936))))/SQRT(Sum_Sq($X$2*AK1936*AI$8,1)),                   $AQ$2*SQRT(Sum_Sq($AH$2/(1+1/$A1936)+AK1936*( 1/(AH$1017+1+AK1936/AJ1936)-1)/(1+($X$2*AK1936*AI$8)^2), (AK1936^2*AI$8*$X$2+1/($X$2*AI$8*(AH$1017+1+AK1936/AJ1936           )))/(1+($X$2*AK1936*AI$8)^2))),           V_rtHz(AJ1936)/($X$2*AI$8*(AJ1936*AH$1017+AJ1936+AK1936)),V_rtHz(AK1936)*SQRT(Sum_Sq(AJ1936*AI$8*$X$2*AH$1017,1))/($X$2*AI$8*(AJ1936*AH$1017+AJ1936+AK1936))))/SQRT(Sum_Sq(1/(1+$A1936)+$AC$2/$I$2-1/(1+(1+AK1936/AJ1936)/AH$1017),$X$2/$I$2)),IF(AK1937&lt;0,"A",AH1937))</f>
        <v>2.3613467533919276E-5</v>
      </c>
      <c r="AI1936" s="13"/>
      <c r="AJ1936" s="13">
        <f t="shared" si="741"/>
        <v>844.56728471738654</v>
      </c>
      <c r="AK1936" s="12">
        <f t="shared" si="765"/>
        <v>11651534.523842433</v>
      </c>
      <c r="AM1936" s="13">
        <f>IF(AP1936&gt;0,SQRT(Sum_Sq($AI$2,V_rtHz($AH$2)/(1+1/$A1936),V_rtHz($AH$2*$A1936)/(1+$A1936),$AN$2*$AH$2/(1+1/$A1936),$AM$2*SQRT(Sum_Sq(AP1936,1/($X$2*AN$8*(1+AM$1017+AP1936/AO1936))))/SQRT(Sum_Sq($X$2*AP1936*AN$8,1)),                   $AQ$2*SQRT(Sum_Sq($AH$2/(1+1/$A1936)+AP1936*( 1/(AM$1017+1+AP1936/AO1936)-1)/(1+($X$2*AP1936*AN$8)^2), (AP1936^2*AN$8*$X$2+1/($X$2*AN$8*(AM$1017+1+AP1936/AO1936           )))/(1+($X$2*AP1936*AN$8)^2))),           V_rtHz(AO1936)/($X$2*AN$8*(AO1936*AM$1017+AO1936+AP1936)),V_rtHz(AP1936)*SQRT(Sum_Sq(AO1936*AN$8*$X$2*AM$1017,1))/($X$2*AN$8*(AO1936*AM$1017+AO1936+AP1936))))/SQRT(Sum_Sq(1/(1+$A1936)+$AC$2/$I$2-1/(1+(1+AP1936/AO1936)/AM$1017),$X$2/$I$2)),IF(AP1937&lt;0,"A",AM1937))</f>
        <v>4.1977833896313982E-5</v>
      </c>
      <c r="AO1936" s="13">
        <f t="shared" si="742"/>
        <v>844.5458353815219</v>
      </c>
      <c r="AP1936" s="12">
        <f t="shared" si="766"/>
        <v>36846323.111411102</v>
      </c>
      <c r="AR1936" s="13">
        <f t="shared" si="743"/>
        <v>31506.815879885424</v>
      </c>
      <c r="AS1936" s="13">
        <f t="shared" si="744"/>
        <v>0.34465664218175279</v>
      </c>
      <c r="AV1936" s="13"/>
      <c r="AW1936" s="13">
        <f t="shared" si="745"/>
        <v>9963.3300000000036</v>
      </c>
      <c r="AX1936" s="13">
        <f t="shared" si="746"/>
        <v>1.0898999999999957</v>
      </c>
      <c r="AZ1936" s="13"/>
      <c r="BA1936" s="13"/>
      <c r="BB1936" s="13">
        <f t="shared" si="747"/>
        <v>3150.681587988543</v>
      </c>
      <c r="BC1936" s="13">
        <f t="shared" si="748"/>
        <v>3.4465664218174945</v>
      </c>
      <c r="BD1936" s="13"/>
      <c r="BE1936" s="13"/>
      <c r="BG1936" s="13">
        <f t="shared" si="749"/>
        <v>996.3330000000002</v>
      </c>
      <c r="BH1936" s="13">
        <f t="shared" si="750"/>
        <v>10.899000000000047</v>
      </c>
      <c r="BI1936" s="13"/>
      <c r="BL1936" s="13">
        <f t="shared" si="751"/>
        <v>315.06815879885437</v>
      </c>
      <c r="BM1936" s="13">
        <f t="shared" si="752"/>
        <v>34.465664218175064</v>
      </c>
      <c r="BP1936" s="13"/>
      <c r="BQ1936" s="13">
        <f t="shared" si="753"/>
        <v>99.633299999999991</v>
      </c>
      <c r="BR1936" s="13">
        <f t="shared" si="754"/>
        <v>108.99000000000012</v>
      </c>
      <c r="BT1936" s="13"/>
      <c r="BU1936" s="13"/>
      <c r="BV1936" s="13">
        <f t="shared" si="755"/>
        <v>31.50681587988543</v>
      </c>
      <c r="BW1936" s="13">
        <f t="shared" si="756"/>
        <v>344.6566421817526</v>
      </c>
      <c r="CA1936" s="13">
        <f t="shared" si="757"/>
        <v>9.9633299999999991</v>
      </c>
      <c r="CB1936" s="13">
        <f t="shared" si="758"/>
        <v>1089.9000000000055</v>
      </c>
    </row>
    <row r="1937" spans="1:80" x14ac:dyDescent="0.3">
      <c r="A1937" s="13">
        <f t="shared" si="734"/>
        <v>3.4514373933585589</v>
      </c>
      <c r="C1937" s="13">
        <f>IF(F1937&gt;0,SQRT(Sum_Sq($AI$2,V_rtHz($AH$2)/(1+1/$A1937),V_rtHz($AH$2*$A1937)/(1+$A1937),$AN$2*$AH$2/(1+1/$A1937),$AM$2*SQRT(Sum_Sq(F1937,1/($X$2*D$8*(1+C$1017+F1937/E1937))))/SQRT(Sum_Sq($X$2*F1937*D$8,1)),                   $AQ$2*SQRT(Sum_Sq($AH$2/(1+1/$A1937)+F1937*( 1/(C$1017+1+F1937/E1937)-1)/(1+($X$2*F1937*D$8)^2), (F1937^2*D$8*$X$2+1/($X$2*D$8*(C$1017+1+F1937/E1937           )))/(1+($X$2*F1937*D$8)^2))),           V_rtHz(E1937)/($X$2*D$8*(E1937*C$1017+E1937+F1937)),V_rtHz(F1937)*SQRT(Sum_Sq(E1937*D$8*$X$2*C$1017,1))/($X$2*D$8*(E1937*C$1017+E1937+F1937))))/SQRT(Sum_Sq(1/(1+$A1937)+$AC$2/$I$2-1/(1+(1+F1937/E1937)/C$1017),$X$2/$I$2)),IF(F1938&lt;0,"A",C1938))</f>
        <v>1.986223757628727E-6</v>
      </c>
      <c r="E1937" s="13">
        <f t="shared" si="735"/>
        <v>871.415272326896</v>
      </c>
      <c r="F1937" s="12">
        <f t="shared" si="759"/>
        <v>11292.554982787819</v>
      </c>
      <c r="H1937" s="13">
        <f>IF(K1937&gt;0,SQRT(Sum_Sq($AI$2,V_rtHz($AH$2)/(1+1/$A1937),V_rtHz($AH$2*$A1937)/(1+$A1937),$AN$2*$AH$2/(1+1/$A1937),$AM$2*SQRT(Sum_Sq(K1937,1/($X$2*I$8*(1+H$1017+K1937/J1937))))/SQRT(Sum_Sq($X$2*K1937*I$8,1)),                   $AQ$2*SQRT(Sum_Sq($AH$2/(1+1/$A1937)+K1937*( 1/(H$1017+1+K1937/J1937)-1)/(1+($X$2*K1937*I$8)^2), (K1937^2*I$8*$X$2+1/($X$2*I$8*(H$1017+1+K1937/J1937           )))/(1+($X$2*K1937*I$8)^2))),           V_rtHz(J1937)/($X$2*I$8*(J1937*H$1017+J1937+K1937)),V_rtHz(K1937)*SQRT(Sum_Sq(J1937*I$8*$X$2*H$1017,1))/($X$2*I$8*(J1937*H$1017+J1937+K1937))))/SQRT(Sum_Sq(1/(1+$A1937)+$AC$2/$I$2-1/(1+(1+K1937/J1937)/H$1017),$X$2/$I$2)),IF(K1938&lt;0,"A",H1938))</f>
        <v>2.2375167398092129E-6</v>
      </c>
      <c r="J1937" s="13">
        <f t="shared" si="736"/>
        <v>848.75837339237637</v>
      </c>
      <c r="K1937" s="12">
        <f t="shared" si="760"/>
        <v>36663.448289161424</v>
      </c>
      <c r="M1937" s="13">
        <f>IF(P1937&gt;0,SQRT(Sum_Sq($AI$2,V_rtHz($AH$2)/(1+1/$A1937),V_rtHz($AH$2*$A1937)/(1+$A1937),$AN$2*$AH$2/(1+1/$A1937),$AM$2*SQRT(Sum_Sq(P1937,1/($X$2*N$8*(1+M$1017+P1937/O1937))))/SQRT(Sum_Sq($X$2*P1937*N$8,1)),                   $AQ$2*SQRT(Sum_Sq($AH$2/(1+1/$A1937)+P1937*( 1/(M$1017+1+P1937/O1937)-1)/(1+($X$2*P1937*N$8)^2), (P1937^2*N$8*$X$2+1/($X$2*N$8*(M$1017+1+P1937/O1937           )))/(1+($X$2*P1937*N$8)^2))),           V_rtHz(O1937)/($X$2*N$8*(O1937*M$1017+O1937+P1937)),V_rtHz(P1937)*SQRT(Sum_Sq(O1937*N$8*$X$2*M$1017,1))/($X$2*N$8*(O1937*M$1017+O1937+P1937))))/SQRT(Sum_Sq(1/(1+$A1937)+$AC$2/$I$2-1/(1+(1+P1937/O1937)/M$1017),$X$2/$I$2)),IF(P1938&lt;0,"A",M1938))</f>
        <v>2.9732390852536177E-6</v>
      </c>
      <c r="O1937" s="13">
        <f t="shared" si="737"/>
        <v>841.95624897187361</v>
      </c>
      <c r="P1937" s="12">
        <f t="shared" si="761"/>
        <v>116876.67723363169</v>
      </c>
      <c r="R1937" s="13">
        <f>IF(U1937&gt;0,SQRT(Sum_Sq($AI$2,V_rtHz($AH$2)/(1+1/$A1937),V_rtHz($AH$2*$A1937)/(1+$A1937),$AN$2*$AH$2/(1+1/$A1937),$AM$2*SQRT(Sum_Sq(U1937,1/($X$2*S$8*(1+R$1017+U1937/T1937))))/SQRT(Sum_Sq($X$2*U1937*S$8,1)),                   $AQ$2*SQRT(Sum_Sq($AH$2/(1+1/$A1937)+U1937*( 1/(R$1017+1+U1937/T1937)-1)/(1+($X$2*U1937*S$8)^2), (U1937^2*S$8*$X$2+1/($X$2*S$8*(R$1017+1+U1937/T1937           )))/(1+($X$2*U1937*S$8)^2))),           V_rtHz(T1937)/($X$2*S$8*(T1937*R$1017+T1937+U1937)),V_rtHz(U1937)*SQRT(Sum_Sq(T1937*S$8*$X$2*R$1017,1))/($X$2*S$8*(T1937*R$1017+T1937+U1937))))/SQRT(Sum_Sq(1/(1+$A1937)+$AC$2/$I$2-1/(1+(1+U1937/T1937)/R$1017),$X$2/$I$2)),IF(U1938&lt;0,"A",R1938))</f>
        <v>4.593909947041602E-6</v>
      </c>
      <c r="T1937" s="13">
        <f t="shared" si="738"/>
        <v>839.8393063546647</v>
      </c>
      <c r="U1937" s="12">
        <f t="shared" si="762"/>
        <v>370528.12957676488</v>
      </c>
      <c r="X1937" s="13">
        <f>IF(AA1937&gt;0,SQRT(Sum_Sq($AI$2,V_rtHz($AH$2)/(1+1/$A1937),V_rtHz($AH$2*$A1937)/(1+$A1937),$AN$2*$AH$2/(1+1/$A1937),$AM$2*SQRT(Sum_Sq(AA1937,1/($X$2*Y$8*(1+X$1017+AA1937/Z1937))))/SQRT(Sum_Sq($X$2*AA1937*Y$8,1)),                   $AQ$2*SQRT(Sum_Sq($AH$2/(1+1/$A1937)+AA1937*( 1/(X$1017+1+AA1937/Z1937)-1)/(1+($X$2*AA1937*Y$8)^2), (AA1937^2*Y$8*$X$2+1/($X$2*Y$8*(X$1017+1+AA1937/Z1937           )))/(1+($X$2*AA1937*Y$8)^2))),           V_rtHz(Z1937)/($X$2*Y$8*(Z1937*X$1017+Z1937+AA1937)),V_rtHz(AA1937)*SQRT(Sum_Sq(Z1937*Y$8*$X$2*X$1017,1))/($X$2*Y$8*(Z1937*X$1017+Z1937+AA1937))))/SQRT(Sum_Sq(1/(1+$A1937)+$AC$2/$I$2-1/(1+(1+AA1937/Z1937)/X$1017),$X$2/$I$2)),IF(AA1938&lt;0,"A",X1938))</f>
        <v>7.7417148985683824E-6</v>
      </c>
      <c r="Z1937" s="13">
        <f t="shared" si="739"/>
        <v>839.17321352506644</v>
      </c>
      <c r="AA1937" s="12">
        <f t="shared" si="763"/>
        <v>1172642.8724120078</v>
      </c>
      <c r="AC1937" s="13">
        <f>IF(AF1937&gt;0,SQRT(Sum_Sq($AI$2,V_rtHz($AH$2)/(1+1/$A1937),V_rtHz($AH$2*$A1937)/(1+$A1937),$AN$2*$AH$2/(1+1/$A1937),$AM$2*SQRT(Sum_Sq(AF1937,1/($X$2*AD$8*(1+AC$1017+AF1937/AE1937))))/SQRT(Sum_Sq($X$2*AF1937*AD$8,1)),                   $AQ$2*SQRT(Sum_Sq($AH$2/(1+1/$A1937)+AF1937*( 1/(AC$1017+1+AF1937/AE1937)-1)/(1+($X$2*AF1937*AD$8)^2), (AF1937^2*AD$8*$X$2+1/($X$2*AD$8*(AC$1017+1+AF1937/AE1937           )))/(1+($X$2*AF1937*AD$8)^2))),           V_rtHz(AE1937)/($X$2*AD$8*(AE1937*AC$1017+AE1937+AF1937)),V_rtHz(AF1937)*SQRT(Sum_Sq(AE1937*AD$8*$X$2*AC$1017,1))/($X$2*AD$8*(AE1937*AC$1017+AE1937+AF1937))))/SQRT(Sum_Sq(1/(1+$A1937)+$AC$2/$I$2-1/(1+(1+AF1937/AE1937)/AC$1017),$X$2/$I$2)),IF(AF1938&lt;0,"A",AC1938))</f>
        <v>1.3519988565327372E-5</v>
      </c>
      <c r="AE1937" s="13">
        <f t="shared" si="740"/>
        <v>838.96290879705577</v>
      </c>
      <c r="AF1937" s="12">
        <f t="shared" si="764"/>
        <v>3709151.907261692</v>
      </c>
      <c r="AG1937" s="13"/>
      <c r="AH1937" s="13">
        <f>IF(AK1937&gt;0,SQRT(Sum_Sq($AI$2,V_rtHz($AH$2)/(1+1/$A1937),V_rtHz($AH$2*$A1937)/(1+$A1937),$AN$2*$AH$2/(1+1/$A1937),$AM$2*SQRT(Sum_Sq(AK1937,1/($X$2*AI$8*(1+AH$1017+AK1937/AJ1937))))/SQRT(Sum_Sq($X$2*AK1937*AI$8,1)),                   $AQ$2*SQRT(Sum_Sq($AH$2/(1+1/$A1937)+AK1937*( 1/(AH$1017+1+AK1937/AJ1937)-1)/(1+($X$2*AK1937*AI$8)^2), (AK1937^2*AI$8*$X$2+1/($X$2*AI$8*(AH$1017+1+AK1937/AJ1937           )))/(1+($X$2*AK1937*AI$8)^2))),           V_rtHz(AJ1937)/($X$2*AI$8*(AJ1937*AH$1017+AJ1937+AK1937)),V_rtHz(AK1937)*SQRT(Sum_Sq(AJ1937*AI$8*$X$2*AH$1017,1))/($X$2*AI$8*(AJ1937*AH$1017+AJ1937+AK1937))))/SQRT(Sum_Sq(1/(1+$A1937)+$AC$2/$I$2-1/(1+(1+AK1937/AJ1937)/AH$1017),$X$2/$I$2)),IF(AK1938&lt;0,"A",AH1938))</f>
        <v>2.3912452755875076E-5</v>
      </c>
      <c r="AI1937" s="13"/>
      <c r="AJ1937" s="13">
        <f t="shared" si="741"/>
        <v>838.89643777180777</v>
      </c>
      <c r="AK1937" s="12">
        <f t="shared" si="765"/>
        <v>11730297.605899781</v>
      </c>
      <c r="AM1937" s="13">
        <f>IF(AP1937&gt;0,SQRT(Sum_Sq($AI$2,V_rtHz($AH$2)/(1+1/$A1937),V_rtHz($AH$2*$A1937)/(1+$A1937),$AN$2*$AH$2/(1+1/$A1937),$AM$2*SQRT(Sum_Sq(AP1937,1/($X$2*AN$8*(1+AM$1017+AP1937/AO1937))))/SQRT(Sum_Sq($X$2*AP1937*AN$8,1)),                   $AQ$2*SQRT(Sum_Sq($AH$2/(1+1/$A1937)+AP1937*( 1/(AM$1017+1+AP1937/AO1937)-1)/(1+($X$2*AP1937*AN$8)^2), (AP1937^2*AN$8*$X$2+1/($X$2*AN$8*(AM$1017+1+AP1937/AO1937           )))/(1+($X$2*AP1937*AN$8)^2))),           V_rtHz(AO1937)/($X$2*AN$8*(AO1937*AM$1017+AO1937+AP1937)),V_rtHz(AP1937)*SQRT(Sum_Sq(AO1937*AN$8*$X$2*AM$1017,1))/($X$2*AN$8*(AO1937*AM$1017+AO1937+AP1937))))/SQRT(Sum_Sq(1/(1+$A1937)+$AC$2/$I$2-1/(1+(1+AP1937/AO1937)/AM$1017),$X$2/$I$2)),IF(AP1938&lt;0,"A",AM1938))</f>
        <v>4.2509355332202683E-5</v>
      </c>
      <c r="AO1937" s="13">
        <f t="shared" si="742"/>
        <v>838.87542110291179</v>
      </c>
      <c r="AP1937" s="12">
        <f t="shared" si="766"/>
        <v>37095387.408002995</v>
      </c>
      <c r="AR1937" s="13">
        <f t="shared" si="743"/>
        <v>31506.815879885424</v>
      </c>
      <c r="AS1937" s="13">
        <f t="shared" si="744"/>
        <v>0.34465664218175057</v>
      </c>
      <c r="AV1937" s="13"/>
      <c r="AW1937" s="13">
        <f t="shared" si="745"/>
        <v>9963.3300000000036</v>
      </c>
      <c r="AX1937" s="13">
        <f t="shared" si="746"/>
        <v>1.089899999999993</v>
      </c>
      <c r="AZ1937" s="13"/>
      <c r="BA1937" s="13"/>
      <c r="BB1937" s="13">
        <f t="shared" si="747"/>
        <v>3150.681587988543</v>
      </c>
      <c r="BC1937" s="13">
        <f t="shared" si="748"/>
        <v>3.4465664218174807</v>
      </c>
      <c r="BD1937" s="13"/>
      <c r="BE1937" s="13"/>
      <c r="BG1937" s="13">
        <f t="shared" si="749"/>
        <v>996.3330000000002</v>
      </c>
      <c r="BH1937" s="13">
        <f t="shared" si="750"/>
        <v>10.899000000000013</v>
      </c>
      <c r="BI1937" s="13"/>
      <c r="BL1937" s="13">
        <f t="shared" si="751"/>
        <v>315.06815879885437</v>
      </c>
      <c r="BM1937" s="13">
        <f t="shared" si="752"/>
        <v>34.465664218174979</v>
      </c>
      <c r="BP1937" s="13"/>
      <c r="BQ1937" s="13">
        <f t="shared" si="753"/>
        <v>99.633299999999991</v>
      </c>
      <c r="BR1937" s="13">
        <f t="shared" si="754"/>
        <v>108.99000000000056</v>
      </c>
      <c r="BT1937" s="13"/>
      <c r="BU1937" s="13"/>
      <c r="BV1937" s="13">
        <f t="shared" si="755"/>
        <v>31.50681587988543</v>
      </c>
      <c r="BW1937" s="13">
        <f t="shared" si="756"/>
        <v>344.65664218175152</v>
      </c>
      <c r="CA1937" s="13">
        <f t="shared" si="757"/>
        <v>9.9633299999999991</v>
      </c>
      <c r="CB1937" s="13">
        <f t="shared" si="758"/>
        <v>1089.8999999999976</v>
      </c>
    </row>
    <row r="1938" spans="1:80" x14ac:dyDescent="0.3">
      <c r="A1938" s="13">
        <f t="shared" si="734"/>
        <v>3.4994516702835656</v>
      </c>
      <c r="C1938" s="13">
        <f>IF(F1938&gt;0,SQRT(Sum_Sq($AI$2,V_rtHz($AH$2)/(1+1/$A1938),V_rtHz($AH$2*$A1938)/(1+$A1938),$AN$2*$AH$2/(1+1/$A1938),$AM$2*SQRT(Sum_Sq(F1938,1/($X$2*D$8*(1+C$1017+F1938/E1938))))/SQRT(Sum_Sq($X$2*F1938*D$8,1)),                   $AQ$2*SQRT(Sum_Sq($AH$2/(1+1/$A1938)+F1938*( 1/(C$1017+1+F1938/E1938)-1)/(1+($X$2*F1938*D$8)^2), (F1938^2*D$8*$X$2+1/($X$2*D$8*(C$1017+1+F1938/E1938           )))/(1+($X$2*F1938*D$8)^2))),           V_rtHz(E1938)/($X$2*D$8*(E1938*C$1017+E1938+F1938)),V_rtHz(F1938)*SQRT(Sum_Sq(E1938*D$8*$X$2*C$1017,1))/($X$2*D$8*(E1938*C$1017+E1938+F1938))))/SQRT(Sum_Sq(1/(1+$A1938)+$AC$2/$I$2-1/(1+(1+F1938/E1938)/C$1017),$X$2/$I$2)),IF(F1939&lt;0,"A",C1939))</f>
        <v>2.015239267083811E-6</v>
      </c>
      <c r="E1938" s="13">
        <f t="shared" si="735"/>
        <v>865.09974267151256</v>
      </c>
      <c r="F1938" s="12">
        <f t="shared" si="759"/>
        <v>11374.994570226148</v>
      </c>
      <c r="H1938" s="13">
        <f>IF(K1938&gt;0,SQRT(Sum_Sq($AI$2,V_rtHz($AH$2)/(1+1/$A1938),V_rtHz($AH$2*$A1938)/(1+$A1938),$AN$2*$AH$2/(1+1/$A1938),$AM$2*SQRT(Sum_Sq(K1938,1/($X$2*I$8*(1+H$1017+K1938/J1938))))/SQRT(Sum_Sq($X$2*K1938*I$8,1)),                   $AQ$2*SQRT(Sum_Sq($AH$2/(1+1/$A1938)+K1938*( 1/(H$1017+1+K1938/J1938)-1)/(1+($X$2*K1938*I$8)^2), (K1938^2*I$8*$X$2+1/($X$2*I$8*(H$1017+1+K1938/J1938           )))/(1+($X$2*K1938*I$8)^2))),           V_rtHz(J1938)/($X$2*I$8*(J1938*H$1017+J1938+K1938)),V_rtHz(K1938)*SQRT(Sum_Sq(J1938*I$8*$X$2*H$1017,1))/($X$2*I$8*(J1938*H$1017+J1938+K1938))))/SQRT(Sum_Sq(1/(1+$A1938)+$AC$2/$I$2-1/(1+(1+K1938/J1938)/H$1017),$X$2/$I$2)),IF(K1939&lt;0,"A",H1939))</f>
        <v>2.2696484301645247E-6</v>
      </c>
      <c r="J1938" s="13">
        <f t="shared" si="736"/>
        <v>842.92332277039918</v>
      </c>
      <c r="K1938" s="12">
        <f t="shared" si="760"/>
        <v>36917.247265846963</v>
      </c>
      <c r="M1938" s="13">
        <f>IF(P1938&gt;0,SQRT(Sum_Sq($AI$2,V_rtHz($AH$2)/(1+1/$A1938),V_rtHz($AH$2*$A1938)/(1+$A1938),$AN$2*$AH$2/(1+1/$A1938),$AM$2*SQRT(Sum_Sq(P1938,1/($X$2*N$8*(1+M$1017+P1938/O1938))))/SQRT(Sum_Sq($X$2*P1938*N$8,1)),                   $AQ$2*SQRT(Sum_Sq($AH$2/(1+1/$A1938)+P1938*( 1/(M$1017+1+P1938/O1938)-1)/(1+($X$2*P1938*N$8)^2), (P1938^2*N$8*$X$2+1/($X$2*N$8*(M$1017+1+P1938/O1938           )))/(1+($X$2*P1938*N$8)^2))),           V_rtHz(O1938)/($X$2*N$8*(O1938*M$1017+O1938+P1938)),V_rtHz(P1938)*SQRT(Sum_Sq(O1938*N$8*$X$2*M$1017,1))/($X$2*N$8*(O1938*M$1017+O1938+P1938))))/SQRT(Sum_Sq(1/(1+$A1938)+$AC$2/$I$2-1/(1+(1+P1938/O1938)/M$1017),$X$2/$I$2)),IF(P1939&lt;0,"A",M1939))</f>
        <v>3.0138545971535764E-6</v>
      </c>
      <c r="O1938" s="13">
        <f t="shared" si="737"/>
        <v>836.26054839820426</v>
      </c>
      <c r="P1938" s="12">
        <f t="shared" si="761"/>
        <v>117672.71449599358</v>
      </c>
      <c r="R1938" s="13">
        <f>IF(U1938&gt;0,SQRT(Sum_Sq($AI$2,V_rtHz($AH$2)/(1+1/$A1938),V_rtHz($AH$2*$A1938)/(1+$A1938),$AN$2*$AH$2/(1+1/$A1938),$AM$2*SQRT(Sum_Sq(U1938,1/($X$2*S$8*(1+R$1017+U1938/T1938))))/SQRT(Sum_Sq($X$2*U1938*S$8,1)),                   $AQ$2*SQRT(Sum_Sq($AH$2/(1+1/$A1938)+U1938*( 1/(R$1017+1+U1938/T1938)-1)/(1+($X$2*U1938*S$8)^2), (U1938^2*S$8*$X$2+1/($X$2*S$8*(R$1017+1+U1938/T1938           )))/(1+($X$2*U1938*S$8)^2))),           V_rtHz(T1938)/($X$2*S$8*(T1938*R$1017+T1938+U1938)),V_rtHz(U1938)*SQRT(Sum_Sq(T1938*S$8*$X$2*R$1017,1))/($X$2*S$8*(T1938*R$1017+T1938+U1938))))/SQRT(Sum_Sq(1/(1+$A1938)+$AC$2/$I$2-1/(1+(1+U1938/T1938)/R$1017),$X$2/$I$2)),IF(U1939&lt;0,"A",R1939))</f>
        <v>4.6540897776376571E-6</v>
      </c>
      <c r="T1938" s="13">
        <f t="shared" si="738"/>
        <v>834.1865177974787</v>
      </c>
      <c r="U1938" s="12">
        <f t="shared" si="762"/>
        <v>373038.97952015314</v>
      </c>
      <c r="X1938" s="13">
        <f>IF(AA1938&gt;0,SQRT(Sum_Sq($AI$2,V_rtHz($AH$2)/(1+1/$A1938),V_rtHz($AH$2*$A1938)/(1+$A1938),$AN$2*$AH$2/(1+1/$A1938),$AM$2*SQRT(Sum_Sq(AA1938,1/($X$2*Y$8*(1+X$1017+AA1938/Z1938))))/SQRT(Sum_Sq($X$2*AA1938*Y$8,1)),                   $AQ$2*SQRT(Sum_Sq($AH$2/(1+1/$A1938)+AA1938*( 1/(X$1017+1+AA1938/Z1938)-1)/(1+($X$2*AA1938*Y$8)^2), (AA1938^2*Y$8*$X$2+1/($X$2*Y$8*(X$1017+1+AA1938/Z1938           )))/(1+($X$2*AA1938*Y$8)^2))),           V_rtHz(Z1938)/($X$2*Y$8*(Z1938*X$1017+Z1938+AA1938)),V_rtHz(AA1938)*SQRT(Sum_Sq(Z1938*Y$8*$X$2*X$1017,1))/($X$2*Y$8*(Z1938*X$1017+Z1938+AA1938))))/SQRT(Sum_Sq(1/(1+$A1938)+$AC$2/$I$2-1/(1+(1+AA1938/Z1938)/X$1017),$X$2/$I$2)),IF(AA1939&lt;0,"A",X1939))</f>
        <v>7.8410826206489766E-6</v>
      </c>
      <c r="Z1938" s="13">
        <f t="shared" si="739"/>
        <v>833.53388254538447</v>
      </c>
      <c r="AA1938" s="12">
        <f t="shared" si="763"/>
        <v>1180576.468654433</v>
      </c>
      <c r="AC1938" s="13">
        <f>IF(AF1938&gt;0,SQRT(Sum_Sq($AI$2,V_rtHz($AH$2)/(1+1/$A1938),V_rtHz($AH$2*$A1938)/(1+$A1938),$AN$2*$AH$2/(1+1/$A1938),$AM$2*SQRT(Sum_Sq(AF1938,1/($X$2*AD$8*(1+AC$1017+AF1938/AE1938))))/SQRT(Sum_Sq($X$2*AF1938*AD$8,1)),                   $AQ$2*SQRT(Sum_Sq($AH$2/(1+1/$A1938)+AF1938*( 1/(AC$1017+1+AF1938/AE1938)-1)/(1+($X$2*AF1938*AD$8)^2), (AF1938^2*AD$8*$X$2+1/($X$2*AD$8*(AC$1017+1+AF1938/AE1938           )))/(1+($X$2*AF1938*AD$8)^2))),           V_rtHz(AE1938)/($X$2*AD$8*(AE1938*AC$1017+AE1938+AF1938)),V_rtHz(AF1938)*SQRT(Sum_Sq(AE1938*AD$8*$X$2*AC$1017,1))/($X$2*AD$8*(AE1938*AC$1017+AE1938+AF1938))))/SQRT(Sum_Sq(1/(1+$A1938)+$AC$2/$I$2-1/(1+(1+AF1938/AE1938)/AC$1017),$X$2/$I$2)),IF(AF1939&lt;0,"A",AC1939))</f>
        <v>1.3692224434733761E-5</v>
      </c>
      <c r="AE1938" s="13">
        <f t="shared" si="740"/>
        <v>833.32782233132366</v>
      </c>
      <c r="AF1938" s="12">
        <f t="shared" si="764"/>
        <v>3734233.7431872953</v>
      </c>
      <c r="AG1938" s="13"/>
      <c r="AH1938" s="13">
        <f>IF(AK1938&gt;0,SQRT(Sum_Sq($AI$2,V_rtHz($AH$2)/(1+1/$A1938),V_rtHz($AH$2*$A1938)/(1+$A1938),$AN$2*$AH$2/(1+1/$A1938),$AM$2*SQRT(Sum_Sq(AK1938,1/($X$2*AI$8*(1+AH$1017+AK1938/AJ1938))))/SQRT(Sum_Sq($X$2*AK1938*AI$8,1)),                   $AQ$2*SQRT(Sum_Sq($AH$2/(1+1/$A1938)+AK1938*( 1/(AH$1017+1+AK1938/AJ1938)-1)/(1+($X$2*AK1938*AI$8)^2), (AK1938^2*AI$8*$X$2+1/($X$2*AI$8*(AH$1017+1+AK1938/AJ1938           )))/(1+($X$2*AK1938*AI$8)^2))),           V_rtHz(AJ1938)/($X$2*AI$8*(AJ1938*AH$1017+AJ1938+AK1938)),V_rtHz(AK1938)*SQRT(Sum_Sq(AJ1938*AI$8*$X$2*AH$1017,1))/($X$2*AI$8*(AJ1938*AH$1017+AJ1938+AK1938))))/SQRT(Sum_Sq(1/(1+$A1938)+$AC$2/$I$2-1/(1+(1+AK1938/AJ1938)/AH$1017),$X$2/$I$2)),IF(AK1939&lt;0,"A",AH1939))</f>
        <v>2.4216391542183865E-5</v>
      </c>
      <c r="AI1938" s="13"/>
      <c r="AJ1938" s="13">
        <f t="shared" si="741"/>
        <v>833.26269242760475</v>
      </c>
      <c r="AK1938" s="12">
        <f t="shared" si="765"/>
        <v>11809606.940307664</v>
      </c>
      <c r="AM1938" s="13">
        <f>IF(AP1938&gt;0,SQRT(Sum_Sq($AI$2,V_rtHz($AH$2)/(1+1/$A1938),V_rtHz($AH$2*$A1938)/(1+$A1938),$AN$2*$AH$2/(1+1/$A1938),$AM$2*SQRT(Sum_Sq(AP1938,1/($X$2*AN$8*(1+AM$1017+AP1938/AO1938))))/SQRT(Sum_Sq($X$2*AP1938*AN$8,1)),                   $AQ$2*SQRT(Sum_Sq($AH$2/(1+1/$A1938)+AP1938*( 1/(AM$1017+1+AP1938/AO1938)-1)/(1+($X$2*AP1938*AN$8)^2), (AP1938^2*AN$8*$X$2+1/($X$2*AN$8*(AM$1017+1+AP1938/AO1938           )))/(1+($X$2*AP1938*AN$8)^2))),           V_rtHz(AO1938)/($X$2*AN$8*(AO1938*AM$1017+AO1938+AP1938)),V_rtHz(AP1938)*SQRT(Sum_Sq(AO1938*AN$8*$X$2*AM$1017,1))/($X$2*AN$8*(AO1938*AM$1017+AO1938+AP1938))))/SQRT(Sum_Sq(1/(1+$A1938)+$AC$2/$I$2-1/(1+(1+AP1938/AO1938)/AM$1017),$X$2/$I$2)),IF(AP1939&lt;0,"A",AM1939))</f>
        <v>4.3049682416336629E-5</v>
      </c>
      <c r="AO1938" s="13">
        <f t="shared" si="742"/>
        <v>833.24209974750318</v>
      </c>
      <c r="AP1938" s="12">
        <f t="shared" si="766"/>
        <v>37346179.150446139</v>
      </c>
      <c r="AR1938" s="13">
        <f t="shared" si="743"/>
        <v>31506.815879885424</v>
      </c>
      <c r="AS1938" s="13">
        <f t="shared" si="744"/>
        <v>0.34465664218175057</v>
      </c>
      <c r="AV1938" s="13"/>
      <c r="AW1938" s="13">
        <f t="shared" si="745"/>
        <v>9963.3300000000036</v>
      </c>
      <c r="AX1938" s="13">
        <f t="shared" si="746"/>
        <v>1.0898999999999957</v>
      </c>
      <c r="AZ1938" s="13"/>
      <c r="BA1938" s="13"/>
      <c r="BB1938" s="13">
        <f t="shared" si="747"/>
        <v>3150.681587988543</v>
      </c>
      <c r="BC1938" s="13">
        <f t="shared" si="748"/>
        <v>3.4465664218174807</v>
      </c>
      <c r="BD1938" s="13"/>
      <c r="BE1938" s="13"/>
      <c r="BG1938" s="13">
        <f t="shared" si="749"/>
        <v>996.3330000000002</v>
      </c>
      <c r="BH1938" s="13">
        <f t="shared" si="750"/>
        <v>10.898999999999978</v>
      </c>
      <c r="BI1938" s="13"/>
      <c r="BL1938" s="13">
        <f t="shared" si="751"/>
        <v>315.06815879885437</v>
      </c>
      <c r="BM1938" s="13">
        <f t="shared" si="752"/>
        <v>34.465664218174979</v>
      </c>
      <c r="BP1938" s="13"/>
      <c r="BQ1938" s="13">
        <f t="shared" si="753"/>
        <v>99.633300000000006</v>
      </c>
      <c r="BR1938" s="13">
        <f t="shared" si="754"/>
        <v>108.99000000000012</v>
      </c>
      <c r="BT1938" s="13"/>
      <c r="BU1938" s="13"/>
      <c r="BV1938" s="13">
        <f t="shared" si="755"/>
        <v>31.50681587988543</v>
      </c>
      <c r="BW1938" s="13">
        <f t="shared" si="756"/>
        <v>344.6566421817526</v>
      </c>
      <c r="CA1938" s="13">
        <f t="shared" si="757"/>
        <v>9.9633299999999991</v>
      </c>
      <c r="CB1938" s="13">
        <f t="shared" si="758"/>
        <v>1089.9000000000083</v>
      </c>
    </row>
    <row r="1939" spans="1:80" x14ac:dyDescent="0.3">
      <c r="A1939" s="13">
        <f t="shared" si="734"/>
        <v>3.5481338923357493</v>
      </c>
      <c r="C1939" s="13">
        <f>IF(F1939&gt;0,SQRT(Sum_Sq($AI$2,V_rtHz($AH$2)/(1+1/$A1939),V_rtHz($AH$2*$A1939)/(1+$A1939),$AN$2*$AH$2/(1+1/$A1939),$AM$2*SQRT(Sum_Sq(F1939,1/($X$2*D$8*(1+C$1017+F1939/E1939))))/SQRT(Sum_Sq($X$2*F1939*D$8,1)),                   $AQ$2*SQRT(Sum_Sq($AH$2/(1+1/$A1939)+F1939*( 1/(C$1017+1+F1939/E1939)-1)/(1+($X$2*F1939*D$8)^2), (F1939^2*D$8*$X$2+1/($X$2*D$8*(C$1017+1+F1939/E1939           )))/(1+($X$2*F1939*D$8)^2))),           V_rtHz(E1939)/($X$2*D$8*(E1939*C$1017+E1939+F1939)),V_rtHz(F1939)*SQRT(Sum_Sq(E1939*D$8*$X$2*C$1017,1))/($X$2*D$8*(E1939*C$1017+E1939+F1939))))/SQRT(Sum_Sq(1/(1+$A1939)+$AC$2/$I$2-1/(1+(1+F1939/E1939)/C$1017),$X$2/$I$2)),IF(F1940&lt;0,"A",C1940))</f>
        <v>2.0448065870839437E-6</v>
      </c>
      <c r="E1939" s="13">
        <f t="shared" si="735"/>
        <v>858.83567128696757</v>
      </c>
      <c r="F1939" s="12">
        <f t="shared" si="759"/>
        <v>11457.960125068477</v>
      </c>
      <c r="H1939" s="13">
        <f>IF(K1939&gt;0,SQRT(Sum_Sq($AI$2,V_rtHz($AH$2)/(1+1/$A1939),V_rtHz($AH$2*$A1939)/(1+$A1939),$AN$2*$AH$2/(1+1/$A1939),$AM$2*SQRT(Sum_Sq(K1939,1/($X$2*I$8*(1+H$1017+K1939/J1939))))/SQRT(Sum_Sq($X$2*K1939*I$8,1)),                   $AQ$2*SQRT(Sum_Sq($AH$2/(1+1/$A1939)+K1939*( 1/(H$1017+1+K1939/J1939)-1)/(1+($X$2*K1939*I$8)^2), (K1939^2*I$8*$X$2+1/($X$2*I$8*(H$1017+1+K1939/J1939           )))/(1+($X$2*K1939*I$8)^2))),           V_rtHz(J1939)/($X$2*I$8*(J1939*H$1017+J1939+K1939)),V_rtHz(K1939)*SQRT(Sum_Sq(J1939*I$8*$X$2*H$1017,1))/($X$2*I$8*(J1939*H$1017+J1939+K1939))))/SQRT(Sum_Sq(1/(1+$A1939)+$AC$2/$I$2-1/(1+(1+K1939/J1939)/H$1017),$X$2/$I$2)),IF(K1940&lt;0,"A",H1940))</f>
        <v>2.302374179350555E-6</v>
      </c>
      <c r="J1939" s="13">
        <f t="shared" si="736"/>
        <v>837.12926279555393</v>
      </c>
      <c r="K1939" s="12">
        <f t="shared" si="760"/>
        <v>37172.764250225453</v>
      </c>
      <c r="M1939" s="13">
        <f>IF(P1939&gt;0,SQRT(Sum_Sq($AI$2,V_rtHz($AH$2)/(1+1/$A1939),V_rtHz($AH$2*$A1939)/(1+$A1939),$AN$2*$AH$2/(1+1/$A1939),$AM$2*SQRT(Sum_Sq(P1939,1/($X$2*N$8*(1+M$1017+P1939/O1939))))/SQRT(Sum_Sq($X$2*P1939*N$8,1)),                   $AQ$2*SQRT(Sum_Sq($AH$2/(1+1/$A1939)+P1939*( 1/(M$1017+1+P1939/O1939)-1)/(1+($X$2*P1939*N$8)^2), (P1939^2*N$8*$X$2+1/($X$2*N$8*(M$1017+1+P1939/O1939           )))/(1+($X$2*P1939*N$8)^2))),           V_rtHz(O1939)/($X$2*N$8*(O1939*M$1017+O1939+P1939)),V_rtHz(P1939)*SQRT(Sum_Sq(O1939*N$8*$X$2*M$1017,1))/($X$2*N$8*(O1939*M$1017+O1939+P1939))))/SQRT(Sum_Sq(1/(1+$A1939)+$AC$2/$I$2-1/(1+(1+P1939/O1939)/M$1017),$X$2/$I$2)),IF(P1940&lt;0,"A",M1940))</f>
        <v>3.0551908476195673E-6</v>
      </c>
      <c r="O1939" s="13">
        <f t="shared" si="737"/>
        <v>830.60297053481418</v>
      </c>
      <c r="P1939" s="12">
        <f t="shared" si="761"/>
        <v>118474.23166878782</v>
      </c>
      <c r="R1939" s="13">
        <f>IF(U1939&gt;0,SQRT(Sum_Sq($AI$2,V_rtHz($AH$2)/(1+1/$A1939),V_rtHz($AH$2*$A1939)/(1+$A1939),$AN$2*$AH$2/(1+1/$A1939),$AM$2*SQRT(Sum_Sq(U1939,1/($X$2*S$8*(1+R$1017+U1939/T1939))))/SQRT(Sum_Sq($X$2*U1939*S$8,1)),                   $AQ$2*SQRT(Sum_Sq($AH$2/(1+1/$A1939)+U1939*( 1/(R$1017+1+U1939/T1939)-1)/(1+($X$2*U1939*S$8)^2), (U1939^2*S$8*$X$2+1/($X$2*S$8*(R$1017+1+U1939/T1939           )))/(1+($X$2*U1939*S$8)^2))),           V_rtHz(T1939)/($X$2*S$8*(T1939*R$1017+T1939+U1939)),V_rtHz(U1939)*SQRT(Sum_Sq(T1939*S$8*$X$2*R$1017,1))/($X$2*S$8*(T1939*R$1017+T1939+U1939))))/SQRT(Sum_Sq(1/(1+$A1939)+$AC$2/$I$2-1/(1+(1+U1939/T1939)/R$1017),$X$2/$I$2)),IF(U1940&lt;0,"A",R1940))</f>
        <v>4.7152978375140356E-6</v>
      </c>
      <c r="T1939" s="13">
        <f t="shared" si="738"/>
        <v>828.57098419627062</v>
      </c>
      <c r="U1939" s="12">
        <f t="shared" si="762"/>
        <v>375567.20337062719</v>
      </c>
      <c r="X1939" s="13">
        <f>IF(AA1939&gt;0,SQRT(Sum_Sq($AI$2,V_rtHz($AH$2)/(1+1/$A1939),V_rtHz($AH$2*$A1939)/(1+$A1939),$AN$2*$AH$2/(1+1/$A1939),$AM$2*SQRT(Sum_Sq(AA1939,1/($X$2*Y$8*(1+X$1017+AA1939/Z1939))))/SQRT(Sum_Sq($X$2*AA1939*Y$8,1)),                   $AQ$2*SQRT(Sum_Sq($AH$2/(1+1/$A1939)+AA1939*( 1/(X$1017+1+AA1939/Z1939)-1)/(1+($X$2*AA1939*Y$8)^2), (AA1939^2*Y$8*$X$2+1/($X$2*Y$8*(X$1017+1+AA1939/Z1939           )))/(1+($X$2*AA1939*Y$8)^2))),           V_rtHz(Z1939)/($X$2*Y$8*(Z1939*X$1017+Z1939+AA1939)),V_rtHz(AA1939)*SQRT(Sum_Sq(Z1939*Y$8*$X$2*X$1017,1))/($X$2*Y$8*(Z1939*X$1017+Z1939+AA1939))))/SQRT(Sum_Sq(1/(1+$A1939)+$AC$2/$I$2-1/(1+(1+AA1939/Z1939)/X$1017),$X$2/$I$2)),IF(AA1940&lt;0,"A",X1940))</f>
        <v>7.9421139529114188E-6</v>
      </c>
      <c r="Z1939" s="13">
        <f t="shared" si="739"/>
        <v>827.93153588717769</v>
      </c>
      <c r="AA1939" s="12">
        <f t="shared" si="763"/>
        <v>1188565.0502547659</v>
      </c>
      <c r="AC1939" s="13">
        <f>IF(AF1939&gt;0,SQRT(Sum_Sq($AI$2,V_rtHz($AH$2)/(1+1/$A1939),V_rtHz($AH$2*$A1939)/(1+$A1939),$AN$2*$AH$2/(1+1/$A1939),$AM$2*SQRT(Sum_Sq(AF1939,1/($X$2*AD$8*(1+AC$1017+AF1939/AE1939))))/SQRT(Sum_Sq($X$2*AF1939*AD$8,1)),                   $AQ$2*SQRT(Sum_Sq($AH$2/(1+1/$A1939)+AF1939*( 1/(AC$1017+1+AF1939/AE1939)-1)/(1+($X$2*AF1939*AD$8)^2), (AF1939^2*AD$8*$X$2+1/($X$2*AD$8*(AC$1017+1+AF1939/AE1939           )))/(1+($X$2*AF1939*AD$8)^2))),           V_rtHz(AE1939)/($X$2*AD$8*(AE1939*AC$1017+AE1939+AF1939)),V_rtHz(AF1939)*SQRT(Sum_Sq(AE1939*AD$8*$X$2*AC$1017,1))/($X$2*AD$8*(AE1939*AC$1017+AE1939+AF1939))))/SQRT(Sum_Sq(1/(1+$A1939)+$AC$2/$I$2-1/(1+(1+AF1939/AE1939)/AC$1017),$X$2/$I$2)),IF(AF1940&lt;0,"A",AC1940))</f>
        <v>1.386732133992375E-5</v>
      </c>
      <c r="AE1939" s="13">
        <f t="shared" si="740"/>
        <v>827.72963497789499</v>
      </c>
      <c r="AF1939" s="12">
        <f t="shared" si="764"/>
        <v>3759489.5021120273</v>
      </c>
      <c r="AG1939" s="13"/>
      <c r="AH1939" s="13">
        <f>IF(AK1939&gt;0,SQRT(Sum_Sq($AI$2,V_rtHz($AH$2)/(1+1/$A1939),V_rtHz($AH$2*$A1939)/(1+$A1939),$AN$2*$AH$2/(1+1/$A1939),$AM$2*SQRT(Sum_Sq(AK1939,1/($X$2*AI$8*(1+AH$1017+AK1939/AJ1939))))/SQRT(Sum_Sq($X$2*AK1939*AI$8,1)),                   $AQ$2*SQRT(Sum_Sq($AH$2/(1+1/$A1939)+AK1939*( 1/(AH$1017+1+AK1939/AJ1939)-1)/(1+($X$2*AK1939*AI$8)^2), (AK1939^2*AI$8*$X$2+1/($X$2*AI$8*(AH$1017+1+AK1939/AJ1939           )))/(1+($X$2*AK1939*AI$8)^2))),           V_rtHz(AJ1939)/($X$2*AI$8*(AJ1939*AH$1017+AJ1939+AK1939)),V_rtHz(AK1939)*SQRT(Sum_Sq(AJ1939*AI$8*$X$2*AH$1017,1))/($X$2*AI$8*(AJ1939*AH$1017+AJ1939+AK1939))))/SQRT(Sum_Sq(1/(1+$A1939)+$AC$2/$I$2-1/(1+(1+AK1939/AJ1939)/AH$1017),$X$2/$I$2)),IF(AK1940&lt;0,"A",AH1940))</f>
        <v>2.4525366826134938E-5</v>
      </c>
      <c r="AI1939" s="13"/>
      <c r="AJ1939" s="13">
        <f t="shared" si="741"/>
        <v>827.66581928735923</v>
      </c>
      <c r="AK1939" s="12">
        <f t="shared" si="765"/>
        <v>11889466.311494427</v>
      </c>
      <c r="AM1939" s="13">
        <f>IF(AP1939&gt;0,SQRT(Sum_Sq($AI$2,V_rtHz($AH$2)/(1+1/$A1939),V_rtHz($AH$2*$A1939)/(1+$A1939),$AN$2*$AH$2/(1+1/$A1939),$AM$2*SQRT(Sum_Sq(AP1939,1/($X$2*AN$8*(1+AM$1017+AP1939/AO1939))))/SQRT(Sum_Sq($X$2*AP1939*AN$8,1)),                   $AQ$2*SQRT(Sum_Sq($AH$2/(1+1/$A1939)+AP1939*( 1/(AM$1017+1+AP1939/AO1939)-1)/(1+($X$2*AP1939*AN$8)^2), (AP1939^2*AN$8*$X$2+1/($X$2*AN$8*(AM$1017+1+AP1939/AO1939           )))/(1+($X$2*AP1939*AN$8)^2))),           V_rtHz(AO1939)/($X$2*AN$8*(AO1939*AM$1017+AO1939+AP1939)),V_rtHz(AP1939)*SQRT(Sum_Sq(AO1939*AN$8*$X$2*AM$1017,1))/($X$2*AN$8*(AO1939*AM$1017+AO1939+AP1939))))/SQRT(Sum_Sq(1/(1+$A1939)+$AC$2/$I$2-1/(1+(1+AP1939/AO1939)/AM$1017),$X$2/$I$2)),IF(AP1940&lt;0,"A",AM1940))</f>
        <v>4.3598962563883579E-5</v>
      </c>
      <c r="AO1939" s="13">
        <f t="shared" si="742"/>
        <v>827.64564209059733</v>
      </c>
      <c r="AP1939" s="12">
        <f t="shared" si="766"/>
        <v>37598710.305850707</v>
      </c>
      <c r="AR1939" s="13">
        <f t="shared" si="743"/>
        <v>31506.815879885424</v>
      </c>
      <c r="AS1939" s="13">
        <f t="shared" si="744"/>
        <v>0.34465664218175168</v>
      </c>
      <c r="AV1939" s="13"/>
      <c r="AW1939" s="13">
        <f t="shared" si="745"/>
        <v>9963.3300000000036</v>
      </c>
      <c r="AX1939" s="13">
        <f t="shared" si="746"/>
        <v>1.089899999999993</v>
      </c>
      <c r="AZ1939" s="13"/>
      <c r="BA1939" s="13"/>
      <c r="BB1939" s="13">
        <f t="shared" si="747"/>
        <v>3150.681587988543</v>
      </c>
      <c r="BC1939" s="13">
        <f t="shared" si="748"/>
        <v>3.4465664218174945</v>
      </c>
      <c r="BD1939" s="13"/>
      <c r="BE1939" s="13"/>
      <c r="BG1939" s="13">
        <f t="shared" si="749"/>
        <v>996.3330000000002</v>
      </c>
      <c r="BH1939" s="13">
        <f t="shared" si="750"/>
        <v>10.899000000000047</v>
      </c>
      <c r="BI1939" s="13"/>
      <c r="BL1939" s="13">
        <f t="shared" si="751"/>
        <v>315.06815879885437</v>
      </c>
      <c r="BM1939" s="13">
        <f t="shared" si="752"/>
        <v>34.465664218174894</v>
      </c>
      <c r="BP1939" s="13"/>
      <c r="BQ1939" s="13">
        <f t="shared" si="753"/>
        <v>99.633300000000006</v>
      </c>
      <c r="BR1939" s="13">
        <f t="shared" si="754"/>
        <v>108.99000000000012</v>
      </c>
      <c r="BT1939" s="13"/>
      <c r="BU1939" s="13"/>
      <c r="BV1939" s="13">
        <f t="shared" si="755"/>
        <v>31.50681587988543</v>
      </c>
      <c r="BW1939" s="13">
        <f t="shared" si="756"/>
        <v>344.65664218175368</v>
      </c>
      <c r="CA1939" s="13">
        <f t="shared" si="757"/>
        <v>9.9633299999999991</v>
      </c>
      <c r="CB1939" s="13">
        <f t="shared" si="758"/>
        <v>1089.9000000000001</v>
      </c>
    </row>
    <row r="1940" spans="1:80" x14ac:dyDescent="0.3">
      <c r="A1940" s="13">
        <f t="shared" si="734"/>
        <v>3.5974933515574206</v>
      </c>
      <c r="C1940" s="13">
        <f>IF(F1940&gt;0,SQRT(Sum_Sq($AI$2,V_rtHz($AH$2)/(1+1/$A1940),V_rtHz($AH$2*$A1940)/(1+$A1940),$AN$2*$AH$2/(1+1/$A1940),$AM$2*SQRT(Sum_Sq(F1940,1/($X$2*D$8*(1+C$1017+F1940/E1940))))/SQRT(Sum_Sq($X$2*F1940*D$8,1)),                   $AQ$2*SQRT(Sum_Sq($AH$2/(1+1/$A1940)+F1940*( 1/(C$1017+1+F1940/E1940)-1)/(1+($X$2*F1940*D$8)^2), (F1940^2*D$8*$X$2+1/($X$2*D$8*(C$1017+1+F1940/E1940           )))/(1+($X$2*F1940*D$8)^2))),           V_rtHz(E1940)/($X$2*D$8*(E1940*C$1017+E1940+F1940)),V_rtHz(F1940)*SQRT(Sum_Sq(E1940*D$8*$X$2*C$1017,1))/($X$2*D$8*(E1940*C$1017+E1940+F1940))))/SQRT(Sum_Sq(1/(1+$A1940)+$AC$2/$I$2-1/(1+(1+F1940/E1940)/C$1017),$X$2/$I$2)),IF(F1941&lt;0,"A",C1941))</f>
        <v>2.0749364012905103E-6</v>
      </c>
      <c r="E1940" s="13">
        <f t="shared" si="735"/>
        <v>852.62250694928264</v>
      </c>
      <c r="F1940" s="12">
        <f t="shared" si="759"/>
        <v>11541.455679843843</v>
      </c>
      <c r="H1940" s="13">
        <f>IF(K1940&gt;0,SQRT(Sum_Sq($AI$2,V_rtHz($AH$2)/(1+1/$A1940),V_rtHz($AH$2*$A1940)/(1+$A1940),$AN$2*$AH$2/(1+1/$A1940),$AM$2*SQRT(Sum_Sq(K1940,1/($X$2*I$8*(1+H$1017+K1940/J1940))))/SQRT(Sum_Sq($X$2*K1940*I$8,1)),                   $AQ$2*SQRT(Sum_Sq($AH$2/(1+1/$A1940)+K1940*( 1/(H$1017+1+K1940/J1940)-1)/(1+($X$2*K1940*I$8)^2), (K1940^2*I$8*$X$2+1/($X$2*I$8*(H$1017+1+K1940/J1940           )))/(1+($X$2*K1940*I$8)^2))),           V_rtHz(J1940)/($X$2*I$8*(J1940*H$1017+J1940+K1940)),V_rtHz(K1940)*SQRT(Sum_Sq(J1940*I$8*$X$2*H$1017,1))/($X$2*I$8*(J1940*H$1017+J1940+K1940))))/SQRT(Sum_Sq(1/(1+$A1940)+$AC$2/$I$2-1/(1+(1+K1940/J1940)/H$1017),$X$2/$I$2)),IF(K1941&lt;0,"A",H1941))</f>
        <v>2.3357053266523085E-6</v>
      </c>
      <c r="J1940" s="13">
        <f t="shared" si="736"/>
        <v>831.37588057227708</v>
      </c>
      <c r="K1940" s="12">
        <f t="shared" si="760"/>
        <v>37430.011454558698</v>
      </c>
      <c r="M1940" s="13">
        <f>IF(P1940&gt;0,SQRT(Sum_Sq($AI$2,V_rtHz($AH$2)/(1+1/$A1940),V_rtHz($AH$2*$A1940)/(1+$A1940),$AN$2*$AH$2/(1+1/$A1940),$AM$2*SQRT(Sum_Sq(P1940,1/($X$2*N$8*(1+M$1017+P1940/O1940))))/SQRT(Sum_Sq($X$2*P1940*N$8,1)),                   $AQ$2*SQRT(Sum_Sq($AH$2/(1+1/$A1940)+P1940*( 1/(M$1017+1+P1940/O1940)-1)/(1+($X$2*P1940*N$8)^2), (P1940^2*N$8*$X$2+1/($X$2*N$8*(M$1017+1+P1940/O1940           )))/(1+($X$2*P1940*N$8)^2))),           V_rtHz(O1940)/($X$2*N$8*(O1940*M$1017+O1940+P1940)),V_rtHz(P1940)*SQRT(Sum_Sq(O1940*N$8*$X$2*M$1017,1))/($X$2*N$8*(O1940*M$1017+O1940+P1940))))/SQRT(Sum_Sq(1/(1+$A1940)+$AC$2/$I$2-1/(1+(1+P1940/O1940)/M$1017),$X$2/$I$2)),IF(P1941&lt;0,"A",M1941))</f>
        <v>3.0972610358724297E-6</v>
      </c>
      <c r="O1940" s="13">
        <f t="shared" si="737"/>
        <v>824.98326206578463</v>
      </c>
      <c r="P1940" s="12">
        <f t="shared" si="761"/>
        <v>119281.26700354562</v>
      </c>
      <c r="R1940" s="13">
        <f>IF(U1940&gt;0,SQRT(Sum_Sq($AI$2,V_rtHz($AH$2)/(1+1/$A1940),V_rtHz($AH$2*$A1940)/(1+$A1940),$AN$2*$AH$2/(1+1/$A1940),$AM$2*SQRT(Sum_Sq(U1940,1/($X$2*S$8*(1+R$1017+U1940/T1940))))/SQRT(Sum_Sq($X$2*U1940*S$8,1)),                   $AQ$2*SQRT(Sum_Sq($AH$2/(1+1/$A1940)+U1940*( 1/(R$1017+1+U1940/T1940)-1)/(1+($X$2*U1940*S$8)^2), (U1940^2*S$8*$X$2+1/($X$2*S$8*(R$1017+1+U1940/T1940           )))/(1+($X$2*U1940*S$8)^2))),           V_rtHz(T1940)/($X$2*S$8*(T1940*R$1017+T1940+U1940)),V_rtHz(U1940)*SQRT(Sum_Sq(T1940*S$8*$X$2*R$1017,1))/($X$2*S$8*(T1940*R$1017+T1940+U1940))))/SQRT(Sum_Sq(1/(1+$A1940)+$AC$2/$I$2-1/(1+(1+U1940/T1940)/R$1017),$X$2/$I$2)),IF(U1941&lt;0,"A",R1941))</f>
        <v>4.7775521009987756E-6</v>
      </c>
      <c r="T1940" s="13">
        <f t="shared" si="738"/>
        <v>822.99246974312894</v>
      </c>
      <c r="U1940" s="12">
        <f t="shared" si="762"/>
        <v>378112.92176922079</v>
      </c>
      <c r="X1940" s="13">
        <f>IF(AA1940&gt;0,SQRT(Sum_Sq($AI$2,V_rtHz($AH$2)/(1+1/$A1940),V_rtHz($AH$2*$A1940)/(1+$A1940),$AN$2*$AH$2/(1+1/$A1940),$AM$2*SQRT(Sum_Sq(AA1940,1/($X$2*Y$8*(1+X$1017+AA1940/Z1940))))/SQRT(Sum_Sq($X$2*AA1940*Y$8,1)),                   $AQ$2*SQRT(Sum_Sq($AH$2/(1+1/$A1940)+AA1940*( 1/(X$1017+1+AA1940/Z1940)-1)/(1+($X$2*AA1940*Y$8)^2), (AA1940^2*Y$8*$X$2+1/($X$2*Y$8*(X$1017+1+AA1940/Z1940           )))/(1+($X$2*AA1940*Y$8)^2))),           V_rtHz(Z1940)/($X$2*Y$8*(Z1940*X$1017+Z1940+AA1940)),V_rtHz(AA1940)*SQRT(Sum_Sq(Z1940*Y$8*$X$2*X$1017,1))/($X$2*Y$8*(Z1940*X$1017+Z1940+AA1940))))/SQRT(Sum_Sq(1/(1+$A1940)+$AC$2/$I$2-1/(1+(1+AA1940/Z1940)/X$1017),$X$2/$I$2)),IF(AA1941&lt;0,"A",X1941))</f>
        <v>8.0448371716326166E-6</v>
      </c>
      <c r="Z1940" s="13">
        <f t="shared" si="739"/>
        <v>822.36594315253251</v>
      </c>
      <c r="AA1940" s="12">
        <f t="shared" si="763"/>
        <v>1196608.9984063543</v>
      </c>
      <c r="AC1940" s="13">
        <f>IF(AF1940&gt;0,SQRT(Sum_Sq($AI$2,V_rtHz($AH$2)/(1+1/$A1940),V_rtHz($AH$2*$A1940)/(1+$A1940),$AN$2*$AH$2/(1+1/$A1940),$AM$2*SQRT(Sum_Sq(AF1940,1/($X$2*AD$8*(1+AC$1017+AF1940/AE1940))))/SQRT(Sum_Sq($X$2*AF1940*AD$8,1)),                   $AQ$2*SQRT(Sum_Sq($AH$2/(1+1/$A1940)+AF1940*( 1/(AC$1017+1+AF1940/AE1940)-1)/(1+($X$2*AF1940*AD$8)^2), (AF1940^2*AD$8*$X$2+1/($X$2*AD$8*(AC$1017+1+AF1940/AE1940           )))/(1+($X$2*AF1940*AD$8)^2))),           V_rtHz(AE1940)/($X$2*AD$8*(AE1940*AC$1017+AE1940+AF1940)),V_rtHz(AF1940)*SQRT(Sum_Sq(AE1940*AD$8*$X$2*AC$1017,1))/($X$2*AD$8*(AE1940*AC$1017+AE1940+AF1940))))/SQRT(Sum_Sq(1/(1+$A1940)+$AC$2/$I$2-1/(1+(1+AF1940/AE1940)/AC$1017),$X$2/$I$2)),IF(AF1941&lt;0,"A",AC1941))</f>
        <v>1.4045327357232515E-5</v>
      </c>
      <c r="AE1940" s="13">
        <f t="shared" si="740"/>
        <v>822.16811803719941</v>
      </c>
      <c r="AF1940" s="12">
        <f t="shared" si="764"/>
        <v>3784920.3891723021</v>
      </c>
      <c r="AG1940" s="13"/>
      <c r="AH1940" s="13">
        <f>IF(AK1940&gt;0,SQRT(Sum_Sq($AI$2,V_rtHz($AH$2)/(1+1/$A1940),V_rtHz($AH$2*$A1940)/(1+$A1940),$AN$2*$AH$2/(1+1/$A1940),$AM$2*SQRT(Sum_Sq(AK1940,1/($X$2*AI$8*(1+AH$1017+AK1940/AJ1940))))/SQRT(Sum_Sq($X$2*AK1940*AI$8,1)),                   $AQ$2*SQRT(Sum_Sq($AH$2/(1+1/$A1940)+AK1940*( 1/(AH$1017+1+AK1940/AJ1940)-1)/(1+($X$2*AK1940*AI$8)^2), (AK1940^2*AI$8*$X$2+1/($X$2*AI$8*(AH$1017+1+AK1940/AJ1940           )))/(1+($X$2*AK1940*AI$8)^2))),           V_rtHz(AJ1940)/($X$2*AI$8*(AJ1940*AH$1017+AJ1940+AK1940)),V_rtHz(AK1940)*SQRT(Sum_Sq(AJ1940*AI$8*$X$2*AH$1017,1))/($X$2*AI$8*(AJ1940*AH$1017+AJ1940+AK1940))))/SQRT(Sum_Sq(1/(1+$A1940)+$AC$2/$I$2-1/(1+(1+AK1940/AJ1940)/AH$1017),$X$2/$I$2)),IF(AK1941&lt;0,"A",AH1941))</f>
        <v>2.4839462935214509E-5</v>
      </c>
      <c r="AI1940" s="13"/>
      <c r="AJ1940" s="13">
        <f t="shared" si="741"/>
        <v>822.10559018732602</v>
      </c>
      <c r="AK1940" s="12">
        <f t="shared" si="765"/>
        <v>11969879.530134592</v>
      </c>
      <c r="AM1940" s="13">
        <f>IF(AP1940&gt;0,SQRT(Sum_Sq($AI$2,V_rtHz($AH$2)/(1+1/$A1940),V_rtHz($AH$2*$A1940)/(1+$A1940),$AN$2*$AH$2/(1+1/$A1940),$AM$2*SQRT(Sum_Sq(AP1940,1/($X$2*AN$8*(1+AM$1017+AP1940/AO1940))))/SQRT(Sum_Sq($X$2*AP1940*AN$8,1)),                   $AQ$2*SQRT(Sum_Sq($AH$2/(1+1/$A1940)+AP1940*( 1/(AM$1017+1+AP1940/AO1940)-1)/(1+($X$2*AP1940*AN$8)^2), (AP1940^2*AN$8*$X$2+1/($X$2*AN$8*(AM$1017+1+AP1940/AO1940           )))/(1+($X$2*AP1940*AN$8)^2))),           V_rtHz(AO1940)/($X$2*AN$8*(AO1940*AM$1017+AO1940+AP1940)),V_rtHz(AP1940)*SQRT(Sum_Sq(AO1940*AN$8*$X$2*AM$1017,1))/($X$2*AN$8*(AO1940*AM$1017+AO1940+AP1940))))/SQRT(Sum_Sq(1/(1+$A1940)+$AC$2/$I$2-1/(1+(1+AP1940/AO1940)/AM$1017),$X$2/$I$2)),IF(AP1941&lt;0,"A",AM1941))</f>
        <v>4.4157345667848143E-5</v>
      </c>
      <c r="AO1940" s="13">
        <f t="shared" si="742"/>
        <v>822.08582013776891</v>
      </c>
      <c r="AP1940" s="12">
        <f t="shared" si="766"/>
        <v>37852992.924326569</v>
      </c>
      <c r="AR1940" s="13">
        <f t="shared" si="743"/>
        <v>31506.815879885424</v>
      </c>
      <c r="AS1940" s="13">
        <f t="shared" si="744"/>
        <v>0.34465664218175279</v>
      </c>
      <c r="AV1940" s="13"/>
      <c r="AW1940" s="13">
        <f t="shared" si="745"/>
        <v>9963.3300000000036</v>
      </c>
      <c r="AX1940" s="13">
        <f t="shared" si="746"/>
        <v>1.089899999999993</v>
      </c>
      <c r="AZ1940" s="13"/>
      <c r="BA1940" s="13"/>
      <c r="BB1940" s="13">
        <f t="shared" si="747"/>
        <v>3150.681587988543</v>
      </c>
      <c r="BC1940" s="13">
        <f t="shared" si="748"/>
        <v>3.4465664218174807</v>
      </c>
      <c r="BD1940" s="13"/>
      <c r="BE1940" s="13"/>
      <c r="BG1940" s="13">
        <f t="shared" si="749"/>
        <v>996.3330000000002</v>
      </c>
      <c r="BH1940" s="13">
        <f t="shared" si="750"/>
        <v>10.899000000000013</v>
      </c>
      <c r="BI1940" s="13"/>
      <c r="BL1940" s="13">
        <f t="shared" si="751"/>
        <v>315.06815879885437</v>
      </c>
      <c r="BM1940" s="13">
        <f t="shared" si="752"/>
        <v>34.465664218175149</v>
      </c>
      <c r="BP1940" s="13"/>
      <c r="BQ1940" s="13">
        <f t="shared" si="753"/>
        <v>99.633300000000006</v>
      </c>
      <c r="BR1940" s="13">
        <f t="shared" si="754"/>
        <v>108.99000000000012</v>
      </c>
      <c r="BT1940" s="13"/>
      <c r="BU1940" s="13"/>
      <c r="BV1940" s="13">
        <f t="shared" si="755"/>
        <v>31.50681587988543</v>
      </c>
      <c r="BW1940" s="13">
        <f t="shared" si="756"/>
        <v>344.6566421817526</v>
      </c>
      <c r="CA1940" s="13">
        <f t="shared" si="757"/>
        <v>9.9633299999999974</v>
      </c>
      <c r="CB1940" s="13">
        <f t="shared" si="758"/>
        <v>1089.9000000000083</v>
      </c>
    </row>
    <row r="1941" spans="1:80" x14ac:dyDescent="0.3">
      <c r="A1941" s="13">
        <f t="shared" si="734"/>
        <v>3.6475394692560776</v>
      </c>
      <c r="C1941" s="13">
        <f>IF(F1941&gt;0,SQRT(Sum_Sq($AI$2,V_rtHz($AH$2)/(1+1/$A1941),V_rtHz($AH$2*$A1941)/(1+$A1941),$AN$2*$AH$2/(1+1/$A1941),$AM$2*SQRT(Sum_Sq(F1941,1/($X$2*D$8*(1+C$1017+F1941/E1941))))/SQRT(Sum_Sq($X$2*F1941*D$8,1)),                   $AQ$2*SQRT(Sum_Sq($AH$2/(1+1/$A1941)+F1941*( 1/(C$1017+1+F1941/E1941)-1)/(1+($X$2*F1941*D$8)^2), (F1941^2*D$8*$X$2+1/($X$2*D$8*(C$1017+1+F1941/E1941           )))/(1+($X$2*F1941*D$8)^2))),           V_rtHz(E1941)/($X$2*D$8*(E1941*C$1017+E1941+F1941)),V_rtHz(F1941)*SQRT(Sum_Sq(E1941*D$8*$X$2*C$1017,1))/($X$2*D$8*(E1941*C$1017+E1941+F1941))))/SQRT(Sum_Sq(1/(1+$A1941)+$AC$2/$I$2-1/(1+(1+F1941/E1941)/C$1017),$X$2/$I$2)),IF(F1942&lt;0,"A",C1942))</f>
        <v>2.1056396082080198E-6</v>
      </c>
      <c r="E1941" s="13">
        <f t="shared" si="735"/>
        <v>846.45970723414121</v>
      </c>
      <c r="F1941" s="12">
        <f t="shared" si="759"/>
        <v>11625.485290666633</v>
      </c>
      <c r="H1941" s="13">
        <f>IF(K1941&gt;0,SQRT(Sum_Sq($AI$2,V_rtHz($AH$2)/(1+1/$A1941),V_rtHz($AH$2*$A1941)/(1+$A1941),$AN$2*$AH$2/(1+1/$A1941),$AM$2*SQRT(Sum_Sq(K1941,1/($X$2*I$8*(1+H$1017+K1941/J1941))))/SQRT(Sum_Sq($X$2*K1941*I$8,1)),                   $AQ$2*SQRT(Sum_Sq($AH$2/(1+1/$A1941)+K1941*( 1/(H$1017+1+K1941/J1941)-1)/(1+($X$2*K1941*I$8)^2), (K1941^2*I$8*$X$2+1/($X$2*I$8*(H$1017+1+K1941/J1941           )))/(1+($X$2*K1941*I$8)^2))),           V_rtHz(J1941)/($X$2*I$8*(J1941*H$1017+J1941+K1941)),V_rtHz(K1941)*SQRT(Sum_Sq(J1941*I$8*$X$2*H$1017,1))/($X$2*I$8*(J1941*H$1017+J1941+K1941))))/SQRT(Sum_Sq(1/(1+$A1941)+$AC$2/$I$2-1/(1+(1+K1941/J1941)/H$1017),$X$2/$I$2)),IF(K1942&lt;0,"A",H1942))</f>
        <v>2.3696534339217344E-6</v>
      </c>
      <c r="J1941" s="13">
        <f t="shared" si="736"/>
        <v>825.66286619848142</v>
      </c>
      <c r="K1941" s="12">
        <f t="shared" si="760"/>
        <v>37689.001173250763</v>
      </c>
      <c r="M1941" s="13">
        <f>IF(P1941&gt;0,SQRT(Sum_Sq($AI$2,V_rtHz($AH$2)/(1+1/$A1941),V_rtHz($AH$2*$A1941)/(1+$A1941),$AN$2*$AH$2/(1+1/$A1941),$AM$2*SQRT(Sum_Sq(P1941,1/($X$2*N$8*(1+M$1017+P1941/O1941))))/SQRT(Sum_Sq($X$2*P1941*N$8,1)),                   $AQ$2*SQRT(Sum_Sq($AH$2/(1+1/$A1941)+P1941*( 1/(M$1017+1+P1941/O1941)-1)/(1+($X$2*P1941*N$8)^2), (P1941^2*N$8*$X$2+1/($X$2*N$8*(M$1017+1+P1941/O1941           )))/(1+($X$2*P1941*N$8)^2))),           V_rtHz(O1941)/($X$2*N$8*(O1941*M$1017+O1941+P1941)),V_rtHz(P1941)*SQRT(Sum_Sq(O1941*N$8*$X$2*M$1017,1))/($X$2*N$8*(O1941*M$1017+O1941+P1941))))/SQRT(Sum_Sq(1/(1+$A1941)+$AC$2/$I$2-1/(1+(1+P1941/O1941)/M$1017),$X$2/$I$2)),IF(P1942&lt;0,"A",M1942))</f>
        <v>3.1400786094614695E-6</v>
      </c>
      <c r="O1941" s="13">
        <f t="shared" si="737"/>
        <v>819.40117140905738</v>
      </c>
      <c r="P1941" s="12">
        <f t="shared" si="761"/>
        <v>120093.85901499967</v>
      </c>
      <c r="R1941" s="13">
        <f>IF(U1941&gt;0,SQRT(Sum_Sq($AI$2,V_rtHz($AH$2)/(1+1/$A1941),V_rtHz($AH$2*$A1941)/(1+$A1941),$AN$2*$AH$2/(1+1/$A1941),$AM$2*SQRT(Sum_Sq(U1941,1/($X$2*S$8*(1+R$1017+U1941/T1941))))/SQRT(Sum_Sq($X$2*U1941*S$8,1)),                   $AQ$2*SQRT(Sum_Sq($AH$2/(1+1/$A1941)+U1941*( 1/(R$1017+1+U1941/T1941)-1)/(1+($X$2*U1941*S$8)^2), (U1941^2*S$8*$X$2+1/($X$2*S$8*(R$1017+1+U1941/T1941           )))/(1+($X$2*U1941*S$8)^2))),           V_rtHz(T1941)/($X$2*S$8*(T1941*R$1017+T1941+U1941)),V_rtHz(U1941)*SQRT(Sum_Sq(T1941*S$8*$X$2*R$1017,1))/($X$2*S$8*(T1941*R$1017+T1941+U1941))))/SQRT(Sum_Sq(1/(1+$A1941)+$AC$2/$I$2-1/(1+(1+U1941/T1941)/R$1017),$X$2/$I$2)),IF(U1942&lt;0,"A",R1942))</f>
        <v>4.8408708626659687E-6</v>
      </c>
      <c r="T1941" s="13">
        <f t="shared" si="738"/>
        <v>817.45074001123339</v>
      </c>
      <c r="U1941" s="12">
        <f t="shared" si="762"/>
        <v>380676.25619173731</v>
      </c>
      <c r="X1941" s="13">
        <f>IF(AA1941&gt;0,SQRT(Sum_Sq($AI$2,V_rtHz($AH$2)/(1+1/$A1941),V_rtHz($AH$2*$A1941)/(1+$A1941),$AN$2*$AH$2/(1+1/$A1941),$AM$2*SQRT(Sum_Sq(AA1941,1/($X$2*Y$8*(1+X$1017+AA1941/Z1941))))/SQRT(Sum_Sq($X$2*AA1941*Y$8,1)),                   $AQ$2*SQRT(Sum_Sq($AH$2/(1+1/$A1941)+AA1941*( 1/(X$1017+1+AA1941/Z1941)-1)/(1+($X$2*AA1941*Y$8)^2), (AA1941^2*Y$8*$X$2+1/($X$2*Y$8*(X$1017+1+AA1941/Z1941           )))/(1+($X$2*AA1941*Y$8)^2))),           V_rtHz(Z1941)/($X$2*Y$8*(Z1941*X$1017+Z1941+AA1941)),V_rtHz(AA1941)*SQRT(Sum_Sq(Z1941*Y$8*$X$2*X$1017,1))/($X$2*Y$8*(Z1941*X$1017+Z1941+AA1941))))/SQRT(Sum_Sq(1/(1+$A1941)+$AC$2/$I$2-1/(1+(1+AA1941/Z1941)/X$1017),$X$2/$I$2)),IF(AA1942&lt;0,"A",X1942))</f>
        <v>8.1492810383104207E-6</v>
      </c>
      <c r="Z1941" s="13">
        <f t="shared" si="739"/>
        <v>816.83687521730667</v>
      </c>
      <c r="AA1941" s="12">
        <f t="shared" si="763"/>
        <v>1204708.696944488</v>
      </c>
      <c r="AC1941" s="13">
        <f>IF(AF1941&gt;0,SQRT(Sum_Sq($AI$2,V_rtHz($AH$2)/(1+1/$A1941),V_rtHz($AH$2*$A1941)/(1+$A1941),$AN$2*$AH$2/(1+1/$A1941),$AM$2*SQRT(Sum_Sq(AF1941,1/($X$2*AD$8*(1+AC$1017+AF1941/AE1941))))/SQRT(Sum_Sq($X$2*AF1941*AD$8,1)),                   $AQ$2*SQRT(Sum_Sq($AH$2/(1+1/$A1941)+AF1941*( 1/(AC$1017+1+AF1941/AE1941)-1)/(1+($X$2*AF1941*AD$8)^2), (AF1941^2*AD$8*$X$2+1/($X$2*AD$8*(AC$1017+1+AF1941/AE1941           )))/(1+($X$2*AF1941*AD$8)^2))),           V_rtHz(AE1941)/($X$2*AD$8*(AE1941*AC$1017+AE1941+AF1941)),V_rtHz(AF1941)*SQRT(Sum_Sq(AE1941*AD$8*$X$2*AC$1017,1))/($X$2*AD$8*(AE1941*AC$1017+AE1941+AF1941))))/SQRT(Sum_Sq(1/(1+$A1941)+$AC$2/$I$2-1/(1+(1+AF1941/AE1941)/AC$1017),$X$2/$I$2)),IF(AF1942&lt;0,"A",AC1942))</f>
        <v>1.4226291374560128E-5</v>
      </c>
      <c r="AE1941" s="13">
        <f t="shared" si="740"/>
        <v>816.64304404991606</v>
      </c>
      <c r="AF1941" s="12">
        <f t="shared" si="764"/>
        <v>3810527.6178611638</v>
      </c>
      <c r="AG1941" s="13"/>
      <c r="AH1941" s="13">
        <f>IF(AK1941&gt;0,SQRT(Sum_Sq($AI$2,V_rtHz($AH$2)/(1+1/$A1941),V_rtHz($AH$2*$A1941)/(1+$A1941),$AN$2*$AH$2/(1+1/$A1941),$AM$2*SQRT(Sum_Sq(AK1941,1/($X$2*AI$8*(1+AH$1017+AK1941/AJ1941))))/SQRT(Sum_Sq($X$2*AK1941*AI$8,1)),                   $AQ$2*SQRT(Sum_Sq($AH$2/(1+1/$A1941)+AK1941*( 1/(AH$1017+1+AK1941/AJ1941)-1)/(1+($X$2*AK1941*AI$8)^2), (AK1941^2*AI$8*$X$2+1/($X$2*AI$8*(AH$1017+1+AK1941/AJ1941           )))/(1+($X$2*AK1941*AI$8)^2))),           V_rtHz(AJ1941)/($X$2*AI$8*(AJ1941*AH$1017+AJ1941+AK1941)),V_rtHz(AK1941)*SQRT(Sum_Sq(AJ1941*AI$8*$X$2*AH$1017,1))/($X$2*AI$8*(AJ1941*AH$1017+AJ1941+AK1941))))/SQRT(Sum_Sq(1/(1+$A1941)+$AC$2/$I$2-1/(1+(1+AK1941/AJ1941)/AH$1017),$X$2/$I$2)),IF(AK1942&lt;0,"A",AH1942))</f>
        <v>2.5158765612846055E-5</v>
      </c>
      <c r="AI1941" s="13"/>
      <c r="AJ1941" s="13">
        <f t="shared" si="741"/>
        <v>816.58177819344962</v>
      </c>
      <c r="AK1941" s="12">
        <f t="shared" si="765"/>
        <v>12050850.433330707</v>
      </c>
      <c r="AM1941" s="13">
        <f>IF(AP1941&gt;0,SQRT(Sum_Sq($AI$2,V_rtHz($AH$2)/(1+1/$A1941),V_rtHz($AH$2*$A1941)/(1+$A1941),$AN$2*$AH$2/(1+1/$A1941),$AM$2*SQRT(Sum_Sq(AP1941,1/($X$2*AN$8*(1+AM$1017+AP1941/AO1941))))/SQRT(Sum_Sq($X$2*AP1941*AN$8,1)),                   $AQ$2*SQRT(Sum_Sq($AH$2/(1+1/$A1941)+AP1941*( 1/(AM$1017+1+AP1941/AO1941)-1)/(1+($X$2*AP1941*AN$8)^2), (AP1941^2*AN$8*$X$2+1/($X$2*AN$8*(AM$1017+1+AP1941/AO1941           )))/(1+($X$2*AP1941*AN$8)^2))),           V_rtHz(AO1941)/($X$2*AN$8*(AO1941*AM$1017+AO1941+AP1941)),V_rtHz(AP1941)*SQRT(Sum_Sq(AO1941*AN$8*$X$2*AM$1017,1))/($X$2*AN$8*(AO1941*AM$1017+AO1941+AP1941))))/SQRT(Sum_Sq(1/(1+$A1941)+$AC$2/$I$2-1/(1+(1+AP1941/AO1941)/AM$1017),$X$2/$I$2)),IF(AP1942&lt;0,"A",AM1942))</f>
        <v>4.4724984137692415E-5</v>
      </c>
      <c r="AO1941" s="13">
        <f t="shared" si="742"/>
        <v>816.56240712094529</v>
      </c>
      <c r="AP1941" s="12">
        <f t="shared" si="766"/>
        <v>38109039.139558449</v>
      </c>
      <c r="AR1941" s="13">
        <f t="shared" si="743"/>
        <v>31506.815879885424</v>
      </c>
      <c r="AS1941" s="13">
        <f t="shared" si="744"/>
        <v>0.34465664218175279</v>
      </c>
      <c r="AV1941" s="13"/>
      <c r="AW1941" s="13">
        <f t="shared" si="745"/>
        <v>9963.3300000000036</v>
      </c>
      <c r="AX1941" s="13">
        <f t="shared" si="746"/>
        <v>1.089899999999993</v>
      </c>
      <c r="AZ1941" s="13"/>
      <c r="BA1941" s="13"/>
      <c r="BB1941" s="13">
        <f t="shared" si="747"/>
        <v>3150.681587988543</v>
      </c>
      <c r="BC1941" s="13">
        <f t="shared" si="748"/>
        <v>3.4465664218175083</v>
      </c>
      <c r="BD1941" s="13"/>
      <c r="BE1941" s="13"/>
      <c r="BG1941" s="13">
        <f t="shared" si="749"/>
        <v>996.3330000000002</v>
      </c>
      <c r="BH1941" s="13">
        <f t="shared" si="750"/>
        <v>10.899000000000083</v>
      </c>
      <c r="BI1941" s="13"/>
      <c r="BL1941" s="13">
        <f t="shared" si="751"/>
        <v>315.06815879885437</v>
      </c>
      <c r="BM1941" s="13">
        <f t="shared" si="752"/>
        <v>34.465664218175064</v>
      </c>
      <c r="BP1941" s="13"/>
      <c r="BQ1941" s="13">
        <f t="shared" si="753"/>
        <v>99.633300000000006</v>
      </c>
      <c r="BR1941" s="13">
        <f t="shared" si="754"/>
        <v>108.99000000000056</v>
      </c>
      <c r="BT1941" s="13"/>
      <c r="BU1941" s="13"/>
      <c r="BV1941" s="13">
        <f t="shared" si="755"/>
        <v>31.50681587988543</v>
      </c>
      <c r="BW1941" s="13">
        <f t="shared" si="756"/>
        <v>344.6566421817526</v>
      </c>
      <c r="CA1941" s="13">
        <f t="shared" si="757"/>
        <v>9.9633299999999991</v>
      </c>
      <c r="CB1941" s="13">
        <f t="shared" si="758"/>
        <v>1089.8999999999976</v>
      </c>
    </row>
    <row r="1942" spans="1:80" x14ac:dyDescent="0.3">
      <c r="A1942" s="13">
        <f t="shared" si="734"/>
        <v>3.6982817978026574</v>
      </c>
      <c r="C1942" s="13">
        <f>IF(F1942&gt;0,SQRT(Sum_Sq($AI$2,V_rtHz($AH$2)/(1+1/$A1942),V_rtHz($AH$2*$A1942)/(1+$A1942),$AN$2*$AH$2/(1+1/$A1942),$AM$2*SQRT(Sum_Sq(F1942,1/($X$2*D$8*(1+C$1017+F1942/E1942))))/SQRT(Sum_Sq($X$2*F1942*D$8,1)),                   $AQ$2*SQRT(Sum_Sq($AH$2/(1+1/$A1942)+F1942*( 1/(C$1017+1+F1942/E1942)-1)/(1+($X$2*F1942*D$8)^2), (F1942^2*D$8*$X$2+1/($X$2*D$8*(C$1017+1+F1942/E1942           )))/(1+($X$2*F1942*D$8)^2))),           V_rtHz(E1942)/($X$2*D$8*(E1942*C$1017+E1942+F1942)),V_rtHz(F1942)*SQRT(Sum_Sq(E1942*D$8*$X$2*C$1017,1))/($X$2*D$8*(E1942*C$1017+E1942+F1942))))/SQRT(Sum_Sq(1/(1+$A1942)+$AC$2/$I$2-1/(1+(1+F1942/E1942)/C$1017),$X$2/$I$2)),IF(F1943&lt;0,"A",C1943))</f>
        <v>2.1369273253071635E-6</v>
      </c>
      <c r="E1942" s="13">
        <f t="shared" si="735"/>
        <v>840.3467383198597</v>
      </c>
      <c r="F1942" s="12">
        <f t="shared" si="759"/>
        <v>11710.053037472395</v>
      </c>
      <c r="H1942" s="13">
        <f>IF(K1942&gt;0,SQRT(Sum_Sq($AI$2,V_rtHz($AH$2)/(1+1/$A1942),V_rtHz($AH$2*$A1942)/(1+$A1942),$AN$2*$AH$2/(1+1/$A1942),$AM$2*SQRT(Sum_Sq(K1942,1/($X$2*I$8*(1+H$1017+K1942/J1942))))/SQRT(Sum_Sq($X$2*K1942*I$8,1)),                   $AQ$2*SQRT(Sum_Sq($AH$2/(1+1/$A1942)+K1942*( 1/(H$1017+1+K1942/J1942)-1)/(1+($X$2*K1942*I$8)^2), (K1942^2*I$8*$X$2+1/($X$2*I$8*(H$1017+1+K1942/J1942           )))/(1+($X$2*K1942*I$8)^2))),           V_rtHz(J1942)/($X$2*I$8*(J1942*H$1017+J1942+K1942)),V_rtHz(K1942)*SQRT(Sum_Sq(J1942*I$8*$X$2*H$1017,1))/($X$2*I$8*(J1942*H$1017+J1942+K1942))))/SQRT(Sum_Sq(1/(1+$A1942)+$AC$2/$I$2-1/(1+(1+K1942/J1942)/H$1017),$X$2/$I$2)),IF(K1943&lt;0,"A",H1943))</f>
        <v>2.4042302898127284E-6</v>
      </c>
      <c r="J1942" s="13">
        <f t="shared" si="736"/>
        <v>819.98991272400428</v>
      </c>
      <c r="K1942" s="12">
        <f t="shared" si="760"/>
        <v>37949.745783443708</v>
      </c>
      <c r="M1942" s="13">
        <f>IF(P1942&gt;0,SQRT(Sum_Sq($AI$2,V_rtHz($AH$2)/(1+1/$A1942),V_rtHz($AH$2*$A1942)/(1+$A1942),$AN$2*$AH$2/(1+1/$A1942),$AM$2*SQRT(Sum_Sq(P1942,1/($X$2*N$8*(1+M$1017+P1942/O1942))))/SQRT(Sum_Sq($X$2*P1942*N$8,1)),                   $AQ$2*SQRT(Sum_Sq($AH$2/(1+1/$A1942)+P1942*( 1/(M$1017+1+P1942/O1942)-1)/(1+($X$2*P1942*N$8)^2), (P1942^2*N$8*$X$2+1/($X$2*N$8*(M$1017+1+P1942/O1942           )))/(1+($X$2*P1942*N$8)^2))),           V_rtHz(O1942)/($X$2*N$8*(O1942*M$1017+O1942+P1942)),V_rtHz(P1942)*SQRT(Sum_Sq(O1942*N$8*$X$2*M$1017,1))/($X$2*N$8*(O1942*M$1017+O1942+P1942))))/SQRT(Sum_Sq(1/(1+$A1942)+$AC$2/$I$2-1/(1+(1+P1942/O1942)/M$1017),$X$2/$I$2)),IF(P1943&lt;0,"A",M1943))</f>
        <v>3.1836572687956105E-6</v>
      </c>
      <c r="O1942" s="13">
        <f t="shared" si="737"/>
        <v>813.85644870234057</v>
      </c>
      <c r="P1942" s="12">
        <f t="shared" si="761"/>
        <v>120912.04648292407</v>
      </c>
      <c r="R1942" s="13">
        <f>IF(U1942&gt;0,SQRT(Sum_Sq($AI$2,V_rtHz($AH$2)/(1+1/$A1942),V_rtHz($AH$2*$A1942)/(1+$A1942),$AN$2*$AH$2/(1+1/$A1942),$AM$2*SQRT(Sum_Sq(U1942,1/($X$2*S$8*(1+R$1017+U1942/T1942))))/SQRT(Sum_Sq($X$2*U1942*S$8,1)),                   $AQ$2*SQRT(Sum_Sq($AH$2/(1+1/$A1942)+U1942*( 1/(R$1017+1+U1942/T1942)-1)/(1+($X$2*U1942*S$8)^2), (U1942^2*S$8*$X$2+1/($X$2*S$8*(R$1017+1+U1942/T1942           )))/(1+($X$2*U1942*S$8)^2))),           V_rtHz(T1942)/($X$2*S$8*(T1942*R$1017+T1942+U1942)),V_rtHz(U1942)*SQRT(Sum_Sq(T1942*S$8*$X$2*R$1017,1))/($X$2*S$8*(T1942*R$1017+T1942+U1942))))/SQRT(Sum_Sq(1/(1+$A1942)+$AC$2/$I$2-1/(1+(1+U1942/T1942)/R$1017),$X$2/$I$2)),IF(U1943&lt;0,"A",R1943))</f>
        <v>4.9052727427922679E-6</v>
      </c>
      <c r="T1942" s="13">
        <f t="shared" si="738"/>
        <v>811.94556194787617</v>
      </c>
      <c r="U1942" s="12">
        <f t="shared" si="762"/>
        <v>383257.32895454683</v>
      </c>
      <c r="X1942" s="13">
        <f>IF(AA1942&gt;0,SQRT(Sum_Sq($AI$2,V_rtHz($AH$2)/(1+1/$A1942),V_rtHz($AH$2*$A1942)/(1+$A1942),$AN$2*$AH$2/(1+1/$A1942),$AM$2*SQRT(Sum_Sq(AA1942,1/($X$2*Y$8*(1+X$1017+AA1942/Z1942))))/SQRT(Sum_Sq($X$2*AA1942*Y$8,1)),                   $AQ$2*SQRT(Sum_Sq($AH$2/(1+1/$A1942)+AA1942*( 1/(X$1017+1+AA1942/Z1942)-1)/(1+($X$2*AA1942*Y$8)^2), (AA1942^2*Y$8*$X$2+1/($X$2*Y$8*(X$1017+1+AA1942/Z1942           )))/(1+($X$2*AA1942*Y$8)^2))),           V_rtHz(Z1942)/($X$2*Y$8*(Z1942*X$1017+Z1942+AA1942)),V_rtHz(AA1942)*SQRT(Sum_Sq(Z1942*Y$8*$X$2*X$1017,1))/($X$2*Y$8*(Z1942*X$1017+Z1942+AA1942))))/SQRT(Sum_Sq(1/(1+$A1942)+$AC$2/$I$2-1/(1+(1+AA1942/Z1942)/X$1017),$X$2/$I$2)),IF(AA1943&lt;0,"A",X1943))</f>
        <v>8.25547480747888E-6</v>
      </c>
      <c r="Z1942" s="13">
        <f t="shared" si="739"/>
        <v>811.3441042262607</v>
      </c>
      <c r="AA1942" s="12">
        <f t="shared" si="763"/>
        <v>1212864.5323647107</v>
      </c>
      <c r="AC1942" s="13">
        <f>IF(AF1942&gt;0,SQRT(Sum_Sq($AI$2,V_rtHz($AH$2)/(1+1/$A1942),V_rtHz($AH$2*$A1942)/(1+$A1942),$AN$2*$AH$2/(1+1/$A1942),$AM$2*SQRT(Sum_Sq(AF1942,1/($X$2*AD$8*(1+AC$1017+AF1942/AE1942))))/SQRT(Sum_Sq($X$2*AF1942*AD$8,1)),                   $AQ$2*SQRT(Sum_Sq($AH$2/(1+1/$A1942)+AF1942*( 1/(AC$1017+1+AF1942/AE1942)-1)/(1+($X$2*AF1942*AD$8)^2), (AF1942^2*AD$8*$X$2+1/($X$2*AD$8*(AC$1017+1+AF1942/AE1942           )))/(1+($X$2*AF1942*AD$8)^2))),           V_rtHz(AE1942)/($X$2*AD$8*(AE1942*AC$1017+AE1942+AF1942)),V_rtHz(AF1942)*SQRT(Sum_Sq(AE1942*AD$8*$X$2*AC$1017,1))/($X$2*AD$8*(AE1942*AC$1017+AE1942+AF1942))))/SQRT(Sum_Sq(1/(1+$A1942)+$AC$2/$I$2-1/(1+(1+AF1942/AE1942)/AC$1017),$X$2/$I$2)),IF(AF1943&lt;0,"A",AC1943))</f>
        <v>1.4410263104091029E-5</v>
      </c>
      <c r="AE1942" s="13">
        <f t="shared" si="740"/>
        <v>811.1541867927557</v>
      </c>
      <c r="AF1942" s="12">
        <f t="shared" si="764"/>
        <v>3836312.4100861852</v>
      </c>
      <c r="AG1942" s="13"/>
      <c r="AH1942" s="13">
        <f>IF(AK1942&gt;0,SQRT(Sum_Sq($AI$2,V_rtHz($AH$2)/(1+1/$A1942),V_rtHz($AH$2*$A1942)/(1+$A1942),$AN$2*$AH$2/(1+1/$A1942),$AM$2*SQRT(Sum_Sq(AK1942,1/($X$2*AI$8*(1+AH$1017+AK1942/AJ1942))))/SQRT(Sum_Sq($X$2*AK1942*AI$8,1)),                   $AQ$2*SQRT(Sum_Sq($AH$2/(1+1/$A1942)+AK1942*( 1/(AH$1017+1+AK1942/AJ1942)-1)/(1+($X$2*AK1942*AI$8)^2), (AK1942^2*AI$8*$X$2+1/($X$2*AI$8*(AH$1017+1+AK1942/AJ1942           )))/(1+($X$2*AK1942*AI$8)^2))),           V_rtHz(AJ1942)/($X$2*AI$8*(AJ1942*AH$1017+AJ1942+AK1942)),V_rtHz(AK1942)*SQRT(Sum_Sq(AJ1942*AI$8*$X$2*AH$1017,1))/($X$2*AI$8*(AJ1942*AH$1017+AJ1942+AK1942))))/SQRT(Sum_Sq(1/(1+$A1942)+$AC$2/$I$2-1/(1+(1+AK1942/AJ1942)/AH$1017),$X$2/$I$2)),IF(AK1943&lt;0,"A",AH1943))</f>
        <v>2.5483362040375838E-5</v>
      </c>
      <c r="AI1942" s="13"/>
      <c r="AJ1942" s="13">
        <f t="shared" si="741"/>
        <v>811.09415759735111</v>
      </c>
      <c r="AK1942" s="12">
        <f t="shared" si="765"/>
        <v>12132382.884796442</v>
      </c>
      <c r="AM1942" s="13">
        <f>IF(AP1942&gt;0,SQRT(Sum_Sq($AI$2,V_rtHz($AH$2)/(1+1/$A1942),V_rtHz($AH$2*$A1942)/(1+$A1942),$AN$2*$AH$2/(1+1/$A1942),$AM$2*SQRT(Sum_Sq(AP1942,1/($X$2*AN$8*(1+AM$1017+AP1942/AO1942))))/SQRT(Sum_Sq($X$2*AP1942*AN$8,1)),                   $AQ$2*SQRT(Sum_Sq($AH$2/(1+1/$A1942)+AP1942*( 1/(AM$1017+1+AP1942/AO1942)-1)/(1+($X$2*AP1942*AN$8)^2), (AP1942^2*AN$8*$X$2+1/($X$2*AN$8*(AM$1017+1+AP1942/AO1942           )))/(1+($X$2*AP1942*AN$8)^2))),           V_rtHz(AO1942)/($X$2*AN$8*(AO1942*AM$1017+AO1942+AP1942)),V_rtHz(AP1942)*SQRT(Sum_Sq(AO1942*AN$8*$X$2*AM$1017,1))/($X$2*AN$8*(AO1942*AM$1017+AO1942+AP1942))))/SQRT(Sum_Sq(1/(1+$A1942)+$AC$2/$I$2-1/(1+(1+AP1942/AO1942)/AM$1017),$X$2/$I$2)),IF(AP1943&lt;0,"A",AM1943))</f>
        <v>4.5302032938408099E-5</v>
      </c>
      <c r="AO1942" s="13">
        <f t="shared" si="742"/>
        <v>811.07517749446231</v>
      </c>
      <c r="AP1942" s="12">
        <f t="shared" si="766"/>
        <v>38366861.169384792</v>
      </c>
      <c r="AR1942" s="13">
        <f t="shared" si="743"/>
        <v>31506.815879885424</v>
      </c>
      <c r="AS1942" s="13">
        <f t="shared" si="744"/>
        <v>0.34465664218175279</v>
      </c>
      <c r="AV1942" s="13"/>
      <c r="AW1942" s="13">
        <f t="shared" si="745"/>
        <v>9963.3300000000036</v>
      </c>
      <c r="AX1942" s="13">
        <f t="shared" si="746"/>
        <v>1.0898999999999903</v>
      </c>
      <c r="AZ1942" s="13"/>
      <c r="BA1942" s="13"/>
      <c r="BB1942" s="13">
        <f t="shared" si="747"/>
        <v>3150.681587988543</v>
      </c>
      <c r="BC1942" s="13">
        <f t="shared" si="748"/>
        <v>3.446566421817467</v>
      </c>
      <c r="BD1942" s="13"/>
      <c r="BE1942" s="13"/>
      <c r="BG1942" s="13">
        <f t="shared" si="749"/>
        <v>996.3330000000002</v>
      </c>
      <c r="BH1942" s="13">
        <f t="shared" si="750"/>
        <v>10.899000000000013</v>
      </c>
      <c r="BI1942" s="13"/>
      <c r="BL1942" s="13">
        <f t="shared" si="751"/>
        <v>315.06815879885437</v>
      </c>
      <c r="BM1942" s="13">
        <f t="shared" si="752"/>
        <v>34.465664218175064</v>
      </c>
      <c r="BP1942" s="13"/>
      <c r="BQ1942" s="13">
        <f t="shared" si="753"/>
        <v>99.633300000000006</v>
      </c>
      <c r="BR1942" s="13">
        <f t="shared" si="754"/>
        <v>108.99000000000056</v>
      </c>
      <c r="BT1942" s="13"/>
      <c r="BU1942" s="13"/>
      <c r="BV1942" s="13">
        <f t="shared" si="755"/>
        <v>31.50681587988543</v>
      </c>
      <c r="BW1942" s="13">
        <f t="shared" si="756"/>
        <v>344.65664218175152</v>
      </c>
      <c r="CA1942" s="13">
        <f t="shared" si="757"/>
        <v>9.9633299999999991</v>
      </c>
      <c r="CB1942" s="13">
        <f t="shared" si="758"/>
        <v>1089.9000000000055</v>
      </c>
    </row>
    <row r="1943" spans="1:80" x14ac:dyDescent="0.3">
      <c r="A1943" s="13">
        <f t="shared" si="734"/>
        <v>3.7497300224548331</v>
      </c>
      <c r="C1943" s="13">
        <f>IF(F1943&gt;0,SQRT(Sum_Sq($AI$2,V_rtHz($AH$2)/(1+1/$A1943),V_rtHz($AH$2*$A1943)/(1+$A1943),$AN$2*$AH$2/(1+1/$A1943),$AM$2*SQRT(Sum_Sq(F1943,1/($X$2*D$8*(1+C$1017+F1943/E1943))))/SQRT(Sum_Sq($X$2*F1943*D$8,1)),                   $AQ$2*SQRT(Sum_Sq($AH$2/(1+1/$A1943)+F1943*( 1/(C$1017+1+F1943/E1943)-1)/(1+($X$2*F1943*D$8)^2), (F1943^2*D$8*$X$2+1/($X$2*D$8*(C$1017+1+F1943/E1943           )))/(1+($X$2*F1943*D$8)^2))),           V_rtHz(E1943)/($X$2*D$8*(E1943*C$1017+E1943+F1943)),V_rtHz(F1943)*SQRT(Sum_Sq(E1943*D$8*$X$2*C$1017,1))/($X$2*D$8*(E1943*C$1017+E1943+F1943))))/SQRT(Sum_Sq(1/(1+$A1943)+$AC$2/$I$2-1/(1+(1+F1943/E1943)/C$1017),$X$2/$I$2)),IF(F1944&lt;0,"A",C1944))</f>
        <v>2.1688108932197719E-6</v>
      </c>
      <c r="E1943" s="13">
        <f t="shared" si="735"/>
        <v>834.2830747958343</v>
      </c>
      <c r="F1943" s="12">
        <f t="shared" si="759"/>
        <v>11795.163024253681</v>
      </c>
      <c r="H1943" s="13">
        <f>IF(K1943&gt;0,SQRT(Sum_Sq($AI$2,V_rtHz($AH$2)/(1+1/$A1943),V_rtHz($AH$2*$A1943)/(1+$A1943),$AN$2*$AH$2/(1+1/$A1943),$AM$2*SQRT(Sum_Sq(K1943,1/($X$2*I$8*(1+H$1017+K1943/J1943))))/SQRT(Sum_Sq($X$2*K1943*I$8,1)),                   $AQ$2*SQRT(Sum_Sq($AH$2/(1+1/$A1943)+K1943*( 1/(H$1017+1+K1943/J1943)-1)/(1+($X$2*K1943*I$8)^2), (K1943^2*I$8*$X$2+1/($X$2*I$8*(H$1017+1+K1943/J1943           )))/(1+($X$2*K1943*I$8)^2))),           V_rtHz(J1943)/($X$2*I$8*(J1943*H$1017+J1943+K1943)),V_rtHz(K1943)*SQRT(Sum_Sq(J1943*I$8*$X$2*H$1017,1))/($X$2*I$8*(J1943*H$1017+J1943+K1943))))/SQRT(Sum_Sq(1/(1+$A1943)+$AC$2/$I$2-1/(1+(1+K1943/J1943)/H$1017),$X$2/$I$2)),IF(K1944&lt;0,"A",H1944))</f>
        <v>2.4394479140876694E-6</v>
      </c>
      <c r="J1943" s="13">
        <f t="shared" si="736"/>
        <v>814.35671610985321</v>
      </c>
      <c r="K1943" s="12">
        <f t="shared" si="760"/>
        <v>38212.257745617237</v>
      </c>
      <c r="M1943" s="13">
        <f>IF(P1943&gt;0,SQRT(Sum_Sq($AI$2,V_rtHz($AH$2)/(1+1/$A1943),V_rtHz($AH$2*$A1943)/(1+$A1943),$AN$2*$AH$2/(1+1/$A1943),$AM$2*SQRT(Sum_Sq(P1943,1/($X$2*N$8*(1+M$1017+P1943/O1943))))/SQRT(Sum_Sq($X$2*P1943*N$8,1)),                   $AQ$2*SQRT(Sum_Sq($AH$2/(1+1/$A1943)+P1943*( 1/(M$1017+1+P1943/O1943)-1)/(1+($X$2*P1943*N$8)^2), (P1943^2*N$8*$X$2+1/($X$2*N$8*(M$1017+1+P1943/O1943           )))/(1+($X$2*P1943*N$8)^2))),           V_rtHz(O1943)/($X$2*N$8*(O1943*M$1017+O1943+P1943)),V_rtHz(P1943)*SQRT(Sum_Sq(O1943*N$8*$X$2*M$1017,1))/($X$2*N$8*(O1943*M$1017+O1943+P1943))))/SQRT(Sum_Sq(1/(1+$A1943)+$AC$2/$I$2-1/(1+(1+P1943/O1943)/M$1017),$X$2/$I$2)),IF(P1944&lt;0,"A",M1944))</f>
        <v>3.2280109717467599E-6</v>
      </c>
      <c r="O1943" s="13">
        <f t="shared" si="737"/>
        <v>808.34884578918661</v>
      </c>
      <c r="P1943" s="12">
        <f t="shared" si="761"/>
        <v>121735.86845398734</v>
      </c>
      <c r="R1943" s="13">
        <f>IF(U1943&gt;0,SQRT(Sum_Sq($AI$2,V_rtHz($AH$2)/(1+1/$A1943),V_rtHz($AH$2*$A1943)/(1+$A1943),$AN$2*$AH$2/(1+1/$A1943),$AM$2*SQRT(Sum_Sq(U1943,1/($X$2*S$8*(1+R$1017+U1943/T1943))))/SQRT(Sum_Sq($X$2*U1943*S$8,1)),                   $AQ$2*SQRT(Sum_Sq($AH$2/(1+1/$A1943)+U1943*( 1/(R$1017+1+U1943/T1943)-1)/(1+($X$2*U1943*S$8)^2), (U1943^2*S$8*$X$2+1/($X$2*S$8*(R$1017+1+U1943/T1943           )))/(1+($X$2*U1943*S$8)^2))),           V_rtHz(T1943)/($X$2*S$8*(T1943*R$1017+T1943+U1943)),V_rtHz(U1943)*SQRT(Sum_Sq(T1943*S$8*$X$2*R$1017,1))/($X$2*S$8*(T1943*R$1017+T1943+U1943))))/SQRT(Sum_Sq(1/(1+$A1943)+$AC$2/$I$2-1/(1+(1+U1943/T1943)/R$1017),$X$2/$I$2)),IF(U1944&lt;0,"A",R1944))</f>
        <v>4.9707766928906666E-6</v>
      </c>
      <c r="T1943" s="13">
        <f t="shared" si="738"/>
        <v>806.47670386750895</v>
      </c>
      <c r="U1943" s="12">
        <f t="shared" si="762"/>
        <v>385856.26322042401</v>
      </c>
      <c r="X1943" s="13">
        <f>IF(AA1943&gt;0,SQRT(Sum_Sq($AI$2,V_rtHz($AH$2)/(1+1/$A1943),V_rtHz($AH$2*$A1943)/(1+$A1943),$AN$2*$AH$2/(1+1/$A1943),$AM$2*SQRT(Sum_Sq(AA1943,1/($X$2*Y$8*(1+X$1017+AA1943/Z1943))))/SQRT(Sum_Sq($X$2*AA1943*Y$8,1)),                   $AQ$2*SQRT(Sum_Sq($AH$2/(1+1/$A1943)+AA1943*( 1/(X$1017+1+AA1943/Z1943)-1)/(1+($X$2*AA1943*Y$8)^2), (AA1943^2*Y$8*$X$2+1/($X$2*Y$8*(X$1017+1+AA1943/Z1943           )))/(1+($X$2*AA1943*Y$8)^2))),           V_rtHz(Z1943)/($X$2*Y$8*(Z1943*X$1017+Z1943+AA1943)),V_rtHz(AA1943)*SQRT(Sum_Sq(Z1943*Y$8*$X$2*X$1017,1))/($X$2*Y$8*(Z1943*X$1017+Z1943+AA1943))))/SQRT(Sum_Sq(1/(1+$A1943)+$AC$2/$I$2-1/(1+(1+AA1943/Z1943)/X$1017),$X$2/$I$2)),IF(AA1944&lt;0,"A",X1944))</f>
        <v>8.3634482346181787E-6</v>
      </c>
      <c r="Z1943" s="13">
        <f t="shared" si="739"/>
        <v>805.88740358817097</v>
      </c>
      <c r="AA1943" s="12">
        <f t="shared" si="763"/>
        <v>1221076.893841269</v>
      </c>
      <c r="AC1943" s="13">
        <f>IF(AF1943&gt;0,SQRT(Sum_Sq($AI$2,V_rtHz($AH$2)/(1+1/$A1943),V_rtHz($AH$2*$A1943)/(1+$A1943),$AN$2*$AH$2/(1+1/$A1943),$AM$2*SQRT(Sum_Sq(AF1943,1/($X$2*AD$8*(1+AC$1017+AF1943/AE1943))))/SQRT(Sum_Sq($X$2*AF1943*AD$8,1)),                   $AQ$2*SQRT(Sum_Sq($AH$2/(1+1/$A1943)+AF1943*( 1/(AC$1017+1+AF1943/AE1943)-1)/(1+($X$2*AF1943*AD$8)^2), (AF1943^2*AD$8*$X$2+1/($X$2*AD$8*(AC$1017+1+AF1943/AE1943           )))/(1+($X$2*AF1943*AD$8)^2))),           V_rtHz(AE1943)/($X$2*AD$8*(AE1943*AC$1017+AE1943+AF1943)),V_rtHz(AF1943)*SQRT(Sum_Sq(AE1943*AD$8*$X$2*AC$1017,1))/($X$2*AD$8*(AE1943*AC$1017+AE1943+AF1943))))/SQRT(Sum_Sq(1/(1+$A1943)+$AC$2/$I$2-1/(1+(1+AF1943/AE1943)/AC$1017),$X$2/$I$2)),IF(AF1944&lt;0,"A",AC1944))</f>
        <v>1.4597293095158625E-5</v>
      </c>
      <c r="AE1943" s="13">
        <f t="shared" si="740"/>
        <v>805.70132127421573</v>
      </c>
      <c r="AF1943" s="12">
        <f t="shared" si="764"/>
        <v>3862275.9962277873</v>
      </c>
      <c r="AG1943" s="13"/>
      <c r="AH1943" s="13">
        <f>IF(AK1943&gt;0,SQRT(Sum_Sq($AI$2,V_rtHz($AH$2)/(1+1/$A1943),V_rtHz($AH$2*$A1943)/(1+$A1943),$AN$2*$AH$2/(1+1/$A1943),$AM$2*SQRT(Sum_Sq(AK1943,1/($X$2*AI$8*(1+AH$1017+AK1943/AJ1943))))/SQRT(Sum_Sq($X$2*AK1943*AI$8,1)),                   $AQ$2*SQRT(Sum_Sq($AH$2/(1+1/$A1943)+AK1943*( 1/(AH$1017+1+AK1943/AJ1943)-1)/(1+($X$2*AK1943*AI$8)^2), (AK1943^2*AI$8*$X$2+1/($X$2*AI$8*(AH$1017+1+AK1943/AJ1943           )))/(1+($X$2*AK1943*AI$8)^2))),           V_rtHz(AJ1943)/($X$2*AI$8*(AJ1943*AH$1017+AJ1943+AK1943)),V_rtHz(AK1943)*SQRT(Sum_Sq(AJ1943*AI$8*$X$2*AH$1017,1))/($X$2*AI$8*(AJ1943*AH$1017+AJ1943+AK1943))))/SQRT(Sum_Sq(1/(1+$A1943)+$AC$2/$I$2-1/(1+(1+AK1943/AJ1943)/AH$1017),$X$2/$I$2)),IF(AK1944&lt;0,"A",AH1944))</f>
        <v>2.5813340859307066E-5</v>
      </c>
      <c r="AI1943" s="13"/>
      <c r="AJ1943" s="13">
        <f t="shared" si="741"/>
        <v>805.64250391228518</v>
      </c>
      <c r="AK1943" s="12">
        <f t="shared" si="765"/>
        <v>12214480.775040986</v>
      </c>
      <c r="AM1943" s="13">
        <f>IF(AP1943&gt;0,SQRT(Sum_Sq($AI$2,V_rtHz($AH$2)/(1+1/$A1943),V_rtHz($AH$2*$A1943)/(1+$A1943),$AN$2*$AH$2/(1+1/$A1943),$AM$2*SQRT(Sum_Sq(AP1943,1/($X$2*AN$8*(1+AM$1017+AP1943/AO1943))))/SQRT(Sum_Sq($X$2*AP1943*AN$8,1)),                   $AQ$2*SQRT(Sum_Sq($AH$2/(1+1/$A1943)+AP1943*( 1/(AM$1017+1+AP1943/AO1943)-1)/(1+($X$2*AP1943*AN$8)^2), (AP1943^2*AN$8*$X$2+1/($X$2*AN$8*(AM$1017+1+AP1943/AO1943           )))/(1+($X$2*AP1943*AN$8)^2))),           V_rtHz(AO1943)/($X$2*AN$8*(AO1943*AM$1017+AO1943+AP1943)),V_rtHz(AP1943)*SQRT(Sum_Sq(AO1943*AN$8*$X$2*AM$1017,1))/($X$2*AN$8*(AO1943*AM$1017+AO1943+AP1943))))/SQRT(Sum_Sq(1/(1+$A1943)+$AC$2/$I$2-1/(1+(1+AP1943/AO1943)/AM$1017),$X$2/$I$2)),IF(AP1944&lt;0,"A",AM1944))</f>
        <v>4.5888649630014514E-5</v>
      </c>
      <c r="AO1943" s="13">
        <f t="shared" si="742"/>
        <v>805.62390693108057</v>
      </c>
      <c r="AP1943" s="12">
        <f t="shared" si="766"/>
        <v>38626471.316380985</v>
      </c>
      <c r="AR1943" s="13">
        <f t="shared" si="743"/>
        <v>31506.815879885431</v>
      </c>
      <c r="AS1943" s="13">
        <f t="shared" si="744"/>
        <v>0.34465664218175279</v>
      </c>
      <c r="AV1943" s="13"/>
      <c r="AW1943" s="13">
        <f t="shared" si="745"/>
        <v>9963.3300000000036</v>
      </c>
      <c r="AX1943" s="13">
        <f t="shared" si="746"/>
        <v>1.0898999999999903</v>
      </c>
      <c r="AZ1943" s="13"/>
      <c r="BA1943" s="13"/>
      <c r="BB1943" s="13">
        <f t="shared" si="747"/>
        <v>3150.681587988543</v>
      </c>
      <c r="BC1943" s="13">
        <f t="shared" si="748"/>
        <v>3.4465664218174807</v>
      </c>
      <c r="BD1943" s="13"/>
      <c r="BE1943" s="13"/>
      <c r="BG1943" s="13">
        <f t="shared" si="749"/>
        <v>996.3330000000002</v>
      </c>
      <c r="BH1943" s="13">
        <f t="shared" si="750"/>
        <v>10.898999999999978</v>
      </c>
      <c r="BI1943" s="13"/>
      <c r="BL1943" s="13">
        <f t="shared" si="751"/>
        <v>315.06815879885437</v>
      </c>
      <c r="BM1943" s="13">
        <f t="shared" si="752"/>
        <v>34.465664218175064</v>
      </c>
      <c r="BP1943" s="13"/>
      <c r="BQ1943" s="13">
        <f t="shared" si="753"/>
        <v>99.633300000000006</v>
      </c>
      <c r="BR1943" s="13">
        <f t="shared" si="754"/>
        <v>108.99000000000012</v>
      </c>
      <c r="BT1943" s="13"/>
      <c r="BU1943" s="13"/>
      <c r="BV1943" s="13">
        <f t="shared" si="755"/>
        <v>31.506815879885437</v>
      </c>
      <c r="BW1943" s="13">
        <f t="shared" si="756"/>
        <v>344.65664218175044</v>
      </c>
      <c r="CA1943" s="13">
        <f t="shared" si="757"/>
        <v>9.9633299999999991</v>
      </c>
      <c r="CB1943" s="13">
        <f t="shared" si="758"/>
        <v>1089.9000000000028</v>
      </c>
    </row>
    <row r="1944" spans="1:80" x14ac:dyDescent="0.3">
      <c r="A1944" s="13">
        <f t="shared" si="734"/>
        <v>3.8018939632056119</v>
      </c>
      <c r="C1944" s="13">
        <f>IF(F1944&gt;0,SQRT(Sum_Sq($AI$2,V_rtHz($AH$2)/(1+1/$A1944),V_rtHz($AH$2*$A1944)/(1+$A1944),$AN$2*$AH$2/(1+1/$A1944),$AM$2*SQRT(Sum_Sq(F1944,1/($X$2*D$8*(1+C$1017+F1944/E1944))))/SQRT(Sum_Sq($X$2*F1944*D$8,1)),                   $AQ$2*SQRT(Sum_Sq($AH$2/(1+1/$A1944)+F1944*( 1/(C$1017+1+F1944/E1944)-1)/(1+($X$2*F1944*D$8)^2), (F1944^2*D$8*$X$2+1/($X$2*D$8*(C$1017+1+F1944/E1944           )))/(1+($X$2*F1944*D$8)^2))),           V_rtHz(E1944)/($X$2*D$8*(E1944*C$1017+E1944+F1944)),V_rtHz(F1944)*SQRT(Sum_Sq(E1944*D$8*$X$2*C$1017,1))/($X$2*D$8*(E1944*C$1017+E1944+F1944))))/SQRT(Sum_Sq(1/(1+$A1944)+$AC$2/$I$2-1/(1+(1+F1944/E1944)/C$1017),$X$2/$I$2)),IF(F1945&lt;0,"A",C1945))</f>
        <v>2.2013018800065874E-6</v>
      </c>
      <c r="E1944" s="13">
        <f t="shared" si="735"/>
        <v>828.26819947630145</v>
      </c>
      <c r="F1944" s="12">
        <f t="shared" si="759"/>
        <v>11880.819379295814</v>
      </c>
      <c r="H1944" s="13">
        <f>IF(K1944&gt;0,SQRT(Sum_Sq($AI$2,V_rtHz($AH$2)/(1+1/$A1944),V_rtHz($AH$2*$A1944)/(1+$A1944),$AN$2*$AH$2/(1+1/$A1944),$AM$2*SQRT(Sum_Sq(K1944,1/($X$2*I$8*(1+H$1017+K1944/J1944))))/SQRT(Sum_Sq($X$2*K1944*I$8,1)),                   $AQ$2*SQRT(Sum_Sq($AH$2/(1+1/$A1944)+K1944*( 1/(H$1017+1+K1944/J1944)-1)/(1+($X$2*K1944*I$8)^2), (K1944^2*I$8*$X$2+1/($X$2*I$8*(H$1017+1+K1944/J1944           )))/(1+($X$2*K1944*I$8)^2))),           V_rtHz(J1944)/($X$2*I$8*(J1944*H$1017+J1944+K1944)),V_rtHz(K1944)*SQRT(Sum_Sq(J1944*I$8*$X$2*H$1017,1))/($X$2*I$8*(J1944*H$1017+J1944+K1944))))/SQRT(Sum_Sq(1/(1+$A1944)+$AC$2/$I$2-1/(1+(1+K1944/J1944)/H$1017),$X$2/$I$2)),IF(K1945&lt;0,"A",H1945))</f>
        <v>2.4753185619959957E-6</v>
      </c>
      <c r="J1944" s="13">
        <f t="shared" si="736"/>
        <v>808.76297518824208</v>
      </c>
      <c r="K1944" s="12">
        <f t="shared" si="760"/>
        <v>38476.549604191823</v>
      </c>
      <c r="M1944" s="13">
        <f>IF(P1944&gt;0,SQRT(Sum_Sq($AI$2,V_rtHz($AH$2)/(1+1/$A1944),V_rtHz($AH$2*$A1944)/(1+$A1944),$AN$2*$AH$2/(1+1/$A1944),$AM$2*SQRT(Sum_Sq(P1944,1/($X$2*N$8*(1+M$1017+P1944/O1944))))/SQRT(Sum_Sq($X$2*P1944*N$8,1)),                   $AQ$2*SQRT(Sum_Sq($AH$2/(1+1/$A1944)+P1944*( 1/(M$1017+1+P1944/O1944)-1)/(1+($X$2*P1944*N$8)^2), (P1944^2*N$8*$X$2+1/($X$2*N$8*(M$1017+1+P1944/O1944           )))/(1+($X$2*P1944*N$8)^2))),           V_rtHz(O1944)/($X$2*N$8*(O1944*M$1017+O1944+P1944)),V_rtHz(P1944)*SQRT(Sum_Sq(O1944*N$8*$X$2*M$1017,1))/($X$2*N$8*(O1944*M$1017+O1944+P1944))))/SQRT(Sum_Sq(1/(1+$A1944)+$AC$2/$I$2-1/(1+(1+P1944/O1944)/M$1017),$X$2/$I$2)),IF(P1945&lt;0,"A",M1945))</f>
        <v>3.2731539383250661E-6</v>
      </c>
      <c r="O1944" s="13">
        <f t="shared" si="737"/>
        <v>802.8781162052428</v>
      </c>
      <c r="P1944" s="12">
        <f t="shared" si="761"/>
        <v>122565.36424361734</v>
      </c>
      <c r="R1944" s="13">
        <f>IF(U1944&gt;0,SQRT(Sum_Sq($AI$2,V_rtHz($AH$2)/(1+1/$A1944),V_rtHz($AH$2*$A1944)/(1+$A1944),$AN$2*$AH$2/(1+1/$A1944),$AM$2*SQRT(Sum_Sq(U1944,1/($X$2*S$8*(1+R$1017+U1944/T1944))))/SQRT(Sum_Sq($X$2*U1944*S$8,1)),                   $AQ$2*SQRT(Sum_Sq($AH$2/(1+1/$A1944)+U1944*( 1/(R$1017+1+U1944/T1944)-1)/(1+($X$2*U1944*S$8)^2), (U1944^2*S$8*$X$2+1/($X$2*S$8*(R$1017+1+U1944/T1944           )))/(1+($X$2*U1944*S$8)^2))),           V_rtHz(T1944)/($X$2*S$8*(T1944*R$1017+T1944+U1944)),V_rtHz(U1944)*SQRT(Sum_Sq(T1944*S$8*$X$2*R$1017,1))/($X$2*S$8*(T1944*R$1017+T1944+U1944))))/SQRT(Sum_Sq(1/(1+$A1944)+$AC$2/$I$2-1/(1+(1+U1944/T1944)/R$1017),$X$2/$I$2)),IF(U1945&lt;0,"A",R1945))</f>
        <v>5.0374020013204031E-6</v>
      </c>
      <c r="T1944" s="13">
        <f t="shared" si="738"/>
        <v>801.04393544482525</v>
      </c>
      <c r="U1944" s="12">
        <f t="shared" si="762"/>
        <v>388473.18300442386</v>
      </c>
      <c r="X1944" s="13">
        <f>IF(AA1944&gt;0,SQRT(Sum_Sq($AI$2,V_rtHz($AH$2)/(1+1/$A1944),V_rtHz($AH$2*$A1944)/(1+$A1944),$AN$2*$AH$2/(1+1/$A1944),$AM$2*SQRT(Sum_Sq(AA1944,1/($X$2*Y$8*(1+X$1017+AA1944/Z1944))))/SQRT(Sum_Sq($X$2*AA1944*Y$8,1)),                   $AQ$2*SQRT(Sum_Sq($AH$2/(1+1/$A1944)+AA1944*( 1/(X$1017+1+AA1944/Z1944)-1)/(1+($X$2*AA1944*Y$8)^2), (AA1944^2*Y$8*$X$2+1/($X$2*Y$8*(X$1017+1+AA1944/Z1944           )))/(1+($X$2*AA1944*Y$8)^2))),           V_rtHz(Z1944)/($X$2*Y$8*(Z1944*X$1017+Z1944+AA1944)),V_rtHz(AA1944)*SQRT(Sum_Sq(Z1944*Y$8*$X$2*X$1017,1))/($X$2*Y$8*(Z1944*X$1017+Z1944+AA1944))))/SQRT(Sum_Sq(1/(1+$A1944)+$AC$2/$I$2-1/(1+(1+AA1944/Z1944)/X$1017),$X$2/$I$2)),IF(AA1945&lt;0,"A",X1945))</f>
        <v>8.4732315841616883E-6</v>
      </c>
      <c r="Z1944" s="13">
        <f t="shared" si="739"/>
        <v>800.46654797093947</v>
      </c>
      <c r="AA1944" s="12">
        <f t="shared" si="763"/>
        <v>1229346.1732456738</v>
      </c>
      <c r="AC1944" s="13">
        <f>IF(AF1944&gt;0,SQRT(Sum_Sq($AI$2,V_rtHz($AH$2)/(1+1/$A1944),V_rtHz($AH$2*$A1944)/(1+$A1944),$AN$2*$AH$2/(1+1/$A1944),$AM$2*SQRT(Sum_Sq(AF1944,1/($X$2*AD$8*(1+AC$1017+AF1944/AE1944))))/SQRT(Sum_Sq($X$2*AF1944*AD$8,1)),                   $AQ$2*SQRT(Sum_Sq($AH$2/(1+1/$A1944)+AF1944*( 1/(AC$1017+1+AF1944/AE1944)-1)/(1+($X$2*AF1944*AD$8)^2), (AF1944^2*AD$8*$X$2+1/($X$2*AD$8*(AC$1017+1+AF1944/AE1944           )))/(1+($X$2*AF1944*AD$8)^2))),           V_rtHz(AE1944)/($X$2*AD$8*(AE1944*AC$1017+AE1944+AF1944)),V_rtHz(AF1944)*SQRT(Sum_Sq(AE1944*AD$8*$X$2*AC$1017,1))/($X$2*AD$8*(AE1944*AC$1017+AE1944+AF1944))))/SQRT(Sum_Sq(1/(1+$A1944)+$AC$2/$I$2-1/(1+(1+AF1944/AE1944)/AC$1017),$X$2/$I$2)),IF(AF1945&lt;0,"A",AC1945))</f>
        <v>1.4787432747254613E-5</v>
      </c>
      <c r="AE1944" s="13">
        <f t="shared" si="740"/>
        <v>800.28422373031765</v>
      </c>
      <c r="AF1944" s="12">
        <f t="shared" si="764"/>
        <v>3888419.61519793</v>
      </c>
      <c r="AG1944" s="13"/>
      <c r="AH1944" s="13">
        <f>IF(AK1944&gt;0,SQRT(Sum_Sq($AI$2,V_rtHz($AH$2)/(1+1/$A1944),V_rtHz($AH$2*$A1944)/(1+$A1944),$AN$2*$AH$2/(1+1/$A1944),$AM$2*SQRT(Sum_Sq(AK1944,1/($X$2*AI$8*(1+AH$1017+AK1944/AJ1944))))/SQRT(Sum_Sq($X$2*AK1944*AI$8,1)),                   $AQ$2*SQRT(Sum_Sq($AH$2/(1+1/$A1944)+AK1944*( 1/(AH$1017+1+AK1944/AJ1944)-1)/(1+($X$2*AK1944*AI$8)^2), (AK1944^2*AI$8*$X$2+1/($X$2*AI$8*(AH$1017+1+AK1944/AJ1944           )))/(1+($X$2*AK1944*AI$8)^2))),           V_rtHz(AJ1944)/($X$2*AI$8*(AJ1944*AH$1017+AJ1944+AK1944)),V_rtHz(AK1944)*SQRT(Sum_Sq(AJ1944*AI$8*$X$2*AH$1017,1))/($X$2*AI$8*(AJ1944*AH$1017+AJ1944+AK1944))))/SQRT(Sum_Sq(1/(1+$A1944)+$AC$2/$I$2-1/(1+(1+AK1944/AJ1944)/AH$1017),$X$2/$I$2)),IF(AK1945&lt;0,"A",AH1945))</f>
        <v>2.6148792193775596E-5</v>
      </c>
      <c r="AI1944" s="13"/>
      <c r="AJ1944" s="13">
        <f t="shared" si="741"/>
        <v>800.22659386907503</v>
      </c>
      <c r="AK1944" s="12">
        <f t="shared" si="765"/>
        <v>12297148.021554625</v>
      </c>
      <c r="AM1944" s="13">
        <f>IF(AP1944&gt;0,SQRT(Sum_Sq($AI$2,V_rtHz($AH$2)/(1+1/$A1944),V_rtHz($AH$2*$A1944)/(1+$A1944),$AN$2*$AH$2/(1+1/$A1944),$AM$2*SQRT(Sum_Sq(AP1944,1/($X$2*AN$8*(1+AM$1017+AP1944/AO1944))))/SQRT(Sum_Sq($X$2*AP1944*AN$8,1)),                   $AQ$2*SQRT(Sum_Sq($AH$2/(1+1/$A1944)+AP1944*( 1/(AM$1017+1+AP1944/AO1944)-1)/(1+($X$2*AP1944*AN$8)^2), (AP1944^2*AN$8*$X$2+1/($X$2*AN$8*(AM$1017+1+AP1944/AO1944           )))/(1+($X$2*AP1944*AN$8)^2))),           V_rtHz(AO1944)/($X$2*AN$8*(AO1944*AM$1017+AO1944+AP1944)),V_rtHz(AP1944)*SQRT(Sum_Sq(AO1944*AN$8*$X$2*AM$1017,1))/($X$2*AN$8*(AO1944*AM$1017+AO1944+AP1944))))/SQRT(Sum_Sq(1/(1+$A1944)+$AC$2/$I$2-1/(1+(1+AP1944/AO1944)/AM$1017),$X$2/$I$2)),IF(AP1945&lt;0,"A",AM1945))</f>
        <v>4.6484994407493554E-5</v>
      </c>
      <c r="AO1944" s="13">
        <f t="shared" si="742"/>
        <v>800.20837231798441</v>
      </c>
      <c r="AP1944" s="12">
        <f t="shared" si="766"/>
        <v>38887881.968446121</v>
      </c>
      <c r="AR1944" s="13">
        <f t="shared" si="743"/>
        <v>31506.815879885424</v>
      </c>
      <c r="AS1944" s="13">
        <f t="shared" si="744"/>
        <v>0.34465664218175279</v>
      </c>
      <c r="AV1944" s="13"/>
      <c r="AW1944" s="13">
        <f t="shared" si="745"/>
        <v>9963.3300000000036</v>
      </c>
      <c r="AX1944" s="13">
        <f t="shared" si="746"/>
        <v>1.0898999999999903</v>
      </c>
      <c r="AZ1944" s="13"/>
      <c r="BA1944" s="13"/>
      <c r="BB1944" s="13">
        <f t="shared" si="747"/>
        <v>3150.681587988543</v>
      </c>
      <c r="BC1944" s="13">
        <f t="shared" si="748"/>
        <v>3.4465664218174945</v>
      </c>
      <c r="BD1944" s="13"/>
      <c r="BE1944" s="13"/>
      <c r="BG1944" s="13">
        <f t="shared" si="749"/>
        <v>996.3330000000002</v>
      </c>
      <c r="BH1944" s="13">
        <f t="shared" si="750"/>
        <v>10.899000000000047</v>
      </c>
      <c r="BI1944" s="13"/>
      <c r="BL1944" s="13">
        <f t="shared" si="751"/>
        <v>315.06815879885437</v>
      </c>
      <c r="BM1944" s="13">
        <f t="shared" si="752"/>
        <v>34.465664218175149</v>
      </c>
      <c r="BP1944" s="13"/>
      <c r="BQ1944" s="13">
        <f t="shared" si="753"/>
        <v>99.633300000000006</v>
      </c>
      <c r="BR1944" s="13">
        <f t="shared" si="754"/>
        <v>108.9899999999997</v>
      </c>
      <c r="BT1944" s="13"/>
      <c r="BU1944" s="13"/>
      <c r="BV1944" s="13">
        <f t="shared" si="755"/>
        <v>31.50681587988543</v>
      </c>
      <c r="BW1944" s="13">
        <f t="shared" si="756"/>
        <v>344.65664218175368</v>
      </c>
      <c r="CA1944" s="13">
        <f t="shared" si="757"/>
        <v>9.9633299999999991</v>
      </c>
      <c r="CB1944" s="13">
        <f t="shared" si="758"/>
        <v>1089.9000000000001</v>
      </c>
    </row>
    <row r="1945" spans="1:80" x14ac:dyDescent="0.3">
      <c r="A1945" s="13">
        <f t="shared" si="734"/>
        <v>3.8547835766577205</v>
      </c>
      <c r="C1945" s="13">
        <f>IF(F1945&gt;0,SQRT(Sum_Sq($AI$2,V_rtHz($AH$2)/(1+1/$A1945),V_rtHz($AH$2*$A1945)/(1+$A1945),$AN$2*$AH$2/(1+1/$A1945),$AM$2*SQRT(Sum_Sq(F1945,1/($X$2*D$8*(1+C$1017+F1945/E1945))))/SQRT(Sum_Sq($X$2*F1945*D$8,1)),                   $AQ$2*SQRT(Sum_Sq($AH$2/(1+1/$A1945)+F1945*( 1/(C$1017+1+F1945/E1945)-1)/(1+($X$2*F1945*D$8)^2), (F1945^2*D$8*$X$2+1/($X$2*D$8*(C$1017+1+F1945/E1945           )))/(1+($X$2*F1945*D$8)^2))),           V_rtHz(E1945)/($X$2*D$8*(E1945*C$1017+E1945+F1945)),V_rtHz(F1945)*SQRT(Sum_Sq(E1945*D$8*$X$2*C$1017,1))/($X$2*D$8*(E1945*C$1017+E1945+F1945))))/SQRT(Sum_Sq(1/(1+$A1945)+$AC$2/$I$2-1/(1+(1+F1945/E1945)/C$1017),$X$2/$I$2)),IF(F1946&lt;0,"A",C1946))</f>
        <v>2.2344120854985639E-6</v>
      </c>
      <c r="E1945" s="13">
        <f t="shared" si="735"/>
        <v>822.30160321922119</v>
      </c>
      <c r="F1945" s="12">
        <f t="shared" si="759"/>
        <v>11967.026255412842</v>
      </c>
      <c r="H1945" s="13">
        <f>IF(K1945&gt;0,SQRT(Sum_Sq($AI$2,V_rtHz($AH$2)/(1+1/$A1945),V_rtHz($AH$2*$A1945)/(1+$A1945),$AN$2*$AH$2/(1+1/$A1945),$AM$2*SQRT(Sum_Sq(K1945,1/($X$2*I$8*(1+H$1017+K1945/J1945))))/SQRT(Sum_Sq($X$2*K1945*I$8,1)),                   $AQ$2*SQRT(Sum_Sq($AH$2/(1+1/$A1945)+K1945*( 1/(H$1017+1+K1945/J1945)-1)/(1+($X$2*K1945*I$8)^2), (K1945^2*I$8*$X$2+1/($X$2*I$8*(H$1017+1+K1945/J1945           )))/(1+($X$2*K1945*I$8)^2))),           V_rtHz(J1945)/($X$2*I$8*(J1945*H$1017+J1945+K1945)),V_rtHz(K1945)*SQRT(Sum_Sq(J1945*I$8*$X$2*H$1017,1))/($X$2*I$8*(J1945*H$1017+J1945+K1945))))/SQRT(Sum_Sq(1/(1+$A1945)+$AC$2/$I$2-1/(1+(1+K1945/J1945)/H$1017),$X$2/$I$2)),IF(K1946&lt;0,"A",H1946))</f>
        <v>2.5118547287261365E-6</v>
      </c>
      <c r="J1945" s="13">
        <f t="shared" si="736"/>
        <v>803.20839162338495</v>
      </c>
      <c r="K1945" s="12">
        <f t="shared" si="760"/>
        <v>38742.633988135938</v>
      </c>
      <c r="M1945" s="13">
        <f>IF(P1945&gt;0,SQRT(Sum_Sq($AI$2,V_rtHz($AH$2)/(1+1/$A1945),V_rtHz($AH$2*$A1945)/(1+$A1945),$AN$2*$AH$2/(1+1/$A1945),$AM$2*SQRT(Sum_Sq(P1945,1/($X$2*N$8*(1+M$1017+P1945/O1945))))/SQRT(Sum_Sq($X$2*P1945*N$8,1)),                   $AQ$2*SQRT(Sum_Sq($AH$2/(1+1/$A1945)+P1945*( 1/(M$1017+1+P1945/O1945)-1)/(1+($X$2*P1945*N$8)^2), (P1945^2*N$8*$X$2+1/($X$2*N$8*(M$1017+1+P1945/O1945           )))/(1+($X$2*P1945*N$8)^2))),           V_rtHz(O1945)/($X$2*N$8*(O1945*M$1017+O1945+P1945)),V_rtHz(P1945)*SQRT(Sum_Sq(O1945*N$8*$X$2*M$1017,1))/($X$2*N$8*(O1945*M$1017+O1945+P1945))))/SQRT(Sum_Sq(1/(1+$A1945)+$AC$2/$I$2-1/(1+(1+P1945/O1945)/M$1017),$X$2/$I$2)),IF(P1946&lt;0,"A",M1946))</f>
        <v>3.3191006554273964E-6</v>
      </c>
      <c r="O1945" s="13">
        <f t="shared" si="737"/>
        <v>797.44401516466417</v>
      </c>
      <c r="P1945" s="12">
        <f t="shared" si="761"/>
        <v>123400.57343787985</v>
      </c>
      <c r="R1945" s="13">
        <f>IF(U1945&gt;0,SQRT(Sum_Sq($AI$2,V_rtHz($AH$2)/(1+1/$A1945),V_rtHz($AH$2*$A1945)/(1+$A1945),$AN$2*$AH$2/(1+1/$A1945),$AM$2*SQRT(Sum_Sq(U1945,1/($X$2*S$8*(1+R$1017+U1945/T1945))))/SQRT(Sum_Sq($X$2*U1945*S$8,1)),                   $AQ$2*SQRT(Sum_Sq($AH$2/(1+1/$A1945)+U1945*( 1/(R$1017+1+U1945/T1945)-1)/(1+($X$2*U1945*S$8)^2), (U1945^2*S$8*$X$2+1/($X$2*S$8*(R$1017+1+U1945/T1945           )))/(1+($X$2*U1945*S$8)^2))),           V_rtHz(T1945)/($X$2*S$8*(T1945*R$1017+T1945+U1945)),V_rtHz(U1945)*SQRT(Sum_Sq(T1945*S$8*$X$2*R$1017,1))/($X$2*S$8*(T1945*R$1017+T1945+U1945))))/SQRT(Sum_Sq(1/(1+$A1945)+$AC$2/$I$2-1/(1+(1+U1945/T1945)/R$1017),$X$2/$I$2)),IF(U1946&lt;0,"A",R1946))</f>
        <v>5.1051682989740301E-6</v>
      </c>
      <c r="T1945" s="13">
        <f t="shared" si="738"/>
        <v>795.64702770786209</v>
      </c>
      <c r="U1945" s="12">
        <f t="shared" si="762"/>
        <v>391108.21317980095</v>
      </c>
      <c r="X1945" s="13">
        <f>IF(AA1945&gt;0,SQRT(Sum_Sq($AI$2,V_rtHz($AH$2)/(1+1/$A1945),V_rtHz($AH$2*$A1945)/(1+$A1945),$AN$2*$AH$2/(1+1/$A1945),$AM$2*SQRT(Sum_Sq(AA1945,1/($X$2*Y$8*(1+X$1017+AA1945/Z1945))))/SQRT(Sum_Sq($X$2*AA1945*Y$8,1)),                   $AQ$2*SQRT(Sum_Sq($AH$2/(1+1/$A1945)+AA1945*( 1/(X$1017+1+AA1945/Z1945)-1)/(1+($X$2*AA1945*Y$8)^2), (AA1945^2*Y$8*$X$2+1/($X$2*Y$8*(X$1017+1+AA1945/Z1945           )))/(1+($X$2*AA1945*Y$8)^2))),           V_rtHz(Z1945)/($X$2*Y$8*(Z1945*X$1017+Z1945+AA1945)),V_rtHz(AA1945)*SQRT(Sum_Sq(Z1945*Y$8*$X$2*X$1017,1))/($X$2*Y$8*(Z1945*X$1017+Z1945+AA1945))))/SQRT(Sum_Sq(1/(1+$A1945)+$AC$2/$I$2-1/(1+(1+AA1945/Z1945)/X$1017),$X$2/$I$2)),IF(AA1946&lt;0,"A",X1946))</f>
        <v>8.5848556375975611E-6</v>
      </c>
      <c r="Z1945" s="13">
        <f t="shared" si="739"/>
        <v>795.08131329668367</v>
      </c>
      <c r="AA1945" s="12">
        <f t="shared" si="763"/>
        <v>1237672.765165406</v>
      </c>
      <c r="AC1945" s="13">
        <f>IF(AF1945&gt;0,SQRT(Sum_Sq($AI$2,V_rtHz($AH$2)/(1+1/$A1945),V_rtHz($AH$2*$A1945)/(1+$A1945),$AN$2*$AH$2/(1+1/$A1945),$AM$2*SQRT(Sum_Sq(AF1945,1/($X$2*AD$8*(1+AC$1017+AF1945/AE1945))))/SQRT(Sum_Sq($X$2*AF1945*AD$8,1)),                   $AQ$2*SQRT(Sum_Sq($AH$2/(1+1/$A1945)+AF1945*( 1/(AC$1017+1+AF1945/AE1945)-1)/(1+($X$2*AF1945*AD$8)^2), (AF1945^2*AD$8*$X$2+1/($X$2*AD$8*(AC$1017+1+AF1945/AE1945           )))/(1+($X$2*AF1945*AD$8)^2))),           V_rtHz(AE1945)/($X$2*AD$8*(AE1945*AC$1017+AE1945+AF1945)),V_rtHz(AF1945)*SQRT(Sum_Sq(AE1945*AD$8*$X$2*AC$1017,1))/($X$2*AD$8*(AE1945*AC$1017+AE1945+AF1945))))/SQRT(Sum_Sq(1/(1+$A1945)+$AC$2/$I$2-1/(1+(1+AF1945/AE1945)/AC$1017),$X$2/$I$2)),IF(AF1946&lt;0,"A",AC1946))</f>
        <v>1.4980734323180942E-5</v>
      </c>
      <c r="AE1945" s="13">
        <f t="shared" si="740"/>
        <v>794.90267162031387</v>
      </c>
      <c r="AF1945" s="12">
        <f t="shared" si="764"/>
        <v>3914744.514499242</v>
      </c>
      <c r="AG1945" s="13"/>
      <c r="AH1945" s="13">
        <f>IF(AK1945&gt;0,SQRT(Sum_Sq($AI$2,V_rtHz($AH$2)/(1+1/$A1945),V_rtHz($AH$2*$A1945)/(1+$A1945),$AN$2*$AH$2/(1+1/$A1945),$AM$2*SQRT(Sum_Sq(AK1945,1/($X$2*AI$8*(1+AH$1017+AK1945/AJ1945))))/SQRT(Sum_Sq($X$2*AK1945*AI$8,1)),                   $AQ$2*SQRT(Sum_Sq($AH$2/(1+1/$A1945)+AK1945*( 1/(AH$1017+1+AK1945/AJ1945)-1)/(1+($X$2*AK1945*AI$8)^2), (AK1945^2*AI$8*$X$2+1/($X$2*AI$8*(AH$1017+1+AK1945/AJ1945           )))/(1+($X$2*AK1945*AI$8)^2))),           V_rtHz(AJ1945)/($X$2*AI$8*(AJ1945*AH$1017+AJ1945+AK1945)),V_rtHz(AK1945)*SQRT(Sum_Sq(AJ1945*AI$8*$X$2*AH$1017,1))/($X$2*AI$8*(AJ1945*AH$1017+AJ1945+AK1945))))/SQRT(Sum_Sq(1/(1+$A1945)+$AC$2/$I$2-1/(1+(1+AK1945/AJ1945)/AH$1017),$X$2/$I$2)),IF(AK1946&lt;0,"A",AH1946))</f>
        <v>2.6489807673262926E-5</v>
      </c>
      <c r="AI1945" s="13"/>
      <c r="AJ1945" s="13">
        <f t="shared" si="741"/>
        <v>794.84620541201048</v>
      </c>
      <c r="AK1945" s="12">
        <f t="shared" si="765"/>
        <v>12380388.568995737</v>
      </c>
      <c r="AM1945" s="13">
        <f>IF(AP1945&gt;0,SQRT(Sum_Sq($AI$2,V_rtHz($AH$2)/(1+1/$A1945),V_rtHz($AH$2*$A1945)/(1+$A1945),$AN$2*$AH$2/(1+1/$A1945),$AM$2*SQRT(Sum_Sq(AP1945,1/($X$2*AN$8*(1+AM$1017+AP1945/AO1945))))/SQRT(Sum_Sq($X$2*AP1945*AN$8,1)),                   $AQ$2*SQRT(Sum_Sq($AH$2/(1+1/$A1945)+AP1945*( 1/(AM$1017+1+AP1945/AO1945)-1)/(1+($X$2*AP1945*AN$8)^2), (AP1945^2*AN$8*$X$2+1/($X$2*AN$8*(AM$1017+1+AP1945/AO1945           )))/(1+($X$2*AP1945*AN$8)^2))),           V_rtHz(AO1945)/($X$2*AN$8*(AO1945*AM$1017+AO1945+AP1945)),V_rtHz(AP1945)*SQRT(Sum_Sq(AO1945*AN$8*$X$2*AM$1017,1))/($X$2*AN$8*(AO1945*AM$1017+AO1945+AP1945))))/SQRT(Sum_Sq(1/(1+$A1945)+$AC$2/$I$2-1/(1+(1+AP1945/AO1945)/AM$1017),$X$2/$I$2)),IF(AP1946&lt;0,"A",AM1946))</f>
        <v>4.7091230141151565E-5</v>
      </c>
      <c r="AO1945" s="13">
        <f t="shared" si="742"/>
        <v>794.82835175274295</v>
      </c>
      <c r="AP1945" s="12">
        <f t="shared" si="766"/>
        <v>39151105.599394314</v>
      </c>
      <c r="AR1945" s="13">
        <f t="shared" si="743"/>
        <v>31506.815879885424</v>
      </c>
      <c r="AS1945" s="13">
        <f t="shared" si="744"/>
        <v>0.34465664218175057</v>
      </c>
      <c r="AV1945" s="13"/>
      <c r="AW1945" s="13">
        <f t="shared" si="745"/>
        <v>9963.3300000000036</v>
      </c>
      <c r="AX1945" s="13">
        <f t="shared" si="746"/>
        <v>1.089899999999993</v>
      </c>
      <c r="AZ1945" s="13"/>
      <c r="BA1945" s="13"/>
      <c r="BB1945" s="13">
        <f t="shared" si="747"/>
        <v>3150.681587988543</v>
      </c>
      <c r="BC1945" s="13">
        <f t="shared" si="748"/>
        <v>3.4465664218174945</v>
      </c>
      <c r="BD1945" s="13"/>
      <c r="BE1945" s="13"/>
      <c r="BG1945" s="13">
        <f t="shared" si="749"/>
        <v>996.3330000000002</v>
      </c>
      <c r="BH1945" s="13">
        <f t="shared" si="750"/>
        <v>10.899000000000116</v>
      </c>
      <c r="BI1945" s="13"/>
      <c r="BL1945" s="13">
        <f t="shared" si="751"/>
        <v>315.06815879885437</v>
      </c>
      <c r="BM1945" s="13">
        <f t="shared" si="752"/>
        <v>34.465664218174894</v>
      </c>
      <c r="BP1945" s="13"/>
      <c r="BQ1945" s="13">
        <f t="shared" si="753"/>
        <v>99.633300000000006</v>
      </c>
      <c r="BR1945" s="13">
        <f t="shared" si="754"/>
        <v>108.99000000000099</v>
      </c>
      <c r="BT1945" s="13"/>
      <c r="BU1945" s="13"/>
      <c r="BV1945" s="13">
        <f t="shared" si="755"/>
        <v>31.50681587988543</v>
      </c>
      <c r="BW1945" s="13">
        <f t="shared" si="756"/>
        <v>344.6566421817526</v>
      </c>
      <c r="CA1945" s="13">
        <f t="shared" si="757"/>
        <v>9.9633299999999991</v>
      </c>
      <c r="CB1945" s="13">
        <f t="shared" si="758"/>
        <v>1089.9000000000001</v>
      </c>
    </row>
    <row r="1946" spans="1:80" x14ac:dyDescent="0.3">
      <c r="A1946" s="13">
        <f t="shared" si="734"/>
        <v>3.9084089579240118</v>
      </c>
      <c r="C1946" s="13">
        <f>IF(F1946&gt;0,SQRT(Sum_Sq($AI$2,V_rtHz($AH$2)/(1+1/$A1946),V_rtHz($AH$2*$A1946)/(1+$A1946),$AN$2*$AH$2/(1+1/$A1946),$AM$2*SQRT(Sum_Sq(F1946,1/($X$2*D$8*(1+C$1017+F1946/E1946))))/SQRT(Sum_Sq($X$2*F1946*D$8,1)),                   $AQ$2*SQRT(Sum_Sq($AH$2/(1+1/$A1946)+F1946*( 1/(C$1017+1+F1946/E1946)-1)/(1+($X$2*F1946*D$8)^2), (F1946^2*D$8*$X$2+1/($X$2*D$8*(C$1017+1+F1946/E1946           )))/(1+($X$2*F1946*D$8)^2))),           V_rtHz(E1946)/($X$2*D$8*(E1946*C$1017+E1946+F1946)),V_rtHz(F1946)*SQRT(Sum_Sq(E1946*D$8*$X$2*C$1017,1))/($X$2*D$8*(E1946*C$1017+E1946+F1946))))/SQRT(Sum_Sq(1/(1+$A1946)+$AC$2/$I$2-1/(1+(1+F1946/E1946)/C$1017),$X$2/$I$2)),IF(F1947&lt;0,"A",C1947))</f>
        <v>2.2681535457119745E-6</v>
      </c>
      <c r="E1946" s="13">
        <f t="shared" si="735"/>
        <v>816.38278475013215</v>
      </c>
      <c r="F1946" s="12">
        <f t="shared" si="759"/>
        <v>12053.787830183543</v>
      </c>
      <c r="H1946" s="13">
        <f>IF(K1946&gt;0,SQRT(Sum_Sq($AI$2,V_rtHz($AH$2)/(1+1/$A1946),V_rtHz($AH$2*$A1946)/(1+$A1946),$AN$2*$AH$2/(1+1/$A1946),$AM$2*SQRT(Sum_Sq(K1946,1/($X$2*I$8*(1+H$1017+K1946/J1946))))/SQRT(Sum_Sq($X$2*K1946*I$8,1)),                   $AQ$2*SQRT(Sum_Sq($AH$2/(1+1/$A1946)+K1946*( 1/(H$1017+1+K1946/J1946)-1)/(1+($X$2*K1946*I$8)^2), (K1946^2*I$8*$X$2+1/($X$2*I$8*(H$1017+1+K1946/J1946           )))/(1+($X$2*K1946*I$8)^2))),           V_rtHz(J1946)/($X$2*I$8*(J1946*H$1017+J1946+K1946)),V_rtHz(K1946)*SQRT(Sum_Sq(J1946*I$8*$X$2*H$1017,1))/($X$2*I$8*(J1946*H$1017+J1946+K1946))))/SQRT(Sum_Sq(1/(1+$A1946)+$AC$2/$I$2-1/(1+(1+K1946/J1946)/H$1017),$X$2/$I$2)),IF(K1947&lt;0,"A",H1947))</f>
        <v>2.5490691539304611E-6</v>
      </c>
      <c r="J1946" s="13">
        <f t="shared" si="736"/>
        <v>797.69266987304241</v>
      </c>
      <c r="K1946" s="12">
        <f t="shared" si="760"/>
        <v>39010.523611576922</v>
      </c>
      <c r="M1946" s="13">
        <f>IF(P1946&gt;0,SQRT(Sum_Sq($AI$2,V_rtHz($AH$2)/(1+1/$A1946),V_rtHz($AH$2*$A1946)/(1+$A1946),$AN$2*$AH$2/(1+1/$A1946),$AM$2*SQRT(Sum_Sq(P1946,1/($X$2*N$8*(1+M$1017+P1946/O1946))))/SQRT(Sum_Sq($X$2*P1946*N$8,1)),                   $AQ$2*SQRT(Sum_Sq($AH$2/(1+1/$A1946)+P1946*( 1/(M$1017+1+P1946/O1946)-1)/(1+($X$2*P1946*N$8)^2), (P1946^2*N$8*$X$2+1/($X$2*N$8*(M$1017+1+P1946/O1946           )))/(1+($X$2*P1946*N$8)^2))),           V_rtHz(O1946)/($X$2*N$8*(O1946*M$1017+O1946+P1946)),V_rtHz(P1946)*SQRT(Sum_Sq(O1946*N$8*$X$2*M$1017,1))/($X$2*N$8*(O1946*M$1017+O1946+P1946))))/SQRT(Sum_Sq(1/(1+$A1946)+$AC$2/$I$2-1/(1+(1+P1946/O1946)/M$1017),$X$2/$I$2)),IF(P1947&lt;0,"A",M1947))</f>
        <v>3.3658658816587498E-6</v>
      </c>
      <c r="O1946" s="13">
        <f t="shared" si="737"/>
        <v>792.04629954669338</v>
      </c>
      <c r="P1946" s="12">
        <f t="shared" si="761"/>
        <v>124241.53589536928</v>
      </c>
      <c r="R1946" s="13">
        <f>IF(U1946&gt;0,SQRT(Sum_Sq($AI$2,V_rtHz($AH$2)/(1+1/$A1946),V_rtHz($AH$2*$A1946)/(1+$A1946),$AN$2*$AH$2/(1+1/$A1946),$AM$2*SQRT(Sum_Sq(U1946,1/($X$2*S$8*(1+R$1017+U1946/T1946))))/SQRT(Sum_Sq($X$2*U1946*S$8,1)),                   $AQ$2*SQRT(Sum_Sq($AH$2/(1+1/$A1946)+U1946*( 1/(R$1017+1+U1946/T1946)-1)/(1+($X$2*U1946*S$8)^2), (U1946^2*S$8*$X$2+1/($X$2*S$8*(R$1017+1+U1946/T1946           )))/(1+($X$2*U1946*S$8)^2))),           V_rtHz(T1946)/($X$2*S$8*(T1946*R$1017+T1946+U1946)),V_rtHz(U1946)*SQRT(Sum_Sq(T1946*S$8*$X$2*R$1017,1))/($X$2*S$8*(T1946*R$1017+T1946+U1946))))/SQRT(Sum_Sq(1/(1+$A1946)+$AC$2/$I$2-1/(1+(1+U1946/T1946)/R$1017),$X$2/$I$2)),IF(U1947&lt;0,"A",R1947))</f>
        <v>5.1740955650404967E-6</v>
      </c>
      <c r="T1946" s="13">
        <f t="shared" si="738"/>
        <v>790.28575303113587</v>
      </c>
      <c r="U1946" s="12">
        <f t="shared" si="762"/>
        <v>393761.47948396765</v>
      </c>
      <c r="X1946" s="13">
        <f>IF(AA1946&gt;0,SQRT(Sum_Sq($AI$2,V_rtHz($AH$2)/(1+1/$A1946),V_rtHz($AH$2*$A1946)/(1+$A1946),$AN$2*$AH$2/(1+1/$A1946),$AM$2*SQRT(Sum_Sq(AA1946,1/($X$2*Y$8*(1+X$1017+AA1946/Z1946))))/SQRT(Sum_Sq($X$2*AA1946*Y$8,1)),                   $AQ$2*SQRT(Sum_Sq($AH$2/(1+1/$A1946)+AA1946*( 1/(X$1017+1+AA1946/Z1946)-1)/(1+($X$2*AA1946*Y$8)^2), (AA1946^2*Y$8*$X$2+1/($X$2*Y$8*(X$1017+1+AA1946/Z1946           )))/(1+($X$2*AA1946*Y$8)^2))),           V_rtHz(Z1946)/($X$2*Y$8*(Z1946*X$1017+Z1946+AA1946)),V_rtHz(AA1946)*SQRT(Sum_Sq(Z1946*Y$8*$X$2*X$1017,1))/($X$2*Y$8*(Z1946*X$1017+Z1946+AA1946))))/SQRT(Sum_Sq(1/(1+$A1946)+$AC$2/$I$2-1/(1+(1+AA1946/Z1946)/X$1017),$X$2/$I$2)),IF(AA1947&lt;0,"A",X1947))</f>
        <v>8.6983517016651246E-6</v>
      </c>
      <c r="Z1946" s="13">
        <f t="shared" si="739"/>
        <v>789.73147673682217</v>
      </c>
      <c r="AA1946" s="12">
        <f t="shared" si="763"/>
        <v>1246057.0669227403</v>
      </c>
      <c r="AC1946" s="13">
        <f>IF(AF1946&gt;0,SQRT(Sum_Sq($AI$2,V_rtHz($AH$2)/(1+1/$A1946),V_rtHz($AH$2*$A1946)/(1+$A1946),$AN$2*$AH$2/(1+1/$A1946),$AM$2*SQRT(Sum_Sq(AF1946,1/($X$2*AD$8*(1+AC$1017+AF1946/AE1946))))/SQRT(Sum_Sq($X$2*AF1946*AD$8,1)),                   $AQ$2*SQRT(Sum_Sq($AH$2/(1+1/$A1946)+AF1946*( 1/(AC$1017+1+AF1946/AE1946)-1)/(1+($X$2*AF1946*AD$8)^2), (AF1946^2*AD$8*$X$2+1/($X$2*AD$8*(AC$1017+1+AF1946/AE1946           )))/(1+($X$2*AF1946*AD$8)^2))),           V_rtHz(AE1946)/($X$2*AD$8*(AE1946*AC$1017+AE1946+AF1946)),V_rtHz(AF1946)*SQRT(Sum_Sq(AE1946*AD$8*$X$2*AC$1017,1))/($X$2*AD$8*(AE1946*AC$1017+AE1946+AF1946))))/SQRT(Sum_Sq(1/(1+$A1946)+$AC$2/$I$2-1/(1+(1+AF1946/AE1946)/AC$1017),$X$2/$I$2)),IF(AF1947&lt;0,"A",AC1947))</f>
        <v>1.5177250962342179E-5</v>
      </c>
      <c r="AE1946" s="13">
        <f t="shared" si="740"/>
        <v>789.55644362237581</v>
      </c>
      <c r="AF1946" s="12">
        <f t="shared" si="764"/>
        <v>3941251.950284543</v>
      </c>
      <c r="AG1946" s="13"/>
      <c r="AH1946" s="13">
        <f>IF(AK1946&gt;0,SQRT(Sum_Sq($AI$2,V_rtHz($AH$2)/(1+1/$A1946),V_rtHz($AH$2*$A1946)/(1+$A1946),$AN$2*$AH$2/(1+1/$A1946),$AM$2*SQRT(Sum_Sq(AK1946,1/($X$2*AI$8*(1+AH$1017+AK1946/AJ1946))))/SQRT(Sum_Sq($X$2*AK1946*AI$8,1)),                   $AQ$2*SQRT(Sum_Sq($AH$2/(1+1/$A1946)+AK1946*( 1/(AH$1017+1+AK1946/AJ1946)-1)/(1+($X$2*AK1946*AI$8)^2), (AK1946^2*AI$8*$X$2+1/($X$2*AI$8*(AH$1017+1+AK1946/AJ1946           )))/(1+($X$2*AK1946*AI$8)^2))),           V_rtHz(AJ1946)/($X$2*AI$8*(AJ1946*AH$1017+AJ1946+AK1946)),V_rtHz(AK1946)*SQRT(Sum_Sq(AJ1946*AI$8*$X$2*AH$1017,1))/($X$2*AI$8*(AJ1946*AH$1017+AJ1946+AK1946))))/SQRT(Sum_Sq(1/(1+$A1946)+$AC$2/$I$2-1/(1+(1+AK1946/AJ1946)/AH$1017),$X$2/$I$2)),IF(AK1947&lt;0,"A",AH1947))</f>
        <v>2.6836480455549232E-5</v>
      </c>
      <c r="AI1946" s="13"/>
      <c r="AJ1946" s="13">
        <f t="shared" si="741"/>
        <v>789.50111769472971</v>
      </c>
      <c r="AK1946" s="12">
        <f t="shared" si="765"/>
        <v>12464206.389378972</v>
      </c>
      <c r="AM1946" s="13">
        <f>IF(AP1946&gt;0,SQRT(Sum_Sq($AI$2,V_rtHz($AH$2)/(1+1/$A1946),V_rtHz($AH$2*$A1946)/(1+$A1946),$AN$2*$AH$2/(1+1/$A1946),$AM$2*SQRT(Sum_Sq(AP1946,1/($X$2*AN$8*(1+AM$1017+AP1946/AO1946))))/SQRT(Sum_Sq($X$2*AP1946*AN$8,1)),                   $AQ$2*SQRT(Sum_Sq($AH$2/(1+1/$A1946)+AP1946*( 1/(AM$1017+1+AP1946/AO1946)-1)/(1+($X$2*AP1946*AN$8)^2), (AP1946^2*AN$8*$X$2+1/($X$2*AN$8*(AM$1017+1+AP1946/AO1946           )))/(1+($X$2*AP1946*AN$8)^2))),           V_rtHz(AO1946)/($X$2*AN$8*(AO1946*AM$1017+AO1946+AP1946)),V_rtHz(AP1946)*SQRT(Sum_Sq(AO1946*AN$8*$X$2*AM$1017,1))/($X$2*AN$8*(AO1946*AM$1017+AO1946+AP1946))))/SQRT(Sum_Sq(1/(1+$A1946)+$AC$2/$I$2-1/(1+(1+AP1946/AO1946)/AM$1017),$X$2/$I$2)),IF(AP1947&lt;0,"A",AM1947))</f>
        <v>4.7707522417392897E-5</v>
      </c>
      <c r="AO1946" s="13">
        <f t="shared" si="742"/>
        <v>789.48362453924892</v>
      </c>
      <c r="AP1946" s="12">
        <f t="shared" si="766"/>
        <v>39416154.769549787</v>
      </c>
      <c r="AR1946" s="13">
        <f t="shared" si="743"/>
        <v>31506.815879885424</v>
      </c>
      <c r="AS1946" s="13">
        <f t="shared" si="744"/>
        <v>0.34465664218174946</v>
      </c>
      <c r="AV1946" s="13"/>
      <c r="AW1946" s="13">
        <f t="shared" si="745"/>
        <v>9963.3300000000036</v>
      </c>
      <c r="AX1946" s="13">
        <f t="shared" si="746"/>
        <v>1.0899000000000012</v>
      </c>
      <c r="AZ1946" s="13"/>
      <c r="BA1946" s="13"/>
      <c r="BB1946" s="13">
        <f t="shared" si="747"/>
        <v>3150.681587988543</v>
      </c>
      <c r="BC1946" s="13">
        <f t="shared" si="748"/>
        <v>3.4465664218174945</v>
      </c>
      <c r="BD1946" s="13"/>
      <c r="BE1946" s="13"/>
      <c r="BG1946" s="13">
        <f t="shared" si="749"/>
        <v>996.3330000000002</v>
      </c>
      <c r="BH1946" s="13">
        <f t="shared" si="750"/>
        <v>10.899000000000083</v>
      </c>
      <c r="BI1946" s="13"/>
      <c r="BL1946" s="13">
        <f t="shared" si="751"/>
        <v>315.06815879885437</v>
      </c>
      <c r="BM1946" s="13">
        <f t="shared" si="752"/>
        <v>34.465664218175064</v>
      </c>
      <c r="BP1946" s="13"/>
      <c r="BQ1946" s="13">
        <f t="shared" si="753"/>
        <v>99.633300000000006</v>
      </c>
      <c r="BR1946" s="13">
        <f t="shared" si="754"/>
        <v>108.99000000000012</v>
      </c>
      <c r="BT1946" s="13"/>
      <c r="BU1946" s="13"/>
      <c r="BV1946" s="13">
        <f t="shared" si="755"/>
        <v>31.506815879885437</v>
      </c>
      <c r="BW1946" s="13">
        <f t="shared" si="756"/>
        <v>344.65664218174936</v>
      </c>
      <c r="CA1946" s="13">
        <f t="shared" si="757"/>
        <v>9.9633299999999974</v>
      </c>
      <c r="CB1946" s="13">
        <f t="shared" si="758"/>
        <v>1089.9000000000083</v>
      </c>
    </row>
    <row r="1947" spans="1:80" x14ac:dyDescent="0.3">
      <c r="A1947" s="13">
        <f t="shared" si="734"/>
        <v>3.9627803425543888</v>
      </c>
      <c r="C1947" s="13">
        <f>IF(F1947&gt;0,SQRT(Sum_Sq($AI$2,V_rtHz($AH$2)/(1+1/$A1947),V_rtHz($AH$2*$A1947)/(1+$A1947),$AN$2*$AH$2/(1+1/$A1947),$AM$2*SQRT(Sum_Sq(F1947,1/($X$2*D$8*(1+C$1017+F1947/E1947))))/SQRT(Sum_Sq($X$2*F1947*D$8,1)),                   $AQ$2*SQRT(Sum_Sq($AH$2/(1+1/$A1947)+F1947*( 1/(C$1017+1+F1947/E1947)-1)/(1+($X$2*F1947*D$8)^2), (F1947^2*D$8*$X$2+1/($X$2*D$8*(C$1017+1+F1947/E1947           )))/(1+($X$2*F1947*D$8)^2))),           V_rtHz(E1947)/($X$2*D$8*(E1947*C$1017+E1947+F1947)),V_rtHz(F1947)*SQRT(Sum_Sq(E1947*D$8*$X$2*C$1017,1))/($X$2*D$8*(E1947*C$1017+E1947+F1947))))/SQRT(Sum_Sq(1/(1+$A1947)+$AC$2/$I$2-1/(1+(1+F1947/E1947)/C$1017),$X$2/$I$2)),IF(F1948&lt;0,"A",C1948))</f>
        <v>2.3025385373382485E-6</v>
      </c>
      <c r="E1947" s="13">
        <f t="shared" si="735"/>
        <v>810.51125049080508</v>
      </c>
      <c r="F1947" s="12">
        <f t="shared" si="759"/>
        <v>12141.108306187702</v>
      </c>
      <c r="H1947" s="13">
        <f>IF(K1947&gt;0,SQRT(Sum_Sq($AI$2,V_rtHz($AH$2)/(1+1/$A1947),V_rtHz($AH$2*$A1947)/(1+$A1947),$AN$2*$AH$2/(1+1/$A1947),$AM$2*SQRT(Sum_Sq(K1947,1/($X$2*I$8*(1+H$1017+K1947/J1947))))/SQRT(Sum_Sq($X$2*K1947*I$8,1)),                   $AQ$2*SQRT(Sum_Sq($AH$2/(1+1/$A1947)+K1947*( 1/(H$1017+1+K1947/J1947)-1)/(1+($X$2*K1947*I$8)^2), (K1947^2*I$8*$X$2+1/($X$2*I$8*(H$1017+1+K1947/J1947           )))/(1+($X$2*K1947*I$8)^2))),           V_rtHz(J1947)/($X$2*I$8*(J1947*H$1017+J1947+K1947)),V_rtHz(K1947)*SQRT(Sum_Sq(J1947*I$8*$X$2*H$1017,1))/($X$2*I$8*(J1947*H$1017+J1947+K1947))))/SQRT(Sum_Sq(1/(1+$A1947)+$AC$2/$I$2-1/(1+(1+K1947/J1947)/H$1017),$X$2/$I$2)),IF(K1948&lt;0,"A",H1948))</f>
        <v>2.5869748263242746E-6</v>
      </c>
      <c r="J1947" s="13">
        <f t="shared" si="736"/>
        <v>792.21551715078931</v>
      </c>
      <c r="K1947" s="12">
        <f t="shared" si="760"/>
        <v>39280.231274416095</v>
      </c>
      <c r="M1947" s="13">
        <f>IF(P1947&gt;0,SQRT(Sum_Sq($AI$2,V_rtHz($AH$2)/(1+1/$A1947),V_rtHz($AH$2*$A1947)/(1+$A1947),$AN$2*$AH$2/(1+1/$A1947),$AM$2*SQRT(Sum_Sq(P1947,1/($X$2*N$8*(1+M$1017+P1947/O1947))))/SQRT(Sum_Sq($X$2*P1947*N$8,1)),                   $AQ$2*SQRT(Sum_Sq($AH$2/(1+1/$A1947)+P1947*( 1/(M$1017+1+P1947/O1947)-1)/(1+($X$2*P1947*N$8)^2), (P1947^2*N$8*$X$2+1/($X$2*N$8*(M$1017+1+P1947/O1947           )))/(1+($X$2*P1947*N$8)^2))),           V_rtHz(O1947)/($X$2*N$8*(O1947*M$1017+O1947+P1947)),V_rtHz(P1947)*SQRT(Sum_Sq(O1947*N$8*$X$2*M$1017,1))/($X$2*N$8*(O1947*M$1017+O1947+P1947))))/SQRT(Sum_Sq(1/(1+$A1947)+$AC$2/$I$2-1/(1+(1+P1947/O1947)/M$1017),$X$2/$I$2)),IF(P1948&lt;0,"A",M1948))</f>
        <v>3.4134646522272375E-6</v>
      </c>
      <c r="O1947" s="13">
        <f t="shared" si="737"/>
        <v>786.68472788239467</v>
      </c>
      <c r="P1947" s="12">
        <f t="shared" si="761"/>
        <v>125088.29174911347</v>
      </c>
      <c r="R1947" s="13">
        <f>IF(U1947&gt;0,SQRT(Sum_Sq($AI$2,V_rtHz($AH$2)/(1+1/$A1947),V_rtHz($AH$2*$A1947)/(1+$A1947),$AN$2*$AH$2/(1+1/$A1947),$AM$2*SQRT(Sum_Sq(U1947,1/($X$2*S$8*(1+R$1017+U1947/T1947))))/SQRT(Sum_Sq($X$2*U1947*S$8,1)),                   $AQ$2*SQRT(Sum_Sq($AH$2/(1+1/$A1947)+U1947*( 1/(R$1017+1+U1947/T1947)-1)/(1+($X$2*U1947*S$8)^2), (U1947^2*S$8*$X$2+1/($X$2*S$8*(R$1017+1+U1947/T1947           )))/(1+($X$2*U1947*S$8)^2))),           V_rtHz(T1947)/($X$2*S$8*(T1947*R$1017+T1947+U1947)),V_rtHz(U1947)*SQRT(Sum_Sq(T1947*S$8*$X$2*R$1017,1))/($X$2*S$8*(T1947*R$1017+T1947+U1947))))/SQRT(Sum_Sq(1/(1+$A1947)+$AC$2/$I$2-1/(1+(1+U1947/T1947)/R$1017),$X$2/$I$2)),IF(U1948&lt;0,"A",R1948))</f>
        <v>5.2442041328451431E-6</v>
      </c>
      <c r="T1947" s="13">
        <f t="shared" si="738"/>
        <v>784.95988512879842</v>
      </c>
      <c r="U1947" s="12">
        <f t="shared" si="762"/>
        <v>396433.10852449684</v>
      </c>
      <c r="X1947" s="13">
        <f>IF(AA1947&gt;0,SQRT(Sum_Sq($AI$2,V_rtHz($AH$2)/(1+1/$A1947),V_rtHz($AH$2*$A1947)/(1+$A1947),$AN$2*$AH$2/(1+1/$A1947),$AM$2*SQRT(Sum_Sq(AA1947,1/($X$2*Y$8*(1+X$1017+AA1947/Z1947))))/SQRT(Sum_Sq($X$2*AA1947*Y$8,1)),                   $AQ$2*SQRT(Sum_Sq($AH$2/(1+1/$A1947)+AA1947*( 1/(X$1017+1+AA1947/Z1947)-1)/(1+($X$2*AA1947*Y$8)^2), (AA1947^2*Y$8*$X$2+1/($X$2*Y$8*(X$1017+1+AA1947/Z1947           )))/(1+($X$2*AA1947*Y$8)^2))),           V_rtHz(Z1947)/($X$2*Y$8*(Z1947*X$1017+Z1947+AA1947)),V_rtHz(AA1947)*SQRT(Sum_Sq(Z1947*Y$8*$X$2*X$1017,1))/($X$2*Y$8*(Z1947*X$1017+Z1947+AA1947))))/SQRT(Sum_Sq(1/(1+$A1947)+$AC$2/$I$2-1/(1+(1+AA1947/Z1947)/X$1017),$X$2/$I$2)),IF(AA1948&lt;0,"A",X1948))</f>
        <v>8.8137516166442321E-6</v>
      </c>
      <c r="Z1947" s="13">
        <f t="shared" si="739"/>
        <v>784.41681670714081</v>
      </c>
      <c r="AA1947" s="12">
        <f t="shared" si="763"/>
        <v>1254499.4785937138</v>
      </c>
      <c r="AC1947" s="13">
        <f>IF(AF1947&gt;0,SQRT(Sum_Sq($AI$2,V_rtHz($AH$2)/(1+1/$A1947),V_rtHz($AH$2*$A1947)/(1+$A1947),$AN$2*$AH$2/(1+1/$A1947),$AM$2*SQRT(Sum_Sq(AF1947,1/($X$2*AD$8*(1+AC$1017+AF1947/AE1947))))/SQRT(Sum_Sq($X$2*AF1947*AD$8,1)),                   $AQ$2*SQRT(Sum_Sq($AH$2/(1+1/$A1947)+AF1947*( 1/(AC$1017+1+AF1947/AE1947)-1)/(1+($X$2*AF1947*AD$8)^2), (AF1947^2*AD$8*$X$2+1/($X$2*AD$8*(AC$1017+1+AF1947/AE1947           )))/(1+($X$2*AF1947*AD$8)^2))),           V_rtHz(AE1947)/($X$2*AD$8*(AE1947*AC$1017+AE1947+AF1947)),V_rtHz(AF1947)*SQRT(Sum_Sq(AE1947*AD$8*$X$2*AC$1017,1))/($X$2*AD$8*(AE1947*AC$1017+AE1947+AF1947))))/SQRT(Sum_Sq(1/(1+$A1947)+$AC$2/$I$2-1/(1+(1+AF1947/AE1947)/AC$1017),$X$2/$I$2)),IF(AF1948&lt;0,"A",AC1948))</f>
        <v>1.5377036694178304E-5</v>
      </c>
      <c r="AE1947" s="13">
        <f t="shared" si="740"/>
        <v>784.24531962925539</v>
      </c>
      <c r="AF1947" s="12">
        <f t="shared" si="764"/>
        <v>3967943.1874168022</v>
      </c>
      <c r="AG1947" s="13"/>
      <c r="AH1947" s="13">
        <f>IF(AK1947&gt;0,SQRT(Sum_Sq($AI$2,V_rtHz($AH$2)/(1+1/$A1947),V_rtHz($AH$2*$A1947)/(1+$A1947),$AN$2*$AH$2/(1+1/$A1947),$AM$2*SQRT(Sum_Sq(AK1947,1/($X$2*AI$8*(1+AH$1017+AK1947/AJ1947))))/SQRT(Sum_Sq($X$2*AK1947*AI$8,1)),                   $AQ$2*SQRT(Sum_Sq($AH$2/(1+1/$A1947)+AK1947*( 1/(AH$1017+1+AK1947/AJ1947)-1)/(1+($X$2*AK1947*AI$8)^2), (AK1947^2*AI$8*$X$2+1/($X$2*AI$8*(AH$1017+1+AK1947/AJ1947           )))/(1+($X$2*AK1947*AI$8)^2))),           V_rtHz(AJ1947)/($X$2*AI$8*(AJ1947*AH$1017+AJ1947+AK1947)),V_rtHz(AK1947)*SQRT(Sum_Sq(AJ1947*AI$8*$X$2*AH$1017,1))/($X$2*AI$8*(AJ1947*AH$1017+AJ1947+AK1947))))/SQRT(Sum_Sq(1/(1+$A1947)+$AC$2/$I$2-1/(1+(1+AK1947/AJ1947)/AH$1017),$X$2/$I$2)),IF(AK1948&lt;0,"A",AH1948))</f>
        <v>2.7188905249895746E-5</v>
      </c>
      <c r="AI1947" s="13"/>
      <c r="AJ1947" s="13">
        <f t="shared" si="741"/>
        <v>784.19111107606489</v>
      </c>
      <c r="AK1947" s="12">
        <f t="shared" si="765"/>
        <v>12548605.482264875</v>
      </c>
      <c r="AM1947" s="13">
        <f>IF(AP1947&gt;0,SQRT(Sum_Sq($AI$2,V_rtHz($AH$2)/(1+1/$A1947),V_rtHz($AH$2*$A1947)/(1+$A1947),$AN$2*$AH$2/(1+1/$A1947),$AM$2*SQRT(Sum_Sq(AP1947,1/($X$2*AN$8*(1+AM$1017+AP1947/AO1947))))/SQRT(Sum_Sq($X$2*AP1947*AN$8,1)),                   $AQ$2*SQRT(Sum_Sq($AH$2/(1+1/$A1947)+AP1947*( 1/(AM$1017+1+AP1947/AO1947)-1)/(1+($X$2*AP1947*AN$8)^2), (AP1947^2*AN$8*$X$2+1/($X$2*AN$8*(AM$1017+1+AP1947/AO1947           )))/(1+($X$2*AP1947*AN$8)^2))),           V_rtHz(AO1947)/($X$2*AN$8*(AO1947*AM$1017+AO1947+AP1947)),V_rtHz(AP1947)*SQRT(Sum_Sq(AO1947*AN$8*$X$2*AM$1017,1))/($X$2*AN$8*(AO1947*AM$1017+AO1947+AP1947))))/SQRT(Sum_Sq(1/(1+$A1947)+$AC$2/$I$2-1/(1+(1+AP1947/AO1947)/AM$1017),$X$2/$I$2)),IF(AP1948&lt;0,"A",AM1948))</f>
        <v>4.8334039579908437E-5</v>
      </c>
      <c r="AO1947" s="13">
        <f t="shared" si="742"/>
        <v>784.17397118362328</v>
      </c>
      <c r="AP1947" s="12">
        <f t="shared" si="766"/>
        <v>39683042.126346521</v>
      </c>
      <c r="AR1947" s="13">
        <f t="shared" si="743"/>
        <v>31506.815879885424</v>
      </c>
      <c r="AS1947" s="13">
        <f t="shared" si="744"/>
        <v>0.34465664218175279</v>
      </c>
      <c r="AV1947" s="13"/>
      <c r="AW1947" s="13">
        <f t="shared" si="745"/>
        <v>9963.3300000000036</v>
      </c>
      <c r="AX1947" s="13">
        <f t="shared" si="746"/>
        <v>1.0898999999999957</v>
      </c>
      <c r="AZ1947" s="13"/>
      <c r="BA1947" s="13"/>
      <c r="BB1947" s="13">
        <f t="shared" si="747"/>
        <v>3150.681587988543</v>
      </c>
      <c r="BC1947" s="13">
        <f t="shared" si="748"/>
        <v>3.4465664218174945</v>
      </c>
      <c r="BD1947" s="13"/>
      <c r="BE1947" s="13"/>
      <c r="BG1947" s="13">
        <f t="shared" si="749"/>
        <v>996.3330000000002</v>
      </c>
      <c r="BH1947" s="13">
        <f t="shared" si="750"/>
        <v>10.899000000000047</v>
      </c>
      <c r="BI1947" s="13"/>
      <c r="BL1947" s="13">
        <f t="shared" si="751"/>
        <v>315.06815879885437</v>
      </c>
      <c r="BM1947" s="13">
        <f t="shared" si="752"/>
        <v>34.465664218175149</v>
      </c>
      <c r="BP1947" s="13"/>
      <c r="BQ1947" s="13">
        <f t="shared" si="753"/>
        <v>99.633299999999991</v>
      </c>
      <c r="BR1947" s="13">
        <f t="shared" si="754"/>
        <v>108.99000000000012</v>
      </c>
      <c r="BT1947" s="13"/>
      <c r="BU1947" s="13"/>
      <c r="BV1947" s="13">
        <f t="shared" si="755"/>
        <v>31.50681587988543</v>
      </c>
      <c r="BW1947" s="13">
        <f t="shared" si="756"/>
        <v>344.65664218175152</v>
      </c>
      <c r="CA1947" s="13">
        <f t="shared" si="757"/>
        <v>9.9633299999999991</v>
      </c>
      <c r="CB1947" s="13">
        <f t="shared" si="758"/>
        <v>1089.9000000000001</v>
      </c>
    </row>
    <row r="1948" spans="1:80" x14ac:dyDescent="0.3">
      <c r="A1948" s="13">
        <f t="shared" si="734"/>
        <v>4.0179081084893955</v>
      </c>
      <c r="C1948" s="13">
        <f>IF(F1948&gt;0,SQRT(Sum_Sq($AI$2,V_rtHz($AH$2)/(1+1/$A1948),V_rtHz($AH$2*$A1948)/(1+$A1948),$AN$2*$AH$2/(1+1/$A1948),$AM$2*SQRT(Sum_Sq(F1948,1/($X$2*D$8*(1+C$1017+F1948/E1948))))/SQRT(Sum_Sq($X$2*F1948*D$8,1)),                   $AQ$2*SQRT(Sum_Sq($AH$2/(1+1/$A1948)+F1948*( 1/(C$1017+1+F1948/E1948)-1)/(1+($X$2*F1948*D$8)^2), (F1948^2*D$8*$X$2+1/($X$2*D$8*(C$1017+1+F1948/E1948           )))/(1+($X$2*F1948*D$8)^2))),           V_rtHz(E1948)/($X$2*D$8*(E1948*C$1017+E1948+F1948)),V_rtHz(F1948)*SQRT(Sum_Sq(E1948*D$8*$X$2*C$1017,1))/($X$2*D$8*(E1948*C$1017+E1948+F1948))))/SQRT(Sum_Sq(1/(1+$A1948)+$AC$2/$I$2-1/(1+(1+F1948/E1948)/C$1017),$X$2/$I$2)),IF(F1949&lt;0,"A",C1949))</f>
        <v>2.337579582308858E-6</v>
      </c>
      <c r="E1948" s="13">
        <f t="shared" si="735"/>
        <v>804.68651439256359</v>
      </c>
      <c r="F1948" s="12">
        <f t="shared" si="759"/>
        <v>12228.99191124239</v>
      </c>
      <c r="H1948" s="13">
        <f>IF(K1948&gt;0,SQRT(Sum_Sq($AI$2,V_rtHz($AH$2)/(1+1/$A1948),V_rtHz($AH$2*$A1948)/(1+$A1948),$AN$2*$AH$2/(1+1/$A1948),$AM$2*SQRT(Sum_Sq(K1948,1/($X$2*I$8*(1+H$1017+K1948/J1948))))/SQRT(Sum_Sq($X$2*K1948*I$8,1)),                   $AQ$2*SQRT(Sum_Sq($AH$2/(1+1/$A1948)+K1948*( 1/(H$1017+1+K1948/J1948)-1)/(1+($X$2*K1948*I$8)^2), (K1948^2*I$8*$X$2+1/($X$2*I$8*(H$1017+1+K1948/J1948           )))/(1+($X$2*K1948*I$8)^2))),           V_rtHz(J1948)/($X$2*I$8*(J1948*H$1017+J1948+K1948)),V_rtHz(K1948)*SQRT(Sum_Sq(J1948*I$8*$X$2*H$1017,1))/($X$2*I$8*(J1948*H$1017+J1948+K1948))))/SQRT(Sum_Sq(1/(1+$A1948)+$AC$2/$I$2-1/(1+(1+K1948/J1948)/H$1017),$X$2/$I$2)),IF(K1949&lt;0,"A",H1949))</f>
        <v>2.6255849883595211E-6</v>
      </c>
      <c r="J1948" s="13">
        <f t="shared" si="736"/>
        <v>786.77664338901172</v>
      </c>
      <c r="K1948" s="12">
        <f t="shared" si="760"/>
        <v>39551.769862947054</v>
      </c>
      <c r="M1948" s="13">
        <f>IF(P1948&gt;0,SQRT(Sum_Sq($AI$2,V_rtHz($AH$2)/(1+1/$A1948),V_rtHz($AH$2*$A1948)/(1+$A1948),$AN$2*$AH$2/(1+1/$A1948),$AM$2*SQRT(Sum_Sq(P1948,1/($X$2*N$8*(1+M$1017+P1948/O1948))))/SQRT(Sum_Sq($X$2*P1948*N$8,1)),                   $AQ$2*SQRT(Sum_Sq($AH$2/(1+1/$A1948)+P1948*( 1/(M$1017+1+P1948/O1948)-1)/(1+($X$2*P1948*N$8)^2), (P1948^2*N$8*$X$2+1/($X$2*N$8*(M$1017+1+P1948/O1948           )))/(1+($X$2*P1948*N$8)^2))),           V_rtHz(O1948)/($X$2*N$8*(O1948*M$1017+O1948+P1948)),V_rtHz(P1948)*SQRT(Sum_Sq(O1948*N$8*$X$2*M$1017,1))/($X$2*N$8*(O1948*M$1017+O1948+P1948))))/SQRT(Sum_Sq(1/(1+$A1948)+$AC$2/$I$2-1/(1+(1+P1948/O1948)/M$1017),$X$2/$I$2)),IF(P1949&lt;0,"A",M1949))</f>
        <v>3.4619122839126213E-6</v>
      </c>
      <c r="O1948" s="13">
        <f t="shared" si="737"/>
        <v>781.35906034155721</v>
      </c>
      <c r="P1948" s="12">
        <f t="shared" si="761"/>
        <v>125940.88140848959</v>
      </c>
      <c r="R1948" s="13">
        <f>IF(U1948&gt;0,SQRT(Sum_Sq($AI$2,V_rtHz($AH$2)/(1+1/$A1948),V_rtHz($AH$2*$A1948)/(1+$A1948),$AN$2*$AH$2/(1+1/$A1948),$AM$2*SQRT(Sum_Sq(U1948,1/($X$2*S$8*(1+R$1017+U1948/T1948))))/SQRT(Sum_Sq($X$2*U1948*S$8,1)),                   $AQ$2*SQRT(Sum_Sq($AH$2/(1+1/$A1948)+U1948*( 1/(R$1017+1+U1948/T1948)-1)/(1+($X$2*U1948*S$8)^2), (U1948^2*S$8*$X$2+1/($X$2*S$8*(R$1017+1+U1948/T1948           )))/(1+($X$2*U1948*S$8)^2))),           V_rtHz(T1948)/($X$2*S$8*(T1948*R$1017+T1948+U1948)),V_rtHz(U1948)*SQRT(Sum_Sq(T1948*S$8*$X$2*R$1017,1))/($X$2*S$8*(T1948*R$1017+T1948+U1948))))/SQRT(Sum_Sq(1/(1+$A1948)+$AC$2/$I$2-1/(1+(1+U1948/T1948)/R$1017),$X$2/$I$2)),IF(U1949&lt;0,"A",R1949))</f>
        <v>5.3155146957655135E-6</v>
      </c>
      <c r="T1948" s="13">
        <f t="shared" si="738"/>
        <v>779.66919904783413</v>
      </c>
      <c r="U1948" s="12">
        <f t="shared" si="762"/>
        <v>399123.22778515948</v>
      </c>
      <c r="X1948" s="13">
        <f>IF(AA1948&gt;0,SQRT(Sum_Sq($AI$2,V_rtHz($AH$2)/(1+1/$A1948),V_rtHz($AH$2*$A1948)/(1+$A1948),$AN$2*$AH$2/(1+1/$A1948),$AM$2*SQRT(Sum_Sq(AA1948,1/($X$2*Y$8*(1+X$1017+AA1948/Z1948))))/SQRT(Sum_Sq($X$2*AA1948*Y$8,1)),                   $AQ$2*SQRT(Sum_Sq($AH$2/(1+1/$A1948)+AA1948*( 1/(X$1017+1+AA1948/Z1948)-1)/(1+($X$2*AA1948*Y$8)^2), (AA1948^2*Y$8*$X$2+1/($X$2*Y$8*(X$1017+1+AA1948/Z1948           )))/(1+($X$2*AA1948*Y$8)^2))),           V_rtHz(Z1948)/($X$2*Y$8*(Z1948*X$1017+Z1948+AA1948)),V_rtHz(AA1948)*SQRT(Sum_Sq(Z1948*Y$8*$X$2*X$1017,1))/($X$2*Y$8*(Z1948*X$1017+Z1948+AA1948))))/SQRT(Sum_Sq(1/(1+$A1948)+$AC$2/$I$2-1/(1+(1+AA1948/Z1948)/X$1017),$X$2/$I$2)),IF(AA1949&lt;0,"A",X1949))</f>
        <v>8.9310877647373142E-6</v>
      </c>
      <c r="Z1948" s="13">
        <f t="shared" si="739"/>
        <v>779.13711286286411</v>
      </c>
      <c r="AA1948" s="12">
        <f t="shared" si="763"/>
        <v>1263000.4030272032</v>
      </c>
      <c r="AC1948" s="13">
        <f>IF(AF1948&gt;0,SQRT(Sum_Sq($AI$2,V_rtHz($AH$2)/(1+1/$A1948),V_rtHz($AH$2*$A1948)/(1+$A1948),$AN$2*$AH$2/(1+1/$A1948),$AM$2*SQRT(Sum_Sq(AF1948,1/($X$2*AD$8*(1+AC$1017+AF1948/AE1948))))/SQRT(Sum_Sq($X$2*AF1948*AD$8,1)),                   $AQ$2*SQRT(Sum_Sq($AH$2/(1+1/$A1948)+AF1948*( 1/(AC$1017+1+AF1948/AE1948)-1)/(1+($X$2*AF1948*AD$8)^2), (AF1948^2*AD$8*$X$2+1/($X$2*AD$8*(AC$1017+1+AF1948/AE1948           )))/(1+($X$2*AF1948*AD$8)^2))),           V_rtHz(AE1948)/($X$2*AD$8*(AE1948*AC$1017+AE1948+AF1948)),V_rtHz(AF1948)*SQRT(Sum_Sq(AE1948*AD$8*$X$2*AC$1017,1))/($X$2*AD$8*(AE1948*AC$1017+AE1948+AF1948))))/SQRT(Sum_Sq(1/(1+$A1948)+$AC$2/$I$2-1/(1+(1+AF1948/AE1948)/AC$1017),$X$2/$I$2)),IF(AF1949&lt;0,"A",AC1949))</f>
        <v>1.5580146451730703E-5</v>
      </c>
      <c r="AE1948" s="13">
        <f t="shared" si="740"/>
        <v>778.96908074393639</v>
      </c>
      <c r="AF1948" s="12">
        <f t="shared" si="764"/>
        <v>3994819.4995294609</v>
      </c>
      <c r="AG1948" s="13"/>
      <c r="AH1948" s="13">
        <f>IF(AK1948&gt;0,SQRT(Sum_Sq($AI$2,V_rtHz($AH$2)/(1+1/$A1948),V_rtHz($AH$2*$A1948)/(1+$A1948),$AN$2*$AH$2/(1+1/$A1948),$AM$2*SQRT(Sum_Sq(AK1948,1/($X$2*AI$8*(1+AH$1017+AK1948/AJ1948))))/SQRT(Sum_Sq($X$2*AK1948*AI$8,1)),                   $AQ$2*SQRT(Sum_Sq($AH$2/(1+1/$A1948)+AK1948*( 1/(AH$1017+1+AK1948/AJ1948)-1)/(1+($X$2*AK1948*AI$8)^2), (AK1948^2*AI$8*$X$2+1/($X$2*AI$8*(AH$1017+1+AK1948/AJ1948           )))/(1+($X$2*AK1948*AI$8)^2))),           V_rtHz(AJ1948)/($X$2*AI$8*(AJ1948*AH$1017+AJ1948+AK1948)),V_rtHz(AK1948)*SQRT(Sum_Sq(AJ1948*AI$8*$X$2*AH$1017,1))/($X$2*AI$8*(AJ1948*AH$1017+AJ1948+AK1948))))/SQRT(Sum_Sq(1/(1+$A1948)+$AC$2/$I$2-1/(1+(1+AK1948/AJ1948)/AH$1017),$X$2/$I$2)),IF(AK1949&lt;0,"A",AH1949))</f>
        <v>2.754717834045132E-5</v>
      </c>
      <c r="AI1948" s="13"/>
      <c r="AJ1948" s="13">
        <f t="shared" si="741"/>
        <v>778.9159671158759</v>
      </c>
      <c r="AK1948" s="12">
        <f t="shared" si="765"/>
        <v>12633589.874950608</v>
      </c>
      <c r="AM1948" s="13">
        <f>IF(AP1948&gt;0,SQRT(Sum_Sq($AI$2,V_rtHz($AH$2)/(1+1/$A1948),V_rtHz($AH$2*$A1948)/(1+$A1948),$AN$2*$AH$2/(1+1/$A1948),$AM$2*SQRT(Sum_Sq(AP1948,1/($X$2*AN$8*(1+AM$1017+AP1948/AO1948))))/SQRT(Sum_Sq($X$2*AP1948*AN$8,1)),                   $AQ$2*SQRT(Sum_Sq($AH$2/(1+1/$A1948)+AP1948*( 1/(AM$1017+1+AP1948/AO1948)-1)/(1+($X$2*AP1948*AN$8)^2), (AP1948^2*AN$8*$X$2+1/($X$2*AN$8*(AM$1017+1+AP1948/AO1948           )))/(1+($X$2*AP1948*AN$8)^2))),           V_rtHz(AO1948)/($X$2*AN$8*(AO1948*AM$1017+AO1948+AP1948)),V_rtHz(AP1948)*SQRT(Sum_Sq(AO1948*AN$8*$X$2*AM$1017,1))/($X$2*AN$8*(AO1948*AM$1017+AO1948+AP1948))))/SQRT(Sum_Sq(1/(1+$A1948)+$AC$2/$I$2-1/(1+(1+AP1948/AO1948)/AM$1017),$X$2/$I$2)),IF(AP1949&lt;0,"A",AM1949))</f>
        <v>4.8970952771268464E-5</v>
      </c>
      <c r="AO1948" s="13">
        <f t="shared" si="742"/>
        <v>778.89917339010935</v>
      </c>
      <c r="AP1948" s="12">
        <f t="shared" si="766"/>
        <v>39951780.404931314</v>
      </c>
      <c r="AR1948" s="13">
        <f t="shared" si="743"/>
        <v>31506.815879885424</v>
      </c>
      <c r="AS1948" s="13">
        <f t="shared" si="744"/>
        <v>0.34465664218175057</v>
      </c>
      <c r="AV1948" s="13"/>
      <c r="AW1948" s="13">
        <f t="shared" si="745"/>
        <v>9963.3300000000036</v>
      </c>
      <c r="AX1948" s="13">
        <f t="shared" si="746"/>
        <v>1.089899999999993</v>
      </c>
      <c r="AZ1948" s="13"/>
      <c r="BA1948" s="13"/>
      <c r="BB1948" s="13">
        <f t="shared" si="747"/>
        <v>3150.681587988543</v>
      </c>
      <c r="BC1948" s="13">
        <f t="shared" si="748"/>
        <v>3.4465664218174945</v>
      </c>
      <c r="BD1948" s="13"/>
      <c r="BE1948" s="13"/>
      <c r="BG1948" s="13">
        <f t="shared" si="749"/>
        <v>996.3330000000002</v>
      </c>
      <c r="BH1948" s="13">
        <f t="shared" si="750"/>
        <v>10.899000000000116</v>
      </c>
      <c r="BI1948" s="13"/>
      <c r="BL1948" s="13">
        <f t="shared" si="751"/>
        <v>315.06815879885437</v>
      </c>
      <c r="BM1948" s="13">
        <f t="shared" si="752"/>
        <v>34.465664218175064</v>
      </c>
      <c r="BP1948" s="13"/>
      <c r="BQ1948" s="13">
        <f t="shared" si="753"/>
        <v>99.633300000000006</v>
      </c>
      <c r="BR1948" s="13">
        <f t="shared" si="754"/>
        <v>108.99000000000142</v>
      </c>
      <c r="BT1948" s="13"/>
      <c r="BU1948" s="13"/>
      <c r="BV1948" s="13">
        <f t="shared" si="755"/>
        <v>31.50681587988543</v>
      </c>
      <c r="BW1948" s="13">
        <f t="shared" si="756"/>
        <v>344.65664218175692</v>
      </c>
      <c r="CA1948" s="13">
        <f t="shared" si="757"/>
        <v>9.9633299999999974</v>
      </c>
      <c r="CB1948" s="13">
        <f t="shared" si="758"/>
        <v>1089.9000000000001</v>
      </c>
    </row>
    <row r="1949" spans="1:80" x14ac:dyDescent="0.3">
      <c r="A1949" s="13">
        <f t="shared" si="734"/>
        <v>4.0738027780411263</v>
      </c>
      <c r="C1949" s="13">
        <f>IF(F1949&gt;0,SQRT(Sum_Sq($AI$2,V_rtHz($AH$2)/(1+1/$A1949),V_rtHz($AH$2*$A1949)/(1+$A1949),$AN$2*$AH$2/(1+1/$A1949),$AM$2*SQRT(Sum_Sq(F1949,1/($X$2*D$8*(1+C$1017+F1949/E1949))))/SQRT(Sum_Sq($X$2*F1949*D$8,1)),                   $AQ$2*SQRT(Sum_Sq($AH$2/(1+1/$A1949)+F1949*( 1/(C$1017+1+F1949/E1949)-1)/(1+($X$2*F1949*D$8)^2), (F1949^2*D$8*$X$2+1/($X$2*D$8*(C$1017+1+F1949/E1949           )))/(1+($X$2*F1949*D$8)^2))),           V_rtHz(E1949)/($X$2*D$8*(E1949*C$1017+E1949+F1949)),V_rtHz(F1949)*SQRT(Sum_Sq(E1949*D$8*$X$2*C$1017,1))/($X$2*D$8*(E1949*C$1017+E1949+F1949))))/SQRT(Sum_Sq(1/(1+$A1949)+$AC$2/$I$2-1/(1+(1+F1949/E1949)/C$1017),$X$2/$I$2)),IF(F1950&lt;0,"A",C1950))</f>
        <v>2.3732894524358908E-6</v>
      </c>
      <c r="E1949" s="13">
        <f t="shared" si="735"/>
        <v>798.9080977740964</v>
      </c>
      <c r="F1949" s="12">
        <f t="shared" si="759"/>
        <v>12317.442898638697</v>
      </c>
      <c r="H1949" s="13">
        <f>IF(K1949&gt;0,SQRT(Sum_Sq($AI$2,V_rtHz($AH$2)/(1+1/$A1949),V_rtHz($AH$2*$A1949)/(1+$A1949),$AN$2*$AH$2/(1+1/$A1949),$AM$2*SQRT(Sum_Sq(K1949,1/($X$2*I$8*(1+H$1017+K1949/J1949))))/SQRT(Sum_Sq($X$2*K1949*I$8,1)),                   $AQ$2*SQRT(Sum_Sq($AH$2/(1+1/$A1949)+K1949*( 1/(H$1017+1+K1949/J1949)-1)/(1+($X$2*K1949*I$8)^2), (K1949^2*I$8*$X$2+1/($X$2*I$8*(H$1017+1+K1949/J1949           )))/(1+($X$2*K1949*I$8)^2))),           V_rtHz(J1949)/($X$2*I$8*(J1949*H$1017+J1949+K1949)),V_rtHz(K1949)*SQRT(Sum_Sq(J1949*I$8*$X$2*H$1017,1))/($X$2*I$8*(J1949*H$1017+J1949+K1949))))/SQRT(Sum_Sq(1/(1+$A1949)+$AC$2/$I$2-1/(1+(1+K1949/J1949)/H$1017),$X$2/$I$2)),IF(K1950&lt;0,"A",H1950))</f>
        <v>2.6649131409729481E-6</v>
      </c>
      <c r="J1949" s="13">
        <f t="shared" si="736"/>
        <v>781.37576120258404</v>
      </c>
      <c r="K1949" s="12">
        <f t="shared" si="760"/>
        <v>39825.152350478682</v>
      </c>
      <c r="M1949" s="13">
        <f>IF(P1949&gt;0,SQRT(Sum_Sq($AI$2,V_rtHz($AH$2)/(1+1/$A1949),V_rtHz($AH$2*$A1949)/(1+$A1949),$AN$2*$AH$2/(1+1/$A1949),$AM$2*SQRT(Sum_Sq(P1949,1/($X$2*N$8*(1+M$1017+P1949/O1949))))/SQRT(Sum_Sq($X$2*P1949*N$8,1)),                   $AQ$2*SQRT(Sum_Sq($AH$2/(1+1/$A1949)+P1949*( 1/(M$1017+1+P1949/O1949)-1)/(1+($X$2*P1949*N$8)^2), (P1949^2*N$8*$X$2+1/($X$2*N$8*(M$1017+1+P1949/O1949           )))/(1+($X$2*P1949*N$8)^2))),           V_rtHz(O1949)/($X$2*N$8*(O1949*M$1017+O1949+P1949)),V_rtHz(P1949)*SQRT(Sum_Sq(O1949*N$8*$X$2*M$1017,1))/($X$2*N$8*(O1949*M$1017+O1949+P1949))))/SQRT(Sum_Sq(1/(1+$A1949)+$AC$2/$I$2-1/(1+(1+P1949/O1949)/M$1017),$X$2/$I$2)),IF(P1950&lt;0,"A",M1950))</f>
        <v>3.5112243801088656E-6</v>
      </c>
      <c r="O1949" s="13">
        <f t="shared" si="737"/>
        <v>776.06905871974141</v>
      </c>
      <c r="P1949" s="12">
        <f t="shared" si="761"/>
        <v>126799.34556115518</v>
      </c>
      <c r="R1949" s="13">
        <f>IF(U1949&gt;0,SQRT(Sum_Sq($AI$2,V_rtHz($AH$2)/(1+1/$A1949),V_rtHz($AH$2*$A1949)/(1+$A1949),$AN$2*$AH$2/(1+1/$A1949),$AM$2*SQRT(Sum_Sq(U1949,1/($X$2*S$8*(1+R$1017+U1949/T1949))))/SQRT(Sum_Sq($X$2*U1949*S$8,1)),                   $AQ$2*SQRT(Sum_Sq($AH$2/(1+1/$A1949)+U1949*( 1/(R$1017+1+U1949/T1949)-1)/(1+($X$2*U1949*S$8)^2), (U1949^2*S$8*$X$2+1/($X$2*S$8*(R$1017+1+U1949/T1949           )))/(1+($X$2*U1949*S$8)^2))),           V_rtHz(T1949)/($X$2*S$8*(T1949*R$1017+T1949+U1949)),V_rtHz(U1949)*SQRT(Sum_Sq(T1949*S$8*$X$2*R$1017,1))/($X$2*S$8*(T1949*R$1017+T1949+U1949))))/SQRT(Sum_Sq(1/(1+$A1949)+$AC$2/$I$2-1/(1+(1+U1949/T1949)/R$1017),$X$2/$I$2)),IF(U1950&lt;0,"A",R1950))</f>
        <v>5.3880483132224971E-6</v>
      </c>
      <c r="T1949" s="13">
        <f t="shared" si="738"/>
        <v>774.41347116126781</v>
      </c>
      <c r="U1949" s="12">
        <f t="shared" si="762"/>
        <v>401831.96563201176</v>
      </c>
      <c r="X1949" s="13">
        <f>IF(AA1949&gt;0,SQRT(Sum_Sq($AI$2,V_rtHz($AH$2)/(1+1/$A1949),V_rtHz($AH$2*$A1949)/(1+$A1949),$AN$2*$AH$2/(1+1/$A1949),$AM$2*SQRT(Sum_Sq(AA1949,1/($X$2*Y$8*(1+X$1017+AA1949/Z1949))))/SQRT(Sum_Sq($X$2*AA1949*Y$8,1)),                   $AQ$2*SQRT(Sum_Sq($AH$2/(1+1/$A1949)+AA1949*( 1/(X$1017+1+AA1949/Z1949)-1)/(1+($X$2*AA1949*Y$8)^2), (AA1949^2*Y$8*$X$2+1/($X$2*Y$8*(X$1017+1+AA1949/Z1949           )))/(1+($X$2*AA1949*Y$8)^2))),           V_rtHz(Z1949)/($X$2*Y$8*(Z1949*X$1017+Z1949+AA1949)),V_rtHz(AA1949)*SQRT(Sum_Sq(Z1949*Y$8*$X$2*X$1017,1))/($X$2*Y$8*(Z1949*X$1017+Z1949+AA1949))))/SQRT(Sum_Sq(1/(1+$A1949)+$AC$2/$I$2-1/(1+(1+AA1949/Z1949)/X$1017),$X$2/$I$2)),IF(AA1950&lt;0,"A",X1950))</f>
        <v>9.0503930785419616E-6</v>
      </c>
      <c r="Z1949" s="13">
        <f t="shared" si="739"/>
        <v>773.89214609370322</v>
      </c>
      <c r="AA1949" s="12">
        <f t="shared" si="763"/>
        <v>1271560.2458641564</v>
      </c>
      <c r="AC1949" s="13">
        <f>IF(AF1949&gt;0,SQRT(Sum_Sq($AI$2,V_rtHz($AH$2)/(1+1/$A1949),V_rtHz($AH$2*$A1949)/(1+$A1949),$AN$2*$AH$2/(1+1/$A1949),$AM$2*SQRT(Sum_Sq(AF1949,1/($X$2*AD$8*(1+AC$1017+AF1949/AE1949))))/SQRT(Sum_Sq($X$2*AF1949*AD$8,1)),                   $AQ$2*SQRT(Sum_Sq($AH$2/(1+1/$A1949)+AF1949*( 1/(AC$1017+1+AF1949/AE1949)-1)/(1+($X$2*AF1949*AD$8)^2), (AF1949^2*AD$8*$X$2+1/($X$2*AD$8*(AC$1017+1+AF1949/AE1949           )))/(1+($X$2*AF1949*AD$8)^2))),           V_rtHz(AE1949)/($X$2*AD$8*(AE1949*AC$1017+AE1949+AF1949)),V_rtHz(AF1949)*SQRT(Sum_Sq(AE1949*AD$8*$X$2*AC$1017,1))/($X$2*AD$8*(AE1949*AC$1017+AE1949+AF1949))))/SQRT(Sum_Sq(1/(1+$A1949)+$AC$2/$I$2-1/(1+(1+AF1949/AE1949)/AC$1017),$X$2/$I$2)),IF(AF1950&lt;0,"A",AC1950))</f>
        <v>1.578663608534289E-5</v>
      </c>
      <c r="AE1949" s="13">
        <f t="shared" si="740"/>
        <v>773.72750927525237</v>
      </c>
      <c r="AF1949" s="12">
        <f t="shared" si="764"/>
        <v>4021882.1690872363</v>
      </c>
      <c r="AG1949" s="13"/>
      <c r="AH1949" s="13">
        <f>IF(AK1949&gt;0,SQRT(Sum_Sq($AI$2,V_rtHz($AH$2)/(1+1/$A1949),V_rtHz($AH$2*$A1949)/(1+$A1949),$AN$2*$AH$2/(1+1/$A1949),$AM$2*SQRT(Sum_Sq(AK1949,1/($X$2*AI$8*(1+AH$1017+AK1949/AJ1949))))/SQRT(Sum_Sq($X$2*AK1949*AI$8,1)),                   $AQ$2*SQRT(Sum_Sq($AH$2/(1+1/$A1949)+AK1949*( 1/(AH$1017+1+AK1949/AJ1949)-1)/(1+($X$2*AK1949*AI$8)^2), (AK1949^2*AI$8*$X$2+1/($X$2*AI$8*(AH$1017+1+AK1949/AJ1949           )))/(1+($X$2*AK1949*AI$8)^2))),           V_rtHz(AJ1949)/($X$2*AI$8*(AJ1949*AH$1017+AJ1949+AK1949)),V_rtHz(AK1949)*SQRT(Sum_Sq(AJ1949*AI$8*$X$2*AH$1017,1))/($X$2*AI$8*(AJ1949*AH$1017+AJ1949+AK1949))))/SQRT(Sum_Sq(1/(1+$A1949)+$AC$2/$I$2-1/(1+(1+AK1949/AJ1949)/AH$1017),$X$2/$I$2)),IF(AK1950&lt;0,"A",AH1950))</f>
        <v>2.7911397609883394E-5</v>
      </c>
      <c r="AI1949" s="13"/>
      <c r="AJ1949" s="13">
        <f t="shared" si="741"/>
        <v>773.67546857084858</v>
      </c>
      <c r="AK1949" s="12">
        <f t="shared" si="765"/>
        <v>12719163.622662229</v>
      </c>
      <c r="AM1949" s="13">
        <f>IF(AP1949&gt;0,SQRT(Sum_Sq($AI$2,V_rtHz($AH$2)/(1+1/$A1949),V_rtHz($AH$2*$A1949)/(1+$A1949),$AN$2*$AH$2/(1+1/$A1949),$AM$2*SQRT(Sum_Sq(AP1949,1/($X$2*AN$8*(1+AM$1017+AP1949/AO1949))))/SQRT(Sum_Sq($X$2*AP1949*AN$8,1)),                   $AQ$2*SQRT(Sum_Sq($AH$2/(1+1/$A1949)+AP1949*( 1/(AM$1017+1+AP1949/AO1949)-1)/(1+($X$2*AP1949*AN$8)^2), (AP1949^2*AN$8*$X$2+1/($X$2*AN$8*(AM$1017+1+AP1949/AO1949           )))/(1+($X$2*AP1949*AN$8)^2))),           V_rtHz(AO1949)/($X$2*AN$8*(AO1949*AM$1017+AO1949+AP1949)),V_rtHz(AP1949)*SQRT(Sum_Sq(AO1949*AN$8*$X$2*AM$1017,1))/($X$2*AN$8*(AO1949*AM$1017+AO1949+AP1949))))/SQRT(Sum_Sq(1/(1+$A1949)+$AC$2/$I$2-1/(1+(1+AP1949/AO1949)/AM$1017),$X$2/$I$2)),IF(AP1950&lt;0,"A",AM1950))</f>
        <v>4.9618435974901991E-5</v>
      </c>
      <c r="AO1949" s="13">
        <f t="shared" si="742"/>
        <v>773.65901405692512</v>
      </c>
      <c r="AP1949" s="12">
        <f t="shared" si="766"/>
        <v>40222382.428771779</v>
      </c>
      <c r="AR1949" s="13">
        <f t="shared" si="743"/>
        <v>31506.815879885424</v>
      </c>
      <c r="AS1949" s="13">
        <f t="shared" si="744"/>
        <v>0.34465664218175385</v>
      </c>
      <c r="AV1949" s="13"/>
      <c r="AW1949" s="13">
        <f t="shared" si="745"/>
        <v>9963.3300000000036</v>
      </c>
      <c r="AX1949" s="13">
        <f t="shared" si="746"/>
        <v>1.0898999999999985</v>
      </c>
      <c r="AZ1949" s="13"/>
      <c r="BA1949" s="13"/>
      <c r="BB1949" s="13">
        <f t="shared" si="747"/>
        <v>3150.681587988543</v>
      </c>
      <c r="BC1949" s="13">
        <f t="shared" si="748"/>
        <v>3.4465664218174807</v>
      </c>
      <c r="BD1949" s="13"/>
      <c r="BE1949" s="13"/>
      <c r="BG1949" s="13">
        <f t="shared" si="749"/>
        <v>996.3330000000002</v>
      </c>
      <c r="BH1949" s="13">
        <f t="shared" si="750"/>
        <v>10.899000000000186</v>
      </c>
      <c r="BI1949" s="13"/>
      <c r="BL1949" s="13">
        <f t="shared" si="751"/>
        <v>315.06815879885437</v>
      </c>
      <c r="BM1949" s="13">
        <f t="shared" si="752"/>
        <v>34.465664218175064</v>
      </c>
      <c r="BP1949" s="13"/>
      <c r="BQ1949" s="13">
        <f t="shared" si="753"/>
        <v>99.633299999999991</v>
      </c>
      <c r="BR1949" s="13">
        <f t="shared" si="754"/>
        <v>108.99000000000186</v>
      </c>
      <c r="BT1949" s="13"/>
      <c r="BU1949" s="13"/>
      <c r="BV1949" s="13">
        <f t="shared" si="755"/>
        <v>31.50681587988543</v>
      </c>
      <c r="BW1949" s="13">
        <f t="shared" si="756"/>
        <v>344.65664218175368</v>
      </c>
      <c r="CA1949" s="13">
        <f t="shared" si="757"/>
        <v>9.9633299999999991</v>
      </c>
      <c r="CB1949" s="13">
        <f t="shared" si="758"/>
        <v>1089.9000000000028</v>
      </c>
    </row>
    <row r="1950" spans="1:80" x14ac:dyDescent="0.3">
      <c r="A1950" s="13">
        <f t="shared" si="734"/>
        <v>4.130475019901608</v>
      </c>
      <c r="C1950" s="13">
        <f>IF(F1950&gt;0,SQRT(Sum_Sq($AI$2,V_rtHz($AH$2)/(1+1/$A1950),V_rtHz($AH$2*$A1950)/(1+$A1950),$AN$2*$AH$2/(1+1/$A1950),$AM$2*SQRT(Sum_Sq(F1950,1/($X$2*D$8*(1+C$1017+F1950/E1950))))/SQRT(Sum_Sq($X$2*F1950*D$8,1)),                   $AQ$2*SQRT(Sum_Sq($AH$2/(1+1/$A1950)+F1950*( 1/(C$1017+1+F1950/E1950)-1)/(1+($X$2*F1950*D$8)^2), (F1950^2*D$8*$X$2+1/($X$2*D$8*(C$1017+1+F1950/E1950           )))/(1+($X$2*F1950*D$8)^2))),           V_rtHz(E1950)/($X$2*D$8*(E1950*C$1017+E1950+F1950)),V_rtHz(F1950)*SQRT(Sum_Sq(E1950*D$8*$X$2*C$1017,1))/($X$2*D$8*(E1950*C$1017+E1950+F1950))))/SQRT(Sum_Sq(1/(1+$A1950)+$AC$2/$I$2-1/(1+(1+F1950/E1950)/C$1017),$X$2/$I$2)),IF(F1951&lt;0,"A",C1951))</f>
        <v>2.4096811741285865E-6</v>
      </c>
      <c r="E1950" s="13">
        <f t="shared" si="735"/>
        <v>793.17552916363798</v>
      </c>
      <c r="F1950" s="12">
        <f t="shared" si="759"/>
        <v>12406.465547378635</v>
      </c>
      <c r="H1950" s="13">
        <f>IF(K1950&gt;0,SQRT(Sum_Sq($AI$2,V_rtHz($AH$2)/(1+1/$A1950),V_rtHz($AH$2*$A1950)/(1+$A1950),$AN$2*$AH$2/(1+1/$A1950),$AM$2*SQRT(Sum_Sq(K1950,1/($X$2*I$8*(1+H$1017+K1950/J1950))))/SQRT(Sum_Sq($X$2*K1950*I$8,1)),                   $AQ$2*SQRT(Sum_Sq($AH$2/(1+1/$A1950)+K1950*( 1/(H$1017+1+K1950/J1950)-1)/(1+($X$2*K1950*I$8)^2), (K1950^2*I$8*$X$2+1/($X$2*I$8*(H$1017+1+K1950/J1950           )))/(1+($X$2*K1950*I$8)^2))),           V_rtHz(J1950)/($X$2*I$8*(J1950*H$1017+J1950+K1950)),V_rtHz(K1950)*SQRT(Sum_Sq(J1950*I$8*$X$2*H$1017,1))/($X$2*I$8*(J1950*H$1017+J1950+K1950))))/SQRT(Sum_Sq(1/(1+$A1950)+$AC$2/$I$2-1/(1+(1+K1950/J1950)/H$1017),$X$2/$I$2)),IF(K1951&lt;0,"A",H1951))</f>
        <v>2.7049730484097336E-6</v>
      </c>
      <c r="J1950" s="13">
        <f t="shared" si="736"/>
        <v>776.0125858532366</v>
      </c>
      <c r="K1950" s="12">
        <f t="shared" si="760"/>
        <v>40100.391797961674</v>
      </c>
      <c r="M1950" s="13">
        <f>IF(P1950&gt;0,SQRT(Sum_Sq($AI$2,V_rtHz($AH$2)/(1+1/$A1950),V_rtHz($AH$2*$A1950)/(1+$A1950),$AN$2*$AH$2/(1+1/$A1950),$AM$2*SQRT(Sum_Sq(P1950,1/($X$2*N$8*(1+M$1017+P1950/O1950))))/SQRT(Sum_Sq($X$2*P1950*N$8,1)),                   $AQ$2*SQRT(Sum_Sq($AH$2/(1+1/$A1950)+P1950*( 1/(M$1017+1+P1950/O1950)-1)/(1+($X$2*P1950*N$8)^2), (P1950^2*N$8*$X$2+1/($X$2*N$8*(M$1017+1+P1950/O1950           )))/(1+($X$2*P1950*N$8)^2))),           V_rtHz(O1950)/($X$2*N$8*(O1950*M$1017+O1950+P1950)),V_rtHz(P1950)*SQRT(Sum_Sq(O1950*N$8*$X$2*M$1017,1))/($X$2*N$8*(O1950*M$1017+O1950+P1950))))/SQRT(Sum_Sq(1/(1+$A1950)+$AC$2/$I$2-1/(1+(1+P1950/O1950)/M$1017),$X$2/$I$2)),IF(P1951&lt;0,"A",M1951))</f>
        <v>3.561416835940648E-6</v>
      </c>
      <c r="O1950" s="13">
        <f t="shared" si="737"/>
        <v>770.81448642548344</v>
      </c>
      <c r="P1950" s="12">
        <f t="shared" si="761"/>
        <v>127663.72517499121</v>
      </c>
      <c r="R1950" s="13">
        <f>IF(U1950&gt;0,SQRT(Sum_Sq($AI$2,V_rtHz($AH$2)/(1+1/$A1950),V_rtHz($AH$2*$A1950)/(1+$A1950),$AN$2*$AH$2/(1+1/$A1950),$AM$2*SQRT(Sum_Sq(U1950,1/($X$2*S$8*(1+R$1017+U1950/T1950))))/SQRT(Sum_Sq($X$2*U1950*S$8,1)),                   $AQ$2*SQRT(Sum_Sq($AH$2/(1+1/$A1950)+U1950*( 1/(R$1017+1+U1950/T1950)-1)/(1+($X$2*U1950*S$8)^2), (U1950^2*S$8*$X$2+1/($X$2*S$8*(R$1017+1+U1950/T1950           )))/(1+($X$2*U1950*S$8)^2))),           V_rtHz(T1950)/($X$2*S$8*(T1950*R$1017+T1950+U1950)),V_rtHz(U1950)*SQRT(Sum_Sq(T1950*S$8*$X$2*R$1017,1))/($X$2*S$8*(T1950*R$1017+T1950+U1950))))/SQRT(Sum_Sq(1/(1+$A1950)+$AC$2/$I$2-1/(1+(1+U1950/T1950)/R$1017),$X$2/$I$2)),IF(U1951&lt;0,"A",R1951))</f>
        <v>5.4618264167477751E-6</v>
      </c>
      <c r="T1950" s="13">
        <f t="shared" si="738"/>
        <v>769.19247916141273</v>
      </c>
      <c r="U1950" s="12">
        <f t="shared" si="762"/>
        <v>404559.45131951879</v>
      </c>
      <c r="X1950" s="13">
        <f>IF(AA1950&gt;0,SQRT(Sum_Sq($AI$2,V_rtHz($AH$2)/(1+1/$A1950),V_rtHz($AH$2*$A1950)/(1+$A1950),$AN$2*$AH$2/(1+1/$A1950),$AM$2*SQRT(Sum_Sq(AA1950,1/($X$2*Y$8*(1+X$1017+AA1950/Z1950))))/SQRT(Sum_Sq($X$2*AA1950*Y$8,1)),                   $AQ$2*SQRT(Sum_Sq($AH$2/(1+1/$A1950)+AA1950*( 1/(X$1017+1+AA1950/Z1950)-1)/(1+($X$2*AA1950*Y$8)^2), (AA1950^2*Y$8*$X$2+1/($X$2*Y$8*(X$1017+1+AA1950/Z1950           )))/(1+($X$2*AA1950*Y$8)^2))),           V_rtHz(Z1950)/($X$2*Y$8*(Z1950*X$1017+Z1950+AA1950)),V_rtHz(AA1950)*SQRT(Sum_Sq(Z1950*Y$8*$X$2*X$1017,1))/($X$2*Y$8*(Z1950*X$1017+Z1950+AA1950))))/SQRT(Sum_Sq(1/(1+$A1950)+$AC$2/$I$2-1/(1+(1+AA1950/Z1950)/X$1017),$X$2/$I$2)),IF(AA1951&lt;0,"A",X1951))</f>
        <v>9.1717010496128221E-6</v>
      </c>
      <c r="Z1950" s="13">
        <f t="shared" si="739"/>
        <v>768.68169851890264</v>
      </c>
      <c r="AA1950" s="12">
        <f t="shared" si="763"/>
        <v>1280179.4155569456</v>
      </c>
      <c r="AC1950" s="13">
        <f>IF(AF1950&gt;0,SQRT(Sum_Sq($AI$2,V_rtHz($AH$2)/(1+1/$A1950),V_rtHz($AH$2*$A1950)/(1+$A1950),$AN$2*$AH$2/(1+1/$A1950),$AM$2*SQRT(Sum_Sq(AF1950,1/($X$2*AD$8*(1+AC$1017+AF1950/AE1950))))/SQRT(Sum_Sq($X$2*AF1950*AD$8,1)),                   $AQ$2*SQRT(Sum_Sq($AH$2/(1+1/$A1950)+AF1950*( 1/(AC$1017+1+AF1950/AE1950)-1)/(1+($X$2*AF1950*AD$8)^2), (AF1950^2*AD$8*$X$2+1/($X$2*AD$8*(AC$1017+1+AF1950/AE1950           )))/(1+($X$2*AF1950*AD$8)^2))),           V_rtHz(AE1950)/($X$2*AD$8*(AE1950*AC$1017+AE1950+AF1950)),V_rtHz(AF1950)*SQRT(Sum_Sq(AE1950*AD$8*$X$2*AC$1017,1))/($X$2*AD$8*(AE1950*AC$1017+AE1950+AF1950))))/SQRT(Sum_Sq(1/(1+$A1950)+$AC$2/$I$2-1/(1+(1+AF1950/AE1950)/AC$1017),$X$2/$I$2)),IF(AF1951&lt;0,"A",AC1951))</f>
        <v>1.5996562376491743E-5</v>
      </c>
      <c r="AE1950" s="13">
        <f t="shared" si="740"/>
        <v>768.52038873349386</v>
      </c>
      <c r="AF1950" s="12">
        <f t="shared" si="764"/>
        <v>4049132.4874472981</v>
      </c>
      <c r="AG1950" s="13"/>
      <c r="AH1950" s="13">
        <f>IF(AK1950&gt;0,SQRT(Sum_Sq($AI$2,V_rtHz($AH$2)/(1+1/$A1950),V_rtHz($AH$2*$A1950)/(1+$A1950),$AN$2*$AH$2/(1+1/$A1950),$AM$2*SQRT(Sum_Sq(AK1950,1/($X$2*AI$8*(1+AH$1017+AK1950/AJ1950))))/SQRT(Sum_Sq($X$2*AK1950*AI$8,1)),                   $AQ$2*SQRT(Sum_Sq($AH$2/(1+1/$A1950)+AK1950*( 1/(AH$1017+1+AK1950/AJ1950)-1)/(1+($X$2*AK1950*AI$8)^2), (AK1950^2*AI$8*$X$2+1/($X$2*AI$8*(AH$1017+1+AK1950/AJ1950           )))/(1+($X$2*AK1950*AI$8)^2))),           V_rtHz(AJ1950)/($X$2*AI$8*(AJ1950*AH$1017+AJ1950+AK1950)),V_rtHz(AK1950)*SQRT(Sum_Sq(AJ1950*AI$8*$X$2*AH$1017,1))/($X$2*AI$8*(AJ1950*AH$1017+AJ1950+AK1950))))/SQRT(Sum_Sq(1/(1+$A1950)+$AC$2/$I$2-1/(1+(1+AK1950/AJ1950)/AH$1017),$X$2/$I$2)),IF(AK1951&lt;0,"A",AH1951))</f>
        <v>2.8281662563226041E-5</v>
      </c>
      <c r="AI1950" s="13"/>
      <c r="AJ1950" s="13">
        <f t="shared" si="741"/>
        <v>768.46939939027811</v>
      </c>
      <c r="AK1950" s="12">
        <f t="shared" si="765"/>
        <v>12805330.80874812</v>
      </c>
      <c r="AM1950" s="13">
        <f>IF(AP1950&gt;0,SQRT(Sum_Sq($AI$2,V_rtHz($AH$2)/(1+1/$A1950),V_rtHz($AH$2*$A1950)/(1+$A1950),$AN$2*$AH$2/(1+1/$A1950),$AM$2*SQRT(Sum_Sq(AP1950,1/($X$2*AN$8*(1+AM$1017+AP1950/AO1950))))/SQRT(Sum_Sq($X$2*AP1950*AN$8,1)),                   $AQ$2*SQRT(Sum_Sq($AH$2/(1+1/$A1950)+AP1950*( 1/(AM$1017+1+AP1950/AO1950)-1)/(1+($X$2*AP1950*AN$8)^2), (AP1950^2*AN$8*$X$2+1/($X$2*AN$8*(AM$1017+1+AP1950/AO1950           )))/(1+($X$2*AP1950*AN$8)^2))),           V_rtHz(AO1950)/($X$2*AN$8*(AO1950*AM$1017+AO1950+AP1950)),V_rtHz(AP1950)*SQRT(Sum_Sq(AO1950*AN$8*$X$2*AM$1017,1))/($X$2*AN$8*(AO1950*AM$1017+AO1950+AP1950))))/SQRT(Sum_Sq(1/(1+$A1950)+$AC$2/$I$2-1/(1+(1+AP1950/AO1950)/AM$1017),$X$2/$I$2)),IF(AP1951&lt;0,"A",AM1951))</f>
        <v>5.0276666057466794E-5</v>
      </c>
      <c r="AO1950" s="13">
        <f t="shared" si="742"/>
        <v>768.45327727210292</v>
      </c>
      <c r="AP1950" s="12">
        <f t="shared" si="766"/>
        <v>40494861.110268123</v>
      </c>
      <c r="AR1950" s="13">
        <f t="shared" si="743"/>
        <v>31506.815879885431</v>
      </c>
      <c r="AS1950" s="13">
        <f t="shared" si="744"/>
        <v>0.34465664218175057</v>
      </c>
      <c r="AV1950" s="13"/>
      <c r="AW1950" s="13">
        <f t="shared" si="745"/>
        <v>9963.3300000000036</v>
      </c>
      <c r="AX1950" s="13">
        <f t="shared" si="746"/>
        <v>1.0898999999999903</v>
      </c>
      <c r="AZ1950" s="13"/>
      <c r="BA1950" s="13"/>
      <c r="BB1950" s="13">
        <f t="shared" si="747"/>
        <v>3150.681587988543</v>
      </c>
      <c r="BC1950" s="13">
        <f t="shared" si="748"/>
        <v>3.4465664218174945</v>
      </c>
      <c r="BD1950" s="13"/>
      <c r="BE1950" s="13"/>
      <c r="BG1950" s="13">
        <f t="shared" si="749"/>
        <v>996.3330000000002</v>
      </c>
      <c r="BH1950" s="13">
        <f t="shared" si="750"/>
        <v>10.89900000000015</v>
      </c>
      <c r="BI1950" s="13"/>
      <c r="BL1950" s="13">
        <f t="shared" si="751"/>
        <v>315.06815879885437</v>
      </c>
      <c r="BM1950" s="13">
        <f t="shared" si="752"/>
        <v>34.465664218175064</v>
      </c>
      <c r="BP1950" s="13"/>
      <c r="BQ1950" s="13">
        <f t="shared" si="753"/>
        <v>99.633300000000006</v>
      </c>
      <c r="BR1950" s="13">
        <f t="shared" si="754"/>
        <v>108.99000000000056</v>
      </c>
      <c r="BT1950" s="13"/>
      <c r="BU1950" s="13"/>
      <c r="BV1950" s="13">
        <f t="shared" si="755"/>
        <v>31.50681587988543</v>
      </c>
      <c r="BW1950" s="13">
        <f t="shared" si="756"/>
        <v>344.6566421817526</v>
      </c>
      <c r="CA1950" s="13">
        <f t="shared" si="757"/>
        <v>9.9633299999999991</v>
      </c>
      <c r="CB1950" s="13">
        <f t="shared" si="758"/>
        <v>1089.9000000000083</v>
      </c>
    </row>
    <row r="1951" spans="1:80" x14ac:dyDescent="0.3">
      <c r="A1951" s="13">
        <f t="shared" si="734"/>
        <v>4.1879356511791803</v>
      </c>
      <c r="C1951" s="13">
        <f>IF(F1951&gt;0,SQRT(Sum_Sq($AI$2,V_rtHz($AH$2)/(1+1/$A1951),V_rtHz($AH$2*$A1951)/(1+$A1951),$AN$2*$AH$2/(1+1/$A1951),$AM$2*SQRT(Sum_Sq(F1951,1/($X$2*D$8*(1+C$1017+F1951/E1951))))/SQRT(Sum_Sq($X$2*F1951*D$8,1)),                   $AQ$2*SQRT(Sum_Sq($AH$2/(1+1/$A1951)+F1951*( 1/(C$1017+1+F1951/E1951)-1)/(1+($X$2*F1951*D$8)^2), (F1951^2*D$8*$X$2+1/($X$2*D$8*(C$1017+1+F1951/E1951           )))/(1+($X$2*F1951*D$8)^2))),           V_rtHz(E1951)/($X$2*D$8*(E1951*C$1017+E1951+F1951)),V_rtHz(F1951)*SQRT(Sum_Sq(E1951*D$8*$X$2*C$1017,1))/($X$2*D$8*(E1951*C$1017+E1951+F1951))))/SQRT(Sum_Sq(1/(1+$A1951)+$AC$2/$I$2-1/(1+(1+F1951/E1951)/C$1017),$X$2/$I$2)),IF(F1952&lt;0,"A",C1952))</f>
        <v>2.4467680331864082E-6</v>
      </c>
      <c r="E1951" s="13">
        <f t="shared" si="735"/>
        <v>787.48834414537168</v>
      </c>
      <c r="F1951" s="12">
        <f t="shared" si="759"/>
        <v>12496.06416241244</v>
      </c>
      <c r="H1951" s="13">
        <f>IF(K1951&gt;0,SQRT(Sum_Sq($AI$2,V_rtHz($AH$2)/(1+1/$A1951),V_rtHz($AH$2*$A1951)/(1+$A1951),$AN$2*$AH$2/(1+1/$A1951),$AM$2*SQRT(Sum_Sq(K1951,1/($X$2*I$8*(1+H$1017+K1951/J1951))))/SQRT(Sum_Sq($X$2*K1951*I$8,1)),                   $AQ$2*SQRT(Sum_Sq($AH$2/(1+1/$A1951)+K1951*( 1/(H$1017+1+K1951/J1951)-1)/(1+($X$2*K1951*I$8)^2), (K1951^2*I$8*$X$2+1/($X$2*I$8*(H$1017+1+K1951/J1951           )))/(1+($X$2*K1951*I$8)^2))),           V_rtHz(J1951)/($X$2*I$8*(J1951*H$1017+J1951+K1951)),V_rtHz(K1951)*SQRT(Sum_Sq(J1951*I$8*$X$2*H$1017,1))/($X$2*I$8*(J1951*H$1017+J1951+K1951))))/SQRT(Sum_Sq(1/(1+$A1951)+$AC$2/$I$2-1/(1+(1+K1951/J1951)/H$1017),$X$2/$I$2)),IF(K1952&lt;0,"A",H1952))</f>
        <v>2.7457787431226234E-6</v>
      </c>
      <c r="J1951" s="13">
        <f t="shared" si="736"/>
        <v>770.68683521458331</v>
      </c>
      <c r="K1951" s="12">
        <f t="shared" si="760"/>
        <v>40377.501354619373</v>
      </c>
      <c r="M1951" s="13">
        <f>IF(P1951&gt;0,SQRT(Sum_Sq($AI$2,V_rtHz($AH$2)/(1+1/$A1951),V_rtHz($AH$2*$A1951)/(1+$A1951),$AN$2*$AH$2/(1+1/$A1951),$AM$2*SQRT(Sum_Sq(P1951,1/($X$2*N$8*(1+M$1017+P1951/O1951))))/SQRT(Sum_Sq($X$2*P1951*N$8,1)),                   $AQ$2*SQRT(Sum_Sq($AH$2/(1+1/$A1951)+P1951*( 1/(M$1017+1+P1951/O1951)-1)/(1+($X$2*P1951*N$8)^2), (P1951^2*N$8*$X$2+1/($X$2*N$8*(M$1017+1+P1951/O1951           )))/(1+($X$2*P1951*N$8)^2))),           V_rtHz(O1951)/($X$2*N$8*(O1951*M$1017+O1951+P1951)),V_rtHz(P1951)*SQRT(Sum_Sq(O1951*N$8*$X$2*M$1017,1))/($X$2*N$8*(O1951*M$1017+O1951+P1951))))/SQRT(Sum_Sq(1/(1+$A1951)+$AC$2/$I$2-1/(1+(1+P1951/O1951)/M$1017),$X$2/$I$2)),IF(P1952&lt;0,"A",M1952))</f>
        <v>3.6125058434538143E-6</v>
      </c>
      <c r="O1951" s="13">
        <f t="shared" si="737"/>
        <v>765.59510846764522</v>
      </c>
      <c r="P1951" s="12">
        <f t="shared" si="761"/>
        <v>128534.06150005935</v>
      </c>
      <c r="R1951" s="13">
        <f>IF(U1951&gt;0,SQRT(Sum_Sq($AI$2,V_rtHz($AH$2)/(1+1/$A1951),V_rtHz($AH$2*$A1951)/(1+$A1951),$AN$2*$AH$2/(1+1/$A1951),$AM$2*SQRT(Sum_Sq(U1951,1/($X$2*S$8*(1+R$1017+U1951/T1951))))/SQRT(Sum_Sq($X$2*U1951*S$8,1)),                   $AQ$2*SQRT(Sum_Sq($AH$2/(1+1/$A1951)+U1951*( 1/(R$1017+1+U1951/T1951)-1)/(1+($X$2*U1951*S$8)^2), (U1951^2*S$8*$X$2+1/($X$2*S$8*(R$1017+1+U1951/T1951           )))/(1+($X$2*U1951*S$8)^2))),           V_rtHz(T1951)/($X$2*S$8*(T1951*R$1017+T1951+U1951)),V_rtHz(U1951)*SQRT(Sum_Sq(T1951*S$8*$X$2*R$1017,1))/($X$2*S$8*(T1951*R$1017+T1951+U1951))))/SQRT(Sum_Sq(1/(1+$A1951)+$AC$2/$I$2-1/(1+(1+U1951/T1951)/R$1017),$X$2/$I$2)),IF(U1952&lt;0,"A",R1952))</f>
        <v>5.5368708161245641E-6</v>
      </c>
      <c r="T1951" s="13">
        <f t="shared" si="738"/>
        <v>764.0060020531356</v>
      </c>
      <c r="U1951" s="12">
        <f t="shared" si="762"/>
        <v>407305.81499672442</v>
      </c>
      <c r="X1951" s="13">
        <f>IF(AA1951&gt;0,SQRT(Sum_Sq($AI$2,V_rtHz($AH$2)/(1+1/$A1951),V_rtHz($AH$2*$A1951)/(1+$A1951),$AN$2*$AH$2/(1+1/$A1951),$AM$2*SQRT(Sum_Sq(AA1951,1/($X$2*Y$8*(1+X$1017+AA1951/Z1951))))/SQRT(Sum_Sq($X$2*AA1951*Y$8,1)),                   $AQ$2*SQRT(Sum_Sq($AH$2/(1+1/$A1951)+AA1951*( 1/(X$1017+1+AA1951/Z1951)-1)/(1+($X$2*AA1951*Y$8)^2), (AA1951^2*Y$8*$X$2+1/($X$2*Y$8*(X$1017+1+AA1951/Z1951           )))/(1+($X$2*AA1951*Y$8)^2))),           V_rtHz(Z1951)/($X$2*Y$8*(Z1951*X$1017+Z1951+AA1951)),V_rtHz(AA1951)*SQRT(Sum_Sq(Z1951*Y$8*$X$2*X$1017,1))/($X$2*Y$8*(Z1951*X$1017+Z1951+AA1951))))/SQRT(Sum_Sq(1/(1+$A1951)+$AC$2/$I$2-1/(1+(1+AA1951/Z1951)/X$1017),$X$2/$I$2)),IF(AA1952&lt;0,"A",X1952))</f>
        <v>9.2950457371115993E-6</v>
      </c>
      <c r="Z1951" s="13">
        <f t="shared" si="739"/>
        <v>763.50555348227465</v>
      </c>
      <c r="AA1951" s="12">
        <f t="shared" si="763"/>
        <v>1288858.323388861</v>
      </c>
      <c r="AC1951" s="13">
        <f>IF(AF1951&gt;0,SQRT(Sum_Sq($AI$2,V_rtHz($AH$2)/(1+1/$A1951),V_rtHz($AH$2*$A1951)/(1+$A1951),$AN$2*$AH$2/(1+1/$A1951),$AM$2*SQRT(Sum_Sq(AF1951,1/($X$2*AD$8*(1+AC$1017+AF1951/AE1951))))/SQRT(Sum_Sq($X$2*AF1951*AD$8,1)),                   $AQ$2*SQRT(Sum_Sq($AH$2/(1+1/$A1951)+AF1951*( 1/(AC$1017+1+AF1951/AE1951)-1)/(1+($X$2*AF1951*AD$8)^2), (AF1951^2*AD$8*$X$2+1/($X$2*AD$8*(AC$1017+1+AF1951/AE1951           )))/(1+($X$2*AF1951*AD$8)^2))),           V_rtHz(AE1951)/($X$2*AD$8*(AE1951*AC$1017+AE1951+AF1951)),V_rtHz(AF1951)*SQRT(Sum_Sq(AE1951*AD$8*$X$2*AC$1017,1))/($X$2*AD$8*(AE1951*AC$1017+AE1951+AF1951))))/SQRT(Sum_Sq(1/(1+$A1951)+$AC$2/$I$2-1/(1+(1+AF1951/AE1951)/AC$1017),$X$2/$I$2)),IF(AF1952&lt;0,"A",AC1952))</f>
        <v>1.6209983051744815E-5</v>
      </c>
      <c r="AE1951" s="13">
        <f t="shared" si="740"/>
        <v>763.34750382599145</v>
      </c>
      <c r="AF1951" s="12">
        <f t="shared" si="764"/>
        <v>4076571.7549209078</v>
      </c>
      <c r="AG1951" s="13"/>
      <c r="AH1951" s="13">
        <f>IF(AK1951&gt;0,SQRT(Sum_Sq($AI$2,V_rtHz($AH$2)/(1+1/$A1951),V_rtHz($AH$2*$A1951)/(1+$A1951),$AN$2*$AH$2/(1+1/$A1951),$AM$2*SQRT(Sum_Sq(AK1951,1/($X$2*AI$8*(1+AH$1017+AK1951/AJ1951))))/SQRT(Sum_Sq($X$2*AK1951*AI$8,1)),                   $AQ$2*SQRT(Sum_Sq($AH$2/(1+1/$A1951)+AK1951*( 1/(AH$1017+1+AK1951/AJ1951)-1)/(1+($X$2*AK1951*AI$8)^2), (AK1951^2*AI$8*$X$2+1/($X$2*AI$8*(AH$1017+1+AK1951/AJ1951           )))/(1+($X$2*AK1951*AI$8)^2))),           V_rtHz(AJ1951)/($X$2*AI$8*(AJ1951*AH$1017+AJ1951+AK1951)),V_rtHz(AK1951)*SQRT(Sum_Sq(AJ1951*AI$8*$X$2*AH$1017,1))/($X$2*AI$8*(AJ1951*AH$1017+AJ1951+AK1951))))/SQRT(Sum_Sq(1/(1+$A1951)+$AC$2/$I$2-1/(1+(1+AK1951/AJ1951)/AH$1017),$X$2/$I$2)),IF(AK1952&lt;0,"A",AH1952))</f>
        <v>2.8658074351931512E-5</v>
      </c>
      <c r="AI1951" s="13"/>
      <c r="AJ1951" s="13">
        <f t="shared" si="741"/>
        <v>763.29754471182287</v>
      </c>
      <c r="AK1951" s="12">
        <f t="shared" si="765"/>
        <v>12892095.544873916</v>
      </c>
      <c r="AM1951" s="13">
        <f>IF(AP1951&gt;0,SQRT(Sum_Sq($AI$2,V_rtHz($AH$2)/(1+1/$A1951),V_rtHz($AH$2*$A1951)/(1+$A1951),$AN$2*$AH$2/(1+1/$A1951),$AM$2*SQRT(Sum_Sq(AP1951,1/($X$2*AN$8*(1+AM$1017+AP1951/AO1951))))/SQRT(Sum_Sq($X$2*AP1951*AN$8,1)),                   $AQ$2*SQRT(Sum_Sq($AH$2/(1+1/$A1951)+AP1951*( 1/(AM$1017+1+AP1951/AO1951)-1)/(1+($X$2*AP1951*AN$8)^2), (AP1951^2*AN$8*$X$2+1/($X$2*AN$8*(AM$1017+1+AP1951/AO1951           )))/(1+($X$2*AP1951*AN$8)^2))),           V_rtHz(AO1951)/($X$2*AN$8*(AO1951*AM$1017+AO1951+AP1951)),V_rtHz(AP1951)*SQRT(Sum_Sq(AO1951*AN$8*$X$2*AM$1017,1))/($X$2*AN$8*(AO1951*AM$1017+AO1951+AP1951))))/SQRT(Sum_Sq(1/(1+$A1951)+$AC$2/$I$2-1/(1+(1+AP1951/AO1951)/AM$1017),$X$2/$I$2)),IF(AP1952&lt;0,"A",AM1952))</f>
        <v>5.0945822811580142E-5</v>
      </c>
      <c r="AO1951" s="13">
        <f t="shared" si="742"/>
        <v>763.2817483092972</v>
      </c>
      <c r="AP1951" s="12">
        <f t="shared" si="766"/>
        <v>40769229.451369457</v>
      </c>
      <c r="AR1951" s="13">
        <f t="shared" si="743"/>
        <v>31506.815879885424</v>
      </c>
      <c r="AS1951" s="13">
        <f t="shared" si="744"/>
        <v>0.34465664218175057</v>
      </c>
      <c r="AV1951" s="13"/>
      <c r="AW1951" s="13">
        <f t="shared" si="745"/>
        <v>9963.3300000000036</v>
      </c>
      <c r="AX1951" s="13">
        <f t="shared" si="746"/>
        <v>1.0898999999999985</v>
      </c>
      <c r="AZ1951" s="13"/>
      <c r="BA1951" s="13"/>
      <c r="BB1951" s="13">
        <f t="shared" si="747"/>
        <v>3150.681587988543</v>
      </c>
      <c r="BC1951" s="13">
        <f t="shared" si="748"/>
        <v>3.446566421817522</v>
      </c>
      <c r="BD1951" s="13"/>
      <c r="BE1951" s="13"/>
      <c r="BG1951" s="13">
        <f t="shared" si="749"/>
        <v>996.3330000000002</v>
      </c>
      <c r="BH1951" s="13">
        <f t="shared" si="750"/>
        <v>10.899000000000116</v>
      </c>
      <c r="BI1951" s="13"/>
      <c r="BL1951" s="13">
        <f t="shared" si="751"/>
        <v>315.06815879885437</v>
      </c>
      <c r="BM1951" s="13">
        <f t="shared" si="752"/>
        <v>34.465664218175412</v>
      </c>
      <c r="BP1951" s="13"/>
      <c r="BQ1951" s="13">
        <f t="shared" si="753"/>
        <v>99.633300000000006</v>
      </c>
      <c r="BR1951" s="13">
        <f t="shared" si="754"/>
        <v>108.99000000000056</v>
      </c>
      <c r="BT1951" s="13"/>
      <c r="BU1951" s="13"/>
      <c r="BV1951" s="13">
        <f t="shared" si="755"/>
        <v>31.50681587988543</v>
      </c>
      <c r="BW1951" s="13">
        <f t="shared" si="756"/>
        <v>344.65664218175584</v>
      </c>
      <c r="CA1951" s="13">
        <f t="shared" si="757"/>
        <v>9.9633299999999974</v>
      </c>
      <c r="CB1951" s="13">
        <f t="shared" si="758"/>
        <v>1089.9000000000028</v>
      </c>
    </row>
    <row r="1952" spans="1:80" x14ac:dyDescent="0.3">
      <c r="A1952" s="13">
        <f t="shared" si="734"/>
        <v>4.2461956394631288</v>
      </c>
      <c r="C1952" s="13">
        <f>IF(F1952&gt;0,SQRT(Sum_Sq($AI$2,V_rtHz($AH$2)/(1+1/$A1952),V_rtHz($AH$2*$A1952)/(1+$A1952),$AN$2*$AH$2/(1+1/$A1952),$AM$2*SQRT(Sum_Sq(F1952,1/($X$2*D$8*(1+C$1017+F1952/E1952))))/SQRT(Sum_Sq($X$2*F1952*D$8,1)),                   $AQ$2*SQRT(Sum_Sq($AH$2/(1+1/$A1952)+F1952*( 1/(C$1017+1+F1952/E1952)-1)/(1+($X$2*F1952*D$8)^2), (F1952^2*D$8*$X$2+1/($X$2*D$8*(C$1017+1+F1952/E1952           )))/(1+($X$2*F1952*D$8)^2))),           V_rtHz(E1952)/($X$2*D$8*(E1952*C$1017+E1952+F1952)),V_rtHz(F1952)*SQRT(Sum_Sq(E1952*D$8*$X$2*C$1017,1))/($X$2*D$8*(E1952*C$1017+E1952+F1952))))/SQRT(Sum_Sq(1/(1+$A1952)+$AC$2/$I$2-1/(1+(1+F1952/E1952)/C$1017),$X$2/$I$2)),IF(F1953&lt;0,"A",C1953))</f>
        <v>2.4845635796687961E-6</v>
      </c>
      <c r="E1952" s="13">
        <f t="shared" si="735"/>
        <v>781.84608520992958</v>
      </c>
      <c r="F1952" s="12">
        <f t="shared" si="759"/>
        <v>12586.243074876136</v>
      </c>
      <c r="H1952" s="13">
        <f>IF(K1952&gt;0,SQRT(Sum_Sq($AI$2,V_rtHz($AH$2)/(1+1/$A1952),V_rtHz($AH$2*$A1952)/(1+$A1952),$AN$2*$AH$2/(1+1/$A1952),$AM$2*SQRT(Sum_Sq(K1952,1/($X$2*I$8*(1+H$1017+K1952/J1952))))/SQRT(Sum_Sq($X$2*K1952*I$8,1)),                   $AQ$2*SQRT(Sum_Sq($AH$2/(1+1/$A1952)+K1952*( 1/(H$1017+1+K1952/J1952)-1)/(1+($X$2*K1952*I$8)^2), (K1952^2*I$8*$X$2+1/($X$2*I$8*(H$1017+1+K1952/J1952           )))/(1+($X$2*K1952*I$8)^2))),           V_rtHz(J1952)/($X$2*I$8*(J1952*H$1017+J1952+K1952)),V_rtHz(K1952)*SQRT(Sum_Sq(J1952*I$8*$X$2*H$1017,1))/($X$2*I$8*(J1952*H$1017+J1952+K1952))))/SQRT(Sum_Sq(1/(1+$A1952)+$AC$2/$I$2-1/(1+(1+K1952/J1952)/H$1017),$X$2/$I$2)),IF(K1953&lt;0,"A",H1953))</f>
        <v>2.7873445307469072E-6</v>
      </c>
      <c r="J1952" s="13">
        <f t="shared" si="736"/>
        <v>765.39822973780622</v>
      </c>
      <c r="K1952" s="12">
        <f t="shared" si="760"/>
        <v>40656.494258582279</v>
      </c>
      <c r="M1952" s="13">
        <f>IF(P1952&gt;0,SQRT(Sum_Sq($AI$2,V_rtHz($AH$2)/(1+1/$A1952),V_rtHz($AH$2*$A1952)/(1+$A1952),$AN$2*$AH$2/(1+1/$A1952),$AM$2*SQRT(Sum_Sq(P1952,1/($X$2*N$8*(1+M$1017+P1952/O1952))))/SQRT(Sum_Sq($X$2*P1952*N$8,1)),                   $AQ$2*SQRT(Sum_Sq($AH$2/(1+1/$A1952)+P1952*( 1/(M$1017+1+P1952/O1952)-1)/(1+($X$2*P1952*N$8)^2), (P1952^2*N$8*$X$2+1/($X$2*N$8*(M$1017+1+P1952/O1952           )))/(1+($X$2*P1952*N$8)^2))),           V_rtHz(O1952)/($X$2*N$8*(O1952*M$1017+O1952+P1952)),V_rtHz(P1952)*SQRT(Sum_Sq(O1952*N$8*$X$2*M$1017,1))/($X$2*N$8*(O1952*M$1017+O1952+P1952))))/SQRT(Sum_Sq(1/(1+$A1952)+$AC$2/$I$2-1/(1+(1+P1952/O1952)/M$1017),$X$2/$I$2)),IF(P1953&lt;0,"A",M1953))</f>
        <v>3.6645078968798827E-6</v>
      </c>
      <c r="O1952" s="13">
        <f t="shared" si="737"/>
        <v>760.41069144291612</v>
      </c>
      <c r="P1952" s="12">
        <f t="shared" si="761"/>
        <v>129410.39607057151</v>
      </c>
      <c r="R1952" s="13">
        <f>IF(U1952&gt;0,SQRT(Sum_Sq($AI$2,V_rtHz($AH$2)/(1+1/$A1952),V_rtHz($AH$2*$A1952)/(1+$A1952),$AN$2*$AH$2/(1+1/$A1952),$AM$2*SQRT(Sum_Sq(U1952,1/($X$2*S$8*(1+R$1017+U1952/T1952))))/SQRT(Sum_Sq($X$2*U1952*S$8,1)),                   $AQ$2*SQRT(Sum_Sq($AH$2/(1+1/$A1952)+U1952*( 1/(R$1017+1+U1952/T1952)-1)/(1+($X$2*U1952*S$8)^2), (U1952^2*S$8*$X$2+1/($X$2*S$8*(R$1017+1+U1952/T1952           )))/(1+($X$2*U1952*S$8)^2))),           V_rtHz(T1952)/($X$2*S$8*(T1952*R$1017+T1952+U1952)),V_rtHz(U1952)*SQRT(Sum_Sq(T1952*S$8*$X$2*R$1017,1))/($X$2*S$8*(T1952*R$1017+T1952+U1952))))/SQRT(Sum_Sq(1/(1+$A1952)+$AC$2/$I$2-1/(1+(1+U1952/T1952)/R$1017),$X$2/$I$2)),IF(U1953&lt;0,"A",R1953))</f>
        <v>5.6132037056035949E-6</v>
      </c>
      <c r="T1952" s="13">
        <f t="shared" si="738"/>
        <v>758.85382014715856</v>
      </c>
      <c r="U1952" s="12">
        <f t="shared" si="762"/>
        <v>410071.18771345977</v>
      </c>
      <c r="X1952" s="13">
        <f>IF(AA1952&gt;0,SQRT(Sum_Sq($AI$2,V_rtHz($AH$2)/(1+1/$A1952),V_rtHz($AH$2*$A1952)/(1+$A1952),$AN$2*$AH$2/(1+1/$A1952),$AM$2*SQRT(Sum_Sq(AA1952,1/($X$2*Y$8*(1+X$1017+AA1952/Z1952))))/SQRT(Sum_Sq($X$2*AA1952*Y$8,1)),                   $AQ$2*SQRT(Sum_Sq($AH$2/(1+1/$A1952)+AA1952*( 1/(X$1017+1+AA1952/Z1952)-1)/(1+($X$2*AA1952*Y$8)^2), (AA1952^2*Y$8*$X$2+1/($X$2*Y$8*(X$1017+1+AA1952/Z1952           )))/(1+($X$2*AA1952*Y$8)^2))),           V_rtHz(Z1952)/($X$2*Y$8*(Z1952*X$1017+Z1952+AA1952)),V_rtHz(AA1952)*SQRT(Sum_Sq(Z1952*Y$8*$X$2*X$1017,1))/($X$2*Y$8*(Z1952*X$1017+Z1952+AA1952))))/SQRT(Sum_Sq(1/(1+$A1952)+$AC$2/$I$2-1/(1+(1+AA1952/Z1952)/X$1017),$X$2/$I$2)),IF(AA1953&lt;0,"A",X1953))</f>
        <v>9.4204617765420817E-6</v>
      </c>
      <c r="Z1952" s="13">
        <f t="shared" si="739"/>
        <v>758.36349554723233</v>
      </c>
      <c r="AA1952" s="12">
        <f t="shared" si="763"/>
        <v>1297597.3834937317</v>
      </c>
      <c r="AC1952" s="13">
        <f>IF(AF1952&gt;0,SQRT(Sum_Sq($AI$2,V_rtHz($AH$2)/(1+1/$A1952),V_rtHz($AH$2*$A1952)/(1+$A1952),$AN$2*$AH$2/(1+1/$A1952),$AM$2*SQRT(Sum_Sq(AF1952,1/($X$2*AD$8*(1+AC$1017+AF1952/AE1952))))/SQRT(Sum_Sq($X$2*AF1952*AD$8,1)),                   $AQ$2*SQRT(Sum_Sq($AH$2/(1+1/$A1952)+AF1952*( 1/(AC$1017+1+AF1952/AE1952)-1)/(1+($X$2*AF1952*AD$8)^2), (AF1952^2*AD$8*$X$2+1/($X$2*AD$8*(AC$1017+1+AF1952/AE1952           )))/(1+($X$2*AF1952*AD$8)^2))),           V_rtHz(AE1952)/($X$2*AD$8*(AE1952*AC$1017+AE1952+AF1952)),V_rtHz(AF1952)*SQRT(Sum_Sq(AE1952*AD$8*$X$2*AC$1017,1))/($X$2*AD$8*(AE1952*AC$1017+AE1952+AF1952))))/SQRT(Sum_Sq(1/(1+$A1952)+$AC$2/$I$2-1/(1+(1+AF1952/AE1952)/AC$1017),$X$2/$I$2)),IF(AF1953&lt;0,"A",AC1953))</f>
        <v>1.642695679683872E-5</v>
      </c>
      <c r="AE1952" s="13">
        <f t="shared" si="740"/>
        <v>758.20864045268581</v>
      </c>
      <c r="AF1952" s="12">
        <f t="shared" si="764"/>
        <v>4104201.2808354474</v>
      </c>
      <c r="AG1952" s="13"/>
      <c r="AH1952" s="13">
        <f>IF(AK1952&gt;0,SQRT(Sum_Sq($AI$2,V_rtHz($AH$2)/(1+1/$A1952),V_rtHz($AH$2*$A1952)/(1+$A1952),$AN$2*$AH$2/(1+1/$A1952),$AM$2*SQRT(Sum_Sq(AK1952,1/($X$2*AI$8*(1+AH$1017+AK1952/AJ1952))))/SQRT(Sum_Sq($X$2*AK1952*AI$8,1)),                   $AQ$2*SQRT(Sum_Sq($AH$2/(1+1/$A1952)+AK1952*( 1/(AH$1017+1+AK1952/AJ1952)-1)/(1+($X$2*AK1952*AI$8)^2), (AK1952^2*AI$8*$X$2+1/($X$2*AI$8*(AH$1017+1+AK1952/AJ1952           )))/(1+($X$2*AK1952*AI$8)^2))),           V_rtHz(AJ1952)/($X$2*AI$8*(AJ1952*AH$1017+AJ1952+AK1952)),V_rtHz(AK1952)*SQRT(Sum_Sq(AJ1952*AI$8*$X$2*AH$1017,1))/($X$2*AI$8*(AJ1952*AH$1017+AJ1952+AK1952))))/SQRT(Sum_Sq(1/(1+$A1952)+$AC$2/$I$2-1/(1+(1+AK1952/AJ1952)/AH$1017),$X$2/$I$2)),IF(AK1953&lt;0,"A",AH1953))</f>
        <v>2.9040735798127308E-5</v>
      </c>
      <c r="AI1952" s="13"/>
      <c r="AJ1952" s="13">
        <f t="shared" si="741"/>
        <v>758.15969085724532</v>
      </c>
      <c r="AK1952" s="12">
        <f t="shared" si="765"/>
        <v>12979461.971218634</v>
      </c>
      <c r="AM1952" s="13">
        <f>IF(AP1952&gt;0,SQRT(Sum_Sq($AI$2,V_rtHz($AH$2)/(1+1/$A1952),V_rtHz($AH$2*$A1952)/(1+$A1952),$AN$2*$AH$2/(1+1/$A1952),$AM$2*SQRT(Sum_Sq(AP1952,1/($X$2*AN$8*(1+AM$1017+AP1952/AO1952))))/SQRT(Sum_Sq($X$2*AP1952*AN$8,1)),                   $AQ$2*SQRT(Sum_Sq($AH$2/(1+1/$A1952)+AP1952*( 1/(AM$1017+1+AP1952/AO1952)-1)/(1+($X$2*AP1952*AN$8)^2), (AP1952^2*AN$8*$X$2+1/($X$2*AN$8*(AM$1017+1+AP1952/AO1952           )))/(1+($X$2*AP1952*AN$8)^2))),           V_rtHz(AO1952)/($X$2*AN$8*(AO1952*AM$1017+AO1952+AP1952)),V_rtHz(AP1952)*SQRT(Sum_Sq(AO1952*AN$8*$X$2*AM$1017,1))/($X$2*AN$8*(AO1952*AM$1017+AO1952+AP1952))))/SQRT(Sum_Sq(1/(1+$A1952)+$AC$2/$I$2-1/(1+(1+AP1952/AO1952)/AM$1017),$X$2/$I$2)),IF(AP1953&lt;0,"A",AM1953))</f>
        <v>5.1626088998917357E-5</v>
      </c>
      <c r="AO1952" s="13">
        <f t="shared" si="742"/>
        <v>758.14421362357973</v>
      </c>
      <c r="AP1952" s="12">
        <f t="shared" si="766"/>
        <v>41045500.544193991</v>
      </c>
      <c r="AR1952" s="13">
        <f t="shared" si="743"/>
        <v>31506.815879885424</v>
      </c>
      <c r="AS1952" s="13">
        <f t="shared" si="744"/>
        <v>0.34465664218175168</v>
      </c>
      <c r="AV1952" s="13"/>
      <c r="AW1952" s="13">
        <f t="shared" si="745"/>
        <v>9963.3300000000036</v>
      </c>
      <c r="AX1952" s="13">
        <f t="shared" si="746"/>
        <v>1.0898999999999985</v>
      </c>
      <c r="AZ1952" s="13"/>
      <c r="BA1952" s="13"/>
      <c r="BB1952" s="13">
        <f t="shared" si="747"/>
        <v>3150.681587988543</v>
      </c>
      <c r="BC1952" s="13">
        <f t="shared" si="748"/>
        <v>3.446566421817522</v>
      </c>
      <c r="BD1952" s="13"/>
      <c r="BE1952" s="13"/>
      <c r="BG1952" s="13">
        <f t="shared" si="749"/>
        <v>996.3330000000002</v>
      </c>
      <c r="BH1952" s="13">
        <f t="shared" si="750"/>
        <v>10.89900000000015</v>
      </c>
      <c r="BI1952" s="13"/>
      <c r="BL1952" s="13">
        <f t="shared" si="751"/>
        <v>315.06815879885437</v>
      </c>
      <c r="BM1952" s="13">
        <f t="shared" si="752"/>
        <v>34.465664218175327</v>
      </c>
      <c r="BP1952" s="13"/>
      <c r="BQ1952" s="13">
        <f t="shared" si="753"/>
        <v>99.633300000000006</v>
      </c>
      <c r="BR1952" s="13">
        <f t="shared" si="754"/>
        <v>108.99000000000056</v>
      </c>
      <c r="BT1952" s="13"/>
      <c r="BU1952" s="13"/>
      <c r="BV1952" s="13">
        <f t="shared" si="755"/>
        <v>31.50681587988543</v>
      </c>
      <c r="BW1952" s="13">
        <f t="shared" si="756"/>
        <v>344.65664218175692</v>
      </c>
      <c r="CA1952" s="13">
        <f t="shared" si="757"/>
        <v>9.9633299999999991</v>
      </c>
      <c r="CB1952" s="13">
        <f t="shared" si="758"/>
        <v>1089.9000000000083</v>
      </c>
    </row>
    <row r="1953" spans="1:80" x14ac:dyDescent="0.3">
      <c r="A1953" s="13">
        <f t="shared" si="734"/>
        <v>4.3052661049171093</v>
      </c>
      <c r="C1953" s="13">
        <f>IF(F1953&gt;0,SQRT(Sum_Sq($AI$2,V_rtHz($AH$2)/(1+1/$A1953),V_rtHz($AH$2*$A1953)/(1+$A1953),$AN$2*$AH$2/(1+1/$A1953),$AM$2*SQRT(Sum_Sq(F1953,1/($X$2*D$8*(1+C$1017+F1953/E1953))))/SQRT(Sum_Sq($X$2*F1953*D$8,1)),                   $AQ$2*SQRT(Sum_Sq($AH$2/(1+1/$A1953)+F1953*( 1/(C$1017+1+F1953/E1953)-1)/(1+($X$2*F1953*D$8)^2), (F1953^2*D$8*$X$2+1/($X$2*D$8*(C$1017+1+F1953/E1953           )))/(1+($X$2*F1953*D$8)^2))),           V_rtHz(E1953)/($X$2*D$8*(E1953*C$1017+E1953+F1953)),V_rtHz(F1953)*SQRT(Sum_Sq(E1953*D$8*$X$2*C$1017,1))/($X$2*D$8*(E1953*C$1017+E1953+F1953))))/SQRT(Sum_Sq(1/(1+$A1953)+$AC$2/$I$2-1/(1+(1+F1953/E1953)/C$1017),$X$2/$I$2)),IF(F1954&lt;0,"A",C1954))</f>
        <v>2.5230816328420832E-6</v>
      </c>
      <c r="E1953" s="13">
        <f t="shared" si="735"/>
        <v>776.24830160885244</v>
      </c>
      <c r="F1953" s="12">
        <f t="shared" si="759"/>
        <v>12677.006642329599</v>
      </c>
      <c r="H1953" s="13">
        <f>IF(K1953&gt;0,SQRT(Sum_Sq($AI$2,V_rtHz($AH$2)/(1+1/$A1953),V_rtHz($AH$2*$A1953)/(1+$A1953),$AN$2*$AH$2/(1+1/$A1953),$AM$2*SQRT(Sum_Sq(K1953,1/($X$2*I$8*(1+H$1017+K1953/J1953))))/SQRT(Sum_Sq($X$2*K1953*I$8,1)),                   $AQ$2*SQRT(Sum_Sq($AH$2/(1+1/$A1953)+K1953*( 1/(H$1017+1+K1953/J1953)-1)/(1+($X$2*K1953*I$8)^2), (K1953^2*I$8*$X$2+1/($X$2*I$8*(H$1017+1+K1953/J1953           )))/(1+($X$2*K1953*I$8)^2))),           V_rtHz(J1953)/($X$2*I$8*(J1953*H$1017+J1953+K1953)),V_rtHz(K1953)*SQRT(Sum_Sq(J1953*I$8*$X$2*H$1017,1))/($X$2*I$8*(J1953*H$1017+J1953+K1953))))/SQRT(Sum_Sq(1/(1+$A1953)+$AC$2/$I$2-1/(1+(1+K1953/J1953)/H$1017),$X$2/$I$2)),IF(K1954&lt;0,"A",H1954))</f>
        <v>2.8296849951512353E-6</v>
      </c>
      <c r="J1953" s="13">
        <f t="shared" si="736"/>
        <v>760.14649241796803</v>
      </c>
      <c r="K1953" s="12">
        <f t="shared" si="760"/>
        <v>40937.383837526984</v>
      </c>
      <c r="M1953" s="13">
        <f>IF(P1953&gt;0,SQRT(Sum_Sq($AI$2,V_rtHz($AH$2)/(1+1/$A1953),V_rtHz($AH$2*$A1953)/(1+$A1953),$AN$2*$AH$2/(1+1/$A1953),$AM$2*SQRT(Sum_Sq(P1953,1/($X$2*N$8*(1+M$1017+P1953/O1953))))/SQRT(Sum_Sq($X$2*P1953*N$8,1)),                   $AQ$2*SQRT(Sum_Sq($AH$2/(1+1/$A1953)+P1953*( 1/(M$1017+1+P1953/O1953)-1)/(1+($X$2*P1953*N$8)^2), (P1953^2*N$8*$X$2+1/($X$2*N$8*(M$1017+1+P1953/O1953           )))/(1+($X$2*P1953*N$8)^2))),           V_rtHz(O1953)/($X$2*N$8*(O1953*M$1017+O1953+P1953)),V_rtHz(P1953)*SQRT(Sum_Sq(O1953*N$8*$X$2*M$1017,1))/($X$2*N$8*(O1953*M$1017+O1953+P1953))))/SQRT(Sum_Sq(1/(1+$A1953)+$AC$2/$I$2-1/(1+(1+P1953/O1953)/M$1017),$X$2/$I$2)),IF(P1954&lt;0,"A",M1954))</f>
        <v>3.7174397979744098E-6</v>
      </c>
      <c r="O1953" s="13">
        <f t="shared" si="737"/>
        <v>755.26100352345384</v>
      </c>
      <c r="P1953" s="12">
        <f t="shared" si="761"/>
        <v>130292.77070687398</v>
      </c>
      <c r="R1953" s="13">
        <f>IF(U1953&gt;0,SQRT(Sum_Sq($AI$2,V_rtHz($AH$2)/(1+1/$A1953),V_rtHz($AH$2*$A1953)/(1+$A1953),$AN$2*$AH$2/(1+1/$A1953),$AM$2*SQRT(Sum_Sq(U1953,1/($X$2*S$8*(1+R$1017+U1953/T1953))))/SQRT(Sum_Sq($X$2*U1953*S$8,1)),                   $AQ$2*SQRT(Sum_Sq($AH$2/(1+1/$A1953)+U1953*( 1/(R$1017+1+U1953/T1953)-1)/(1+($X$2*U1953*S$8)^2), (U1953^2*S$8*$X$2+1/($X$2*S$8*(R$1017+1+U1953/T1953           )))/(1+($X$2*U1953*S$8)^2))),           V_rtHz(T1953)/($X$2*S$8*(T1953*R$1017+T1953+U1953)),V_rtHz(U1953)*SQRT(Sum_Sq(T1953*S$8*$X$2*R$1017,1))/($X$2*S$8*(T1953*R$1017+T1953+U1953))))/SQRT(Sum_Sq(1/(1+$A1953)+$AC$2/$I$2-1/(1+(1+U1953/T1953)/R$1017),$X$2/$I$2)),IF(U1954&lt;0,"A",R1954))</f>
        <v>5.6908476701908443E-6</v>
      </c>
      <c r="T1953" s="13">
        <f t="shared" si="738"/>
        <v>753.73571505337861</v>
      </c>
      <c r="U1953" s="12">
        <f t="shared" si="762"/>
        <v>412855.70142659865</v>
      </c>
      <c r="X1953" s="13">
        <f>IF(AA1953&gt;0,SQRT(Sum_Sq($AI$2,V_rtHz($AH$2)/(1+1/$A1953),V_rtHz($AH$2*$A1953)/(1+$A1953),$AN$2*$AH$2/(1+1/$A1953),$AM$2*SQRT(Sum_Sq(AA1953,1/($X$2*Y$8*(1+X$1017+AA1953/Z1953))))/SQRT(Sum_Sq($X$2*AA1953*Y$8,1)),                   $AQ$2*SQRT(Sum_Sq($AH$2/(1+1/$A1953)+AA1953*( 1/(X$1017+1+AA1953/Z1953)-1)/(1+($X$2*AA1953*Y$8)^2), (AA1953^2*Y$8*$X$2+1/($X$2*Y$8*(X$1017+1+AA1953/Z1953           )))/(1+($X$2*AA1953*Y$8)^2))),           V_rtHz(Z1953)/($X$2*Y$8*(Z1953*X$1017+Z1953+AA1953)),V_rtHz(AA1953)*SQRT(Sum_Sq(Z1953*Y$8*$X$2*X$1017,1))/($X$2*Y$8*(Z1953*X$1017+Z1953+AA1953))))/SQRT(Sum_Sq(1/(1+$A1953)+$AC$2/$I$2-1/(1+(1+AA1953/Z1953)/X$1017),$X$2/$I$2)),IF(AA1954&lt;0,"A",X1954))</f>
        <v>9.5479843885698037E-6</v>
      </c>
      <c r="Z1953" s="13">
        <f t="shared" si="739"/>
        <v>753.2553104918095</v>
      </c>
      <c r="AA1953" s="12">
        <f t="shared" si="763"/>
        <v>1306397.012875688</v>
      </c>
      <c r="AC1953" s="13">
        <f>IF(AF1953&gt;0,SQRT(Sum_Sq($AI$2,V_rtHz($AH$2)/(1+1/$A1953),V_rtHz($AH$2*$A1953)/(1+$A1953),$AN$2*$AH$2/(1+1/$A1953),$AM$2*SQRT(Sum_Sq(AF1953,1/($X$2*AD$8*(1+AC$1017+AF1953/AE1953))))/SQRT(Sum_Sq($X$2*AF1953*AD$8,1)),                   $AQ$2*SQRT(Sum_Sq($AH$2/(1+1/$A1953)+AF1953*( 1/(AC$1017+1+AF1953/AE1953)-1)/(1+($X$2*AF1953*AD$8)^2), (AF1953^2*AD$8*$X$2+1/($X$2*AD$8*(AC$1017+1+AF1953/AE1953           )))/(1+($X$2*AF1953*AD$8)^2))),           V_rtHz(AE1953)/($X$2*AD$8*(AE1953*AC$1017+AE1953+AF1953)),V_rtHz(AF1953)*SQRT(Sum_Sq(AE1953*AD$8*$X$2*AC$1017,1))/($X$2*AD$8*(AE1953*AC$1017+AE1953+AF1953))))/SQRT(Sum_Sq(1/(1+$A1953)+$AC$2/$I$2-1/(1+(1+AF1953/AE1953)/AC$1017),$X$2/$I$2)),IF(AF1954&lt;0,"A",AC1954))</f>
        <v>1.6647543270878284E-5</v>
      </c>
      <c r="AE1953" s="13">
        <f t="shared" si="740"/>
        <v>753.10358570167591</v>
      </c>
      <c r="AF1953" s="12">
        <f t="shared" si="764"/>
        <v>4132022.3835969069</v>
      </c>
      <c r="AG1953" s="13"/>
      <c r="AH1953" s="13">
        <f>IF(AK1953&gt;0,SQRT(Sum_Sq($AI$2,V_rtHz($AH$2)/(1+1/$A1953),V_rtHz($AH$2*$A1953)/(1+$A1953),$AN$2*$AH$2/(1+1/$A1953),$AM$2*SQRT(Sum_Sq(AK1953,1/($X$2*AI$8*(1+AH$1017+AK1953/AJ1953))))/SQRT(Sum_Sq($X$2*AK1953*AI$8,1)),                   $AQ$2*SQRT(Sum_Sq($AH$2/(1+1/$A1953)+AK1953*( 1/(AH$1017+1+AK1953/AJ1953)-1)/(1+($X$2*AK1953*AI$8)^2), (AK1953^2*AI$8*$X$2+1/($X$2*AI$8*(AH$1017+1+AK1953/AJ1953           )))/(1+($X$2*AK1953*AI$8)^2))),           V_rtHz(AJ1953)/($X$2*AI$8*(AJ1953*AH$1017+AJ1953+AK1953)),V_rtHz(AK1953)*SQRT(Sum_Sq(AJ1953*AI$8*$X$2*AH$1017,1))/($X$2*AI$8*(AJ1953*AH$1017+AJ1953+AK1953))))/SQRT(Sum_Sq(1/(1+$A1953)+$AC$2/$I$2-1/(1+(1+AK1953/AJ1953)/AH$1017),$X$2/$I$2)),IF(AK1954&lt;0,"A",AH1954))</f>
        <v>2.9429751419067948E-5</v>
      </c>
      <c r="AI1953" s="13"/>
      <c r="AJ1953" s="13">
        <f t="shared" si="741"/>
        <v>753.05562532812507</v>
      </c>
      <c r="AK1953" s="12">
        <f t="shared" si="765"/>
        <v>13067434.256672258</v>
      </c>
      <c r="AM1953" s="13">
        <f>IF(AP1953&gt;0,SQRT(Sum_Sq($AI$2,V_rtHz($AH$2)/(1+1/$A1953),V_rtHz($AH$2*$A1953)/(1+$A1953),$AN$2*$AH$2/(1+1/$A1953),$AM$2*SQRT(Sum_Sq(AP1953,1/($X$2*AN$8*(1+AM$1017+AP1953/AO1953))))/SQRT(Sum_Sq($X$2*AP1953*AN$8,1)),                   $AQ$2*SQRT(Sum_Sq($AH$2/(1+1/$A1953)+AP1953*( 1/(AM$1017+1+AP1953/AO1953)-1)/(1+($X$2*AP1953*AN$8)^2), (AP1953^2*AN$8*$X$2+1/($X$2*AN$8*(AM$1017+1+AP1953/AO1953           )))/(1+($X$2*AP1953*AN$8)^2))),           V_rtHz(AO1953)/($X$2*AN$8*(AO1953*AM$1017+AO1953+AP1953)),V_rtHz(AP1953)*SQRT(Sum_Sq(AO1953*AN$8*$X$2*AM$1017,1))/($X$2*AN$8*(AO1953*AM$1017+AO1953+AP1953))))/SQRT(Sum_Sq(1/(1+$A1953)+$AC$2/$I$2-1/(1+(1+AP1953/AO1953)/AM$1017),$X$2/$I$2)),IF(AP1954&lt;0,"A",AM1954))</f>
        <v>5.2317650393649291E-5</v>
      </c>
      <c r="AO1953" s="13">
        <f t="shared" si="742"/>
        <v>753.04046084720494</v>
      </c>
      <c r="AP1953" s="12">
        <f t="shared" si="766"/>
        <v>41323687.571653895</v>
      </c>
      <c r="AR1953" s="13">
        <f t="shared" si="743"/>
        <v>31506.815879885424</v>
      </c>
      <c r="AS1953" s="13">
        <f t="shared" si="744"/>
        <v>0.34465664218175168</v>
      </c>
      <c r="AV1953" s="13"/>
      <c r="AW1953" s="13">
        <f t="shared" si="745"/>
        <v>9963.3300000000036</v>
      </c>
      <c r="AX1953" s="13">
        <f t="shared" si="746"/>
        <v>1.0898999999999819</v>
      </c>
      <c r="AZ1953" s="13"/>
      <c r="BA1953" s="13"/>
      <c r="BB1953" s="13">
        <f t="shared" si="747"/>
        <v>3150.681587988543</v>
      </c>
      <c r="BC1953" s="13">
        <f t="shared" si="748"/>
        <v>3.4465664218175083</v>
      </c>
      <c r="BD1953" s="13"/>
      <c r="BE1953" s="13"/>
      <c r="BG1953" s="13">
        <f t="shared" si="749"/>
        <v>996.3330000000002</v>
      </c>
      <c r="BH1953" s="13">
        <f t="shared" si="750"/>
        <v>10.899000000000116</v>
      </c>
      <c r="BI1953" s="13"/>
      <c r="BL1953" s="13">
        <f t="shared" si="751"/>
        <v>315.06815879885437</v>
      </c>
      <c r="BM1953" s="13">
        <f t="shared" si="752"/>
        <v>34.465664218175327</v>
      </c>
      <c r="BP1953" s="13"/>
      <c r="BQ1953" s="13">
        <f t="shared" si="753"/>
        <v>99.633299999999991</v>
      </c>
      <c r="BR1953" s="13">
        <f t="shared" si="754"/>
        <v>108.99000000000056</v>
      </c>
      <c r="BT1953" s="13"/>
      <c r="BU1953" s="13"/>
      <c r="BV1953" s="13">
        <f t="shared" si="755"/>
        <v>31.506815879885437</v>
      </c>
      <c r="BW1953" s="13">
        <f t="shared" si="756"/>
        <v>344.65664218175368</v>
      </c>
      <c r="CA1953" s="13">
        <f t="shared" si="757"/>
        <v>9.9633299999999991</v>
      </c>
      <c r="CB1953" s="13">
        <f t="shared" si="758"/>
        <v>1089.9000000000001</v>
      </c>
    </row>
    <row r="1954" spans="1:80" x14ac:dyDescent="0.3">
      <c r="A1954" s="13">
        <f t="shared" si="734"/>
        <v>4.3651583224016495</v>
      </c>
      <c r="C1954" s="13">
        <f>IF(F1954&gt;0,SQRT(Sum_Sq($AI$2,V_rtHz($AH$2)/(1+1/$A1954),V_rtHz($AH$2*$A1954)/(1+$A1954),$AN$2*$AH$2/(1+1/$A1954),$AM$2*SQRT(Sum_Sq(F1954,1/($X$2*D$8*(1+C$1017+F1954/E1954))))/SQRT(Sum_Sq($X$2*F1954*D$8,1)),                   $AQ$2*SQRT(Sum_Sq($AH$2/(1+1/$A1954)+F1954*( 1/(C$1017+1+F1954/E1954)-1)/(1+($X$2*F1954*D$8)^2), (F1954^2*D$8*$X$2+1/($X$2*D$8*(C$1017+1+F1954/E1954           )))/(1+($X$2*F1954*D$8)^2))),           V_rtHz(E1954)/($X$2*D$8*(E1954*C$1017+E1954+F1954)),V_rtHz(F1954)*SQRT(Sum_Sq(E1954*D$8*$X$2*C$1017,1))/($X$2*D$8*(E1954*C$1017+E1954+F1954))))/SQRT(Sum_Sq(1/(1+$A1954)+$AC$2/$I$2-1/(1+(1+F1954/E1954)/C$1017),$X$2/$I$2)),IF(F1955&lt;0,"A",C1955))</f>
        <v>2.5623362862036379E-6</v>
      </c>
      <c r="E1954" s="13">
        <f t="shared" si="735"/>
        <v>770.69454921289503</v>
      </c>
      <c r="F1954" s="12">
        <f t="shared" si="759"/>
        <v>12768.359248994992</v>
      </c>
      <c r="H1954" s="13">
        <f>IF(K1954&gt;0,SQRT(Sum_Sq($AI$2,V_rtHz($AH$2)/(1+1/$A1954),V_rtHz($AH$2*$A1954)/(1+$A1954),$AN$2*$AH$2/(1+1/$A1954),$AM$2*SQRT(Sum_Sq(K1954,1/($X$2*I$8*(1+H$1017+K1954/J1954))))/SQRT(Sum_Sq($X$2*K1954*I$8,1)),                   $AQ$2*SQRT(Sum_Sq($AH$2/(1+1/$A1954)+K1954*( 1/(H$1017+1+K1954/J1954)-1)/(1+($X$2*K1954*I$8)^2), (K1954^2*I$8*$X$2+1/($X$2*I$8*(H$1017+1+K1954/J1954           )))/(1+($X$2*K1954*I$8)^2))),           V_rtHz(J1954)/($X$2*I$8*(J1954*H$1017+J1954+K1954)),V_rtHz(K1954)*SQRT(Sum_Sq(J1954*I$8*$X$2*H$1017,1))/($X$2*I$8*(J1954*H$1017+J1954+K1954))))/SQRT(Sum_Sq(1/(1+$A1954)+$AC$2/$I$2-1/(1+(1+K1954/J1954)/H$1017),$X$2/$I$2)),IF(K1955&lt;0,"A",H1955))</f>
        <v>2.8728150035649072E-6</v>
      </c>
      <c r="J1954" s="13">
        <f t="shared" si="736"/>
        <v>754.93134876095314</v>
      </c>
      <c r="K1954" s="12">
        <f t="shared" si="760"/>
        <v>41220.183509318958</v>
      </c>
      <c r="M1954" s="13">
        <f>IF(P1954&gt;0,SQRT(Sum_Sq($AI$2,V_rtHz($AH$2)/(1+1/$A1954),V_rtHz($AH$2*$A1954)/(1+$A1954),$AN$2*$AH$2/(1+1/$A1954),$AM$2*SQRT(Sum_Sq(P1954,1/($X$2*N$8*(1+M$1017+P1954/O1954))))/SQRT(Sum_Sq($X$2*P1954*N$8,1)),                   $AQ$2*SQRT(Sum_Sq($AH$2/(1+1/$A1954)+P1954*( 1/(M$1017+1+P1954/O1954)-1)/(1+($X$2*P1954*N$8)^2), (P1954^2*N$8*$X$2+1/($X$2*N$8*(M$1017+1+P1954/O1954           )))/(1+($X$2*P1954*N$8)^2))),           V_rtHz(O1954)/($X$2*N$8*(O1954*M$1017+O1954+P1954)),V_rtHz(P1954)*SQRT(Sum_Sq(O1954*N$8*$X$2*M$1017,1))/($X$2*N$8*(O1954*M$1017+O1954+P1954))))/SQRT(Sum_Sq(1/(1+$A1954)+$AC$2/$I$2-1/(1+(1+P1954/O1954)/M$1017),$X$2/$I$2)),IF(P1955&lt;0,"A",M1955))</f>
        <v>3.7713186614290298E-6</v>
      </c>
      <c r="O1954" s="13">
        <f t="shared" si="737"/>
        <v>750.14581444467012</v>
      </c>
      <c r="P1954" s="12">
        <f t="shared" si="761"/>
        <v>131181.22751744444</v>
      </c>
      <c r="R1954" s="13">
        <f>IF(U1954&gt;0,SQRT(Sum_Sq($AI$2,V_rtHz($AH$2)/(1+1/$A1954),V_rtHz($AH$2*$A1954)/(1+$A1954),$AN$2*$AH$2/(1+1/$A1954),$AM$2*SQRT(Sum_Sq(U1954,1/($X$2*S$8*(1+R$1017+U1954/T1954))))/SQRT(Sum_Sq($X$2*U1954*S$8,1)),                   $AQ$2*SQRT(Sum_Sq($AH$2/(1+1/$A1954)+U1954*( 1/(R$1017+1+U1954/T1954)-1)/(1+($X$2*U1954*S$8)^2), (U1954^2*S$8*$X$2+1/($X$2*S$8*(R$1017+1+U1954/T1954           )))/(1+($X$2*U1954*S$8)^2))),           V_rtHz(T1954)/($X$2*S$8*(T1954*R$1017+T1954+U1954)),V_rtHz(U1954)*SQRT(Sum_Sq(T1954*S$8*$X$2*R$1017,1))/($X$2*S$8*(T1954*R$1017+T1954+U1954))))/SQRT(Sum_Sq(1/(1+$A1954)+$AC$2/$I$2-1/(1+(1+U1954/T1954)/R$1017),$X$2/$I$2)),IF(U1955&lt;0,"A",R1955))</f>
        <v>5.7698256920086048E-6</v>
      </c>
      <c r="T1954" s="13">
        <f t="shared" si="738"/>
        <v>748.65146967422004</v>
      </c>
      <c r="U1954" s="12">
        <f t="shared" si="762"/>
        <v>415659.48900635302</v>
      </c>
      <c r="X1954" s="13">
        <f>IF(AA1954&gt;0,SQRT(Sum_Sq($AI$2,V_rtHz($AH$2)/(1+1/$A1954),V_rtHz($AH$2*$A1954)/(1+$A1954),$AN$2*$AH$2/(1+1/$A1954),$AM$2*SQRT(Sum_Sq(AA1954,1/($X$2*Y$8*(1+X$1017+AA1954/Z1954))))/SQRT(Sum_Sq($X$2*AA1954*Y$8,1)),                   $AQ$2*SQRT(Sum_Sq($AH$2/(1+1/$A1954)+AA1954*( 1/(X$1017+1+AA1954/Z1954)-1)/(1+($X$2*AA1954*Y$8)^2), (AA1954^2*Y$8*$X$2+1/($X$2*Y$8*(X$1017+1+AA1954/Z1954           )))/(1+($X$2*AA1954*Y$8)^2))),           V_rtHz(Z1954)/($X$2*Y$8*(Z1954*X$1017+Z1954+AA1954)),V_rtHz(AA1954)*SQRT(Sum_Sq(Z1954*Y$8*$X$2*X$1017,1))/($X$2*Y$8*(Z1954*X$1017+Z1954+AA1954))))/SQRT(Sum_Sq(1/(1+$A1954)+$AC$2/$I$2-1/(1+(1+AA1954/Z1954)/X$1017),$X$2/$I$2)),IF(AA1955&lt;0,"A",X1955))</f>
        <v>9.677649387921455E-6</v>
      </c>
      <c r="Z1954" s="13">
        <f t="shared" si="739"/>
        <v>748.18078530367757</v>
      </c>
      <c r="AA1954" s="12">
        <f t="shared" si="763"/>
        <v>1315257.6314290599</v>
      </c>
      <c r="AC1954" s="13">
        <f>IF(AF1954&gt;0,SQRT(Sum_Sq($AI$2,V_rtHz($AH$2)/(1+1/$A1954),V_rtHz($AH$2*$A1954)/(1+$A1954),$AN$2*$AH$2/(1+1/$A1954),$AM$2*SQRT(Sum_Sq(AF1954,1/($X$2*AD$8*(1+AC$1017+AF1954/AE1954))))/SQRT(Sum_Sq($X$2*AF1954*AD$8,1)),                   $AQ$2*SQRT(Sum_Sq($AH$2/(1+1/$A1954)+AF1954*( 1/(AC$1017+1+AF1954/AE1954)-1)/(1+($X$2*AF1954*AD$8)^2), (AF1954^2*AD$8*$X$2+1/($X$2*AD$8*(AC$1017+1+AF1954/AE1954           )))/(1+($X$2*AF1954*AD$8)^2))),           V_rtHz(AE1954)/($X$2*AD$8*(AE1954*AC$1017+AE1954+AF1954)),V_rtHz(AF1954)*SQRT(Sum_Sq(AE1954*AD$8*$X$2*AC$1017,1))/($X$2*AD$8*(AE1954*AC$1017+AE1954+AF1954))))/SQRT(Sum_Sq(1/(1+$A1954)+$AC$2/$I$2-1/(1+(1+AF1954/AE1954)/AC$1017),$X$2/$I$2)),IF(AF1955&lt;0,"A",AC1955))</f>
        <v>1.6871803120648119E-5</v>
      </c>
      <c r="AE1954" s="13">
        <f t="shared" si="740"/>
        <v>748.03212784475375</v>
      </c>
      <c r="AF1954" s="12">
        <f t="shared" si="764"/>
        <v>4160036.3907527863</v>
      </c>
      <c r="AG1954" s="13"/>
      <c r="AH1954" s="13">
        <f>IF(AK1954&gt;0,SQRT(Sum_Sq($AI$2,V_rtHz($AH$2)/(1+1/$A1954),V_rtHz($AH$2*$A1954)/(1+$A1954),$AN$2*$AH$2/(1+1/$A1954),$AM$2*SQRT(Sum_Sq(AK1954,1/($X$2*AI$8*(1+AH$1017+AK1954/AJ1954))))/SQRT(Sum_Sq($X$2*AK1954*AI$8,1)),                   $AQ$2*SQRT(Sum_Sq($AH$2/(1+1/$A1954)+AK1954*( 1/(AH$1017+1+AK1954/AJ1954)-1)/(1+($X$2*AK1954*AI$8)^2), (AK1954^2*AI$8*$X$2+1/($X$2*AI$8*(AH$1017+1+AK1954/AJ1954           )))/(1+($X$2*AK1954*AI$8)^2))),           V_rtHz(AJ1954)/($X$2*AI$8*(AJ1954*AH$1017+AJ1954+AK1954)),V_rtHz(AK1954)*SQRT(Sum_Sq(AJ1954*AI$8*$X$2*AH$1017,1))/($X$2*AI$8*(AJ1954*AH$1017+AJ1954+AK1954))))/SQRT(Sum_Sq(1/(1+$A1954)+$AC$2/$I$2-1/(1+(1+AK1954/AJ1954)/AH$1017),$X$2/$I$2)),IF(AK1955&lt;0,"A",AH1955))</f>
        <v>2.9825227451768432E-5</v>
      </c>
      <c r="AI1954" s="13"/>
      <c r="AJ1954" s="13">
        <f t="shared" si="741"/>
        <v>747.98513680155747</v>
      </c>
      <c r="AK1954" s="12">
        <f t="shared" si="765"/>
        <v>13156016.599034647</v>
      </c>
      <c r="AM1954" s="13">
        <f>IF(AP1954&gt;0,SQRT(Sum_Sq($AI$2,V_rtHz($AH$2)/(1+1/$A1954),V_rtHz($AH$2*$A1954)/(1+$A1954),$AN$2*$AH$2/(1+1/$A1954),$AM$2*SQRT(Sum_Sq(AP1954,1/($X$2*AN$8*(1+AM$1017+AP1954/AO1954))))/SQRT(Sum_Sq($X$2*AP1954*AN$8,1)),                   $AQ$2*SQRT(Sum_Sq($AH$2/(1+1/$A1954)+AP1954*( 1/(AM$1017+1+AP1954/AO1954)-1)/(1+($X$2*AP1954*AN$8)^2), (AP1954^2*AN$8*$X$2+1/($X$2*AN$8*(AM$1017+1+AP1954/AO1954           )))/(1+($X$2*AP1954*AN$8)^2))),           V_rtHz(AO1954)/($X$2*AN$8*(AO1954*AM$1017+AO1954+AP1954)),V_rtHz(AP1954)*SQRT(Sum_Sq(AO1954*AN$8*$X$2*AM$1017,1))/($X$2*AN$8*(AO1954*AM$1017+AO1954+AP1954))))/SQRT(Sum_Sq(1/(1+$A1954)+$AC$2/$I$2-1/(1+(1+AP1954/AO1954)/AM$1017),$X$2/$I$2)),IF(AP1955&lt;0,"A",AM1955))</f>
        <v>5.3020695826207123E-5</v>
      </c>
      <c r="AO1954" s="13">
        <f t="shared" si="742"/>
        <v>747.97027878535891</v>
      </c>
      <c r="AP1954" s="12">
        <f t="shared" si="766"/>
        <v>41603803.808084264</v>
      </c>
      <c r="AR1954" s="13">
        <f t="shared" si="743"/>
        <v>31506.815879885424</v>
      </c>
      <c r="AS1954" s="13">
        <f t="shared" si="744"/>
        <v>0.34465664218175385</v>
      </c>
      <c r="AV1954" s="13"/>
      <c r="AW1954" s="13">
        <f t="shared" si="745"/>
        <v>9963.3300000000036</v>
      </c>
      <c r="AX1954" s="13">
        <f t="shared" si="746"/>
        <v>1.0898999999999957</v>
      </c>
      <c r="AZ1954" s="13"/>
      <c r="BA1954" s="13"/>
      <c r="BB1954" s="13">
        <f t="shared" si="747"/>
        <v>3150.6815879885426</v>
      </c>
      <c r="BC1954" s="13">
        <f t="shared" si="748"/>
        <v>3.4465664218175083</v>
      </c>
      <c r="BD1954" s="13"/>
      <c r="BE1954" s="13"/>
      <c r="BG1954" s="13">
        <f t="shared" si="749"/>
        <v>996.33300000000042</v>
      </c>
      <c r="BH1954" s="13">
        <f t="shared" si="750"/>
        <v>10.899000000000047</v>
      </c>
      <c r="BI1954" s="13"/>
      <c r="BL1954" s="13">
        <f t="shared" si="751"/>
        <v>315.06815879885437</v>
      </c>
      <c r="BM1954" s="13">
        <f t="shared" si="752"/>
        <v>34.465664218174979</v>
      </c>
      <c r="BP1954" s="13"/>
      <c r="BQ1954" s="13">
        <f t="shared" si="753"/>
        <v>99.633300000000006</v>
      </c>
      <c r="BR1954" s="13">
        <f t="shared" si="754"/>
        <v>108.99000000000056</v>
      </c>
      <c r="BT1954" s="13"/>
      <c r="BU1954" s="13"/>
      <c r="BV1954" s="13">
        <f t="shared" si="755"/>
        <v>31.50681587988543</v>
      </c>
      <c r="BW1954" s="13">
        <f t="shared" si="756"/>
        <v>344.6566421817526</v>
      </c>
      <c r="CA1954" s="13">
        <f t="shared" si="757"/>
        <v>9.9633299999999991</v>
      </c>
      <c r="CB1954" s="13">
        <f t="shared" si="758"/>
        <v>1089.9000000000001</v>
      </c>
    </row>
    <row r="1955" spans="1:80" x14ac:dyDescent="0.3">
      <c r="A1955" s="13">
        <f t="shared" si="734"/>
        <v>4.4258837236262583</v>
      </c>
      <c r="C1955" s="13">
        <f>IF(F1955&gt;0,SQRT(Sum_Sq($AI$2,V_rtHz($AH$2)/(1+1/$A1955),V_rtHz($AH$2*$A1955)/(1+$A1955),$AN$2*$AH$2/(1+1/$A1955),$AM$2*SQRT(Sum_Sq(F1955,1/($X$2*D$8*(1+C$1017+F1955/E1955))))/SQRT(Sum_Sq($X$2*F1955*D$8,1)),                   $AQ$2*SQRT(Sum_Sq($AH$2/(1+1/$A1955)+F1955*( 1/(C$1017+1+F1955/E1955)-1)/(1+($X$2*F1955*D$8)^2), (F1955^2*D$8*$X$2+1/($X$2*D$8*(C$1017+1+F1955/E1955           )))/(1+($X$2*F1955*D$8)^2))),           V_rtHz(E1955)/($X$2*D$8*(E1955*C$1017+E1955+F1955)),V_rtHz(F1955)*SQRT(Sum_Sq(E1955*D$8*$X$2*C$1017,1))/($X$2*D$8*(E1955*C$1017+E1955+F1955))))/SQRT(Sum_Sq(1/(1+$A1955)+$AC$2/$I$2-1/(1+(1+F1955/E1955)/C$1017),$X$2/$I$2)),IF(F1956&lt;0,"A",C1956))</f>
        <v>2.6023419125833643E-6</v>
      </c>
      <c r="E1955" s="13">
        <f t="shared" si="735"/>
        <v>765.18439037404607</v>
      </c>
      <c r="F1955" s="12">
        <f t="shared" si="759"/>
        <v>12860.305305995782</v>
      </c>
      <c r="H1955" s="13">
        <f>IF(K1955&gt;0,SQRT(Sum_Sq($AI$2,V_rtHz($AH$2)/(1+1/$A1955),V_rtHz($AH$2*$A1955)/(1+$A1955),$AN$2*$AH$2/(1+1/$A1955),$AM$2*SQRT(Sum_Sq(K1955,1/($X$2*I$8*(1+H$1017+K1955/J1955))))/SQRT(Sum_Sq($X$2*K1955*I$8,1)),                   $AQ$2*SQRT(Sum_Sq($AH$2/(1+1/$A1955)+K1955*( 1/(H$1017+1+K1955/J1955)-1)/(1+($X$2*K1955*I$8)^2), (K1955^2*I$8*$X$2+1/($X$2*I$8*(H$1017+1+K1955/J1955           )))/(1+($X$2*K1955*I$8)^2))),           V_rtHz(J1955)/($X$2*I$8*(J1955*H$1017+J1955+K1955)),V_rtHz(K1955)*SQRT(Sum_Sq(J1955*I$8*$X$2*H$1017,1))/($X$2*I$8*(J1955*H$1017+J1955+K1955))))/SQRT(Sum_Sq(1/(1+$A1955)+$AC$2/$I$2-1/(1+(1+K1955/J1955)/H$1017),$X$2/$I$2)),IF(K1956&lt;0,"A",H1956))</f>
        <v>2.9167497117806454E-6</v>
      </c>
      <c r="J1955" s="13">
        <f t="shared" si="736"/>
        <v>749.75252675100285</v>
      </c>
      <c r="K1955" s="12">
        <f t="shared" si="760"/>
        <v>41504.906782659978</v>
      </c>
      <c r="M1955" s="13">
        <f>IF(P1955&gt;0,SQRT(Sum_Sq($AI$2,V_rtHz($AH$2)/(1+1/$A1955),V_rtHz($AH$2*$A1955)/(1+$A1955),$AN$2*$AH$2/(1+1/$A1955),$AM$2*SQRT(Sum_Sq(P1955,1/($X$2*N$8*(1+M$1017+P1955/O1955))))/SQRT(Sum_Sq($X$2*P1955*N$8,1)),                   $AQ$2*SQRT(Sum_Sq($AH$2/(1+1/$A1955)+P1955*( 1/(M$1017+1+P1955/O1955)-1)/(1+($X$2*P1955*N$8)^2), (P1955^2*N$8*$X$2+1/($X$2*N$8*(M$1017+1+P1955/O1955           )))/(1+($X$2*P1955*N$8)^2))),           V_rtHz(O1955)/($X$2*N$8*(O1955*M$1017+O1955+P1955)),V_rtHz(P1955)*SQRT(Sum_Sq(O1955*N$8*$X$2*M$1017,1))/($X$2*N$8*(O1955*M$1017+O1955+P1955))))/SQRT(Sum_Sq(1/(1+$A1955)+$AC$2/$I$2-1/(1+(1+P1955/O1955)/M$1017),$X$2/$I$2)),IF(P1956&lt;0,"A",M1956))</f>
        <v>3.8261619203566286E-6</v>
      </c>
      <c r="O1955" s="13">
        <f t="shared" si="737"/>
        <v>745.06489549314779</v>
      </c>
      <c r="P1955" s="12">
        <f t="shared" si="761"/>
        <v>132075.80890090388</v>
      </c>
      <c r="R1955" s="13">
        <f>IF(U1955&gt;0,SQRT(Sum_Sq($AI$2,V_rtHz($AH$2)/(1+1/$A1955),V_rtHz($AH$2*$A1955)/(1+$A1955),$AN$2*$AH$2/(1+1/$A1955),$AM$2*SQRT(Sum_Sq(U1955,1/($X$2*S$8*(1+R$1017+U1955/T1955))))/SQRT(Sum_Sq($X$2*U1955*S$8,1)),                   $AQ$2*SQRT(Sum_Sq($AH$2/(1+1/$A1955)+U1955*( 1/(R$1017+1+U1955/T1955)-1)/(1+($X$2*U1955*S$8)^2), (U1955^2*S$8*$X$2+1/($X$2*S$8*(R$1017+1+U1955/T1955           )))/(1+($X$2*U1955*S$8)^2))),           V_rtHz(T1955)/($X$2*S$8*(T1955*R$1017+T1955+U1955)),V_rtHz(U1955)*SQRT(Sum_Sq(T1955*S$8*$X$2*R$1017,1))/($X$2*S$8*(T1955*R$1017+T1955+U1955))))/SQRT(Sum_Sq(1/(1+$A1955)+$AC$2/$I$2-1/(1+(1+U1955/T1955)/R$1017),$X$2/$I$2)),IF(U1956&lt;0,"A",R1956))</f>
        <v>5.8501611567263854E-6</v>
      </c>
      <c r="T1955" s="13">
        <f t="shared" si="738"/>
        <v>743.60086819800517</v>
      </c>
      <c r="U1955" s="12">
        <f t="shared" si="762"/>
        <v>418482.68424261676</v>
      </c>
      <c r="X1955" s="13">
        <f>IF(AA1955&gt;0,SQRT(Sum_Sq($AI$2,V_rtHz($AH$2)/(1+1/$A1955),V_rtHz($AH$2*$A1955)/(1+$A1955),$AN$2*$AH$2/(1+1/$A1955),$AM$2*SQRT(Sum_Sq(AA1955,1/($X$2*Y$8*(1+X$1017+AA1955/Z1955))))/SQRT(Sum_Sq($X$2*AA1955*Y$8,1)),                   $AQ$2*SQRT(Sum_Sq($AH$2/(1+1/$A1955)+AA1955*( 1/(X$1017+1+AA1955/Z1955)-1)/(1+($X$2*AA1955*Y$8)^2), (AA1955^2*Y$8*$X$2+1/($X$2*Y$8*(X$1017+1+AA1955/Z1955           )))/(1+($X$2*AA1955*Y$8)^2))),           V_rtHz(Z1955)/($X$2*Y$8*(Z1955*X$1017+Z1955+AA1955)),V_rtHz(AA1955)*SQRT(Sum_Sq(Z1955*Y$8*$X$2*X$1017,1))/($X$2*Y$8*(Z1955*X$1017+Z1955+AA1955))))/SQRT(Sum_Sq(1/(1+$A1955)+$AC$2/$I$2-1/(1+(1+AA1955/Z1955)/X$1017),$X$2/$I$2)),IF(AA1956&lt;0,"A",X1956))</f>
        <v>9.8094931923640613E-6</v>
      </c>
      <c r="Z1955" s="13">
        <f t="shared" si="739"/>
        <v>743.13970817514996</v>
      </c>
      <c r="AA1955" s="12">
        <f t="shared" si="763"/>
        <v>1324179.66195842</v>
      </c>
      <c r="AC1955" s="13">
        <f>IF(AF1955&gt;0,SQRT(Sum_Sq($AI$2,V_rtHz($AH$2)/(1+1/$A1955),V_rtHz($AH$2*$A1955)/(1+$A1955),$AN$2*$AH$2/(1+1/$A1955),$AM$2*SQRT(Sum_Sq(AF1955,1/($X$2*AD$8*(1+AC$1017+AF1955/AE1955))))/SQRT(Sum_Sq($X$2*AF1955*AD$8,1)),                   $AQ$2*SQRT(Sum_Sq($AH$2/(1+1/$A1955)+AF1955*( 1/(AC$1017+1+AF1955/AE1955)-1)/(1+($X$2*AF1955*AD$8)^2), (AF1955^2*AD$8*$X$2+1/($X$2*AD$8*(AC$1017+1+AF1955/AE1955           )))/(1+($X$2*AF1955*AD$8)^2))),           V_rtHz(AE1955)/($X$2*AD$8*(AE1955*AC$1017+AE1955+AF1955)),V_rtHz(AF1955)*SQRT(Sum_Sq(AE1955*AD$8*$X$2*AC$1017,1))/($X$2*AD$8*(AE1955*AC$1017+AE1955+AF1955))))/SQRT(Sum_Sq(1/(1+$A1955)+$AC$2/$I$2-1/(1+(1+AF1955/AE1955)/AC$1017),$X$2/$I$2)),IF(AF1956&lt;0,"A",AC1956))</f>
        <v>1.7099797995031586E-5</v>
      </c>
      <c r="AE1955" s="13">
        <f t="shared" si="740"/>
        <v>742.9940563329161</v>
      </c>
      <c r="AF1955" s="12">
        <f t="shared" si="764"/>
        <v>4188244.6390554733</v>
      </c>
      <c r="AG1955" s="13"/>
      <c r="AH1955" s="13">
        <f>IF(AK1955&gt;0,SQRT(Sum_Sq($AI$2,V_rtHz($AH$2)/(1+1/$A1955),V_rtHz($AH$2*$A1955)/(1+$A1955),$AN$2*$AH$2/(1+1/$A1955),$AM$2*SQRT(Sum_Sq(AK1955,1/($X$2*AI$8*(1+AH$1017+AK1955/AJ1955))))/SQRT(Sum_Sq($X$2*AK1955*AI$8,1)),                   $AQ$2*SQRT(Sum_Sq($AH$2/(1+1/$A1955)+AK1955*( 1/(AH$1017+1+AK1955/AJ1955)-1)/(1+($X$2*AK1955*AI$8)^2), (AK1955^2*AI$8*$X$2+1/($X$2*AI$8*(AH$1017+1+AK1955/AJ1955           )))/(1+($X$2*AK1955*AI$8)^2))),           V_rtHz(AJ1955)/($X$2*AI$8*(AJ1955*AH$1017+AJ1955+AK1955)),V_rtHz(AK1955)*SQRT(Sum_Sq(AJ1955*AI$8*$X$2*AH$1017,1))/($X$2*AI$8*(AJ1955*AH$1017+AJ1955+AK1955))))/SQRT(Sum_Sq(1/(1+$A1955)+$AC$2/$I$2-1/(1+(1+AK1955/AJ1955)/AH$1017),$X$2/$I$2)),IF(AK1956&lt;0,"A",AH1956))</f>
        <v>3.0227271877818033E-5</v>
      </c>
      <c r="AI1955" s="13"/>
      <c r="AJ1955" s="13">
        <f t="shared" si="741"/>
        <v>742.94801512582421</v>
      </c>
      <c r="AK1955" s="12">
        <f t="shared" si="765"/>
        <v>13245213.225215929</v>
      </c>
      <c r="AM1955" s="13">
        <f>IF(AP1955&gt;0,SQRT(Sum_Sq($AI$2,V_rtHz($AH$2)/(1+1/$A1955),V_rtHz($AH$2*$A1955)/(1+$A1955),$AN$2*$AH$2/(1+1/$A1955),$AM$2*SQRT(Sum_Sq(AP1955,1/($X$2*AN$8*(1+AM$1017+AP1955/AO1955))))/SQRT(Sum_Sq($X$2*AP1955*AN$8,1)),                   $AQ$2*SQRT(Sum_Sq($AH$2/(1+1/$A1955)+AP1955*( 1/(AM$1017+1+AP1955/AO1955)-1)/(1+($X$2*AP1955*AN$8)^2), (AP1955^2*AN$8*$X$2+1/($X$2*AN$8*(AM$1017+1+AP1955/AO1955           )))/(1+($X$2*AP1955*AN$8)^2))),           V_rtHz(AO1955)/($X$2*AN$8*(AO1955*AM$1017+AO1955+AP1955)),V_rtHz(AP1955)*SQRT(Sum_Sq(AO1955*AN$8*$X$2*AM$1017,1))/($X$2*AN$8*(AO1955*AM$1017+AO1955+AP1955))))/SQRT(Sum_Sq(1/(1+$A1955)+$AC$2/$I$2-1/(1+(1+AP1955/AO1955)/AM$1017),$X$2/$I$2)),IF(AP1956&lt;0,"A",AM1956))</f>
        <v>5.3735417227363762E-5</v>
      </c>
      <c r="AO1955" s="13">
        <f t="shared" si="742"/>
        <v>742.93345741188159</v>
      </c>
      <c r="AP1955" s="12">
        <f t="shared" si="766"/>
        <v>41885862.619876802</v>
      </c>
      <c r="AR1955" s="13">
        <f t="shared" si="743"/>
        <v>31506.815879885424</v>
      </c>
      <c r="AS1955" s="13">
        <f t="shared" si="744"/>
        <v>0.34465664218175168</v>
      </c>
      <c r="AV1955" s="13"/>
      <c r="AW1955" s="13">
        <f t="shared" si="745"/>
        <v>9963.3300000000036</v>
      </c>
      <c r="AX1955" s="13">
        <f t="shared" si="746"/>
        <v>1.0899000000000041</v>
      </c>
      <c r="AZ1955" s="13"/>
      <c r="BA1955" s="13"/>
      <c r="BB1955" s="13">
        <f t="shared" si="747"/>
        <v>3150.681587988543</v>
      </c>
      <c r="BC1955" s="13">
        <f t="shared" si="748"/>
        <v>3.4465664218174945</v>
      </c>
      <c r="BD1955" s="13"/>
      <c r="BE1955" s="13"/>
      <c r="BG1955" s="13">
        <f t="shared" si="749"/>
        <v>996.3330000000002</v>
      </c>
      <c r="BH1955" s="13">
        <f t="shared" si="750"/>
        <v>10.899000000000116</v>
      </c>
      <c r="BI1955" s="13"/>
      <c r="BL1955" s="13">
        <f t="shared" si="751"/>
        <v>315.06815879885437</v>
      </c>
      <c r="BM1955" s="13">
        <f t="shared" si="752"/>
        <v>34.465664218175064</v>
      </c>
      <c r="BP1955" s="13"/>
      <c r="BQ1955" s="13">
        <f t="shared" si="753"/>
        <v>99.633300000000006</v>
      </c>
      <c r="BR1955" s="13">
        <f t="shared" si="754"/>
        <v>108.99000000000056</v>
      </c>
      <c r="BT1955" s="13"/>
      <c r="BU1955" s="13"/>
      <c r="BV1955" s="13">
        <f t="shared" si="755"/>
        <v>31.50681587988543</v>
      </c>
      <c r="BW1955" s="13">
        <f t="shared" si="756"/>
        <v>344.65664218175368</v>
      </c>
      <c r="CA1955" s="13">
        <f t="shared" si="757"/>
        <v>9.9633299999999991</v>
      </c>
      <c r="CB1955" s="13">
        <f t="shared" si="758"/>
        <v>1089.900000000011</v>
      </c>
    </row>
    <row r="1956" spans="1:80" x14ac:dyDescent="0.3">
      <c r="A1956" s="13">
        <f t="shared" si="734"/>
        <v>4.4874538993313173</v>
      </c>
      <c r="C1956" s="13">
        <f>IF(F1956&gt;0,SQRT(Sum_Sq($AI$2,V_rtHz($AH$2)/(1+1/$A1956),V_rtHz($AH$2*$A1956)/(1+$A1956),$AN$2*$AH$2/(1+1/$A1956),$AM$2*SQRT(Sum_Sq(F1956,1/($X$2*D$8*(1+C$1017+F1956/E1956))))/SQRT(Sum_Sq($X$2*F1956*D$8,1)),                   $AQ$2*SQRT(Sum_Sq($AH$2/(1+1/$A1956)+F1956*( 1/(C$1017+1+F1956/E1956)-1)/(1+($X$2*F1956*D$8)^2), (F1956^2*D$8*$X$2+1/($X$2*D$8*(C$1017+1+F1956/E1956           )))/(1+($X$2*F1956*D$8)^2))),           V_rtHz(E1956)/($X$2*D$8*(E1956*C$1017+E1956+F1956)),V_rtHz(F1956)*SQRT(Sum_Sq(E1956*D$8*$X$2*C$1017,1))/($X$2*D$8*(E1956*C$1017+E1956+F1956))))/SQRT(Sum_Sq(1/(1+$A1956)+$AC$2/$I$2-1/(1+(1+F1956/E1956)/C$1017),$X$2/$I$2)),IF(F1957&lt;0,"A",C1957))</f>
        <v>2.6431131693228749E-6</v>
      </c>
      <c r="E1956" s="13">
        <f t="shared" si="735"/>
        <v>759.71739379117287</v>
      </c>
      <c r="F1956" s="12">
        <f t="shared" si="759"/>
        <v>12952.849251596048</v>
      </c>
      <c r="H1956" s="13">
        <f>IF(K1956&gt;0,SQRT(Sum_Sq($AI$2,V_rtHz($AH$2)/(1+1/$A1956),V_rtHz($AH$2*$A1956)/(1+$A1956),$AN$2*$AH$2/(1+1/$A1956),$AM$2*SQRT(Sum_Sq(K1956,1/($X$2*I$8*(1+H$1017+K1956/J1956))))/SQRT(Sum_Sq($X$2*K1956*I$8,1)),                   $AQ$2*SQRT(Sum_Sq($AH$2/(1+1/$A1956)+K1956*( 1/(H$1017+1+K1956/J1956)-1)/(1+($X$2*K1956*I$8)^2), (K1956^2*I$8*$X$2+1/($X$2*I$8*(H$1017+1+K1956/J1956           )))/(1+($X$2*K1956*I$8)^2))),           V_rtHz(J1956)/($X$2*I$8*(J1956*H$1017+J1956+K1956)),V_rtHz(K1956)*SQRT(Sum_Sq(J1956*I$8*$X$2*H$1017,1))/($X$2*I$8*(J1956*H$1017+J1956+K1956))))/SQRT(Sum_Sq(1/(1+$A1956)+$AC$2/$I$2-1/(1+(1+K1956/J1956)/H$1017),$X$2/$I$2)),IF(K1957&lt;0,"A",H1957))</f>
        <v>2.9615045694342288E-6</v>
      </c>
      <c r="J1956" s="13">
        <f t="shared" si="736"/>
        <v>744.60975681886441</v>
      </c>
      <c r="K1956" s="12">
        <f t="shared" si="760"/>
        <v>41791.567257738869</v>
      </c>
      <c r="M1956" s="13">
        <f>IF(P1956&gt;0,SQRT(Sum_Sq($AI$2,V_rtHz($AH$2)/(1+1/$A1956),V_rtHz($AH$2*$A1956)/(1+$A1956),$AN$2*$AH$2/(1+1/$A1956),$AM$2*SQRT(Sum_Sq(P1956,1/($X$2*N$8*(1+M$1017+P1956/O1956))))/SQRT(Sum_Sq($X$2*P1956*N$8,1)),                   $AQ$2*SQRT(Sum_Sq($AH$2/(1+1/$A1956)+P1956*( 1/(M$1017+1+P1956/O1956)-1)/(1+($X$2*P1956*N$8)^2), (P1956^2*N$8*$X$2+1/($X$2*N$8*(M$1017+1+P1956/O1956           )))/(1+($X$2*P1956*N$8)^2))),           V_rtHz(O1956)/($X$2*N$8*(O1956*M$1017+O1956+P1956)),V_rtHz(P1956)*SQRT(Sum_Sq(O1956*N$8*$X$2*M$1017,1))/($X$2*N$8*(O1956*M$1017+O1956+P1956))))/SQRT(Sum_Sq(1/(1+$A1956)+$AC$2/$I$2-1/(1+(1+P1956/O1956)/M$1017),$X$2/$I$2)),IF(P1957&lt;0,"A",M1957))</f>
        <v>3.8819873318496886E-6</v>
      </c>
      <c r="O1956" s="13">
        <f t="shared" si="737"/>
        <v>740.01801949470905</v>
      </c>
      <c r="P1956" s="12">
        <f t="shared" si="761"/>
        <v>132976.5575480402</v>
      </c>
      <c r="R1956" s="13">
        <f>IF(U1956&gt;0,SQRT(Sum_Sq($AI$2,V_rtHz($AH$2)/(1+1/$A1956),V_rtHz($AH$2*$A1956)/(1+$A1956),$AN$2*$AH$2/(1+1/$A1956),$AM$2*SQRT(Sum_Sq(U1956,1/($X$2*S$8*(1+R$1017+U1956/T1956))))/SQRT(Sum_Sq($X$2*U1956*S$8,1)),                   $AQ$2*SQRT(Sum_Sq($AH$2/(1+1/$A1956)+U1956*( 1/(R$1017+1+U1956/T1956)-1)/(1+($X$2*U1956*S$8)^2), (U1956^2*S$8*$X$2+1/($X$2*S$8*(R$1017+1+U1956/T1956           )))/(1+($X$2*U1956*S$8)^2))),           V_rtHz(T1956)/($X$2*S$8*(T1956*R$1017+T1956+U1956)),V_rtHz(U1956)*SQRT(Sum_Sq(T1956*S$8*$X$2*R$1017,1))/($X$2*S$8*(T1956*R$1017+T1956+U1956))))/SQRT(Sum_Sq(1/(1+$A1956)+$AC$2/$I$2-1/(1+(1+U1956/T1956)/R$1017),$X$2/$I$2)),IF(U1957&lt;0,"A",R1957))</f>
        <v>5.9318778600622447E-6</v>
      </c>
      <c r="T1956" s="13">
        <f t="shared" si="738"/>
        <v>738.58369609236433</v>
      </c>
      <c r="U1956" s="12">
        <f t="shared" si="762"/>
        <v>421325.42185134575</v>
      </c>
      <c r="X1956" s="13">
        <f>IF(AA1956&gt;0,SQRT(Sum_Sq($AI$2,V_rtHz($AH$2)/(1+1/$A1956),V_rtHz($AH$2*$A1956)/(1+$A1956),$AN$2*$AH$2/(1+1/$A1956),$AM$2*SQRT(Sum_Sq(AA1956,1/($X$2*Y$8*(1+X$1017+AA1956/Z1956))))/SQRT(Sum_Sq($X$2*AA1956*Y$8,1)),                   $AQ$2*SQRT(Sum_Sq($AH$2/(1+1/$A1956)+AA1956*( 1/(X$1017+1+AA1956/Z1956)-1)/(1+($X$2*AA1956*Y$8)^2), (AA1956^2*Y$8*$X$2+1/($X$2*Y$8*(X$1017+1+AA1956/Z1956           )))/(1+($X$2*AA1956*Y$8)^2))),           V_rtHz(Z1956)/($X$2*Y$8*(Z1956*X$1017+Z1956+AA1956)),V_rtHz(AA1956)*SQRT(Sum_Sq(Z1956*Y$8*$X$2*X$1017,1))/($X$2*Y$8*(Z1956*X$1017+Z1956+AA1956))))/SQRT(Sum_Sq(1/(1+$A1956)+$AC$2/$I$2-1/(1+(1+AA1956/Z1956)/X$1017),$X$2/$I$2)),IF(AA1957&lt;0,"A",X1957))</f>
        <v>9.9435528317595485E-6</v>
      </c>
      <c r="Z1956" s="13">
        <f t="shared" si="739"/>
        <v>738.13186849819419</v>
      </c>
      <c r="AA1956" s="12">
        <f t="shared" si="763"/>
        <v>1333163.5301987457</v>
      </c>
      <c r="AC1956" s="13">
        <f>IF(AF1956&gt;0,SQRT(Sum_Sq($AI$2,V_rtHz($AH$2)/(1+1/$A1956),V_rtHz($AH$2*$A1956)/(1+$A1956),$AN$2*$AH$2/(1+1/$A1956),$AM$2*SQRT(Sum_Sq(AF1956,1/($X$2*AD$8*(1+AC$1017+AF1956/AE1956))))/SQRT(Sum_Sq($X$2*AF1956*AD$8,1)),                   $AQ$2*SQRT(Sum_Sq($AH$2/(1+1/$A1956)+AF1956*( 1/(AC$1017+1+AF1956/AE1956)-1)/(1+($X$2*AF1956*AD$8)^2), (AF1956^2*AD$8*$X$2+1/($X$2*AD$8*(AC$1017+1+AF1956/AE1956           )))/(1+($X$2*AF1956*AD$8)^2))),           V_rtHz(AE1956)/($X$2*AD$8*(AE1956*AC$1017+AE1956+AF1956)),V_rtHz(AF1956)*SQRT(Sum_Sq(AE1956*AD$8*$X$2*AC$1017,1))/($X$2*AD$8*(AE1956*AC$1017+AE1956+AF1956))))/SQRT(Sum_Sq(1/(1+$A1956)+$AC$2/$I$2-1/(1+(1+AF1956/AE1956)/AC$1017),$X$2/$I$2)),IF(AF1957&lt;0,"A",AC1957))</f>
        <v>1.7331590559535509E-5</v>
      </c>
      <c r="AE1956" s="13">
        <f t="shared" si="740"/>
        <v>737.98916179187472</v>
      </c>
      <c r="AF1956" s="12">
        <f t="shared" si="764"/>
        <v>4216648.4745259816</v>
      </c>
      <c r="AG1956" s="13"/>
      <c r="AH1956" s="13">
        <f>IF(AK1956&gt;0,SQRT(Sum_Sq($AI$2,V_rtHz($AH$2)/(1+1/$A1956),V_rtHz($AH$2*$A1956)/(1+$A1956),$AN$2*$AH$2/(1+1/$A1956),$AM$2*SQRT(Sum_Sq(AK1956,1/($X$2*AI$8*(1+AH$1017+AK1956/AJ1956))))/SQRT(Sum_Sq($X$2*AK1956*AI$8,1)),                   $AQ$2*SQRT(Sum_Sq($AH$2/(1+1/$A1956)+AK1956*( 1/(AH$1017+1+AK1956/AJ1956)-1)/(1+($X$2*AK1956*AI$8)^2), (AK1956^2*AI$8*$X$2+1/($X$2*AI$8*(AH$1017+1+AK1956/AJ1956           )))/(1+($X$2*AK1956*AI$8)^2))),           V_rtHz(AJ1956)/($X$2*AI$8*(AJ1956*AH$1017+AJ1956+AK1956)),V_rtHz(AK1956)*SQRT(Sum_Sq(AJ1956*AI$8*$X$2*AH$1017,1))/($X$2*AI$8*(AJ1956*AH$1017+AJ1956+AK1956))))/SQRT(Sum_Sq(1/(1+$A1956)+$AC$2/$I$2-1/(1+(1+AK1956/AJ1956)/AH$1017),$X$2/$I$2)),IF(AK1957&lt;0,"A",AH1957))</f>
        <v>3.0635994448353627E-5</v>
      </c>
      <c r="AI1956" s="13"/>
      <c r="AJ1956" s="13">
        <f t="shared" si="741"/>
        <v>737.9440513160597</v>
      </c>
      <c r="AK1956" s="12">
        <f t="shared" si="765"/>
        <v>13335028.391438073</v>
      </c>
      <c r="AM1956" s="13">
        <f>IF(AP1956&gt;0,SQRT(Sum_Sq($AI$2,V_rtHz($AH$2)/(1+1/$A1956),V_rtHz($AH$2*$A1956)/(1+$A1956),$AN$2*$AH$2/(1+1/$A1956),$AM$2*SQRT(Sum_Sq(AP1956,1/($X$2*AN$8*(1+AM$1017+AP1956/AO1956))))/SQRT(Sum_Sq($X$2*AP1956*AN$8,1)),                   $AQ$2*SQRT(Sum_Sq($AH$2/(1+1/$A1956)+AP1956*( 1/(AM$1017+1+AP1956/AO1956)-1)/(1+($X$2*AP1956*AN$8)^2), (AP1956^2*AN$8*$X$2+1/($X$2*AN$8*(AM$1017+1+AP1956/AO1956           )))/(1+($X$2*AP1956*AN$8)^2))),           V_rtHz(AO1956)/($X$2*AN$8*(AO1956*AM$1017+AO1956+AP1956)),V_rtHz(AP1956)*SQRT(Sum_Sq(AO1956*AN$8*$X$2*AM$1017,1))/($X$2*AN$8*(AO1956*AM$1017+AO1956+AP1956))))/SQRT(Sum_Sq(1/(1+$A1956)+$AC$2/$I$2-1/(1+(1+AP1956/AO1956)/AM$1017),$X$2/$I$2)),IF(AP1957&lt;0,"A",AM1957))</f>
        <v>5.4462009672601365E-5</v>
      </c>
      <c r="AO1956" s="13">
        <f t="shared" si="742"/>
        <v>737.92978786498145</v>
      </c>
      <c r="AP1956" s="12">
        <f t="shared" si="766"/>
        <v>42169877.466117255</v>
      </c>
      <c r="AR1956" s="13">
        <f t="shared" si="743"/>
        <v>31506.815879885424</v>
      </c>
      <c r="AS1956" s="13">
        <f t="shared" si="744"/>
        <v>0.34465664218175168</v>
      </c>
      <c r="AV1956" s="13"/>
      <c r="AW1956" s="13">
        <f t="shared" si="745"/>
        <v>9963.3300000000036</v>
      </c>
      <c r="AX1956" s="13">
        <f t="shared" si="746"/>
        <v>1.0899000000000012</v>
      </c>
      <c r="AZ1956" s="13"/>
      <c r="BA1956" s="13"/>
      <c r="BB1956" s="13">
        <f t="shared" si="747"/>
        <v>3150.681587988543</v>
      </c>
      <c r="BC1956" s="13">
        <f t="shared" si="748"/>
        <v>3.4465664218175083</v>
      </c>
      <c r="BD1956" s="13"/>
      <c r="BE1956" s="13"/>
      <c r="BG1956" s="13">
        <f t="shared" si="749"/>
        <v>996.3330000000002</v>
      </c>
      <c r="BH1956" s="13">
        <f t="shared" si="750"/>
        <v>10.899000000000047</v>
      </c>
      <c r="BI1956" s="13"/>
      <c r="BL1956" s="13">
        <f t="shared" si="751"/>
        <v>315.06815879885437</v>
      </c>
      <c r="BM1956" s="13">
        <f t="shared" si="752"/>
        <v>34.465664218175149</v>
      </c>
      <c r="BP1956" s="13"/>
      <c r="BQ1956" s="13">
        <f t="shared" si="753"/>
        <v>99.633300000000006</v>
      </c>
      <c r="BR1956" s="13">
        <f t="shared" si="754"/>
        <v>108.99000000000099</v>
      </c>
      <c r="BT1956" s="13"/>
      <c r="BU1956" s="13"/>
      <c r="BV1956" s="13">
        <f t="shared" si="755"/>
        <v>31.506815879885437</v>
      </c>
      <c r="BW1956" s="13">
        <f t="shared" si="756"/>
        <v>344.65664218175368</v>
      </c>
      <c r="CA1956" s="13">
        <f t="shared" si="757"/>
        <v>9.9633299999999991</v>
      </c>
      <c r="CB1956" s="13">
        <f t="shared" si="758"/>
        <v>1089.9000000000055</v>
      </c>
    </row>
    <row r="1957" spans="1:80" x14ac:dyDescent="0.3">
      <c r="A1957" s="13">
        <f t="shared" si="734"/>
        <v>4.549880601500484</v>
      </c>
      <c r="C1957" s="13">
        <f>IF(F1957&gt;0,SQRT(Sum_Sq($AI$2,V_rtHz($AH$2)/(1+1/$A1957),V_rtHz($AH$2*$A1957)/(1+$A1957),$AN$2*$AH$2/(1+1/$A1957),$AM$2*SQRT(Sum_Sq(F1957,1/($X$2*D$8*(1+C$1017+F1957/E1957))))/SQRT(Sum_Sq($X$2*F1957*D$8,1)),                   $AQ$2*SQRT(Sum_Sq($AH$2/(1+1/$A1957)+F1957*( 1/(C$1017+1+F1957/E1957)-1)/(1+($X$2*F1957*D$8)^2), (F1957^2*D$8*$X$2+1/($X$2*D$8*(C$1017+1+F1957/E1957           )))/(1+($X$2*F1957*D$8)^2))),           V_rtHz(E1957)/($X$2*D$8*(E1957*C$1017+E1957+F1957)),V_rtHz(F1957)*SQRT(Sum_Sq(E1957*D$8*$X$2*C$1017,1))/($X$2*D$8*(E1957*C$1017+E1957+F1957))))/SQRT(Sum_Sq(1/(1+$A1957)+$AC$2/$I$2-1/(1+(1+F1957/E1957)/C$1017),$X$2/$I$2)),IF(F1958&lt;0,"A",C1958))</f>
        <v>2.6846650035316615E-6</v>
      </c>
      <c r="E1957" s="13">
        <f t="shared" si="735"/>
        <v>754.29313437914618</v>
      </c>
      <c r="F1957" s="12">
        <f t="shared" si="759"/>
        <v>13045.995551440556</v>
      </c>
      <c r="H1957" s="13">
        <f>IF(K1957&gt;0,SQRT(Sum_Sq($AI$2,V_rtHz($AH$2)/(1+1/$A1957),V_rtHz($AH$2*$A1957)/(1+$A1957),$AN$2*$AH$2/(1+1/$A1957),$AM$2*SQRT(Sum_Sq(K1957,1/($X$2*I$8*(1+H$1017+K1957/J1957))))/SQRT(Sum_Sq($X$2*K1957*I$8,1)),                   $AQ$2*SQRT(Sum_Sq($AH$2/(1+1/$A1957)+K1957*( 1/(H$1017+1+K1957/J1957)-1)/(1+($X$2*K1957*I$8)^2), (K1957^2*I$8*$X$2+1/($X$2*I$8*(H$1017+1+K1957/J1957           )))/(1+($X$2*K1957*I$8)^2))),           V_rtHz(J1957)/($X$2*I$8*(J1957*H$1017+J1957+K1957)),V_rtHz(K1957)*SQRT(Sum_Sq(J1957*I$8*$X$2*H$1017,1))/($X$2*I$8*(J1957*H$1017+J1957+K1957))))/SQRT(Sum_Sq(1/(1+$A1957)+$AC$2/$I$2-1/(1+(1+K1957/J1957)/H$1017),$X$2/$I$2)),IF(K1958&lt;0,"A",H1958))</f>
        <v>3.0070953253595471E-6</v>
      </c>
      <c r="J1957" s="13">
        <f t="shared" si="736"/>
        <v>739.50277181050149</v>
      </c>
      <c r="K1957" s="12">
        <f t="shared" si="760"/>
        <v>42080.178626887267</v>
      </c>
      <c r="M1957" s="13">
        <f>IF(P1957&gt;0,SQRT(Sum_Sq($AI$2,V_rtHz($AH$2)/(1+1/$A1957),V_rtHz($AH$2*$A1957)/(1+$A1957),$AN$2*$AH$2/(1+1/$A1957),$AM$2*SQRT(Sum_Sq(P1957,1/($X$2*N$8*(1+M$1017+P1957/O1957))))/SQRT(Sum_Sq($X$2*P1957*N$8,1)),                   $AQ$2*SQRT(Sum_Sq($AH$2/(1+1/$A1957)+P1957*( 1/(M$1017+1+P1957/O1957)-1)/(1+($X$2*P1957*N$8)^2), (P1957^2*N$8*$X$2+1/($X$2*N$8*(M$1017+1+P1957/O1957           )))/(1+($X$2*P1957*N$8)^2))),           V_rtHz(O1957)/($X$2*N$8*(O1957*M$1017+O1957+P1957)),V_rtHz(P1957)*SQRT(Sum_Sq(O1957*N$8*$X$2*M$1017,1))/($X$2*N$8*(O1957*M$1017+O1957+P1957))))/SQRT(Sum_Sq(1/(1+$A1957)+$AC$2/$I$2-1/(1+(1+P1957/O1957)/M$1017),$X$2/$I$2)),IF(P1958&lt;0,"A",M1958))</f>
        <v>3.9388129826107541E-6</v>
      </c>
      <c r="O1957" s="13">
        <f t="shared" si="737"/>
        <v>735.00496080260268</v>
      </c>
      <c r="P1957" s="12">
        <f t="shared" si="761"/>
        <v>133883.51644384774</v>
      </c>
      <c r="R1957" s="13">
        <f>IF(U1957&gt;0,SQRT(Sum_Sq($AI$2,V_rtHz($AH$2)/(1+1/$A1957),V_rtHz($AH$2*$A1957)/(1+$A1957),$AN$2*$AH$2/(1+1/$A1957),$AM$2*SQRT(Sum_Sq(U1957,1/($X$2*S$8*(1+R$1017+U1957/T1957))))/SQRT(Sum_Sq($X$2*U1957*S$8,1)),                   $AQ$2*SQRT(Sum_Sq($AH$2/(1+1/$A1957)+U1957*( 1/(R$1017+1+U1957/T1957)-1)/(1+($X$2*U1957*S$8)^2), (U1957^2*S$8*$X$2+1/($X$2*S$8*(R$1017+1+U1957/T1957           )))/(1+($X$2*U1957*S$8)^2))),           V_rtHz(T1957)/($X$2*S$8*(T1957*R$1017+T1957+U1957)),V_rtHz(U1957)*SQRT(Sum_Sq(T1957*S$8*$X$2*R$1017,1))/($X$2*S$8*(T1957*R$1017+T1957+U1957))))/SQRT(Sum_Sq(1/(1+$A1957)+$AC$2/$I$2-1/(1+(1+U1957/T1957)/R$1017),$X$2/$I$2)),IF(U1958&lt;0,"A",R1958))</f>
        <v>6.0150000143517773E-6</v>
      </c>
      <c r="T1957" s="13">
        <f t="shared" si="738"/>
        <v>733.59974009765904</v>
      </c>
      <c r="U1957" s="12">
        <f t="shared" si="762"/>
        <v>424187.83748098894</v>
      </c>
      <c r="X1957" s="13">
        <f>IF(AA1957&gt;0,SQRT(Sum_Sq($AI$2,V_rtHz($AH$2)/(1+1/$A1957),V_rtHz($AH$2*$A1957)/(1+$A1957),$AN$2*$AH$2/(1+1/$A1957),$AM$2*SQRT(Sum_Sq(AA1957,1/($X$2*Y$8*(1+X$1017+AA1957/Z1957))))/SQRT(Sum_Sq($X$2*AA1957*Y$8,1)),                   $AQ$2*SQRT(Sum_Sq($AH$2/(1+1/$A1957)+AA1957*( 1/(X$1017+1+AA1957/Z1957)-1)/(1+($X$2*AA1957*Y$8)^2), (AA1957^2*Y$8*$X$2+1/($X$2*Y$8*(X$1017+1+AA1957/Z1957           )))/(1+($X$2*AA1957*Y$8)^2))),           V_rtHz(Z1957)/($X$2*Y$8*(Z1957*X$1017+Z1957+AA1957)),V_rtHz(AA1957)*SQRT(Sum_Sq(Z1957*Y$8*$X$2*X$1017,1))/($X$2*Y$8*(Z1957*X$1017+Z1957+AA1957))))/SQRT(Sum_Sq(1/(1+$A1957)+$AC$2/$I$2-1/(1+(1+AA1957/Z1957)/X$1017),$X$2/$I$2)),IF(AA1958&lt;0,"A",X1958))</f>
        <v>1.0079865957190775E-5</v>
      </c>
      <c r="Z1957" s="13">
        <f t="shared" si="739"/>
        <v>733.15705685942476</v>
      </c>
      <c r="AA1957" s="12">
        <f t="shared" si="763"/>
        <v>1342209.6648357438</v>
      </c>
      <c r="AC1957" s="13">
        <f>IF(AF1957&gt;0,SQRT(Sum_Sq($AI$2,V_rtHz($AH$2)/(1+1/$A1957),V_rtHz($AH$2*$A1957)/(1+$A1957),$AN$2*$AH$2/(1+1/$A1957),$AM$2*SQRT(Sum_Sq(AF1957,1/($X$2*AD$8*(1+AC$1017+AF1957/AE1957))))/SQRT(Sum_Sq($X$2*AF1957*AD$8,1)),                   $AQ$2*SQRT(Sum_Sq($AH$2/(1+1/$A1957)+AF1957*( 1/(AC$1017+1+AF1957/AE1957)-1)/(1+($X$2*AF1957*AD$8)^2), (AF1957^2*AD$8*$X$2+1/($X$2*AD$8*(AC$1017+1+AF1957/AE1957           )))/(1+($X$2*AF1957*AD$8)^2))),           V_rtHz(AE1957)/($X$2*AD$8*(AE1957*AC$1017+AE1957+AF1957)),V_rtHz(AF1957)*SQRT(Sum_Sq(AE1957*AD$8*$X$2*AC$1017,1))/($X$2*AD$8*(AE1957*AC$1017+AE1957+AF1957))))/SQRT(Sum_Sq(1/(1+$A1957)+$AC$2/$I$2-1/(1+(1+AF1957/AE1957)/AC$1017),$X$2/$I$2)),IF(AF1958&lt;0,"A",AC1958))</f>
        <v>1.7567244510907635E-5</v>
      </c>
      <c r="AE1957" s="13">
        <f t="shared" si="740"/>
        <v>733.01723601753713</v>
      </c>
      <c r="AF1957" s="12">
        <f t="shared" si="764"/>
        <v>4245249.2525182134</v>
      </c>
      <c r="AG1957" s="13"/>
      <c r="AH1957" s="13">
        <f>IF(AK1957&gt;0,SQRT(Sum_Sq($AI$2,V_rtHz($AH$2)/(1+1/$A1957),V_rtHz($AH$2*$A1957)/(1+$A1957),$AN$2*$AH$2/(1+1/$A1957),$AM$2*SQRT(Sum_Sq(AK1957,1/($X$2*AI$8*(1+AH$1017+AK1957/AJ1957))))/SQRT(Sum_Sq($X$2*AK1957*AI$8,1)),                   $AQ$2*SQRT(Sum_Sq($AH$2/(1+1/$A1957)+AK1957*( 1/(AH$1017+1+AK1957/AJ1957)-1)/(1+($X$2*AK1957*AI$8)^2), (AK1957^2*AI$8*$X$2+1/($X$2*AI$8*(AH$1017+1+AK1957/AJ1957           )))/(1+($X$2*AK1957*AI$8)^2))),           V_rtHz(AJ1957)/($X$2*AI$8*(AJ1957*AH$1017+AJ1957+AK1957)),V_rtHz(AK1957)*SQRT(Sum_Sq(AJ1957*AI$8*$X$2*AH$1017,1))/($X$2*AI$8*(AJ1957*AH$1017+AJ1957+AK1957))))/SQRT(Sum_Sq(1/(1+$A1957)+$AC$2/$I$2-1/(1+(1+AK1957/AJ1957)/AH$1017),$X$2/$I$2)),IF(AK1958&lt;0,"A",AH1958))</f>
        <v>3.1051506709193726E-5</v>
      </c>
      <c r="AI1957" s="13"/>
      <c r="AJ1957" s="13">
        <f t="shared" si="741"/>
        <v>732.97303754988707</v>
      </c>
      <c r="AK1957" s="12">
        <f t="shared" si="765"/>
        <v>13425466.38343806</v>
      </c>
      <c r="AM1957" s="13">
        <f>IF(AP1957&gt;0,SQRT(Sum_Sq($AI$2,V_rtHz($AH$2)/(1+1/$A1957),V_rtHz($AH$2*$A1957)/(1+$A1957),$AN$2*$AH$2/(1+1/$A1957),$AM$2*SQRT(Sum_Sq(AP1957,1/($X$2*AN$8*(1+AM$1017+AP1957/AO1957))))/SQRT(Sum_Sq($X$2*AP1957*AN$8,1)),                   $AQ$2*SQRT(Sum_Sq($AH$2/(1+1/$A1957)+AP1957*( 1/(AM$1017+1+AP1957/AO1957)-1)/(1+($X$2*AP1957*AN$8)^2), (AP1957^2*AN$8*$X$2+1/($X$2*AN$8*(AM$1017+1+AP1957/AO1957           )))/(1+($X$2*AP1957*AN$8)^2))),           V_rtHz(AO1957)/($X$2*AN$8*(AO1957*AM$1017+AO1957+AP1957)),V_rtHz(AP1957)*SQRT(Sum_Sq(AO1957*AN$8*$X$2*AM$1017,1))/($X$2*AN$8*(AO1957*AM$1017+AO1957+AP1957))))/SQRT(Sum_Sq(1/(1+$A1957)+$AC$2/$I$2-1/(1+(1+AP1957/AO1957)/AM$1017),$X$2/$I$2)),IF(AP1958&lt;0,"A",AM1958))</f>
        <v>5.520067142676047E-5</v>
      </c>
      <c r="AO1957" s="13">
        <f t="shared" si="742"/>
        <v>732.95906244292064</v>
      </c>
      <c r="AP1957" s="12">
        <f t="shared" si="766"/>
        <v>42455861.899227858</v>
      </c>
      <c r="AR1957" s="13">
        <f t="shared" si="743"/>
        <v>31506.815879885424</v>
      </c>
      <c r="AS1957" s="13">
        <f t="shared" si="744"/>
        <v>0.34465664218175385</v>
      </c>
      <c r="AV1957" s="13"/>
      <c r="AW1957" s="13">
        <f t="shared" si="745"/>
        <v>9963.3300000000036</v>
      </c>
      <c r="AX1957" s="13">
        <f t="shared" si="746"/>
        <v>1.0898999999999874</v>
      </c>
      <c r="AZ1957" s="13"/>
      <c r="BA1957" s="13"/>
      <c r="BB1957" s="13">
        <f t="shared" si="747"/>
        <v>3150.681587988543</v>
      </c>
      <c r="BC1957" s="13">
        <f t="shared" si="748"/>
        <v>3.4465664218175083</v>
      </c>
      <c r="BD1957" s="13"/>
      <c r="BE1957" s="13"/>
      <c r="BG1957" s="13">
        <f t="shared" si="749"/>
        <v>996.3330000000002</v>
      </c>
      <c r="BH1957" s="13">
        <f t="shared" si="750"/>
        <v>10.899000000000186</v>
      </c>
      <c r="BI1957" s="13"/>
      <c r="BL1957" s="13">
        <f t="shared" si="751"/>
        <v>315.06815879885437</v>
      </c>
      <c r="BM1957" s="13">
        <f t="shared" si="752"/>
        <v>34.465664218175327</v>
      </c>
      <c r="BP1957" s="13"/>
      <c r="BQ1957" s="13">
        <f t="shared" si="753"/>
        <v>99.633300000000006</v>
      </c>
      <c r="BR1957" s="13">
        <f t="shared" si="754"/>
        <v>108.99000000000099</v>
      </c>
      <c r="BT1957" s="13"/>
      <c r="BU1957" s="13"/>
      <c r="BV1957" s="13">
        <f t="shared" si="755"/>
        <v>31.50681587988543</v>
      </c>
      <c r="BW1957" s="13">
        <f t="shared" si="756"/>
        <v>344.65664218175692</v>
      </c>
      <c r="CA1957" s="13">
        <f t="shared" si="757"/>
        <v>9.9633299999999991</v>
      </c>
      <c r="CB1957" s="13">
        <f t="shared" si="758"/>
        <v>1089.9000000000055</v>
      </c>
    </row>
    <row r="1958" spans="1:80" x14ac:dyDescent="0.3">
      <c r="A1958" s="13">
        <f t="shared" si="734"/>
        <v>4.6131757456037867</v>
      </c>
      <c r="C1958" s="13">
        <f>IF(F1958&gt;0,SQRT(Sum_Sq($AI$2,V_rtHz($AH$2)/(1+1/$A1958),V_rtHz($AH$2*$A1958)/(1+$A1958),$AN$2*$AH$2/(1+1/$A1958),$AM$2*SQRT(Sum_Sq(F1958,1/($X$2*D$8*(1+C$1017+F1958/E1958))))/SQRT(Sum_Sq($X$2*F1958*D$8,1)),                   $AQ$2*SQRT(Sum_Sq($AH$2/(1+1/$A1958)+F1958*( 1/(C$1017+1+F1958/E1958)-1)/(1+($X$2*F1958*D$8)^2), (F1958^2*D$8*$X$2+1/($X$2*D$8*(C$1017+1+F1958/E1958           )))/(1+($X$2*F1958*D$8)^2))),           V_rtHz(E1958)/($X$2*D$8*(E1958*C$1017+E1958+F1958)),V_rtHz(F1958)*SQRT(Sum_Sq(E1958*D$8*$X$2*C$1017,1))/($X$2*D$8*(E1958*C$1017+E1958+F1958))))/SQRT(Sum_Sq(1/(1+$A1958)+$AC$2/$I$2-1/(1+(1+F1958/E1958)/C$1017),$X$2/$I$2)),IF(F1959&lt;0,"A",C1959))</f>
        <v>2.7270126574210935E-6</v>
      </c>
      <c r="E1958" s="13">
        <f t="shared" si="735"/>
        <v>748.91119314136688</v>
      </c>
      <c r="F1958" s="12">
        <f t="shared" si="759"/>
        <v>13139.748698795278</v>
      </c>
      <c r="H1958" s="13">
        <f>IF(K1958&gt;0,SQRT(Sum_Sq($AI$2,V_rtHz($AH$2)/(1+1/$A1958),V_rtHz($AH$2*$A1958)/(1+$A1958),$AN$2*$AH$2/(1+1/$A1958),$AM$2*SQRT(Sum_Sq(K1958,1/($X$2*I$8*(1+H$1017+K1958/J1958))))/SQRT(Sum_Sq($X$2*K1958*I$8,1)),                   $AQ$2*SQRT(Sum_Sq($AH$2/(1+1/$A1958)+K1958*( 1/(H$1017+1+K1958/J1958)-1)/(1+($X$2*K1958*I$8)^2), (K1958^2*I$8*$X$2+1/($X$2*I$8*(H$1017+1+K1958/J1958           )))/(1+($X$2*K1958*I$8)^2))),           V_rtHz(J1958)/($X$2*I$8*(J1958*H$1017+J1958+K1958)),V_rtHz(K1958)*SQRT(Sum_Sq(J1958*I$8*$X$2*H$1017,1))/($X$2*I$8*(J1958*H$1017+J1958+K1958))))/SQRT(Sum_Sq(1/(1+$A1958)+$AC$2/$I$2-1/(1+(1+K1958/J1958)/H$1017),$X$2/$I$2)),IF(K1959&lt;0,"A",H1959))</f>
        <v>3.0535380330194956E-6</v>
      </c>
      <c r="J1958" s="13">
        <f t="shared" si="736"/>
        <v>734.43130695638092</v>
      </c>
      <c r="K1958" s="12">
        <f t="shared" si="760"/>
        <v>42370.754675239259</v>
      </c>
      <c r="M1958" s="13">
        <f>IF(P1958&gt;0,SQRT(Sum_Sq($AI$2,V_rtHz($AH$2)/(1+1/$A1958),V_rtHz($AH$2*$A1958)/(1+$A1958),$AN$2*$AH$2/(1+1/$A1958),$AM$2*SQRT(Sum_Sq(P1958,1/($X$2*N$8*(1+M$1017+P1958/O1958))))/SQRT(Sum_Sq($X$2*P1958*N$8,1)),                   $AQ$2*SQRT(Sum_Sq($AH$2/(1+1/$A1958)+P1958*( 1/(M$1017+1+P1958/O1958)-1)/(1+($X$2*P1958*N$8)^2), (P1958^2*N$8*$X$2+1/($X$2*N$8*(M$1017+1+P1958/O1958           )))/(1+($X$2*P1958*N$8)^2))),           V_rtHz(O1958)/($X$2*N$8*(O1958*M$1017+O1958+P1958)),V_rtHz(P1958)*SQRT(Sum_Sq(O1958*N$8*$X$2*M$1017,1))/($X$2*N$8*(O1958*M$1017+O1958+P1958))))/SQRT(Sum_Sq(1/(1+$A1958)+$AC$2/$I$2-1/(1+(1+P1958/O1958)/M$1017),$X$2/$I$2)),IF(P1959&lt;0,"A",M1959))</f>
        <v>3.9966572946545613E-6</v>
      </c>
      <c r="O1958" s="13">
        <f t="shared" si="737"/>
        <v>730.02549528583143</v>
      </c>
      <c r="P1958" s="12">
        <f t="shared" si="761"/>
        <v>134796.72886957979</v>
      </c>
      <c r="R1958" s="13">
        <f>IF(U1958&gt;0,SQRT(Sum_Sq($AI$2,V_rtHz($AH$2)/(1+1/$A1958),V_rtHz($AH$2*$A1958)/(1+$A1958),$AN$2*$AH$2/(1+1/$A1958),$AM$2*SQRT(Sum_Sq(U1958,1/($X$2*S$8*(1+R$1017+U1958/T1958))))/SQRT(Sum_Sq($X$2*U1958*S$8,1)),                   $AQ$2*SQRT(Sum_Sq($AH$2/(1+1/$A1958)+U1958*( 1/(R$1017+1+U1958/T1958)-1)/(1+($X$2*U1958*S$8)^2), (U1958^2*S$8*$X$2+1/($X$2*S$8*(R$1017+1+U1958/T1958           )))/(1+($X$2*U1958*S$8)^2))),           V_rtHz(T1958)/($X$2*S$8*(T1958*R$1017+T1958+U1958)),V_rtHz(U1958)*SQRT(Sum_Sq(T1958*S$8*$X$2*R$1017,1))/($X$2*S$8*(T1958*R$1017+T1958+U1958))))/SQRT(Sum_Sq(1/(1+$A1958)+$AC$2/$I$2-1/(1+(1+U1958/T1958)/R$1017),$X$2/$I$2)),IF(U1959&lt;0,"A",R1959))</f>
        <v>6.0995522551835742E-6</v>
      </c>
      <c r="T1958" s="13">
        <f t="shared" si="738"/>
        <v>728.64878822043806</v>
      </c>
      <c r="U1958" s="12">
        <f t="shared" si="762"/>
        <v>427070.06771896128</v>
      </c>
      <c r="X1958" s="13">
        <f>IF(AA1958&gt;0,SQRT(Sum_Sq($AI$2,V_rtHz($AH$2)/(1+1/$A1958),V_rtHz($AH$2*$A1958)/(1+$A1958),$AN$2*$AH$2/(1+1/$A1958),$AM$2*SQRT(Sum_Sq(AA1958,1/($X$2*Y$8*(1+X$1017+AA1958/Z1958))))/SQRT(Sum_Sq($X$2*AA1958*Y$8,1)),                   $AQ$2*SQRT(Sum_Sq($AH$2/(1+1/$A1958)+AA1958*( 1/(X$1017+1+AA1958/Z1958)-1)/(1+($X$2*AA1958*Y$8)^2), (AA1958^2*Y$8*$X$2+1/($X$2*Y$8*(X$1017+1+AA1958/Z1958           )))/(1+($X$2*AA1958*Y$8)^2))),           V_rtHz(Z1958)/($X$2*Y$8*(Z1958*X$1017+Z1958+AA1958)),V_rtHz(AA1958)*SQRT(Sum_Sq(Z1958*Y$8*$X$2*X$1017,1))/($X$2*Y$8*(Z1958*X$1017+Z1958+AA1958))))/SQRT(Sum_Sq(1/(1+$A1958)+$AC$2/$I$2-1/(1+(1+AA1958/Z1958)/X$1017),$X$2/$I$2)),IF(AA1959&lt;0,"A",X1959))</f>
        <v>1.0218470850157803E-5</v>
      </c>
      <c r="Z1958" s="13">
        <f t="shared" si="739"/>
        <v>728.21506503509954</v>
      </c>
      <c r="AA1958" s="12">
        <f t="shared" si="763"/>
        <v>1351318.497526302</v>
      </c>
      <c r="AC1958" s="13">
        <f>IF(AF1958&gt;0,SQRT(Sum_Sq($AI$2,V_rtHz($AH$2)/(1+1/$A1958),V_rtHz($AH$2*$A1958)/(1+$A1958),$AN$2*$AH$2/(1+1/$A1958),$AM$2*SQRT(Sum_Sq(AF1958,1/($X$2*AD$8*(1+AC$1017+AF1958/AE1958))))/SQRT(Sum_Sq($X$2*AF1958*AD$8,1)),                   $AQ$2*SQRT(Sum_Sq($AH$2/(1+1/$A1958)+AF1958*( 1/(AC$1017+1+AF1958/AE1958)-1)/(1+($X$2*AF1958*AD$8)^2), (AF1958^2*AD$8*$X$2+1/($X$2*AD$8*(AC$1017+1+AF1958/AE1958           )))/(1+($X$2*AF1958*AD$8)^2))),           V_rtHz(AE1958)/($X$2*AD$8*(AE1958*AC$1017+AE1958+AF1958)),V_rtHz(AF1958)*SQRT(Sum_Sq(AE1958*AD$8*$X$2*AC$1017,1))/($X$2*AD$8*(AE1958*AC$1017+AE1958+AF1958))))/SQRT(Sum_Sq(1/(1+$A1958)+$AC$2/$I$2-1/(1+(1+AF1958/AE1958)/AC$1017),$X$2/$I$2)),IF(AF1959&lt;0,"A",AC1959))</f>
        <v>1.7806824591847571E-5</v>
      </c>
      <c r="AE1958" s="13">
        <f t="shared" si="740"/>
        <v>728.07807197148225</v>
      </c>
      <c r="AF1958" s="12">
        <f t="shared" si="764"/>
        <v>4274048.3377836198</v>
      </c>
      <c r="AG1958" s="13"/>
      <c r="AH1958" s="13">
        <f>IF(AK1958&gt;0,SQRT(Sum_Sq($AI$2,V_rtHz($AH$2)/(1+1/$A1958),V_rtHz($AH$2*$A1958)/(1+$A1958),$AN$2*$AH$2/(1+1/$A1958),$AM$2*SQRT(Sum_Sq(AK1958,1/($X$2*AI$8*(1+AH$1017+AK1958/AJ1958))))/SQRT(Sum_Sq($X$2*AK1958*AI$8,1)),                   $AQ$2*SQRT(Sum_Sq($AH$2/(1+1/$A1958)+AK1958*( 1/(AH$1017+1+AK1958/AJ1958)-1)/(1+($X$2*AK1958*AI$8)^2), (AK1958^2*AI$8*$X$2+1/($X$2*AI$8*(AH$1017+1+AK1958/AJ1958           )))/(1+($X$2*AK1958*AI$8)^2))),           V_rtHz(AJ1958)/($X$2*AI$8*(AJ1958*AH$1017+AJ1958+AK1958)),V_rtHz(AK1958)*SQRT(Sum_Sq(AJ1958*AI$8*$X$2*AH$1017,1))/($X$2*AI$8*(AJ1958*AH$1017+AJ1958+AK1958))))/SQRT(Sum_Sq(1/(1+$A1958)+$AC$2/$I$2-1/(1+(1+AK1958/AJ1958)/AH$1017),$X$2/$I$2)),IF(AK1959&lt;0,"A",AH1959))</f>
        <v>3.1473922026108805E-5</v>
      </c>
      <c r="AI1958" s="13"/>
      <c r="AJ1958" s="13">
        <f t="shared" si="741"/>
        <v>728.03476716304203</v>
      </c>
      <c r="AK1958" s="12">
        <f t="shared" si="765"/>
        <v>13516531.516672373</v>
      </c>
      <c r="AM1958" s="13">
        <f>IF(AP1958&gt;0,SQRT(Sum_Sq($AI$2,V_rtHz($AH$2)/(1+1/$A1958),V_rtHz($AH$2*$A1958)/(1+$A1958),$AN$2*$AH$2/(1+1/$A1958),$AM$2*SQRT(Sum_Sq(AP1958,1/($X$2*AN$8*(1+AM$1017+AP1958/AO1958))))/SQRT(Sum_Sq($X$2*AP1958*AN$8,1)),                   $AQ$2*SQRT(Sum_Sq($AH$2/(1+1/$A1958)+AP1958*( 1/(AM$1017+1+AP1958/AO1958)-1)/(1+($X$2*AP1958*AN$8)^2), (AP1958^2*AN$8*$X$2+1/($X$2*AN$8*(AM$1017+1+AP1958/AO1958           )))/(1+($X$2*AP1958*AN$8)^2))),           V_rtHz(AO1958)/($X$2*AN$8*(AO1958*AM$1017+AO1958+AP1958)),V_rtHz(AP1958)*SQRT(Sum_Sq(AO1958*AN$8*$X$2*AM$1017,1))/($X$2*AN$8*(AO1958*AM$1017+AO1958+AP1958))))/SQRT(Sum_Sq(1/(1+$A1958)+$AC$2/$I$2-1/(1+(1+AP1958/AO1958)/AM$1017),$X$2/$I$2)),IF(AP1959&lt;0,"A",AM1959))</f>
        <v>5.5951603988936787E-5</v>
      </c>
      <c r="AO1958" s="13">
        <f t="shared" si="742"/>
        <v>728.02107459968749</v>
      </c>
      <c r="AP1958" s="12">
        <f t="shared" si="766"/>
        <v>42743829.565613955</v>
      </c>
      <c r="AR1958" s="13">
        <f t="shared" si="743"/>
        <v>31506.815879885424</v>
      </c>
      <c r="AS1958" s="13">
        <f t="shared" si="744"/>
        <v>0.34465664218175496</v>
      </c>
      <c r="AV1958" s="13"/>
      <c r="AW1958" s="13">
        <f t="shared" si="745"/>
        <v>9963.3300000000036</v>
      </c>
      <c r="AX1958" s="13">
        <f t="shared" si="746"/>
        <v>1.0898999999999985</v>
      </c>
      <c r="AZ1958" s="13"/>
      <c r="BA1958" s="13"/>
      <c r="BB1958" s="13">
        <f t="shared" si="747"/>
        <v>3150.681587988543</v>
      </c>
      <c r="BC1958" s="13">
        <f t="shared" si="748"/>
        <v>3.446566421817522</v>
      </c>
      <c r="BD1958" s="13"/>
      <c r="BE1958" s="13"/>
      <c r="BG1958" s="13">
        <f t="shared" si="749"/>
        <v>996.3330000000002</v>
      </c>
      <c r="BH1958" s="13">
        <f t="shared" si="750"/>
        <v>10.899000000000116</v>
      </c>
      <c r="BI1958" s="13"/>
      <c r="BL1958" s="13">
        <f t="shared" si="751"/>
        <v>315.06815879885437</v>
      </c>
      <c r="BM1958" s="13">
        <f t="shared" si="752"/>
        <v>34.465664218175149</v>
      </c>
      <c r="BP1958" s="13"/>
      <c r="BQ1958" s="13">
        <f t="shared" si="753"/>
        <v>99.633300000000006</v>
      </c>
      <c r="BR1958" s="13">
        <f t="shared" si="754"/>
        <v>108.99000000000142</v>
      </c>
      <c r="BT1958" s="13"/>
      <c r="BU1958" s="13"/>
      <c r="BV1958" s="13">
        <f t="shared" si="755"/>
        <v>31.50681587988543</v>
      </c>
      <c r="BW1958" s="13">
        <f t="shared" si="756"/>
        <v>344.6566421817526</v>
      </c>
      <c r="CA1958" s="13">
        <f t="shared" si="757"/>
        <v>9.9633299999999991</v>
      </c>
      <c r="CB1958" s="13">
        <f t="shared" si="758"/>
        <v>1089.9000000000001</v>
      </c>
    </row>
    <row r="1959" spans="1:80" x14ac:dyDescent="0.3">
      <c r="A1959" s="13">
        <f t="shared" si="734"/>
        <v>4.6773514128719782</v>
      </c>
      <c r="C1959" s="13">
        <f>IF(F1959&gt;0,SQRT(Sum_Sq($AI$2,V_rtHz($AH$2)/(1+1/$A1959),V_rtHz($AH$2*$A1959)/(1+$A1959),$AN$2*$AH$2/(1+1/$A1959),$AM$2*SQRT(Sum_Sq(F1959,1/($X$2*D$8*(1+C$1017+F1959/E1959))))/SQRT(Sum_Sq($X$2*F1959*D$8,1)),                   $AQ$2*SQRT(Sum_Sq($AH$2/(1+1/$A1959)+F1959*( 1/(C$1017+1+F1959/E1959)-1)/(1+($X$2*F1959*D$8)^2), (F1959^2*D$8*$X$2+1/($X$2*D$8*(C$1017+1+F1959/E1959           )))/(1+($X$2*F1959*D$8)^2))),           V_rtHz(E1959)/($X$2*D$8*(E1959*C$1017+E1959+F1959)),V_rtHz(F1959)*SQRT(Sum_Sq(E1959*D$8*$X$2*C$1017,1))/($X$2*D$8*(E1959*C$1017+E1959+F1959))))/SQRT(Sum_Sq(1/(1+$A1959)+$AC$2/$I$2-1/(1+(1+F1959/E1959)/C$1017),$X$2/$I$2)),IF(F1960&lt;0,"A",C1960))</f>
        <v>2.7701716737152014E-6</v>
      </c>
      <c r="E1959" s="13">
        <f t="shared" si="735"/>
        <v>743.57115704557441</v>
      </c>
      <c r="F1959" s="12">
        <f t="shared" si="759"/>
        <v>13234.113214788609</v>
      </c>
      <c r="H1959" s="13">
        <f>IF(K1959&gt;0,SQRT(Sum_Sq($AI$2,V_rtHz($AH$2)/(1+1/$A1959),V_rtHz($AH$2*$A1959)/(1+$A1959),$AN$2*$AH$2/(1+1/$A1959),$AM$2*SQRT(Sum_Sq(K1959,1/($X$2*I$8*(1+H$1017+K1959/J1959))))/SQRT(Sum_Sq($X$2*K1959*I$8,1)),                   $AQ$2*SQRT(Sum_Sq($AH$2/(1+1/$A1959)+K1959*( 1/(H$1017+1+K1959/J1959)-1)/(1+($X$2*K1959*I$8)^2), (K1959^2*I$8*$X$2+1/($X$2*I$8*(H$1017+1+K1959/J1959           )))/(1+($X$2*K1959*I$8)^2))),           V_rtHz(J1959)/($X$2*I$8*(J1959*H$1017+J1959+K1959)),V_rtHz(K1959)*SQRT(Sum_Sq(J1959*I$8*$X$2*H$1017,1))/($X$2*I$8*(J1959*H$1017+J1959+K1959))))/SQRT(Sum_Sq(1/(1+$A1959)+$AC$2/$I$2-1/(1+(1+K1959/J1959)/H$1017),$X$2/$I$2)),IF(K1960&lt;0,"A",H1960))</f>
        <v>3.1008490560122622E-6</v>
      </c>
      <c r="J1959" s="13">
        <f t="shared" si="736"/>
        <v>729.39509984130916</v>
      </c>
      <c r="K1959" s="12">
        <f t="shared" si="760"/>
        <v>42663.309281395545</v>
      </c>
      <c r="M1959" s="13">
        <f>IF(P1959&gt;0,SQRT(Sum_Sq($AI$2,V_rtHz($AH$2)/(1+1/$A1959),V_rtHz($AH$2*$A1959)/(1+$A1959),$AN$2*$AH$2/(1+1/$A1959),$AM$2*SQRT(Sum_Sq(P1959,1/($X$2*N$8*(1+M$1017+P1959/O1959))))/SQRT(Sum_Sq($X$2*P1959*N$8,1)),                   $AQ$2*SQRT(Sum_Sq($AH$2/(1+1/$A1959)+P1959*( 1/(M$1017+1+P1959/O1959)-1)/(1+($X$2*P1959*N$8)^2), (P1959^2*N$8*$X$2+1/($X$2*N$8*(M$1017+1+P1959/O1959           )))/(1+($X$2*P1959*N$8)^2))),           V_rtHz(O1959)/($X$2*N$8*(O1959*M$1017+O1959+P1959)),V_rtHz(P1959)*SQRT(Sum_Sq(O1959*N$8*$X$2*M$1017,1))/($X$2*N$8*(O1959*M$1017+O1959+P1959))))/SQRT(Sum_Sq(1/(1+$A1959)+$AC$2/$I$2-1/(1+(1+P1959/O1959)/M$1017),$X$2/$I$2)),IF(P1960&lt;0,"A",M1960))</f>
        <v>4.0555390310812993E-6</v>
      </c>
      <c r="O1959" s="13">
        <f t="shared" si="737"/>
        <v>725.0794003176037</v>
      </c>
      <c r="P1959" s="12">
        <f t="shared" si="761"/>
        <v>135716.23840481599</v>
      </c>
      <c r="R1959" s="13">
        <f>IF(U1959&gt;0,SQRT(Sum_Sq($AI$2,V_rtHz($AH$2)/(1+1/$A1959),V_rtHz($AH$2*$A1959)/(1+$A1959),$AN$2*$AH$2/(1+1/$A1959),$AM$2*SQRT(Sum_Sq(U1959,1/($X$2*S$8*(1+R$1017+U1959/T1959))))/SQRT(Sum_Sq($X$2*U1959*S$8,1)),                   $AQ$2*SQRT(Sum_Sq($AH$2/(1+1/$A1959)+U1959*( 1/(R$1017+1+U1959/T1959)-1)/(1+($X$2*U1959*S$8)^2), (U1959^2*S$8*$X$2+1/($X$2*S$8*(R$1017+1+U1959/T1959           )))/(1+($X$2*U1959*S$8)^2))),           V_rtHz(T1959)/($X$2*S$8*(T1959*R$1017+T1959+U1959)),V_rtHz(U1959)*SQRT(Sum_Sq(T1959*S$8*$X$2*R$1017,1))/($X$2*S$8*(T1959*R$1017+T1959+U1959))))/SQRT(Sum_Sq(1/(1+$A1959)+$AC$2/$I$2-1/(1+(1+U1959/T1959)/R$1017),$X$2/$I$2)),IF(U1960&lt;0,"A",R1960))</f>
        <v>6.1855596481001022E-6</v>
      </c>
      <c r="T1959" s="13">
        <f t="shared" si="738"/>
        <v>723.73062972691537</v>
      </c>
      <c r="U1959" s="12">
        <f t="shared" si="762"/>
        <v>429972.25009816198</v>
      </c>
      <c r="X1959" s="13">
        <f>IF(AA1959&gt;0,SQRT(Sum_Sq($AI$2,V_rtHz($AH$2)/(1+1/$A1959),V_rtHz($AH$2*$A1959)/(1+$A1959),$AN$2*$AH$2/(1+1/$A1959),$AM$2*SQRT(Sum_Sq(AA1959,1/($X$2*Y$8*(1+X$1017+AA1959/Z1959))))/SQRT(Sum_Sq($X$2*AA1959*Y$8,1)),                   $AQ$2*SQRT(Sum_Sq($AH$2/(1+1/$A1959)+AA1959*( 1/(X$1017+1+AA1959/Z1959)-1)/(1+($X$2*AA1959*Y$8)^2), (AA1959^2*Y$8*$X$2+1/($X$2*Y$8*(X$1017+1+AA1959/Z1959           )))/(1+($X$2*AA1959*Y$8)^2))),           V_rtHz(Z1959)/($X$2*Y$8*(Z1959*X$1017+Z1959+AA1959)),V_rtHz(AA1959)*SQRT(Sum_Sq(Z1959*Y$8*$X$2*X$1017,1))/($X$2*Y$8*(Z1959*X$1017+Z1959+AA1959))))/SQRT(Sum_Sq(1/(1+$A1959)+$AC$2/$I$2-1/(1+(1+AA1959/Z1959)/X$1017),$X$2/$I$2)),IF(AA1960&lt;0,"A",X1960))</f>
        <v>1.0359406431838648E-5</v>
      </c>
      <c r="Z1959" s="13">
        <f t="shared" si="739"/>
        <v>723.3056859861066</v>
      </c>
      <c r="AA1959" s="12">
        <f t="shared" si="763"/>
        <v>1360490.4629190911</v>
      </c>
      <c r="AC1959" s="13">
        <f>IF(AF1959&gt;0,SQRT(Sum_Sq($AI$2,V_rtHz($AH$2)/(1+1/$A1959),V_rtHz($AH$2*$A1959)/(1+$A1959),$AN$2*$AH$2/(1+1/$A1959),$AM$2*SQRT(Sum_Sq(AF1959,1/($X$2*AD$8*(1+AC$1017+AF1959/AE1959))))/SQRT(Sum_Sq($X$2*AF1959*AD$8,1)),                   $AQ$2*SQRT(Sum_Sq($AH$2/(1+1/$A1959)+AF1959*( 1/(AC$1017+1+AF1959/AE1959)-1)/(1+($X$2*AF1959*AD$8)^2), (AF1959^2*AD$8*$X$2+1/($X$2*AD$8*(AC$1017+1+AF1959/AE1959           )))/(1+($X$2*AF1959*AD$8)^2))),           V_rtHz(AE1959)/($X$2*AD$8*(AE1959*AC$1017+AE1959+AF1959)),V_rtHz(AF1959)*SQRT(Sum_Sq(AE1959*AD$8*$X$2*AC$1017,1))/($X$2*AD$8*(AE1959*AC$1017+AE1959+AF1959))))/SQRT(Sum_Sq(1/(1+$A1959)+$AC$2/$I$2-1/(1+(1+AF1959/AE1959)/AC$1017),$X$2/$I$2)),IF(AF1960&lt;0,"A",AC1960))</f>
        <v>1.8050396605798453E-5</v>
      </c>
      <c r="AE1959" s="13">
        <f t="shared" si="740"/>
        <v>723.17146377641666</v>
      </c>
      <c r="AF1959" s="12">
        <f t="shared" si="764"/>
        <v>4303047.1045363396</v>
      </c>
      <c r="AG1959" s="13"/>
      <c r="AH1959" s="13">
        <f>IF(AK1959&gt;0,SQRT(Sum_Sq($AI$2,V_rtHz($AH$2)/(1+1/$A1959),V_rtHz($AH$2*$A1959)/(1+$A1959),$AN$2*$AH$2/(1+1/$A1959),$AM$2*SQRT(Sum_Sq(AK1959,1/($X$2*AI$8*(1+AH$1017+AK1959/AJ1959))))/SQRT(Sum_Sq($X$2*AK1959*AI$8,1)),                   $AQ$2*SQRT(Sum_Sq($AH$2/(1+1/$A1959)+AK1959*( 1/(AH$1017+1+AK1959/AJ1959)-1)/(1+($X$2*AK1959*AI$8)^2), (AK1959^2*AI$8*$X$2+1/($X$2*AI$8*(AH$1017+1+AK1959/AJ1959           )))/(1+($X$2*AK1959*AI$8)^2))),           V_rtHz(AJ1959)/($X$2*AI$8*(AJ1959*AH$1017+AJ1959+AK1959)),V_rtHz(AK1959)*SQRT(Sum_Sq(AJ1959*AI$8*$X$2*AH$1017,1))/($X$2*AI$8*(AJ1959*AH$1017+AJ1959+AK1959))))/SQRT(Sum_Sq(1/(1+$A1959)+$AC$2/$I$2-1/(1+(1+AK1959/AJ1959)/AH$1017),$X$2/$I$2)),IF(AK1960&lt;0,"A",AH1960))</f>
        <v>3.1903355610228753E-5</v>
      </c>
      <c r="AI1959" s="13"/>
      <c r="AJ1959" s="13">
        <f t="shared" si="741"/>
        <v>723.12903464498004</v>
      </c>
      <c r="AK1959" s="12">
        <f t="shared" si="765"/>
        <v>13608228.136522943</v>
      </c>
      <c r="AM1959" s="13">
        <f>IF(AP1959&gt;0,SQRT(Sum_Sq($AI$2,V_rtHz($AH$2)/(1+1/$A1959),V_rtHz($AH$2*$A1959)/(1+$A1959),$AN$2*$AH$2/(1+1/$A1959),$AM$2*SQRT(Sum_Sq(AP1959,1/($X$2*AN$8*(1+AM$1017+AP1959/AO1959))))/SQRT(Sum_Sq($X$2*AP1959*AN$8,1)),                   $AQ$2*SQRT(Sum_Sq($AH$2/(1+1/$A1959)+AP1959*( 1/(AM$1017+1+AP1959/AO1959)-1)/(1+($X$2*AP1959*AN$8)^2), (AP1959^2*AN$8*$X$2+1/($X$2*AN$8*(AM$1017+1+AP1959/AO1959           )))/(1+($X$2*AP1959*AN$8)^2))),           V_rtHz(AO1959)/($X$2*AN$8*(AO1959*AM$1017+AO1959+AP1959)),V_rtHz(AP1959)*SQRT(Sum_Sq(AO1959*AN$8*$X$2*AM$1017,1))/($X$2*AN$8*(AO1959*AM$1017+AO1959+AP1959))))/SQRT(Sum_Sq(1/(1+$A1959)+$AC$2/$I$2-1/(1+(1+AP1959/AO1959)/AM$1017),$X$2/$I$2)),IF(AP1960&lt;0,"A",AM1960))</f>
        <v>5.6715012137606731E-5</v>
      </c>
      <c r="AO1959" s="13">
        <f t="shared" si="742"/>
        <v>723.11561894064766</v>
      </c>
      <c r="AP1959" s="12">
        <f t="shared" si="766"/>
        <v>43033794.206315331</v>
      </c>
      <c r="AR1959" s="13">
        <f t="shared" si="743"/>
        <v>31506.815879885431</v>
      </c>
      <c r="AS1959" s="13">
        <f t="shared" si="744"/>
        <v>0.34465664218175168</v>
      </c>
      <c r="AV1959" s="13"/>
      <c r="AW1959" s="13">
        <f t="shared" si="745"/>
        <v>9963.3300000000036</v>
      </c>
      <c r="AX1959" s="13">
        <f t="shared" si="746"/>
        <v>1.0898999999999985</v>
      </c>
      <c r="AZ1959" s="13"/>
      <c r="BA1959" s="13"/>
      <c r="BB1959" s="13">
        <f t="shared" si="747"/>
        <v>3150.681587988543</v>
      </c>
      <c r="BC1959" s="13">
        <f t="shared" si="748"/>
        <v>3.4465664218175083</v>
      </c>
      <c r="BD1959" s="13"/>
      <c r="BE1959" s="13"/>
      <c r="BG1959" s="13">
        <f t="shared" si="749"/>
        <v>996.3330000000002</v>
      </c>
      <c r="BH1959" s="13">
        <f t="shared" si="750"/>
        <v>10.899000000000116</v>
      </c>
      <c r="BI1959" s="13"/>
      <c r="BL1959" s="13">
        <f t="shared" si="751"/>
        <v>315.06815879885437</v>
      </c>
      <c r="BM1959" s="13">
        <f t="shared" si="752"/>
        <v>34.465664218175327</v>
      </c>
      <c r="BP1959" s="13"/>
      <c r="BQ1959" s="13">
        <f t="shared" si="753"/>
        <v>99.633300000000006</v>
      </c>
      <c r="BR1959" s="13">
        <f t="shared" si="754"/>
        <v>108.99000000000099</v>
      </c>
      <c r="BT1959" s="13"/>
      <c r="BU1959" s="13"/>
      <c r="BV1959" s="13">
        <f t="shared" si="755"/>
        <v>31.50681587988543</v>
      </c>
      <c r="BW1959" s="13">
        <f t="shared" si="756"/>
        <v>344.6566421817526</v>
      </c>
      <c r="CA1959" s="13">
        <f t="shared" si="757"/>
        <v>9.9633299999999974</v>
      </c>
      <c r="CB1959" s="13">
        <f t="shared" si="758"/>
        <v>1089.9000000000055</v>
      </c>
    </row>
    <row r="1960" spans="1:80" x14ac:dyDescent="0.3">
      <c r="A1960" s="13">
        <f t="shared" si="734"/>
        <v>4.7424198526024464</v>
      </c>
      <c r="C1960" s="13">
        <f>IF(F1960&gt;0,SQRT(Sum_Sq($AI$2,V_rtHz($AH$2)/(1+1/$A1960),V_rtHz($AH$2*$A1960)/(1+$A1960),$AN$2*$AH$2/(1+1/$A1960),$AM$2*SQRT(Sum_Sq(F1960,1/($X$2*D$8*(1+C$1017+F1960/E1960))))/SQRT(Sum_Sq($X$2*F1960*D$8,1)),                   $AQ$2*SQRT(Sum_Sq($AH$2/(1+1/$A1960)+F1960*( 1/(C$1017+1+F1960/E1960)-1)/(1+($X$2*F1960*D$8)^2), (F1960^2*D$8*$X$2+1/($X$2*D$8*(C$1017+1+F1960/E1960           )))/(1+($X$2*F1960*D$8)^2))),           V_rtHz(E1960)/($X$2*D$8*(E1960*C$1017+E1960+F1960)),V_rtHz(F1960)*SQRT(Sum_Sq(E1960*D$8*$X$2*C$1017,1))/($X$2*D$8*(E1960*C$1017+E1960+F1960))))/SQRT(Sum_Sq(1/(1+$A1960)+$AC$2/$I$2-1/(1+(1+F1960/E1960)/C$1017),$X$2/$I$2)),IF(F1961&lt;0,"A",C1961))</f>
        <v>2.8141579011384786E-6</v>
      </c>
      <c r="E1960" s="13">
        <f t="shared" si="735"/>
        <v>738.27261890285297</v>
      </c>
      <c r="F1960" s="12">
        <f t="shared" si="759"/>
        <v>13329.093648653081</v>
      </c>
      <c r="H1960" s="13">
        <f>IF(K1960&gt;0,SQRT(Sum_Sq($AI$2,V_rtHz($AH$2)/(1+1/$A1960),V_rtHz($AH$2*$A1960)/(1+$A1960),$AN$2*$AH$2/(1+1/$A1960),$AM$2*SQRT(Sum_Sq(K1960,1/($X$2*I$8*(1+H$1017+K1960/J1960))))/SQRT(Sum_Sq($X$2*K1960*I$8,1)),                   $AQ$2*SQRT(Sum_Sq($AH$2/(1+1/$A1960)+K1960*( 1/(H$1017+1+K1960/J1960)-1)/(1+($X$2*K1960*I$8)^2), (K1960^2*I$8*$X$2+1/($X$2*I$8*(H$1017+1+K1960/J1960           )))/(1+($X$2*K1960*I$8)^2))),           V_rtHz(J1960)/($X$2*I$8*(J1960*H$1017+J1960+K1960)),V_rtHz(K1960)*SQRT(Sum_Sq(J1960*I$8*$X$2*H$1017,1))/($X$2*I$8*(J1960*H$1017+J1960+K1960))))/SQRT(Sum_Sq(1/(1+$A1960)+$AC$2/$I$2-1/(1+(1+K1960/J1960)/H$1017),$X$2/$I$2)),IF(K1961&lt;0,"A",H1961))</f>
        <v>3.1490450736526204E-6</v>
      </c>
      <c r="J1960" s="13">
        <f t="shared" si="736"/>
        <v>724.39389037481862</v>
      </c>
      <c r="K1960" s="12">
        <f t="shared" si="760"/>
        <v>42957.856418091476</v>
      </c>
      <c r="M1960" s="13">
        <f>IF(P1960&gt;0,SQRT(Sum_Sq($AI$2,V_rtHz($AH$2)/(1+1/$A1960),V_rtHz($AH$2*$A1960)/(1+$A1960),$AN$2*$AH$2/(1+1/$A1960),$AM$2*SQRT(Sum_Sq(P1960,1/($X$2*N$8*(1+M$1017+P1960/O1960))))/SQRT(Sum_Sq($X$2*P1960*N$8,1)),                   $AQ$2*SQRT(Sum_Sq($AH$2/(1+1/$A1960)+P1960*( 1/(M$1017+1+P1960/O1960)-1)/(1+($X$2*P1960*N$8)^2), (P1960^2*N$8*$X$2+1/($X$2*N$8*(M$1017+1+P1960/O1960           )))/(1+($X$2*P1960*N$8)^2))),           V_rtHz(O1960)/($X$2*N$8*(O1960*M$1017+O1960+P1960)),V_rtHz(P1960)*SQRT(Sum_Sq(O1960*N$8*$X$2*M$1017,1))/($X$2*N$8*(O1960*M$1017+O1960+P1960))))/SQRT(Sum_Sq(1/(1+$A1960)+$AC$2/$I$2-1/(1+(1+P1960/O1960)/M$1017),$X$2/$I$2)),IF(P1961&lt;0,"A",M1961))</f>
        <v>4.1154773019197477E-6</v>
      </c>
      <c r="O1960" s="13">
        <f t="shared" si="737"/>
        <v>720.16645476392034</v>
      </c>
      <c r="P1960" s="12">
        <f t="shared" si="761"/>
        <v>136642.08892954246</v>
      </c>
      <c r="R1960" s="13">
        <f>IF(U1960&gt;0,SQRT(Sum_Sq($AI$2,V_rtHz($AH$2)/(1+1/$A1960),V_rtHz($AH$2*$A1960)/(1+$A1960),$AN$2*$AH$2/(1+1/$A1960),$AM$2*SQRT(Sum_Sq(U1960,1/($X$2*S$8*(1+R$1017+U1960/T1960))))/SQRT(Sum_Sq($X$2*U1960*S$8,1)),                   $AQ$2*SQRT(Sum_Sq($AH$2/(1+1/$A1960)+U1960*( 1/(R$1017+1+U1960/T1960)-1)/(1+($X$2*U1960*S$8)^2), (U1960^2*S$8*$X$2+1/($X$2*S$8*(R$1017+1+U1960/T1960           )))/(1+($X$2*U1960*S$8)^2))),           V_rtHz(T1960)/($X$2*S$8*(T1960*R$1017+T1960+U1960)),V_rtHz(U1960)*SQRT(Sum_Sq(T1960*S$8*$X$2*R$1017,1))/($X$2*S$8*(T1960*R$1017+T1960+U1960))))/SQRT(Sum_Sq(1/(1+$A1960)+$AC$2/$I$2-1/(1+(1+U1960/T1960)/R$1017),$X$2/$I$2)),IF(U1961&lt;0,"A",R1961))</f>
        <v>6.2730476953599846E-6</v>
      </c>
      <c r="T1960" s="13">
        <f t="shared" si="738"/>
        <v>718.84505513647969</v>
      </c>
      <c r="U1960" s="12">
        <f t="shared" si="762"/>
        <v>432894.52310353616</v>
      </c>
      <c r="X1960" s="13">
        <f>IF(AA1960&gt;0,SQRT(Sum_Sq($AI$2,V_rtHz($AH$2)/(1+1/$A1960),V_rtHz($AH$2*$A1960)/(1+$A1960),$AN$2*$AH$2/(1+1/$A1960),$AM$2*SQRT(Sum_Sq(AA1960,1/($X$2*Y$8*(1+X$1017+AA1960/Z1960))))/SQRT(Sum_Sq($X$2*AA1960*Y$8,1)),                   $AQ$2*SQRT(Sum_Sq($AH$2/(1+1/$A1960)+AA1960*( 1/(X$1017+1+AA1960/Z1960)-1)/(1+($X$2*AA1960*Y$8)^2), (AA1960^2*Y$8*$X$2+1/($X$2*Y$8*(X$1017+1+AA1960/Z1960           )))/(1+($X$2*AA1960*Y$8)^2))),           V_rtHz(Z1960)/($X$2*Y$8*(Z1960*X$1017+Z1960+AA1960)),V_rtHz(AA1960)*SQRT(Sum_Sq(Z1960*Y$8*$X$2*X$1017,1))/($X$2*Y$8*(Z1960*X$1017+Z1960+AA1960))))/SQRT(Sum_Sq(1/(1+$A1960)+$AC$2/$I$2-1/(1+(1+AA1960/Z1960)/X$1017),$X$2/$I$2)),IF(AA1961&lt;0,"A",X1961))</f>
        <v>1.0502712272410608E-5</v>
      </c>
      <c r="Z1960" s="13">
        <f t="shared" si="739"/>
        <v>718.42871385295462</v>
      </c>
      <c r="AA1960" s="12">
        <f t="shared" si="763"/>
        <v>1369725.9986752991</v>
      </c>
      <c r="AC1960" s="13">
        <f>IF(AF1960&gt;0,SQRT(Sum_Sq($AI$2,V_rtHz($AH$2)/(1+1/$A1960),V_rtHz($AH$2*$A1960)/(1+$A1960),$AN$2*$AH$2/(1+1/$A1960),$AM$2*SQRT(Sum_Sq(AF1960,1/($X$2*AD$8*(1+AC$1017+AF1960/AE1960))))/SQRT(Sum_Sq($X$2*AF1960*AD$8,1)),                   $AQ$2*SQRT(Sum_Sq($AH$2/(1+1/$A1960)+AF1960*( 1/(AC$1017+1+AF1960/AE1960)-1)/(1+($X$2*AF1960*AD$8)^2), (AF1960^2*AD$8*$X$2+1/($X$2*AD$8*(AC$1017+1+AF1960/AE1960           )))/(1+($X$2*AF1960*AD$8)^2))),           V_rtHz(AE1960)/($X$2*AD$8*(AE1960*AC$1017+AE1960+AF1960)),V_rtHz(AF1960)*SQRT(Sum_Sq(AE1960*AD$8*$X$2*AC$1017,1))/($X$2*AD$8*(AE1960*AC$1017+AE1960+AF1960))))/SQRT(Sum_Sq(1/(1+$A1960)+$AC$2/$I$2-1/(1+(1+AF1960/AE1960)/AC$1017),$X$2/$I$2)),IF(AF1961&lt;0,"A",AC1961))</f>
        <v>1.8298027431814703E-5</v>
      </c>
      <c r="AE1960" s="13">
        <f t="shared" si="740"/>
        <v>718.29720671162636</v>
      </c>
      <c r="AF1960" s="12">
        <f t="shared" si="764"/>
        <v>4332246.9365187464</v>
      </c>
      <c r="AG1960" s="13"/>
      <c r="AH1960" s="13">
        <f>IF(AK1960&gt;0,SQRT(Sum_Sq($AI$2,V_rtHz($AH$2)/(1+1/$A1960),V_rtHz($AH$2*$A1960)/(1+$A1960),$AN$2*$AH$2/(1+1/$A1960),$AM$2*SQRT(Sum_Sq(AK1960,1/($X$2*AI$8*(1+AH$1017+AK1960/AJ1960))))/SQRT(Sum_Sq($X$2*AK1960*AI$8,1)),                   $AQ$2*SQRT(Sum_Sq($AH$2/(1+1/$A1960)+AK1960*( 1/(AH$1017+1+AK1960/AJ1960)-1)/(1+($X$2*AK1960*AI$8)^2), (AK1960^2*AI$8*$X$2+1/($X$2*AI$8*(AH$1017+1+AK1960/AJ1960           )))/(1+($X$2*AK1960*AI$8)^2))),           V_rtHz(AJ1960)/($X$2*AI$8*(AJ1960*AH$1017+AJ1960+AK1960)),V_rtHz(AK1960)*SQRT(Sum_Sq(AJ1960*AI$8*$X$2*AH$1017,1))/($X$2*AI$8*(AJ1960*AH$1017+AJ1960+AK1960))))/SQRT(Sum_Sq(1/(1+$A1960)+$AC$2/$I$2-1/(1+(1+AK1960/AJ1960)/AH$1017),$X$2/$I$2)),IF(AK1961&lt;0,"A",AH1961))</f>
        <v>3.2339924543554457E-5</v>
      </c>
      <c r="AI1960" s="13"/>
      <c r="AJ1960" s="13">
        <f t="shared" si="741"/>
        <v>718.25563563446951</v>
      </c>
      <c r="AK1960" s="12">
        <f t="shared" si="765"/>
        <v>13700560.618504446</v>
      </c>
      <c r="AM1960" s="13">
        <f>IF(AP1960&gt;0,SQRT(Sum_Sq($AI$2,V_rtHz($AH$2)/(1+1/$A1960),V_rtHz($AH$2*$A1960)/(1+$A1960),$AN$2*$AH$2/(1+1/$A1960),$AM$2*SQRT(Sum_Sq(AP1960,1/($X$2*AN$8*(1+AM$1017+AP1960/AO1960))))/SQRT(Sum_Sq($X$2*AP1960*AN$8,1)),                   $AQ$2*SQRT(Sum_Sq($AH$2/(1+1/$A1960)+AP1960*( 1/(AM$1017+1+AP1960/AO1960)-1)/(1+($X$2*AP1960*AN$8)^2), (AP1960^2*AN$8*$X$2+1/($X$2*AN$8*(AM$1017+1+AP1960/AO1960           )))/(1+($X$2*AP1960*AN$8)^2))),           V_rtHz(AO1960)/($X$2*AN$8*(AO1960*AM$1017+AO1960+AP1960)),V_rtHz(AP1960)*SQRT(Sum_Sq(AO1960*AN$8*$X$2*AM$1017,1))/($X$2*AN$8*(AO1960*AM$1017+AO1960+AP1960))))/SQRT(Sum_Sq(1/(1+$A1960)+$AC$2/$I$2-1/(1+(1+AP1960/AO1960)/AM$1017),$X$2/$I$2)),IF(AP1961&lt;0,"A",AM1961))</f>
        <v>5.7491103975955438E-5</v>
      </c>
      <c r="AO1960" s="13">
        <f t="shared" si="742"/>
        <v>718.24249121818502</v>
      </c>
      <c r="AP1960" s="12">
        <f t="shared" si="766"/>
        <v>43325769.657661669</v>
      </c>
      <c r="AR1960" s="13">
        <f t="shared" si="743"/>
        <v>31506.815879885424</v>
      </c>
      <c r="AS1960" s="13">
        <f t="shared" si="744"/>
        <v>0.34465664218175279</v>
      </c>
      <c r="AV1960" s="13"/>
      <c r="AW1960" s="13">
        <f t="shared" si="745"/>
        <v>9963.3300000000036</v>
      </c>
      <c r="AX1960" s="13">
        <f t="shared" si="746"/>
        <v>1.0898999999999985</v>
      </c>
      <c r="AZ1960" s="13"/>
      <c r="BA1960" s="13"/>
      <c r="BB1960" s="13">
        <f t="shared" si="747"/>
        <v>3150.681587988543</v>
      </c>
      <c r="BC1960" s="13">
        <f t="shared" si="748"/>
        <v>3.4465664218175083</v>
      </c>
      <c r="BD1960" s="13"/>
      <c r="BE1960" s="13"/>
      <c r="BG1960" s="13">
        <f t="shared" si="749"/>
        <v>996.3330000000002</v>
      </c>
      <c r="BH1960" s="13">
        <f t="shared" si="750"/>
        <v>10.899000000000116</v>
      </c>
      <c r="BI1960" s="13"/>
      <c r="BL1960" s="13">
        <f t="shared" si="751"/>
        <v>315.06815879885437</v>
      </c>
      <c r="BM1960" s="13">
        <f t="shared" si="752"/>
        <v>34.465664218175149</v>
      </c>
      <c r="BP1960" s="13"/>
      <c r="BQ1960" s="13">
        <f t="shared" si="753"/>
        <v>99.633300000000006</v>
      </c>
      <c r="BR1960" s="13">
        <f t="shared" si="754"/>
        <v>108.99000000000142</v>
      </c>
      <c r="BT1960" s="13"/>
      <c r="BU1960" s="13"/>
      <c r="BV1960" s="13">
        <f t="shared" si="755"/>
        <v>31.50681587988543</v>
      </c>
      <c r="BW1960" s="13">
        <f t="shared" si="756"/>
        <v>344.65664218175584</v>
      </c>
      <c r="CA1960" s="13">
        <f t="shared" si="757"/>
        <v>9.9633299999999991</v>
      </c>
      <c r="CB1960" s="13">
        <f t="shared" si="758"/>
        <v>1089.9000000000001</v>
      </c>
    </row>
    <row r="1961" spans="1:80" x14ac:dyDescent="0.3">
      <c r="A1961" s="13">
        <f t="shared" si="734"/>
        <v>4.8083934844972882</v>
      </c>
      <c r="C1961" s="13">
        <f>IF(F1961&gt;0,SQRT(Sum_Sq($AI$2,V_rtHz($AH$2)/(1+1/$A1961),V_rtHz($AH$2*$A1961)/(1+$A1961),$AN$2*$AH$2/(1+1/$A1961),$AM$2*SQRT(Sum_Sq(F1961,1/($X$2*D$8*(1+C$1017+F1961/E1961))))/SQRT(Sum_Sq($X$2*F1961*D$8,1)),                   $AQ$2*SQRT(Sum_Sq($AH$2/(1+1/$A1961)+F1961*( 1/(C$1017+1+F1961/E1961)-1)/(1+($X$2*F1961*D$8)^2), (F1961^2*D$8*$X$2+1/($X$2*D$8*(C$1017+1+F1961/E1961           )))/(1+($X$2*F1961*D$8)^2))),           V_rtHz(E1961)/($X$2*D$8*(E1961*C$1017+E1961+F1961)),V_rtHz(F1961)*SQRT(Sum_Sq(E1961*D$8*$X$2*C$1017,1))/($X$2*D$8*(E1961*C$1017+E1961+F1961))))/SQRT(Sum_Sq(1/(1+$A1961)+$AC$2/$I$2-1/(1+(1+F1961/E1961)/C$1017),$X$2/$I$2)),IF(F1962&lt;0,"A",C1962))</f>
        <v>2.8589874999796539E-6</v>
      </c>
      <c r="E1961" s="13">
        <f t="shared" si="735"/>
        <v>733.01517724971984</v>
      </c>
      <c r="F1961" s="12">
        <f t="shared" si="759"/>
        <v>13424.694577967901</v>
      </c>
      <c r="H1961" s="13">
        <f>IF(K1961&gt;0,SQRT(Sum_Sq($AI$2,V_rtHz($AH$2)/(1+1/$A1961),V_rtHz($AH$2*$A1961)/(1+$A1961),$AN$2*$AH$2/(1+1/$A1961),$AM$2*SQRT(Sum_Sq(K1961,1/($X$2*I$8*(1+H$1017+K1961/J1961))))/SQRT(Sum_Sq($X$2*K1961*I$8,1)),                   $AQ$2*SQRT(Sum_Sq($AH$2/(1+1/$A1961)+K1961*( 1/(H$1017+1+K1961/J1961)-1)/(1+($X$2*K1961*I$8)^2), (K1961^2*I$8*$X$2+1/($X$2*I$8*(H$1017+1+K1961/J1961           )))/(1+($X$2*K1961*I$8)^2))),           V_rtHz(J1961)/($X$2*I$8*(J1961*H$1017+J1961+K1961)),V_rtHz(K1961)*SQRT(Sum_Sq(J1961*I$8*$X$2*H$1017,1))/($X$2*I$8*(J1961*H$1017+J1961+K1961))))/SQRT(Sum_Sq(1/(1+$A1961)+$AC$2/$I$2-1/(1+(1+K1961/J1961)/H$1017),$X$2/$I$2)),IF(K1962&lt;0,"A",H1962))</f>
        <v>3.1981430866272331E-6</v>
      </c>
      <c r="J1961" s="13">
        <f t="shared" si="736"/>
        <v>719.42742076207514</v>
      </c>
      <c r="K1961" s="12">
        <f t="shared" si="760"/>
        <v>43254.410152869968</v>
      </c>
      <c r="M1961" s="13">
        <f>IF(P1961&gt;0,SQRT(Sum_Sq($AI$2,V_rtHz($AH$2)/(1+1/$A1961),V_rtHz($AH$2*$A1961)/(1+$A1961),$AN$2*$AH$2/(1+1/$A1961),$AM$2*SQRT(Sum_Sq(P1961,1/($X$2*N$8*(1+M$1017+P1961/O1961))))/SQRT(Sum_Sq($X$2*P1961*N$8,1)),                   $AQ$2*SQRT(Sum_Sq($AH$2/(1+1/$A1961)+P1961*( 1/(M$1017+1+P1961/O1961)-1)/(1+($X$2*P1961*N$8)^2), (P1961^2*N$8*$X$2+1/($X$2*N$8*(M$1017+1+P1961/O1961           )))/(1+($X$2*P1961*N$8)^2))),           V_rtHz(O1961)/($X$2*N$8*(O1961*M$1017+O1961+P1961)),V_rtHz(P1961)*SQRT(Sum_Sq(O1961*N$8*$X$2*M$1017,1))/($X$2*N$8*(O1961*M$1017+O1961+P1961))))/SQRT(Sum_Sq(1/(1+$A1961)+$AC$2/$I$2-1/(1+(1+P1961/O1961)/M$1017),$X$2/$I$2)),IF(P1962&lt;0,"A",M1962))</f>
        <v>4.1764915700390307E-6</v>
      </c>
      <c r="O1961" s="13">
        <f t="shared" si="737"/>
        <v>715.28643897227744</v>
      </c>
      <c r="P1961" s="12">
        <f t="shared" si="761"/>
        <v>137574.32462624786</v>
      </c>
      <c r="R1961" s="13">
        <f>IF(U1961&gt;0,SQRT(Sum_Sq($AI$2,V_rtHz($AH$2)/(1+1/$A1961),V_rtHz($AH$2*$A1961)/(1+$A1961),$AN$2*$AH$2/(1+1/$A1961),$AM$2*SQRT(Sum_Sq(U1961,1/($X$2*S$8*(1+R$1017+U1961/T1961))))/SQRT(Sum_Sq($X$2*U1961*S$8,1)),                   $AQ$2*SQRT(Sum_Sq($AH$2/(1+1/$A1961)+U1961*( 1/(R$1017+1+U1961/T1961)-1)/(1+($X$2*U1961*S$8)^2), (U1961^2*S$8*$X$2+1/($X$2*S$8*(R$1017+1+U1961/T1961           )))/(1+($X$2*U1961*S$8)^2))),           V_rtHz(T1961)/($X$2*S$8*(T1961*R$1017+T1961+U1961)),V_rtHz(U1961)*SQRT(Sum_Sq(T1961*S$8*$X$2*R$1017,1))/($X$2*S$8*(T1961*R$1017+T1961+U1961))))/SQRT(Sum_Sq(1/(1+$A1961)+$AC$2/$I$2-1/(1+(1+U1961/T1961)/R$1017),$X$2/$I$2)),IF(U1962&lt;0,"A",R1962))</f>
        <v>6.3620423427614114E-6</v>
      </c>
      <c r="T1961" s="13">
        <f t="shared" si="738"/>
        <v>713.99185621522292</v>
      </c>
      <c r="U1961" s="12">
        <f t="shared" si="762"/>
        <v>435837.02617868438</v>
      </c>
      <c r="X1961" s="13">
        <f>IF(AA1961&gt;0,SQRT(Sum_Sq($AI$2,V_rtHz($AH$2)/(1+1/$A1961),V_rtHz($AH$2*$A1961)/(1+$A1961),$AN$2*$AH$2/(1+1/$A1961),$AM$2*SQRT(Sum_Sq(AA1961,1/($X$2*Y$8*(1+X$1017+AA1961/Z1961))))/SQRT(Sum_Sq($X$2*AA1961*Y$8,1)),                   $AQ$2*SQRT(Sum_Sq($AH$2/(1+1/$A1961)+AA1961*( 1/(X$1017+1+AA1961/Z1961)-1)/(1+($X$2*AA1961*Y$8)^2), (AA1961^2*Y$8*$X$2+1/($X$2*Y$8*(X$1017+1+AA1961/Z1961           )))/(1+($X$2*AA1961*Y$8)^2))),           V_rtHz(Z1961)/($X$2*Y$8*(Z1961*X$1017+Z1961+AA1961)),V_rtHz(AA1961)*SQRT(Sum_Sq(Z1961*Y$8*$X$2*X$1017,1))/($X$2*Y$8*(Z1961*X$1017+Z1961+AA1961))))/SQRT(Sum_Sq(1/(1+$A1961)+$AC$2/$I$2-1/(1+(1+AA1961/Z1961)/X$1017),$X$2/$I$2)),IF(AA1962&lt;0,"A",X1962))</f>
        <v>1.0648428600428532E-5</v>
      </c>
      <c r="Z1961" s="13">
        <f t="shared" si="739"/>
        <v>713.583943950753</v>
      </c>
      <c r="AA1961" s="12">
        <f t="shared" si="763"/>
        <v>1379025.5454895182</v>
      </c>
      <c r="AC1961" s="13">
        <f>IF(AF1961&gt;0,SQRT(Sum_Sq($AI$2,V_rtHz($AH$2)/(1+1/$A1961),V_rtHz($AH$2*$A1961)/(1+$A1961),$AN$2*$AH$2/(1+1/$A1961),$AM$2*SQRT(Sum_Sq(AF1961,1/($X$2*AD$8*(1+AC$1017+AF1961/AE1961))))/SQRT(Sum_Sq($X$2*AF1961*AD$8,1)),                   $AQ$2*SQRT(Sum_Sq($AH$2/(1+1/$A1961)+AF1961*( 1/(AC$1017+1+AF1961/AE1961)-1)/(1+($X$2*AF1961*AD$8)^2), (AF1961^2*AD$8*$X$2+1/($X$2*AD$8*(AC$1017+1+AF1961/AE1961           )))/(1+($X$2*AF1961*AD$8)^2))),           V_rtHz(AE1961)/($X$2*AD$8*(AE1961*AC$1017+AE1961+AF1961)),V_rtHz(AF1961)*SQRT(Sum_Sq(AE1961*AD$8*$X$2*AC$1017,1))/($X$2*AD$8*(AE1961*AC$1017+AE1961+AF1961))))/SQRT(Sum_Sq(1/(1+$A1961)+$AC$2/$I$2-1/(1+(1+AF1961/AE1961)/AC$1017),$X$2/$I$2)),IF(AF1962&lt;0,"A",AC1962))</f>
        <v>1.8549785039494753E-5</v>
      </c>
      <c r="AE1961" s="13">
        <f t="shared" si="740"/>
        <v>713.45509720840698</v>
      </c>
      <c r="AF1961" s="12">
        <f t="shared" si="764"/>
        <v>4361649.2270674994</v>
      </c>
      <c r="AG1961" s="13"/>
      <c r="AH1961" s="13">
        <f>IF(AK1961&gt;0,SQRT(Sum_Sq($AI$2,V_rtHz($AH$2)/(1+1/$A1961),V_rtHz($AH$2*$A1961)/(1+$A1961),$AN$2*$AH$2/(1+1/$A1961),$AM$2*SQRT(Sum_Sq(AK1961,1/($X$2*AI$8*(1+AH$1017+AK1961/AJ1961))))/SQRT(Sum_Sq($X$2*AK1961*AI$8,1)),                   $AQ$2*SQRT(Sum_Sq($AH$2/(1+1/$A1961)+AK1961*( 1/(AH$1017+1+AK1961/AJ1961)-1)/(1+($X$2*AK1961*AI$8)^2), (AK1961^2*AI$8*$X$2+1/($X$2*AI$8*(AH$1017+1+AK1961/AJ1961           )))/(1+($X$2*AK1961*AI$8)^2))),           V_rtHz(AJ1961)/($X$2*AI$8*(AJ1961*AH$1017+AJ1961+AK1961)),V_rtHz(AK1961)*SQRT(Sum_Sq(AJ1961*AI$8*$X$2*AH$1017,1))/($X$2*AI$8*(AJ1961*AH$1017+AJ1961+AK1961))))/SQRT(Sum_Sq(1/(1+$A1961)+$AC$2/$I$2-1/(1+(1+AK1961/AJ1961)/AH$1017),$X$2/$I$2)),IF(AK1962&lt;0,"A",AH1962))</f>
        <v>3.2783747804577458E-5</v>
      </c>
      <c r="AI1961" s="13"/>
      <c r="AJ1961" s="13">
        <f t="shared" si="741"/>
        <v>713.41436691516662</v>
      </c>
      <c r="AK1961" s="12">
        <f t="shared" si="765"/>
        <v>13793533.368473139</v>
      </c>
      <c r="AM1961" s="13">
        <f>IF(AP1961&gt;0,SQRT(Sum_Sq($AI$2,V_rtHz($AH$2)/(1+1/$A1961),V_rtHz($AH$2*$A1961)/(1+$A1961),$AN$2*$AH$2/(1+1/$A1961),$AM$2*SQRT(Sum_Sq(AP1961,1/($X$2*AN$8*(1+AM$1017+AP1961/AO1961))))/SQRT(Sum_Sq($X$2*AP1961*AN$8,1)),                   $AQ$2*SQRT(Sum_Sq($AH$2/(1+1/$A1961)+AP1961*( 1/(AM$1017+1+AP1961/AO1961)-1)/(1+($X$2*AP1961*AN$8)^2), (AP1961^2*AN$8*$X$2+1/($X$2*AN$8*(AM$1017+1+AP1961/AO1961           )))/(1+($X$2*AP1961*AN$8)^2))),           V_rtHz(AO1961)/($X$2*AN$8*(AO1961*AM$1017+AO1961+AP1961)),V_rtHz(AP1961)*SQRT(Sum_Sq(AO1961*AN$8*$X$2*AM$1017,1))/($X$2*AN$8*(AO1961*AM$1017+AO1961+AP1961))))/SQRT(Sum_Sq(1/(1+$A1961)+$AC$2/$I$2-1/(1+(1+AP1961/AO1961)/AM$1017),$X$2/$I$2)),IF(AP1962&lt;0,"A",AM1962))</f>
        <v>5.8280090977386768E-5</v>
      </c>
      <c r="AO1961" s="13">
        <f t="shared" si="742"/>
        <v>713.40148832732177</v>
      </c>
      <c r="AP1961" s="12">
        <f t="shared" si="766"/>
        <v>43619769.851932891</v>
      </c>
      <c r="AR1961" s="13">
        <f t="shared" si="743"/>
        <v>31506.815879885424</v>
      </c>
      <c r="AS1961" s="13">
        <f t="shared" si="744"/>
        <v>0.34465664218175057</v>
      </c>
      <c r="AV1961" s="13"/>
      <c r="AW1961" s="13">
        <f t="shared" si="745"/>
        <v>9963.3300000000036</v>
      </c>
      <c r="AX1961" s="13">
        <f t="shared" si="746"/>
        <v>1.0899000000000041</v>
      </c>
      <c r="AZ1961" s="13"/>
      <c r="BA1961" s="13"/>
      <c r="BB1961" s="13">
        <f t="shared" si="747"/>
        <v>3150.681587988543</v>
      </c>
      <c r="BC1961" s="13">
        <f t="shared" si="748"/>
        <v>3.4465664218175358</v>
      </c>
      <c r="BD1961" s="13"/>
      <c r="BE1961" s="13"/>
      <c r="BG1961" s="13">
        <f t="shared" si="749"/>
        <v>996.3330000000002</v>
      </c>
      <c r="BH1961" s="13">
        <f t="shared" si="750"/>
        <v>10.89900000000015</v>
      </c>
      <c r="BI1961" s="13"/>
      <c r="BL1961" s="13">
        <f t="shared" si="751"/>
        <v>315.06815879885437</v>
      </c>
      <c r="BM1961" s="13">
        <f t="shared" si="752"/>
        <v>34.465664218175149</v>
      </c>
      <c r="BP1961" s="13"/>
      <c r="BQ1961" s="13">
        <f t="shared" si="753"/>
        <v>99.633300000000006</v>
      </c>
      <c r="BR1961" s="13">
        <f t="shared" si="754"/>
        <v>108.99000000000012</v>
      </c>
      <c r="BT1961" s="13"/>
      <c r="BU1961" s="13"/>
      <c r="BV1961" s="13">
        <f t="shared" si="755"/>
        <v>31.506815879885437</v>
      </c>
      <c r="BW1961" s="13">
        <f t="shared" si="756"/>
        <v>344.65664218175368</v>
      </c>
      <c r="CA1961" s="13">
        <f t="shared" si="757"/>
        <v>9.9633299999999991</v>
      </c>
      <c r="CB1961" s="13">
        <f t="shared" si="758"/>
        <v>1089.9000000000055</v>
      </c>
    </row>
    <row r="1962" spans="1:80" x14ac:dyDescent="0.3">
      <c r="A1962" s="13">
        <f t="shared" si="734"/>
        <v>4.8752849010338606</v>
      </c>
      <c r="C1962" s="13">
        <f>IF(F1962&gt;0,SQRT(Sum_Sq($AI$2,V_rtHz($AH$2)/(1+1/$A1962),V_rtHz($AH$2*$A1962)/(1+$A1962),$AN$2*$AH$2/(1+1/$A1962),$AM$2*SQRT(Sum_Sq(F1962,1/($X$2*D$8*(1+C$1017+F1962/E1962))))/SQRT(Sum_Sq($X$2*F1962*D$8,1)),                   $AQ$2*SQRT(Sum_Sq($AH$2/(1+1/$A1962)+F1962*( 1/(C$1017+1+F1962/E1962)-1)/(1+($X$2*F1962*D$8)^2), (F1962^2*D$8*$X$2+1/($X$2*D$8*(C$1017+1+F1962/E1962           )))/(1+($X$2*F1962*D$8)^2))),           V_rtHz(E1962)/($X$2*D$8*(E1962*C$1017+E1962+F1962)),V_rtHz(F1962)*SQRT(Sum_Sq(E1962*D$8*$X$2*C$1017,1))/($X$2*D$8*(E1962*C$1017+E1962+F1962))))/SQRT(Sum_Sq(1/(1+$A1962)+$AC$2/$I$2-1/(1+(1+F1962/E1962)/C$1017),$X$2/$I$2)),IF(F1963&lt;0,"A",C1963))</f>
        <v>2.9046769477318664E-6</v>
      </c>
      <c r="E1962" s="13">
        <f t="shared" si="735"/>
        <v>727.79843623322301</v>
      </c>
      <c r="F1962" s="12">
        <f t="shared" si="759"/>
        <v>13520.920608902084</v>
      </c>
      <c r="H1962" s="13">
        <f>IF(K1962&gt;0,SQRT(Sum_Sq($AI$2,V_rtHz($AH$2)/(1+1/$A1962),V_rtHz($AH$2*$A1962)/(1+$A1962),$AN$2*$AH$2/(1+1/$A1962),$AM$2*SQRT(Sum_Sq(K1962,1/($X$2*I$8*(1+H$1017+K1962/J1962))))/SQRT(Sum_Sq($X$2*K1962*I$8,1)),                   $AQ$2*SQRT(Sum_Sq($AH$2/(1+1/$A1962)+K1962*( 1/(H$1017+1+K1962/J1962)-1)/(1+($X$2*K1962*I$8)^2), (K1962^2*I$8*$X$2+1/($X$2*I$8*(H$1017+1+K1962/J1962           )))/(1+($X$2*K1962*I$8)^2))),           V_rtHz(J1962)/($X$2*I$8*(J1962*H$1017+J1962+K1962)),V_rtHz(K1962)*SQRT(Sum_Sq(J1962*I$8*$X$2*H$1017,1))/($X$2*I$8*(J1962*H$1017+J1962+K1962))))/SQRT(Sum_Sq(1/(1+$A1962)+$AC$2/$I$2-1/(1+(1+K1962/J1962)/H$1017),$X$2/$I$2)),IF(K1963&lt;0,"A",H1963))</f>
        <v>3.2481604227239157E-6</v>
      </c>
      <c r="J1962" s="13">
        <f t="shared" si="736"/>
        <v>714.49543547530993</v>
      </c>
      <c r="K1962" s="12">
        <f t="shared" si="760"/>
        <v>43552.984648758451</v>
      </c>
      <c r="M1962" s="13">
        <f>IF(P1962&gt;0,SQRT(Sum_Sq($AI$2,V_rtHz($AH$2)/(1+1/$A1962),V_rtHz($AH$2*$A1962)/(1+$A1962),$AN$2*$AH$2/(1+1/$A1962),$AM$2*SQRT(Sum_Sq(P1962,1/($X$2*N$8*(1+M$1017+P1962/O1962))))/SQRT(Sum_Sq($X$2*P1962*N$8,1)),                   $AQ$2*SQRT(Sum_Sq($AH$2/(1+1/$A1962)+P1962*( 1/(M$1017+1+P1962/O1962)-1)/(1+($X$2*P1962*N$8)^2), (P1962^2*N$8*$X$2+1/($X$2*N$8*(M$1017+1+P1962/O1962           )))/(1+($X$2*P1962*N$8)^2))),           V_rtHz(O1962)/($X$2*N$8*(O1962*M$1017+O1962+P1962)),V_rtHz(P1962)*SQRT(Sum_Sq(O1962*N$8*$X$2*M$1017,1))/($X$2*N$8*(O1962*M$1017+O1962+P1962))))/SQRT(Sum_Sq(1/(1+$A1962)+$AC$2/$I$2-1/(1+(1+P1962/O1962)/M$1017),$X$2/$I$2)),IF(P1963&lt;0,"A",M1963))</f>
        <v>4.2386016571282619E-6</v>
      </c>
      <c r="O1962" s="13">
        <f t="shared" si="737"/>
        <v>710.43913476049727</v>
      </c>
      <c r="P1962" s="12">
        <f t="shared" si="761"/>
        <v>138512.98998203294</v>
      </c>
      <c r="R1962" s="13">
        <f>IF(U1962&gt;0,SQRT(Sum_Sq($AI$2,V_rtHz($AH$2)/(1+1/$A1962),V_rtHz($AH$2*$A1962)/(1+$A1962),$AN$2*$AH$2/(1+1/$A1962),$AM$2*SQRT(Sum_Sq(U1962,1/($X$2*S$8*(1+R$1017+U1962/T1962))))/SQRT(Sum_Sq($X$2*U1962*S$8,1)),                   $AQ$2*SQRT(Sum_Sq($AH$2/(1+1/$A1962)+U1962*( 1/(R$1017+1+U1962/T1962)-1)/(1+($X$2*U1962*S$8)^2), (U1962^2*S$8*$X$2+1/($X$2*S$8*(R$1017+1+U1962/T1962           )))/(1+($X$2*U1962*S$8)^2))),           V_rtHz(T1962)/($X$2*S$8*(T1962*R$1017+T1962+U1962)),V_rtHz(U1962)*SQRT(Sum_Sq(T1962*S$8*$X$2*R$1017,1))/($X$2*S$8*(T1962*R$1017+T1962+U1962))))/SQRT(Sum_Sq(1/(1+$A1962)+$AC$2/$I$2-1/(1+(1+U1962/T1962)/R$1017),$X$2/$I$2)),IF(U1963&lt;0,"A",R1963))</f>
        <v>6.4525699865231784E-6</v>
      </c>
      <c r="T1962" s="13">
        <f t="shared" si="738"/>
        <v>709.17082596949831</v>
      </c>
      <c r="U1962" s="12">
        <f t="shared" si="762"/>
        <v>438799.89973251615</v>
      </c>
      <c r="X1962" s="13">
        <f>IF(AA1962&gt;0,SQRT(Sum_Sq($AI$2,V_rtHz($AH$2)/(1+1/$A1962),V_rtHz($AH$2*$A1962)/(1+$A1962),$AN$2*$AH$2/(1+1/$A1962),$AM$2*SQRT(Sum_Sq(AA1962,1/($X$2*Y$8*(1+X$1017+AA1962/Z1962))))/SQRT(Sum_Sq($X$2*AA1962*Y$8,1)),                   $AQ$2*SQRT(Sum_Sq($AH$2/(1+1/$A1962)+AA1962*( 1/(X$1017+1+AA1962/Z1962)-1)/(1+($X$2*AA1962*Y$8)^2), (AA1962^2*Y$8*$X$2+1/($X$2*Y$8*(X$1017+1+AA1962/Z1962           )))/(1+($X$2*AA1962*Y$8)^2))),           V_rtHz(Z1962)/($X$2*Y$8*(Z1962*X$1017+Z1962+AA1962)),V_rtHz(AA1962)*SQRT(Sum_Sq(Z1962*Y$8*$X$2*X$1017,1))/($X$2*Y$8*(Z1962*X$1017+Z1962+AA1962))))/SQRT(Sum_Sq(1/(1+$A1962)+$AC$2/$I$2-1/(1+(1+AA1962/Z1962)/X$1017),$X$2/$I$2)),IF(AA1963&lt;0,"A",X1963))</f>
        <v>1.0796596312254491E-5</v>
      </c>
      <c r="Z1962" s="13">
        <f t="shared" si="739"/>
        <v>708.77117276419278</v>
      </c>
      <c r="AA1962" s="12">
        <f t="shared" si="763"/>
        <v>1388389.5471107729</v>
      </c>
      <c r="AC1962" s="13">
        <f>IF(AF1962&gt;0,SQRT(Sum_Sq($AI$2,V_rtHz($AH$2)/(1+1/$A1962),V_rtHz($AH$2*$A1962)/(1+$A1962),$AN$2*$AH$2/(1+1/$A1962),$AM$2*SQRT(Sum_Sq(AF1962,1/($X$2*AD$8*(1+AC$1017+AF1962/AE1962))))/SQRT(Sum_Sq($X$2*AF1962*AD$8,1)),                   $AQ$2*SQRT(Sum_Sq($AH$2/(1+1/$A1962)+AF1962*( 1/(AC$1017+1+AF1962/AE1962)-1)/(1+($X$2*AF1962*AD$8)^2), (AF1962^2*AD$8*$X$2+1/($X$2*AD$8*(AC$1017+1+AF1962/AE1962           )))/(1+($X$2*AF1962*AD$8)^2))),           V_rtHz(AE1962)/($X$2*AD$8*(AE1962*AC$1017+AE1962+AF1962)),V_rtHz(AF1962)*SQRT(Sum_Sq(AE1962*AD$8*$X$2*AC$1017,1))/($X$2*AD$8*(AE1962*AC$1017+AE1962+AF1962))))/SQRT(Sum_Sq(1/(1+$A1962)+$AC$2/$I$2-1/(1+(1+AF1962/AE1962)/AC$1017),$X$2/$I$2)),IF(AF1963&lt;0,"A",AC1963))</f>
        <v>1.8805738503973042E-5</v>
      </c>
      <c r="AE1962" s="13">
        <f t="shared" si="740"/>
        <v>708.64493284548962</v>
      </c>
      <c r="AF1962" s="12">
        <f t="shared" si="764"/>
        <v>4391255.3791800141</v>
      </c>
      <c r="AG1962" s="13"/>
      <c r="AH1962" s="13">
        <f>IF(AK1962&gt;0,SQRT(Sum_Sq($AI$2,V_rtHz($AH$2)/(1+1/$A1962),V_rtHz($AH$2*$A1962)/(1+$A1962),$AN$2*$AH$2/(1+1/$A1962),$AM$2*SQRT(Sum_Sq(AK1962,1/($X$2*AI$8*(1+AH$1017+AK1962/AJ1962))))/SQRT(Sum_Sq($X$2*AK1962*AI$8,1)),                   $AQ$2*SQRT(Sum_Sq($AH$2/(1+1/$A1962)+AK1962*( 1/(AH$1017+1+AK1962/AJ1962)-1)/(1+($X$2*AK1962*AI$8)^2), (AK1962^2*AI$8*$X$2+1/($X$2*AI$8*(AH$1017+1+AK1962/AJ1962           )))/(1+($X$2*AK1962*AI$8)^2))),           V_rtHz(AJ1962)/($X$2*AI$8*(AJ1962*AH$1017+AJ1962+AK1962)),V_rtHz(AK1962)*SQRT(Sum_Sq(AJ1962*AI$8*$X$2*AH$1017,1))/($X$2*AI$8*(AJ1962*AH$1017+AJ1962+AK1962))))/SQRT(Sum_Sq(1/(1+$A1962)+$AC$2/$I$2-1/(1+(1+AK1962/AJ1962)/AH$1017),$X$2/$I$2)),IF(AK1963&lt;0,"A",AH1963))</f>
        <v>3.3234946293981943E-5</v>
      </c>
      <c r="AI1962" s="13"/>
      <c r="AJ1962" s="13">
        <f t="shared" si="741"/>
        <v>708.60502641117989</v>
      </c>
      <c r="AK1962" s="12">
        <f t="shared" si="765"/>
        <v>13887150.822837057</v>
      </c>
      <c r="AM1962" s="13">
        <f>IF(AP1962&gt;0,SQRT(Sum_Sq($AI$2,V_rtHz($AH$2)/(1+1/$A1962),V_rtHz($AH$2*$A1962)/(1+$A1962),$AN$2*$AH$2/(1+1/$A1962),$AM$2*SQRT(Sum_Sq(AP1962,1/($X$2*AN$8*(1+AM$1017+AP1962/AO1962))))/SQRT(Sum_Sq($X$2*AP1962*AN$8,1)),                   $AQ$2*SQRT(Sum_Sq($AH$2/(1+1/$A1962)+AP1962*( 1/(AM$1017+1+AP1962/AO1962)-1)/(1+($X$2*AP1962*AN$8)^2), (AP1962^2*AN$8*$X$2+1/($X$2*AN$8*(AM$1017+1+AP1962/AO1962           )))/(1+($X$2*AP1962*AN$8)^2))),           V_rtHz(AO1962)/($X$2*AN$8*(AO1962*AM$1017+AO1962+AP1962)),V_rtHz(AP1962)*SQRT(Sum_Sq(AO1962*AN$8*$X$2*AM$1017,1))/($X$2*AN$8*(AO1962*AM$1017+AO1962+AP1962))))/SQRT(Sum_Sq(1/(1+$A1962)+$AC$2/$I$2-1/(1+(1+AP1962/AO1962)/AM$1017),$X$2/$I$2)),IF(AP1963&lt;0,"A",AM1963))</f>
        <v>5.9082188031172454E-5</v>
      </c>
      <c r="AO1962" s="13">
        <f t="shared" si="742"/>
        <v>708.59240830132489</v>
      </c>
      <c r="AP1962" s="12">
        <f t="shared" si="766"/>
        <v>43915808.818023972</v>
      </c>
      <c r="AR1962" s="13">
        <f t="shared" si="743"/>
        <v>31506.815879885424</v>
      </c>
      <c r="AS1962" s="13">
        <f t="shared" si="744"/>
        <v>0.34465664218175496</v>
      </c>
      <c r="AV1962" s="13"/>
      <c r="AW1962" s="13">
        <f t="shared" si="745"/>
        <v>9963.3300000000036</v>
      </c>
      <c r="AX1962" s="13">
        <f t="shared" si="746"/>
        <v>1.089899999999993</v>
      </c>
      <c r="AZ1962" s="13"/>
      <c r="BA1962" s="13"/>
      <c r="BB1962" s="13">
        <f t="shared" si="747"/>
        <v>3150.681587988543</v>
      </c>
      <c r="BC1962" s="13">
        <f t="shared" si="748"/>
        <v>3.4465664218174945</v>
      </c>
      <c r="BD1962" s="13"/>
      <c r="BE1962" s="13"/>
      <c r="BG1962" s="13">
        <f t="shared" si="749"/>
        <v>996.3330000000002</v>
      </c>
      <c r="BH1962" s="13">
        <f t="shared" si="750"/>
        <v>10.899000000000047</v>
      </c>
      <c r="BI1962" s="13"/>
      <c r="BL1962" s="13">
        <f t="shared" si="751"/>
        <v>315.06815879885437</v>
      </c>
      <c r="BM1962" s="13">
        <f t="shared" si="752"/>
        <v>34.465664218175327</v>
      </c>
      <c r="BP1962" s="13"/>
      <c r="BQ1962" s="13">
        <f t="shared" si="753"/>
        <v>99.633300000000006</v>
      </c>
      <c r="BR1962" s="13">
        <f t="shared" si="754"/>
        <v>108.99000000000186</v>
      </c>
      <c r="BT1962" s="13"/>
      <c r="BU1962" s="13"/>
      <c r="BV1962" s="13">
        <f t="shared" si="755"/>
        <v>31.50681587988543</v>
      </c>
      <c r="BW1962" s="13">
        <f t="shared" si="756"/>
        <v>344.65664218175584</v>
      </c>
      <c r="CA1962" s="13">
        <f t="shared" si="757"/>
        <v>9.9633299999999991</v>
      </c>
      <c r="CB1962" s="13">
        <f t="shared" si="758"/>
        <v>1089.900000000011</v>
      </c>
    </row>
    <row r="1963" spans="1:80" x14ac:dyDescent="0.3">
      <c r="A1963" s="13">
        <f t="shared" si="734"/>
        <v>4.9431068698683545</v>
      </c>
      <c r="C1963" s="13">
        <f>IF(F1963&gt;0,SQRT(Sum_Sq($AI$2,V_rtHz($AH$2)/(1+1/$A1963),V_rtHz($AH$2*$A1963)/(1+$A1963),$AN$2*$AH$2/(1+1/$A1963),$AM$2*SQRT(Sum_Sq(F1963,1/($X$2*D$8*(1+C$1017+F1963/E1963))))/SQRT(Sum_Sq($X$2*F1963*D$8,1)),                   $AQ$2*SQRT(Sum_Sq($AH$2/(1+1/$A1963)+F1963*( 1/(C$1017+1+F1963/E1963)-1)/(1+($X$2*F1963*D$8)^2), (F1963^2*D$8*$X$2+1/($X$2*D$8*(C$1017+1+F1963/E1963           )))/(1+($X$2*F1963*D$8)^2))),           V_rtHz(E1963)/($X$2*D$8*(E1963*C$1017+E1963+F1963)),V_rtHz(F1963)*SQRT(Sum_Sq(E1963*D$8*$X$2*C$1017,1))/($X$2*D$8*(E1963*C$1017+E1963+F1963))))/SQRT(Sum_Sq(1/(1+$A1963)+$AC$2/$I$2-1/(1+(1+F1963/E1963)/C$1017),$X$2/$I$2)),IF(F1964&lt;0,"A",C1964))</f>
        <v>2.9512430448072068E-6</v>
      </c>
      <c r="E1963" s="13">
        <f t="shared" si="735"/>
        <v>722.62200549894123</v>
      </c>
      <c r="F1963" s="12">
        <f t="shared" si="759"/>
        <v>13617.776376458425</v>
      </c>
      <c r="H1963" s="13">
        <f>IF(K1963&gt;0,SQRT(Sum_Sq($AI$2,V_rtHz($AH$2)/(1+1/$A1963),V_rtHz($AH$2*$A1963)/(1+$A1963),$AN$2*$AH$2/(1+1/$A1963),$AM$2*SQRT(Sum_Sq(K1963,1/($X$2*I$8*(1+H$1017+K1963/J1963))))/SQRT(Sum_Sq($X$2*K1963*I$8,1)),                   $AQ$2*SQRT(Sum_Sq($AH$2/(1+1/$A1963)+K1963*( 1/(H$1017+1+K1963/J1963)-1)/(1+($X$2*K1963*I$8)^2), (K1963^2*I$8*$X$2+1/($X$2*I$8*(H$1017+1+K1963/J1963           )))/(1+($X$2*K1963*I$8)^2))),           V_rtHz(J1963)/($X$2*I$8*(J1963*H$1017+J1963+K1963)),V_rtHz(K1963)*SQRT(Sum_Sq(J1963*I$8*$X$2*H$1017,1))/($X$2*I$8*(J1963*H$1017+J1963+K1963))))/SQRT(Sum_Sq(1/(1+$A1963)+$AC$2/$I$2-1/(1+(1+K1963/J1963)/H$1017),$X$2/$I$2)),IF(K1964&lt;0,"A",H1964))</f>
        <v>3.2991147426333721E-6</v>
      </c>
      <c r="J1963" s="13">
        <f t="shared" si="736"/>
        <v>709.59768122575406</v>
      </c>
      <c r="K1963" s="12">
        <f t="shared" si="760"/>
        <v>43853.594164950533</v>
      </c>
      <c r="M1963" s="13">
        <f>IF(P1963&gt;0,SQRT(Sum_Sq($AI$2,V_rtHz($AH$2)/(1+1/$A1963),V_rtHz($AH$2*$A1963)/(1+$A1963),$AN$2*$AH$2/(1+1/$A1963),$AM$2*SQRT(Sum_Sq(P1963,1/($X$2*N$8*(1+M$1017+P1963/O1963))))/SQRT(Sum_Sq($X$2*P1963*N$8,1)),                   $AQ$2*SQRT(Sum_Sq($AH$2/(1+1/$A1963)+P1963*( 1/(M$1017+1+P1963/O1963)-1)/(1+($X$2*P1963*N$8)^2), (P1963^2*N$8*$X$2+1/($X$2*N$8*(M$1017+1+P1963/O1963           )))/(1+($X$2*P1963*N$8)^2))),           V_rtHz(O1963)/($X$2*N$8*(O1963*M$1017+O1963+P1963)),V_rtHz(P1963)*SQRT(Sum_Sq(O1963*N$8*$X$2*M$1017,1))/($X$2*N$8*(O1963*M$1017+O1963+P1963))))/SQRT(Sum_Sq(1/(1+$A1963)+$AC$2/$I$2-1/(1+(1+P1963/O1963)/M$1017),$X$2/$I$2)),IF(P1964&lt;0,"A",M1964))</f>
        <v>4.301827749742442E-6</v>
      </c>
      <c r="O1963" s="13">
        <f t="shared" si="737"/>
        <v>705.62432540567795</v>
      </c>
      <c r="P1963" s="12">
        <f t="shared" si="761"/>
        <v>139458.12979073508</v>
      </c>
      <c r="R1963" s="13">
        <f>IF(U1963&gt;0,SQRT(Sum_Sq($AI$2,V_rtHz($AH$2)/(1+1/$A1963),V_rtHz($AH$2*$A1963)/(1+$A1963),$AN$2*$AH$2/(1+1/$A1963),$AM$2*SQRT(Sum_Sq(U1963,1/($X$2*S$8*(1+R$1017+U1963/T1963))))/SQRT(Sum_Sq($X$2*U1963*S$8,1)),                   $AQ$2*SQRT(Sum_Sq($AH$2/(1+1/$A1963)+U1963*( 1/(R$1017+1+U1963/T1963)-1)/(1+($X$2*U1963*S$8)^2), (U1963^2*S$8*$X$2+1/($X$2*S$8*(R$1017+1+U1963/T1963           )))/(1+($X$2*U1963*S$8)^2))),           V_rtHz(T1963)/($X$2*S$8*(T1963*R$1017+T1963+U1963)),V_rtHz(U1963)*SQRT(Sum_Sq(T1963*S$8*$X$2*R$1017,1))/($X$2*S$8*(T1963*R$1017+T1963+U1963))))/SQRT(Sum_Sq(1/(1+$A1963)+$AC$2/$I$2-1/(1+(1+U1963/T1963)/R$1017),$X$2/$I$2)),IF(U1964&lt;0,"A",R1964))</f>
        <v>6.5446574802210088E-6</v>
      </c>
      <c r="T1963" s="13">
        <f t="shared" si="738"/>
        <v>704.38175863950119</v>
      </c>
      <c r="U1963" s="12">
        <f t="shared" si="762"/>
        <v>441783.28514595143</v>
      </c>
      <c r="X1963" s="13">
        <f>IF(AA1963&gt;0,SQRT(Sum_Sq($AI$2,V_rtHz($AH$2)/(1+1/$A1963),V_rtHz($AH$2*$A1963)/(1+$A1963),$AN$2*$AH$2/(1+1/$A1963),$AM$2*SQRT(Sum_Sq(AA1963,1/($X$2*Y$8*(1+X$1017+AA1963/Z1963))))/SQRT(Sum_Sq($X$2*AA1963*Y$8,1)),                   $AQ$2*SQRT(Sum_Sq($AH$2/(1+1/$A1963)+AA1963*( 1/(X$1017+1+AA1963/Z1963)-1)/(1+($X$2*AA1963*Y$8)^2), (AA1963^2*Y$8*$X$2+1/($X$2*Y$8*(X$1017+1+AA1963/Z1963           )))/(1+($X$2*AA1963*Y$8)^2))),           V_rtHz(Z1963)/($X$2*Y$8*(Z1963*X$1017+Z1963+AA1963)),V_rtHz(AA1963)*SQRT(Sum_Sq(Z1963*Y$8*$X$2*X$1017,1))/($X$2*Y$8*(Z1963*X$1017+Z1963+AA1963))))/SQRT(Sum_Sq(1/(1+$A1963)+$AC$2/$I$2-1/(1+(1+AA1963/Z1963)/X$1017),$X$2/$I$2)),IF(AA1964&lt;0,"A",X1964))</f>
        <v>1.094725698153262E-5</v>
      </c>
      <c r="Z1963" s="13">
        <f t="shared" si="739"/>
        <v>703.99019794252149</v>
      </c>
      <c r="AA1963" s="12">
        <f t="shared" si="763"/>
        <v>1397818.4503636986</v>
      </c>
      <c r="AC1963" s="13">
        <f>IF(AF1963&gt;0,SQRT(Sum_Sq($AI$2,V_rtHz($AH$2)/(1+1/$A1963),V_rtHz($AH$2*$A1963)/(1+$A1963),$AN$2*$AH$2/(1+1/$A1963),$AM$2*SQRT(Sum_Sq(AF1963,1/($X$2*AD$8*(1+AC$1017+AF1963/AE1963))))/SQRT(Sum_Sq($X$2*AF1963*AD$8,1)),                   $AQ$2*SQRT(Sum_Sq($AH$2/(1+1/$A1963)+AF1963*( 1/(AC$1017+1+AF1963/AE1963)-1)/(1+($X$2*AF1963*AD$8)^2), (AF1963^2*AD$8*$X$2+1/($X$2*AD$8*(AC$1017+1+AF1963/AE1963           )))/(1+($X$2*AF1963*AD$8)^2))),           V_rtHz(AE1963)/($X$2*AD$8*(AE1963*AC$1017+AE1963+AF1963)),V_rtHz(AF1963)*SQRT(Sum_Sq(AE1963*AD$8*$X$2*AC$1017,1))/($X$2*AD$8*(AE1963*AC$1017+AE1963+AF1963))))/SQRT(Sum_Sq(1/(1+$A1963)+$AC$2/$I$2-1/(1+(1+AF1963/AE1963)/AC$1017),$X$2/$I$2)),IF(AF1964&lt;0,"A",AC1964))</f>
        <v>1.9065958020956952E-5</v>
      </c>
      <c r="AE1963" s="13">
        <f t="shared" si="740"/>
        <v>703.86651234444855</v>
      </c>
      <c r="AF1963" s="12">
        <f t="shared" si="764"/>
        <v>4421066.8055814346</v>
      </c>
      <c r="AG1963" s="13"/>
      <c r="AH1963" s="13">
        <f>IF(AK1963&gt;0,SQRT(Sum_Sq($AI$2,V_rtHz($AH$2)/(1+1/$A1963),V_rtHz($AH$2*$A1963)/(1+$A1963),$AN$2*$AH$2/(1+1/$A1963),$AM$2*SQRT(Sum_Sq(AK1963,1/($X$2*AI$8*(1+AH$1017+AK1963/AJ1963))))/SQRT(Sum_Sq($X$2*AK1963*AI$8,1)),                   $AQ$2*SQRT(Sum_Sq($AH$2/(1+1/$A1963)+AK1963*( 1/(AH$1017+1+AK1963/AJ1963)-1)/(1+($X$2*AK1963*AI$8)^2), (AK1963^2*AI$8*$X$2+1/($X$2*AI$8*(AH$1017+1+AK1963/AJ1963           )))/(1+($X$2*AK1963*AI$8)^2))),           V_rtHz(AJ1963)/($X$2*AI$8*(AJ1963*AH$1017+AJ1963+AK1963)),V_rtHz(AK1963)*SQRT(Sum_Sq(AJ1963*AI$8*$X$2*AH$1017,1))/($X$2*AI$8*(AJ1963*AH$1017+AJ1963+AK1963))))/SQRT(Sum_Sq(1/(1+$A1963)+$AC$2/$I$2-1/(1+(1+AK1963/AJ1963)/AH$1017),$X$2/$I$2)),IF(AK1964&lt;0,"A",AH1964))</f>
        <v>3.3693642860405165E-5</v>
      </c>
      <c r="AI1963" s="13"/>
      <c r="AJ1963" s="13">
        <f t="shared" si="741"/>
        <v>703.82741318261412</v>
      </c>
      <c r="AK1963" s="12">
        <f t="shared" si="765"/>
        <v>13981417.448767779</v>
      </c>
      <c r="AM1963" s="13">
        <f>IF(AP1963&gt;0,SQRT(Sum_Sq($AI$2,V_rtHz($AH$2)/(1+1/$A1963),V_rtHz($AH$2*$A1963)/(1+$A1963),$AN$2*$AH$2/(1+1/$A1963),$AM$2*SQRT(Sum_Sq(AP1963,1/($X$2*AN$8*(1+AM$1017+AP1963/AO1963))))/SQRT(Sum_Sq($X$2*AP1963*AN$8,1)),                   $AQ$2*SQRT(Sum_Sq($AH$2/(1+1/$A1963)+AP1963*( 1/(AM$1017+1+AP1963/AO1963)-1)/(1+($X$2*AP1963*AN$8)^2), (AP1963^2*AN$8*$X$2+1/($X$2*AN$8*(AM$1017+1+AP1963/AO1963           )))/(1+($X$2*AP1963*AN$8)^2))),           V_rtHz(AO1963)/($X$2*AN$8*(AO1963*AM$1017+AO1963+AP1963)),V_rtHz(AP1963)*SQRT(Sum_Sq(AO1963*AN$8*$X$2*AM$1017,1))/($X$2*AN$8*(AO1963*AM$1017+AO1963+AP1963))))/SQRT(Sum_Sq(1/(1+$A1963)+$AC$2/$I$2-1/(1+(1+AP1963/AO1963)/AM$1017),$X$2/$I$2)),IF(AP1964&lt;0,"A",AM1964))</f>
        <v>5.9897613488219101E-5</v>
      </c>
      <c r="AO1963" s="13">
        <f t="shared" si="742"/>
        <v>703.81505030729556</v>
      </c>
      <c r="AP1963" s="12">
        <f t="shared" si="766"/>
        <v>44213900.682114467</v>
      </c>
      <c r="AR1963" s="13">
        <f t="shared" si="743"/>
        <v>31506.815879885424</v>
      </c>
      <c r="AS1963" s="13">
        <f t="shared" si="744"/>
        <v>0.34465664218175057</v>
      </c>
      <c r="AV1963" s="13"/>
      <c r="AW1963" s="13">
        <f t="shared" si="745"/>
        <v>9963.3300000000036</v>
      </c>
      <c r="AX1963" s="13">
        <f t="shared" si="746"/>
        <v>1.0899000000000041</v>
      </c>
      <c r="AZ1963" s="13"/>
      <c r="BA1963" s="13"/>
      <c r="BB1963" s="13">
        <f t="shared" si="747"/>
        <v>3150.681587988543</v>
      </c>
      <c r="BC1963" s="13">
        <f t="shared" si="748"/>
        <v>3.4465664218174807</v>
      </c>
      <c r="BD1963" s="13"/>
      <c r="BE1963" s="13"/>
      <c r="BG1963" s="13">
        <f t="shared" si="749"/>
        <v>996.3330000000002</v>
      </c>
      <c r="BH1963" s="13">
        <f t="shared" si="750"/>
        <v>10.899000000000219</v>
      </c>
      <c r="BI1963" s="13"/>
      <c r="BL1963" s="13">
        <f t="shared" si="751"/>
        <v>315.06815879885437</v>
      </c>
      <c r="BM1963" s="13">
        <f t="shared" si="752"/>
        <v>34.465664218175327</v>
      </c>
      <c r="BP1963" s="13"/>
      <c r="BQ1963" s="13">
        <f t="shared" si="753"/>
        <v>99.633300000000006</v>
      </c>
      <c r="BR1963" s="13">
        <f t="shared" si="754"/>
        <v>108.99000000000056</v>
      </c>
      <c r="BT1963" s="13"/>
      <c r="BU1963" s="13"/>
      <c r="BV1963" s="13">
        <f t="shared" si="755"/>
        <v>31.50681587988543</v>
      </c>
      <c r="BW1963" s="13">
        <f t="shared" si="756"/>
        <v>344.65664218175368</v>
      </c>
      <c r="CA1963" s="13">
        <f t="shared" si="757"/>
        <v>9.9633299999999991</v>
      </c>
      <c r="CB1963" s="13">
        <f t="shared" si="758"/>
        <v>1089.900000000011</v>
      </c>
    </row>
    <row r="1964" spans="1:80" x14ac:dyDescent="0.3">
      <c r="A1964" s="13">
        <f t="shared" si="734"/>
        <v>5.0118723362727176</v>
      </c>
      <c r="C1964" s="13">
        <f>IF(F1964&gt;0,SQRT(Sum_Sq($AI$2,V_rtHz($AH$2)/(1+1/$A1964),V_rtHz($AH$2*$A1964)/(1+$A1964),$AN$2*$AH$2/(1+1/$A1964),$AM$2*SQRT(Sum_Sq(F1964,1/($X$2*D$8*(1+C$1017+F1964/E1964))))/SQRT(Sum_Sq($X$2*F1964*D$8,1)),                   $AQ$2*SQRT(Sum_Sq($AH$2/(1+1/$A1964)+F1964*( 1/(C$1017+1+F1964/E1964)-1)/(1+($X$2*F1964*D$8)^2), (F1964^2*D$8*$X$2+1/($X$2*D$8*(C$1017+1+F1964/E1964           )))/(1+($X$2*F1964*D$8)^2))),           V_rtHz(E1964)/($X$2*D$8*(E1964*C$1017+E1964+F1964)),V_rtHz(F1964)*SQRT(Sum_Sq(E1964*D$8*$X$2*C$1017,1))/($X$2*D$8*(E1964*C$1017+E1964+F1964))))/SQRT(Sum_Sq(1/(1+$A1964)+$AC$2/$I$2-1/(1+(1+F1964/E1964)/C$1017),$X$2/$I$2)),IF(F1965&lt;0,"A",C1965))</f>
        <v>2.9987029203265585E-6</v>
      </c>
      <c r="E1964" s="13">
        <f t="shared" si="735"/>
        <v>717.48550008182076</v>
      </c>
      <c r="F1964" s="12">
        <f t="shared" si="759"/>
        <v>13715.266544718048</v>
      </c>
      <c r="H1964" s="13">
        <f>IF(K1964&gt;0,SQRT(Sum_Sq($AI$2,V_rtHz($AH$2)/(1+1/$A1964),V_rtHz($AH$2*$A1964)/(1+$A1964),$AN$2*$AH$2/(1+1/$A1964),$AM$2*SQRT(Sum_Sq(K1964,1/($X$2*I$8*(1+H$1017+K1964/J1964))))/SQRT(Sum_Sq($X$2*K1964*I$8,1)),                   $AQ$2*SQRT(Sum_Sq($AH$2/(1+1/$A1964)+K1964*( 1/(H$1017+1+K1964/J1964)-1)/(1+($X$2*K1964*I$8)^2), (K1964^2*I$8*$X$2+1/($X$2*I$8*(H$1017+1+K1964/J1964           )))/(1+($X$2*K1964*I$8)^2))),           V_rtHz(J1964)/($X$2*I$8*(J1964*H$1017+J1964+K1964)),V_rtHz(K1964)*SQRT(Sum_Sq(J1964*I$8*$X$2*H$1017,1))/($X$2*I$8*(J1964*H$1017+J1964+K1964))))/SQRT(Sum_Sq(1/(1+$A1964)+$AC$2/$I$2-1/(1+(1+K1964/J1964)/H$1017),$X$2/$I$2)),IF(K1965&lt;0,"A",H1965))</f>
        <v>3.3510240458227998E-6</v>
      </c>
      <c r="J1964" s="13">
        <f t="shared" si="736"/>
        <v>704.73390693607473</v>
      </c>
      <c r="K1964" s="12">
        <f t="shared" si="760"/>
        <v>44156.253057491747</v>
      </c>
      <c r="M1964" s="13">
        <f>IF(P1964&gt;0,SQRT(Sum_Sq($AI$2,V_rtHz($AH$2)/(1+1/$A1964),V_rtHz($AH$2*$A1964)/(1+$A1964),$AN$2*$AH$2/(1+1/$A1964),$AM$2*SQRT(Sum_Sq(P1964,1/($X$2*N$8*(1+M$1017+P1964/O1964))))/SQRT(Sum_Sq($X$2*P1964*N$8,1)),                   $AQ$2*SQRT(Sum_Sq($AH$2/(1+1/$A1964)+P1964*( 1/(M$1017+1+P1964/O1964)-1)/(1+($X$2*P1964*N$8)^2), (P1964^2*N$8*$X$2+1/($X$2*N$8*(M$1017+1+P1964/O1964           )))/(1+($X$2*P1964*N$8)^2))),           V_rtHz(O1964)/($X$2*N$8*(O1964*M$1017+O1964+P1964)),V_rtHz(P1964)*SQRT(Sum_Sq(O1964*N$8*$X$2*M$1017,1))/($X$2*N$8*(O1964*M$1017+O1964+P1964))))/SQRT(Sum_Sq(1/(1+$A1964)+$AC$2/$I$2-1/(1+(1+P1964/O1964)/M$1017),$X$2/$I$2)),IF(P1965&lt;0,"A",M1965))</f>
        <v>4.3661904054128596E-6</v>
      </c>
      <c r="O1964" s="13">
        <f t="shared" si="737"/>
        <v>700.84179563326472</v>
      </c>
      <c r="P1964" s="12">
        <f t="shared" si="761"/>
        <v>140409.78915506651</v>
      </c>
      <c r="R1964" s="13">
        <f>IF(U1964&gt;0,SQRT(Sum_Sq($AI$2,V_rtHz($AH$2)/(1+1/$A1964),V_rtHz($AH$2*$A1964)/(1+$A1964),$AN$2*$AH$2/(1+1/$A1964),$AM$2*SQRT(Sum_Sq(U1964,1/($X$2*S$8*(1+R$1017+U1964/T1964))))/SQRT(Sum_Sq($X$2*U1964*S$8,1)),                   $AQ$2*SQRT(Sum_Sq($AH$2/(1+1/$A1964)+U1964*( 1/(R$1017+1+U1964/T1964)-1)/(1+($X$2*U1964*S$8)^2), (U1964^2*S$8*$X$2+1/($X$2*S$8*(R$1017+1+U1964/T1964           )))/(1+($X$2*U1964*S$8)^2))),           V_rtHz(T1964)/($X$2*S$8*(T1964*R$1017+T1964+U1964)),V_rtHz(U1964)*SQRT(Sum_Sq(T1964*S$8*$X$2*R$1017,1))/($X$2*S$8*(T1964*R$1017+T1964+U1964))))/SQRT(Sum_Sq(1/(1+$A1964)+$AC$2/$I$2-1/(1+(1+U1964/T1964)/R$1017),$X$2/$I$2)),IF(U1965&lt;0,"A",R1965))</f>
        <v>6.6383321417748251E-6</v>
      </c>
      <c r="T1964" s="13">
        <f t="shared" si="738"/>
        <v>699.6244496928789</v>
      </c>
      <c r="U1964" s="12">
        <f t="shared" si="762"/>
        <v>444787.32477866532</v>
      </c>
      <c r="X1964" s="13">
        <f>IF(AA1964&gt;0,SQRT(Sum_Sq($AI$2,V_rtHz($AH$2)/(1+1/$A1964),V_rtHz($AH$2*$A1964)/(1+$A1964),$AN$2*$AH$2/(1+1/$A1964),$AM$2*SQRT(Sum_Sq(AA1964,1/($X$2*Y$8*(1+X$1017+AA1964/Z1964))))/SQRT(Sum_Sq($X$2*AA1964*Y$8,1)),                   $AQ$2*SQRT(Sum_Sq($AH$2/(1+1/$A1964)+AA1964*( 1/(X$1017+1+AA1964/Z1964)-1)/(1+($X$2*AA1964*Y$8)^2), (AA1964^2*Y$8*$X$2+1/($X$2*Y$8*(X$1017+1+AA1964/Z1964           )))/(1+($X$2*AA1964*Y$8)^2))),           V_rtHz(Z1964)/($X$2*Y$8*(Z1964*X$1017+Z1964+AA1964)),V_rtHz(AA1964)*SQRT(Sum_Sq(Z1964*Y$8*$X$2*X$1017,1))/($X$2*Y$8*(Z1964*X$1017+Z1964+AA1964))))/SQRT(Sum_Sq(1/(1+$A1964)+$AC$2/$I$2-1/(1+(1+AA1964/Z1964)/X$1017),$X$2/$I$2)),IF(AA1965&lt;0,"A",X1965))</f>
        <v>1.1100452868706066E-5</v>
      </c>
      <c r="Z1964" s="13">
        <f t="shared" si="739"/>
        <v>699.24081829452359</v>
      </c>
      <c r="AA1964" s="12">
        <f t="shared" si="763"/>
        <v>1407312.7051698547</v>
      </c>
      <c r="AC1964" s="13">
        <f>IF(AF1964&gt;0,SQRT(Sum_Sq($AI$2,V_rtHz($AH$2)/(1+1/$A1964),V_rtHz($AH$2*$A1964)/(1+$A1964),$AN$2*$AH$2/(1+1/$A1964),$AM$2*SQRT(Sum_Sq(AF1964,1/($X$2*AD$8*(1+AC$1017+AF1964/AE1964))))/SQRT(Sum_Sq($X$2*AF1964*AD$8,1)),                   $AQ$2*SQRT(Sum_Sq($AH$2/(1+1/$A1964)+AF1964*( 1/(AC$1017+1+AF1964/AE1964)-1)/(1+($X$2*AF1964*AD$8)^2), (AF1964^2*AD$8*$X$2+1/($X$2*AD$8*(AC$1017+1+AF1964/AE1964           )))/(1+($X$2*AF1964*AD$8)^2))),           V_rtHz(AE1964)/($X$2*AD$8*(AE1964*AC$1017+AE1964+AF1964)),V_rtHz(AF1964)*SQRT(Sum_Sq(AE1964*AD$8*$X$2*AC$1017,1))/($X$2*AD$8*(AE1964*AC$1017+AE1964+AF1964))))/SQRT(Sum_Sq(1/(1+$A1964)+$AC$2/$I$2-1/(1+(1+AF1964/AE1964)/AC$1017),$X$2/$I$2)),IF(AF1965&lt;0,"A",AC1965))</f>
        <v>1.9330514921803787E-5</v>
      </c>
      <c r="AE1964" s="13">
        <f t="shared" si="740"/>
        <v>699.11963556510887</v>
      </c>
      <c r="AF1964" s="12">
        <f t="shared" si="764"/>
        <v>4451084.9287920073</v>
      </c>
      <c r="AG1964" s="13"/>
      <c r="AH1964" s="13">
        <f>IF(AK1964&gt;0,SQRT(Sum_Sq($AI$2,V_rtHz($AH$2)/(1+1/$A1964),V_rtHz($AH$2*$A1964)/(1+$A1964),$AN$2*$AH$2/(1+1/$A1964),$AM$2*SQRT(Sum_Sq(AK1964,1/($X$2*AI$8*(1+AH$1017+AK1964/AJ1964))))/SQRT(Sum_Sq($X$2*AK1964*AI$8,1)),                   $AQ$2*SQRT(Sum_Sq($AH$2/(1+1/$A1964)+AK1964*( 1/(AH$1017+1+AK1964/AJ1964)-1)/(1+($X$2*AK1964*AI$8)^2), (AK1964^2*AI$8*$X$2+1/($X$2*AI$8*(AH$1017+1+AK1964/AJ1964           )))/(1+($X$2*AK1964*AI$8)^2))),           V_rtHz(AJ1964)/($X$2*AI$8*(AJ1964*AH$1017+AJ1964+AK1964)),V_rtHz(AK1964)*SQRT(Sum_Sq(AJ1964*AI$8*$X$2*AH$1017,1))/($X$2*AI$8*(AJ1964*AH$1017+AJ1964+AK1964))))/SQRT(Sum_Sq(1/(1+$A1964)+$AC$2/$I$2-1/(1+(1+AK1964/AJ1964)/AH$1017),$X$2/$I$2)),IF(AK1965&lt;0,"A",AH1965))</f>
        <v>3.4159962326255056E-5</v>
      </c>
      <c r="AI1964" s="13"/>
      <c r="AJ1964" s="13">
        <f t="shared" si="741"/>
        <v>699.08132742111275</v>
      </c>
      <c r="AK1964" s="12">
        <f t="shared" si="765"/>
        <v>14076337.744413484</v>
      </c>
      <c r="AM1964" s="13">
        <f>IF(AP1964&gt;0,SQRT(Sum_Sq($AI$2,V_rtHz($AH$2)/(1+1/$A1964),V_rtHz($AH$2*$A1964)/(1+$A1964),$AN$2*$AH$2/(1+1/$A1964),$AM$2*SQRT(Sum_Sq(AP1964,1/($X$2*AN$8*(1+AM$1017+AP1964/AO1964))))/SQRT(Sum_Sq($X$2*AP1964*AN$8,1)),                   $AQ$2*SQRT(Sum_Sq($AH$2/(1+1/$A1964)+AP1964*( 1/(AM$1017+1+AP1964/AO1964)-1)/(1+($X$2*AP1964*AN$8)^2), (AP1964^2*AN$8*$X$2+1/($X$2*AN$8*(AM$1017+1+AP1964/AO1964           )))/(1+($X$2*AP1964*AN$8)^2))),           V_rtHz(AO1964)/($X$2*AN$8*(AO1964*AM$1017+AO1964+AP1964)),V_rtHz(AP1964)*SQRT(Sum_Sq(AO1964*AN$8*$X$2*AM$1017,1))/($X$2*AN$8*(AO1964*AM$1017+AO1964+AP1964))))/SQRT(Sum_Sq(1/(1+$A1964)+$AC$2/$I$2-1/(1+(1+AP1964/AO1964)/AM$1017),$X$2/$I$2)),IF(AP1965&lt;0,"A",AM1965))</f>
        <v>6.0726589206923392E-5</v>
      </c>
      <c r="AO1964" s="13">
        <f t="shared" si="742"/>
        <v>699.06921464175241</v>
      </c>
      <c r="AP1964" s="12">
        <f t="shared" si="766"/>
        <v>44514059.668342315</v>
      </c>
      <c r="AR1964" s="13">
        <f t="shared" si="743"/>
        <v>31506.815879885424</v>
      </c>
      <c r="AS1964" s="13">
        <f t="shared" si="744"/>
        <v>0.34465664218175385</v>
      </c>
      <c r="AV1964" s="13"/>
      <c r="AW1964" s="13">
        <f t="shared" si="745"/>
        <v>9963.3300000000036</v>
      </c>
      <c r="AX1964" s="13">
        <f t="shared" si="746"/>
        <v>1.089899999999993</v>
      </c>
      <c r="AZ1964" s="13"/>
      <c r="BA1964" s="13"/>
      <c r="BB1964" s="13">
        <f t="shared" si="747"/>
        <v>3150.681587988543</v>
      </c>
      <c r="BC1964" s="13">
        <f t="shared" si="748"/>
        <v>3.4465664218174945</v>
      </c>
      <c r="BD1964" s="13"/>
      <c r="BE1964" s="13"/>
      <c r="BG1964" s="13">
        <f t="shared" si="749"/>
        <v>996.3330000000002</v>
      </c>
      <c r="BH1964" s="13">
        <f t="shared" si="750"/>
        <v>10.899000000000219</v>
      </c>
      <c r="BI1964" s="13"/>
      <c r="BL1964" s="13">
        <f t="shared" si="751"/>
        <v>315.06815879885437</v>
      </c>
      <c r="BM1964" s="13">
        <f t="shared" si="752"/>
        <v>34.465664218175149</v>
      </c>
      <c r="BP1964" s="13"/>
      <c r="BQ1964" s="13">
        <f t="shared" si="753"/>
        <v>99.633300000000006</v>
      </c>
      <c r="BR1964" s="13">
        <f t="shared" si="754"/>
        <v>108.99000000000099</v>
      </c>
      <c r="BT1964" s="13"/>
      <c r="BU1964" s="13"/>
      <c r="BV1964" s="13">
        <f t="shared" si="755"/>
        <v>31.50681587988543</v>
      </c>
      <c r="BW1964" s="13">
        <f t="shared" si="756"/>
        <v>344.6566421817526</v>
      </c>
      <c r="CA1964" s="13">
        <f t="shared" si="757"/>
        <v>9.9633299999999991</v>
      </c>
      <c r="CB1964" s="13">
        <f t="shared" si="758"/>
        <v>1089.9000000000055</v>
      </c>
    </row>
    <row r="1965" spans="1:80" x14ac:dyDescent="0.3">
      <c r="A1965" s="13">
        <f t="shared" si="734"/>
        <v>5.0815944256056031</v>
      </c>
      <c r="C1965" s="13">
        <f>IF(F1965&gt;0,SQRT(Sum_Sq($AI$2,V_rtHz($AH$2)/(1+1/$A1965),V_rtHz($AH$2*$A1965)/(1+$A1965),$AN$2*$AH$2/(1+1/$A1965),$AM$2*SQRT(Sum_Sq(F1965,1/($X$2*D$8*(1+C$1017+F1965/E1965))))/SQRT(Sum_Sq($X$2*F1965*D$8,1)),                   $AQ$2*SQRT(Sum_Sq($AH$2/(1+1/$A1965)+F1965*( 1/(C$1017+1+F1965/E1965)-1)/(1+($X$2*F1965*D$8)^2), (F1965^2*D$8*$X$2+1/($X$2*D$8*(C$1017+1+F1965/E1965           )))/(1+($X$2*F1965*D$8)^2))),           V_rtHz(E1965)/($X$2*D$8*(E1965*C$1017+E1965+F1965)),V_rtHz(F1965)*SQRT(Sum_Sq(E1965*D$8*$X$2*C$1017,1))/($X$2*D$8*(E1965*C$1017+E1965+F1965))))/SQRT(Sum_Sq(1/(1+$A1965)+$AC$2/$I$2-1/(1+(1+F1965/E1965)/C$1017),$X$2/$I$2)),IF(F1966&lt;0,"A",C1966))</f>
        <v>3.0470740379815813E-6</v>
      </c>
      <c r="E1965" s="13">
        <f t="shared" si="735"/>
        <v>712.38854029973731</v>
      </c>
      <c r="F1965" s="12">
        <f t="shared" si="759"/>
        <v>13813.395807085981</v>
      </c>
      <c r="H1965" s="13">
        <f>IF(K1965&gt;0,SQRT(Sum_Sq($AI$2,V_rtHz($AH$2)/(1+1/$A1965),V_rtHz($AH$2*$A1965)/(1+$A1965),$AN$2*$AH$2/(1+1/$A1965),$AM$2*SQRT(Sum_Sq(K1965,1/($X$2*I$8*(1+H$1017+K1965/J1965))))/SQRT(Sum_Sq($X$2*K1965*I$8,1)),                   $AQ$2*SQRT(Sum_Sq($AH$2/(1+1/$A1965)+K1965*( 1/(H$1017+1+K1965/J1965)-1)/(1+($X$2*K1965*I$8)^2), (K1965^2*I$8*$X$2+1/($X$2*I$8*(H$1017+1+K1965/J1965           )))/(1+($X$2*K1965*I$8)^2))),           V_rtHz(J1965)/($X$2*I$8*(J1965*H$1017+J1965+K1965)),V_rtHz(K1965)*SQRT(Sum_Sq(J1965*I$8*$X$2*H$1017,1))/($X$2*I$8*(J1965*H$1017+J1965+K1965))))/SQRT(Sum_Sq(1/(1+$A1965)+$AC$2/$I$2-1/(1+(1+K1965/J1965)/H$1017),$X$2/$I$2)),IF(K1966&lt;0,"A",H1966))</f>
        <v>3.4039066764800917E-6</v>
      </c>
      <c r="J1965" s="13">
        <f t="shared" si="736"/>
        <v>699.90386371328918</v>
      </c>
      <c r="K1965" s="12">
        <f t="shared" si="760"/>
        <v>44460.975779970264</v>
      </c>
      <c r="M1965" s="13">
        <f>IF(P1965&gt;0,SQRT(Sum_Sq($AI$2,V_rtHz($AH$2)/(1+1/$A1965),V_rtHz($AH$2*$A1965)/(1+$A1965),$AN$2*$AH$2/(1+1/$A1965),$AM$2*SQRT(Sum_Sq(P1965,1/($X$2*N$8*(1+M$1017+P1965/O1965))))/SQRT(Sum_Sq($X$2*P1965*N$8,1)),                   $AQ$2*SQRT(Sum_Sq($AH$2/(1+1/$A1965)+P1965*( 1/(M$1017+1+P1965/O1965)-1)/(1+($X$2*P1965*N$8)^2), (P1965^2*N$8*$X$2+1/($X$2*N$8*(M$1017+1+P1965/O1965           )))/(1+($X$2*P1965*N$8)^2))),           V_rtHz(O1965)/($X$2*N$8*(O1965*M$1017+O1965+P1965)),V_rtHz(P1965)*SQRT(Sum_Sq(O1965*N$8*$X$2*M$1017,1))/($X$2*N$8*(O1965*M$1017+O1965+P1965))))/SQRT(Sum_Sq(1/(1+$A1965)+$AC$2/$I$2-1/(1+(1+P1965/O1965)/M$1017),$X$2/$I$2)),IF(P1966&lt;0,"A",M1966))</f>
        <v>4.4317105588201734E-6</v>
      </c>
      <c r="O1965" s="13">
        <f t="shared" si="737"/>
        <v>696.0913316062323</v>
      </c>
      <c r="P1965" s="12">
        <f t="shared" si="761"/>
        <v>141368.01348876886</v>
      </c>
      <c r="R1965" s="13">
        <f>IF(U1965&gt;0,SQRT(Sum_Sq($AI$2,V_rtHz($AH$2)/(1+1/$A1965),V_rtHz($AH$2*$A1965)/(1+$A1965),$AN$2*$AH$2/(1+1/$A1965),$AM$2*SQRT(Sum_Sq(U1965,1/($X$2*S$8*(1+R$1017+U1965/T1965))))/SQRT(Sum_Sq($X$2*U1965*S$8,1)),                   $AQ$2*SQRT(Sum_Sq($AH$2/(1+1/$A1965)+U1965*( 1/(R$1017+1+U1965/T1965)-1)/(1+($X$2*U1965*S$8)^2), (U1965^2*S$8*$X$2+1/($X$2*S$8*(R$1017+1+U1965/T1965           )))/(1+($X$2*U1965*S$8)^2))),           V_rtHz(T1965)/($X$2*S$8*(T1965*R$1017+T1965+U1965)),V_rtHz(U1965)*SQRT(Sum_Sq(T1965*S$8*$X$2*R$1017,1))/($X$2*S$8*(T1965*R$1017+T1965+U1965))))/SQRT(Sum_Sq(1/(1+$A1965)+$AC$2/$I$2-1/(1+(1+U1965/T1965)/R$1017),$X$2/$I$2)),IF(U1966&lt;0,"A",R1966))</f>
        <v>6.73362176048657E-6</v>
      </c>
      <c r="T1965" s="13">
        <f t="shared" si="738"/>
        <v>694.89869581835978</v>
      </c>
      <c r="U1965" s="12">
        <f t="shared" si="762"/>
        <v>447812.16197588347</v>
      </c>
      <c r="X1965" s="13">
        <f>IF(AA1965&gt;0,SQRT(Sum_Sq($AI$2,V_rtHz($AH$2)/(1+1/$A1965),V_rtHz($AH$2*$A1965)/(1+$A1965),$AN$2*$AH$2/(1+1/$A1965),$AM$2*SQRT(Sum_Sq(AA1965,1/($X$2*Y$8*(1+X$1017+AA1965/Z1965))))/SQRT(Sum_Sq($X$2*AA1965*Y$8,1)),                   $AQ$2*SQRT(Sum_Sq($AH$2/(1+1/$A1965)+AA1965*( 1/(X$1017+1+AA1965/Z1965)-1)/(1+($X$2*AA1965*Y$8)^2), (AA1965^2*Y$8*$X$2+1/($X$2*Y$8*(X$1017+1+AA1965/Z1965           )))/(1+($X$2*AA1965*Y$8)^2))),           V_rtHz(Z1965)/($X$2*Y$8*(Z1965*X$1017+Z1965+AA1965)),V_rtHz(AA1965)*SQRT(Sum_Sq(Z1965*Y$8*$X$2*X$1017,1))/($X$2*Y$8*(Z1965*X$1017+Z1965+AA1965))))/SQRT(Sum_Sq(1/(1+$A1965)+$AC$2/$I$2-1/(1+(1+AA1965/Z1965)/X$1017),$X$2/$I$2)),IF(AA1966&lt;0,"A",X1966))</f>
        <v>1.1256226930566263E-5</v>
      </c>
      <c r="Z1965" s="13">
        <f t="shared" si="739"/>
        <v>694.5228337834892</v>
      </c>
      <c r="AA1965" s="12">
        <f t="shared" si="763"/>
        <v>1416872.7645692024</v>
      </c>
      <c r="AC1965" s="13">
        <f>IF(AF1965&gt;0,SQRT(Sum_Sq($AI$2,V_rtHz($AH$2)/(1+1/$A1965),V_rtHz($AH$2*$A1965)/(1+$A1965),$AN$2*$AH$2/(1+1/$A1965),$AM$2*SQRT(Sum_Sq(AF1965,1/($X$2*AD$8*(1+AC$1017+AF1965/AE1965))))/SQRT(Sum_Sq($X$2*AF1965*AD$8,1)),                   $AQ$2*SQRT(Sum_Sq($AH$2/(1+1/$A1965)+AF1965*( 1/(AC$1017+1+AF1965/AE1965)-1)/(1+($X$2*AF1965*AD$8)^2), (AF1965^2*AD$8*$X$2+1/($X$2*AD$8*(AC$1017+1+AF1965/AE1965           )))/(1+($X$2*AF1965*AD$8)^2))),           V_rtHz(AE1965)/($X$2*AD$8*(AE1965*AC$1017+AE1965+AF1965)),V_rtHz(AF1965)*SQRT(Sum_Sq(AE1965*AD$8*$X$2*AC$1017,1))/($X$2*AD$8*(AE1965*AC$1017+AE1965+AF1965))))/SQRT(Sum_Sq(1/(1+$A1965)+$AC$2/$I$2-1/(1+(1+AF1965/AE1965)/AC$1017),$X$2/$I$2)),IF(AF1966&lt;0,"A",AC1966))</f>
        <v>1.9599481688620177E-5</v>
      </c>
      <c r="AE1965" s="13">
        <f t="shared" si="740"/>
        <v>694.40410350093214</v>
      </c>
      <c r="AF1965" s="12">
        <f t="shared" si="764"/>
        <v>4481311.1811949983</v>
      </c>
      <c r="AG1965" s="13"/>
      <c r="AH1965" s="13">
        <f>IF(AK1965&gt;0,SQRT(Sum_Sq($AI$2,V_rtHz($AH$2)/(1+1/$A1965),V_rtHz($AH$2*$A1965)/(1+$A1965),$AN$2*$AH$2/(1+1/$A1965),$AM$2*SQRT(Sum_Sq(AK1965,1/($X$2*AI$8*(1+AH$1017+AK1965/AJ1965))))/SQRT(Sum_Sq($X$2*AK1965*AI$8,1)),                   $AQ$2*SQRT(Sum_Sq($AH$2/(1+1/$A1965)+AK1965*( 1/(AH$1017+1+AK1965/AJ1965)-1)/(1+($X$2*AK1965*AI$8)^2), (AK1965^2*AI$8*$X$2+1/($X$2*AI$8*(AH$1017+1+AK1965/AJ1965           )))/(1+($X$2*AK1965*AI$8)^2))),           V_rtHz(AJ1965)/($X$2*AI$8*(AJ1965*AH$1017+AJ1965+AK1965)),V_rtHz(AK1965)*SQRT(Sum_Sq(AJ1965*AI$8*$X$2*AH$1017,1))/($X$2*AI$8*(AJ1965*AH$1017+AJ1965+AK1965))))/SQRT(Sum_Sq(1/(1+$A1965)+$AC$2/$I$2-1/(1+(1+AK1965/AJ1965)/AH$1017),$X$2/$I$2)),IF(AK1966&lt;0,"A",AH1966))</f>
        <v>3.4634031513544284E-5</v>
      </c>
      <c r="AI1965" s="13"/>
      <c r="AJ1965" s="13">
        <f t="shared" si="741"/>
        <v>694.36657044537503</v>
      </c>
      <c r="AK1965" s="12">
        <f t="shared" si="765"/>
        <v>14171916.239113692</v>
      </c>
      <c r="AM1965" s="13">
        <f>IF(AP1965&gt;0,SQRT(Sum_Sq($AI$2,V_rtHz($AH$2)/(1+1/$A1965),V_rtHz($AH$2*$A1965)/(1+$A1965),$AN$2*$AH$2/(1+1/$A1965),$AM$2*SQRT(Sum_Sq(AP1965,1/($X$2*AN$8*(1+AM$1017+AP1965/AO1965))))/SQRT(Sum_Sq($X$2*AP1965*AN$8,1)),                   $AQ$2*SQRT(Sum_Sq($AH$2/(1+1/$A1965)+AP1965*( 1/(AM$1017+1+AP1965/AO1965)-1)/(1+($X$2*AP1965*AN$8)^2), (AP1965^2*AN$8*$X$2+1/($X$2*AN$8*(AM$1017+1+AP1965/AO1965           )))/(1+($X$2*AP1965*AN$8)^2))),           V_rtHz(AO1965)/($X$2*AN$8*(AO1965*AM$1017+AO1965+AP1965)),V_rtHz(AP1965)*SQRT(Sum_Sq(AO1965*AN$8*$X$2*AM$1017,1))/($X$2*AN$8*(AO1965*AM$1017+AO1965+AP1965))))/SQRT(Sum_Sq(1/(1+$A1965)+$AC$2/$I$2-1/(1+(1+AP1965/AO1965)/AM$1017),$X$2/$I$2)),IF(AP1966&lt;0,"A",AM1966))</f>
        <v>6.1569340599061426E-5</v>
      </c>
      <c r="AO1965" s="13">
        <f t="shared" si="742"/>
        <v>694.35470272619023</v>
      </c>
      <c r="AP1965" s="12">
        <f t="shared" si="766"/>
        <v>44816300.099482886</v>
      </c>
      <c r="AR1965" s="13">
        <f t="shared" si="743"/>
        <v>31506.815879885424</v>
      </c>
      <c r="AS1965" s="13">
        <f t="shared" si="744"/>
        <v>0.34465664218175496</v>
      </c>
      <c r="AV1965" s="13"/>
      <c r="AW1965" s="13">
        <f t="shared" si="745"/>
        <v>9963.3300000000036</v>
      </c>
      <c r="AX1965" s="13">
        <f t="shared" si="746"/>
        <v>1.0898999999999874</v>
      </c>
      <c r="AZ1965" s="13"/>
      <c r="BA1965" s="13"/>
      <c r="BB1965" s="13">
        <f t="shared" si="747"/>
        <v>3150.6815879885426</v>
      </c>
      <c r="BC1965" s="13">
        <f t="shared" si="748"/>
        <v>3.4465664218175083</v>
      </c>
      <c r="BD1965" s="13"/>
      <c r="BE1965" s="13"/>
      <c r="BG1965" s="13">
        <f t="shared" si="749"/>
        <v>996.3330000000002</v>
      </c>
      <c r="BH1965" s="13">
        <f t="shared" si="750"/>
        <v>10.89900000000015</v>
      </c>
      <c r="BI1965" s="13"/>
      <c r="BL1965" s="13">
        <f t="shared" si="751"/>
        <v>315.06815879885437</v>
      </c>
      <c r="BM1965" s="13">
        <f t="shared" si="752"/>
        <v>34.465664218175149</v>
      </c>
      <c r="BP1965" s="13"/>
      <c r="BQ1965" s="13">
        <f t="shared" si="753"/>
        <v>99.633300000000006</v>
      </c>
      <c r="BR1965" s="13">
        <f t="shared" si="754"/>
        <v>108.99000000000056</v>
      </c>
      <c r="BT1965" s="13"/>
      <c r="BU1965" s="13"/>
      <c r="BV1965" s="13">
        <f t="shared" si="755"/>
        <v>31.50681587988543</v>
      </c>
      <c r="BW1965" s="13">
        <f t="shared" si="756"/>
        <v>344.65664218175476</v>
      </c>
      <c r="CA1965" s="13">
        <f t="shared" si="757"/>
        <v>9.9633299999999991</v>
      </c>
      <c r="CB1965" s="13">
        <f t="shared" si="758"/>
        <v>1089.9000000000165</v>
      </c>
    </row>
    <row r="1966" spans="1:80" x14ac:dyDescent="0.3">
      <c r="A1966" s="13">
        <f t="shared" si="734"/>
        <v>5.1522864458175563</v>
      </c>
      <c r="C1966" s="13">
        <f>IF(F1966&gt;0,SQRT(Sum_Sq($AI$2,V_rtHz($AH$2)/(1+1/$A1966),V_rtHz($AH$2*$A1966)/(1+$A1966),$AN$2*$AH$2/(1+1/$A1966),$AM$2*SQRT(Sum_Sq(F1966,1/($X$2*D$8*(1+C$1017+F1966/E1966))))/SQRT(Sum_Sq($X$2*F1966*D$8,1)),                   $AQ$2*SQRT(Sum_Sq($AH$2/(1+1/$A1966)+F1966*( 1/(C$1017+1+F1966/E1966)-1)/(1+($X$2*F1966*D$8)^2), (F1966^2*D$8*$X$2+1/($X$2*D$8*(C$1017+1+F1966/E1966           )))/(1+($X$2*F1966*D$8)^2))),           V_rtHz(E1966)/($X$2*D$8*(E1966*C$1017+E1966+F1966)),V_rtHz(F1966)*SQRT(Sum_Sq(E1966*D$8*$X$2*C$1017,1))/($X$2*D$8*(E1966*C$1017+E1966+F1966))))/SQRT(Sum_Sq(1/(1+$A1966)+$AC$2/$I$2-1/(1+(1+F1966/E1966)/C$1017),$X$2/$I$2)),IF(F1967&lt;0,"A",C1967))</f>
        <v>3.0963742019698688E-6</v>
      </c>
      <c r="E1966" s="13">
        <f t="shared" si="735"/>
        <v>707.33075164973468</v>
      </c>
      <c r="F1966" s="12">
        <f t="shared" si="759"/>
        <v>13912.16888653732</v>
      </c>
      <c r="H1966" s="13">
        <f>IF(K1966&gt;0,SQRT(Sum_Sq($AI$2,V_rtHz($AH$2)/(1+1/$A1966),V_rtHz($AH$2*$A1966)/(1+$A1966),$AN$2*$AH$2/(1+1/$A1966),$AM$2*SQRT(Sum_Sq(K1966,1/($X$2*I$8*(1+H$1017+K1966/J1966))))/SQRT(Sum_Sq($X$2*K1966*I$8,1)),                   $AQ$2*SQRT(Sum_Sq($AH$2/(1+1/$A1966)+K1966*( 1/(H$1017+1+K1966/J1966)-1)/(1+($X$2*K1966*I$8)^2), (K1966^2*I$8*$X$2+1/($X$2*I$8*(H$1017+1+K1966/J1966           )))/(1+($X$2*K1966*I$8)^2))),           V_rtHz(J1966)/($X$2*I$8*(J1966*H$1017+J1966+K1966)),V_rtHz(K1966)*SQRT(Sum_Sq(J1966*I$8*$X$2*H$1017,1))/($X$2*I$8*(J1966*H$1017+J1966+K1966))))/SQRT(Sum_Sq(1/(1+$A1966)+$AC$2/$I$2-1/(1+(1+K1966/J1966)/H$1017),$X$2/$I$2)),IF(K1967&lt;0,"A",H1967))</f>
        <v>3.4577813295271328E-6</v>
      </c>
      <c r="J1966" s="13">
        <f t="shared" si="736"/>
        <v>695.10730482216081</v>
      </c>
      <c r="K1966" s="12">
        <f t="shared" si="760"/>
        <v>44767.776884211598</v>
      </c>
      <c r="M1966" s="13">
        <f>IF(P1966&gt;0,SQRT(Sum_Sq($AI$2,V_rtHz($AH$2)/(1+1/$A1966),V_rtHz($AH$2*$A1966)/(1+$A1966),$AN$2*$AH$2/(1+1/$A1966),$AM$2*SQRT(Sum_Sq(P1966,1/($X$2*N$8*(1+M$1017+P1966/O1966))))/SQRT(Sum_Sq($X$2*P1966*N$8,1)),                   $AQ$2*SQRT(Sum_Sq($AH$2/(1+1/$A1966)+P1966*( 1/(M$1017+1+P1966/O1966)-1)/(1+($X$2*P1966*N$8)^2), (P1966^2*N$8*$X$2+1/($X$2*N$8*(M$1017+1+P1966/O1966           )))/(1+($X$2*P1966*N$8)^2))),           V_rtHz(O1966)/($X$2*N$8*(O1966*M$1017+O1966+P1966)),V_rtHz(P1966)*SQRT(Sum_Sq(O1966*N$8*$X$2*M$1017,1))/($X$2*N$8*(O1966*M$1017+O1966+P1966))))/SQRT(Sum_Sq(1/(1+$A1966)+$AC$2/$I$2-1/(1+(1+P1966/O1966)/M$1017),$X$2/$I$2)),IF(P1967&lt;0,"A",M1967))</f>
        <v>4.4984095280286575E-6</v>
      </c>
      <c r="O1966" s="13">
        <f t="shared" si="737"/>
        <v>691.37272091438956</v>
      </c>
      <c r="P1966" s="12">
        <f t="shared" si="761"/>
        <v>142332.84851878049</v>
      </c>
      <c r="R1966" s="13">
        <f>IF(U1966&gt;0,SQRT(Sum_Sq($AI$2,V_rtHz($AH$2)/(1+1/$A1966),V_rtHz($AH$2*$A1966)/(1+$A1966),$AN$2*$AH$2/(1+1/$A1966),$AM$2*SQRT(Sum_Sq(U1966,1/($X$2*S$8*(1+R$1017+U1966/T1966))))/SQRT(Sum_Sq($X$2*U1966*S$8,1)),                   $AQ$2*SQRT(Sum_Sq($AH$2/(1+1/$A1966)+U1966*( 1/(R$1017+1+U1966/T1966)-1)/(1+($X$2*U1966*S$8)^2), (U1966^2*S$8*$X$2+1/($X$2*S$8*(R$1017+1+U1966/T1966           )))/(1+($X$2*U1966*S$8)^2))),           V_rtHz(T1966)/($X$2*S$8*(T1966*R$1017+T1966+U1966)),V_rtHz(U1966)*SQRT(Sum_Sq(T1966*S$8*$X$2*R$1017,1))/($X$2*S$8*(T1966*R$1017+T1966+U1966))))/SQRT(Sum_Sq(1/(1+$A1966)+$AC$2/$I$2-1/(1+(1+U1966/T1966)/R$1017),$X$2/$I$2)),IF(U1967&lt;0,"A",R1967))</f>
        <v>6.8305546041215437E-6</v>
      </c>
      <c r="T1966" s="13">
        <f t="shared" si="738"/>
        <v>690.20429491941547</v>
      </c>
      <c r="U1966" s="12">
        <f t="shared" si="762"/>
        <v>450857.94107521989</v>
      </c>
      <c r="X1966" s="13">
        <f>IF(AA1966&gt;0,SQRT(Sum_Sq($AI$2,V_rtHz($AH$2)/(1+1/$A1966),V_rtHz($AH$2*$A1966)/(1+$A1966),$AN$2*$AH$2/(1+1/$A1966),$AM$2*SQRT(Sum_Sq(AA1966,1/($X$2*Y$8*(1+X$1017+AA1966/Z1966))))/SQRT(Sum_Sq($X$2*AA1966*Y$8,1)),                   $AQ$2*SQRT(Sum_Sq($AH$2/(1+1/$A1966)+AA1966*( 1/(X$1017+1+AA1966/Z1966)-1)/(1+($X$2*AA1966*Y$8)^2), (AA1966^2*Y$8*$X$2+1/($X$2*Y$8*(X$1017+1+AA1966/Z1966           )))/(1+($X$2*AA1966*Y$8)^2))),           V_rtHz(Z1966)/($X$2*Y$8*(Z1966*X$1017+Z1966+AA1966)),V_rtHz(AA1966)*SQRT(Sum_Sq(Z1966*Y$8*$X$2*X$1017,1))/($X$2*Y$8*(Z1966*X$1017+Z1966+AA1966))))/SQRT(Sum_Sq(1/(1+$A1966)+$AC$2/$I$2-1/(1+(1+AA1966/Z1966)/X$1017),$X$2/$I$2)),IF(AA1967&lt;0,"A",X1967))</f>
        <v>1.1414622829830427E-5</v>
      </c>
      <c r="Z1966" s="13">
        <f t="shared" si="739"/>
        <v>689.83604552219106</v>
      </c>
      <c r="AA1966" s="12">
        <f t="shared" si="763"/>
        <v>1426499.0847417139</v>
      </c>
      <c r="AC1966" s="13">
        <f>IF(AF1966&gt;0,SQRT(Sum_Sq($AI$2,V_rtHz($AH$2)/(1+1/$A1966),V_rtHz($AH$2*$A1966)/(1+$A1966),$AN$2*$AH$2/(1+1/$A1966),$AM$2*SQRT(Sum_Sq(AF1966,1/($X$2*AD$8*(1+AC$1017+AF1966/AE1966))))/SQRT(Sum_Sq($X$2*AF1966*AD$8,1)),                   $AQ$2*SQRT(Sum_Sq($AH$2/(1+1/$A1966)+AF1966*( 1/(AC$1017+1+AF1966/AE1966)-1)/(1+($X$2*AF1966*AD$8)^2), (AF1966^2*AD$8*$X$2+1/($X$2*AD$8*(AC$1017+1+AF1966/AE1966           )))/(1+($X$2*AF1966*AD$8)^2))),           V_rtHz(AE1966)/($X$2*AD$8*(AE1966*AC$1017+AE1966+AF1966)),V_rtHz(AF1966)*SQRT(Sum_Sq(AE1966*AD$8*$X$2*AC$1017,1))/($X$2*AD$8*(AE1966*AC$1017+AE1966+AF1966))))/SQRT(Sum_Sq(1/(1+$A1966)+$AC$2/$I$2-1/(1+(1+AF1966/AE1966)/AC$1017),$X$2/$I$2)),IF(AF1967&lt;0,"A",AC1967))</f>
        <v>1.987293196937622E-5</v>
      </c>
      <c r="AE1966" s="13">
        <f t="shared" si="740"/>
        <v>689.71971827440461</v>
      </c>
      <c r="AF1966" s="12">
        <f t="shared" si="764"/>
        <v>4511747.0051050102</v>
      </c>
      <c r="AG1966" s="13"/>
      <c r="AH1966" s="13">
        <f>IF(AK1966&gt;0,SQRT(Sum_Sq($AI$2,V_rtHz($AH$2)/(1+1/$A1966),V_rtHz($AH$2*$A1966)/(1+$A1966),$AN$2*$AH$2/(1+1/$A1966),$AM$2*SQRT(Sum_Sq(AK1966,1/($X$2*AI$8*(1+AH$1017+AK1966/AJ1966))))/SQRT(Sum_Sq($X$2*AK1966*AI$8,1)),                   $AQ$2*SQRT(Sum_Sq($AH$2/(1+1/$A1966)+AK1966*( 1/(AH$1017+1+AK1966/AJ1966)-1)/(1+($X$2*AK1966*AI$8)^2), (AK1966^2*AI$8*$X$2+1/($X$2*AI$8*(AH$1017+1+AK1966/AJ1966           )))/(1+($X$2*AK1966*AI$8)^2))),           V_rtHz(AJ1966)/($X$2*AI$8*(AJ1966*AH$1017+AJ1966+AK1966)),V_rtHz(AK1966)*SQRT(Sum_Sq(AJ1966*AI$8*$X$2*AH$1017,1))/($X$2*AI$8*(AJ1966*AH$1017+AJ1966+AK1966))))/SQRT(Sum_Sq(1/(1+$A1966)+$AC$2/$I$2-1/(1+(1+AK1966/AJ1966)/AH$1017),$X$2/$I$2)),IF(AK1967&lt;0,"A",AH1967))</f>
        <v>3.511597926973055E-5</v>
      </c>
      <c r="AI1966" s="13"/>
      <c r="AJ1966" s="13">
        <f t="shared" si="741"/>
        <v>689.6829446966716</v>
      </c>
      <c r="AK1966" s="12">
        <f t="shared" si="765"/>
        <v>14268157.493615314</v>
      </c>
      <c r="AM1966" s="13">
        <f>IF(AP1966&gt;0,SQRT(Sum_Sq($AI$2,V_rtHz($AH$2)/(1+1/$A1966),V_rtHz($AH$2*$A1966)/(1+$A1966),$AN$2*$AH$2/(1+1/$A1966),$AM$2*SQRT(Sum_Sq(AP1966,1/($X$2*AN$8*(1+AM$1017+AP1966/AO1966))))/SQRT(Sum_Sq($X$2*AP1966*AN$8,1)),                   $AQ$2*SQRT(Sum_Sq($AH$2/(1+1/$A1966)+AP1966*( 1/(AM$1017+1+AP1966/AO1966)-1)/(1+($X$2*AP1966*AN$8)^2), (AP1966^2*AN$8*$X$2+1/($X$2*AN$8*(AM$1017+1+AP1966/AO1966           )))/(1+($X$2*AP1966*AN$8)^2))),           V_rtHz(AO1966)/($X$2*AN$8*(AO1966*AM$1017+AO1966+AP1966)),V_rtHz(AP1966)*SQRT(Sum_Sq(AO1966*AN$8*$X$2*AM$1017,1))/($X$2*AN$8*(AO1966*AM$1017+AO1966+AP1966))))/SQRT(Sum_Sq(1/(1+$A1966)+$AC$2/$I$2-1/(1+(1+AP1966/AO1966)/AM$1017),$X$2/$I$2)),IF(AP1967&lt;0,"A",AM1967))</f>
        <v>6.2426096675688764E-5</v>
      </c>
      <c r="AO1966" s="13">
        <f t="shared" si="742"/>
        <v>689.67131710263754</v>
      </c>
      <c r="AP1966" s="12">
        <f t="shared" si="766"/>
        <v>45120636.397632144</v>
      </c>
      <c r="AR1966" s="13">
        <f t="shared" si="743"/>
        <v>31506.815879885424</v>
      </c>
      <c r="AS1966" s="13">
        <f t="shared" si="744"/>
        <v>0.34465664218175385</v>
      </c>
      <c r="AV1966" s="13"/>
      <c r="AW1966" s="13">
        <f t="shared" si="745"/>
        <v>9963.3300000000036</v>
      </c>
      <c r="AX1966" s="13">
        <f t="shared" si="746"/>
        <v>1.089899999999993</v>
      </c>
      <c r="AZ1966" s="13"/>
      <c r="BA1966" s="13"/>
      <c r="BB1966" s="13">
        <f t="shared" si="747"/>
        <v>3150.681587988543</v>
      </c>
      <c r="BC1966" s="13">
        <f t="shared" si="748"/>
        <v>3.446566421817522</v>
      </c>
      <c r="BD1966" s="13"/>
      <c r="BE1966" s="13"/>
      <c r="BG1966" s="13">
        <f t="shared" si="749"/>
        <v>996.3330000000002</v>
      </c>
      <c r="BH1966" s="13">
        <f t="shared" si="750"/>
        <v>10.899000000000116</v>
      </c>
      <c r="BI1966" s="13"/>
      <c r="BL1966" s="13">
        <f t="shared" si="751"/>
        <v>315.06815879885437</v>
      </c>
      <c r="BM1966" s="13">
        <f t="shared" si="752"/>
        <v>34.465664218175149</v>
      </c>
      <c r="BP1966" s="13"/>
      <c r="BQ1966" s="13">
        <f t="shared" si="753"/>
        <v>99.633300000000006</v>
      </c>
      <c r="BR1966" s="13">
        <f t="shared" si="754"/>
        <v>108.99000000000142</v>
      </c>
      <c r="BT1966" s="13"/>
      <c r="BU1966" s="13"/>
      <c r="BV1966" s="13">
        <f t="shared" si="755"/>
        <v>31.50681587988543</v>
      </c>
      <c r="BW1966" s="13">
        <f t="shared" si="756"/>
        <v>344.65664218175368</v>
      </c>
      <c r="CA1966" s="13">
        <f t="shared" si="757"/>
        <v>9.9633299999999991</v>
      </c>
      <c r="CB1966" s="13">
        <f t="shared" si="758"/>
        <v>1089.9000000000055</v>
      </c>
    </row>
    <row r="1967" spans="1:80" x14ac:dyDescent="0.3">
      <c r="A1967" s="13">
        <f t="shared" si="734"/>
        <v>5.2239618899911928</v>
      </c>
      <c r="C1967" s="13">
        <f>IF(F1967&gt;0,SQRT(Sum_Sq($AI$2,V_rtHz($AH$2)/(1+1/$A1967),V_rtHz($AH$2*$A1967)/(1+$A1967),$AN$2*$AH$2/(1+1/$A1967),$AM$2*SQRT(Sum_Sq(F1967,1/($X$2*D$8*(1+C$1017+F1967/E1967))))/SQRT(Sum_Sq($X$2*F1967*D$8,1)),                   $AQ$2*SQRT(Sum_Sq($AH$2/(1+1/$A1967)+F1967*( 1/(C$1017+1+F1967/E1967)-1)/(1+($X$2*F1967*D$8)^2), (F1967^2*D$8*$X$2+1/($X$2*D$8*(C$1017+1+F1967/E1967           )))/(1+($X$2*F1967*D$8)^2))),           V_rtHz(E1967)/($X$2*D$8*(E1967*C$1017+E1967+F1967)),V_rtHz(F1967)*SQRT(Sum_Sq(E1967*D$8*$X$2*C$1017,1))/($X$2*D$8*(E1967*C$1017+E1967+F1967))))/SQRT(Sum_Sq(1/(1+$A1967)+$AC$2/$I$2-1/(1+(1+F1967/E1967)/C$1017),$X$2/$I$2)),IF(F1968&lt;0,"A",C1968))</f>
        <v>3.1466215630005189E-6</v>
      </c>
      <c r="E1967" s="13">
        <f t="shared" si="735"/>
        <v>702.31176470683147</v>
      </c>
      <c r="F1967" s="12">
        <f t="shared" si="759"/>
        <v>14011.59053586444</v>
      </c>
      <c r="H1967" s="13">
        <f>IF(K1967&gt;0,SQRT(Sum_Sq($AI$2,V_rtHz($AH$2)/(1+1/$A1967),V_rtHz($AH$2*$A1967)/(1+$A1967),$AN$2*$AH$2/(1+1/$A1967),$AM$2*SQRT(Sum_Sq(K1967,1/($X$2*I$8*(1+H$1017+K1967/J1967))))/SQRT(Sum_Sq($X$2*K1967*I$8,1)),                   $AQ$2*SQRT(Sum_Sq($AH$2/(1+1/$A1967)+K1967*( 1/(H$1017+1+K1967/J1967)-1)/(1+($X$2*K1967*I$8)^2), (K1967^2*I$8*$X$2+1/($X$2*I$8*(H$1017+1+K1967/J1967           )))/(1+($X$2*K1967*I$8)^2))),           V_rtHz(J1967)/($X$2*I$8*(J1967*H$1017+J1967+K1967)),V_rtHz(K1967)*SQRT(Sum_Sq(J1967*I$8*$X$2*H$1017,1))/($X$2*I$8*(J1967*H$1017+J1967+K1967))))/SQRT(Sum_Sq(1/(1+$A1967)+$AC$2/$I$2-1/(1+(1+K1967/J1967)/H$1017),$X$2/$I$2)),IF(K1968&lt;0,"A",H1968))</f>
        <v>3.5126670567010267E-6</v>
      </c>
      <c r="J1967" s="13">
        <f t="shared" si="736"/>
        <v>690.34398565905053</v>
      </c>
      <c r="K1967" s="12">
        <f t="shared" si="760"/>
        <v>45076.671020978552</v>
      </c>
      <c r="M1967" s="13">
        <f>IF(P1967&gt;0,SQRT(Sum_Sq($AI$2,V_rtHz($AH$2)/(1+1/$A1967),V_rtHz($AH$2*$A1967)/(1+$A1967),$AN$2*$AH$2/(1+1/$A1967),$AM$2*SQRT(Sum_Sq(P1967,1/($X$2*N$8*(1+M$1017+P1967/O1967))))/SQRT(Sum_Sq($X$2*P1967*N$8,1)),                   $AQ$2*SQRT(Sum_Sq($AH$2/(1+1/$A1967)+P1967*( 1/(M$1017+1+P1967/O1967)-1)/(1+($X$2*P1967*N$8)^2), (P1967^2*N$8*$X$2+1/($X$2*N$8*(M$1017+1+P1967/O1967           )))/(1+($X$2*P1967*N$8)^2))),           V_rtHz(O1967)/($X$2*N$8*(O1967*M$1017+O1967+P1967)),V_rtHz(P1967)*SQRT(Sum_Sq(O1967*N$8*$X$2*M$1017,1))/($X$2*N$8*(O1967*M$1017+O1967+P1967))))/SQRT(Sum_Sq(1/(1+$A1967)+$AC$2/$I$2-1/(1+(1+P1967/O1967)/M$1017),$X$2/$I$2)),IF(P1968&lt;0,"A",M1968))</f>
        <v>4.5663090207787391E-6</v>
      </c>
      <c r="O1967" s="13">
        <f t="shared" si="737"/>
        <v>686.6857525637887</v>
      </c>
      <c r="P1967" s="12">
        <f t="shared" si="761"/>
        <v>143304.34028742093</v>
      </c>
      <c r="R1967" s="13">
        <f>IF(U1967&gt;0,SQRT(Sum_Sq($AI$2,V_rtHz($AH$2)/(1+1/$A1967),V_rtHz($AH$2*$A1967)/(1+$A1967),$AN$2*$AH$2/(1+1/$A1967),$AM$2*SQRT(Sum_Sq(U1967,1/($X$2*S$8*(1+R$1017+U1967/T1967))))/SQRT(Sum_Sq($X$2*U1967*S$8,1)),                   $AQ$2*SQRT(Sum_Sq($AH$2/(1+1/$A1967)+U1967*( 1/(R$1017+1+U1967/T1967)-1)/(1+($X$2*U1967*S$8)^2), (U1967^2*S$8*$X$2+1/($X$2*S$8*(R$1017+1+U1967/T1967           )))/(1+($X$2*U1967*S$8)^2))),           V_rtHz(T1967)/($X$2*S$8*(T1967*R$1017+T1967+U1967)),V_rtHz(U1967)*SQRT(Sum_Sq(T1967*S$8*$X$2*R$1017,1))/($X$2*S$8*(T1967*R$1017+T1967+U1967))))/SQRT(Sum_Sq(1/(1+$A1967)+$AC$2/$I$2-1/(1+(1+U1967/T1967)/R$1017),$X$2/$I$2)),IF(U1968&lt;0,"A",R1968))</f>
        <v>6.9291594260320056E-6</v>
      </c>
      <c r="T1967" s="13">
        <f t="shared" si="738"/>
        <v>685.5410461079382</v>
      </c>
      <c r="U1967" s="12">
        <f t="shared" si="762"/>
        <v>453924.80741356756</v>
      </c>
      <c r="X1967" s="13">
        <f>IF(AA1967&gt;0,SQRT(Sum_Sq($AI$2,V_rtHz($AH$2)/(1+1/$A1967),V_rtHz($AH$2*$A1967)/(1+$A1967),$AN$2*$AH$2/(1+1/$A1967),$AM$2*SQRT(Sum_Sq(AA1967,1/($X$2*Y$8*(1+X$1017+AA1967/Z1967))))/SQRT(Sum_Sq($X$2*AA1967*Y$8,1)),                   $AQ$2*SQRT(Sum_Sq($AH$2/(1+1/$A1967)+AA1967*( 1/(X$1017+1+AA1967/Z1967)-1)/(1+($X$2*AA1967*Y$8)^2), (AA1967^2*Y$8*$X$2+1/($X$2*Y$8*(X$1017+1+AA1967/Z1967           )))/(1+($X$2*AA1967*Y$8)^2))),           V_rtHz(Z1967)/($X$2*Y$8*(Z1967*X$1017+Z1967+AA1967)),V_rtHz(AA1967)*SQRT(Sum_Sq(Z1967*Y$8*$X$2*X$1017,1))/($X$2*Y$8*(Z1967*X$1017+Z1967+AA1967))))/SQRT(Sum_Sq(1/(1+$A1967)+$AC$2/$I$2-1/(1+(1+AA1967/Z1967)/X$1017),$X$2/$I$2)),IF(AA1968&lt;0,"A",X1968))</f>
        <v>1.1575684944739717E-5</v>
      </c>
      <c r="Z1967" s="13">
        <f t="shared" si="739"/>
        <v>685.18025576785294</v>
      </c>
      <c r="AA1967" s="12">
        <f t="shared" si="763"/>
        <v>1436192.1250291497</v>
      </c>
      <c r="AC1967" s="13">
        <f>IF(AF1967&gt;0,SQRT(Sum_Sq($AI$2,V_rtHz($AH$2)/(1+1/$A1967),V_rtHz($AH$2*$A1967)/(1+$A1967),$AN$2*$AH$2/(1+1/$A1967),$AM$2*SQRT(Sum_Sq(AF1967,1/($X$2*AD$8*(1+AC$1017+AF1967/AE1967))))/SQRT(Sum_Sq($X$2*AF1967*AD$8,1)),                   $AQ$2*SQRT(Sum_Sq($AH$2/(1+1/$A1967)+AF1967*( 1/(AC$1017+1+AF1967/AE1967)-1)/(1+($X$2*AF1967*AD$8)^2), (AF1967^2*AD$8*$X$2+1/($X$2*AD$8*(AC$1017+1+AF1967/AE1967           )))/(1+($X$2*AF1967*AD$8)^2))),           V_rtHz(AE1967)/($X$2*AD$8*(AE1967*AC$1017+AE1967+AF1967)),V_rtHz(AF1967)*SQRT(Sum_Sq(AE1967*AD$8*$X$2*AC$1017,1))/($X$2*AD$8*(AE1967*AC$1017+AE1967+AF1967))))/SQRT(Sum_Sq(1/(1+$A1967)+$AC$2/$I$2-1/(1+(1+AF1967/AE1967)/AC$1017),$X$2/$I$2)),IF(AF1968&lt;0,"A",AC1968))</f>
        <v>2.0150940593018534E-5</v>
      </c>
      <c r="AE1967" s="13">
        <f t="shared" si="740"/>
        <v>685.06628313240481</v>
      </c>
      <c r="AF1967" s="12">
        <f t="shared" si="764"/>
        <v>4542393.852836838</v>
      </c>
      <c r="AG1967" s="13"/>
      <c r="AH1967" s="13">
        <f>IF(AK1967&gt;0,SQRT(Sum_Sq($AI$2,V_rtHz($AH$2)/(1+1/$A1967),V_rtHz($AH$2*$A1967)/(1+$A1967),$AN$2*$AH$2/(1+1/$A1967),$AM$2*SQRT(Sum_Sq(AK1967,1/($X$2*AI$8*(1+AH$1017+AK1967/AJ1967))))/SQRT(Sum_Sq($X$2*AK1967*AI$8,1)),                   $AQ$2*SQRT(Sum_Sq($AH$2/(1+1/$A1967)+AK1967*( 1/(AH$1017+1+AK1967/AJ1967)-1)/(1+($X$2*AK1967*AI$8)^2), (AK1967^2*AI$8*$X$2+1/($X$2*AI$8*(AH$1017+1+AK1967/AJ1967           )))/(1+($X$2*AK1967*AI$8)^2))),           V_rtHz(AJ1967)/($X$2*AI$8*(AJ1967*AH$1017+AJ1967+AK1967)),V_rtHz(AK1967)*SQRT(Sum_Sq(AJ1967*AI$8*$X$2*AH$1017,1))/($X$2*AI$8*(AJ1967*AH$1017+AJ1967+AK1967))))/SQRT(Sum_Sq(1/(1+$A1967)+$AC$2/$I$2-1/(1+(1+AK1967/AJ1967)/AH$1017),$X$2/$I$2)),IF(AK1968&lt;0,"A",AH1968))</f>
        <v>3.5605936493542127E-5</v>
      </c>
      <c r="AI1967" s="13"/>
      <c r="AJ1967" s="13">
        <f t="shared" si="741"/>
        <v>685.03025373434173</v>
      </c>
      <c r="AK1967" s="12">
        <f t="shared" si="765"/>
        <v>14365066.100290352</v>
      </c>
      <c r="AM1967" s="13">
        <f>IF(AP1967&gt;0,SQRT(Sum_Sq($AI$2,V_rtHz($AH$2)/(1+1/$A1967),V_rtHz($AH$2*$A1967)/(1+$A1967),$AN$2*$AH$2/(1+1/$A1967),$AM$2*SQRT(Sum_Sq(AP1967,1/($X$2*AN$8*(1+AM$1017+AP1967/AO1967))))/SQRT(Sum_Sq($X$2*AP1967*AN$8,1)),                   $AQ$2*SQRT(Sum_Sq($AH$2/(1+1/$A1967)+AP1967*( 1/(AM$1017+1+AP1967/AO1967)-1)/(1+($X$2*AP1967*AN$8)^2), (AP1967^2*AN$8*$X$2+1/($X$2*AN$8*(AM$1017+1+AP1967/AO1967           )))/(1+($X$2*AP1967*AN$8)^2))),           V_rtHz(AO1967)/($X$2*AN$8*(AO1967*AM$1017+AO1967+AP1967)),V_rtHz(AP1967)*SQRT(Sum_Sq(AO1967*AN$8*$X$2*AM$1017,1))/($X$2*AN$8*(AO1967*AM$1017+AO1967+AP1967))))/SQRT(Sum_Sq(1/(1+$A1967)+$AC$2/$I$2-1/(1+(1+AP1967/AO1967)/AM$1017),$X$2/$I$2)),IF(AP1968&lt;0,"A",AM1968))</f>
        <v>6.3297090093007355E-5</v>
      </c>
      <c r="AO1967" s="13">
        <f t="shared" si="742"/>
        <v>685.01886142919238</v>
      </c>
      <c r="AP1967" s="12">
        <f t="shared" si="766"/>
        <v>45427083.084895104</v>
      </c>
      <c r="AR1967" s="13">
        <f t="shared" si="743"/>
        <v>31506.815879885431</v>
      </c>
      <c r="AS1967" s="13">
        <f t="shared" si="744"/>
        <v>0.34465664218175168</v>
      </c>
      <c r="AV1967" s="13"/>
      <c r="AW1967" s="13">
        <f t="shared" si="745"/>
        <v>9963.3300000000036</v>
      </c>
      <c r="AX1967" s="13">
        <f t="shared" si="746"/>
        <v>1.0898999999999985</v>
      </c>
      <c r="AZ1967" s="13"/>
      <c r="BA1967" s="13"/>
      <c r="BB1967" s="13">
        <f t="shared" si="747"/>
        <v>3150.681587988543</v>
      </c>
      <c r="BC1967" s="13">
        <f t="shared" si="748"/>
        <v>3.446566421817522</v>
      </c>
      <c r="BD1967" s="13"/>
      <c r="BE1967" s="13"/>
      <c r="BG1967" s="13">
        <f t="shared" si="749"/>
        <v>996.3330000000002</v>
      </c>
      <c r="BH1967" s="13">
        <f t="shared" si="750"/>
        <v>10.899000000000116</v>
      </c>
      <c r="BI1967" s="13"/>
      <c r="BL1967" s="13">
        <f t="shared" si="751"/>
        <v>315.06815879885437</v>
      </c>
      <c r="BM1967" s="13">
        <f t="shared" si="752"/>
        <v>34.465664218175149</v>
      </c>
      <c r="BP1967" s="13"/>
      <c r="BQ1967" s="13">
        <f t="shared" si="753"/>
        <v>99.633300000000006</v>
      </c>
      <c r="BR1967" s="13">
        <f t="shared" si="754"/>
        <v>108.99000000000012</v>
      </c>
      <c r="BT1967" s="13"/>
      <c r="BU1967" s="13"/>
      <c r="BV1967" s="13">
        <f t="shared" si="755"/>
        <v>31.50681587988543</v>
      </c>
      <c r="BW1967" s="13">
        <f t="shared" si="756"/>
        <v>344.65664218175368</v>
      </c>
      <c r="CA1967" s="13">
        <f t="shared" si="757"/>
        <v>9.9633299999999974</v>
      </c>
      <c r="CB1967" s="13">
        <f t="shared" si="758"/>
        <v>1089.9000000000055</v>
      </c>
    </row>
    <row r="1968" spans="1:80" x14ac:dyDescent="0.3">
      <c r="A1968" s="13">
        <f t="shared" si="734"/>
        <v>5.2966344389165769</v>
      </c>
      <c r="C1968" s="13">
        <f>IF(F1968&gt;0,SQRT(Sum_Sq($AI$2,V_rtHz($AH$2)/(1+1/$A1968),V_rtHz($AH$2*$A1968)/(1+$A1968),$AN$2*$AH$2/(1+1/$A1968),$AM$2*SQRT(Sum_Sq(F1968,1/($X$2*D$8*(1+C$1017+F1968/E1968))))/SQRT(Sum_Sq($X$2*F1968*D$8,1)),                   $AQ$2*SQRT(Sum_Sq($AH$2/(1+1/$A1968)+F1968*( 1/(C$1017+1+F1968/E1968)-1)/(1+($X$2*F1968*D$8)^2), (F1968^2*D$8*$X$2+1/($X$2*D$8*(C$1017+1+F1968/E1968           )))/(1+($X$2*F1968*D$8)^2))),           V_rtHz(E1968)/($X$2*D$8*(E1968*C$1017+E1968+F1968)),V_rtHz(F1968)*SQRT(Sum_Sq(E1968*D$8*$X$2*C$1017,1))/($X$2*D$8*(E1968*C$1017+E1968+F1968))))/SQRT(Sum_Sq(1/(1+$A1968)+$AC$2/$I$2-1/(1+(1+F1968/E1968)/C$1017),$X$2/$I$2)),IF(F1969&lt;0,"A",C1969))</f>
        <v>3.1978346243692809E-6</v>
      </c>
      <c r="E1968" s="13">
        <f t="shared" si="735"/>
        <v>697.33121502534743</v>
      </c>
      <c r="F1968" s="12">
        <f t="shared" si="759"/>
        <v>14111.665537924899</v>
      </c>
      <c r="H1968" s="13">
        <f>IF(K1968&gt;0,SQRT(Sum_Sq($AI$2,V_rtHz($AH$2)/(1+1/$A1968),V_rtHz($AH$2*$A1968)/(1+$A1968),$AN$2*$AH$2/(1+1/$A1968),$AM$2*SQRT(Sum_Sq(K1968,1/($X$2*I$8*(1+H$1017+K1968/J1968))))/SQRT(Sum_Sq($X$2*K1968*I$8,1)),                   $AQ$2*SQRT(Sum_Sq($AH$2/(1+1/$A1968)+K1968*( 1/(H$1017+1+K1968/J1968)-1)/(1+($X$2*K1968*I$8)^2), (K1968^2*I$8*$X$2+1/($X$2*I$8*(H$1017+1+K1968/J1968           )))/(1+($X$2*K1968*I$8)^2))),           V_rtHz(J1968)/($X$2*I$8*(J1968*H$1017+J1968+K1968)),V_rtHz(K1968)*SQRT(Sum_Sq(J1968*I$8*$X$2*H$1017,1))/($X$2*I$8*(J1968*H$1017+J1968+K1968))))/SQRT(Sum_Sq(1/(1+$A1968)+$AC$2/$I$2-1/(1+(1+K1968/J1968)/H$1017),$X$2/$I$2)),IF(K1969&lt;0,"A",H1969))</f>
        <v>3.5685832727010111E-6</v>
      </c>
      <c r="J1968" s="13">
        <f t="shared" si="736"/>
        <v>685.61366372623161</v>
      </c>
      <c r="K1968" s="12">
        <f t="shared" si="760"/>
        <v>45387.672940675038</v>
      </c>
      <c r="M1968" s="13">
        <f>IF(P1968&gt;0,SQRT(Sum_Sq($AI$2,V_rtHz($AH$2)/(1+1/$A1968),V_rtHz($AH$2*$A1968)/(1+$A1968),$AN$2*$AH$2/(1+1/$A1968),$AM$2*SQRT(Sum_Sq(P1968,1/($X$2*N$8*(1+M$1017+P1968/O1968))))/SQRT(Sum_Sq($X$2*P1968*N$8,1)),                   $AQ$2*SQRT(Sum_Sq($AH$2/(1+1/$A1968)+P1968*( 1/(M$1017+1+P1968/O1968)-1)/(1+($X$2*P1968*N$8)^2), (P1968^2*N$8*$X$2+1/($X$2*N$8*(M$1017+1+P1968/O1968           )))/(1+($X$2*P1968*N$8)^2))),           V_rtHz(O1968)/($X$2*N$8*(O1968*M$1017+O1968+P1968)),V_rtHz(P1968)*SQRT(Sum_Sq(O1968*N$8*$X$2*M$1017,1))/($X$2*N$8*(O1968*M$1017+O1968+P1968))))/SQRT(Sum_Sq(1/(1+$A1968)+$AC$2/$I$2-1/(1+(1+P1968/O1968)/M$1017),$X$2/$I$2)),IF(P1969&lt;0,"A",M1969))</f>
        <v>4.6354311408359161E-6</v>
      </c>
      <c r="O1968" s="13">
        <f t="shared" si="737"/>
        <v>682.03021696625365</v>
      </c>
      <c r="P1968" s="12">
        <f t="shared" si="761"/>
        <v>144282.5351545882</v>
      </c>
      <c r="R1968" s="13">
        <f>IF(U1968&gt;0,SQRT(Sum_Sq($AI$2,V_rtHz($AH$2)/(1+1/$A1968),V_rtHz($AH$2*$A1968)/(1+$A1968),$AN$2*$AH$2/(1+1/$A1968),$AM$2*SQRT(Sum_Sq(U1968,1/($X$2*S$8*(1+R$1017+U1968/T1968))))/SQRT(Sum_Sq($X$2*U1968*S$8,1)),                   $AQ$2*SQRT(Sum_Sq($AH$2/(1+1/$A1968)+U1968*( 1/(R$1017+1+U1968/T1968)-1)/(1+($X$2*U1968*S$8)^2), (U1968^2*S$8*$X$2+1/($X$2*S$8*(R$1017+1+U1968/T1968           )))/(1+($X$2*U1968*S$8)^2))),           V_rtHz(T1968)/($X$2*S$8*(T1968*R$1017+T1968+U1968)),V_rtHz(U1968)*SQRT(Sum_Sq(T1968*S$8*$X$2*R$1017,1))/($X$2*S$8*(T1968*R$1017+T1968+U1968))))/SQRT(Sum_Sq(1/(1+$A1968)+$AC$2/$I$2-1/(1+(1+U1968/T1968)/R$1017),$X$2/$I$2)),IF(U1969&lt;0,"A",R1969))</f>
        <v>7.0294654723168745E-6</v>
      </c>
      <c r="T1968" s="13">
        <f t="shared" si="738"/>
        <v>680.90874969795289</v>
      </c>
      <c r="U1968" s="12">
        <f t="shared" si="762"/>
        <v>457012.90733403113</v>
      </c>
      <c r="X1968" s="13">
        <f>IF(AA1968&gt;0,SQRT(Sum_Sq($AI$2,V_rtHz($AH$2)/(1+1/$A1968),V_rtHz($AH$2*$A1968)/(1+$A1968),$AN$2*$AH$2/(1+1/$A1968),$AM$2*SQRT(Sum_Sq(AA1968,1/($X$2*Y$8*(1+X$1017+AA1968/Z1968))))/SQRT(Sum_Sq($X$2*AA1968*Y$8,1)),                   $AQ$2*SQRT(Sum_Sq($AH$2/(1+1/$A1968)+AA1968*( 1/(X$1017+1+AA1968/Z1968)-1)/(1+($X$2*AA1968*Y$8)^2), (AA1968^2*Y$8*$X$2+1/($X$2*Y$8*(X$1017+1+AA1968/Z1968           )))/(1+($X$2*AA1968*Y$8)^2))),           V_rtHz(Z1968)/($X$2*Y$8*(Z1968*X$1017+Z1968+AA1968)),V_rtHz(AA1968)*SQRT(Sum_Sq(Z1968*Y$8*$X$2*X$1017,1))/($X$2*Y$8*(Z1968*X$1017+Z1968+AA1968))))/SQRT(Sum_Sq(1/(1+$A1968)+$AC$2/$I$2-1/(1+(1+AA1968/Z1968)/X$1017),$X$2/$I$2)),IF(AA1969&lt;0,"A",X1969))</f>
        <v>1.1739458378668226E-5</v>
      </c>
      <c r="Z1968" s="13">
        <f t="shared" si="739"/>
        <v>680.5552679171243</v>
      </c>
      <c r="AA1968" s="12">
        <f t="shared" si="763"/>
        <v>1445952.3479569673</v>
      </c>
      <c r="AC1968" s="13">
        <f>IF(AF1968&gt;0,SQRT(Sum_Sq($AI$2,V_rtHz($AH$2)/(1+1/$A1968),V_rtHz($AH$2*$A1968)/(1+$A1968),$AN$2*$AH$2/(1+1/$A1968),$AM$2*SQRT(Sum_Sq(AF1968,1/($X$2*AD$8*(1+AC$1017+AF1968/AE1968))))/SQRT(Sum_Sq($X$2*AF1968*AD$8,1)),                   $AQ$2*SQRT(Sum_Sq($AH$2/(1+1/$A1968)+AF1968*( 1/(AC$1017+1+AF1968/AE1968)-1)/(1+($X$2*AF1968*AD$8)^2), (AF1968^2*AD$8*$X$2+1/($X$2*AD$8*(AC$1017+1+AF1968/AE1968           )))/(1+($X$2*AF1968*AD$8)^2))),           V_rtHz(AE1968)/($X$2*AD$8*(AE1968*AC$1017+AE1968+AF1968)),V_rtHz(AF1968)*SQRT(Sum_Sq(AE1968*AD$8*$X$2*AC$1017,1))/($X$2*AD$8*(AE1968*AC$1017+AE1968+AF1968))))/SQRT(Sum_Sq(1/(1+$A1968)+$AC$2/$I$2-1/(1+(1+AF1968/AE1968)/AC$1017),$X$2/$I$2)),IF(AF1969&lt;0,"A",AC1969))</f>
        <v>2.0433583584571722E-5</v>
      </c>
      <c r="AE1968" s="13">
        <f t="shared" si="740"/>
        <v>680.44360244157565</v>
      </c>
      <c r="AF1968" s="12">
        <f t="shared" si="764"/>
        <v>4573253.1867747344</v>
      </c>
      <c r="AG1968" s="13"/>
      <c r="AH1968" s="13">
        <f>IF(AK1968&gt;0,SQRT(Sum_Sq($AI$2,V_rtHz($AH$2)/(1+1/$A1968),V_rtHz($AH$2*$A1968)/(1+$A1968),$AN$2*$AH$2/(1+1/$A1968),$AM$2*SQRT(Sum_Sq(AK1968,1/($X$2*AI$8*(1+AH$1017+AK1968/AJ1968))))/SQRT(Sum_Sq($X$2*AK1968*AI$8,1)),                   $AQ$2*SQRT(Sum_Sq($AH$2/(1+1/$A1968)+AK1968*( 1/(AH$1017+1+AK1968/AJ1968)-1)/(1+($X$2*AK1968*AI$8)^2), (AK1968^2*AI$8*$X$2+1/($X$2*AI$8*(AH$1017+1+AK1968/AJ1968           )))/(1+($X$2*AK1968*AI$8)^2))),           V_rtHz(AJ1968)/($X$2*AI$8*(AJ1968*AH$1017+AJ1968+AK1968)),V_rtHz(AK1968)*SQRT(Sum_Sq(AJ1968*AI$8*$X$2*AH$1017,1))/($X$2*AI$8*(AJ1968*AH$1017+AJ1968+AK1968))))/SQRT(Sum_Sq(1/(1+$A1968)+$AC$2/$I$2-1/(1+(1+AK1968/AJ1968)/AH$1017),$X$2/$I$2)),IF(AK1969&lt;0,"A",AH1969))</f>
        <v>3.6104036160750716E-5</v>
      </c>
      <c r="AI1968" s="13"/>
      <c r="AJ1968" s="13">
        <f t="shared" si="741"/>
        <v>680.40830223128614</v>
      </c>
      <c r="AK1968" s="12">
        <f t="shared" si="765"/>
        <v>14462646.683354963</v>
      </c>
      <c r="AM1968" s="13">
        <f>IF(AP1968&gt;0,SQRT(Sum_Sq($AI$2,V_rtHz($AH$2)/(1+1/$A1968),V_rtHz($AH$2*$A1968)/(1+$A1968),$AN$2*$AH$2/(1+1/$A1968),$AM$2*SQRT(Sum_Sq(AP1968,1/($X$2*AN$8*(1+AM$1017+AP1968/AO1968))))/SQRT(Sum_Sq($X$2*AP1968*AN$8,1)),                   $AQ$2*SQRT(Sum_Sq($AH$2/(1+1/$A1968)+AP1968*( 1/(AM$1017+1+AP1968/AO1968)-1)/(1+($X$2*AP1968*AN$8)^2), (AP1968^2*AN$8*$X$2+1/($X$2*AN$8*(AM$1017+1+AP1968/AO1968           )))/(1+($X$2*AP1968*AN$8)^2))),           V_rtHz(AO1968)/($X$2*AN$8*(AO1968*AM$1017+AO1968+AP1968)),V_rtHz(AP1968)*SQRT(Sum_Sq(AO1968*AN$8*$X$2*AM$1017,1))/($X$2*AN$8*(AO1968*AM$1017+AO1968+AP1968))))/SQRT(Sum_Sq(1/(1+$A1968)+$AC$2/$I$2-1/(1+(1+AP1968/AO1968)/AM$1017),$X$2/$I$2)),IF(AP1969&lt;0,"A",AM1969))</f>
        <v>6.4182557198145916E-5</v>
      </c>
      <c r="AO1968" s="13">
        <f t="shared" si="742"/>
        <v>680.39714047555469</v>
      </c>
      <c r="AP1968" s="12">
        <f t="shared" si="766"/>
        <v>45735654.784078546</v>
      </c>
      <c r="AR1968" s="13">
        <f t="shared" si="743"/>
        <v>31506.815879885431</v>
      </c>
      <c r="AS1968" s="13">
        <f t="shared" si="744"/>
        <v>0.34465664218175385</v>
      </c>
      <c r="AV1968" s="13"/>
      <c r="AW1968" s="13">
        <f t="shared" si="745"/>
        <v>9963.3300000000036</v>
      </c>
      <c r="AX1968" s="13">
        <f t="shared" si="746"/>
        <v>1.089899999999993</v>
      </c>
      <c r="AZ1968" s="13"/>
      <c r="BA1968" s="13"/>
      <c r="BB1968" s="13">
        <f t="shared" si="747"/>
        <v>3150.681587988543</v>
      </c>
      <c r="BC1968" s="13">
        <f t="shared" si="748"/>
        <v>3.4465664218175083</v>
      </c>
      <c r="BD1968" s="13"/>
      <c r="BE1968" s="13"/>
      <c r="BG1968" s="13">
        <f t="shared" si="749"/>
        <v>996.3330000000002</v>
      </c>
      <c r="BH1968" s="13">
        <f t="shared" si="750"/>
        <v>10.89900000000015</v>
      </c>
      <c r="BI1968" s="13"/>
      <c r="BL1968" s="13">
        <f t="shared" si="751"/>
        <v>315.06815879885437</v>
      </c>
      <c r="BM1968" s="13">
        <f t="shared" si="752"/>
        <v>34.465664218175149</v>
      </c>
      <c r="BP1968" s="13"/>
      <c r="BQ1968" s="13">
        <f t="shared" si="753"/>
        <v>99.633300000000006</v>
      </c>
      <c r="BR1968" s="13">
        <f t="shared" si="754"/>
        <v>108.99000000000142</v>
      </c>
      <c r="BT1968" s="13"/>
      <c r="BU1968" s="13"/>
      <c r="BV1968" s="13">
        <f t="shared" si="755"/>
        <v>31.50681587988543</v>
      </c>
      <c r="BW1968" s="13">
        <f t="shared" si="756"/>
        <v>344.65664218175692</v>
      </c>
      <c r="CA1968" s="13">
        <f t="shared" si="757"/>
        <v>9.9633299999999991</v>
      </c>
      <c r="CB1968" s="13">
        <f t="shared" si="758"/>
        <v>1089.900000000011</v>
      </c>
    </row>
    <row r="1969" spans="1:80" x14ac:dyDescent="0.3">
      <c r="A1969" s="13">
        <f t="shared" si="734"/>
        <v>5.3703179637025196</v>
      </c>
      <c r="C1969" s="13">
        <f>IF(F1969&gt;0,SQRT(Sum_Sq($AI$2,V_rtHz($AH$2)/(1+1/$A1969),V_rtHz($AH$2*$A1969)/(1+$A1969),$AN$2*$AH$2/(1+1/$A1969),$AM$2*SQRT(Sum_Sq(F1969,1/($X$2*D$8*(1+C$1017+F1969/E1969))))/SQRT(Sum_Sq($X$2*F1969*D$8,1)),                   $AQ$2*SQRT(Sum_Sq($AH$2/(1+1/$A1969)+F1969*( 1/(C$1017+1+F1969/E1969)-1)/(1+($X$2*F1969*D$8)^2), (F1969^2*D$8*$X$2+1/($X$2*D$8*(C$1017+1+F1969/E1969           )))/(1+($X$2*F1969*D$8)^2))),           V_rtHz(E1969)/($X$2*D$8*(E1969*C$1017+E1969+F1969)),V_rtHz(F1969)*SQRT(Sum_Sq(E1969*D$8*$X$2*C$1017,1))/($X$2*D$8*(E1969*C$1017+E1969+F1969))))/SQRT(Sum_Sq(1/(1+$A1969)+$AC$2/$I$2-1/(1+(1+F1969/E1969)/C$1017),$X$2/$I$2)),IF(F1970&lt;0,"A",C1970))</f>
        <v>3.2500322481011725E-6</v>
      </c>
      <c r="E1969" s="13">
        <f t="shared" si="735"/>
        <v>692.38874304265494</v>
      </c>
      <c r="F1969" s="12">
        <f t="shared" si="759"/>
        <v>14212.398705890375</v>
      </c>
      <c r="H1969" s="13">
        <f>IF(K1969&gt;0,SQRT(Sum_Sq($AI$2,V_rtHz($AH$2)/(1+1/$A1969),V_rtHz($AH$2*$A1969)/(1+$A1969),$AN$2*$AH$2/(1+1/$A1969),$AM$2*SQRT(Sum_Sq(K1969,1/($X$2*I$8*(1+H$1017+K1969/J1969))))/SQRT(Sum_Sq($X$2*K1969*I$8,1)),                   $AQ$2*SQRT(Sum_Sq($AH$2/(1+1/$A1969)+K1969*( 1/(H$1017+1+K1969/J1969)-1)/(1+($X$2*K1969*I$8)^2), (K1969^2*I$8*$X$2+1/($X$2*I$8*(H$1017+1+K1969/J1969           )))/(1+($X$2*K1969*I$8)^2))),           V_rtHz(J1969)/($X$2*I$8*(J1969*H$1017+J1969+K1969)),V_rtHz(K1969)*SQRT(Sum_Sq(J1969*I$8*$X$2*H$1017,1))/($X$2*I$8*(J1969*H$1017+J1969+K1969))))/SQRT(Sum_Sq(1/(1+$A1969)+$AC$2/$I$2-1/(1+(1+K1969/J1969)/H$1017),$X$2/$I$2)),IF(K1970&lt;0,"A",H1970))</f>
        <v>3.6255497613998587E-6</v>
      </c>
      <c r="J1969" s="13">
        <f t="shared" si="736"/>
        <v>680.91609860664153</v>
      </c>
      <c r="K1969" s="12">
        <f t="shared" si="760"/>
        <v>45700.797494055063</v>
      </c>
      <c r="M1969" s="13">
        <f>IF(P1969&gt;0,SQRT(Sum_Sq($AI$2,V_rtHz($AH$2)/(1+1/$A1969),V_rtHz($AH$2*$A1969)/(1+$A1969),$AN$2*$AH$2/(1+1/$A1969),$AM$2*SQRT(Sum_Sq(P1969,1/($X$2*N$8*(1+M$1017+P1969/O1969))))/SQRT(Sum_Sq($X$2*P1969*N$8,1)),                   $AQ$2*SQRT(Sum_Sq($AH$2/(1+1/$A1969)+P1969*( 1/(M$1017+1+P1969/O1969)-1)/(1+($X$2*P1969*N$8)^2), (P1969^2*N$8*$X$2+1/($X$2*N$8*(M$1017+1+P1969/O1969           )))/(1+($X$2*P1969*N$8)^2))),           V_rtHz(O1969)/($X$2*N$8*(O1969*M$1017+O1969+P1969)),V_rtHz(P1969)*SQRT(Sum_Sq(O1969*N$8*$X$2*M$1017,1))/($X$2*N$8*(O1969*M$1017+O1969+P1969))))/SQRT(Sum_Sq(1/(1+$A1969)+$AC$2/$I$2-1/(1+(1+P1969/O1969)/M$1017),$X$2/$I$2)),IF(P1970&lt;0,"A",M1970))</f>
        <v>4.7057983943929629E-6</v>
      </c>
      <c r="O1969" s="13">
        <f t="shared" si="737"/>
        <v>677.4059059290114</v>
      </c>
      <c r="P1969" s="12">
        <f t="shared" si="761"/>
        <v>145267.47979997276</v>
      </c>
      <c r="R1969" s="13">
        <f>IF(U1969&gt;0,SQRT(Sum_Sq($AI$2,V_rtHz($AH$2)/(1+1/$A1969),V_rtHz($AH$2*$A1969)/(1+$A1969),$AN$2*$AH$2/(1+1/$A1969),$AM$2*SQRT(Sum_Sq(U1969,1/($X$2*S$8*(1+R$1017+U1969/T1969))))/SQRT(Sum_Sq($X$2*U1969*S$8,1)),                   $AQ$2*SQRT(Sum_Sq($AH$2/(1+1/$A1969)+U1969*( 1/(R$1017+1+U1969/T1969)-1)/(1+($X$2*U1969*S$8)^2), (U1969^2*S$8*$X$2+1/($X$2*S$8*(R$1017+1+U1969/T1969           )))/(1+($X$2*U1969*S$8)^2))),           V_rtHz(T1969)/($X$2*S$8*(T1969*R$1017+T1969+U1969)),V_rtHz(U1969)*SQRT(Sum_Sq(T1969*S$8*$X$2*R$1017,1))/($X$2*S$8*(T1969*R$1017+T1969+U1969))))/SQRT(Sum_Sq(1/(1+$A1969)+$AC$2/$I$2-1/(1+(1+U1969/T1969)/R$1017),$X$2/$I$2)),IF(U1970&lt;0,"A",R1970))</f>
        <v>7.1315024890147497E-6</v>
      </c>
      <c r="T1969" s="13">
        <f t="shared" si="738"/>
        <v>676.30720719934675</v>
      </c>
      <c r="U1969" s="12">
        <f t="shared" si="762"/>
        <v>460122.38819291134</v>
      </c>
      <c r="X1969" s="13">
        <f>IF(AA1969&gt;0,SQRT(Sum_Sq($AI$2,V_rtHz($AH$2)/(1+1/$A1969),V_rtHz($AH$2*$A1969)/(1+$A1969),$AN$2*$AH$2/(1+1/$A1969),$AM$2*SQRT(Sum_Sq(AA1969,1/($X$2*Y$8*(1+X$1017+AA1969/Z1969))))/SQRT(Sum_Sq($X$2*AA1969*Y$8,1)),                   $AQ$2*SQRT(Sum_Sq($AH$2/(1+1/$A1969)+AA1969*( 1/(X$1017+1+AA1969/Z1969)-1)/(1+($X$2*AA1969*Y$8)^2), (AA1969^2*Y$8*$X$2+1/($X$2*Y$8*(X$1017+1+AA1969/Z1969           )))/(1+($X$2*AA1969*Y$8)^2))),           V_rtHz(Z1969)/($X$2*Y$8*(Z1969*X$1017+Z1969+AA1969)),V_rtHz(AA1969)*SQRT(Sum_Sq(Z1969*Y$8*$X$2*X$1017,1))/($X$2*Y$8*(Z1969*X$1017+Z1969+AA1969))))/SQRT(Sum_Sq(1/(1+$A1969)+$AC$2/$I$2-1/(1+(1+AA1969/Z1969)/X$1017),$X$2/$I$2)),IF(AA1970&lt;0,"A",X1970))</f>
        <v>1.1905988969738058E-5</v>
      </c>
      <c r="Z1969" s="13">
        <f t="shared" si="739"/>
        <v>675.96088650105116</v>
      </c>
      <c r="AA1969" s="12">
        <f t="shared" si="763"/>
        <v>1455780.2192563971</v>
      </c>
      <c r="AC1969" s="13">
        <f>IF(AF1969&gt;0,SQRT(Sum_Sq($AI$2,V_rtHz($AH$2)/(1+1/$A1969),V_rtHz($AH$2*$A1969)/(1+$A1969),$AN$2*$AH$2/(1+1/$A1969),$AM$2*SQRT(Sum_Sq(AF1969,1/($X$2*AD$8*(1+AC$1017+AF1969/AE1969))))/SQRT(Sum_Sq($X$2*AF1969*AD$8,1)),                   $AQ$2*SQRT(Sum_Sq($AH$2/(1+1/$A1969)+AF1969*( 1/(AC$1017+1+AF1969/AE1969)-1)/(1+($X$2*AF1969*AD$8)^2), (AF1969^2*AD$8*$X$2+1/($X$2*AD$8*(AC$1017+1+AF1969/AE1969           )))/(1+($X$2*AF1969*AD$8)^2))),           V_rtHz(AE1969)/($X$2*AD$8*(AE1969*AC$1017+AE1969+AF1969)),V_rtHz(AF1969)*SQRT(Sum_Sq(AE1969*AD$8*$X$2*AC$1017,1))/($X$2*AD$8*(AE1969*AC$1017+AE1969+AF1969))))/SQRT(Sum_Sq(1/(1+$A1969)+$AC$2/$I$2-1/(1+(1+AF1969/AE1969)/AC$1017),$X$2/$I$2)),IF(AF1970&lt;0,"A",AC1970))</f>
        <v>2.0720938180206436E-5</v>
      </c>
      <c r="AE1969" s="13">
        <f t="shared" si="740"/>
        <v>675.85148168367834</v>
      </c>
      <c r="AF1969" s="12">
        <f t="shared" si="764"/>
        <v>4604326.4794422165</v>
      </c>
      <c r="AG1969" s="13"/>
      <c r="AH1969" s="13">
        <f>IF(AK1969&gt;0,SQRT(Sum_Sq($AI$2,V_rtHz($AH$2)/(1+1/$A1969),V_rtHz($AH$2*$A1969)/(1+$A1969),$AN$2*$AH$2/(1+1/$A1969),$AM$2*SQRT(Sum_Sq(AK1969,1/($X$2*AI$8*(1+AH$1017+AK1969/AJ1969))))/SQRT(Sum_Sq($X$2*AK1969*AI$8,1)),                   $AQ$2*SQRT(Sum_Sq($AH$2/(1+1/$A1969)+AK1969*( 1/(AH$1017+1+AK1969/AJ1969)-1)/(1+($X$2*AK1969*AI$8)^2), (AK1969^2*AI$8*$X$2+1/($X$2*AI$8*(AH$1017+1+AK1969/AJ1969           )))/(1+($X$2*AK1969*AI$8)^2))),           V_rtHz(AJ1969)/($X$2*AI$8*(AJ1969*AH$1017+AJ1969+AK1969)),V_rtHz(AK1969)*SQRT(Sum_Sq(AJ1969*AI$8*$X$2*AH$1017,1))/($X$2*AI$8*(AJ1969*AH$1017+AJ1969+AK1969))))/SQRT(Sum_Sq(1/(1+$A1969)+$AC$2/$I$2-1/(1+(1+AK1969/AJ1969)/AH$1017),$X$2/$I$2)),IF(AK1970&lt;0,"A",AH1970))</f>
        <v>3.6610413349878106E-5</v>
      </c>
      <c r="AI1969" s="13"/>
      <c r="AJ1969" s="13">
        <f t="shared" si="741"/>
        <v>675.81689596944477</v>
      </c>
      <c r="AK1969" s="12">
        <f t="shared" si="765"/>
        <v>14560903.89909015</v>
      </c>
      <c r="AM1969" s="13">
        <f>IF(AP1969&gt;0,SQRT(Sum_Sq($AI$2,V_rtHz($AH$2)/(1+1/$A1969),V_rtHz($AH$2*$A1969)/(1+$A1969),$AN$2*$AH$2/(1+1/$A1969),$AM$2*SQRT(Sum_Sq(AP1969,1/($X$2*AN$8*(1+AM$1017+AP1969/AO1969))))/SQRT(Sum_Sq($X$2*AP1969*AN$8,1)),                   $AQ$2*SQRT(Sum_Sq($AH$2/(1+1/$A1969)+AP1969*( 1/(AM$1017+1+AP1969/AO1969)-1)/(1+($X$2*AP1969*AN$8)^2), (AP1969^2*AN$8*$X$2+1/($X$2*AN$8*(AM$1017+1+AP1969/AO1969           )))/(1+($X$2*AP1969*AN$8)^2))),           V_rtHz(AO1969)/($X$2*AN$8*(AO1969*AM$1017+AO1969+AP1969)),V_rtHz(AP1969)*SQRT(Sum_Sq(AO1969*AN$8*$X$2*AM$1017,1))/($X$2*AN$8*(AO1969*AM$1017+AO1969+AP1969))))/SQRT(Sum_Sq(1/(1+$A1969)+$AC$2/$I$2-1/(1+(1+AP1969/AO1969)/AM$1017),$X$2/$I$2)),IF(AP1970&lt;0,"A",AM1970))</f>
        <v>6.5082738074815537E-5</v>
      </c>
      <c r="AO1969" s="13">
        <f t="shared" si="742"/>
        <v>675.80596011854323</v>
      </c>
      <c r="AP1969" s="12">
        <f t="shared" si="766"/>
        <v>46046366.219388895</v>
      </c>
      <c r="AR1969" s="13">
        <f t="shared" si="743"/>
        <v>31506.815879885431</v>
      </c>
      <c r="AS1969" s="13">
        <f t="shared" si="744"/>
        <v>0.34465664218175057</v>
      </c>
      <c r="AV1969" s="13"/>
      <c r="AW1969" s="13">
        <f t="shared" si="745"/>
        <v>9963.3300000000036</v>
      </c>
      <c r="AX1969" s="13">
        <f t="shared" si="746"/>
        <v>1.0898999999999985</v>
      </c>
      <c r="AZ1969" s="13"/>
      <c r="BA1969" s="13"/>
      <c r="BB1969" s="13">
        <f t="shared" si="747"/>
        <v>3150.681587988543</v>
      </c>
      <c r="BC1969" s="13">
        <f t="shared" si="748"/>
        <v>3.4465664218175083</v>
      </c>
      <c r="BD1969" s="13"/>
      <c r="BE1969" s="13"/>
      <c r="BG1969" s="13">
        <f t="shared" si="749"/>
        <v>996.3330000000002</v>
      </c>
      <c r="BH1969" s="13">
        <f t="shared" si="750"/>
        <v>10.89900000000015</v>
      </c>
      <c r="BI1969" s="13"/>
      <c r="BL1969" s="13">
        <f t="shared" si="751"/>
        <v>315.06815879885437</v>
      </c>
      <c r="BM1969" s="13">
        <f t="shared" si="752"/>
        <v>34.465664218175498</v>
      </c>
      <c r="BP1969" s="13"/>
      <c r="BQ1969" s="13">
        <f t="shared" si="753"/>
        <v>99.633300000000006</v>
      </c>
      <c r="BR1969" s="13">
        <f t="shared" si="754"/>
        <v>108.99000000000099</v>
      </c>
      <c r="BT1969" s="13"/>
      <c r="BU1969" s="13"/>
      <c r="BV1969" s="13">
        <f t="shared" si="755"/>
        <v>31.50681587988543</v>
      </c>
      <c r="BW1969" s="13">
        <f t="shared" si="756"/>
        <v>344.6566421817526</v>
      </c>
      <c r="CA1969" s="13">
        <f t="shared" si="757"/>
        <v>9.9633299999999974</v>
      </c>
      <c r="CB1969" s="13">
        <f t="shared" si="758"/>
        <v>1089.9000000000055</v>
      </c>
    </row>
    <row r="1970" spans="1:80" x14ac:dyDescent="0.3">
      <c r="A1970" s="13">
        <f t="shared" si="734"/>
        <v>5.4450265284242079</v>
      </c>
      <c r="C1970" s="13">
        <f>IF(F1970&gt;0,SQRT(Sum_Sq($AI$2,V_rtHz($AH$2)/(1+1/$A1970),V_rtHz($AH$2*$A1970)/(1+$A1970),$AN$2*$AH$2/(1+1/$A1970),$AM$2*SQRT(Sum_Sq(F1970,1/($X$2*D$8*(1+C$1017+F1970/E1970))))/SQRT(Sum_Sq($X$2*F1970*D$8,1)),                   $AQ$2*SQRT(Sum_Sq($AH$2/(1+1/$A1970)+F1970*( 1/(C$1017+1+F1970/E1970)-1)/(1+($X$2*F1970*D$8)^2), (F1970^2*D$8*$X$2+1/($X$2*D$8*(C$1017+1+F1970/E1970           )))/(1+($X$2*F1970*D$8)^2))),           V_rtHz(E1970)/($X$2*D$8*(E1970*C$1017+E1970+F1970)),V_rtHz(F1970)*SQRT(Sum_Sq(E1970*D$8*$X$2*C$1017,1))/($X$2*D$8*(E1970*C$1017+E1970+F1970))))/SQRT(Sum_Sq(1/(1+$A1970)+$AC$2/$I$2-1/(1+(1+F1970/E1970)/C$1017),$X$2/$I$2)),IF(F1971&lt;0,"A",C1971))</f>
        <v>3.3032336611593798E-6</v>
      </c>
      <c r="E1970" s="13">
        <f t="shared" si="735"/>
        <v>687.48399398529762</v>
      </c>
      <c r="F1970" s="12">
        <f t="shared" si="759"/>
        <v>14313.794883496503</v>
      </c>
      <c r="H1970" s="13">
        <f>IF(K1970&gt;0,SQRT(Sum_Sq($AI$2,V_rtHz($AH$2)/(1+1/$A1970),V_rtHz($AH$2*$A1970)/(1+$A1970),$AN$2*$AH$2/(1+1/$A1970),$AM$2*SQRT(Sum_Sq(K1970,1/($X$2*I$8*(1+H$1017+K1970/J1970))))/SQRT(Sum_Sq($X$2*K1970*I$8,1)),                   $AQ$2*SQRT(Sum_Sq($AH$2/(1+1/$A1970)+K1970*( 1/(H$1017+1+K1970/J1970)-1)/(1+($X$2*K1970*I$8)^2), (K1970^2*I$8*$X$2+1/($X$2*I$8*(H$1017+1+K1970/J1970           )))/(1+($X$2*K1970*I$8)^2))),           V_rtHz(J1970)/($X$2*I$8*(J1970*H$1017+J1970+K1970)),V_rtHz(K1970)*SQRT(Sum_Sq(J1970*I$8*$X$2*H$1017,1))/($X$2*I$8*(J1970*H$1017+J1970+K1970))))/SQRT(Sum_Sq(1/(1+$A1970)+$AC$2/$I$2-1/(1+(1+K1970/J1970)/H$1017),$X$2/$I$2)),IF(K1971&lt;0,"A",H1971))</f>
        <v>3.6835866821167664E-6</v>
      </c>
      <c r="J1970" s="13">
        <f t="shared" si="736"/>
        <v>676.25105193906927</v>
      </c>
      <c r="K1970" s="12">
        <f t="shared" si="760"/>
        <v>46016.059632936362</v>
      </c>
      <c r="M1970" s="13">
        <f>IF(P1970&gt;0,SQRT(Sum_Sq($AI$2,V_rtHz($AH$2)/(1+1/$A1970),V_rtHz($AH$2*$A1970)/(1+$A1970),$AN$2*$AH$2/(1+1/$A1970),$AM$2*SQRT(Sum_Sq(P1970,1/($X$2*N$8*(1+M$1017+P1970/O1970))))/SQRT(Sum_Sq($X$2*P1970*N$8,1)),                   $AQ$2*SQRT(Sum_Sq($AH$2/(1+1/$A1970)+P1970*( 1/(M$1017+1+P1970/O1970)-1)/(1+($X$2*P1970*N$8)^2), (P1970^2*N$8*$X$2+1/($X$2*N$8*(M$1017+1+P1970/O1970           )))/(1+($X$2*P1970*N$8)^2))),           V_rtHz(O1970)/($X$2*N$8*(O1970*M$1017+O1970+P1970)),V_rtHz(P1970)*SQRT(Sum_Sq(O1970*N$8*$X$2*M$1017,1))/($X$2*N$8*(O1970*M$1017+O1970+P1970))))/SQRT(Sum_Sq(1/(1+$A1970)+$AC$2/$I$2-1/(1+(1+P1970/O1970)/M$1017),$X$2/$I$2)),IF(P1971&lt;0,"A",M1971))</f>
        <v>4.7774336965226825E-6</v>
      </c>
      <c r="O1970" s="13">
        <f t="shared" si="737"/>
        <v>672.81261264443151</v>
      </c>
      <c r="P1970" s="12">
        <f t="shared" si="761"/>
        <v>146259.22122528651</v>
      </c>
      <c r="R1970" s="13">
        <f>IF(U1970&gt;0,SQRT(Sum_Sq($AI$2,V_rtHz($AH$2)/(1+1/$A1970),V_rtHz($AH$2*$A1970)/(1+$A1970),$AN$2*$AH$2/(1+1/$A1970),$AM$2*SQRT(Sum_Sq(U1970,1/($X$2*S$8*(1+R$1017+U1970/T1970))))/SQRT(Sum_Sq($X$2*U1970*S$8,1)),                   $AQ$2*SQRT(Sum_Sq($AH$2/(1+1/$A1970)+U1970*( 1/(R$1017+1+U1970/T1970)-1)/(1+($X$2*U1970*S$8)^2), (U1970^2*S$8*$X$2+1/($X$2*S$8*(R$1017+1+U1970/T1970           )))/(1+($X$2*U1970*S$8)^2))),           V_rtHz(T1970)/($X$2*S$8*(T1970*R$1017+T1970+U1970)),V_rtHz(U1970)*SQRT(Sum_Sq(T1970*S$8*$X$2*R$1017,1))/($X$2*S$8*(T1970*R$1017+T1970+U1970))))/SQRT(Sum_Sq(1/(1+$A1970)+$AC$2/$I$2-1/(1+(1+U1970/T1970)/R$1017),$X$2/$I$2)),IF(U1971&lt;0,"A",R1971))</f>
        <v>7.2353007293235611E-6</v>
      </c>
      <c r="T1970" s="13">
        <f t="shared" si="738"/>
        <v>671.73622131162494</v>
      </c>
      <c r="U1970" s="12">
        <f t="shared" si="762"/>
        <v>463253.39836673805</v>
      </c>
      <c r="X1970" s="13">
        <f>IF(AA1970&gt;0,SQRT(Sum_Sq($AI$2,V_rtHz($AH$2)/(1+1/$A1970),V_rtHz($AH$2*$A1970)/(1+$A1970),$AN$2*$AH$2/(1+1/$A1970),$AM$2*SQRT(Sum_Sq(AA1970,1/($X$2*Y$8*(1+X$1017+AA1970/Z1970))))/SQRT(Sum_Sq($X$2*AA1970*Y$8,1)),                   $AQ$2*SQRT(Sum_Sq($AH$2/(1+1/$A1970)+AA1970*( 1/(X$1017+1+AA1970/Z1970)-1)/(1+($X$2*AA1970*Y$8)^2), (AA1970^2*Y$8*$X$2+1/($X$2*Y$8*(X$1017+1+AA1970/Z1970           )))/(1+($X$2*AA1970*Y$8)^2))),           V_rtHz(Z1970)/($X$2*Y$8*(Z1970*X$1017+Z1970+AA1970)),V_rtHz(AA1970)*SQRT(Sum_Sq(Z1970*Y$8*$X$2*X$1017,1))/($X$2*Y$8*(Z1970*X$1017+Z1970+AA1970))))/SQRT(Sum_Sq(1/(1+$A1970)+$AC$2/$I$2-1/(1+(1+AA1970/Z1970)/X$1017),$X$2/$I$2)),IF(AA1971&lt;0,"A",X1971))</f>
        <v>1.207532330042718E-5</v>
      </c>
      <c r="Z1970" s="13">
        <f t="shared" si="739"/>
        <v>671.39691718004531</v>
      </c>
      <c r="AA1970" s="12">
        <f t="shared" si="763"/>
        <v>1465676.2078866693</v>
      </c>
      <c r="AC1970" s="13">
        <f>IF(AF1970&gt;0,SQRT(Sum_Sq($AI$2,V_rtHz($AH$2)/(1+1/$A1970),V_rtHz($AH$2*$A1970)/(1+$A1970),$AN$2*$AH$2/(1+1/$A1970),$AM$2*SQRT(Sum_Sq(AF1970,1/($X$2*AD$8*(1+AC$1017+AF1970/AE1970))))/SQRT(Sum_Sq($X$2*AF1970*AD$8,1)),                   $AQ$2*SQRT(Sum_Sq($AH$2/(1+1/$A1970)+AF1970*( 1/(AC$1017+1+AF1970/AE1970)-1)/(1+($X$2*AF1970*AD$8)^2), (AF1970^2*AD$8*$X$2+1/($X$2*AD$8*(AC$1017+1+AF1970/AE1970           )))/(1+($X$2*AF1970*AD$8)^2))),           V_rtHz(AE1970)/($X$2*AD$8*(AE1970*AC$1017+AE1970+AF1970)),V_rtHz(AF1970)*SQRT(Sum_Sq(AE1970*AD$8*$X$2*AC$1017,1))/($X$2*AD$8*(AE1970*AC$1017+AE1970+AF1970))))/SQRT(Sum_Sq(1/(1+$A1970)+$AC$2/$I$2-1/(1+(1+AF1970/AE1970)/AC$1017),$X$2/$I$2)),IF(AF1971&lt;0,"A",AC1971))</f>
        <v>2.1013082842266623E-5</v>
      </c>
      <c r="AE1970" s="13">
        <f t="shared" si="740"/>
        <v>671.28972745094359</v>
      </c>
      <c r="AF1970" s="12">
        <f t="shared" si="764"/>
        <v>4635615.2135723289</v>
      </c>
      <c r="AG1970" s="13"/>
      <c r="AH1970" s="13">
        <f>IF(AK1970&gt;0,SQRT(Sum_Sq($AI$2,V_rtHz($AH$2)/(1+1/$A1970),V_rtHz($AH$2*$A1970)/(1+$A1970),$AN$2*$AH$2/(1+1/$A1970),$AM$2*SQRT(Sum_Sq(AK1970,1/($X$2*AI$8*(1+AH$1017+AK1970/AJ1970))))/SQRT(Sum_Sq($X$2*AK1970*AI$8,1)),                   $AQ$2*SQRT(Sum_Sq($AH$2/(1+1/$A1970)+AK1970*( 1/(AH$1017+1+AK1970/AJ1970)-1)/(1+($X$2*AK1970*AI$8)^2), (AK1970^2*AI$8*$X$2+1/($X$2*AI$8*(AH$1017+1+AK1970/AJ1970           )))/(1+($X$2*AK1970*AI$8)^2))),           V_rtHz(AJ1970)/($X$2*AI$8*(AJ1970*AH$1017+AJ1970+AK1970)),V_rtHz(AK1970)*SQRT(Sum_Sq(AJ1970*AI$8*$X$2*AH$1017,1))/($X$2*AI$8*(AJ1970*AH$1017+AJ1970+AK1970))))/SQRT(Sum_Sq(1/(1+$A1970)+$AC$2/$I$2-1/(1+(1+AK1970/AJ1970)/AH$1017),$X$2/$I$2)),IF(AK1971&lt;0,"A",AH1971))</f>
        <v>3.7125205267799849E-5</v>
      </c>
      <c r="AI1970" s="13"/>
      <c r="AJ1970" s="13">
        <f t="shared" si="741"/>
        <v>671.25584183526655</v>
      </c>
      <c r="AK1970" s="12">
        <f t="shared" si="765"/>
        <v>14659842.436063979</v>
      </c>
      <c r="AM1970" s="13">
        <f>IF(AP1970&gt;0,SQRT(Sum_Sq($AI$2,V_rtHz($AH$2)/(1+1/$A1970),V_rtHz($AH$2*$A1970)/(1+$A1970),$AN$2*$AH$2/(1+1/$A1970),$AM$2*SQRT(Sum_Sq(AP1970,1/($X$2*AN$8*(1+AM$1017+AP1970/AO1970))))/SQRT(Sum_Sq($X$2*AP1970*AN$8,1)),                   $AQ$2*SQRT(Sum_Sq($AH$2/(1+1/$A1970)+AP1970*( 1/(AM$1017+1+AP1970/AO1970)-1)/(1+($X$2*AP1970*AN$8)^2), (AP1970^2*AN$8*$X$2+1/($X$2*AN$8*(AM$1017+1+AP1970/AO1970           )))/(1+($X$2*AP1970*AN$8)^2))),           V_rtHz(AO1970)/($X$2*AN$8*(AO1970*AM$1017+AO1970+AP1970)),V_rtHz(AP1970)*SQRT(Sum_Sq(AO1970*AN$8*$X$2*AM$1017,1))/($X$2*AN$8*(AO1970*AM$1017+AO1970+AP1970))))/SQRT(Sum_Sq(1/(1+$A1970)+$AC$2/$I$2-1/(1+(1+AP1970/AO1970)/AM$1017),$X$2/$I$2)),IF(AP1971&lt;0,"A",AM1971))</f>
        <v>6.5997876588783615E-5</v>
      </c>
      <c r="AO1970" s="13">
        <f t="shared" si="742"/>
        <v>671.24512733760173</v>
      </c>
      <c r="AP1970" s="12">
        <f t="shared" si="766"/>
        <v>46359232.217134908</v>
      </c>
      <c r="AR1970" s="13">
        <f t="shared" si="743"/>
        <v>31506.815879885431</v>
      </c>
      <c r="AS1970" s="13">
        <f t="shared" si="744"/>
        <v>0.34465664218175057</v>
      </c>
      <c r="AV1970" s="13"/>
      <c r="AW1970" s="13">
        <f t="shared" si="745"/>
        <v>9963.3300000000036</v>
      </c>
      <c r="AX1970" s="13">
        <f t="shared" si="746"/>
        <v>1.0898999999999985</v>
      </c>
      <c r="AZ1970" s="13"/>
      <c r="BA1970" s="13"/>
      <c r="BB1970" s="13">
        <f t="shared" si="747"/>
        <v>3150.681587988543</v>
      </c>
      <c r="BC1970" s="13">
        <f t="shared" si="748"/>
        <v>3.446566421817522</v>
      </c>
      <c r="BD1970" s="13"/>
      <c r="BE1970" s="13"/>
      <c r="BG1970" s="13">
        <f t="shared" si="749"/>
        <v>996.3330000000002</v>
      </c>
      <c r="BH1970" s="13">
        <f t="shared" si="750"/>
        <v>10.899000000000047</v>
      </c>
      <c r="BI1970" s="13"/>
      <c r="BL1970" s="13">
        <f t="shared" si="751"/>
        <v>315.06815879885437</v>
      </c>
      <c r="BM1970" s="13">
        <f t="shared" si="752"/>
        <v>34.465664218175327</v>
      </c>
      <c r="BP1970" s="13"/>
      <c r="BQ1970" s="13">
        <f t="shared" si="753"/>
        <v>99.633300000000006</v>
      </c>
      <c r="BR1970" s="13">
        <f t="shared" si="754"/>
        <v>108.99000000000099</v>
      </c>
      <c r="BT1970" s="13"/>
      <c r="BU1970" s="13"/>
      <c r="BV1970" s="13">
        <f t="shared" si="755"/>
        <v>31.50681587988543</v>
      </c>
      <c r="BW1970" s="13">
        <f t="shared" si="756"/>
        <v>344.65664218175476</v>
      </c>
      <c r="CA1970" s="13">
        <f t="shared" si="757"/>
        <v>9.9633299999999974</v>
      </c>
      <c r="CB1970" s="13">
        <f t="shared" si="758"/>
        <v>1089.900000000011</v>
      </c>
    </row>
    <row r="1971" spans="1:80" x14ac:dyDescent="0.3">
      <c r="A1971" s="13">
        <f t="shared" si="734"/>
        <v>5.5207743928075725</v>
      </c>
      <c r="C1971" s="13">
        <f>IF(F1971&gt;0,SQRT(Sum_Sq($AI$2,V_rtHz($AH$2)/(1+1/$A1971),V_rtHz($AH$2*$A1971)/(1+$A1971),$AN$2*$AH$2/(1+1/$A1971),$AM$2*SQRT(Sum_Sq(F1971,1/($X$2*D$8*(1+C$1017+F1971/E1971))))/SQRT(Sum_Sq($X$2*F1971*D$8,1)),                   $AQ$2*SQRT(Sum_Sq($AH$2/(1+1/$A1971)+F1971*( 1/(C$1017+1+F1971/E1971)-1)/(1+($X$2*F1971*D$8)^2), (F1971^2*D$8*$X$2+1/($X$2*D$8*(C$1017+1+F1971/E1971           )))/(1+($X$2*F1971*D$8)^2))),           V_rtHz(E1971)/($X$2*D$8*(E1971*C$1017+E1971+F1971)),V_rtHz(F1971)*SQRT(Sum_Sq(E1971*D$8*$X$2*C$1017,1))/($X$2*D$8*(E1971*C$1017+E1971+F1971))))/SQRT(Sum_Sq(1/(1+$A1971)+$AC$2/$I$2-1/(1+(1+F1971/E1971)/C$1017),$X$2/$I$2)),IF(F1972&lt;0,"A",C1972))</f>
        <v>3.3574584617173158E-6</v>
      </c>
      <c r="E1971" s="13">
        <f t="shared" si="735"/>
        <v>682.61661777740767</v>
      </c>
      <c r="F1971" s="12">
        <f t="shared" si="759"/>
        <v>14415.858945293585</v>
      </c>
      <c r="H1971" s="13">
        <f>IF(K1971&gt;0,SQRT(Sum_Sq($AI$2,V_rtHz($AH$2)/(1+1/$A1971),V_rtHz($AH$2*$A1971)/(1+$A1971),$AN$2*$AH$2/(1+1/$A1971),$AM$2*SQRT(Sum_Sq(K1971,1/($X$2*I$8*(1+H$1017+K1971/J1971))))/SQRT(Sum_Sq($X$2*K1971*I$8,1)),                   $AQ$2*SQRT(Sum_Sq($AH$2/(1+1/$A1971)+K1971*( 1/(H$1017+1+K1971/J1971)-1)/(1+($X$2*K1971*I$8)^2), (K1971^2*I$8*$X$2+1/($X$2*I$8*(H$1017+1+K1971/J1971           )))/(1+($X$2*K1971*I$8)^2))),           V_rtHz(J1971)/($X$2*I$8*(J1971*H$1017+J1971+K1971)),V_rtHz(K1971)*SQRT(Sum_Sq(J1971*I$8*$X$2*H$1017,1))/($X$2*I$8*(J1971*H$1017+J1971+K1971))))/SQRT(Sum_Sq(1/(1+$A1971)+$AC$2/$I$2-1/(1+(1+K1971/J1971)/H$1017),$X$2/$I$2)),IF(K1972&lt;0,"A",H1972))</f>
        <v>3.7427145759499871E-6</v>
      </c>
      <c r="J1971" s="13">
        <f t="shared" si="736"/>
        <v>671.61828739377245</v>
      </c>
      <c r="K1971" s="12">
        <f t="shared" si="760"/>
        <v>46333.474410918338</v>
      </c>
      <c r="M1971" s="13">
        <f>IF(P1971&gt;0,SQRT(Sum_Sq($AI$2,V_rtHz($AH$2)/(1+1/$A1971),V_rtHz($AH$2*$A1971)/(1+$A1971),$AN$2*$AH$2/(1+1/$A1971),$AM$2*SQRT(Sum_Sq(P1971,1/($X$2*N$8*(1+M$1017+P1971/O1971))))/SQRT(Sum_Sq($X$2*P1971*N$8,1)),                   $AQ$2*SQRT(Sum_Sq($AH$2/(1+1/$A1971)+P1971*( 1/(M$1017+1+P1971/O1971)-1)/(1+($X$2*P1971*N$8)^2), (P1971^2*N$8*$X$2+1/($X$2*N$8*(M$1017+1+P1971/O1971           )))/(1+($X$2*P1971*N$8)^2))),           V_rtHz(O1971)/($X$2*N$8*(O1971*M$1017+O1971+P1971)),V_rtHz(P1971)*SQRT(Sum_Sq(O1971*N$8*$X$2*M$1017,1))/($X$2*N$8*(O1971*M$1017+O1971+P1971))))/SQRT(Sum_Sq(1/(1+$A1971)+$AC$2/$I$2-1/(1+(1+P1971/O1971)/M$1017),$X$2/$I$2)),IF(P1972&lt;0,"A",M1972))</f>
        <v>4.8503603776777118E-6</v>
      </c>
      <c r="O1971" s="13">
        <f t="shared" si="737"/>
        <v>668.25013167987561</v>
      </c>
      <c r="P1971" s="12">
        <f t="shared" si="761"/>
        <v>147257.80675650615</v>
      </c>
      <c r="R1971" s="13">
        <f>IF(U1971&gt;0,SQRT(Sum_Sq($AI$2,V_rtHz($AH$2)/(1+1/$A1971),V_rtHz($AH$2*$A1971)/(1+$A1971),$AN$2*$AH$2/(1+1/$A1971),$AM$2*SQRT(Sum_Sq(U1971,1/($X$2*S$8*(1+R$1017+U1971/T1971))))/SQRT(Sum_Sq($X$2*U1971*S$8,1)),                   $AQ$2*SQRT(Sum_Sq($AH$2/(1+1/$A1971)+U1971*( 1/(R$1017+1+U1971/T1971)-1)/(1+($X$2*U1971*S$8)^2), (U1971^2*S$8*$X$2+1/($X$2*S$8*(R$1017+1+U1971/T1971           )))/(1+($X$2*U1971*S$8)^2))),           V_rtHz(T1971)/($X$2*S$8*(T1971*R$1017+T1971+U1971)),V_rtHz(U1971)*SQRT(Sum_Sq(T1971*S$8*$X$2*R$1017,1))/($X$2*S$8*(T1971*R$1017+T1971+U1971))))/SQRT(Sum_Sq(1/(1+$A1971)+$AC$2/$I$2-1/(1+(1+U1971/T1971)/R$1017),$X$2/$I$2)),IF(U1972&lt;0,"A",R1972))</f>
        <v>7.3408909608428924E-6</v>
      </c>
      <c r="T1971" s="13">
        <f t="shared" si="738"/>
        <v>667.19559591769587</v>
      </c>
      <c r="U1971" s="12">
        <f t="shared" si="762"/>
        <v>466406.08725934796</v>
      </c>
      <c r="X1971" s="13">
        <f>IF(AA1971&gt;0,SQRT(Sum_Sq($AI$2,V_rtHz($AH$2)/(1+1/$A1971),V_rtHz($AH$2*$A1971)/(1+$A1971),$AN$2*$AH$2/(1+1/$A1971),$AM$2*SQRT(Sum_Sq(AA1971,1/($X$2*Y$8*(1+X$1017+AA1971/Z1971))))/SQRT(Sum_Sq($X$2*AA1971*Y$8,1)),                   $AQ$2*SQRT(Sum_Sq($AH$2/(1+1/$A1971)+AA1971*( 1/(X$1017+1+AA1971/Z1971)-1)/(1+($X$2*AA1971*Y$8)^2), (AA1971^2*Y$8*$X$2+1/($X$2*Y$8*(X$1017+1+AA1971/Z1971           )))/(1+($X$2*AA1971*Y$8)^2))),           V_rtHz(Z1971)/($X$2*Y$8*(Z1971*X$1017+Z1971+AA1971)),V_rtHz(AA1971)*SQRT(Sum_Sq(Z1971*Y$8*$X$2*X$1017,1))/($X$2*Y$8*(Z1971*X$1017+Z1971+AA1971))))/SQRT(Sum_Sq(1/(1+$A1971)+$AC$2/$I$2-1/(1+(1+AA1971/Z1971)/X$1017),$X$2/$I$2)),IF(AA1972&lt;0,"A",X1972))</f>
        <v>1.2247508707164827E-5</v>
      </c>
      <c r="Z1971" s="13">
        <f t="shared" si="739"/>
        <v>666.86316673886176</v>
      </c>
      <c r="AA1971" s="12">
        <f t="shared" si="763"/>
        <v>1475640.7860573819</v>
      </c>
      <c r="AC1971" s="13">
        <f>IF(AF1971&gt;0,SQRT(Sum_Sq($AI$2,V_rtHz($AH$2)/(1+1/$A1971),V_rtHz($AH$2*$A1971)/(1+$A1971),$AN$2*$AH$2/(1+1/$A1971),$AM$2*SQRT(Sum_Sq(AF1971,1/($X$2*AD$8*(1+AC$1017+AF1971/AE1971))))/SQRT(Sum_Sq($X$2*AF1971*AD$8,1)),                   $AQ$2*SQRT(Sum_Sq($AH$2/(1+1/$A1971)+AF1971*( 1/(AC$1017+1+AF1971/AE1971)-1)/(1+($X$2*AF1971*AD$8)^2), (AF1971^2*AD$8*$X$2+1/($X$2*AD$8*(AC$1017+1+AF1971/AE1971           )))/(1+($X$2*AF1971*AD$8)^2))),           V_rtHz(AE1971)/($X$2*AD$8*(AE1971*AC$1017+AE1971+AF1971)),V_rtHz(AF1971)*SQRT(Sum_Sq(AE1971*AD$8*$X$2*AC$1017,1))/($X$2*AD$8*(AE1971*AC$1017+AE1971+AF1971))))/SQRT(Sum_Sq(1/(1+$A1971)+$AC$2/$I$2-1/(1+(1+AF1971/AE1971)/AC$1017),$X$2/$I$2)),IF(AF1972&lt;0,"A",AC1972))</f>
        <v>2.131009727423066E-5</v>
      </c>
      <c r="AE1971" s="13">
        <f t="shared" si="740"/>
        <v>666.75814744141849</v>
      </c>
      <c r="AF1971" s="12">
        <f t="shared" si="764"/>
        <v>4667120.8821783811</v>
      </c>
      <c r="AG1971" s="13"/>
      <c r="AH1971" s="13">
        <f>IF(AK1971&gt;0,SQRT(Sum_Sq($AI$2,V_rtHz($AH$2)/(1+1/$A1971),V_rtHz($AH$2*$A1971)/(1+$A1971),$AN$2*$AH$2/(1+1/$A1971),$AM$2*SQRT(Sum_Sq(AK1971,1/($X$2*AI$8*(1+AH$1017+AK1971/AJ1971))))/SQRT(Sum_Sq($X$2*AK1971*AI$8,1)),                   $AQ$2*SQRT(Sum_Sq($AH$2/(1+1/$A1971)+AK1971*( 1/(AH$1017+1+AK1971/AJ1971)-1)/(1+($X$2*AK1971*AI$8)^2), (AK1971^2*AI$8*$X$2+1/($X$2*AI$8*(AH$1017+1+AK1971/AJ1971           )))/(1+($X$2*AK1971*AI$8)^2))),           V_rtHz(AJ1971)/($X$2*AI$8*(AJ1971*AH$1017+AJ1971+AK1971)),V_rtHz(AK1971)*SQRT(Sum_Sq(AJ1971*AI$8*$X$2*AH$1017,1))/($X$2*AI$8*(AJ1971*AH$1017+AJ1971+AK1971))))/SQRT(Sum_Sq(1/(1+$A1971)+$AC$2/$I$2-1/(1+(1+AK1971/AJ1971)/AH$1017),$X$2/$I$2)),IF(AK1972&lt;0,"A",AH1972))</f>
        <v>3.7648551275215367E-5</v>
      </c>
      <c r="AI1971" s="13"/>
      <c r="AJ1971" s="13">
        <f t="shared" si="741"/>
        <v>666.7249478151731</v>
      </c>
      <c r="AK1971" s="12">
        <f t="shared" si="765"/>
        <v>14759467.015355239</v>
      </c>
      <c r="AM1971" s="13">
        <f>IF(AP1971&gt;0,SQRT(Sum_Sq($AI$2,V_rtHz($AH$2)/(1+1/$A1971),V_rtHz($AH$2*$A1971)/(1+$A1971),$AN$2*$AH$2/(1+1/$A1971),$AM$2*SQRT(Sum_Sq(AP1971,1/($X$2*AN$8*(1+AM$1017+AP1971/AO1971))))/SQRT(Sum_Sq($X$2*AP1971*AN$8,1)),                   $AQ$2*SQRT(Sum_Sq($AH$2/(1+1/$A1971)+AP1971*( 1/(AM$1017+1+AP1971/AO1971)-1)/(1+($X$2*AP1971*AN$8)^2), (AP1971^2*AN$8*$X$2+1/($X$2*AN$8*(AM$1017+1+AP1971/AO1971           )))/(1+($X$2*AP1971*AN$8)^2))),           V_rtHz(AO1971)/($X$2*AN$8*(AO1971*AM$1017+AO1971+AP1971)),V_rtHz(AP1971)*SQRT(Sum_Sq(AO1971*AN$8*$X$2*AM$1017,1))/($X$2*AN$8*(AO1971*AM$1017+AO1971+AP1971))))/SQRT(Sum_Sq(1/(1+$A1971)+$AC$2/$I$2-1/(1+(1+AP1971/AO1971)/AM$1017),$X$2/$I$2)),IF(AP1972&lt;0,"A",AM1972))</f>
        <v>6.6928220433107891E-5</v>
      </c>
      <c r="AO1971" s="13">
        <f t="shared" si="742"/>
        <v>666.71445021030058</v>
      </c>
      <c r="AP1971" s="12">
        <f t="shared" si="766"/>
        <v>46674267.706434958</v>
      </c>
      <c r="AR1971" s="13">
        <f t="shared" si="743"/>
        <v>31506.815879885424</v>
      </c>
      <c r="AS1971" s="13">
        <f t="shared" si="744"/>
        <v>0.34465664218175385</v>
      </c>
      <c r="AV1971" s="13"/>
      <c r="AW1971" s="13">
        <f t="shared" si="745"/>
        <v>9963.3300000000036</v>
      </c>
      <c r="AX1971" s="13">
        <f t="shared" si="746"/>
        <v>1.0898999999999874</v>
      </c>
      <c r="AZ1971" s="13"/>
      <c r="BA1971" s="13"/>
      <c r="BB1971" s="13">
        <f t="shared" si="747"/>
        <v>3150.681587988543</v>
      </c>
      <c r="BC1971" s="13">
        <f t="shared" si="748"/>
        <v>3.4465664218175083</v>
      </c>
      <c r="BD1971" s="13"/>
      <c r="BE1971" s="13"/>
      <c r="BG1971" s="13">
        <f t="shared" si="749"/>
        <v>996.3330000000002</v>
      </c>
      <c r="BH1971" s="13">
        <f t="shared" si="750"/>
        <v>10.89900000000015</v>
      </c>
      <c r="BI1971" s="13"/>
      <c r="BL1971" s="13">
        <f t="shared" si="751"/>
        <v>315.06815879885437</v>
      </c>
      <c r="BM1971" s="13">
        <f t="shared" si="752"/>
        <v>34.465664218174979</v>
      </c>
      <c r="BP1971" s="13"/>
      <c r="BQ1971" s="13">
        <f t="shared" si="753"/>
        <v>99.633300000000006</v>
      </c>
      <c r="BR1971" s="13">
        <f t="shared" si="754"/>
        <v>108.99000000000099</v>
      </c>
      <c r="BT1971" s="13"/>
      <c r="BU1971" s="13"/>
      <c r="BV1971" s="13">
        <f t="shared" si="755"/>
        <v>31.50681587988543</v>
      </c>
      <c r="BW1971" s="13">
        <f t="shared" si="756"/>
        <v>344.65664218175476</v>
      </c>
      <c r="CA1971" s="13">
        <f t="shared" si="757"/>
        <v>9.9633299999999991</v>
      </c>
      <c r="CB1971" s="13">
        <f t="shared" si="758"/>
        <v>1089.900000000011</v>
      </c>
    </row>
    <row r="1972" spans="1:80" x14ac:dyDescent="0.3">
      <c r="A1972" s="13">
        <f t="shared" si="734"/>
        <v>5.5975760149511045</v>
      </c>
      <c r="C1972" s="13">
        <f>IF(F1972&gt;0,SQRT(Sum_Sq($AI$2,V_rtHz($AH$2)/(1+1/$A1972),V_rtHz($AH$2*$A1972)/(1+$A1972),$AN$2*$AH$2/(1+1/$A1972),$AM$2*SQRT(Sum_Sq(F1972,1/($X$2*D$8*(1+C$1017+F1972/E1972))))/SQRT(Sum_Sq($X$2*F1972*D$8,1)),                   $AQ$2*SQRT(Sum_Sq($AH$2/(1+1/$A1972)+F1972*( 1/(C$1017+1+F1972/E1972)-1)/(1+($X$2*F1972*D$8)^2), (F1972^2*D$8*$X$2+1/($X$2*D$8*(C$1017+1+F1972/E1972           )))/(1+($X$2*F1972*D$8)^2))),           V_rtHz(E1972)/($X$2*D$8*(E1972*C$1017+E1972+F1972)),V_rtHz(F1972)*SQRT(Sum_Sq(E1972*D$8*$X$2*C$1017,1))/($X$2*D$8*(E1972*C$1017+E1972+F1972))))/SQRT(Sum_Sq(1/(1+$A1972)+$AC$2/$I$2-1/(1+(1+F1972/E1972)/C$1017),$X$2/$I$2)),IF(F1973&lt;0,"A",C1973))</f>
        <v>3.412726625492356E-6</v>
      </c>
      <c r="E1972" s="13">
        <f t="shared" si="735"/>
        <v>677.78626895134857</v>
      </c>
      <c r="F1972" s="12">
        <f t="shared" si="759"/>
        <v>14518.595796898395</v>
      </c>
      <c r="H1972" s="13">
        <f>IF(K1972&gt;0,SQRT(Sum_Sq($AI$2,V_rtHz($AH$2)/(1+1/$A1972),V_rtHz($AH$2*$A1972)/(1+$A1972),$AN$2*$AH$2/(1+1/$A1972),$AM$2*SQRT(Sum_Sq(K1972,1/($X$2*I$8*(1+H$1017+K1972/J1972))))/SQRT(Sum_Sq($X$2*K1972*I$8,1)),                   $AQ$2*SQRT(Sum_Sq($AH$2/(1+1/$A1972)+K1972*( 1/(H$1017+1+K1972/J1972)-1)/(1+($X$2*K1972*I$8)^2), (K1972^2*I$8*$X$2+1/($X$2*I$8*(H$1017+1+K1972/J1972           )))/(1+($X$2*K1972*I$8)^2))),           V_rtHz(J1972)/($X$2*I$8*(J1972*H$1017+J1972+K1972)),V_rtHz(K1972)*SQRT(Sum_Sq(J1972*I$8*$X$2*H$1017,1))/($X$2*I$8*(J1972*H$1017+J1972+K1972))))/SQRT(Sum_Sq(1/(1+$A1972)+$AC$2/$I$2-1/(1+(1+K1972/J1972)/H$1017),$X$2/$I$2)),IF(K1973&lt;0,"A",H1973))</f>
        <v>3.8029543721664542E-6</v>
      </c>
      <c r="J1972" s="13">
        <f t="shared" si="736"/>
        <v>667.01757064850563</v>
      </c>
      <c r="K1972" s="12">
        <f t="shared" si="760"/>
        <v>46653.056984105213</v>
      </c>
      <c r="M1972" s="13">
        <f>IF(P1972&gt;0,SQRT(Sum_Sq($AI$2,V_rtHz($AH$2)/(1+1/$A1972),V_rtHz($AH$2*$A1972)/(1+$A1972),$AN$2*$AH$2/(1+1/$A1972),$AM$2*SQRT(Sum_Sq(P1972,1/($X$2*N$8*(1+M$1017+P1972/O1972))))/SQRT(Sum_Sq($X$2*P1972*N$8,1)),                   $AQ$2*SQRT(Sum_Sq($AH$2/(1+1/$A1972)+P1972*( 1/(M$1017+1+P1972/O1972)-1)/(1+($X$2*P1972*N$8)^2), (P1972^2*N$8*$X$2+1/($X$2*N$8*(M$1017+1+P1972/O1972           )))/(1+($X$2*P1972*N$8)^2))),           V_rtHz(O1972)/($X$2*N$8*(O1972*M$1017+O1972+P1972)),V_rtHz(P1972)*SQRT(Sum_Sq(O1972*N$8*$X$2*M$1017,1))/($X$2*N$8*(O1972*M$1017+O1972+P1972))))/SQRT(Sum_Sq(1/(1+$A1972)+$AC$2/$I$2-1/(1+(1+P1972/O1972)/M$1017),$X$2/$I$2)),IF(P1973&lt;0,"A",M1973))</f>
        <v>4.9246021902342173E-6</v>
      </c>
      <c r="O1972" s="13">
        <f t="shared" si="737"/>
        <v>663.71825896764517</v>
      </c>
      <c r="P1972" s="12">
        <f t="shared" si="761"/>
        <v>148263.28404613314</v>
      </c>
      <c r="R1972" s="13">
        <f>IF(U1972&gt;0,SQRT(Sum_Sq($AI$2,V_rtHz($AH$2)/(1+1/$A1972),V_rtHz($AH$2*$A1972)/(1+$A1972),$AN$2*$AH$2/(1+1/$A1972),$AM$2*SQRT(Sum_Sq(U1972,1/($X$2*S$8*(1+R$1017+U1972/T1972))))/SQRT(Sum_Sq($X$2*U1972*S$8,1)),                   $AQ$2*SQRT(Sum_Sq($AH$2/(1+1/$A1972)+U1972*( 1/(R$1017+1+U1972/T1972)-1)/(1+($X$2*U1972*S$8)^2), (U1972^2*S$8*$X$2+1/($X$2*S$8*(R$1017+1+U1972/T1972           )))/(1+($X$2*U1972*S$8)^2))),           V_rtHz(T1972)/($X$2*S$8*(T1972*R$1017+T1972+U1972)),V_rtHz(U1972)*SQRT(Sum_Sq(T1972*S$8*$X$2*R$1017,1))/($X$2*S$8*(T1972*R$1017+T1972+U1972))))/SQRT(Sum_Sq(1/(1+$A1972)+$AC$2/$I$2-1/(1+(1+U1972/T1972)/R$1017),$X$2/$I$2)),IF(U1973&lt;0,"A",R1973))</f>
        <v>7.4483044728317758E-6</v>
      </c>
      <c r="T1972" s="13">
        <f t="shared" si="738"/>
        <v>662.68513607767341</v>
      </c>
      <c r="U1972" s="12">
        <f t="shared" si="762"/>
        <v>469580.60530901601</v>
      </c>
      <c r="X1972" s="13">
        <f>IF(AA1972&gt;0,SQRT(Sum_Sq($AI$2,V_rtHz($AH$2)/(1+1/$A1972),V_rtHz($AH$2*$A1972)/(1+$A1972),$AN$2*$AH$2/(1+1/$A1972),$AM$2*SQRT(Sum_Sq(AA1972,1/($X$2*Y$8*(1+X$1017+AA1972/Z1972))))/SQRT(Sum_Sq($X$2*AA1972*Y$8,1)),                   $AQ$2*SQRT(Sum_Sq($AH$2/(1+1/$A1972)+AA1972*( 1/(X$1017+1+AA1972/Z1972)-1)/(1+($X$2*AA1972*Y$8)^2), (AA1972^2*Y$8*$X$2+1/($X$2*Y$8*(X$1017+1+AA1972/Z1972           )))/(1+($X$2*AA1972*Y$8)^2))),           V_rtHz(Z1972)/($X$2*Y$8*(Z1972*X$1017+Z1972+AA1972)),V_rtHz(AA1972)*SQRT(Sum_Sq(Z1972*Y$8*$X$2*X$1017,1))/($X$2*Y$8*(Z1972*X$1017+Z1972+AA1972))))/SQRT(Sum_Sq(1/(1+$A1972)+$AC$2/$I$2-1/(1+(1+AA1972/Z1972)/X$1017),$X$2/$I$2)),IF(AA1973&lt;0,"A",X1973))</f>
        <v>1.2422593289900785E-5</v>
      </c>
      <c r="Z1972" s="13">
        <f t="shared" si="739"/>
        <v>662.35944308157013</v>
      </c>
      <c r="AA1972" s="12">
        <f t="shared" si="763"/>
        <v>1485674.4292510408</v>
      </c>
      <c r="AC1972" s="13">
        <f>IF(AF1972&gt;0,SQRT(Sum_Sq($AI$2,V_rtHz($AH$2)/(1+1/$A1972),V_rtHz($AH$2*$A1972)/(1+$A1972),$AN$2*$AH$2/(1+1/$A1972),$AM$2*SQRT(Sum_Sq(AF1972,1/($X$2*AD$8*(1+AC$1017+AF1972/AE1972))))/SQRT(Sum_Sq($X$2*AF1972*AD$8,1)),                   $AQ$2*SQRT(Sum_Sq($AH$2/(1+1/$A1972)+AF1972*( 1/(AC$1017+1+AF1972/AE1972)-1)/(1+($X$2*AF1972*AD$8)^2), (AF1972^2*AD$8*$X$2+1/($X$2*AD$8*(AC$1017+1+AF1972/AE1972           )))/(1+($X$2*AF1972*AD$8)^2))),           V_rtHz(AE1972)/($X$2*AD$8*(AE1972*AC$1017+AE1972+AF1972)),V_rtHz(AF1972)*SQRT(Sum_Sq(AE1972*AD$8*$X$2*AC$1017,1))/($X$2*AD$8*(AE1972*AC$1017+AE1972+AF1972))))/SQRT(Sum_Sq(1/(1+$A1972)+$AC$2/$I$2-1/(1+(1+AF1972/AE1972)/AC$1017),$X$2/$I$2)),IF(AF1973&lt;0,"A",AC1973))</f>
        <v>2.161206243559319E-5</v>
      </c>
      <c r="AE1972" s="13">
        <f t="shared" si="740"/>
        <v>662.25655045430312</v>
      </c>
      <c r="AF1972" s="12">
        <f t="shared" si="764"/>
        <v>4698844.9886252033</v>
      </c>
      <c r="AG1972" s="13"/>
      <c r="AH1972" s="13">
        <f>IF(AK1972&gt;0,SQRT(Sum_Sq($AI$2,V_rtHz($AH$2)/(1+1/$A1972),V_rtHz($AH$2*$A1972)/(1+$A1972),$AN$2*$AH$2/(1+1/$A1972),$AM$2*SQRT(Sum_Sq(AK1972,1/($X$2*AI$8*(1+AH$1017+AK1972/AJ1972))))/SQRT(Sum_Sq($X$2*AK1972*AI$8,1)),                   $AQ$2*SQRT(Sum_Sq($AH$2/(1+1/$A1972)+AK1972*( 1/(AH$1017+1+AK1972/AJ1972)-1)/(1+($X$2*AK1972*AI$8)^2), (AK1972^2*AI$8*$X$2+1/($X$2*AI$8*(AH$1017+1+AK1972/AJ1972           )))/(1+($X$2*AK1972*AI$8)^2))),           V_rtHz(AJ1972)/($X$2*AI$8*(AJ1972*AH$1017+AJ1972+AK1972)),V_rtHz(AK1972)*SQRT(Sum_Sq(AJ1972*AI$8*$X$2*AH$1017,1))/($X$2*AI$8*(AJ1972*AH$1017+AJ1972+AK1972))))/SQRT(Sum_Sq(1/(1+$A1972)+$AC$2/$I$2-1/(1+(1+AK1972/AJ1972)/AH$1017),$X$2/$I$2)),IF(AK1973&lt;0,"A",AH1973))</f>
        <v>3.8180592911956704E-5</v>
      </c>
      <c r="AI1972" s="13"/>
      <c r="AJ1972" s="13">
        <f t="shared" si="741"/>
        <v>662.22402299101032</v>
      </c>
      <c r="AK1972" s="12">
        <f t="shared" si="765"/>
        <v>14859782.390778773</v>
      </c>
      <c r="AM1972" s="13">
        <f>IF(AP1972&gt;0,SQRT(Sum_Sq($AI$2,V_rtHz($AH$2)/(1+1/$A1972),V_rtHz($AH$2*$A1972)/(1+$A1972),$AN$2*$AH$2/(1+1/$A1972),$AM$2*SQRT(Sum_Sq(AP1972,1/($X$2*AN$8*(1+AM$1017+AP1972/AO1972))))/SQRT(Sum_Sq($X$2*AP1972*AN$8,1)),                   $AQ$2*SQRT(Sum_Sq($AH$2/(1+1/$A1972)+AP1972*( 1/(AM$1017+1+AP1972/AO1972)-1)/(1+($X$2*AP1972*AN$8)^2), (AP1972^2*AN$8*$X$2+1/($X$2*AN$8*(AM$1017+1+AP1972/AO1972           )))/(1+($X$2*AP1972*AN$8)^2))),           V_rtHz(AO1972)/($X$2*AN$8*(AO1972*AM$1017+AO1972+AP1972)),V_rtHz(AP1972)*SQRT(Sum_Sq(AO1972*AN$8*$X$2*AM$1017,1))/($X$2*AN$8*(AO1972*AM$1017+AO1972+AP1972))))/SQRT(Sum_Sq(1/(1+$A1972)+$AC$2/$I$2-1/(1+(1+AP1972/AO1972)/AM$1017),$X$2/$I$2)),IF(AP1973&lt;0,"A",AM1973))</f>
        <v>6.7874021173087095E-5</v>
      </c>
      <c r="AO1972" s="13">
        <f t="shared" si="742"/>
        <v>662.21373790782434</v>
      </c>
      <c r="AP1972" s="12">
        <f t="shared" si="766"/>
        <v>46991487.719929546</v>
      </c>
      <c r="AR1972" s="13">
        <f t="shared" si="743"/>
        <v>31506.815879885424</v>
      </c>
      <c r="AS1972" s="13">
        <f t="shared" si="744"/>
        <v>0.34465664218175168</v>
      </c>
      <c r="AV1972" s="13"/>
      <c r="AW1972" s="13">
        <f t="shared" si="745"/>
        <v>9963.3300000000036</v>
      </c>
      <c r="AX1972" s="13">
        <f t="shared" si="746"/>
        <v>1.0898999999999985</v>
      </c>
      <c r="AZ1972" s="13"/>
      <c r="BA1972" s="13"/>
      <c r="BB1972" s="13">
        <f t="shared" si="747"/>
        <v>3150.681587988543</v>
      </c>
      <c r="BC1972" s="13">
        <f t="shared" si="748"/>
        <v>3.4465664218175083</v>
      </c>
      <c r="BD1972" s="13"/>
      <c r="BE1972" s="13"/>
      <c r="BG1972" s="13">
        <f t="shared" si="749"/>
        <v>996.3330000000002</v>
      </c>
      <c r="BH1972" s="13">
        <f t="shared" si="750"/>
        <v>10.89900000000015</v>
      </c>
      <c r="BI1972" s="13"/>
      <c r="BL1972" s="13">
        <f t="shared" si="751"/>
        <v>315.06815879885437</v>
      </c>
      <c r="BM1972" s="13">
        <f t="shared" si="752"/>
        <v>34.465664218175498</v>
      </c>
      <c r="BP1972" s="13"/>
      <c r="BQ1972" s="13">
        <f t="shared" si="753"/>
        <v>99.633300000000006</v>
      </c>
      <c r="BR1972" s="13">
        <f t="shared" si="754"/>
        <v>108.99000000000056</v>
      </c>
      <c r="BT1972" s="13"/>
      <c r="BU1972" s="13"/>
      <c r="BV1972" s="13">
        <f t="shared" si="755"/>
        <v>31.50681587988543</v>
      </c>
      <c r="BW1972" s="13">
        <f t="shared" si="756"/>
        <v>344.65664218175368</v>
      </c>
      <c r="CA1972" s="13">
        <f t="shared" si="757"/>
        <v>9.9633299999999991</v>
      </c>
      <c r="CB1972" s="13">
        <f t="shared" si="758"/>
        <v>1089.9000000000165</v>
      </c>
    </row>
    <row r="1973" spans="1:80" x14ac:dyDescent="0.3">
      <c r="A1973" s="13">
        <f t="shared" si="734"/>
        <v>5.6754460540854588</v>
      </c>
      <c r="C1973" s="13">
        <f>IF(F1973&gt;0,SQRT(Sum_Sq($AI$2,V_rtHz($AH$2)/(1+1/$A1973),V_rtHz($AH$2*$A1973)/(1+$A1973),$AN$2*$AH$2/(1+1/$A1973),$AM$2*SQRT(Sum_Sq(F1973,1/($X$2*D$8*(1+C$1017+F1973/E1973))))/SQRT(Sum_Sq($X$2*F1973*D$8,1)),                   $AQ$2*SQRT(Sum_Sq($AH$2/(1+1/$A1973)+F1973*( 1/(C$1017+1+F1973/E1973)-1)/(1+($X$2*F1973*D$8)^2), (F1973^2*D$8*$X$2+1/($X$2*D$8*(C$1017+1+F1973/E1973           )))/(1+($X$2*F1973*D$8)^2))),           V_rtHz(E1973)/($X$2*D$8*(E1973*C$1017+E1973+F1973)),V_rtHz(F1973)*SQRT(Sum_Sq(E1973*D$8*$X$2*C$1017,1))/($X$2*D$8*(E1973*C$1017+E1973+F1973))))/SQRT(Sum_Sq(1/(1+$A1973)+$AC$2/$I$2-1/(1+(1+F1973/E1973)/C$1017),$X$2/$I$2)),IF(F1974&lt;0,"A",C1974))</f>
        <v>3.4690585121385824E-6</v>
      </c>
      <c r="E1973" s="13">
        <f t="shared" si="735"/>
        <v>672.99260656052923</v>
      </c>
      <c r="F1973" s="12">
        <f t="shared" si="759"/>
        <v>14622.010375246869</v>
      </c>
      <c r="H1973" s="13">
        <f>IF(K1973&gt;0,SQRT(Sum_Sq($AI$2,V_rtHz($AH$2)/(1+1/$A1973),V_rtHz($AH$2*$A1973)/(1+$A1973),$AN$2*$AH$2/(1+1/$A1973),$AM$2*SQRT(Sum_Sq(K1973,1/($X$2*I$8*(1+H$1017+K1973/J1973))))/SQRT(Sum_Sq($X$2*K1973*I$8,1)),                   $AQ$2*SQRT(Sum_Sq($AH$2/(1+1/$A1973)+K1973*( 1/(H$1017+1+K1973/J1973)-1)/(1+($X$2*K1973*I$8)^2), (K1973^2*I$8*$X$2+1/($X$2*I$8*(H$1017+1+K1973/J1973           )))/(1+($X$2*K1973*I$8)^2))),           V_rtHz(J1973)/($X$2*I$8*(J1973*H$1017+J1973+K1973)),V_rtHz(K1973)*SQRT(Sum_Sq(J1973*I$8*$X$2*H$1017,1))/($X$2*I$8*(J1973*H$1017+J1973+K1973))))/SQRT(Sum_Sq(1/(1+$A1973)+$AC$2/$I$2-1/(1+(1+K1973/J1973)/H$1017),$X$2/$I$2)),IF(K1974&lt;0,"A",H1974))</f>
        <v>3.8643273946450999E-6</v>
      </c>
      <c r="J1973" s="13">
        <f t="shared" si="736"/>
        <v>662.44866936495771</v>
      </c>
      <c r="K1973" s="12">
        <f t="shared" si="760"/>
        <v>46974.82261183369</v>
      </c>
      <c r="M1973" s="13">
        <f>IF(P1973&gt;0,SQRT(Sum_Sq($AI$2,V_rtHz($AH$2)/(1+1/$A1973),V_rtHz($AH$2*$A1973)/(1+$A1973),$AN$2*$AH$2/(1+1/$A1973),$AM$2*SQRT(Sum_Sq(P1973,1/($X$2*N$8*(1+M$1017+P1973/O1973))))/SQRT(Sum_Sq($X$2*P1973*N$8,1)),                   $AQ$2*SQRT(Sum_Sq($AH$2/(1+1/$A1973)+P1973*( 1/(M$1017+1+P1973/O1973)-1)/(1+($X$2*P1973*N$8)^2), (P1973^2*N$8*$X$2+1/($X$2*N$8*(M$1017+1+P1973/O1973           )))/(1+($X$2*P1973*N$8)^2))),           V_rtHz(O1973)/($X$2*N$8*(O1973*M$1017+O1973+P1973)),V_rtHz(P1973)*SQRT(Sum_Sq(O1973*N$8*$X$2*M$1017,1))/($X$2*N$8*(O1973*M$1017+O1973+P1973))))/SQRT(Sum_Sq(1/(1+$A1973)+$AC$2/$I$2-1/(1+(1+P1973/O1973)/M$1017),$X$2/$I$2)),IF(P1974&lt;0,"A",M1974))</f>
        <v>5.0001833150752171E-6</v>
      </c>
      <c r="O1973" s="13">
        <f t="shared" si="737"/>
        <v>659.21679179503542</v>
      </c>
      <c r="P1973" s="12">
        <f t="shared" si="761"/>
        <v>149275.70107546827</v>
      </c>
      <c r="R1973" s="13">
        <f>IF(U1973&gt;0,SQRT(Sum_Sq($AI$2,V_rtHz($AH$2)/(1+1/$A1973),V_rtHz($AH$2*$A1973)/(1+$A1973),$AN$2*$AH$2/(1+1/$A1973),$AM$2*SQRT(Sum_Sq(U1973,1/($X$2*S$8*(1+R$1017+U1973/T1973))))/SQRT(Sum_Sq($X$2*U1973*S$8,1)),                   $AQ$2*SQRT(Sum_Sq($AH$2/(1+1/$A1973)+U1973*( 1/(R$1017+1+U1973/T1973)-1)/(1+($X$2*U1973*S$8)^2), (U1973^2*S$8*$X$2+1/($X$2*S$8*(R$1017+1+U1973/T1973           )))/(1+($X$2*U1973*S$8)^2))),           V_rtHz(T1973)/($X$2*S$8*(T1973*R$1017+T1973+U1973)),V_rtHz(U1973)*SQRT(Sum_Sq(T1973*S$8*$X$2*R$1017,1))/($X$2*S$8*(T1973*R$1017+T1973+U1973))))/SQRT(Sum_Sq(1/(1+$A1973)+$AC$2/$I$2-1/(1+(1+U1973/T1973)/R$1017),$X$2/$I$2)),IF(U1974&lt;0,"A",R1974))</f>
        <v>7.5575730834771109E-6</v>
      </c>
      <c r="T1973" s="13">
        <f t="shared" si="738"/>
        <v>658.2046480227101</v>
      </c>
      <c r="U1973" s="12">
        <f t="shared" si="762"/>
        <v>472777.1039956325</v>
      </c>
      <c r="X1973" s="13">
        <f>IF(AA1973&gt;0,SQRT(Sum_Sq($AI$2,V_rtHz($AH$2)/(1+1/$A1973),V_rtHz($AH$2*$A1973)/(1+$A1973),$AN$2*$AH$2/(1+1/$A1973),$AM$2*SQRT(Sum_Sq(AA1973,1/($X$2*Y$8*(1+X$1017+AA1973/Z1973))))/SQRT(Sum_Sq($X$2*AA1973*Y$8,1)),                   $AQ$2*SQRT(Sum_Sq($AH$2/(1+1/$A1973)+AA1973*( 1/(X$1017+1+AA1973/Z1973)-1)/(1+($X$2*AA1973*Y$8)^2), (AA1973^2*Y$8*$X$2+1/($X$2*Y$8*(X$1017+1+AA1973/Z1973           )))/(1+($X$2*AA1973*Y$8)^2))),           V_rtHz(Z1973)/($X$2*Y$8*(Z1973*X$1017+Z1973+AA1973)),V_rtHz(AA1973)*SQRT(Sum_Sq(Z1973*Y$8*$X$2*X$1017,1))/($X$2*Y$8*(Z1973*X$1017+Z1973+AA1973))))/SQRT(Sum_Sq(1/(1+$A1973)+$AC$2/$I$2-1/(1+(1+AA1973/Z1973)/X$1017),$X$2/$I$2)),IF(AA1974&lt;0,"A",X1974))</f>
        <v>1.2600625921638887E-5</v>
      </c>
      <c r="Z1973" s="13">
        <f t="shared" si="739"/>
        <v>657.88555522653166</v>
      </c>
      <c r="AA1973" s="12">
        <f t="shared" si="763"/>
        <v>1495777.6162457436</v>
      </c>
      <c r="AC1973" s="13">
        <f>IF(AF1973&gt;0,SQRT(Sum_Sq($AI$2,V_rtHz($AH$2)/(1+1/$A1973),V_rtHz($AH$2*$A1973)/(1+$A1973),$AN$2*$AH$2/(1+1/$A1973),$AM$2*SQRT(Sum_Sq(AF1973,1/($X$2*AD$8*(1+AC$1017+AF1973/AE1973))))/SQRT(Sum_Sq($X$2*AF1973*AD$8,1)),                   $AQ$2*SQRT(Sum_Sq($AH$2/(1+1/$A1973)+AF1973*( 1/(AC$1017+1+AF1973/AE1973)-1)/(1+($X$2*AF1973*AD$8)^2), (AF1973^2*AD$8*$X$2+1/($X$2*AD$8*(AC$1017+1+AF1973/AE1973           )))/(1+($X$2*AF1973*AD$8)^2))),           V_rtHz(AE1973)/($X$2*AD$8*(AE1973*AC$1017+AE1973+AF1973)),V_rtHz(AF1973)*SQRT(Sum_Sq(AE1973*AD$8*$X$2*AC$1017,1))/($X$2*AD$8*(AE1973*AC$1017+AE1973+AF1973))))/SQRT(Sum_Sq(1/(1+$A1973)+$AC$2/$I$2-1/(1+(1+AF1973/AE1973)/AC$1017),$X$2/$I$2)),IF(AF1974&lt;0,"A",AC1974))</f>
        <v>2.1919060556646491E-5</v>
      </c>
      <c r="AE1973" s="13">
        <f t="shared" si="740"/>
        <v>657.78474638528542</v>
      </c>
      <c r="AF1973" s="12">
        <f t="shared" si="764"/>
        <v>4730789.0467008678</v>
      </c>
      <c r="AG1973" s="13"/>
      <c r="AH1973" s="13">
        <f>IF(AK1973&gt;0,SQRT(Sum_Sq($AI$2,V_rtHz($AH$2)/(1+1/$A1973),V_rtHz($AH$2*$A1973)/(1+$A1973),$AN$2*$AH$2/(1+1/$A1973),$AM$2*SQRT(Sum_Sq(AK1973,1/($X$2*AI$8*(1+AH$1017+AK1973/AJ1973))))/SQRT(Sum_Sq($X$2*AK1973*AI$8,1)),                   $AQ$2*SQRT(Sum_Sq($AH$2/(1+1/$A1973)+AK1973*( 1/(AH$1017+1+AK1973/AJ1973)-1)/(1+($X$2*AK1973*AI$8)^2), (AK1973^2*AI$8*$X$2+1/($X$2*AI$8*(AH$1017+1+AK1973/AJ1973           )))/(1+($X$2*AK1973*AI$8)^2))),           V_rtHz(AJ1973)/($X$2*AI$8*(AJ1973*AH$1017+AJ1973+AK1973)),V_rtHz(AK1973)*SQRT(Sum_Sq(AJ1973*AI$8*$X$2*AH$1017,1))/($X$2*AI$8*(AJ1973*AH$1017+AJ1973+AK1973))))/SQRT(Sum_Sq(1/(1+$A1973)+$AC$2/$I$2-1/(1+(1+AK1973/AJ1973)/AH$1017),$X$2/$I$2)),IF(AK1974&lt;0,"A",AH1974))</f>
        <v>3.8721473922098157E-5</v>
      </c>
      <c r="AI1973" s="13"/>
      <c r="AJ1973" s="13">
        <f t="shared" si="741"/>
        <v>657.75287753549571</v>
      </c>
      <c r="AK1973" s="12">
        <f t="shared" si="765"/>
        <v>14960793.349112254</v>
      </c>
      <c r="AM1973" s="13">
        <f>IF(AP1973&gt;0,SQRT(Sum_Sq($AI$2,V_rtHz($AH$2)/(1+1/$A1973),V_rtHz($AH$2*$A1973)/(1+$A1973),$AN$2*$AH$2/(1+1/$A1973),$AM$2*SQRT(Sum_Sq(AP1973,1/($X$2*AN$8*(1+AM$1017+AP1973/AO1973))))/SQRT(Sum_Sq($X$2*AP1973*AN$8,1)),                   $AQ$2*SQRT(Sum_Sq($AH$2/(1+1/$A1973)+AP1973*( 1/(AM$1017+1+AP1973/AO1973)-1)/(1+($X$2*AP1973*AN$8)^2), (AP1973^2*AN$8*$X$2+1/($X$2*AN$8*(AM$1017+1+AP1973/AO1973           )))/(1+($X$2*AP1973*AN$8)^2))),           V_rtHz(AO1973)/($X$2*AN$8*(AO1973*AM$1017+AO1973+AP1973)),V_rtHz(AP1973)*SQRT(Sum_Sq(AO1973*AN$8*$X$2*AM$1017,1))/($X$2*AN$8*(AO1973*AM$1017+AO1973+AP1973))))/SQRT(Sum_Sq(1/(1+$A1973)+$AC$2/$I$2-1/(1+(1+AP1973/AO1973)/AM$1017),$X$2/$I$2)),IF(AP1974&lt;0,"A",AM1974))</f>
        <v>6.8835534290845955E-5</v>
      </c>
      <c r="AO1973" s="13">
        <f t="shared" si="742"/>
        <v>657.74280069045415</v>
      </c>
      <c r="AP1973" s="12">
        <f t="shared" si="766"/>
        <v>47310907.394498505</v>
      </c>
      <c r="AR1973" s="13">
        <f t="shared" si="743"/>
        <v>31506.815879885431</v>
      </c>
      <c r="AS1973" s="13">
        <f t="shared" si="744"/>
        <v>0.34465664218175168</v>
      </c>
      <c r="AV1973" s="13"/>
      <c r="AW1973" s="13">
        <f t="shared" si="745"/>
        <v>9963.3300000000036</v>
      </c>
      <c r="AX1973" s="13">
        <f t="shared" si="746"/>
        <v>1.0898999999999985</v>
      </c>
      <c r="AZ1973" s="13"/>
      <c r="BA1973" s="13"/>
      <c r="BB1973" s="13">
        <f t="shared" si="747"/>
        <v>3150.681587988543</v>
      </c>
      <c r="BC1973" s="13">
        <f t="shared" si="748"/>
        <v>3.4465664218174945</v>
      </c>
      <c r="BD1973" s="13"/>
      <c r="BE1973" s="13"/>
      <c r="BG1973" s="13">
        <f t="shared" si="749"/>
        <v>996.3330000000002</v>
      </c>
      <c r="BH1973" s="13">
        <f t="shared" si="750"/>
        <v>10.89900000000015</v>
      </c>
      <c r="BI1973" s="13"/>
      <c r="BL1973" s="13">
        <f t="shared" si="751"/>
        <v>315.06815879885437</v>
      </c>
      <c r="BM1973" s="13">
        <f t="shared" si="752"/>
        <v>34.465664218175149</v>
      </c>
      <c r="BP1973" s="13"/>
      <c r="BQ1973" s="13">
        <f t="shared" si="753"/>
        <v>99.633300000000006</v>
      </c>
      <c r="BR1973" s="13">
        <f t="shared" si="754"/>
        <v>108.99000000000186</v>
      </c>
      <c r="BT1973" s="13"/>
      <c r="BU1973" s="13"/>
      <c r="BV1973" s="13">
        <f t="shared" si="755"/>
        <v>31.50681587988543</v>
      </c>
      <c r="BW1973" s="13">
        <f t="shared" si="756"/>
        <v>344.65664218175692</v>
      </c>
      <c r="CA1973" s="13">
        <f t="shared" si="757"/>
        <v>9.9633299999999991</v>
      </c>
      <c r="CB1973" s="13">
        <f t="shared" si="758"/>
        <v>1089.9000000000001</v>
      </c>
    </row>
    <row r="1974" spans="1:80" x14ac:dyDescent="0.3">
      <c r="A1974" s="13">
        <f t="shared" si="734"/>
        <v>5.7543993733715597</v>
      </c>
      <c r="C1974" s="13">
        <f>IF(F1974&gt;0,SQRT(Sum_Sq($AI$2,V_rtHz($AH$2)/(1+1/$A1974),V_rtHz($AH$2*$A1974)/(1+$A1974),$AN$2*$AH$2/(1+1/$A1974),$AM$2*SQRT(Sum_Sq(F1974,1/($X$2*D$8*(1+C$1017+F1974/E1974))))/SQRT(Sum_Sq($X$2*F1974*D$8,1)),                   $AQ$2*SQRT(Sum_Sq($AH$2/(1+1/$A1974)+F1974*( 1/(C$1017+1+F1974/E1974)-1)/(1+($X$2*F1974*D$8)^2), (F1974^2*D$8*$X$2+1/($X$2*D$8*(C$1017+1+F1974/E1974           )))/(1+($X$2*F1974*D$8)^2))),           V_rtHz(E1974)/($X$2*D$8*(E1974*C$1017+E1974+F1974)),V_rtHz(F1974)*SQRT(Sum_Sq(E1974*D$8*$X$2*C$1017,1))/($X$2*D$8*(E1974*C$1017+E1974+F1974))))/SQRT(Sum_Sq(1/(1+$A1974)+$AC$2/$I$2-1/(1+(1+F1974/E1974)/C$1017),$X$2/$I$2)),IF(F1975&lt;0,"A",C1975))</f>
        <v>3.5264748716946763E-6</v>
      </c>
      <c r="E1974" s="13">
        <f t="shared" si="735"/>
        <v>668.23529409431444</v>
      </c>
      <c r="F1974" s="12">
        <f t="shared" si="759"/>
        <v>14726.107648848025</v>
      </c>
      <c r="H1974" s="13">
        <f>IF(K1974&gt;0,SQRT(Sum_Sq($AI$2,V_rtHz($AH$2)/(1+1/$A1974),V_rtHz($AH$2*$A1974)/(1+$A1974),$AN$2*$AH$2/(1+1/$A1974),$AM$2*SQRT(Sum_Sq(K1974,1/($X$2*I$8*(1+H$1017+K1974/J1974))))/SQRT(Sum_Sq($X$2*K1974*I$8,1)),                   $AQ$2*SQRT(Sum_Sq($AH$2/(1+1/$A1974)+K1974*( 1/(H$1017+1+K1974/J1974)-1)/(1+($X$2*K1974*I$8)^2), (K1974^2*I$8*$X$2+1/($X$2*I$8*(H$1017+1+K1974/J1974           )))/(1+($X$2*K1974*I$8)^2))),           V_rtHz(J1974)/($X$2*I$8*(J1974*H$1017+J1974+K1974)),V_rtHz(K1974)*SQRT(Sum_Sq(J1974*I$8*$X$2*H$1017,1))/($X$2*I$8*(J1974*H$1017+J1974+K1974))))/SQRT(Sum_Sq(1/(1+$A1974)+$AC$2/$I$2-1/(1+(1+K1974/J1974)/H$1017),$X$2/$I$2)),IF(K1975&lt;0,"A",H1975))</f>
        <v>3.9268553683711329E-6</v>
      </c>
      <c r="J1974" s="13">
        <f t="shared" si="736"/>
        <v>657.91135316558484</v>
      </c>
      <c r="K1974" s="12">
        <f t="shared" si="760"/>
        <v>47298.786657405792</v>
      </c>
      <c r="M1974" s="13">
        <f>IF(P1974&gt;0,SQRT(Sum_Sq($AI$2,V_rtHz($AH$2)/(1+1/$A1974),V_rtHz($AH$2*$A1974)/(1+$A1974),$AN$2*$AH$2/(1+1/$A1974),$AM$2*SQRT(Sum_Sq(P1974,1/($X$2*N$8*(1+M$1017+P1974/O1974))))/SQRT(Sum_Sq($X$2*P1974*N$8,1)),                   $AQ$2*SQRT(Sum_Sq($AH$2/(1+1/$A1974)+P1974*( 1/(M$1017+1+P1974/O1974)-1)/(1+($X$2*P1974*N$8)^2), (P1974^2*N$8*$X$2+1/($X$2*N$8*(M$1017+1+P1974/O1974           )))/(1+($X$2*P1974*N$8)^2))),           V_rtHz(O1974)/($X$2*N$8*(O1974*M$1017+O1974+P1974)),V_rtHz(P1974)*SQRT(Sum_Sq(O1974*N$8*$X$2*M$1017,1))/($X$2*N$8*(O1974*M$1017+O1974+P1974))))/SQRT(Sum_Sq(1/(1+$A1974)+$AC$2/$I$2-1/(1+(1+P1974/O1974)/M$1017),$X$2/$I$2)),IF(P1975&lt;0,"A",M1975))</f>
        <v>5.0771283682094675E-6</v>
      </c>
      <c r="O1974" s="13">
        <f t="shared" si="737"/>
        <v>654.74552879448402</v>
      </c>
      <c r="P1974" s="12">
        <f t="shared" si="761"/>
        <v>150295.10615690352</v>
      </c>
      <c r="R1974" s="13">
        <f>IF(U1974&gt;0,SQRT(Sum_Sq($AI$2,V_rtHz($AH$2)/(1+1/$A1974),V_rtHz($AH$2*$A1974)/(1+$A1974),$AN$2*$AH$2/(1+1/$A1974),$AM$2*SQRT(Sum_Sq(U1974,1/($X$2*S$8*(1+R$1017+U1974/T1974))))/SQRT(Sum_Sq($X$2*U1974*S$8,1)),                   $AQ$2*SQRT(Sum_Sq($AH$2/(1+1/$A1974)+U1974*( 1/(R$1017+1+U1974/T1974)-1)/(1+($X$2*U1974*S$8)^2), (U1974^2*S$8*$X$2+1/($X$2*S$8*(R$1017+1+U1974/T1974           )))/(1+($X$2*U1974*S$8)^2))),           V_rtHz(T1974)/($X$2*S$8*(T1974*R$1017+T1974+U1974)),V_rtHz(U1974)*SQRT(Sum_Sq(T1974*S$8*$X$2*R$1017,1))/($X$2*S$8*(T1974*R$1017+T1974+U1974))))/SQRT(Sum_Sq(1/(1+$A1974)+$AC$2/$I$2-1/(1+(1+U1974/T1974)/R$1017),$X$2/$I$2)),IF(U1975&lt;0,"A",R1975))</f>
        <v>7.6687291471651823E-6</v>
      </c>
      <c r="T1974" s="13">
        <f t="shared" si="738"/>
        <v>653.75393914884694</v>
      </c>
      <c r="U1974" s="12">
        <f t="shared" si="762"/>
        <v>475995.73584793502</v>
      </c>
      <c r="X1974" s="13">
        <f>IF(AA1974&gt;0,SQRT(Sum_Sq($AI$2,V_rtHz($AH$2)/(1+1/$A1974),V_rtHz($AH$2*$A1974)/(1+$A1974),$AN$2*$AH$2/(1+1/$A1974),$AM$2*SQRT(Sum_Sq(AA1974,1/($X$2*Y$8*(1+X$1017+AA1974/Z1974))))/SQRT(Sum_Sq($X$2*AA1974*Y$8,1)),                   $AQ$2*SQRT(Sum_Sq($AH$2/(1+1/$A1974)+AA1974*( 1/(X$1017+1+AA1974/Z1974)-1)/(1+($X$2*AA1974*Y$8)^2), (AA1974^2*Y$8*$X$2+1/($X$2*Y$8*(X$1017+1+AA1974/Z1974           )))/(1+($X$2*AA1974*Y$8)^2))),           V_rtHz(Z1974)/($X$2*Y$8*(Z1974*X$1017+Z1974+AA1974)),V_rtHz(AA1974)*SQRT(Sum_Sq(Z1974*Y$8*$X$2*X$1017,1))/($X$2*Y$8*(Z1974*X$1017+Z1974+AA1974))))/SQRT(Sum_Sq(1/(1+$A1974)+$AC$2/$I$2-1/(1+(1+AA1974/Z1974)/X$1017),$X$2/$I$2)),IF(AA1975&lt;0,"A",X1975))</f>
        <v>1.2781656257923182E-5</v>
      </c>
      <c r="Z1974" s="13">
        <f t="shared" si="739"/>
        <v>653.44131330137282</v>
      </c>
      <c r="AA1974" s="12">
        <f t="shared" si="763"/>
        <v>1505950.829138035</v>
      </c>
      <c r="AC1974" s="13">
        <f>IF(AF1974&gt;0,SQRT(Sum_Sq($AI$2,V_rtHz($AH$2)/(1+1/$A1974),V_rtHz($AH$2*$A1974)/(1+$A1974),$AN$2*$AH$2/(1+1/$A1974),$AM$2*SQRT(Sum_Sq(AF1974,1/($X$2*AD$8*(1+AC$1017+AF1974/AE1974))))/SQRT(Sum_Sq($X$2*AF1974*AD$8,1)),                   $AQ$2*SQRT(Sum_Sq($AH$2/(1+1/$A1974)+AF1974*( 1/(AC$1017+1+AF1974/AE1974)-1)/(1+($X$2*AF1974*AD$8)^2), (AF1974^2*AD$8*$X$2+1/($X$2*AD$8*(AC$1017+1+AF1974/AE1974           )))/(1+($X$2*AF1974*AD$8)^2))),           V_rtHz(AE1974)/($X$2*AD$8*(AE1974*AC$1017+AE1974+AF1974)),V_rtHz(AF1974)*SQRT(Sum_Sq(AE1974*AD$8*$X$2*AC$1017,1))/($X$2*AD$8*(AE1974*AC$1017+AE1974+AF1974))))/SQRT(Sum_Sq(1/(1+$A1974)+$AC$2/$I$2-1/(1+(1+AF1974/AE1974)/AC$1017),$X$2/$I$2)),IF(AF1975&lt;0,"A",AC1975))</f>
        <v>2.2231175153137851E-5</v>
      </c>
      <c r="AE1974" s="13">
        <f t="shared" si="740"/>
        <v>653.34254622186393</v>
      </c>
      <c r="AF1974" s="12">
        <f t="shared" si="764"/>
        <v>4762954.5806889609</v>
      </c>
      <c r="AG1974" s="13"/>
      <c r="AH1974" s="13">
        <f>IF(AK1974&gt;0,SQRT(Sum_Sq($AI$2,V_rtHz($AH$2)/(1+1/$A1974),V_rtHz($AH$2*$A1974)/(1+$A1974),$AN$2*$AH$2/(1+1/$A1974),$AM$2*SQRT(Sum_Sq(AK1974,1/($X$2*AI$8*(1+AH$1017+AK1974/AJ1974))))/SQRT(Sum_Sq($X$2*AK1974*AI$8,1)),                   $AQ$2*SQRT(Sum_Sq($AH$2/(1+1/$A1974)+AK1974*( 1/(AH$1017+1+AK1974/AJ1974)-1)/(1+($X$2*AK1974*AI$8)^2), (AK1974^2*AI$8*$X$2+1/($X$2*AI$8*(AH$1017+1+AK1974/AJ1974           )))/(1+($X$2*AK1974*AI$8)^2))),           V_rtHz(AJ1974)/($X$2*AI$8*(AJ1974*AH$1017+AJ1974+AK1974)),V_rtHz(AK1974)*SQRT(Sum_Sq(AJ1974*AI$8*$X$2*AH$1017,1))/($X$2*AI$8*(AJ1974*AH$1017+AJ1974+AK1974))))/SQRT(Sum_Sq(1/(1+$A1974)+$AC$2/$I$2-1/(1+(1+AK1974/AJ1974)/AH$1017),$X$2/$I$2)),IF(AK1975&lt;0,"A",AH1975))</f>
        <v>3.9271340278822342E-5</v>
      </c>
      <c r="AI1974" s="13"/>
      <c r="AJ1974" s="13">
        <f t="shared" si="741"/>
        <v>653.3113227076517</v>
      </c>
      <c r="AK1974" s="12">
        <f t="shared" si="765"/>
        <v>15062504.71032474</v>
      </c>
      <c r="AM1974" s="13">
        <f>IF(AP1974&gt;0,SQRT(Sum_Sq($AI$2,V_rtHz($AH$2)/(1+1/$A1974),V_rtHz($AH$2*$A1974)/(1+$A1974),$AN$2*$AH$2/(1+1/$A1974),$AM$2*SQRT(Sum_Sq(AP1974,1/($X$2*AN$8*(1+AM$1017+AP1974/AO1974))))/SQRT(Sum_Sq($X$2*AP1974*AN$8,1)),                   $AQ$2*SQRT(Sum_Sq($AH$2/(1+1/$A1974)+AP1974*( 1/(AM$1017+1+AP1974/AO1974)-1)/(1+($X$2*AP1974*AN$8)^2), (AP1974^2*AN$8*$X$2+1/($X$2*AN$8*(AM$1017+1+AP1974/AO1974           )))/(1+($X$2*AP1974*AN$8)^2))),           V_rtHz(AO1974)/($X$2*AN$8*(AO1974*AM$1017+AO1974+AP1974)),V_rtHz(AP1974)*SQRT(Sum_Sq(AO1974*AN$8*$X$2*AM$1017,1))/($X$2*AN$8*(AO1974*AM$1017+AO1974+AP1974))))/SQRT(Sum_Sq(1/(1+$A1974)+$AC$2/$I$2-1/(1+(1+AP1974/AO1974)/AM$1017),$X$2/$I$2)),IF(AP1975&lt;0,"A",AM1975))</f>
        <v>6.9813019229503763E-5</v>
      </c>
      <c r="AO1974" s="13">
        <f t="shared" si="742"/>
        <v>653.30144990303734</v>
      </c>
      <c r="AP1974" s="12">
        <f t="shared" si="766"/>
        <v>47632541.971983597</v>
      </c>
      <c r="AR1974" s="13">
        <f t="shared" si="743"/>
        <v>31506.815879885424</v>
      </c>
      <c r="AS1974" s="13">
        <f t="shared" si="744"/>
        <v>0.34465664218175385</v>
      </c>
      <c r="AV1974" s="13"/>
      <c r="AW1974" s="13">
        <f t="shared" si="745"/>
        <v>9963.3300000000036</v>
      </c>
      <c r="AX1974" s="13">
        <f t="shared" si="746"/>
        <v>1.0898999999999985</v>
      </c>
      <c r="AZ1974" s="13"/>
      <c r="BA1974" s="13"/>
      <c r="BB1974" s="13">
        <f t="shared" si="747"/>
        <v>3150.681587988543</v>
      </c>
      <c r="BC1974" s="13">
        <f t="shared" si="748"/>
        <v>3.4465664218174807</v>
      </c>
      <c r="BD1974" s="13"/>
      <c r="BE1974" s="13"/>
      <c r="BG1974" s="13">
        <f t="shared" si="749"/>
        <v>996.3330000000002</v>
      </c>
      <c r="BH1974" s="13">
        <f t="shared" si="750"/>
        <v>10.89900000000015</v>
      </c>
      <c r="BI1974" s="13"/>
      <c r="BL1974" s="13">
        <f t="shared" si="751"/>
        <v>315.06815879885437</v>
      </c>
      <c r="BM1974" s="13">
        <f t="shared" si="752"/>
        <v>34.465664218175498</v>
      </c>
      <c r="BP1974" s="13"/>
      <c r="BQ1974" s="13">
        <f t="shared" si="753"/>
        <v>99.633300000000006</v>
      </c>
      <c r="BR1974" s="13">
        <f t="shared" si="754"/>
        <v>108.99000000000012</v>
      </c>
      <c r="BT1974" s="13"/>
      <c r="BU1974" s="13"/>
      <c r="BV1974" s="13">
        <f t="shared" si="755"/>
        <v>31.50681587988543</v>
      </c>
      <c r="BW1974" s="13">
        <f t="shared" si="756"/>
        <v>344.6566421817526</v>
      </c>
      <c r="CA1974" s="13">
        <f t="shared" si="757"/>
        <v>9.9633299999999991</v>
      </c>
      <c r="CB1974" s="13">
        <f t="shared" si="758"/>
        <v>1089.900000000011</v>
      </c>
    </row>
    <row r="1975" spans="1:80" x14ac:dyDescent="0.3">
      <c r="A1975" s="13">
        <f t="shared" si="734"/>
        <v>5.8344510427374416</v>
      </c>
      <c r="C1975" s="13">
        <f>IF(F1975&gt;0,SQRT(Sum_Sq($AI$2,V_rtHz($AH$2)/(1+1/$A1975),V_rtHz($AH$2*$A1975)/(1+$A1975),$AN$2*$AH$2/(1+1/$A1975),$AM$2*SQRT(Sum_Sq(F1975,1/($X$2*D$8*(1+C$1017+F1975/E1975))))/SQRT(Sum_Sq($X$2*F1975*D$8,1)),                   $AQ$2*SQRT(Sum_Sq($AH$2/(1+1/$A1975)+F1975*( 1/(C$1017+1+F1975/E1975)-1)/(1+($X$2*F1975*D$8)^2), (F1975^2*D$8*$X$2+1/($X$2*D$8*(C$1017+1+F1975/E1975           )))/(1+($X$2*F1975*D$8)^2))),           V_rtHz(E1975)/($X$2*D$8*(E1975*C$1017+E1975+F1975)),V_rtHz(F1975)*SQRT(Sum_Sq(E1975*D$8*$X$2*C$1017,1))/($X$2*D$8*(E1975*C$1017+E1975+F1975))))/SQRT(Sum_Sq(1/(1+$A1975)+$AC$2/$I$2-1/(1+(1+F1975/E1975)/C$1017),$X$2/$I$2)),IF(F1976&lt;0,"A",C1976))</f>
        <v>3.5849968510852425E-6</v>
      </c>
      <c r="E1975" s="13">
        <f t="shared" si="735"/>
        <v>663.51399939499356</v>
      </c>
      <c r="F1975" s="12">
        <f t="shared" si="759"/>
        <v>14830.892618038624</v>
      </c>
      <c r="H1975" s="13">
        <f>IF(K1975&gt;0,SQRT(Sum_Sq($AI$2,V_rtHz($AH$2)/(1+1/$A1975),V_rtHz($AH$2*$A1975)/(1+$A1975),$AN$2*$AH$2/(1+1/$A1975),$AM$2*SQRT(Sum_Sq(K1975,1/($X$2*I$8*(1+H$1017+K1975/J1975))))/SQRT(Sum_Sq($X$2*K1975*I$8,1)),                   $AQ$2*SQRT(Sum_Sq($AH$2/(1+1/$A1975)+K1975*( 1/(H$1017+1+K1975/J1975)-1)/(1+($X$2*K1975*I$8)^2), (K1975^2*I$8*$X$2+1/($X$2*I$8*(H$1017+1+K1975/J1975           )))/(1+($X$2*K1975*I$8)^2))),           V_rtHz(J1975)/($X$2*I$8*(J1975*H$1017+J1975+K1975)),V_rtHz(K1975)*SQRT(Sum_Sq(J1975*I$8*$X$2*H$1017,1))/($X$2*I$8*(J1975*H$1017+J1975+K1975))))/SQRT(Sum_Sq(1/(1+$A1975)+$AC$2/$I$2-1/(1+(1+K1975/J1975)/H$1017),$X$2/$I$2)),IF(K1976&lt;0,"A",H1976))</f>
        <v>3.9905604259774653E-6</v>
      </c>
      <c r="J1975" s="13">
        <f t="shared" si="736"/>
        <v>653.40539361084075</v>
      </c>
      <c r="K1975" s="12">
        <f t="shared" si="760"/>
        <v>47624.964588825926</v>
      </c>
      <c r="M1975" s="13">
        <f>IF(P1975&gt;0,SQRT(Sum_Sq($AI$2,V_rtHz($AH$2)/(1+1/$A1975),V_rtHz($AH$2*$A1975)/(1+$A1975),$AN$2*$AH$2/(1+1/$A1975),$AM$2*SQRT(Sum_Sq(P1975,1/($X$2*N$8*(1+M$1017+P1975/O1975))))/SQRT(Sum_Sq($X$2*P1975*N$8,1)),                   $AQ$2*SQRT(Sum_Sq($AH$2/(1+1/$A1975)+P1975*( 1/(M$1017+1+P1975/O1975)-1)/(1+($X$2*P1975*N$8)^2), (P1975^2*N$8*$X$2+1/($X$2*N$8*(M$1017+1+P1975/O1975           )))/(1+($X$2*P1975*N$8)^2))),           V_rtHz(O1975)/($X$2*N$8*(O1975*M$1017+O1975+P1975)),V_rtHz(P1975)*SQRT(Sum_Sq(O1975*N$8*$X$2*M$1017,1))/($X$2*N$8*(O1975*M$1017+O1975+P1975))))/SQRT(Sum_Sq(1/(1+$A1975)+$AC$2/$I$2-1/(1+(1+P1975/O1975)/M$1017),$X$2/$I$2)),IF(P1976&lt;0,"A",M1976))</f>
        <v>5.1554624074213037E-6</v>
      </c>
      <c r="O1975" s="13">
        <f t="shared" si="737"/>
        <v>650.30426993382866</v>
      </c>
      <c r="P1975" s="12">
        <f t="shared" si="761"/>
        <v>151321.54793622694</v>
      </c>
      <c r="R1975" s="13">
        <f>IF(U1975&gt;0,SQRT(Sum_Sq($AI$2,V_rtHz($AH$2)/(1+1/$A1975),V_rtHz($AH$2*$A1975)/(1+$A1975),$AN$2*$AH$2/(1+1/$A1975),$AM$2*SQRT(Sum_Sq(U1975,1/($X$2*S$8*(1+R$1017+U1975/T1975))))/SQRT(Sum_Sq($X$2*U1975*S$8,1)),                   $AQ$2*SQRT(Sum_Sq($AH$2/(1+1/$A1975)+U1975*( 1/(R$1017+1+U1975/T1975)-1)/(1+($X$2*U1975*S$8)^2), (U1975^2*S$8*$X$2+1/($X$2*S$8*(R$1017+1+U1975/T1975           )))/(1+($X$2*U1975*S$8)^2))),           V_rtHz(T1975)/($X$2*S$8*(T1975*R$1017+T1975+U1975)),V_rtHz(U1975)*SQRT(Sum_Sq(T1975*S$8*$X$2*R$1017,1))/($X$2*S$8*(T1975*R$1017+T1975+U1975))))/SQRT(Sum_Sq(1/(1+$A1975)+$AC$2/$I$2-1/(1+(1+U1975/T1975)/R$1017),$X$2/$I$2)),IF(U1976&lt;0,"A",R1976))</f>
        <v>7.7818055617485094E-6</v>
      </c>
      <c r="T1975" s="13">
        <f t="shared" si="738"/>
        <v>649.33281801089845</v>
      </c>
      <c r="U1975" s="12">
        <f t="shared" si="762"/>
        <v>479236.65445078211</v>
      </c>
      <c r="X1975" s="13">
        <f>IF(AA1975&gt;0,SQRT(Sum_Sq($AI$2,V_rtHz($AH$2)/(1+1/$A1975),V_rtHz($AH$2*$A1975)/(1+$A1975),$AN$2*$AH$2/(1+1/$A1975),$AM$2*SQRT(Sum_Sq(AA1975,1/($X$2*Y$8*(1+X$1017+AA1975/Z1975))))/SQRT(Sum_Sq($X$2*AA1975*Y$8,1)),                   $AQ$2*SQRT(Sum_Sq($AH$2/(1+1/$A1975)+AA1975*( 1/(X$1017+1+AA1975/Z1975)-1)/(1+($X$2*AA1975*Y$8)^2), (AA1975^2*Y$8*$X$2+1/($X$2*Y$8*(X$1017+1+AA1975/Z1975           )))/(1+($X$2*AA1975*Y$8)^2))),           V_rtHz(Z1975)/($X$2*Y$8*(Z1975*X$1017+Z1975+AA1975)),V_rtHz(AA1975)*SQRT(Sum_Sq(Z1975*Y$8*$X$2*X$1017,1))/($X$2*Y$8*(Z1975*X$1017+Z1975+AA1975))))/SQRT(Sum_Sq(1/(1+$A1975)+$AC$2/$I$2-1/(1+(1+AA1975/Z1975)/X$1017),$X$2/$I$2)),IF(AA1976&lt;0,"A",X1976))</f>
        <v>1.2965734746263953E-5</v>
      </c>
      <c r="Z1975" s="13">
        <f t="shared" si="739"/>
        <v>649.02652853797156</v>
      </c>
      <c r="AA1975" s="12">
        <f t="shared" si="763"/>
        <v>1516194.5533658979</v>
      </c>
      <c r="AC1975" s="13">
        <f>IF(AF1975&gt;0,SQRT(Sum_Sq($AI$2,V_rtHz($AH$2)/(1+1/$A1975),V_rtHz($AH$2*$A1975)/(1+$A1975),$AN$2*$AH$2/(1+1/$A1975),$AM$2*SQRT(Sum_Sq(AF1975,1/($X$2*AD$8*(1+AC$1017+AF1975/AE1975))))/SQRT(Sum_Sq($X$2*AF1975*AD$8,1)),                   $AQ$2*SQRT(Sum_Sq($AH$2/(1+1/$A1975)+AF1975*( 1/(AC$1017+1+AF1975/AE1975)-1)/(1+($X$2*AF1975*AD$8)^2), (AF1975^2*AD$8*$X$2+1/($X$2*AD$8*(AC$1017+1+AF1975/AE1975           )))/(1+($X$2*AF1975*AD$8)^2))),           V_rtHz(AE1975)/($X$2*AD$8*(AE1975*AC$1017+AE1975+AF1975)),V_rtHz(AF1975)*SQRT(Sum_Sq(AE1975*AD$8*$X$2*AC$1017,1))/($X$2*AD$8*(AE1975*AC$1017+AE1975+AF1975))))/SQRT(Sum_Sq(1/(1+$A1975)+$AC$2/$I$2-1/(1+(1+AF1975/AE1975)/AC$1017),$X$2/$I$2)),IF(AF1976&lt;0,"A",AC1976))</f>
        <v>2.2548491040786528E-5</v>
      </c>
      <c r="AE1975" s="13">
        <f t="shared" si="740"/>
        <v>648.92976203867931</v>
      </c>
      <c r="AF1975" s="12">
        <f t="shared" si="764"/>
        <v>4795343.1254412644</v>
      </c>
      <c r="AG1975" s="13"/>
      <c r="AH1975" s="13">
        <f>IF(AK1975&gt;0,SQRT(Sum_Sq($AI$2,V_rtHz($AH$2)/(1+1/$A1975),V_rtHz($AH$2*$A1975)/(1+$A1975),$AN$2*$AH$2/(1+1/$A1975),$AM$2*SQRT(Sum_Sq(AK1975,1/($X$2*AI$8*(1+AH$1017+AK1975/AJ1975))))/SQRT(Sum_Sq($X$2*AK1975*AI$8,1)),                   $AQ$2*SQRT(Sum_Sq($AH$2/(1+1/$A1975)+AK1975*( 1/(AH$1017+1+AK1975/AJ1975)-1)/(1+($X$2*AK1975*AI$8)^2), (AK1975^2*AI$8*$X$2+1/($X$2*AI$8*(AH$1017+1+AK1975/AJ1975           )))/(1+($X$2*AK1975*AI$8)^2))),           V_rtHz(AJ1975)/($X$2*AI$8*(AJ1975*AH$1017+AJ1975+AK1975)),V_rtHz(AK1975)*SQRT(Sum_Sq(AJ1975*AI$8*$X$2*AH$1017,1))/($X$2*AI$8*(AJ1975*AH$1017+AJ1975+AK1975))))/SQRT(Sum_Sq(1/(1+$A1975)+$AC$2/$I$2-1/(1+(1+AK1975/AJ1975)/AH$1017),$X$2/$I$2)),IF(AK1976&lt;0,"A",AH1976))</f>
        <v>3.9830340209018709E-5</v>
      </c>
      <c r="AI1975" s="13"/>
      <c r="AJ1975" s="13">
        <f t="shared" si="741"/>
        <v>648.89917084824492</v>
      </c>
      <c r="AK1975" s="12">
        <f t="shared" si="765"/>
        <v>15164921.32780648</v>
      </c>
      <c r="AM1975" s="13">
        <f>IF(AP1975&gt;0,SQRT(Sum_Sq($AI$2,V_rtHz($AH$2)/(1+1/$A1975),V_rtHz($AH$2*$A1975)/(1+$A1975),$AN$2*$AH$2/(1+1/$A1975),$AM$2*SQRT(Sum_Sq(AP1975,1/($X$2*AN$8*(1+AM$1017+AP1975/AO1975))))/SQRT(Sum_Sq($X$2*AP1975*AN$8,1)),                   $AQ$2*SQRT(Sum_Sq($AH$2/(1+1/$A1975)+AP1975*( 1/(AM$1017+1+AP1975/AO1975)-1)/(1+($X$2*AP1975*AN$8)^2), (AP1975^2*AN$8*$X$2+1/($X$2*AN$8*(AM$1017+1+AP1975/AO1975           )))/(1+($X$2*AP1975*AN$8)^2))),           V_rtHz(AO1975)/($X$2*AN$8*(AO1975*AM$1017+AO1975+AP1975)),V_rtHz(AP1975)*SQRT(Sum_Sq(AO1975*AN$8*$X$2*AM$1017,1))/($X$2*AN$8*(AO1975*AM$1017+AO1975+AP1975))))/SQRT(Sum_Sq(1/(1+$A1975)+$AC$2/$I$2-1/(1+(1+AP1975/AO1975)/AM$1017),$X$2/$I$2)),IF(AP1976&lt;0,"A",AM1976))</f>
        <v>7.0806739436842905E-5</v>
      </c>
      <c r="AO1975" s="13">
        <f t="shared" si="742"/>
        <v>648.88949797045848</v>
      </c>
      <c r="AP1975" s="12">
        <f t="shared" si="766"/>
        <v>47956406.799915366</v>
      </c>
      <c r="AR1975" s="13">
        <f t="shared" si="743"/>
        <v>31506.815879885424</v>
      </c>
      <c r="AS1975" s="13">
        <f t="shared" si="744"/>
        <v>0.34465664218175385</v>
      </c>
      <c r="AV1975" s="13"/>
      <c r="AW1975" s="13">
        <f t="shared" si="745"/>
        <v>9963.3300000000036</v>
      </c>
      <c r="AX1975" s="13">
        <f t="shared" si="746"/>
        <v>1.0898999999999985</v>
      </c>
      <c r="AZ1975" s="13"/>
      <c r="BA1975" s="13"/>
      <c r="BB1975" s="13">
        <f t="shared" si="747"/>
        <v>3150.681587988543</v>
      </c>
      <c r="BC1975" s="13">
        <f t="shared" si="748"/>
        <v>3.4465664218175083</v>
      </c>
      <c r="BD1975" s="13"/>
      <c r="BE1975" s="13"/>
      <c r="BG1975" s="13">
        <f t="shared" si="749"/>
        <v>996.3330000000002</v>
      </c>
      <c r="BH1975" s="13">
        <f t="shared" si="750"/>
        <v>10.89900000000015</v>
      </c>
      <c r="BI1975" s="13"/>
      <c r="BL1975" s="13">
        <f t="shared" si="751"/>
        <v>315.06815879885437</v>
      </c>
      <c r="BM1975" s="13">
        <f t="shared" si="752"/>
        <v>34.465664218175327</v>
      </c>
      <c r="BP1975" s="13"/>
      <c r="BQ1975" s="13">
        <f t="shared" si="753"/>
        <v>99.633300000000006</v>
      </c>
      <c r="BR1975" s="13">
        <f t="shared" si="754"/>
        <v>108.99000000000056</v>
      </c>
      <c r="BT1975" s="13"/>
      <c r="BU1975" s="13"/>
      <c r="BV1975" s="13">
        <f t="shared" si="755"/>
        <v>31.50681587988543</v>
      </c>
      <c r="BW1975" s="13">
        <f t="shared" si="756"/>
        <v>344.65664218175476</v>
      </c>
      <c r="CA1975" s="13">
        <f t="shared" si="757"/>
        <v>9.9633299999999991</v>
      </c>
      <c r="CB1975" s="13">
        <f t="shared" si="758"/>
        <v>1089.900000000011</v>
      </c>
    </row>
    <row r="1976" spans="1:80" x14ac:dyDescent="0.3">
      <c r="A1976" s="13">
        <f t="shared" si="734"/>
        <v>5.9156163417547374</v>
      </c>
      <c r="C1976" s="13">
        <f>IF(F1976&gt;0,SQRT(Sum_Sq($AI$2,V_rtHz($AH$2)/(1+1/$A1976),V_rtHz($AH$2*$A1976)/(1+$A1976),$AN$2*$AH$2/(1+1/$A1976),$AM$2*SQRT(Sum_Sq(F1976,1/($X$2*D$8*(1+C$1017+F1976/E1976))))/SQRT(Sum_Sq($X$2*F1976*D$8,1)),                   $AQ$2*SQRT(Sum_Sq($AH$2/(1+1/$A1976)+F1976*( 1/(C$1017+1+F1976/E1976)-1)/(1+($X$2*F1976*D$8)^2), (F1976^2*D$8*$X$2+1/($X$2*D$8*(C$1017+1+F1976/E1976           )))/(1+($X$2*F1976*D$8)^2))),           V_rtHz(E1976)/($X$2*D$8*(E1976*C$1017+E1976+F1976)),V_rtHz(F1976)*SQRT(Sum_Sq(E1976*D$8*$X$2*C$1017,1))/($X$2*D$8*(E1976*C$1017+E1976+F1976))))/SQRT(Sum_Sq(1/(1+$A1976)+$AC$2/$I$2-1/(1+(1+F1976/E1976)/C$1017),$X$2/$I$2)),IF(F1977&lt;0,"A",C1977))</f>
        <v>3.6446460006708397E-6</v>
      </c>
      <c r="E1976" s="13">
        <f t="shared" si="735"/>
        <v>658.8283945767248</v>
      </c>
      <c r="F1976" s="12">
        <f t="shared" si="759"/>
        <v>14936.370315239205</v>
      </c>
      <c r="H1976" s="13">
        <f>IF(K1976&gt;0,SQRT(Sum_Sq($AI$2,V_rtHz($AH$2)/(1+1/$A1976),V_rtHz($AH$2*$A1976)/(1+$A1976),$AN$2*$AH$2/(1+1/$A1976),$AM$2*SQRT(Sum_Sq(K1976,1/($X$2*I$8*(1+H$1017+K1976/J1976))))/SQRT(Sum_Sq($X$2*K1976*I$8,1)),                   $AQ$2*SQRT(Sum_Sq($AH$2/(1+1/$A1976)+K1976*( 1/(H$1017+1+K1976/J1976)-1)/(1+($X$2*K1976*I$8)^2), (K1976^2*I$8*$X$2+1/($X$2*I$8*(H$1017+1+K1976/J1976           )))/(1+($X$2*K1976*I$8)^2))),           V_rtHz(J1976)/($X$2*I$8*(J1976*H$1017+J1976+K1976)),V_rtHz(K1976)*SQRT(Sum_Sq(J1976*I$8*$X$2*H$1017,1))/($X$2*I$8*(J1976*H$1017+J1976+K1976))))/SQRT(Sum_Sq(1/(1+$A1976)+$AC$2/$I$2-1/(1+(1+K1976/J1976)/H$1017),$X$2/$I$2)),IF(K1977&lt;0,"A",H1977))</f>
        <v>4.0554651143296625E-6</v>
      </c>
      <c r="J1976" s="13">
        <f t="shared" si="736"/>
        <v>648.93056417678042</v>
      </c>
      <c r="K1976" s="12">
        <f t="shared" si="760"/>
        <v>47953.371979543466</v>
      </c>
      <c r="M1976" s="13">
        <f>IF(P1976&gt;0,SQRT(Sum_Sq($AI$2,V_rtHz($AH$2)/(1+1/$A1976),V_rtHz($AH$2*$A1976)/(1+$A1976),$AN$2*$AH$2/(1+1/$A1976),$AM$2*SQRT(Sum_Sq(P1976,1/($X$2*N$8*(1+M$1017+P1976/O1976))))/SQRT(Sum_Sq($X$2*P1976*N$8,1)),                   $AQ$2*SQRT(Sum_Sq($AH$2/(1+1/$A1976)+P1976*( 1/(M$1017+1+P1976/O1976)-1)/(1+($X$2*P1976*N$8)^2), (P1976^2*N$8*$X$2+1/($X$2*N$8*(M$1017+1+P1976/O1976           )))/(1+($X$2*P1976*N$8)^2))),           V_rtHz(O1976)/($X$2*N$8*(O1976*M$1017+O1976+P1976)),V_rtHz(P1976)*SQRT(Sum_Sq(O1976*N$8*$X$2*M$1017,1))/($X$2*N$8*(O1976*M$1017+O1976+P1976))))/SQRT(Sum_Sq(1/(1+$A1976)+$AC$2/$I$2-1/(1+(1+P1976/O1976)/M$1017),$X$2/$I$2)),IF(P1977&lt;0,"A",M1977))</f>
        <v>5.2352109389462171E-6</v>
      </c>
      <c r="O1976" s="13">
        <f t="shared" si="737"/>
        <v>645.89281650665123</v>
      </c>
      <c r="P1976" s="12">
        <f t="shared" si="761"/>
        <v>152355.07539494606</v>
      </c>
      <c r="R1976" s="13">
        <f>IF(U1976&gt;0,SQRT(Sum_Sq($AI$2,V_rtHz($AH$2)/(1+1/$A1976),V_rtHz($AH$2*$A1976)/(1+$A1976),$AN$2*$AH$2/(1+1/$A1976),$AM$2*SQRT(Sum_Sq(U1976,1/($X$2*S$8*(1+R$1017+U1976/T1976))))/SQRT(Sum_Sq($X$2*U1976*S$8,1)),                   $AQ$2*SQRT(Sum_Sq($AH$2/(1+1/$A1976)+U1976*( 1/(R$1017+1+U1976/T1976)-1)/(1+($X$2*U1976*S$8)^2), (U1976^2*S$8*$X$2+1/($X$2*S$8*(R$1017+1+U1976/T1976           )))/(1+($X$2*U1976*S$8)^2))),           V_rtHz(T1976)/($X$2*S$8*(T1976*R$1017+T1976+U1976)),V_rtHz(U1976)*SQRT(Sum_Sq(T1976*S$8*$X$2*R$1017,1))/($X$2*S$8*(T1976*R$1017+T1976+U1976))))/SQRT(Sum_Sq(1/(1+$A1976)+$AC$2/$I$2-1/(1+(1+U1976/T1976)/R$1017),$X$2/$I$2)),IF(U1977&lt;0,"A",R1977))</f>
        <v>7.8968357758023666E-6</v>
      </c>
      <c r="T1976" s="13">
        <f t="shared" si="738"/>
        <v>644.94109431635229</v>
      </c>
      <c r="U1976" s="12">
        <f t="shared" si="762"/>
        <v>482500.01445248508</v>
      </c>
      <c r="X1976" s="13">
        <f>IF(AA1976&gt;0,SQRT(Sum_Sq($AI$2,V_rtHz($AH$2)/(1+1/$A1976),V_rtHz($AH$2*$A1976)/(1+$A1976),$AN$2*$AH$2/(1+1/$A1976),$AM$2*SQRT(Sum_Sq(AA1976,1/($X$2*Y$8*(1+X$1017+AA1976/Z1976))))/SQRT(Sum_Sq($X$2*AA1976*Y$8,1)),                   $AQ$2*SQRT(Sum_Sq($AH$2/(1+1/$A1976)+AA1976*( 1/(X$1017+1+AA1976/Z1976)-1)/(1+($X$2*AA1976*Y$8)^2), (AA1976^2*Y$8*$X$2+1/($X$2*Y$8*(X$1017+1+AA1976/Z1976           )))/(1+($X$2*AA1976*Y$8)^2))),           V_rtHz(Z1976)/($X$2*Y$8*(Z1976*X$1017+Z1976+AA1976)),V_rtHz(AA1976)*SQRT(Sum_Sq(Z1976*Y$8*$X$2*X$1017,1))/($X$2*Y$8*(Z1976*X$1017+Z1976+AA1976))))/SQRT(Sum_Sq(1/(1+$A1976)+$AC$2/$I$2-1/(1+(1+AA1976/Z1976)/X$1017),$X$2/$I$2)),IF(AA1977&lt;0,"A",X1977))</f>
        <v>1.3152912635489186E-5</v>
      </c>
      <c r="Z1976" s="13">
        <f t="shared" si="739"/>
        <v>644.64101326743514</v>
      </c>
      <c r="AA1976" s="12">
        <f t="shared" si="763"/>
        <v>1526509.2777319252</v>
      </c>
      <c r="AC1976" s="13">
        <f>IF(AF1976&gt;0,SQRT(Sum_Sq($AI$2,V_rtHz($AH$2)/(1+1/$A1976),V_rtHz($AH$2*$A1976)/(1+$A1976),$AN$2*$AH$2/(1+1/$A1976),$AM$2*SQRT(Sum_Sq(AF1976,1/($X$2*AD$8*(1+AC$1017+AF1976/AE1976))))/SQRT(Sum_Sq($X$2*AF1976*AD$8,1)),                   $AQ$2*SQRT(Sum_Sq($AH$2/(1+1/$A1976)+AF1976*( 1/(AC$1017+1+AF1976/AE1976)-1)/(1+($X$2*AF1976*AD$8)^2), (AF1976^2*AD$8*$X$2+1/($X$2*AD$8*(AC$1017+1+AF1976/AE1976           )))/(1+($X$2*AF1976*AD$8)^2))),           V_rtHz(AE1976)/($X$2*AD$8*(AE1976*AC$1017+AE1976+AF1976)),V_rtHz(AF1976)*SQRT(Sum_Sq(AE1976*AD$8*$X$2*AC$1017,1))/($X$2*AD$8*(AE1976*AC$1017+AE1976+AF1976))))/SQRT(Sum_Sq(1/(1+$A1976)+$AC$2/$I$2-1/(1+(1+AF1976/AE1976)/AC$1017),$X$2/$I$2)),IF(AF1977&lt;0,"A",AC1977))</f>
        <v>2.2871094349628176E-5</v>
      </c>
      <c r="AE1976" s="13">
        <f t="shared" si="740"/>
        <v>644.54620699282748</v>
      </c>
      <c r="AF1976" s="12">
        <f t="shared" si="764"/>
        <v>4827956.22645103</v>
      </c>
      <c r="AG1976" s="13"/>
      <c r="AH1976" s="13">
        <f>IF(AK1976&gt;0,SQRT(Sum_Sq($AI$2,V_rtHz($AH$2)/(1+1/$A1976),V_rtHz($AH$2*$A1976)/(1+$A1976),$AN$2*$AH$2/(1+1/$A1976),$AM$2*SQRT(Sum_Sq(AK1976,1/($X$2*AI$8*(1+AH$1017+AK1976/AJ1976))))/SQRT(Sum_Sq($X$2*AK1976*AI$8,1)),                   $AQ$2*SQRT(Sum_Sq($AH$2/(1+1/$A1976)+AK1976*( 1/(AH$1017+1+AK1976/AJ1976)-1)/(1+($X$2*AK1976*AI$8)^2), (AK1976^2*AI$8*$X$2+1/($X$2*AI$8*(AH$1017+1+AK1976/AJ1976           )))/(1+($X$2*AK1976*AI$8)^2))),           V_rtHz(AJ1976)/($X$2*AI$8*(AJ1976*AH$1017+AJ1976+AK1976)),V_rtHz(AK1976)*SQRT(Sum_Sq(AJ1976*AI$8*$X$2*AH$1017,1))/($X$2*AI$8*(AJ1976*AH$1017+AJ1976+AK1976))))/SQRT(Sum_Sq(1/(1+$A1976)+$AC$2/$I$2-1/(1+(1+AK1976/AJ1976)/AH$1017),$X$2/$I$2)),IF(AK1977&lt;0,"A",AH1977))</f>
        <v>4.0398624217554079E-5</v>
      </c>
      <c r="AI1976" s="13"/>
      <c r="AJ1976" s="13">
        <f t="shared" si="741"/>
        <v>644.51623537520607</v>
      </c>
      <c r="AK1976" s="12">
        <f t="shared" si="765"/>
        <v>15268048.088600634</v>
      </c>
      <c r="AM1976" s="13">
        <f>IF(AP1976&gt;0,SQRT(Sum_Sq($AI$2,V_rtHz($AH$2)/(1+1/$A1976),V_rtHz($AH$2*$A1976)/(1+$A1976),$AN$2*$AH$2/(1+1/$A1976),$AM$2*SQRT(Sum_Sq(AP1976,1/($X$2*AN$8*(1+AM$1017+AP1976/AO1976))))/SQRT(Sum_Sq($X$2*AP1976*AN$8,1)),                   $AQ$2*SQRT(Sum_Sq($AH$2/(1+1/$A1976)+AP1976*( 1/(AM$1017+1+AP1976/AO1976)-1)/(1+($X$2*AP1976*AN$8)^2), (AP1976^2*AN$8*$X$2+1/($X$2*AN$8*(AM$1017+1+AP1976/AO1976           )))/(1+($X$2*AP1976*AN$8)^2))),           V_rtHz(AO1976)/($X$2*AN$8*(AO1976*AM$1017+AO1976+AP1976)),V_rtHz(AP1976)*SQRT(Sum_Sq(AO1976*AN$8*$X$2*AM$1017,1))/($X$2*AN$8*(AO1976*AM$1017+AO1976+AP1976))))/SQRT(Sum_Sq(1/(1+$A1976)+$AC$2/$I$2-1/(1+(1+AP1976/AO1976)/AM$1017),$X$2/$I$2)),IF(AP1977&lt;0,"A",AM1977))</f>
        <v>7.181696240841596E-5</v>
      </c>
      <c r="AO1976" s="13">
        <f t="shared" si="742"/>
        <v>644.50675839309508</v>
      </c>
      <c r="AP1976" s="12">
        <f t="shared" si="766"/>
        <v>48282517.332245797</v>
      </c>
      <c r="AR1976" s="13">
        <f t="shared" si="743"/>
        <v>31506.815879885424</v>
      </c>
      <c r="AS1976" s="13">
        <f t="shared" si="744"/>
        <v>0.34465664218175496</v>
      </c>
      <c r="AV1976" s="13"/>
      <c r="AW1976" s="13">
        <f t="shared" si="745"/>
        <v>9963.3300000000036</v>
      </c>
      <c r="AX1976" s="13">
        <f t="shared" si="746"/>
        <v>1.0898999999999985</v>
      </c>
      <c r="AZ1976" s="13"/>
      <c r="BA1976" s="13"/>
      <c r="BB1976" s="13">
        <f t="shared" si="747"/>
        <v>3150.681587988543</v>
      </c>
      <c r="BC1976" s="13">
        <f t="shared" si="748"/>
        <v>3.4465664218174945</v>
      </c>
      <c r="BD1976" s="13"/>
      <c r="BE1976" s="13"/>
      <c r="BG1976" s="13">
        <f t="shared" si="749"/>
        <v>996.3330000000002</v>
      </c>
      <c r="BH1976" s="13">
        <f t="shared" si="750"/>
        <v>10.89900000000015</v>
      </c>
      <c r="BI1976" s="13"/>
      <c r="BL1976" s="13">
        <f t="shared" si="751"/>
        <v>315.06815879885437</v>
      </c>
      <c r="BM1976" s="13">
        <f t="shared" si="752"/>
        <v>34.465664218175149</v>
      </c>
      <c r="BP1976" s="13"/>
      <c r="BQ1976" s="13">
        <f t="shared" si="753"/>
        <v>99.633300000000006</v>
      </c>
      <c r="BR1976" s="13">
        <f t="shared" si="754"/>
        <v>108.99000000000012</v>
      </c>
      <c r="BT1976" s="13"/>
      <c r="BU1976" s="13"/>
      <c r="BV1976" s="13">
        <f t="shared" si="755"/>
        <v>31.50681587988543</v>
      </c>
      <c r="BW1976" s="13">
        <f t="shared" si="756"/>
        <v>344.65664218175368</v>
      </c>
      <c r="CA1976" s="13">
        <f t="shared" si="757"/>
        <v>9.9633299999999974</v>
      </c>
      <c r="CB1976" s="13">
        <f t="shared" si="758"/>
        <v>1089.9000000000055</v>
      </c>
    </row>
    <row r="1977" spans="1:80" x14ac:dyDescent="0.3">
      <c r="A1977" s="13">
        <f t="shared" si="734"/>
        <v>5.9979107625550849</v>
      </c>
      <c r="C1977" s="13">
        <f>IF(F1977&gt;0,SQRT(Sum_Sq($AI$2,V_rtHz($AH$2)/(1+1/$A1977),V_rtHz($AH$2*$A1977)/(1+$A1977),$AN$2*$AH$2/(1+1/$A1977),$AM$2*SQRT(Sum_Sq(F1977,1/($X$2*D$8*(1+C$1017+F1977/E1977))))/SQRT(Sum_Sq($X$2*F1977*D$8,1)),                   $AQ$2*SQRT(Sum_Sq($AH$2/(1+1/$A1977)+F1977*( 1/(C$1017+1+F1977/E1977)-1)/(1+($X$2*F1977*D$8)^2), (F1977^2*D$8*$X$2+1/($X$2*D$8*(C$1017+1+F1977/E1977           )))/(1+($X$2*F1977*D$8)^2))),           V_rtHz(E1977)/($X$2*D$8*(E1977*C$1017+E1977+F1977)),V_rtHz(F1977)*SQRT(Sum_Sq(E1977*D$8*$X$2*C$1017,1))/($X$2*D$8*(E1977*C$1017+E1977+F1977))))/SQRT(Sum_Sq(1/(1+$A1977)+$AC$2/$I$2-1/(1+(1+F1977/E1977)/C$1017),$X$2/$I$2)),IF(F1978&lt;0,"A",C1978))</f>
        <v>3.7054442808438594E-6</v>
      </c>
      <c r="E1977" s="13">
        <f t="shared" si="735"/>
        <v>654.17815594641797</v>
      </c>
      <c r="F1977" s="12">
        <f t="shared" si="759"/>
        <v>15042.545805211055</v>
      </c>
      <c r="H1977" s="13">
        <f>IF(K1977&gt;0,SQRT(Sum_Sq($AI$2,V_rtHz($AH$2)/(1+1/$A1977),V_rtHz($AH$2*$A1977)/(1+$A1977),$AN$2*$AH$2/(1+1/$A1977),$AM$2*SQRT(Sum_Sq(K1977,1/($X$2*I$8*(1+H$1017+K1977/J1977))))/SQRT(Sum_Sq($X$2*K1977*I$8,1)),                   $AQ$2*SQRT(Sum_Sq($AH$2/(1+1/$A1977)+K1977*( 1/(H$1017+1+K1977/J1977)-1)/(1+($X$2*K1977*I$8)^2), (K1977^2*I$8*$X$2+1/($X$2*I$8*(H$1017+1+K1977/J1977           )))/(1+($X$2*K1977*I$8)^2))),           V_rtHz(J1977)/($X$2*I$8*(J1977*H$1017+J1977+K1977)),V_rtHz(K1977)*SQRT(Sum_Sq(J1977*I$8*$X$2*H$1017,1))/($X$2*I$8*(J1977*H$1017+J1977+K1977))))/SQRT(Sum_Sq(1/(1+$A1977)+$AC$2/$I$2-1/(1+(1+K1977/J1977)/H$1017),$X$2/$I$2)),IF(K1978&lt;0,"A",H1978))</f>
        <v>4.1215924011502445E-6</v>
      </c>
      <c r="J1977" s="13">
        <f t="shared" si="736"/>
        <v>644.48664023304218</v>
      </c>
      <c r="K1977" s="12">
        <f t="shared" si="760"/>
        <v>48284.024509199975</v>
      </c>
      <c r="M1977" s="13">
        <f>IF(P1977&gt;0,SQRT(Sum_Sq($AI$2,V_rtHz($AH$2)/(1+1/$A1977),V_rtHz($AH$2*$A1977)/(1+$A1977),$AN$2*$AH$2/(1+1/$A1977),$AM$2*SQRT(Sum_Sq(P1977,1/($X$2*N$8*(1+M$1017+P1977/O1977))))/SQRT(Sum_Sq($X$2*P1977*N$8,1)),                   $AQ$2*SQRT(Sum_Sq($AH$2/(1+1/$A1977)+P1977*( 1/(M$1017+1+P1977/O1977)-1)/(1+($X$2*P1977*N$8)^2), (P1977^2*N$8*$X$2+1/($X$2*N$8*(M$1017+1+P1977/O1977           )))/(1+($X$2*P1977*N$8)^2))),           V_rtHz(O1977)/($X$2*N$8*(O1977*M$1017+O1977+P1977)),V_rtHz(P1977)*SQRT(Sum_Sq(O1977*N$8*$X$2*M$1017,1))/($X$2*N$8*(O1977*M$1017+O1977+P1977))))/SQRT(Sum_Sq(1/(1+$A1977)+$AC$2/$I$2-1/(1+(1+P1977/O1977)/M$1017),$X$2/$I$2)),IF(P1978&lt;0,"A",M1978))</f>
        <v>5.3163999241679791E-6</v>
      </c>
      <c r="O1977" s="13">
        <f t="shared" si="737"/>
        <v>641.51097112272487</v>
      </c>
      <c r="P1977" s="12">
        <f t="shared" si="761"/>
        <v>153395.73785262581</v>
      </c>
      <c r="R1977" s="13">
        <f>IF(U1977&gt;0,SQRT(Sum_Sq($AI$2,V_rtHz($AH$2)/(1+1/$A1977),V_rtHz($AH$2*$A1977)/(1+$A1977),$AN$2*$AH$2/(1+1/$A1977),$AM$2*SQRT(Sum_Sq(U1977,1/($X$2*S$8*(1+R$1017+U1977/T1977))))/SQRT(Sum_Sq($X$2*U1977*S$8,1)),                   $AQ$2*SQRT(Sum_Sq($AH$2/(1+1/$A1977)+U1977*( 1/(R$1017+1+U1977/T1977)-1)/(1+($X$2*U1977*S$8)^2), (U1977^2*S$8*$X$2+1/($X$2*S$8*(R$1017+1+U1977/T1977           )))/(1+($X$2*U1977*S$8)^2))),           V_rtHz(T1977)/($X$2*S$8*(T1977*R$1017+T1977+U1977)),V_rtHz(U1977)*SQRT(Sum_Sq(T1977*S$8*$X$2*R$1017,1))/($X$2*S$8*(T1977*R$1017+T1977+U1977))))/SQRT(Sum_Sq(1/(1+$A1977)+$AC$2/$I$2-1/(1+(1+U1977/T1977)/R$1017),$X$2/$I$2)),IF(U1978&lt;0,"A",R1978))</f>
        <v>8.0138537958594952E-6</v>
      </c>
      <c r="T1977" s="13">
        <f t="shared" si="738"/>
        <v>640.57857891929723</v>
      </c>
      <c r="U1977" s="12">
        <f t="shared" si="762"/>
        <v>485785.97157218674</v>
      </c>
      <c r="X1977" s="13">
        <f>IF(AA1977&gt;0,SQRT(Sum_Sq($AI$2,V_rtHz($AH$2)/(1+1/$A1977),V_rtHz($AH$2*$A1977)/(1+$A1977),$AN$2*$AH$2/(1+1/$A1977),$AM$2*SQRT(Sum_Sq(AA1977,1/($X$2*Y$8*(1+X$1017+AA1977/Z1977))))/SQRT(Sum_Sq($X$2*AA1977*Y$8,1)),                   $AQ$2*SQRT(Sum_Sq($AH$2/(1+1/$A1977)+AA1977*( 1/(X$1017+1+AA1977/Z1977)-1)/(1+($X$2*AA1977*Y$8)^2), (AA1977^2*Y$8*$X$2+1/($X$2*Y$8*(X$1017+1+AA1977/Z1977           )))/(1+($X$2*AA1977*Y$8)^2))),           V_rtHz(Z1977)/($X$2*Y$8*(Z1977*X$1017+Z1977+AA1977)),V_rtHz(AA1977)*SQRT(Sum_Sq(Z1977*Y$8*$X$2*X$1017,1))/($X$2*Y$8*(Z1977*X$1017+Z1977+AA1977))))/SQRT(Sum_Sq(1/(1+$A1977)+$AC$2/$I$2-1/(1+(1+AA1977/Z1977)/X$1017),$X$2/$I$2)),IF(AA1978&lt;0,"A",X1978))</f>
        <v>1.334324198500919E-5</v>
      </c>
      <c r="Z1977" s="13">
        <f t="shared" si="739"/>
        <v>640.28458091508764</v>
      </c>
      <c r="AA1977" s="12">
        <f t="shared" si="763"/>
        <v>1536895.4944266421</v>
      </c>
      <c r="AC1977" s="13">
        <f>IF(AF1977&gt;0,SQRT(Sum_Sq($AI$2,V_rtHz($AH$2)/(1+1/$A1977),V_rtHz($AH$2*$A1977)/(1+$A1977),$AN$2*$AH$2/(1+1/$A1977),$AM$2*SQRT(Sum_Sq(AF1977,1/($X$2*AD$8*(1+AC$1017+AF1977/AE1977))))/SQRT(Sum_Sq($X$2*AF1977*AD$8,1)),                   $AQ$2*SQRT(Sum_Sq($AH$2/(1+1/$A1977)+AF1977*( 1/(AC$1017+1+AF1977/AE1977)-1)/(1+($X$2*AF1977*AD$8)^2), (AF1977^2*AD$8*$X$2+1/($X$2*AD$8*(AC$1017+1+AF1977/AE1977           )))/(1+($X$2*AF1977*AD$8)^2))),           V_rtHz(AE1977)/($X$2*AD$8*(AE1977*AC$1017+AE1977+AF1977)),V_rtHz(AF1977)*SQRT(Sum_Sq(AE1977*AD$8*$X$2*AC$1017,1))/($X$2*AD$8*(AE1977*AC$1017+AE1977+AF1977))))/SQRT(Sum_Sq(1/(1+$A1977)+$AC$2/$I$2-1/(1+(1+AF1977/AE1977)/AC$1017),$X$2/$I$2)),IF(AF1978&lt;0,"A",AC1978))</f>
        <v>2.3199072538170341E-5</v>
      </c>
      <c r="AE1977" s="13">
        <f t="shared" si="740"/>
        <v>640.19169531917908</v>
      </c>
      <c r="AF1977" s="12">
        <f t="shared" si="764"/>
        <v>4860795.4399267118</v>
      </c>
      <c r="AG1977" s="13"/>
      <c r="AH1977" s="13">
        <f>IF(AK1977&gt;0,SQRT(Sum_Sq($AI$2,V_rtHz($AH$2)/(1+1/$A1977),V_rtHz($AH$2*$A1977)/(1+$A1977),$AN$2*$AH$2/(1+1/$A1977),$AM$2*SQRT(Sum_Sq(AK1977,1/($X$2*AI$8*(1+AH$1017+AK1977/AJ1977))))/SQRT(Sum_Sq($X$2*AK1977*AI$8,1)),                   $AQ$2*SQRT(Sum_Sq($AH$2/(1+1/$A1977)+AK1977*( 1/(AH$1017+1+AK1977/AJ1977)-1)/(1+($X$2*AK1977*AI$8)^2), (AK1977^2*AI$8*$X$2+1/($X$2*AI$8*(AH$1017+1+AK1977/AJ1977           )))/(1+($X$2*AK1977*AI$8)^2))),           V_rtHz(AJ1977)/($X$2*AI$8*(AJ1977*AH$1017+AJ1977+AK1977)),V_rtHz(AK1977)*SQRT(Sum_Sq(AJ1977*AI$8*$X$2*AH$1017,1))/($X$2*AI$8*(AJ1977*AH$1017+AJ1977+AK1977))))/SQRT(Sum_Sq(1/(1+$A1977)+$AC$2/$I$2-1/(1+(1+AK1977/AJ1977)/AH$1017),$X$2/$I$2)),IF(AK1978&lt;0,"A",AH1978))</f>
        <v>4.0976345111185176E-5</v>
      </c>
      <c r="AI1977" s="13"/>
      <c r="AJ1977" s="13">
        <f t="shared" si="741"/>
        <v>640.16233077905247</v>
      </c>
      <c r="AK1977" s="12">
        <f t="shared" si="765"/>
        <v>15371889.913636411</v>
      </c>
      <c r="AM1977" s="13">
        <f>IF(AP1977&gt;0,SQRT(Sum_Sq($AI$2,V_rtHz($AH$2)/(1+1/$A1977),V_rtHz($AH$2*$A1977)/(1+$A1977),$AN$2*$AH$2/(1+1/$A1977),$AM$2*SQRT(Sum_Sq(AP1977,1/($X$2*AN$8*(1+AM$1017+AP1977/AO1977))))/SQRT(Sum_Sq($X$2*AP1977*AN$8,1)),                   $AQ$2*SQRT(Sum_Sq($AH$2/(1+1/$A1977)+AP1977*( 1/(AM$1017+1+AP1977/AO1977)-1)/(1+($X$2*AP1977*AN$8)^2), (AP1977^2*AN$8*$X$2+1/($X$2*AN$8*(AM$1017+1+AP1977/AO1977           )))/(1+($X$2*AP1977*AN$8)^2))),           V_rtHz(AO1977)/($X$2*AN$8*(AO1977*AM$1017+AO1977+AP1977)),V_rtHz(AP1977)*SQRT(Sum_Sq(AO1977*AN$8*$X$2*AM$1017,1))/($X$2*AN$8*(AO1977*AM$1017+AO1977+AP1977))))/SQRT(Sum_Sq(1/(1+$A1977)+$AC$2/$I$2-1/(1+(1+AP1977/AO1977)/AM$1017),$X$2/$I$2)),IF(AP1978&lt;0,"A",AM1978))</f>
        <v>7.2843959730001289E-5</v>
      </c>
      <c r="AO1977" s="13">
        <f t="shared" si="742"/>
        <v>640.15304574227184</v>
      </c>
      <c r="AP1977" s="12">
        <f t="shared" si="766"/>
        <v>48610889.130085558</v>
      </c>
      <c r="AR1977" s="13">
        <f t="shared" si="743"/>
        <v>31506.815879885424</v>
      </c>
      <c r="AS1977" s="13">
        <f t="shared" si="744"/>
        <v>0.34465664218175385</v>
      </c>
      <c r="AV1977" s="13"/>
      <c r="AW1977" s="13">
        <f t="shared" si="745"/>
        <v>9963.3300000000036</v>
      </c>
      <c r="AX1977" s="13">
        <f t="shared" si="746"/>
        <v>1.089899999999993</v>
      </c>
      <c r="AZ1977" s="13"/>
      <c r="BA1977" s="13"/>
      <c r="BB1977" s="13">
        <f t="shared" si="747"/>
        <v>3150.681587988543</v>
      </c>
      <c r="BC1977" s="13">
        <f t="shared" si="748"/>
        <v>3.4465664218175083</v>
      </c>
      <c r="BD1977" s="13"/>
      <c r="BE1977" s="13"/>
      <c r="BG1977" s="13">
        <f t="shared" si="749"/>
        <v>996.3330000000002</v>
      </c>
      <c r="BH1977" s="13">
        <f t="shared" si="750"/>
        <v>10.899000000000083</v>
      </c>
      <c r="BI1977" s="13"/>
      <c r="BL1977" s="13">
        <f t="shared" si="751"/>
        <v>315.06815879885437</v>
      </c>
      <c r="BM1977" s="13">
        <f t="shared" si="752"/>
        <v>34.465664218175149</v>
      </c>
      <c r="BP1977" s="13"/>
      <c r="BQ1977" s="13">
        <f t="shared" si="753"/>
        <v>99.633299999999991</v>
      </c>
      <c r="BR1977" s="13">
        <f t="shared" si="754"/>
        <v>108.99000000000099</v>
      </c>
      <c r="BT1977" s="13"/>
      <c r="BU1977" s="13"/>
      <c r="BV1977" s="13">
        <f t="shared" si="755"/>
        <v>31.50681587988543</v>
      </c>
      <c r="BW1977" s="13">
        <f t="shared" si="756"/>
        <v>344.65664218175692</v>
      </c>
      <c r="CA1977" s="13">
        <f t="shared" si="757"/>
        <v>9.9633299999999991</v>
      </c>
      <c r="CB1977" s="13">
        <f t="shared" si="758"/>
        <v>1089.9000000000165</v>
      </c>
    </row>
    <row r="1978" spans="1:80" x14ac:dyDescent="0.3">
      <c r="A1978" s="13">
        <f t="shared" si="734"/>
        <v>6.0813500127871736</v>
      </c>
      <c r="C1978" s="13">
        <f>IF(F1978&gt;0,SQRT(Sum_Sq($AI$2,V_rtHz($AH$2)/(1+1/$A1978),V_rtHz($AH$2*$A1978)/(1+$A1978),$AN$2*$AH$2/(1+1/$A1978),$AM$2*SQRT(Sum_Sq(F1978,1/($X$2*D$8*(1+C$1017+F1978/E1978))))/SQRT(Sum_Sq($X$2*F1978*D$8,1)),                   $AQ$2*SQRT(Sum_Sq($AH$2/(1+1/$A1978)+F1978*( 1/(C$1017+1+F1978/E1978)-1)/(1+($X$2*F1978*D$8)^2), (F1978^2*D$8*$X$2+1/($X$2*D$8*(C$1017+1+F1978/E1978           )))/(1+($X$2*F1978*D$8)^2))),           V_rtHz(E1978)/($X$2*D$8*(E1978*C$1017+E1978+F1978)),V_rtHz(F1978)*SQRT(Sum_Sq(E1978*D$8*$X$2*C$1017,1))/($X$2*D$8*(E1978*C$1017+E1978+F1978))))/SQRT(Sum_Sq(1/(1+$A1978)+$AC$2/$I$2-1/(1+(1+F1978/E1978)/C$1017),$X$2/$I$2)),IF(F1979&lt;0,"A",C1979))</f>
        <v>3.767414068665498E-6</v>
      </c>
      <c r="E1978" s="13">
        <f t="shared" si="735"/>
        <v>649.56296392649028</v>
      </c>
      <c r="F1978" s="12">
        <f t="shared" si="759"/>
        <v>15149.424185314425</v>
      </c>
      <c r="H1978" s="13">
        <f>IF(K1978&gt;0,SQRT(Sum_Sq($AI$2,V_rtHz($AH$2)/(1+1/$A1978),V_rtHz($AH$2*$A1978)/(1+$A1978),$AN$2*$AH$2/(1+1/$A1978),$AM$2*SQRT(Sum_Sq(K1978,1/($X$2*I$8*(1+H$1017+K1978/J1978))))/SQRT(Sum_Sq($X$2*K1978*I$8,1)),                   $AQ$2*SQRT(Sum_Sq($AH$2/(1+1/$A1978)+K1978*( 1/(H$1017+1+K1978/J1978)-1)/(1+($X$2*K1978*I$8)^2), (K1978^2*I$8*$X$2+1/($X$2*I$8*(H$1017+1+K1978/J1978           )))/(1+($X$2*K1978*I$8)^2))),           V_rtHz(J1978)/($X$2*I$8*(J1978*H$1017+J1978+K1978)),V_rtHz(K1978)*SQRT(Sum_Sq(J1978*I$8*$X$2*H$1017,1))/($X$2*I$8*(J1978*H$1017+J1978+K1978))))/SQRT(Sum_Sq(1/(1+$A1978)+$AC$2/$I$2-1/(1+(1+K1978/J1978)/H$1017),$X$2/$I$2)),IF(K1979&lt;0,"A",H1979))</f>
        <v>4.1889656816772227E-6</v>
      </c>
      <c r="J1978" s="13">
        <f t="shared" si="736"/>
        <v>640.07339902119156</v>
      </c>
      <c r="K1978" s="12">
        <f t="shared" si="760"/>
        <v>48616.937964381621</v>
      </c>
      <c r="M1978" s="13">
        <f>IF(P1978&gt;0,SQRT(Sum_Sq($AI$2,V_rtHz($AH$2)/(1+1/$A1978),V_rtHz($AH$2*$A1978)/(1+$A1978),$AN$2*$AH$2/(1+1/$A1978),$AM$2*SQRT(Sum_Sq(P1978,1/($X$2*N$8*(1+M$1017+P1978/O1978))))/SQRT(Sum_Sq($X$2*P1978*N$8,1)),                   $AQ$2*SQRT(Sum_Sq($AH$2/(1+1/$A1978)+P1978*( 1/(M$1017+1+P1978/O1978)-1)/(1+($X$2*P1978*N$8)^2), (P1978^2*N$8*$X$2+1/($X$2*N$8*(M$1017+1+P1978/O1978           )))/(1+($X$2*P1978*N$8)^2))),           V_rtHz(O1978)/($X$2*N$8*(O1978*M$1017+O1978+P1978)),V_rtHz(P1978)*SQRT(Sum_Sq(O1978*N$8*$X$2*M$1017,1))/($X$2*N$8*(O1978*M$1017+O1978+P1978))))/SQRT(Sum_Sq(1/(1+$A1978)+$AC$2/$I$2-1/(1+(1+P1978/O1978)/M$1017),$X$2/$I$2)),IF(P1979&lt;0,"A",M1979))</f>
        <v>5.3990557863292578E-6</v>
      </c>
      <c r="O1978" s="13">
        <f t="shared" si="737"/>
        <v>637.15853769854937</v>
      </c>
      <c r="P1978" s="12">
        <f t="shared" si="761"/>
        <v>154443.58496924359</v>
      </c>
      <c r="R1978" s="13">
        <f>IF(U1978&gt;0,SQRT(Sum_Sq($AI$2,V_rtHz($AH$2)/(1+1/$A1978),V_rtHz($AH$2*$A1978)/(1+$A1978),$AN$2*$AH$2/(1+1/$A1978),$AM$2*SQRT(Sum_Sq(U1978,1/($X$2*S$8*(1+R$1017+U1978/T1978))))/SQRT(Sum_Sq($X$2*U1978*S$8,1)),                   $AQ$2*SQRT(Sum_Sq($AH$2/(1+1/$A1978)+U1978*( 1/(R$1017+1+U1978/T1978)-1)/(1+($X$2*U1978*S$8)^2), (U1978^2*S$8*$X$2+1/($X$2*S$8*(R$1017+1+U1978/T1978           )))/(1+($X$2*U1978*S$8)^2))),           V_rtHz(T1978)/($X$2*S$8*(T1978*R$1017+T1978+U1978)),V_rtHz(U1978)*SQRT(Sum_Sq(T1978*S$8*$X$2*R$1017,1))/($X$2*S$8*(T1978*R$1017+T1978+U1978))))/SQRT(Sum_Sq(1/(1+$A1978)+$AC$2/$I$2-1/(1+(1+U1978/T1978)/R$1017),$X$2/$I$2)),IF(U1979&lt;0,"A",R1979))</f>
        <v>8.1328941936174507E-6</v>
      </c>
      <c r="T1978" s="13">
        <f t="shared" si="738"/>
        <v>636.24508381437249</v>
      </c>
      <c r="U1978" s="12">
        <f t="shared" si="762"/>
        <v>489094.68260729371</v>
      </c>
      <c r="X1978" s="13">
        <f>IF(AA1978&gt;0,SQRT(Sum_Sq($AI$2,V_rtHz($AH$2)/(1+1/$A1978),V_rtHz($AH$2*$A1978)/(1+$A1978),$AN$2*$AH$2/(1+1/$A1978),$AM$2*SQRT(Sum_Sq(AA1978,1/($X$2*Y$8*(1+X$1017+AA1978/Z1978))))/SQRT(Sum_Sq($X$2*AA1978*Y$8,1)),                   $AQ$2*SQRT(Sum_Sq($AH$2/(1+1/$A1978)+AA1978*( 1/(X$1017+1+AA1978/Z1978)-1)/(1+($X$2*AA1978*Y$8)^2), (AA1978^2*Y$8*$X$2+1/($X$2*Y$8*(X$1017+1+AA1978/Z1978           )))/(1+($X$2*AA1978*Y$8)^2))),           V_rtHz(Z1978)/($X$2*Y$8*(Z1978*X$1017+Z1978+AA1978)),V_rtHz(AA1978)*SQRT(Sum_Sq(Z1978*Y$8*$X$2*X$1017,1))/($X$2*Y$8*(Z1978*X$1017+Z1978+AA1978))))/SQRT(Sum_Sq(1/(1+$A1978)+$AC$2/$I$2-1/(1+(1+AA1978/Z1978)/X$1017),$X$2/$I$2)),IF(AA1979&lt;0,"A",X1979))</f>
        <v>1.3536775673976778E-5</v>
      </c>
      <c r="Z1978" s="13">
        <f t="shared" si="739"/>
        <v>635.95704599545616</v>
      </c>
      <c r="AA1978" s="12">
        <f t="shared" si="763"/>
        <v>1547353.6990519953</v>
      </c>
      <c r="AC1978" s="13">
        <f>IF(AF1978&gt;0,SQRT(Sum_Sq($AI$2,V_rtHz($AH$2)/(1+1/$A1978),V_rtHz($AH$2*$A1978)/(1+$A1978),$AN$2*$AH$2/(1+1/$A1978),$AM$2*SQRT(Sum_Sq(AF1978,1/($X$2*AD$8*(1+AC$1017+AF1978/AE1978))))/SQRT(Sum_Sq($X$2*AF1978*AD$8,1)),                   $AQ$2*SQRT(Sum_Sq($AH$2/(1+1/$A1978)+AF1978*( 1/(AC$1017+1+AF1978/AE1978)-1)/(1+($X$2*AF1978*AD$8)^2), (AF1978^2*AD$8*$X$2+1/($X$2*AD$8*(AC$1017+1+AF1978/AE1978           )))/(1+($X$2*AF1978*AD$8)^2))),           V_rtHz(AE1978)/($X$2*AD$8*(AE1978*AC$1017+AE1978+AF1978)),V_rtHz(AF1978)*SQRT(Sum_Sq(AE1978*AD$8*$X$2*AC$1017,1))/($X$2*AD$8*(AE1978*AC$1017+AE1978+AF1978))))/SQRT(Sum_Sq(1/(1+$A1978)+$AC$2/$I$2-1/(1+(1+AF1978/AE1978)/AC$1017),$X$2/$I$2)),IF(AF1979&lt;0,"A",AC1979))</f>
        <v>2.3532514407323864E-5</v>
      </c>
      <c r="AE1978" s="13">
        <f t="shared" si="740"/>
        <v>635.86604232568777</v>
      </c>
      <c r="AF1978" s="12">
        <f t="shared" si="764"/>
        <v>4893862.332866244</v>
      </c>
      <c r="AG1978" s="13"/>
      <c r="AH1978" s="13">
        <f>IF(AK1978&gt;0,SQRT(Sum_Sq($AI$2,V_rtHz($AH$2)/(1+1/$A1978),V_rtHz($AH$2*$A1978)/(1+$A1978),$AN$2*$AH$2/(1+1/$A1978),$AM$2*SQRT(Sum_Sq(AK1978,1/($X$2*AI$8*(1+AH$1017+AK1978/AJ1978))))/SQRT(Sum_Sq($X$2*AK1978*AI$8,1)),                   $AQ$2*SQRT(Sum_Sq($AH$2/(1+1/$A1978)+AK1978*( 1/(AH$1017+1+AK1978/AJ1978)-1)/(1+($X$2*AK1978*AI$8)^2), (AK1978^2*AI$8*$X$2+1/($X$2*AI$8*(AH$1017+1+AK1978/AJ1978           )))/(1+($X$2*AK1978*AI$8)^2))),           V_rtHz(AJ1978)/($X$2*AI$8*(AJ1978*AH$1017+AJ1978+AK1978)),V_rtHz(AK1978)*SQRT(Sum_Sq(AJ1978*AI$8*$X$2*AH$1017,1))/($X$2*AI$8*(AJ1978*AH$1017+AJ1978+AK1978))))/SQRT(Sum_Sq(1/(1+$A1978)+$AC$2/$I$2-1/(1+(1+AK1978/AJ1978)/AH$1017),$X$2/$I$2)),IF(AK1979&lt;0,"A",AH1979))</f>
        <v>4.1563658022053433E-5</v>
      </c>
      <c r="AI1978" s="13"/>
      <c r="AJ1978" s="13">
        <f t="shared" si="741"/>
        <v>635.83727261829972</v>
      </c>
      <c r="AK1978" s="12">
        <f t="shared" si="765"/>
        <v>15476451.757963955</v>
      </c>
      <c r="AM1978" s="13">
        <f>IF(AP1978&gt;0,SQRT(Sum_Sq($AI$2,V_rtHz($AH$2)/(1+1/$A1978),V_rtHz($AH$2*$A1978)/(1+$A1978),$AN$2*$AH$2/(1+1/$A1978),$AM$2*SQRT(Sum_Sq(AP1978,1/($X$2*AN$8*(1+AM$1017+AP1978/AO1978))))/SQRT(Sum_Sq($X$2*AP1978*AN$8,1)),                   $AQ$2*SQRT(Sum_Sq($AH$2/(1+1/$A1978)+AP1978*( 1/(AM$1017+1+AP1978/AO1978)-1)/(1+($X$2*AP1978*AN$8)^2), (AP1978^2*AN$8*$X$2+1/($X$2*AN$8*(AM$1017+1+AP1978/AO1978           )))/(1+($X$2*AP1978*AN$8)^2))),           V_rtHz(AO1978)/($X$2*AN$8*(AO1978*AM$1017+AO1978+AP1978)),V_rtHz(AP1978)*SQRT(Sum_Sq(AO1978*AN$8*$X$2*AM$1017,1))/($X$2*AN$8*(AO1978*AM$1017+AO1978+AP1978))))/SQRT(Sum_Sq(1/(1+$A1978)+$AC$2/$I$2-1/(1+(1+AP1978/AO1978)/AM$1017),$X$2/$I$2)),IF(AP1979&lt;0,"A",AM1979))</f>
        <v>7.388800711931834E-5</v>
      </c>
      <c r="AO1978" s="13">
        <f t="shared" si="742"/>
        <v>635.82817565570497</v>
      </c>
      <c r="AP1978" s="12">
        <f t="shared" si="766"/>
        <v>48941537.862446815</v>
      </c>
      <c r="AR1978" s="13">
        <f t="shared" si="743"/>
        <v>31506.815879885424</v>
      </c>
      <c r="AS1978" s="13">
        <f t="shared" si="744"/>
        <v>0.34465664218175279</v>
      </c>
      <c r="AV1978" s="13"/>
      <c r="AW1978" s="13">
        <f t="shared" si="745"/>
        <v>9963.3300000000036</v>
      </c>
      <c r="AX1978" s="13">
        <f t="shared" si="746"/>
        <v>1.0898999999999819</v>
      </c>
      <c r="AZ1978" s="13"/>
      <c r="BA1978" s="13"/>
      <c r="BB1978" s="13">
        <f t="shared" si="747"/>
        <v>3150.681587988543</v>
      </c>
      <c r="BC1978" s="13">
        <f t="shared" si="748"/>
        <v>3.4465664218175083</v>
      </c>
      <c r="BD1978" s="13"/>
      <c r="BE1978" s="13"/>
      <c r="BG1978" s="13">
        <f t="shared" si="749"/>
        <v>996.3330000000002</v>
      </c>
      <c r="BH1978" s="13">
        <f t="shared" si="750"/>
        <v>10.899000000000013</v>
      </c>
      <c r="BI1978" s="13"/>
      <c r="BL1978" s="13">
        <f t="shared" si="751"/>
        <v>315.06815879885437</v>
      </c>
      <c r="BM1978" s="13">
        <f t="shared" si="752"/>
        <v>34.465664218175149</v>
      </c>
      <c r="BP1978" s="13"/>
      <c r="BQ1978" s="13">
        <f t="shared" si="753"/>
        <v>99.633300000000006</v>
      </c>
      <c r="BR1978" s="13">
        <f t="shared" si="754"/>
        <v>108.99000000000056</v>
      </c>
      <c r="BT1978" s="13"/>
      <c r="BU1978" s="13"/>
      <c r="BV1978" s="13">
        <f t="shared" si="755"/>
        <v>31.50681587988543</v>
      </c>
      <c r="BW1978" s="13">
        <f t="shared" si="756"/>
        <v>344.65664218175476</v>
      </c>
      <c r="CA1978" s="13">
        <f t="shared" si="757"/>
        <v>9.9633299999999991</v>
      </c>
      <c r="CB1978" s="13">
        <f t="shared" si="758"/>
        <v>1089.9000000000165</v>
      </c>
    </row>
    <row r="1979" spans="1:80" x14ac:dyDescent="0.3">
      <c r="A1979" s="13">
        <f t="shared" ref="A1979:A2019" si="767">A972</f>
        <v>6.1659500186148213</v>
      </c>
      <c r="C1979" s="13">
        <f>IF(F1979&gt;0,SQRT(Sum_Sq($AI$2,V_rtHz($AH$2)/(1+1/$A1979),V_rtHz($AH$2*$A1979)/(1+$A1979),$AN$2*$AH$2/(1+1/$A1979),$AM$2*SQRT(Sum_Sq(F1979,1/($X$2*D$8*(1+C$1017+F1979/E1979))))/SQRT(Sum_Sq($X$2*F1979*D$8,1)),                   $AQ$2*SQRT(Sum_Sq($AH$2/(1+1/$A1979)+F1979*( 1/(C$1017+1+F1979/E1979)-1)/(1+($X$2*F1979*D$8)^2), (F1979^2*D$8*$X$2+1/($X$2*D$8*(C$1017+1+F1979/E1979           )))/(1+($X$2*F1979*D$8)^2))),           V_rtHz(E1979)/($X$2*D$8*(E1979*C$1017+E1979+F1979)),V_rtHz(F1979)*SQRT(Sum_Sq(E1979*D$8*$X$2*C$1017,1))/($X$2*D$8*(E1979*C$1017+E1979+F1979))))/SQRT(Sum_Sq(1/(1+$A1979)+$AC$2/$I$2-1/(1+(1+F1979/E1979)/C$1017),$X$2/$I$2)),IF(F1980&lt;0,"A",C1980))</f>
        <v>3.8305781645394272E-6</v>
      </c>
      <c r="E1979" s="13">
        <f t="shared" ref="E1979:E2018" si="768">IF(F1979&gt;0,($X$2^2*$AF$2*D$8*F1979)^-1,-1)</f>
        <v>644.98250297945344</v>
      </c>
      <c r="F1979" s="12">
        <f t="shared" si="759"/>
        <v>15257.010585767739</v>
      </c>
      <c r="H1979" s="13">
        <f>IF(K1979&gt;0,SQRT(Sum_Sq($AI$2,V_rtHz($AH$2)/(1+1/$A1979),V_rtHz($AH$2*$A1979)/(1+$A1979),$AN$2*$AH$2/(1+1/$A1979),$AM$2*SQRT(Sum_Sq(K1979,1/($X$2*I$8*(1+H$1017+K1979/J1979))))/SQRT(Sum_Sq($X$2*K1979*I$8,1)),                   $AQ$2*SQRT(Sum_Sq($AH$2/(1+1/$A1979)+K1979*( 1/(H$1017+1+K1979/J1979)-1)/(1+($X$2*K1979*I$8)^2), (K1979^2*I$8*$X$2+1/($X$2*I$8*(H$1017+1+K1979/J1979           )))/(1+($X$2*K1979*I$8)^2))),           V_rtHz(J1979)/($X$2*I$8*(J1979*H$1017+J1979+K1979)),V_rtHz(K1979)*SQRT(Sum_Sq(J1979*I$8*$X$2*H$1017,1))/($X$2*I$8*(J1979*H$1017+J1979+K1979))))/SQRT(Sum_Sq(1/(1+$A1979)+$AC$2/$I$2-1/(1+(1+K1979/J1979)/H$1017),$X$2/$I$2)),IF(K1980&lt;0,"A",H1980))</f>
        <v>4.2576087853531396E-6</v>
      </c>
      <c r="J1979" s="13">
        <f t="shared" ref="J1979:J2018" si="769">IF(K1979&gt;0,($X$2^2*$AF$2*I$8*K1979)^-1,-1)</f>
        <v>635.69061963342961</v>
      </c>
      <c r="K1979" s="12">
        <f t="shared" si="760"/>
        <v>48952.128239376187</v>
      </c>
      <c r="M1979" s="13">
        <f>IF(P1979&gt;0,SQRT(Sum_Sq($AI$2,V_rtHz($AH$2)/(1+1/$A1979),V_rtHz($AH$2*$A1979)/(1+$A1979),$AN$2*$AH$2/(1+1/$A1979),$AM$2*SQRT(Sum_Sq(P1979,1/($X$2*N$8*(1+M$1017+P1979/O1979))))/SQRT(Sum_Sq($X$2*P1979*N$8,1)),                   $AQ$2*SQRT(Sum_Sq($AH$2/(1+1/$A1979)+P1979*( 1/(M$1017+1+P1979/O1979)-1)/(1+($X$2*P1979*N$8)^2), (P1979^2*N$8*$X$2+1/($X$2*N$8*(M$1017+1+P1979/O1979           )))/(1+($X$2*P1979*N$8)^2))),           V_rtHz(O1979)/($X$2*N$8*(O1979*M$1017+O1979+P1979)),V_rtHz(P1979)*SQRT(Sum_Sq(O1979*N$8*$X$2*M$1017,1))/($X$2*N$8*(O1979*M$1017+O1979+P1979))))/SQRT(Sum_Sq(1/(1+$A1979)+$AC$2/$I$2-1/(1+(1+P1979/O1979)/M$1017),$X$2/$I$2)),IF(P1980&lt;0,"A",M1980))</f>
        <v>5.4832054172519761E-6</v>
      </c>
      <c r="O1979" s="13">
        <f t="shared" ref="O1979:O2018" si="770">IF(P1979&gt;0,($X$2^2*$AF$2*N$8*P1979)^-1,-1)</f>
        <v>632.83532144798653</v>
      </c>
      <c r="P1979" s="12">
        <f t="shared" si="761"/>
        <v>155498.66674755912</v>
      </c>
      <c r="R1979" s="13">
        <f>IF(U1979&gt;0,SQRT(Sum_Sq($AI$2,V_rtHz($AH$2)/(1+1/$A1979),V_rtHz($AH$2*$A1979)/(1+$A1979),$AN$2*$AH$2/(1+1/$A1979),$AM$2*SQRT(Sum_Sq(U1979,1/($X$2*S$8*(1+R$1017+U1979/T1979))))/SQRT(Sum_Sq($X$2*U1979*S$8,1)),                   $AQ$2*SQRT(Sum_Sq($AH$2/(1+1/$A1979)+U1979*( 1/(R$1017+1+U1979/T1979)-1)/(1+($X$2*U1979*S$8)^2), (U1979^2*S$8*$X$2+1/($X$2*S$8*(R$1017+1+U1979/T1979           )))/(1+($X$2*U1979*S$8)^2))),           V_rtHz(T1979)/($X$2*S$8*(T1979*R$1017+T1979+U1979)),V_rtHz(U1979)*SQRT(Sum_Sq(T1979*S$8*$X$2*R$1017,1))/($X$2*S$8*(T1979*R$1017+T1979+U1979))))/SQRT(Sum_Sq(1/(1+$A1979)+$AC$2/$I$2-1/(1+(1+U1979/T1979)/R$1017),$X$2/$I$2)),IF(U1980&lt;0,"A",R1980))</f>
        <v>8.2539921131063735E-6</v>
      </c>
      <c r="T1979" s="13">
        <f t="shared" ref="T1979:T2018" si="771">IF(U1979&gt;0,($X$2^2*$AF$2*S$8*U1979)^-1,-1)</f>
        <v>631.94042213074658</v>
      </c>
      <c r="U1979" s="12">
        <f t="shared" si="762"/>
        <v>492426.30544095574</v>
      </c>
      <c r="X1979" s="13">
        <f>IF(AA1979&gt;0,SQRT(Sum_Sq($AI$2,V_rtHz($AH$2)/(1+1/$A1979),V_rtHz($AH$2*$A1979)/(1+$A1979),$AN$2*$AH$2/(1+1/$A1979),$AM$2*SQRT(Sum_Sq(AA1979,1/($X$2*Y$8*(1+X$1017+AA1979/Z1979))))/SQRT(Sum_Sq($X$2*AA1979*Y$8,1)),                   $AQ$2*SQRT(Sum_Sq($AH$2/(1+1/$A1979)+AA1979*( 1/(X$1017+1+AA1979/Z1979)-1)/(1+($X$2*AA1979*Y$8)^2), (AA1979^2*Y$8*$X$2+1/($X$2*Y$8*(X$1017+1+AA1979/Z1979           )))/(1+($X$2*AA1979*Y$8)^2))),           V_rtHz(Z1979)/($X$2*Y$8*(Z1979*X$1017+Z1979+AA1979)),V_rtHz(AA1979)*SQRT(Sum_Sq(Z1979*Y$8*$X$2*X$1017,1))/($X$2*Y$8*(Z1979*X$1017+Z1979+AA1979))))/SQRT(Sum_Sq(1/(1+$A1979)+$AC$2/$I$2-1/(1+(1+AA1979/Z1979)/X$1017),$X$2/$I$2)),IF(AA1980&lt;0,"A",X1980))</f>
        <v>1.3733567410328877E-5</v>
      </c>
      <c r="Z1979" s="13">
        <f t="shared" ref="Z1979:Z2018" si="772">IF(AA1979&gt;0,($X$2^2*$AF$2*Y$8*AA1979)^-1,-1)</f>
        <v>631.65822410726628</v>
      </c>
      <c r="AA1979" s="12">
        <f t="shared" si="763"/>
        <v>1557884.390644996</v>
      </c>
      <c r="AC1979" s="13">
        <f>IF(AF1979&gt;0,SQRT(Sum_Sq($AI$2,V_rtHz($AH$2)/(1+1/$A1979),V_rtHz($AH$2*$A1979)/(1+$A1979),$AN$2*$AH$2/(1+1/$A1979),$AM$2*SQRT(Sum_Sq(AF1979,1/($X$2*AD$8*(1+AC$1017+AF1979/AE1979))))/SQRT(Sum_Sq($X$2*AF1979*AD$8,1)),                   $AQ$2*SQRT(Sum_Sq($AH$2/(1+1/$A1979)+AF1979*( 1/(AC$1017+1+AF1979/AE1979)-1)/(1+($X$2*AF1979*AD$8)^2), (AF1979^2*AD$8*$X$2+1/($X$2*AD$8*(AC$1017+1+AF1979/AE1979           )))/(1+($X$2*AF1979*AD$8)^2))),           V_rtHz(AE1979)/($X$2*AD$8*(AE1979*AC$1017+AE1979+AF1979)),V_rtHz(AF1979)*SQRT(Sum_Sq(AE1979*AD$8*$X$2*AC$1017,1))/($X$2*AD$8*(AE1979*AC$1017+AE1979+AF1979))))/SQRT(Sum_Sq(1/(1+$A1979)+$AC$2/$I$2-1/(1+(1+AF1979/AE1979)/AC$1017),$X$2/$I$2)),IF(AF1980&lt;0,"A",AC1980))</f>
        <v>2.3871510114088698E-5</v>
      </c>
      <c r="AE1979" s="13">
        <f t="shared" ref="AE1979:AE2018" si="773">IF(AF1979&gt;0,($X$2^2*$AF$2*AD$8*AF1979)^-1,-1)</f>
        <v>631.56906438870601</v>
      </c>
      <c r="AF1979" s="12">
        <f t="shared" si="764"/>
        <v>4927158.483131784</v>
      </c>
      <c r="AG1979" s="13"/>
      <c r="AH1979" s="13">
        <f>IF(AK1979&gt;0,SQRT(Sum_Sq($AI$2,V_rtHz($AH$2)/(1+1/$A1979),V_rtHz($AH$2*$A1979)/(1+$A1979),$AN$2*$AH$2/(1+1/$A1979),$AM$2*SQRT(Sum_Sq(AK1979,1/($X$2*AI$8*(1+AH$1017+AK1979/AJ1979))))/SQRT(Sum_Sq($X$2*AK1979*AI$8,1)),                   $AQ$2*SQRT(Sum_Sq($AH$2/(1+1/$A1979)+AK1979*( 1/(AH$1017+1+AK1979/AJ1979)-1)/(1+($X$2*AK1979*AI$8)^2), (AK1979^2*AI$8*$X$2+1/($X$2*AI$8*(AH$1017+1+AK1979/AJ1979           )))/(1+($X$2*AK1979*AI$8)^2))),           V_rtHz(AJ1979)/($X$2*AI$8*(AJ1979*AH$1017+AJ1979+AK1979)),V_rtHz(AK1979)*SQRT(Sum_Sq(AJ1979*AI$8*$X$2*AH$1017,1))/($X$2*AI$8*(AJ1979*AH$1017+AJ1979+AK1979))))/SQRT(Sum_Sq(1/(1+$A1979)+$AC$2/$I$2-1/(1+(1+AK1979/AJ1979)/AH$1017),$X$2/$I$2)),IF(AK1980&lt;0,"A",AH1980))</f>
        <v>4.2160720430722914E-5</v>
      </c>
      <c r="AI1979" s="13"/>
      <c r="AJ1979" s="13">
        <f t="shared" ref="AJ1979:AJ2018" si="774">IF(AK1979&gt;0,($X$2^2*$AF$2*AI$8*AK1979)^-1,-1)</f>
        <v>631.54087751487623</v>
      </c>
      <c r="AK1979" s="12">
        <f t="shared" si="765"/>
        <v>15581738.610990694</v>
      </c>
      <c r="AM1979" s="13">
        <f>IF(AP1979&gt;0,SQRT(Sum_Sq($AI$2,V_rtHz($AH$2)/(1+1/$A1979),V_rtHz($AH$2*$A1979)/(1+$A1979),$AN$2*$AH$2/(1+1/$A1979),$AM$2*SQRT(Sum_Sq(AP1979,1/($X$2*AN$8*(1+AM$1017+AP1979/AO1979))))/SQRT(Sum_Sq($X$2*AP1979*AN$8,1)),                   $AQ$2*SQRT(Sum_Sq($AH$2/(1+1/$A1979)+AP1979*( 1/(AM$1017+1+AP1979/AO1979)-1)/(1+($X$2*AP1979*AN$8)^2), (AP1979^2*AN$8*$X$2+1/($X$2*AN$8*(AM$1017+1+AP1979/AO1979           )))/(1+($X$2*AP1979*AN$8)^2))),           V_rtHz(AO1979)/($X$2*AN$8*(AO1979*AM$1017+AO1979+AP1979)),V_rtHz(AP1979)*SQRT(Sum_Sq(AO1979*AN$8*$X$2*AM$1017,1))/($X$2*AN$8*(AO1979*AM$1017+AO1979+AP1979))))/SQRT(Sum_Sq(1/(1+$A1979)+$AC$2/$I$2-1/(1+(1+AP1979/AO1979)/AM$1017),$X$2/$I$2)),IF(AP1980&lt;0,"A",AM1980))</f>
        <v>7.494938446692568E-5</v>
      </c>
      <c r="AO1979" s="13">
        <f t="shared" ref="AO1979:AO2018" si="775">IF(AP1979&gt;0,($X$2^2*$AF$2*AN$8*AP1979)^-1,-1)</f>
        <v>631.53196483294744</v>
      </c>
      <c r="AP1979" s="12">
        <f t="shared" si="766"/>
        <v>49274479.306990579</v>
      </c>
      <c r="AR1979" s="13">
        <f t="shared" si="743"/>
        <v>31506.815879885424</v>
      </c>
      <c r="AS1979" s="13">
        <f t="shared" si="744"/>
        <v>0.34465664218175279</v>
      </c>
      <c r="AV1979" s="13"/>
      <c r="AW1979" s="13">
        <f t="shared" si="745"/>
        <v>9963.3300000000036</v>
      </c>
      <c r="AX1979" s="13">
        <f t="shared" si="746"/>
        <v>1.0898999999999985</v>
      </c>
      <c r="AZ1979" s="13"/>
      <c r="BA1979" s="13"/>
      <c r="BB1979" s="13">
        <f t="shared" si="747"/>
        <v>3150.681587988543</v>
      </c>
      <c r="BC1979" s="13">
        <f t="shared" si="748"/>
        <v>3.4465664218175083</v>
      </c>
      <c r="BD1979" s="13"/>
      <c r="BE1979" s="13"/>
      <c r="BG1979" s="13">
        <f t="shared" si="749"/>
        <v>996.3330000000002</v>
      </c>
      <c r="BH1979" s="13">
        <f t="shared" si="750"/>
        <v>10.89900000000015</v>
      </c>
      <c r="BI1979" s="13"/>
      <c r="BL1979" s="13">
        <f t="shared" si="751"/>
        <v>315.06815879885437</v>
      </c>
      <c r="BM1979" s="13">
        <f t="shared" si="752"/>
        <v>34.465664218175327</v>
      </c>
      <c r="BP1979" s="13"/>
      <c r="BQ1979" s="13">
        <f t="shared" si="753"/>
        <v>99.633299999999991</v>
      </c>
      <c r="BR1979" s="13">
        <f t="shared" si="754"/>
        <v>108.99000000000186</v>
      </c>
      <c r="BT1979" s="13"/>
      <c r="BU1979" s="13"/>
      <c r="BV1979" s="13">
        <f t="shared" si="755"/>
        <v>31.50681587988543</v>
      </c>
      <c r="BW1979" s="13">
        <f t="shared" si="756"/>
        <v>344.65664218175476</v>
      </c>
      <c r="CA1979" s="13">
        <f t="shared" si="757"/>
        <v>9.9633299999999974</v>
      </c>
      <c r="CB1979" s="13">
        <f t="shared" si="758"/>
        <v>1089.900000000011</v>
      </c>
    </row>
    <row r="1980" spans="1:80" x14ac:dyDescent="0.3">
      <c r="A1980" s="13">
        <f t="shared" si="767"/>
        <v>6.2517269277568612</v>
      </c>
      <c r="C1980" s="13">
        <f>IF(F1980&gt;0,SQRT(Sum_Sq($AI$2,V_rtHz($AH$2)/(1+1/$A1980),V_rtHz($AH$2*$A1980)/(1+$A1980),$AN$2*$AH$2/(1+1/$A1980),$AM$2*SQRT(Sum_Sq(F1980,1/($X$2*D$8*(1+C$1017+F1980/E1980))))/SQRT(Sum_Sq($X$2*F1980*D$8,1)),                   $AQ$2*SQRT(Sum_Sq($AH$2/(1+1/$A1980)+F1980*( 1/(C$1017+1+F1980/E1980)-1)/(1+($X$2*F1980*D$8)^2), (F1980^2*D$8*$X$2+1/($X$2*D$8*(C$1017+1+F1980/E1980           )))/(1+($X$2*F1980*D$8)^2))),           V_rtHz(E1980)/($X$2*D$8*(E1980*C$1017+E1980+F1980)),V_rtHz(F1980)*SQRT(Sum_Sq(E1980*D$8*$X$2*C$1017,1))/($X$2*D$8*(E1980*C$1017+E1980+F1980))))/SQRT(Sum_Sq(1/(1+$A1980)+$AC$2/$I$2-1/(1+(1+F1980/E1980)/C$1017),$X$2/$I$2)),IF(F1981&lt;0,"A",C1981))</f>
        <v>3.8949597989175409E-6</v>
      </c>
      <c r="E1980" s="13">
        <f t="shared" si="768"/>
        <v>640.43646153427039</v>
      </c>
      <c r="F1980" s="12">
        <f t="shared" ref="F1980:F2019" si="776">IF($A1980+(2*$R$2)^-2-1/C$1017&gt;0,       IF( (1+$AC$2*    (1+$A1980)*((1+$A1980)*2*$R$2^2/(1+SQRT(4*$A1980*$R$2^2+1 -4*$R$2^2/C$1017))+1)/$I$2    )^2 + ($X$2* (1+$A1980)*((1+$A1980)*2*$R$2^2/(1+SQRT(4*$A1980*$R$2^2+1 -4*$R$2^2/C$1017))+1)/$I$2   )^2 &lt;$AT$12,                  (1/(2*$R$2)+SQRT($A1980+(2*$R$2)^-2-1/C$1017))/($X$2*D$8), -1),                        IF(F1979&gt;0,F1979,-2))</f>
        <v>15365.310169908118</v>
      </c>
      <c r="H1980" s="13">
        <f>IF(K1980&gt;0,SQRT(Sum_Sq($AI$2,V_rtHz($AH$2)/(1+1/$A1980),V_rtHz($AH$2*$A1980)/(1+$A1980),$AN$2*$AH$2/(1+1/$A1980),$AM$2*SQRT(Sum_Sq(K1980,1/($X$2*I$8*(1+H$1017+K1980/J1980))))/SQRT(Sum_Sq($X$2*K1980*I$8,1)),                   $AQ$2*SQRT(Sum_Sq($AH$2/(1+1/$A1980)+K1980*( 1/(H$1017+1+K1980/J1980)-1)/(1+($X$2*K1980*I$8)^2), (K1980^2*I$8*$X$2+1/($X$2*I$8*(H$1017+1+K1980/J1980           )))/(1+($X$2*K1980*I$8)^2))),           V_rtHz(J1980)/($X$2*I$8*(J1980*H$1017+J1980+K1980)),V_rtHz(K1980)*SQRT(Sum_Sq(J1980*I$8*$X$2*H$1017,1))/($X$2*I$8*(J1980*H$1017+J1980+K1980))))/SQRT(Sum_Sq(1/(1+$A1980)+$AC$2/$I$2-1/(1+(1+K1980/J1980)/H$1017),$X$2/$I$2)),IF(K1981&lt;0,"A",H1981))</f>
        <v>4.3275459825376853E-6</v>
      </c>
      <c r="J1980" s="13">
        <f t="shared" si="769"/>
        <v>631.33808299164434</v>
      </c>
      <c r="K1980" s="12">
        <f t="shared" ref="K1980:K2019" si="777">IF($A1980+(2*$R$2)^-2-1/H$1017&gt;0,       IF( (1+$AC$2*    (1+$A1980)*((1+$A1980)*2*$R$2^2/(1+SQRT(4*$A1980*$R$2^2+1 -4*$R$2^2/H$1017))+1)/$I$2    )^2 + ($X$2* (1+$A1980)*((1+$A1980)*2*$R$2^2/(1+SQRT(4*$A1980*$R$2^2+1 -4*$R$2^2/H$1017))+1)/$I$2   )^2 &lt;$AT$12,                  (1/(2*$R$2)+SQRT($A1980+(2*$R$2)^-2-1/H$1017))/($X$2*I$8), -1),                        IF(K1979&gt;0,K1979,-2))</f>
        <v>49289.611336935617</v>
      </c>
      <c r="M1980" s="13">
        <f>IF(P1980&gt;0,SQRT(Sum_Sq($AI$2,V_rtHz($AH$2)/(1+1/$A1980),V_rtHz($AH$2*$A1980)/(1+$A1980),$AN$2*$AH$2/(1+1/$A1980),$AM$2*SQRT(Sum_Sq(P1980,1/($X$2*N$8*(1+M$1017+P1980/O1980))))/SQRT(Sum_Sq($X$2*P1980*N$8,1)),                   $AQ$2*SQRT(Sum_Sq($AH$2/(1+1/$A1980)+P1980*( 1/(M$1017+1+P1980/O1980)-1)/(1+($X$2*P1980*N$8)^2), (P1980^2*N$8*$X$2+1/($X$2*N$8*(M$1017+1+P1980/O1980           )))/(1+($X$2*P1980*N$8)^2))),           V_rtHz(O1980)/($X$2*N$8*(O1980*M$1017+O1980+P1980)),V_rtHz(P1980)*SQRT(Sum_Sq(O1980*N$8*$X$2*M$1017,1))/($X$2*N$8*(O1980*M$1017+O1980+P1980))))/SQRT(Sum_Sq(1/(1+$A1980)+$AC$2/$I$2-1/(1+(1+P1980/O1980)/M$1017),$X$2/$I$2)),IF(P1981&lt;0,"A",M1981))</f>
        <v>5.5688761840587597E-6</v>
      </c>
      <c r="O1980" s="13">
        <f t="shared" si="770"/>
        <v>628.54112887298027</v>
      </c>
      <c r="P1980" s="12">
        <f t="shared" ref="P1980:P2019" si="778">IF($A1980+(2*$R$2)^-2-1/M$1017&gt;0,       IF( (1+$AC$2*    (1+$A1980)*((1+$A1980)*2*$R$2^2/(1+SQRT(4*$A1980*$R$2^2+1 -4*$R$2^2/M$1017))+1)/$I$2    )^2 + ($X$2* (1+$A1980)*((1+$A1980)*2*$R$2^2/(1+SQRT(4*$A1980*$R$2^2+1 -4*$R$2^2/M$1017))+1)/$I$2   )^2 &lt;$AT$12,                  (1/(2*$R$2)+SQRT($A1980+(2*$R$2)^-2-1/M$1017))/($X$2*N$8), -1),                        IF(P1979&gt;0,P1979,-2))</f>
        <v>156561.03353550195</v>
      </c>
      <c r="R1980" s="13">
        <f>IF(U1980&gt;0,SQRT(Sum_Sq($AI$2,V_rtHz($AH$2)/(1+1/$A1980),V_rtHz($AH$2*$A1980)/(1+$A1980),$AN$2*$AH$2/(1+1/$A1980),$AM$2*SQRT(Sum_Sq(U1980,1/($X$2*S$8*(1+R$1017+U1980/T1980))))/SQRT(Sum_Sq($X$2*U1980*S$8,1)),                   $AQ$2*SQRT(Sum_Sq($AH$2/(1+1/$A1980)+U1980*( 1/(R$1017+1+U1980/T1980)-1)/(1+($X$2*U1980*S$8)^2), (U1980^2*S$8*$X$2+1/($X$2*S$8*(R$1017+1+U1980/T1980           )))/(1+($X$2*U1980*S$8)^2))),           V_rtHz(T1980)/($X$2*S$8*(T1980*R$1017+T1980+U1980)),V_rtHz(U1980)*SQRT(Sum_Sq(T1980*S$8*$X$2*R$1017,1))/($X$2*S$8*(T1980*R$1017+T1980+U1980))))/SQRT(Sum_Sq(1/(1+$A1980)+$AC$2/$I$2-1/(1+(1+U1980/T1980)/R$1017),$X$2/$I$2)),IF(U1981&lt;0,"A",R1981))</f>
        <v>8.3771832778078029E-6</v>
      </c>
      <c r="T1980" s="13">
        <f t="shared" si="771"/>
        <v>627.66440812611336</v>
      </c>
      <c r="U1980" s="12">
        <f t="shared" ref="U1980:U2019" si="779">IF($A1980+(2*$R$2)^-2-1/R$1017&gt;0,       IF( (1+$AC$2*    (1+$A1980)*((1+$A1980)*2*$R$2^2/(1+SQRT(4*$A1980*$R$2^2+1 -4*$R$2^2/R$1017))+1)/$I$2    )^2 + ($X$2* (1+$A1980)*((1+$A1980)*2*$R$2^2/(1+SQRT(4*$A1980*$R$2^2+1 -4*$R$2^2/R$1017))+1)/$I$2   )^2 &lt;$AT$12,                  (1/(2*$R$2)+SQRT($A1980+(2*$R$2)^-2-1/R$1017))/($X$2*S$8), -1),                        IF(U1979&gt;0,U1979,-2))</f>
        <v>495780.9990496019</v>
      </c>
      <c r="X1980" s="13">
        <f>IF(AA1980&gt;0,SQRT(Sum_Sq($AI$2,V_rtHz($AH$2)/(1+1/$A1980),V_rtHz($AH$2*$A1980)/(1+$A1980),$AN$2*$AH$2/(1+1/$A1980),$AM$2*SQRT(Sum_Sq(AA1980,1/($X$2*Y$8*(1+X$1017+AA1980/Z1980))))/SQRT(Sum_Sq($X$2*AA1980*Y$8,1)),                   $AQ$2*SQRT(Sum_Sq($AH$2/(1+1/$A1980)+AA1980*( 1/(X$1017+1+AA1980/Z1980)-1)/(1+($X$2*AA1980*Y$8)^2), (AA1980^2*Y$8*$X$2+1/($X$2*Y$8*(X$1017+1+AA1980/Z1980           )))/(1+($X$2*AA1980*Y$8)^2))),           V_rtHz(Z1980)/($X$2*Y$8*(Z1980*X$1017+Z1980+AA1980)),V_rtHz(AA1980)*SQRT(Sum_Sq(Z1980*Y$8*$X$2*X$1017,1))/($X$2*Y$8*(Z1980*X$1017+Z1980+AA1980))))/SQRT(Sum_Sq(1/(1+$A1980)+$AC$2/$I$2-1/(1+(1+AA1980/Z1980)/X$1017),$X$2/$I$2)),IF(AA1981&lt;0,"A",X1981))</f>
        <v>1.3933671739689581E-5</v>
      </c>
      <c r="Z1980" s="13">
        <f t="shared" si="772"/>
        <v>627.38793192843696</v>
      </c>
      <c r="AA1980" s="12">
        <f t="shared" ref="AA1980:AA2019" si="780">IF($A1980+(2*$R$2)^-2-1/X$1017&gt;0,       IF( (1+$AC$2*    (1+$A1980)*((1+$A1980)*2*$R$2^2/(1+SQRT(4*$A1980*$R$2^2+1 -4*$R$2^2/X$1017))+1)/$I$2    )^2 + ($X$2* (1+$A1980)*((1+$A1980)*2*$R$2^2/(1+SQRT(4*$A1980*$R$2^2+1 -4*$R$2^2/X$1017))+1)/$I$2   )^2 &lt;$AT$12,                  (1/(2*$R$2)+SQRT($A1980+(2*$R$2)^-2-1/X$1017))/($X$2*Y$8), -1),                        IF(AA1979&gt;0,AA1979,-2))</f>
        <v>1568488.0717015367</v>
      </c>
      <c r="AC1980" s="13">
        <f>IF(AF1980&gt;0,SQRT(Sum_Sq($AI$2,V_rtHz($AH$2)/(1+1/$A1980),V_rtHz($AH$2*$A1980)/(1+$A1980),$AN$2*$AH$2/(1+1/$A1980),$AM$2*SQRT(Sum_Sq(AF1980,1/($X$2*AD$8*(1+AC$1017+AF1980/AE1980))))/SQRT(Sum_Sq($X$2*AF1980*AD$8,1)),                   $AQ$2*SQRT(Sum_Sq($AH$2/(1+1/$A1980)+AF1980*( 1/(AC$1017+1+AF1980/AE1980)-1)/(1+($X$2*AF1980*AD$8)^2), (AF1980^2*AD$8*$X$2+1/($X$2*AD$8*(AC$1017+1+AF1980/AE1980           )))/(1+($X$2*AF1980*AD$8)^2))),           V_rtHz(AE1980)/($X$2*AD$8*(AE1980*AC$1017+AE1980+AF1980)),V_rtHz(AF1980)*SQRT(Sum_Sq(AE1980*AD$8*$X$2*AC$1017,1))/($X$2*AD$8*(AE1980*AC$1017+AE1980+AF1980))))/SQRT(Sum_Sq(1/(1+$A1980)+$AC$2/$I$2-1/(1+(1+AF1980/AE1980)/AC$1017),$X$2/$I$2)),IF(AF1981&lt;0,"A",AC1981))</f>
        <v>2.4216151184954949E-5</v>
      </c>
      <c r="AE1980" s="13">
        <f t="shared" si="773"/>
        <v>627.30057894828838</v>
      </c>
      <c r="AF1980" s="12">
        <f t="shared" ref="AF1980:AF2019" si="781">IF($A1980+(2*$R$2)^-2-1/AC$1017&gt;0,       IF( (1+$AC$2*    (1+$A1980)*((1+$A1980)*2*$R$2^2/(1+SQRT(4*$A1980*$R$2^2+1 -4*$R$2^2/AC$1017))+1)/$I$2    )^2 + ($X$2* (1+$A1980)*((1+$A1980)*2*$R$2^2/(1+SQRT(4*$A1980*$R$2^2+1 -4*$R$2^2/AC$1017))+1)/$I$2   )^2 &lt;$AT$12,                  (1/(2*$R$2)+SQRT($A1980+(2*$R$2)^-2-1/AC$1017))/($X$2*AD$8), -1),                        IF(AF1979&gt;0,AF1979,-2))</f>
        <v>4960685.4795250259</v>
      </c>
      <c r="AG1980" s="13"/>
      <c r="AH1980" s="13">
        <f>IF(AK1980&gt;0,SQRT(Sum_Sq($AI$2,V_rtHz($AH$2)/(1+1/$A1980),V_rtHz($AH$2*$A1980)/(1+$A1980),$AN$2*$AH$2/(1+1/$A1980),$AM$2*SQRT(Sum_Sq(AK1980,1/($X$2*AI$8*(1+AH$1017+AK1980/AJ1980))))/SQRT(Sum_Sq($X$2*AK1980*AI$8,1)),                   $AQ$2*SQRT(Sum_Sq($AH$2/(1+1/$A1980)+AK1980*( 1/(AH$1017+1+AK1980/AJ1980)-1)/(1+($X$2*AK1980*AI$8)^2), (AK1980^2*AI$8*$X$2+1/($X$2*AI$8*(AH$1017+1+AK1980/AJ1980           )))/(1+($X$2*AK1980*AI$8)^2))),           V_rtHz(AJ1980)/($X$2*AI$8*(AJ1980*AH$1017+AJ1980+AK1980)),V_rtHz(AK1980)*SQRT(Sum_Sq(AJ1980*AI$8*$X$2*AH$1017,1))/($X$2*AI$8*(AJ1980*AH$1017+AJ1980+AK1980))))/SQRT(Sum_Sq(1/(1+$A1980)+$AC$2/$I$2-1/(1+(1+AK1980/AJ1980)/AH$1017),$X$2/$I$2)),IF(AK1981&lt;0,"A",AH1981))</f>
        <v>4.2767692188692634E-5</v>
      </c>
      <c r="AI1980" s="13"/>
      <c r="AJ1980" s="13">
        <f t="shared" si="774"/>
        <v>627.27296314952639</v>
      </c>
      <c r="AK1980" s="12">
        <f t="shared" ref="AK1980:AK2019" si="782">IF($A1980+(2*$R$2)^-2-1/AH$1017&gt;0,       IF( (1+$AC$2*    (1+$A1980)*((1+$A1980)*2*$R$2^2/(1+SQRT(4*$A1980*$R$2^2+1 -4*$R$2^2/AH$1017))+1)/$I$2    )^2 + ($X$2* (1+$A1980)*((1+$A1980)*2*$R$2^2/(1+SQRT(4*$A1980*$R$2^2+1 -4*$R$2^2/AH$1017))+1)/$I$2   )^2 &lt;$AT$12,                  (1/(2*$R$2)+SQRT($A1980+(2*$R$2)^-2-1/AH$1017))/($X$2*AI$8), -1),                        IF(AK1979&gt;0,AK1979,-2))</f>
        <v>15687755.496719468</v>
      </c>
      <c r="AM1980" s="13">
        <f>IF(AP1980&gt;0,SQRT(Sum_Sq($AI$2,V_rtHz($AH$2)/(1+1/$A1980),V_rtHz($AH$2*$A1980)/(1+$A1980),$AN$2*$AH$2/(1+1/$A1980),$AM$2*SQRT(Sum_Sq(AP1980,1/($X$2*AN$8*(1+AM$1017+AP1980/AO1980))))/SQRT(Sum_Sq($X$2*AP1980*AN$8,1)),                   $AQ$2*SQRT(Sum_Sq($AH$2/(1+1/$A1980)+AP1980*( 1/(AM$1017+1+AP1980/AO1980)-1)/(1+($X$2*AP1980*AN$8)^2), (AP1980^2*AN$8*$X$2+1/($X$2*AN$8*(AM$1017+1+AP1980/AO1980           )))/(1+($X$2*AP1980*AN$8)^2))),           V_rtHz(AO1980)/($X$2*AN$8*(AO1980*AM$1017+AO1980+AP1980)),V_rtHz(AP1980)*SQRT(Sum_Sq(AO1980*AN$8*$X$2*AM$1017,1))/($X$2*AN$8*(AO1980*AM$1017+AO1980+AP1980))))/SQRT(Sum_Sq(1/(1+$A1980)+$AC$2/$I$2-1/(1+(1+AP1980/AO1980)/AM$1017),$X$2/$I$2)),IF(AP1981&lt;0,"A",AM1981))</f>
        <v>7.6028375876197258E-5</v>
      </c>
      <c r="AO1980" s="13">
        <f t="shared" si="775"/>
        <v>627.26423103082436</v>
      </c>
      <c r="AP1980" s="12">
        <f t="shared" ref="AP1980:AP2019" si="783">IF($A1980+(2*$R$2)^-2-1/AM$1017&gt;0,       IF( (1+$AC$2*    (1+$A1980)*((1+$A1980)*2*$R$2^2/(1+SQRT(4*$A1980*$R$2^2+1 -4*$R$2^2/AM$1017))+1)/$I$2    )^2 + ($X$2* (1+$A1980)*((1+$A1980)*2*$R$2^2/(1+SQRT(4*$A1980*$R$2^2+1 -4*$R$2^2/AM$1017))+1)/$I$2   )^2 &lt;$AT$12,                  (1/(2*$R$2)+SQRT($A1980+(2*$R$2)^-2-1/AM$1017))/($X$2*AN$8), -1),                        IF(AP1979&gt;0,AP1979,-2))</f>
        <v>49609729.350779735</v>
      </c>
      <c r="AR1980" s="13">
        <f t="shared" ref="AR1980:AR2018" si="784">1/(2*PI()*SQRT(C$1017*$AD$2^2*E1980*F1980))</f>
        <v>31506.815879885424</v>
      </c>
      <c r="AS1980" s="13">
        <f t="shared" ref="AS1980:AS2019" si="785">$X$2/((1/E1980+1/F1980)/(C$1017*$AD$2)-$A1980/(F1980*$AD$2))</f>
        <v>0.34465664218175385</v>
      </c>
      <c r="AV1980" s="13"/>
      <c r="AW1980" s="13">
        <f t="shared" ref="AW1980:AW2019" si="786">1/(2*PI()*SQRT(H$1017*$AD$2^2*J1980*K1980))</f>
        <v>9963.3300000000036</v>
      </c>
      <c r="AX1980" s="13">
        <f t="shared" ref="AX1980:AX2019" si="787">$X$2/((1/J1980+1/K1980)/(H$1017*$AD$2)-$A1980/(K1980*$AD$2))</f>
        <v>1.089899999999993</v>
      </c>
      <c r="AZ1980" s="13"/>
      <c r="BA1980" s="13"/>
      <c r="BB1980" s="13">
        <f t="shared" ref="BB1980:BB2019" si="788">1/(2*PI()*SQRT(M$1017*$AD$2^2*O1980*P1980))</f>
        <v>3150.681587988543</v>
      </c>
      <c r="BC1980" s="13">
        <f t="shared" ref="BC1980:BC2019" si="789">$X$2/((1/O1980+1/P1980)/(M$1017*$AD$2)-$A1980/(P1980*$AD$2))</f>
        <v>3.4465664218174807</v>
      </c>
      <c r="BD1980" s="13"/>
      <c r="BE1980" s="13"/>
      <c r="BG1980" s="13">
        <f t="shared" ref="BG1980:BG2019" si="790">1/(2*PI()*SQRT(R$1017*$AD$2^2*T1980*U1980))</f>
        <v>996.3330000000002</v>
      </c>
      <c r="BH1980" s="13">
        <f t="shared" ref="BH1980:BH2019" si="791">$X$2/((1/T1980+1/U1980)/(R$1017*$AD$2)-$A1980/(U1980*$AD$2))</f>
        <v>10.89900000000015</v>
      </c>
      <c r="BI1980" s="13"/>
      <c r="BL1980" s="13">
        <f t="shared" ref="BL1980:BL2019" si="792">1/(2*PI()*SQRT(X$1017*$AD$2^2*Z1980*AA1980))</f>
        <v>315.06815879885437</v>
      </c>
      <c r="BM1980" s="13">
        <f t="shared" ref="BM1980:BM2019" si="793">$X$2/((1/Z1980+1/AA1980)/(X$1017*$AD$2)-$A1980/(AA1980*$AD$2))</f>
        <v>34.465664218175327</v>
      </c>
      <c r="BP1980" s="13"/>
      <c r="BQ1980" s="13">
        <f t="shared" ref="BQ1980:BQ2019" si="794">1/(2*PI()*SQRT(AC$1017*$AD$2^2*AE1980*AF1980))</f>
        <v>99.633300000000006</v>
      </c>
      <c r="BR1980" s="13">
        <f t="shared" ref="BR1980:BR2019" si="795">$X$2/((1/AE1980+1/AF1980)/(AC$1017*$AD$2)-$A1980/(AF1980*$AD$2))</f>
        <v>108.99000000000099</v>
      </c>
      <c r="BT1980" s="13"/>
      <c r="BU1980" s="13"/>
      <c r="BV1980" s="13">
        <f t="shared" ref="BV1980:BV2019" si="796">1/(2*PI()*SQRT(AH$1017*$AD$2^2*AJ1980*AK1980))</f>
        <v>31.50681587988543</v>
      </c>
      <c r="BW1980" s="13">
        <f t="shared" ref="BW1980:BW2019" si="797">$X$2/((1/AJ1980+1/AK1980)/(AH$1017*$AD$2)-$A1980/(AK1980*$AD$2))</f>
        <v>344.656642181758</v>
      </c>
      <c r="CA1980" s="13">
        <f t="shared" ref="CA1980:CA2019" si="798">1/(2*PI()*SQRT(AM$1017*$AD$2^2*AO1980*AP1980))</f>
        <v>9.9633299999999974</v>
      </c>
      <c r="CB1980" s="13">
        <f t="shared" ref="CB1980:CB2019" si="799">$X$2/((1/AO1980+1/AP1980)/(AM$1017*$AD$2)-$A1980/(AP1980*$AD$2))</f>
        <v>1089.9000000000055</v>
      </c>
    </row>
    <row r="1981" spans="1:80" x14ac:dyDescent="0.3">
      <c r="A1981" s="13">
        <f t="shared" si="767"/>
        <v>6.3386971125692542</v>
      </c>
      <c r="C1981" s="13">
        <f>IF(F1981&gt;0,SQRT(Sum_Sq($AI$2,V_rtHz($AH$2)/(1+1/$A1981),V_rtHz($AH$2*$A1981)/(1+$A1981),$AN$2*$AH$2/(1+1/$A1981),$AM$2*SQRT(Sum_Sq(F1981,1/($X$2*D$8*(1+C$1017+F1981/E1981))))/SQRT(Sum_Sq($X$2*F1981*D$8,1)),                   $AQ$2*SQRT(Sum_Sq($AH$2/(1+1/$A1981)+F1981*( 1/(C$1017+1+F1981/E1981)-1)/(1+($X$2*F1981*D$8)^2), (F1981^2*D$8*$X$2+1/($X$2*D$8*(C$1017+1+F1981/E1981           )))/(1+($X$2*F1981*D$8)^2))),           V_rtHz(E1981)/($X$2*D$8*(E1981*C$1017+E1981+F1981)),V_rtHz(F1981)*SQRT(Sum_Sq(E1981*D$8*$X$2*C$1017,1))/($X$2*D$8*(E1981*C$1017+E1981+F1981))))/SQRT(Sum_Sq(1/(1+$A1981)+$AC$2/$I$2-1/(1+(1+F1981/E1981)/C$1017),$X$2/$I$2)),IF(F1982&lt;0,"A",C1982))</f>
        <v>3.9605826390322602E-6</v>
      </c>
      <c r="E1981" s="13">
        <f t="shared" si="768"/>
        <v>635.92453191444054</v>
      </c>
      <c r="F1981" s="12">
        <f t="shared" si="776"/>
        <v>15474.328134453019</v>
      </c>
      <c r="H1981" s="13">
        <f>IF(K1981&gt;0,SQRT(Sum_Sq($AI$2,V_rtHz($AH$2)/(1+1/$A1981),V_rtHz($AH$2*$A1981)/(1+$A1981),$AN$2*$AH$2/(1+1/$A1981),$AM$2*SQRT(Sum_Sq(K1981,1/($X$2*I$8*(1+H$1017+K1981/J1981))))/SQRT(Sum_Sq($X$2*K1981*I$8,1)),                   $AQ$2*SQRT(Sum_Sq($AH$2/(1+1/$A1981)+K1981*( 1/(H$1017+1+K1981/J1981)-1)/(1+($X$2*K1981*I$8)^2), (K1981^2*I$8*$X$2+1/($X$2*I$8*(H$1017+1+K1981/J1981           )))/(1+($X$2*K1981*I$8)^2))),           V_rtHz(J1981)/($X$2*I$8*(J1981*H$1017+J1981+K1981)),V_rtHz(K1981)*SQRT(Sum_Sq(J1981*I$8*$X$2*H$1017,1))/($X$2*I$8*(J1981*H$1017+J1981+K1981))))/SQRT(Sum_Sq(1/(1+$A1981)+$AC$2/$I$2-1/(1+(1+K1981/J1981)/H$1017),$X$2/$I$2)),IF(K1982&lt;0,"A",H1982))</f>
        <v>4.3988019912398444E-6</v>
      </c>
      <c r="J1981" s="13">
        <f t="shared" si="769"/>
        <v>627.01557182681154</v>
      </c>
      <c r="K1981" s="12">
        <f t="shared" si="777"/>
        <v>49629.403369043277</v>
      </c>
      <c r="M1981" s="13">
        <f>IF(P1981&gt;0,SQRT(Sum_Sq($AI$2,V_rtHz($AH$2)/(1+1/$A1981),V_rtHz($AH$2*$A1981)/(1+$A1981),$AN$2*$AH$2/(1+1/$A1981),$AM$2*SQRT(Sum_Sq(P1981,1/($X$2*N$8*(1+M$1017+P1981/O1981))))/SQRT(Sum_Sq($X$2*P1981*N$8,1)),                   $AQ$2*SQRT(Sum_Sq($AH$2/(1+1/$A1981)+P1981*( 1/(M$1017+1+P1981/O1981)-1)/(1+($X$2*P1981*N$8)^2), (P1981^2*N$8*$X$2+1/($X$2*N$8*(M$1017+1+P1981/O1981           )))/(1+($X$2*P1981*N$8)^2))),           V_rtHz(O1981)/($X$2*N$8*(O1981*M$1017+O1981+P1981)),V_rtHz(P1981)*SQRT(Sum_Sq(O1981*N$8*$X$2*M$1017,1))/($X$2*N$8*(O1981*M$1017+O1981+P1981))))/SQRT(Sum_Sq(1/(1+$A1981)+$AC$2/$I$2-1/(1+(1+P1981/O1981)/M$1017),$X$2/$I$2)),IF(P1982&lt;0,"A",M1982))</f>
        <v>5.6560959358893364E-6</v>
      </c>
      <c r="O1981" s="13">
        <f t="shared" si="770"/>
        <v>624.27576775437035</v>
      </c>
      <c r="P1981" s="12">
        <f t="shared" si="778"/>
        <v>157630.73602857461</v>
      </c>
      <c r="R1981" s="13">
        <f>IF(U1981&gt;0,SQRT(Sum_Sq($AI$2,V_rtHz($AH$2)/(1+1/$A1981),V_rtHz($AH$2*$A1981)/(1+$A1981),$AN$2*$AH$2/(1+1/$A1981),$AM$2*SQRT(Sum_Sq(U1981,1/($X$2*S$8*(1+R$1017+U1981/T1981))))/SQRT(Sum_Sq($X$2*U1981*S$8,1)),                   $AQ$2*SQRT(Sum_Sq($AH$2/(1+1/$A1981)+U1981*( 1/(R$1017+1+U1981/T1981)-1)/(1+($X$2*U1981*S$8)^2), (U1981^2*S$8*$X$2+1/($X$2*S$8*(R$1017+1+U1981/T1981           )))/(1+($X$2*U1981*S$8)^2))),           V_rtHz(T1981)/($X$2*S$8*(T1981*R$1017+T1981+U1981)),V_rtHz(U1981)*SQRT(Sum_Sq(T1981*S$8*$X$2*R$1017,1))/($X$2*S$8*(T1981*R$1017+T1981+U1981))))/SQRT(Sum_Sq(1/(1+$A1981)+$AC$2/$I$2-1/(1+(1+U1981/T1981)/R$1017),$X$2/$I$2)),IF(U1982&lt;0,"A",R1982))</f>
        <v>8.5025039977153434E-6</v>
      </c>
      <c r="T1981" s="13">
        <f t="shared" si="771"/>
        <v>623.41685718071733</v>
      </c>
      <c r="U1981" s="12">
        <f t="shared" si="779"/>
        <v>499158.92351052491</v>
      </c>
      <c r="X1981" s="13">
        <f>IF(AA1981&gt;0,SQRT(Sum_Sq($AI$2,V_rtHz($AH$2)/(1+1/$A1981),V_rtHz($AH$2*$A1981)/(1+$A1981),$AN$2*$AH$2/(1+1/$A1981),$AM$2*SQRT(Sum_Sq(AA1981,1/($X$2*Y$8*(1+X$1017+AA1981/Z1981))))/SQRT(Sum_Sq($X$2*AA1981*Y$8,1)),                   $AQ$2*SQRT(Sum_Sq($AH$2/(1+1/$A1981)+AA1981*( 1/(X$1017+1+AA1981/Z1981)-1)/(1+($X$2*AA1981*Y$8)^2), (AA1981^2*Y$8*$X$2+1/($X$2*Y$8*(X$1017+1+AA1981/Z1981           )))/(1+($X$2*AA1981*Y$8)^2))),           V_rtHz(Z1981)/($X$2*Y$8*(Z1981*X$1017+Z1981+AA1981)),V_rtHz(AA1981)*SQRT(Sum_Sq(Z1981*Y$8*$X$2*X$1017,1))/($X$2*Y$8*(Z1981*X$1017+Z1981+AA1981))))/SQRT(Sum_Sq(1/(1+$A1981)+$AC$2/$I$2-1/(1+(1+AA1981/Z1981)/X$1017),$X$2/$I$2)),IF(AA1982&lt;0,"A",X1982))</f>
        <v>1.4137144054119103E-5</v>
      </c>
      <c r="Z1981" s="13">
        <f t="shared" si="772"/>
        <v>623.14598721108143</v>
      </c>
      <c r="AA1981" s="12">
        <f t="shared" si="780"/>
        <v>1579165.2482003651</v>
      </c>
      <c r="AC1981" s="13">
        <f>IF(AF1981&gt;0,SQRT(Sum_Sq($AI$2,V_rtHz($AH$2)/(1+1/$A1981),V_rtHz($AH$2*$A1981)/(1+$A1981),$AN$2*$AH$2/(1+1/$A1981),$AM$2*SQRT(Sum_Sq(AF1981,1/($X$2*AD$8*(1+AC$1017+AF1981/AE1981))))/SQRT(Sum_Sq($X$2*AF1981*AD$8,1)),                   $AQ$2*SQRT(Sum_Sq($AH$2/(1+1/$A1981)+AF1981*( 1/(AC$1017+1+AF1981/AE1981)-1)/(1+($X$2*AF1981*AD$8)^2), (AF1981^2*AD$8*$X$2+1/($X$2*AD$8*(AC$1017+1+AF1981/AE1981           )))/(1+($X$2*AF1981*AD$8)^2))),           V_rtHz(AE1981)/($X$2*AD$8*(AE1981*AC$1017+AE1981+AF1981)),V_rtHz(AF1981)*SQRT(Sum_Sq(AE1981*AD$8*$X$2*AC$1017,1))/($X$2*AD$8*(AE1981*AC$1017+AE1981+AF1981))))/SQRT(Sum_Sq(1/(1+$A1981)+$AC$2/$I$2-1/(1+(1+AF1981/AE1981)/AC$1017),$X$2/$I$2)),IF(AF1982&lt;0,"A",AC1982))</f>
        <v>2.4566530528999599E-5</v>
      </c>
      <c r="AE1981" s="13">
        <f t="shared" si="773"/>
        <v>623.06040450350133</v>
      </c>
      <c r="AF1981" s="12">
        <f t="shared" si="781"/>
        <v>4994444.9218629962</v>
      </c>
      <c r="AG1981" s="13"/>
      <c r="AH1981" s="13">
        <f>IF(AK1981&gt;0,SQRT(Sum_Sq($AI$2,V_rtHz($AH$2)/(1+1/$A1981),V_rtHz($AH$2*$A1981)/(1+$A1981),$AN$2*$AH$2/(1+1/$A1981),$AM$2*SQRT(Sum_Sq(AK1981,1/($X$2*AI$8*(1+AH$1017+AK1981/AJ1981))))/SQRT(Sum_Sq($X$2*AK1981*AI$8,1)),                   $AQ$2*SQRT(Sum_Sq($AH$2/(1+1/$A1981)+AK1981*( 1/(AH$1017+1+AK1981/AJ1981)-1)/(1+($X$2*AK1981*AI$8)^2), (AK1981^2*AI$8*$X$2+1/($X$2*AI$8*(AH$1017+1+AK1981/AJ1981           )))/(1+($X$2*AK1981*AI$8)^2))),           V_rtHz(AJ1981)/($X$2*AI$8*(AJ1981*AH$1017+AJ1981+AK1981)),V_rtHz(AK1981)*SQRT(Sum_Sq(AJ1981*AI$8*$X$2*AH$1017,1))/($X$2*AI$8*(AJ1981*AH$1017+AJ1981+AK1981))))/SQRT(Sum_Sq(1/(1+$A1981)+$AC$2/$I$2-1/(1+(1+AK1981/AJ1981)/AH$1017),$X$2/$I$2)),IF(AK1982&lt;0,"A",AH1982))</f>
        <v>4.3384735540339258E-5</v>
      </c>
      <c r="AI1981" s="13"/>
      <c r="AJ1981" s="13">
        <f t="shared" si="774"/>
        <v>623.0333482572139</v>
      </c>
      <c r="AK1981" s="12">
        <f t="shared" si="782"/>
        <v>15794507.473988252</v>
      </c>
      <c r="AM1981" s="13">
        <f>IF(AP1981&gt;0,SQRT(Sum_Sq($AI$2,V_rtHz($AH$2)/(1+1/$A1981),V_rtHz($AH$2*$A1981)/(1+$A1981),$AN$2*$AH$2/(1+1/$A1981),$AM$2*SQRT(Sum_Sq(AP1981,1/($X$2*AN$8*(1+AM$1017+AP1981/AO1981))))/SQRT(Sum_Sq($X$2*AP1981*AN$8,1)),                   $AQ$2*SQRT(Sum_Sq($AH$2/(1+1/$A1981)+AP1981*( 1/(AM$1017+1+AP1981/AO1981)-1)/(1+($X$2*AP1981*AN$8)^2), (AP1981^2*AN$8*$X$2+1/($X$2*AN$8*(AM$1017+1+AP1981/AO1981           )))/(1+($X$2*AP1981*AN$8)^2))),           V_rtHz(AO1981)/($X$2*AN$8*(AO1981*AM$1017+AO1981+AP1981)),V_rtHz(AP1981)*SQRT(Sum_Sq(AO1981*AN$8*$X$2*AM$1017,1))/($X$2*AN$8*(AO1981*AM$1017+AO1981+AP1981))))/SQRT(Sum_Sq(1/(1+$A1981)+$AC$2/$I$2-1/(1+(1+AP1981/AO1981)/AM$1017),$X$2/$I$2)),IF(AP1982&lt;0,"A",AM1982))</f>
        <v>7.7125269702267265E-5</v>
      </c>
      <c r="AO1981" s="13">
        <f t="shared" si="775"/>
        <v>623.02479305886641</v>
      </c>
      <c r="AP1981" s="12">
        <f t="shared" si="783"/>
        <v>49947303.991037078</v>
      </c>
      <c r="AR1981" s="13">
        <f t="shared" si="784"/>
        <v>31506.815879885424</v>
      </c>
      <c r="AS1981" s="13">
        <f t="shared" si="785"/>
        <v>0.34465664218175385</v>
      </c>
      <c r="AV1981" s="13"/>
      <c r="AW1981" s="13">
        <f t="shared" si="786"/>
        <v>9963.3300000000036</v>
      </c>
      <c r="AX1981" s="13">
        <f t="shared" si="787"/>
        <v>1.0898999999999874</v>
      </c>
      <c r="AZ1981" s="13"/>
      <c r="BA1981" s="13"/>
      <c r="BB1981" s="13">
        <f t="shared" si="788"/>
        <v>3150.681587988543</v>
      </c>
      <c r="BC1981" s="13">
        <f t="shared" si="789"/>
        <v>3.446566421817467</v>
      </c>
      <c r="BD1981" s="13"/>
      <c r="BE1981" s="13"/>
      <c r="BG1981" s="13">
        <f t="shared" si="790"/>
        <v>996.3330000000002</v>
      </c>
      <c r="BH1981" s="13">
        <f t="shared" si="791"/>
        <v>10.89900000000015</v>
      </c>
      <c r="BI1981" s="13"/>
      <c r="BL1981" s="13">
        <f t="shared" si="792"/>
        <v>315.06815879885437</v>
      </c>
      <c r="BM1981" s="13">
        <f t="shared" si="793"/>
        <v>34.465664218175327</v>
      </c>
      <c r="BP1981" s="13"/>
      <c r="BQ1981" s="13">
        <f t="shared" si="794"/>
        <v>99.633300000000006</v>
      </c>
      <c r="BR1981" s="13">
        <f t="shared" si="795"/>
        <v>108.99000000000228</v>
      </c>
      <c r="BT1981" s="13"/>
      <c r="BU1981" s="13"/>
      <c r="BV1981" s="13">
        <f t="shared" si="796"/>
        <v>31.50681587988543</v>
      </c>
      <c r="BW1981" s="13">
        <f t="shared" si="797"/>
        <v>344.65664218175368</v>
      </c>
      <c r="CA1981" s="13">
        <f t="shared" si="798"/>
        <v>9.9633299999999991</v>
      </c>
      <c r="CB1981" s="13">
        <f t="shared" si="799"/>
        <v>1089.9000000000055</v>
      </c>
    </row>
    <row r="1982" spans="1:80" x14ac:dyDescent="0.3">
      <c r="A1982" s="13">
        <f t="shared" si="767"/>
        <v>6.426877173170185</v>
      </c>
      <c r="C1982" s="13">
        <f>IF(F1982&gt;0,SQRT(Sum_Sq($AI$2,V_rtHz($AH$2)/(1+1/$A1982),V_rtHz($AH$2*$A1982)/(1+$A1982),$AN$2*$AH$2/(1+1/$A1982),$AM$2*SQRT(Sum_Sq(F1982,1/($X$2*D$8*(1+C$1017+F1982/E1982))))/SQRT(Sum_Sq($X$2*F1982*D$8,1)),                   $AQ$2*SQRT(Sum_Sq($AH$2/(1+1/$A1982)+F1982*( 1/(C$1017+1+F1982/E1982)-1)/(1+($X$2*F1982*D$8)^2), (F1982^2*D$8*$X$2+1/($X$2*D$8*(C$1017+1+F1982/E1982           )))/(1+($X$2*F1982*D$8)^2))),           V_rtHz(E1982)/($X$2*D$8*(E1982*C$1017+E1982+F1982)),V_rtHz(F1982)*SQRT(Sum_Sq(E1982*D$8*$X$2*C$1017,1))/($X$2*D$8*(E1982*C$1017+E1982+F1982))))/SQRT(Sum_Sq(1/(1+$A1982)+$AC$2/$I$2-1/(1+(1+F1982/E1982)/C$1017),$X$2/$I$2)),IF(F1983&lt;0,"A",C1983))</f>
        <v>4.027470795649288E-6</v>
      </c>
      <c r="E1982" s="13">
        <f t="shared" si="768"/>
        <v>631.4464102677581</v>
      </c>
      <c r="F1982" s="12">
        <f t="shared" si="776"/>
        <v>15584.069709763227</v>
      </c>
      <c r="H1982" s="13">
        <f>IF(K1982&gt;0,SQRT(Sum_Sq($AI$2,V_rtHz($AH$2)/(1+1/$A1982),V_rtHz($AH$2*$A1982)/(1+$A1982),$AN$2*$AH$2/(1+1/$A1982),$AM$2*SQRT(Sum_Sq(K1982,1/($X$2*I$8*(1+H$1017+K1982/J1982))))/SQRT(Sum_Sq($X$2*K1982*I$8,1)),                   $AQ$2*SQRT(Sum_Sq($AH$2/(1+1/$A1982)+K1982*( 1/(H$1017+1+K1982/J1982)-1)/(1+($X$2*K1982*I$8)^2), (K1982^2*I$8*$X$2+1/($X$2*I$8*(H$1017+1+K1982/J1982           )))/(1+($X$2*K1982*I$8)^2))),           V_rtHz(J1982)/($X$2*I$8*(J1982*H$1017+J1982+K1982)),V_rtHz(K1982)*SQRT(Sum_Sq(J1982*I$8*$X$2*H$1017,1))/($X$2*I$8*(J1982*H$1017+J1982+K1982))))/SQRT(Sum_Sq(1/(1+$A1982)+$AC$2/$I$2-1/(1+(1+K1982/J1982)/H$1017),$X$2/$I$2)),IF(K1983&lt;0,"A",H1983))</f>
        <v>4.471401983861708E-6</v>
      </c>
      <c r="J1982" s="13">
        <f t="shared" si="769"/>
        <v>622.72287065872342</v>
      </c>
      <c r="K1982" s="12">
        <f t="shared" si="777"/>
        <v>49971.520557686832</v>
      </c>
      <c r="M1982" s="13">
        <f>IF(P1982&gt;0,SQRT(Sum_Sq($AI$2,V_rtHz($AH$2)/(1+1/$A1982),V_rtHz($AH$2*$A1982)/(1+$A1982),$AN$2*$AH$2/(1+1/$A1982),$AM$2*SQRT(Sum_Sq(P1982,1/($X$2*N$8*(1+M$1017+P1982/O1982))))/SQRT(Sum_Sq($X$2*P1982*N$8,1)),                   $AQ$2*SQRT(Sum_Sq($AH$2/(1+1/$A1982)+P1982*( 1/(M$1017+1+P1982/O1982)-1)/(1+($X$2*P1982*N$8)^2), (P1982^2*N$8*$X$2+1/($X$2*N$8*(M$1017+1+P1982/O1982           )))/(1+($X$2*P1982*N$8)^2))),           V_rtHz(O1982)/($X$2*N$8*(O1982*M$1017+O1982+P1982)),V_rtHz(P1982)*SQRT(Sum_Sq(O1982*N$8*$X$2*M$1017,1))/($X$2*N$8*(O1982*M$1017+O1982+P1982))))/SQRT(Sum_Sq(1/(1+$A1982)+$AC$2/$I$2-1/(1+(1+P1982/O1982)/M$1017),$X$2/$I$2)),IF(P1983&lt;0,"A",M1983))</f>
        <v>5.7448930106035496E-6</v>
      </c>
      <c r="O1982" s="13">
        <f t="shared" si="770"/>
        <v>620.0390471427894</v>
      </c>
      <c r="P1982" s="12">
        <f t="shared" si="778"/>
        <v>158707.82527227371</v>
      </c>
      <c r="R1982" s="13">
        <f>IF(U1982&gt;0,SQRT(Sum_Sq($AI$2,V_rtHz($AH$2)/(1+1/$A1982),V_rtHz($AH$2*$A1982)/(1+$A1982),$AN$2*$AH$2/(1+1/$A1982),$AM$2*SQRT(Sum_Sq(U1982,1/($X$2*S$8*(1+R$1017+U1982/T1982))))/SQRT(Sum_Sq($X$2*U1982*S$8,1)),                   $AQ$2*SQRT(Sum_Sq($AH$2/(1+1/$A1982)+U1982*( 1/(R$1017+1+U1982/T1982)-1)/(1+($X$2*U1982*S$8)^2), (U1982^2*S$8*$X$2+1/($X$2*S$8*(R$1017+1+U1982/T1982           )))/(1+($X$2*U1982*S$8)^2))),           V_rtHz(T1982)/($X$2*S$8*(T1982*R$1017+T1982+U1982)),V_rtHz(U1982)*SQRT(Sum_Sq(T1982*S$8*$X$2*R$1017,1))/($X$2*S$8*(T1982*R$1017+T1982+U1982))))/SQRT(Sum_Sq(1/(1+$A1982)+$AC$2/$I$2-1/(1+(1+U1982/T1982)/R$1017),$X$2/$I$2)),IF(U1983&lt;0,"A",R1983))</f>
        <v>8.6299911763220111E-6</v>
      </c>
      <c r="T1982" s="13">
        <f t="shared" si="771"/>
        <v>619.1975857913958</v>
      </c>
      <c r="U1982" s="12">
        <f t="shared" si="779"/>
        <v>502560.2400095237</v>
      </c>
      <c r="X1982" s="13">
        <f>IF(AA1982&gt;0,SQRT(Sum_Sq($AI$2,V_rtHz($AH$2)/(1+1/$A1982),V_rtHz($AH$2*$A1982)/(1+$A1982),$AN$2*$AH$2/(1+1/$A1982),$AM$2*SQRT(Sum_Sq(AA1982,1/($X$2*Y$8*(1+X$1017+AA1982/Z1982))))/SQRT(Sum_Sq($X$2*AA1982*Y$8,1)),                   $AQ$2*SQRT(Sum_Sq($AH$2/(1+1/$A1982)+AA1982*( 1/(X$1017+1+AA1982/Z1982)-1)/(1+($X$2*AA1982*Y$8)^2), (AA1982^2*Y$8*$X$2+1/($X$2*Y$8*(X$1017+1+AA1982/Z1982           )))/(1+($X$2*AA1982*Y$8)^2))),           V_rtHz(Z1982)/($X$2*Y$8*(Z1982*X$1017+Z1982+AA1982)),V_rtHz(AA1982)*SQRT(Sum_Sq(Z1982*Y$8*$X$2*X$1017,1))/($X$2*Y$8*(Z1982*X$1017+Z1982+AA1982))))/SQRT(Sum_Sq(1/(1+$A1982)+$AC$2/$I$2-1/(1+(1+AA1982/Z1982)/X$1017),$X$2/$I$2)),IF(AA1983&lt;0,"A",X1983))</f>
        <v>1.4344040600688025E-5</v>
      </c>
      <c r="Z1982" s="13">
        <f t="shared" si="772"/>
        <v>618.93220877650958</v>
      </c>
      <c r="AA1982" s="12">
        <f t="shared" si="780"/>
        <v>1589916.429627239</v>
      </c>
      <c r="AC1982" s="13">
        <f>IF(AF1982&gt;0,SQRT(Sum_Sq($AI$2,V_rtHz($AH$2)/(1+1/$A1982),V_rtHz($AH$2*$A1982)/(1+$A1982),$AN$2*$AH$2/(1+1/$A1982),$AM$2*SQRT(Sum_Sq(AF1982,1/($X$2*AD$8*(1+AC$1017+AF1982/AE1982))))/SQRT(Sum_Sq($X$2*AF1982*AD$8,1)),                   $AQ$2*SQRT(Sum_Sq($AH$2/(1+1/$A1982)+AF1982*( 1/(AC$1017+1+AF1982/AE1982)-1)/(1+($X$2*AF1982*AD$8)^2), (AF1982^2*AD$8*$X$2+1/($X$2*AD$8*(AC$1017+1+AF1982/AE1982           )))/(1+($X$2*AF1982*AD$8)^2))),           V_rtHz(AE1982)/($X$2*AD$8*(AE1982*AC$1017+AE1982+AF1982)),V_rtHz(AF1982)*SQRT(Sum_Sq(AE1982*AD$8*$X$2*AC$1017,1))/($X$2*AD$8*(AE1982*AC$1017+AE1982+AF1982))))/SQRT(Sum_Sq(1/(1+$A1982)+$AC$2/$I$2-1/(1+(1+AF1982/AE1982)/AC$1017),$X$2/$I$2)),IF(AF1983&lt;0,"A",AC1983))</f>
        <v>2.4922742450626582E-5</v>
      </c>
      <c r="AE1982" s="13">
        <f t="shared" si="773"/>
        <v>618.8483606077217</v>
      </c>
      <c r="AF1982" s="12">
        <f t="shared" si="781"/>
        <v>5028438.4210544331</v>
      </c>
      <c r="AG1982" s="13"/>
      <c r="AH1982" s="13">
        <f>IF(AK1982&gt;0,SQRT(Sum_Sq($AI$2,V_rtHz($AH$2)/(1+1/$A1982),V_rtHz($AH$2*$A1982)/(1+$A1982),$AN$2*$AH$2/(1+1/$A1982),$AM$2*SQRT(Sum_Sq(AK1982,1/($X$2*AI$8*(1+AH$1017+AK1982/AJ1982))))/SQRT(Sum_Sq($X$2*AK1982*AI$8,1)),                   $AQ$2*SQRT(Sum_Sq($AH$2/(1+1/$A1982)+AK1982*( 1/(AH$1017+1+AK1982/AJ1982)-1)/(1+($X$2*AK1982*AI$8)^2), (AK1982^2*AI$8*$X$2+1/($X$2*AI$8*(AH$1017+1+AK1982/AJ1982           )))/(1+($X$2*AK1982*AI$8)^2))),           V_rtHz(AJ1982)/($X$2*AI$8*(AJ1982*AH$1017+AJ1982+AK1982)),V_rtHz(AK1982)*SQRT(Sum_Sq(AJ1982*AI$8*$X$2*AH$1017,1))/($X$2*AI$8*(AJ1982*AH$1017+AJ1982+AK1982))))/SQRT(Sum_Sq(1/(1+$A1982)+$AC$2/$I$2-1/(1+(1+AK1982/AJ1982)/AH$1017),$X$2/$I$2)),IF(AK1983&lt;0,"A",AH1983))</f>
        <v>4.4012015144222104E-5</v>
      </c>
      <c r="AI1982" s="13"/>
      <c r="AJ1982" s="13">
        <f t="shared" si="774"/>
        <v>618.82185262251789</v>
      </c>
      <c r="AK1982" s="12">
        <f t="shared" si="782"/>
        <v>15901999.63671162</v>
      </c>
      <c r="AM1982" s="13">
        <f>IF(AP1982&gt;0,SQRT(Sum_Sq($AI$2,V_rtHz($AH$2)/(1+1/$A1982),V_rtHz($AH$2*$A1982)/(1+$A1982),$AN$2*$AH$2/(1+1/$A1982),$AM$2*SQRT(Sum_Sq(AP1982,1/($X$2*AN$8*(1+AM$1017+AP1982/AO1982))))/SQRT(Sum_Sq($X$2*AP1982*AN$8,1)),                   $AQ$2*SQRT(Sum_Sq($AH$2/(1+1/$A1982)+AP1982*( 1/(AM$1017+1+AP1982/AO1982)-1)/(1+($X$2*AP1982*AN$8)^2), (AP1982^2*AN$8*$X$2+1/($X$2*AN$8*(AM$1017+1+AP1982/AO1982           )))/(1+($X$2*AP1982*AN$8)^2))),           V_rtHz(AO1982)/($X$2*AN$8*(AO1982*AM$1017+AO1982+AP1982)),V_rtHz(AP1982)*SQRT(Sum_Sq(AO1982*AN$8*$X$2*AM$1017,1))/($X$2*AN$8*(AO1982*AM$1017+AO1982+AP1982))))/SQRT(Sum_Sq(1/(1+$A1982)+$AC$2/$I$2-1/(1+(1+AP1982/AO1982)/AM$1017),$X$2/$I$2)),IF(AP1983&lt;0,"A",AM1983))</f>
        <v>7.824035858984839E-5</v>
      </c>
      <c r="AO1982" s="13">
        <f t="shared" si="775"/>
        <v>618.81347077473481</v>
      </c>
      <c r="AP1982" s="12">
        <f t="shared" si="783"/>
        <v>50287219.335908934</v>
      </c>
      <c r="AR1982" s="13">
        <f t="shared" si="784"/>
        <v>31506.815879885431</v>
      </c>
      <c r="AS1982" s="13">
        <f t="shared" si="785"/>
        <v>0.34465664218175279</v>
      </c>
      <c r="AV1982" s="13"/>
      <c r="AW1982" s="13">
        <f t="shared" si="786"/>
        <v>9963.3300000000036</v>
      </c>
      <c r="AX1982" s="13">
        <f t="shared" si="787"/>
        <v>1.0898999999999985</v>
      </c>
      <c r="AZ1982" s="13"/>
      <c r="BA1982" s="13"/>
      <c r="BB1982" s="13">
        <f t="shared" si="788"/>
        <v>3150.681587988543</v>
      </c>
      <c r="BC1982" s="13">
        <f t="shared" si="789"/>
        <v>3.4465664218174945</v>
      </c>
      <c r="BD1982" s="13"/>
      <c r="BE1982" s="13"/>
      <c r="BG1982" s="13">
        <f t="shared" si="790"/>
        <v>996.3330000000002</v>
      </c>
      <c r="BH1982" s="13">
        <f t="shared" si="791"/>
        <v>10.899000000000116</v>
      </c>
      <c r="BI1982" s="13"/>
      <c r="BL1982" s="13">
        <f t="shared" si="792"/>
        <v>315.06815879885437</v>
      </c>
      <c r="BM1982" s="13">
        <f t="shared" si="793"/>
        <v>34.465664218175327</v>
      </c>
      <c r="BP1982" s="13"/>
      <c r="BQ1982" s="13">
        <f t="shared" si="794"/>
        <v>99.633299999999991</v>
      </c>
      <c r="BR1982" s="13">
        <f t="shared" si="795"/>
        <v>108.99000000000056</v>
      </c>
      <c r="BT1982" s="13"/>
      <c r="BU1982" s="13"/>
      <c r="BV1982" s="13">
        <f t="shared" si="796"/>
        <v>31.50681587988543</v>
      </c>
      <c r="BW1982" s="13">
        <f t="shared" si="797"/>
        <v>344.65664218175584</v>
      </c>
      <c r="CA1982" s="13">
        <f t="shared" si="798"/>
        <v>9.9633299999999991</v>
      </c>
      <c r="CB1982" s="13">
        <f t="shared" si="799"/>
        <v>1089.9000000000055</v>
      </c>
    </row>
    <row r="1983" spans="1:80" x14ac:dyDescent="0.3">
      <c r="A1983" s="13">
        <f t="shared" si="767"/>
        <v>6.5162839406084192</v>
      </c>
      <c r="C1983" s="13">
        <f>IF(F1983&gt;0,SQRT(Sum_Sq($AI$2,V_rtHz($AH$2)/(1+1/$A1983),V_rtHz($AH$2*$A1983)/(1+$A1983),$AN$2*$AH$2/(1+1/$A1983),$AM$2*SQRT(Sum_Sq(F1983,1/($X$2*D$8*(1+C$1017+F1983/E1983))))/SQRT(Sum_Sq($X$2*F1983*D$8,1)),                   $AQ$2*SQRT(Sum_Sq($AH$2/(1+1/$A1983)+F1983*( 1/(C$1017+1+F1983/E1983)-1)/(1+($X$2*F1983*D$8)^2), (F1983^2*D$8*$X$2+1/($X$2*D$8*(C$1017+1+F1983/E1983           )))/(1+($X$2*F1983*D$8)^2))),           V_rtHz(E1983)/($X$2*D$8*(E1983*C$1017+E1983+F1983)),V_rtHz(F1983)*SQRT(Sum_Sq(E1983*D$8*$X$2*C$1017,1))/($X$2*D$8*(E1983*C$1017+E1983+F1983))))/SQRT(Sum_Sq(1/(1+$A1983)+$AC$2/$I$2-1/(1+(1+F1983/E1983)/C$1017),$X$2/$I$2)),IF(F1984&lt;0,"A",C1984))</f>
        <v>4.0956488298356973E-6</v>
      </c>
      <c r="E1983" s="13">
        <f t="shared" si="768"/>
        <v>627.00179649771371</v>
      </c>
      <c r="F1983" s="12">
        <f t="shared" si="776"/>
        <v>15694.540160106822</v>
      </c>
      <c r="H1983" s="13">
        <f>IF(K1983&gt;0,SQRT(Sum_Sq($AI$2,V_rtHz($AH$2)/(1+1/$A1983),V_rtHz($AH$2*$A1983)/(1+$A1983),$AN$2*$AH$2/(1+1/$A1983),$AM$2*SQRT(Sum_Sq(K1983,1/($X$2*I$8*(1+H$1017+K1983/J1983))))/SQRT(Sum_Sq($X$2*K1983*I$8,1)),                   $AQ$2*SQRT(Sum_Sq($AH$2/(1+1/$A1983)+K1983*( 1/(H$1017+1+K1983/J1983)-1)/(1+($X$2*K1983*I$8)^2), (K1983^2*I$8*$X$2+1/($X$2*I$8*(H$1017+1+K1983/J1983           )))/(1+($X$2*K1983*I$8)^2))),           V_rtHz(J1983)/($X$2*I$8*(J1983*H$1017+J1983+K1983)),V_rtHz(K1983)*SQRT(Sum_Sq(J1983*I$8*$X$2*H$1017,1))/($X$2*I$8*(J1983*H$1017+J1983+K1983))))/SQRT(Sum_Sq(1/(1+$A1983)+$AC$2/$I$2-1/(1+(1+K1983/J1983)/H$1017),$X$2/$I$2)),IF(K1984&lt;0,"A",H1984))</f>
        <v>4.5453715939481385E-6</v>
      </c>
      <c r="J1983" s="13">
        <f t="shared" si="769"/>
        <v>618.45976577605825</v>
      </c>
      <c r="K1983" s="12">
        <f t="shared" si="777"/>
        <v>50315.979235635525</v>
      </c>
      <c r="M1983" s="13">
        <f>IF(P1983&gt;0,SQRT(Sum_Sq($AI$2,V_rtHz($AH$2)/(1+1/$A1983),V_rtHz($AH$2*$A1983)/(1+$A1983),$AN$2*$AH$2/(1+1/$A1983),$AM$2*SQRT(Sum_Sq(P1983,1/($X$2*N$8*(1+M$1017+P1983/O1983))))/SQRT(Sum_Sq($X$2*P1983*N$8,1)),                   $AQ$2*SQRT(Sum_Sq($AH$2/(1+1/$A1983)+P1983*( 1/(M$1017+1+P1983/O1983)-1)/(1+($X$2*P1983*N$8)^2), (P1983^2*N$8*$X$2+1/($X$2*N$8*(M$1017+1+P1983/O1983           )))/(1+($X$2*P1983*N$8)^2))),           V_rtHz(O1983)/($X$2*N$8*(O1983*M$1017+O1983+P1983)),V_rtHz(P1983)*SQRT(Sum_Sq(O1983*N$8*$X$2*M$1017,1))/($X$2*N$8*(O1983*M$1017+O1983+P1983))))/SQRT(Sum_Sq(1/(1+$A1983)+$AC$2/$I$2-1/(1+(1+P1983/O1983)/M$1017),$X$2/$I$2)),IF(P1984&lt;0,"A",M1984))</f>
        <v>5.835296241462796E-6</v>
      </c>
      <c r="O1983" s="13">
        <f t="shared" si="770"/>
        <v>615.83077734965639</v>
      </c>
      <c r="P1983" s="12">
        <f t="shared" si="778"/>
        <v>159792.35266452507</v>
      </c>
      <c r="R1983" s="13">
        <f>IF(U1983&gt;0,SQRT(Sum_Sq($AI$2,V_rtHz($AH$2)/(1+1/$A1983),V_rtHz($AH$2*$A1983)/(1+$A1983),$AN$2*$AH$2/(1+1/$A1983),$AM$2*SQRT(Sum_Sq(U1983,1/($X$2*S$8*(1+R$1017+U1983/T1983))))/SQRT(Sum_Sq($X$2*U1983*S$8,1)),                   $AQ$2*SQRT(Sum_Sq($AH$2/(1+1/$A1983)+U1983*( 1/(R$1017+1+U1983/T1983)-1)/(1+($X$2*U1983*S$8)^2), (U1983^2*S$8*$X$2+1/($X$2*S$8*(R$1017+1+U1983/T1983           )))/(1+($X$2*U1983*S$8)^2))),           V_rtHz(T1983)/($X$2*S$8*(T1983*R$1017+T1983+U1983)),V_rtHz(U1983)*SQRT(Sum_Sq(T1983*S$8*$X$2*R$1017,1))/($X$2*S$8*(T1983*R$1017+T1983+U1983))))/SQRT(Sum_Sq(1/(1+$A1983)+$AC$2/$I$2-1/(1+(1+U1983/T1983)/R$1017),$X$2/$I$2)),IF(U1984&lt;0,"A",R1984))</f>
        <v>8.7596823175257121E-6</v>
      </c>
      <c r="T1983" s="13">
        <f t="shared" si="771"/>
        <v>615.00641156565598</v>
      </c>
      <c r="U1983" s="12">
        <f t="shared" si="779"/>
        <v>505985.11084858928</v>
      </c>
      <c r="X1983" s="13">
        <f>IF(AA1983&gt;0,SQRT(Sum_Sq($AI$2,V_rtHz($AH$2)/(1+1/$A1983),V_rtHz($AH$2*$A1983)/(1+$A1983),$AN$2*$AH$2/(1+1/$A1983),$AM$2*SQRT(Sum_Sq(AA1983,1/($X$2*Y$8*(1+X$1017+AA1983/Z1983))))/SQRT(Sum_Sq($X$2*AA1983*Y$8,1)),                   $AQ$2*SQRT(Sum_Sq($AH$2/(1+1/$A1983)+AA1983*( 1/(X$1017+1+AA1983/Z1983)-1)/(1+($X$2*AA1983*Y$8)^2), (AA1983^2*Y$8*$X$2+1/($X$2*Y$8*(X$1017+1+AA1983/Z1983           )))/(1+($X$2*AA1983*Y$8)^2))),           V_rtHz(Z1983)/($X$2*Y$8*(Z1983*X$1017+Z1983+AA1983)),V_rtHz(AA1983)*SQRT(Sum_Sq(Z1983*Y$8*$X$2*X$1017,1))/($X$2*Y$8*(Z1983*X$1017+Z1983+AA1983))))/SQRT(Sum_Sq(1/(1+$A1983)+$AC$2/$I$2-1/(1+(1+AA1983/Z1983)/X$1017),$X$2/$I$2)),IF(AA1984&lt;0,"A",X1984))</f>
        <v>1.4554418489853705E-5</v>
      </c>
      <c r="Z1983" s="13">
        <f t="shared" si="772"/>
        <v>614.74641651024353</v>
      </c>
      <c r="AA1983" s="12">
        <f t="shared" si="780"/>
        <v>1600742.1289992207</v>
      </c>
      <c r="AC1983" s="13">
        <f>IF(AF1983&gt;0,SQRT(Sum_Sq($AI$2,V_rtHz($AH$2)/(1+1/$A1983),V_rtHz($AH$2*$A1983)/(1+$A1983),$AN$2*$AH$2/(1+1/$A1983),$AM$2*SQRT(Sum_Sq(AF1983,1/($X$2*AD$8*(1+AC$1017+AF1983/AE1983))))/SQRT(Sum_Sq($X$2*AF1983*AD$8,1)),                   $AQ$2*SQRT(Sum_Sq($AH$2/(1+1/$A1983)+AF1983*( 1/(AC$1017+1+AF1983/AE1983)-1)/(1+($X$2*AF1983*AD$8)^2), (AF1983^2*AD$8*$X$2+1/($X$2*AD$8*(AC$1017+1+AF1983/AE1983           )))/(1+($X$2*AF1983*AD$8)^2))),           V_rtHz(AE1983)/($X$2*AD$8*(AE1983*AC$1017+AE1983+AF1983)),V_rtHz(AF1983)*SQRT(Sum_Sq(AE1983*AD$8*$X$2*AC$1017,1))/($X$2*AD$8*(AE1983*AC$1017+AE1983+AF1983))))/SQRT(Sum_Sq(1/(1+$A1983)+$AC$2/$I$2-1/(1+(1+AF1983/AE1983)/AC$1017),$X$2/$I$2)),IF(AF1984&lt;0,"A",AC1984))</f>
        <v>2.5284882661934551E-5</v>
      </c>
      <c r="AE1983" s="13">
        <f t="shared" si="773"/>
        <v>614.66426786394868</v>
      </c>
      <c r="AF1983" s="12">
        <f t="shared" si="781"/>
        <v>5062667.599176595</v>
      </c>
      <c r="AG1983" s="13"/>
      <c r="AH1983" s="13">
        <f>IF(AK1983&gt;0,SQRT(Sum_Sq($AI$2,V_rtHz($AH$2)/(1+1/$A1983),V_rtHz($AH$2*$A1983)/(1+$A1983),$AN$2*$AH$2/(1+1/$A1983),$AM$2*SQRT(Sum_Sq(AK1983,1/($X$2*AI$8*(1+AH$1017+AK1983/AJ1983))))/SQRT(Sum_Sq($X$2*AK1983*AI$8,1)),                   $AQ$2*SQRT(Sum_Sq($AH$2/(1+1/$A1983)+AK1983*( 1/(AH$1017+1+AK1983/AJ1983)-1)/(1+($X$2*AK1983*AI$8)^2), (AK1983^2*AI$8*$X$2+1/($X$2*AI$8*(AH$1017+1+AK1983/AJ1983           )))/(1+($X$2*AK1983*AI$8)^2))),           V_rtHz(AJ1983)/($X$2*AI$8*(AJ1983*AH$1017+AJ1983+AK1983)),V_rtHz(AK1983)*SQRT(Sum_Sq(AJ1983*AI$8*$X$2*AH$1017,1))/($X$2*AI$8*(AJ1983*AH$1017+AJ1983+AK1983))))/SQRT(Sum_Sq(1/(1+$A1983)+$AC$2/$I$2-1/(1+(1+AK1983/AJ1983)/AH$1017),$X$2/$I$2)),IF(AK1984&lt;0,"A",AH1984))</f>
        <v>4.464969809368726E-5</v>
      </c>
      <c r="AI1983" s="13"/>
      <c r="AJ1983" s="13">
        <f t="shared" si="774"/>
        <v>614.63829707503442</v>
      </c>
      <c r="AK1983" s="12">
        <f t="shared" si="782"/>
        <v>16010237.114123678</v>
      </c>
      <c r="AM1983" s="13">
        <f>IF(AP1983&gt;0,SQRT(Sum_Sq($AI$2,V_rtHz($AH$2)/(1+1/$A1983),V_rtHz($AH$2*$A1983)/(1+$A1983),$AN$2*$AH$2/(1+1/$A1983),$AM$2*SQRT(Sum_Sq(AP1983,1/($X$2*AN$8*(1+AM$1017+AP1983/AO1983))))/SQRT(Sum_Sq($X$2*AP1983*AN$8,1)),                   $AQ$2*SQRT(Sum_Sq($AH$2/(1+1/$A1983)+AP1983*( 1/(AM$1017+1+AP1983/AO1983)-1)/(1+($X$2*AP1983*AN$8)^2), (AP1983^2*AN$8*$X$2+1/($X$2*AN$8*(AM$1017+1+AP1983/AO1983           )))/(1+($X$2*AP1983*AN$8)^2))),           V_rtHz(AO1983)/($X$2*AN$8*(AO1983*AM$1017+AO1983+AP1983)),V_rtHz(AP1983)*SQRT(Sum_Sq(AO1983*AN$8*$X$2*AM$1017,1))/($X$2*AN$8*(AO1983*AM$1017+AO1983+AP1983))))/SQRT(Sum_Sq(1/(1+$A1983)+$AC$2/$I$2-1/(1+(1+AP1983/AO1983)/AM$1017),$X$2/$I$2)),IF(AP1984&lt;0,"A",AM1984))</f>
        <v>7.9373939509806867E-5</v>
      </c>
      <c r="AO1983" s="13">
        <f t="shared" si="775"/>
        <v>614.63008507965355</v>
      </c>
      <c r="AP1983" s="12">
        <f t="shared" si="783"/>
        <v>50629491.605233334</v>
      </c>
      <c r="AR1983" s="13">
        <f t="shared" si="784"/>
        <v>31506.815879885424</v>
      </c>
      <c r="AS1983" s="13">
        <f t="shared" si="785"/>
        <v>0.34465664218175168</v>
      </c>
      <c r="AV1983" s="13"/>
      <c r="AW1983" s="13">
        <f t="shared" si="786"/>
        <v>9963.3300000000036</v>
      </c>
      <c r="AX1983" s="13">
        <f t="shared" si="787"/>
        <v>1.089899999999993</v>
      </c>
      <c r="AZ1983" s="13"/>
      <c r="BA1983" s="13"/>
      <c r="BB1983" s="13">
        <f t="shared" si="788"/>
        <v>3150.681587988543</v>
      </c>
      <c r="BC1983" s="13">
        <f t="shared" si="789"/>
        <v>3.446566421817522</v>
      </c>
      <c r="BD1983" s="13"/>
      <c r="BE1983" s="13"/>
      <c r="BG1983" s="13">
        <f t="shared" si="790"/>
        <v>996.3330000000002</v>
      </c>
      <c r="BH1983" s="13">
        <f t="shared" si="791"/>
        <v>10.899000000000116</v>
      </c>
      <c r="BI1983" s="13"/>
      <c r="BL1983" s="13">
        <f t="shared" si="792"/>
        <v>315.06815879885437</v>
      </c>
      <c r="BM1983" s="13">
        <f t="shared" si="793"/>
        <v>34.465664218175327</v>
      </c>
      <c r="BP1983" s="13"/>
      <c r="BQ1983" s="13">
        <f t="shared" si="794"/>
        <v>99.633299999999991</v>
      </c>
      <c r="BR1983" s="13">
        <f t="shared" si="795"/>
        <v>108.99000000000099</v>
      </c>
      <c r="BT1983" s="13"/>
      <c r="BU1983" s="13"/>
      <c r="BV1983" s="13">
        <f t="shared" si="796"/>
        <v>31.50681587988543</v>
      </c>
      <c r="BW1983" s="13">
        <f t="shared" si="797"/>
        <v>344.656642181758</v>
      </c>
      <c r="CA1983" s="13">
        <f t="shared" si="798"/>
        <v>9.9633299999999974</v>
      </c>
      <c r="CB1983" s="13">
        <f t="shared" si="799"/>
        <v>1089.900000000011</v>
      </c>
    </row>
    <row r="1984" spans="1:80" x14ac:dyDescent="0.3">
      <c r="A1984" s="13">
        <f t="shared" si="767"/>
        <v>6.6069344800759566</v>
      </c>
      <c r="C1984" s="13">
        <f>IF(F1984&gt;0,SQRT(Sum_Sq($AI$2,V_rtHz($AH$2)/(1+1/$A1984),V_rtHz($AH$2*$A1984)/(1+$A1984),$AN$2*$AH$2/(1+1/$A1984),$AM$2*SQRT(Sum_Sq(F1984,1/($X$2*D$8*(1+C$1017+F1984/E1984))))/SQRT(Sum_Sq($X$2*F1984*D$8,1)),                   $AQ$2*SQRT(Sum_Sq($AH$2/(1+1/$A1984)+F1984*( 1/(C$1017+1+F1984/E1984)-1)/(1+($X$2*F1984*D$8)^2), (F1984^2*D$8*$X$2+1/($X$2*D$8*(C$1017+1+F1984/E1984           )))/(1+($X$2*F1984*D$8)^2))),           V_rtHz(E1984)/($X$2*D$8*(E1984*C$1017+E1984+F1984)),V_rtHz(F1984)*SQRT(Sum_Sq(E1984*D$8*$X$2*C$1017,1))/($X$2*D$8*(E1984*C$1017+E1984+F1984))))/SQRT(Sum_Sq(1/(1+$A1984)+$AC$2/$I$2-1/(1+(1+F1984/E1984)/C$1017),$X$2/$I$2)),IF(F1985&lt;0,"A",C1985))</f>
        <v>4.165141759735198E-6</v>
      </c>
      <c r="E1984" s="13">
        <f t="shared" si="768"/>
        <v>622.59039419647195</v>
      </c>
      <c r="F1984" s="12">
        <f t="shared" si="776"/>
        <v>15805.744783924676</v>
      </c>
      <c r="H1984" s="13">
        <f>IF(K1984&gt;0,SQRT(Sum_Sq($AI$2,V_rtHz($AH$2)/(1+1/$A1984),V_rtHz($AH$2*$A1984)/(1+$A1984),$AN$2*$AH$2/(1+1/$A1984),$AM$2*SQRT(Sum_Sq(K1984,1/($X$2*I$8*(1+H$1017+K1984/J1984))))/SQRT(Sum_Sq($X$2*K1984*I$8,1)),                   $AQ$2*SQRT(Sum_Sq($AH$2/(1+1/$A1984)+K1984*( 1/(H$1017+1+K1984/J1984)-1)/(1+($X$2*K1984*I$8)^2), (K1984^2*I$8*$X$2+1/($X$2*I$8*(H$1017+1+K1984/J1984           )))/(1+($X$2*K1984*I$8)^2))),           V_rtHz(J1984)/($X$2*I$8*(J1984*H$1017+J1984+K1984)),V_rtHz(K1984)*SQRT(Sum_Sq(J1984*I$8*$X$2*H$1017,1))/($X$2*I$8*(J1984*H$1017+J1984+K1984))))/SQRT(Sum_Sq(1/(1+$A1984)+$AC$2/$I$2-1/(1+(1+K1984/J1984)/H$1017),$X$2/$I$2)),IF(K1985&lt;0,"A",H1985))</f>
        <v>4.6207369229350519E-6</v>
      </c>
      <c r="J1984" s="13">
        <f t="shared" si="769"/>
        <v>614.22604521676124</v>
      </c>
      <c r="K1984" s="12">
        <f t="shared" si="777"/>
        <v>50662.795847223359</v>
      </c>
      <c r="M1984" s="13">
        <f>IF(P1984&gt;0,SQRT(Sum_Sq($AI$2,V_rtHz($AH$2)/(1+1/$A1984),V_rtHz($AH$2*$A1984)/(1+$A1984),$AN$2*$AH$2/(1+1/$A1984),$AM$2*SQRT(Sum_Sq(P1984,1/($X$2*N$8*(1+M$1017+P1984/O1984))))/SQRT(Sum_Sq($X$2*P1984*N$8,1)),                   $AQ$2*SQRT(Sum_Sq($AH$2/(1+1/$A1984)+P1984*( 1/(M$1017+1+P1984/O1984)-1)/(1+($X$2*P1984*N$8)^2), (P1984^2*N$8*$X$2+1/($X$2*N$8*(M$1017+1+P1984/O1984           )))/(1+($X$2*P1984*N$8)^2))),           V_rtHz(O1984)/($X$2*N$8*(O1984*M$1017+O1984+P1984)),V_rtHz(P1984)*SQRT(Sum_Sq(O1984*N$8*$X$2*M$1017,1))/($X$2*N$8*(O1984*M$1017+O1984+P1984))))/SQRT(Sum_Sq(1/(1+$A1984)+$AC$2/$I$2-1/(1+(1+P1984/O1984)/M$1017),$X$2/$I$2)),IF(P1985&lt;0,"A",M1985))</f>
        <v>5.9273349637807076E-6</v>
      </c>
      <c r="O1984" s="13">
        <f t="shared" si="770"/>
        <v>611.65076993824641</v>
      </c>
      <c r="P1984" s="12">
        <f t="shared" si="778"/>
        <v>160884.36995813821</v>
      </c>
      <c r="R1984" s="13">
        <f>IF(U1984&gt;0,SQRT(Sum_Sq($AI$2,V_rtHz($AH$2)/(1+1/$A1984),V_rtHz($AH$2*$A1984)/(1+$A1984),$AN$2*$AH$2/(1+1/$A1984),$AM$2*SQRT(Sum_Sq(U1984,1/($X$2*S$8*(1+R$1017+U1984/T1984))))/SQRT(Sum_Sq($X$2*U1984*S$8,1)),                   $AQ$2*SQRT(Sum_Sq($AH$2/(1+1/$A1984)+U1984*( 1/(R$1017+1+U1984/T1984)-1)/(1+($X$2*U1984*S$8)^2), (U1984^2*S$8*$X$2+1/($X$2*S$8*(R$1017+1+U1984/T1984           )))/(1+($X$2*U1984*S$8)^2))),           V_rtHz(T1984)/($X$2*S$8*(T1984*R$1017+T1984+U1984)),V_rtHz(U1984)*SQRT(Sum_Sq(T1984*S$8*$X$2*R$1017,1))/($X$2*S$8*(T1984*R$1017+T1984+U1984))))/SQRT(Sum_Sq(1/(1+$A1984)+$AC$2/$I$2-1/(1+(1+U1984/T1984)/R$1017),$X$2/$I$2)),IF(U1985&lt;0,"A",R1985))</f>
        <v>8.8916155324357397E-6</v>
      </c>
      <c r="T1984" s="13">
        <f t="shared" si="771"/>
        <v>610.84315321576412</v>
      </c>
      <c r="U1984" s="12">
        <f t="shared" si="779"/>
        <v>509433.69945365336</v>
      </c>
      <c r="X1984" s="13">
        <f>IF(AA1984&gt;0,SQRT(Sum_Sq($AI$2,V_rtHz($AH$2)/(1+1/$A1984),V_rtHz($AH$2*$A1984)/(1+$A1984),$AN$2*$AH$2/(1+1/$A1984),$AM$2*SQRT(Sum_Sq(AA1984,1/($X$2*Y$8*(1+X$1017+AA1984/Z1984))))/SQRT(Sum_Sq($X$2*AA1984*Y$8,1)),                   $AQ$2*SQRT(Sum_Sq($AH$2/(1+1/$A1984)+AA1984*( 1/(X$1017+1+AA1984/Z1984)-1)/(1+($X$2*AA1984*Y$8)^2), (AA1984^2*Y$8*$X$2+1/($X$2*Y$8*(X$1017+1+AA1984/Z1984           )))/(1+($X$2*AA1984*Y$8)^2))),           V_rtHz(Z1984)/($X$2*Y$8*(Z1984*X$1017+Z1984+AA1984)),V_rtHz(AA1984)*SQRT(Sum_Sq(Z1984*Y$8*$X$2*X$1017,1))/($X$2*Y$8*(Z1984*X$1017+Z1984+AA1984))))/SQRT(Sum_Sq(1/(1+$A1984)+$AC$2/$I$2-1/(1+(1+AA1984/Z1984)/X$1017),$X$2/$I$2)),IF(AA1985&lt;0,"A",X1985))</f>
        <v>1.4768335703619752E-5</v>
      </c>
      <c r="Z1984" s="13">
        <f t="shared" si="772"/>
        <v>610.58843135702887</v>
      </c>
      <c r="AA1984" s="12">
        <f t="shared" si="780"/>
        <v>1611642.862889169</v>
      </c>
      <c r="AC1984" s="13">
        <f>IF(AF1984&gt;0,SQRT(Sum_Sq($AI$2,V_rtHz($AH$2)/(1+1/$A1984),V_rtHz($AH$2*$A1984)/(1+$A1984),$AN$2*$AH$2/(1+1/$A1984),$AM$2*SQRT(Sum_Sq(AF1984,1/($X$2*AD$8*(1+AC$1017+AF1984/AE1984))))/SQRT(Sum_Sq($X$2*AF1984*AD$8,1)),                   $AQ$2*SQRT(Sum_Sq($AH$2/(1+1/$A1984)+AF1984*( 1/(AC$1017+1+AF1984/AE1984)-1)/(1+($X$2*AF1984*AD$8)^2), (AF1984^2*AD$8*$X$2+1/($X$2*AD$8*(AC$1017+1+AF1984/AE1984           )))/(1+($X$2*AF1984*AD$8)^2))),           V_rtHz(AE1984)/($X$2*AD$8*(AE1984*AC$1017+AE1984+AF1984)),V_rtHz(AF1984)*SQRT(Sum_Sq(AE1984*AD$8*$X$2*AC$1017,1))/($X$2*AD$8*(AE1984*AC$1017+AE1984+AF1984))))/SQRT(Sum_Sq(1/(1+$A1984)+$AC$2/$I$2-1/(1+(1+AF1984/AE1984)/AC$1017),$X$2/$I$2)),IF(AF1985&lt;0,"A",AC1985))</f>
        <v>2.5653048294653449E-5</v>
      </c>
      <c r="AE1984" s="13">
        <f t="shared" si="773"/>
        <v>610.50794792010163</v>
      </c>
      <c r="AF1984" s="12">
        <f t="shared" si="781"/>
        <v>5097134.0895527033</v>
      </c>
      <c r="AG1984" s="13"/>
      <c r="AH1984" s="13">
        <f>IF(AK1984&gt;0,SQRT(Sum_Sq($AI$2,V_rtHz($AH$2)/(1+1/$A1984),V_rtHz($AH$2*$A1984)/(1+$A1984),$AN$2*$AH$2/(1+1/$A1984),$AM$2*SQRT(Sum_Sq(AK1984,1/($X$2*AI$8*(1+AH$1017+AK1984/AJ1984))))/SQRT(Sum_Sq($X$2*AK1984*AI$8,1)),                   $AQ$2*SQRT(Sum_Sq($AH$2/(1+1/$A1984)+AK1984*( 1/(AH$1017+1+AK1984/AJ1984)-1)/(1+($X$2*AK1984*AI$8)^2), (AK1984^2*AI$8*$X$2+1/($X$2*AI$8*(AH$1017+1+AK1984/AJ1984           )))/(1+($X$2*AK1984*AI$8)^2))),           V_rtHz(AJ1984)/($X$2*AI$8*(AJ1984*AH$1017+AJ1984+AK1984)),V_rtHz(AK1984)*SQRT(Sum_Sq(AJ1984*AI$8*$X$2*AH$1017,1))/($X$2*AI$8*(AJ1984*AH$1017+AJ1984+AK1984))))/SQRT(Sum_Sq(1/(1+$A1984)+$AC$2/$I$2-1/(1+(1+AK1984/AJ1984)/AH$1017),$X$2/$I$2)),IF(AK1985&lt;0,"A",AH1985))</f>
        <v>4.5297953936700564E-5</v>
      </c>
      <c r="AI1984" s="13"/>
      <c r="AJ1984" s="13">
        <f t="shared" si="774"/>
        <v>610.48250348476699</v>
      </c>
      <c r="AK1984" s="12">
        <f t="shared" si="782"/>
        <v>16119225.071022917</v>
      </c>
      <c r="AM1984" s="13">
        <f>IF(AP1984&gt;0,SQRT(Sum_Sq($AI$2,V_rtHz($AH$2)/(1+1/$A1984),V_rtHz($AH$2*$A1984)/(1+$A1984),$AN$2*$AH$2/(1+1/$A1984),$AM$2*SQRT(Sum_Sq(AP1984,1/($X$2*AN$8*(1+AM$1017+AP1984/AO1984))))/SQRT(Sum_Sq($X$2*AP1984*AN$8,1)),                   $AQ$2*SQRT(Sum_Sq($AH$2/(1+1/$A1984)+AP1984*( 1/(AM$1017+1+AP1984/AO1984)-1)/(1+($X$2*AP1984*AN$8)^2), (AP1984^2*AN$8*$X$2+1/($X$2*AN$8*(AM$1017+1+AP1984/AO1984           )))/(1+($X$2*AP1984*AN$8)^2))),           V_rtHz(AO1984)/($X$2*AN$8*(AO1984*AM$1017+AO1984+AP1984)),V_rtHz(AP1984)*SQRT(Sum_Sq(AO1984*AN$8*$X$2*AM$1017,1))/($X$2*AN$8*(AO1984*AM$1017+AO1984+AP1984))))/SQRT(Sum_Sq(1/(1+$A1984)+$AC$2/$I$2-1/(1+(1+AP1984/AO1984)/AM$1017),$X$2/$I$2)),IF(AP1985&lt;0,"A",AM1985))</f>
        <v>8.0526313794353696E-5</v>
      </c>
      <c r="AO1984" s="13">
        <f t="shared" si="775"/>
        <v>610.474457913827</v>
      </c>
      <c r="AP1984" s="12">
        <f t="shared" si="783"/>
        <v>50974137.131314278</v>
      </c>
      <c r="AR1984" s="13">
        <f t="shared" si="784"/>
        <v>31506.815879885424</v>
      </c>
      <c r="AS1984" s="13">
        <f t="shared" si="785"/>
        <v>0.34465664218175496</v>
      </c>
      <c r="AV1984" s="13"/>
      <c r="AW1984" s="13">
        <f t="shared" si="786"/>
        <v>9963.3300000000036</v>
      </c>
      <c r="AX1984" s="13">
        <f t="shared" si="787"/>
        <v>1.089899999999993</v>
      </c>
      <c r="AZ1984" s="13"/>
      <c r="BA1984" s="13"/>
      <c r="BB1984" s="13">
        <f t="shared" si="788"/>
        <v>3150.681587988543</v>
      </c>
      <c r="BC1984" s="13">
        <f t="shared" si="789"/>
        <v>3.4465664218174945</v>
      </c>
      <c r="BD1984" s="13"/>
      <c r="BE1984" s="13"/>
      <c r="BG1984" s="13">
        <f t="shared" si="790"/>
        <v>996.3330000000002</v>
      </c>
      <c r="BH1984" s="13">
        <f t="shared" si="791"/>
        <v>10.899000000000116</v>
      </c>
      <c r="BI1984" s="13"/>
      <c r="BL1984" s="13">
        <f t="shared" si="792"/>
        <v>315.06815879885437</v>
      </c>
      <c r="BM1984" s="13">
        <f t="shared" si="793"/>
        <v>34.465664218175327</v>
      </c>
      <c r="BP1984" s="13"/>
      <c r="BQ1984" s="13">
        <f t="shared" si="794"/>
        <v>99.633299999999991</v>
      </c>
      <c r="BR1984" s="13">
        <f t="shared" si="795"/>
        <v>108.99000000000099</v>
      </c>
      <c r="BT1984" s="13"/>
      <c r="BU1984" s="13"/>
      <c r="BV1984" s="13">
        <f t="shared" si="796"/>
        <v>31.50681587988543</v>
      </c>
      <c r="BW1984" s="13">
        <f t="shared" si="797"/>
        <v>344.65664218175692</v>
      </c>
      <c r="CA1984" s="13">
        <f t="shared" si="798"/>
        <v>9.9633299999999991</v>
      </c>
      <c r="CB1984" s="13">
        <f t="shared" si="799"/>
        <v>1089.9000000000001</v>
      </c>
    </row>
    <row r="1985" spans="1:80" x14ac:dyDescent="0.3">
      <c r="A1985" s="13">
        <f t="shared" si="767"/>
        <v>6.6988460941652539</v>
      </c>
      <c r="C1985" s="13">
        <f>IF(F1985&gt;0,SQRT(Sum_Sq($AI$2,V_rtHz($AH$2)/(1+1/$A1985),V_rtHz($AH$2*$A1985)/(1+$A1985),$AN$2*$AH$2/(1+1/$A1985),$AM$2*SQRT(Sum_Sq(F1985,1/($X$2*D$8*(1+C$1017+F1985/E1985))))/SQRT(Sum_Sq($X$2*F1985*D$8,1)),                   $AQ$2*SQRT(Sum_Sq($AH$2/(1+1/$A1985)+F1985*( 1/(C$1017+1+F1985/E1985)-1)/(1+($X$2*F1985*D$8)^2), (F1985^2*D$8*$X$2+1/($X$2*D$8*(C$1017+1+F1985/E1985           )))/(1+($X$2*F1985*D$8)^2))),           V_rtHz(E1985)/($X$2*D$8*(E1985*C$1017+E1985+F1985)),V_rtHz(F1985)*SQRT(Sum_Sq(E1985*D$8*$X$2*C$1017,1))/($X$2*D$8*(E1985*C$1017+E1985+F1985))))/SQRT(Sum_Sq(1/(1+$A1985)+$AC$2/$I$2-1/(1+(1+F1985/E1985)/C$1017),$X$2/$I$2)),IF(F1986&lt;0,"A",C1986))</f>
        <v>4.2359750673440631E-6</v>
      </c>
      <c r="E1985" s="13">
        <f t="shared" si="768"/>
        <v>618.21191057939893</v>
      </c>
      <c r="F1985" s="12">
        <f t="shared" si="776"/>
        <v>15917.688914097113</v>
      </c>
      <c r="H1985" s="13">
        <f>IF(K1985&gt;0,SQRT(Sum_Sq($AI$2,V_rtHz($AH$2)/(1+1/$A1985),V_rtHz($AH$2*$A1985)/(1+$A1985),$AN$2*$AH$2/(1+1/$A1985),$AM$2*SQRT(Sum_Sq(K1985,1/($X$2*I$8*(1+H$1017+K1985/J1985))))/SQRT(Sum_Sq($X$2*K1985*I$8,1)),                   $AQ$2*SQRT(Sum_Sq($AH$2/(1+1/$A1985)+K1985*( 1/(H$1017+1+K1985/J1985)-1)/(1+($X$2*K1985*I$8)^2), (K1985^2*I$8*$X$2+1/($X$2*I$8*(H$1017+1+K1985/J1985           )))/(1+($X$2*K1985*I$8)^2))),           V_rtHz(J1985)/($X$2*I$8*(J1985*H$1017+J1985+K1985)),V_rtHz(K1985)*SQRT(Sum_Sq(J1985*I$8*$X$2*H$1017,1))/($X$2*I$8*(J1985*H$1017+J1985+K1985))))/SQRT(Sum_Sq(1/(1+$A1985)+$AC$2/$I$2-1/(1+(1+K1985/J1985)/H$1017),$X$2/$I$2)),IF(K1986&lt;0,"A",H1986))</f>
        <v>4.6975245468878271E-6</v>
      </c>
      <c r="J1985" s="13">
        <f t="shared" si="769"/>
        <v>610.02149874874601</v>
      </c>
      <c r="K1985" s="12">
        <f t="shared" si="777"/>
        <v>51011.986949137208</v>
      </c>
      <c r="M1985" s="13">
        <f>IF(P1985&gt;0,SQRT(Sum_Sq($AI$2,V_rtHz($AH$2)/(1+1/$A1985),V_rtHz($AH$2*$A1985)/(1+$A1985),$AN$2*$AH$2/(1+1/$A1985),$AM$2*SQRT(Sum_Sq(P1985,1/($X$2*N$8*(1+M$1017+P1985/O1985))))/SQRT(Sum_Sq($X$2*P1985*N$8,1)),                   $AQ$2*SQRT(Sum_Sq($AH$2/(1+1/$A1985)+P1985*( 1/(M$1017+1+P1985/O1985)-1)/(1+($X$2*P1985*N$8)^2), (P1985^2*N$8*$X$2+1/($X$2*N$8*(M$1017+1+P1985/O1985           )))/(1+($X$2*P1985*N$8)^2))),           V_rtHz(O1985)/($X$2*N$8*(O1985*M$1017+O1985+P1985)),V_rtHz(P1985)*SQRT(Sum_Sq(O1985*N$8*$X$2*M$1017,1))/($X$2*N$8*(O1985*M$1017+O1985+P1985))))/SQRT(Sum_Sq(1/(1+$A1985)+$AC$2/$I$2-1/(1+(1+P1985/O1985)/M$1017),$X$2/$I$2)),IF(P1986&lt;0,"A",M1986))</f>
        <v>6.0210390215343037E-6</v>
      </c>
      <c r="O1985" s="13">
        <f t="shared" si="770"/>
        <v>607.49883771485008</v>
      </c>
      <c r="P1985" s="12">
        <f t="shared" si="778"/>
        <v>161983.92926327643</v>
      </c>
      <c r="R1985" s="13">
        <f>IF(U1985&gt;0,SQRT(Sum_Sq($AI$2,V_rtHz($AH$2)/(1+1/$A1985),V_rtHz($AH$2*$A1985)/(1+$A1985),$AN$2*$AH$2/(1+1/$A1985),$AM$2*SQRT(Sum_Sq(U1985,1/($X$2*S$8*(1+R$1017+U1985/T1985))))/SQRT(Sum_Sq($X$2*U1985*S$8,1)),                   $AQ$2*SQRT(Sum_Sq($AH$2/(1+1/$A1985)+U1985*( 1/(R$1017+1+U1985/T1985)-1)/(1+($X$2*U1985*S$8)^2), (U1985^2*S$8*$X$2+1/($X$2*S$8*(R$1017+1+U1985/T1985           )))/(1+($X$2*U1985*S$8)^2))),           V_rtHz(T1985)/($X$2*S$8*(T1985*R$1017+T1985+U1985)),V_rtHz(U1985)*SQRT(Sum_Sq(T1985*S$8*$X$2*R$1017,1))/($X$2*S$8*(T1985*R$1017+T1985+U1985))))/SQRT(Sum_Sq(1/(1+$A1985)+$AC$2/$I$2-1/(1+(1+U1985/T1985)/R$1017),$X$2/$I$2)),IF(U1986&lt;0,"A",R1986))</f>
        <v>9.0258295460700304E-6</v>
      </c>
      <c r="T1985" s="13">
        <f t="shared" si="771"/>
        <v>606.70763055286568</v>
      </c>
      <c r="U1985" s="12">
        <f t="shared" si="779"/>
        <v>512906.17038238549</v>
      </c>
      <c r="X1985" s="13">
        <f>IF(AA1985&gt;0,SQRT(Sum_Sq($AI$2,V_rtHz($AH$2)/(1+1/$A1985),V_rtHz($AH$2*$A1985)/(1+$A1985),$AN$2*$AH$2/(1+1/$A1985),$AM$2*SQRT(Sum_Sq(AA1985,1/($X$2*Y$8*(1+X$1017+AA1985/Z1985))))/SQRT(Sum_Sq($X$2*AA1985*Y$8,1)),                   $AQ$2*SQRT(Sum_Sq($AH$2/(1+1/$A1985)+AA1985*( 1/(X$1017+1+AA1985/Z1985)-1)/(1+($X$2*AA1985*Y$8)^2), (AA1985^2*Y$8*$X$2+1/($X$2*Y$8*(X$1017+1+AA1985/Z1985           )))/(1+($X$2*AA1985*Y$8)^2))),           V_rtHz(Z1985)/($X$2*Y$8*(Z1985*X$1017+Z1985+AA1985)),V_rtHz(AA1985)*SQRT(Sum_Sq(Z1985*Y$8*$X$2*X$1017,1))/($X$2*Y$8*(Z1985*X$1017+Z1985+AA1985))))/SQRT(Sum_Sq(1/(1+$A1985)+$AC$2/$I$2-1/(1+(1+AA1985/Z1985)/X$1017),$X$2/$I$2)),IF(AA1986&lt;0,"A",X1986))</f>
        <v>1.4985851103454022E-5</v>
      </c>
      <c r="Z1985" s="13">
        <f t="shared" si="772"/>
        <v>606.45807531585717</v>
      </c>
      <c r="AA1985" s="12">
        <f t="shared" si="780"/>
        <v>1622619.1514503832</v>
      </c>
      <c r="AC1985" s="13">
        <f>IF(AF1985&gt;0,SQRT(Sum_Sq($AI$2,V_rtHz($AH$2)/(1+1/$A1985),V_rtHz($AH$2*$A1985)/(1+$A1985),$AN$2*$AH$2/(1+1/$A1985),$AM$2*SQRT(Sum_Sq(AF1985,1/($X$2*AD$8*(1+AC$1017+AF1985/AE1985))))/SQRT(Sum_Sq($X$2*AF1985*AD$8,1)),                   $AQ$2*SQRT(Sum_Sq($AH$2/(1+1/$A1985)+AF1985*( 1/(AC$1017+1+AF1985/AE1985)-1)/(1+($X$2*AF1985*AD$8)^2), (AF1985^2*AD$8*$X$2+1/($X$2*AD$8*(AC$1017+1+AF1985/AE1985           )))/(1+($X$2*AF1985*AD$8)^2))),           V_rtHz(AE1985)/($X$2*AD$8*(AE1985*AC$1017+AE1985+AF1985)),V_rtHz(AF1985)*SQRT(Sum_Sq(AE1985*AD$8*$X$2*AC$1017,1))/($X$2*AD$8*(AE1985*AC$1017+AE1985+AF1985))))/SQRT(Sum_Sq(1/(1+$A1985)+$AC$2/$I$2-1/(1+(1+AF1985/AE1985)/AC$1017),$X$2/$I$2)),IF(AF1986&lt;0,"A",AC1986))</f>
        <v>2.6027337911623785E-5</v>
      </c>
      <c r="AE1985" s="13">
        <f t="shared" si="773"/>
        <v>606.37922346432538</v>
      </c>
      <c r="AF1985" s="12">
        <f t="shared" si="781"/>
        <v>5131839.5368298646</v>
      </c>
      <c r="AG1985" s="13"/>
      <c r="AH1985" s="13">
        <f>IF(AK1985&gt;0,SQRT(Sum_Sq($AI$2,V_rtHz($AH$2)/(1+1/$A1985),V_rtHz($AH$2*$A1985)/(1+$A1985),$AN$2*$AH$2/(1+1/$A1985),$AM$2*SQRT(Sum_Sq(AK1985,1/($X$2*AI$8*(1+AH$1017+AK1985/AJ1985))))/SQRT(Sum_Sq($X$2*AK1985*AI$8,1)),                   $AQ$2*SQRT(Sum_Sq($AH$2/(1+1/$A1985)+AK1985*( 1/(AH$1017+1+AK1985/AJ1985)-1)/(1+($X$2*AK1985*AI$8)^2), (AK1985^2*AI$8*$X$2+1/($X$2*AI$8*(AH$1017+1+AK1985/AJ1985           )))/(1+($X$2*AK1985*AI$8)^2))),           V_rtHz(AJ1985)/($X$2*AI$8*(AJ1985*AH$1017+AJ1985+AK1985)),V_rtHz(AK1985)*SQRT(Sum_Sq(AJ1985*AI$8*$X$2*AH$1017,1))/($X$2*AI$8*(AJ1985*AH$1017+AJ1985+AK1985))))/SQRT(Sum_Sq(1/(1+$A1985)+$AC$2/$I$2-1/(1+(1+AK1985/AJ1985)/AH$1017),$X$2/$I$2)),IF(AK1986&lt;0,"A",AH1986))</f>
        <v>4.5956954694840867E-5</v>
      </c>
      <c r="AI1985" s="13"/>
      <c r="AJ1985" s="13">
        <f t="shared" si="774"/>
        <v>606.35429475751994</v>
      </c>
      <c r="AK1985" s="12">
        <f t="shared" si="782"/>
        <v>16228968.708018621</v>
      </c>
      <c r="AM1985" s="13">
        <f>IF(AP1985&gt;0,SQRT(Sum_Sq($AI$2,V_rtHz($AH$2)/(1+1/$A1985),V_rtHz($AH$2*$A1985)/(1+$A1985),$AN$2*$AH$2/(1+1/$A1985),$AM$2*SQRT(Sum_Sq(AP1985,1/($X$2*AN$8*(1+AM$1017+AP1985/AO1985))))/SQRT(Sum_Sq($X$2*AP1985*AN$8,1)),                   $AQ$2*SQRT(Sum_Sq($AH$2/(1+1/$A1985)+AP1985*( 1/(AM$1017+1+AP1985/AO1985)-1)/(1+($X$2*AP1985*AN$8)^2), (AP1985^2*AN$8*$X$2+1/($X$2*AN$8*(AM$1017+1+AP1985/AO1985           )))/(1+($X$2*AP1985*AN$8)^2))),           V_rtHz(AO1985)/($X$2*AN$8*(AO1985*AM$1017+AO1985+AP1985)),V_rtHz(AP1985)*SQRT(Sum_Sq(AO1985*AN$8*$X$2*AM$1017,1))/($X$2*AN$8*(AO1985*AM$1017+AO1985+AP1985))))/SQRT(Sum_Sq(1/(1+$A1985)+$AC$2/$I$2-1/(1+(1+AP1985/AO1985)/AM$1017),$X$2/$I$2)),IF(AP1986&lt;0,"A",AM1986))</f>
        <v>8.1697787170755242E-5</v>
      </c>
      <c r="AO1985" s="13">
        <f t="shared" si="775"/>
        <v>606.34641225186294</v>
      </c>
      <c r="AP1985" s="12">
        <f t="shared" si="783"/>
        <v>51321172.359700978</v>
      </c>
      <c r="AR1985" s="13">
        <f t="shared" si="784"/>
        <v>31506.815879885424</v>
      </c>
      <c r="AS1985" s="13">
        <f t="shared" si="785"/>
        <v>0.34465664218175279</v>
      </c>
      <c r="AV1985" s="13"/>
      <c r="AW1985" s="13">
        <f t="shared" si="786"/>
        <v>9963.3300000000036</v>
      </c>
      <c r="AX1985" s="13">
        <f t="shared" si="787"/>
        <v>1.089899999999993</v>
      </c>
      <c r="AZ1985" s="13"/>
      <c r="BA1985" s="13"/>
      <c r="BB1985" s="13">
        <f t="shared" si="788"/>
        <v>3150.681587988543</v>
      </c>
      <c r="BC1985" s="13">
        <f t="shared" si="789"/>
        <v>3.4465664218174807</v>
      </c>
      <c r="BD1985" s="13"/>
      <c r="BE1985" s="13"/>
      <c r="BG1985" s="13">
        <f t="shared" si="790"/>
        <v>996.3330000000002</v>
      </c>
      <c r="BH1985" s="13">
        <f t="shared" si="791"/>
        <v>10.89900000000015</v>
      </c>
      <c r="BI1985" s="13"/>
      <c r="BL1985" s="13">
        <f t="shared" si="792"/>
        <v>315.06815879885437</v>
      </c>
      <c r="BM1985" s="13">
        <f t="shared" si="793"/>
        <v>34.465664218175149</v>
      </c>
      <c r="BP1985" s="13"/>
      <c r="BQ1985" s="13">
        <f t="shared" si="794"/>
        <v>99.633299999999991</v>
      </c>
      <c r="BR1985" s="13">
        <f t="shared" si="795"/>
        <v>108.99000000000271</v>
      </c>
      <c r="BT1985" s="13"/>
      <c r="BU1985" s="13"/>
      <c r="BV1985" s="13">
        <f t="shared" si="796"/>
        <v>31.50681587988543</v>
      </c>
      <c r="BW1985" s="13">
        <f t="shared" si="797"/>
        <v>344.65664218175476</v>
      </c>
      <c r="CA1985" s="13">
        <f t="shared" si="798"/>
        <v>9.9633299999999991</v>
      </c>
      <c r="CB1985" s="13">
        <f t="shared" si="799"/>
        <v>1089.9000000000055</v>
      </c>
    </row>
    <row r="1986" spans="1:80" x14ac:dyDescent="0.3">
      <c r="A1986" s="13">
        <f t="shared" si="767"/>
        <v>6.7920363261718393</v>
      </c>
      <c r="C1986" s="13">
        <f>IF(F1986&gt;0,SQRT(Sum_Sq($AI$2,V_rtHz($AH$2)/(1+1/$A1986),V_rtHz($AH$2*$A1986)/(1+$A1986),$AN$2*$AH$2/(1+1/$A1986),$AM$2*SQRT(Sum_Sq(F1986,1/($X$2*D$8*(1+C$1017+F1986/E1986))))/SQRT(Sum_Sq($X$2*F1986*D$8,1)),                   $AQ$2*SQRT(Sum_Sq($AH$2/(1+1/$A1986)+F1986*( 1/(C$1017+1+F1986/E1986)-1)/(1+($X$2*F1986*D$8)^2), (F1986^2*D$8*$X$2+1/($X$2*D$8*(C$1017+1+F1986/E1986           )))/(1+($X$2*F1986*D$8)^2))),           V_rtHz(E1986)/($X$2*D$8*(E1986*C$1017+E1986+F1986)),V_rtHz(F1986)*SQRT(Sum_Sq(E1986*D$8*$X$2*C$1017,1))/($X$2*D$8*(E1986*C$1017+E1986+F1986))))/SQRT(Sum_Sq(1/(1+$A1986)+$AC$2/$I$2-1/(1+(1+F1986/E1986)/C$1017),$X$2/$I$2)),IF(F1987&lt;0,"A",C1987))</f>
        <v>4.3081747052806505E-6</v>
      </c>
      <c r="E1986" s="13">
        <f t="shared" si="768"/>
        <v>613.86605642109112</v>
      </c>
      <c r="F1986" s="12">
        <f t="shared" si="776"/>
        <v>16030.377918211923</v>
      </c>
      <c r="H1986" s="13">
        <f>IF(K1986&gt;0,SQRT(Sum_Sq($AI$2,V_rtHz($AH$2)/(1+1/$A1986),V_rtHz($AH$2*$A1986)/(1+$A1986),$AN$2*$AH$2/(1+1/$A1986),$AM$2*SQRT(Sum_Sq(K1986,1/($X$2*I$8*(1+H$1017+K1986/J1986))))/SQRT(Sum_Sq($X$2*K1986*I$8,1)),                   $AQ$2*SQRT(Sum_Sq($AH$2/(1+1/$A1986)+K1986*( 1/(H$1017+1+K1986/J1986)-1)/(1+($X$2*K1986*I$8)^2), (K1986^2*I$8*$X$2+1/($X$2*I$8*(H$1017+1+K1986/J1986           )))/(1+($X$2*K1986*I$8)^2))),           V_rtHz(J1986)/($X$2*I$8*(J1986*H$1017+J1986+K1986)),V_rtHz(K1986)*SQRT(Sum_Sq(J1986*I$8*$X$2*H$1017,1))/($X$2*I$8*(J1986*H$1017+J1986+K1986))))/SQRT(Sum_Sq(1/(1+$A1986)+$AC$2/$I$2-1/(1+(1+K1986/J1986)/H$1017),$X$2/$I$2)),IF(K1987&lt;0,"A",H1987))</f>
        <v>4.7757615232222491E-6</v>
      </c>
      <c r="J1986" s="13">
        <f t="shared" si="769"/>
        <v>605.84591785090288</v>
      </c>
      <c r="K1986" s="12">
        <f t="shared" si="777"/>
        <v>51363.569211210423</v>
      </c>
      <c r="M1986" s="13">
        <f>IF(P1986&gt;0,SQRT(Sum_Sq($AI$2,V_rtHz($AH$2)/(1+1/$A1986),V_rtHz($AH$2*$A1986)/(1+$A1986),$AN$2*$AH$2/(1+1/$A1986),$AM$2*SQRT(Sum_Sq(P1986,1/($X$2*N$8*(1+M$1017+P1986/O1986))))/SQRT(Sum_Sq($X$2*P1986*N$8,1)),                   $AQ$2*SQRT(Sum_Sq($AH$2/(1+1/$A1986)+P1986*( 1/(M$1017+1+P1986/O1986)-1)/(1+($X$2*P1986*N$8)^2), (P1986^2*N$8*$X$2+1/($X$2*N$8*(M$1017+1+P1986/O1986           )))/(1+($X$2*P1986*N$8)^2))),           V_rtHz(O1986)/($X$2*N$8*(O1986*M$1017+O1986+P1986)),V_rtHz(P1986)*SQRT(Sum_Sq(O1986*N$8*$X$2*M$1017,1))/($X$2*N$8*(O1986*M$1017+O1986+P1986))))/SQRT(Sum_Sq(1/(1+$A1986)+$AC$2/$I$2-1/(1+(1+P1986/O1986)/M$1017),$X$2/$I$2)),IF(P1987&lt;0,"A",M1987))</f>
        <v>6.1164387739236712E-6</v>
      </c>
      <c r="O1986" s="13">
        <f t="shared" si="770"/>
        <v>603.37479472001235</v>
      </c>
      <c r="P1986" s="12">
        <f t="shared" si="778"/>
        <v>163091.08304994478</v>
      </c>
      <c r="R1986" s="13">
        <f>IF(U1986&gt;0,SQRT(Sum_Sq($AI$2,V_rtHz($AH$2)/(1+1/$A1986),V_rtHz($AH$2*$A1986)/(1+$A1986),$AN$2*$AH$2/(1+1/$A1986),$AM$2*SQRT(Sum_Sq(U1986,1/($X$2*S$8*(1+R$1017+U1986/T1986))))/SQRT(Sum_Sq($X$2*U1986*S$8,1)),                   $AQ$2*SQRT(Sum_Sq($AH$2/(1+1/$A1986)+U1986*( 1/(R$1017+1+U1986/T1986)-1)/(1+($X$2*U1986*S$8)^2), (U1986^2*S$8*$X$2+1/($X$2*S$8*(R$1017+1+U1986/T1986           )))/(1+($X$2*U1986*S$8)^2))),           V_rtHz(T1986)/($X$2*S$8*(T1986*R$1017+T1986+U1986)),V_rtHz(U1986)*SQRT(Sum_Sq(T1986*S$8*$X$2*R$1017,1))/($X$2*S$8*(T1986*R$1017+T1986+U1986))))/SQRT(Sum_Sq(1/(1+$A1986)+$AC$2/$I$2-1/(1+(1+U1986/T1986)/R$1017),$X$2/$I$2)),IF(U1987&lt;0,"A",R1987))</f>
        <v>9.1623637039248226E-6</v>
      </c>
      <c r="T1986" s="13">
        <f t="shared" si="771"/>
        <v>602.59966448112391</v>
      </c>
      <c r="U1986" s="12">
        <f t="shared" si="779"/>
        <v>516402.6893320469</v>
      </c>
      <c r="X1986" s="13">
        <f>IF(AA1986&gt;0,SQRT(Sum_Sq($AI$2,V_rtHz($AH$2)/(1+1/$A1986),V_rtHz($AH$2*$A1986)/(1+$A1986),$AN$2*$AH$2/(1+1/$A1986),$AM$2*SQRT(Sum_Sq(AA1986,1/($X$2*Y$8*(1+X$1017+AA1986/Z1986))))/SQRT(Sum_Sq($X$2*AA1986*Y$8,1)),                   $AQ$2*SQRT(Sum_Sq($AH$2/(1+1/$A1986)+AA1986*( 1/(X$1017+1+AA1986/Z1986)-1)/(1+($X$2*AA1986*Y$8)^2), (AA1986^2*Y$8*$X$2+1/($X$2*Y$8*(X$1017+1+AA1986/Z1986           )))/(1+($X$2*AA1986*Y$8)^2))),           V_rtHz(Z1986)/($X$2*Y$8*(Z1986*X$1017+Z1986+AA1986)),V_rtHz(AA1986)*SQRT(Sum_Sq(Z1986*Y$8*$X$2*X$1017,1))/($X$2*Y$8*(Z1986*X$1017+Z1986+AA1986))))/SQRT(Sum_Sq(1/(1+$A1986)+$AC$2/$I$2-1/(1+(1+AA1986/Z1986)/X$1017),$X$2/$I$2)),IF(AA1987&lt;0,"A",X1987))</f>
        <v>1.5207024437939635E-5</v>
      </c>
      <c r="Z1986" s="13">
        <f t="shared" si="772"/>
        <v>602.35517143499089</v>
      </c>
      <c r="AA1986" s="12">
        <f t="shared" si="780"/>
        <v>1633671.5184414291</v>
      </c>
      <c r="AC1986" s="13">
        <f>IF(AF1986&gt;0,SQRT(Sum_Sq($AI$2,V_rtHz($AH$2)/(1+1/$A1986),V_rtHz($AH$2*$A1986)/(1+$A1986),$AN$2*$AH$2/(1+1/$A1986),$AM$2*SQRT(Sum_Sq(AF1986,1/($X$2*AD$8*(1+AC$1017+AF1986/AE1986))))/SQRT(Sum_Sq($X$2*AF1986*AD$8,1)),                   $AQ$2*SQRT(Sum_Sq($AH$2/(1+1/$A1986)+AF1986*( 1/(AC$1017+1+AF1986/AE1986)-1)/(1+($X$2*AF1986*AD$8)^2), (AF1986^2*AD$8*$X$2+1/($X$2*AD$8*(AC$1017+1+AF1986/AE1986           )))/(1+($X$2*AF1986*AD$8)^2))),           V_rtHz(AE1986)/($X$2*AD$8*(AE1986*AC$1017+AE1986+AF1986)),V_rtHz(AF1986)*SQRT(Sum_Sq(AE1986*AD$8*$X$2*AC$1017,1))/($X$2*AD$8*(AE1986*AC$1017+AE1986+AF1986))))/SQRT(Sum_Sq(1/(1+$A1986)+$AC$2/$I$2-1/(1+(1+AF1986/AE1986)/AC$1017),$X$2/$I$2)),IF(AF1987&lt;0,"A",AC1987))</f>
        <v>2.6407851517765949E-5</v>
      </c>
      <c r="AE1986" s="13">
        <f t="shared" si="773"/>
        <v>602.27791822029121</v>
      </c>
      <c r="AF1986" s="12">
        <f t="shared" si="781"/>
        <v>5166785.5970575679</v>
      </c>
      <c r="AG1986" s="13"/>
      <c r="AH1986" s="13">
        <f>IF(AK1986&gt;0,SQRT(Sum_Sq($AI$2,V_rtHz($AH$2)/(1+1/$A1986),V_rtHz($AH$2*$A1986)/(1+$A1986),$AN$2*$AH$2/(1+1/$A1986),$AM$2*SQRT(Sum_Sq(AK1986,1/($X$2*AI$8*(1+AH$1017+AK1986/AJ1986))))/SQRT(Sum_Sq($X$2*AK1986*AI$8,1)),                   $AQ$2*SQRT(Sum_Sq($AH$2/(1+1/$A1986)+AK1986*( 1/(AH$1017+1+AK1986/AJ1986)-1)/(1+($X$2*AK1986*AI$8)^2), (AK1986^2*AI$8*$X$2+1/($X$2*AI$8*(AH$1017+1+AK1986/AJ1986           )))/(1+($X$2*AK1986*AI$8)^2))),           V_rtHz(AJ1986)/($X$2*AI$8*(AJ1986*AH$1017+AJ1986+AK1986)),V_rtHz(AK1986)*SQRT(Sum_Sq(AJ1986*AI$8*$X$2*AH$1017,1))/($X$2*AI$8*(AJ1986*AH$1017+AJ1986+AK1986))))/SQRT(Sum_Sq(1/(1+$A1986)+$AC$2/$I$2-1/(1+(1+AK1986/AJ1986)/AH$1017),$X$2/$I$2)),IF(AK1987&lt;0,"A",AH1987))</f>
        <v>4.6626874881371237E-5</v>
      </c>
      <c r="AI1986" s="13"/>
      <c r="AJ1986" s="13">
        <f t="shared" si="774"/>
        <v>602.25349483028765</v>
      </c>
      <c r="AK1986" s="12">
        <f t="shared" si="782"/>
        <v>16339473.261779083</v>
      </c>
      <c r="AM1986" s="13">
        <f>IF(AP1986&gt;0,SQRT(Sum_Sq($AI$2,V_rtHz($AH$2)/(1+1/$A1986),V_rtHz($AH$2*$A1986)/(1+$A1986),$AN$2*$AH$2/(1+1/$A1986),$AM$2*SQRT(Sum_Sq(AP1986,1/($X$2*AN$8*(1+AM$1017+AP1986/AO1986))))/SQRT(Sum_Sq($X$2*AP1986*AN$8,1)),                   $AQ$2*SQRT(Sum_Sq($AH$2/(1+1/$A1986)+AP1986*( 1/(AM$1017+1+AP1986/AO1986)-1)/(1+($X$2*AP1986*AN$8)^2), (AP1986^2*AN$8*$X$2+1/($X$2*AN$8*(AM$1017+1+AP1986/AO1986           )))/(1+($X$2*AP1986*AN$8)^2))),           V_rtHz(AO1986)/($X$2*AN$8*(AO1986*AM$1017+AO1986+AP1986)),V_rtHz(AP1986)*SQRT(Sum_Sq(AO1986*AN$8*$X$2*AM$1017,1))/($X$2*AN$8*(AO1986*AM$1017+AO1986+AP1986))))/SQRT(Sum_Sq(1/(1+$A1986)+$AC$2/$I$2-1/(1+(1+AP1986/AO1986)/AM$1017),$X$2/$I$2)),IF(AP1987&lt;0,"A",AM1987))</f>
        <v>8.2888669793395711E-5</v>
      </c>
      <c r="AO1986" s="13">
        <f t="shared" si="775"/>
        <v>602.24577209818801</v>
      </c>
      <c r="AP1986" s="12">
        <f t="shared" si="783"/>
        <v>51670613.849972747</v>
      </c>
      <c r="AR1986" s="13">
        <f t="shared" si="784"/>
        <v>31506.815879885424</v>
      </c>
      <c r="AS1986" s="13">
        <f t="shared" si="785"/>
        <v>0.34465664218175279</v>
      </c>
      <c r="AV1986" s="13"/>
      <c r="AW1986" s="13">
        <f t="shared" si="786"/>
        <v>9963.3300000000036</v>
      </c>
      <c r="AX1986" s="13">
        <f t="shared" si="787"/>
        <v>1.089899999999993</v>
      </c>
      <c r="AZ1986" s="13"/>
      <c r="BA1986" s="13"/>
      <c r="BB1986" s="13">
        <f t="shared" si="788"/>
        <v>3150.681587988543</v>
      </c>
      <c r="BC1986" s="13">
        <f t="shared" si="789"/>
        <v>3.446566421817522</v>
      </c>
      <c r="BD1986" s="13"/>
      <c r="BE1986" s="13"/>
      <c r="BG1986" s="13">
        <f t="shared" si="790"/>
        <v>996.3330000000002</v>
      </c>
      <c r="BH1986" s="13">
        <f t="shared" si="791"/>
        <v>10.899000000000186</v>
      </c>
      <c r="BI1986" s="13"/>
      <c r="BL1986" s="13">
        <f t="shared" si="792"/>
        <v>315.06815879885437</v>
      </c>
      <c r="BM1986" s="13">
        <f t="shared" si="793"/>
        <v>34.465664218175498</v>
      </c>
      <c r="BP1986" s="13"/>
      <c r="BQ1986" s="13">
        <f t="shared" si="794"/>
        <v>99.633300000000006</v>
      </c>
      <c r="BR1986" s="13">
        <f t="shared" si="795"/>
        <v>108.99000000000012</v>
      </c>
      <c r="BT1986" s="13"/>
      <c r="BU1986" s="13"/>
      <c r="BV1986" s="13">
        <f t="shared" si="796"/>
        <v>31.50681587988543</v>
      </c>
      <c r="BW1986" s="13">
        <f t="shared" si="797"/>
        <v>344.65664218175692</v>
      </c>
      <c r="CA1986" s="13">
        <f t="shared" si="798"/>
        <v>9.9633299999999991</v>
      </c>
      <c r="CB1986" s="13">
        <f t="shared" si="799"/>
        <v>1089.9000000000001</v>
      </c>
    </row>
    <row r="1987" spans="1:80" x14ac:dyDescent="0.3">
      <c r="A1987" s="13">
        <f t="shared" si="767"/>
        <v>6.8865229634427587</v>
      </c>
      <c r="C1987" s="13">
        <f>IF(F1987&gt;0,SQRT(Sum_Sq($AI$2,V_rtHz($AH$2)/(1+1/$A1987),V_rtHz($AH$2*$A1987)/(1+$A1987),$AN$2*$AH$2/(1+1/$A1987),$AM$2*SQRT(Sum_Sq(F1987,1/($X$2*D$8*(1+C$1017+F1987/E1987))))/SQRT(Sum_Sq($X$2*F1987*D$8,1)),                   $AQ$2*SQRT(Sum_Sq($AH$2/(1+1/$A1987)+F1987*( 1/(C$1017+1+F1987/E1987)-1)/(1+($X$2*F1987*D$8)^2), (F1987^2*D$8*$X$2+1/($X$2*D$8*(C$1017+1+F1987/E1987           )))/(1+($X$2*F1987*D$8)^2))),           V_rtHz(E1987)/($X$2*D$8*(E1987*C$1017+E1987+F1987)),V_rtHz(F1987)*SQRT(Sum_Sq(E1987*D$8*$X$2*C$1017,1))/($X$2*D$8*(E1987*C$1017+E1987+F1987))))/SQRT(Sum_Sq(1/(1+$A1987)+$AC$2/$I$2-1/(1+(1+F1987/E1987)/C$1017),$X$2/$I$2)),IF(F1988&lt;0,"A",C1988))</f>
        <v>4.381767103538358E-6</v>
      </c>
      <c r="E1987" s="13">
        <f t="shared" si="768"/>
        <v>609.55254599286843</v>
      </c>
      <c r="F1987" s="12">
        <f t="shared" si="776"/>
        <v>16143.817198833625</v>
      </c>
      <c r="H1987" s="13">
        <f>IF(K1987&gt;0,SQRT(Sum_Sq($AI$2,V_rtHz($AH$2)/(1+1/$A1987),V_rtHz($AH$2*$A1987)/(1+$A1987),$AN$2*$AH$2/(1+1/$A1987),$AM$2*SQRT(Sum_Sq(K1987,1/($X$2*I$8*(1+H$1017+K1987/J1987))))/SQRT(Sum_Sq($X$2*K1987*I$8,1)),                   $AQ$2*SQRT(Sum_Sq($AH$2/(1+1/$A1987)+K1987*( 1/(H$1017+1+K1987/J1987)-1)/(1+($X$2*K1987*I$8)^2), (K1987^2*I$8*$X$2+1/($X$2*I$8*(H$1017+1+K1987/J1987           )))/(1+($X$2*K1987*I$8)^2))),           V_rtHz(J1987)/($X$2*I$8*(J1987*H$1017+J1987+K1987)),V_rtHz(K1987)*SQRT(Sum_Sq(J1987*I$8*$X$2*H$1017,1))/($X$2*I$8*(J1987*H$1017+J1987+K1987))))/SQRT(Sum_Sq(1/(1+$A1987)+$AC$2/$I$2-1/(1+(1+K1987/J1987)/H$1017),$X$2/$I$2)),IF(K1988&lt;0,"A",H1988))</f>
        <v>4.8554753973982054E-6</v>
      </c>
      <c r="J1987" s="13">
        <f t="shared" si="769"/>
        <v>601.6990956944129</v>
      </c>
      <c r="K1987" s="12">
        <f t="shared" si="777"/>
        <v>51717.559417221353</v>
      </c>
      <c r="M1987" s="13">
        <f>IF(P1987&gt;0,SQRT(Sum_Sq($AI$2,V_rtHz($AH$2)/(1+1/$A1987),V_rtHz($AH$2*$A1987)/(1+$A1987),$AN$2*$AH$2/(1+1/$A1987),$AM$2*SQRT(Sum_Sq(P1987,1/($X$2*N$8*(1+M$1017+P1987/O1987))))/SQRT(Sum_Sq($X$2*P1987*N$8,1)),                   $AQ$2*SQRT(Sum_Sq($AH$2/(1+1/$A1987)+P1987*( 1/(M$1017+1+P1987/O1987)-1)/(1+($X$2*P1987*N$8)^2), (P1987^2*N$8*$X$2+1/($X$2*N$8*(M$1017+1+P1987/O1987           )))/(1+($X$2*P1987*N$8)^2))),           V_rtHz(O1987)/($X$2*N$8*(O1987*M$1017+O1987+P1987)),V_rtHz(P1987)*SQRT(Sum_Sq(O1987*N$8*$X$2*M$1017,1))/($X$2*N$8*(O1987*M$1017+O1987+P1987))))/SQRT(Sum_Sq(1/(1+$A1987)+$AC$2/$I$2-1/(1+(1+P1987/O1987)/M$1017),$X$2/$I$2)),IF(P1988&lt;0,"A",M1988))</f>
        <v>6.2135651018709087E-6</v>
      </c>
      <c r="O1987" s="13">
        <f t="shared" si="770"/>
        <v>599.27845621985796</v>
      </c>
      <c r="P1987" s="12">
        <f t="shared" si="778"/>
        <v>164205.88415049404</v>
      </c>
      <c r="R1987" s="13">
        <f>IF(U1987&gt;0,SQRT(Sum_Sq($AI$2,V_rtHz($AH$2)/(1+1/$A1987),V_rtHz($AH$2*$A1987)/(1+$A1987),$AN$2*$AH$2/(1+1/$A1987),$AM$2*SQRT(Sum_Sq(U1987,1/($X$2*S$8*(1+R$1017+U1987/T1987))))/SQRT(Sum_Sq($X$2*U1987*S$8,1)),                   $AQ$2*SQRT(Sum_Sq($AH$2/(1+1/$A1987)+U1987*( 1/(R$1017+1+U1987/T1987)-1)/(1+($X$2*U1987*S$8)^2), (U1987^2*S$8*$X$2+1/($X$2*S$8*(R$1017+1+U1987/T1987           )))/(1+($X$2*U1987*S$8)^2))),           V_rtHz(T1987)/($X$2*S$8*(T1987*R$1017+T1987+U1987)),V_rtHz(U1987)*SQRT(Sum_Sq(T1987*S$8*$X$2*R$1017,1))/($X$2*S$8*(T1987*R$1017+T1987+U1987))))/SQRT(Sum_Sq(1/(1+$A1987)+$AC$2/$I$2-1/(1+(1+U1987/T1987)/R$1017),$X$2/$I$2)),IF(U1988&lt;0,"A",R1988))</f>
        <v>9.3012579784026253E-6</v>
      </c>
      <c r="T1987" s="13">
        <f t="shared" si="771"/>
        <v>598.51907699188757</v>
      </c>
      <c r="U1987" s="12">
        <f t="shared" si="779"/>
        <v>519923.42314739514</v>
      </c>
      <c r="X1987" s="13">
        <f>IF(AA1987&gt;0,SQRT(Sum_Sq($AI$2,V_rtHz($AH$2)/(1+1/$A1987),V_rtHz($AH$2*$A1987)/(1+$A1987),$AN$2*$AH$2/(1+1/$A1987),$AM$2*SQRT(Sum_Sq(AA1987,1/($X$2*Y$8*(1+X$1017+AA1987/Z1987))))/SQRT(Sum_Sq($X$2*AA1987*Y$8,1)),                   $AQ$2*SQRT(Sum_Sq($AH$2/(1+1/$A1987)+AA1987*( 1/(X$1017+1+AA1987/Z1987)-1)/(1+($X$2*AA1987*Y$8)^2), (AA1987^2*Y$8*$X$2+1/($X$2*Y$8*(X$1017+1+AA1987/Z1987           )))/(1+($X$2*AA1987*Y$8)^2))),           V_rtHz(Z1987)/($X$2*Y$8*(Z1987*X$1017+Z1987+AA1987)),V_rtHz(AA1987)*SQRT(Sum_Sq(Z1987*Y$8*$X$2*X$1017,1))/($X$2*Y$8*(Z1987*X$1017+Z1987+AA1987))))/SQRT(Sum_Sq(1/(1+$A1987)+$AC$2/$I$2-1/(1+(1+AA1987/Z1987)/X$1017),$X$2/$I$2)),IF(AA1988&lt;0,"A",X1988))</f>
        <v>1.543191635013137E-5</v>
      </c>
      <c r="Z1987" s="13">
        <f t="shared" si="772"/>
        <v>598.27954380699805</v>
      </c>
      <c r="AA1987" s="12">
        <f t="shared" si="780"/>
        <v>1644800.4912511243</v>
      </c>
      <c r="AC1987" s="13">
        <f>IF(AF1987&gt;0,SQRT(Sum_Sq($AI$2,V_rtHz($AH$2)/(1+1/$A1987),V_rtHz($AH$2*$A1987)/(1+$A1987),$AN$2*$AH$2/(1+1/$A1987),$AM$2*SQRT(Sum_Sq(AF1987,1/($X$2*AD$8*(1+AC$1017+AF1987/AE1987))))/SQRT(Sum_Sq($X$2*AF1987*AD$8,1)),                   $AQ$2*SQRT(Sum_Sq($AH$2/(1+1/$A1987)+AF1987*( 1/(AC$1017+1+AF1987/AE1987)-1)/(1+($X$2*AF1987*AD$8)^2), (AF1987^2*AD$8*$X$2+1/($X$2*AD$8*(AC$1017+1+AF1987/AE1987           )))/(1+($X$2*AF1987*AD$8)^2))),           V_rtHz(AE1987)/($X$2*AD$8*(AE1987*AC$1017+AE1987+AF1987)),V_rtHz(AF1987)*SQRT(Sum_Sq(AE1987*AD$8*$X$2*AC$1017,1))/($X$2*AD$8*(AE1987*AC$1017+AE1987+AF1987))))/SQRT(Sum_Sq(1/(1+$A1987)+$AC$2/$I$2-1/(1+(1+AF1987/AE1987)/AC$1017),$X$2/$I$2)),IF(AF1988&lt;0,"A",AC1988))</f>
        <v>2.679469057050211E-5</v>
      </c>
      <c r="AE1987" s="13">
        <f t="shared" si="773"/>
        <v>598.20385694250535</v>
      </c>
      <c r="AF1987" s="12">
        <f t="shared" si="781"/>
        <v>5201973.937766673</v>
      </c>
      <c r="AG1987" s="13"/>
      <c r="AH1987" s="13">
        <f>IF(AK1987&gt;0,SQRT(Sum_Sq($AI$2,V_rtHz($AH$2)/(1+1/$A1987),V_rtHz($AH$2*$A1987)/(1+$A1987),$AN$2*$AH$2/(1+1/$A1987),$AM$2*SQRT(Sum_Sq(AK1987,1/($X$2*AI$8*(1+AH$1017+AK1987/AJ1987))))/SQRT(Sum_Sq($X$2*AK1987*AI$8,1)),                   $AQ$2*SQRT(Sum_Sq($AH$2/(1+1/$A1987)+AK1987*( 1/(AH$1017+1+AK1987/AJ1987)-1)/(1+($X$2*AK1987*AI$8)^2), (AK1987^2*AI$8*$X$2+1/($X$2*AI$8*(AH$1017+1+AK1987/AJ1987           )))/(1+($X$2*AK1987*AI$8)^2))),           V_rtHz(AJ1987)/($X$2*AI$8*(AJ1987*AH$1017+AJ1987+AK1987)),V_rtHz(AK1987)*SQRT(Sum_Sq(AJ1987*AI$8*$X$2*AH$1017,1))/($X$2*AI$8*(AJ1987*AH$1017+AJ1987+AK1987))))/SQRT(Sum_Sq(1/(1+$A1987)+$AC$2/$I$2-1/(1+(1+AK1987/AJ1987)/AH$1017),$X$2/$I$2)),IF(AK1988&lt;0,"A",AH1988))</f>
        <v>4.7307891518312779E-5</v>
      </c>
      <c r="AI1987" s="13"/>
      <c r="AJ1987" s="13">
        <f t="shared" si="774"/>
        <v>598.17992866664656</v>
      </c>
      <c r="AK1987" s="12">
        <f t="shared" si="782"/>
        <v>16450744.0052814</v>
      </c>
      <c r="AM1987" s="13">
        <f>IF(AP1987&gt;0,SQRT(Sum_Sq($AI$2,V_rtHz($AH$2)/(1+1/$A1987),V_rtHz($AH$2*$A1987)/(1+$A1987),$AN$2*$AH$2/(1+1/$A1987),$AM$2*SQRT(Sum_Sq(AP1987,1/($X$2*AN$8*(1+AM$1017+AP1987/AO1987))))/SQRT(Sum_Sq($X$2*AP1987*AN$8,1)),                   $AQ$2*SQRT(Sum_Sq($AH$2/(1+1/$A1987)+AP1987*( 1/(AM$1017+1+AP1987/AO1987)-1)/(1+($X$2*AP1987*AN$8)^2), (AP1987^2*AN$8*$X$2+1/($X$2*AN$8*(AM$1017+1+AP1987/AO1987           )))/(1+($X$2*AP1987*AN$8)^2))),           V_rtHz(AO1987)/($X$2*AN$8*(AO1987*AM$1017+AO1987+AP1987)),V_rtHz(AP1987)*SQRT(Sum_Sq(AO1987*AN$8*$X$2*AM$1017,1))/($X$2*AN$8*(AO1987*AM$1017+AO1987+AP1987))))/SQRT(Sum_Sq(1/(1+$A1987)+$AC$2/$I$2-1/(1+(1+AP1987/AO1987)/AM$1017),$X$2/$I$2)),IF(AP1988&lt;0,"A",AM1988))</f>
        <v>8.409927627405929E-5</v>
      </c>
      <c r="AO1987" s="13">
        <f t="shared" si="775"/>
        <v>598.17236248246775</v>
      </c>
      <c r="AP1987" s="12">
        <f t="shared" si="783"/>
        <v>52022478.276528932</v>
      </c>
      <c r="AR1987" s="13">
        <f t="shared" si="784"/>
        <v>31506.815879885424</v>
      </c>
      <c r="AS1987" s="13">
        <f t="shared" si="785"/>
        <v>0.34465664218175385</v>
      </c>
      <c r="AV1987" s="13"/>
      <c r="AW1987" s="13">
        <f t="shared" si="786"/>
        <v>9963.3300000000036</v>
      </c>
      <c r="AX1987" s="13">
        <f t="shared" si="787"/>
        <v>1.089899999999993</v>
      </c>
      <c r="AZ1987" s="13"/>
      <c r="BA1987" s="13"/>
      <c r="BB1987" s="13">
        <f t="shared" si="788"/>
        <v>3150.681587988543</v>
      </c>
      <c r="BC1987" s="13">
        <f t="shared" si="789"/>
        <v>3.4465664218175083</v>
      </c>
      <c r="BD1987" s="13"/>
      <c r="BE1987" s="13"/>
      <c r="BG1987" s="13">
        <f t="shared" si="790"/>
        <v>996.3330000000002</v>
      </c>
      <c r="BH1987" s="13">
        <f t="shared" si="791"/>
        <v>10.899000000000047</v>
      </c>
      <c r="BI1987" s="13"/>
      <c r="BL1987" s="13">
        <f t="shared" si="792"/>
        <v>315.06815879885437</v>
      </c>
      <c r="BM1987" s="13">
        <f t="shared" si="793"/>
        <v>34.465664218175149</v>
      </c>
      <c r="BP1987" s="13"/>
      <c r="BQ1987" s="13">
        <f t="shared" si="794"/>
        <v>99.633300000000006</v>
      </c>
      <c r="BR1987" s="13">
        <f t="shared" si="795"/>
        <v>108.99000000000142</v>
      </c>
      <c r="BT1987" s="13"/>
      <c r="BU1987" s="13"/>
      <c r="BV1987" s="13">
        <f t="shared" si="796"/>
        <v>31.50681587988543</v>
      </c>
      <c r="BW1987" s="13">
        <f t="shared" si="797"/>
        <v>344.65664218175584</v>
      </c>
      <c r="CA1987" s="13">
        <f t="shared" si="798"/>
        <v>9.9633299999999991</v>
      </c>
      <c r="CB1987" s="13">
        <f t="shared" si="799"/>
        <v>1089.9000000000217</v>
      </c>
    </row>
    <row r="1988" spans="1:80" x14ac:dyDescent="0.3">
      <c r="A1988" s="13">
        <f t="shared" si="767"/>
        <v>6.982324040771716</v>
      </c>
      <c r="C1988" s="13">
        <f>IF(F1988&gt;0,SQRT(Sum_Sq($AI$2,V_rtHz($AH$2)/(1+1/$A1988),V_rtHz($AH$2*$A1988)/(1+$A1988),$AN$2*$AH$2/(1+1/$A1988),$AM$2*SQRT(Sum_Sq(F1988,1/($X$2*D$8*(1+C$1017+F1988/E1988))))/SQRT(Sum_Sq($X$2*F1988*D$8,1)),                   $AQ$2*SQRT(Sum_Sq($AH$2/(1+1/$A1988)+F1988*( 1/(C$1017+1+F1988/E1988)-1)/(1+($X$2*F1988*D$8)^2), (F1988^2*D$8*$X$2+1/($X$2*D$8*(C$1017+1+F1988/E1988           )))/(1+($X$2*F1988*D$8)^2))),           V_rtHz(E1988)/($X$2*D$8*(E1988*C$1017+E1988+F1988)),V_rtHz(F1988)*SQRT(Sum_Sq(E1988*D$8*$X$2*C$1017,1))/($X$2*D$8*(E1988*C$1017+E1988+F1988))))/SQRT(Sum_Sq(1/(1+$A1988)+$AC$2/$I$2-1/(1+(1+F1988/E1988)/C$1017),$X$2/$I$2)),IF(F1989&lt;0,"A",C1989))</f>
        <v>4.4567791762147136E-6</v>
      </c>
      <c r="E1988" s="13">
        <f t="shared" si="768"/>
        <v>605.27109700168648</v>
      </c>
      <c r="F1988" s="12">
        <f t="shared" si="776"/>
        <v>16258.012193774179</v>
      </c>
      <c r="H1988" s="13">
        <f>IF(K1988&gt;0,SQRT(Sum_Sq($AI$2,V_rtHz($AH$2)/(1+1/$A1988),V_rtHz($AH$2*$A1988)/(1+$A1988),$AN$2*$AH$2/(1+1/$A1988),$AM$2*SQRT(Sum_Sq(K1988,1/($X$2*I$8*(1+H$1017+K1988/J1988))))/SQRT(Sum_Sq($X$2*K1988*I$8,1)),                   $AQ$2*SQRT(Sum_Sq($AH$2/(1+1/$A1988)+K1988*( 1/(H$1017+1+K1988/J1988)-1)/(1+($X$2*K1988*I$8)^2), (K1988^2*I$8*$X$2+1/($X$2*I$8*(H$1017+1+K1988/J1988           )))/(1+($X$2*K1988*I$8)^2))),           V_rtHz(J1988)/($X$2*I$8*(J1988*H$1017+J1988+K1988)),V_rtHz(K1988)*SQRT(Sum_Sq(J1988*I$8*$X$2*H$1017,1))/($X$2*I$8*(J1988*H$1017+J1988+K1988))))/SQRT(Sum_Sq(1/(1+$A1988)+$AC$2/$I$2-1/(1+(1+K1988/J1988)/H$1017),$X$2/$I$2)),IF(K1989&lt;0,"A",H1989))</f>
        <v>4.9366942095769473E-6</v>
      </c>
      <c r="J1988" s="13">
        <f t="shared" si="769"/>
        <v>597.58082712435498</v>
      </c>
      <c r="K1988" s="12">
        <f t="shared" si="777"/>
        <v>52073.974465697676</v>
      </c>
      <c r="M1988" s="13">
        <f>IF(P1988&gt;0,SQRT(Sum_Sq($AI$2,V_rtHz($AH$2)/(1+1/$A1988),V_rtHz($AH$2*$A1988)/(1+$A1988),$AN$2*$AH$2/(1+1/$A1988),$AM$2*SQRT(Sum_Sq(P1988,1/($X$2*N$8*(1+M$1017+P1988/O1988))))/SQRT(Sum_Sq($X$2*P1988*N$8,1)),                   $AQ$2*SQRT(Sum_Sq($AH$2/(1+1/$A1988)+P1988*( 1/(M$1017+1+P1988/O1988)-1)/(1+($X$2*P1988*N$8)^2), (P1988^2*N$8*$X$2+1/($X$2*N$8*(M$1017+1+P1988/O1988           )))/(1+($X$2*P1988*N$8)^2))),           V_rtHz(O1988)/($X$2*N$8*(O1988*M$1017+O1988+P1988)),V_rtHz(P1988)*SQRT(Sum_Sq(O1988*N$8*$X$2*M$1017,1))/($X$2*N$8*(O1988*M$1017+O1988+P1988))))/SQRT(Sum_Sq(1/(1+$A1988)+$AC$2/$I$2-1/(1+(1+P1988/O1988)/M$1017),$X$2/$I$2)),IF(P1989&lt;0,"A",M1989))</f>
        <v>6.3124494144452757E-6</v>
      </c>
      <c r="O1988" s="13">
        <f t="shared" si="770"/>
        <v>595.2096386974938</v>
      </c>
      <c r="P1988" s="12">
        <f t="shared" si="778"/>
        <v>165328.38576214286</v>
      </c>
      <c r="R1988" s="13">
        <f>IF(U1988&gt;0,SQRT(Sum_Sq($AI$2,V_rtHz($AH$2)/(1+1/$A1988),V_rtHz($AH$2*$A1988)/(1+$A1988),$AN$2*$AH$2/(1+1/$A1988),$AM$2*SQRT(Sum_Sq(U1988,1/($X$2*S$8*(1+R$1017+U1988/T1988))))/SQRT(Sum_Sq($X$2*U1988*S$8,1)),                   $AQ$2*SQRT(Sum_Sq($AH$2/(1+1/$A1988)+U1988*( 1/(R$1017+1+U1988/T1988)-1)/(1+($X$2*U1988*S$8)^2), (U1988^2*S$8*$X$2+1/($X$2*S$8*(R$1017+1+U1988/T1988           )))/(1+($X$2*U1988*S$8)^2))),           V_rtHz(T1988)/($X$2*S$8*(T1988*R$1017+T1988+U1988)),V_rtHz(U1988)*SQRT(Sum_Sq(T1988*S$8*$X$2*R$1017,1))/($X$2*S$8*(T1988*R$1017+T1988+U1988))))/SQRT(Sum_Sq(1/(1+$A1988)+$AC$2/$I$2-1/(1+(1+U1988/T1988)/R$1017),$X$2/$I$2)),IF(U1989&lt;0,"A",R1989))</f>
        <v>9.4425529750811511E-6</v>
      </c>
      <c r="T1988" s="13">
        <f t="shared" si="771"/>
        <v>594.4656911578777</v>
      </c>
      <c r="U1988" s="12">
        <f t="shared" si="779"/>
        <v>523468.53982864675</v>
      </c>
      <c r="X1988" s="13">
        <f>IF(AA1988&gt;0,SQRT(Sum_Sq($AI$2,V_rtHz($AH$2)/(1+1/$A1988),V_rtHz($AH$2*$A1988)/(1+$A1988),$AN$2*$AH$2/(1+1/$A1988),$AM$2*SQRT(Sum_Sq(AA1988,1/($X$2*Y$8*(1+X$1017+AA1988/Z1988))))/SQRT(Sum_Sq($X$2*AA1988*Y$8,1)),                   $AQ$2*SQRT(Sum_Sq($AH$2/(1+1/$A1988)+AA1988*( 1/(X$1017+1+AA1988/Z1988)-1)/(1+($X$2*AA1988*Y$8)^2), (AA1988^2*Y$8*$X$2+1/($X$2*Y$8*(X$1017+1+AA1988/Z1988           )))/(1+($X$2*AA1988*Y$8)^2))),           V_rtHz(Z1988)/($X$2*Y$8*(Z1988*X$1017+Z1988+AA1988)),V_rtHz(AA1988)*SQRT(Sum_Sq(Z1988*Y$8*$X$2*X$1017,1))/($X$2*Y$8*(Z1988*X$1017+Z1988+AA1988))))/SQRT(Sum_Sq(1/(1+$A1988)+$AC$2/$I$2-1/(1+(1+AA1988/Z1988)/X$1017),$X$2/$I$2)),IF(AA1989&lt;0,"A",X1989))</f>
        <v>1.5660588384594135E-5</v>
      </c>
      <c r="Z1988" s="13">
        <f t="shared" si="772"/>
        <v>594.23101756379083</v>
      </c>
      <c r="AA1988" s="12">
        <f t="shared" si="780"/>
        <v>1656006.600923707</v>
      </c>
      <c r="AC1988" s="13">
        <f>IF(AF1988&gt;0,SQRT(Sum_Sq($AI$2,V_rtHz($AH$2)/(1+1/$A1988),V_rtHz($AH$2*$A1988)/(1+$A1988),$AN$2*$AH$2/(1+1/$A1988),$AM$2*SQRT(Sum_Sq(AF1988,1/($X$2*AD$8*(1+AC$1017+AF1988/AE1988))))/SQRT(Sum_Sq($X$2*AF1988*AD$8,1)),                   $AQ$2*SQRT(Sum_Sq($AH$2/(1+1/$A1988)+AF1988*( 1/(AC$1017+1+AF1988/AE1988)-1)/(1+($X$2*AF1988*AD$8)^2), (AF1988^2*AD$8*$X$2+1/($X$2*AD$8*(AC$1017+1+AF1988/AE1988           )))/(1+($X$2*AF1988*AD$8)^2))),           V_rtHz(AE1988)/($X$2*AD$8*(AE1988*AC$1017+AE1988+AF1988)),V_rtHz(AF1988)*SQRT(Sum_Sq(AE1988*AD$8*$X$2*AC$1017,1))/($X$2*AD$8*(AE1988*AC$1017+AE1988+AF1988))))/SQRT(Sum_Sq(1/(1+$A1988)+$AC$2/$I$2-1/(1+(1+AF1988/AE1988)/AC$1017),$X$2/$I$2)),IF(AF1989&lt;0,"A",AC1989))</f>
        <v>2.7187957989566651E-5</v>
      </c>
      <c r="AE1988" s="13">
        <f t="shared" si="773"/>
        <v>594.1568654116104</v>
      </c>
      <c r="AF1988" s="12">
        <f t="shared" si="781"/>
        <v>5237406.2380490135</v>
      </c>
      <c r="AG1988" s="13"/>
      <c r="AH1988" s="13">
        <f>IF(AK1988&gt;0,SQRT(Sum_Sq($AI$2,V_rtHz($AH$2)/(1+1/$A1988),V_rtHz($AH$2*$A1988)/(1+$A1988),$AN$2*$AH$2/(1+1/$A1988),$AM$2*SQRT(Sum_Sq(AK1988,1/($X$2*AI$8*(1+AH$1017+AK1988/AJ1988))))/SQRT(Sum_Sq($X$2*AK1988*AI$8,1)),                   $AQ$2*SQRT(Sum_Sq($AH$2/(1+1/$A1988)+AK1988*( 1/(AH$1017+1+AK1988/AJ1988)-1)/(1+($X$2*AK1988*AI$8)^2), (AK1988^2*AI$8*$X$2+1/($X$2*AI$8*(AH$1017+1+AK1988/AJ1988           )))/(1+($X$2*AK1988*AI$8)^2))),           V_rtHz(AJ1988)/($X$2*AI$8*(AJ1988*AH$1017+AJ1988+AK1988)),V_rtHz(AK1988)*SQRT(Sum_Sq(AJ1988*AI$8*$X$2*AH$1017,1))/($X$2*AI$8*(AJ1988*AH$1017+AJ1988+AK1988))))/SQRT(Sum_Sq(1/(1+$A1988)+$AC$2/$I$2-1/(1+(1+AK1988/AJ1988)/AH$1017),$X$2/$I$2)),IF(AK1989&lt;0,"A",AH1989))</f>
        <v>4.8000184152423068E-5</v>
      </c>
      <c r="AI1988" s="13"/>
      <c r="AJ1988" s="13">
        <f t="shared" si="774"/>
        <v>594.13342225214296</v>
      </c>
      <c r="AK1988" s="12">
        <f t="shared" si="782"/>
        <v>16562786.248063153</v>
      </c>
      <c r="AM1988" s="13">
        <f>IF(AP1988&gt;0,SQRT(Sum_Sq($AI$2,V_rtHz($AH$2)/(1+1/$A1988),V_rtHz($AH$2*$A1988)/(1+$A1988),$AN$2*$AH$2/(1+1/$A1988),$AM$2*SQRT(Sum_Sq(AP1988,1/($X$2*AN$8*(1+AM$1017+AP1988/AO1988))))/SQRT(Sum_Sq($X$2*AP1988*AN$8,1)),                   $AQ$2*SQRT(Sum_Sq($AH$2/(1+1/$A1988)+AP1988*( 1/(AM$1017+1+AP1988/AO1988)-1)/(1+($X$2*AP1988*AN$8)^2), (AP1988^2*AN$8*$X$2+1/($X$2*AN$8*(AM$1017+1+AP1988/AO1988           )))/(1+($X$2*AP1988*AN$8)^2))),           V_rtHz(AO1988)/($X$2*AN$8*(AO1988*AM$1017+AO1988+AP1988)),V_rtHz(AP1988)*SQRT(Sum_Sq(AO1988*AN$8*$X$2*AM$1017,1))/($X$2*AN$8*(AO1988*AM$1017+AO1988+AP1988))))/SQRT(Sum_Sq(1/(1+$A1988)+$AC$2/$I$2-1/(1+(1+AP1988/AO1988)/AM$1017),$X$2/$I$2)),IF(AP1989&lt;0,"A",AM1989))</f>
        <v>8.5329925710282134E-5</v>
      </c>
      <c r="AO1988" s="13">
        <f t="shared" si="775"/>
        <v>594.12600945501981</v>
      </c>
      <c r="AP1988" s="12">
        <f t="shared" si="783"/>
        <v>52376782.429384761</v>
      </c>
      <c r="AR1988" s="13">
        <f t="shared" si="784"/>
        <v>31506.815879885431</v>
      </c>
      <c r="AS1988" s="13">
        <f t="shared" si="785"/>
        <v>0.34465664218175168</v>
      </c>
      <c r="AV1988" s="13"/>
      <c r="AW1988" s="13">
        <f t="shared" si="786"/>
        <v>9963.3300000000036</v>
      </c>
      <c r="AX1988" s="13">
        <f t="shared" si="787"/>
        <v>1.0898999999999985</v>
      </c>
      <c r="AZ1988" s="13"/>
      <c r="BA1988" s="13"/>
      <c r="BB1988" s="13">
        <f t="shared" si="788"/>
        <v>3150.6815879885426</v>
      </c>
      <c r="BC1988" s="13">
        <f t="shared" si="789"/>
        <v>3.4465664218175358</v>
      </c>
      <c r="BD1988" s="13"/>
      <c r="BE1988" s="13"/>
      <c r="BG1988" s="13">
        <f t="shared" si="790"/>
        <v>996.3330000000002</v>
      </c>
      <c r="BH1988" s="13">
        <f t="shared" si="791"/>
        <v>10.89900000000015</v>
      </c>
      <c r="BI1988" s="13"/>
      <c r="BL1988" s="13">
        <f t="shared" si="792"/>
        <v>315.06815879885437</v>
      </c>
      <c r="BM1988" s="13">
        <f t="shared" si="793"/>
        <v>34.465664218175327</v>
      </c>
      <c r="BP1988" s="13"/>
      <c r="BQ1988" s="13">
        <f t="shared" si="794"/>
        <v>99.633300000000006</v>
      </c>
      <c r="BR1988" s="13">
        <f t="shared" si="795"/>
        <v>108.99000000000012</v>
      </c>
      <c r="BT1988" s="13"/>
      <c r="BU1988" s="13"/>
      <c r="BV1988" s="13">
        <f t="shared" si="796"/>
        <v>31.50681587988543</v>
      </c>
      <c r="BW1988" s="13">
        <f t="shared" si="797"/>
        <v>344.65664218175584</v>
      </c>
      <c r="CA1988" s="13">
        <f t="shared" si="798"/>
        <v>9.9633299999999991</v>
      </c>
      <c r="CB1988" s="13">
        <f t="shared" si="799"/>
        <v>1089.9000000000165</v>
      </c>
    </row>
    <row r="1989" spans="1:80" x14ac:dyDescent="0.3">
      <c r="A1989" s="13">
        <f t="shared" si="767"/>
        <v>7.0794578438413742</v>
      </c>
      <c r="C1989" s="13">
        <f>IF(F1989&gt;0,SQRT(Sum_Sq($AI$2,V_rtHz($AH$2)/(1+1/$A1989),V_rtHz($AH$2*$A1989)/(1+$A1989),$AN$2*$AH$2/(1+1/$A1989),$AM$2*SQRT(Sum_Sq(F1989,1/($X$2*D$8*(1+C$1017+F1989/E1989))))/SQRT(Sum_Sq($X$2*F1989*D$8,1)),                   $AQ$2*SQRT(Sum_Sq($AH$2/(1+1/$A1989)+F1989*( 1/(C$1017+1+F1989/E1989)-1)/(1+($X$2*F1989*D$8)^2), (F1989^2*D$8*$X$2+1/($X$2*D$8*(C$1017+1+F1989/E1989           )))/(1+($X$2*F1989*D$8)^2))),           V_rtHz(E1989)/($X$2*D$8*(E1989*C$1017+E1989+F1989)),V_rtHz(F1989)*SQRT(Sum_Sq(E1989*D$8*$X$2*C$1017,1))/($X$2*D$8*(E1989*C$1017+E1989+F1989))))/SQRT(Sum_Sq(1/(1+$A1989)+$AC$2/$I$2-1/(1+(1+F1989/E1989)/C$1017),$X$2/$I$2)),IF(F1990&lt;0,"A",C1990))</f>
        <v>4.533238328205991E-6</v>
      </c>
      <c r="E1989" s="13">
        <f t="shared" si="768"/>
        <v>601.02143053043676</v>
      </c>
      <c r="F1989" s="12">
        <f t="shared" si="776"/>
        <v>16372.968376364999</v>
      </c>
      <c r="H1989" s="13">
        <f>IF(K1989&gt;0,SQRT(Sum_Sq($AI$2,V_rtHz($AH$2)/(1+1/$A1989),V_rtHz($AH$2*$A1989)/(1+$A1989),$AN$2*$AH$2/(1+1/$A1989),$AM$2*SQRT(Sum_Sq(K1989,1/($X$2*I$8*(1+H$1017+K1989/J1989))))/SQRT(Sum_Sq($X$2*K1989*I$8,1)),                   $AQ$2*SQRT(Sum_Sq($AH$2/(1+1/$A1989)+K1989*( 1/(H$1017+1+K1989/J1989)-1)/(1+($X$2*K1989*I$8)^2), (K1989^2*I$8*$X$2+1/($X$2*I$8*(H$1017+1+K1989/J1989           )))/(1+($X$2*K1989*I$8)^2))),           V_rtHz(J1989)/($X$2*I$8*(J1989*H$1017+J1989+K1989)),V_rtHz(K1989)*SQRT(Sum_Sq(J1989*I$8*$X$2*H$1017,1))/($X$2*I$8*(J1989*H$1017+J1989+K1989))))/SQRT(Sum_Sq(1/(1+$A1989)+$AC$2/$I$2-1/(1+(1+K1989/J1989)/H$1017),$X$2/$I$2)),IF(K1990&lt;0,"A",H1990))</f>
        <v>5.0194465012316921E-6</v>
      </c>
      <c r="J1989" s="13">
        <f t="shared" si="769"/>
        <v>593.49090864160507</v>
      </c>
      <c r="K1989" s="12">
        <f t="shared" si="777"/>
        <v>52432.831370725871</v>
      </c>
      <c r="M1989" s="13">
        <f>IF(P1989&gt;0,SQRT(Sum_Sq($AI$2,V_rtHz($AH$2)/(1+1/$A1989),V_rtHz($AH$2*$A1989)/(1+$A1989),$AN$2*$AH$2/(1+1/$A1989),$AM$2*SQRT(Sum_Sq(P1989,1/($X$2*N$8*(1+M$1017+P1989/O1989))))/SQRT(Sum_Sq($X$2*P1989*N$8,1)),                   $AQ$2*SQRT(Sum_Sq($AH$2/(1+1/$A1989)+P1989*( 1/(M$1017+1+P1989/O1989)-1)/(1+($X$2*P1989*N$8)^2), (P1989^2*N$8*$X$2+1/($X$2*N$8*(M$1017+1+P1989/O1989           )))/(1+($X$2*P1989*N$8)^2))),           V_rtHz(O1989)/($X$2*N$8*(O1989*M$1017+O1989+P1989)),V_rtHz(P1989)*SQRT(Sum_Sq(O1989*N$8*$X$2*M$1017,1))/($X$2*N$8*(O1989*M$1017+O1989+P1989))))/SQRT(Sum_Sq(1/(1+$A1989)+$AC$2/$I$2-1/(1+(1+P1989/O1989)/M$1017),$X$2/$I$2)),IF(P1990&lt;0,"A",M1990))</f>
        <v>6.4131236552028081E-6</v>
      </c>
      <c r="O1989" s="13">
        <f t="shared" si="770"/>
        <v>591.16815984449136</v>
      </c>
      <c r="P1989" s="12">
        <f t="shared" si="778"/>
        <v>166458.64144951696</v>
      </c>
      <c r="R1989" s="13">
        <f>IF(U1989&gt;0,SQRT(Sum_Sq($AI$2,V_rtHz($AH$2)/(1+1/$A1989),V_rtHz($AH$2*$A1989)/(1+$A1989),$AN$2*$AH$2/(1+1/$A1989),$AM$2*SQRT(Sum_Sq(U1989,1/($X$2*S$8*(1+R$1017+U1989/T1989))))/SQRT(Sum_Sq($X$2*U1989*S$8,1)),                   $AQ$2*SQRT(Sum_Sq($AH$2/(1+1/$A1989)+U1989*( 1/(R$1017+1+U1989/T1989)-1)/(1+($X$2*U1989*S$8)^2), (U1989^2*S$8*$X$2+1/($X$2*S$8*(R$1017+1+U1989/T1989           )))/(1+($X$2*U1989*S$8)^2))),           V_rtHz(T1989)/($X$2*S$8*(T1989*R$1017+T1989+U1989)),V_rtHz(U1989)*SQRT(Sum_Sq(T1989*S$8*$X$2*R$1017,1))/($X$2*S$8*(T1989*R$1017+T1989+U1989))))/SQRT(Sum_Sq(1/(1+$A1989)+$AC$2/$I$2-1/(1+(1+U1989/T1989)/R$1017),$X$2/$I$2)),IF(U1990&lt;0,"A",R1990))</f>
        <v>9.5862899388038509E-6</v>
      </c>
      <c r="T1989" s="13">
        <f t="shared" si="771"/>
        <v>590.4393311273991</v>
      </c>
      <c r="U1989" s="12">
        <f t="shared" si="779"/>
        <v>527038.20853949396</v>
      </c>
      <c r="X1989" s="13">
        <f>IF(AA1989&gt;0,SQRT(Sum_Sq($AI$2,V_rtHz($AH$2)/(1+1/$A1989),V_rtHz($AH$2*$A1989)/(1+$A1989),$AN$2*$AH$2/(1+1/$A1989),$AM$2*SQRT(Sum_Sq(AA1989,1/($X$2*Y$8*(1+X$1017+AA1989/Z1989))))/SQRT(Sum_Sq($X$2*AA1989*Y$8,1)),                   $AQ$2*SQRT(Sum_Sq($AH$2/(1+1/$A1989)+AA1989*( 1/(X$1017+1+AA1989/Z1989)-1)/(1+($X$2*AA1989*Y$8)^2), (AA1989^2*Y$8*$X$2+1/($X$2*Y$8*(X$1017+1+AA1989/Z1989           )))/(1+($X$2*AA1989*Y$8)^2))),           V_rtHz(Z1989)/($X$2*Y$8*(Z1989*X$1017+Z1989+AA1989)),V_rtHz(AA1989)*SQRT(Sum_Sq(Z1989*Y$8*$X$2*X$1017,1))/($X$2*Y$8*(Z1989*X$1017+Z1989+AA1989))))/SQRT(Sum_Sq(1/(1+$A1989)+$AC$2/$I$2-1/(1+(1+AA1989/Z1989)/X$1017),$X$2/$I$2)),IF(AA1990&lt;0,"A",X1990))</f>
        <v>1.5893102994086175E-5</v>
      </c>
      <c r="Z1989" s="13">
        <f t="shared" si="772"/>
        <v>590.20941887167112</v>
      </c>
      <c r="AA1989" s="12">
        <f t="shared" si="780"/>
        <v>1667290.382184176</v>
      </c>
      <c r="AC1989" s="13">
        <f>IF(AF1989&gt;0,SQRT(Sum_Sq($AI$2,V_rtHz($AH$2)/(1+1/$A1989),V_rtHz($AH$2*$A1989)/(1+$A1989),$AN$2*$AH$2/(1+1/$A1989),$AM$2*SQRT(Sum_Sq(AF1989,1/($X$2*AD$8*(1+AC$1017+AF1989/AE1989))))/SQRT(Sum_Sq($X$2*AF1989*AD$8,1)),                   $AQ$2*SQRT(Sum_Sq($AH$2/(1+1/$A1989)+AF1989*( 1/(AC$1017+1+AF1989/AE1989)-1)/(1+($X$2*AF1989*AD$8)^2), (AF1989^2*AD$8*$X$2+1/($X$2*AD$8*(AC$1017+1+AF1989/AE1989           )))/(1+($X$2*AF1989*AD$8)^2))),           V_rtHz(AE1989)/($X$2*AD$8*(AE1989*AC$1017+AE1989+AF1989)),V_rtHz(AF1989)*SQRT(Sum_Sq(AE1989*AD$8*$X$2*AC$1017,1))/($X$2*AD$8*(AE1989*AC$1017+AE1989+AF1989))))/SQRT(Sum_Sq(1/(1+$A1989)+$AC$2/$I$2-1/(1+(1+AF1989/AE1989)/AC$1017),$X$2/$I$2)),IF(AF1990&lt;0,"A",AC1990))</f>
        <v>2.7587758166175825E-5</v>
      </c>
      <c r="AE1989" s="13">
        <f t="shared" si="773"/>
        <v>590.13677042969482</v>
      </c>
      <c r="AF1989" s="12">
        <f t="shared" si="781"/>
        <v>5273084.1886374904</v>
      </c>
      <c r="AG1989" s="13"/>
      <c r="AH1989" s="13">
        <f>IF(AK1989&gt;0,SQRT(Sum_Sq($AI$2,V_rtHz($AH$2)/(1+1/$A1989),V_rtHz($AH$2*$A1989)/(1+$A1989),$AN$2*$AH$2/(1+1/$A1989),$AM$2*SQRT(Sum_Sq(AK1989,1/($X$2*AI$8*(1+AH$1017+AK1989/AJ1989))))/SQRT(Sum_Sq($X$2*AK1989*AI$8,1)),                   $AQ$2*SQRT(Sum_Sq($AH$2/(1+1/$A1989)+AK1989*( 1/(AH$1017+1+AK1989/AJ1989)-1)/(1+($X$2*AK1989*AI$8)^2), (AK1989^2*AI$8*$X$2+1/($X$2*AI$8*(AH$1017+1+AK1989/AJ1989           )))/(1+($X$2*AK1989*AI$8)^2))),           V_rtHz(AJ1989)/($X$2*AI$8*(AJ1989*AH$1017+AJ1989+AK1989)),V_rtHz(AK1989)*SQRT(Sum_Sq(AJ1989*AI$8*$X$2*AH$1017,1))/($X$2*AI$8*(AJ1989*AH$1017+AJ1989+AK1989))))/SQRT(Sum_Sq(1/(1+$A1989)+$AC$2/$I$2-1/(1+(1+AK1989/AJ1989)/AH$1017),$X$2/$I$2)),IF(AK1990&lt;0,"A",AH1990))</f>
        <v>4.87039348700094E-5</v>
      </c>
      <c r="AI1989" s="13"/>
      <c r="AJ1989" s="13">
        <f t="shared" si="774"/>
        <v>590.1138025896829</v>
      </c>
      <c r="AK1989" s="12">
        <f t="shared" si="782"/>
        <v>16675605.336475713</v>
      </c>
      <c r="AM1989" s="13">
        <f>IF(AP1989&gt;0,SQRT(Sum_Sq($AI$2,V_rtHz($AH$2)/(1+1/$A1989),V_rtHz($AH$2*$A1989)/(1+$A1989),$AN$2*$AH$2/(1+1/$A1989),$AM$2*SQRT(Sum_Sq(AP1989,1/($X$2*AN$8*(1+AM$1017+AP1989/AO1989))))/SQRT(Sum_Sq($X$2*AP1989*AN$8,1)),                   $AQ$2*SQRT(Sum_Sq($AH$2/(1+1/$A1989)+AP1989*( 1/(AM$1017+1+AP1989/AO1989)-1)/(1+($X$2*AP1989*AN$8)^2), (AP1989^2*AN$8*$X$2+1/($X$2*AN$8*(AM$1017+1+AP1989/AO1989           )))/(1+($X$2*AP1989*AN$8)^2))),           V_rtHz(AO1989)/($X$2*AN$8*(AO1989*AM$1017+AO1989+AP1989)),V_rtHz(AP1989)*SQRT(Sum_Sq(AO1989*AN$8*$X$2*AM$1017,1))/($X$2*AN$8*(AO1989*AM$1017+AO1989+AP1989))))/SQRT(Sum_Sq(1/(1+$A1989)+$AC$2/$I$2-1/(1+(1+AP1989/AO1989)/AM$1017),$X$2/$I$2)),IF(AP1990&lt;0,"A",AM1990))</f>
        <v>8.658094171161048E-5</v>
      </c>
      <c r="AO1989" s="13">
        <f t="shared" si="775"/>
        <v>590.10654008223105</v>
      </c>
      <c r="AP1989" s="12">
        <f t="shared" si="783"/>
        <v>52733543.214972384</v>
      </c>
      <c r="AR1989" s="13">
        <f t="shared" si="784"/>
        <v>31506.815879885424</v>
      </c>
      <c r="AS1989" s="13">
        <f t="shared" si="785"/>
        <v>0.34465664218175496</v>
      </c>
      <c r="AV1989" s="13"/>
      <c r="AW1989" s="13">
        <f t="shared" si="786"/>
        <v>9963.3300000000036</v>
      </c>
      <c r="AX1989" s="13">
        <f t="shared" si="787"/>
        <v>1.089899999999993</v>
      </c>
      <c r="AZ1989" s="13"/>
      <c r="BA1989" s="13"/>
      <c r="BB1989" s="13">
        <f t="shared" si="788"/>
        <v>3150.681587988543</v>
      </c>
      <c r="BC1989" s="13">
        <f t="shared" si="789"/>
        <v>3.4465664218175083</v>
      </c>
      <c r="BD1989" s="13"/>
      <c r="BE1989" s="13"/>
      <c r="BG1989" s="13">
        <f t="shared" si="790"/>
        <v>996.3330000000002</v>
      </c>
      <c r="BH1989" s="13">
        <f t="shared" si="791"/>
        <v>10.899000000000047</v>
      </c>
      <c r="BI1989" s="13"/>
      <c r="BL1989" s="13">
        <f t="shared" si="792"/>
        <v>315.06815879885437</v>
      </c>
      <c r="BM1989" s="13">
        <f t="shared" si="793"/>
        <v>34.465664218175149</v>
      </c>
      <c r="BP1989" s="13"/>
      <c r="BQ1989" s="13">
        <f t="shared" si="794"/>
        <v>99.633300000000006</v>
      </c>
      <c r="BR1989" s="13">
        <f t="shared" si="795"/>
        <v>108.99000000000186</v>
      </c>
      <c r="BT1989" s="13"/>
      <c r="BU1989" s="13"/>
      <c r="BV1989" s="13">
        <f t="shared" si="796"/>
        <v>31.50681587988543</v>
      </c>
      <c r="BW1989" s="13">
        <f t="shared" si="797"/>
        <v>344.65664218175584</v>
      </c>
      <c r="CA1989" s="13">
        <f t="shared" si="798"/>
        <v>9.9633299999999991</v>
      </c>
      <c r="CB1989" s="13">
        <f t="shared" si="799"/>
        <v>1089.9000000000055</v>
      </c>
    </row>
    <row r="1990" spans="1:80" x14ac:dyDescent="0.3">
      <c r="A1990" s="13">
        <f t="shared" si="767"/>
        <v>7.1779429127136041</v>
      </c>
      <c r="C1990" s="13">
        <f>IF(F1990&gt;0,SQRT(Sum_Sq($AI$2,V_rtHz($AH$2)/(1+1/$A1990),V_rtHz($AH$2*$A1990)/(1+$A1990),$AN$2*$AH$2/(1+1/$A1990),$AM$2*SQRT(Sum_Sq(F1990,1/($X$2*D$8*(1+C$1017+F1990/E1990))))/SQRT(Sum_Sq($X$2*F1990*D$8,1)),                   $AQ$2*SQRT(Sum_Sq($AH$2/(1+1/$A1990)+F1990*( 1/(C$1017+1+F1990/E1990)-1)/(1+($X$2*F1990*D$8)^2), (F1990^2*D$8*$X$2+1/($X$2*D$8*(C$1017+1+F1990/E1990           )))/(1+($X$2*F1990*D$8)^2))),           V_rtHz(E1990)/($X$2*D$8*(E1990*C$1017+E1990+F1990)),V_rtHz(F1990)*SQRT(Sum_Sq(E1990*D$8*$X$2*C$1017,1))/($X$2*D$8*(E1990*C$1017+E1990+F1990))))/SQRT(Sum_Sq(1/(1+$A1990)+$AC$2/$I$2-1/(1+(1+F1990/E1990)/C$1017),$X$2/$I$2)),IF(F1991&lt;0,"A",C1991))</f>
        <v>4.6111724618571109E-6</v>
      </c>
      <c r="E1990" s="13">
        <f t="shared" si="768"/>
        <v>596.80327097959059</v>
      </c>
      <c r="F1990" s="12">
        <f t="shared" si="776"/>
        <v>16488.691255730428</v>
      </c>
      <c r="H1990" s="13">
        <f>IF(K1990&gt;0,SQRT(Sum_Sq($AI$2,V_rtHz($AH$2)/(1+1/$A1990),V_rtHz($AH$2*$A1990)/(1+$A1990),$AN$2*$AH$2/(1+1/$A1990),$AM$2*SQRT(Sum_Sq(K1990,1/($X$2*I$8*(1+H$1017+K1990/J1990))))/SQRT(Sum_Sq($X$2*K1990*I$8,1)),                   $AQ$2*SQRT(Sum_Sq($AH$2/(1+1/$A1990)+K1990*( 1/(H$1017+1+K1990/J1990)-1)/(1+($X$2*K1990*I$8)^2), (K1990^2*I$8*$X$2+1/($X$2*I$8*(H$1017+1+K1990/J1990           )))/(1+($X$2*K1990*I$8)^2))),           V_rtHz(J1990)/($X$2*I$8*(J1990*H$1017+J1990+K1990)),V_rtHz(K1990)*SQRT(Sum_Sq(J1990*I$8*$X$2*H$1017,1))/($X$2*I$8*(J1990*H$1017+J1990+K1990))))/SQRT(Sum_Sq(1/(1+$A1990)+$AC$2/$I$2-1/(1+(1+K1990/J1990)/H$1017),$X$2/$I$2)),IF(K1991&lt;0,"A",H1991))</f>
        <v>5.1037613216993739E-6</v>
      </c>
      <c r="J1990" s="13">
        <f t="shared" si="769"/>
        <v>589.42913838501897</v>
      </c>
      <c r="K1990" s="12">
        <f t="shared" si="777"/>
        <v>52794.147262766317</v>
      </c>
      <c r="M1990" s="13">
        <f>IF(P1990&gt;0,SQRT(Sum_Sq($AI$2,V_rtHz($AH$2)/(1+1/$A1990),V_rtHz($AH$2*$A1990)/(1+$A1990),$AN$2*$AH$2/(1+1/$A1990),$AM$2*SQRT(Sum_Sq(P1990,1/($X$2*N$8*(1+M$1017+P1990/O1990))))/SQRT(Sum_Sq($X$2*P1990*N$8,1)),                   $AQ$2*SQRT(Sum_Sq($AH$2/(1+1/$A1990)+P1990*( 1/(M$1017+1+P1990/O1990)-1)/(1+($X$2*P1990*N$8)^2), (P1990^2*N$8*$X$2+1/($X$2*N$8*(M$1017+1+P1990/O1990           )))/(1+($X$2*P1990*N$8)^2))),           V_rtHz(O1990)/($X$2*N$8*(O1990*M$1017+O1990+P1990)),V_rtHz(P1990)*SQRT(Sum_Sq(O1990*N$8*$X$2*M$1017,1))/($X$2*N$8*(O1990*M$1017+O1990+P1990))))/SQRT(Sum_Sq(1/(1+$A1990)+$AC$2/$I$2-1/(1+(1+P1990/O1990)/M$1017),$X$2/$I$2)),IF(P1991&lt;0,"A",M1991))</f>
        <v>6.5156203084264433E-6</v>
      </c>
      <c r="O1990" s="13">
        <f t="shared" si="770"/>
        <v>587.15383855244772</v>
      </c>
      <c r="P1990" s="12">
        <f t="shared" si="778"/>
        <v>167596.70514720626</v>
      </c>
      <c r="R1990" s="13">
        <f>IF(U1990&gt;0,SQRT(Sum_Sq($AI$2,V_rtHz($AH$2)/(1+1/$A1990),V_rtHz($AH$2*$A1990)/(1+$A1990),$AN$2*$AH$2/(1+1/$A1990),$AM$2*SQRT(Sum_Sq(U1990,1/($X$2*S$8*(1+R$1017+U1990/T1990))))/SQRT(Sum_Sq($X$2*U1990*S$8,1)),                   $AQ$2*SQRT(Sum_Sq($AH$2/(1+1/$A1990)+U1990*( 1/(R$1017+1+U1990/T1990)-1)/(1+($X$2*U1990*S$8)^2), (U1990^2*S$8*$X$2+1/($X$2*S$8*(R$1017+1+U1990/T1990           )))/(1+($X$2*U1990*S$8)^2))),           V_rtHz(T1990)/($X$2*S$8*(T1990*R$1017+T1990+U1990)),V_rtHz(U1990)*SQRT(Sum_Sq(T1990*S$8*$X$2*R$1017,1))/($X$2*S$8*(T1990*R$1017+T1990+U1990))))/SQRT(Sum_Sq(1/(1+$A1990)+$AC$2/$I$2-1/(1+(1+U1990/T1990)/R$1017),$X$2/$I$2)),IF(U1991&lt;0,"A",R1991))</f>
        <v>9.7325107595750517E-6</v>
      </c>
      <c r="T1990" s="13">
        <f t="shared" si="771"/>
        <v>586.43982211857497</v>
      </c>
      <c r="U1990" s="12">
        <f t="shared" si="779"/>
        <v>530632.59961517726</v>
      </c>
      <c r="X1990" s="13">
        <f>IF(AA1990&gt;0,SQRT(Sum_Sq($AI$2,V_rtHz($AH$2)/(1+1/$A1990),V_rtHz($AH$2*$A1990)/(1+$A1990),$AN$2*$AH$2/(1+1/$A1990),$AM$2*SQRT(Sum_Sq(AA1990,1/($X$2*Y$8*(1+X$1017+AA1990/Z1990))))/SQRT(Sum_Sq($X$2*AA1990*Y$8,1)),                   $AQ$2*SQRT(Sum_Sq($AH$2/(1+1/$A1990)+AA1990*( 1/(X$1017+1+AA1990/Z1990)-1)/(1+($X$2*AA1990*Y$8)^2), (AA1990^2*Y$8*$X$2+1/($X$2*Y$8*(X$1017+1+AA1990/Z1990           )))/(1+($X$2*AA1990*Y$8)^2))),           V_rtHz(Z1990)/($X$2*Y$8*(Z1990*X$1017+Z1990+AA1990)),V_rtHz(AA1990)*SQRT(Sum_Sq(Z1990*Y$8*$X$2*X$1017,1))/($X$2*Y$8*(Z1990*X$1017+Z1990+AA1990))))/SQRT(Sum_Sq(1/(1+$A1990)+$AC$2/$I$2-1/(1+(1+AA1990/Z1990)/X$1017),$X$2/$I$2)),IF(AA1991&lt;0,"A",X1991))</f>
        <v>1.612952354586207E-5</v>
      </c>
      <c r="Z1990" s="13">
        <f t="shared" si="772"/>
        <v>586.21457492638228</v>
      </c>
      <c r="AA1990" s="12">
        <f t="shared" si="780"/>
        <v>1678652.3734638081</v>
      </c>
      <c r="AC1990" s="13">
        <f>IF(AF1990&gt;0,SQRT(Sum_Sq($AI$2,V_rtHz($AH$2)/(1+1/$A1990),V_rtHz($AH$2*$A1990)/(1+$A1990),$AN$2*$AH$2/(1+1/$A1990),$AM$2*SQRT(Sum_Sq(AF1990,1/($X$2*AD$8*(1+AC$1017+AF1990/AE1990))))/SQRT(Sum_Sq($X$2*AF1990*AD$8,1)),                   $AQ$2*SQRT(Sum_Sq($AH$2/(1+1/$A1990)+AF1990*( 1/(AC$1017+1+AF1990/AE1990)-1)/(1+($X$2*AF1990*AD$8)^2), (AF1990^2*AD$8*$X$2+1/($X$2*AD$8*(AC$1017+1+AF1990/AE1990           )))/(1+($X$2*AF1990*AD$8)^2))),           V_rtHz(AE1990)/($X$2*AD$8*(AE1990*AC$1017+AE1990+AF1990)),V_rtHz(AF1990)*SQRT(Sum_Sq(AE1990*AD$8*$X$2*AC$1017,1))/($X$2*AD$8*(AE1990*AC$1017+AE1990+AF1990))))/SQRT(Sum_Sq(1/(1+$A1990)+$AC$2/$I$2-1/(1+(1+AF1990/AE1990)/AC$1017),$X$2/$I$2)),IF(AF1991&lt;0,"A",AC1991))</f>
        <v>2.7994196971476483E-5</v>
      </c>
      <c r="AE1990" s="13">
        <f t="shared" si="773"/>
        <v>586.14339981559863</v>
      </c>
      <c r="AF1990" s="12">
        <f t="shared" si="781"/>
        <v>5309009.4919867814</v>
      </c>
      <c r="AG1990" s="13"/>
      <c r="AH1990" s="13">
        <f>IF(AK1990&gt;0,SQRT(Sum_Sq($AI$2,V_rtHz($AH$2)/(1+1/$A1990),V_rtHz($AH$2*$A1990)/(1+$A1990),$AN$2*$AH$2/(1+1/$A1990),$AM$2*SQRT(Sum_Sq(AK1990,1/($X$2*AI$8*(1+AH$1017+AK1990/AJ1990))))/SQRT(Sum_Sq($X$2*AK1990*AI$8,1)),                   $AQ$2*SQRT(Sum_Sq($AH$2/(1+1/$A1990)+AK1990*( 1/(AH$1017+1+AK1990/AJ1990)-1)/(1+($X$2*AK1990*AI$8)^2), (AK1990^2*AI$8*$X$2+1/($X$2*AI$8*(AH$1017+1+AK1990/AJ1990           )))/(1+($X$2*AK1990*AI$8)^2))),           V_rtHz(AJ1990)/($X$2*AI$8*(AJ1990*AH$1017+AJ1990+AK1990)),V_rtHz(AK1990)*SQRT(Sum_Sq(AJ1990*AI$8*$X$2*AH$1017,1))/($X$2*AI$8*(AJ1990*AH$1017+AJ1990+AK1990))))/SQRT(Sum_Sq(1/(1+$A1990)+$AC$2/$I$2-1/(1+(1+AK1990/AJ1990)/AH$1017),$X$2/$I$2)),IF(AK1991&lt;0,"A",AH1991))</f>
        <v>4.9419328310448485E-5</v>
      </c>
      <c r="AI1990" s="13"/>
      <c r="AJ1990" s="13">
        <f t="shared" si="774"/>
        <v>586.12089769491956</v>
      </c>
      <c r="AK1990" s="12">
        <f t="shared" si="782"/>
        <v>16789206.653939422</v>
      </c>
      <c r="AM1990" s="13">
        <f>IF(AP1990&gt;0,SQRT(Sum_Sq($AI$2,V_rtHz($AH$2)/(1+1/$A1990),V_rtHz($AH$2*$A1990)/(1+$A1990),$AN$2*$AH$2/(1+1/$A1990),$AM$2*SQRT(Sum_Sq(AP1990,1/($X$2*AN$8*(1+AM$1017+AP1990/AO1990))))/SQRT(Sum_Sq($X$2*AP1990*AN$8,1)),                   $AQ$2*SQRT(Sum_Sq($AH$2/(1+1/$A1990)+AP1990*( 1/(AM$1017+1+AP1990/AO1990)-1)/(1+($X$2*AP1990*AN$8)^2), (AP1990^2*AN$8*$X$2+1/($X$2*AN$8*(AM$1017+1+AP1990/AO1990           )))/(1+($X$2*AP1990*AN$8)^2))),           V_rtHz(AO1990)/($X$2*AN$8*(AO1990*AM$1017+AO1990+AP1990)),V_rtHz(AP1990)*SQRT(Sum_Sq(AO1990*AN$8*$X$2*AM$1017,1))/($X$2*AN$8*(AO1990*AM$1017+AO1990+AP1990))))/SQRT(Sum_Sq(1/(1+$A1990)+$AC$2/$I$2-1/(1+(1+AP1990/AO1990)/AM$1017),$X$2/$I$2)),IF(AP1991&lt;0,"A",AM1991))</f>
        <v>8.7852652423574826E-5</v>
      </c>
      <c r="AO1990" s="13">
        <f t="shared" si="775"/>
        <v>586.11378244196987</v>
      </c>
      <c r="AP1990" s="12">
        <f t="shared" si="783"/>
        <v>53092777.656947777</v>
      </c>
      <c r="AR1990" s="13">
        <f t="shared" si="784"/>
        <v>31506.815879885431</v>
      </c>
      <c r="AS1990" s="13">
        <f t="shared" si="785"/>
        <v>0.34465664218175279</v>
      </c>
      <c r="AV1990" s="13"/>
      <c r="AW1990" s="13">
        <f t="shared" si="786"/>
        <v>9963.3300000000036</v>
      </c>
      <c r="AX1990" s="13">
        <f t="shared" si="787"/>
        <v>1.0898999999999985</v>
      </c>
      <c r="AZ1990" s="13"/>
      <c r="BA1990" s="13"/>
      <c r="BB1990" s="13">
        <f t="shared" si="788"/>
        <v>3150.6815879885426</v>
      </c>
      <c r="BC1990" s="13">
        <f t="shared" si="789"/>
        <v>3.4465664218175358</v>
      </c>
      <c r="BD1990" s="13"/>
      <c r="BE1990" s="13"/>
      <c r="BG1990" s="13">
        <f t="shared" si="790"/>
        <v>996.3330000000002</v>
      </c>
      <c r="BH1990" s="13">
        <f t="shared" si="791"/>
        <v>10.89900000000015</v>
      </c>
      <c r="BI1990" s="13"/>
      <c r="BL1990" s="13">
        <f t="shared" si="792"/>
        <v>315.06815879885437</v>
      </c>
      <c r="BM1990" s="13">
        <f t="shared" si="793"/>
        <v>34.465664218175327</v>
      </c>
      <c r="BP1990" s="13"/>
      <c r="BQ1990" s="13">
        <f t="shared" si="794"/>
        <v>99.633300000000006</v>
      </c>
      <c r="BR1990" s="13">
        <f t="shared" si="795"/>
        <v>108.99000000000012</v>
      </c>
      <c r="BT1990" s="13"/>
      <c r="BU1990" s="13"/>
      <c r="BV1990" s="13">
        <f t="shared" si="796"/>
        <v>31.50681587988543</v>
      </c>
      <c r="BW1990" s="13">
        <f t="shared" si="797"/>
        <v>344.65664218175368</v>
      </c>
      <c r="CA1990" s="13">
        <f t="shared" si="798"/>
        <v>9.9633299999999974</v>
      </c>
      <c r="CB1990" s="13">
        <f t="shared" si="799"/>
        <v>1089.900000000011</v>
      </c>
    </row>
    <row r="1991" spans="1:80" x14ac:dyDescent="0.3">
      <c r="A1991" s="13">
        <f t="shared" si="767"/>
        <v>7.2777980453682316</v>
      </c>
      <c r="C1991" s="13">
        <f>IF(F1991&gt;0,SQRT(Sum_Sq($AI$2,V_rtHz($AH$2)/(1+1/$A1991),V_rtHz($AH$2*$A1991)/(1+$A1991),$AN$2*$AH$2/(1+1/$A1991),$AM$2*SQRT(Sum_Sq(F1991,1/($X$2*D$8*(1+C$1017+F1991/E1991))))/SQRT(Sum_Sq($X$2*F1991*D$8,1)),                   $AQ$2*SQRT(Sum_Sq($AH$2/(1+1/$A1991)+F1991*( 1/(C$1017+1+F1991/E1991)-1)/(1+($X$2*F1991*D$8)^2), (F1991^2*D$8*$X$2+1/($X$2*D$8*(C$1017+1+F1991/E1991           )))/(1+($X$2*F1991*D$8)^2))),           V_rtHz(E1991)/($X$2*D$8*(E1991*C$1017+E1991+F1991)),V_rtHz(F1991)*SQRT(Sum_Sq(E1991*D$8*$X$2*C$1017,1))/($X$2*D$8*(E1991*C$1017+E1991+F1991))))/SQRT(Sum_Sq(1/(1+$A1991)+$AC$2/$I$2-1/(1+(1+F1991/E1991)/C$1017),$X$2/$I$2)),IF(F1992&lt;0,"A",C1992))</f>
        <v>4.6906099835561211E-6</v>
      </c>
      <c r="E1991" s="13">
        <f t="shared" si="768"/>
        <v>592.61634601015919</v>
      </c>
      <c r="F1991" s="12">
        <f t="shared" si="776"/>
        <v>16605.186377062571</v>
      </c>
      <c r="H1991" s="13">
        <f>IF(K1991&gt;0,SQRT(Sum_Sq($AI$2,V_rtHz($AH$2)/(1+1/$A1991),V_rtHz($AH$2*$A1991)/(1+$A1991),$AN$2*$AH$2/(1+1/$A1991),$AM$2*SQRT(Sum_Sq(K1991,1/($X$2*I$8*(1+H$1017+K1991/J1991))))/SQRT(Sum_Sq($X$2*K1991*I$8,1)),                   $AQ$2*SQRT(Sum_Sq($AH$2/(1+1/$A1991)+K1991*( 1/(H$1017+1+K1991/J1991)-1)/(1+($X$2*K1991*I$8)^2), (K1991^2*I$8*$X$2+1/($X$2*I$8*(H$1017+1+K1991/J1991           )))/(1+($X$2*K1991*I$8)^2))),           V_rtHz(J1991)/($X$2*I$8*(J1991*H$1017+J1991+K1991)),V_rtHz(K1991)*SQRT(Sum_Sq(J1991*I$8*$X$2*H$1017,1))/($X$2*I$8*(J1991*H$1017+J1991+K1991))))/SQRT(Sum_Sq(1/(1+$A1991)+$AC$2/$I$2-1/(1+(1+K1991/J1991)/H$1017),$X$2/$I$2)),IF(K1992&lt;0,"A",H1992))</f>
        <v>5.189668234663249E-6</v>
      </c>
      <c r="J1991" s="13">
        <f t="shared" si="769"/>
        <v>585.39531611389316</v>
      </c>
      <c r="K1991" s="12">
        <f t="shared" si="777"/>
        <v>53157.939389473744</v>
      </c>
      <c r="M1991" s="13">
        <f>IF(P1991&gt;0,SQRT(Sum_Sq($AI$2,V_rtHz($AH$2)/(1+1/$A1991),V_rtHz($AH$2*$A1991)/(1+$A1991),$AN$2*$AH$2/(1+1/$A1991),$AM$2*SQRT(Sum_Sq(P1991,1/($X$2*N$8*(1+M$1017+P1991/O1991))))/SQRT(Sum_Sq($X$2*P1991*N$8,1)),                   $AQ$2*SQRT(Sum_Sq($AH$2/(1+1/$A1991)+P1991*( 1/(M$1017+1+P1991/O1991)-1)/(1+($X$2*P1991*N$8)^2), (P1991^2*N$8*$X$2+1/($X$2*N$8*(M$1017+1+P1991/O1991           )))/(1+($X$2*P1991*N$8)^2))),           V_rtHz(O1991)/($X$2*N$8*(O1991*M$1017+O1991+P1991)),V_rtHz(P1991)*SQRT(Sum_Sq(O1991*N$8*$X$2*M$1017,1))/($X$2*N$8*(O1991*M$1017+O1991+P1991))))/SQRT(Sum_Sq(1/(1+$A1991)+$AC$2/$I$2-1/(1+(1+P1991/O1991)/M$1017),$X$2/$I$2)),IF(P1992&lt;0,"A",M1992))</f>
        <v>6.6199724052526639E-6</v>
      </c>
      <c r="O1991" s="13">
        <f t="shared" si="770"/>
        <v>583.16649490462305</v>
      </c>
      <c r="P1991" s="12">
        <f t="shared" si="778"/>
        <v>168742.63116233909</v>
      </c>
      <c r="R1991" s="13">
        <f>IF(U1991&gt;0,SQRT(Sum_Sq($AI$2,V_rtHz($AH$2)/(1+1/$A1991),V_rtHz($AH$2*$A1991)/(1+$A1991),$AN$2*$AH$2/(1+1/$A1991),$AM$2*SQRT(Sum_Sq(U1991,1/($X$2*S$8*(1+R$1017+U1991/T1991))))/SQRT(Sum_Sq($X$2*U1991*S$8,1)),                   $AQ$2*SQRT(Sum_Sq($AH$2/(1+1/$A1991)+U1991*( 1/(R$1017+1+U1991/T1991)-1)/(1+($X$2*U1991*S$8)^2), (U1991^2*S$8*$X$2+1/($X$2*S$8*(R$1017+1+U1991/T1991           )))/(1+($X$2*U1991*S$8)^2))),           V_rtHz(T1991)/($X$2*S$8*(T1991*R$1017+T1991+U1991)),V_rtHz(U1991)*SQRT(Sum_Sq(T1991*S$8*$X$2*R$1017,1))/($X$2*S$8*(T1991*R$1017+T1991+U1991))))/SQRT(Sum_Sq(1/(1+$A1991)+$AC$2/$I$2-1/(1+(1+U1991/T1991)/R$1017),$X$2/$I$2)),IF(U1992&lt;0,"A",R1992))</f>
        <v>9.8812579782370485E-6</v>
      </c>
      <c r="T1991" s="13">
        <f t="shared" si="771"/>
        <v>582.46699041360444</v>
      </c>
      <c r="U1991" s="12">
        <f t="shared" si="779"/>
        <v>534251.88457061327</v>
      </c>
      <c r="X1991" s="13">
        <f>IF(AA1991&gt;0,SQRT(Sum_Sq($AI$2,V_rtHz($AH$2)/(1+1/$A1991),V_rtHz($AH$2*$A1991)/(1+$A1991),$AN$2*$AH$2/(1+1/$A1991),$AM$2*SQRT(Sum_Sq(AA1991,1/($X$2*Y$8*(1+X$1017+AA1991/Z1991))))/SQRT(Sum_Sq($X$2*AA1991*Y$8,1)),                   $AQ$2*SQRT(Sum_Sq($AH$2/(1+1/$A1991)+AA1991*( 1/(X$1017+1+AA1991/Z1991)-1)/(1+($X$2*AA1991*Y$8)^2), (AA1991^2*Y$8*$X$2+1/($X$2*Y$8*(X$1017+1+AA1991/Z1991           )))/(1+($X$2*AA1991*Y$8)^2))),           V_rtHz(Z1991)/($X$2*Y$8*(Z1991*X$1017+Z1991+AA1991)),V_rtHz(AA1991)*SQRT(Sum_Sq(Z1991*Y$8*$X$2*X$1017,1))/($X$2*Y$8*(Z1991*X$1017+Z1991+AA1991))))/SQRT(Sum_Sq(1/(1+$A1991)+$AC$2/$I$2-1/(1+(1+AA1991/Z1991)/X$1017),$X$2/$I$2)),IF(AA1992&lt;0,"A",X1992))</f>
        <v>1.6369914327559969E-5</v>
      </c>
      <c r="Z1991" s="13">
        <f t="shared" si="772"/>
        <v>582.24631394816993</v>
      </c>
      <c r="AA1991" s="12">
        <f t="shared" si="780"/>
        <v>1690093.1169258491</v>
      </c>
      <c r="AC1991" s="13">
        <f>IF(AF1991&gt;0,SQRT(Sum_Sq($AI$2,V_rtHz($AH$2)/(1+1/$A1991),V_rtHz($AH$2*$A1991)/(1+$A1991),$AN$2*$AH$2/(1+1/$A1991),$AM$2*SQRT(Sum_Sq(AF1991,1/($X$2*AD$8*(1+AC$1017+AF1991/AE1991))))/SQRT(Sum_Sq($X$2*AF1991*AD$8,1)),                   $AQ$2*SQRT(Sum_Sq($AH$2/(1+1/$A1991)+AF1991*( 1/(AC$1017+1+AF1991/AE1991)-1)/(1+($X$2*AF1991*AD$8)^2), (AF1991^2*AD$8*$X$2+1/($X$2*AD$8*(AC$1017+1+AF1991/AE1991           )))/(1+($X$2*AF1991*AD$8)^2))),           V_rtHz(AE1991)/($X$2*AD$8*(AE1991*AC$1017+AE1991+AF1991)),V_rtHz(AF1991)*SQRT(Sum_Sq(AE1991*AD$8*$X$2*AC$1017,1))/($X$2*AD$8*(AE1991*AC$1017+AE1991+AF1991))))/SQRT(Sum_Sq(1/(1+$A1991)+$AC$2/$I$2-1/(1+(1+AF1991/AE1991)/AC$1017),$X$2/$I$2)),IF(AF1992&lt;0,"A",AC1992))</f>
        <v>2.840738176424108E-5</v>
      </c>
      <c r="AE1991" s="13">
        <f t="shared" si="773"/>
        <v>582.17658240022649</v>
      </c>
      <c r="AF1991" s="12">
        <f t="shared" si="781"/>
        <v>5345183.8623545524</v>
      </c>
      <c r="AG1991" s="13"/>
      <c r="AH1991" s="13">
        <f>IF(AK1991&gt;0,SQRT(Sum_Sq($AI$2,V_rtHz($AH$2)/(1+1/$A1991),V_rtHz($AH$2*$A1991)/(1+$A1991),$AN$2*$AH$2/(1+1/$A1991),$AM$2*SQRT(Sum_Sq(AK1991,1/($X$2*AI$8*(1+AH$1017+AK1991/AJ1991))))/SQRT(Sum_Sq($X$2*AK1991*AI$8,1)),                   $AQ$2*SQRT(Sum_Sq($AH$2/(1+1/$A1991)+AK1991*( 1/(AH$1017+1+AK1991/AJ1991)-1)/(1+($X$2*AK1991*AI$8)^2), (AK1991^2*AI$8*$X$2+1/($X$2*AI$8*(AH$1017+1+AK1991/AJ1991           )))/(1+($X$2*AK1991*AI$8)^2))),           V_rtHz(AJ1991)/($X$2*AI$8*(AJ1991*AH$1017+AJ1991+AK1991)),V_rtHz(AK1991)*SQRT(Sum_Sq(AJ1991*AI$8*$X$2*AH$1017,1))/($X$2*AI$8*(AJ1991*AH$1017+AJ1991+AK1991))))/SQRT(Sum_Sq(1/(1+$A1991)+$AC$2/$I$2-1/(1+(1+AK1991/AJ1991)/AH$1017),$X$2/$I$2)),IF(AK1992&lt;0,"A",AH1992))</f>
        <v>5.0146551678348326E-5</v>
      </c>
      <c r="AI1991" s="13"/>
      <c r="AJ1991" s="13">
        <f t="shared" si="774"/>
        <v>582.15453659164484</v>
      </c>
      <c r="AK1991" s="12">
        <f t="shared" si="782"/>
        <v>16903595.621200427</v>
      </c>
      <c r="AM1991" s="13">
        <f>IF(AP1991&gt;0,SQRT(Sum_Sq($AI$2,V_rtHz($AH$2)/(1+1/$A1991),V_rtHz($AH$2*$A1991)/(1+$A1991),$AN$2*$AH$2/(1+1/$A1991),$AM$2*SQRT(Sum_Sq(AP1991,1/($X$2*AN$8*(1+AM$1017+AP1991/AO1991))))/SQRT(Sum_Sq($X$2*AP1991*AN$8,1)),                   $AQ$2*SQRT(Sum_Sq($AH$2/(1+1/$A1991)+AP1991*( 1/(AM$1017+1+AP1991/AO1991)-1)/(1+($X$2*AP1991*AN$8)^2), (AP1991^2*AN$8*$X$2+1/($X$2*AN$8*(AM$1017+1+AP1991/AO1991           )))/(1+($X$2*AP1991*AN$8)^2))),           V_rtHz(AO1991)/($X$2*AN$8*(AO1991*AM$1017+AO1991+AP1991)),V_rtHz(AP1991)*SQRT(Sum_Sq(AO1991*AN$8*$X$2*AM$1017,1))/($X$2*AN$8*(AO1991*AM$1017+AO1991+AP1991))))/SQRT(Sum_Sq(1/(1+$A1991)+$AC$2/$I$2-1/(1+(1+AP1991/AO1991)/AM$1017),$X$2/$I$2)),IF(AP1992&lt;0,"A",AM1992))</f>
        <v>8.9145390549231641E-5</v>
      </c>
      <c r="AO1991" s="13">
        <f t="shared" si="775"/>
        <v>582.14756561900197</v>
      </c>
      <c r="AP1991" s="12">
        <f t="shared" si="783"/>
        <v>53454502.897002965</v>
      </c>
      <c r="AR1991" s="13">
        <f t="shared" si="784"/>
        <v>31506.815879885424</v>
      </c>
      <c r="AS1991" s="13">
        <f t="shared" si="785"/>
        <v>0.34465664218175057</v>
      </c>
      <c r="AV1991" s="13"/>
      <c r="AW1991" s="13">
        <f t="shared" si="786"/>
        <v>9963.3300000000036</v>
      </c>
      <c r="AX1991" s="13">
        <f t="shared" si="787"/>
        <v>1.089899999999993</v>
      </c>
      <c r="AZ1991" s="13"/>
      <c r="BA1991" s="13"/>
      <c r="BB1991" s="13">
        <f t="shared" si="788"/>
        <v>3150.681587988543</v>
      </c>
      <c r="BC1991" s="13">
        <f t="shared" si="789"/>
        <v>3.4465664218175083</v>
      </c>
      <c r="BD1991" s="13"/>
      <c r="BE1991" s="13"/>
      <c r="BG1991" s="13">
        <f t="shared" si="790"/>
        <v>996.3330000000002</v>
      </c>
      <c r="BH1991" s="13">
        <f t="shared" si="791"/>
        <v>10.899000000000219</v>
      </c>
      <c r="BI1991" s="13"/>
      <c r="BL1991" s="13">
        <f t="shared" si="792"/>
        <v>315.06815879885437</v>
      </c>
      <c r="BM1991" s="13">
        <f t="shared" si="793"/>
        <v>34.465664218175498</v>
      </c>
      <c r="BP1991" s="13"/>
      <c r="BQ1991" s="13">
        <f t="shared" si="794"/>
        <v>99.633300000000006</v>
      </c>
      <c r="BR1991" s="13">
        <f t="shared" si="795"/>
        <v>108.99000000000056</v>
      </c>
      <c r="BT1991" s="13"/>
      <c r="BU1991" s="13"/>
      <c r="BV1991" s="13">
        <f t="shared" si="796"/>
        <v>31.50681587988543</v>
      </c>
      <c r="BW1991" s="13">
        <f t="shared" si="797"/>
        <v>344.65664218176016</v>
      </c>
      <c r="CA1991" s="13">
        <f t="shared" si="798"/>
        <v>9.9633299999999991</v>
      </c>
      <c r="CB1991" s="13">
        <f t="shared" si="799"/>
        <v>1089.900000000011</v>
      </c>
    </row>
    <row r="1992" spans="1:80" x14ac:dyDescent="0.3">
      <c r="A1992" s="13">
        <f t="shared" si="767"/>
        <v>7.3790423012910056</v>
      </c>
      <c r="C1992" s="13">
        <f>IF(F1992&gt;0,SQRT(Sum_Sq($AI$2,V_rtHz($AH$2)/(1+1/$A1992),V_rtHz($AH$2*$A1992)/(1+$A1992),$AN$2*$AH$2/(1+1/$A1992),$AM$2*SQRT(Sum_Sq(F1992,1/($X$2*D$8*(1+C$1017+F1992/E1992))))/SQRT(Sum_Sq($X$2*F1992*D$8,1)),                   $AQ$2*SQRT(Sum_Sq($AH$2/(1+1/$A1992)+F1992*( 1/(C$1017+1+F1992/E1992)-1)/(1+($X$2*F1992*D$8)^2), (F1992^2*D$8*$X$2+1/($X$2*D$8*(C$1017+1+F1992/E1992           )))/(1+($X$2*F1992*D$8)^2))),           V_rtHz(E1992)/($X$2*D$8*(E1992*C$1017+E1992+F1992)),V_rtHz(F1992)*SQRT(Sum_Sq(E1992*D$8*$X$2*C$1017,1))/($X$2*D$8*(E1992*C$1017+E1992+F1992))))/SQRT(Sum_Sq(1/(1+$A1992)+$AC$2/$I$2-1/(1+(1+F1992/E1992)/C$1017),$X$2/$I$2)),IF(F1993&lt;0,"A",C1993))</f>
        <v>4.7715798102610924E-6</v>
      </c>
      <c r="E1992" s="13">
        <f t="shared" si="768"/>
        <v>588.46038648792921</v>
      </c>
      <c r="F1992" s="12">
        <f t="shared" si="776"/>
        <v>16722.459321897528</v>
      </c>
      <c r="H1992" s="13">
        <f>IF(K1992&gt;0,SQRT(Sum_Sq($AI$2,V_rtHz($AH$2)/(1+1/$A1992),V_rtHz($AH$2*$A1992)/(1+$A1992),$AN$2*$AH$2/(1+1/$A1992),$AM$2*SQRT(Sum_Sq(K1992,1/($X$2*I$8*(1+H$1017+K1992/J1992))))/SQRT(Sum_Sq($X$2*K1992*I$8,1)),                   $AQ$2*SQRT(Sum_Sq($AH$2/(1+1/$A1992)+K1992*( 1/(H$1017+1+K1992/J1992)-1)/(1+($X$2*K1992*I$8)^2), (K1992^2*I$8*$X$2+1/($X$2*I$8*(H$1017+1+K1992/J1992           )))/(1+($X$2*K1992*I$8)^2))),           V_rtHz(J1992)/($X$2*I$8*(J1992*H$1017+J1992+K1992)),V_rtHz(K1992)*SQRT(Sum_Sq(J1992*I$8*$X$2*H$1017,1))/($X$2*I$8*(J1992*H$1017+J1992+K1992))))/SQRT(Sum_Sq(1/(1+$A1992)+$AC$2/$I$2-1/(1+(1+K1992/J1992)/H$1017),$X$2/$I$2)),IF(K1993&lt;0,"A",H1993))</f>
        <v>5.2771973245523808E-6</v>
      </c>
      <c r="J1992" s="13">
        <f t="shared" si="769"/>
        <v>581.38924319070236</v>
      </c>
      <c r="K1992" s="12">
        <f t="shared" si="777"/>
        <v>53524.225116523114</v>
      </c>
      <c r="M1992" s="13">
        <f>IF(P1992&gt;0,SQRT(Sum_Sq($AI$2,V_rtHz($AH$2)/(1+1/$A1992),V_rtHz($AH$2*$A1992)/(1+$A1992),$AN$2*$AH$2/(1+1/$A1992),$AM$2*SQRT(Sum_Sq(P1992,1/($X$2*N$8*(1+M$1017+P1992/O1992))))/SQRT(Sum_Sq($X$2*P1992*N$8,1)),                   $AQ$2*SQRT(Sum_Sq($AH$2/(1+1/$A1992)+P1992*( 1/(M$1017+1+P1992/O1992)-1)/(1+($X$2*P1992*N$8)^2), (P1992^2*N$8*$X$2+1/($X$2*N$8*(M$1017+1+P1992/O1992           )))/(1+($X$2*P1992*N$8)^2))),           V_rtHz(O1992)/($X$2*N$8*(O1992*M$1017+O1992+P1992)),V_rtHz(P1992)*SQRT(Sum_Sq(O1992*N$8*$X$2*M$1017,1))/($X$2*N$8*(O1992*M$1017+O1992+P1992))))/SQRT(Sum_Sq(1/(1+$A1992)+$AC$2/$I$2-1/(1+(1+P1992/O1992)/M$1017),$X$2/$I$2)),IF(P1993&lt;0,"A",M1993))</f>
        <v>6.7262135296691115E-6</v>
      </c>
      <c r="O1992" s="13">
        <f t="shared" si="770"/>
        <v>579.20595016765708</v>
      </c>
      <c r="P1992" s="12">
        <f t="shared" si="778"/>
        <v>169896.47417717407</v>
      </c>
      <c r="R1992" s="13">
        <f>IF(U1992&gt;0,SQRT(Sum_Sq($AI$2,V_rtHz($AH$2)/(1+1/$A1992),V_rtHz($AH$2*$A1992)/(1+$A1992),$AN$2*$AH$2/(1+1/$A1992),$AM$2*SQRT(Sum_Sq(U1992,1/($X$2*S$8*(1+R$1017+U1992/T1992))))/SQRT(Sum_Sq($X$2*U1992*S$8,1)),                   $AQ$2*SQRT(Sum_Sq($AH$2/(1+1/$A1992)+U1992*( 1/(R$1017+1+U1992/T1992)-1)/(1+($X$2*U1992*S$8)^2), (U1992^2*S$8*$X$2+1/($X$2*S$8*(R$1017+1+U1992/T1992           )))/(1+($X$2*U1992*S$8)^2))),           V_rtHz(T1992)/($X$2*S$8*(T1992*R$1017+T1992+U1992)),V_rtHz(U1992)*SQRT(Sum_Sq(T1992*S$8*$X$2*R$1017,1))/($X$2*S$8*(T1992*R$1017+T1992+U1992))))/SQRT(Sum_Sq(1/(1+$A1992)+$AC$2/$I$2-1/(1+(1+U1992/T1992)/R$1017),$X$2/$I$2)),IF(U1993&lt;0,"A",R1993))</f>
        <v>1.0032574791908267E-5</v>
      </c>
      <c r="T1992" s="13">
        <f t="shared" si="771"/>
        <v>578.52066335304642</v>
      </c>
      <c r="U1992" s="12">
        <f t="shared" si="779"/>
        <v>537896.23610857816</v>
      </c>
      <c r="X1992" s="13">
        <f>IF(AA1992&gt;0,SQRT(Sum_Sq($AI$2,V_rtHz($AH$2)/(1+1/$A1992),V_rtHz($AH$2*$A1992)/(1+$A1992),$AN$2*$AH$2/(1+1/$A1992),$AM$2*SQRT(Sum_Sq(AA1992,1/($X$2*Y$8*(1+X$1017+AA1992/Z1992))))/SQRT(Sum_Sq($X$2*AA1992*Y$8,1)),                   $AQ$2*SQRT(Sum_Sq($AH$2/(1+1/$A1992)+AA1992*( 1/(X$1017+1+AA1992/Z1992)-1)/(1+($X$2*AA1992*Y$8)^2), (AA1992^2*Y$8*$X$2+1/($X$2*Y$8*(X$1017+1+AA1992/Z1992           )))/(1+($X$2*AA1992*Y$8)^2))),           V_rtHz(Z1992)/($X$2*Y$8*(Z1992*X$1017+Z1992+AA1992)),V_rtHz(AA1992)*SQRT(Sum_Sq(Z1992*Y$8*$X$2*X$1017,1))/($X$2*Y$8*(Z1992*X$1017+Z1992+AA1992))))/SQRT(Sum_Sq(1/(1+$A1992)+$AC$2/$I$2-1/(1+(1+AA1992/Z1992)/X$1017),$X$2/$I$2)),IF(AA1993&lt;0,"A",X1993))</f>
        <v>1.6614340552634931E-5</v>
      </c>
      <c r="Z1992" s="13">
        <f t="shared" si="772"/>
        <v>578.30446517685004</v>
      </c>
      <c r="AA1992" s="12">
        <f t="shared" si="780"/>
        <v>1701613.1584913817</v>
      </c>
      <c r="AC1992" s="13">
        <f>IF(AF1992&gt;0,SQRT(Sum_Sq($AI$2,V_rtHz($AH$2)/(1+1/$A1992),V_rtHz($AH$2*$A1992)/(1+$A1992),$AN$2*$AH$2/(1+1/$A1992),$AM$2*SQRT(Sum_Sq(AF1992,1/($X$2*AD$8*(1+AC$1017+AF1992/AE1992))))/SQRT(Sum_Sq($X$2*AF1992*AD$8,1)),                   $AQ$2*SQRT(Sum_Sq($AH$2/(1+1/$A1992)+AF1992*( 1/(AC$1017+1+AF1992/AE1992)-1)/(1+($X$2*AF1992*AD$8)^2), (AF1992^2*AD$8*$X$2+1/($X$2*AD$8*(AC$1017+1+AF1992/AE1992           )))/(1+($X$2*AF1992*AD$8)^2))),           V_rtHz(AE1992)/($X$2*AD$8*(AE1992*AC$1017+AE1992+AF1992)),V_rtHz(AF1992)*SQRT(Sum_Sq(AE1992*AD$8*$X$2*AC$1017,1))/($X$2*AD$8*(AE1992*AC$1017+AE1992+AF1992))))/SQRT(Sum_Sq(1/(1+$A1992)+$AC$2/$I$2-1/(1+(1+AF1992/AE1992)/AC$1017),$X$2/$I$2)),IF(AF1993&lt;0,"A",AC1993))</f>
        <v>2.8827421397723292E-5</v>
      </c>
      <c r="AE1992" s="13">
        <f t="shared" si="773"/>
        <v>578.2361480218608</v>
      </c>
      <c r="AF1992" s="12">
        <f t="shared" si="781"/>
        <v>5381609.025883263</v>
      </c>
      <c r="AG1992" s="13"/>
      <c r="AH1992" s="13">
        <f>IF(AK1992&gt;0,SQRT(Sum_Sq($AI$2,V_rtHz($AH$2)/(1+1/$A1992),V_rtHz($AH$2*$A1992)/(1+$A1992),$AN$2*$AH$2/(1+1/$A1992),$AM$2*SQRT(Sum_Sq(AK1992,1/($X$2*AI$8*(1+AH$1017+AK1992/AJ1992))))/SQRT(Sum_Sq($X$2*AK1992*AI$8,1)),                   $AQ$2*SQRT(Sum_Sq($AH$2/(1+1/$A1992)+AK1992*( 1/(AH$1017+1+AK1992/AJ1992)-1)/(1+($X$2*AK1992*AI$8)^2), (AK1992^2*AI$8*$X$2+1/($X$2*AI$8*(AH$1017+1+AK1992/AJ1992           )))/(1+($X$2*AK1992*AI$8)^2))),           V_rtHz(AJ1992)/($X$2*AI$8*(AJ1992*AH$1017+AJ1992+AK1992)),V_rtHz(AK1992)*SQRT(Sum_Sq(AJ1992*AI$8*$X$2*AH$1017,1))/($X$2*AI$8*(AJ1992*AH$1017+AJ1992+AK1992))))/SQRT(Sum_Sq(1/(1+$A1992)+$AC$2/$I$2-1/(1+(1+AK1992/AJ1992)/AH$1017),$X$2/$I$2)),IF(AK1993&lt;0,"A",AH1993))</f>
        <v>5.0885794754203256E-5</v>
      </c>
      <c r="AI1992" s="13"/>
      <c r="AJ1992" s="13">
        <f t="shared" si="774"/>
        <v>578.21454930717982</v>
      </c>
      <c r="AK1992" s="12">
        <f t="shared" si="782"/>
        <v>17018777.696589343</v>
      </c>
      <c r="AM1992" s="13">
        <f>IF(AP1992&gt;0,SQRT(Sum_Sq($AI$2,V_rtHz($AH$2)/(1+1/$A1992),V_rtHz($AH$2*$A1992)/(1+$A1992),$AN$2*$AH$2/(1+1/$A1992),$AM$2*SQRT(Sum_Sq(AP1992,1/($X$2*AN$8*(1+AM$1017+AP1992/AO1992))))/SQRT(Sum_Sq($X$2*AP1992*AN$8,1)),                   $AQ$2*SQRT(Sum_Sq($AH$2/(1+1/$A1992)+AP1992*( 1/(AM$1017+1+AP1992/AO1992)-1)/(1+($X$2*AP1992*AN$8)^2), (AP1992^2*AN$8*$X$2+1/($X$2*AN$8*(AM$1017+1+AP1992/AO1992           )))/(1+($X$2*AP1992*AN$8)^2))),           V_rtHz(AO1992)/($X$2*AN$8*(AO1992*AM$1017+AO1992+AP1992)),V_rtHz(AP1992)*SQRT(Sum_Sq(AO1992*AN$8*$X$2*AM$1017,1))/($X$2*AN$8*(AO1992*AM$1017+AO1992+AP1992))))/SQRT(Sum_Sq(1/(1+$A1992)+$AC$2/$I$2-1/(1+(1+AP1992/AO1992)/AM$1017),$X$2/$I$2)),IF(AP1993&lt;0,"A",AM1993))</f>
        <v>9.045949336805249E-5</v>
      </c>
      <c r="AO1992" s="13">
        <f t="shared" si="775"/>
        <v>578.20771970040732</v>
      </c>
      <c r="AP1992" s="12">
        <f t="shared" si="783"/>
        <v>53818736.195683911</v>
      </c>
      <c r="AR1992" s="13">
        <f t="shared" si="784"/>
        <v>31506.815879885424</v>
      </c>
      <c r="AS1992" s="13">
        <f t="shared" si="785"/>
        <v>0.34465664218175279</v>
      </c>
      <c r="AV1992" s="13"/>
      <c r="AW1992" s="13">
        <f t="shared" si="786"/>
        <v>9963.3300000000036</v>
      </c>
      <c r="AX1992" s="13">
        <f t="shared" si="787"/>
        <v>1.089899999999993</v>
      </c>
      <c r="AZ1992" s="13"/>
      <c r="BA1992" s="13"/>
      <c r="BB1992" s="13">
        <f t="shared" si="788"/>
        <v>3150.681587988543</v>
      </c>
      <c r="BC1992" s="13">
        <f t="shared" si="789"/>
        <v>3.446566421817522</v>
      </c>
      <c r="BD1992" s="13"/>
      <c r="BE1992" s="13"/>
      <c r="BG1992" s="13">
        <f t="shared" si="790"/>
        <v>996.3330000000002</v>
      </c>
      <c r="BH1992" s="13">
        <f t="shared" si="791"/>
        <v>10.899000000000219</v>
      </c>
      <c r="BI1992" s="13"/>
      <c r="BL1992" s="13">
        <f t="shared" si="792"/>
        <v>315.06815879885437</v>
      </c>
      <c r="BM1992" s="13">
        <f t="shared" si="793"/>
        <v>34.465664218174979</v>
      </c>
      <c r="BP1992" s="13"/>
      <c r="BQ1992" s="13">
        <f t="shared" si="794"/>
        <v>99.633300000000006</v>
      </c>
      <c r="BR1992" s="13">
        <f t="shared" si="795"/>
        <v>108.99000000000099</v>
      </c>
      <c r="BT1992" s="13"/>
      <c r="BU1992" s="13"/>
      <c r="BV1992" s="13">
        <f t="shared" si="796"/>
        <v>31.50681587988543</v>
      </c>
      <c r="BW1992" s="13">
        <f t="shared" si="797"/>
        <v>344.65664218175152</v>
      </c>
      <c r="CA1992" s="13">
        <f t="shared" si="798"/>
        <v>9.9633299999999991</v>
      </c>
      <c r="CB1992" s="13">
        <f t="shared" si="799"/>
        <v>1089.9000000000055</v>
      </c>
    </row>
    <row r="1993" spans="1:80" x14ac:dyDescent="0.3">
      <c r="A1993" s="13">
        <f t="shared" si="767"/>
        <v>7.481695005111531</v>
      </c>
      <c r="C1993" s="13">
        <f>IF(F1993&gt;0,SQRT(Sum_Sq($AI$2,V_rtHz($AH$2)/(1+1/$A1993),V_rtHz($AH$2*$A1993)/(1+$A1993),$AN$2*$AH$2/(1+1/$A1993),$AM$2*SQRT(Sum_Sq(F1993,1/($X$2*D$8*(1+C$1017+F1993/E1993))))/SQRT(Sum_Sq($X$2*F1993*D$8,1)),                   $AQ$2*SQRT(Sum_Sq($AH$2/(1+1/$A1993)+F1993*( 1/(C$1017+1+F1993/E1993)-1)/(1+($X$2*F1993*D$8)^2), (F1993^2*D$8*$X$2+1/($X$2*D$8*(C$1017+1+F1993/E1993           )))/(1+($X$2*F1993*D$8)^2))),           V_rtHz(E1993)/($X$2*D$8*(E1993*C$1017+E1993+F1993)),V_rtHz(F1993)*SQRT(Sum_Sq(E1993*D$8*$X$2*C$1017,1))/($X$2*D$8*(E1993*C$1017+E1993+F1993))))/SQRT(Sum_Sq(1/(1+$A1993)+$AC$2/$I$2-1/(1+(1+F1993/E1993)/C$1017),$X$2/$I$2)),IF(F1994&lt;0,"A",C1994))</f>
        <v>4.8541113759462426E-6</v>
      </c>
      <c r="E1993" s="13">
        <f t="shared" si="768"/>
        <v>584.33512642894061</v>
      </c>
      <c r="F1993" s="12">
        <f t="shared" si="776"/>
        <v>16840.515708393188</v>
      </c>
      <c r="H1993" s="13">
        <f>IF(K1993&gt;0,SQRT(Sum_Sq($AI$2,V_rtHz($AH$2)/(1+1/$A1993),V_rtHz($AH$2*$A1993)/(1+$A1993),$AN$2*$AH$2/(1+1/$A1993),$AM$2*SQRT(Sum_Sq(K1993,1/($X$2*I$8*(1+H$1017+K1993/J1993))))/SQRT(Sum_Sq($X$2*K1993*I$8,1)),                   $AQ$2*SQRT(Sum_Sq($AH$2/(1+1/$A1993)+K1993*( 1/(H$1017+1+K1993/J1993)-1)/(1+($X$2*K1993*I$8)^2), (K1993^2*I$8*$X$2+1/($X$2*I$8*(H$1017+1+K1993/J1993           )))/(1+($X$2*K1993*I$8)^2))),           V_rtHz(J1993)/($X$2*I$8*(J1993*H$1017+J1993+K1993)),V_rtHz(K1993)*SQRT(Sum_Sq(J1993*I$8*$X$2*H$1017,1))/($X$2*I$8*(J1993*H$1017+J1993+K1993))))/SQRT(Sum_Sq(1/(1+$A1993)+$AC$2/$I$2-1/(1+(1+K1993/J1993)/H$1017),$X$2/$I$2)),IF(K1994&lt;0,"A",H1994))</f>
        <v>5.3663792028450591E-6</v>
      </c>
      <c r="J1993" s="13">
        <f t="shared" si="769"/>
        <v>577.41072256409984</v>
      </c>
      <c r="K1993" s="12">
        <f t="shared" si="777"/>
        <v>53893.021928441281</v>
      </c>
      <c r="M1993" s="13">
        <f>IF(P1993&gt;0,SQRT(Sum_Sq($AI$2,V_rtHz($AH$2)/(1+1/$A1993),V_rtHz($AH$2*$A1993)/(1+$A1993),$AN$2*$AH$2/(1+1/$A1993),$AM$2*SQRT(Sum_Sq(P1993,1/($X$2*N$8*(1+M$1017+P1993/O1993))))/SQRT(Sum_Sq($X$2*P1993*N$8,1)),                   $AQ$2*SQRT(Sum_Sq($AH$2/(1+1/$A1993)+P1993*( 1/(M$1017+1+P1993/O1993)-1)/(1+($X$2*P1993*N$8)^2), (P1993^2*N$8*$X$2+1/($X$2*N$8*(M$1017+1+P1993/O1993           )))/(1+($X$2*P1993*N$8)^2))),           V_rtHz(O1993)/($X$2*N$8*(O1993*M$1017+O1993+P1993)),V_rtHz(P1993)*SQRT(Sum_Sq(O1993*N$8*$X$2*M$1017,1))/($X$2*N$8*(O1993*M$1017+O1993+P1993))))/SQRT(Sum_Sq(1/(1+$A1993)+$AC$2/$I$2-1/(1+(1+P1993/O1993)/M$1017),$X$2/$I$2)),IF(P1994&lt;0,"A",M1994))</f>
        <v>6.8343778243675278E-6</v>
      </c>
      <c r="O1993" s="13">
        <f t="shared" si="770"/>
        <v>575.27202678335561</v>
      </c>
      <c r="P1993" s="12">
        <f t="shared" si="778"/>
        <v>171058.28925171035</v>
      </c>
      <c r="R1993" s="13">
        <f>IF(U1993&gt;0,SQRT(Sum_Sq($AI$2,V_rtHz($AH$2)/(1+1/$A1993),V_rtHz($AH$2*$A1993)/(1+$A1993),$AN$2*$AH$2/(1+1/$A1993),$AM$2*SQRT(Sum_Sq(U1993,1/($X$2*S$8*(1+R$1017+U1993/T1993))))/SQRT(Sum_Sq($X$2*U1993*S$8,1)),                   $AQ$2*SQRT(Sum_Sq($AH$2/(1+1/$A1993)+U1993*( 1/(R$1017+1+U1993/T1993)-1)/(1+($X$2*U1993*S$8)^2), (U1993^2*S$8*$X$2+1/($X$2*S$8*(R$1017+1+U1993/T1993           )))/(1+($X$2*U1993*S$8)^2))),           V_rtHz(T1993)/($X$2*S$8*(T1993*R$1017+T1993+U1993)),V_rtHz(U1993)*SQRT(Sum_Sq(T1993*S$8*$X$2*R$1017,1))/($X$2*S$8*(T1993*R$1017+T1993+U1993))))/SQRT(Sum_Sq(1/(1+$A1993)+$AC$2/$I$2-1/(1+(1+U1993/T1993)/R$1017),$X$2/$I$2)),IF(U1994&lt;0,"A",R1994))</f>
        <v>1.0186505059161042E-5</v>
      </c>
      <c r="T1993" s="13">
        <f t="shared" si="771"/>
        <v>574.60066933012206</v>
      </c>
      <c r="U1993" s="12">
        <f t="shared" si="779"/>
        <v>541565.82812794927</v>
      </c>
      <c r="X1993" s="13">
        <f>IF(AA1993&gt;0,SQRT(Sum_Sq($AI$2,V_rtHz($AH$2)/(1+1/$A1993),V_rtHz($AH$2*$A1993)/(1+$A1993),$AN$2*$AH$2/(1+1/$A1993),$AM$2*SQRT(Sum_Sq(AA1993,1/($X$2*Y$8*(1+X$1017+AA1993/Z1993))))/SQRT(Sum_Sq($X$2*AA1993*Y$8,1)),                   $AQ$2*SQRT(Sum_Sq($AH$2/(1+1/$A1993)+AA1993*( 1/(X$1017+1+AA1993/Z1993)-1)/(1+($X$2*AA1993*Y$8)^2), (AA1993^2*Y$8*$X$2+1/($X$2*Y$8*(X$1017+1+AA1993/Z1993           )))/(1+($X$2*AA1993*Y$8)^2))),           V_rtHz(Z1993)/($X$2*Y$8*(Z1993*X$1017+Z1993+AA1993)),V_rtHz(AA1993)*SQRT(Sum_Sq(Z1993*Y$8*$X$2*X$1017,1))/($X$2*Y$8*(Z1993*X$1017+Z1993+AA1993))))/SQRT(Sum_Sq(1/(1+$A1993)+$AC$2/$I$2-1/(1+(1+AA1993/Z1993)/X$1017),$X$2/$I$2)),IF(AA1994&lt;0,"A",X1994))</f>
        <v>1.6862868365306381E-5</v>
      </c>
      <c r="Z1993" s="13">
        <f t="shared" si="772"/>
        <v>574.38885886688354</v>
      </c>
      <c r="AA1993" s="12">
        <f t="shared" si="780"/>
        <v>1713213.0478653761</v>
      </c>
      <c r="AC1993" s="13">
        <f>IF(AF1993&gt;0,SQRT(Sum_Sq($AI$2,V_rtHz($AH$2)/(1+1/$A1993),V_rtHz($AH$2*$A1993)/(1+$A1993),$AN$2*$AH$2/(1+1/$A1993),$AM$2*SQRT(Sum_Sq(AF1993,1/($X$2*AD$8*(1+AC$1017+AF1993/AE1993))))/SQRT(Sum_Sq($X$2*AF1993*AD$8,1)),                   $AQ$2*SQRT(Sum_Sq($AH$2/(1+1/$A1993)+AF1993*( 1/(AC$1017+1+AF1993/AE1993)-1)/(1+($X$2*AF1993*AD$8)^2), (AF1993^2*AD$8*$X$2+1/($X$2*AD$8*(AC$1017+1+AF1993/AE1993           )))/(1+($X$2*AF1993*AD$8)^2))),           V_rtHz(AE1993)/($X$2*AD$8*(AE1993*AC$1017+AE1993+AF1993)),V_rtHz(AF1993)*SQRT(Sum_Sq(AE1993*AD$8*$X$2*AC$1017,1))/($X$2*AD$8*(AE1993*AC$1017+AE1993+AF1993))))/SQRT(Sum_Sq(1/(1+$A1993)+$AC$2/$I$2-1/(1+(1+AF1993/AE1993)/AC$1017),$X$2/$I$2)),IF(AF1994&lt;0,"A",AC1994))</f>
        <v>2.9254426225632809E-5</v>
      </c>
      <c r="AE1993" s="13">
        <f t="shared" si="773"/>
        <v>574.32192752147762</v>
      </c>
      <c r="AF1993" s="12">
        <f t="shared" si="781"/>
        <v>5418286.7206825288</v>
      </c>
      <c r="AG1993" s="13"/>
      <c r="AH1993" s="13">
        <f>IF(AK1993&gt;0,SQRT(Sum_Sq($AI$2,V_rtHz($AH$2)/(1+1/$A1993),V_rtHz($AH$2*$A1993)/(1+$A1993),$AN$2*$AH$2/(1+1/$A1993),$AM$2*SQRT(Sum_Sq(AK1993,1/($X$2*AI$8*(1+AH$1017+AK1993/AJ1993))))/SQRT(Sum_Sq($X$2*AK1993*AI$8,1)),                   $AQ$2*SQRT(Sum_Sq($AH$2/(1+1/$A1993)+AK1993*( 1/(AH$1017+1+AK1993/AJ1993)-1)/(1+($X$2*AK1993*AI$8)^2), (AK1993^2*AI$8*$X$2+1/($X$2*AI$8*(AH$1017+1+AK1993/AJ1993           )))/(1+($X$2*AK1993*AI$8)^2))),           V_rtHz(AJ1993)/($X$2*AI$8*(AJ1993*AH$1017+AJ1993+AK1993)),V_rtHz(AK1993)*SQRT(Sum_Sq(AJ1993*AI$8*$X$2*AH$1017,1))/($X$2*AI$8*(AJ1993*AH$1017+AJ1993+AK1993))))/SQRT(Sum_Sq(1/(1+$A1993)+$AC$2/$I$2-1/(1+(1+AK1993/AJ1993)/AH$1017),$X$2/$I$2)),IF(AK1994&lt;0,"A",AH1994))</f>
        <v>5.1637249903474908E-5</v>
      </c>
      <c r="AI1993" s="13"/>
      <c r="AJ1993" s="13">
        <f t="shared" si="774"/>
        <v>574.30076686776829</v>
      </c>
      <c r="AK1993" s="12">
        <f t="shared" si="782"/>
        <v>17134758.37628169</v>
      </c>
      <c r="AM1993" s="13">
        <f>IF(AP1993&gt;0,SQRT(Sum_Sq($AI$2,V_rtHz($AH$2)/(1+1/$A1993),V_rtHz($AH$2*$A1993)/(1+$A1993),$AN$2*$AH$2/(1+1/$A1993),$AM$2*SQRT(Sum_Sq(AP1993,1/($X$2*AN$8*(1+AM$1017+AP1993/AO1993))))/SQRT(Sum_Sq($X$2*AP1993*AN$8,1)),                   $AQ$2*SQRT(Sum_Sq($AH$2/(1+1/$A1993)+AP1993*( 1/(AM$1017+1+AP1993/AO1993)-1)/(1+($X$2*AP1993*AN$8)^2), (AP1993^2*AN$8*$X$2+1/($X$2*AN$8*(AM$1017+1+AP1993/AO1993           )))/(1+($X$2*AP1993*AN$8)^2))),           V_rtHz(AO1993)/($X$2*AN$8*(AO1993*AM$1017+AO1993+AP1993)),V_rtHz(AP1993)*SQRT(Sum_Sq(AO1993*AN$8*$X$2*AM$1017,1))/($X$2*AN$8*(AO1993*AM$1017+AO1993+AP1993))))/SQRT(Sum_Sq(1/(1+$A1993)+$AC$2/$I$2-1/(1+(1+AP1993/AO1993)/AM$1017),$X$2/$I$2)),IF(AP1994&lt;0,"A",AM1994))</f>
        <v>9.1795302751971846E-5</v>
      </c>
      <c r="AO1993" s="13">
        <f t="shared" si="775"/>
        <v>574.29407577099516</v>
      </c>
      <c r="AP1993" s="12">
        <f t="shared" si="783"/>
        <v>54185494.933214165</v>
      </c>
      <c r="AR1993" s="13">
        <f t="shared" si="784"/>
        <v>31506.815879885424</v>
      </c>
      <c r="AS1993" s="13">
        <f t="shared" si="785"/>
        <v>0.34465664218175057</v>
      </c>
      <c r="AV1993" s="13"/>
      <c r="AW1993" s="13">
        <f t="shared" si="786"/>
        <v>9963.3300000000036</v>
      </c>
      <c r="AX1993" s="13">
        <f t="shared" si="787"/>
        <v>1.0899000000000041</v>
      </c>
      <c r="AZ1993" s="13"/>
      <c r="BA1993" s="13"/>
      <c r="BB1993" s="13">
        <f t="shared" si="788"/>
        <v>3150.681587988543</v>
      </c>
      <c r="BC1993" s="13">
        <f t="shared" si="789"/>
        <v>3.446566421817522</v>
      </c>
      <c r="BD1993" s="13"/>
      <c r="BE1993" s="13"/>
      <c r="BG1993" s="13">
        <f t="shared" si="790"/>
        <v>996.3330000000002</v>
      </c>
      <c r="BH1993" s="13">
        <f t="shared" si="791"/>
        <v>10.89900000000015</v>
      </c>
      <c r="BI1993" s="13"/>
      <c r="BL1993" s="13">
        <f t="shared" si="792"/>
        <v>315.06815879885437</v>
      </c>
      <c r="BM1993" s="13">
        <f t="shared" si="793"/>
        <v>34.465664218175327</v>
      </c>
      <c r="BP1993" s="13"/>
      <c r="BQ1993" s="13">
        <f t="shared" si="794"/>
        <v>99.633300000000006</v>
      </c>
      <c r="BR1993" s="13">
        <f t="shared" si="795"/>
        <v>108.99000000000056</v>
      </c>
      <c r="BT1993" s="13"/>
      <c r="BU1993" s="13"/>
      <c r="BV1993" s="13">
        <f t="shared" si="796"/>
        <v>31.506815879885437</v>
      </c>
      <c r="BW1993" s="13">
        <f t="shared" si="797"/>
        <v>344.65664218175368</v>
      </c>
      <c r="CA1993" s="13">
        <f t="shared" si="798"/>
        <v>9.9633299999999974</v>
      </c>
      <c r="CB1993" s="13">
        <f t="shared" si="799"/>
        <v>1089.900000000011</v>
      </c>
    </row>
    <row r="1994" spans="1:80" x14ac:dyDescent="0.3">
      <c r="A1994" s="13">
        <f t="shared" si="767"/>
        <v>7.5857757502918304</v>
      </c>
      <c r="C1994" s="13">
        <f>IF(F1994&gt;0,SQRT(Sum_Sq($AI$2,V_rtHz($AH$2)/(1+1/$A1994),V_rtHz($AH$2*$A1994)/(1+$A1994),$AN$2*$AH$2/(1+1/$A1994),$AM$2*SQRT(Sum_Sq(F1994,1/($X$2*D$8*(1+C$1017+F1994/E1994))))/SQRT(Sum_Sq($X$2*F1994*D$8,1)),                   $AQ$2*SQRT(Sum_Sq($AH$2/(1+1/$A1994)+F1994*( 1/(C$1017+1+F1994/E1994)-1)/(1+($X$2*F1994*D$8)^2), (F1994^2*D$8*$X$2+1/($X$2*D$8*(C$1017+1+F1994/E1994           )))/(1+($X$2*F1994*D$8)^2))),           V_rtHz(E1994)/($X$2*D$8*(E1994*C$1017+E1994+F1994)),V_rtHz(F1994)*SQRT(Sum_Sq(E1994*D$8*$X$2*C$1017,1))/($X$2*D$8*(E1994*C$1017+E1994+F1994))))/SQRT(Sum_Sq(1/(1+$A1994)+$AC$2/$I$2-1/(1+(1+F1994/E1994)/C$1017),$X$2/$I$2)),IF(F1995&lt;0,"A",C1995))</f>
        <v>4.9382346379548685E-6</v>
      </c>
      <c r="E1994" s="13">
        <f t="shared" si="768"/>
        <v>580.24030294617489</v>
      </c>
      <c r="F1994" s="12">
        <f t="shared" si="776"/>
        <v>16959.361191608459</v>
      </c>
      <c r="H1994" s="13">
        <f>IF(K1994&gt;0,SQRT(Sum_Sq($AI$2,V_rtHz($AH$2)/(1+1/$A1994),V_rtHz($AH$2*$A1994)/(1+$A1994),$AN$2*$AH$2/(1+1/$A1994),$AM$2*SQRT(Sum_Sq(K1994,1/($X$2*I$8*(1+H$1017+K1994/J1994))))/SQRT(Sum_Sq($X$2*K1994*I$8,1)),                   $AQ$2*SQRT(Sum_Sq($AH$2/(1+1/$A1994)+K1994*( 1/(H$1017+1+K1994/J1994)-1)/(1+($X$2*K1994*I$8)^2), (K1994^2*I$8*$X$2+1/($X$2*I$8*(H$1017+1+K1994/J1994           )))/(1+($X$2*K1994*I$8)^2))),           V_rtHz(J1994)/($X$2*I$8*(J1994*H$1017+J1994+K1994)),V_rtHz(K1994)*SQRT(Sum_Sq(J1994*I$8*$X$2*H$1017,1))/($X$2*I$8*(J1994*H$1017+J1994+K1994))))/SQRT(Sum_Sq(1/(1+$A1994)+$AC$2/$I$2-1/(1+(1+K1994/J1994)/H$1017),$X$2/$I$2)),IF(K1995&lt;0,"A",H1995))</f>
        <v>5.4572450142612597E-6</v>
      </c>
      <c r="J1994" s="13">
        <f t="shared" si="769"/>
        <v>573.4595587521801</v>
      </c>
      <c r="K1994" s="12">
        <f t="shared" si="777"/>
        <v>54264.347429444359</v>
      </c>
      <c r="M1994" s="13">
        <f>IF(P1994&gt;0,SQRT(Sum_Sq($AI$2,V_rtHz($AH$2)/(1+1/$A1994),V_rtHz($AH$2*$A1994)/(1+$A1994),$AN$2*$AH$2/(1+1/$A1994),$AM$2*SQRT(Sum_Sq(P1994,1/($X$2*N$8*(1+M$1017+P1994/O1994))))/SQRT(Sum_Sq($X$2*P1994*N$8,1)),                   $AQ$2*SQRT(Sum_Sq($AH$2/(1+1/$A1994)+P1994*( 1/(M$1017+1+P1994/O1994)-1)/(1+($X$2*P1994*N$8)^2), (P1994^2*N$8*$X$2+1/($X$2*N$8*(M$1017+1+P1994/O1994           )))/(1+($X$2*P1994*N$8)^2))),           V_rtHz(O1994)/($X$2*N$8*(O1994*M$1017+O1994+P1994)),V_rtHz(P1994)*SQRT(Sum_Sq(O1994*N$8*$X$2*M$1017,1))/($X$2*N$8*(O1994*M$1017+O1994+P1994))))/SQRT(Sum_Sq(1/(1+$A1994)+$AC$2/$I$2-1/(1+(1+P1994/O1994)/M$1017),$X$2/$I$2)),IF(P1995&lt;0,"A",M1995))</f>
        <v>6.9444999964336391E-6</v>
      </c>
      <c r="O1994" s="13">
        <f t="shared" si="770"/>
        <v>571.36454836055248</v>
      </c>
      <c r="P1994" s="12">
        <f t="shared" si="778"/>
        <v>172228.13182631633</v>
      </c>
      <c r="R1994" s="13">
        <f>IF(U1994&gt;0,SQRT(Sum_Sq($AI$2,V_rtHz($AH$2)/(1+1/$A1994),V_rtHz($AH$2*$A1994)/(1+$A1994),$AN$2*$AH$2/(1+1/$A1994),$AM$2*SQRT(Sum_Sq(U1994,1/($X$2*S$8*(1+R$1017+U1994/T1994))))/SQRT(Sum_Sq($X$2*U1994*S$8,1)),                   $AQ$2*SQRT(Sum_Sq($AH$2/(1+1/$A1994)+U1994*( 1/(R$1017+1+U1994/T1994)-1)/(1+($X$2*U1994*S$8)^2), (U1994^2*S$8*$X$2+1/($X$2*S$8*(R$1017+1+U1994/T1994           )))/(1+($X$2*U1994*S$8)^2))),           V_rtHz(T1994)/($X$2*S$8*(T1994*R$1017+T1994+U1994)),V_rtHz(U1994)*SQRT(Sum_Sq(T1994*S$8*$X$2*R$1017,1))/($X$2*S$8*(T1994*R$1017+T1994+U1994))))/SQRT(Sum_Sq(1/(1+$A1994)+$AC$2/$I$2-1/(1+(1+U1994/T1994)/R$1017),$X$2/$I$2)),IF(U1995&lt;0,"A",R1995))</f>
        <v>1.0343093304910907E-5</v>
      </c>
      <c r="T1994" s="13">
        <f t="shared" si="771"/>
        <v>570.70683778504167</v>
      </c>
      <c r="U1994" s="12">
        <f t="shared" si="779"/>
        <v>545260.83573200484</v>
      </c>
      <c r="X1994" s="13">
        <f>IF(AA1994&gt;0,SQRT(Sum_Sq($AI$2,V_rtHz($AH$2)/(1+1/$A1994),V_rtHz($AH$2*$A1994)/(1+$A1994),$AN$2*$AH$2/(1+1/$A1994),$AM$2*SQRT(Sum_Sq(AA1994,1/($X$2*Y$8*(1+X$1017+AA1994/Z1994))))/SQRT(Sum_Sq($X$2*AA1994*Y$8,1)),                   $AQ$2*SQRT(Sum_Sq($AH$2/(1+1/$A1994)+AA1994*( 1/(X$1017+1+AA1994/Z1994)-1)/(1+($X$2*AA1994*Y$8)^2), (AA1994^2*Y$8*$X$2+1/($X$2*Y$8*(X$1017+1+AA1994/Z1994           )))/(1+($X$2*AA1994*Y$8)^2))),           V_rtHz(Z1994)/($X$2*Y$8*(Z1994*X$1017+Z1994+AA1994)),V_rtHz(AA1994)*SQRT(Sum_Sq(Z1994*Y$8*$X$2*X$1017,1))/($X$2*Y$8*(Z1994*X$1017+Z1994+AA1994))))/SQRT(Sum_Sq(1/(1+$A1994)+$AC$2/$I$2-1/(1+(1+AA1994/Z1994)/X$1017),$X$2/$I$2)),IF(AA1995&lt;0,"A",X1995))</f>
        <v>1.7115564844973919E-5</v>
      </c>
      <c r="Z1994" s="13">
        <f t="shared" si="772"/>
        <v>570.49932628245722</v>
      </c>
      <c r="AA1994" s="12">
        <f t="shared" si="780"/>
        <v>1724893.3385629281</v>
      </c>
      <c r="AC1994" s="13">
        <f>IF(AF1994&gt;0,SQRT(Sum_Sq($AI$2,V_rtHz($AH$2)/(1+1/$A1994),V_rtHz($AH$2*$A1994)/(1+$A1994),$AN$2*$AH$2/(1+1/$A1994),$AM$2*SQRT(Sum_Sq(AF1994,1/($X$2*AD$8*(1+AC$1017+AF1994/AE1994))))/SQRT(Sum_Sq($X$2*AF1994*AD$8,1)),                   $AQ$2*SQRT(Sum_Sq($AH$2/(1+1/$A1994)+AF1994*( 1/(AC$1017+1+AF1994/AE1994)-1)/(1+($X$2*AF1994*AD$8)^2), (AF1994^2*AD$8*$X$2+1/($X$2*AD$8*(AC$1017+1+AF1994/AE1994           )))/(1+($X$2*AF1994*AD$8)^2))),           V_rtHz(AE1994)/($X$2*AD$8*(AE1994*AC$1017+AE1994+AF1994)),V_rtHz(AF1994)*SQRT(Sum_Sq(AE1994*AD$8*$X$2*AC$1017,1))/($X$2*AD$8*(AE1994*AC$1017+AE1994+AF1994))))/SQRT(Sum_Sq(1/(1+$A1994)+$AC$2/$I$2-1/(1+(1+AF1994/AE1994)/AC$1017),$X$2/$I$2)),IF(AF1995&lt;0,"A",AC1995))</f>
        <v>2.9688508107142577E-5</v>
      </c>
      <c r="AE1994" s="13">
        <f t="shared" si="773"/>
        <v>570.43375273806487</v>
      </c>
      <c r="AF1994" s="12">
        <f t="shared" si="781"/>
        <v>5455218.6969120838</v>
      </c>
      <c r="AG1994" s="13"/>
      <c r="AH1994" s="13">
        <f>IF(AK1994&gt;0,SQRT(Sum_Sq($AI$2,V_rtHz($AH$2)/(1+1/$A1994),V_rtHz($AH$2*$A1994)/(1+$A1994),$AN$2*$AH$2/(1+1/$A1994),$AM$2*SQRT(Sum_Sq(AK1994,1/($X$2*AI$8*(1+AH$1017+AK1994/AJ1994))))/SQRT(Sum_Sq($X$2*AK1994*AI$8,1)),                   $AQ$2*SQRT(Sum_Sq($AH$2/(1+1/$A1994)+AK1994*( 1/(AH$1017+1+AK1994/AJ1994)-1)/(1+($X$2*AK1994*AI$8)^2), (AK1994^2*AI$8*$X$2+1/($X$2*AI$8*(AH$1017+1+AK1994/AJ1994           )))/(1+($X$2*AK1994*AI$8)^2))),           V_rtHz(AJ1994)/($X$2*AI$8*(AJ1994*AH$1017+AJ1994+AK1994)),V_rtHz(AK1994)*SQRT(Sum_Sq(AJ1994*AI$8*$X$2*AH$1017,1))/($X$2*AI$8*(AJ1994*AH$1017+AJ1994+AK1994))))/SQRT(Sum_Sq(1/(1+$A1994)+$AC$2/$I$2-1/(1+(1+AK1994/AJ1994)/AH$1017),$X$2/$I$2)),IF(AK1995&lt;0,"A",AH1995))</f>
        <v>5.2401112083922894E-5</v>
      </c>
      <c r="AI1994" s="13"/>
      <c r="AJ1994" s="13">
        <f t="shared" si="774"/>
        <v>570.41302129396695</v>
      </c>
      <c r="AK1994" s="12">
        <f t="shared" si="782"/>
        <v>17251543.194560256</v>
      </c>
      <c r="AM1994" s="13">
        <f>IF(AP1994&gt;0,SQRT(Sum_Sq($AI$2,V_rtHz($AH$2)/(1+1/$A1994),V_rtHz($AH$2*$A1994)/(1+$A1994),$AN$2*$AH$2/(1+1/$A1994),$AM$2*SQRT(Sum_Sq(AP1994,1/($X$2*AN$8*(1+AM$1017+AP1994/AO1994))))/SQRT(Sum_Sq($X$2*AP1994*AN$8,1)),                   $AQ$2*SQRT(Sum_Sq($AH$2/(1+1/$A1994)+AP1994*( 1/(AM$1017+1+AP1994/AO1994)-1)/(1+($X$2*AP1994*AN$8)^2), (AP1994^2*AN$8*$X$2+1/($X$2*AN$8*(AM$1017+1+AP1994/AO1994           )))/(1+($X$2*AP1994*AN$8)^2))),           V_rtHz(AO1994)/($X$2*AN$8*(AO1994*AM$1017+AO1994+AP1994)),V_rtHz(AP1994)*SQRT(Sum_Sq(AO1994*AN$8*$X$2*AM$1017,1))/($X$2*AN$8*(AO1994*AM$1017+AO1994+AP1994))))/SQRT(Sum_Sq(1/(1+$A1994)+$AC$2/$I$2-1/(1+(1+AP1994/AO1994)/AM$1017),$X$2/$I$2)),IF(AP1995&lt;0,"A",AM1995))</f>
        <v>9.3153165178368075E-5</v>
      </c>
      <c r="AO1994" s="13">
        <f t="shared" si="775"/>
        <v>570.40646590871984</v>
      </c>
      <c r="AP1994" s="12">
        <f t="shared" si="783"/>
        <v>54554796.610324427</v>
      </c>
      <c r="AR1994" s="13">
        <f t="shared" si="784"/>
        <v>31506.815879885424</v>
      </c>
      <c r="AS1994" s="13">
        <f t="shared" si="785"/>
        <v>0.34465664218175057</v>
      </c>
      <c r="AV1994" s="13"/>
      <c r="AW1994" s="13">
        <f t="shared" si="786"/>
        <v>9963.3300000000036</v>
      </c>
      <c r="AX1994" s="13">
        <f t="shared" si="787"/>
        <v>1.0899000000000096</v>
      </c>
      <c r="AZ1994" s="13"/>
      <c r="BA1994" s="13"/>
      <c r="BB1994" s="13">
        <f t="shared" si="788"/>
        <v>3150.6815879885426</v>
      </c>
      <c r="BC1994" s="13">
        <f t="shared" si="789"/>
        <v>3.4465664218175083</v>
      </c>
      <c r="BD1994" s="13"/>
      <c r="BE1994" s="13"/>
      <c r="BG1994" s="13">
        <f t="shared" si="790"/>
        <v>996.3330000000002</v>
      </c>
      <c r="BH1994" s="13">
        <f t="shared" si="791"/>
        <v>10.89900000000015</v>
      </c>
      <c r="BI1994" s="13"/>
      <c r="BL1994" s="13">
        <f t="shared" si="792"/>
        <v>315.06815879885437</v>
      </c>
      <c r="BM1994" s="13">
        <f t="shared" si="793"/>
        <v>34.465664218175327</v>
      </c>
      <c r="BP1994" s="13"/>
      <c r="BQ1994" s="13">
        <f t="shared" si="794"/>
        <v>99.633300000000006</v>
      </c>
      <c r="BR1994" s="13">
        <f t="shared" si="795"/>
        <v>108.99000000000099</v>
      </c>
      <c r="BT1994" s="13"/>
      <c r="BU1994" s="13"/>
      <c r="BV1994" s="13">
        <f t="shared" si="796"/>
        <v>31.50681587988543</v>
      </c>
      <c r="BW1994" s="13">
        <f t="shared" si="797"/>
        <v>344.65664218175152</v>
      </c>
      <c r="CA1994" s="13">
        <f t="shared" si="798"/>
        <v>9.9633299999999991</v>
      </c>
      <c r="CB1994" s="13">
        <f t="shared" si="799"/>
        <v>1089.9000000000165</v>
      </c>
    </row>
    <row r="1995" spans="1:80" x14ac:dyDescent="0.3">
      <c r="A1995" s="13">
        <f t="shared" si="767"/>
        <v>7.6913044028660931</v>
      </c>
      <c r="C1995" s="13">
        <f>IF(F1995&gt;0,SQRT(Sum_Sq($AI$2,V_rtHz($AH$2)/(1+1/$A1995),V_rtHz($AH$2*$A1995)/(1+$A1995),$AN$2*$AH$2/(1+1/$A1995),$AM$2*SQRT(Sum_Sq(F1995,1/($X$2*D$8*(1+C$1017+F1995/E1995))))/SQRT(Sum_Sq($X$2*F1995*D$8,1)),                   $AQ$2*SQRT(Sum_Sq($AH$2/(1+1/$A1995)+F1995*( 1/(C$1017+1+F1995/E1995)-1)/(1+($X$2*F1995*D$8)^2), (F1995^2*D$8*$X$2+1/($X$2*D$8*(C$1017+1+F1995/E1995           )))/(1+($X$2*F1995*D$8)^2))),           V_rtHz(E1995)/($X$2*D$8*(E1995*C$1017+E1995+F1995)),V_rtHz(F1995)*SQRT(Sum_Sq(E1995*D$8*$X$2*C$1017,1))/($X$2*D$8*(E1995*C$1017+E1995+F1995))))/SQRT(Sum_Sq(1/(1+$A1995)+$AC$2/$I$2-1/(1+(1+F1995/E1995)/C$1017),$X$2/$I$2)),IF(F1996&lt;0,"A",C1996))</f>
        <v>5.0239800832435893E-6</v>
      </c>
      <c r="E1995" s="13">
        <f t="shared" si="768"/>
        <v>576.17565619742584</v>
      </c>
      <c r="F1995" s="12">
        <f t="shared" si="776"/>
        <v>17079.001463783916</v>
      </c>
      <c r="H1995" s="13">
        <f>IF(K1995&gt;0,SQRT(Sum_Sq($AI$2,V_rtHz($AH$2)/(1+1/$A1995),V_rtHz($AH$2*$A1995)/(1+$A1995),$AN$2*$AH$2/(1+1/$A1995),$AM$2*SQRT(Sum_Sq(K1995,1/($X$2*I$8*(1+H$1017+K1995/J1995))))/SQRT(Sum_Sq($X$2*K1995*I$8,1)),                   $AQ$2*SQRT(Sum_Sq($AH$2/(1+1/$A1995)+K1995*( 1/(H$1017+1+K1995/J1995)-1)/(1+($X$2*K1995*I$8)^2), (K1995^2*I$8*$X$2+1/($X$2*I$8*(H$1017+1+K1995/J1995           )))/(1+($X$2*K1995*I$8)^2))),           V_rtHz(J1995)/($X$2*I$8*(J1995*H$1017+J1995+K1995)),V_rtHz(K1995)*SQRT(Sum_Sq(J1995*I$8*$X$2*H$1017,1))/($X$2*I$8*(J1995*H$1017+J1995+K1995))))/SQRT(Sum_Sq(1/(1+$A1995)+$AC$2/$I$2-1/(1+(1+K1995/J1995)/H$1017),$X$2/$I$2)),IF(K1996&lt;0,"A",H1996))</f>
        <v>5.5498264428291527E-6</v>
      </c>
      <c r="J1995" s="13">
        <f t="shared" si="769"/>
        <v>569.53555782600313</v>
      </c>
      <c r="K1995" s="12">
        <f t="shared" si="777"/>
        <v>54638.219344280231</v>
      </c>
      <c r="M1995" s="13">
        <f>IF(P1995&gt;0,SQRT(Sum_Sq($AI$2,V_rtHz($AH$2)/(1+1/$A1995),V_rtHz($AH$2*$A1995)/(1+$A1995),$AN$2*$AH$2/(1+1/$A1995),$AM$2*SQRT(Sum_Sq(P1995,1/($X$2*N$8*(1+M$1017+P1995/O1995))))/SQRT(Sum_Sq($X$2*P1995*N$8,1)),                   $AQ$2*SQRT(Sum_Sq($AH$2/(1+1/$A1995)+P1995*( 1/(M$1017+1+P1995/O1995)-1)/(1+($X$2*P1995*N$8)^2), (P1995^2*N$8*$X$2+1/($X$2*N$8*(M$1017+1+P1995/O1995           )))/(1+($X$2*P1995*N$8)^2))),           V_rtHz(O1995)/($X$2*N$8*(O1995*M$1017+O1995+P1995)),V_rtHz(P1995)*SQRT(Sum_Sq(O1995*N$8*$X$2*M$1017,1))/($X$2*N$8*(O1995*M$1017+O1995+P1995))))/SQRT(Sum_Sq(1/(1+$A1995)+$AC$2/$I$2-1/(1+(1+P1995/O1995)/M$1017),$X$2/$I$2)),IF(P1996&lt;0,"A",M1996))</f>
        <v>7.0566153228568177E-6</v>
      </c>
      <c r="O1995" s="13">
        <f t="shared" si="770"/>
        <v>567.48333966704672</v>
      </c>
      <c r="P1995" s="12">
        <f t="shared" si="778"/>
        <v>173406.05772437484</v>
      </c>
      <c r="R1995" s="13">
        <f>IF(U1995&gt;0,SQRT(Sum_Sq($AI$2,V_rtHz($AH$2)/(1+1/$A1995),V_rtHz($AH$2*$A1995)/(1+$A1995),$AN$2*$AH$2/(1+1/$A1995),$AM$2*SQRT(Sum_Sq(U1995,1/($X$2*S$8*(1+R$1017+U1995/T1995))))/SQRT(Sum_Sq($X$2*U1995*S$8,1)),                   $AQ$2*SQRT(Sum_Sq($AH$2/(1+1/$A1995)+U1995*( 1/(R$1017+1+U1995/T1995)-1)/(1+($X$2*U1995*S$8)^2), (U1995^2*S$8*$X$2+1/($X$2*S$8*(R$1017+1+U1995/T1995           )))/(1+($X$2*U1995*S$8)^2))),           V_rtHz(T1995)/($X$2*S$8*(T1995*R$1017+T1995+U1995)),V_rtHz(U1995)*SQRT(Sum_Sq(T1995*S$8*$X$2*R$1017,1))/($X$2*S$8*(T1995*R$1017+T1995+U1995))))/SQRT(Sum_Sq(1/(1+$A1995)+$AC$2/$I$2-1/(1+(1+U1995/T1995)/R$1017),$X$2/$I$2)),IF(U1996&lt;0,"A",R1996))</f>
        <v>1.0502384724995678E-5</v>
      </c>
      <c r="T1995" s="13">
        <f t="shared" si="771"/>
        <v>566.83899919935766</v>
      </c>
      <c r="U1995" s="12">
        <f t="shared" si="779"/>
        <v>548981.43523677671</v>
      </c>
      <c r="X1995" s="13">
        <f>IF(AA1995&gt;0,SQRT(Sum_Sq($AI$2,V_rtHz($AH$2)/(1+1/$A1995),V_rtHz($AH$2*$A1995)/(1+$A1995),$AN$2*$AH$2/(1+1/$A1995),$AM$2*SQRT(Sum_Sq(AA1995,1/($X$2*Y$8*(1+X$1017+AA1995/Z1995))))/SQRT(Sum_Sq($X$2*AA1995*Y$8,1)),                   $AQ$2*SQRT(Sum_Sq($AH$2/(1+1/$A1995)+AA1995*( 1/(X$1017+1+AA1995/Z1995)-1)/(1+($X$2*AA1995*Y$8)^2), (AA1995^2*Y$8*$X$2+1/($X$2*Y$8*(X$1017+1+AA1995/Z1995           )))/(1+($X$2*AA1995*Y$8)^2))),           V_rtHz(Z1995)/($X$2*Y$8*(Z1995*X$1017+Z1995+AA1995)),V_rtHz(AA1995)*SQRT(Sum_Sq(Z1995*Y$8*$X$2*X$1017,1))/($X$2*Y$8*(Z1995*X$1017+Z1995+AA1995))))/SQRT(Sum_Sq(1/(1+$A1995)+$AC$2/$I$2-1/(1+(1+AA1995/Z1995)/X$1017),$X$2/$I$2)),IF(AA1996&lt;0,"A",X1996))</f>
        <v>1.7372498010065213E-5</v>
      </c>
      <c r="Z1995" s="13">
        <f t="shared" si="772"/>
        <v>566.63569969257833</v>
      </c>
      <c r="AA1995" s="12">
        <f t="shared" si="780"/>
        <v>1736654.58793566</v>
      </c>
      <c r="AC1995" s="13">
        <f>IF(AF1995&gt;0,SQRT(Sum_Sq($AI$2,V_rtHz($AH$2)/(1+1/$A1995),V_rtHz($AH$2*$A1995)/(1+$A1995),$AN$2*$AH$2/(1+1/$A1995),$AM$2*SQRT(Sum_Sq(AF1995,1/($X$2*AD$8*(1+AC$1017+AF1995/AE1995))))/SQRT(Sum_Sq($X$2*AF1995*AD$8,1)),                   $AQ$2*SQRT(Sum_Sq($AH$2/(1+1/$A1995)+AF1995*( 1/(AC$1017+1+AF1995/AE1995)-1)/(1+($X$2*AF1995*AD$8)^2), (AF1995^2*AD$8*$X$2+1/($X$2*AD$8*(AC$1017+1+AF1995/AE1995           )))/(1+($X$2*AF1995*AD$8)^2))),           V_rtHz(AE1995)/($X$2*AD$8*(AE1995*AC$1017+AE1995+AF1995)),V_rtHz(AF1995)*SQRT(Sum_Sq(AE1995*AD$8*$X$2*AC$1017,1))/($X$2*AD$8*(AE1995*AC$1017+AE1995+AF1995))))/SQRT(Sum_Sq(1/(1+$A1995)+$AC$2/$I$2-1/(1+(1+AF1995/AE1995)/AC$1017),$X$2/$I$2)),IF(AF1996&lt;0,"A",AC1996))</f>
        <v>3.0129780410866829E-5</v>
      </c>
      <c r="AE1995" s="13">
        <f t="shared" si="773"/>
        <v>566.57145650394796</v>
      </c>
      <c r="AF1995" s="12">
        <f t="shared" si="781"/>
        <v>5492406.7168652583</v>
      </c>
      <c r="AG1995" s="13"/>
      <c r="AH1995" s="13">
        <f>IF(AK1995&gt;0,SQRT(Sum_Sq($AI$2,V_rtHz($AH$2)/(1+1/$A1995),V_rtHz($AH$2*$A1995)/(1+$A1995),$AN$2*$AH$2/(1+1/$A1995),$AM$2*SQRT(Sum_Sq(AK1995,1/($X$2*AI$8*(1+AH$1017+AK1995/AJ1995))))/SQRT(Sum_Sq($X$2*AK1995*AI$8,1)),                   $AQ$2*SQRT(Sum_Sq($AH$2/(1+1/$A1995)+AK1995*( 1/(AH$1017+1+AK1995/AJ1995)-1)/(1+($X$2*AK1995*AI$8)^2), (AK1995^2*AI$8*$X$2+1/($X$2*AI$8*(AH$1017+1+AK1995/AJ1995           )))/(1+($X$2*AK1995*AI$8)^2))),           V_rtHz(AJ1995)/($X$2*AI$8*(AJ1995*AH$1017+AJ1995+AK1995)),V_rtHz(AK1995)*SQRT(Sum_Sq(AJ1995*AI$8*$X$2*AH$1017,1))/($X$2*AI$8*(AJ1995*AH$1017+AJ1995+AK1995))))/SQRT(Sum_Sq(1/(1+$A1995)+$AC$2/$I$2-1/(1+(1+AK1995/AJ1995)/AH$1017),$X$2/$I$2)),IF(AK1996&lt;0,"A",AH1996))</f>
        <v>5.3177578851116375E-5</v>
      </c>
      <c r="AI1995" s="13"/>
      <c r="AJ1995" s="13">
        <f t="shared" si="774"/>
        <v>566.55114559604635</v>
      </c>
      <c r="AK1995" s="12">
        <f t="shared" si="782"/>
        <v>17369137.72407905</v>
      </c>
      <c r="AM1995" s="13">
        <f>IF(AP1995&gt;0,SQRT(Sum_Sq($AI$2,V_rtHz($AH$2)/(1+1/$A1995),V_rtHz($AH$2*$A1995)/(1+$A1995),$AN$2*$AH$2/(1+1/$A1995),$AM$2*SQRT(Sum_Sq(AP1995,1/($X$2*AN$8*(1+AM$1017+AP1995/AO1995))))/SQRT(Sum_Sq($X$2*AP1995*AN$8,1)),                   $AQ$2*SQRT(Sum_Sq($AH$2/(1+1/$A1995)+AP1995*( 1/(AM$1017+1+AP1995/AO1995)-1)/(1+($X$2*AP1995*AN$8)^2), (AP1995^2*AN$8*$X$2+1/($X$2*AN$8*(AM$1017+1+AP1995/AO1995           )))/(1+($X$2*AP1995*AN$8)^2))),           V_rtHz(AO1995)/($X$2*AN$8*(AO1995*AM$1017+AO1995+AP1995)),V_rtHz(AP1995)*SQRT(Sum_Sq(AO1995*AN$8*$X$2*AM$1017,1))/($X$2*AN$8*(AO1995*AM$1017+AO1995+AP1995))))/SQRT(Sum_Sq(1/(1+$A1995)+$AC$2/$I$2-1/(1+(1+AP1995/AO1995)/AM$1017),$X$2/$I$2)),IF(AP1996&lt;0,"A",AM1996))</f>
        <v>9.453343173977323E-5</v>
      </c>
      <c r="AO1995" s="13">
        <f t="shared" si="775"/>
        <v>566.54472318010369</v>
      </c>
      <c r="AP1995" s="12">
        <f t="shared" si="783"/>
        <v>54926658.849087313</v>
      </c>
      <c r="AR1995" s="13">
        <f t="shared" si="784"/>
        <v>31506.815879885424</v>
      </c>
      <c r="AS1995" s="13">
        <f t="shared" si="785"/>
        <v>0.34465664218175279</v>
      </c>
      <c r="AV1995" s="13"/>
      <c r="AW1995" s="13">
        <f t="shared" si="786"/>
        <v>9963.3300000000036</v>
      </c>
      <c r="AX1995" s="13">
        <f t="shared" si="787"/>
        <v>1.089899999999993</v>
      </c>
      <c r="AZ1995" s="13"/>
      <c r="BA1995" s="13"/>
      <c r="BB1995" s="13">
        <f t="shared" si="788"/>
        <v>3150.681587988543</v>
      </c>
      <c r="BC1995" s="13">
        <f t="shared" si="789"/>
        <v>3.4465664218174807</v>
      </c>
      <c r="BD1995" s="13"/>
      <c r="BE1995" s="13"/>
      <c r="BG1995" s="13">
        <f t="shared" si="790"/>
        <v>996.3330000000002</v>
      </c>
      <c r="BH1995" s="13">
        <f t="shared" si="791"/>
        <v>10.89900000000015</v>
      </c>
      <c r="BI1995" s="13"/>
      <c r="BL1995" s="13">
        <f t="shared" si="792"/>
        <v>315.06815879885437</v>
      </c>
      <c r="BM1995" s="13">
        <f t="shared" si="793"/>
        <v>34.465664218175149</v>
      </c>
      <c r="BP1995" s="13"/>
      <c r="BQ1995" s="13">
        <f t="shared" si="794"/>
        <v>99.633300000000006</v>
      </c>
      <c r="BR1995" s="13">
        <f t="shared" si="795"/>
        <v>108.99000000000056</v>
      </c>
      <c r="BT1995" s="13"/>
      <c r="BU1995" s="13"/>
      <c r="BV1995" s="13">
        <f t="shared" si="796"/>
        <v>31.50681587988543</v>
      </c>
      <c r="BW1995" s="13">
        <f t="shared" si="797"/>
        <v>344.65664218175152</v>
      </c>
      <c r="CA1995" s="13">
        <f t="shared" si="798"/>
        <v>9.9633299999999991</v>
      </c>
      <c r="CB1995" s="13">
        <f t="shared" si="799"/>
        <v>1089.900000000011</v>
      </c>
    </row>
    <row r="1996" spans="1:80" x14ac:dyDescent="0.3">
      <c r="A1996" s="13">
        <f t="shared" si="767"/>
        <v>7.7983011052325901</v>
      </c>
      <c r="C1996" s="13">
        <f>IF(F1996&gt;0,SQRT(Sum_Sq($AI$2,V_rtHz($AH$2)/(1+1/$A1996),V_rtHz($AH$2*$A1996)/(1+$A1996),$AN$2*$AH$2/(1+1/$A1996),$AM$2*SQRT(Sum_Sq(F1996,1/($X$2*D$8*(1+C$1017+F1996/E1996))))/SQRT(Sum_Sq($X$2*F1996*D$8,1)),                   $AQ$2*SQRT(Sum_Sq($AH$2/(1+1/$A1996)+F1996*( 1/(C$1017+1+F1996/E1996)-1)/(1+($X$2*F1996*D$8)^2), (F1996^2*D$8*$X$2+1/($X$2*D$8*(C$1017+1+F1996/E1996           )))/(1+($X$2*F1996*D$8)^2))),           V_rtHz(E1996)/($X$2*D$8*(E1996*C$1017+E1996+F1996)),V_rtHz(F1996)*SQRT(Sum_Sq(E1996*D$8*$X$2*C$1017,1))/($X$2*D$8*(E1996*C$1017+E1996+F1996))))/SQRT(Sum_Sq(1/(1+$A1996)+$AC$2/$I$2-1/(1+(1+F1996/E1996)/C$1017),$X$2/$I$2)),IF(F1997&lt;0,"A",C1997))</f>
        <v>5.1113787345028174E-6</v>
      </c>
      <c r="E1996" s="13">
        <f t="shared" si="768"/>
        <v>572.14092933431448</v>
      </c>
      <c r="F1996" s="12">
        <f t="shared" si="776"/>
        <v>17199.442254624071</v>
      </c>
      <c r="H1996" s="13">
        <f>IF(K1996&gt;0,SQRT(Sum_Sq($AI$2,V_rtHz($AH$2)/(1+1/$A1996),V_rtHz($AH$2*$A1996)/(1+$A1996),$AN$2*$AH$2/(1+1/$A1996),$AM$2*SQRT(Sum_Sq(K1996,1/($X$2*I$8*(1+H$1017+K1996/J1996))))/SQRT(Sum_Sq($X$2*K1996*I$8,1)),                   $AQ$2*SQRT(Sum_Sq($AH$2/(1+1/$A1996)+K1996*( 1/(H$1017+1+K1996/J1996)-1)/(1+($X$2*K1996*I$8)^2), (K1996^2*I$8*$X$2+1/($X$2*I$8*(H$1017+1+K1996/J1996           )))/(1+($X$2*K1996*I$8)^2))),           V_rtHz(J1996)/($X$2*I$8*(J1996*H$1017+J1996+K1996)),V_rtHz(K1996)*SQRT(Sum_Sq(J1996*I$8*$X$2*H$1017,1))/($X$2*I$8*(J1996*H$1017+J1996+K1996))))/SQRT(Sum_Sq(1/(1+$A1996)+$AC$2/$I$2-1/(1+(1+K1996/J1996)/H$1017),$X$2/$I$2)),IF(K1997&lt;0,"A",H1997))</f>
        <v>5.6441557178091963E-6</v>
      </c>
      <c r="J1996" s="13">
        <f t="shared" si="769"/>
        <v>565.63852739336551</v>
      </c>
      <c r="K1996" s="12">
        <f t="shared" si="777"/>
        <v>55014.655519077278</v>
      </c>
      <c r="M1996" s="13">
        <f>IF(P1996&gt;0,SQRT(Sum_Sq($AI$2,V_rtHz($AH$2)/(1+1/$A1996),V_rtHz($AH$2*$A1996)/(1+$A1996),$AN$2*$AH$2/(1+1/$A1996),$AM$2*SQRT(Sum_Sq(P1996,1/($X$2*N$8*(1+M$1017+P1996/O1996))))/SQRT(Sum_Sq($X$2*P1996*N$8,1)),                   $AQ$2*SQRT(Sum_Sq($AH$2/(1+1/$A1996)+P1996*( 1/(M$1017+1+P1996/O1996)-1)/(1+($X$2*P1996*N$8)^2), (P1996^2*N$8*$X$2+1/($X$2*N$8*(M$1017+1+P1996/O1996           )))/(1+($X$2*P1996*N$8)^2))),           V_rtHz(O1996)/($X$2*N$8*(O1996*M$1017+O1996+P1996)),V_rtHz(P1996)*SQRT(Sum_Sq(O1996*N$8*$X$2*M$1017,1))/($X$2*N$8*(O1996*M$1017+O1996+P1996))))/SQRT(Sum_Sq(1/(1+$A1996)+$AC$2/$I$2-1/(1+(1+P1996/O1996)/M$1017),$X$2/$I$2)),IF(P1997&lt;0,"A",M1997))</f>
        <v>7.1707596558398161E-6</v>
      </c>
      <c r="O1996" s="13">
        <f t="shared" si="770"/>
        <v>563.62822662160841</v>
      </c>
      <c r="P1996" s="12">
        <f t="shared" si="778"/>
        <v>174592.12315494823</v>
      </c>
      <c r="R1996" s="13">
        <f>IF(U1996&gt;0,SQRT(Sum_Sq($AI$2,V_rtHz($AH$2)/(1+1/$A1996),V_rtHz($AH$2*$A1996)/(1+$A1996),$AN$2*$AH$2/(1+1/$A1996),$AM$2*SQRT(Sum_Sq(U1996,1/($X$2*S$8*(1+R$1017+U1996/T1996))))/SQRT(Sum_Sq($X$2*U1996*S$8,1)),                   $AQ$2*SQRT(Sum_Sq($AH$2/(1+1/$A1996)+U1996*( 1/(R$1017+1+U1996/T1996)-1)/(1+($X$2*U1996*S$8)^2), (U1996^2*S$8*$X$2+1/($X$2*S$8*(R$1017+1+U1996/T1996           )))/(1+($X$2*U1996*S$8)^2))),           V_rtHz(T1996)/($X$2*S$8*(T1996*R$1017+T1996+U1996)),V_rtHz(U1996)*SQRT(Sum_Sq(T1996*S$8*$X$2*R$1017,1))/($X$2*S$8*(T1996*R$1017+T1996+U1996))))/SQRT(Sum_Sq(1/(1+$A1996)+$AC$2/$I$2-1/(1+(1+U1996/T1996)/R$1017),$X$2/$I$2)),IF(U1997&lt;0,"A",R1997))</f>
        <v>1.0664425190413853E-5</v>
      </c>
      <c r="T1996" s="13">
        <f t="shared" si="771"/>
        <v>562.99698509033681</v>
      </c>
      <c r="U1996" s="12">
        <f t="shared" si="779"/>
        <v>552727.80417946621</v>
      </c>
      <c r="X1996" s="13">
        <f>IF(AA1996&gt;0,SQRT(Sum_Sq($AI$2,V_rtHz($AH$2)/(1+1/$A1996),V_rtHz($AH$2*$A1996)/(1+$A1996),$AN$2*$AH$2/(1+1/$A1996),$AM$2*SQRT(Sum_Sq(AA1996,1/($X$2*Y$8*(1+X$1017+AA1996/Z1996))))/SQRT(Sum_Sq($X$2*AA1996*Y$8,1)),                   $AQ$2*SQRT(Sum_Sq($AH$2/(1+1/$A1996)+AA1996*( 1/(X$1017+1+AA1996/Z1996)-1)/(1+($X$2*AA1996*Y$8)^2), (AA1996^2*Y$8*$X$2+1/($X$2*Y$8*(X$1017+1+AA1996/Z1996           )))/(1+($X$2*AA1996*Y$8)^2))),           V_rtHz(Z1996)/($X$2*Y$8*(Z1996*X$1017+Z1996+AA1996)),V_rtHz(AA1996)*SQRT(Sum_Sq(Z1996*Y$8*$X$2*X$1017,1))/($X$2*Y$8*(Z1996*X$1017+Z1996+AA1996))))/SQRT(Sum_Sq(1/(1+$A1996)+$AC$2/$I$2-1/(1+(1+AA1996/Z1996)/X$1017),$X$2/$I$2)),IF(AA1997&lt;0,"A",X1997))</f>
        <v>1.763373682126785E-5</v>
      </c>
      <c r="Z1996" s="13">
        <f t="shared" si="772"/>
        <v>562.7978123661718</v>
      </c>
      <c r="AA1996" s="12">
        <f t="shared" si="780"/>
        <v>1748497.3571983229</v>
      </c>
      <c r="AC1996" s="13">
        <f>IF(AF1996&gt;0,SQRT(Sum_Sq($AI$2,V_rtHz($AH$2)/(1+1/$A1996),V_rtHz($AH$2*$A1996)/(1+$A1996),$AN$2*$AH$2/(1+1/$A1996),$AM$2*SQRT(Sum_Sq(AF1996,1/($X$2*AD$8*(1+AC$1017+AF1996/AE1996))))/SQRT(Sum_Sq($X$2*AF1996*AD$8,1)),                   $AQ$2*SQRT(Sum_Sq($AH$2/(1+1/$A1996)+AF1996*( 1/(AC$1017+1+AF1996/AE1996)-1)/(1+($X$2*AF1996*AD$8)^2), (AF1996^2*AD$8*$X$2+1/($X$2*AD$8*(AC$1017+1+AF1996/AE1996           )))/(1+($X$2*AF1996*AD$8)^2))),           V_rtHz(AE1996)/($X$2*AD$8*(AE1996*AC$1017+AE1996+AF1996)),V_rtHz(AF1996)*SQRT(Sum_Sq(AE1996*AD$8*$X$2*AC$1017,1))/($X$2*AD$8*(AE1996*AC$1017+AE1996+AF1996))))/SQRT(Sum_Sq(1/(1+$A1996)+$AC$2/$I$2-1/(1+(1+AF1996/AE1996)/AC$1017),$X$2/$I$2)),IF(AF1997&lt;0,"A",AC1997))</f>
        <v>3.0578358017729819E-5</v>
      </c>
      <c r="AE1996" s="13">
        <f t="shared" si="773"/>
        <v>562.73487264011465</v>
      </c>
      <c r="AF1996" s="12">
        <f t="shared" si="781"/>
        <v>5529852.5550530953</v>
      </c>
      <c r="AG1996" s="13"/>
      <c r="AH1996" s="13">
        <f>IF(AK1996&gt;0,SQRT(Sum_Sq($AI$2,V_rtHz($AH$2)/(1+1/$A1996),V_rtHz($AH$2*$A1996)/(1+$A1996),$AN$2*$AH$2/(1+1/$A1996),$AM$2*SQRT(Sum_Sq(AK1996,1/($X$2*AI$8*(1+AH$1017+AK1996/AJ1996))))/SQRT(Sum_Sq($X$2*AK1996*AI$8,1)),                   $AQ$2*SQRT(Sum_Sq($AH$2/(1+1/$A1996)+AK1996*( 1/(AH$1017+1+AK1996/AJ1996)-1)/(1+($X$2*AK1996*AI$8)^2), (AK1996^2*AI$8*$X$2+1/($X$2*AI$8*(AH$1017+1+AK1996/AJ1996           )))/(1+($X$2*AK1996*AI$8)^2))),           V_rtHz(AJ1996)/($X$2*AI$8*(AJ1996*AH$1017+AJ1996+AK1996)),V_rtHz(AK1996)*SQRT(Sum_Sq(AJ1996*AI$8*$X$2*AH$1017,1))/($X$2*AI$8*(AJ1996*AH$1017+AJ1996+AK1996))))/SQRT(Sum_Sq(1/(1+$A1996)+$AC$2/$I$2-1/(1+(1+AK1996/AJ1996)/AH$1017),$X$2/$I$2)),IF(AK1997&lt;0,"A",AH1997))</f>
        <v>5.3966850361946872E-5</v>
      </c>
      <c r="AI1996" s="13"/>
      <c r="AJ1996" s="13">
        <f t="shared" si="774"/>
        <v>562.71497376938646</v>
      </c>
      <c r="AK1996" s="12">
        <f t="shared" si="782"/>
        <v>17487547.576129291</v>
      </c>
      <c r="AM1996" s="13">
        <f>IF(AP1996&gt;0,SQRT(Sum_Sq($AI$2,V_rtHz($AH$2)/(1+1/$A1996),V_rtHz($AH$2*$A1996)/(1+$A1996),$AN$2*$AH$2/(1+1/$A1996),$AM$2*SQRT(Sum_Sq(AP1996,1/($X$2*AN$8*(1+AM$1017+AP1996/AO1996))))/SQRT(Sum_Sq($X$2*AP1996*AN$8,1)),                   $AQ$2*SQRT(Sum_Sq($AH$2/(1+1/$A1996)+AP1996*( 1/(AM$1017+1+AP1996/AO1996)-1)/(1+($X$2*AP1996*AN$8)^2), (AP1996^2*AN$8*$X$2+1/($X$2*AN$8*(AM$1017+1+AP1996/AO1996           )))/(1+($X$2*AP1996*AN$8)^2))),           V_rtHz(AO1996)/($X$2*AN$8*(AO1996*AM$1017+AO1996+AP1996)),V_rtHz(AP1996)*SQRT(Sum_Sq(AO1996*AN$8*$X$2*AM$1017,1))/($X$2*AN$8*(AO1996*AM$1017+AO1996+AP1996))))/SQRT(Sum_Sq(1/(1+$A1996)+$AC$2/$I$2-1/(1+(1+AP1996/AO1996)/AM$1017),$X$2/$I$2)),IF(AP1997&lt;0,"A",AM1997))</f>
        <v>9.5936458150046788E-5</v>
      </c>
      <c r="AO1996" s="13">
        <f t="shared" si="775"/>
        <v>562.70868163565581</v>
      </c>
      <c r="AP1996" s="12">
        <f t="shared" si="783"/>
        <v>55301099.393758424</v>
      </c>
      <c r="AR1996" s="13">
        <f t="shared" si="784"/>
        <v>31506.815879885424</v>
      </c>
      <c r="AS1996" s="13">
        <f t="shared" si="785"/>
        <v>0.34465664218175057</v>
      </c>
      <c r="AV1996" s="13"/>
      <c r="AW1996" s="13">
        <f t="shared" si="786"/>
        <v>9963.3300000000036</v>
      </c>
      <c r="AX1996" s="13">
        <f t="shared" si="787"/>
        <v>1.0898999999999985</v>
      </c>
      <c r="AZ1996" s="13"/>
      <c r="BA1996" s="13"/>
      <c r="BB1996" s="13">
        <f t="shared" si="788"/>
        <v>3150.681587988543</v>
      </c>
      <c r="BC1996" s="13">
        <f t="shared" si="789"/>
        <v>3.4465664218174945</v>
      </c>
      <c r="BD1996" s="13"/>
      <c r="BE1996" s="13"/>
      <c r="BG1996" s="13">
        <f t="shared" si="790"/>
        <v>996.3330000000002</v>
      </c>
      <c r="BH1996" s="13">
        <f t="shared" si="791"/>
        <v>10.89900000000015</v>
      </c>
      <c r="BI1996" s="13"/>
      <c r="BL1996" s="13">
        <f t="shared" si="792"/>
        <v>315.06815879885437</v>
      </c>
      <c r="BM1996" s="13">
        <f t="shared" si="793"/>
        <v>34.465664218175327</v>
      </c>
      <c r="BP1996" s="13"/>
      <c r="BQ1996" s="13">
        <f t="shared" si="794"/>
        <v>99.633300000000006</v>
      </c>
      <c r="BR1996" s="13">
        <f t="shared" si="795"/>
        <v>108.99000000000056</v>
      </c>
      <c r="BT1996" s="13"/>
      <c r="BU1996" s="13"/>
      <c r="BV1996" s="13">
        <f t="shared" si="796"/>
        <v>31.50681587988543</v>
      </c>
      <c r="BW1996" s="13">
        <f t="shared" si="797"/>
        <v>344.656642181758</v>
      </c>
      <c r="CA1996" s="13">
        <f t="shared" si="798"/>
        <v>9.9633299999999991</v>
      </c>
      <c r="CB1996" s="13">
        <f t="shared" si="799"/>
        <v>1089.9000000000165</v>
      </c>
    </row>
    <row r="1997" spans="1:80" x14ac:dyDescent="0.3">
      <c r="A1997" s="13">
        <f t="shared" si="767"/>
        <v>7.9067862799982445</v>
      </c>
      <c r="C1997" s="13">
        <f>IF(F1997&gt;0,SQRT(Sum_Sq($AI$2,V_rtHz($AH$2)/(1+1/$A1997),V_rtHz($AH$2*$A1997)/(1+$A1997),$AN$2*$AH$2/(1+1/$A1997),$AM$2*SQRT(Sum_Sq(F1997,1/($X$2*D$8*(1+C$1017+F1997/E1997))))/SQRT(Sum_Sq($X$2*F1997*D$8,1)),                   $AQ$2*SQRT(Sum_Sq($AH$2/(1+1/$A1997)+F1997*( 1/(C$1017+1+F1997/E1997)-1)/(1+($X$2*F1997*D$8)^2), (F1997^2*D$8*$X$2+1/($X$2*D$8*(C$1017+1+F1997/E1997           )))/(1+($X$2*F1997*D$8)^2))),           V_rtHz(E1997)/($X$2*D$8*(E1997*C$1017+E1997+F1997)),V_rtHz(F1997)*SQRT(Sum_Sq(E1997*D$8*$X$2*C$1017,1))/($X$2*D$8*(E1997*C$1017+E1997+F1997))))/SQRT(Sum_Sq(1/(1+$A1997)+$AC$2/$I$2-1/(1+(1+F1997/E1997)/C$1017),$X$2/$I$2)),IF(F1998&lt;0,"A",C1998))</f>
        <v>5.2004621561371871E-6</v>
      </c>
      <c r="E1997" s="13">
        <f t="shared" si="768"/>
        <v>568.13586845242537</v>
      </c>
      <c r="F1997" s="12">
        <f t="shared" si="776"/>
        <v>17320.68933158111</v>
      </c>
      <c r="H1997" s="13">
        <f>IF(K1997&gt;0,SQRT(Sum_Sq($AI$2,V_rtHz($AH$2)/(1+1/$A1997),V_rtHz($AH$2*$A1997)/(1+$A1997),$AN$2*$AH$2/(1+1/$A1997),$AM$2*SQRT(Sum_Sq(K1997,1/($X$2*I$8*(1+H$1017+K1997/J1997))))/SQRT(Sum_Sq($X$2*K1997*I$8,1)),                   $AQ$2*SQRT(Sum_Sq($AH$2/(1+1/$A1997)+K1997*( 1/(H$1017+1+K1997/J1997)-1)/(1+($X$2*K1997*I$8)^2), (K1997^2*I$8*$X$2+1/($X$2*I$8*(H$1017+1+K1997/J1997           )))/(1+($X$2*K1997*I$8)^2))),           V_rtHz(J1997)/($X$2*I$8*(J1997*H$1017+J1997+K1997)),V_rtHz(K1997)*SQRT(Sum_Sq(J1997*I$8*$X$2*H$1017,1))/($X$2*I$8*(J1997*H$1017+J1997+K1997))))/SQRT(Sum_Sq(1/(1+$A1997)+$AC$2/$I$2-1/(1+(1+K1997/J1997)/H$1017),$X$2/$I$2)),IF(K1998&lt;0,"A",H1998))</f>
        <v>5.7402656194574357E-6</v>
      </c>
      <c r="J1997" s="13">
        <f t="shared" si="769"/>
        <v>561.76827658281957</v>
      </c>
      <c r="K1997" s="12">
        <f t="shared" si="777"/>
        <v>55393.673922198555</v>
      </c>
      <c r="M1997" s="13">
        <f>IF(P1997&gt;0,SQRT(Sum_Sq($AI$2,V_rtHz($AH$2)/(1+1/$A1997),V_rtHz($AH$2*$A1997)/(1+$A1997),$AN$2*$AH$2/(1+1/$A1997),$AM$2*SQRT(Sum_Sq(P1997,1/($X$2*N$8*(1+M$1017+P1997/O1997))))/SQRT(Sum_Sq($X$2*P1997*N$8,1)),                   $AQ$2*SQRT(Sum_Sq($AH$2/(1+1/$A1997)+P1997*( 1/(M$1017+1+P1997/O1997)-1)/(1+($X$2*P1997*N$8)^2), (P1997^2*N$8*$X$2+1/($X$2*N$8*(M$1017+1+P1997/O1997           )))/(1+($X$2*P1997*N$8)^2))),           V_rtHz(O1997)/($X$2*N$8*(O1997*M$1017+O1997+P1997)),V_rtHz(P1997)*SQRT(Sum_Sq(O1997*N$8*$X$2*M$1017,1))/($X$2*N$8*(O1997*M$1017+O1997+P1997))))/SQRT(Sum_Sq(1/(1+$A1997)+$AC$2/$I$2-1/(1+(1+P1997/O1997)/M$1017),$X$2/$I$2)),IF(P1998&lt;0,"A",M1998))</f>
        <v>7.2869694278861828E-6</v>
      </c>
      <c r="O1997" s="13">
        <f t="shared" si="770"/>
        <v>559.79903628605587</v>
      </c>
      <c r="P1997" s="12">
        <f t="shared" si="778"/>
        <v>175786.38471546097</v>
      </c>
      <c r="R1997" s="13">
        <f>IF(U1997&gt;0,SQRT(Sum_Sq($AI$2,V_rtHz($AH$2)/(1+1/$A1997),V_rtHz($AH$2*$A1997)/(1+$A1997),$AN$2*$AH$2/(1+1/$A1997),$AM$2*SQRT(Sum_Sq(U1997,1/($X$2*S$8*(1+R$1017+U1997/T1997))))/SQRT(Sum_Sq($X$2*U1997*S$8,1)),                   $AQ$2*SQRT(Sum_Sq($AH$2/(1+1/$A1997)+U1997*( 1/(R$1017+1+U1997/T1997)-1)/(1+($X$2*U1997*S$8)^2), (U1997^2*S$8*$X$2+1/($X$2*S$8*(R$1017+1+U1997/T1997           )))/(1+($X$2*U1997*S$8)^2))),           V_rtHz(T1997)/($X$2*S$8*(T1997*R$1017+T1997+U1997)),V_rtHz(U1997)*SQRT(Sum_Sq(T1997*S$8*$X$2*R$1017,1))/($X$2*S$8*(T1997*R$1017+T1997+U1997))))/SQRT(Sum_Sq(1/(1+$A1997)+$AC$2/$I$2-1/(1+(1+U1997/T1997)/R$1017),$X$2/$I$2)),IF(U1998&lt;0,"A",R1998))</f>
        <v>1.0829261251195213E-5</v>
      </c>
      <c r="T1997" s="13">
        <f t="shared" si="771"/>
        <v>559.18062800535779</v>
      </c>
      <c r="U1997" s="12">
        <f t="shared" si="779"/>
        <v>556500.12132691394</v>
      </c>
      <c r="X1997" s="13">
        <f>IF(AA1997&gt;0,SQRT(Sum_Sq($AI$2,V_rtHz($AH$2)/(1+1/$A1997),V_rtHz($AH$2*$A1997)/(1+$A1997),$AN$2*$AH$2/(1+1/$A1997),$AM$2*SQRT(Sum_Sq(AA1997,1/($X$2*Y$8*(1+X$1017+AA1997/Z1997))))/SQRT(Sum_Sq($X$2*AA1997*Y$8,1)),                   $AQ$2*SQRT(Sum_Sq($AH$2/(1+1/$A1997)+AA1997*( 1/(X$1017+1+AA1997/Z1997)-1)/(1+($X$2*AA1997*Y$8)^2), (AA1997^2*Y$8*$X$2+1/($X$2*Y$8*(X$1017+1+AA1997/Z1997           )))/(1+($X$2*AA1997*Y$8)^2))),           V_rtHz(Z1997)/($X$2*Y$8*(Z1997*X$1017+Z1997+AA1997)),V_rtHz(AA1997)*SQRT(Sum_Sq(Z1997*Y$8*$X$2*X$1017,1))/($X$2*Y$8*(Z1997*X$1017+Z1997+AA1997))))/SQRT(Sum_Sq(1/(1+$A1997)+$AC$2/$I$2-1/(1+(1+AA1997/Z1997)/X$1017),$X$2/$I$2)),IF(AA1998&lt;0,"A",X1998))</f>
        <v>1.7899351184101211E-5</v>
      </c>
      <c r="Z1997" s="13">
        <f t="shared" si="772"/>
        <v>558.98549856719023</v>
      </c>
      <c r="AA1997" s="12">
        <f t="shared" si="780"/>
        <v>1760422.2114555726</v>
      </c>
      <c r="AC1997" s="13">
        <f>IF(AF1997&gt;0,SQRT(Sum_Sq($AI$2,V_rtHz($AH$2)/(1+1/$A1997),V_rtHz($AH$2*$A1997)/(1+$A1997),$AN$2*$AH$2/(1+1/$A1997),$AM$2*SQRT(Sum_Sq(AF1997,1/($X$2*AD$8*(1+AC$1017+AF1997/AE1997))))/SQRT(Sum_Sq($X$2*AF1997*AD$8,1)),                   $AQ$2*SQRT(Sum_Sq($AH$2/(1+1/$A1997)+AF1997*( 1/(AC$1017+1+AF1997/AE1997)-1)/(1+($X$2*AF1997*AD$8)^2), (AF1997^2*AD$8*$X$2+1/($X$2*AD$8*(AC$1017+1+AF1997/AE1997           )))/(1+($X$2*AF1997*AD$8)^2))),           V_rtHz(AE1997)/($X$2*AD$8*(AE1997*AC$1017+AE1997+AF1997)),V_rtHz(AF1997)*SQRT(Sum_Sq(AE1997*AD$8*$X$2*AC$1017,1))/($X$2*AD$8*(AE1997*AC$1017+AE1997+AF1997))))/SQRT(Sum_Sq(1/(1+$A1997)+$AC$2/$I$2-1/(1+(1+AF1997/AE1997)/AC$1017),$X$2/$I$2)),IF(AF1998&lt;0,"A",AC1998))</f>
        <v>3.1034357322647953E-5</v>
      </c>
      <c r="AE1997" s="13">
        <f t="shared" si="773"/>
        <v>558.92383595154831</v>
      </c>
      <c r="AF1997" s="12">
        <f t="shared" si="781"/>
        <v>5567557.9982890077</v>
      </c>
      <c r="AG1997" s="13"/>
      <c r="AH1997" s="13">
        <f>IF(AK1997&gt;0,SQRT(Sum_Sq($AI$2,V_rtHz($AH$2)/(1+1/$A1997),V_rtHz($AH$2*$A1997)/(1+$A1997),$AN$2*$AH$2/(1+1/$A1997),$AM$2*SQRT(Sum_Sq(AK1997,1/($X$2*AI$8*(1+AH$1017+AK1997/AJ1997))))/SQRT(Sum_Sq($X$2*AK1997*AI$8,1)),                   $AQ$2*SQRT(Sum_Sq($AH$2/(1+1/$A1997)+AK1997*( 1/(AH$1017+1+AK1997/AJ1997)-1)/(1+($X$2*AK1997*AI$8)^2), (AK1997^2*AI$8*$X$2+1/($X$2*AI$8*(AH$1017+1+AK1997/AJ1997           )))/(1+($X$2*AK1997*AI$8)^2))),           V_rtHz(AJ1997)/($X$2*AI$8*(AJ1997*AH$1017+AJ1997+AK1997)),V_rtHz(AK1997)*SQRT(Sum_Sq(AJ1997*AI$8*$X$2*AH$1017,1))/($X$2*AI$8*(AJ1997*AH$1017+AJ1997+AK1997))))/SQRT(Sum_Sq(1/(1+$A1997)+$AC$2/$I$2-1/(1+(1+AK1997/AJ1997)/AH$1017),$X$2/$I$2)),IF(AK1998&lt;0,"A",AH1998))</f>
        <v>5.4769129376023055E-5</v>
      </c>
      <c r="AI1997" s="13"/>
      <c r="AJ1997" s="13">
        <f t="shared" si="774"/>
        <v>558.90434078987948</v>
      </c>
      <c r="AK1997" s="12">
        <f t="shared" si="782"/>
        <v>17606778.400907136</v>
      </c>
      <c r="AM1997" s="13">
        <f>IF(AP1997&gt;0,SQRT(Sum_Sq($AI$2,V_rtHz($AH$2)/(1+1/$A1997),V_rtHz($AH$2*$A1997)/(1+$A1997),$AN$2*$AH$2/(1+1/$A1997),$AM$2*SQRT(Sum_Sq(AP1997,1/($X$2*AN$8*(1+AM$1017+AP1997/AO1997))))/SQRT(Sum_Sq($X$2*AP1997*AN$8,1)),                   $AQ$2*SQRT(Sum_Sq($AH$2/(1+1/$A1997)+AP1997*( 1/(AM$1017+1+AP1997/AO1997)-1)/(1+($X$2*AP1997*AN$8)^2), (AP1997^2*AN$8*$X$2+1/($X$2*AN$8*(AM$1017+1+AP1997/AO1997           )))/(1+($X$2*AP1997*AN$8)^2))),           V_rtHz(AO1997)/($X$2*AN$8*(AO1997*AM$1017+AO1997+AP1997)),V_rtHz(AP1997)*SQRT(Sum_Sq(AO1997*AN$8*$X$2*AM$1017,1))/($X$2*AN$8*(AO1997*AM$1017+AO1997+AP1997))))/SQRT(Sum_Sq(1/(1+$A1997)+$AC$2/$I$2-1/(1+(1+AP1997/AO1997)/AM$1017),$X$2/$I$2)),IF(AP1998&lt;0,"A",AM1998))</f>
        <v>9.7362604746782471E-5</v>
      </c>
      <c r="AO1997" s="13">
        <f t="shared" si="775"/>
        <v>558.89817630529694</v>
      </c>
      <c r="AP1997" s="12">
        <f t="shared" si="783"/>
        <v>55678136.111622952</v>
      </c>
      <c r="AR1997" s="13">
        <f t="shared" si="784"/>
        <v>31506.815879885424</v>
      </c>
      <c r="AS1997" s="13">
        <f t="shared" si="785"/>
        <v>0.34465664218175057</v>
      </c>
      <c r="AV1997" s="13"/>
      <c r="AW1997" s="13">
        <f t="shared" si="786"/>
        <v>9963.3300000000036</v>
      </c>
      <c r="AX1997" s="13">
        <f t="shared" si="787"/>
        <v>1.0898999999999985</v>
      </c>
      <c r="AZ1997" s="13"/>
      <c r="BA1997" s="13"/>
      <c r="BB1997" s="13">
        <f t="shared" si="788"/>
        <v>3150.681587988543</v>
      </c>
      <c r="BC1997" s="13">
        <f t="shared" si="789"/>
        <v>3.4465664218175083</v>
      </c>
      <c r="BD1997" s="13"/>
      <c r="BE1997" s="13"/>
      <c r="BG1997" s="13">
        <f t="shared" si="790"/>
        <v>996.3330000000002</v>
      </c>
      <c r="BH1997" s="13">
        <f t="shared" si="791"/>
        <v>10.899000000000219</v>
      </c>
      <c r="BI1997" s="13"/>
      <c r="BL1997" s="13">
        <f t="shared" si="792"/>
        <v>315.06815879885437</v>
      </c>
      <c r="BM1997" s="13">
        <f t="shared" si="793"/>
        <v>34.465664218175149</v>
      </c>
      <c r="BP1997" s="13"/>
      <c r="BQ1997" s="13">
        <f t="shared" si="794"/>
        <v>99.633300000000006</v>
      </c>
      <c r="BR1997" s="13">
        <f t="shared" si="795"/>
        <v>108.99000000000142</v>
      </c>
      <c r="BT1997" s="13"/>
      <c r="BU1997" s="13"/>
      <c r="BV1997" s="13">
        <f t="shared" si="796"/>
        <v>31.50681587988543</v>
      </c>
      <c r="BW1997" s="13">
        <f t="shared" si="797"/>
        <v>344.65664218175584</v>
      </c>
      <c r="CA1997" s="13">
        <f t="shared" si="798"/>
        <v>9.9633299999999991</v>
      </c>
      <c r="CB1997" s="13">
        <f t="shared" si="799"/>
        <v>1089.900000000011</v>
      </c>
    </row>
    <row r="1998" spans="1:80" x14ac:dyDescent="0.3">
      <c r="A1998" s="13">
        <f t="shared" si="767"/>
        <v>8.01678063387679</v>
      </c>
      <c r="C1998" s="13">
        <f>IF(F1998&gt;0,SQRT(Sum_Sq($AI$2,V_rtHz($AH$2)/(1+1/$A1998),V_rtHz($AH$2*$A1998)/(1+$A1998),$AN$2*$AH$2/(1+1/$A1998),$AM$2*SQRT(Sum_Sq(F1998,1/($X$2*D$8*(1+C$1017+F1998/E1998))))/SQRT(Sum_Sq($X$2*F1998*D$8,1)),                   $AQ$2*SQRT(Sum_Sq($AH$2/(1+1/$A1998)+F1998*( 1/(C$1017+1+F1998/E1998)-1)/(1+($X$2*F1998*D$8)^2), (F1998^2*D$8*$X$2+1/($X$2*D$8*(C$1017+1+F1998/E1998           )))/(1+($X$2*F1998*D$8)^2))),           V_rtHz(E1998)/($X$2*D$8*(E1998*C$1017+E1998+F1998)),V_rtHz(F1998)*SQRT(Sum_Sq(E1998*D$8*$X$2*C$1017,1))/($X$2*D$8*(E1998*C$1017+E1998+F1998))))/SQRT(Sum_Sq(1/(1+$A1998)+$AC$2/$I$2-1/(1+(1+F1998/E1998)/C$1017),$X$2/$I$2)),IF(F1999&lt;0,"A",C1999))</f>
        <v>5.2912624600880078E-6</v>
      </c>
      <c r="E1998" s="13">
        <f t="shared" si="768"/>
        <v>564.16022254252857</v>
      </c>
      <c r="F1998" s="12">
        <f t="shared" si="776"/>
        <v>17442.748500140275</v>
      </c>
      <c r="H1998" s="13">
        <f>IF(K1998&gt;0,SQRT(Sum_Sq($AI$2,V_rtHz($AH$2)/(1+1/$A1998),V_rtHz($AH$2*$A1998)/(1+$A1998),$AN$2*$AH$2/(1+1/$A1998),$AM$2*SQRT(Sum_Sq(K1998,1/($X$2*I$8*(1+H$1017+K1998/J1998))))/SQRT(Sum_Sq($X$2*K1998*I$8,1)),                   $AQ$2*SQRT(Sum_Sq($AH$2/(1+1/$A1998)+K1998*( 1/(H$1017+1+K1998/J1998)-1)/(1+($X$2*K1998*I$8)^2), (K1998^2*I$8*$X$2+1/($X$2*I$8*(H$1017+1+K1998/J1998           )))/(1+($X$2*K1998*I$8)^2))),           V_rtHz(J1998)/($X$2*I$8*(J1998*H$1017+J1998+K1998)),V_rtHz(K1998)*SQRT(Sum_Sq(J1998*I$8*$X$2*H$1017,1))/($X$2*I$8*(J1998*H$1017+J1998+K1998))))/SQRT(Sum_Sq(1/(1+$A1998)+$AC$2/$I$2-1/(1+(1+K1998/J1998)/H$1017),$X$2/$I$2)),IF(K1999&lt;0,"A",H1999))</f>
        <v>5.8381894846107233E-6</v>
      </c>
      <c r="J1998" s="13">
        <f t="shared" si="769"/>
        <v>557.92461602793333</v>
      </c>
      <c r="K1998" s="12">
        <f t="shared" si="777"/>
        <v>55775.292645102018</v>
      </c>
      <c r="M1998" s="13">
        <f>IF(P1998&gt;0,SQRT(Sum_Sq($AI$2,V_rtHz($AH$2)/(1+1/$A1998),V_rtHz($AH$2*$A1998)/(1+$A1998),$AN$2*$AH$2/(1+1/$A1998),$AM$2*SQRT(Sum_Sq(P1998,1/($X$2*N$8*(1+M$1017+P1998/O1998))))/SQRT(Sum_Sq($X$2*P1998*N$8,1)),                   $AQ$2*SQRT(Sum_Sq($AH$2/(1+1/$A1998)+P1998*( 1/(M$1017+1+P1998/O1998)-1)/(1+($X$2*P1998*N$8)^2), (P1998^2*N$8*$X$2+1/($X$2*N$8*(M$1017+1+P1998/O1998           )))/(1+($X$2*P1998*N$8)^2))),           V_rtHz(O1998)/($X$2*N$8*(O1998*M$1017+O1998+P1998)),V_rtHz(P1998)*SQRT(Sum_Sq(O1998*N$8*$X$2*M$1017,1))/($X$2*N$8*(O1998*M$1017+O1998+P1998))))/SQRT(Sum_Sq(1/(1+$A1998)+$AC$2/$I$2-1/(1+(1+P1998/O1998)/M$1017),$X$2/$I$2)),IF(P1999&lt;0,"A",M1999))</f>
        <v>7.4052816566461892E-6</v>
      </c>
      <c r="O1998" s="13">
        <f t="shared" si="770"/>
        <v>555.99559685740121</v>
      </c>
      <c r="P1998" s="12">
        <f t="shared" si="778"/>
        <v>176988.89939440173</v>
      </c>
      <c r="R1998" s="13">
        <f>IF(U1998&gt;0,SQRT(Sum_Sq($AI$2,V_rtHz($AH$2)/(1+1/$A1998),V_rtHz($AH$2*$A1998)/(1+$A1998),$AN$2*$AH$2/(1+1/$A1998),$AM$2*SQRT(Sum_Sq(U1998,1/($X$2*S$8*(1+R$1017+U1998/T1998))))/SQRT(Sum_Sq($X$2*U1998*S$8,1)),                   $AQ$2*SQRT(Sum_Sq($AH$2/(1+1/$A1998)+U1998*( 1/(R$1017+1+U1998/T1998)-1)/(1+($X$2*U1998*S$8)^2), (U1998^2*S$8*$X$2+1/($X$2*S$8*(R$1017+1+U1998/T1998           )))/(1+($X$2*U1998*S$8)^2))),           V_rtHz(T1998)/($X$2*S$8*(T1998*R$1017+T1998+U1998)),V_rtHz(U1998)*SQRT(Sum_Sq(T1998*S$8*$X$2*R$1017,1))/($X$2*S$8*(T1998*R$1017+T1998+U1998))))/SQRT(Sum_Sq(1/(1+$A1998)+$AC$2/$I$2-1/(1+(1+U1998/T1998)/R$1017),$X$2/$I$2)),IF(U1999&lt;0,"A",R1999))</f>
        <v>1.0996940139871437E-5</v>
      </c>
      <c r="T1998" s="13">
        <f t="shared" si="771"/>
        <v>555.38976151632858</v>
      </c>
      <c r="U1998" s="12">
        <f t="shared" si="779"/>
        <v>560298.56668413326</v>
      </c>
      <c r="X1998" s="13">
        <f>IF(AA1998&gt;0,SQRT(Sum_Sq($AI$2,V_rtHz($AH$2)/(1+1/$A1998),V_rtHz($AH$2*$A1998)/(1+$A1998),$AN$2*$AH$2/(1+1/$A1998),$AM$2*SQRT(Sum_Sq(AA1998,1/($X$2*Y$8*(1+X$1017+AA1998/Z1998))))/SQRT(Sum_Sq($X$2*AA1998*Y$8,1)),                   $AQ$2*SQRT(Sum_Sq($AH$2/(1+1/$A1998)+AA1998*( 1/(X$1017+1+AA1998/Z1998)-1)/(1+($X$2*AA1998*Y$8)^2), (AA1998^2*Y$8*$X$2+1/($X$2*Y$8*(X$1017+1+AA1998/Z1998           )))/(1+($X$2*AA1998*Y$8)^2))),           V_rtHz(Z1998)/($X$2*Y$8*(Z1998*X$1017+Z1998+AA1998)),V_rtHz(AA1998)*SQRT(Sum_Sq(Z1998*Y$8*$X$2*X$1017,1))/($X$2*Y$8*(Z1998*X$1017+Z1998+AA1998))))/SQRT(Sum_Sq(1/(1+$A1998)+$AC$2/$I$2-1/(1+(1+AA1998/Z1998)/X$1017),$X$2/$I$2)),IF(AA1999&lt;0,"A",X1999))</f>
        <v>1.8169411950777379E-5</v>
      </c>
      <c r="Z1998" s="13">
        <f t="shared" si="772"/>
        <v>555.19859354972903</v>
      </c>
      <c r="AA1998" s="12">
        <f t="shared" si="780"/>
        <v>1772429.7197289418</v>
      </c>
      <c r="AC1998" s="13">
        <f>IF(AF1998&gt;0,SQRT(Sum_Sq($AI$2,V_rtHz($AH$2)/(1+1/$A1998),V_rtHz($AH$2*$A1998)/(1+$A1998),$AN$2*$AH$2/(1+1/$A1998),$AM$2*SQRT(Sum_Sq(AF1998,1/($X$2*AD$8*(1+AC$1017+AF1998/AE1998))))/SQRT(Sum_Sq($X$2*AF1998*AD$8,1)),                   $AQ$2*SQRT(Sum_Sq($AH$2/(1+1/$A1998)+AF1998*( 1/(AC$1017+1+AF1998/AE1998)-1)/(1+($X$2*AF1998*AD$8)^2), (AF1998^2*AD$8*$X$2+1/($X$2*AD$8*(AC$1017+1+AF1998/AE1998           )))/(1+($X$2*AF1998*AD$8)^2))),           V_rtHz(AE1998)/($X$2*AD$8*(AE1998*AC$1017+AE1998+AF1998)),V_rtHz(AF1998)*SQRT(Sum_Sq(AE1998*AD$8*$X$2*AC$1017,1))/($X$2*AD$8*(AE1998*AC$1017+AE1998+AF1998))))/SQRT(Sum_Sq(1/(1+$A1998)+$AC$2/$I$2-1/(1+(1+AF1998/AE1998)/AC$1017),$X$2/$I$2)),IF(AF1999&lt;0,"A",AC1999))</f>
        <v>3.14978962349337E-5</v>
      </c>
      <c r="AE1998" s="13">
        <f t="shared" si="773"/>
        <v>555.13818222256032</v>
      </c>
      <c r="AF1998" s="12">
        <f t="shared" si="781"/>
        <v>5605524.8457740722</v>
      </c>
      <c r="AG1998" s="13"/>
      <c r="AH1998" s="13">
        <f>IF(AK1998&gt;0,SQRT(Sum_Sq($AI$2,V_rtHz($AH$2)/(1+1/$A1998),V_rtHz($AH$2*$A1998)/(1+$A1998),$AN$2*$AH$2/(1+1/$A1998),$AM$2*SQRT(Sum_Sq(AK1998,1/($X$2*AI$8*(1+AH$1017+AK1998/AJ1998))))/SQRT(Sum_Sq($X$2*AK1998*AI$8,1)),                   $AQ$2*SQRT(Sum_Sq($AH$2/(1+1/$A1998)+AK1998*( 1/(AH$1017+1+AK1998/AJ1998)-1)/(1+($X$2*AK1998*AI$8)^2), (AK1998^2*AI$8*$X$2+1/($X$2*AI$8*(AH$1017+1+AK1998/AJ1998           )))/(1+($X$2*AK1998*AI$8)^2))),           V_rtHz(AJ1998)/($X$2*AI$8*(AJ1998*AH$1017+AJ1998+AK1998)),V_rtHz(AK1998)*SQRT(Sum_Sq(AJ1998*AI$8*$X$2*AH$1017,1))/($X$2*AI$8*(AJ1998*AH$1017+AJ1998+AK1998))))/SQRT(Sum_Sq(1/(1+$A1998)+$AC$2/$I$2-1/(1+(1+AK1998/AJ1998)/AH$1017),$X$2/$I$2)),IF(AK1999&lt;0,"A",AH1999))</f>
        <v>5.5584621254799397E-5</v>
      </c>
      <c r="AI1998" s="13"/>
      <c r="AJ1998" s="13">
        <f t="shared" si="774"/>
        <v>555.11908260933308</v>
      </c>
      <c r="AK1998" s="12">
        <f t="shared" si="782"/>
        <v>17726835.887783341</v>
      </c>
      <c r="AM1998" s="13">
        <f>IF(AP1998&gt;0,SQRT(Sum_Sq($AI$2,V_rtHz($AH$2)/(1+1/$A1998),V_rtHz($AH$2*$A1998)/(1+$A1998),$AN$2*$AH$2/(1+1/$A1998),$AM$2*SQRT(Sum_Sq(AP1998,1/($X$2*AN$8*(1+AM$1017+AP1998/AO1998))))/SQRT(Sum_Sq($X$2*AP1998*AN$8,1)),                   $AQ$2*SQRT(Sum_Sq($AH$2/(1+1/$A1998)+AP1998*( 1/(AM$1017+1+AP1998/AO1998)-1)/(1+($X$2*AP1998*AN$8)^2), (AP1998^2*AN$8*$X$2+1/($X$2*AN$8*(AM$1017+1+AP1998/AO1998           )))/(1+($X$2*AP1998*AN$8)^2))),           V_rtHz(AO1998)/($X$2*AN$8*(AO1998*AM$1017+AO1998+AP1998)),V_rtHz(AP1998)*SQRT(Sum_Sq(AO1998*AN$8*$X$2*AM$1017,1))/($X$2*AN$8*(AO1998*AM$1017+AO1998+AP1998))))/SQRT(Sum_Sq(1/(1+$A1998)+$AC$2/$I$2-1/(1+(1+AP1998/AO1998)/AM$1017),$X$2/$I$2)),IF(AP1999&lt;0,"A",AM1999))</f>
        <v>9.8812236489671923E-5</v>
      </c>
      <c r="AO1998" s="13">
        <f t="shared" si="775"/>
        <v>555.11304319378428</v>
      </c>
      <c r="AP1998" s="12">
        <f t="shared" si="783"/>
        <v>56057786.993848473</v>
      </c>
      <c r="AR1998" s="13">
        <f t="shared" si="784"/>
        <v>31506.815879885424</v>
      </c>
      <c r="AS1998" s="13">
        <f t="shared" si="785"/>
        <v>0.34465664218175496</v>
      </c>
      <c r="AV1998" s="13"/>
      <c r="AW1998" s="13">
        <f t="shared" si="786"/>
        <v>9963.3300000000036</v>
      </c>
      <c r="AX1998" s="13">
        <f t="shared" si="787"/>
        <v>1.0898999999999985</v>
      </c>
      <c r="AZ1998" s="13"/>
      <c r="BA1998" s="13"/>
      <c r="BB1998" s="13">
        <f t="shared" si="788"/>
        <v>3150.681587988543</v>
      </c>
      <c r="BC1998" s="13">
        <f t="shared" si="789"/>
        <v>3.4465664218175083</v>
      </c>
      <c r="BD1998" s="13"/>
      <c r="BE1998" s="13"/>
      <c r="BG1998" s="13">
        <f t="shared" si="790"/>
        <v>996.3330000000002</v>
      </c>
      <c r="BH1998" s="13">
        <f t="shared" si="791"/>
        <v>10.899000000000083</v>
      </c>
      <c r="BI1998" s="13"/>
      <c r="BL1998" s="13">
        <f t="shared" si="792"/>
        <v>315.06815879885437</v>
      </c>
      <c r="BM1998" s="13">
        <f t="shared" si="793"/>
        <v>34.465664218175327</v>
      </c>
      <c r="BP1998" s="13"/>
      <c r="BQ1998" s="13">
        <f t="shared" si="794"/>
        <v>99.633300000000006</v>
      </c>
      <c r="BR1998" s="13">
        <f t="shared" si="795"/>
        <v>108.99000000000056</v>
      </c>
      <c r="BT1998" s="13"/>
      <c r="BU1998" s="13"/>
      <c r="BV1998" s="13">
        <f t="shared" si="796"/>
        <v>31.50681587988543</v>
      </c>
      <c r="BW1998" s="13">
        <f t="shared" si="797"/>
        <v>344.65664218175368</v>
      </c>
      <c r="CA1998" s="13">
        <f t="shared" si="798"/>
        <v>9.9633299999999991</v>
      </c>
      <c r="CB1998" s="13">
        <f t="shared" si="799"/>
        <v>1089.900000000011</v>
      </c>
    </row>
    <row r="1999" spans="1:80" x14ac:dyDescent="0.3">
      <c r="A1999" s="13">
        <f t="shared" si="767"/>
        <v>8.1283051616409967</v>
      </c>
      <c r="C1999" s="13">
        <f>IF(F1999&gt;0,SQRT(Sum_Sq($AI$2,V_rtHz($AH$2)/(1+1/$A1999),V_rtHz($AH$2*$A1999)/(1+$A1999),$AN$2*$AH$2/(1+1/$A1999),$AM$2*SQRT(Sum_Sq(F1999,1/($X$2*D$8*(1+C$1017+F1999/E1999))))/SQRT(Sum_Sq($X$2*F1999*D$8,1)),                   $AQ$2*SQRT(Sum_Sq($AH$2/(1+1/$A1999)+F1999*( 1/(C$1017+1+F1999/E1999)-1)/(1+($X$2*F1999*D$8)^2), (F1999^2*D$8*$X$2+1/($X$2*D$8*(C$1017+1+F1999/E1999           )))/(1+($X$2*F1999*D$8)^2))),           V_rtHz(E1999)/($X$2*D$8*(E1999*C$1017+E1999+F1999)),V_rtHz(F1999)*SQRT(Sum_Sq(E1999*D$8*$X$2*C$1017,1))/($X$2*D$8*(E1999*C$1017+E1999+F1999))))/SQRT(Sum_Sq(1/(1+$A1999)+$AC$2/$I$2-1/(1+(1+F1999/E1999)/C$1017),$X$2/$I$2)),IF(F2000&lt;0,"A",C2000))</f>
        <v>5.3838123114790347E-6</v>
      </c>
      <c r="E1999" s="13">
        <f t="shared" si="768"/>
        <v>560.21374344286824</v>
      </c>
      <c r="F1999" s="12">
        <f t="shared" si="776"/>
        <v>17565.625604106674</v>
      </c>
      <c r="H1999" s="13">
        <f>IF(K1999&gt;0,SQRT(Sum_Sq($AI$2,V_rtHz($AH$2)/(1+1/$A1999),V_rtHz($AH$2*$A1999)/(1+$A1999),$AN$2*$AH$2/(1+1/$A1999),$AM$2*SQRT(Sum_Sq(K1999,1/($X$2*I$8*(1+H$1017+K1999/J1999))))/SQRT(Sum_Sq($X$2*K1999*I$8,1)),                   $AQ$2*SQRT(Sum_Sq($AH$2/(1+1/$A1999)+K1999*( 1/(H$1017+1+K1999/J1999)-1)/(1+($X$2*K1999*I$8)^2), (K1999^2*I$8*$X$2+1/($X$2*I$8*(H$1017+1+K1999/J1999           )))/(1+($X$2*K1999*I$8)^2))),           V_rtHz(J1999)/($X$2*I$8*(J1999*H$1017+J1999+K1999)),V_rtHz(K1999)*SQRT(Sum_Sq(J1999*I$8*$X$2*H$1017,1))/($X$2*I$8*(J1999*H$1017+J1999+K1999))))/SQRT(Sum_Sq(1/(1+$A1999)+$AC$2/$I$2-1/(1+(1+K1999/J1999)/H$1017),$X$2/$I$2)),IF(K2000&lt;0,"A",H2000))</f>
        <v>5.9379612120729177E-6</v>
      </c>
      <c r="J1999" s="13">
        <f t="shared" si="769"/>
        <v>554.10735785179099</v>
      </c>
      <c r="K1999" s="12">
        <f t="shared" si="777"/>
        <v>56159.52990320605</v>
      </c>
      <c r="M1999" s="13">
        <f>IF(P1999&gt;0,SQRT(Sum_Sq($AI$2,V_rtHz($AH$2)/(1+1/$A1999),V_rtHz($AH$2*$A1999)/(1+$A1999),$AN$2*$AH$2/(1+1/$A1999),$AM$2*SQRT(Sum_Sq(P1999,1/($X$2*N$8*(1+M$1017+P1999/O1999))))/SQRT(Sum_Sq($X$2*P1999*N$8,1)),                   $AQ$2*SQRT(Sum_Sq($AH$2/(1+1/$A1999)+P1999*( 1/(M$1017+1+P1999/O1999)-1)/(1+($X$2*P1999*N$8)^2), (P1999^2*N$8*$X$2+1/($X$2*N$8*(M$1017+1+P1999/O1999           )))/(1+($X$2*P1999*N$8)^2))),           V_rtHz(O1999)/($X$2*N$8*(O1999*M$1017+O1999+P1999)),V_rtHz(P1999)*SQRT(Sum_Sq(O1999*N$8*$X$2*M$1017,1))/($X$2*N$8*(O1999*M$1017+O1999+P1999))))/SQRT(Sum_Sq(1/(1+$A1999)+$AC$2/$I$2-1/(1+(1+P1999/O1999)/M$1017),$X$2/$I$2)),IF(P2000&lt;0,"A",M2000))</f>
        <v>7.5257339494949087E-6</v>
      </c>
      <c r="O1999" s="13">
        <f t="shared" si="770"/>
        <v>552.21773766006856</v>
      </c>
      <c r="P1999" s="12">
        <f t="shared" si="778"/>
        <v>178199.72457404219</v>
      </c>
      <c r="R1999" s="13">
        <f>IF(U1999&gt;0,SQRT(Sum_Sq($AI$2,V_rtHz($AH$2)/(1+1/$A1999),V_rtHz($AH$2*$A1999)/(1+$A1999),$AN$2*$AH$2/(1+1/$A1999),$AM$2*SQRT(Sum_Sq(U1999,1/($X$2*S$8*(1+R$1017+U1999/T1999))))/SQRT(Sum_Sq($X$2*U1999*S$8,1)),                   $AQ$2*SQRT(Sum_Sq($AH$2/(1+1/$A1999)+U1999*( 1/(R$1017+1+U1999/T1999)-1)/(1+($X$2*U1999*S$8)^2), (U1999^2*S$8*$X$2+1/($X$2*S$8*(R$1017+1+U1999/T1999           )))/(1+($X$2*U1999*S$8)^2))),           V_rtHz(T1999)/($X$2*S$8*(T1999*R$1017+T1999+U1999)),V_rtHz(U1999)*SQRT(Sum_Sq(T1999*S$8*$X$2*R$1017,1))/($X$2*S$8*(T1999*R$1017+T1999+U1999))))/SQRT(Sum_Sq(1/(1+$A1999)+$AC$2/$I$2-1/(1+(1+U1999/T1999)/R$1017),$X$2/$I$2)),IF(U2000&lt;0,"A",R2000))</f>
        <v>1.1167509774516319E-5</v>
      </c>
      <c r="T1999" s="13">
        <f t="shared" si="771"/>
        <v>551.62422021413295</v>
      </c>
      <c r="U1999" s="12">
        <f t="shared" si="779"/>
        <v>564123.32150289579</v>
      </c>
      <c r="X1999" s="13">
        <f>IF(AA1999&gt;0,SQRT(Sum_Sq($AI$2,V_rtHz($AH$2)/(1+1/$A1999),V_rtHz($AH$2*$A1999)/(1+$A1999),$AN$2*$AH$2/(1+1/$A1999),$AM$2*SQRT(Sum_Sq(AA1999,1/($X$2*Y$8*(1+X$1017+AA1999/Z1999))))/SQRT(Sum_Sq($X$2*AA1999*Y$8,1)),                   $AQ$2*SQRT(Sum_Sq($AH$2/(1+1/$A1999)+AA1999*( 1/(X$1017+1+AA1999/Z1999)-1)/(1+($X$2*AA1999*Y$8)^2), (AA1999^2*Y$8*$X$2+1/($X$2*Y$8*(X$1017+1+AA1999/Z1999           )))/(1+($X$2*AA1999*Y$8)^2))),           V_rtHz(Z1999)/($X$2*Y$8*(Z1999*X$1017+Z1999+AA1999)),V_rtHz(AA1999)*SQRT(Sum_Sq(Z1999*Y$8*$X$2*X$1017,1))/($X$2*Y$8*(Z1999*X$1017+Z1999+AA1999))))/SQRT(Sum_Sq(1/(1+$A1999)+$AC$2/$I$2-1/(1+(1+AA1999/Z1999)/X$1017),$X$2/$I$2)),IF(AA2000&lt;0,"A",X2000))</f>
        <v>1.8443990921297389E-5</v>
      </c>
      <c r="Z1999" s="13">
        <f t="shared" si="772"/>
        <v>551.43693355315531</v>
      </c>
      <c r="AA1999" s="12">
        <f t="shared" si="780"/>
        <v>1784520.4549839827</v>
      </c>
      <c r="AC1999" s="13">
        <f>IF(AF1999&gt;0,SQRT(Sum_Sq($AI$2,V_rtHz($AH$2)/(1+1/$A1999),V_rtHz($AH$2*$A1999)/(1+$A1999),$AN$2*$AH$2/(1+1/$A1999),$AM$2*SQRT(Sum_Sq(AF1999,1/($X$2*AD$8*(1+AC$1017+AF1999/AE1999))))/SQRT(Sum_Sq($X$2*AF1999*AD$8,1)),                   $AQ$2*SQRT(Sum_Sq($AH$2/(1+1/$A1999)+AF1999*( 1/(AC$1017+1+AF1999/AE1999)-1)/(1+($X$2*AF1999*AD$8)^2), (AF1999^2*AD$8*$X$2+1/($X$2*AD$8*(AC$1017+1+AF1999/AE1999           )))/(1+($X$2*AF1999*AD$8)^2))),           V_rtHz(AE1999)/($X$2*AD$8*(AE1999*AC$1017+AE1999+AF1999)),V_rtHz(AF1999)*SQRT(Sum_Sq(AE1999*AD$8*$X$2*AC$1017,1))/($X$2*AD$8*(AE1999*AC$1017+AE1999+AF1999))))/SQRT(Sum_Sq(1/(1+$A1999)+$AC$2/$I$2-1/(1+(1+AF1999/AE1999)/AC$1017),$X$2/$I$2)),IF(AF2000&lt;0,"A",AC2000))</f>
        <v>3.1969094177343399E-5</v>
      </c>
      <c r="AE1999" s="13">
        <f t="shared" si="773"/>
        <v>551.37774821213497</v>
      </c>
      <c r="AF1999" s="12">
        <f t="shared" si="781"/>
        <v>5643754.9091828391</v>
      </c>
      <c r="AG1999" s="13"/>
      <c r="AH1999" s="13">
        <f>IF(AK1999&gt;0,SQRT(Sum_Sq($AI$2,V_rtHz($AH$2)/(1+1/$A1999),V_rtHz($AH$2*$A1999)/(1+$A1999),$AN$2*$AH$2/(1+1/$A1999),$AM$2*SQRT(Sum_Sq(AK1999,1/($X$2*AI$8*(1+AH$1017+AK1999/AJ1999))))/SQRT(Sum_Sq($X$2*AK1999*AI$8,1)),                   $AQ$2*SQRT(Sum_Sq($AH$2/(1+1/$A1999)+AK1999*( 1/(AH$1017+1+AK1999/AJ1999)-1)/(1+($X$2*AK1999*AI$8)^2), (AK1999^2*AI$8*$X$2+1/($X$2*AI$8*(AH$1017+1+AK1999/AJ1999           )))/(1+($X$2*AK1999*AI$8)^2))),           V_rtHz(AJ1999)/($X$2*AI$8*(AJ1999*AH$1017+AJ1999+AK1999)),V_rtHz(AK1999)*SQRT(Sum_Sq(AJ1999*AI$8*$X$2*AH$1017,1))/($X$2*AI$8*(AJ1999*AH$1017+AJ1999+AK1999))))/SQRT(Sum_Sq(1/(1+$A1999)+$AC$2/$I$2-1/(1+(1+AK1999/AJ1999)/AH$1017),$X$2/$I$2)),IF(AK2000&lt;0,"A",AH2000))</f>
        <v>5.6413533958268256E-5</v>
      </c>
      <c r="AI1999" s="13"/>
      <c r="AJ1999" s="13">
        <f t="shared" si="774"/>
        <v>551.35903615088137</v>
      </c>
      <c r="AK1999" s="12">
        <f t="shared" si="782"/>
        <v>17847725.765574653</v>
      </c>
      <c r="AM1999" s="13">
        <f>IF(AP1999&gt;0,SQRT(Sum_Sq($AI$2,V_rtHz($AH$2)/(1+1/$A1999),V_rtHz($AH$2*$A1999)/(1+$A1999),$AN$2*$AH$2/(1+1/$A1999),$AM$2*SQRT(Sum_Sq(AP1999,1/($X$2*AN$8*(1+AM$1017+AP1999/AO1999))))/SQRT(Sum_Sq($X$2*AP1999*AN$8,1)),                   $AQ$2*SQRT(Sum_Sq($AH$2/(1+1/$A1999)+AP1999*( 1/(AM$1017+1+AP1999/AO1999)-1)/(1+($X$2*AP1999*AN$8)^2), (AP1999^2*AN$8*$X$2+1/($X$2*AN$8*(AM$1017+1+AP1999/AO1999           )))/(1+($X$2*AP1999*AN$8)^2))),           V_rtHz(AO1999)/($X$2*AN$8*(AO1999*AM$1017+AO1999+AP1999)),V_rtHz(AP1999)*SQRT(Sum_Sq(AO1999*AN$8*$X$2*AM$1017,1))/($X$2*AN$8*(AO1999*AM$1017+AO1999+AP1999))))/SQRT(Sum_Sq(1/(1+$A1999)+$AC$2/$I$2-1/(1+(1+AP1999/AO1999)/AM$1017),$X$2/$I$2)),IF(AP2000&lt;0,"A",AM2000))</f>
        <v>1.0028572295454616E-4</v>
      </c>
      <c r="AO1999" s="13">
        <f t="shared" si="775"/>
        <v>551.3531192761435</v>
      </c>
      <c r="AP1999" s="12">
        <f t="shared" si="783"/>
        <v>56440070.15634314</v>
      </c>
      <c r="AR1999" s="13">
        <f t="shared" si="784"/>
        <v>31506.815879885424</v>
      </c>
      <c r="AS1999" s="13">
        <f t="shared" si="785"/>
        <v>0.34465664218175279</v>
      </c>
      <c r="AV1999" s="13"/>
      <c r="AW1999" s="13">
        <f t="shared" si="786"/>
        <v>9963.3300000000036</v>
      </c>
      <c r="AX1999" s="13">
        <f t="shared" si="787"/>
        <v>1.0899000000000041</v>
      </c>
      <c r="AZ1999" s="13"/>
      <c r="BA1999" s="13"/>
      <c r="BB1999" s="13">
        <f t="shared" si="788"/>
        <v>3150.681587988543</v>
      </c>
      <c r="BC1999" s="13">
        <f t="shared" si="789"/>
        <v>3.4465664218175083</v>
      </c>
      <c r="BD1999" s="13"/>
      <c r="BE1999" s="13"/>
      <c r="BG1999" s="13">
        <f t="shared" si="790"/>
        <v>996.3330000000002</v>
      </c>
      <c r="BH1999" s="13">
        <f t="shared" si="791"/>
        <v>10.899000000000083</v>
      </c>
      <c r="BI1999" s="13"/>
      <c r="BL1999" s="13">
        <f t="shared" si="792"/>
        <v>315.06815879885437</v>
      </c>
      <c r="BM1999" s="13">
        <f t="shared" si="793"/>
        <v>34.465664218175327</v>
      </c>
      <c r="BP1999" s="13"/>
      <c r="BQ1999" s="13">
        <f t="shared" si="794"/>
        <v>99.633300000000006</v>
      </c>
      <c r="BR1999" s="13">
        <f t="shared" si="795"/>
        <v>108.99000000000099</v>
      </c>
      <c r="BT1999" s="13"/>
      <c r="BU1999" s="13"/>
      <c r="BV1999" s="13">
        <f t="shared" si="796"/>
        <v>31.50681587988543</v>
      </c>
      <c r="BW1999" s="13">
        <f t="shared" si="797"/>
        <v>344.65664218175584</v>
      </c>
      <c r="CA1999" s="13">
        <f t="shared" si="798"/>
        <v>9.9633299999999991</v>
      </c>
      <c r="CB1999" s="13">
        <f t="shared" si="799"/>
        <v>1089.900000000011</v>
      </c>
    </row>
    <row r="2000" spans="1:80" x14ac:dyDescent="0.3">
      <c r="A2000" s="13">
        <f t="shared" si="767"/>
        <v>8.2413811501300174</v>
      </c>
      <c r="C2000" s="13">
        <f>IF(F2000&gt;0,SQRT(Sum_Sq($AI$2,V_rtHz($AH$2)/(1+1/$A2000),V_rtHz($AH$2*$A2000)/(1+$A2000),$AN$2*$AH$2/(1+1/$A2000),$AM$2*SQRT(Sum_Sq(F2000,1/($X$2*D$8*(1+C$1017+F2000/E2000))))/SQRT(Sum_Sq($X$2*F2000*D$8,1)),                   $AQ$2*SQRT(Sum_Sq($AH$2/(1+1/$A2000)+F2000*( 1/(C$1017+1+F2000/E2000)-1)/(1+($X$2*F2000*D$8)^2), (F2000^2*D$8*$X$2+1/($X$2*D$8*(C$1017+1+F2000/E2000           )))/(1+($X$2*F2000*D$8)^2))),           V_rtHz(E2000)/($X$2*D$8*(E2000*C$1017+E2000+F2000)),V_rtHz(F2000)*SQRT(Sum_Sq(E2000*D$8*$X$2*C$1017,1))/($X$2*D$8*(E2000*C$1017+E2000+F2000))))/SQRT(Sum_Sq(1/(1+$A2000)+$AC$2/$I$2-1/(1+(1+F2000/E2000)/C$1017),$X$2/$I$2)),IF(F2001&lt;0,"A",C2001))</f>
        <v>5.4781449340665631E-6</v>
      </c>
      <c r="E2000" s="13">
        <f t="shared" si="768"/>
        <v>556.29618579248165</v>
      </c>
      <c r="F2000" s="12">
        <f t="shared" si="776"/>
        <v>17689.326525893805</v>
      </c>
      <c r="H2000" s="13">
        <f>IF(K2000&gt;0,SQRT(Sum_Sq($AI$2,V_rtHz($AH$2)/(1+1/$A2000),V_rtHz($AH$2*$A2000)/(1+$A2000),$AN$2*$AH$2/(1+1/$A2000),$AM$2*SQRT(Sum_Sq(K2000,1/($X$2*I$8*(1+H$1017+K2000/J2000))))/SQRT(Sum_Sq($X$2*K2000*I$8,1)),                   $AQ$2*SQRT(Sum_Sq($AH$2/(1+1/$A2000)+K2000*( 1/(H$1017+1+K2000/J2000)-1)/(1+($X$2*K2000*I$8)^2), (K2000^2*I$8*$X$2+1/($X$2*I$8*(H$1017+1+K2000/J2000           )))/(1+($X$2*K2000*I$8)^2))),           V_rtHz(J2000)/($X$2*I$8*(J2000*H$1017+J2000+K2000)),V_rtHz(K2000)*SQRT(Sum_Sq(J2000*I$8*$X$2*H$1017,1))/($X$2*I$8*(J2000*H$1017+J2000+K2000))))/SQRT(Sum_Sq(1/(1+$A2000)+$AC$2/$I$2-1/(1+(1+K2000/J2000)/H$1017),$X$2/$I$2)),IF(K2001&lt;0,"A",H2001))</f>
        <v>6.0396152677812381E-6</v>
      </c>
      <c r="J2000" s="13">
        <f t="shared" si="769"/>
        <v>550.31631565172154</v>
      </c>
      <c r="K2000" s="12">
        <f t="shared" si="777"/>
        <v>56546.404036761378</v>
      </c>
      <c r="M2000" s="13">
        <f>IF(P2000&gt;0,SQRT(Sum_Sq($AI$2,V_rtHz($AH$2)/(1+1/$A2000),V_rtHz($AH$2*$A2000)/(1+$A2000),$AN$2*$AH$2/(1+1/$A2000),$AM$2*SQRT(Sum_Sq(P2000,1/($X$2*N$8*(1+M$1017+P2000/O2000))))/SQRT(Sum_Sq($X$2*P2000*N$8,1)),                   $AQ$2*SQRT(Sum_Sq($AH$2/(1+1/$A2000)+P2000*( 1/(M$1017+1+P2000/O2000)-1)/(1+($X$2*P2000*N$8)^2), (P2000^2*N$8*$X$2+1/($X$2*N$8*(M$1017+1+P2000/O2000           )))/(1+($X$2*P2000*N$8)^2))),           V_rtHz(O2000)/($X$2*N$8*(O2000*M$1017+O2000+P2000)),V_rtHz(P2000)*SQRT(Sum_Sq(O2000*N$8*$X$2*M$1017,1))/($X$2*N$8*(O2000*M$1017+O2000+P2000))))/SQRT(Sum_Sq(1/(1+$A2000)+$AC$2/$I$2-1/(1+(1+P2000/O2000)/M$1017),$X$2/$I$2)),IF(P2001&lt;0,"A",M2001))</f>
        <v>7.6483645078204577E-6</v>
      </c>
      <c r="O2000" s="13">
        <f t="shared" si="770"/>
        <v>548.46528913817576</v>
      </c>
      <c r="P2000" s="12">
        <f t="shared" si="778"/>
        <v>179418.91803317668</v>
      </c>
      <c r="R2000" s="13">
        <f>IF(U2000&gt;0,SQRT(Sum_Sq($AI$2,V_rtHz($AH$2)/(1+1/$A2000),V_rtHz($AH$2*$A2000)/(1+$A2000),$AN$2*$AH$2/(1+1/$A2000),$AM$2*SQRT(Sum_Sq(U2000,1/($X$2*S$8*(1+R$1017+U2000/T2000))))/SQRT(Sum_Sq($X$2*U2000*S$8,1)),                   $AQ$2*SQRT(Sum_Sq($AH$2/(1+1/$A2000)+U2000*( 1/(R$1017+1+U2000/T2000)-1)/(1+($X$2*U2000*S$8)^2), (U2000^2*S$8*$X$2+1/($X$2*S$8*(R$1017+1+U2000/T2000           )))/(1+($X$2*U2000*S$8)^2))),           V_rtHz(T2000)/($X$2*S$8*(T2000*R$1017+T2000+U2000)),V_rtHz(U2000)*SQRT(Sum_Sq(T2000*S$8*$X$2*R$1017,1))/($X$2*S$8*(T2000*R$1017+T2000+U2000))))/SQRT(Sum_Sq(1/(1+$A2000)+$AC$2/$I$2-1/(1+(1+U2000/T2000)/R$1017),$X$2/$I$2)),IF(U2001&lt;0,"A",R2001))</f>
        <v>1.1341018761318422E-5</v>
      </c>
      <c r="T2000" s="13">
        <f t="shared" si="771"/>
        <v>547.88383970309314</v>
      </c>
      <c r="U2000" s="12">
        <f t="shared" si="779"/>
        <v>567974.56829038262</v>
      </c>
      <c r="X2000" s="13">
        <f>IF(AA2000&gt;0,SQRT(Sum_Sq($AI$2,V_rtHz($AH$2)/(1+1/$A2000),V_rtHz($AH$2*$A2000)/(1+$A2000),$AN$2*$AH$2/(1+1/$A2000),$AM$2*SQRT(Sum_Sq(AA2000,1/($X$2*Y$8*(1+X$1017+AA2000/Z2000))))/SQRT(Sum_Sq($X$2*AA2000*Y$8,1)),                   $AQ$2*SQRT(Sum_Sq($AH$2/(1+1/$A2000)+AA2000*( 1/(X$1017+1+AA2000/Z2000)-1)/(1+($X$2*AA2000*Y$8)^2), (AA2000^2*Y$8*$X$2+1/($X$2*Y$8*(X$1017+1+AA2000/Z2000           )))/(1+($X$2*AA2000*Y$8)^2))),           V_rtHz(Z2000)/($X$2*Y$8*(Z2000*X$1017+Z2000+AA2000)),V_rtHz(AA2000)*SQRT(Sum_Sq(Z2000*Y$8*$X$2*X$1017,1))/($X$2*Y$8*(Z2000*X$1017+Z2000+AA2000))))/SQRT(Sum_Sq(1/(1+$A2000)+$AC$2/$I$2-1/(1+(1+AA2000/Z2000)/X$1017),$X$2/$I$2)),IF(AA2001&lt;0,"A",X2001))</f>
        <v>1.8723160843734138E-5</v>
      </c>
      <c r="Z2000" s="13">
        <f t="shared" si="772"/>
        <v>547.70035579724265</v>
      </c>
      <c r="AA2000" s="12">
        <f t="shared" si="780"/>
        <v>1796694.9941576119</v>
      </c>
      <c r="AC2000" s="13">
        <f>IF(AF2000&gt;0,SQRT(Sum_Sq($AI$2,V_rtHz($AH$2)/(1+1/$A2000),V_rtHz($AH$2*$A2000)/(1+$A2000),$AN$2*$AH$2/(1+1/$A2000),$AM$2*SQRT(Sum_Sq(AF2000,1/($X$2*AD$8*(1+AC$1017+AF2000/AE2000))))/SQRT(Sum_Sq($X$2*AF2000*AD$8,1)),                   $AQ$2*SQRT(Sum_Sq($AH$2/(1+1/$A2000)+AF2000*( 1/(AC$1017+1+AF2000/AE2000)-1)/(1+($X$2*AF2000*AD$8)^2), (AF2000^2*AD$8*$X$2+1/($X$2*AD$8*(AC$1017+1+AF2000/AE2000           )))/(1+($X$2*AF2000*AD$8)^2))),           V_rtHz(AE2000)/($X$2*AD$8*(AE2000*AC$1017+AE2000+AF2000)),V_rtHz(AF2000)*SQRT(Sum_Sq(AE2000*AD$8*$X$2*AC$1017,1))/($X$2*AD$8*(AE2000*AC$1017+AE2000+AF2000))))/SQRT(Sum_Sq(1/(1+$A2000)+$AC$2/$I$2-1/(1+(1+AF2000/AE2000)/AC$1017),$X$2/$I$2)),IF(AF2001&lt;0,"A",AC2001))</f>
        <v>3.2448072083663093E-5</v>
      </c>
      <c r="AE2000" s="13">
        <f t="shared" si="773"/>
        <v>547.64237164927317</v>
      </c>
      <c r="AF2000" s="12">
        <f t="shared" si="781"/>
        <v>5682250.012749806</v>
      </c>
      <c r="AG2000" s="13"/>
      <c r="AH2000" s="13">
        <f>IF(AK2000&gt;0,SQRT(Sum_Sq($AI$2,V_rtHz($AH$2)/(1+1/$A2000),V_rtHz($AH$2*$A2000)/(1+$A2000),$AN$2*$AH$2/(1+1/$A2000),$AM$2*SQRT(Sum_Sq(AK2000,1/($X$2*AI$8*(1+AH$1017+AK2000/AJ2000))))/SQRT(Sum_Sq($X$2*AK2000*AI$8,1)),                   $AQ$2*SQRT(Sum_Sq($AH$2/(1+1/$A2000)+AK2000*( 1/(AH$1017+1+AK2000/AJ2000)-1)/(1+($X$2*AK2000*AI$8)^2), (AK2000^2*AI$8*$X$2+1/($X$2*AI$8*(AH$1017+1+AK2000/AJ2000           )))/(1+($X$2*AK2000*AI$8)^2))),           V_rtHz(AJ2000)/($X$2*AI$8*(AJ2000*AH$1017+AJ2000+AK2000)),V_rtHz(AK2000)*SQRT(Sum_Sq(AJ2000*AI$8*$X$2*AH$1017,1))/($X$2*AI$8*(AJ2000*AH$1017+AJ2000+AK2000))))/SQRT(Sum_Sq(1/(1+$A2000)+$AC$2/$I$2-1/(1+(1+AK2000/AJ2000)/AH$1017),$X$2/$I$2)),IF(AK2001&lt;0,"A",AH2001))</f>
        <v>5.7256078039059985E-5</v>
      </c>
      <c r="AI2000" s="13"/>
      <c r="AJ2000" s="13">
        <f t="shared" si="774"/>
        <v>547.62403930439473</v>
      </c>
      <c r="AK2000" s="12">
        <f t="shared" si="782"/>
        <v>17969453.802817237</v>
      </c>
      <c r="AM2000" s="13">
        <f>IF(AP2000&gt;0,SQRT(Sum_Sq($AI$2,V_rtHz($AH$2)/(1+1/$A2000),V_rtHz($AH$2*$A2000)/(1+$A2000),$AN$2*$AH$2/(1+1/$A2000),$AM$2*SQRT(Sum_Sq(AP2000,1/($X$2*AN$8*(1+AM$1017+AP2000/AO2000))))/SQRT(Sum_Sq($X$2*AP2000*AN$8,1)),                   $AQ$2*SQRT(Sum_Sq($AH$2/(1+1/$A2000)+AP2000*( 1/(AM$1017+1+AP2000/AO2000)-1)/(1+($X$2*AP2000*AN$8)^2), (AP2000^2*AN$8*$X$2+1/($X$2*AN$8*(AM$1017+1+AP2000/AO2000           )))/(1+($X$2*AP2000*AN$8)^2))),           V_rtHz(AO2000)/($X$2*AN$8*(AO2000*AM$1017+AO2000+AP2000)),V_rtHz(AP2000)*SQRT(Sum_Sq(AO2000*AN$8*$X$2*AM$1017,1))/($X$2*AN$8*(AO2000*AM$1017+AO2000+AP2000))))/SQRT(Sum_Sq(1/(1+$A2000)+$AC$2/$I$2-1/(1+(1+AP2000/AO2000)/AM$1017),$X$2/$I$2)),IF(AP2001&lt;0,"A",AM2001))</f>
        <v>1.0178343832281337E-4</v>
      </c>
      <c r="AO2000" s="13">
        <f t="shared" si="775"/>
        <v>547.61824249310075</v>
      </c>
      <c r="AP2000" s="12">
        <f t="shared" si="783"/>
        <v>56825003.840620264</v>
      </c>
      <c r="AR2000" s="13">
        <f t="shared" si="784"/>
        <v>31506.815879885424</v>
      </c>
      <c r="AS2000" s="13">
        <f t="shared" si="785"/>
        <v>0.34465664218175279</v>
      </c>
      <c r="AV2000" s="13"/>
      <c r="AW2000" s="13">
        <f t="shared" si="786"/>
        <v>9963.3300000000036</v>
      </c>
      <c r="AX2000" s="13">
        <f t="shared" si="787"/>
        <v>1.0899000000000041</v>
      </c>
      <c r="AZ2000" s="13"/>
      <c r="BA2000" s="13"/>
      <c r="BB2000" s="13">
        <f t="shared" si="788"/>
        <v>3150.681587988543</v>
      </c>
      <c r="BC2000" s="13">
        <f t="shared" si="789"/>
        <v>3.446566421817467</v>
      </c>
      <c r="BD2000" s="13"/>
      <c r="BE2000" s="13"/>
      <c r="BG2000" s="13">
        <f t="shared" si="790"/>
        <v>996.3330000000002</v>
      </c>
      <c r="BH2000" s="13">
        <f t="shared" si="791"/>
        <v>10.89900000000015</v>
      </c>
      <c r="BI2000" s="13"/>
      <c r="BL2000" s="13">
        <f t="shared" si="792"/>
        <v>315.06815879885437</v>
      </c>
      <c r="BM2000" s="13">
        <f t="shared" si="793"/>
        <v>34.465664218175327</v>
      </c>
      <c r="BP2000" s="13"/>
      <c r="BQ2000" s="13">
        <f t="shared" si="794"/>
        <v>99.633299999999991</v>
      </c>
      <c r="BR2000" s="13">
        <f t="shared" si="795"/>
        <v>108.99000000000012</v>
      </c>
      <c r="BT2000" s="13"/>
      <c r="BU2000" s="13"/>
      <c r="BV2000" s="13">
        <f t="shared" si="796"/>
        <v>31.50681587988543</v>
      </c>
      <c r="BW2000" s="13">
        <f t="shared" si="797"/>
        <v>344.65664218175584</v>
      </c>
      <c r="CA2000" s="13">
        <f t="shared" si="798"/>
        <v>9.9633299999999974</v>
      </c>
      <c r="CB2000" s="13">
        <f t="shared" si="799"/>
        <v>1089.900000000011</v>
      </c>
    </row>
    <row r="2001" spans="1:80" x14ac:dyDescent="0.3">
      <c r="A2001" s="13">
        <f t="shared" si="767"/>
        <v>8.3560301823124643</v>
      </c>
      <c r="C2001" s="13">
        <f>IF(F2001&gt;0,SQRT(Sum_Sq($AI$2,V_rtHz($AH$2)/(1+1/$A2001),V_rtHz($AH$2*$A2001)/(1+$A2001),$AN$2*$AH$2/(1+1/$A2001),$AM$2*SQRT(Sum_Sq(F2001,1/($X$2*D$8*(1+C$1017+F2001/E2001))))/SQRT(Sum_Sq($X$2*F2001*D$8,1)),                   $AQ$2*SQRT(Sum_Sq($AH$2/(1+1/$A2001)+F2001*( 1/(C$1017+1+F2001/E2001)-1)/(1+($X$2*F2001*D$8)^2), (F2001^2*D$8*$X$2+1/($X$2*D$8*(C$1017+1+F2001/E2001           )))/(1+($X$2*F2001*D$8)^2))),           V_rtHz(E2001)/($X$2*D$8*(E2001*C$1017+E2001+F2001)),V_rtHz(F2001)*SQRT(Sum_Sq(E2001*D$8*$X$2*C$1017,1))/($X$2*D$8*(E2001*C$1017+E2001+F2001))))/SQRT(Sum_Sq(1/(1+$A2001)+$AC$2/$I$2-1/(1+(1+F2001/E2001)/C$1017),$X$2/$I$2)),IF(F2002&lt;0,"A",C2002))</f>
        <v>5.5742941154717068E-6</v>
      </c>
      <c r="E2001" s="13">
        <f t="shared" si="768"/>
        <v>552.40730698552488</v>
      </c>
      <c r="F2001" s="12">
        <f t="shared" si="776"/>
        <v>17813.857186813697</v>
      </c>
      <c r="H2001" s="13">
        <f>IF(K2001&gt;0,SQRT(Sum_Sq($AI$2,V_rtHz($AH$2)/(1+1/$A2001),V_rtHz($AH$2*$A2001)/(1+$A2001),$AN$2*$AH$2/(1+1/$A2001),$AM$2*SQRT(Sum_Sq(K2001,1/($X$2*I$8*(1+H$1017+K2001/J2001))))/SQRT(Sum_Sq($X$2*K2001*I$8,1)),                   $AQ$2*SQRT(Sum_Sq($AH$2/(1+1/$A2001)+K2001*( 1/(H$1017+1+K2001/J2001)-1)/(1+($X$2*K2001*I$8)^2), (K2001^2*I$8*$X$2+1/($X$2*I$8*(H$1017+1+K2001/J2001           )))/(1+($X$2*K2001*I$8)^2))),           V_rtHz(J2001)/($X$2*I$8*(J2001*H$1017+J2001+K2001)),V_rtHz(K2001)*SQRT(Sum_Sq(J2001*I$8*$X$2*H$1017,1))/($X$2*I$8*(J2001*H$1017+J2001+K2001))))/SQRT(Sum_Sq(1/(1+$A2001)+$AC$2/$I$2-1/(1+(1+K2001/J2001)/H$1017),$X$2/$I$2)),IF(K2002&lt;0,"A",H2002))</f>
        <v>6.1431866897313496E-6</v>
      </c>
      <c r="J2001" s="13">
        <f t="shared" si="769"/>
        <v>546.5513044842553</v>
      </c>
      <c r="K2001" s="12">
        <f t="shared" si="777"/>
        <v>56935.933511728712</v>
      </c>
      <c r="M2001" s="13">
        <f>IF(P2001&gt;0,SQRT(Sum_Sq($AI$2,V_rtHz($AH$2)/(1+1/$A2001),V_rtHz($AH$2*$A2001)/(1+$A2001),$AN$2*$AH$2/(1+1/$A2001),$AM$2*SQRT(Sum_Sq(P2001,1/($X$2*N$8*(1+M$1017+P2001/O2001))))/SQRT(Sum_Sq($X$2*P2001*N$8,1)),                   $AQ$2*SQRT(Sum_Sq($AH$2/(1+1/$A2001)+P2001*( 1/(M$1017+1+P2001/O2001)-1)/(1+($X$2*P2001*N$8)^2), (P2001^2*N$8*$X$2+1/($X$2*N$8*(M$1017+1+P2001/O2001           )))/(1+($X$2*P2001*N$8)^2))),           V_rtHz(O2001)/($X$2*N$8*(O2001*M$1017+O2001+P2001)),V_rtHz(P2001)*SQRT(Sum_Sq(O2001*N$8*$X$2*M$1017,1))/($X$2*N$8*(O2001*M$1017+O2001+P2001))))/SQRT(Sum_Sq(1/(1+$A2001)+$AC$2/$I$2-1/(1+(1+P2001/O2001)/M$1017),$X$2/$I$2)),IF(P2002&lt;0,"A",M2002))</f>
        <v>7.7732121309937705E-6</v>
      </c>
      <c r="O2001" s="13">
        <f t="shared" si="770"/>
        <v>544.73808284788333</v>
      </c>
      <c r="P2001" s="12">
        <f t="shared" si="778"/>
        <v>180646.5379498798</v>
      </c>
      <c r="R2001" s="13">
        <f>IF(U2001&gt;0,SQRT(Sum_Sq($AI$2,V_rtHz($AH$2)/(1+1/$A2001),V_rtHz($AH$2*$A2001)/(1+$A2001),$AN$2*$AH$2/(1+1/$A2001),$AM$2*SQRT(Sum_Sq(U2001,1/($X$2*S$8*(1+R$1017+U2001/T2001))))/SQRT(Sum_Sq($X$2*U2001*S$8,1)),                   $AQ$2*SQRT(Sum_Sq($AH$2/(1+1/$A2001)+U2001*( 1/(R$1017+1+U2001/T2001)-1)/(1+($X$2*U2001*S$8)^2), (U2001^2*S$8*$X$2+1/($X$2*S$8*(R$1017+1+U2001/T2001           )))/(1+($X$2*U2001*S$8)^2))),           V_rtHz(T2001)/($X$2*S$8*(T2001*R$1017+T2001+U2001)),V_rtHz(U2001)*SQRT(Sum_Sq(T2001*S$8*$X$2*R$1017,1))/($X$2*S$8*(T2001*R$1017+T2001+U2001))))/SQRT(Sum_Sq(1/(1+$A2001)+$AC$2/$I$2-1/(1+(1+U2001/T2001)/R$1017),$X$2/$I$2)),IF(U2002&lt;0,"A",R2002))</f>
        <v>1.1517516396652859E-5</v>
      </c>
      <c r="T2001" s="13">
        <f t="shared" si="771"/>
        <v>544.168456595458</v>
      </c>
      <c r="U2001" s="12">
        <f t="shared" si="779"/>
        <v>571852.49081789365</v>
      </c>
      <c r="X2001" s="13">
        <f>IF(AA2001&gt;0,SQRT(Sum_Sq($AI$2,V_rtHz($AH$2)/(1+1/$A2001),V_rtHz($AH$2*$A2001)/(1+$A2001),$AN$2*$AH$2/(1+1/$A2001),$AM$2*SQRT(Sum_Sq(AA2001,1/($X$2*Y$8*(1+X$1017+AA2001/Z2001))))/SQRT(Sum_Sq($X$2*AA2001*Y$8,1)),                   $AQ$2*SQRT(Sum_Sq($AH$2/(1+1/$A2001)+AA2001*( 1/(X$1017+1+AA2001/Z2001)-1)/(1+($X$2*AA2001*Y$8)^2), (AA2001^2*Y$8*$X$2+1/($X$2*Y$8*(X$1017+1+AA2001/Z2001           )))/(1+($X$2*AA2001*Y$8)^2))),           V_rtHz(Z2001)/($X$2*Y$8*(Z2001*X$1017+Z2001+AA2001)),V_rtHz(AA2001)*SQRT(Sum_Sq(Z2001*Y$8*$X$2*X$1017,1))/($X$2*Y$8*(Z2001*X$1017+Z2001+AA2001))))/SQRT(Sum_Sq(1/(1+$A2001)+$AC$2/$I$2-1/(1+(1+AA2001/Z2001)/X$1017),$X$2/$I$2)),IF(AA2002&lt;0,"A",X2002))</f>
        <v>1.9006995413638042E-5</v>
      </c>
      <c r="Z2001" s="13">
        <f t="shared" si="772"/>
        <v>543.98869847731589</v>
      </c>
      <c r="AA2001" s="12">
        <f t="shared" si="780"/>
        <v>1808953.9181856432</v>
      </c>
      <c r="AC2001" s="13">
        <f>IF(AF2001&gt;0,SQRT(Sum_Sq($AI$2,V_rtHz($AH$2)/(1+1/$A2001),V_rtHz($AH$2*$A2001)/(1+$A2001),$AN$2*$AH$2/(1+1/$A2001),$AM$2*SQRT(Sum_Sq(AF2001,1/($X$2*AD$8*(1+AC$1017+AF2001/AE2001))))/SQRT(Sum_Sq($X$2*AF2001*AD$8,1)),                   $AQ$2*SQRT(Sum_Sq($AH$2/(1+1/$A2001)+AF2001*( 1/(AC$1017+1+AF2001/AE2001)-1)/(1+($X$2*AF2001*AD$8)^2), (AF2001^2*AD$8*$X$2+1/($X$2*AD$8*(AC$1017+1+AF2001/AE2001           )))/(1+($X$2*AF2001*AD$8)^2))),           V_rtHz(AE2001)/($X$2*AD$8*(AE2001*AC$1017+AE2001+AF2001)),V_rtHz(AF2001)*SQRT(Sum_Sq(AE2001*AD$8*$X$2*AC$1017,1))/($X$2*AD$8*(AE2001*AC$1017+AE2001+AF2001))))/SQRT(Sum_Sq(1/(1+$A2001)+$AC$2/$I$2-1/(1+(1+AF2001/AE2001)/AC$1017),$X$2/$I$2)),IF(AF2002&lt;0,"A",AC2002))</f>
        <v>3.2934952394742525E-5</v>
      </c>
      <c r="AE2001" s="13">
        <f t="shared" si="773"/>
        <v>543.93189122834303</v>
      </c>
      <c r="AF2001" s="12">
        <f t="shared" si="781"/>
        <v>5721011.9933564682</v>
      </c>
      <c r="AG2001" s="13"/>
      <c r="AH2001" s="13">
        <f>IF(AK2001&gt;0,SQRT(Sum_Sq($AI$2,V_rtHz($AH$2)/(1+1/$A2001),V_rtHz($AH$2*$A2001)/(1+$A2001),$AN$2*$AH$2/(1+1/$A2001),$AM$2*SQRT(Sum_Sq(AK2001,1/($X$2*AI$8*(1+AH$1017+AK2001/AJ2001))))/SQRT(Sum_Sq($X$2*AK2001*AI$8,1)),                   $AQ$2*SQRT(Sum_Sq($AH$2/(1+1/$A2001)+AK2001*( 1/(AH$1017+1+AK2001/AJ2001)-1)/(1+($X$2*AK2001*AI$8)^2), (AK2001^2*AI$8*$X$2+1/($X$2*AI$8*(AH$1017+1+AK2001/AJ2001           )))/(1+($X$2*AK2001*AI$8)^2))),           V_rtHz(AJ2001)/($X$2*AI$8*(AJ2001*AH$1017+AJ2001+AK2001)),V_rtHz(AK2001)*SQRT(Sum_Sq(AJ2001*AI$8*$X$2*AH$1017,1))/($X$2*AI$8*(AJ2001*AH$1017+AJ2001+AK2001))))/SQRT(Sum_Sq(1/(1+$A2001)+$AC$2/$I$2-1/(1+(1+AK2001/AJ2001)/AH$1017),$X$2/$I$2)),IF(AK2002&lt;0,"A",AH2002))</f>
        <v>5.8112466633780033E-5</v>
      </c>
      <c r="AI2001" s="13"/>
      <c r="AJ2001" s="13">
        <f t="shared" si="774"/>
        <v>543.91393092189628</v>
      </c>
      <c r="AK2001" s="12">
        <f t="shared" si="782"/>
        <v>18092025.808041945</v>
      </c>
      <c r="AM2001" s="13">
        <f>IF(AP2001&gt;0,SQRT(Sum_Sq($AI$2,V_rtHz($AH$2)/(1+1/$A2001),V_rtHz($AH$2*$A2001)/(1+$A2001),$AN$2*$AH$2/(1+1/$A2001),$AM$2*SQRT(Sum_Sq(AP2001,1/($X$2*AN$8*(1+AM$1017+AP2001/AO2001))))/SQRT(Sum_Sq($X$2*AP2001*AN$8,1)),                   $AQ$2*SQRT(Sum_Sq($AH$2/(1+1/$A2001)+AP2001*( 1/(AM$1017+1+AP2001/AO2001)-1)/(1+($X$2*AP2001*AN$8)^2), (AP2001^2*AN$8*$X$2+1/($X$2*AN$8*(AM$1017+1+AP2001/AO2001           )))/(1+($X$2*AP2001*AN$8)^2))),           V_rtHz(AO2001)/($X$2*AN$8*(AO2001*AM$1017+AO2001+AP2001)),V_rtHz(AP2001)*SQRT(Sum_Sq(AO2001*AN$8*$X$2*AM$1017,1))/($X$2*AN$8*(AO2001*AM$1017+AO2001+AP2001))))/SQRT(Sum_Sq(1/(1+$A2001)+$AC$2/$I$2-1/(1+(1+AP2001/AO2001)/AM$1017),$X$2/$I$2)),IF(AP2002&lt;0,"A",AM2002))</f>
        <v>1.0330576136596967E-4</v>
      </c>
      <c r="AO2001" s="13">
        <f t="shared" si="775"/>
        <v>543.9082517465182</v>
      </c>
      <c r="AP2001" s="12">
        <f t="shared" si="783"/>
        <v>57212606.414668851</v>
      </c>
      <c r="AR2001" s="13">
        <f t="shared" si="784"/>
        <v>31506.815879885431</v>
      </c>
      <c r="AS2001" s="13">
        <f t="shared" si="785"/>
        <v>0.34465664218175279</v>
      </c>
      <c r="AV2001" s="13"/>
      <c r="AW2001" s="13">
        <f t="shared" si="786"/>
        <v>9963.3300000000036</v>
      </c>
      <c r="AX2001" s="13">
        <f t="shared" si="787"/>
        <v>1.0898999999999985</v>
      </c>
      <c r="AZ2001" s="13"/>
      <c r="BA2001" s="13"/>
      <c r="BB2001" s="13">
        <f t="shared" si="788"/>
        <v>3150.681587988543</v>
      </c>
      <c r="BC2001" s="13">
        <f t="shared" si="789"/>
        <v>3.446566421817522</v>
      </c>
      <c r="BD2001" s="13"/>
      <c r="BE2001" s="13"/>
      <c r="BG2001" s="13">
        <f t="shared" si="790"/>
        <v>996.3330000000002</v>
      </c>
      <c r="BH2001" s="13">
        <f t="shared" si="791"/>
        <v>10.899000000000219</v>
      </c>
      <c r="BI2001" s="13"/>
      <c r="BL2001" s="13">
        <f t="shared" si="792"/>
        <v>315.06815879885437</v>
      </c>
      <c r="BM2001" s="13">
        <f t="shared" si="793"/>
        <v>34.465664218175327</v>
      </c>
      <c r="BP2001" s="13"/>
      <c r="BQ2001" s="13">
        <f t="shared" si="794"/>
        <v>99.633299999999991</v>
      </c>
      <c r="BR2001" s="13">
        <f t="shared" si="795"/>
        <v>108.9899999999997</v>
      </c>
      <c r="BT2001" s="13"/>
      <c r="BU2001" s="13"/>
      <c r="BV2001" s="13">
        <f t="shared" si="796"/>
        <v>31.50681587988543</v>
      </c>
      <c r="BW2001" s="13">
        <f t="shared" si="797"/>
        <v>344.65664218175152</v>
      </c>
      <c r="CA2001" s="13">
        <f t="shared" si="798"/>
        <v>9.9633299999999991</v>
      </c>
      <c r="CB2001" s="13">
        <f t="shared" si="799"/>
        <v>1089.900000000011</v>
      </c>
    </row>
    <row r="2002" spans="1:80" x14ac:dyDescent="0.3">
      <c r="A2002" s="13">
        <f t="shared" si="767"/>
        <v>8.4722741414059559</v>
      </c>
      <c r="C2002" s="13">
        <f>IF(F2002&gt;0,SQRT(Sum_Sq($AI$2,V_rtHz($AH$2)/(1+1/$A2002),V_rtHz($AH$2*$A2002)/(1+$A2002),$AN$2*$AH$2/(1+1/$A2002),$AM$2*SQRT(Sum_Sq(F2002,1/($X$2*D$8*(1+C$1017+F2002/E2002))))/SQRT(Sum_Sq($X$2*F2002*D$8,1)),                   $AQ$2*SQRT(Sum_Sq($AH$2/(1+1/$A2002)+F2002*( 1/(C$1017+1+F2002/E2002)-1)/(1+($X$2*F2002*D$8)^2), (F2002^2*D$8*$X$2+1/($X$2*D$8*(C$1017+1+F2002/E2002           )))/(1+($X$2*F2002*D$8)^2))),           V_rtHz(E2002)/($X$2*D$8*(E2002*C$1017+E2002+F2002)),V_rtHz(F2002)*SQRT(Sum_Sq(E2002*D$8*$X$2*C$1017,1))/($X$2*D$8*(E2002*C$1017+E2002+F2002))))/SQRT(Sum_Sq(1/(1+$A2002)+$AC$2/$I$2-1/(1+(1+F2002/E2002)/C$1017),$X$2/$I$2)),IF(F2003&lt;0,"A",C2003))</f>
        <v>5.6722942121728825E-6</v>
      </c>
      <c r="E2002" s="13">
        <f t="shared" si="768"/>
        <v>548.54686712658292</v>
      </c>
      <c r="F2002" s="12">
        <f t="shared" si="776"/>
        <v>17939.223547368641</v>
      </c>
      <c r="H2002" s="13">
        <f>IF(K2002&gt;0,SQRT(Sum_Sq($AI$2,V_rtHz($AH$2)/(1+1/$A2002),V_rtHz($AH$2*$A2002)/(1+$A2002),$AN$2*$AH$2/(1+1/$A2002),$AM$2*SQRT(Sum_Sq(K2002,1/($X$2*I$8*(1+H$1017+K2002/J2002))))/SQRT(Sum_Sq($X$2*K2002*I$8,1)),                   $AQ$2*SQRT(Sum_Sq($AH$2/(1+1/$A2002)+K2002*( 1/(H$1017+1+K2002/J2002)-1)/(1+($X$2*K2002*I$8)^2), (K2002^2*I$8*$X$2+1/($X$2*I$8*(H$1017+1+K2002/J2002           )))/(1+($X$2*K2002*I$8)^2))),           V_rtHz(J2002)/($X$2*I$8*(J2002*H$1017+J2002+K2002)),V_rtHz(K2002)*SQRT(Sum_Sq(J2002*I$8*$X$2*H$1017,1))/($X$2*I$8*(J2002*H$1017+J2002+K2002))))/SQRT(Sum_Sq(1/(1+$A2002)+$AC$2/$I$2-1/(1+(1+K2002/J2002)/H$1017),$X$2/$I$2)),IF(K2003&lt;0,"A",H2003))</f>
        <v>6.248711092635893E-6</v>
      </c>
      <c r="J2002" s="13">
        <f t="shared" si="769"/>
        <v>542.81214085030604</v>
      </c>
      <c r="K2002" s="12">
        <f t="shared" si="777"/>
        <v>57328.136920662269</v>
      </c>
      <c r="M2002" s="13">
        <f>IF(P2002&gt;0,SQRT(Sum_Sq($AI$2,V_rtHz($AH$2)/(1+1/$A2002),V_rtHz($AH$2*$A2002)/(1+$A2002),$AN$2*$AH$2/(1+1/$A2002),$AM$2*SQRT(Sum_Sq(P2002,1/($X$2*N$8*(1+M$1017+P2002/O2002))))/SQRT(Sum_Sq($X$2*P2002*N$8,1)),                   $AQ$2*SQRT(Sum_Sq($AH$2/(1+1/$A2002)+P2002*( 1/(M$1017+1+P2002/O2002)-1)/(1+($X$2*P2002*N$8)^2), (P2002^2*N$8*$X$2+1/($X$2*N$8*(M$1017+1+P2002/O2002           )))/(1+($X$2*P2002*N$8)^2))),           V_rtHz(O2002)/($X$2*N$8*(O2002*M$1017+O2002+P2002)),V_rtHz(P2002)*SQRT(Sum_Sq(O2002*N$8*$X$2*M$1017,1))/($X$2*N$8*(O2002*M$1017+O2002+P2002))))/SQRT(Sum_Sq(1/(1+$A2002)+$AC$2/$I$2-1/(1+(1+P2002/O2002)/M$1017),$X$2/$I$2)),IF(P2003&lt;0,"A",M2003))</f>
        <v>7.900316219993308E-6</v>
      </c>
      <c r="O2002" s="13">
        <f t="shared" si="770"/>
        <v>541.03595144980977</v>
      </c>
      <c r="P2002" s="12">
        <f t="shared" si="778"/>
        <v>181882.6429042833</v>
      </c>
      <c r="R2002" s="13">
        <f>IF(U2002&gt;0,SQRT(Sum_Sq($AI$2,V_rtHz($AH$2)/(1+1/$A2002),V_rtHz($AH$2*$A2002)/(1+$A2002),$AN$2*$AH$2/(1+1/$A2002),$AM$2*SQRT(Sum_Sq(U2002,1/($X$2*S$8*(1+R$1017+U2002/T2002))))/SQRT(Sum_Sq($X$2*U2002*S$8,1)),                   $AQ$2*SQRT(Sum_Sq($AH$2/(1+1/$A2002)+U2002*( 1/(R$1017+1+U2002/T2002)-1)/(1+($X$2*U2002*S$8)^2), (U2002^2*S$8*$X$2+1/($X$2*S$8*(R$1017+1+U2002/T2002           )))/(1+($X$2*U2002*S$8)^2))),           V_rtHz(T2002)/($X$2*S$8*(T2002*R$1017+T2002+U2002)),V_rtHz(U2002)*SQRT(Sum_Sq(T2002*S$8*$X$2*R$1017,1))/($X$2*S$8*(T2002*R$1017+T2002+U2002))))/SQRT(Sum_Sq(1/(1+$A2002)+$AC$2/$I$2-1/(1+(1+U2002/T2002)/R$1017),$X$2/$I$2)),IF(U2003&lt;0,"A",R2003))</f>
        <v>1.1697052668611521E-5</v>
      </c>
      <c r="T2002" s="13">
        <f t="shared" si="771"/>
        <v>540.47790850591423</v>
      </c>
      <c r="U2002" s="12">
        <f t="shared" si="779"/>
        <v>575757.27412961668</v>
      </c>
      <c r="X2002" s="13">
        <f>IF(AA2002&gt;0,SQRT(Sum_Sq($AI$2,V_rtHz($AH$2)/(1+1/$A2002),V_rtHz($AH$2*$A2002)/(1+$A2002),$AN$2*$AH$2/(1+1/$A2002),$AM$2*SQRT(Sum_Sq(AA2002,1/($X$2*Y$8*(1+X$1017+AA2002/Z2002))))/SQRT(Sum_Sq($X$2*AA2002*Y$8,1)),                   $AQ$2*SQRT(Sum_Sq($AH$2/(1+1/$A2002)+AA2002*( 1/(X$1017+1+AA2002/Z2002)-1)/(1+($X$2*AA2002*Y$8)^2), (AA2002^2*Y$8*$X$2+1/($X$2*Y$8*(X$1017+1+AA2002/Z2002           )))/(1+($X$2*AA2002*Y$8)^2))),           V_rtHz(Z2002)/($X$2*Y$8*(Z2002*X$1017+Z2002+AA2002)),V_rtHz(AA2002)*SQRT(Sum_Sq(Z2002*Y$8*$X$2*X$1017,1))/($X$2*Y$8*(Z2002*X$1017+Z2002+AA2002))))/SQRT(Sum_Sq(1/(1+$A2002)+$AC$2/$I$2-1/(1+(1+AA2002/Z2002)/X$1017),$X$2/$I$2)),IF(AA2003&lt;0,"A",X2003))</f>
        <v>1.9295569272505699E-5</v>
      </c>
      <c r="Z2002" s="13">
        <f t="shared" si="772"/>
        <v>540.30180075940621</v>
      </c>
      <c r="AA2002" s="12">
        <f t="shared" si="780"/>
        <v>1821297.8120305059</v>
      </c>
      <c r="AC2002" s="13">
        <f>IF(AF2002&gt;0,SQRT(Sum_Sq($AI$2,V_rtHz($AH$2)/(1+1/$A2002),V_rtHz($AH$2*$A2002)/(1+$A2002),$AN$2*$AH$2/(1+1/$A2002),$AM$2*SQRT(Sum_Sq(AF2002,1/($X$2*AD$8*(1+AC$1017+AF2002/AE2002))))/SQRT(Sum_Sq($X$2*AF2002*AD$8,1)),                   $AQ$2*SQRT(Sum_Sq($AH$2/(1+1/$A2002)+AF2002*( 1/(AC$1017+1+AF2002/AE2002)-1)/(1+($X$2*AF2002*AD$8)^2), (AF2002^2*AD$8*$X$2+1/($X$2*AD$8*(AC$1017+1+AF2002/AE2002           )))/(1+($X$2*AF2002*AD$8)^2))),           V_rtHz(AE2002)/($X$2*AD$8*(AE2002*AC$1017+AE2002+AF2002)),V_rtHz(AF2002)*SQRT(Sum_Sq(AE2002*AD$8*$X$2*AC$1017,1))/($X$2*AD$8*(AE2002*AC$1017+AE2002+AF2002))))/SQRT(Sum_Sq(1/(1+$A2002)+$AC$2/$I$2-1/(1+(1+AF2002/AE2002)/AC$1017),$X$2/$I$2)),IF(AF2003&lt;0,"A",AC2003))</f>
        <v>3.3429859052867776E-5</v>
      </c>
      <c r="AE2002" s="13">
        <f t="shared" si="773"/>
        <v>540.24614660443797</v>
      </c>
      <c r="AF2002" s="12">
        <f t="shared" si="781"/>
        <v>5760042.7006189646</v>
      </c>
      <c r="AG2002" s="13"/>
      <c r="AH2002" s="13">
        <f>IF(AK2002&gt;0,SQRT(Sum_Sq($AI$2,V_rtHz($AH$2)/(1+1/$A2002),V_rtHz($AH$2*$A2002)/(1+$A2002),$AN$2*$AH$2/(1+1/$A2002),$AM$2*SQRT(Sum_Sq(AK2002,1/($X$2*AI$8*(1+AH$1017+AK2002/AJ2002))))/SQRT(Sum_Sq($X$2*AK2002*AI$8,1)),                   $AQ$2*SQRT(Sum_Sq($AH$2/(1+1/$A2002)+AK2002*( 1/(AH$1017+1+AK2002/AJ2002)-1)/(1+($X$2*AK2002*AI$8)^2), (AK2002^2*AI$8*$X$2+1/($X$2*AI$8*(AH$1017+1+AK2002/AJ2002           )))/(1+($X$2*AK2002*AI$8)^2))),           V_rtHz(AJ2002)/($X$2*AI$8*(AJ2002*AH$1017+AJ2002+AK2002)),V_rtHz(AK2002)*SQRT(Sum_Sq(AJ2002*AI$8*$X$2*AH$1017,1))/($X$2*AI$8*(AJ2002*AH$1017+AJ2002+AK2002))))/SQRT(Sum_Sq(1/(1+$A2002)+$AC$2/$I$2-1/(1+(1+AK2002/AJ2002)/AH$1017),$X$2/$I$2)),IF(AK2003&lt;0,"A",AH2003))</f>
        <v>5.8982915451392933E-5</v>
      </c>
      <c r="AI2002" s="13"/>
      <c r="AJ2002" s="13">
        <f t="shared" si="774"/>
        <v>540.22855081298326</v>
      </c>
      <c r="AK2002" s="12">
        <f t="shared" si="782"/>
        <v>18215447.63005146</v>
      </c>
      <c r="AM2002" s="13">
        <f>IF(AP2002&gt;0,SQRT(Sum_Sq($AI$2,V_rtHz($AH$2)/(1+1/$A2002),V_rtHz($AH$2*$A2002)/(1+$A2002),$AN$2*$AH$2/(1+1/$A2002),$AM$2*SQRT(Sum_Sq(AP2002,1/($X$2*AN$8*(1+AM$1017+AP2002/AO2002))))/SQRT(Sum_Sq($X$2*AP2002*AN$8,1)),                   $AQ$2*SQRT(Sum_Sq($AH$2/(1+1/$A2002)+AP2002*( 1/(AM$1017+1+AP2002/AO2002)-1)/(1+($X$2*AP2002*AN$8)^2), (AP2002^2*AN$8*$X$2+1/($X$2*AN$8*(AM$1017+1+AP2002/AO2002           )))/(1+($X$2*AP2002*AN$8)^2))),           V_rtHz(AO2002)/($X$2*AN$8*(AO2002*AM$1017+AO2002+AP2002)),V_rtHz(AP2002)*SQRT(Sum_Sq(AO2002*AN$8*$X$2*AM$1017,1))/($X$2*AN$8*(AO2002*AM$1017+AO2002+AP2002))))/SQRT(Sum_Sq(1/(1+$A2002)+$AC$2/$I$2-1/(1+(1+AP2002/AO2002)/AM$1017),$X$2/$I$2)),IF(AP2003&lt;0,"A",AM2003))</f>
        <v>1.0485307542485814E-4</v>
      </c>
      <c r="AO2002" s="13">
        <f t="shared" si="775"/>
        <v>540.22298689483614</v>
      </c>
      <c r="AP2002" s="12">
        <f t="shared" si="783"/>
        <v>57602896.373829998</v>
      </c>
      <c r="AR2002" s="13">
        <f t="shared" si="784"/>
        <v>31506.815879885424</v>
      </c>
      <c r="AS2002" s="13">
        <f t="shared" si="785"/>
        <v>0.34465664218175496</v>
      </c>
      <c r="AV2002" s="13"/>
      <c r="AW2002" s="13">
        <f t="shared" si="786"/>
        <v>9963.3300000000036</v>
      </c>
      <c r="AX2002" s="13">
        <f t="shared" si="787"/>
        <v>1.0898999999999985</v>
      </c>
      <c r="AZ2002" s="13"/>
      <c r="BA2002" s="13"/>
      <c r="BB2002" s="13">
        <f t="shared" si="788"/>
        <v>3150.681587988543</v>
      </c>
      <c r="BC2002" s="13">
        <f t="shared" si="789"/>
        <v>3.4465664218174945</v>
      </c>
      <c r="BD2002" s="13"/>
      <c r="BE2002" s="13"/>
      <c r="BG2002" s="13">
        <f t="shared" si="790"/>
        <v>996.3330000000002</v>
      </c>
      <c r="BH2002" s="13">
        <f t="shared" si="791"/>
        <v>10.899000000000083</v>
      </c>
      <c r="BI2002" s="13"/>
      <c r="BL2002" s="13">
        <f t="shared" si="792"/>
        <v>315.06815879885437</v>
      </c>
      <c r="BM2002" s="13">
        <f t="shared" si="793"/>
        <v>34.465664218175149</v>
      </c>
      <c r="BP2002" s="13"/>
      <c r="BQ2002" s="13">
        <f t="shared" si="794"/>
        <v>99.633300000000006</v>
      </c>
      <c r="BR2002" s="13">
        <f t="shared" si="795"/>
        <v>108.99000000000099</v>
      </c>
      <c r="BT2002" s="13"/>
      <c r="BU2002" s="13"/>
      <c r="BV2002" s="13">
        <f t="shared" si="796"/>
        <v>31.50681587988543</v>
      </c>
      <c r="BW2002" s="13">
        <f t="shared" si="797"/>
        <v>344.65664218175584</v>
      </c>
      <c r="CA2002" s="13">
        <f t="shared" si="798"/>
        <v>9.9633299999999974</v>
      </c>
      <c r="CB2002" s="13">
        <f t="shared" si="799"/>
        <v>1089.900000000011</v>
      </c>
    </row>
    <row r="2003" spans="1:80" x14ac:dyDescent="0.3">
      <c r="A2003" s="13">
        <f t="shared" si="767"/>
        <v>8.5901352150539534</v>
      </c>
      <c r="C2003" s="13">
        <f>IF(F2003&gt;0,SQRT(Sum_Sq($AI$2,V_rtHz($AH$2)/(1+1/$A2003),V_rtHz($AH$2*$A2003)/(1+$A2003),$AN$2*$AH$2/(1+1/$A2003),$AM$2*SQRT(Sum_Sq(F2003,1/($X$2*D$8*(1+C$1017+F2003/E2003))))/SQRT(Sum_Sq($X$2*F2003*D$8,1)),                   $AQ$2*SQRT(Sum_Sq($AH$2/(1+1/$A2003)+F2003*( 1/(C$1017+1+F2003/E2003)-1)/(1+($X$2*F2003*D$8)^2), (F2003^2*D$8*$X$2+1/($X$2*D$8*(C$1017+1+F2003/E2003           )))/(1+($X$2*F2003*D$8)^2))),           V_rtHz(E2003)/($X$2*D$8*(E2003*C$1017+E2003+F2003)),V_rtHz(F2003)*SQRT(Sum_Sq(E2003*D$8*$X$2*C$1017,1))/($X$2*D$8*(E2003*C$1017+E2003+F2003))))/SQRT(Sum_Sq(1/(1+$A2003)+$AC$2/$I$2-1/(1+(1+F2003/E2003)/C$1017),$X$2/$I$2)),IF(F2004&lt;0,"A",C2004))</f>
        <v>5.7721801542342531E-6</v>
      </c>
      <c r="E2003" s="13">
        <f t="shared" si="768"/>
        <v>544.71462898693653</v>
      </c>
      <c r="F2003" s="12">
        <f t="shared" si="776"/>
        <v>18065.431607544528</v>
      </c>
      <c r="H2003" s="13">
        <f>IF(K2003&gt;0,SQRT(Sum_Sq($AI$2,V_rtHz($AH$2)/(1+1/$A2003),V_rtHz($AH$2*$A2003)/(1+$A2003),$AN$2*$AH$2/(1+1/$A2003),$AM$2*SQRT(Sum_Sq(K2003,1/($X$2*I$8*(1+H$1017+K2003/J2003))))/SQRT(Sum_Sq($X$2*K2003*I$8,1)),                   $AQ$2*SQRT(Sum_Sq($AH$2/(1+1/$A2003)+K2003*( 1/(H$1017+1+K2003/J2003)-1)/(1+($X$2*K2003*I$8)^2), (K2003^2*I$8*$X$2+1/($X$2*I$8*(H$1017+1+K2003/J2003           )))/(1+($X$2*K2003*I$8)^2))),           V_rtHz(J2003)/($X$2*I$8*(J2003*H$1017+J2003+K2003)),V_rtHz(K2003)*SQRT(Sum_Sq(J2003*I$8*$X$2*H$1017,1))/($X$2*I$8*(J2003*H$1017+J2003+K2003))))/SQRT(Sum_Sq(1/(1+$A2003)+$AC$2/$I$2-1/(1+(1+K2003/J2003)/H$1017),$X$2/$I$2)),IF(K2004&lt;0,"A",H2004))</f>
        <v>6.3562246722916927E-6</v>
      </c>
      <c r="J2003" s="13">
        <f t="shared" si="769"/>
        <v>539.09864268057117</v>
      </c>
      <c r="K2003" s="12">
        <f t="shared" si="777"/>
        <v>57723.032983599172</v>
      </c>
      <c r="M2003" s="13">
        <f>IF(P2003&gt;0,SQRT(Sum_Sq($AI$2,V_rtHz($AH$2)/(1+1/$A2003),V_rtHz($AH$2*$A2003)/(1+$A2003),$AN$2*$AH$2/(1+1/$A2003),$AM$2*SQRT(Sum_Sq(P2003,1/($X$2*N$8*(1+M$1017+P2003/O2003))))/SQRT(Sum_Sq($X$2*P2003*N$8,1)),                   $AQ$2*SQRT(Sum_Sq($AH$2/(1+1/$A2003)+P2003*( 1/(M$1017+1+P2003/O2003)-1)/(1+($X$2*P2003*N$8)^2), (P2003^2*N$8*$X$2+1/($X$2*N$8*(M$1017+1+P2003/O2003           )))/(1+($X$2*P2003*N$8)^2))),           V_rtHz(O2003)/($X$2*N$8*(O2003*M$1017+O2003+P2003)),V_rtHz(P2003)*SQRT(Sum_Sq(O2003*N$8*$X$2*M$1017,1))/($X$2*N$8*(O2003*M$1017+O2003+P2003))))/SQRT(Sum_Sq(1/(1+$A2003)+$AC$2/$I$2-1/(1+(1+P2003/O2003)/M$1017),$X$2/$I$2)),IF(P2004&lt;0,"A",M2004))</f>
        <v>8.0297167806554026E-6</v>
      </c>
      <c r="O2003" s="13">
        <f t="shared" si="770"/>
        <v>537.35872870151491</v>
      </c>
      <c r="P2003" s="12">
        <f t="shared" si="778"/>
        <v>183127.29188137126</v>
      </c>
      <c r="R2003" s="13">
        <f>IF(U2003&gt;0,SQRT(Sum_Sq($AI$2,V_rtHz($AH$2)/(1+1/$A2003),V_rtHz($AH$2*$A2003)/(1+$A2003),$AN$2*$AH$2/(1+1/$A2003),$AM$2*SQRT(Sum_Sq(U2003,1/($X$2*S$8*(1+R$1017+U2003/T2003))))/SQRT(Sum_Sq($X$2*U2003*S$8,1)),                   $AQ$2*SQRT(Sum_Sq($AH$2/(1+1/$A2003)+U2003*( 1/(R$1017+1+U2003/T2003)-1)/(1+($X$2*U2003*S$8)^2), (U2003^2*S$8*$X$2+1/($X$2*S$8*(R$1017+1+U2003/T2003           )))/(1+($X$2*U2003*S$8)^2))),           V_rtHz(T2003)/($X$2*S$8*(T2003*R$1017+T2003+U2003)),V_rtHz(U2003)*SQRT(Sum_Sq(T2003*S$8*$X$2*R$1017,1))/($X$2*S$8*(T2003*R$1017+T2003+U2003))))/SQRT(Sum_Sq(1/(1+$A2003)+$AC$2/$I$2-1/(1+(1+U2003/T2003)/R$1017),$X$2/$I$2)),IF(U2004&lt;0,"A",R2004))</f>
        <v>1.1879678257953424E-5</v>
      </c>
      <c r="T2003" s="13">
        <f t="shared" si="771"/>
        <v>536.81203404612188</v>
      </c>
      <c r="U2003" s="12">
        <f t="shared" si="779"/>
        <v>579689.10455145489</v>
      </c>
      <c r="X2003" s="13">
        <f>IF(AA2003&gt;0,SQRT(Sum_Sq($AI$2,V_rtHz($AH$2)/(1+1/$A2003),V_rtHz($AH$2*$A2003)/(1+$A2003),$AN$2*$AH$2/(1+1/$A2003),$AM$2*SQRT(Sum_Sq(AA2003,1/($X$2*Y$8*(1+X$1017+AA2003/Z2003))))/SQRT(Sum_Sq($X$2*AA2003*Y$8,1)),                   $AQ$2*SQRT(Sum_Sq($AH$2/(1+1/$A2003)+AA2003*( 1/(X$1017+1+AA2003/Z2003)-1)/(1+($X$2*AA2003*Y$8)^2), (AA2003^2*Y$8*$X$2+1/($X$2*Y$8*(X$1017+1+AA2003/Z2003           )))/(1+($X$2*AA2003*Y$8)^2))),           V_rtHz(Z2003)/($X$2*Y$8*(Z2003*X$1017+Z2003+AA2003)),V_rtHz(AA2003)*SQRT(Sum_Sq(Z2003*Y$8*$X$2*X$1017,1))/($X$2*Y$8*(Z2003*X$1017+Z2003+AA2003))))/SQRT(Sum_Sq(1/(1+$A2003)+$AC$2/$I$2-1/(1+(1+AA2003/Z2003)/X$1017),$X$2/$I$2)),IF(AA2004&lt;0,"A",X2004))</f>
        <v>1.9588958005250168E-5</v>
      </c>
      <c r="Z2003" s="13">
        <f t="shared" si="772"/>
        <v>536.63950277541892</v>
      </c>
      <c r="AA2003" s="12">
        <f t="shared" si="780"/>
        <v>1833727.264709153</v>
      </c>
      <c r="AC2003" s="13">
        <f>IF(AF2003&gt;0,SQRT(Sum_Sq($AI$2,V_rtHz($AH$2)/(1+1/$A2003),V_rtHz($AH$2*$A2003)/(1+$A2003),$AN$2*$AH$2/(1+1/$A2003),$AM$2*SQRT(Sum_Sq(AF2003,1/($X$2*AD$8*(1+AC$1017+AF2003/AE2003))))/SQRT(Sum_Sq($X$2*AF2003*AD$8,1)),                   $AQ$2*SQRT(Sum_Sq($AH$2/(1+1/$A2003)+AF2003*( 1/(AC$1017+1+AF2003/AE2003)-1)/(1+($X$2*AF2003*AD$8)^2), (AF2003^2*AD$8*$X$2+1/($X$2*AD$8*(AC$1017+1+AF2003/AE2003           )))/(1+($X$2*AF2003*AD$8)^2))),           V_rtHz(AE2003)/($X$2*AD$8*(AE2003*AC$1017+AE2003+AF2003)),V_rtHz(AF2003)*SQRT(Sum_Sq(AE2003*AD$8*$X$2*AC$1017,1))/($X$2*AD$8*(AE2003*AC$1017+AE2003+AF2003))))/SQRT(Sum_Sq(1/(1+$A2003)+$AC$2/$I$2-1/(1+(1+AF2003/AE2003)/AC$1017),$X$2/$I$2)),IF(AF2004&lt;0,"A",AC2004))</f>
        <v>3.3932917494362521E-5</v>
      </c>
      <c r="AE2003" s="13">
        <f t="shared" si="773"/>
        <v>536.58497838874109</v>
      </c>
      <c r="AF2003" s="12">
        <f t="shared" si="781"/>
        <v>5799343.9969763244</v>
      </c>
      <c r="AG2003" s="13"/>
      <c r="AH2003" s="13">
        <f>IF(AK2003&gt;0,SQRT(Sum_Sq($AI$2,V_rtHz($AH$2)/(1+1/$A2003),V_rtHz($AH$2*$A2003)/(1+$A2003),$AN$2*$AH$2/(1+1/$A2003),$AM$2*SQRT(Sum_Sq(AK2003,1/($X$2*AI$8*(1+AH$1017+AK2003/AJ2003))))/SQRT(Sum_Sq($X$2*AK2003*AI$8,1)),                   $AQ$2*SQRT(Sum_Sq($AH$2/(1+1/$A2003)+AK2003*( 1/(AH$1017+1+AK2003/AJ2003)-1)/(1+($X$2*AK2003*AI$8)^2), (AK2003^2*AI$8*$X$2+1/($X$2*AI$8*(AH$1017+1+AK2003/AJ2003           )))/(1+($X$2*AK2003*AI$8)^2))),           V_rtHz(AJ2003)/($X$2*AI$8*(AJ2003*AH$1017+AJ2003+AK2003)),V_rtHz(AK2003)*SQRT(Sum_Sq(AJ2003*AI$8*$X$2*AH$1017,1))/($X$2*AI$8*(AJ2003*AH$1017+AJ2003+AK2003))))/SQRT(Sum_Sq(1/(1+$A2003)+$AC$2/$I$2-1/(1+(1+AK2003/AJ2003)/AH$1017),$X$2/$I$2)),IF(AK2004&lt;0,"A",AH2004))</f>
        <v>5.9867642758447772E-5</v>
      </c>
      <c r="AI2003" s="13"/>
      <c r="AJ2003" s="13">
        <f t="shared" si="774"/>
        <v>536.56773974025327</v>
      </c>
      <c r="AK2003" s="12">
        <f t="shared" si="782"/>
        <v>18339725.158199362</v>
      </c>
      <c r="AM2003" s="13">
        <f>IF(AP2003&gt;0,SQRT(Sum_Sq($AI$2,V_rtHz($AH$2)/(1+1/$A2003),V_rtHz($AH$2*$A2003)/(1+$A2003),$AN$2*$AH$2/(1+1/$A2003),$AM$2*SQRT(Sum_Sq(AP2003,1/($X$2*AN$8*(1+AM$1017+AP2003/AO2003))))/SQRT(Sum_Sq($X$2*AP2003*AN$8,1)),                   $AQ$2*SQRT(Sum_Sq($AH$2/(1+1/$A2003)+AP2003*( 1/(AM$1017+1+AP2003/AO2003)-1)/(1+($X$2*AP2003*AN$8)^2), (AP2003^2*AN$8*$X$2+1/($X$2*AN$8*(AM$1017+1+AP2003/AO2003           )))/(1+($X$2*AP2003*AN$8)^2))),           V_rtHz(AO2003)/($X$2*AN$8*(AO2003*AM$1017+AO2003+AP2003)),V_rtHz(AP2003)*SQRT(Sum_Sq(AO2003*AN$8*$X$2*AM$1017,1))/($X$2*AN$8*(AO2003*AM$1017+AO2003+AP2003))))/SQRT(Sum_Sq(1/(1+$A2003)+$AC$2/$I$2-1/(1+(1+AP2003/AO2003)/AM$1017),$X$2/$I$2)),IF(AP2004&lt;0,"A",AM2004))</f>
        <v>1.064257683833387E-4</v>
      </c>
      <c r="AO2003" s="13">
        <f t="shared" si="775"/>
        <v>536.56228874851934</v>
      </c>
      <c r="AP2003" s="12">
        <f t="shared" si="783"/>
        <v>57995892.341679297</v>
      </c>
      <c r="AR2003" s="13">
        <f t="shared" si="784"/>
        <v>31506.815879885424</v>
      </c>
      <c r="AS2003" s="13">
        <f t="shared" si="785"/>
        <v>0.34465664218175496</v>
      </c>
      <c r="AV2003" s="13"/>
      <c r="AW2003" s="13">
        <f t="shared" si="786"/>
        <v>9963.3300000000036</v>
      </c>
      <c r="AX2003" s="13">
        <f t="shared" si="787"/>
        <v>1.089899999999993</v>
      </c>
      <c r="AZ2003" s="13"/>
      <c r="BA2003" s="13"/>
      <c r="BB2003" s="13">
        <f t="shared" si="788"/>
        <v>3150.681587988543</v>
      </c>
      <c r="BC2003" s="13">
        <f t="shared" si="789"/>
        <v>3.4465664218174532</v>
      </c>
      <c r="BD2003" s="13"/>
      <c r="BE2003" s="13"/>
      <c r="BG2003" s="13">
        <f t="shared" si="790"/>
        <v>996.3330000000002</v>
      </c>
      <c r="BH2003" s="13">
        <f t="shared" si="791"/>
        <v>10.899000000000083</v>
      </c>
      <c r="BI2003" s="13"/>
      <c r="BL2003" s="13">
        <f t="shared" si="792"/>
        <v>315.06815879885437</v>
      </c>
      <c r="BM2003" s="13">
        <f t="shared" si="793"/>
        <v>34.465664218175498</v>
      </c>
      <c r="BP2003" s="13"/>
      <c r="BQ2003" s="13">
        <f t="shared" si="794"/>
        <v>99.633300000000006</v>
      </c>
      <c r="BR2003" s="13">
        <f t="shared" si="795"/>
        <v>108.99000000000099</v>
      </c>
      <c r="BT2003" s="13"/>
      <c r="BU2003" s="13"/>
      <c r="BV2003" s="13">
        <f t="shared" si="796"/>
        <v>31.50681587988543</v>
      </c>
      <c r="BW2003" s="13">
        <f t="shared" si="797"/>
        <v>344.65664218175368</v>
      </c>
      <c r="CA2003" s="13">
        <f t="shared" si="798"/>
        <v>9.9633299999999991</v>
      </c>
      <c r="CB2003" s="13">
        <f t="shared" si="799"/>
        <v>1089.9000000000165</v>
      </c>
    </row>
    <row r="2004" spans="1:80" x14ac:dyDescent="0.3">
      <c r="A2004" s="13">
        <f t="shared" si="767"/>
        <v>8.7096358995608085</v>
      </c>
      <c r="C2004" s="13">
        <f>IF(F2004&gt;0,SQRT(Sum_Sq($AI$2,V_rtHz($AH$2)/(1+1/$A2004),V_rtHz($AH$2*$A2004)/(1+$A2004),$AN$2*$AH$2/(1+1/$A2004),$AM$2*SQRT(Sum_Sq(F2004,1/($X$2*D$8*(1+C$1017+F2004/E2004))))/SQRT(Sum_Sq($X$2*F2004*D$8,1)),                   $AQ$2*SQRT(Sum_Sq($AH$2/(1+1/$A2004)+F2004*( 1/(C$1017+1+F2004/E2004)-1)/(1+($X$2*F2004*D$8)^2), (F2004^2*D$8*$X$2+1/($X$2*D$8*(C$1017+1+F2004/E2004           )))/(1+($X$2*F2004*D$8)^2))),           V_rtHz(E2004)/($X$2*D$8*(E2004*C$1017+E2004+F2004)),V_rtHz(F2004)*SQRT(Sum_Sq(E2004*D$8*$X$2*C$1017,1))/($X$2*D$8*(E2004*C$1017+E2004+F2004))))/SQRT(Sum_Sq(1/(1+$A2004)+$AC$2/$I$2-1/(1+(1+F2004/E2004)/C$1017),$X$2/$I$2)),IF(F2005&lt;0,"A",C2005))</f>
        <v>5.8739874497463619E-6</v>
      </c>
      <c r="E2004" s="13">
        <f t="shared" si="768"/>
        <v>540.91035796175925</v>
      </c>
      <c r="F2004" s="12">
        <f t="shared" si="776"/>
        <v>18192.487407105982</v>
      </c>
      <c r="H2004" s="13">
        <f>IF(K2004&gt;0,SQRT(Sum_Sq($AI$2,V_rtHz($AH$2)/(1+1/$A2004),V_rtHz($AH$2*$A2004)/(1+$A2004),$AN$2*$AH$2/(1+1/$A2004),$AM$2*SQRT(Sum_Sq(K2004,1/($X$2*I$8*(1+H$1017+K2004/J2004))))/SQRT(Sum_Sq($X$2*K2004*I$8,1)),                   $AQ$2*SQRT(Sum_Sq($AH$2/(1+1/$A2004)+K2004*( 1/(H$1017+1+K2004/J2004)-1)/(1+($X$2*K2004*I$8)^2), (K2004^2*I$8*$X$2+1/($X$2*I$8*(H$1017+1+K2004/J2004           )))/(1+($X$2*K2004*I$8)^2))),           V_rtHz(J2004)/($X$2*I$8*(J2004*H$1017+J2004+K2004)),V_rtHz(K2004)*SQRT(Sum_Sq(J2004*I$8*$X$2*H$1017,1))/($X$2*I$8*(J2004*H$1017+J2004+K2004))))/SQRT(Sum_Sq(1/(1+$A2004)+$AC$2/$I$2-1/(1+(1+K2004/J2004)/H$1017),$X$2/$I$2)),IF(K2005&lt;0,"A",H2005))</f>
        <v>6.4657642096306398E-6</v>
      </c>
      <c r="J2004" s="13">
        <f t="shared" si="769"/>
        <v>535.41062932114471</v>
      </c>
      <c r="K2004" s="12">
        <f t="shared" si="777"/>
        <v>58120.640548955227</v>
      </c>
      <c r="M2004" s="13">
        <f>IF(P2004&gt;0,SQRT(Sum_Sq($AI$2,V_rtHz($AH$2)/(1+1/$A2004),V_rtHz($AH$2*$A2004)/(1+$A2004),$AN$2*$AH$2/(1+1/$A2004),$AM$2*SQRT(Sum_Sq(P2004,1/($X$2*N$8*(1+M$1017+P2004/O2004))))/SQRT(Sum_Sq($X$2*P2004*N$8,1)),                   $AQ$2*SQRT(Sum_Sq($AH$2/(1+1/$A2004)+P2004*( 1/(M$1017+1+P2004/O2004)-1)/(1+($X$2*P2004*N$8)^2), (P2004^2*N$8*$X$2+1/($X$2*N$8*(M$1017+1+P2004/O2004           )))/(1+($X$2*P2004*N$8)^2))),           V_rtHz(O2004)/($X$2*N$8*(O2004*M$1017+O2004+P2004)),V_rtHz(P2004)*SQRT(Sum_Sq(O2004*N$8*$X$2*M$1017,1))/($X$2*N$8*(O2004*M$1017+O2004+P2004))))/SQRT(Sum_Sq(1/(1+$A2004)+$AC$2/$I$2-1/(1+(1+P2004/O2004)/M$1017),$X$2/$I$2)),IF(P2005&lt;0,"A",M2005))</f>
        <v>8.1614544265186097E-6</v>
      </c>
      <c r="O2004" s="13">
        <f t="shared" si="770"/>
        <v>533.70624945004101</v>
      </c>
      <c r="P2004" s="12">
        <f t="shared" si="778"/>
        <v>184380.54427379603</v>
      </c>
      <c r="R2004" s="13">
        <f>IF(U2004&gt;0,SQRT(Sum_Sq($AI$2,V_rtHz($AH$2)/(1+1/$A2004),V_rtHz($AH$2*$A2004)/(1+$A2004),$AN$2*$AH$2/(1+1/$A2004),$AM$2*SQRT(Sum_Sq(U2004,1/($X$2*S$8*(1+R$1017+U2004/T2004))))/SQRT(Sum_Sq($X$2*U2004*S$8,1)),                   $AQ$2*SQRT(Sum_Sq($AH$2/(1+1/$A2004)+U2004*( 1/(R$1017+1+U2004/T2004)-1)/(1+($X$2*U2004*S$8)^2), (U2004^2*S$8*$X$2+1/($X$2*S$8*(R$1017+1+U2004/T2004           )))/(1+($X$2*U2004*S$8)^2))),           V_rtHz(T2004)/($X$2*S$8*(T2004*R$1017+T2004+U2004)),V_rtHz(U2004)*SQRT(Sum_Sq(T2004*S$8*$X$2*R$1017,1))/($X$2*S$8*(T2004*R$1017+T2004+U2004))))/SQRT(Sum_Sq(1/(1+$A2004)+$AC$2/$I$2-1/(1+(1+U2004/T2004)/R$1017),$X$2/$I$2)),IF(U2005&lt;0,"A",R2005))</f>
        <v>1.2065444538431055E-5</v>
      </c>
      <c r="T2004" s="13">
        <f t="shared" si="771"/>
        <v>533.17067281926882</v>
      </c>
      <c r="U2004" s="12">
        <f t="shared" si="779"/>
        <v>583648.16969992069</v>
      </c>
      <c r="X2004" s="13">
        <f>IF(AA2004&gt;0,SQRT(Sum_Sq($AI$2,V_rtHz($AH$2)/(1+1/$A2004),V_rtHz($AH$2*$A2004)/(1+$A2004),$AN$2*$AH$2/(1+1/$A2004),$AM$2*SQRT(Sum_Sq(AA2004,1/($X$2*Y$8*(1+X$1017+AA2004/Z2004))))/SQRT(Sum_Sq($X$2*AA2004*Y$8,1)),                   $AQ$2*SQRT(Sum_Sq($AH$2/(1+1/$A2004)+AA2004*( 1/(X$1017+1+AA2004/Z2004)-1)/(1+($X$2*AA2004*Y$8)^2), (AA2004^2*Y$8*$X$2+1/($X$2*Y$8*(X$1017+1+AA2004/Z2004           )))/(1+($X$2*AA2004*Y$8)^2))),           V_rtHz(Z2004)/($X$2*Y$8*(Z2004*X$1017+Z2004+AA2004)),V_rtHz(AA2004)*SQRT(Sum_Sq(Z2004*Y$8*$X$2*X$1017,1))/($X$2*Y$8*(Z2004*X$1017+Z2004+AA2004))))/SQRT(Sum_Sq(1/(1+$A2004)+$AC$2/$I$2-1/(1+(1+AA2004/Z2004)/X$1017),$X$2/$I$2)),IF(AA2005&lt;0,"A",X2005))</f>
        <v>1.9887238136602435E-5</v>
      </c>
      <c r="Z2004" s="13">
        <f t="shared" si="772"/>
        <v>533.00164561830593</v>
      </c>
      <c r="AA2004" s="12">
        <f t="shared" si="780"/>
        <v>1846242.8693211745</v>
      </c>
      <c r="AC2004" s="13">
        <f>IF(AF2004&gt;0,SQRT(Sum_Sq($AI$2,V_rtHz($AH$2)/(1+1/$A2004),V_rtHz($AH$2*$A2004)/(1+$A2004),$AN$2*$AH$2/(1+1/$A2004),$AM$2*SQRT(Sum_Sq(AF2004,1/($X$2*AD$8*(1+AC$1017+AF2004/AE2004))))/SQRT(Sum_Sq($X$2*AF2004*AD$8,1)),                   $AQ$2*SQRT(Sum_Sq($AH$2/(1+1/$A2004)+AF2004*( 1/(AC$1017+1+AF2004/AE2004)-1)/(1+($X$2*AF2004*AD$8)^2), (AF2004^2*AD$8*$X$2+1/($X$2*AD$8*(AC$1017+1+AF2004/AE2004           )))/(1+($X$2*AF2004*AD$8)^2))),           V_rtHz(AE2004)/($X$2*AD$8*(AE2004*AC$1017+AE2004+AF2004)),V_rtHz(AF2004)*SQRT(Sum_Sq(AE2004*AD$8*$X$2*AC$1017,1))/($X$2*AD$8*(AE2004*AC$1017+AE2004+AF2004))))/SQRT(Sum_Sq(1/(1+$A2004)+$AC$2/$I$2-1/(1+(1+AF2004/AE2004)/AC$1017),$X$2/$I$2)),IF(AF2005&lt;0,"A",AC2005))</f>
        <v>3.4444254640309148E-5</v>
      </c>
      <c r="AE2004" s="13">
        <f t="shared" si="773"/>
        <v>532.94822814389261</v>
      </c>
      <c r="AF2004" s="12">
        <f t="shared" si="781"/>
        <v>5838917.7577793524</v>
      </c>
      <c r="AG2004" s="13"/>
      <c r="AH2004" s="13">
        <f>IF(AK2004&gt;0,SQRT(Sum_Sq($AI$2,V_rtHz($AH$2)/(1+1/$A2004),V_rtHz($AH$2*$A2004)/(1+$A2004),$AN$2*$AH$2/(1+1/$A2004),$AM$2*SQRT(Sum_Sq(AK2004,1/($X$2*AI$8*(1+AH$1017+AK2004/AJ2004))))/SQRT(Sum_Sq($X$2*AK2004*AI$8,1)),                   $AQ$2*SQRT(Sum_Sq($AH$2/(1+1/$A2004)+AK2004*( 1/(AH$1017+1+AK2004/AJ2004)-1)/(1+($X$2*AK2004*AI$8)^2), (AK2004^2*AI$8*$X$2+1/($X$2*AI$8*(AH$1017+1+AK2004/AJ2004           )))/(1+($X$2*AK2004*AI$8)^2))),           V_rtHz(AJ2004)/($X$2*AI$8*(AJ2004*AH$1017+AJ2004+AK2004)),V_rtHz(AK2004)*SQRT(Sum_Sq(AJ2004*AI$8*$X$2*AH$1017,1))/($X$2*AI$8*(AJ2004*AH$1017+AJ2004+AK2004))))/SQRT(Sum_Sq(1/(1+$A2004)+$AC$2/$I$2-1/(1+(1+AK2004/AJ2004)/AH$1017),$X$2/$I$2)),IF(AK2005&lt;0,"A",AH2005))</f>
        <v>6.0766869360985491E-5</v>
      </c>
      <c r="AI2004" s="13"/>
      <c r="AJ2004" s="13">
        <f t="shared" si="774"/>
        <v>532.93133941473388</v>
      </c>
      <c r="AK2004" s="12">
        <f t="shared" si="782"/>
        <v>18464864.32267119</v>
      </c>
      <c r="AM2004" s="13">
        <f>IF(AP2004&gt;0,SQRT(Sum_Sq($AI$2,V_rtHz($AH$2)/(1+1/$A2004),V_rtHz($AH$2*$A2004)/(1+$A2004),$AN$2*$AH$2/(1+1/$A2004),$AM$2*SQRT(Sum_Sq(AP2004,1/($X$2*AN$8*(1+AM$1017+AP2004/AO2004))))/SQRT(Sum_Sq($X$2*AP2004*AN$8,1)),                   $AQ$2*SQRT(Sum_Sq($AH$2/(1+1/$A2004)+AP2004*( 1/(AM$1017+1+AP2004/AO2004)-1)/(1+($X$2*AP2004*AN$8)^2), (AP2004^2*AN$8*$X$2+1/($X$2*AN$8*(AM$1017+1+AP2004/AO2004           )))/(1+($X$2*AP2004*AN$8)^2))),           V_rtHz(AO2004)/($X$2*AN$8*(AO2004*AM$1017+AO2004+AP2004)),V_rtHz(AP2004)*SQRT(Sum_Sq(AO2004*AN$8*$X$2*AM$1017,1))/($X$2*AN$8*(AO2004*AM$1017+AO2004+AP2004))))/SQRT(Sum_Sq(1/(1+$A2004)+$AC$2/$I$2-1/(1+(1+AP2004/AO2004)/AM$1017),$X$2/$I$2)),IF(AP2005&lt;0,"A",AM2005))</f>
        <v>1.0802423263601593E-4</v>
      </c>
      <c r="AO2004" s="13">
        <f t="shared" si="775"/>
        <v>532.92599906550527</v>
      </c>
      <c r="AP2004" s="12">
        <f t="shared" si="783"/>
        <v>58391613.070915699</v>
      </c>
      <c r="AR2004" s="13">
        <f t="shared" si="784"/>
        <v>31506.815879885424</v>
      </c>
      <c r="AS2004" s="13">
        <f t="shared" si="785"/>
        <v>0.34465664218175496</v>
      </c>
      <c r="AV2004" s="13"/>
      <c r="AW2004" s="13">
        <f t="shared" si="786"/>
        <v>9963.3300000000036</v>
      </c>
      <c r="AX2004" s="13">
        <f t="shared" si="787"/>
        <v>1.0898999999999985</v>
      </c>
      <c r="AZ2004" s="13"/>
      <c r="BA2004" s="13"/>
      <c r="BB2004" s="13">
        <f t="shared" si="788"/>
        <v>3150.681587988543</v>
      </c>
      <c r="BC2004" s="13">
        <f t="shared" si="789"/>
        <v>3.4465664218174945</v>
      </c>
      <c r="BD2004" s="13"/>
      <c r="BE2004" s="13"/>
      <c r="BG2004" s="13">
        <f t="shared" si="790"/>
        <v>996.3330000000002</v>
      </c>
      <c r="BH2004" s="13">
        <f t="shared" si="791"/>
        <v>10.89900000000015</v>
      </c>
      <c r="BI2004" s="13"/>
      <c r="BL2004" s="13">
        <f t="shared" si="792"/>
        <v>315.06815879885437</v>
      </c>
      <c r="BM2004" s="13">
        <f t="shared" si="793"/>
        <v>34.465664218175327</v>
      </c>
      <c r="BP2004" s="13"/>
      <c r="BQ2004" s="13">
        <f t="shared" si="794"/>
        <v>99.633300000000006</v>
      </c>
      <c r="BR2004" s="13">
        <f t="shared" si="795"/>
        <v>108.99000000000099</v>
      </c>
      <c r="BT2004" s="13"/>
      <c r="BU2004" s="13"/>
      <c r="BV2004" s="13">
        <f t="shared" si="796"/>
        <v>31.506815879885437</v>
      </c>
      <c r="BW2004" s="13">
        <f t="shared" si="797"/>
        <v>344.65664218175368</v>
      </c>
      <c r="CA2004" s="13">
        <f t="shared" si="798"/>
        <v>9.9633299999999991</v>
      </c>
      <c r="CB2004" s="13">
        <f t="shared" si="799"/>
        <v>1089.9000000000217</v>
      </c>
    </row>
    <row r="2005" spans="1:80" x14ac:dyDescent="0.3">
      <c r="A2005" s="13">
        <f t="shared" si="767"/>
        <v>8.8307990041856197</v>
      </c>
      <c r="C2005" s="13">
        <f>IF(F2005&gt;0,SQRT(Sum_Sq($AI$2,V_rtHz($AH$2)/(1+1/$A2005),V_rtHz($AH$2*$A2005)/(1+$A2005),$AN$2*$AH$2/(1+1/$A2005),$AM$2*SQRT(Sum_Sq(F2005,1/($X$2*D$8*(1+C$1017+F2005/E2005))))/SQRT(Sum_Sq($X$2*F2005*D$8,1)),                   $AQ$2*SQRT(Sum_Sq($AH$2/(1+1/$A2005)+F2005*( 1/(C$1017+1+F2005/E2005)-1)/(1+($X$2*F2005*D$8)^2), (F2005^2*D$8*$X$2+1/($X$2*D$8*(C$1017+1+F2005/E2005           )))/(1+($X$2*F2005*D$8)^2))),           V_rtHz(E2005)/($X$2*D$8*(E2005*C$1017+E2005+F2005)),V_rtHz(F2005)*SQRT(Sum_Sq(E2005*D$8*$X$2*C$1017,1))/($X$2*D$8*(E2005*C$1017+E2005+F2005))))/SQRT(Sum_Sq(1/(1+$A2005)+$AC$2/$I$2-1/(1+(1+F2005/E2005)/C$1017),$X$2/$I$2)),IF(F2006&lt;0,"A",C2006))</f>
        <v>5.977752188950124E-6</v>
      </c>
      <c r="E2005" s="13">
        <f t="shared" si="768"/>
        <v>537.13382202822584</v>
      </c>
      <c r="F2005" s="12">
        <f t="shared" si="776"/>
        <v>18320.397025893086</v>
      </c>
      <c r="H2005" s="13">
        <f>IF(K2005&gt;0,SQRT(Sum_Sq($AI$2,V_rtHz($AH$2)/(1+1/$A2005),V_rtHz($AH$2*$A2005)/(1+$A2005),$AN$2*$AH$2/(1+1/$A2005),$AM$2*SQRT(Sum_Sq(K2005,1/($X$2*I$8*(1+H$1017+K2005/J2005))))/SQRT(Sum_Sq($X$2*K2005*I$8,1)),                   $AQ$2*SQRT(Sum_Sq($AH$2/(1+1/$A2005)+K2005*( 1/(H$1017+1+K2005/J2005)-1)/(1+($X$2*K2005*I$8)^2), (K2005^2*I$8*$X$2+1/($X$2*I$8*(H$1017+1+K2005/J2005           )))/(1+($X$2*K2005*I$8)^2))),           V_rtHz(J2005)/($X$2*I$8*(J2005*H$1017+J2005+K2005)),V_rtHz(K2005)*SQRT(Sum_Sq(J2005*I$8*$X$2*H$1017,1))/($X$2*I$8*(J2005*H$1017+J2005+K2005))))/SQRT(Sum_Sq(1/(1+$A2005)+$AC$2/$I$2-1/(1+(1+K2005/J2005)/H$1017),$X$2/$I$2)),IF(K2006&lt;0,"A",H2006))</f>
        <v>6.5773670744230206E-6</v>
      </c>
      <c r="J2005" s="13">
        <f t="shared" si="769"/>
        <v>531.74792151934196</v>
      </c>
      <c r="K2005" s="12">
        <f t="shared" si="777"/>
        <v>58520.978594426429</v>
      </c>
      <c r="M2005" s="13">
        <f>IF(P2005&gt;0,SQRT(Sum_Sq($AI$2,V_rtHz($AH$2)/(1+1/$A2005),V_rtHz($AH$2*$A2005)/(1+$A2005),$AN$2*$AH$2/(1+1/$A2005),$AM$2*SQRT(Sum_Sq(P2005,1/($X$2*N$8*(1+M$1017+P2005/O2005))))/SQRT(Sum_Sq($X$2*P2005*N$8,1)),                   $AQ$2*SQRT(Sum_Sq($AH$2/(1+1/$A2005)+P2005*( 1/(M$1017+1+P2005/O2005)-1)/(1+($X$2*P2005*N$8)^2), (P2005^2*N$8*$X$2+1/($X$2*N$8*(M$1017+1+P2005/O2005           )))/(1+($X$2*P2005*N$8)^2))),           V_rtHz(O2005)/($X$2*N$8*(O2005*M$1017+O2005+P2005)),V_rtHz(P2005)*SQRT(Sum_Sq(O2005*N$8*$X$2*M$1017,1))/($X$2*N$8*(O2005*M$1017+O2005+P2005))))/SQRT(Sum_Sq(1/(1+$A2005)+$AC$2/$I$2-1/(1+(1+P2005/O2005)/M$1017),$X$2/$I$2)),IF(P2006&lt;0,"A",M2006))</f>
        <v>8.29557038122862E-6</v>
      </c>
      <c r="O2005" s="13">
        <f t="shared" si="770"/>
        <v>530.07834962452171</v>
      </c>
      <c r="P2005" s="12">
        <f t="shared" si="778"/>
        <v>185642.45988471256</v>
      </c>
      <c r="R2005" s="13">
        <f>IF(U2005&gt;0,SQRT(Sum_Sq($AI$2,V_rtHz($AH$2)/(1+1/$A2005),V_rtHz($AH$2*$A2005)/(1+$A2005),$AN$2*$AH$2/(1+1/$A2005),$AM$2*SQRT(Sum_Sq(U2005,1/($X$2*S$8*(1+R$1017+U2005/T2005))))/SQRT(Sum_Sq($X$2*U2005*S$8,1)),                   $AQ$2*SQRT(Sum_Sq($AH$2/(1+1/$A2005)+U2005*( 1/(R$1017+1+U2005/T2005)-1)/(1+($X$2*U2005*S$8)^2), (U2005^2*S$8*$X$2+1/($X$2*S$8*(R$1017+1+U2005/T2005           )))/(1+($X$2*U2005*S$8)^2))),           V_rtHz(T2005)/($X$2*S$8*(T2005*R$1017+T2005+U2005)),V_rtHz(U2005)*SQRT(Sum_Sq(T2005*S$8*$X$2*R$1017,1))/($X$2*S$8*(T2005*R$1017+T2005+U2005))))/SQRT(Sum_Sq(1/(1+$A2005)+$AC$2/$I$2-1/(1+(1+U2005/T2005)/R$1017),$X$2/$I$2)),IF(U2006&lt;0,"A",R2006))</f>
        <v>1.225440357644755E-5</v>
      </c>
      <c r="T2005" s="13">
        <f t="shared" si="771"/>
        <v>529.55366541465048</v>
      </c>
      <c r="U2005" s="12">
        <f t="shared" si="779"/>
        <v>587634.65849108715</v>
      </c>
      <c r="X2005" s="13">
        <f>IF(AA2005&gt;0,SQRT(Sum_Sq($AI$2,V_rtHz($AH$2)/(1+1/$A2005),V_rtHz($AH$2*$A2005)/(1+$A2005),$AN$2*$AH$2/(1+1/$A2005),$AM$2*SQRT(Sum_Sq(AA2005,1/($X$2*Y$8*(1+X$1017+AA2005/Z2005))))/SQRT(Sum_Sq($X$2*AA2005*Y$8,1)),                   $AQ$2*SQRT(Sum_Sq($AH$2/(1+1/$A2005)+AA2005*( 1/(X$1017+1+AA2005/Z2005)-1)/(1+($X$2*AA2005*Y$8)^2), (AA2005^2*Y$8*$X$2+1/($X$2*Y$8*(X$1017+1+AA2005/Z2005           )))/(1+($X$2*AA2005*Y$8)^2))),           V_rtHz(Z2005)/($X$2*Y$8*(Z2005*X$1017+Z2005+AA2005)),V_rtHz(AA2005)*SQRT(Sum_Sq(Z2005*Y$8*$X$2*X$1017,1))/($X$2*Y$8*(Z2005*X$1017+Z2005+AA2005))))/SQRT(Sum_Sq(1/(1+$A2005)+$AC$2/$I$2-1/(1+(1+AA2005/Z2005)/X$1017),$X$2/$I$2)),IF(AA2006&lt;0,"A",X2006))</f>
        <v>2.0190487126374433E-5</v>
      </c>
      <c r="Z2005" s="13">
        <f t="shared" si="772"/>
        <v>529.38807133725345</v>
      </c>
      <c r="AA2005" s="12">
        <f t="shared" si="780"/>
        <v>1858845.223077093</v>
      </c>
      <c r="AC2005" s="13">
        <f>IF(AF2005&gt;0,SQRT(Sum_Sq($AI$2,V_rtHz($AH$2)/(1+1/$A2005),V_rtHz($AH$2*$A2005)/(1+$A2005),$AN$2*$AH$2/(1+1/$A2005),$AM$2*SQRT(Sum_Sq(AF2005,1/($X$2*AD$8*(1+AC$1017+AF2005/AE2005))))/SQRT(Sum_Sq($X$2*AF2005*AD$8,1)),                   $AQ$2*SQRT(Sum_Sq($AH$2/(1+1/$A2005)+AF2005*( 1/(AC$1017+1+AF2005/AE2005)-1)/(1+($X$2*AF2005*AD$8)^2), (AF2005^2*AD$8*$X$2+1/($X$2*AD$8*(AC$1017+1+AF2005/AE2005           )))/(1+($X$2*AF2005*AD$8)^2))),           V_rtHz(AE2005)/($X$2*AD$8*(AE2005*AC$1017+AE2005+AF2005)),V_rtHz(AF2005)*SQRT(Sum_Sq(AE2005*AD$8*$X$2*AC$1017,1))/($X$2*AD$8*(AE2005*AC$1017+AE2005+AF2005))))/SQRT(Sum_Sq(1/(1+$A2005)+$AC$2/$I$2-1/(1+(1+AF2005/AE2005)/AC$1017),$X$2/$I$2)),IF(AF2006&lt;0,"A",AC2006))</f>
        <v>3.4963998885258691E-5</v>
      </c>
      <c r="AE2005" s="13">
        <f t="shared" si="773"/>
        <v>529.33573837936785</v>
      </c>
      <c r="AF2005" s="12">
        <f t="shared" si="781"/>
        <v>5878765.8713801056</v>
      </c>
      <c r="AG2005" s="13"/>
      <c r="AH2005" s="13">
        <f>IF(AK2005&gt;0,SQRT(Sum_Sq($AI$2,V_rtHz($AH$2)/(1+1/$A2005),V_rtHz($AH$2*$A2005)/(1+$A2005),$AN$2*$AH$2/(1+1/$A2005),$AM$2*SQRT(Sum_Sq(AK2005,1/($X$2*AI$8*(1+AH$1017+AK2005/AJ2005))))/SQRT(Sum_Sq($X$2*AK2005*AI$8,1)),                   $AQ$2*SQRT(Sum_Sq($AH$2/(1+1/$A2005)+AK2005*( 1/(AH$1017+1+AK2005/AJ2005)-1)/(1+($X$2*AK2005*AI$8)^2), (AK2005^2*AI$8*$X$2+1/($X$2*AI$8*(AH$1017+1+AK2005/AJ2005           )))/(1+($X$2*AK2005*AI$8)^2))),           V_rtHz(AJ2005)/($X$2*AI$8*(AJ2005*AH$1017+AJ2005+AK2005)),V_rtHz(AK2005)*SQRT(Sum_Sq(AJ2005*AI$8*$X$2*AH$1017,1))/($X$2*AI$8*(AJ2005*AH$1017+AJ2005+AK2005))))/SQRT(Sum_Sq(1/(1+$A2005)+$AC$2/$I$2-1/(1+(1+AK2005/AJ2005)/AH$1017),$X$2/$I$2)),IF(AK2006&lt;0,"A",AH2006))</f>
        <v>6.1680818582858662E-5</v>
      </c>
      <c r="AI2005" s="13"/>
      <c r="AJ2005" s="13">
        <f t="shared" si="774"/>
        <v>529.31919249131988</v>
      </c>
      <c r="AK2005" s="12">
        <f t="shared" si="782"/>
        <v>18590871.094767384</v>
      </c>
      <c r="AM2005" s="13">
        <f>IF(AP2005&gt;0,SQRT(Sum_Sq($AI$2,V_rtHz($AH$2)/(1+1/$A2005),V_rtHz($AH$2*$A2005)/(1+$A2005),$AN$2*$AH$2/(1+1/$A2005),$AM$2*SQRT(Sum_Sq(AP2005,1/($X$2*AN$8*(1+AM$1017+AP2005/AO2005))))/SQRT(Sum_Sq($X$2*AP2005*AN$8,1)),                   $AQ$2*SQRT(Sum_Sq($AH$2/(1+1/$A2005)+AP2005*( 1/(AM$1017+1+AP2005/AO2005)-1)/(1+($X$2*AP2005*AN$8)^2), (AP2005^2*AN$8*$X$2+1/($X$2*AN$8*(AM$1017+1+AP2005/AO2005           )))/(1+($X$2*AP2005*AN$8)^2))),           V_rtHz(AO2005)/($X$2*AN$8*(AO2005*AM$1017+AO2005+AP2005)),V_rtHz(AP2005)*SQRT(Sum_Sq(AO2005*AN$8*$X$2*AM$1017,1))/($X$2*AN$8*(AO2005*AM$1017+AO2005+AP2005))))/SQRT(Sum_Sq(1/(1+$A2005)+$AC$2/$I$2-1/(1+(1+AP2005/AO2005)/AM$1017),$X$2/$I$2)),IF(AP2006&lt;0,"A",AM2006))</f>
        <v>1.0964886504962262E-4</v>
      </c>
      <c r="AO2005" s="13">
        <f t="shared" si="775"/>
        <v>529.31396054666084</v>
      </c>
      <c r="AP2005" s="12">
        <f t="shared" si="783"/>
        <v>58790077.444256216</v>
      </c>
      <c r="AR2005" s="13">
        <f t="shared" si="784"/>
        <v>31506.815879885424</v>
      </c>
      <c r="AS2005" s="13">
        <f t="shared" si="785"/>
        <v>0.34465664218175718</v>
      </c>
      <c r="AV2005" s="13"/>
      <c r="AW2005" s="13">
        <f t="shared" si="786"/>
        <v>9963.3300000000036</v>
      </c>
      <c r="AX2005" s="13">
        <f t="shared" si="787"/>
        <v>1.0899000000000096</v>
      </c>
      <c r="AZ2005" s="13"/>
      <c r="BA2005" s="13"/>
      <c r="BB2005" s="13">
        <f t="shared" si="788"/>
        <v>3150.681587988543</v>
      </c>
      <c r="BC2005" s="13">
        <f t="shared" si="789"/>
        <v>3.4465664218175083</v>
      </c>
      <c r="BD2005" s="13"/>
      <c r="BE2005" s="13"/>
      <c r="BG2005" s="13">
        <f t="shared" si="790"/>
        <v>996.3330000000002</v>
      </c>
      <c r="BH2005" s="13">
        <f t="shared" si="791"/>
        <v>10.89900000000015</v>
      </c>
      <c r="BI2005" s="13"/>
      <c r="BL2005" s="13">
        <f t="shared" si="792"/>
        <v>315.06815879885437</v>
      </c>
      <c r="BM2005" s="13">
        <f t="shared" si="793"/>
        <v>34.465664218175149</v>
      </c>
      <c r="BP2005" s="13"/>
      <c r="BQ2005" s="13">
        <f t="shared" si="794"/>
        <v>99.633300000000006</v>
      </c>
      <c r="BR2005" s="13">
        <f t="shared" si="795"/>
        <v>108.99000000000056</v>
      </c>
      <c r="BT2005" s="13"/>
      <c r="BU2005" s="13"/>
      <c r="BV2005" s="13">
        <f t="shared" si="796"/>
        <v>31.50681587988543</v>
      </c>
      <c r="BW2005" s="13">
        <f t="shared" si="797"/>
        <v>344.65664218175368</v>
      </c>
      <c r="CA2005" s="13">
        <f t="shared" si="798"/>
        <v>9.9633299999999974</v>
      </c>
      <c r="CB2005" s="13">
        <f t="shared" si="799"/>
        <v>1089.9000000000271</v>
      </c>
    </row>
    <row r="2006" spans="1:80" x14ac:dyDescent="0.3">
      <c r="A2006" s="13">
        <f t="shared" si="767"/>
        <v>8.953647655495935</v>
      </c>
      <c r="C2006" s="13">
        <f>IF(F2006&gt;0,SQRT(Sum_Sq($AI$2,V_rtHz($AH$2)/(1+1/$A2006),V_rtHz($AH$2*$A2006)/(1+$A2006),$AN$2*$AH$2/(1+1/$A2006),$AM$2*SQRT(Sum_Sq(F2006,1/($X$2*D$8*(1+C$1017+F2006/E2006))))/SQRT(Sum_Sq($X$2*F2006*D$8,1)),                   $AQ$2*SQRT(Sum_Sq($AH$2/(1+1/$A2006)+F2006*( 1/(C$1017+1+F2006/E2006)-1)/(1+($X$2*F2006*D$8)^2), (F2006^2*D$8*$X$2+1/($X$2*D$8*(C$1017+1+F2006/E2006           )))/(1+($X$2*F2006*D$8)^2))),           V_rtHz(E2006)/($X$2*D$8*(E2006*C$1017+E2006+F2006)),V_rtHz(F2006)*SQRT(Sum_Sq(E2006*D$8*$X$2*C$1017,1))/($X$2*D$8*(E2006*C$1017+E2006+F2006))))/SQRT(Sum_Sq(1/(1+$A2006)+$AC$2/$I$2-1/(1+(1+F2006/E2006)/C$1017),$X$2/$I$2)),IF(F2007&lt;0,"A",C2007))</f>
        <v>6.0835110480169505E-6</v>
      </c>
      <c r="E2006" s="13">
        <f t="shared" si="768"/>
        <v>533.3847917045033</v>
      </c>
      <c r="F2006" s="12">
        <f t="shared" si="776"/>
        <v>18449.166584119936</v>
      </c>
      <c r="H2006" s="13">
        <f>IF(K2006&gt;0,SQRT(Sum_Sq($AI$2,V_rtHz($AH$2)/(1+1/$A2006),V_rtHz($AH$2*$A2006)/(1+$A2006),$AN$2*$AH$2/(1+1/$A2006),$AM$2*SQRT(Sum_Sq(K2006,1/($X$2*I$8*(1+H$1017+K2006/J2006))))/SQRT(Sum_Sq($X$2*K2006*I$8,1)),                   $AQ$2*SQRT(Sum_Sq($AH$2/(1+1/$A2006)+K2006*( 1/(H$1017+1+K2006/J2006)-1)/(1+($X$2*K2006*I$8)^2), (K2006^2*I$8*$X$2+1/($X$2*I$8*(H$1017+1+K2006/J2006           )))/(1+($X$2*K2006*I$8)^2))),           V_rtHz(J2006)/($X$2*I$8*(J2006*H$1017+J2006+K2006)),V_rtHz(K2006)*SQRT(Sum_Sq(J2006*I$8*$X$2*H$1017,1))/($X$2*I$8*(J2006*H$1017+J2006+K2006))))/SQRT(Sum_Sq(1/(1+$A2006)+$AC$2/$I$2-1/(1+(1+K2006/J2006)/H$1017),$X$2/$I$2)),IF(K2007&lt;0,"A",H2007))</f>
        <v>6.6910712286057798E-6</v>
      </c>
      <c r="J2006" s="13">
        <f t="shared" si="769"/>
        <v>528.11034140972879</v>
      </c>
      <c r="K2006" s="12">
        <f t="shared" si="777"/>
        <v>58924.066227897005</v>
      </c>
      <c r="M2006" s="13">
        <f>IF(P2006&gt;0,SQRT(Sum_Sq($AI$2,V_rtHz($AH$2)/(1+1/$A2006),V_rtHz($AH$2*$A2006)/(1+$A2006),$AN$2*$AH$2/(1+1/$A2006),$AM$2*SQRT(Sum_Sq(P2006,1/($X$2*N$8*(1+M$1017+P2006/O2006))))/SQRT(Sum_Sq($X$2*P2006*N$8,1)),                   $AQ$2*SQRT(Sum_Sq($AH$2/(1+1/$A2006)+P2006*( 1/(M$1017+1+P2006/O2006)-1)/(1+($X$2*P2006*N$8)^2), (P2006^2*N$8*$X$2+1/($X$2*N$8*(M$1017+1+P2006/O2006           )))/(1+($X$2*P2006*N$8)^2))),           V_rtHz(O2006)/($X$2*N$8*(O2006*M$1017+O2006+P2006)),V_rtHz(P2006)*SQRT(Sum_Sq(O2006*N$8*$X$2*M$1017,1))/($X$2*N$8*(O2006*M$1017+O2006+P2006))))/SQRT(Sum_Sq(1/(1+$A2006)+$AC$2/$I$2-1/(1+(1+P2006/O2006)/M$1017),$X$2/$I$2)),IF(P2007&lt;0,"A",M2007))</f>
        <v>8.4321064804707351E-6</v>
      </c>
      <c r="O2006" s="13">
        <f t="shared" si="770"/>
        <v>526.47486622885003</v>
      </c>
      <c r="P2006" s="12">
        <f t="shared" si="778"/>
        <v>186913.09893063319</v>
      </c>
      <c r="R2006" s="13">
        <f>IF(U2006&gt;0,SQRT(Sum_Sq($AI$2,V_rtHz($AH$2)/(1+1/$A2006),V_rtHz($AH$2*$A2006)/(1+$A2006),$AN$2*$AH$2/(1+1/$A2006),$AM$2*SQRT(Sum_Sq(U2006,1/($X$2*S$8*(1+R$1017+U2006/T2006))))/SQRT(Sum_Sq($X$2*U2006*S$8,1)),                   $AQ$2*SQRT(Sum_Sq($AH$2/(1+1/$A2006)+U2006*( 1/(R$1017+1+U2006/T2006)-1)/(1+($X$2*U2006*S$8)^2), (U2006^2*S$8*$X$2+1/($X$2*S$8*(R$1017+1+U2006/T2006           )))/(1+($X$2*U2006*S$8)^2))),           V_rtHz(T2006)/($X$2*S$8*(T2006*R$1017+T2006+U2006)),V_rtHz(U2006)*SQRT(Sum_Sq(T2006*S$8*$X$2*R$1017,1))/($X$2*S$8*(T2006*R$1017+T2006+U2006))))/SQRT(Sum_Sq(1/(1+$A2006)+$AC$2/$I$2-1/(1+(1+U2006/T2006)/R$1017),$X$2/$I$2)),IF(U2007&lt;0,"A",R2007))</f>
        <v>1.2446608129999712E-5</v>
      </c>
      <c r="T2006" s="13">
        <f t="shared" si="771"/>
        <v>525.96085340227012</v>
      </c>
      <c r="U2006" s="12">
        <f t="shared" si="779"/>
        <v>591648.76114960387</v>
      </c>
      <c r="X2006" s="13">
        <f>IF(AA2006&gt;0,SQRT(Sum_Sq($AI$2,V_rtHz($AH$2)/(1+1/$A2006),V_rtHz($AH$2*$A2006)/(1+$A2006),$AN$2*$AH$2/(1+1/$A2006),$AM$2*SQRT(Sum_Sq(AA2006,1/($X$2*Y$8*(1+X$1017+AA2006/Z2006))))/SQRT(Sum_Sq($X$2*AA2006*Y$8,1)),                   $AQ$2*SQRT(Sum_Sq($AH$2/(1+1/$A2006)+AA2006*( 1/(X$1017+1+AA2006/Z2006)-1)/(1+($X$2*AA2006*Y$8)^2), (AA2006^2*Y$8*$X$2+1/($X$2*Y$8*(X$1017+1+AA2006/Z2006           )))/(1+($X$2*AA2006*Y$8)^2))),           V_rtHz(Z2006)/($X$2*Y$8*(Z2006*X$1017+Z2006+AA2006)),V_rtHz(AA2006)*SQRT(Sum_Sq(Z2006*Y$8*$X$2*X$1017,1))/($X$2*Y$8*(Z2006*X$1017+Z2006+AA2006))))/SQRT(Sum_Sq(1/(1+$A2006)+$AC$2/$I$2-1/(1+(1+AA2006/Z2006)/X$1017),$X$2/$I$2)),IF(AA2007&lt;0,"A",X2007))</f>
        <v>2.0498783363509527E-5</v>
      </c>
      <c r="Z2006" s="13">
        <f t="shared" si="772"/>
        <v>525.79862293287681</v>
      </c>
      <c r="AA2006" s="12">
        <f t="shared" si="780"/>
        <v>1871534.9273268681</v>
      </c>
      <c r="AC2006" s="13">
        <f>IF(AF2006&gt;0,SQRT(Sum_Sq($AI$2,V_rtHz($AH$2)/(1+1/$A2006),V_rtHz($AH$2*$A2006)/(1+$A2006),$AN$2*$AH$2/(1+1/$A2006),$AM$2*SQRT(Sum_Sq(AF2006,1/($X$2*AD$8*(1+AC$1017+AF2006/AE2006))))/SQRT(Sum_Sq($X$2*AF2006*AD$8,1)),                   $AQ$2*SQRT(Sum_Sq($AH$2/(1+1/$A2006)+AF2006*( 1/(AC$1017+1+AF2006/AE2006)-1)/(1+($X$2*AF2006*AD$8)^2), (AF2006^2*AD$8*$X$2+1/($X$2*AD$8*(AC$1017+1+AF2006/AE2006           )))/(1+($X$2*AF2006*AD$8)^2))),           V_rtHz(AE2006)/($X$2*AD$8*(AE2006*AC$1017+AE2006+AF2006)),V_rtHz(AF2006)*SQRT(Sum_Sq(AE2006*AD$8*$X$2*AC$1017,1))/($X$2*AD$8*(AE2006*AC$1017+AE2006+AF2006))))/SQRT(Sum_Sq(1/(1+$A2006)+$AC$2/$I$2-1/(1+(1+AF2006/AE2006)/AC$1017),$X$2/$I$2)),IF(AF2007&lt;0,"A",AC2007))</f>
        <v>3.5492280083812153E-5</v>
      </c>
      <c r="AE2006" s="13">
        <f t="shared" si="773"/>
        <v>525.747352546858</v>
      </c>
      <c r="AF2006" s="12">
        <f t="shared" si="781"/>
        <v>5918890.2392220208</v>
      </c>
      <c r="AG2006" s="13"/>
      <c r="AH2006" s="13">
        <f>IF(AK2006&gt;0,SQRT(Sum_Sq($AI$2,V_rtHz($AH$2)/(1+1/$A2006),V_rtHz($AH$2*$A2006)/(1+$A2006),$AN$2*$AH$2/(1+1/$A2006),$AM$2*SQRT(Sum_Sq(AK2006,1/($X$2*AI$8*(1+AH$1017+AK2006/AJ2006))))/SQRT(Sum_Sq($X$2*AK2006*AI$8,1)),                   $AQ$2*SQRT(Sum_Sq($AH$2/(1+1/$A2006)+AK2006*( 1/(AH$1017+1+AK2006/AJ2006)-1)/(1+($X$2*AK2006*AI$8)^2), (AK2006^2*AI$8*$X$2+1/($X$2*AI$8*(AH$1017+1+AK2006/AJ2006           )))/(1+($X$2*AK2006*AI$8)^2))),           V_rtHz(AJ2006)/($X$2*AI$8*(AJ2006*AH$1017+AJ2006+AK2006)),V_rtHz(AK2006)*SQRT(Sum_Sq(AJ2006*AI$8*$X$2*AH$1017,1))/($X$2*AI$8*(AJ2006*AH$1017+AJ2006+AK2006))))/SQRT(Sum_Sq(1/(1+$A2006)+$AC$2/$I$2-1/(1+(1+AK2006/AJ2006)/AH$1017),$X$2/$I$2)),IF(AK2007&lt;0,"A",AH2007))</f>
        <v>6.2609716240284756E-5</v>
      </c>
      <c r="AI2006" s="13"/>
      <c r="AJ2006" s="13">
        <f t="shared" si="774"/>
        <v>525.73114256421309</v>
      </c>
      <c r="AK2006" s="12">
        <f t="shared" si="782"/>
        <v>18717751.487188276</v>
      </c>
      <c r="AM2006" s="13">
        <f>IF(AP2006&gt;0,SQRT(Sum_Sq($AI$2,V_rtHz($AH$2)/(1+1/$A2006),V_rtHz($AH$2*$A2006)/(1+$A2006),$AN$2*$AH$2/(1+1/$A2006),$AM$2*SQRT(Sum_Sq(AP2006,1/($X$2*AN$8*(1+AM$1017+AP2006/AO2006))))/SQRT(Sum_Sq($X$2*AP2006*AN$8,1)),                   $AQ$2*SQRT(Sum_Sq($AH$2/(1+1/$A2006)+AP2006*( 1/(AM$1017+1+AP2006/AO2006)-1)/(1+($X$2*AP2006*AN$8)^2), (AP2006^2*AN$8*$X$2+1/($X$2*AN$8*(AM$1017+1+AP2006/AO2006           )))/(1+($X$2*AP2006*AN$8)^2))),           V_rtHz(AO2006)/($X$2*AN$8*(AO2006*AM$1017+AO2006+AP2006)),V_rtHz(AP2006)*SQRT(Sum_Sq(AO2006*AN$8*$X$2*AM$1017,1))/($X$2*AN$8*(AO2006*AM$1017+AO2006+AP2006))))/SQRT(Sum_Sq(1/(1+$A2006)+$AC$2/$I$2-1/(1+(1+AP2006/AO2006)/AM$1017),$X$2/$I$2)),IF(AP2007&lt;0,"A",AM2007))</f>
        <v>1.1130006691768573E-4</v>
      </c>
      <c r="AO2006" s="13">
        <f t="shared" si="775"/>
        <v>525.72601683124026</v>
      </c>
      <c r="AP2006" s="12">
        <f t="shared" si="783"/>
        <v>59191304.475337155</v>
      </c>
      <c r="AR2006" s="13">
        <f t="shared" si="784"/>
        <v>31506.815879885424</v>
      </c>
      <c r="AS2006" s="13">
        <f t="shared" si="785"/>
        <v>0.34465664218175279</v>
      </c>
      <c r="AV2006" s="13"/>
      <c r="AW2006" s="13">
        <f t="shared" si="786"/>
        <v>9963.3300000000036</v>
      </c>
      <c r="AX2006" s="13">
        <f t="shared" si="787"/>
        <v>1.0898999999999985</v>
      </c>
      <c r="AZ2006" s="13"/>
      <c r="BA2006" s="13"/>
      <c r="BB2006" s="13">
        <f t="shared" si="788"/>
        <v>3150.681587988543</v>
      </c>
      <c r="BC2006" s="13">
        <f t="shared" si="789"/>
        <v>3.4465664218175496</v>
      </c>
      <c r="BD2006" s="13"/>
      <c r="BE2006" s="13"/>
      <c r="BG2006" s="13">
        <f t="shared" si="790"/>
        <v>996.3330000000002</v>
      </c>
      <c r="BH2006" s="13">
        <f t="shared" si="791"/>
        <v>10.89900000000015</v>
      </c>
      <c r="BI2006" s="13"/>
      <c r="BL2006" s="13">
        <f t="shared" si="792"/>
        <v>315.06815879885437</v>
      </c>
      <c r="BM2006" s="13">
        <f t="shared" si="793"/>
        <v>34.465664218175327</v>
      </c>
      <c r="BP2006" s="13"/>
      <c r="BQ2006" s="13">
        <f t="shared" si="794"/>
        <v>99.633300000000006</v>
      </c>
      <c r="BR2006" s="13">
        <f t="shared" si="795"/>
        <v>108.99000000000056</v>
      </c>
      <c r="BT2006" s="13"/>
      <c r="BU2006" s="13"/>
      <c r="BV2006" s="13">
        <f t="shared" si="796"/>
        <v>31.50681587988543</v>
      </c>
      <c r="BW2006" s="13">
        <f t="shared" si="797"/>
        <v>344.65664218175584</v>
      </c>
      <c r="CA2006" s="13">
        <f t="shared" si="798"/>
        <v>9.9633299999999991</v>
      </c>
      <c r="CB2006" s="13">
        <f t="shared" si="799"/>
        <v>1089.9000000000217</v>
      </c>
    </row>
    <row r="2007" spans="1:80" x14ac:dyDescent="0.3">
      <c r="A2007" s="13">
        <f t="shared" si="767"/>
        <v>9.0782053017818605</v>
      </c>
      <c r="C2007" s="13">
        <f>IF(F2007&gt;0,SQRT(Sum_Sq($AI$2,V_rtHz($AH$2)/(1+1/$A2007),V_rtHz($AH$2*$A2007)/(1+$A2007),$AN$2*$AH$2/(1+1/$A2007),$AM$2*SQRT(Sum_Sq(F2007,1/($X$2*D$8*(1+C$1017+F2007/E2007))))/SQRT(Sum_Sq($X$2*F2007*D$8,1)),                   $AQ$2*SQRT(Sum_Sq($AH$2/(1+1/$A2007)+F2007*( 1/(C$1017+1+F2007/E2007)-1)/(1+($X$2*F2007*D$8)^2), (F2007^2*D$8*$X$2+1/($X$2*D$8*(C$1017+1+F2007/E2007           )))/(1+($X$2*F2007*D$8)^2))),           V_rtHz(E2007)/($X$2*D$8*(E2007*C$1017+E2007+F2007)),V_rtHz(F2007)*SQRT(Sum_Sq(E2007*D$8*$X$2*C$1017,1))/($X$2*D$8*(E2007*C$1017+E2007+F2007))))/SQRT(Sum_Sq(1/(1+$A2007)+$AC$2/$I$2-1/(1+(1+F2007/E2007)/C$1017),$X$2/$I$2)),IF(F2008&lt;0,"A",C2008))</f>
        <v>6.1913012924554E-6</v>
      </c>
      <c r="E2007" s="13">
        <f t="shared" si="768"/>
        <v>529.6630400096119</v>
      </c>
      <c r="F2007" s="12">
        <f t="shared" si="776"/>
        <v>18578.80224267473</v>
      </c>
      <c r="H2007" s="13">
        <f>IF(K2007&gt;0,SQRT(Sum_Sq($AI$2,V_rtHz($AH$2)/(1+1/$A2007),V_rtHz($AH$2*$A2007)/(1+$A2007),$AN$2*$AH$2/(1+1/$A2007),$AM$2*SQRT(Sum_Sq(K2007,1/($X$2*I$8*(1+H$1017+K2007/J2007))))/SQRT(Sum_Sq($X$2*K2007*I$8,1)),                   $AQ$2*SQRT(Sum_Sq($AH$2/(1+1/$A2007)+K2007*( 1/(H$1017+1+K2007/J2007)-1)/(1+($X$2*K2007*I$8)^2), (K2007^2*I$8*$X$2+1/($X$2*I$8*(H$1017+1+K2007/J2007           )))/(1+($X$2*K2007*I$8)^2))),           V_rtHz(J2007)/($X$2*I$8*(J2007*H$1017+J2007+K2007)),V_rtHz(K2007)*SQRT(Sum_Sq(J2007*I$8*$X$2*H$1017,1))/($X$2*I$8*(J2007*H$1017+J2007+K2007))))/SQRT(Sum_Sq(1/(1+$A2007)+$AC$2/$I$2-1/(1+(1+K2007/J2007)/H$1017),$X$2/$I$2)),IF(K2008&lt;0,"A",H2008))</f>
        <v>6.8069152292028738E-6</v>
      </c>
      <c r="J2007" s="13">
        <f t="shared" si="769"/>
        <v>524.49771250035678</v>
      </c>
      <c r="K2007" s="12">
        <f t="shared" si="777"/>
        <v>59329.922688352977</v>
      </c>
      <c r="M2007" s="13">
        <f>IF(P2007&gt;0,SQRT(Sum_Sq($AI$2,V_rtHz($AH$2)/(1+1/$A2007),V_rtHz($AH$2*$A2007)/(1+$A2007),$AN$2*$AH$2/(1+1/$A2007),$AM$2*SQRT(Sum_Sq(P2007,1/($X$2*N$8*(1+M$1017+P2007/O2007))))/SQRT(Sum_Sq($X$2*P2007*N$8,1)),                   $AQ$2*SQRT(Sum_Sq($AH$2/(1+1/$A2007)+P2007*( 1/(M$1017+1+P2007/O2007)-1)/(1+($X$2*P2007*N$8)^2), (P2007^2*N$8*$X$2+1/($X$2*N$8*(M$1017+1+P2007/O2007           )))/(1+($X$2*P2007*N$8)^2))),           V_rtHz(O2007)/($X$2*N$8*(O2007*M$1017+O2007+P2007)),V_rtHz(P2007)*SQRT(Sum_Sq(O2007*N$8*$X$2*M$1017,1))/($X$2*N$8*(O2007*M$1017+O2007+P2007))))/SQRT(Sum_Sq(1/(1+$A2007)+$AC$2/$I$2-1/(1+(1+P2007/O2007)/M$1017),$X$2/$I$2)),IF(P2008&lt;0,"A",M2008))</f>
        <v>8.5711051733909836E-6</v>
      </c>
      <c r="O2007" s="13">
        <f t="shared" si="770"/>
        <v>522.89563733441139</v>
      </c>
      <c r="P2007" s="12">
        <f t="shared" si="778"/>
        <v>188192.52204430077</v>
      </c>
      <c r="R2007" s="13">
        <f>IF(U2007&gt;0,SQRT(Sum_Sq($AI$2,V_rtHz($AH$2)/(1+1/$A2007),V_rtHz($AH$2*$A2007)/(1+$A2007),$AN$2*$AH$2/(1+1/$A2007),$AM$2*SQRT(Sum_Sq(U2007,1/($X$2*S$8*(1+R$1017+U2007/T2007))))/SQRT(Sum_Sq($X$2*U2007*S$8,1)),                   $AQ$2*SQRT(Sum_Sq($AH$2/(1+1/$A2007)+U2007*( 1/(R$1017+1+U2007/T2007)-1)/(1+($X$2*U2007*S$8)^2), (U2007^2*S$8*$X$2+1/($X$2*S$8*(R$1017+1+U2007/T2007           )))/(1+($X$2*U2007*S$8)^2))),           V_rtHz(T2007)/($X$2*S$8*(T2007*R$1017+T2007+U2007)),V_rtHz(U2007)*SQRT(Sum_Sq(T2007*S$8*$X$2*R$1017,1))/($X$2*S$8*(T2007*R$1017+T2007+U2007))))/SQRT(Sum_Sq(1/(1+$A2007)+$AC$2/$I$2-1/(1+(1+U2007/T2007)/R$1017),$X$2/$I$2)),IF(U2008&lt;0,"A",R2008))</f>
        <v>1.2642111646852813E-5</v>
      </c>
      <c r="T2007" s="13">
        <f t="shared" si="771"/>
        <v>522.39207932746524</v>
      </c>
      <c r="U2007" s="12">
        <f t="shared" si="779"/>
        <v>595690.66921777255</v>
      </c>
      <c r="X2007" s="13">
        <f>IF(AA2007&gt;0,SQRT(Sum_Sq($AI$2,V_rtHz($AH$2)/(1+1/$A2007),V_rtHz($AH$2*$A2007)/(1+$A2007),$AN$2*$AH$2/(1+1/$A2007),$AM$2*SQRT(Sum_Sq(AA2007,1/($X$2*Y$8*(1+X$1017+AA2007/Z2007))))/SQRT(Sum_Sq($X$2*AA2007*Y$8,1)),                   $AQ$2*SQRT(Sum_Sq($AH$2/(1+1/$A2007)+AA2007*( 1/(X$1017+1+AA2007/Z2007)-1)/(1+($X$2*AA2007*Y$8)^2), (AA2007^2*Y$8*$X$2+1/($X$2*Y$8*(X$1017+1+AA2007/Z2007           )))/(1+($X$2*AA2007*Y$8)^2))),           V_rtHz(Z2007)/($X$2*Y$8*(Z2007*X$1017+Z2007+AA2007)),V_rtHz(AA2007)*SQRT(Sum_Sq(Z2007*Y$8*$X$2*X$1017,1))/($X$2*Y$8*(Z2007*X$1017+Z2007+AA2007))))/SQRT(Sum_Sq(1/(1+$A2007)+$AC$2/$I$2-1/(1+(1+AA2007/Z2007)/X$1017),$X$2/$I$2)),IF(AA2008&lt;0,"A",X2008))</f>
        <v>2.081220615883778E-5</v>
      </c>
      <c r="Z2007" s="13">
        <f t="shared" si="772"/>
        <v>522.23314435242969</v>
      </c>
      <c r="AA2007" s="12">
        <f t="shared" si="780"/>
        <v>1884312.5875885831</v>
      </c>
      <c r="AC2007" s="13">
        <f>IF(AF2007&gt;0,SQRT(Sum_Sq($AI$2,V_rtHz($AH$2)/(1+1/$A2007),V_rtHz($AH$2*$A2007)/(1+$A2007),$AN$2*$AH$2/(1+1/$A2007),$AM$2*SQRT(Sum_Sq(AF2007,1/($X$2*AD$8*(1+AC$1017+AF2007/AE2007))))/SQRT(Sum_Sq($X$2*AF2007*AD$8,1)),                   $AQ$2*SQRT(Sum_Sq($AH$2/(1+1/$A2007)+AF2007*( 1/(AC$1017+1+AF2007/AE2007)-1)/(1+($X$2*AF2007*AD$8)^2), (AF2007^2*AD$8*$X$2+1/($X$2*AD$8*(AC$1017+1+AF2007/AE2007           )))/(1+($X$2*AF2007*AD$8)^2))),           V_rtHz(AE2007)/($X$2*AD$8*(AE2007*AC$1017+AE2007+AF2007)),V_rtHz(AF2007)*SQRT(Sum_Sq(AE2007*AD$8*$X$2*AC$1017,1))/($X$2*AD$8*(AE2007*AC$1017+AE2007+AF2007))))/SQRT(Sum_Sq(1/(1+$A2007)+$AC$2/$I$2-1/(1+(1+AF2007/AE2007)/AC$1017),$X$2/$I$2)),IF(AF2008&lt;0,"A",AC2008))</f>
        <v>3.6029229534928116E-5</v>
      </c>
      <c r="AE2007" s="13">
        <f t="shared" si="773"/>
        <v>522.18291503566263</v>
      </c>
      <c r="AF2007" s="12">
        <f t="shared" si="781"/>
        <v>5959292.7759306179</v>
      </c>
      <c r="AG2007" s="13"/>
      <c r="AH2007" s="13">
        <f>IF(AK2007&gt;0,SQRT(Sum_Sq($AI$2,V_rtHz($AH$2)/(1+1/$A2007),V_rtHz($AH$2*$A2007)/(1+$A2007),$AN$2*$AH$2/(1+1/$A2007),$AM$2*SQRT(Sum_Sq(AK2007,1/($X$2*AI$8*(1+AH$1017+AK2007/AJ2007))))/SQRT(Sum_Sq($X$2*AK2007*AI$8,1)),                   $AQ$2*SQRT(Sum_Sq($AH$2/(1+1/$A2007)+AK2007*( 1/(AH$1017+1+AK2007/AJ2007)-1)/(1+($X$2*AK2007*AI$8)^2), (AK2007^2*AI$8*$X$2+1/($X$2*AI$8*(AH$1017+1+AK2007/AJ2007           )))/(1+($X$2*AK2007*AI$8)^2))),           V_rtHz(AJ2007)/($X$2*AI$8*(AJ2007*AH$1017+AJ2007+AK2007)),V_rtHz(AK2007)*SQRT(Sum_Sq(AJ2007*AI$8*$X$2*AH$1017,1))/($X$2*AI$8*(AJ2007*AH$1017+AJ2007+AK2007))))/SQRT(Sum_Sq(1/(1+$A2007)+$AC$2/$I$2-1/(1+(1+AK2007/AJ2007)/AH$1017),$X$2/$I$2)),IF(AK2008&lt;0,"A",AH2008))</f>
        <v>6.3553790612368711E-5</v>
      </c>
      <c r="AI2007" s="13"/>
      <c r="AJ2007" s="13">
        <f t="shared" si="774"/>
        <v>522.16703416237283</v>
      </c>
      <c r="AK2007" s="12">
        <f t="shared" si="782"/>
        <v>18845511.554320935</v>
      </c>
      <c r="AM2007" s="13">
        <f>IF(AP2007&gt;0,SQRT(Sum_Sq($AI$2,V_rtHz($AH$2)/(1+1/$A2007),V_rtHz($AH$2*$A2007)/(1+$A2007),$AN$2*$AH$2/(1+1/$A2007),$AM$2*SQRT(Sum_Sq(AP2007,1/($X$2*AN$8*(1+AM$1017+AP2007/AO2007))))/SQRT(Sum_Sq($X$2*AP2007*AN$8,1)),                   $AQ$2*SQRT(Sum_Sq($AH$2/(1+1/$A2007)+AP2007*( 1/(AM$1017+1+AP2007/AO2007)-1)/(1+($X$2*AP2007*AN$8)^2), (AP2007^2*AN$8*$X$2+1/($X$2*AN$8*(AM$1017+1+AP2007/AO2007           )))/(1+($X$2*AP2007*AN$8)^2))),           V_rtHz(AO2007)/($X$2*AN$8*(AO2007*AM$1017+AO2007+AP2007)),V_rtHz(AP2007)*SQRT(Sum_Sq(AO2007*AN$8*$X$2*AM$1017,1))/($X$2*AN$8*(AO2007*AM$1017+AO2007+AP2007))))/SQRT(Sum_Sq(1/(1+$A2007)+$AC$2/$I$2-1/(1+(1+AP2007/AO2007)/AM$1017),$X$2/$I$2)),IF(AP2008&lt;0,"A",AM2008))</f>
        <v>1.129782439080472E-4</v>
      </c>
      <c r="AO2007" s="13">
        <f t="shared" si="775"/>
        <v>522.16201249235462</v>
      </c>
      <c r="AP2007" s="12">
        <f t="shared" si="783"/>
        <v>59595313.309621118</v>
      </c>
      <c r="AR2007" s="13">
        <f t="shared" si="784"/>
        <v>31506.815879885431</v>
      </c>
      <c r="AS2007" s="13">
        <f t="shared" si="785"/>
        <v>0.34465664218175496</v>
      </c>
      <c r="AV2007" s="13"/>
      <c r="AW2007" s="13">
        <f t="shared" si="786"/>
        <v>9963.3300000000036</v>
      </c>
      <c r="AX2007" s="13">
        <f t="shared" si="787"/>
        <v>1.0898999999999985</v>
      </c>
      <c r="AZ2007" s="13"/>
      <c r="BA2007" s="13"/>
      <c r="BB2007" s="13">
        <f t="shared" si="788"/>
        <v>3150.681587988543</v>
      </c>
      <c r="BC2007" s="13">
        <f t="shared" si="789"/>
        <v>3.4465664218175083</v>
      </c>
      <c r="BD2007" s="13"/>
      <c r="BE2007" s="13"/>
      <c r="BG2007" s="13">
        <f t="shared" si="790"/>
        <v>996.3330000000002</v>
      </c>
      <c r="BH2007" s="13">
        <f t="shared" si="791"/>
        <v>10.899000000000013</v>
      </c>
      <c r="BI2007" s="13"/>
      <c r="BL2007" s="13">
        <f t="shared" si="792"/>
        <v>315.06815879885437</v>
      </c>
      <c r="BM2007" s="13">
        <f t="shared" si="793"/>
        <v>34.465664218175327</v>
      </c>
      <c r="BP2007" s="13"/>
      <c r="BQ2007" s="13">
        <f t="shared" si="794"/>
        <v>99.633300000000006</v>
      </c>
      <c r="BR2007" s="13">
        <f t="shared" si="795"/>
        <v>108.9899999999997</v>
      </c>
      <c r="BT2007" s="13"/>
      <c r="BU2007" s="13"/>
      <c r="BV2007" s="13">
        <f t="shared" si="796"/>
        <v>31.50681587988543</v>
      </c>
      <c r="BW2007" s="13">
        <f t="shared" si="797"/>
        <v>344.65664218175584</v>
      </c>
      <c r="CA2007" s="13">
        <f t="shared" si="798"/>
        <v>9.9633299999999974</v>
      </c>
      <c r="CB2007" s="13">
        <f t="shared" si="799"/>
        <v>1089.9000000000217</v>
      </c>
    </row>
    <row r="2008" spans="1:80" x14ac:dyDescent="0.3">
      <c r="A2008" s="13">
        <f t="shared" si="767"/>
        <v>9.2044957175317226</v>
      </c>
      <c r="C2008" s="13">
        <f>IF(F2008&gt;0,SQRT(Sum_Sq($AI$2,V_rtHz($AH$2)/(1+1/$A2008),V_rtHz($AH$2*$A2008)/(1+$A2008),$AN$2*$AH$2/(1+1/$A2008),$AM$2*SQRT(Sum_Sq(F2008,1/($X$2*D$8*(1+C$1017+F2008/E2008))))/SQRT(Sum_Sq($X$2*F2008*D$8,1)),                   $AQ$2*SQRT(Sum_Sq($AH$2/(1+1/$A2008)+F2008*( 1/(C$1017+1+F2008/E2008)-1)/(1+($X$2*F2008*D$8)^2), (F2008^2*D$8*$X$2+1/($X$2*D$8*(C$1017+1+F2008/E2008           )))/(1+($X$2*F2008*D$8)^2))),           V_rtHz(E2008)/($X$2*D$8*(E2008*C$1017+E2008+F2008)),V_rtHz(F2008)*SQRT(Sum_Sq(E2008*D$8*$X$2*C$1017,1))/($X$2*D$8*(E2008*C$1017+E2008+F2008))))/SQRT(Sum_Sq(1/(1+$A2008)+$AC$2/$I$2-1/(1+(1+F2008/E2008)/C$1017),$X$2/$I$2)),IF(F2009&lt;0,"A",C2009))</f>
        <v>6.3011607801114132E-6</v>
      </c>
      <c r="E2008" s="13">
        <f t="shared" si="768"/>
        <v>525.96834242412228</v>
      </c>
      <c r="F2008" s="12">
        <f t="shared" si="776"/>
        <v>18709.310203421821</v>
      </c>
      <c r="H2008" s="13">
        <f>IF(K2008&gt;0,SQRT(Sum_Sq($AI$2,V_rtHz($AH$2)/(1+1/$A2008),V_rtHz($AH$2*$A2008)/(1+$A2008),$AN$2*$AH$2/(1+1/$A2008),$AM$2*SQRT(Sum_Sq(K2008,1/($X$2*I$8*(1+H$1017+K2008/J2008))))/SQRT(Sum_Sq($X$2*K2008*I$8,1)),                   $AQ$2*SQRT(Sum_Sq($AH$2/(1+1/$A2008)+K2008*( 1/(H$1017+1+K2008/J2008)-1)/(1+($X$2*K2008*I$8)^2), (K2008^2*I$8*$X$2+1/($X$2*I$8*(H$1017+1+K2008/J2008           )))/(1+($X$2*K2008*I$8)^2))),           V_rtHz(J2008)/($X$2*I$8*(J2008*H$1017+J2008+K2008)),V_rtHz(K2008)*SQRT(Sum_Sq(J2008*I$8*$X$2*H$1017,1))/($X$2*I$8*(J2008*H$1017+J2008+K2008))))/SQRT(Sum_Sq(1/(1+$A2008)+$AC$2/$I$2-1/(1+(1+K2008/J2008)/H$1017),$X$2/$I$2)),IF(K2009&lt;0,"A",H2009))</f>
        <v>6.9249382308044911E-6</v>
      </c>
      <c r="J2008" s="13">
        <f t="shared" si="769"/>
        <v>520.90985965919265</v>
      </c>
      <c r="K2008" s="12">
        <f t="shared" si="777"/>
        <v>59738.567346802578</v>
      </c>
      <c r="M2008" s="13">
        <f>IF(P2008&gt;0,SQRT(Sum_Sq($AI$2,V_rtHz($AH$2)/(1+1/$A2008),V_rtHz($AH$2*$A2008)/(1+$A2008),$AN$2*$AH$2/(1+1/$A2008),$AM$2*SQRT(Sum_Sq(P2008,1/($X$2*N$8*(1+M$1017+P2008/O2008))))/SQRT(Sum_Sq($X$2*P2008*N$8,1)),                   $AQ$2*SQRT(Sum_Sq($AH$2/(1+1/$A2008)+P2008*( 1/(M$1017+1+P2008/O2008)-1)/(1+($X$2*P2008*N$8)^2), (P2008^2*N$8*$X$2+1/($X$2*N$8*(M$1017+1+P2008/O2008           )))/(1+($X$2*P2008*N$8)^2))),           V_rtHz(O2008)/($X$2*N$8*(O2008*M$1017+O2008+P2008)),V_rtHz(P2008)*SQRT(Sum_Sq(O2008*N$8*$X$2*M$1017,1))/($X$2*N$8*(O2008*M$1017+O2008+P2008))))/SQRT(Sum_Sq(1/(1+$A2008)+$AC$2/$I$2-1/(1+(1+P2008/O2008)/M$1017),$X$2/$I$2)),IF(P2009&lt;0,"A",M2009))</f>
        <v>8.7126095234687719E-6</v>
      </c>
      <c r="O2008" s="13">
        <f t="shared" si="770"/>
        <v>519.3405020728743</v>
      </c>
      <c r="P2008" s="12">
        <f t="shared" si="778"/>
        <v>189480.79027758291</v>
      </c>
      <c r="R2008" s="13">
        <f>IF(U2008&gt;0,SQRT(Sum_Sq($AI$2,V_rtHz($AH$2)/(1+1/$A2008),V_rtHz($AH$2*$A2008)/(1+$A2008),$AN$2*$AH$2/(1+1/$A2008),$AM$2*SQRT(Sum_Sq(U2008,1/($X$2*S$8*(1+R$1017+U2008/T2008))))/SQRT(Sum_Sq($X$2*U2008*S$8,1)),                   $AQ$2*SQRT(Sum_Sq($AH$2/(1+1/$A2008)+U2008*( 1/(R$1017+1+U2008/T2008)-1)/(1+($X$2*U2008*S$8)^2), (U2008^2*S$8*$X$2+1/($X$2*S$8*(R$1017+1+U2008/T2008           )))/(1+($X$2*U2008*S$8)^2))),           V_rtHz(T2008)/($X$2*S$8*(T2008*R$1017+T2008+U2008)),V_rtHz(U2008)*SQRT(Sum_Sq(T2008*S$8*$X$2*R$1017,1))/($X$2*S$8*(T2008*R$1017+T2008+U2008))))/SQRT(Sum_Sq(1/(1+$A2008)+$AC$2/$I$2-1/(1+(1+U2008/T2008)/R$1017),$X$2/$I$2)),IF(U2009&lt;0,"A",R2009))</f>
        <v>1.2840968261900717E-5</v>
      </c>
      <c r="T2008" s="13">
        <f t="shared" si="771"/>
        <v>518.84718670555333</v>
      </c>
      <c r="U2008" s="12">
        <f t="shared" si="779"/>
        <v>599760.57556468749</v>
      </c>
      <c r="X2008" s="13">
        <f>IF(AA2008&gt;0,SQRT(Sum_Sq($AI$2,V_rtHz($AH$2)/(1+1/$A2008),V_rtHz($AH$2*$A2008)/(1+$A2008),$AN$2*$AH$2/(1+1/$A2008),$AM$2*SQRT(Sum_Sq(AA2008,1/($X$2*Y$8*(1+X$1017+AA2008/Z2008))))/SQRT(Sum_Sq($X$2*AA2008*Y$8,1)),                   $AQ$2*SQRT(Sum_Sq($AH$2/(1+1/$A2008)+AA2008*( 1/(X$1017+1+AA2008/Z2008)-1)/(1+($X$2*AA2008*Y$8)^2), (AA2008^2*Y$8*$X$2+1/($X$2*Y$8*(X$1017+1+AA2008/Z2008           )))/(1+($X$2*AA2008*Y$8)^2))),           V_rtHz(Z2008)/($X$2*Y$8*(Z2008*X$1017+Z2008+AA2008)),V_rtHz(AA2008)*SQRT(Sum_Sq(Z2008*Y$8*$X$2*X$1017,1))/($X$2*Y$8*(Z2008*X$1017+Z2008+AA2008))))/SQRT(Sum_Sq(1/(1+$A2008)+$AC$2/$I$2-1/(1+(1+AA2008/Z2008)/X$1017),$X$2/$I$2)),IF(AA2009&lt;0,"A",X2009))</f>
        <v>2.1130835736461273E-5</v>
      </c>
      <c r="Z2008" s="13">
        <f t="shared" si="772"/>
        <v>518.69148048502166</v>
      </c>
      <c r="AA2008" s="12">
        <f t="shared" si="780"/>
        <v>1897178.8135773428</v>
      </c>
      <c r="AC2008" s="13">
        <f>IF(AF2008&gt;0,SQRT(Sum_Sq($AI$2,V_rtHz($AH$2)/(1+1/$A2008),V_rtHz($AH$2*$A2008)/(1+$A2008),$AN$2*$AH$2/(1+1/$A2008),$AM$2*SQRT(Sum_Sq(AF2008,1/($X$2*AD$8*(1+AC$1017+AF2008/AE2008))))/SQRT(Sum_Sq($X$2*AF2008*AD$8,1)),                   $AQ$2*SQRT(Sum_Sq($AH$2/(1+1/$A2008)+AF2008*( 1/(AC$1017+1+AF2008/AE2008)-1)/(1+($X$2*AF2008*AD$8)^2), (AF2008^2*AD$8*$X$2+1/($X$2*AD$8*(AC$1017+1+AF2008/AE2008           )))/(1+($X$2*AF2008*AD$8)^2))),           V_rtHz(AE2008)/($X$2*AD$8*(AE2008*AC$1017+AE2008+AF2008)),V_rtHz(AF2008)*SQRT(Sum_Sq(AE2008*AD$8*$X$2*AC$1017,1))/($X$2*AD$8*(AE2008*AC$1017+AE2008+AF2008))))/SQRT(Sum_Sq(1/(1+$A2008)+$AC$2/$I$2-1/(1+(1+AF2008/AE2008)/AC$1017),$X$2/$I$2)),IF(AF2009&lt;0,"A",AC2009))</f>
        <v>3.6574979963831368E-5</v>
      </c>
      <c r="AE2008" s="13">
        <f t="shared" si="773"/>
        <v>518.64227116808672</v>
      </c>
      <c r="AF2008" s="12">
        <f t="shared" si="781"/>
        <v>5999975.4094048766</v>
      </c>
      <c r="AG2008" s="13"/>
      <c r="AH2008" s="13">
        <f>IF(AK2008&gt;0,SQRT(Sum_Sq($AI$2,V_rtHz($AH$2)/(1+1/$A2008),V_rtHz($AH$2*$A2008)/(1+$A2008),$AN$2*$AH$2/(1+1/$A2008),$AM$2*SQRT(Sum_Sq(AK2008,1/($X$2*AI$8*(1+AH$1017+AK2008/AJ2008))))/SQRT(Sum_Sq($X$2*AK2008*AI$8,1)),                   $AQ$2*SQRT(Sum_Sq($AH$2/(1+1/$A2008)+AK2008*( 1/(AH$1017+1+AK2008/AJ2008)-1)/(1+($X$2*AK2008*AI$8)^2), (AK2008^2*AI$8*$X$2+1/($X$2*AI$8*(AH$1017+1+AK2008/AJ2008           )))/(1+($X$2*AK2008*AI$8)^2))),           V_rtHz(AJ2008)/($X$2*AI$8*(AJ2008*AH$1017+AJ2008+AK2008)),V_rtHz(AK2008)*SQRT(Sum_Sq(AJ2008*AI$8*$X$2*AH$1017,1))/($X$2*AI$8*(AJ2008*AH$1017+AJ2008+AK2008))))/SQRT(Sum_Sq(1/(1+$A2008)+$AC$2/$I$2-1/(1+(1+AK2008/AJ2008)/AH$1017),$X$2/$I$2)),IF(AK2009&lt;0,"A",AH2009))</f>
        <v>6.4513272407375557E-5</v>
      </c>
      <c r="AI2008" s="13"/>
      <c r="AJ2008" s="13">
        <f t="shared" si="774"/>
        <v>518.62671274496881</v>
      </c>
      <c r="AK2008" s="12">
        <f t="shared" si="782"/>
        <v>18974157.392528091</v>
      </c>
      <c r="AM2008" s="13">
        <f>IF(AP2008&gt;0,SQRT(Sum_Sq($AI$2,V_rtHz($AH$2)/(1+1/$A2008),V_rtHz($AH$2*$A2008)/(1+$A2008),$AN$2*$AH$2/(1+1/$A2008),$AM$2*SQRT(Sum_Sq(AP2008,1/($X$2*AN$8*(1+AM$1017+AP2008/AO2008))))/SQRT(Sum_Sq($X$2*AP2008*AN$8,1)),                   $AQ$2*SQRT(Sum_Sq($AH$2/(1+1/$A2008)+AP2008*( 1/(AM$1017+1+AP2008/AO2008)-1)/(1+($X$2*AP2008*AN$8)^2), (AP2008^2*AN$8*$X$2+1/($X$2*AN$8*(AM$1017+1+AP2008/AO2008           )))/(1+($X$2*AP2008*AN$8)^2))),           V_rtHz(AO2008)/($X$2*AN$8*(AO2008*AM$1017+AO2008+AP2008)),V_rtHz(AP2008)*SQRT(Sum_Sq(AO2008*AN$8*$X$2*AM$1017,1))/($X$2*AN$8*(AO2008*AM$1017+AO2008+AP2008))))/SQRT(Sum_Sq(1/(1+$A2008)+$AC$2/$I$2-1/(1+(1+AP2008/AO2008)/AM$1017),$X$2/$I$2)),IF(AP2009&lt;0,"A",AM2009))</f>
        <v>1.1468380600279428E-4</v>
      </c>
      <c r="AO2008" s="13">
        <f t="shared" si="775"/>
        <v>518.62179303244159</v>
      </c>
      <c r="AP2008" s="12">
        <f t="shared" si="783"/>
        <v>60002123.225310743</v>
      </c>
      <c r="AR2008" s="13">
        <f t="shared" si="784"/>
        <v>31506.815879885424</v>
      </c>
      <c r="AS2008" s="13">
        <f t="shared" si="785"/>
        <v>0.34465664218175279</v>
      </c>
      <c r="AV2008" s="13"/>
      <c r="AW2008" s="13">
        <f t="shared" si="786"/>
        <v>9963.3300000000036</v>
      </c>
      <c r="AX2008" s="13">
        <f t="shared" si="787"/>
        <v>1.0898999999999985</v>
      </c>
      <c r="AZ2008" s="13"/>
      <c r="BA2008" s="13"/>
      <c r="BB2008" s="13">
        <f t="shared" si="788"/>
        <v>3150.681587988543</v>
      </c>
      <c r="BC2008" s="13">
        <f t="shared" si="789"/>
        <v>3.4465664218174807</v>
      </c>
      <c r="BD2008" s="13"/>
      <c r="BE2008" s="13"/>
      <c r="BG2008" s="13">
        <f t="shared" si="790"/>
        <v>996.3330000000002</v>
      </c>
      <c r="BH2008" s="13">
        <f t="shared" si="791"/>
        <v>10.899000000000013</v>
      </c>
      <c r="BI2008" s="13"/>
      <c r="BL2008" s="13">
        <f t="shared" si="792"/>
        <v>315.06815879885437</v>
      </c>
      <c r="BM2008" s="13">
        <f t="shared" si="793"/>
        <v>34.465664218175149</v>
      </c>
      <c r="BP2008" s="13"/>
      <c r="BQ2008" s="13">
        <f t="shared" si="794"/>
        <v>99.633300000000006</v>
      </c>
      <c r="BR2008" s="13">
        <f t="shared" si="795"/>
        <v>108.99000000000099</v>
      </c>
      <c r="BT2008" s="13"/>
      <c r="BU2008" s="13"/>
      <c r="BV2008" s="13">
        <f t="shared" si="796"/>
        <v>31.50681587988543</v>
      </c>
      <c r="BW2008" s="13">
        <f t="shared" si="797"/>
        <v>344.65664218175584</v>
      </c>
      <c r="CA2008" s="13">
        <f t="shared" si="798"/>
        <v>9.9633299999999991</v>
      </c>
      <c r="CB2008" s="13">
        <f t="shared" si="799"/>
        <v>1089.900000000011</v>
      </c>
    </row>
    <row r="2009" spans="1:80" x14ac:dyDescent="0.3">
      <c r="A2009" s="13">
        <f t="shared" si="767"/>
        <v>9.3325430079698926</v>
      </c>
      <c r="C2009" s="13">
        <f>IF(F2009&gt;0,SQRT(Sum_Sq($AI$2,V_rtHz($AH$2)/(1+1/$A2009),V_rtHz($AH$2*$A2009)/(1+$A2009),$AN$2*$AH$2/(1+1/$A2009),$AM$2*SQRT(Sum_Sq(F2009,1/($X$2*D$8*(1+C$1017+F2009/E2009))))/SQRT(Sum_Sq($X$2*F2009*D$8,1)),                   $AQ$2*SQRT(Sum_Sq($AH$2/(1+1/$A2009)+F2009*( 1/(C$1017+1+F2009/E2009)-1)/(1+($X$2*F2009*D$8)^2), (F2009^2*D$8*$X$2+1/($X$2*D$8*(C$1017+1+F2009/E2009           )))/(1+($X$2*F2009*D$8)^2))),           V_rtHz(E2009)/($X$2*D$8*(E2009*C$1017+E2009+F2009)),V_rtHz(F2009)*SQRT(Sum_Sq(E2009*D$8*$X$2*C$1017,1))/($X$2*D$8*(E2009*C$1017+E2009+F2009))))/SQRT(Sum_Sq(1/(1+$A2009)+$AC$2/$I$2-1/(1+(1+F2009/E2009)/C$1017),$X$2/$I$2)),IF(F2010&lt;0,"A",C2010))</f>
        <v>6.413127963729167E-6</v>
      </c>
      <c r="E2009" s="13">
        <f t="shared" si="768"/>
        <v>522.30047685167813</v>
      </c>
      <c r="F2009" s="12">
        <f t="shared" si="776"/>
        <v>18840.696709505362</v>
      </c>
      <c r="H2009" s="13">
        <f>IF(K2009&gt;0,SQRT(Sum_Sq($AI$2,V_rtHz($AH$2)/(1+1/$A2009),V_rtHz($AH$2*$A2009)/(1+$A2009),$AN$2*$AH$2/(1+1/$A2009),$AM$2*SQRT(Sum_Sq(K2009,1/($X$2*I$8*(1+H$1017+K2009/J2009))))/SQRT(Sum_Sq($X$2*K2009*I$8,1)),                   $AQ$2*SQRT(Sum_Sq($AH$2/(1+1/$A2009)+K2009*( 1/(H$1017+1+K2009/J2009)-1)/(1+($X$2*K2009*I$8)^2), (K2009^2*I$8*$X$2+1/($X$2*I$8*(H$1017+1+K2009/J2009           )))/(1+($X$2*K2009*I$8)^2))),           V_rtHz(J2009)/($X$2*I$8*(J2009*H$1017+J2009+K2009)),V_rtHz(K2009)*SQRT(Sum_Sq(J2009*I$8*$X$2*H$1017,1))/($X$2*I$8*(J2009*H$1017+J2009+K2009))))/SQRT(Sum_Sq(1/(1+$A2009)+$AC$2/$I$2-1/(1+(1+K2009/J2009)/H$1017),$X$2/$I$2)),IF(K2010&lt;0,"A",H2010))</f>
        <v>7.0451799875690192E-6</v>
      </c>
      <c r="J2009" s="13">
        <f t="shared" si="769"/>
        <v>517.34660910074456</v>
      </c>
      <c r="K2009" s="12">
        <f t="shared" si="777"/>
        <v>60150.01970720246</v>
      </c>
      <c r="M2009" s="13">
        <f>IF(P2009&gt;0,SQRT(Sum_Sq($AI$2,V_rtHz($AH$2)/(1+1/$A2009),V_rtHz($AH$2*$A2009)/(1+$A2009),$AN$2*$AH$2/(1+1/$A2009),$AM$2*SQRT(Sum_Sq(P2009,1/($X$2*N$8*(1+M$1017+P2009/O2009))))/SQRT(Sum_Sq($X$2*P2009*N$8,1)),                   $AQ$2*SQRT(Sum_Sq($AH$2/(1+1/$A2009)+P2009*( 1/(M$1017+1+P2009/O2009)-1)/(1+($X$2*P2009*N$8)^2), (P2009^2*N$8*$X$2+1/($X$2*N$8*(M$1017+1+P2009/O2009           )))/(1+($X$2*P2009*N$8)^2))),           V_rtHz(O2009)/($X$2*N$8*(O2009*M$1017+O2009+P2009)),V_rtHz(P2009)*SQRT(Sum_Sq(O2009*N$8*$X$2*M$1017,1))/($X$2*N$8*(O2009*M$1017+O2009+P2009))))/SQRT(Sum_Sq(1/(1+$A2009)+$AC$2/$I$2-1/(1+(1+P2009/O2009)/M$1017),$X$2/$I$2)),IF(P2010&lt;0,"A",M2010))</f>
        <v>8.8566632087987391E-6</v>
      </c>
      <c r="O2009" s="13">
        <f t="shared" si="770"/>
        <v>515.80930062904258</v>
      </c>
      <c r="P2009" s="12">
        <f t="shared" si="778"/>
        <v>190777.96510438537</v>
      </c>
      <c r="R2009" s="13">
        <f>IF(U2009&gt;0,SQRT(Sum_Sq($AI$2,V_rtHz($AH$2)/(1+1/$A2009),V_rtHz($AH$2*$A2009)/(1+$A2009),$AN$2*$AH$2/(1+1/$A2009),$AM$2*SQRT(Sum_Sq(U2009,1/($X$2*S$8*(1+R$1017+U2009/T2009))))/SQRT(Sum_Sq($X$2*U2009*S$8,1)),                   $AQ$2*SQRT(Sum_Sq($AH$2/(1+1/$A2009)+U2009*( 1/(R$1017+1+U2009/T2009)-1)/(1+($X$2*U2009*S$8)^2), (U2009^2*S$8*$X$2+1/($X$2*S$8*(R$1017+1+U2009/T2009           )))/(1+($X$2*U2009*S$8)^2))),           V_rtHz(T2009)/($X$2*S$8*(T2009*R$1017+T2009+U2009)),V_rtHz(U2009)*SQRT(Sum_Sq(T2009*S$8*$X$2*R$1017,1))/($X$2*S$8*(T2009*R$1017+T2009+U2009))))/SQRT(Sum_Sq(1/(1+$A2009)+$AC$2/$I$2-1/(1+(1+U2009/T2009)/R$1017),$X$2/$I$2)),IF(U2010&lt;0,"A",R2010))</f>
        <v>1.3043232793648467E-5</v>
      </c>
      <c r="T2009" s="13">
        <f t="shared" si="771"/>
        <v>515.32602001650139</v>
      </c>
      <c r="U2009" s="12">
        <f t="shared" si="779"/>
        <v>603858.67439543805</v>
      </c>
      <c r="X2009" s="13">
        <f>IF(AA2009&gt;0,SQRT(Sum_Sq($AI$2,V_rtHz($AH$2)/(1+1/$A2009),V_rtHz($AH$2*$A2009)/(1+$A2009),$AN$2*$AH$2/(1+1/$A2009),$AM$2*SQRT(Sum_Sq(AA2009,1/($X$2*Y$8*(1+X$1017+AA2009/Z2009))))/SQRT(Sum_Sq($X$2*AA2009*Y$8,1)),                   $AQ$2*SQRT(Sum_Sq($AH$2/(1+1/$A2009)+AA2009*( 1/(X$1017+1+AA2009/Z2009)-1)/(1+($X$2*AA2009*Y$8)^2), (AA2009^2*Y$8*$X$2+1/($X$2*Y$8*(X$1017+1+AA2009/Z2009           )))/(1+($X$2*AA2009*Y$8)^2))),           V_rtHz(Z2009)/($X$2*Y$8*(Z2009*X$1017+Z2009+AA2009)),V_rtHz(AA2009)*SQRT(Sum_Sq(Z2009*Y$8*$X$2*X$1017,1))/($X$2*Y$8*(Z2009*X$1017+Z2009+AA2009))))/SQRT(Sum_Sq(1/(1+$A2009)+$AC$2/$I$2-1/(1+(1+AA2009/Z2009)/X$1017),$X$2/$I$2)),IF(AA2010&lt;0,"A",X2010))</f>
        <v>2.1454753223672824E-5</v>
      </c>
      <c r="Z2009" s="13">
        <f t="shared" si="772"/>
        <v>515.17347715684843</v>
      </c>
      <c r="AA2009" s="12">
        <f t="shared" si="780"/>
        <v>1910134.2192343636</v>
      </c>
      <c r="AC2009" s="13">
        <f>IF(AF2009&gt;0,SQRT(Sum_Sq($AI$2,V_rtHz($AH$2)/(1+1/$A2009),V_rtHz($AH$2*$A2009)/(1+$A2009),$AN$2*$AH$2/(1+1/$A2009),$AM$2*SQRT(Sum_Sq(AF2009,1/($X$2*AD$8*(1+AC$1017+AF2009/AE2009))))/SQRT(Sum_Sq($X$2*AF2009*AD$8,1)),                   $AQ$2*SQRT(Sum_Sq($AH$2/(1+1/$A2009)+AF2009*( 1/(AC$1017+1+AF2009/AE2009)-1)/(1+($X$2*AF2009*AD$8)^2), (AF2009^2*AD$8*$X$2+1/($X$2*AD$8*(AC$1017+1+AF2009/AE2009           )))/(1+($X$2*AF2009*AD$8)^2))),           V_rtHz(AE2009)/($X$2*AD$8*(AE2009*AC$1017+AE2009+AF2009)),V_rtHz(AF2009)*SQRT(Sum_Sq(AE2009*AD$8*$X$2*AC$1017,1))/($X$2*AD$8*(AE2009*AC$1017+AE2009+AF2009))))/SQRT(Sum_Sq(1/(1+$A2009)+$AC$2/$I$2-1/(1+(1+AF2009/AE2009)/AC$1017),$X$2/$I$2)),IF(AF2010&lt;0,"A",AC2010))</f>
        <v>3.7129665501355768E-5</v>
      </c>
      <c r="AE2009" s="13">
        <f t="shared" si="773"/>
        <v>515.12526719484606</v>
      </c>
      <c r="AF2009" s="12">
        <f t="shared" si="781"/>
        <v>6040940.0809092186</v>
      </c>
      <c r="AG2009" s="13"/>
      <c r="AH2009" s="13">
        <f>IF(AK2009&gt;0,SQRT(Sum_Sq($AI$2,V_rtHz($AH$2)/(1+1/$A2009),V_rtHz($AH$2*$A2009)/(1+$A2009),$AN$2*$AH$2/(1+1/$A2009),$AM$2*SQRT(Sum_Sq(AK2009,1/($X$2*AI$8*(1+AH$1017+AK2009/AJ2009))))/SQRT(Sum_Sq($X$2*AK2009*AI$8,1)),                   $AQ$2*SQRT(Sum_Sq($AH$2/(1+1/$A2009)+AK2009*( 1/(AH$1017+1+AK2009/AJ2009)-1)/(1+($X$2*AK2009*AI$8)^2), (AK2009^2*AI$8*$X$2+1/($X$2*AI$8*(AH$1017+1+AK2009/AJ2009           )))/(1+($X$2*AK2009*AI$8)^2))),           V_rtHz(AJ2009)/($X$2*AI$8*(AJ2009*AH$1017+AJ2009+AK2009)),V_rtHz(AK2009)*SQRT(Sum_Sq(AJ2009*AI$8*$X$2*AH$1017,1))/($X$2*AI$8*(AJ2009*AH$1017+AJ2009+AK2009))))/SQRT(Sum_Sq(1/(1+$A2009)+$AC$2/$I$2-1/(1+(1+AK2009/AJ2009)/AH$1017),$X$2/$I$2)),IF(AK2010&lt;0,"A",AH2010))</f>
        <v>6.5488394724462718E-5</v>
      </c>
      <c r="AI2009" s="13"/>
      <c r="AJ2009" s="13">
        <f t="shared" si="774"/>
        <v>515.11002469684286</v>
      </c>
      <c r="AK2009" s="12">
        <f t="shared" si="782"/>
        <v>19103695.140439004</v>
      </c>
      <c r="AM2009" s="13">
        <f>IF(AP2009&gt;0,SQRT(Sum_Sq($AI$2,V_rtHz($AH$2)/(1+1/$A2009),V_rtHz($AH$2*$A2009)/(1+$A2009),$AN$2*$AH$2/(1+1/$A2009),$AM$2*SQRT(Sum_Sq(AP2009,1/($X$2*AN$8*(1+AM$1017+AP2009/AO2009))))/SQRT(Sum_Sq($X$2*AP2009*AN$8,1)),                   $AQ$2*SQRT(Sum_Sq($AH$2/(1+1/$A2009)+AP2009*( 1/(AM$1017+1+AP2009/AO2009)-1)/(1+($X$2*AP2009*AN$8)^2), (AP2009^2*AN$8*$X$2+1/($X$2*AN$8*(AM$1017+1+AP2009/AO2009           )))/(1+($X$2*AP2009*AN$8)^2))),           V_rtHz(AO2009)/($X$2*AN$8*(AO2009*AM$1017+AO2009+AP2009)),V_rtHz(AP2009)*SQRT(Sum_Sq(AO2009*AN$8*$X$2*AM$1017,1))/($X$2*AN$8*(AO2009*AM$1017+AO2009+AP2009))))/SQRT(Sum_Sq(1/(1+$A2009)+$AC$2/$I$2-1/(1+(1+AP2009/AO2009)/AM$1017),$X$2/$I$2)),IF(AP2010&lt;0,"A",AM2010))</f>
        <v>1.1641716743015762E-4</v>
      </c>
      <c r="AO2009" s="13">
        <f t="shared" si="775"/>
        <v>515.10520487874567</v>
      </c>
      <c r="AP2009" s="12">
        <f t="shared" si="783"/>
        <v>60411753.634268463</v>
      </c>
      <c r="AR2009" s="13">
        <f t="shared" si="784"/>
        <v>31506.815879885424</v>
      </c>
      <c r="AS2009" s="13">
        <f t="shared" si="785"/>
        <v>0.34465664218175496</v>
      </c>
      <c r="AV2009" s="13"/>
      <c r="AW2009" s="13">
        <f t="shared" si="786"/>
        <v>9963.3300000000036</v>
      </c>
      <c r="AX2009" s="13">
        <f t="shared" si="787"/>
        <v>1.089899999999993</v>
      </c>
      <c r="AZ2009" s="13"/>
      <c r="BA2009" s="13"/>
      <c r="BB2009" s="13">
        <f t="shared" si="788"/>
        <v>3150.681587988543</v>
      </c>
      <c r="BC2009" s="13">
        <f t="shared" si="789"/>
        <v>3.446566421817467</v>
      </c>
      <c r="BD2009" s="13"/>
      <c r="BE2009" s="13"/>
      <c r="BG2009" s="13">
        <f t="shared" si="790"/>
        <v>996.3330000000002</v>
      </c>
      <c r="BH2009" s="13">
        <f t="shared" si="791"/>
        <v>10.89900000000015</v>
      </c>
      <c r="BI2009" s="13"/>
      <c r="BL2009" s="13">
        <f t="shared" si="792"/>
        <v>315.06815879885437</v>
      </c>
      <c r="BM2009" s="13">
        <f t="shared" si="793"/>
        <v>34.465664218175327</v>
      </c>
      <c r="BP2009" s="13"/>
      <c r="BQ2009" s="13">
        <f t="shared" si="794"/>
        <v>99.633300000000006</v>
      </c>
      <c r="BR2009" s="13">
        <f t="shared" si="795"/>
        <v>108.99000000000099</v>
      </c>
      <c r="BT2009" s="13"/>
      <c r="BU2009" s="13"/>
      <c r="BV2009" s="13">
        <f t="shared" si="796"/>
        <v>31.50681587988543</v>
      </c>
      <c r="BW2009" s="13">
        <f t="shared" si="797"/>
        <v>344.656642181758</v>
      </c>
      <c r="CA2009" s="13">
        <f t="shared" si="798"/>
        <v>9.9633299999999991</v>
      </c>
      <c r="CB2009" s="13">
        <f t="shared" si="799"/>
        <v>1089.900000000011</v>
      </c>
    </row>
    <row r="2010" spans="1:80" x14ac:dyDescent="0.3">
      <c r="A2010" s="13">
        <f t="shared" si="767"/>
        <v>9.4623716136579183</v>
      </c>
      <c r="C2010" s="13">
        <f>IF(F2010&gt;0,SQRT(Sum_Sq($AI$2,V_rtHz($AH$2)/(1+1/$A2010),V_rtHz($AH$2*$A2010)/(1+$A2010),$AN$2*$AH$2/(1+1/$A2010),$AM$2*SQRT(Sum_Sq(F2010,1/($X$2*D$8*(1+C$1017+F2010/E2010))))/SQRT(Sum_Sq($X$2*F2010*D$8,1)),                   $AQ$2*SQRT(Sum_Sq($AH$2/(1+1/$A2010)+F2010*( 1/(C$1017+1+F2010/E2010)-1)/(1+($X$2*F2010*D$8)^2), (F2010^2*D$8*$X$2+1/($X$2*D$8*(C$1017+1+F2010/E2010           )))/(1+($X$2*F2010*D$8)^2))),           V_rtHz(E2010)/($X$2*D$8*(E2010*C$1017+E2010+F2010)),V_rtHz(F2010)*SQRT(Sum_Sq(E2010*D$8*$X$2*C$1017,1))/($X$2*D$8*(E2010*C$1017+E2010+F2010))))/SQRT(Sum_Sq(1/(1+$A2010)+$AC$2/$I$2-1/(1+(1+F2010/E2010)/C$1017),$X$2/$I$2)),IF(F2011&lt;0,"A",C2011))</f>
        <v>6.5272418930373476E-6</v>
      </c>
      <c r="E2010" s="13">
        <f t="shared" si="768"/>
        <v>518.65922358131354</v>
      </c>
      <c r="F2010" s="12">
        <f t="shared" si="776"/>
        <v>18972.968045654998</v>
      </c>
      <c r="H2010" s="13">
        <f>IF(K2010&gt;0,SQRT(Sum_Sq($AI$2,V_rtHz($AH$2)/(1+1/$A2010),V_rtHz($AH$2*$A2010)/(1+$A2010),$AN$2*$AH$2/(1+1/$A2010),$AM$2*SQRT(Sum_Sq(K2010,1/($X$2*I$8*(1+H$1017+K2010/J2010))))/SQRT(Sum_Sq($X$2*K2010*I$8,1)),                   $AQ$2*SQRT(Sum_Sq($AH$2/(1+1/$A2010)+K2010*( 1/(H$1017+1+K2010/J2010)-1)/(1+($X$2*K2010*I$8)^2), (K2010^2*I$8*$X$2+1/($X$2*I$8*(H$1017+1+K2010/J2010           )))/(1+($X$2*K2010*I$8)^2))),           V_rtHz(J2010)/($X$2*I$8*(J2010*H$1017+J2010+K2010)),V_rtHz(K2010)*SQRT(Sum_Sq(J2010*I$8*$X$2*H$1017,1))/($X$2*I$8*(J2010*H$1017+J2010+K2010))))/SQRT(Sum_Sq(1/(1+$A2010)+$AC$2/$I$2-1/(1+(1+K2010/J2010)/H$1017),$X$2/$I$2)),IF(K2011&lt;0,"A",H2011))</f>
        <v>7.1676808547121855E-6</v>
      </c>
      <c r="J2010" s="13">
        <f t="shared" si="769"/>
        <v>513.80778837287539</v>
      </c>
      <c r="K2010" s="12">
        <f t="shared" si="777"/>
        <v>60564.299407390878</v>
      </c>
      <c r="M2010" s="13">
        <f>IF(P2010&gt;0,SQRT(Sum_Sq($AI$2,V_rtHz($AH$2)/(1+1/$A2010),V_rtHz($AH$2*$A2010)/(1+$A2010),$AN$2*$AH$2/(1+1/$A2010),$AM$2*SQRT(Sum_Sq(P2010,1/($X$2*N$8*(1+M$1017+P2010/O2010))))/SQRT(Sum_Sq($X$2*P2010*N$8,1)),                   $AQ$2*SQRT(Sum_Sq($AH$2/(1+1/$A2010)+P2010*( 1/(M$1017+1+P2010/O2010)-1)/(1+($X$2*P2010*N$8)^2), (P2010^2*N$8*$X$2+1/($X$2*N$8*(M$1017+1+P2010/O2010           )))/(1+($X$2*P2010*N$8)^2))),           V_rtHz(O2010)/($X$2*N$8*(O2010*M$1017+O2010+P2010)),V_rtHz(P2010)*SQRT(Sum_Sq(O2010*N$8*$X$2*M$1017,1))/($X$2*N$8*(O2010*M$1017+O2010+P2010))))/SQRT(Sum_Sq(1/(1+$A2010)+$AC$2/$I$2-1/(1+(1+P2010/O2010)/M$1017),$X$2/$I$2)),IF(P2011&lt;0,"A",M2011))</f>
        <v>9.0033105217398454E-6</v>
      </c>
      <c r="O2010" s="13">
        <f t="shared" si="770"/>
        <v>512.30187423376162</v>
      </c>
      <c r="P2010" s="12">
        <f t="shared" si="778"/>
        <v>192084.10842358743</v>
      </c>
      <c r="R2010" s="13">
        <f>IF(U2010&gt;0,SQRT(Sum_Sq($AI$2,V_rtHz($AH$2)/(1+1/$A2010),V_rtHz($AH$2*$A2010)/(1+$A2010),$AN$2*$AH$2/(1+1/$A2010),$AM$2*SQRT(Sum_Sq(U2010,1/($X$2*S$8*(1+R$1017+U2010/T2010))))/SQRT(Sum_Sq($X$2*U2010*S$8,1)),                   $AQ$2*SQRT(Sum_Sq($AH$2/(1+1/$A2010)+U2010*( 1/(R$1017+1+U2010/T2010)-1)/(1+($X$2*U2010*S$8)^2), (U2010^2*S$8*$X$2+1/($X$2*S$8*(R$1017+1+U2010/T2010           )))/(1+($X$2*U2010*S$8)^2))),           V_rtHz(T2010)/($X$2*S$8*(T2010*R$1017+T2010+U2010)),V_rtHz(U2010)*SQRT(Sum_Sq(T2010*S$8*$X$2*R$1017,1))/($X$2*S$8*(T2010*R$1017+T2010+U2010))))/SQRT(Sum_Sq(1/(1+$A2010)+$AC$2/$I$2-1/(1+(1+U2010/T2010)/R$1017),$X$2/$I$2)),IF(U2011&lt;0,"A",R2011))</f>
        <v>1.3248960739765561E-5</v>
      </c>
      <c r="T2010" s="13">
        <f t="shared" si="771"/>
        <v>511.8284246996144</v>
      </c>
      <c r="U2010" s="12">
        <f t="shared" si="779"/>
        <v>607985.16126038029</v>
      </c>
      <c r="X2010" s="13">
        <f>IF(AA2010&gt;0,SQRT(Sum_Sq($AI$2,V_rtHz($AH$2)/(1+1/$A2010),V_rtHz($AH$2*$A2010)/(1+$A2010),$AN$2*$AH$2/(1+1/$A2010),$AM$2*SQRT(Sum_Sq(AA2010,1/($X$2*Y$8*(1+X$1017+AA2010/Z2010))))/SQRT(Sum_Sq($X$2*AA2010*Y$8,1)),                   $AQ$2*SQRT(Sum_Sq($AH$2/(1+1/$A2010)+AA2010*( 1/(X$1017+1+AA2010/Z2010)-1)/(1+($X$2*AA2010*Y$8)^2), (AA2010^2*Y$8*$X$2+1/($X$2*Y$8*(X$1017+1+AA2010/Z2010           )))/(1+($X$2*AA2010*Y$8)^2))),           V_rtHz(Z2010)/($X$2*Y$8*(Z2010*X$1017+Z2010+AA2010)),V_rtHz(AA2010)*SQRT(Sum_Sq(Z2010*Y$8*$X$2*X$1017,1))/($X$2*Y$8*(Z2010*X$1017+Z2010+AA2010))))/SQRT(Sum_Sq(1/(1+$A2010)+$AC$2/$I$2-1/(1+(1+AA2010/Z2010)/X$1017),$X$2/$I$2)),IF(AA2011&lt;0,"A",X2011))</f>
        <v>2.1784040639327237E-5</v>
      </c>
      <c r="Z2010" s="13">
        <f t="shared" si="772"/>
        <v>511.67898112642928</v>
      </c>
      <c r="AA2010" s="12">
        <f t="shared" si="780"/>
        <v>1923179.4227562824</v>
      </c>
      <c r="AC2010" s="13">
        <f>IF(AF2010&gt;0,SQRT(Sum_Sq($AI$2,V_rtHz($AH$2)/(1+1/$A2010),V_rtHz($AH$2*$A2010)/(1+$A2010),$AN$2*$AH$2/(1+1/$A2010),$AM$2*SQRT(Sum_Sq(AF2010,1/($X$2*AD$8*(1+AC$1017+AF2010/AE2010))))/SQRT(Sum_Sq($X$2*AF2010*AD$8,1)),                   $AQ$2*SQRT(Sum_Sq($AH$2/(1+1/$A2010)+AF2010*( 1/(AC$1017+1+AF2010/AE2010)-1)/(1+($X$2*AF2010*AD$8)^2), (AF2010^2*AD$8*$X$2+1/($X$2*AD$8*(AC$1017+1+AF2010/AE2010           )))/(1+($X$2*AF2010*AD$8)^2))),           V_rtHz(AE2010)/($X$2*AD$8*(AE2010*AC$1017+AE2010+AF2010)),V_rtHz(AF2010)*SQRT(Sum_Sq(AE2010*AD$8*$X$2*AC$1017,1))/($X$2*AD$8*(AE2010*AC$1017+AE2010+AF2010))))/SQRT(Sum_Sq(1/(1+$A2010)+$AC$2/$I$2-1/(1+(1+AF2010/AE2010)/AC$1017),$X$2/$I$2)),IF(AF2011&lt;0,"A",AC2011))</f>
        <v>3.7693421660586425E-5</v>
      </c>
      <c r="AE2010" s="13">
        <f t="shared" si="773"/>
        <v>511.6317502904775</v>
      </c>
      <c r="AF2010" s="12">
        <f t="shared" si="781"/>
        <v>6082188.7451661816</v>
      </c>
      <c r="AG2010" s="13"/>
      <c r="AH2010" s="13">
        <f>IF(AK2010&gt;0,SQRT(Sum_Sq($AI$2,V_rtHz($AH$2)/(1+1/$A2010),V_rtHz($AH$2*$A2010)/(1+$A2010),$AN$2*$AH$2/(1+1/$A2010),$AM$2*SQRT(Sum_Sq(AK2010,1/($X$2*AI$8*(1+AH$1017+AK2010/AJ2010))))/SQRT(Sum_Sq($X$2*AK2010*AI$8,1)),                   $AQ$2*SQRT(Sum_Sq($AH$2/(1+1/$A2010)+AK2010*( 1/(AH$1017+1+AK2010/AJ2010)-1)/(1+($X$2*AK2010*AI$8)^2), (AK2010^2*AI$8*$X$2+1/($X$2*AI$8*(AH$1017+1+AK2010/AJ2010           )))/(1+($X$2*AK2010*AI$8)^2))),           V_rtHz(AJ2010)/($X$2*AI$8*(AJ2010*AH$1017+AJ2010+AK2010)),V_rtHz(AK2010)*SQRT(Sum_Sq(AJ2010*AI$8*$X$2*AH$1017,1))/($X$2*AI$8*(AJ2010*AH$1017+AJ2010+AK2010))))/SQRT(Sum_Sq(1/(1+$A2010)+$AC$2/$I$2-1/(1+(1+AK2010/AJ2010)/AH$1017),$X$2/$I$2)),IF(AK2011&lt;0,"A",AH2011))</f>
        <v>6.6479393010629396E-5</v>
      </c>
      <c r="AI2010" s="13"/>
      <c r="AJ2010" s="13">
        <f t="shared" si="774"/>
        <v>511.61681732397273</v>
      </c>
      <c r="AK2010" s="12">
        <f t="shared" si="782"/>
        <v>19234130.979242533</v>
      </c>
      <c r="AM2010" s="13">
        <f>IF(AP2010&gt;0,SQRT(Sum_Sq($AI$2,V_rtHz($AH$2)/(1+1/$A2010),V_rtHz($AH$2*$A2010)/(1+$A2010),$AN$2*$AH$2/(1+1/$A2010),$AM$2*SQRT(Sum_Sq(AP2010,1/($X$2*AN$8*(1+AM$1017+AP2010/AO2010))))/SQRT(Sum_Sq($X$2*AP2010*AN$8,1)),                   $AQ$2*SQRT(Sum_Sq($AH$2/(1+1/$A2010)+AP2010*( 1/(AM$1017+1+AP2010/AO2010)-1)/(1+($X$2*AP2010*AN$8)^2), (AP2010^2*AN$8*$X$2+1/($X$2*AN$8*(AM$1017+1+AP2010/AO2010           )))/(1+($X$2*AP2010*AN$8)^2))),           V_rtHz(AO2010)/($X$2*AN$8*(AO2010*AM$1017+AO2010+AP2010)),V_rtHz(AP2010)*SQRT(Sum_Sq(AO2010*AN$8*$X$2*AM$1017,1))/($X$2*AN$8*(AO2010*AM$1017+AO2010+AP2010))))/SQRT(Sum_Sq(1/(1+$A2010)+$AC$2/$I$2-1/(1+(1+AP2010/AO2010)/AM$1017),$X$2/$I$2)),IF(AP2011&lt;0,"A",AM2011))</f>
        <v>1.1817874658787016E-4</v>
      </c>
      <c r="AO2010" s="13">
        <f t="shared" si="775"/>
        <v>511.61209537879836</v>
      </c>
      <c r="AP2010" s="12">
        <f t="shared" si="783"/>
        <v>60824224.082943246</v>
      </c>
      <c r="AR2010" s="13">
        <f t="shared" si="784"/>
        <v>31506.815879885424</v>
      </c>
      <c r="AS2010" s="13">
        <f t="shared" si="785"/>
        <v>0.34465664218175496</v>
      </c>
      <c r="AV2010" s="13"/>
      <c r="AW2010" s="13">
        <f t="shared" si="786"/>
        <v>9963.3300000000036</v>
      </c>
      <c r="AX2010" s="13">
        <f t="shared" si="787"/>
        <v>1.0898999999999985</v>
      </c>
      <c r="AZ2010" s="13"/>
      <c r="BA2010" s="13"/>
      <c r="BB2010" s="13">
        <f t="shared" si="788"/>
        <v>3150.681587988543</v>
      </c>
      <c r="BC2010" s="13">
        <f t="shared" si="789"/>
        <v>3.446566421817522</v>
      </c>
      <c r="BD2010" s="13"/>
      <c r="BE2010" s="13"/>
      <c r="BG2010" s="13">
        <f t="shared" si="790"/>
        <v>996.33300000000042</v>
      </c>
      <c r="BH2010" s="13">
        <f t="shared" si="791"/>
        <v>10.89900000000015</v>
      </c>
      <c r="BI2010" s="13"/>
      <c r="BL2010" s="13">
        <f t="shared" si="792"/>
        <v>315.06815879885437</v>
      </c>
      <c r="BM2010" s="13">
        <f t="shared" si="793"/>
        <v>34.465664218175668</v>
      </c>
      <c r="BP2010" s="13"/>
      <c r="BQ2010" s="13">
        <f t="shared" si="794"/>
        <v>99.633299999999991</v>
      </c>
      <c r="BR2010" s="13">
        <f t="shared" si="795"/>
        <v>108.99000000000056</v>
      </c>
      <c r="BT2010" s="13"/>
      <c r="BU2010" s="13"/>
      <c r="BV2010" s="13">
        <f t="shared" si="796"/>
        <v>31.50681587988543</v>
      </c>
      <c r="BW2010" s="13">
        <f t="shared" si="797"/>
        <v>344.65664218175152</v>
      </c>
      <c r="CA2010" s="13">
        <f t="shared" si="798"/>
        <v>9.9633299999999991</v>
      </c>
      <c r="CB2010" s="13">
        <f t="shared" si="799"/>
        <v>1089.9000000000055</v>
      </c>
    </row>
    <row r="2011" spans="1:80" x14ac:dyDescent="0.3">
      <c r="A2011" s="13">
        <f t="shared" si="767"/>
        <v>9.5940063151593264</v>
      </c>
      <c r="C2011" s="13">
        <f>IF(F2011&gt;0,SQRT(Sum_Sq($AI$2,V_rtHz($AH$2)/(1+1/$A2011),V_rtHz($AH$2*$A2011)/(1+$A2011),$AN$2*$AH$2/(1+1/$A2011),$AM$2*SQRT(Sum_Sq(F2011,1/($X$2*D$8*(1+C$1017+F2011/E2011))))/SQRT(Sum_Sq($X$2*F2011*D$8,1)),                   $AQ$2*SQRT(Sum_Sq($AH$2/(1+1/$A2011)+F2011*( 1/(C$1017+1+F2011/E2011)-1)/(1+($X$2*F2011*D$8)^2), (F2011^2*D$8*$X$2+1/($X$2*D$8*(C$1017+1+F2011/E2011           )))/(1+($X$2*F2011*D$8)^2))),           V_rtHz(E2011)/($X$2*D$8*(E2011*C$1017+E2011+F2011)),V_rtHz(F2011)*SQRT(Sum_Sq(E2011*D$8*$X$2*C$1017,1))/($X$2*D$8*(E2011*C$1017+E2011+F2011))))/SQRT(Sum_Sq(1/(1+$A2011)+$AC$2/$I$2-1/(1+(1+F2011/E2011)/C$1017),$X$2/$I$2)),IF(F2012&lt;0,"A",C2012))</f>
        <v>6.6435422163223043E-6</v>
      </c>
      <c r="E2011" s="13">
        <f t="shared" si="768"/>
        <v>515.04436525056235</v>
      </c>
      <c r="F2011" s="12">
        <f t="shared" si="776"/>
        <v>19106.130538492962</v>
      </c>
      <c r="H2011" s="13">
        <f>IF(K2011&gt;0,SQRT(Sum_Sq($AI$2,V_rtHz($AH$2)/(1+1/$A2011),V_rtHz($AH$2*$A2011)/(1+$A2011),$AN$2*$AH$2/(1+1/$A2011),$AM$2*SQRT(Sum_Sq(K2011,1/($X$2*I$8*(1+H$1017+K2011/J2011))))/SQRT(Sum_Sq($X$2*K2011*I$8,1)),                   $AQ$2*SQRT(Sum_Sq($AH$2/(1+1/$A2011)+K2011*( 1/(H$1017+1+K2011/J2011)-1)/(1+($X$2*K2011*I$8)^2), (K2011^2*I$8*$X$2+1/($X$2*I$8*(H$1017+1+K2011/J2011           )))/(1+($X$2*K2011*I$8)^2))),           V_rtHz(J2011)/($X$2*I$8*(J2011*H$1017+J2011+K2011)),V_rtHz(K2011)*SQRT(Sum_Sq(J2011*I$8*$X$2*H$1017,1))/($X$2*I$8*(J2011*H$1017+J2011+K2011))))/SQRT(Sum_Sq(1/(1+$A2011)+$AC$2/$I$2-1/(1+(1+K2011/J2011)/H$1017),$X$2/$I$2)),IF(K2012&lt;0,"A",H2012))</f>
        <v>7.2924817894413033E-6</v>
      </c>
      <c r="J2011" s="13">
        <f t="shared" si="769"/>
        <v>510.293226343811</v>
      </c>
      <c r="K2011" s="12">
        <f t="shared" si="777"/>
        <v>60981.426220026027</v>
      </c>
      <c r="M2011" s="13">
        <f>IF(P2011&gt;0,SQRT(Sum_Sq($AI$2,V_rtHz($AH$2)/(1+1/$A2011),V_rtHz($AH$2*$A2011)/(1+$A2011),$AN$2*$AH$2/(1+1/$A2011),$AM$2*SQRT(Sum_Sq(P2011,1/($X$2*N$8*(1+M$1017+P2011/O2011))))/SQRT(Sum_Sq($X$2*P2011*N$8,1)),                   $AQ$2*SQRT(Sum_Sq($AH$2/(1+1/$A2011)+P2011*( 1/(M$1017+1+P2011/O2011)-1)/(1+($X$2*P2011*N$8)^2), (P2011^2*N$8*$X$2+1/($X$2*N$8*(M$1017+1+P2011/O2011           )))/(1+($X$2*P2011*N$8)^2))),           V_rtHz(O2011)/($X$2*N$8*(O2011*M$1017+O2011+P2011)),V_rtHz(P2011)*SQRT(Sum_Sq(O2011*N$8*$X$2*M$1017,1))/($X$2*N$8*(O2011*M$1017+O2011+P2011))))/SQRT(Sum_Sq(1/(1+$A2011)+$AC$2/$I$2-1/(1+(1+P2011/O2011)/M$1017),$X$2/$I$2)),IF(P2012&lt;0,"A",M2012))</f>
        <v>9.1525963678850371E-6</v>
      </c>
      <c r="O2011" s="13">
        <f t="shared" si="770"/>
        <v>508.8180651568926</v>
      </c>
      <c r="P2011" s="12">
        <f t="shared" si="778"/>
        <v>193399.28256199392</v>
      </c>
      <c r="R2011" s="13">
        <f>IF(U2011&gt;0,SQRT(Sum_Sq($AI$2,V_rtHz($AH$2)/(1+1/$A2011),V_rtHz($AH$2*$A2011)/(1+$A2011),$AN$2*$AH$2/(1+1/$A2011),$AM$2*SQRT(Sum_Sq(U2011,1/($X$2*S$8*(1+R$1017+U2011/T2011))))/SQRT(Sum_Sq($X$2*U2011*S$8,1)),                   $AQ$2*SQRT(Sum_Sq($AH$2/(1+1/$A2011)+U2011*( 1/(R$1017+1+U2011/T2011)-1)/(1+($X$2*U2011*S$8)^2), (U2011^2*S$8*$X$2+1/($X$2*S$8*(R$1017+1+U2011/T2011           )))/(1+($X$2*U2011*S$8)^2))),           V_rtHz(T2011)/($X$2*S$8*(T2011*R$1017+T2011+U2011)),V_rtHz(U2011)*SQRT(Sum_Sq(T2011*S$8*$X$2*R$1017,1))/($X$2*S$8*(T2011*R$1017+T2011+U2011))))/SQRT(Sum_Sq(1/(1+$A2011)+$AC$2/$I$2-1/(1+(1+U2011/T2011)/R$1017),$X$2/$I$2)),IF(U2012&lt;0,"A",R2012))</f>
        <v>1.3458208271646474E-5</v>
      </c>
      <c r="T2011" s="13">
        <f t="shared" si="771"/>
        <v>508.35424714825507</v>
      </c>
      <c r="U2011" s="12">
        <f t="shared" si="779"/>
        <v>612140.23306446115</v>
      </c>
      <c r="X2011" s="13">
        <f>IF(AA2011&gt;0,SQRT(Sum_Sq($AI$2,V_rtHz($AH$2)/(1+1/$A2011),V_rtHz($AH$2*$A2011)/(1+$A2011),$AN$2*$AH$2/(1+1/$A2011),$AM$2*SQRT(Sum_Sq(AA2011,1/($X$2*Y$8*(1+X$1017+AA2011/Z2011))))/SQRT(Sum_Sq($X$2*AA2011*Y$8,1)),                   $AQ$2*SQRT(Sum_Sq($AH$2/(1+1/$A2011)+AA2011*( 1/(X$1017+1+AA2011/Z2011)-1)/(1+($X$2*AA2011*Y$8)^2), (AA2011^2*Y$8*$X$2+1/($X$2*Y$8*(X$1017+1+AA2011/Z2011           )))/(1+($X$2*AA2011*Y$8)^2))),           V_rtHz(Z2011)/($X$2*Y$8*(Z2011*X$1017+Z2011+AA2011)),V_rtHz(AA2011)*SQRT(Sum_Sq(Z2011*Y$8*$X$2*X$1017,1))/($X$2*Y$8*(Z2011*X$1017+Z2011+AA2011))))/SQRT(Sum_Sq(1/(1+$A2011)+$AC$2/$I$2-1/(1+(1+AA2011/Z2011)/X$1017),$X$2/$I$2)),IF(AA2012&lt;0,"A",X2012))</f>
        <v>2.2118780880559946E-5</v>
      </c>
      <c r="Z2011" s="13">
        <f t="shared" si="772"/>
        <v>508.20784007986481</v>
      </c>
      <c r="AA2011" s="12">
        <f t="shared" si="780"/>
        <v>1936315.0466246358</v>
      </c>
      <c r="AC2011" s="13">
        <f>IF(AF2011&gt;0,SQRT(Sum_Sq($AI$2,V_rtHz($AH$2)/(1+1/$A2011),V_rtHz($AH$2*$A2011)/(1+$A2011),$AN$2*$AH$2/(1+1/$A2011),$AM$2*SQRT(Sum_Sq(AF2011,1/($X$2*AD$8*(1+AC$1017+AF2011/AE2011))))/SQRT(Sum_Sq($X$2*AF2011*AD$8,1)),                   $AQ$2*SQRT(Sum_Sq($AH$2/(1+1/$A2011)+AF2011*( 1/(AC$1017+1+AF2011/AE2011)-1)/(1+($X$2*AF2011*AD$8)^2), (AF2011^2*AD$8*$X$2+1/($X$2*AD$8*(AC$1017+1+AF2011/AE2011           )))/(1+($X$2*AF2011*AD$8)^2))),           V_rtHz(AE2011)/($X$2*AD$8*(AE2011*AC$1017+AE2011+AF2011)),V_rtHz(AF2011)*SQRT(Sum_Sq(AE2011*AD$8*$X$2*AC$1017,1))/($X$2*AD$8*(AE2011*AC$1017+AE2011+AF2011))))/SQRT(Sum_Sq(1/(1+$A2011)+$AC$2/$I$2-1/(1+(1+AF2011/AE2011)/AC$1017),$X$2/$I$2)),IF(AF2012&lt;0,"A",AC2012))</f>
        <v>3.8266385310624738E-5</v>
      </c>
      <c r="AE2011" s="13">
        <f t="shared" si="773"/>
        <v>508.16156854876573</v>
      </c>
      <c r="AF2011" s="12">
        <f t="shared" si="781"/>
        <v>6123723.3704496259</v>
      </c>
      <c r="AG2011" s="13"/>
      <c r="AH2011" s="13">
        <f>IF(AK2011&gt;0,SQRT(Sum_Sq($AI$2,V_rtHz($AH$2)/(1+1/$A2011),V_rtHz($AH$2*$A2011)/(1+$A2011),$AN$2*$AH$2/(1+1/$A2011),$AM$2*SQRT(Sum_Sq(AK2011,1/($X$2*AI$8*(1+AH$1017+AK2011/AJ2011))))/SQRT(Sum_Sq($X$2*AK2011*AI$8,1)),                   $AQ$2*SQRT(Sum_Sq($AH$2/(1+1/$A2011)+AK2011*( 1/(AH$1017+1+AK2011/AJ2011)-1)/(1+($X$2*AK2011*AI$8)^2), (AK2011^2*AI$8*$X$2+1/($X$2*AI$8*(AH$1017+1+AK2011/AJ2011           )))/(1+($X$2*AK2011*AI$8)^2))),           V_rtHz(AJ2011)/($X$2*AI$8*(AJ2011*AH$1017+AJ2011+AK2011)),V_rtHz(AK2011)*SQRT(Sum_Sq(AJ2011*AI$8*$X$2*AH$1017,1))/($X$2*AI$8*(AJ2011*AH$1017+AJ2011+AK2011))))/SQRT(Sum_Sq(1/(1+$A2011)+$AC$2/$I$2-1/(1+(1+AK2011/AJ2011)/AH$1017),$X$2/$I$2)),IF(AK2012&lt;0,"A",AH2012))</f>
        <v>6.7486505012582775E-5</v>
      </c>
      <c r="AI2011" s="13"/>
      <c r="AJ2011" s="13">
        <f t="shared" si="774"/>
        <v>508.14693884895291</v>
      </c>
      <c r="AK2011" s="12">
        <f t="shared" si="782"/>
        <v>19365471.132981848</v>
      </c>
      <c r="AM2011" s="13">
        <f>IF(AP2011&gt;0,SQRT(Sum_Sq($AI$2,V_rtHz($AH$2)/(1+1/$A2011),V_rtHz($AH$2*$A2011)/(1+$A2011),$AN$2*$AH$2/(1+1/$A2011),$AM$2*SQRT(Sum_Sq(AP2011,1/($X$2*AN$8*(1+AM$1017+AP2011/AO2011))))/SQRT(Sum_Sq($X$2*AP2011*AN$8,1)),                   $AQ$2*SQRT(Sum_Sq($AH$2/(1+1/$A2011)+AP2011*( 1/(AM$1017+1+AP2011/AO2011)-1)/(1+($X$2*AP2011*AN$8)^2), (AP2011^2*AN$8*$X$2+1/($X$2*AN$8*(AM$1017+1+AP2011/AO2011           )))/(1+($X$2*AP2011*AN$8)^2))),           V_rtHz(AO2011)/($X$2*AN$8*(AO2011*AM$1017+AO2011+AP2011)),V_rtHz(AP2011)*SQRT(Sum_Sq(AO2011*AN$8*$X$2*AM$1017,1))/($X$2*AN$8*(AO2011*AM$1017+AO2011+AP2011))))/SQRT(Sum_Sq(1/(1+$A2011)+$AC$2/$I$2-1/(1+(1+AP2011/AO2011)/AM$1017),$X$2/$I$2)),IF(AP2012&lt;0,"A",AM2012))</f>
        <v>1.1996896595751577E-4</v>
      </c>
      <c r="AO2011" s="13">
        <f t="shared" si="775"/>
        <v>508.14231279591615</v>
      </c>
      <c r="AP2011" s="12">
        <f t="shared" si="783"/>
        <v>61239554.253302597</v>
      </c>
      <c r="AR2011" s="13">
        <f t="shared" si="784"/>
        <v>31506.815879885431</v>
      </c>
      <c r="AS2011" s="13">
        <f t="shared" si="785"/>
        <v>0.34465664218175496</v>
      </c>
      <c r="AV2011" s="13"/>
      <c r="AW2011" s="13">
        <f t="shared" si="786"/>
        <v>9963.3300000000036</v>
      </c>
      <c r="AX2011" s="13">
        <f t="shared" si="787"/>
        <v>1.089899999999993</v>
      </c>
      <c r="AZ2011" s="13"/>
      <c r="BA2011" s="13"/>
      <c r="BB2011" s="13">
        <f t="shared" si="788"/>
        <v>3150.681587988543</v>
      </c>
      <c r="BC2011" s="13">
        <f t="shared" si="789"/>
        <v>3.4465664218174945</v>
      </c>
      <c r="BD2011" s="13"/>
      <c r="BE2011" s="13"/>
      <c r="BG2011" s="13">
        <f t="shared" si="790"/>
        <v>996.3330000000002</v>
      </c>
      <c r="BH2011" s="13">
        <f t="shared" si="791"/>
        <v>10.899000000000219</v>
      </c>
      <c r="BI2011" s="13"/>
      <c r="BL2011" s="13">
        <f t="shared" si="792"/>
        <v>315.06815879885437</v>
      </c>
      <c r="BM2011" s="13">
        <f t="shared" si="793"/>
        <v>34.465664218175327</v>
      </c>
      <c r="BP2011" s="13"/>
      <c r="BQ2011" s="13">
        <f t="shared" si="794"/>
        <v>99.633300000000006</v>
      </c>
      <c r="BR2011" s="13">
        <f t="shared" si="795"/>
        <v>108.99000000000142</v>
      </c>
      <c r="BT2011" s="13"/>
      <c r="BU2011" s="13"/>
      <c r="BV2011" s="13">
        <f t="shared" si="796"/>
        <v>31.50681587988543</v>
      </c>
      <c r="BW2011" s="13">
        <f t="shared" si="797"/>
        <v>344.65664218175368</v>
      </c>
      <c r="CA2011" s="13">
        <f t="shared" si="798"/>
        <v>9.9633299999999991</v>
      </c>
      <c r="CB2011" s="13">
        <f t="shared" si="799"/>
        <v>1089.900000000011</v>
      </c>
    </row>
    <row r="2012" spans="1:80" x14ac:dyDescent="0.3">
      <c r="A2012" s="13">
        <f t="shared" si="767"/>
        <v>9.7274722377696357</v>
      </c>
      <c r="C2012" s="13">
        <f>IF(F2012&gt;0,SQRT(Sum_Sq($AI$2,V_rtHz($AH$2)/(1+1/$A2012),V_rtHz($AH$2*$A2012)/(1+$A2012),$AN$2*$AH$2/(1+1/$A2012),$AM$2*SQRT(Sum_Sq(F2012,1/($X$2*D$8*(1+C$1017+F2012/E2012))))/SQRT(Sum_Sq($X$2*F2012*D$8,1)),                   $AQ$2*SQRT(Sum_Sq($AH$2/(1+1/$A2012)+F2012*( 1/(C$1017+1+F2012/E2012)-1)/(1+($X$2*F2012*D$8)^2), (F2012^2*D$8*$X$2+1/($X$2*D$8*(C$1017+1+F2012/E2012           )))/(1+($X$2*F2012*D$8)^2))),           V_rtHz(E2012)/($X$2*D$8*(E2012*C$1017+E2012+F2012)),V_rtHz(F2012)*SQRT(Sum_Sq(E2012*D$8*$X$2*C$1017,1))/($X$2*D$8*(E2012*C$1017+E2012+F2012))))/SQRT(Sum_Sq(1/(1+$A2012)+$AC$2/$I$2-1/(1+(1+F2012/E2012)/C$1017),$X$2/$I$2)),IF(F2013&lt;0,"A",C2013))</f>
        <v>6.7620691814494771E-6</v>
      </c>
      <c r="E2012" s="13">
        <f t="shared" si="768"/>
        <v>511.45568680931905</v>
      </c>
      <c r="F2012" s="12">
        <f t="shared" si="776"/>
        <v>19240.190556843358</v>
      </c>
      <c r="H2012" s="13">
        <f>IF(K2012&gt;0,SQRT(Sum_Sq($AI$2,V_rtHz($AH$2)/(1+1/$A2012),V_rtHz($AH$2*$A2012)/(1+$A2012),$AN$2*$AH$2/(1+1/$A2012),$AM$2*SQRT(Sum_Sq(K2012,1/($X$2*I$8*(1+H$1017+K2012/J2012))))/SQRT(Sum_Sq($X$2*K2012*I$8,1)),                   $AQ$2*SQRT(Sum_Sq($AH$2/(1+1/$A2012)+K2012*( 1/(H$1017+1+K2012/J2012)-1)/(1+($X$2*K2012*I$8)^2), (K2012^2*I$8*$X$2+1/($X$2*I$8*(H$1017+1+K2012/J2012           )))/(1+($X$2*K2012*I$8)^2))),           V_rtHz(J2012)/($X$2*I$8*(J2012*H$1017+J2012+K2012)),V_rtHz(K2012)*SQRT(Sum_Sq(J2012*I$8*$X$2*H$1017,1))/($X$2*I$8*(J2012*H$1017+J2012+K2012))))/SQRT(Sum_Sq(1/(1+$A2012)+$AC$2/$I$2-1/(1+(1+K2012/J2012)/H$1017),$X$2/$I$2)),IF(K2013&lt;0,"A",H2013))</f>
        <v>7.4196243512948581E-6</v>
      </c>
      <c r="J2012" s="13">
        <f t="shared" si="769"/>
        <v>506.80275318932411</v>
      </c>
      <c r="K2012" s="12">
        <f t="shared" si="777"/>
        <v>61401.420053531925</v>
      </c>
      <c r="M2012" s="13">
        <f>IF(P2012&gt;0,SQRT(Sum_Sq($AI$2,V_rtHz($AH$2)/(1+1/$A2012),V_rtHz($AH$2*$A2012)/(1+$A2012),$AN$2*$AH$2/(1+1/$A2012),$AM$2*SQRT(Sum_Sq(P2012,1/($X$2*N$8*(1+M$1017+P2012/O2012))))/SQRT(Sum_Sq($X$2*P2012*N$8,1)),                   $AQ$2*SQRT(Sum_Sq($AH$2/(1+1/$A2012)+P2012*( 1/(M$1017+1+P2012/O2012)-1)/(1+($X$2*P2012*N$8)^2), (P2012^2*N$8*$X$2+1/($X$2*N$8*(M$1017+1+P2012/O2012           )))/(1+($X$2*P2012*N$8)^2))),           V_rtHz(O2012)/($X$2*N$8*(O2012*M$1017+O2012+P2012)),V_rtHz(P2012)*SQRT(Sum_Sq(O2012*N$8*$X$2*M$1017,1))/($X$2*N$8*(O2012*M$1017+O2012+P2012))))/SQRT(Sum_Sq(1/(1+$A2012)+$AC$2/$I$2-1/(1+(1+P2012/O2012)/M$1017),$X$2/$I$2)),IF(P2013&lt;0,"A",M2013))</f>
        <v>9.304566264305863E-6</v>
      </c>
      <c r="O2012" s="13">
        <f t="shared" si="770"/>
        <v>505.35771670033586</v>
      </c>
      <c r="P2012" s="12">
        <f t="shared" si="778"/>
        <v>194723.55027731098</v>
      </c>
      <c r="R2012" s="13">
        <f>IF(U2012&gt;0,SQRT(Sum_Sq($AI$2,V_rtHz($AH$2)/(1+1/$A2012),V_rtHz($AH$2*$A2012)/(1+$A2012),$AN$2*$AH$2/(1+1/$A2012),$AM$2*SQRT(Sum_Sq(U2012,1/($X$2*S$8*(1+R$1017+U2012/T2012))))/SQRT(Sum_Sq($X$2*U2012*S$8,1)),                   $AQ$2*SQRT(Sum_Sq($AH$2/(1+1/$A2012)+U2012*( 1/(R$1017+1+U2012/T2012)-1)/(1+($X$2*U2012*S$8)^2), (U2012^2*S$8*$X$2+1/($X$2*S$8*(R$1017+1+U2012/T2012           )))/(1+($X$2*U2012*S$8)^2))),           V_rtHz(T2012)/($X$2*S$8*(T2012*R$1017+T2012+U2012)),V_rtHz(U2012)*SQRT(Sum_Sq(T2012*S$8*$X$2*R$1017,1))/($X$2*S$8*(T2012*R$1017+T2012+U2012))))/SQRT(Sum_Sq(1/(1+$A2012)+$AC$2/$I$2-1/(1+(1+U2012/T2012)/R$1017),$X$2/$I$2)),IF(U2013&lt;0,"A",R2013))</f>
        <v>1.3671032227912704E-5</v>
      </c>
      <c r="T2012" s="13">
        <f t="shared" si="771"/>
        <v>504.90333470457614</v>
      </c>
      <c r="U2012" s="12">
        <f t="shared" si="779"/>
        <v>616324.08807661838</v>
      </c>
      <c r="X2012" s="13">
        <f>IF(AA2012&gt;0,SQRT(Sum_Sq($AI$2,V_rtHz($AH$2)/(1+1/$A2012),V_rtHz($AH$2*$A2012)/(1+$A2012),$AN$2*$AH$2/(1+1/$A2012),$AM$2*SQRT(Sum_Sq(AA2012,1/($X$2*Y$8*(1+X$1017+AA2012/Z2012))))/SQRT(Sum_Sq($X$2*AA2012*Y$8,1)),                   $AQ$2*SQRT(Sum_Sq($AH$2/(1+1/$A2012)+AA2012*( 1/(X$1017+1+AA2012/Z2012)-1)/(1+($X$2*AA2012*Y$8)^2), (AA2012^2*Y$8*$X$2+1/($X$2*Y$8*(X$1017+1+AA2012/Z2012           )))/(1+($X$2*AA2012*Y$8)^2))),           V_rtHz(Z2012)/($X$2*Y$8*(Z2012*X$1017+Z2012+AA2012)),V_rtHz(AA2012)*SQRT(Sum_Sq(Z2012*Y$8*$X$2*X$1017,1))/($X$2*Y$8*(Z2012*X$1017+Z2012+AA2012))))/SQRT(Sum_Sq(1/(1+$A2012)+$AC$2/$I$2-1/(1+(1+AA2012/Z2012)/X$1017),$X$2/$I$2)),IF(AA2013&lt;0,"A",X2013))</f>
        <v>2.245905770776219E-5</v>
      </c>
      <c r="Z2012" s="13">
        <f t="shared" si="772"/>
        <v>504.75990262609849</v>
      </c>
      <c r="AA2012" s="12">
        <f t="shared" si="780"/>
        <v>1949541.7176355734</v>
      </c>
      <c r="AC2012" s="13">
        <f>IF(AF2012&gt;0,SQRT(Sum_Sq($AI$2,V_rtHz($AH$2)/(1+1/$A2012),V_rtHz($AH$2*$A2012)/(1+$A2012),$AN$2*$AH$2/(1+1/$A2012),$AM$2*SQRT(Sum_Sq(AF2012,1/($X$2*AD$8*(1+AC$1017+AF2012/AE2012))))/SQRT(Sum_Sq($X$2*AF2012*AD$8,1)),                   $AQ$2*SQRT(Sum_Sq($AH$2/(1+1/$A2012)+AF2012*( 1/(AC$1017+1+AF2012/AE2012)-1)/(1+($X$2*AF2012*AD$8)^2), (AF2012^2*AD$8*$X$2+1/($X$2*AD$8*(AC$1017+1+AF2012/AE2012           )))/(1+($X$2*AF2012*AD$8)^2))),           V_rtHz(AE2012)/($X$2*AD$8*(AE2012*AC$1017+AE2012+AF2012)),V_rtHz(AF2012)*SQRT(Sum_Sq(AE2012*AD$8*$X$2*AC$1017,1))/($X$2*AD$8*(AE2012*AC$1017+AE2012+AF2012))))/SQRT(Sum_Sq(1/(1+$A2012)+$AC$2/$I$2-1/(1+(1+AF2012/AE2012)/AC$1017),$X$2/$I$2)),IF(AF2013&lt;0,"A",AC2013))</f>
        <v>3.8848694647312529E-5</v>
      </c>
      <c r="AE2012" s="13">
        <f t="shared" si="773"/>
        <v>504.71457097816977</v>
      </c>
      <c r="AF2012" s="12">
        <f t="shared" si="781"/>
        <v>6165545.9386786986</v>
      </c>
      <c r="AG2012" s="13"/>
      <c r="AH2012" s="13">
        <f>IF(AK2012&gt;0,SQRT(Sum_Sq($AI$2,V_rtHz($AH$2)/(1+1/$A2012),V_rtHz($AH$2*$A2012)/(1+$A2012),$AN$2*$AH$2/(1+1/$A2012),$AM$2*SQRT(Sum_Sq(AK2012,1/($X$2*AI$8*(1+AH$1017+AK2012/AJ2012))))/SQRT(Sum_Sq($X$2*AK2012*AI$8,1)),                   $AQ$2*SQRT(Sum_Sq($AH$2/(1+1/$A2012)+AK2012*( 1/(AH$1017+1+AK2012/AJ2012)-1)/(1+($X$2*AK2012*AI$8)^2), (AK2012^2*AI$8*$X$2+1/($X$2*AI$8*(AH$1017+1+AK2012/AJ2012           )))/(1+($X$2*AK2012*AI$8)^2))),           V_rtHz(AJ2012)/($X$2*AI$8*(AJ2012*AH$1017+AJ2012+AK2012)),V_rtHz(AK2012)*SQRT(Sum_Sq(AJ2012*AI$8*$X$2*AH$1017,1))/($X$2*AI$8*(AJ2012*AH$1017+AJ2012+AK2012))))/SQRT(Sum_Sq(1/(1+$A2012)+$AC$2/$I$2-1/(1+(1+AK2012/AJ2012)/AH$1017),$X$2/$I$2)),IF(AK2013&lt;0,"A",AH2013))</f>
        <v>6.8509970723226699E-5</v>
      </c>
      <c r="AI2012" s="13"/>
      <c r="AJ2012" s="13">
        <f t="shared" si="774"/>
        <v>504.70023840647286</v>
      </c>
      <c r="AK2012" s="12">
        <f t="shared" si="782"/>
        <v>19497721.86885158</v>
      </c>
      <c r="AM2012" s="13">
        <f>IF(AP2012&gt;0,SQRT(Sum_Sq($AI$2,V_rtHz($AH$2)/(1+1/$A2012),V_rtHz($AH$2*$A2012)/(1+$A2012),$AN$2*$AH$2/(1+1/$A2012),$AM$2*SQRT(Sum_Sq(AP2012,1/($X$2*AN$8*(1+AM$1017+AP2012/AO2012))))/SQRT(Sum_Sq($X$2*AP2012*AN$8,1)),                   $AQ$2*SQRT(Sum_Sq($AH$2/(1+1/$A2012)+AP2012*( 1/(AM$1017+1+AP2012/AO2012)-1)/(1+($X$2*AP2012*AN$8)^2), (AP2012^2*AN$8*$X$2+1/($X$2*AN$8*(AM$1017+1+AP2012/AO2012           )))/(1+($X$2*AP2012*AN$8)^2))),           V_rtHz(AO2012)/($X$2*AN$8*(AO2012*AM$1017+AO2012+AP2012)),V_rtHz(AP2012)*SQRT(Sum_Sq(AO2012*AN$8*$X$2*AM$1017,1))/($X$2*AN$8*(AO2012*AM$1017+AO2012+AP2012))))/SQRT(Sum_Sq(1/(1+$A2012)+$AC$2/$I$2-1/(1+(1+AP2012/AO2012)/AM$1017),$X$2/$I$2)),IF(AP2013&lt;0,"A",AM2013))</f>
        <v>1.2178825200929251E-4</v>
      </c>
      <c r="AO2012" s="13">
        <f t="shared" si="775"/>
        <v>504.69570630469508</v>
      </c>
      <c r="AP2012" s="12">
        <f t="shared" si="783"/>
        <v>61657763.96377217</v>
      </c>
      <c r="AR2012" s="13">
        <f t="shared" si="784"/>
        <v>31506.815879885424</v>
      </c>
      <c r="AS2012" s="13">
        <f t="shared" si="785"/>
        <v>0.34465664218175718</v>
      </c>
      <c r="AV2012" s="13"/>
      <c r="AW2012" s="13">
        <f t="shared" si="786"/>
        <v>9963.3300000000036</v>
      </c>
      <c r="AX2012" s="13">
        <f t="shared" si="787"/>
        <v>1.089899999999993</v>
      </c>
      <c r="AZ2012" s="13"/>
      <c r="BA2012" s="13"/>
      <c r="BB2012" s="13">
        <f t="shared" si="788"/>
        <v>3150.681587988543</v>
      </c>
      <c r="BC2012" s="13">
        <f t="shared" si="789"/>
        <v>3.4465664218174945</v>
      </c>
      <c r="BD2012" s="13"/>
      <c r="BE2012" s="13"/>
      <c r="BG2012" s="13">
        <f t="shared" si="790"/>
        <v>996.3330000000002</v>
      </c>
      <c r="BH2012" s="13">
        <f t="shared" si="791"/>
        <v>10.89900000000015</v>
      </c>
      <c r="BI2012" s="13"/>
      <c r="BL2012" s="13">
        <f t="shared" si="792"/>
        <v>315.06815879885437</v>
      </c>
      <c r="BM2012" s="13">
        <f t="shared" si="793"/>
        <v>34.465664218175149</v>
      </c>
      <c r="BP2012" s="13"/>
      <c r="BQ2012" s="13">
        <f t="shared" si="794"/>
        <v>99.633300000000006</v>
      </c>
      <c r="BR2012" s="13">
        <f t="shared" si="795"/>
        <v>108.99000000000056</v>
      </c>
      <c r="BT2012" s="13"/>
      <c r="BU2012" s="13"/>
      <c r="BV2012" s="13">
        <f t="shared" si="796"/>
        <v>31.50681587988543</v>
      </c>
      <c r="BW2012" s="13">
        <f t="shared" si="797"/>
        <v>344.656642181758</v>
      </c>
      <c r="CA2012" s="13">
        <f t="shared" si="798"/>
        <v>9.9633299999999974</v>
      </c>
      <c r="CB2012" s="13">
        <f t="shared" si="799"/>
        <v>1089.900000000011</v>
      </c>
    </row>
    <row r="2013" spans="1:80" x14ac:dyDescent="0.3">
      <c r="A2013" s="13">
        <f t="shared" si="767"/>
        <v>9.8627948563120942</v>
      </c>
      <c r="C2013" s="13">
        <f>IF(F2013&gt;0,SQRT(Sum_Sq($AI$2,V_rtHz($AH$2)/(1+1/$A2013),V_rtHz($AH$2*$A2013)/(1+$A2013),$AN$2*$AH$2/(1+1/$A2013),$AM$2*SQRT(Sum_Sq(F2013,1/($X$2*D$8*(1+C$1017+F2013/E2013))))/SQRT(Sum_Sq($X$2*F2013*D$8,1)),                   $AQ$2*SQRT(Sum_Sq($AH$2/(1+1/$A2013)+F2013*( 1/(C$1017+1+F2013/E2013)-1)/(1+($X$2*F2013*D$8)^2), (F2013^2*D$8*$X$2+1/($X$2*D$8*(C$1017+1+F2013/E2013           )))/(1+($X$2*F2013*D$8)^2))),           V_rtHz(E2013)/($X$2*D$8*(E2013*C$1017+E2013+F2013)),V_rtHz(F2013)*SQRT(Sum_Sq(E2013*D$8*$X$2*C$1017,1))/($X$2*D$8*(E2013*C$1017+E2013+F2013))))/SQRT(Sum_Sq(1/(1+$A2013)+$AC$2/$I$2-1/(1+(1+F2013/E2013)/C$1017),$X$2/$I$2)),IF(F2014&lt;0,"A",C2014))</f>
        <v>6.8828636362909071E-6</v>
      </c>
      <c r="E2013" s="13">
        <f t="shared" si="768"/>
        <v>507.89297548444523</v>
      </c>
      <c r="F2013" s="12">
        <f t="shared" si="776"/>
        <v>19375.154512043195</v>
      </c>
      <c r="H2013" s="13">
        <f>IF(K2013&gt;0,SQRT(Sum_Sq($AI$2,V_rtHz($AH$2)/(1+1/$A2013),V_rtHz($AH$2*$A2013)/(1+$A2013),$AN$2*$AH$2/(1+1/$A2013),$AM$2*SQRT(Sum_Sq(K2013,1/($X$2*I$8*(1+H$1017+K2013/J2013))))/SQRT(Sum_Sq($X$2*K2013*I$8,1)),                   $AQ$2*SQRT(Sum_Sq($AH$2/(1+1/$A2013)+K2013*( 1/(H$1017+1+K2013/J2013)-1)/(1+($X$2*K2013*I$8)^2), (K2013^2*I$8*$X$2+1/($X$2*I$8*(H$1017+1+K2013/J2013           )))/(1+($X$2*K2013*I$8)^2))),           V_rtHz(J2013)/($X$2*I$8*(J2013*H$1017+J2013+K2013)),V_rtHz(K2013)*SQRT(Sum_Sq(J2013*I$8*$X$2*H$1017,1))/($X$2*I$8*(J2013*H$1017+J2013+K2013))))/SQRT(Sum_Sq(1/(1+$A2013)+$AC$2/$I$2-1/(1+(1+K2013/J2013)/H$1017),$X$2/$I$2)),IF(K2014&lt;0,"A",H2014))</f>
        <v>7.5491507018429929E-6</v>
      </c>
      <c r="J2013" s="13">
        <f t="shared" si="769"/>
        <v>503.33620038009991</v>
      </c>
      <c r="K2013" s="12">
        <f t="shared" si="777"/>
        <v>61824.300953050362</v>
      </c>
      <c r="M2013" s="13">
        <f>IF(P2013&gt;0,SQRT(Sum_Sq($AI$2,V_rtHz($AH$2)/(1+1/$A2013),V_rtHz($AH$2*$A2013)/(1+$A2013),$AN$2*$AH$2/(1+1/$A2013),$AM$2*SQRT(Sum_Sq(P2013,1/($X$2*N$8*(1+M$1017+P2013/O2013))))/SQRT(Sum_Sq($X$2*P2013*N$8,1)),                   $AQ$2*SQRT(Sum_Sq($AH$2/(1+1/$A2013)+P2013*( 1/(M$1017+1+P2013/O2013)-1)/(1+($X$2*P2013*N$8)^2), (P2013^2*N$8*$X$2+1/($X$2*N$8*(M$1017+1+P2013/O2013           )))/(1+($X$2*P2013*N$8)^2))),           V_rtHz(O2013)/($X$2*N$8*(O2013*M$1017+O2013+P2013)),V_rtHz(P2013)*SQRT(Sum_Sq(O2013*N$8*$X$2*M$1017,1))/($X$2*N$8*(O2013*M$1017+O2013+P2013))))/SQRT(Sum_Sq(1/(1+$A2013)+$AC$2/$I$2-1/(1+(1+P2013/O2013)/M$1017),$X$2/$I$2)),IF(P2014&lt;0,"A",M2014))</f>
        <v>9.4592663370174315E-6</v>
      </c>
      <c r="O2013" s="13">
        <f t="shared" si="770"/>
        <v>501.92067319111152</v>
      </c>
      <c r="P2013" s="12">
        <f t="shared" si="778"/>
        <v>196056.97476114155</v>
      </c>
      <c r="R2013" s="13">
        <f>IF(U2013&gt;0,SQRT(Sum_Sq($AI$2,V_rtHz($AH$2)/(1+1/$A2013),V_rtHz($AH$2*$A2013)/(1+$A2013),$AN$2*$AH$2/(1+1/$A2013),$AM$2*SQRT(Sum_Sq(U2013,1/($X$2*S$8*(1+R$1017+U2013/T2013))))/SQRT(Sum_Sq($X$2*U2013*S$8,1)),                   $AQ$2*SQRT(Sum_Sq($AH$2/(1+1/$A2013)+U2013*( 1/(R$1017+1+U2013/T2013)-1)/(1+($X$2*U2013*S$8)^2), (U2013^2*S$8*$X$2+1/($X$2*S$8*(R$1017+1+U2013/T2013           )))/(1+($X$2*U2013*S$8)^2))),           V_rtHz(T2013)/($X$2*S$8*(T2013*R$1017+T2013+U2013)),V_rtHz(U2013)*SQRT(Sum_Sq(T2013*S$8*$X$2*R$1017,1))/($X$2*S$8*(T2013*R$1017+T2013+U2013))))/SQRT(Sum_Sq(1/(1+$A2013)+$AC$2/$I$2-1/(1+(1+U2013/T2013)/R$1017),$X$2/$I$2)),IF(U2014&lt;0,"A",R2014))</f>
        <v>1.3887490106792543E-5</v>
      </c>
      <c r="T2013" s="13">
        <f t="shared" si="771"/>
        <v>501.47553565427944</v>
      </c>
      <c r="U2013" s="12">
        <f t="shared" si="779"/>
        <v>620536.92593924247</v>
      </c>
      <c r="X2013" s="13">
        <f>IF(AA2013&gt;0,SQRT(Sum_Sq($AI$2,V_rtHz($AH$2)/(1+1/$A2013),V_rtHz($AH$2*$A2013)/(1+$A2013),$AN$2*$AH$2/(1+1/$A2013),$AM$2*SQRT(Sum_Sq(AA2013,1/($X$2*Y$8*(1+X$1017+AA2013/Z2013))))/SQRT(Sum_Sq($X$2*AA2013*Y$8,1)),                   $AQ$2*SQRT(Sum_Sq($AH$2/(1+1/$A2013)+AA2013*( 1/(X$1017+1+AA2013/Z2013)-1)/(1+($X$2*AA2013*Y$8)^2), (AA2013^2*Y$8*$X$2+1/($X$2*Y$8*(X$1017+1+AA2013/Z2013           )))/(1+($X$2*AA2013*Y$8)^2))),           V_rtHz(Z2013)/($X$2*Y$8*(Z2013*X$1017+Z2013+AA2013)),V_rtHz(AA2013)*SQRT(Sum_Sq(Z2013*Y$8*$X$2*X$1017,1))/($X$2*Y$8*(Z2013*X$1017+Z2013+AA2013))))/SQRT(Sum_Sq(1/(1+$A2013)+$AC$2/$I$2-1/(1+(1+AA2013/Z2013)/X$1017),$X$2/$I$2)),IF(AA2014&lt;0,"A",X2014))</f>
        <v>2.2804955727700157E-5</v>
      </c>
      <c r="Z2013" s="13">
        <f t="shared" si="772"/>
        <v>501.33501829219142</v>
      </c>
      <c r="AA2013" s="12">
        <f t="shared" si="780"/>
        <v>1962860.0669297711</v>
      </c>
      <c r="AC2013" s="13">
        <f>IF(AF2013&gt;0,SQRT(Sum_Sq($AI$2,V_rtHz($AH$2)/(1+1/$A2013),V_rtHz($AH$2*$A2013)/(1+$A2013),$AN$2*$AH$2/(1+1/$A2013),$AM$2*SQRT(Sum_Sq(AF2013,1/($X$2*AD$8*(1+AC$1017+AF2013/AE2013))))/SQRT(Sum_Sq($X$2*AF2013*AD$8,1)),                   $AQ$2*SQRT(Sum_Sq($AH$2/(1+1/$A2013)+AF2013*( 1/(AC$1017+1+AF2013/AE2013)-1)/(1+($X$2*AF2013*AD$8)^2), (AF2013^2*AD$8*$X$2+1/($X$2*AD$8*(AC$1017+1+AF2013/AE2013           )))/(1+($X$2*AF2013*AD$8)^2))),           V_rtHz(AE2013)/($X$2*AD$8*(AE2013*AC$1017+AE2013+AF2013)),V_rtHz(AF2013)*SQRT(Sum_Sq(AE2013*AD$8*$X$2*AC$1017,1))/($X$2*AD$8*(AE2013*AC$1017+AE2013+AF2013))))/SQRT(Sum_Sq(1/(1+$A2013)+$AC$2/$I$2-1/(1+(1+AF2013/AE2013)/AC$1017),$X$2/$I$2)),IF(AF2014&lt;0,"A",AC2014))</f>
        <v>3.9440489160739626E-5</v>
      </c>
      <c r="AE2013" s="13">
        <f t="shared" si="773"/>
        <v>501.29060749726068</v>
      </c>
      <c r="AF2013" s="12">
        <f t="shared" si="781"/>
        <v>6207658.4455124084</v>
      </c>
      <c r="AG2013" s="13"/>
      <c r="AH2013" s="13">
        <f>IF(AK2013&gt;0,SQRT(Sum_Sq($AI$2,V_rtHz($AH$2)/(1+1/$A2013),V_rtHz($AH$2*$A2013)/(1+$A2013),$AN$2*$AH$2/(1+1/$A2013),$AM$2*SQRT(Sum_Sq(AK2013,1/($X$2*AI$8*(1+AH$1017+AK2013/AJ2013))))/SQRT(Sum_Sq($X$2*AK2013*AI$8,1)),                   $AQ$2*SQRT(Sum_Sq($AH$2/(1+1/$A2013)+AK2013*( 1/(AH$1017+1+AK2013/AJ2013)-1)/(1+($X$2*AK2013*AI$8)^2), (AK2013^2*AI$8*$X$2+1/($X$2*AI$8*(AH$1017+1+AK2013/AJ2013           )))/(1+($X$2*AK2013*AI$8)^2))),           V_rtHz(AJ2013)/($X$2*AI$8*(AJ2013*AH$1017+AJ2013+AK2013)),V_rtHz(AK2013)*SQRT(Sum_Sq(AJ2013*AI$8*$X$2*AH$1017,1))/($X$2*AI$8*(AJ2013*AH$1017+AJ2013+AK2013))))/SQRT(Sum_Sq(1/(1+$A2013)+$AC$2/$I$2-1/(1+(1+AK2013/AJ2013)/AH$1017),$X$2/$I$2)),IF(AK2014&lt;0,"A",AH2014))</f>
        <v>6.955003232246153E-5</v>
      </c>
      <c r="AI2013" s="13"/>
      <c r="AJ2013" s="13">
        <f t="shared" si="774"/>
        <v>501.27656603880558</v>
      </c>
      <c r="AK2013" s="12">
        <f t="shared" si="782"/>
        <v>19630889.497496884</v>
      </c>
      <c r="AM2013" s="13">
        <f>IF(AP2013&gt;0,SQRT(Sum_Sq($AI$2,V_rtHz($AH$2)/(1+1/$A2013),V_rtHz($AH$2*$A2013)/(1+$A2013),$AN$2*$AH$2/(1+1/$A2013),$AM$2*SQRT(Sum_Sq(AP2013,1/($X$2*AN$8*(1+AM$1017+AP2013/AO2013))))/SQRT(Sum_Sq($X$2*AP2013*AN$8,1)),                   $AQ$2*SQRT(Sum_Sq($AH$2/(1+1/$A2013)+AP2013*( 1/(AM$1017+1+AP2013/AO2013)-1)/(1+($X$2*AP2013*AN$8)^2), (AP2013^2*AN$8*$X$2+1/($X$2*AN$8*(AM$1017+1+AP2013/AO2013           )))/(1+($X$2*AP2013*AN$8)^2))),           V_rtHz(AO2013)/($X$2*AN$8*(AO2013*AM$1017+AO2013+AP2013)),V_rtHz(AP2013)*SQRT(Sum_Sq(AO2013*AN$8*$X$2*AM$1017,1))/($X$2*AN$8*(AO2013*AM$1017+AO2013+AP2013))))/SQRT(Sum_Sq(1/(1+$A2013)+$AC$2/$I$2-1/(1+(1+AP2013/AO2013)/AM$1017),$X$2/$I$2)),IF(AP2014&lt;0,"A",AM2014))</f>
        <v>1.2363703509669409E-4</v>
      </c>
      <c r="AO2013" s="13">
        <f t="shared" si="775"/>
        <v>501.2721259865159</v>
      </c>
      <c r="AP2013" s="12">
        <f t="shared" si="783"/>
        <v>62078873.170181505</v>
      </c>
      <c r="AR2013" s="13">
        <f t="shared" si="784"/>
        <v>31506.815879885431</v>
      </c>
      <c r="AS2013" s="13">
        <f t="shared" si="785"/>
        <v>0.3446566421817594</v>
      </c>
      <c r="AV2013" s="13"/>
      <c r="AW2013" s="13">
        <f t="shared" si="786"/>
        <v>9963.3300000000036</v>
      </c>
      <c r="AX2013" s="13">
        <f t="shared" si="787"/>
        <v>1.0899000000000041</v>
      </c>
      <c r="AZ2013" s="13"/>
      <c r="BA2013" s="13"/>
      <c r="BB2013" s="13">
        <f t="shared" si="788"/>
        <v>3150.681587988543</v>
      </c>
      <c r="BC2013" s="13">
        <f t="shared" si="789"/>
        <v>3.4465664218174945</v>
      </c>
      <c r="BD2013" s="13"/>
      <c r="BE2013" s="13"/>
      <c r="BG2013" s="13">
        <f t="shared" si="790"/>
        <v>996.3330000000002</v>
      </c>
      <c r="BH2013" s="13">
        <f t="shared" si="791"/>
        <v>10.89900000000015</v>
      </c>
      <c r="BI2013" s="13"/>
      <c r="BL2013" s="13">
        <f t="shared" si="792"/>
        <v>315.06815879885437</v>
      </c>
      <c r="BM2013" s="13">
        <f t="shared" si="793"/>
        <v>34.465664218175149</v>
      </c>
      <c r="BP2013" s="13"/>
      <c r="BQ2013" s="13">
        <f t="shared" si="794"/>
        <v>99.633300000000006</v>
      </c>
      <c r="BR2013" s="13">
        <f t="shared" si="795"/>
        <v>108.99000000000142</v>
      </c>
      <c r="BT2013" s="13"/>
      <c r="BU2013" s="13"/>
      <c r="BV2013" s="13">
        <f t="shared" si="796"/>
        <v>31.50681587988543</v>
      </c>
      <c r="BW2013" s="13">
        <f t="shared" si="797"/>
        <v>344.65664218175584</v>
      </c>
      <c r="CA2013" s="13">
        <f t="shared" si="798"/>
        <v>9.9633299999999991</v>
      </c>
      <c r="CB2013" s="13">
        <f t="shared" si="799"/>
        <v>1089.900000000011</v>
      </c>
    </row>
    <row r="2014" spans="1:80" x14ac:dyDescent="0.3">
      <c r="A2014" s="13">
        <f t="shared" si="767"/>
        <v>9.9999999999999964</v>
      </c>
      <c r="C2014" s="13">
        <f>IF(F2014&gt;0,SQRT(Sum_Sq($AI$2,V_rtHz($AH$2)/(1+1/$A2014),V_rtHz($AH$2*$A2014)/(1+$A2014),$AN$2*$AH$2/(1+1/$A2014),$AM$2*SQRT(Sum_Sq(F2014,1/($X$2*D$8*(1+C$1017+F2014/E2014))))/SQRT(Sum_Sq($X$2*F2014*D$8,1)),                   $AQ$2*SQRT(Sum_Sq($AH$2/(1+1/$A2014)+F2014*( 1/(C$1017+1+F2014/E2014)-1)/(1+($X$2*F2014*D$8)^2), (F2014^2*D$8*$X$2+1/($X$2*D$8*(C$1017+1+F2014/E2014           )))/(1+($X$2*F2014*D$8)^2))),           V_rtHz(E2014)/($X$2*D$8*(E2014*C$1017+E2014+F2014)),V_rtHz(F2014)*SQRT(Sum_Sq(E2014*D$8*$X$2*C$1017,1))/($X$2*D$8*(E2014*C$1017+E2014+F2014))))/SQRT(Sum_Sq(1/(1+$A2014)+$AC$2/$I$2-1/(1+(1+F2014/E2014)/C$1017),$X$2/$I$2)),IF(F2015&lt;0,"A",C2015))</f>
        <v>7.0059670285145062E-6</v>
      </c>
      <c r="E2014" s="13">
        <f t="shared" si="768"/>
        <v>504.35602074510564</v>
      </c>
      <c r="F2014" s="12">
        <f t="shared" si="776"/>
        <v>19511.028858255158</v>
      </c>
      <c r="H2014" s="13">
        <f>IF(K2014&gt;0,SQRT(Sum_Sq($AI$2,V_rtHz($AH$2)/(1+1/$A2014),V_rtHz($AH$2*$A2014)/(1+$A2014),$AN$2*$AH$2/(1+1/$A2014),$AM$2*SQRT(Sum_Sq(K2014,1/($X$2*I$8*(1+H$1017+K2014/J2014))))/SQRT(Sum_Sq($X$2*K2014*I$8,1)),                   $AQ$2*SQRT(Sum_Sq($AH$2/(1+1/$A2014)+K2014*( 1/(H$1017+1+K2014/J2014)-1)/(1+($X$2*K2014*I$8)^2), (K2014^2*I$8*$X$2+1/($X$2*I$8*(H$1017+1+K2014/J2014           )))/(1+($X$2*K2014*I$8)^2))),           V_rtHz(J2014)/($X$2*I$8*(J2014*H$1017+J2014+K2014)),V_rtHz(K2014)*SQRT(Sum_Sq(J2014*I$8*$X$2*H$1017,1))/($X$2*I$8*(J2014*H$1017+J2014+K2014))))/SQRT(Sum_Sq(1/(1+$A2014)+$AC$2/$I$2-1/(1+(1+K2014/J2014)/H$1017),$X$2/$I$2)),IF(K2015&lt;0,"A",H2015))</f>
        <v>7.6811036037020045E-6</v>
      </c>
      <c r="J2014" s="13">
        <f t="shared" si="769"/>
        <v>499.89340066928224</v>
      </c>
      <c r="K2014" s="12">
        <f t="shared" si="777"/>
        <v>62250.089101398968</v>
      </c>
      <c r="M2014" s="13">
        <f>IF(P2014&gt;0,SQRT(Sum_Sq($AI$2,V_rtHz($AH$2)/(1+1/$A2014),V_rtHz($AH$2*$A2014)/(1+$A2014),$AN$2*$AH$2/(1+1/$A2014),$AM$2*SQRT(Sum_Sq(P2014,1/($X$2*N$8*(1+M$1017+P2014/O2014))))/SQRT(Sum_Sq($X$2*P2014*N$8,1)),                   $AQ$2*SQRT(Sum_Sq($AH$2/(1+1/$A2014)+P2014*( 1/(M$1017+1+P2014/O2014)-1)/(1+($X$2*P2014*N$8)^2), (P2014^2*N$8*$X$2+1/($X$2*N$8*(M$1017+1+P2014/O2014           )))/(1+($X$2*P2014*N$8)^2))),           V_rtHz(O2014)/($X$2*N$8*(O2014*M$1017+O2014+P2014)),V_rtHz(P2014)*SQRT(Sum_Sq(O2014*N$8*$X$2*M$1017,1))/($X$2*N$8*(O2014*M$1017+O2014+P2014))))/SQRT(Sum_Sq(1/(1+$A2014)+$AC$2/$I$2-1/(1+(1+P2014/O2014)/M$1017),$X$2/$I$2)),IF(P2015&lt;0,"A",M2015))</f>
        <v>9.6167433176155322E-6</v>
      </c>
      <c r="O2014" s="13">
        <f t="shared" si="770"/>
        <v>498.50677997450134</v>
      </c>
      <c r="P2014" s="12">
        <f t="shared" si="778"/>
        <v>197399.61964200033</v>
      </c>
      <c r="R2014" s="13">
        <f>IF(U2014&gt;0,SQRT(Sum_Sq($AI$2,V_rtHz($AH$2)/(1+1/$A2014),V_rtHz($AH$2*$A2014)/(1+$A2014),$AN$2*$AH$2/(1+1/$A2014),$AM$2*SQRT(Sum_Sq(U2014,1/($X$2*S$8*(1+R$1017+U2014/T2014))))/SQRT(Sum_Sq($X$2*U2014*S$8,1)),                   $AQ$2*SQRT(Sum_Sq($AH$2/(1+1/$A2014)+U2014*( 1/(R$1017+1+U2014/T2014)-1)/(1+($X$2*U2014*S$8)^2), (U2014^2*S$8*$X$2+1/($X$2*S$8*(R$1017+1+U2014/T2014           )))/(1+($X$2*U2014*S$8)^2))),           V_rtHz(T2014)/($X$2*S$8*(T2014*R$1017+T2014+U2014)),V_rtHz(U2014)*SQRT(Sum_Sq(T2014*S$8*$X$2*R$1017,1))/($X$2*S$8*(T2014*R$1017+T2014+U2014))))/SQRT(Sum_Sq(1/(1+$A2014)+$AC$2/$I$2-1/(1+(1+U2014/T2014)/R$1017),$X$2/$I$2)),IF(U2015&lt;0,"A",R2015))</f>
        <v>1.4107640057303557E-5</v>
      </c>
      <c r="T2014" s="13">
        <f t="shared" si="771"/>
        <v>498.0706992213984</v>
      </c>
      <c r="U2014" s="12">
        <f t="shared" si="779"/>
        <v>624778.94767769997</v>
      </c>
      <c r="X2014" s="13">
        <f>IF(AA2014&gt;0,SQRT(Sum_Sq($AI$2,V_rtHz($AH$2)/(1+1/$A2014),V_rtHz($AH$2*$A2014)/(1+$A2014),$AN$2*$AH$2/(1+1/$A2014),$AM$2*SQRT(Sum_Sq(AA2014,1/($X$2*Y$8*(1+X$1017+AA2014/Z2014))))/SQRT(Sum_Sq($X$2*AA2014*Y$8,1)),                   $AQ$2*SQRT(Sum_Sq($AH$2/(1+1/$A2014)+AA2014*( 1/(X$1017+1+AA2014/Z2014)-1)/(1+($X$2*AA2014*Y$8)^2), (AA2014^2*Y$8*$X$2+1/($X$2*Y$8*(X$1017+1+AA2014/Z2014           )))/(1+($X$2*AA2014*Y$8)^2))),           V_rtHz(Z2014)/($X$2*Y$8*(Z2014*X$1017+Z2014+AA2014)),V_rtHz(AA2014)*SQRT(Sum_Sq(Z2014*Y$8*$X$2*X$1017,1))/($X$2*Y$8*(Z2014*X$1017+Z2014+AA2014))))/SQRT(Sum_Sq(1/(1+$A2014)+$AC$2/$I$2-1/(1+(1+AA2014/Z2014)/X$1017),$X$2/$I$2)),IF(AA2015&lt;0,"A",X2015))</f>
        <v>2.3156560374673008E-5</v>
      </c>
      <c r="Z2014" s="13">
        <f t="shared" si="772"/>
        <v>497.93303751861293</v>
      </c>
      <c r="AA2014" s="12">
        <f t="shared" si="780"/>
        <v>1976270.730022538</v>
      </c>
      <c r="AC2014" s="13">
        <f>IF(AF2014&gt;0,SQRT(Sum_Sq($AI$2,V_rtHz($AH$2)/(1+1/$A2014),V_rtHz($AH$2*$A2014)/(1+$A2014),$AN$2*$AH$2/(1+1/$A2014),$AM$2*SQRT(Sum_Sq(AF2014,1/($X$2*AD$8*(1+AC$1017+AF2014/AE2014))))/SQRT(Sum_Sq($X$2*AF2014*AD$8,1)),                   $AQ$2*SQRT(Sum_Sq($AH$2/(1+1/$A2014)+AF2014*( 1/(AC$1017+1+AF2014/AE2014)-1)/(1+($X$2*AF2014*AD$8)^2), (AF2014^2*AD$8*$X$2+1/($X$2*AD$8*(AC$1017+1+AF2014/AE2014           )))/(1+($X$2*AF2014*AD$8)^2))),           V_rtHz(AE2014)/($X$2*AD$8*(AE2014*AC$1017+AE2014+AF2014)),V_rtHz(AF2014)*SQRT(Sum_Sq(AE2014*AD$8*$X$2*AC$1017,1))/($X$2*AD$8*(AE2014*AC$1017+AE2014+AF2014))))/SQRT(Sum_Sq(1/(1+$A2014)+$AC$2/$I$2-1/(1+(1+AF2014/AE2014)/AC$1017),$X$2/$I$2)),IF(AF2015&lt;0,"A",AC2015))</f>
        <v>4.0041909599342121E-5</v>
      </c>
      <c r="AE2014" s="13">
        <f t="shared" si="773"/>
        <v>497.88952893017108</v>
      </c>
      <c r="AF2014" s="12">
        <f t="shared" si="781"/>
        <v>6250062.9004448317</v>
      </c>
      <c r="AG2014" s="13"/>
      <c r="AH2014" s="13">
        <f>IF(AK2014&gt;0,SQRT(Sum_Sq($AI$2,V_rtHz($AH$2)/(1+1/$A2014),V_rtHz($AH$2*$A2014)/(1+$A2014),$AN$2*$AH$2/(1+1/$A2014),$AM$2*SQRT(Sum_Sq(AK2014,1/($X$2*AI$8*(1+AH$1017+AK2014/AJ2014))))/SQRT(Sum_Sq($X$2*AK2014*AI$8,1)),                   $AQ$2*SQRT(Sum_Sq($AH$2/(1+1/$A2014)+AK2014*( 1/(AH$1017+1+AK2014/AJ2014)-1)/(1+($X$2*AK2014*AI$8)^2), (AK2014^2*AI$8*$X$2+1/($X$2*AI$8*(AH$1017+1+AK2014/AJ2014           )))/(1+($X$2*AK2014*AI$8)^2))),           V_rtHz(AJ2014)/($X$2*AI$8*(AJ2014*AH$1017+AJ2014+AK2014)),V_rtHz(AK2014)*SQRT(Sum_Sq(AJ2014*AI$8*$X$2*AH$1017,1))/($X$2*AI$8*(AJ2014*AH$1017+AJ2014+AK2014))))/SQRT(Sum_Sq(1/(1+$A2014)+$AC$2/$I$2-1/(1+(1+AK2014/AJ2014)/AH$1017),$X$2/$I$2)),IF(AK2015&lt;0,"A",AH2015))</f>
        <v>7.0606934111979317E-5</v>
      </c>
      <c r="AI2014" s="13"/>
      <c r="AJ2014" s="13">
        <f t="shared" si="774"/>
        <v>497.87577269130838</v>
      </c>
      <c r="AK2014" s="12">
        <f t="shared" si="782"/>
        <v>19764980.373314481</v>
      </c>
      <c r="AM2014" s="13">
        <f>IF(AP2014&gt;0,SQRT(Sum_Sq($AI$2,V_rtHz($AH$2)/(1+1/$A2014),V_rtHz($AH$2*$A2014)/(1+$A2014),$AN$2*$AH$2/(1+1/$A2014),$AM$2*SQRT(Sum_Sq(AP2014,1/($X$2*AN$8*(1+AM$1017+AP2014/AO2014))))/SQRT(Sum_Sq($X$2*AP2014*AN$8,1)),                   $AQ$2*SQRT(Sum_Sq($AH$2/(1+1/$A2014)+AP2014*( 1/(AM$1017+1+AP2014/AO2014)-1)/(1+($X$2*AP2014*AN$8)^2), (AP2014^2*AN$8*$X$2+1/($X$2*AN$8*(AM$1017+1+AP2014/AO2014           )))/(1+($X$2*AP2014*AN$8)^2))),           V_rtHz(AO2014)/($X$2*AN$8*(AO2014*AM$1017+AO2014+AP2014)),V_rtHz(AP2014)*SQRT(Sum_Sq(AO2014*AN$8*$X$2*AM$1017,1))/($X$2*AN$8*(AO2014*AM$1017+AO2014+AP2014))))/SQRT(Sum_Sq(1/(1+$A2014)+$AC$2/$I$2-1/(1+(1+AP2014/AO2014)/AM$1017),$X$2/$I$2)),IF(AP2015&lt;0,"A",AM2015))</f>
        <v>1.2551574934048401E-4</v>
      </c>
      <c r="AO2014" s="13">
        <f t="shared" si="775"/>
        <v>497.87142282506068</v>
      </c>
      <c r="AP2014" s="12">
        <f t="shared" si="783"/>
        <v>62502901.966715977</v>
      </c>
      <c r="AR2014" s="13">
        <f t="shared" si="784"/>
        <v>31506.815879885424</v>
      </c>
      <c r="AS2014" s="13">
        <f t="shared" si="785"/>
        <v>0.34465664218175496</v>
      </c>
      <c r="AV2014" s="13"/>
      <c r="AW2014" s="13">
        <f t="shared" si="786"/>
        <v>9963.3300000000036</v>
      </c>
      <c r="AX2014" s="13">
        <f t="shared" si="787"/>
        <v>1.0898999999999985</v>
      </c>
      <c r="AZ2014" s="13"/>
      <c r="BA2014" s="13"/>
      <c r="BB2014" s="13">
        <f t="shared" si="788"/>
        <v>3150.681587988543</v>
      </c>
      <c r="BC2014" s="13">
        <f t="shared" si="789"/>
        <v>3.4465664218174945</v>
      </c>
      <c r="BD2014" s="13"/>
      <c r="BE2014" s="13"/>
      <c r="BG2014" s="13">
        <f t="shared" si="790"/>
        <v>996.3330000000002</v>
      </c>
      <c r="BH2014" s="13">
        <f t="shared" si="791"/>
        <v>10.89900000000015</v>
      </c>
      <c r="BI2014" s="13"/>
      <c r="BL2014" s="13">
        <f t="shared" si="792"/>
        <v>315.06815879885437</v>
      </c>
      <c r="BM2014" s="13">
        <f t="shared" si="793"/>
        <v>34.465664218175498</v>
      </c>
      <c r="BP2014" s="13"/>
      <c r="BQ2014" s="13">
        <f t="shared" si="794"/>
        <v>99.633300000000006</v>
      </c>
      <c r="BR2014" s="13">
        <f t="shared" si="795"/>
        <v>108.99000000000056</v>
      </c>
      <c r="BT2014" s="13"/>
      <c r="BU2014" s="13"/>
      <c r="BV2014" s="13">
        <f t="shared" si="796"/>
        <v>31.50681587988543</v>
      </c>
      <c r="BW2014" s="13">
        <f t="shared" si="797"/>
        <v>344.656642181758</v>
      </c>
      <c r="CA2014" s="13">
        <f t="shared" si="798"/>
        <v>9.9633299999999974</v>
      </c>
      <c r="CB2014" s="13">
        <f t="shared" si="799"/>
        <v>1089.9000000000165</v>
      </c>
    </row>
    <row r="2015" spans="1:80" x14ac:dyDescent="0.3">
      <c r="A2015" s="13">
        <f t="shared" si="767"/>
        <v>10.139113857366796</v>
      </c>
      <c r="C2015" s="13">
        <f>IF(F2015&gt;0,SQRT(Sum_Sq($AI$2,V_rtHz($AH$2)/(1+1/$A2015),V_rtHz($AH$2*$A2015)/(1+$A2015),$AN$2*$AH$2/(1+1/$A2015),$AM$2*SQRT(Sum_Sq(F2015,1/($X$2*D$8*(1+C$1017+F2015/E2015))))/SQRT(Sum_Sq($X$2*F2015*D$8,1)),                   $AQ$2*SQRT(Sum_Sq($AH$2/(1+1/$A2015)+F2015*( 1/(C$1017+1+F2015/E2015)-1)/(1+($X$2*F2015*D$8)^2), (F2015^2*D$8*$X$2+1/($X$2*D$8*(C$1017+1+F2015/E2015           )))/(1+($X$2*F2015*D$8)^2))),           V_rtHz(E2015)/($X$2*D$8*(E2015*C$1017+E2015+F2015)),V_rtHz(F2015)*SQRT(Sum_Sq(E2015*D$8*$X$2*C$1017,1))/($X$2*D$8*(E2015*C$1017+E2015+F2015))))/SQRT(Sum_Sq(1/(1+$A2015)+$AC$2/$I$2-1/(1+(1+F2015/E2015)/C$1017),$X$2/$I$2)),IF(F2016&lt;0,"A",C2016))</f>
        <v>7.1314214046889734E-6</v>
      </c>
      <c r="E2015" s="13">
        <f t="shared" si="768"/>
        <v>500.84461426880569</v>
      </c>
      <c r="F2015" s="12">
        <f t="shared" si="776"/>
        <v>19647.820092782404</v>
      </c>
      <c r="H2015" s="13">
        <f>IF(K2015&gt;0,SQRT(Sum_Sq($AI$2,V_rtHz($AH$2)/(1+1/$A2015),V_rtHz($AH$2*$A2015)/(1+$A2015),$AN$2*$AH$2/(1+1/$A2015),$AM$2*SQRT(Sum_Sq(K2015,1/($X$2*I$8*(1+H$1017+K2015/J2015))))/SQRT(Sum_Sq($X$2*K2015*I$8,1)),                   $AQ$2*SQRT(Sum_Sq($AH$2/(1+1/$A2015)+K2015*( 1/(H$1017+1+K2015/J2015)-1)/(1+($X$2*K2015*I$8)^2), (K2015^2*I$8*$X$2+1/($X$2*I$8*(H$1017+1+K2015/J2015           )))/(1+($X$2*K2015*I$8)^2))),           V_rtHz(J2015)/($X$2*I$8*(J2015*H$1017+J2015+K2015)),V_rtHz(K2015)*SQRT(Sum_Sq(J2015*I$8*$X$2*H$1017,1))/($X$2*I$8*(J2015*H$1017+J2015+K2015))))/SQRT(Sum_Sq(1/(1+$A2015)+$AC$2/$I$2-1/(1+(1+K2015/J2015)/H$1017),$X$2/$I$2)),IF(K2016&lt;0,"A",H2016))</f>
        <v>7.8155264188151471E-6</v>
      </c>
      <c r="J2015" s="13">
        <f t="shared" si="769"/>
        <v>496.47418808018915</v>
      </c>
      <c r="K2015" s="12">
        <f t="shared" si="777"/>
        <v>62678.804820036275</v>
      </c>
      <c r="M2015" s="13">
        <f>IF(P2015&gt;0,SQRT(Sum_Sq($AI$2,V_rtHz($AH$2)/(1+1/$A2015),V_rtHz($AH$2*$A2015)/(1+$A2015),$AN$2*$AH$2/(1+1/$A2015),$AM$2*SQRT(Sum_Sq(P2015,1/($X$2*N$8*(1+M$1017+P2015/O2015))))/SQRT(Sum_Sq($X$2*P2015*N$8,1)),                   $AQ$2*SQRT(Sum_Sq($AH$2/(1+1/$A2015)+P2015*( 1/(M$1017+1+P2015/O2015)-1)/(1+($X$2*P2015*N$8)^2), (P2015^2*N$8*$X$2+1/($X$2*N$8*(M$1017+1+P2015/O2015           )))/(1+($X$2*P2015*N$8)^2))),           V_rtHz(O2015)/($X$2*N$8*(O2015*M$1017+O2015+P2015)),V_rtHz(P2015)*SQRT(Sum_Sq(O2015*N$8*$X$2*M$1017,1))/($X$2*N$8*(O2015*M$1017+O2015+P2015))))/SQRT(Sum_Sq(1/(1+$A2015)+$AC$2/$I$2-1/(1+(1+P2015/O2015)/M$1017),$X$2/$I$2)),IF(P2016&lt;0,"A",M2016))</f>
        <v>9.7770445390267887E-6</v>
      </c>
      <c r="O2015" s="13">
        <f t="shared" si="770"/>
        <v>495.11588340724103</v>
      </c>
      <c r="P2015" s="12">
        <f t="shared" si="778"/>
        <v>198751.54898835093</v>
      </c>
      <c r="R2015" s="13">
        <f>IF(U2015&gt;0,SQRT(Sum_Sq($AI$2,V_rtHz($AH$2)/(1+1/$A2015),V_rtHz($AH$2*$A2015)/(1+$A2015),$AN$2*$AH$2/(1+1/$A2015),$AM$2*SQRT(Sum_Sq(U2015,1/($X$2*S$8*(1+R$1017+U2015/T2015))))/SQRT(Sum_Sq($X$2*U2015*S$8,1)),                   $AQ$2*SQRT(Sum_Sq($AH$2/(1+1/$A2015)+U2015*( 1/(R$1017+1+U2015/T2015)-1)/(1+($X$2*U2015*S$8)^2), (U2015^2*S$8*$X$2+1/($X$2*S$8*(R$1017+1+U2015/T2015           )))/(1+($X$2*U2015*S$8)^2))),           V_rtHz(T2015)/($X$2*S$8*(T2015*R$1017+T2015+U2015)),V_rtHz(U2015)*SQRT(Sum_Sq(T2015*S$8*$X$2*R$1017,1))/($X$2*S$8*(T2015*R$1017+T2015+U2015))))/SQRT(Sum_Sq(1/(1+$A2015)+$AC$2/$I$2-1/(1+(1+U2015/T2015)/R$1017),$X$2/$I$2)),IF(U2016&lt;0,"A",R2016))</f>
        <v>1.4331540869167457E-5</v>
      </c>
      <c r="T2015" s="13">
        <f t="shared" si="771"/>
        <v>494.68867556310022</v>
      </c>
      <c r="U2015" s="12">
        <f t="shared" si="779"/>
        <v>629050.35570992832</v>
      </c>
      <c r="X2015" s="13">
        <f>IF(AA2015&gt;0,SQRT(Sum_Sq($AI$2,V_rtHz($AH$2)/(1+1/$A2015),V_rtHz($AH$2*$A2015)/(1+$A2015),$AN$2*$AH$2/(1+1/$A2015),$AM$2*SQRT(Sum_Sq(AA2015,1/($X$2*Y$8*(1+X$1017+AA2015/Z2015))))/SQRT(Sum_Sq($X$2*AA2015*Y$8,1)),                   $AQ$2*SQRT(Sum_Sq($AH$2/(1+1/$A2015)+AA2015*( 1/(X$1017+1+AA2015/Z2015)-1)/(1+($X$2*AA2015*Y$8)^2), (AA2015^2*Y$8*$X$2+1/($X$2*Y$8*(X$1017+1+AA2015/Z2015           )))/(1+($X$2*AA2015*Y$8)^2))),           V_rtHz(Z2015)/($X$2*Y$8*(Z2015*X$1017+Z2015+AA2015)),V_rtHz(AA2015)*SQRT(Sum_Sq(Z2015*Y$8*$X$2*X$1017,1))/($X$2*Y$8*(Z2015*X$1017+Z2015+AA2015))))/SQRT(Sum_Sq(1/(1+$A2015)+$AC$2/$I$2-1/(1+(1+AA2015/Z2015)/X$1017),$X$2/$I$2)),IF(AA2016&lt;0,"A",X2016))</f>
        <v>2.3513957889591265E-5</v>
      </c>
      <c r="Z2015" s="13">
        <f t="shared" si="772"/>
        <v>494.55381165453929</v>
      </c>
      <c r="AA2015" s="12">
        <f t="shared" si="780"/>
        <v>1989774.3468341473</v>
      </c>
      <c r="AC2015" s="13">
        <f>IF(AF2015&gt;0,SQRT(Sum_Sq($AI$2,V_rtHz($AH$2)/(1+1/$A2015),V_rtHz($AH$2*$A2015)/(1+$A2015),$AN$2*$AH$2/(1+1/$A2015),$AM$2*SQRT(Sum_Sq(AF2015,1/($X$2*AD$8*(1+AC$1017+AF2015/AE2015))))/SQRT(Sum_Sq($X$2*AF2015*AD$8,1)),                   $AQ$2*SQRT(Sum_Sq($AH$2/(1+1/$A2015)+AF2015*( 1/(AC$1017+1+AF2015/AE2015)-1)/(1+($X$2*AF2015*AD$8)^2), (AF2015^2*AD$8*$X$2+1/($X$2*AD$8*(AC$1017+1+AF2015/AE2015           )))/(1+($X$2*AF2015*AD$8)^2))),           V_rtHz(AE2015)/($X$2*AD$8*(AE2015*AC$1017+AE2015+AF2015)),V_rtHz(AF2015)*SQRT(Sum_Sq(AE2015*AD$8*$X$2*AC$1017,1))/($X$2*AD$8*(AE2015*AC$1017+AE2015+AF2015))))/SQRT(Sum_Sq(1/(1+$A2015)+$AC$2/$I$2-1/(1+(1+AF2015/AE2015)/AC$1017),$X$2/$I$2)),IF(AF2016&lt;0,"A",AC2016))</f>
        <v>4.0653097930404459E-5</v>
      </c>
      <c r="AE2015" s="13">
        <f t="shared" si="773"/>
        <v>494.51118700205052</v>
      </c>
      <c r="AF2015" s="12">
        <f t="shared" si="781"/>
        <v>6292761.3269010093</v>
      </c>
      <c r="AG2015" s="13"/>
      <c r="AH2015" s="13">
        <f>IF(AK2015&gt;0,SQRT(Sum_Sq($AI$2,V_rtHz($AH$2)/(1+1/$A2015),V_rtHz($AH$2*$A2015)/(1+$A2015),$AN$2*$AH$2/(1+1/$A2015),$AM$2*SQRT(Sum_Sq(AK2015,1/($X$2*AI$8*(1+AH$1017+AK2015/AJ2015))))/SQRT(Sum_Sq($X$2*AK2015*AI$8,1)),                   $AQ$2*SQRT(Sum_Sq($AH$2/(1+1/$A2015)+AK2015*( 1/(AH$1017+1+AK2015/AJ2015)-1)/(1+($X$2*AK2015*AI$8)^2), (AK2015^2*AI$8*$X$2+1/($X$2*AI$8*(AH$1017+1+AK2015/AJ2015           )))/(1+($X$2*AK2015*AI$8)^2))),           V_rtHz(AJ2015)/($X$2*AI$8*(AJ2015*AH$1017+AJ2015+AK2015)),V_rtHz(AK2015)*SQRT(Sum_Sq(AJ2015*AI$8*$X$2*AH$1017,1))/($X$2*AI$8*(AJ2015*AH$1017+AJ2015+AK2015))))/SQRT(Sum_Sq(1/(1+$A2015)+$AC$2/$I$2-1/(1+(1+AK2015/AJ2015)/AH$1017),$X$2/$I$2)),IF(AK2016&lt;0,"A",AH2016))</f>
        <v>7.168092244369393E-5</v>
      </c>
      <c r="AI2015" s="13"/>
      <c r="AJ2015" s="13">
        <f t="shared" si="774"/>
        <v>494.49771020792645</v>
      </c>
      <c r="AK2015" s="12">
        <f t="shared" si="782"/>
        <v>19900000.894755922</v>
      </c>
      <c r="AM2015" s="13">
        <f>IF(AP2015&gt;0,SQRT(Sum_Sq($AI$2,V_rtHz($AH$2)/(1+1/$A2015),V_rtHz($AH$2*$A2015)/(1+$A2015),$AN$2*$AH$2/(1+1/$A2015),$AM$2*SQRT(Sum_Sq(AP2015,1/($X$2*AN$8*(1+AM$1017+AP2015/AO2015))))/SQRT(Sum_Sq($X$2*AP2015*AN$8,1)),                   $AQ$2*SQRT(Sum_Sq($AH$2/(1+1/$A2015)+AP2015*( 1/(AM$1017+1+AP2015/AO2015)-1)/(1+($X$2*AP2015*AN$8)^2), (AP2015^2*AN$8*$X$2+1/($X$2*AN$8*(AM$1017+1+AP2015/AO2015           )))/(1+($X$2*AP2015*AN$8)^2))),           V_rtHz(AO2015)/($X$2*AN$8*(AO2015*AM$1017+AO2015+AP2015)),V_rtHz(AP2015)*SQRT(Sum_Sq(AO2015*AN$8*$X$2*AM$1017,1))/($X$2*AN$8*(AO2015*AM$1017+AO2015+AP2015))))/SQRT(Sum_Sq(1/(1+$A2015)+$AC$2/$I$2-1/(1+(1+AP2015/AO2015)/AM$1017),$X$2/$I$2)),IF(AP2016&lt;0,"A",AM2016))</f>
        <v>1.2742483250136497E-4</v>
      </c>
      <c r="AO2015" s="13">
        <f t="shared" si="775"/>
        <v>494.49344870183137</v>
      </c>
      <c r="AP2015" s="12">
        <f t="shared" si="783"/>
        <v>62929870.586875834</v>
      </c>
      <c r="AR2015" s="13">
        <f t="shared" si="784"/>
        <v>31506.815879885424</v>
      </c>
      <c r="AS2015" s="13">
        <f t="shared" si="785"/>
        <v>0.34465664218175496</v>
      </c>
      <c r="AV2015" s="13"/>
      <c r="AW2015" s="13">
        <f t="shared" si="786"/>
        <v>9963.3300000000036</v>
      </c>
      <c r="AX2015" s="13">
        <f t="shared" si="787"/>
        <v>1.0898999999999985</v>
      </c>
      <c r="AZ2015" s="13"/>
      <c r="BA2015" s="13"/>
      <c r="BB2015" s="13">
        <f t="shared" si="788"/>
        <v>3150.681587988543</v>
      </c>
      <c r="BC2015" s="13">
        <f t="shared" si="789"/>
        <v>3.446566421817467</v>
      </c>
      <c r="BD2015" s="13"/>
      <c r="BE2015" s="13"/>
      <c r="BG2015" s="13">
        <f t="shared" si="790"/>
        <v>996.3330000000002</v>
      </c>
      <c r="BH2015" s="13">
        <f t="shared" si="791"/>
        <v>10.899000000000219</v>
      </c>
      <c r="BI2015" s="13"/>
      <c r="BL2015" s="13">
        <f t="shared" si="792"/>
        <v>315.06815879885437</v>
      </c>
      <c r="BM2015" s="13">
        <f t="shared" si="793"/>
        <v>34.465664218175149</v>
      </c>
      <c r="BP2015" s="13"/>
      <c r="BQ2015" s="13">
        <f t="shared" si="794"/>
        <v>99.633300000000006</v>
      </c>
      <c r="BR2015" s="13">
        <f t="shared" si="795"/>
        <v>108.99000000000099</v>
      </c>
      <c r="BT2015" s="13"/>
      <c r="BU2015" s="13"/>
      <c r="BV2015" s="13">
        <f t="shared" si="796"/>
        <v>31.50681587988543</v>
      </c>
      <c r="BW2015" s="13">
        <f t="shared" si="797"/>
        <v>344.65664218175152</v>
      </c>
      <c r="CA2015" s="13">
        <f t="shared" si="798"/>
        <v>9.9633299999999974</v>
      </c>
      <c r="CB2015" s="13">
        <f t="shared" si="799"/>
        <v>1089.9000000000165</v>
      </c>
    </row>
    <row r="2016" spans="1:80" x14ac:dyDescent="0.3">
      <c r="A2016" s="13">
        <f t="shared" si="767"/>
        <v>10.280162981264725</v>
      </c>
      <c r="C2016" s="13">
        <f>IF(F2016&gt;0,SQRT(Sum_Sq($AI$2,V_rtHz($AH$2)/(1+1/$A2016),V_rtHz($AH$2*$A2016)/(1+$A2016),$AN$2*$AH$2/(1+1/$A2016),$AM$2*SQRT(Sum_Sq(F2016,1/($X$2*D$8*(1+C$1017+F2016/E2016))))/SQRT(Sum_Sq($X$2*F2016*D$8,1)),                   $AQ$2*SQRT(Sum_Sq($AH$2/(1+1/$A2016)+F2016*( 1/(C$1017+1+F2016/E2016)-1)/(1+($X$2*F2016*D$8)^2), (F2016^2*D$8*$X$2+1/($X$2*D$8*(C$1017+1+F2016/E2016           )))/(1+($X$2*F2016*D$8)^2))),           V_rtHz(E2016)/($X$2*D$8*(E2016*C$1017+E2016+F2016)),V_rtHz(F2016)*SQRT(Sum_Sq(E2016*D$8*$X$2*C$1017,1))/($X$2*D$8*(E2016*C$1017+E2016+F2016))))/SQRT(Sum_Sq(1/(1+$A2016)+$AC$2/$I$2-1/(1+(1+F2016/E2016)/C$1017),$X$2/$I$2)),IF(F2017&lt;0,"A",C2017))</f>
        <v>7.2592694086553385E-6</v>
      </c>
      <c r="E2016" s="13">
        <f t="shared" si="768"/>
        <v>497.35854990812186</v>
      </c>
      <c r="F2016" s="12">
        <f t="shared" si="776"/>
        <v>19785.534756385212</v>
      </c>
      <c r="H2016" s="13">
        <f>IF(K2016&gt;0,SQRT(Sum_Sq($AI$2,V_rtHz($AH$2)/(1+1/$A2016),V_rtHz($AH$2*$A2016)/(1+$A2016),$AN$2*$AH$2/(1+1/$A2016),$AM$2*SQRT(Sum_Sq(K2016,1/($X$2*I$8*(1+H$1017+K2016/J2016))))/SQRT(Sum_Sq($X$2*K2016*I$8,1)),                   $AQ$2*SQRT(Sum_Sq($AH$2/(1+1/$A2016)+K2016*( 1/(H$1017+1+K2016/J2016)-1)/(1+($X$2*K2016*I$8)^2), (K2016^2*I$8*$X$2+1/($X$2*I$8*(H$1017+1+K2016/J2016           )))/(1+($X$2*K2016*I$8)^2))),           V_rtHz(J2016)/($X$2*I$8*(J2016*H$1017+J2016+K2016)),V_rtHz(K2016)*SQRT(Sum_Sq(J2016*I$8*$X$2*H$1017,1))/($X$2*I$8*(J2016*H$1017+J2016+K2016))))/SQRT(Sum_Sq(1/(1+$A2016)+$AC$2/$I$2-1/(1+(1+K2016/J2016)/H$1017),$X$2/$I$2)),IF(K2017&lt;0,"A",H2017))</f>
        <v>7.952463105946816E-6</v>
      </c>
      <c r="J2016" s="13">
        <f t="shared" si="769"/>
        <v>493.07839789419921</v>
      </c>
      <c r="K2016" s="12">
        <f t="shared" si="777"/>
        <v>63110.468570033139</v>
      </c>
      <c r="M2016" s="13">
        <f>IF(P2016&gt;0,SQRT(Sum_Sq($AI$2,V_rtHz($AH$2)/(1+1/$A2016),V_rtHz($AH$2*$A2016)/(1+$A2016),$AN$2*$AH$2/(1+1/$A2016),$AM$2*SQRT(Sum_Sq(P2016,1/($X$2*N$8*(1+M$1017+P2016/O2016))))/SQRT(Sum_Sq($X$2*P2016*N$8,1)),                   $AQ$2*SQRT(Sum_Sq($AH$2/(1+1/$A2016)+P2016*( 1/(M$1017+1+P2016/O2016)-1)/(1+($X$2*P2016*N$8)^2), (P2016^2*N$8*$X$2+1/($X$2*N$8*(M$1017+1+P2016/O2016           )))/(1+($X$2*P2016*N$8)^2))),           V_rtHz(O2016)/($X$2*N$8*(O2016*M$1017+O2016+P2016)),V_rtHz(P2016)*SQRT(Sum_Sq(O2016*N$8*$X$2*M$1017,1))/($X$2*N$8*(O2016*M$1017+O2016+P2016))))/SQRT(Sum_Sq(1/(1+$A2016)+$AC$2/$I$2-1/(1+(1+P2016/O2016)/M$1017),$X$2/$I$2)),IF(P2017&lt;0,"A",M2017))</f>
        <v>9.9402179303141617E-6</v>
      </c>
      <c r="O2016" s="13">
        <f t="shared" si="770"/>
        <v>491.74783085076893</v>
      </c>
      <c r="P2016" s="12">
        <f t="shared" si="778"/>
        <v>200112.82731166328</v>
      </c>
      <c r="R2016" s="13">
        <f>IF(U2016&gt;0,SQRT(Sum_Sq($AI$2,V_rtHz($AH$2)/(1+1/$A2016),V_rtHz($AH$2*$A2016)/(1+$A2016),$AN$2*$AH$2/(1+1/$A2016),$AM$2*SQRT(Sum_Sq(U2016,1/($X$2*S$8*(1+R$1017+U2016/T2016))))/SQRT(Sum_Sq($X$2*U2016*S$8,1)),                   $AQ$2*SQRT(Sum_Sq($AH$2/(1+1/$A2016)+U2016*( 1/(R$1017+1+U2016/T2016)-1)/(1+($X$2*U2016*S$8)^2), (U2016^2*S$8*$X$2+1/($X$2*S$8*(R$1017+1+U2016/T2016           )))/(1+($X$2*U2016*S$8)^2))),           V_rtHz(T2016)/($X$2*S$8*(T2016*R$1017+T2016+U2016)),V_rtHz(U2016)*SQRT(Sum_Sq(T2016*S$8*$X$2*R$1017,1))/($X$2*S$8*(T2016*R$1017+T2016+U2016))))/SQRT(Sum_Sq(1/(1+$A2016)+$AC$2/$I$2-1/(1+(1+U2016/T2016)/R$1017),$X$2/$I$2)),IF(U2017&lt;0,"A",R2017))</f>
        <v>1.4559251961376932E-5</v>
      </c>
      <c r="T2016" s="13">
        <f t="shared" si="771"/>
        <v>491.3293157645117</v>
      </c>
      <c r="U2016" s="12">
        <f t="shared" si="779"/>
        <v>633351.35385609337</v>
      </c>
      <c r="X2016" s="13">
        <f>IF(AA2016&gt;0,SQRT(Sum_Sq($AI$2,V_rtHz($AH$2)/(1+1/$A2016),V_rtHz($AH$2*$A2016)/(1+$A2016),$AN$2*$AH$2/(1+1/$A2016),$AM$2*SQRT(Sum_Sq(AA2016,1/($X$2*Y$8*(1+X$1017+AA2016/Z2016))))/SQRT(Sum_Sq($X$2*AA2016*Y$8,1)),                   $AQ$2*SQRT(Sum_Sq($AH$2/(1+1/$A2016)+AA2016*( 1/(X$1017+1+AA2016/Z2016)-1)/(1+($X$2*AA2016*Y$8)^2), (AA2016^2*Y$8*$X$2+1/($X$2*Y$8*(X$1017+1+AA2016/Z2016           )))/(1+($X$2*AA2016*Y$8)^2))),           V_rtHz(Z2016)/($X$2*Y$8*(Z2016*X$1017+Z2016+AA2016)),V_rtHz(AA2016)*SQRT(Sum_Sq(Z2016*Y$8*$X$2*X$1017,1))/($X$2*Y$8*(Z2016*X$1017+Z2016+AA2016))))/SQRT(Sum_Sq(1/(1+$A2016)+$AC$2/$I$2-1/(1+(1+AA2016/Z2016)/X$1017),$X$2/$I$2)),IF(AA2017&lt;0,"A",X2017))</f>
        <v>2.3877235296861339E-5</v>
      </c>
      <c r="Z2016" s="13">
        <f t="shared" si="772"/>
        <v>491.19719295316787</v>
      </c>
      <c r="AA2016" s="12">
        <f t="shared" si="780"/>
        <v>2003371.561720368</v>
      </c>
      <c r="AC2016" s="13">
        <f>IF(AF2016&gt;0,SQRT(Sum_Sq($AI$2,V_rtHz($AH$2)/(1+1/$A2016),V_rtHz($AH$2*$A2016)/(1+$A2016),$AN$2*$AH$2/(1+1/$A2016),$AM$2*SQRT(Sum_Sq(AF2016,1/($X$2*AD$8*(1+AC$1017+AF2016/AE2016))))/SQRT(Sum_Sq($X$2*AF2016*AD$8,1)),                   $AQ$2*SQRT(Sum_Sq($AH$2/(1+1/$A2016)+AF2016*( 1/(AC$1017+1+AF2016/AE2016)-1)/(1+($X$2*AF2016*AD$8)^2), (AF2016^2*AD$8*$X$2+1/($X$2*AD$8*(AC$1017+1+AF2016/AE2016           )))/(1+($X$2*AF2016*AD$8)^2))),           V_rtHz(AE2016)/($X$2*AD$8*(AE2016*AC$1017+AE2016+AF2016)),V_rtHz(AF2016)*SQRT(Sum_Sq(AE2016*AD$8*$X$2*AC$1017,1))/($X$2*AD$8*(AE2016*AC$1017+AE2016+AF2016))))/SQRT(Sum_Sq(1/(1+$A2016)+$AC$2/$I$2-1/(1+(1+AF2016/AE2016)/AC$1017),$X$2/$I$2)),IF(AF2017&lt;0,"A",AC2017))</f>
        <v>4.1274197296757035E-5</v>
      </c>
      <c r="AE2016" s="13">
        <f t="shared" si="773"/>
        <v>491.15543433453121</v>
      </c>
      <c r="AF2016" s="12">
        <f t="shared" si="781"/>
        <v>6335755.7623334946</v>
      </c>
      <c r="AG2016" s="13"/>
      <c r="AH2016" s="13">
        <f>IF(AK2016&gt;0,SQRT(Sum_Sq($AI$2,V_rtHz($AH$2)/(1+1/$A2016),V_rtHz($AH$2*$A2016)/(1+$A2016),$AN$2*$AH$2/(1+1/$A2016),$AM$2*SQRT(Sum_Sq(AK2016,1/($X$2*AI$8*(1+AH$1017+AK2016/AJ2016))))/SQRT(Sum_Sq($X$2*AK2016*AI$8,1)),                   $AQ$2*SQRT(Sum_Sq($AH$2/(1+1/$A2016)+AK2016*( 1/(AH$1017+1+AK2016/AJ2016)-1)/(1+($X$2*AK2016*AI$8)^2), (AK2016^2*AI$8*$X$2+1/($X$2*AI$8*(AH$1017+1+AK2016/AJ2016           )))/(1+($X$2*AK2016*AI$8)^2))),           V_rtHz(AJ2016)/($X$2*AI$8*(AJ2016*AH$1017+AJ2016+AK2016)),V_rtHz(AK2016)*SQRT(Sum_Sq(AJ2016*AI$8*$X$2*AH$1017,1))/($X$2*AI$8*(AJ2016*AH$1017+AJ2016+AK2016))))/SQRT(Sum_Sq(1/(1+$A2016)+$AC$2/$I$2-1/(1+(1+AK2016/AJ2016)/AH$1017),$X$2/$I$2)),IF(AK2017&lt;0,"A",AH2017))</f>
        <v>7.2772245641469161E-5</v>
      </c>
      <c r="AI2016" s="13"/>
      <c r="AJ2016" s="13">
        <f t="shared" si="774"/>
        <v>491.14223132670782</v>
      </c>
      <c r="AK2016" s="12">
        <f t="shared" si="782"/>
        <v>20035957.504632883</v>
      </c>
      <c r="AM2016" s="13">
        <f>IF(AP2016&gt;0,SQRT(Sum_Sq($AI$2,V_rtHz($AH$2)/(1+1/$A2016),V_rtHz($AH$2*$A2016)/(1+$A2016),$AN$2*$AH$2/(1+1/$A2016),$AM$2*SQRT(Sum_Sq(AP2016,1/($X$2*AN$8*(1+AM$1017+AP2016/AO2016))))/SQRT(Sum_Sq($X$2*AP2016*AN$8,1)),                   $AQ$2*SQRT(Sum_Sq($AH$2/(1+1/$A2016)+AP2016*( 1/(AM$1017+1+AP2016/AO2016)-1)/(1+($X$2*AP2016*AN$8)^2), (AP2016^2*AN$8*$X$2+1/($X$2*AN$8*(AM$1017+1+AP2016/AO2016           )))/(1+($X$2*AP2016*AN$8)^2))),           V_rtHz(AO2016)/($X$2*AN$8*(AO2016*AM$1017+AO2016+AP2016)),V_rtHz(AP2016)*SQRT(Sum_Sq(AO2016*AN$8*$X$2*AM$1017,1))/($X$2*AN$8*(AO2016*AM$1017+AO2016+AP2016))))/SQRT(Sum_Sq(1/(1+$A2016)+$AC$2/$I$2-1/(1+(1+AP2016/AO2016)/AM$1017),$X$2/$I$2)),IF(AP2017&lt;0,"A",AM2017))</f>
        <v>1.293647258407409E-4</v>
      </c>
      <c r="AO2016" s="13">
        <f t="shared" si="775"/>
        <v>491.1380563916801</v>
      </c>
      <c r="AP2016" s="12">
        <f t="shared" si="783"/>
        <v>63359799.40444158</v>
      </c>
      <c r="AR2016" s="13">
        <f t="shared" si="784"/>
        <v>31506.815879885424</v>
      </c>
      <c r="AS2016" s="13">
        <f t="shared" si="785"/>
        <v>0.34465664218175496</v>
      </c>
      <c r="AV2016" s="13"/>
      <c r="AW2016" s="13">
        <f t="shared" si="786"/>
        <v>9963.3300000000036</v>
      </c>
      <c r="AX2016" s="13">
        <f t="shared" si="787"/>
        <v>1.089899999999993</v>
      </c>
      <c r="AZ2016" s="13"/>
      <c r="BA2016" s="13"/>
      <c r="BB2016" s="13">
        <f t="shared" si="788"/>
        <v>3150.681587988543</v>
      </c>
      <c r="BC2016" s="13">
        <f t="shared" si="789"/>
        <v>3.4465664218175083</v>
      </c>
      <c r="BD2016" s="13"/>
      <c r="BE2016" s="13"/>
      <c r="BG2016" s="13">
        <f t="shared" si="790"/>
        <v>996.3330000000002</v>
      </c>
      <c r="BH2016" s="13">
        <f t="shared" si="791"/>
        <v>10.89900000000015</v>
      </c>
      <c r="BI2016" s="13"/>
      <c r="BL2016" s="13">
        <f t="shared" si="792"/>
        <v>315.06815879885437</v>
      </c>
      <c r="BM2016" s="13">
        <f t="shared" si="793"/>
        <v>34.465664218175498</v>
      </c>
      <c r="BP2016" s="13"/>
      <c r="BQ2016" s="13">
        <f t="shared" si="794"/>
        <v>99.633300000000006</v>
      </c>
      <c r="BR2016" s="13">
        <f t="shared" si="795"/>
        <v>108.99000000000142</v>
      </c>
      <c r="BT2016" s="13"/>
      <c r="BU2016" s="13"/>
      <c r="BV2016" s="13">
        <f t="shared" si="796"/>
        <v>31.50681587988543</v>
      </c>
      <c r="BW2016" s="13">
        <f t="shared" si="797"/>
        <v>344.656642181758</v>
      </c>
      <c r="CA2016" s="13">
        <f t="shared" si="798"/>
        <v>9.9633299999999991</v>
      </c>
      <c r="CB2016" s="13">
        <f t="shared" si="799"/>
        <v>1089.9000000000165</v>
      </c>
    </row>
    <row r="2017" spans="1:80" x14ac:dyDescent="0.3">
      <c r="A2017" s="13">
        <f t="shared" si="767"/>
        <v>10.42317429393302</v>
      </c>
      <c r="C2017" s="13">
        <f>IF(F2017&gt;0,SQRT(Sum_Sq($AI$2,V_rtHz($AH$2)/(1+1/$A2017),V_rtHz($AH$2*$A2017)/(1+$A2017),$AN$2*$AH$2/(1+1/$A2017),$AM$2*SQRT(Sum_Sq(F2017,1/($X$2*D$8*(1+C$1017+F2017/E2017))))/SQRT(Sum_Sq($X$2*F2017*D$8,1)),                   $AQ$2*SQRT(Sum_Sq($AH$2/(1+1/$A2017)+F2017*( 1/(C$1017+1+F2017/E2017)-1)/(1+($X$2*F2017*D$8)^2), (F2017^2*D$8*$X$2+1/($X$2*D$8*(C$1017+1+F2017/E2017           )))/(1+($X$2*F2017*D$8)^2))),           V_rtHz(E2017)/($X$2*D$8*(E2017*C$1017+E2017+F2017)),V_rtHz(F2017)*SQRT(Sum_Sq(E2017*D$8*$X$2*C$1017,1))/($X$2*D$8*(E2017*C$1017+E2017+F2017))))/SQRT(Sum_Sq(1/(1+$A2017)+$AC$2/$I$2-1/(1+(1+F2017/E2017)/C$1017),$X$2/$I$2)),IF(F2018&lt;0,"A",C2018))</f>
        <v>7.3895542791140439E-6</v>
      </c>
      <c r="E2017" s="13">
        <f t="shared" si="768"/>
        <v>493.89762365810361</v>
      </c>
      <c r="F2017" s="12">
        <f t="shared" si="776"/>
        <v>19924.17943359958</v>
      </c>
      <c r="H2017" s="13">
        <f>IF(K2017&gt;0,SQRT(Sum_Sq($AI$2,V_rtHz($AH$2)/(1+1/$A2017),V_rtHz($AH$2*$A2017)/(1+$A2017),$AN$2*$AH$2/(1+1/$A2017),$AM$2*SQRT(Sum_Sq(K2017,1/($X$2*I$8*(1+H$1017+K2017/J2017))))/SQRT(Sum_Sq($X$2*K2017*I$8,1)),                   $AQ$2*SQRT(Sum_Sq($AH$2/(1+1/$A2017)+K2017*( 1/(H$1017+1+K2017/J2017)-1)/(1+($X$2*K2017*I$8)^2), (K2017^2*I$8*$X$2+1/($X$2*I$8*(H$1017+1+K2017/J2017           )))/(1+($X$2*K2017*I$8)^2))),           V_rtHz(J2017)/($X$2*I$8*(J2017*H$1017+J2017+K2017)),V_rtHz(K2017)*SQRT(Sum_Sq(J2017*I$8*$X$2*H$1017,1))/($X$2*I$8*(J2017*H$1017+J2017+K2017))))/SQRT(Sum_Sq(1/(1+$A2017)+$AC$2/$I$2-1/(1+(1+K2017/J2017)/H$1017),$X$2/$I$2)),IF(K2018&lt;0,"A",H2018))</f>
        <v>8.0919582173386439E-6</v>
      </c>
      <c r="J2017" s="13">
        <f t="shared" si="769"/>
        <v>489.70586663880493</v>
      </c>
      <c r="K2017" s="12">
        <f t="shared" si="777"/>
        <v>63545.100953050933</v>
      </c>
      <c r="M2017" s="13">
        <f>IF(P2017&gt;0,SQRT(Sum_Sq($AI$2,V_rtHz($AH$2)/(1+1/$A2017),V_rtHz($AH$2*$A2017)/(1+$A2017),$AN$2*$AH$2/(1+1/$A2017),$AM$2*SQRT(Sum_Sq(P2017,1/($X$2*N$8*(1+M$1017+P2017/O2017))))/SQRT(Sum_Sq($X$2*P2017*N$8,1)),                   $AQ$2*SQRT(Sum_Sq($AH$2/(1+1/$A2017)+P2017*( 1/(M$1017+1+P2017/O2017)-1)/(1+($X$2*P2017*N$8)^2), (P2017^2*N$8*$X$2+1/($X$2*N$8*(M$1017+1+P2017/O2017           )))/(1+($X$2*P2017*N$8)^2))),           V_rtHz(O2017)/($X$2*N$8*(O2017*M$1017+O2017+P2017)),V_rtHz(P2017)*SQRT(Sum_Sq(O2017*N$8*$X$2*M$1017,1))/($X$2*N$8*(O2017*M$1017+O2017+P2017))))/SQRT(Sum_Sq(1/(1+$A2017)+$AC$2/$I$2-1/(1+(1+P2017/O2017)/M$1017),$X$2/$I$2)),IF(P2018&lt;0,"A",M2018))</f>
        <v>1.0106312010477382E-5</v>
      </c>
      <c r="O2017" s="13">
        <f t="shared" si="770"/>
        <v>488.40247066452696</v>
      </c>
      <c r="P2017" s="12">
        <f t="shared" si="778"/>
        <v>201483.51956949296</v>
      </c>
      <c r="R2017" s="13">
        <f>IF(U2017&gt;0,SQRT(Sum_Sq($AI$2,V_rtHz($AH$2)/(1+1/$A2017),V_rtHz($AH$2*$A2017)/(1+$A2017),$AN$2*$AH$2/(1+1/$A2017),$AM$2*SQRT(Sum_Sq(U2017,1/($X$2*S$8*(1+R$1017+U2017/T2017))))/SQRT(Sum_Sq($X$2*U2017*S$8,1)),                   $AQ$2*SQRT(Sum_Sq($AH$2/(1+1/$A2017)+U2017*( 1/(R$1017+1+U2017/T2017)-1)/(1+($X$2*U2017*S$8)^2), (U2017^2*S$8*$X$2+1/($X$2*S$8*(R$1017+1+U2017/T2017           )))/(1+($X$2*U2017*S$8)^2))),           V_rtHz(T2017)/($X$2*S$8*(T2017*R$1017+T2017+U2017)),V_rtHz(U2017)*SQRT(Sum_Sq(T2017*S$8*$X$2*R$1017,1))/($X$2*S$8*(T2017*R$1017+T2017+U2017))))/SQRT(Sum_Sq(1/(1+$A2017)+$AC$2/$I$2-1/(1+(1+U2017/T2017)/R$1017),$X$2/$I$2)),IF(U2018&lt;0,"A",R2018))</f>
        <v>1.47908333693362E-5</v>
      </c>
      <c r="T2017" s="13">
        <f t="shared" si="771"/>
        <v>487.99247183356619</v>
      </c>
      <c r="U2017" s="12">
        <f t="shared" si="779"/>
        <v>637682.14734831685</v>
      </c>
      <c r="X2017" s="13">
        <f>IF(AA2017&gt;0,SQRT(Sum_Sq($AI$2,V_rtHz($AH$2)/(1+1/$A2017),V_rtHz($AH$2*$A2017)/(1+$A2017),$AN$2*$AH$2/(1+1/$A2017),$AM$2*SQRT(Sum_Sq(AA2017,1/($X$2*Y$8*(1+X$1017+AA2017/Z2017))))/SQRT(Sum_Sq($X$2*AA2017*Y$8,1)),                   $AQ$2*SQRT(Sum_Sq($AH$2/(1+1/$A2017)+AA2017*( 1/(X$1017+1+AA2017/Z2017)-1)/(1+($X$2*AA2017*Y$8)^2), (AA2017^2*Y$8*$X$2+1/($X$2*Y$8*(X$1017+1+AA2017/Z2017           )))/(1+($X$2*AA2017*Y$8)^2))),           V_rtHz(Z2017)/($X$2*Y$8*(Z2017*X$1017+Z2017+AA2017)),V_rtHz(AA2017)*SQRT(Sum_Sq(Z2017*Y$8*$X$2*X$1017,1))/($X$2*Y$8*(Z2017*X$1017+Z2017+AA2017))))/SQRT(Sum_Sq(1/(1+$A2017)+$AC$2/$I$2-1/(1+(1+AA2017/Z2017)/X$1017),$X$2/$I$2)),IF(AA2018&lt;0,"A",X2018))</f>
        <v>2.4246480378942972E-5</v>
      </c>
      <c r="Z2017" s="13">
        <f t="shared" si="772"/>
        <v>487.86303456704024</v>
      </c>
      <c r="AA2017" s="12">
        <f t="shared" si="780"/>
        <v>2017063.0235032176</v>
      </c>
      <c r="AC2017" s="13">
        <f>IF(AF2017&gt;0,SQRT(Sum_Sq($AI$2,V_rtHz($AH$2)/(1+1/$A2017),V_rtHz($AH$2*$A2017)/(1+$A2017),$AN$2*$AH$2/(1+1/$A2017),$AM$2*SQRT(Sum_Sq(AF2017,1/($X$2*AD$8*(1+AC$1017+AF2017/AE2017))))/SQRT(Sum_Sq($X$2*AF2017*AD$8,1)),                   $AQ$2*SQRT(Sum_Sq($AH$2/(1+1/$A2017)+AF2017*( 1/(AC$1017+1+AF2017/AE2017)-1)/(1+($X$2*AF2017*AD$8)^2), (AF2017^2*AD$8*$X$2+1/($X$2*AD$8*(AC$1017+1+AF2017/AE2017           )))/(1+($X$2*AF2017*AD$8)^2))),           V_rtHz(AE2017)/($X$2*AD$8*(AE2017*AC$1017+AE2017+AF2017)),V_rtHz(AF2017)*SQRT(Sum_Sq(AE2017*AD$8*$X$2*AC$1017,1))/($X$2*AD$8*(AE2017*AC$1017+AE2017+AF2017))))/SQRT(Sum_Sq(1/(1+$A2017)+$AC$2/$I$2-1/(1+(1+AF2017/AE2017)/AC$1017),$X$2/$I$2)),IF(AF2018&lt;0,"A",AC2018))</f>
        <v>4.1905351969460758E-5</v>
      </c>
      <c r="AE2017" s="13">
        <f t="shared" si="773"/>
        <v>487.82212444120233</v>
      </c>
      <c r="AF2017" s="12">
        <f t="shared" si="781"/>
        <v>6379048.2583195949</v>
      </c>
      <c r="AG2017" s="13"/>
      <c r="AH2017" s="13">
        <f>IF(AK2017&gt;0,SQRT(Sum_Sq($AI$2,V_rtHz($AH$2)/(1+1/$A2017),V_rtHz($AH$2*$A2017)/(1+$A2017),$AN$2*$AH$2/(1+1/$A2017),$AM$2*SQRT(Sum_Sq(AK2017,1/($X$2*AI$8*(1+AH$1017+AK2017/AJ2017))))/SQRT(Sum_Sq($X$2*AK2017*AI$8,1)),                   $AQ$2*SQRT(Sum_Sq($AH$2/(1+1/$A2017)+AK2017*( 1/(AH$1017+1+AK2017/AJ2017)-1)/(1+($X$2*AK2017*AI$8)^2), (AK2017^2*AI$8*$X$2+1/($X$2*AI$8*(AH$1017+1+AK2017/AJ2017           )))/(1+($X$2*AK2017*AI$8)^2))),           V_rtHz(AJ2017)/($X$2*AI$8*(AJ2017*AH$1017+AJ2017+AK2017)),V_rtHz(AK2017)*SQRT(Sum_Sq(AJ2017*AI$8*$X$2*AH$1017,1))/($X$2*AI$8*(AJ2017*AH$1017+AJ2017+AK2017))))/SQRT(Sum_Sq(1/(1+$A2017)+$AC$2/$I$2-1/(1+(1+AK2017/AJ2017)/AH$1017),$X$2/$I$2)),IF(AK2018&lt;0,"A",AH2018))</f>
        <v>7.3881153915761639E-5</v>
      </c>
      <c r="AI2017" s="13"/>
      <c r="AJ2017" s="13">
        <f t="shared" si="774"/>
        <v>487.80918967532403</v>
      </c>
      <c r="AK2017" s="12">
        <f t="shared" si="782"/>
        <v>20172856.690424658</v>
      </c>
      <c r="AM2017" s="13">
        <f>IF(AP2017&gt;0,SQRT(Sum_Sq($AI$2,V_rtHz($AH$2)/(1+1/$A2017),V_rtHz($AH$2*$A2017)/(1+$A2017),$AN$2*$AH$2/(1+1/$A2017),$AM$2*SQRT(Sum_Sq(AP2017,1/($X$2*AN$8*(1+AM$1017+AP2017/AO2017))))/SQRT(Sum_Sq($X$2*AP2017*AN$8,1)),                   $AQ$2*SQRT(Sum_Sq($AH$2/(1+1/$A2017)+AP2017*( 1/(AM$1017+1+AP2017/AO2017)-1)/(1+($X$2*AP2017*AN$8)^2), (AP2017^2*AN$8*$X$2+1/($X$2*AN$8*(AM$1017+1+AP2017/AO2017           )))/(1+($X$2*AP2017*AN$8)^2))),           V_rtHz(AO2017)/($X$2*AN$8*(AO2017*AM$1017+AO2017+AP2017)),V_rtHz(AP2017)*SQRT(Sum_Sq(AO2017*AN$8*$X$2*AM$1017,1))/($X$2*AN$8*(AO2017*AM$1017+AO2017+AP2017))))/SQRT(Sum_Sq(1/(1+$A2017)+$AC$2/$I$2-1/(1+(1+AP2017/AO2017)/AM$1017),$X$2/$I$2)),IF(AP2018&lt;0,"A",AM2018))</f>
        <v>1.3133587396888484E-4</v>
      </c>
      <c r="AO2017" s="13">
        <f t="shared" si="775"/>
        <v>487.80509955834566</v>
      </c>
      <c r="AP2017" s="12">
        <f t="shared" si="783"/>
        <v>63792708.934446342</v>
      </c>
      <c r="AR2017" s="13">
        <f t="shared" si="784"/>
        <v>31506.815879885424</v>
      </c>
      <c r="AS2017" s="13">
        <f t="shared" si="785"/>
        <v>0.34465664218175718</v>
      </c>
      <c r="AT2017" s="12" t="s">
        <v>120</v>
      </c>
      <c r="AU2017" s="12" t="s">
        <v>120</v>
      </c>
      <c r="AV2017" s="13" t="s">
        <v>119</v>
      </c>
      <c r="AW2017" s="13" t="s">
        <v>125</v>
      </c>
      <c r="AX2017" s="13">
        <f t="shared" si="787"/>
        <v>1.0899000000000041</v>
      </c>
      <c r="AZ2017" s="13"/>
      <c r="BA2017" s="13"/>
      <c r="BB2017" s="13">
        <f t="shared" si="788"/>
        <v>3150.6815879885426</v>
      </c>
      <c r="BC2017" s="13">
        <f t="shared" si="789"/>
        <v>3.4465664218175083</v>
      </c>
      <c r="BD2017" s="13"/>
      <c r="BE2017" s="13"/>
      <c r="BG2017" s="13">
        <f t="shared" si="790"/>
        <v>996.3330000000002</v>
      </c>
      <c r="BH2017" s="13">
        <f t="shared" si="791"/>
        <v>10.89900000000015</v>
      </c>
      <c r="BI2017" s="13"/>
      <c r="BL2017" s="13">
        <f t="shared" si="792"/>
        <v>315.06815879885437</v>
      </c>
      <c r="BM2017" s="13">
        <f t="shared" si="793"/>
        <v>34.465664218175327</v>
      </c>
      <c r="BP2017" s="13"/>
      <c r="BQ2017" s="13">
        <f t="shared" si="794"/>
        <v>99.633300000000006</v>
      </c>
      <c r="BR2017" s="13">
        <f t="shared" si="795"/>
        <v>108.99000000000186</v>
      </c>
      <c r="BT2017" s="13"/>
      <c r="BU2017" s="13"/>
      <c r="BV2017" s="13">
        <f t="shared" si="796"/>
        <v>31.50681587988543</v>
      </c>
      <c r="BW2017" s="13">
        <f t="shared" si="797"/>
        <v>344.65664218175584</v>
      </c>
      <c r="CA2017" s="13">
        <f t="shared" si="798"/>
        <v>9.9633299999999991</v>
      </c>
      <c r="CB2017" s="13">
        <f t="shared" si="799"/>
        <v>1089.9000000000055</v>
      </c>
    </row>
    <row r="2018" spans="1:80" x14ac:dyDescent="0.3">
      <c r="A2018" s="13">
        <f t="shared" si="767"/>
        <v>10.56817509213657</v>
      </c>
      <c r="C2018" s="13">
        <f>IF(F2018&gt;0,SQRT(Sum_Sq($AI$2,V_rtHz($AH$2)/(1+1/$A2018),V_rtHz($AH$2*$A2018)/(1+$A2018),$AN$2*$AH$2/(1+1/$A2018),$AM$2*SQRT(Sum_Sq(F2018,1/($X$2*D$8*(1+C$1017+F2018/E2018))))/SQRT(Sum_Sq($X$2*F2018*D$8,1)),                   $AQ$2*SQRT(Sum_Sq($AH$2/(1+1/$A2018)+F2018*( 1/(C$1017+1+F2018/E2018)-1)/(1+($X$2*F2018*D$8)^2), (F2018^2*D$8*$X$2+1/($X$2*D$8*(C$1017+1+F2018/E2018           )))/(1+($X$2*F2018*D$8)^2))),           V_rtHz(E2018)/($X$2*D$8*(E2018*C$1017+E2018+F2018)),V_rtHz(F2018)*SQRT(Sum_Sq(E2018*D$8*$X$2*C$1017,1))/($X$2*D$8*(E2018*C$1017+E2018+F2018))))/SQRT(Sum_Sq(1/(1+$A2018)+$AC$2/$I$2-1/(1+(1+F2018/E2018)/C$1017),$X$2/$I$2)),IF(F2019&lt;0,"A",C2019))</f>
        <v>7.5223198463722966E-6</v>
      </c>
      <c r="E2018" s="13">
        <f t="shared" si="768"/>
        <v>490.46163362433396</v>
      </c>
      <c r="F2018" s="12">
        <f t="shared" si="776"/>
        <v>20063.760753057733</v>
      </c>
      <c r="H2018" s="13">
        <f>IF(K2018&gt;0,SQRT(Sum_Sq($AI$2,V_rtHz($AH$2)/(1+1/$A2018),V_rtHz($AH$2*$A2018)/(1+$A2018),$AN$2*$AH$2/(1+1/$A2018),$AM$2*SQRT(Sum_Sq(K2018,1/($X$2*I$8*(1+H$1017+K2018/J2018))))/SQRT(Sum_Sq($X$2*K2018*I$8,1)),                   $AQ$2*SQRT(Sum_Sq($AH$2/(1+1/$A2018)+K2018*( 1/(H$1017+1+K2018/J2018)-1)/(1+($X$2*K2018*I$8)^2), (K2018^2*I$8*$X$2+1/($X$2*I$8*(H$1017+1+K2018/J2018           )))/(1+($X$2*K2018*I$8)^2))),           V_rtHz(J2018)/($X$2*I$8*(J2018*H$1017+J2018+K2018)),V_rtHz(K2018)*SQRT(Sum_Sq(J2018*I$8*$X$2*H$1017,1))/($X$2*I$8*(J2018*H$1017+J2018+K2018))))/SQRT(Sum_Sq(1/(1+$A2018)+$AC$2/$I$2-1/(1+(1+K2018/J2018)/H$1017),$X$2/$I$2)),IF(K2019&lt;0,"A",H2019))</f>
        <v>8.2340568944678419E-6</v>
      </c>
      <c r="J2018" s="13">
        <f t="shared" si="769"/>
        <v>486.35643207582967</v>
      </c>
      <c r="K2018" s="12">
        <f t="shared" si="777"/>
        <v>63982.722712326264</v>
      </c>
      <c r="M2018" s="13">
        <f>IF(P2018&gt;0,SQRT(Sum_Sq($AI$2,V_rtHz($AH$2)/(1+1/$A2018),V_rtHz($AH$2*$A2018)/(1+$A2018),$AN$2*$AH$2/(1+1/$A2018),$AM$2*SQRT(Sum_Sq(P2018,1/($X$2*N$8*(1+M$1017+P2018/O2018))))/SQRT(Sum_Sq($X$2*P2018*N$8,1)),                   $AQ$2*SQRT(Sum_Sq($AH$2/(1+1/$A2018)+P2018*( 1/(M$1017+1+P2018/O2018)-1)/(1+($X$2*P2018*N$8)^2), (P2018^2*N$8*$X$2+1/($X$2*N$8*(M$1017+1+P2018/O2018           )))/(1+($X$2*P2018*N$8)^2))),           V_rtHz(O2018)/($X$2*N$8*(O2018*M$1017+O2018+P2018)),V_rtHz(P2018)*SQRT(Sum_Sq(O2018*N$8*$X$2*M$1017,1))/($X$2*N$8*(O2018*M$1017+O2018+P2018))))/SQRT(Sum_Sq(1/(1+$A2018)+$AC$2/$I$2-1/(1+(1+P2018/O2018)/M$1017),$X$2/$I$2)),IF(P2019&lt;0,"A",M2019))</f>
        <v>1.0275375881181977E-5</v>
      </c>
      <c r="O2018" s="13">
        <f t="shared" si="770"/>
        <v>485.07965219931737</v>
      </c>
      <c r="P2018" s="12">
        <f t="shared" si="778"/>
        <v>202863.69116858082</v>
      </c>
      <c r="R2018" s="13">
        <f>IF(U2018&gt;0,SQRT(Sum_Sq($AI$2,V_rtHz($AH$2)/(1+1/$A2018),V_rtHz($AH$2*$A2018)/(1+$A2018),$AN$2*$AH$2/(1+1/$A2018),$AM$2*SQRT(Sum_Sq(U2018,1/($X$2*S$8*(1+R$1017+U2018/T2018))))/SQRT(Sum_Sq($X$2*U2018*S$8,1)),                   $AQ$2*SQRT(Sum_Sq($AH$2/(1+1/$A2018)+U2018*( 1/(R$1017+1+U2018/T2018)-1)/(1+($X$2*U2018*S$8)^2), (U2018^2*S$8*$X$2+1/($X$2*S$8*(R$1017+1+U2018/T2018           )))/(1+($X$2*U2018*S$8)^2))),           V_rtHz(T2018)/($X$2*S$8*(T2018*R$1017+T2018+U2018)),V_rtHz(U2018)*SQRT(Sum_Sq(T2018*S$8*$X$2*R$1017,1))/($X$2*S$8*(T2018*R$1017+T2018+U2018))))/SQRT(Sum_Sq(1/(1+$A2018)+$AC$2/$I$2-1/(1+(1+U2018/T2018)/R$1017),$X$2/$I$2)),IF(U2019&lt;0,"A",R2019))</f>
        <v>1.5026345730484678E-5</v>
      </c>
      <c r="T2018" s="13">
        <f t="shared" si="771"/>
        <v>484.67799669587316</v>
      </c>
      <c r="U2018" s="12">
        <f t="shared" si="779"/>
        <v>642042.94284046895</v>
      </c>
      <c r="X2018" s="13">
        <f>IF(AA2018&gt;0,SQRT(Sum_Sq($AI$2,V_rtHz($AH$2)/(1+1/$A2018),V_rtHz($AH$2*$A2018)/(1+$A2018),$AN$2*$AH$2/(1+1/$A2018),$AM$2*SQRT(Sum_Sq(AA2018,1/($X$2*Y$8*(1+X$1017+AA2018/Z2018))))/SQRT(Sum_Sq($X$2*AA2018*Y$8,1)),                   $AQ$2*SQRT(Sum_Sq($AH$2/(1+1/$A2018)+AA2018*( 1/(X$1017+1+AA2018/Z2018)-1)/(1+($X$2*AA2018*Y$8)^2), (AA2018^2*Y$8*$X$2+1/($X$2*Y$8*(X$1017+1+AA2018/Z2018           )))/(1+($X$2*AA2018*Y$8)^2))),           V_rtHz(Z2018)/($X$2*Y$8*(Z2018*X$1017+Z2018+AA2018)),V_rtHz(AA2018)*SQRT(Sum_Sq(Z2018*Y$8*$X$2*X$1017,1))/($X$2*Y$8*(Z2018*X$1017+Z2018+AA2018))))/SQRT(Sum_Sq(1/(1+$A2018)+$AC$2/$I$2-1/(1+(1+AA2018/Z2018)/X$1017),$X$2/$I$2)),IF(AA2019&lt;0,"A",X2019))</f>
        <v>2.4621781648452642E-5</v>
      </c>
      <c r="Z2018" s="13">
        <f t="shared" si="772"/>
        <v>484.55119054338144</v>
      </c>
      <c r="AA2018" s="12">
        <f t="shared" si="780"/>
        <v>2030849.3855019182</v>
      </c>
      <c r="AC2018" s="13">
        <f>IF(AF2018&gt;0,SQRT(Sum_Sq($AI$2,V_rtHz($AH$2)/(1+1/$A2018),V_rtHz($AH$2*$A2018)/(1+$A2018),$AN$2*$AH$2/(1+1/$A2018),$AM$2*SQRT(Sum_Sq(AF2018,1/($X$2*AD$8*(1+AC$1017+AF2018/AE2018))))/SQRT(Sum_Sq($X$2*AF2018*AD$8,1)),                   $AQ$2*SQRT(Sum_Sq($AH$2/(1+1/$A2018)+AF2018*( 1/(AC$1017+1+AF2018/AE2018)-1)/(1+($X$2*AF2018*AD$8)^2), (AF2018^2*AD$8*$X$2+1/($X$2*AD$8*(AC$1017+1+AF2018/AE2018           )))/(1+($X$2*AF2018*AD$8)^2))),           V_rtHz(AE2018)/($X$2*AD$8*(AE2018*AC$1017+AE2018+AF2018)),V_rtHz(AF2018)*SQRT(Sum_Sq(AE2018*AD$8*$X$2*AC$1017,1))/($X$2*AD$8*(AE2018*AC$1017+AE2018+AF2018))))/SQRT(Sum_Sq(1/(1+$A2018)+$AC$2/$I$2-1/(1+(1+AF2018/AE2018)/AC$1017),$X$2/$I$2)),IF(AF2019&lt;0,"A",AC2019))</f>
        <v>4.2546707296252514E-5</v>
      </c>
      <c r="AE2018" s="13">
        <f t="shared" si="773"/>
        <v>484.51111172309589</v>
      </c>
      <c r="AF2018" s="12">
        <f t="shared" si="781"/>
        <v>6422640.8806592487</v>
      </c>
      <c r="AG2018" s="13"/>
      <c r="AH2018" s="13">
        <f>IF(AK2018&gt;0,SQRT(Sum_Sq($AI$2,V_rtHz($AH$2)/(1+1/$A2018),V_rtHz($AH$2*$A2018)/(1+$A2018),$AN$2*$AH$2/(1+1/$A2018),$AM$2*SQRT(Sum_Sq(AK2018,1/($X$2*AI$8*(1+AH$1017+AK2018/AJ2018))))/SQRT(Sum_Sq($X$2*AK2018*AI$8,1)),                   $AQ$2*SQRT(Sum_Sq($AH$2/(1+1/$A2018)+AK2018*( 1/(AH$1017+1+AK2018/AJ2018)-1)/(1+($X$2*AK2018*AI$8)^2), (AK2018^2*AI$8*$X$2+1/($X$2*AI$8*(AH$1017+1+AK2018/AJ2018           )))/(1+($X$2*AK2018*AI$8)^2))),           V_rtHz(AJ2018)/($X$2*AI$8*(AJ2018*AH$1017+AJ2018+AK2018)),V_rtHz(AK2018)*SQRT(Sum_Sq(AJ2018*AI$8*$X$2*AH$1017,1))/($X$2*AI$8*(AJ2018*AH$1017+AJ2018+AK2018))))/SQRT(Sum_Sq(1/(1+$A2018)+$AC$2/$I$2-1/(1+(1+AK2018/AJ2018)/AH$1017),$X$2/$I$2)),IF(AK2019&lt;0,"A",AH2019))</f>
        <v>7.5007899270803963E-5</v>
      </c>
      <c r="AI2018" s="13"/>
      <c r="AJ2018" s="13">
        <f t="shared" si="774"/>
        <v>484.49843976660298</v>
      </c>
      <c r="AK2018" s="12">
        <f t="shared" si="782"/>
        <v>20310704.984587669</v>
      </c>
      <c r="AM2018" s="13">
        <f>IF(AP2018&gt;0,SQRT(Sum_Sq($AI$2,V_rtHz($AH$2)/(1+1/$A2018),V_rtHz($AH$2*$A2018)/(1+$A2018),$AN$2*$AH$2/(1+1/$A2018),$AM$2*SQRT(Sum_Sq(AP2018,1/($X$2*AN$8*(1+AM$1017+AP2018/AO2018))))/SQRT(Sum_Sq($X$2*AP2018*AN$8,1)),                   $AQ$2*SQRT(Sum_Sq($AH$2/(1+1/$A2018)+AP2018*( 1/(AM$1017+1+AP2018/AO2018)-1)/(1+($X$2*AP2018*AN$8)^2), (AP2018^2*AN$8*$X$2+1/($X$2*AN$8*(AM$1017+1+AP2018/AO2018           )))/(1+($X$2*AP2018*AN$8)^2))),           V_rtHz(AO2018)/($X$2*AN$8*(AO2018*AM$1017+AO2018+AP2018)),V_rtHz(AP2018)*SQRT(Sum_Sq(AO2018*AN$8*$X$2*AM$1017,1))/($X$2*AN$8*(AO2018*AM$1017+AO2018+AP2018))))/SQRT(Sum_Sq(1/(1+$A2018)+$AC$2/$I$2-1/(1+(1+AP2018/AO2018)/AM$1017),$X$2/$I$2)),IF(AP2019&lt;0,"A",AM2019))</f>
        <v>1.3333872467982325E-4</v>
      </c>
      <c r="AO2018" s="13">
        <f t="shared" si="775"/>
        <v>484.49443275000021</v>
      </c>
      <c r="AP2018" s="12">
        <f t="shared" si="783"/>
        <v>64228619.834154643</v>
      </c>
      <c r="AQ2018" s="87"/>
      <c r="AR2018" s="13">
        <f t="shared" si="784"/>
        <v>31506.815879885431</v>
      </c>
      <c r="AS2018" s="13">
        <f t="shared" si="785"/>
        <v>0.34465664218175496</v>
      </c>
      <c r="AT2018" s="13">
        <f>AT1014</f>
        <v>100</v>
      </c>
      <c r="AU2018" s="13">
        <f>AU1014</f>
        <v>0.1</v>
      </c>
      <c r="AV2018" s="93">
        <f>AV1014</f>
        <v>1000</v>
      </c>
      <c r="AW2018" s="13">
        <f t="shared" si="786"/>
        <v>9963.3300000000036</v>
      </c>
      <c r="AX2018" s="13">
        <f t="shared" si="787"/>
        <v>1.089899999999993</v>
      </c>
      <c r="AZ2018" s="13"/>
      <c r="BA2018" s="13"/>
      <c r="BB2018" s="13">
        <f t="shared" si="788"/>
        <v>3150.681587988543</v>
      </c>
      <c r="BC2018" s="13">
        <f t="shared" si="789"/>
        <v>3.4465664218174945</v>
      </c>
      <c r="BD2018" s="13"/>
      <c r="BE2018" s="13"/>
      <c r="BG2018" s="13">
        <f t="shared" si="790"/>
        <v>996.3330000000002</v>
      </c>
      <c r="BH2018" s="13">
        <f t="shared" si="791"/>
        <v>10.899000000000219</v>
      </c>
      <c r="BI2018" s="13"/>
      <c r="BL2018" s="13">
        <f t="shared" si="792"/>
        <v>315.06815879885437</v>
      </c>
      <c r="BM2018" s="13">
        <f t="shared" si="793"/>
        <v>34.465664218175327</v>
      </c>
      <c r="BP2018" s="13"/>
      <c r="BQ2018" s="13">
        <f t="shared" si="794"/>
        <v>99.633300000000006</v>
      </c>
      <c r="BR2018" s="13">
        <f t="shared" si="795"/>
        <v>108.99000000000099</v>
      </c>
      <c r="BT2018" s="13"/>
      <c r="BU2018" s="13"/>
      <c r="BV2018" s="13">
        <f t="shared" si="796"/>
        <v>31.50681587988543</v>
      </c>
      <c r="BW2018" s="13">
        <f t="shared" si="797"/>
        <v>344.65664218175584</v>
      </c>
      <c r="CA2018" s="13">
        <f t="shared" si="798"/>
        <v>9.9633299999999991</v>
      </c>
      <c r="CB2018" s="13">
        <f t="shared" si="799"/>
        <v>1089.9000000000165</v>
      </c>
    </row>
    <row r="2019" spans="1:80" x14ac:dyDescent="0.3">
      <c r="A2019" s="13">
        <f t="shared" si="767"/>
        <v>10.715193052376058</v>
      </c>
      <c r="C2019" s="29" t="s">
        <v>49</v>
      </c>
      <c r="E2019" s="13">
        <f>IF(F2019&gt;0,($X$2^2*$AF$2*D$8*F2019)^-1,-1)</f>
        <v>487.05037999163164</v>
      </c>
      <c r="F2019" s="12">
        <f t="shared" si="776"/>
        <v>20204.285387810538</v>
      </c>
      <c r="H2019" s="29" t="s">
        <v>49</v>
      </c>
      <c r="J2019" s="13">
        <f>IF(K2019&gt;0,($X$2^2*$AF$2*I$8*K2019)^-1,-1)</f>
        <v>483.02993318980737</v>
      </c>
      <c r="K2019" s="12">
        <f t="shared" si="777"/>
        <v>64423.354733662287</v>
      </c>
      <c r="M2019" s="29" t="s">
        <v>49</v>
      </c>
      <c r="O2019" s="13">
        <f>IF(P2019&gt;0,($X$2^2*$AF$2*N$8*P2019)^-1,-1)</f>
        <v>481.77922579071122</v>
      </c>
      <c r="P2019" s="12">
        <f t="shared" si="778"/>
        <v>204253.40796797426</v>
      </c>
      <c r="R2019" s="29" t="s">
        <v>49</v>
      </c>
      <c r="T2019" s="13">
        <f>IF(U2019&gt;0,($X$2^2*$AF$2*S$8*U2019)^-1,-1)</f>
        <v>481.3857441896119</v>
      </c>
      <c r="U2019" s="12">
        <f t="shared" si="779"/>
        <v>646433.94841802784</v>
      </c>
      <c r="X2019" s="29" t="s">
        <v>49</v>
      </c>
      <c r="Z2019" s="13">
        <f>IF(AA2019&gt;0,($X$2^2*$AF$2*Y$8*AA2019)^-1,-1)</f>
        <v>481.26151581945123</v>
      </c>
      <c r="AA2019" s="12">
        <f t="shared" si="780"/>
        <v>2044731.305564068</v>
      </c>
      <c r="AC2019" s="29" t="s">
        <v>49</v>
      </c>
      <c r="AE2019" s="13">
        <f>IF(AF2019&gt;0,($X$2^2*$AF$2*AD$8*AF2019)^-1,-1)</f>
        <v>481.22225146418236</v>
      </c>
      <c r="AF2019" s="12">
        <f t="shared" si="781"/>
        <v>6466535.7094735932</v>
      </c>
      <c r="AG2019" s="13"/>
      <c r="AH2019" s="29" t="s">
        <v>49</v>
      </c>
      <c r="AI2019" s="13"/>
      <c r="AJ2019" s="13">
        <f>IF(AK2019&gt;0,($X$2^2*$AF$2*AI$8*AK2019)^-1,-1)</f>
        <v>481.20983699406963</v>
      </c>
      <c r="AK2019" s="12">
        <f t="shared" si="782"/>
        <v>20449508.96486716</v>
      </c>
      <c r="AM2019" s="29" t="s">
        <v>49</v>
      </c>
      <c r="AO2019" s="13">
        <f>IF(AP2019&gt;0,($X$2^2*$AF$2*AN$8*AP2019)^-1,-1)</f>
        <v>481.20591139480445</v>
      </c>
      <c r="AP2019" s="12">
        <f t="shared" si="783"/>
        <v>64667552.904048041</v>
      </c>
      <c r="AQ2019" s="87"/>
      <c r="AR2019" s="13">
        <f>1/(2*PI()*SQRT(C$1017*$AD$2^2*E2019*F2019))</f>
        <v>31506.815879885424</v>
      </c>
      <c r="AS2019" s="13">
        <f t="shared" si="785"/>
        <v>0.34465664218175279</v>
      </c>
      <c r="AT2019" s="13"/>
      <c r="AU2019" s="13"/>
      <c r="AV2019" s="13"/>
      <c r="AW2019" s="13">
        <f t="shared" si="786"/>
        <v>9963.3300000000036</v>
      </c>
      <c r="AX2019" s="13">
        <f t="shared" si="787"/>
        <v>1.0899000000000041</v>
      </c>
      <c r="AZ2019" s="13"/>
      <c r="BA2019" s="13"/>
      <c r="BB2019" s="13">
        <f t="shared" si="788"/>
        <v>3150.681587988543</v>
      </c>
      <c r="BC2019" s="13">
        <f t="shared" si="789"/>
        <v>3.4465664218174807</v>
      </c>
      <c r="BD2019" s="13"/>
      <c r="BE2019" s="13"/>
      <c r="BG2019" s="13">
        <f t="shared" si="790"/>
        <v>996.3330000000002</v>
      </c>
      <c r="BH2019" s="13">
        <f t="shared" si="791"/>
        <v>10.899000000000013</v>
      </c>
      <c r="BI2019" s="13"/>
      <c r="BL2019" s="13">
        <f t="shared" si="792"/>
        <v>315.06815879885437</v>
      </c>
      <c r="BM2019" s="13">
        <f t="shared" si="793"/>
        <v>34.465664218175327</v>
      </c>
      <c r="BP2019" s="13"/>
      <c r="BQ2019" s="13">
        <f t="shared" si="794"/>
        <v>99.633300000000006</v>
      </c>
      <c r="BR2019" s="13">
        <f t="shared" si="795"/>
        <v>108.99000000000142</v>
      </c>
      <c r="BT2019" s="13"/>
      <c r="BU2019" s="13"/>
      <c r="BV2019" s="13">
        <f t="shared" si="796"/>
        <v>31.50681587988543</v>
      </c>
      <c r="BW2019" s="13">
        <f t="shared" si="797"/>
        <v>344.656642181758</v>
      </c>
      <c r="CA2019" s="13">
        <f t="shared" si="798"/>
        <v>9.9633299999999991</v>
      </c>
      <c r="CB2019" s="13">
        <f t="shared" si="799"/>
        <v>1089.9000000000165</v>
      </c>
    </row>
    <row r="2020" spans="1:80" x14ac:dyDescent="0.3">
      <c r="A2020" s="13"/>
      <c r="H2020" s="13"/>
      <c r="M2020" s="13"/>
      <c r="X2020" s="13"/>
      <c r="AC2020" s="13"/>
      <c r="AH2020" s="13"/>
      <c r="AM2020" s="13"/>
      <c r="AQ2020" s="87"/>
      <c r="AR2020" s="13"/>
      <c r="AS2020" s="13"/>
      <c r="AT2020" s="13" t="s">
        <v>122</v>
      </c>
      <c r="AU2020" s="13" t="s">
        <v>123</v>
      </c>
      <c r="AV2020" s="12" t="s">
        <v>124</v>
      </c>
    </row>
    <row r="2021" spans="1:80" x14ac:dyDescent="0.3">
      <c r="A2021" s="13"/>
      <c r="C2021" s="13">
        <f>MAX(C1019:C2019,1E-20)</f>
        <v>7.5223198463722966E-6</v>
      </c>
      <c r="D2021" s="13">
        <f>MIN(C1019:C2019, 100000000000000000000)</f>
        <v>6.4235453283679825E-7</v>
      </c>
      <c r="H2021" s="13">
        <f>MAX(H1019:H2019,1E-20)</f>
        <v>8.2340568944678419E-6</v>
      </c>
      <c r="I2021" s="13">
        <f>MIN(H1019:H2019, 100000000000000000000)</f>
        <v>5.948970296640168E-7</v>
      </c>
      <c r="M2021" s="13">
        <f>MAX(M1019:M2019,1E-20)</f>
        <v>1.0275375881181977E-5</v>
      </c>
      <c r="N2021" s="13">
        <f>MIN(M1019:M2019, 100000000000000000000)</f>
        <v>7.8007133600815666E-7</v>
      </c>
      <c r="R2021" s="103">
        <f>MAX(R1019:R2019,1E-20)</f>
        <v>1.5026345730484678E-5</v>
      </c>
      <c r="S2021" s="13">
        <f>MIN(R1019:R2019, 100000000000000000000)</f>
        <v>1.2327422739846944E-6</v>
      </c>
      <c r="X2021" s="13">
        <f>MAX(X1019:X2019,1E-20)</f>
        <v>2.4621781648452642E-5</v>
      </c>
      <c r="Y2021" s="13">
        <f>MIN(X1019:X2019, 100000000000000000000)</f>
        <v>2.1050443744418424E-6</v>
      </c>
      <c r="AC2021" s="13">
        <f>MAX(AC1019:AC2019,1E-20)</f>
        <v>4.2546707296252514E-5</v>
      </c>
      <c r="AD2021" s="13">
        <f>MIN(AC1019:AC2019, 100000000000000000000)</f>
        <v>3.6943860931055623E-6</v>
      </c>
      <c r="AH2021" s="13">
        <f>MAX(AH1019:AH2019,1E-20)</f>
        <v>7.5007899270803963E-5</v>
      </c>
      <c r="AI2021" s="13">
        <f>MIN(AH1019:AH2019, 100000000000000000000)</f>
        <v>6.5427727875276388E-6</v>
      </c>
      <c r="AM2021" s="13">
        <f>MAX(AM1019:AM2019,1E-20)</f>
        <v>1.3333872467982325E-4</v>
      </c>
      <c r="AN2021" s="13">
        <f>MIN(AM1019:AM2019, 100000000000000000000)</f>
        <v>1.1623734204129722E-5</v>
      </c>
      <c r="AQ2021" s="87">
        <f>MAX(AM2021,AH2021,AC2021,X2021,R2021,M2021,H2021,C2021)</f>
        <v>1.3333872467982325E-4</v>
      </c>
      <c r="AR2021" s="13">
        <f>MIN(AN2021,AI2021,AD2021,Y2021,S2021,N2021,I2021,D2021)</f>
        <v>5.948970296640168E-7</v>
      </c>
      <c r="AS2021" s="13"/>
      <c r="AT2021" s="92">
        <f>10^CEILING(LOG(IF(AQ2021=0,1,AQ2021)),1)</f>
        <v>1E-3</v>
      </c>
      <c r="AU2021" s="92">
        <f>10^FLOOR(LOG(IF(AR2021=0,1,AR2021)),1)</f>
        <v>9.9999999999999995E-8</v>
      </c>
      <c r="AV2021" s="12">
        <f>AT2021/AU2021</f>
        <v>10000</v>
      </c>
      <c r="AW2021" s="13"/>
    </row>
    <row r="2022" spans="1:80" x14ac:dyDescent="0.3">
      <c r="A2022" s="13"/>
    </row>
    <row r="2023" spans="1:80" x14ac:dyDescent="0.3">
      <c r="A2023" s="13"/>
      <c r="AU2023" s="13"/>
      <c r="AV2023" s="12" t="s">
        <v>126</v>
      </c>
      <c r="AW2023" s="93">
        <f>MAX(AV2018,AV2021)</f>
        <v>10000</v>
      </c>
    </row>
    <row r="2024" spans="1:80" x14ac:dyDescent="0.3">
      <c r="A2024" s="13"/>
    </row>
    <row r="2025" spans="1:80" x14ac:dyDescent="0.3">
      <c r="A2025" s="13"/>
      <c r="E2025" s="12">
        <v>485</v>
      </c>
      <c r="AT2025" s="12" t="s">
        <v>47</v>
      </c>
      <c r="AV2025" s="12" t="s">
        <v>48</v>
      </c>
    </row>
    <row r="2026" spans="1:80" x14ac:dyDescent="0.3">
      <c r="A2026" s="13"/>
    </row>
    <row r="2027" spans="1:80" x14ac:dyDescent="0.3">
      <c r="A2027" s="13"/>
      <c r="E2027" s="96"/>
      <c r="AT2027" s="91">
        <f>AT2021</f>
        <v>1E-3</v>
      </c>
      <c r="AU2027" s="92"/>
      <c r="AV2027" s="91">
        <f>AT2018</f>
        <v>100</v>
      </c>
    </row>
    <row r="2028" spans="1:80" x14ac:dyDescent="0.3">
      <c r="A2028" s="13"/>
      <c r="AT2028" s="91">
        <f>AT2027/AW2023</f>
        <v>9.9999999999999995E-8</v>
      </c>
      <c r="AU2028" s="92"/>
      <c r="AV2028" s="91">
        <f>AV2027/AW2023</f>
        <v>0.01</v>
      </c>
    </row>
    <row r="2029" spans="1:80" x14ac:dyDescent="0.3">
      <c r="A2029" s="13"/>
      <c r="AT2029" s="13"/>
      <c r="AV2029" s="13"/>
    </row>
    <row r="2030" spans="1:80" x14ac:dyDescent="0.3">
      <c r="A2030" s="13"/>
    </row>
    <row r="2031" spans="1:80" x14ac:dyDescent="0.3">
      <c r="A2031" s="13"/>
    </row>
    <row r="2032" spans="1:80" x14ac:dyDescent="0.3">
      <c r="A2032" s="13"/>
    </row>
    <row r="2033" spans="1:1" x14ac:dyDescent="0.3">
      <c r="A2033" s="13"/>
    </row>
    <row r="2034" spans="1:1" x14ac:dyDescent="0.3">
      <c r="A2034" s="13"/>
    </row>
    <row r="2035" spans="1:1" x14ac:dyDescent="0.3">
      <c r="A2035" s="13"/>
    </row>
    <row r="2036" spans="1:1" x14ac:dyDescent="0.3">
      <c r="A2036" s="13"/>
    </row>
    <row r="2037" spans="1:1" x14ac:dyDescent="0.3">
      <c r="A2037" s="13"/>
    </row>
    <row r="2038" spans="1:1" x14ac:dyDescent="0.3">
      <c r="A2038" s="13"/>
    </row>
    <row r="2039" spans="1:1" x14ac:dyDescent="0.3">
      <c r="A2039" s="13"/>
    </row>
    <row r="2040" spans="1:1" x14ac:dyDescent="0.3">
      <c r="A2040" s="13"/>
    </row>
    <row r="2041" spans="1:1" x14ac:dyDescent="0.3">
      <c r="A2041" s="13"/>
    </row>
    <row r="2042" spans="1:1" x14ac:dyDescent="0.3">
      <c r="A2042" s="13"/>
    </row>
    <row r="2043" spans="1:1" x14ac:dyDescent="0.3">
      <c r="A2043" s="13"/>
    </row>
    <row r="2044" spans="1:1" x14ac:dyDescent="0.3">
      <c r="A2044" s="13"/>
    </row>
    <row r="2045" spans="1:1" x14ac:dyDescent="0.3">
      <c r="A2045" s="13"/>
    </row>
    <row r="2046" spans="1:1" x14ac:dyDescent="0.3">
      <c r="A2046" s="13"/>
    </row>
    <row r="2047" spans="1:1" x14ac:dyDescent="0.3">
      <c r="A2047" s="13"/>
    </row>
    <row r="2048" spans="1:1" x14ac:dyDescent="0.3">
      <c r="A2048" s="13"/>
    </row>
    <row r="2049" spans="1:1" x14ac:dyDescent="0.3">
      <c r="A2049" s="13"/>
    </row>
    <row r="2050" spans="1:1" x14ac:dyDescent="0.3">
      <c r="A2050" s="13"/>
    </row>
    <row r="2051" spans="1:1" x14ac:dyDescent="0.3">
      <c r="A2051" s="13"/>
    </row>
    <row r="2052" spans="1:1" x14ac:dyDescent="0.3">
      <c r="A2052" s="13"/>
    </row>
    <row r="2053" spans="1:1" x14ac:dyDescent="0.3">
      <c r="A2053" s="13"/>
    </row>
    <row r="2054" spans="1:1" x14ac:dyDescent="0.3">
      <c r="A2054" s="13"/>
    </row>
    <row r="2055" spans="1:1" x14ac:dyDescent="0.3">
      <c r="A2055" s="13"/>
    </row>
    <row r="2056" spans="1:1" x14ac:dyDescent="0.3">
      <c r="A2056" s="13"/>
    </row>
    <row r="2057" spans="1:1" x14ac:dyDescent="0.3">
      <c r="A2057" s="13"/>
    </row>
    <row r="2058" spans="1:1" x14ac:dyDescent="0.3">
      <c r="A2058" s="13"/>
    </row>
    <row r="2059" spans="1:1" x14ac:dyDescent="0.3">
      <c r="A2059" s="13"/>
    </row>
    <row r="2060" spans="1:1" x14ac:dyDescent="0.3">
      <c r="A2060" s="13"/>
    </row>
    <row r="2061" spans="1:1" x14ac:dyDescent="0.3">
      <c r="A2061" s="13"/>
    </row>
    <row r="2062" spans="1:1" x14ac:dyDescent="0.3">
      <c r="A2062" s="13"/>
    </row>
    <row r="2063" spans="1:1" x14ac:dyDescent="0.3">
      <c r="A2063" s="13"/>
    </row>
    <row r="2064" spans="1:1" x14ac:dyDescent="0.3">
      <c r="A2064" s="13"/>
    </row>
    <row r="2065" spans="1:1" x14ac:dyDescent="0.3">
      <c r="A2065" s="13"/>
    </row>
    <row r="2066" spans="1:1" x14ac:dyDescent="0.3">
      <c r="A2066" s="13"/>
    </row>
    <row r="2067" spans="1:1" x14ac:dyDescent="0.3">
      <c r="A2067" s="13"/>
    </row>
    <row r="2068" spans="1:1" x14ac:dyDescent="0.3">
      <c r="A2068" s="13"/>
    </row>
    <row r="2069" spans="1:1" x14ac:dyDescent="0.3">
      <c r="A2069" s="13"/>
    </row>
    <row r="2070" spans="1:1" x14ac:dyDescent="0.3">
      <c r="A2070" s="13"/>
    </row>
    <row r="2071" spans="1:1" x14ac:dyDescent="0.3">
      <c r="A2071" s="13"/>
    </row>
    <row r="2072" spans="1:1" x14ac:dyDescent="0.3">
      <c r="A2072" s="13"/>
    </row>
    <row r="2073" spans="1:1" x14ac:dyDescent="0.3">
      <c r="A2073" s="13"/>
    </row>
    <row r="2074" spans="1:1" x14ac:dyDescent="0.3">
      <c r="A2074" s="13"/>
    </row>
    <row r="2075" spans="1:1" x14ac:dyDescent="0.3">
      <c r="A2075" s="13"/>
    </row>
    <row r="2076" spans="1:1" x14ac:dyDescent="0.3">
      <c r="A2076" s="13"/>
    </row>
    <row r="2077" spans="1:1" x14ac:dyDescent="0.3">
      <c r="A2077" s="13"/>
    </row>
    <row r="2078" spans="1:1" x14ac:dyDescent="0.3">
      <c r="A2078" s="13"/>
    </row>
    <row r="2079" spans="1:1" x14ac:dyDescent="0.3">
      <c r="A2079" s="13"/>
    </row>
    <row r="2080" spans="1:1" x14ac:dyDescent="0.3">
      <c r="A2080" s="13"/>
    </row>
    <row r="2081" spans="1:1" x14ac:dyDescent="0.3">
      <c r="A2081" s="13"/>
    </row>
    <row r="2082" spans="1:1" x14ac:dyDescent="0.3">
      <c r="A2082" s="13"/>
    </row>
    <row r="2083" spans="1:1" x14ac:dyDescent="0.3">
      <c r="A2083" s="13"/>
    </row>
    <row r="2084" spans="1:1" x14ac:dyDescent="0.3">
      <c r="A2084" s="13"/>
    </row>
    <row r="2085" spans="1:1" x14ac:dyDescent="0.3">
      <c r="A2085" s="13"/>
    </row>
    <row r="2086" spans="1:1" x14ac:dyDescent="0.3">
      <c r="A2086" s="13"/>
    </row>
    <row r="2087" spans="1:1" x14ac:dyDescent="0.3">
      <c r="A2087" s="13"/>
    </row>
    <row r="2088" spans="1:1" x14ac:dyDescent="0.3">
      <c r="A2088" s="13"/>
    </row>
    <row r="2089" spans="1:1" x14ac:dyDescent="0.3">
      <c r="A2089" s="13"/>
    </row>
    <row r="2090" spans="1:1" x14ac:dyDescent="0.3">
      <c r="A2090" s="13"/>
    </row>
    <row r="2091" spans="1:1" x14ac:dyDescent="0.3">
      <c r="A2091" s="13"/>
    </row>
    <row r="2092" spans="1:1" x14ac:dyDescent="0.3">
      <c r="A2092" s="13"/>
    </row>
    <row r="2093" spans="1:1" x14ac:dyDescent="0.3">
      <c r="A2093" s="13"/>
    </row>
    <row r="2094" spans="1:1" x14ac:dyDescent="0.3">
      <c r="A2094" s="13"/>
    </row>
    <row r="2095" spans="1:1" x14ac:dyDescent="0.3">
      <c r="A2095" s="13"/>
    </row>
    <row r="2096" spans="1:1" x14ac:dyDescent="0.3">
      <c r="A2096" s="13"/>
    </row>
    <row r="2097" spans="1:1" x14ac:dyDescent="0.3">
      <c r="A2097" s="13"/>
    </row>
    <row r="2098" spans="1:1" x14ac:dyDescent="0.3">
      <c r="A2098" s="13"/>
    </row>
    <row r="2099" spans="1:1" x14ac:dyDescent="0.3">
      <c r="A2099" s="13"/>
    </row>
    <row r="2100" spans="1:1" x14ac:dyDescent="0.3">
      <c r="A2100" s="13"/>
    </row>
    <row r="2101" spans="1:1" x14ac:dyDescent="0.3">
      <c r="A2101" s="13"/>
    </row>
    <row r="2102" spans="1:1" x14ac:dyDescent="0.3">
      <c r="A2102" s="13"/>
    </row>
    <row r="2103" spans="1:1" x14ac:dyDescent="0.3">
      <c r="A2103" s="13"/>
    </row>
    <row r="2104" spans="1:1" x14ac:dyDescent="0.3">
      <c r="A2104" s="13"/>
    </row>
    <row r="2105" spans="1:1" x14ac:dyDescent="0.3">
      <c r="A2105" s="13"/>
    </row>
    <row r="2106" spans="1:1" x14ac:dyDescent="0.3">
      <c r="A2106" s="13"/>
    </row>
    <row r="2107" spans="1:1" x14ac:dyDescent="0.3">
      <c r="A2107" s="13"/>
    </row>
    <row r="2108" spans="1:1" x14ac:dyDescent="0.3">
      <c r="A2108" s="13"/>
    </row>
    <row r="2109" spans="1:1" x14ac:dyDescent="0.3">
      <c r="A2109" s="13"/>
    </row>
    <row r="2110" spans="1:1" x14ac:dyDescent="0.3">
      <c r="A2110" s="13"/>
    </row>
    <row r="2111" spans="1:1" x14ac:dyDescent="0.3">
      <c r="A2111" s="13"/>
    </row>
    <row r="2112" spans="1:1" x14ac:dyDescent="0.3">
      <c r="A2112" s="13"/>
    </row>
    <row r="2113" spans="1:1" x14ac:dyDescent="0.3">
      <c r="A2113" s="13"/>
    </row>
    <row r="2114" spans="1:1" x14ac:dyDescent="0.3">
      <c r="A2114" s="13"/>
    </row>
    <row r="2115" spans="1:1" x14ac:dyDescent="0.3">
      <c r="A2115" s="13"/>
    </row>
    <row r="2116" spans="1:1" x14ac:dyDescent="0.3">
      <c r="A2116" s="13"/>
    </row>
    <row r="2122" spans="1:1" ht="15.6" customHeight="1" x14ac:dyDescent="0.3"/>
  </sheetData>
  <sheetProtection sheet="1" objects="1" scenarios="1" selectLockedCells="1" selectUnlockedCells="1"/>
  <protectedRanges>
    <protectedRange sqref="AT14" name="Range1"/>
  </protectedRanges>
  <pageMargins left="0.7" right="0.7" top="0.75" bottom="0.75" header="0.3" footer="0.3"/>
  <pageSetup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W1010"/>
  <sheetViews>
    <sheetView zoomScale="70" zoomScaleNormal="70" workbookViewId="0">
      <pane ySplit="6" topLeftCell="A465" activePane="bottomLeft" state="frozen"/>
      <selection activeCell="E1" sqref="E1"/>
      <selection pane="bottomLeft" activeCell="D2" sqref="D2 P2 E505 AE2 AB2:AC2 AF505 V2:W2 Y2:Z2 AG2:AK2 I505 L505 O505 R505 U505 X505 AA505 AD505 K2 A505 M2:N2 S2:T2 B505:B506 AI505 AN505:AP505"/>
    </sheetView>
  </sheetViews>
  <sheetFormatPr defaultRowHeight="14.4" x14ac:dyDescent="0.3"/>
  <cols>
    <col min="1" max="1" width="3.6640625" style="2" customWidth="1"/>
    <col min="2" max="2" width="13.44140625" style="2" bestFit="1" customWidth="1"/>
    <col min="3" max="3" width="13.44140625" style="2" hidden="1" customWidth="1"/>
    <col min="4" max="4" width="11.77734375" style="2" hidden="1" customWidth="1"/>
    <col min="5" max="7" width="9.88671875" style="2" hidden="1" customWidth="1"/>
    <col min="8" max="8" width="9.88671875" style="2" customWidth="1"/>
    <col min="9" max="9" width="13.109375" style="99" bestFit="1" customWidth="1"/>
    <col min="10" max="10" width="10.5546875" style="2" customWidth="1"/>
    <col min="11" max="11" width="9.21875" style="2" customWidth="1"/>
    <col min="12" max="12" width="13.109375" style="99" bestFit="1" customWidth="1"/>
    <col min="13" max="13" width="10.109375" style="2" customWidth="1"/>
    <col min="14" max="14" width="9.77734375" style="2" customWidth="1"/>
    <col min="15" max="15" width="15.5546875" style="2" customWidth="1"/>
    <col min="16" max="17" width="9.77734375" style="2" customWidth="1"/>
    <col min="18" max="18" width="14.109375" style="99" customWidth="1"/>
    <col min="19" max="19" width="9.5546875" style="2" customWidth="1"/>
    <col min="20" max="20" width="9.77734375" style="2" customWidth="1"/>
    <col min="21" max="21" width="13.109375" style="99" bestFit="1" customWidth="1"/>
    <col min="22" max="22" width="9.88671875" style="2" customWidth="1"/>
    <col min="23" max="23" width="9.77734375" style="2" customWidth="1"/>
    <col min="24" max="24" width="13.109375" style="99" bestFit="1" customWidth="1"/>
    <col min="25" max="25" width="10.109375" style="2" customWidth="1"/>
    <col min="26" max="26" width="9.77734375" style="2" customWidth="1"/>
    <col min="27" max="27" width="13.109375" style="99" bestFit="1" customWidth="1"/>
    <col min="28" max="28" width="10.109375" style="2" customWidth="1"/>
    <col min="29" max="29" width="18.21875" style="2" customWidth="1"/>
    <col min="30" max="30" width="13.109375" style="99" bestFit="1" customWidth="1"/>
    <col min="31" max="31" width="18.77734375" style="2" customWidth="1"/>
    <col min="32" max="32" width="13.44140625" style="2" customWidth="1"/>
    <col min="33" max="33" width="9.88671875" customWidth="1"/>
    <col min="34" max="34" width="14.88671875" style="3" customWidth="1"/>
    <col min="35" max="35" width="18.109375" style="23" bestFit="1" customWidth="1"/>
    <col min="36" max="36" width="13.6640625" style="2" customWidth="1"/>
    <col min="37" max="37" width="17.33203125" style="2" customWidth="1"/>
    <col min="38" max="38" width="9.21875" style="2" customWidth="1"/>
    <col min="39" max="39" width="3.5546875" style="2" customWidth="1"/>
    <col min="40" max="40" width="24.33203125" style="2" customWidth="1"/>
    <col min="41" max="41" width="42" style="2" customWidth="1"/>
    <col min="42" max="42" width="13.21875" style="3" customWidth="1"/>
    <col min="43" max="43" width="14" style="2" customWidth="1"/>
    <col min="44" max="44" width="9.77734375" style="2" bestFit="1" customWidth="1"/>
    <col min="45" max="45" width="10.109375" style="2" bestFit="1" customWidth="1"/>
    <col min="46" max="48" width="8.88671875" style="2"/>
    <col min="49" max="49" width="10.109375" style="2" bestFit="1" customWidth="1"/>
    <col min="50" max="16384" width="8.88671875" style="2"/>
  </cols>
  <sheetData>
    <row r="1" spans="1:43" s="8" customFormat="1" x14ac:dyDescent="0.3">
      <c r="C1" s="62"/>
      <c r="D1" s="8" t="s">
        <v>7</v>
      </c>
      <c r="F1" s="62"/>
      <c r="G1" s="62"/>
      <c r="H1" s="62"/>
      <c r="I1" s="101"/>
      <c r="J1" s="8" t="s">
        <v>6</v>
      </c>
      <c r="K1" s="8" t="s">
        <v>8</v>
      </c>
      <c r="L1" s="101"/>
      <c r="M1" s="8" t="s">
        <v>9</v>
      </c>
      <c r="N1" s="8" t="s">
        <v>10</v>
      </c>
      <c r="O1" s="35"/>
      <c r="P1" s="35" t="s">
        <v>85</v>
      </c>
      <c r="Q1" s="35"/>
      <c r="R1" s="101"/>
      <c r="S1" s="10" t="s">
        <v>20</v>
      </c>
      <c r="T1" s="8" t="s">
        <v>11</v>
      </c>
      <c r="U1" s="101"/>
      <c r="V1" s="10" t="s">
        <v>22</v>
      </c>
      <c r="W1" s="8" t="s">
        <v>12</v>
      </c>
      <c r="X1" s="101"/>
      <c r="Y1" s="10" t="s">
        <v>23</v>
      </c>
      <c r="Z1" s="8" t="s">
        <v>13</v>
      </c>
      <c r="AA1" s="101"/>
      <c r="AB1" s="10" t="s">
        <v>24</v>
      </c>
      <c r="AC1" s="8" t="s">
        <v>83</v>
      </c>
      <c r="AD1" s="101"/>
      <c r="AE1" s="8" t="s">
        <v>84</v>
      </c>
      <c r="AG1" s="8" t="s">
        <v>25</v>
      </c>
      <c r="AH1" s="8" t="s">
        <v>17</v>
      </c>
      <c r="AI1" s="22" t="s">
        <v>19</v>
      </c>
      <c r="AJ1" s="8" t="s">
        <v>14</v>
      </c>
      <c r="AK1" s="8" t="s">
        <v>15</v>
      </c>
      <c r="AL1" s="10" t="s">
        <v>21</v>
      </c>
      <c r="AP1" s="10" t="s">
        <v>52</v>
      </c>
    </row>
    <row r="2" spans="1:43" x14ac:dyDescent="0.3">
      <c r="D2" s="3">
        <f>2*PI()*'Design Parameters'!E12</f>
        <v>6260.1448666581582</v>
      </c>
      <c r="E2" s="3"/>
      <c r="F2" s="3"/>
      <c r="G2" s="3"/>
      <c r="H2" s="3"/>
      <c r="J2" s="2">
        <f>'Design Parameters'!H12</f>
        <v>10.898999999999999</v>
      </c>
      <c r="K2" s="3">
        <f>'Design Parameters'!E28</f>
        <v>9.9999999999999995E-8</v>
      </c>
      <c r="M2" s="3">
        <f>'Design Parameters'!E26</f>
        <v>8.1999999999999996E-10</v>
      </c>
      <c r="N2" s="3">
        <f>(K2*M2*T2*D2^2)^-1</f>
        <v>14741.333681651138</v>
      </c>
      <c r="O2" s="3"/>
      <c r="P2" s="3">
        <f>'Design Parameters'!H22</f>
        <v>1.0000000000000001E-15</v>
      </c>
      <c r="Q2" s="3"/>
      <c r="S2" s="3">
        <f>SQRT(N2*$AL2)</f>
        <v>1.5448449560374804E-8</v>
      </c>
      <c r="T2" s="3">
        <f>(0.5/J2+SQRT(Z2/W2+(2*J2)^-2-M2/K2))/(M2*D2)</f>
        <v>21109.629158993896</v>
      </c>
      <c r="V2" s="3">
        <f>SQRT(T2*$AL2)</f>
        <v>1.8486590140726061E-8</v>
      </c>
      <c r="W2" s="3">
        <f>'Design Parameters'!H26</f>
        <v>10000</v>
      </c>
      <c r="Y2" s="3">
        <f>SQRT(W2*$AL2)</f>
        <v>1.2723790530152561E-8</v>
      </c>
      <c r="Z2" s="3">
        <f>'Design Parameters'!H28</f>
        <v>100</v>
      </c>
      <c r="AB2" s="3">
        <f>SQRT(Z2*$AL2)</f>
        <v>1.2723790530152559E-9</v>
      </c>
      <c r="AC2" s="3">
        <f>'Design Parameters'!H18</f>
        <v>1.0000000000000001E-15</v>
      </c>
      <c r="AE2" s="3">
        <f>'Design Parameters'!H20</f>
        <v>1.0000000000000001E-15</v>
      </c>
      <c r="AG2" s="3">
        <f>'Design Parameters'!E22</f>
        <v>1E-8</v>
      </c>
      <c r="AH2" s="3">
        <f>'Design Parameters'!E18*2*PI()</f>
        <v>25132741.228718344</v>
      </c>
      <c r="AI2" s="23">
        <f>2*PI()*'Noise and Sensitivity Calcs'!AT14</f>
        <v>369.59913571644626</v>
      </c>
      <c r="AJ2" s="2">
        <v>1000</v>
      </c>
      <c r="AK2" s="2">
        <v>4</v>
      </c>
      <c r="AL2" s="3">
        <f>4*293.15*1.38064852E-23</f>
        <v>1.6189484545519998E-20</v>
      </c>
    </row>
    <row r="3" spans="1:43" s="8" customFormat="1" x14ac:dyDescent="0.3">
      <c r="A3" s="8" t="s">
        <v>18</v>
      </c>
      <c r="B3" s="8" t="s">
        <v>26</v>
      </c>
      <c r="C3" s="62"/>
      <c r="D3" s="160" t="s">
        <v>80</v>
      </c>
      <c r="E3" s="160"/>
      <c r="F3" s="160"/>
      <c r="G3" s="36"/>
      <c r="H3" s="160" t="s">
        <v>118</v>
      </c>
      <c r="I3" s="160"/>
      <c r="J3" s="160"/>
      <c r="K3" s="160" t="s">
        <v>81</v>
      </c>
      <c r="L3" s="160"/>
      <c r="M3" s="160"/>
      <c r="O3" s="35" t="s">
        <v>82</v>
      </c>
      <c r="P3" s="36"/>
      <c r="Q3" s="36"/>
      <c r="R3" s="101" t="s">
        <v>71</v>
      </c>
      <c r="S3" s="36"/>
      <c r="T3" s="160" t="s">
        <v>73</v>
      </c>
      <c r="U3" s="160"/>
      <c r="V3" s="160"/>
      <c r="W3" s="160" t="s">
        <v>74</v>
      </c>
      <c r="X3" s="160"/>
      <c r="Y3" s="160"/>
      <c r="Z3" s="160" t="s">
        <v>75</v>
      </c>
      <c r="AA3" s="160"/>
      <c r="AB3" s="160"/>
      <c r="AC3" s="160" t="s">
        <v>76</v>
      </c>
      <c r="AD3" s="160"/>
      <c r="AE3" s="160"/>
      <c r="AF3" s="160" t="s">
        <v>16</v>
      </c>
      <c r="AG3" s="160"/>
      <c r="AH3" s="10"/>
      <c r="AI3" s="22" t="s">
        <v>72</v>
      </c>
      <c r="AN3" s="8" t="s">
        <v>70</v>
      </c>
      <c r="AO3" s="8" t="s">
        <v>69</v>
      </c>
      <c r="AP3" s="10"/>
    </row>
    <row r="4" spans="1:43" s="9" customFormat="1" x14ac:dyDescent="0.3">
      <c r="I4" s="102"/>
      <c r="L4" s="102"/>
      <c r="R4" s="102"/>
      <c r="U4" s="102"/>
      <c r="X4" s="102"/>
      <c r="AA4" s="102"/>
      <c r="AD4" s="102"/>
      <c r="AH4" s="11"/>
      <c r="AI4" s="24"/>
      <c r="AP4" s="11"/>
    </row>
    <row r="5" spans="1:43" x14ac:dyDescent="0.3">
      <c r="A5" s="2" t="str">
        <f t="shared" ref="A5:A68" si="0">COMPLEX(0,(D$2*10^((ROW(A5)-5)*AK$2/AJ$2-AK$2/2)))</f>
        <v>62.6014486665816i</v>
      </c>
      <c r="B5" s="2">
        <f>IMABS(A5)/2/PI()</f>
        <v>9.9633300000000009</v>
      </c>
      <c r="E5" s="3" t="str">
        <f t="shared" ref="E5:E68" si="1">IMDIV(IMPRODUCT(AC$2,IMSUM(T$2,IMDIV(N$2,AO5))),(IMPRODUCT(AF5,IMSUM(1,IMPRODUCT(A5,M$2,T$2)))))</f>
        <v>3.62375787313479E-11-1.43473515505614E-12i</v>
      </c>
      <c r="F5" s="3"/>
      <c r="G5" s="3"/>
      <c r="H5" s="3"/>
      <c r="I5" s="99">
        <f>IMABS(E5)</f>
        <v>3.6265969961877366E-11</v>
      </c>
      <c r="L5" s="99">
        <f>(AE$2*Z$2*W$2/(W$2+Z$2))/AF5</f>
        <v>1.0044055988255797E-13</v>
      </c>
      <c r="O5" s="82">
        <f t="shared" ref="O5:O68" si="2">IMABS(IMPRODUCT($P$2,IMSUM(IMDIV(E5,$AC$2),IMPRODUCT(-1,IMDIV(L5,$AE$2)))))</f>
        <v>3.6165608251330829E-11</v>
      </c>
      <c r="R5" s="99">
        <f>AG$2/AF5</f>
        <v>1.0144496548138354E-8</v>
      </c>
      <c r="U5" s="99">
        <f>IMABS(IMPRODUCT(S$2,IMDIV(1,AN5)))/AF5</f>
        <v>1.5604259806094722E-8</v>
      </c>
      <c r="X5" s="99">
        <f t="shared" ref="X5:X68" si="3">IMABS(IMPRODUCT(V$2,IMDIV(IMSUM(1,IMPRODUCT(A5,N$2,K$2)),AN5)))/AF5</f>
        <v>1.8752384989612747E-8</v>
      </c>
      <c r="Z5" s="3"/>
      <c r="AA5" s="99">
        <f>(AB$2*W$2/(W$2+Z$2))/AF5</f>
        <v>1.277984644676912E-9</v>
      </c>
      <c r="AD5" s="99">
        <f>(Y$2*Z$2/(Z$2+W$2))/AF5</f>
        <v>1.2779846446769123E-10</v>
      </c>
      <c r="AF5" s="2">
        <f>IMABS(IMSUB(IMSUM(W$2/(W$2+Z$2),IMDIV(IMSUM(A5,AI$2),AH$2)),IMDIV(IMPRODUCT(N$2,K$2,A5),IMSUM(1,IMPRODUCT(A5,A5,K$2,M$2,N$2,T$2),IMPRODUCT(A5,N$2,K$2),IMPRODUCT(A5,M$2,N$2),IMPRODUCT(A5,M$2,T$2)))))</f>
        <v>0.98575616370386843</v>
      </c>
      <c r="AH5" s="11"/>
      <c r="AI5" s="23">
        <f>SQRT(IMABS(I5)^2+IMABS(L5)^2+IMABS(O5)^2+IMABS(R5)^2+IMABS(U5)^2+IMABS(X5)^2+IMABS(AA5)^2+IMABS(AD5)^2)</f>
        <v>2.6451991938063636E-8</v>
      </c>
      <c r="AN5" s="2">
        <f t="shared" ref="AN5:AN68" si="4">IMABS(IMSUM(1,IMPRODUCT(A5,A5,K$2,M$2,N$2,T$2),IMPRODUCT(A5,N$2,K$2),IMPRODUCT(A5,M$2,N$2),IMPRODUCT(A5,M$2,T$2)))</f>
        <v>1.0043202637404283</v>
      </c>
      <c r="AO5" s="2" t="str">
        <f t="shared" ref="AO5:AO68" si="5">IMSUM(1,IMPRODUCT(A5,A5,K$2,M$2,N$2,T$2),IMPRODUCT(A5,N$2,K$2),IMPRODUCT(A5,M$2,N$2),IMPRODUCT(A5,M$2,T$2))</f>
        <v>0.9999+0.0941232285870146i</v>
      </c>
      <c r="AP5" s="3">
        <f t="shared" ref="AP5:AP68" si="6">B6-B5</f>
        <v>9.2189557434414482E-2</v>
      </c>
      <c r="AQ5" s="23">
        <f>AI5^2*AP5</f>
        <v>6.4505759559304161E-17</v>
      </c>
    </row>
    <row r="6" spans="1:43" x14ac:dyDescent="0.3">
      <c r="A6" s="2" t="str">
        <f t="shared" si="0"/>
        <v>63.1806927393289i</v>
      </c>
      <c r="B6" s="2">
        <f t="shared" ref="B6:B69" si="7">IMABS(A6)/2/PI()</f>
        <v>10.055519557434415</v>
      </c>
      <c r="E6" s="3" t="str">
        <f t="shared" si="1"/>
        <v>3.6238115624585E-11-1.44790141826406E-12i</v>
      </c>
      <c r="F6" s="3"/>
      <c r="G6" s="3"/>
      <c r="H6" s="3"/>
      <c r="I6" s="99">
        <f t="shared" ref="I6:I69" si="8">IMABS(E6)</f>
        <v>3.626702969003393E-11</v>
      </c>
      <c r="L6" s="99">
        <f t="shared" ref="L6:L69" si="9">(AE$2*Z$2*W$2/(W$2+Z$2))/AF6</f>
        <v>1.0044876136375082E-13</v>
      </c>
      <c r="O6" s="82">
        <f t="shared" si="2"/>
        <v>3.6166661234266107E-11</v>
      </c>
      <c r="R6" s="99">
        <f t="shared" ref="R6:R69" si="10">AG$2/AF6</f>
        <v>1.0145324897738834E-8</v>
      </c>
      <c r="U6" s="99">
        <f t="shared" ref="U6:U69" si="11">IMABS(IMPRODUCT(S$2,IMDIV(1,AN6)))/AF6</f>
        <v>1.5604288765041466E-8</v>
      </c>
      <c r="X6" s="99">
        <f t="shared" si="3"/>
        <v>1.8753891702009322E-8</v>
      </c>
      <c r="Z6" s="3"/>
      <c r="AA6" s="99">
        <f t="shared" ref="AA6:AA69" si="12">(AB$2*W$2/(W$2+Z$2))/AF6</f>
        <v>1.278088998605647E-9</v>
      </c>
      <c r="AD6" s="99">
        <f t="shared" ref="AD6:AD69" si="13">(Y$2*Z$2/(Z$2+W$2))/AF6</f>
        <v>1.2780889986056473E-10</v>
      </c>
      <c r="AF6" s="2">
        <f t="shared" ref="AF6:AF69" si="14">IMABS(IMSUB(IMSUM(W$2/(W$2+Z$2),IMDIV(IMSUM(A6,AI$2),AH$2)),IMDIV(IMPRODUCT(N$2,K$2,A6),IMSUM(1,IMPRODUCT(A6,A6,K$2,M$2,N$2,T$2),IMPRODUCT(A6,N$2,K$2),IMPRODUCT(A6,M$2,N$2),IMPRODUCT(A6,M$2,T$2)))))</f>
        <v>0.98567567828495828</v>
      </c>
      <c r="AH6" s="11"/>
      <c r="AI6" s="23">
        <f t="shared" ref="AI6:AI69" si="15">SQRT(IMABS(I6)^2+IMABS(L6)^2+IMABS(O6)^2+IMABS(R6)^2+IMABS(U6)^2+IMABS(X6)^2+IMABS(AA6)^2+IMABS(AD6)^2)</f>
        <v>2.6453399952602134E-8</v>
      </c>
      <c r="AN6" s="2">
        <f t="shared" si="4"/>
        <v>1.0044004075819013</v>
      </c>
      <c r="AO6" s="2" t="str">
        <f t="shared" si="5"/>
        <v>0.999898140861195+0.0949941400983001i</v>
      </c>
      <c r="AP6" s="3">
        <f t="shared" si="6"/>
        <v>9.3042576906812613E-2</v>
      </c>
      <c r="AQ6" s="23">
        <f>AI6^2*AP6</f>
        <v>6.5109554890583001E-17</v>
      </c>
    </row>
    <row r="7" spans="1:43" x14ac:dyDescent="0.3">
      <c r="A7" s="2" t="str">
        <f t="shared" si="0"/>
        <v>63.7652964914919i</v>
      </c>
      <c r="B7" s="2">
        <f t="shared" si="7"/>
        <v>10.148562134341228</v>
      </c>
      <c r="E7" s="3" t="str">
        <f t="shared" si="1"/>
        <v>3.62386626614502E-11-1.46118647630795E-12i</v>
      </c>
      <c r="F7" s="3"/>
      <c r="G7" s="3"/>
      <c r="H7" s="3"/>
      <c r="I7" s="99">
        <f t="shared" si="8"/>
        <v>3.6268109096131966E-11</v>
      </c>
      <c r="L7" s="99">
        <f t="shared" si="9"/>
        <v>1.0045711469607098E-13</v>
      </c>
      <c r="O7" s="82">
        <f t="shared" si="2"/>
        <v>3.6167733770005475E-11</v>
      </c>
      <c r="R7" s="99">
        <f t="shared" si="10"/>
        <v>1.014616858430317E-8</v>
      </c>
      <c r="U7" s="99">
        <f t="shared" si="11"/>
        <v>1.5604318262485267E-8</v>
      </c>
      <c r="X7" s="99">
        <f t="shared" si="3"/>
        <v>1.8755426313273523E-8</v>
      </c>
      <c r="Z7" s="3"/>
      <c r="AA7" s="99">
        <f t="shared" si="12"/>
        <v>1.2781952846563174E-9</v>
      </c>
      <c r="AD7" s="99">
        <f t="shared" si="13"/>
        <v>1.2781952846563177E-10</v>
      </c>
      <c r="AF7" s="2">
        <f t="shared" si="14"/>
        <v>0.98559371618077563</v>
      </c>
      <c r="AH7" s="11"/>
      <c r="AI7" s="23">
        <f t="shared" si="15"/>
        <v>2.6454834077707508E-8</v>
      </c>
      <c r="AN7" s="2">
        <f t="shared" si="4"/>
        <v>1.0044820348383667</v>
      </c>
      <c r="AO7" s="2" t="str">
        <f t="shared" si="5"/>
        <v>0.999896247158418+0.0958731100545822i</v>
      </c>
      <c r="AP7" s="3">
        <f t="shared" si="6"/>
        <v>9.3903489271214724E-2</v>
      </c>
      <c r="AQ7" s="23">
        <f t="shared" ref="AQ7:AQ69" si="16">AI7^2*AP7</f>
        <v>6.5719131302053758E-17</v>
      </c>
    </row>
    <row r="8" spans="1:43" x14ac:dyDescent="0.3">
      <c r="A8" s="2" t="str">
        <f t="shared" si="0"/>
        <v>64.3553095155737i</v>
      </c>
      <c r="B8" s="2">
        <f t="shared" si="7"/>
        <v>10.242465623612443</v>
      </c>
      <c r="E8" s="3" t="str">
        <f t="shared" si="1"/>
        <v>3.62392200365192E-11-1.47459134475445E-12i</v>
      </c>
      <c r="F8" s="3"/>
      <c r="G8" s="3"/>
      <c r="H8" s="3"/>
      <c r="I8" s="99">
        <f t="shared" si="8"/>
        <v>3.6269208545118256E-11</v>
      </c>
      <c r="L8" s="99">
        <f t="shared" si="9"/>
        <v>1.0046562267931907E-13</v>
      </c>
      <c r="O8" s="82">
        <f t="shared" si="2"/>
        <v>3.6168826221179162E-11</v>
      </c>
      <c r="R8" s="99">
        <f t="shared" si="10"/>
        <v>1.0147027890611226E-8</v>
      </c>
      <c r="U8" s="99">
        <f t="shared" si="11"/>
        <v>1.5604348308441658E-8</v>
      </c>
      <c r="X8" s="99">
        <f t="shared" si="3"/>
        <v>1.8756989337871566E-8</v>
      </c>
      <c r="Z8" s="3"/>
      <c r="AA8" s="99">
        <f t="shared" si="12"/>
        <v>1.2783035384530001E-9</v>
      </c>
      <c r="AD8" s="99">
        <f t="shared" si="13"/>
        <v>1.2783035384530003E-10</v>
      </c>
      <c r="AF8" s="2">
        <f t="shared" si="14"/>
        <v>0.98551025066687092</v>
      </c>
      <c r="AH8" s="11"/>
      <c r="AI8" s="23">
        <f t="shared" si="15"/>
        <v>2.6456294796331428E-8</v>
      </c>
      <c r="AN8" s="2">
        <f t="shared" si="4"/>
        <v>1.0045651728436613</v>
      </c>
      <c r="AO8" s="2" t="str">
        <f t="shared" si="5"/>
        <v>0.999894318249079+0.0967602130197348i</v>
      </c>
      <c r="AP8" s="3">
        <f t="shared" si="6"/>
        <v>9.4772367559633253E-2</v>
      </c>
      <c r="AQ8" s="23">
        <f t="shared" si="16"/>
        <v>6.6334547729503789E-17</v>
      </c>
    </row>
    <row r="9" spans="1:43" x14ac:dyDescent="0.3">
      <c r="A9" s="2" t="str">
        <f t="shared" si="0"/>
        <v>64.950781862951i</v>
      </c>
      <c r="B9" s="2">
        <f t="shared" si="7"/>
        <v>10.337237991172076</v>
      </c>
      <c r="E9" s="3" t="str">
        <f t="shared" si="1"/>
        <v>3.62397879482045E-11-1.48811704628427E-12i</v>
      </c>
      <c r="F9" s="3"/>
      <c r="G9" s="3"/>
      <c r="H9" s="3"/>
      <c r="I9" s="99">
        <f t="shared" si="8"/>
        <v>3.6270328408690621E-11</v>
      </c>
      <c r="L9" s="99">
        <f t="shared" si="9"/>
        <v>1.0047428816448205E-13</v>
      </c>
      <c r="O9" s="82">
        <f t="shared" si="2"/>
        <v>3.6169938957125652E-11</v>
      </c>
      <c r="R9" s="99">
        <f t="shared" si="10"/>
        <v>1.0147903104612688E-8</v>
      </c>
      <c r="U9" s="99">
        <f t="shared" si="11"/>
        <v>1.5604378913112542E-8</v>
      </c>
      <c r="X9" s="99">
        <f t="shared" si="3"/>
        <v>1.8758581299678558E-8</v>
      </c>
      <c r="Z9" s="3"/>
      <c r="AA9" s="99">
        <f t="shared" si="12"/>
        <v>1.2784137962710561E-9</v>
      </c>
      <c r="AD9" s="99">
        <f t="shared" si="13"/>
        <v>1.2784137962710563E-10</v>
      </c>
      <c r="AF9" s="2">
        <f t="shared" si="14"/>
        <v>0.98542525454884777</v>
      </c>
      <c r="AH9" s="11"/>
      <c r="AI9" s="23">
        <f t="shared" si="15"/>
        <v>2.6457782600312378E-8</v>
      </c>
      <c r="AN9" s="2">
        <f t="shared" si="4"/>
        <v>1.0046498494306928</v>
      </c>
      <c r="AO9" s="2" t="str">
        <f t="shared" si="5"/>
        <v>0.999892353478637+0.0976555242475619i</v>
      </c>
      <c r="AP9" s="3">
        <f t="shared" si="6"/>
        <v>9.5649285479877832E-2</v>
      </c>
      <c r="AQ9" s="23">
        <f t="shared" si="16"/>
        <v>6.6955863806719124E-17</v>
      </c>
    </row>
    <row r="10" spans="1:43" x14ac:dyDescent="0.3">
      <c r="A10" s="2" t="str">
        <f t="shared" si="0"/>
        <v>65.5517640481204i</v>
      </c>
      <c r="B10" s="2">
        <f t="shared" si="7"/>
        <v>10.432887276651954</v>
      </c>
      <c r="E10" s="3" t="str">
        <f t="shared" si="1"/>
        <v>3.62403665988355E-11-1.50176461069682E-12i</v>
      </c>
      <c r="F10" s="3"/>
      <c r="G10" s="3"/>
      <c r="H10" s="3"/>
      <c r="I10" s="99">
        <f t="shared" si="8"/>
        <v>3.6271469065422939E-11</v>
      </c>
      <c r="L10" s="99">
        <f t="shared" si="9"/>
        <v>1.0048311405465255E-13</v>
      </c>
      <c r="O10" s="82">
        <f t="shared" si="2"/>
        <v>3.6171072354016178E-11</v>
      </c>
      <c r="R10" s="99">
        <f t="shared" si="10"/>
        <v>1.0148794519519907E-8</v>
      </c>
      <c r="U10" s="99">
        <f t="shared" si="11"/>
        <v>1.5604410086889679E-8</v>
      </c>
      <c r="X10" s="99">
        <f t="shared" si="3"/>
        <v>1.876020273214632E-8</v>
      </c>
      <c r="Z10" s="3"/>
      <c r="AA10" s="99">
        <f t="shared" si="12"/>
        <v>1.2785260950488276E-9</v>
      </c>
      <c r="AD10" s="99">
        <f t="shared" si="13"/>
        <v>1.2785260950488277E-10</v>
      </c>
      <c r="AF10" s="2">
        <f t="shared" si="14"/>
        <v>0.98533870015461245</v>
      </c>
      <c r="AH10" s="11"/>
      <c r="AI10" s="23">
        <f t="shared" si="15"/>
        <v>2.6459297990536526E-8</v>
      </c>
      <c r="AN10" s="2">
        <f t="shared" si="4"/>
        <v>1.004736092940393</v>
      </c>
      <c r="AO10" s="2" t="str">
        <f t="shared" si="5"/>
        <v>0.999890352180386+0.0985591196881834i</v>
      </c>
      <c r="AP10" s="3">
        <f t="shared" si="6"/>
        <v>9.6534317421758331E-2</v>
      </c>
      <c r="AQ10" s="23">
        <f t="shared" si="16"/>
        <v>6.7583139876185515E-17</v>
      </c>
    </row>
    <row r="11" spans="1:43" x14ac:dyDescent="0.3">
      <c r="A11" s="2" t="str">
        <f t="shared" si="0"/>
        <v>66.1583070529834i</v>
      </c>
      <c r="B11" s="2">
        <f t="shared" si="7"/>
        <v>10.529421594073712</v>
      </c>
      <c r="E11" s="3" t="str">
        <f t="shared" si="1"/>
        <v>3.62409561947388E-11-1.51553507491332E-12i</v>
      </c>
      <c r="F11" s="3"/>
      <c r="G11" s="3"/>
      <c r="H11" s="3"/>
      <c r="I11" s="99">
        <f t="shared" si="8"/>
        <v>3.6272630900890956E-11</v>
      </c>
      <c r="L11" s="99">
        <f t="shared" si="9"/>
        <v>1.0049210330596446E-13</v>
      </c>
      <c r="O11" s="82">
        <f t="shared" si="2"/>
        <v>3.6172226794979539E-11</v>
      </c>
      <c r="R11" s="99">
        <f t="shared" si="10"/>
        <v>1.0149702433902412E-8</v>
      </c>
      <c r="U11" s="99">
        <f t="shared" si="11"/>
        <v>1.5604441840358073E-8</v>
      </c>
      <c r="X11" s="99">
        <f t="shared" si="3"/>
        <v>1.8761854178476532E-8</v>
      </c>
      <c r="Z11" s="3"/>
      <c r="AA11" s="99">
        <f t="shared" si="12"/>
        <v>1.2786404723995433E-9</v>
      </c>
      <c r="AD11" s="99">
        <f t="shared" si="13"/>
        <v>1.2786404723995434E-10</v>
      </c>
      <c r="AF11" s="2">
        <f t="shared" si="14"/>
        <v>0.98525055932651096</v>
      </c>
      <c r="AH11" s="11"/>
      <c r="AI11" s="23">
        <f t="shared" si="15"/>
        <v>2.646084147710304E-8</v>
      </c>
      <c r="AN11" s="2">
        <f t="shared" si="4"/>
        <v>1.0048239322308055</v>
      </c>
      <c r="AO11" s="2" t="str">
        <f t="shared" si="5"/>
        <v>0.999888313675222+0.0994710759944765i</v>
      </c>
      <c r="AP11" s="3">
        <f t="shared" si="6"/>
        <v>9.7427538463350061E-2</v>
      </c>
      <c r="AQ11" s="23">
        <f t="shared" si="16"/>
        <v>6.8216437000019838E-17</v>
      </c>
    </row>
    <row r="12" spans="1:43" x14ac:dyDescent="0.3">
      <c r="A12" s="2" t="str">
        <f t="shared" si="0"/>
        <v>66.770462331171i</v>
      </c>
      <c r="B12" s="2">
        <f t="shared" si="7"/>
        <v>10.626849132537062</v>
      </c>
      <c r="E12" s="3" t="str">
        <f t="shared" si="1"/>
        <v>3.62415569463218E-11-1.52942948297833E-12i</v>
      </c>
      <c r="F12" s="3"/>
      <c r="G12" s="3"/>
      <c r="H12" s="3"/>
      <c r="I12" s="99">
        <f t="shared" si="8"/>
        <v>3.6273814307801834E-11</v>
      </c>
      <c r="L12" s="99">
        <f t="shared" si="9"/>
        <v>1.0050125892854446E-13</v>
      </c>
      <c r="O12" s="82">
        <f t="shared" si="2"/>
        <v>3.6173402670230887E-11</v>
      </c>
      <c r="R12" s="99">
        <f t="shared" si="10"/>
        <v>1.015062715178299E-8</v>
      </c>
      <c r="U12" s="99">
        <f t="shared" si="11"/>
        <v>1.5604474184299769E-8</v>
      </c>
      <c r="X12" s="99">
        <f t="shared" si="3"/>
        <v>1.876353619179501E-8</v>
      </c>
      <c r="Z12" s="3"/>
      <c r="AA12" s="99">
        <f t="shared" si="12"/>
        <v>1.2787569666234243E-9</v>
      </c>
      <c r="AD12" s="99">
        <f t="shared" si="13"/>
        <v>1.2787569666234244E-10</v>
      </c>
      <c r="AF12" s="2">
        <f t="shared" si="14"/>
        <v>0.98516080341336032</v>
      </c>
      <c r="AH12" s="11"/>
      <c r="AI12" s="23">
        <f t="shared" si="15"/>
        <v>2.6462413579491263E-8</v>
      </c>
      <c r="AN12" s="2">
        <f t="shared" si="4"/>
        <v>1.0049133966863439</v>
      </c>
      <c r="AO12" s="2" t="str">
        <f t="shared" si="5"/>
        <v>0.999886237271418+0.100391470528579i</v>
      </c>
      <c r="AP12" s="3">
        <f t="shared" si="6"/>
        <v>9.832902437748281E-2</v>
      </c>
      <c r="AQ12" s="23">
        <f t="shared" si="16"/>
        <v>6.8855816971236827E-17</v>
      </c>
    </row>
    <row r="13" spans="1:43" x14ac:dyDescent="0.3">
      <c r="A13" s="2" t="str">
        <f t="shared" si="0"/>
        <v>67.3882818124089i</v>
      </c>
      <c r="B13" s="2">
        <f t="shared" si="7"/>
        <v>10.725178156914545</v>
      </c>
      <c r="E13" s="3" t="str">
        <f t="shared" si="1"/>
        <v>3.62421690681568E-11-1.54344888605956E-12i</v>
      </c>
      <c r="F13" s="3"/>
      <c r="G13" s="3"/>
      <c r="H13" s="3"/>
      <c r="I13" s="99">
        <f t="shared" si="8"/>
        <v>3.6275019686124776E-11</v>
      </c>
      <c r="L13" s="99">
        <f t="shared" si="9"/>
        <v>1.0051058398748084E-13</v>
      </c>
      <c r="O13" s="82">
        <f t="shared" si="2"/>
        <v>3.6174600377201199E-11</v>
      </c>
      <c r="R13" s="99">
        <f t="shared" si="10"/>
        <v>1.0151568982735565E-8</v>
      </c>
      <c r="U13" s="99">
        <f t="shared" si="11"/>
        <v>1.5604507129697551E-8</v>
      </c>
      <c r="X13" s="99">
        <f t="shared" si="3"/>
        <v>1.8765249335330368E-8</v>
      </c>
      <c r="Z13" s="3"/>
      <c r="AA13" s="99">
        <f t="shared" si="12"/>
        <v>1.2788756167200121E-9</v>
      </c>
      <c r="AD13" s="99">
        <f t="shared" si="13"/>
        <v>1.2788756167200121E-10</v>
      </c>
      <c r="AF13" s="2">
        <f t="shared" si="14"/>
        <v>0.98506940326235948</v>
      </c>
      <c r="AH13" s="11"/>
      <c r="AI13" s="23">
        <f t="shared" si="15"/>
        <v>2.6464014826731727E-8</v>
      </c>
      <c r="AN13" s="2">
        <f t="shared" si="4"/>
        <v>1.0050045162271997</v>
      </c>
      <c r="AO13" s="2" t="str">
        <f t="shared" si="5"/>
        <v>0.999884122264385+0.101320381368451i</v>
      </c>
      <c r="AP13" s="3">
        <f t="shared" si="6"/>
        <v>9.9238851638070003E-2</v>
      </c>
      <c r="AQ13" s="23">
        <f t="shared" si="16"/>
        <v>6.9501342325097828E-17</v>
      </c>
    </row>
    <row r="14" spans="1:43" x14ac:dyDescent="0.3">
      <c r="A14" s="2" t="str">
        <f t="shared" si="0"/>
        <v>68.0118179069226i</v>
      </c>
      <c r="B14" s="2">
        <f t="shared" si="7"/>
        <v>10.824417008552615</v>
      </c>
      <c r="E14" s="3" t="str">
        <f t="shared" si="1"/>
        <v>3.62427927790684E-11-1.55759434244611E-12i</v>
      </c>
      <c r="F14" s="3"/>
      <c r="G14" s="3"/>
      <c r="H14" s="3"/>
      <c r="I14" s="99">
        <f t="shared" si="8"/>
        <v>3.6276247443225339E-11</v>
      </c>
      <c r="L14" s="99">
        <f t="shared" si="9"/>
        <v>1.0052008160380762E-13</v>
      </c>
      <c r="O14" s="82">
        <f t="shared" si="2"/>
        <v>3.6175820320671585E-11</v>
      </c>
      <c r="R14" s="99">
        <f t="shared" si="10"/>
        <v>1.015252824198457E-8</v>
      </c>
      <c r="U14" s="99">
        <f t="shared" si="11"/>
        <v>1.5604540687738428E-8</v>
      </c>
      <c r="X14" s="99">
        <f t="shared" si="3"/>
        <v>1.8766994182594684E-8</v>
      </c>
      <c r="Z14" s="3"/>
      <c r="AA14" s="99">
        <f t="shared" si="12"/>
        <v>1.2789964624006899E-9</v>
      </c>
      <c r="AD14" s="99">
        <f t="shared" si="13"/>
        <v>1.2789964624006899E-10</v>
      </c>
      <c r="AF14" s="2">
        <f t="shared" si="14"/>
        <v>0.98497632921090461</v>
      </c>
      <c r="AH14" s="11"/>
      <c r="AI14" s="23">
        <f t="shared" si="15"/>
        <v>2.6465645757579237E-8</v>
      </c>
      <c r="AN14" s="2">
        <f t="shared" si="4"/>
        <v>1.0050973213189172</v>
      </c>
      <c r="AO14" s="2" t="str">
        <f t="shared" si="5"/>
        <v>0.999881967936435+0.102257887314499i</v>
      </c>
      <c r="AP14" s="3">
        <f t="shared" si="6"/>
        <v>0.10015709742666878</v>
      </c>
      <c r="AQ14" s="23">
        <f t="shared" si="16"/>
        <v>7.0153076350810709E-17</v>
      </c>
    </row>
    <row r="15" spans="1:43" x14ac:dyDescent="0.3">
      <c r="A15" s="2" t="str">
        <f t="shared" si="0"/>
        <v>68.6411235098836i</v>
      </c>
      <c r="B15" s="2">
        <f t="shared" si="7"/>
        <v>10.924574105979284</v>
      </c>
      <c r="E15" s="3" t="str">
        <f t="shared" si="1"/>
        <v>3.62434283022207E-11-1.57186691754476E-12i</v>
      </c>
      <c r="F15" s="3"/>
      <c r="G15" s="3"/>
      <c r="H15" s="3"/>
      <c r="I15" s="99">
        <f t="shared" si="8"/>
        <v>3.6277497994000142E-11</v>
      </c>
      <c r="L15" s="99">
        <f t="shared" si="9"/>
        <v>1.0052975495550686E-13</v>
      </c>
      <c r="O15" s="82">
        <f t="shared" si="2"/>
        <v>3.617706291290624E-11</v>
      </c>
      <c r="R15" s="99">
        <f t="shared" si="10"/>
        <v>1.0153505250506193E-8</v>
      </c>
      <c r="U15" s="99">
        <f t="shared" si="11"/>
        <v>1.5604574869817591E-8</v>
      </c>
      <c r="X15" s="99">
        <f t="shared" si="3"/>
        <v>1.876877131756783E-8</v>
      </c>
      <c r="Z15" s="3"/>
      <c r="AA15" s="99">
        <f t="shared" si="12"/>
        <v>1.2791195441014353E-9</v>
      </c>
      <c r="AD15" s="99">
        <f t="shared" si="13"/>
        <v>1.2791195441014355E-10</v>
      </c>
      <c r="AF15" s="2">
        <f t="shared" si="14"/>
        <v>0.98488155107828013</v>
      </c>
      <c r="AH15" s="11"/>
      <c r="AI15" s="23">
        <f t="shared" si="15"/>
        <v>2.6467306920689675E-8</v>
      </c>
      <c r="AN15" s="2">
        <f t="shared" si="4"/>
        <v>1.0051918429821296</v>
      </c>
      <c r="AO15" s="2" t="str">
        <f t="shared" si="5"/>
        <v>0.999879773556538+0.103204067896262i</v>
      </c>
      <c r="AP15" s="3">
        <f t="shared" si="6"/>
        <v>0.10108383963891043</v>
      </c>
      <c r="AQ15" s="23">
        <f t="shared" si="16"/>
        <v>7.0811083103342441E-17</v>
      </c>
    </row>
    <row r="16" spans="1:43" x14ac:dyDescent="0.3">
      <c r="A16" s="2" t="str">
        <f t="shared" si="0"/>
        <v>69.2762520058961i</v>
      </c>
      <c r="B16" s="2">
        <f t="shared" si="7"/>
        <v>11.025657945618194</v>
      </c>
      <c r="E16" s="3" t="str">
        <f t="shared" si="1"/>
        <v>3.62440758652091E-11-1.58626768387465E-12i</v>
      </c>
      <c r="F16" s="3"/>
      <c r="G16" s="3"/>
      <c r="H16" s="3"/>
      <c r="I16" s="99">
        <f t="shared" si="8"/>
        <v>3.627877176101663E-11</v>
      </c>
      <c r="L16" s="99">
        <f t="shared" si="9"/>
        <v>1.0053960727852747E-13</v>
      </c>
      <c r="O16" s="82">
        <f t="shared" si="2"/>
        <v>3.6178328573791922E-11</v>
      </c>
      <c r="R16" s="99">
        <f t="shared" si="10"/>
        <v>1.0154500335131274E-8</v>
      </c>
      <c r="U16" s="99">
        <f t="shared" si="11"/>
        <v>1.5604609687542355E-8</v>
      </c>
      <c r="X16" s="99">
        <f t="shared" si="3"/>
        <v>1.8770581334885393E-8</v>
      </c>
      <c r="Z16" s="3"/>
      <c r="AA16" s="99">
        <f t="shared" si="12"/>
        <v>1.2792449029957851E-9</v>
      </c>
      <c r="AD16" s="99">
        <f t="shared" si="13"/>
        <v>1.2792449029957851E-10</v>
      </c>
      <c r="AF16" s="2">
        <f t="shared" si="14"/>
        <v>0.98478503815724416</v>
      </c>
      <c r="AH16" s="11"/>
      <c r="AI16" s="23">
        <f t="shared" si="15"/>
        <v>2.6468998874800232E-8</v>
      </c>
      <c r="AN16" s="2">
        <f t="shared" si="4"/>
        <v>1.005288112802462</v>
      </c>
      <c r="AO16" s="2" t="str">
        <f t="shared" si="5"/>
        <v>0.999877538380074+0.104159003379157i</v>
      </c>
      <c r="AP16" s="3">
        <f t="shared" si="6"/>
        <v>0.1020191568912896</v>
      </c>
      <c r="AQ16" s="23">
        <f t="shared" si="16"/>
        <v>7.1475427415690357E-17</v>
      </c>
    </row>
    <row r="17" spans="1:43" x14ac:dyDescent="0.3">
      <c r="A17" s="2" t="str">
        <f t="shared" si="0"/>
        <v>69.9172572735263i</v>
      </c>
      <c r="B17" s="2">
        <f t="shared" si="7"/>
        <v>11.127677102509484</v>
      </c>
      <c r="E17" s="3" t="str">
        <f t="shared" si="1"/>
        <v>3.62447357001526E-11-1.60079772105982E-12i</v>
      </c>
      <c r="F17" s="3"/>
      <c r="G17" s="3"/>
      <c r="H17" s="3"/>
      <c r="I17" s="99">
        <f t="shared" si="8"/>
        <v>3.6280069174653827E-11</v>
      </c>
      <c r="L17" s="99">
        <f t="shared" si="9"/>
        <v>1.0054964186782211E-13</v>
      </c>
      <c r="O17" s="82">
        <f t="shared" si="2"/>
        <v>3.6179617730977468E-11</v>
      </c>
      <c r="R17" s="99">
        <f t="shared" si="10"/>
        <v>1.0155513828650033E-8</v>
      </c>
      <c r="U17" s="99">
        <f t="shared" si="11"/>
        <v>1.5604645152736037E-8</v>
      </c>
      <c r="X17" s="99">
        <f t="shared" si="3"/>
        <v>1.8772424840028793E-8</v>
      </c>
      <c r="Z17" s="3"/>
      <c r="AA17" s="99">
        <f t="shared" si="12"/>
        <v>1.2793725810080263E-9</v>
      </c>
      <c r="AD17" s="99">
        <f t="shared" si="13"/>
        <v>1.2793725810080264E-10</v>
      </c>
      <c r="AF17" s="2">
        <f t="shared" si="14"/>
        <v>0.98468675920549598</v>
      </c>
      <c r="AH17" s="11"/>
      <c r="AI17" s="23">
        <f t="shared" si="15"/>
        <v>2.6470722188911932E-8</v>
      </c>
      <c r="AN17" s="2">
        <f t="shared" si="4"/>
        <v>1.0053861629406</v>
      </c>
      <c r="AO17" s="2" t="str">
        <f t="shared" si="5"/>
        <v>0.999875261648576+0.105122774771285i</v>
      </c>
      <c r="AP17" s="3">
        <f t="shared" si="6"/>
        <v>0.10296312852765332</v>
      </c>
      <c r="AQ17" s="23">
        <f t="shared" si="16"/>
        <v>7.2146174911149891E-17</v>
      </c>
    </row>
    <row r="18" spans="1:43" x14ac:dyDescent="0.3">
      <c r="A18" s="2" t="str">
        <f t="shared" si="0"/>
        <v>70.5641936898725i</v>
      </c>
      <c r="B18" s="2">
        <f t="shared" si="7"/>
        <v>11.230640231037137</v>
      </c>
      <c r="E18" s="3" t="str">
        <f t="shared" si="1"/>
        <v>3.62454080437878E-11-1.61545811582012E-12i</v>
      </c>
      <c r="F18" s="3"/>
      <c r="G18" s="3"/>
      <c r="H18" s="3"/>
      <c r="I18" s="99">
        <f t="shared" si="8"/>
        <v>3.6281390673245232E-11</v>
      </c>
      <c r="L18" s="99">
        <f t="shared" si="9"/>
        <v>1.0055986207840109E-13</v>
      </c>
      <c r="O18" s="82">
        <f t="shared" si="2"/>
        <v>3.618093082001609E-11</v>
      </c>
      <c r="R18" s="99">
        <f t="shared" si="10"/>
        <v>1.0156546069918509E-8</v>
      </c>
      <c r="U18" s="99">
        <f t="shared" si="11"/>
        <v>1.5604681277441924E-8</v>
      </c>
      <c r="X18" s="99">
        <f t="shared" si="3"/>
        <v>1.8774302449519525E-8</v>
      </c>
      <c r="Z18" s="3"/>
      <c r="AA18" s="99">
        <f t="shared" si="12"/>
        <v>1.279502620826607E-9</v>
      </c>
      <c r="AD18" s="99">
        <f t="shared" si="13"/>
        <v>1.2795026208266072E-10</v>
      </c>
      <c r="AF18" s="2">
        <f t="shared" si="14"/>
        <v>0.98458668243703784</v>
      </c>
      <c r="AH18" s="11"/>
      <c r="AI18" s="23">
        <f t="shared" si="15"/>
        <v>2.6472477442476062E-8</v>
      </c>
      <c r="AN18" s="2">
        <f t="shared" si="4"/>
        <v>1.0054860261425376</v>
      </c>
      <c r="AO18" s="2" t="str">
        <f t="shared" si="5"/>
        <v>0.999872942589479+0.106095463830309i</v>
      </c>
      <c r="AP18" s="3">
        <f t="shared" si="6"/>
        <v>0.10391583462601872</v>
      </c>
      <c r="AQ18" s="23">
        <f t="shared" si="16"/>
        <v>7.2823392016033513E-17</v>
      </c>
    </row>
    <row r="19" spans="1:43" x14ac:dyDescent="0.3">
      <c r="A19" s="2" t="str">
        <f t="shared" si="0"/>
        <v>71.217116135178i</v>
      </c>
      <c r="B19" s="2">
        <f t="shared" si="7"/>
        <v>11.334556065663156</v>
      </c>
      <c r="E19" s="3" t="str">
        <f t="shared" si="1"/>
        <v>3.62460931375659E-11-1.63024996195983E-12i</v>
      </c>
      <c r="F19" s="3"/>
      <c r="G19" s="3"/>
      <c r="H19" s="3"/>
      <c r="I19" s="99">
        <f t="shared" si="8"/>
        <v>3.6282736703225296E-11</v>
      </c>
      <c r="L19" s="99">
        <f t="shared" si="9"/>
        <v>1.0057027132640481E-13</v>
      </c>
      <c r="O19" s="82">
        <f t="shared" si="2"/>
        <v>3.6182268284510751E-11</v>
      </c>
      <c r="R19" s="99">
        <f t="shared" si="10"/>
        <v>1.0157597403966885E-8</v>
      </c>
      <c r="U19" s="99">
        <f t="shared" si="11"/>
        <v>1.560471807392743E-8</v>
      </c>
      <c r="X19" s="99">
        <f t="shared" si="3"/>
        <v>1.8776214791116174E-8</v>
      </c>
      <c r="Z19" s="3"/>
      <c r="AA19" s="99">
        <f t="shared" si="12"/>
        <v>1.2796350659177829E-9</v>
      </c>
      <c r="AD19" s="99">
        <f t="shared" si="13"/>
        <v>1.2796350659177831E-10</v>
      </c>
      <c r="AF19" s="2">
        <f t="shared" si="14"/>
        <v>0.9844847755134164</v>
      </c>
      <c r="AH19" s="11"/>
      <c r="AI19" s="23">
        <f t="shared" si="15"/>
        <v>2.6474265225583559E-8</v>
      </c>
      <c r="AN19" s="2">
        <f t="shared" si="4"/>
        <v>1.0055877357499927</v>
      </c>
      <c r="AO19" s="2" t="str">
        <f t="shared" si="5"/>
        <v>0.999870580415855+0.107077153070384i</v>
      </c>
      <c r="AP19" s="3">
        <f t="shared" si="6"/>
        <v>0.10487735600537285</v>
      </c>
      <c r="AQ19" s="23">
        <f t="shared" si="16"/>
        <v>7.3507145972598967E-17</v>
      </c>
    </row>
    <row r="20" spans="1:43" x14ac:dyDescent="0.3">
      <c r="A20" s="2" t="str">
        <f t="shared" si="0"/>
        <v>71.8760799974868i</v>
      </c>
      <c r="B20" s="2">
        <f t="shared" si="7"/>
        <v>11.439433421668529</v>
      </c>
      <c r="E20" s="3" t="str">
        <f t="shared" si="1"/>
        <v>3.62467912277523E-11-1.64517436035439E-12i</v>
      </c>
      <c r="F20" s="3"/>
      <c r="G20" s="3"/>
      <c r="H20" s="3"/>
      <c r="I20" s="99">
        <f t="shared" si="8"/>
        <v>3.6284107719278813E-11</v>
      </c>
      <c r="L20" s="99">
        <f t="shared" si="9"/>
        <v>1.0058087309019464E-13</v>
      </c>
      <c r="O20" s="82">
        <f t="shared" si="2"/>
        <v>3.6183630576262637E-11</v>
      </c>
      <c r="R20" s="99">
        <f t="shared" si="10"/>
        <v>1.0158668182109659E-8</v>
      </c>
      <c r="U20" s="99">
        <f t="shared" si="11"/>
        <v>1.5604755554688285E-8</v>
      </c>
      <c r="X20" s="99">
        <f t="shared" si="3"/>
        <v>1.8778162504015322E-8</v>
      </c>
      <c r="Z20" s="3"/>
      <c r="AA20" s="99">
        <f t="shared" si="12"/>
        <v>1.2797699605394949E-9</v>
      </c>
      <c r="AD20" s="99">
        <f t="shared" si="13"/>
        <v>1.279769960539495E-10</v>
      </c>
      <c r="AF20" s="2">
        <f t="shared" si="14"/>
        <v>0.98438100553485075</v>
      </c>
      <c r="AH20" s="11"/>
      <c r="AI20" s="23">
        <f t="shared" si="15"/>
        <v>2.6476086139158079E-8</v>
      </c>
      <c r="AN20" s="2">
        <f t="shared" si="4"/>
        <v>1.0056913257109981</v>
      </c>
      <c r="AO20" s="2" t="str">
        <f t="shared" si="5"/>
        <v>0.999868174326144+0.108067925769159i</v>
      </c>
      <c r="AP20" s="3">
        <f t="shared" si="6"/>
        <v>0.10584777423253122</v>
      </c>
      <c r="AQ20" s="23">
        <f t="shared" si="16"/>
        <v>7.4197504852250305E-17</v>
      </c>
    </row>
    <row r="21" spans="1:43" x14ac:dyDescent="0.3">
      <c r="A21" s="2" t="str">
        <f t="shared" si="0"/>
        <v>72.5411411773423i</v>
      </c>
      <c r="B21" s="2">
        <f t="shared" si="7"/>
        <v>11.54528119590106</v>
      </c>
      <c r="E21" s="3" t="str">
        <f t="shared" si="1"/>
        <v>3.62475025655267E-11-1.66023241893497E-12i</v>
      </c>
      <c r="F21" s="3"/>
      <c r="G21" s="3"/>
      <c r="H21" s="3"/>
      <c r="I21" s="99">
        <f t="shared" si="8"/>
        <v>3.6285504184491456E-11</v>
      </c>
      <c r="L21" s="99">
        <f t="shared" si="9"/>
        <v>1.005916709114623E-13</v>
      </c>
      <c r="O21" s="82">
        <f t="shared" si="2"/>
        <v>3.6185018155420807E-11</v>
      </c>
      <c r="R21" s="99">
        <f t="shared" si="10"/>
        <v>1.0159758762057692E-8</v>
      </c>
      <c r="U21" s="99">
        <f t="shared" si="11"/>
        <v>1.5604793732452871E-8</v>
      </c>
      <c r="X21" s="99">
        <f t="shared" si="3"/>
        <v>1.8780146239055594E-8</v>
      </c>
      <c r="Z21" s="3"/>
      <c r="AA21" s="99">
        <f t="shared" si="12"/>
        <v>1.2799073497554866E-9</v>
      </c>
      <c r="AD21" s="99">
        <f t="shared" si="13"/>
        <v>1.2799073497554868E-10</v>
      </c>
      <c r="AF21" s="2">
        <f t="shared" si="14"/>
        <v>0.98427533903124531</v>
      </c>
      <c r="AH21" s="11"/>
      <c r="AI21" s="23">
        <f t="shared" si="15"/>
        <v>2.6477940795152326E-8</v>
      </c>
      <c r="AN21" s="2">
        <f t="shared" si="4"/>
        <v>1.0057968305906797</v>
      </c>
      <c r="AO21" s="2" t="str">
        <f t="shared" si="5"/>
        <v>0.999865723503886+0.109067865974846i</v>
      </c>
      <c r="AP21" s="3">
        <f t="shared" si="6"/>
        <v>0.1068271716289555</v>
      </c>
      <c r="AQ21" s="23">
        <f t="shared" si="16"/>
        <v>7.4894537568945905E-17</v>
      </c>
    </row>
    <row r="22" spans="1:43" x14ac:dyDescent="0.3">
      <c r="A22" s="2" t="str">
        <f t="shared" si="0"/>
        <v>73.2123560925289i</v>
      </c>
      <c r="B22" s="2">
        <f t="shared" si="7"/>
        <v>11.652108367530015</v>
      </c>
      <c r="E22" s="3" t="str">
        <f t="shared" si="1"/>
        <v>3.62482274070876E-11-1.67542525267064E-12i</v>
      </c>
      <c r="F22" s="3"/>
      <c r="G22" s="3"/>
      <c r="H22" s="3"/>
      <c r="I22" s="99">
        <f t="shared" si="8"/>
        <v>3.6286926570505022E-11</v>
      </c>
      <c r="L22" s="99">
        <f t="shared" si="9"/>
        <v>1.0060266839635778E-13</v>
      </c>
      <c r="O22" s="82">
        <f t="shared" si="2"/>
        <v>3.6186431490636469E-11</v>
      </c>
      <c r="R22" s="99">
        <f t="shared" si="10"/>
        <v>1.0160869508032136E-8</v>
      </c>
      <c r="U22" s="99">
        <f t="shared" si="11"/>
        <v>1.5604832620186313E-8</v>
      </c>
      <c r="X22" s="99">
        <f t="shared" si="3"/>
        <v>1.8782166658924783E-8</v>
      </c>
      <c r="Z22" s="3"/>
      <c r="AA22" s="99">
        <f t="shared" si="12"/>
        <v>1.2800472794496553E-9</v>
      </c>
      <c r="AD22" s="99">
        <f t="shared" si="13"/>
        <v>1.2800472794496554E-10</v>
      </c>
      <c r="AF22" s="2">
        <f t="shared" si="14"/>
        <v>0.98416774195309087</v>
      </c>
      <c r="AH22" s="11"/>
      <c r="AI22" s="23">
        <f t="shared" si="15"/>
        <v>2.6479829816747338E-8</v>
      </c>
      <c r="AN22" s="2">
        <f t="shared" si="4"/>
        <v>1.0059042855822069</v>
      </c>
      <c r="AO22" s="2" t="str">
        <f t="shared" si="5"/>
        <v>0.99986322711744+0.110077058513337i</v>
      </c>
      <c r="AP22" s="3">
        <f t="shared" si="6"/>
        <v>0.1078156312779317</v>
      </c>
      <c r="AQ22" s="23">
        <f t="shared" si="16"/>
        <v>7.5598313893099239E-17</v>
      </c>
    </row>
    <row r="23" spans="1:43" x14ac:dyDescent="0.3">
      <c r="A23" s="2" t="str">
        <f t="shared" si="0"/>
        <v>73.8897816828587i</v>
      </c>
      <c r="B23" s="2">
        <f t="shared" si="7"/>
        <v>11.759923998807947</v>
      </c>
      <c r="E23" s="3" t="str">
        <f t="shared" si="1"/>
        <v>3.62489660137571E-11-1.69075398354874E-12i</v>
      </c>
      <c r="F23" s="3"/>
      <c r="G23" s="3"/>
      <c r="H23" s="3"/>
      <c r="I23" s="99">
        <f t="shared" si="8"/>
        <v>3.6288375357673476E-11</v>
      </c>
      <c r="L23" s="99">
        <f t="shared" si="9"/>
        <v>1.0061386921663683E-13</v>
      </c>
      <c r="O23" s="82">
        <f t="shared" si="2"/>
        <v>3.6187871059218053E-11</v>
      </c>
      <c r="R23" s="99">
        <f t="shared" si="10"/>
        <v>1.0162000790880319E-8</v>
      </c>
      <c r="U23" s="99">
        <f t="shared" si="11"/>
        <v>1.5604872231095214E-8</v>
      </c>
      <c r="X23" s="99">
        <f t="shared" si="3"/>
        <v>1.8784224438371612E-8</v>
      </c>
      <c r="Z23" s="3"/>
      <c r="AA23" s="99">
        <f t="shared" si="12"/>
        <v>1.2801897963406517E-9</v>
      </c>
      <c r="AD23" s="99">
        <f t="shared" si="13"/>
        <v>1.2801897963406519E-10</v>
      </c>
      <c r="AF23" s="2">
        <f t="shared" si="14"/>
        <v>0.98405817966224685</v>
      </c>
      <c r="AH23" s="11"/>
      <c r="AI23" s="23">
        <f t="shared" si="15"/>
        <v>2.6481753838556433E-8</v>
      </c>
      <c r="AN23" s="2">
        <f t="shared" si="4"/>
        <v>1.0060137265179376</v>
      </c>
      <c r="AO23" s="2" t="str">
        <f t="shared" si="5"/>
        <v>0.999860684319705+0.111095588995418i</v>
      </c>
      <c r="AP23" s="3">
        <f t="shared" si="6"/>
        <v>0.1088132370314252</v>
      </c>
      <c r="AQ23" s="23">
        <f t="shared" si="16"/>
        <v>7.6308904465509341E-17</v>
      </c>
    </row>
    <row r="24" spans="1:43" x14ac:dyDescent="0.3">
      <c r="A24" s="2" t="str">
        <f t="shared" si="0"/>
        <v>74.5734754150012i</v>
      </c>
      <c r="B24" s="2">
        <f t="shared" si="7"/>
        <v>11.868737235839372</v>
      </c>
      <c r="E24" s="3" t="str">
        <f t="shared" si="1"/>
        <v>3.624971865209E-11-1.70621974055229E-12i</v>
      </c>
      <c r="F24" s="3"/>
      <c r="G24" s="3"/>
      <c r="H24" s="3"/>
      <c r="I24" s="99">
        <f t="shared" si="8"/>
        <v>3.6289851035223777E-11</v>
      </c>
      <c r="L24" s="99">
        <f t="shared" si="9"/>
        <v>1.0062527711082787E-13</v>
      </c>
      <c r="O24" s="82">
        <f t="shared" si="2"/>
        <v>3.618933734729079E-11</v>
      </c>
      <c r="R24" s="99">
        <f t="shared" si="10"/>
        <v>1.0163152988193615E-8</v>
      </c>
      <c r="U24" s="99">
        <f t="shared" si="11"/>
        <v>1.560491257863169E-8</v>
      </c>
      <c r="X24" s="99">
        <f t="shared" si="3"/>
        <v>1.8786320264419929E-8</v>
      </c>
      <c r="Z24" s="3"/>
      <c r="AA24" s="99">
        <f t="shared" si="12"/>
        <v>1.2803349479967286E-9</v>
      </c>
      <c r="AD24" s="99">
        <f t="shared" si="13"/>
        <v>1.2803349479967289E-10</v>
      </c>
      <c r="AF24" s="2">
        <f t="shared" si="14"/>
        <v>0.98394661692260788</v>
      </c>
      <c r="AH24" s="11"/>
      <c r="AI24" s="23">
        <f t="shared" si="15"/>
        <v>2.6483713506831417E-8</v>
      </c>
      <c r="AN24" s="2">
        <f t="shared" si="4"/>
        <v>1.0061251898807426</v>
      </c>
      <c r="AO24" s="2" t="str">
        <f t="shared" si="5"/>
        <v>0.999858094247831+0.112123543824015i</v>
      </c>
      <c r="AP24" s="3">
        <f t="shared" si="6"/>
        <v>0.10982007351733358</v>
      </c>
      <c r="AQ24" s="23">
        <f t="shared" si="16"/>
        <v>7.7026380811819607E-17</v>
      </c>
    </row>
    <row r="25" spans="1:43" x14ac:dyDescent="0.3">
      <c r="A25" s="2" t="str">
        <f t="shared" si="0"/>
        <v>75.2634952873587i</v>
      </c>
      <c r="B25" s="2">
        <f t="shared" si="7"/>
        <v>11.978557309356706</v>
      </c>
      <c r="E25" s="3" t="str">
        <f t="shared" si="1"/>
        <v>3.6250485593984E-11-1.72182365963546E-12i</v>
      </c>
      <c r="F25" s="3"/>
      <c r="G25" s="3"/>
      <c r="H25" s="3"/>
      <c r="I25" s="99">
        <f t="shared" si="8"/>
        <v>3.6291354101418177E-11</v>
      </c>
      <c r="L25" s="99">
        <f t="shared" si="9"/>
        <v>1.0063689588541848E-13</v>
      </c>
      <c r="O25" s="82">
        <f t="shared" si="2"/>
        <v>3.6190830849958408E-11</v>
      </c>
      <c r="R25" s="99">
        <f t="shared" si="10"/>
        <v>1.0164326484427265E-8</v>
      </c>
      <c r="U25" s="99">
        <f t="shared" si="11"/>
        <v>1.5604953676498389E-8</v>
      </c>
      <c r="X25" s="99">
        <f t="shared" si="3"/>
        <v>1.8788454836587041E-8</v>
      </c>
      <c r="Z25" s="3"/>
      <c r="AA25" s="99">
        <f t="shared" si="12"/>
        <v>1.2804827828508365E-9</v>
      </c>
      <c r="AD25" s="99">
        <f t="shared" si="13"/>
        <v>1.2804827828508368E-10</v>
      </c>
      <c r="AF25" s="2">
        <f t="shared" si="14"/>
        <v>0.98383301789065614</v>
      </c>
      <c r="AH25" s="11"/>
      <c r="AI25" s="23">
        <f t="shared" si="15"/>
        <v>2.6485709479673338E-8</v>
      </c>
      <c r="AN25" s="2">
        <f t="shared" si="4"/>
        <v>1.0062387128155241</v>
      </c>
      <c r="AO25" s="2" t="str">
        <f t="shared" si="5"/>
        <v>0.999855456022925+0.113161010201532i</v>
      </c>
      <c r="AP25" s="3">
        <f t="shared" si="6"/>
        <v>0.11083622614651389</v>
      </c>
      <c r="AQ25" s="23">
        <f t="shared" si="16"/>
        <v>7.7750815357087572E-17</v>
      </c>
    </row>
    <row r="26" spans="1:43" x14ac:dyDescent="0.3">
      <c r="A26" s="2" t="str">
        <f t="shared" si="0"/>
        <v>75.9598998349857i</v>
      </c>
      <c r="B26" s="2">
        <f t="shared" si="7"/>
        <v>12.08939353550322</v>
      </c>
      <c r="E26" s="3" t="str">
        <f t="shared" si="1"/>
        <v>3.62512671167929E-11-1.73756688369645E-12i</v>
      </c>
      <c r="F26" s="3"/>
      <c r="G26" s="3"/>
      <c r="H26" s="3"/>
      <c r="I26" s="99">
        <f t="shared" si="8"/>
        <v>3.6292885063719981E-11</v>
      </c>
      <c r="L26" s="99">
        <f t="shared" si="9"/>
        <v>1.0064872941606219E-13</v>
      </c>
      <c r="O26" s="82">
        <f t="shared" si="2"/>
        <v>3.6192352071467585E-11</v>
      </c>
      <c r="R26" s="99">
        <f t="shared" si="10"/>
        <v>1.0165521671022281E-8</v>
      </c>
      <c r="U26" s="99">
        <f t="shared" si="11"/>
        <v>1.5604995538653144E-8</v>
      </c>
      <c r="X26" s="99">
        <f t="shared" si="3"/>
        <v>1.879062886710599E-8</v>
      </c>
      <c r="Z26" s="3"/>
      <c r="AA26" s="99">
        <f t="shared" si="12"/>
        <v>1.2806333502159793E-9</v>
      </c>
      <c r="AD26" s="99">
        <f t="shared" si="13"/>
        <v>1.2806333502159796E-10</v>
      </c>
      <c r="AF26" s="2">
        <f t="shared" si="14"/>
        <v>0.9837173461058949</v>
      </c>
      <c r="AH26" s="11"/>
      <c r="AI26" s="23">
        <f t="shared" si="15"/>
        <v>2.6487742427246839E-8</v>
      </c>
      <c r="AN26" s="2">
        <f t="shared" si="4"/>
        <v>1.0063543331409306</v>
      </c>
      <c r="AO26" s="2" t="str">
        <f t="shared" si="5"/>
        <v>0.999852768749757+0.11420807613725i</v>
      </c>
      <c r="AP26" s="3">
        <f t="shared" si="6"/>
        <v>0.1118617811202185</v>
      </c>
      <c r="AQ26" s="23">
        <f t="shared" si="16"/>
        <v>7.8482281440912268E-17</v>
      </c>
    </row>
    <row r="27" spans="1:43" x14ac:dyDescent="0.3">
      <c r="A27" s="2" t="str">
        <f t="shared" si="0"/>
        <v>76.6627481345552i</v>
      </c>
      <c r="B27" s="2">
        <f t="shared" si="7"/>
        <v>12.201255316623438</v>
      </c>
      <c r="E27" s="3" t="str">
        <f t="shared" si="1"/>
        <v>3.62520635034427E-11-1.75345056254763E-12i</v>
      </c>
      <c r="F27" s="3"/>
      <c r="G27" s="3"/>
      <c r="H27" s="3"/>
      <c r="I27" s="99">
        <f t="shared" si="8"/>
        <v>3.629444443896257E-11</v>
      </c>
      <c r="L27" s="99">
        <f t="shared" si="9"/>
        <v>1.0066078164880586E-13</v>
      </c>
      <c r="O27" s="82">
        <f t="shared" si="2"/>
        <v>3.6193901525376143E-11</v>
      </c>
      <c r="R27" s="99">
        <f t="shared" si="10"/>
        <v>1.0166738946529391E-8</v>
      </c>
      <c r="U27" s="99">
        <f t="shared" si="11"/>
        <v>1.5605038179313399E-8</v>
      </c>
      <c r="X27" s="99">
        <f t="shared" si="3"/>
        <v>1.8792843081151134E-8</v>
      </c>
      <c r="Z27" s="3"/>
      <c r="AA27" s="99">
        <f t="shared" si="12"/>
        <v>1.2807867003008304E-9</v>
      </c>
      <c r="AD27" s="99">
        <f t="shared" si="13"/>
        <v>1.2807867003008307E-10</v>
      </c>
      <c r="AF27" s="2">
        <f t="shared" si="14"/>
        <v>0.98359956448116426</v>
      </c>
      <c r="AH27" s="11"/>
      <c r="AI27" s="23">
        <f t="shared" si="15"/>
        <v>2.6489813031997752E-8</v>
      </c>
      <c r="AN27" s="2">
        <f t="shared" si="4"/>
        <v>1.0064720893612582</v>
      </c>
      <c r="AO27" s="2" t="str">
        <f t="shared" si="5"/>
        <v>0.99985003151645+0.115264830454786i</v>
      </c>
      <c r="AP27" s="3">
        <f t="shared" si="6"/>
        <v>0.1128968254372591</v>
      </c>
      <c r="AQ27" s="23">
        <f t="shared" si="16"/>
        <v>7.9220853332647076E-17</v>
      </c>
    </row>
    <row r="28" spans="1:43" x14ac:dyDescent="0.3">
      <c r="A28" s="2" t="str">
        <f t="shared" si="0"/>
        <v>77.3720998093698i</v>
      </c>
      <c r="B28" s="2">
        <f t="shared" si="7"/>
        <v>12.314152142060697</v>
      </c>
      <c r="E28" s="3" t="str">
        <f t="shared" si="1"/>
        <v>3.62528750425496E-11-1.76947585288321E-12i</v>
      </c>
      <c r="F28" s="3"/>
      <c r="G28" s="3"/>
      <c r="H28" s="3"/>
      <c r="I28" s="99">
        <f t="shared" si="8"/>
        <v>3.6296032753520764E-11</v>
      </c>
      <c r="L28" s="99">
        <f t="shared" si="9"/>
        <v>1.006730566013368E-13</v>
      </c>
      <c r="O28" s="82">
        <f t="shared" si="2"/>
        <v>3.6195479734722968E-11</v>
      </c>
      <c r="R28" s="99">
        <f t="shared" si="10"/>
        <v>1.0167978716735017E-8</v>
      </c>
      <c r="U28" s="99">
        <f t="shared" si="11"/>
        <v>1.5605081612961281E-8</v>
      </c>
      <c r="X28" s="99">
        <f t="shared" si="3"/>
        <v>1.8795098217067868E-8</v>
      </c>
      <c r="Z28" s="3"/>
      <c r="AA28" s="99">
        <f t="shared" si="12"/>
        <v>1.2809428842256016E-9</v>
      </c>
      <c r="AD28" s="99">
        <f t="shared" si="13"/>
        <v>1.2809428842256019E-10</v>
      </c>
      <c r="AF28" s="2">
        <f t="shared" si="14"/>
        <v>0.98347963529284854</v>
      </c>
      <c r="AH28" s="11"/>
      <c r="AI28" s="23">
        <f t="shared" si="15"/>
        <v>2.6491921988875081E-8</v>
      </c>
      <c r="AN28" s="2">
        <f t="shared" si="4"/>
        <v>1.0065920206785628</v>
      </c>
      <c r="AO28" s="2" t="str">
        <f t="shared" si="5"/>
        <v>0.999847243394176+0.116331362799632i</v>
      </c>
      <c r="AP28" s="3">
        <f t="shared" si="6"/>
        <v>0.11394144690143726</v>
      </c>
      <c r="AQ28" s="23">
        <f t="shared" si="16"/>
        <v>7.9966606247089599E-17</v>
      </c>
    </row>
    <row r="29" spans="1:43" x14ac:dyDescent="0.3">
      <c r="A29" s="2" t="str">
        <f t="shared" si="0"/>
        <v>78.0880150344197i</v>
      </c>
      <c r="B29" s="2">
        <f t="shared" si="7"/>
        <v>12.428093588962135</v>
      </c>
      <c r="E29" s="3" t="str">
        <f t="shared" si="1"/>
        <v>3.62537020285416E-11-1.78564391824422E-12i</v>
      </c>
      <c r="F29" s="3"/>
      <c r="G29" s="3"/>
      <c r="H29" s="3"/>
      <c r="I29" s="99">
        <f t="shared" si="8"/>
        <v>3.6297650543486194E-11</v>
      </c>
      <c r="L29" s="99">
        <f t="shared" si="9"/>
        <v>1.0068555836425186E-13</v>
      </c>
      <c r="O29" s="82">
        <f t="shared" si="2"/>
        <v>3.6197087232202452E-11</v>
      </c>
      <c r="R29" s="99">
        <f t="shared" si="10"/>
        <v>1.0169241394789438E-8</v>
      </c>
      <c r="U29" s="99">
        <f t="shared" si="11"/>
        <v>1.560512585434845E-8</v>
      </c>
      <c r="X29" s="99">
        <f t="shared" si="3"/>
        <v>1.8797395026605718E-8</v>
      </c>
      <c r="Z29" s="3"/>
      <c r="AA29" s="99">
        <f t="shared" si="12"/>
        <v>1.2811019540381905E-9</v>
      </c>
      <c r="AD29" s="99">
        <f t="shared" si="13"/>
        <v>1.2811019540381908E-10</v>
      </c>
      <c r="AF29" s="2">
        <f t="shared" si="14"/>
        <v>0.98335752017095845</v>
      </c>
      <c r="AH29" s="11"/>
      <c r="AI29" s="23">
        <f t="shared" si="15"/>
        <v>2.6494070005556309E-8</v>
      </c>
      <c r="AN29" s="2">
        <f t="shared" si="4"/>
        <v>1.006714167004966</v>
      </c>
      <c r="AO29" s="2" t="str">
        <f t="shared" si="5"/>
        <v>0.999844403436839+0.117407763646762i</v>
      </c>
      <c r="AP29" s="3">
        <f t="shared" si="6"/>
        <v>0.11499573412903885</v>
      </c>
      <c r="AQ29" s="23">
        <f t="shared" si="16"/>
        <v>8.0719616360508483E-17</v>
      </c>
    </row>
    <row r="30" spans="1:43" x14ac:dyDescent="0.3">
      <c r="A30" s="2" t="str">
        <f t="shared" si="0"/>
        <v>78.8105545414876i</v>
      </c>
      <c r="B30" s="2">
        <f t="shared" si="7"/>
        <v>12.543089323091174</v>
      </c>
      <c r="E30" s="3" t="str">
        <f t="shared" si="1"/>
        <v>3.6254544761782E-11-1.80195592898057E-12i</v>
      </c>
      <c r="F30" s="3"/>
      <c r="G30" s="3"/>
      <c r="H30" s="3"/>
      <c r="I30" s="99">
        <f t="shared" si="8"/>
        <v>3.6299298354844859E-11</v>
      </c>
      <c r="L30" s="99">
        <f t="shared" si="9"/>
        <v>1.0069829110234771E-13</v>
      </c>
      <c r="O30" s="82">
        <f t="shared" si="2"/>
        <v>3.6198724560341448E-11</v>
      </c>
      <c r="R30" s="99">
        <f t="shared" si="10"/>
        <v>1.0170527401337118E-8</v>
      </c>
      <c r="U30" s="99">
        <f t="shared" si="11"/>
        <v>1.5605170918501161E-8</v>
      </c>
      <c r="X30" s="99">
        <f t="shared" si="3"/>
        <v>1.8799734275156106E-8</v>
      </c>
      <c r="Z30" s="3"/>
      <c r="AA30" s="99">
        <f t="shared" si="12"/>
        <v>1.2812639627305975E-9</v>
      </c>
      <c r="AD30" s="99">
        <f t="shared" si="13"/>
        <v>1.2812639627305975E-10</v>
      </c>
      <c r="AF30" s="2">
        <f t="shared" si="14"/>
        <v>0.98323318008909755</v>
      </c>
      <c r="AH30" s="11"/>
      <c r="AI30" s="23">
        <f t="shared" si="15"/>
        <v>2.6496257802677303E-8</v>
      </c>
      <c r="AN30" s="2">
        <f t="shared" si="4"/>
        <v>1.006838568975168</v>
      </c>
      <c r="AO30" s="2" t="str">
        <f t="shared" si="5"/>
        <v>0.999841510680754+0.118494124308304i</v>
      </c>
      <c r="AP30" s="3">
        <f t="shared" si="6"/>
        <v>0.11605977655623612</v>
      </c>
      <c r="AQ30" s="23">
        <f t="shared" si="16"/>
        <v>8.1479960826912279E-17</v>
      </c>
    </row>
    <row r="31" spans="1:43" x14ac:dyDescent="0.3">
      <c r="A31" s="2" t="str">
        <f t="shared" si="0"/>
        <v>79.5397796243003i</v>
      </c>
      <c r="B31" s="2">
        <f t="shared" si="7"/>
        <v>12.65914909964741</v>
      </c>
      <c r="E31" s="3" t="str">
        <f t="shared" si="1"/>
        <v>3.62554035486968E-11-1.81841306221025E-12i</v>
      </c>
      <c r="F31" s="3"/>
      <c r="G31" s="3"/>
      <c r="H31" s="3"/>
      <c r="I31" s="99">
        <f t="shared" si="8"/>
        <v>3.6300976743659024E-11</v>
      </c>
      <c r="L31" s="99">
        <f t="shared" si="9"/>
        <v>1.0071125905593174E-13</v>
      </c>
      <c r="O31" s="82">
        <f t="shared" si="2"/>
        <v>3.6200392271678982E-11</v>
      </c>
      <c r="R31" s="99">
        <f t="shared" si="10"/>
        <v>1.0171837164649106E-8</v>
      </c>
      <c r="U31" s="99">
        <f t="shared" si="11"/>
        <v>1.5605216820725493E-8</v>
      </c>
      <c r="X31" s="99">
        <f t="shared" si="3"/>
        <v>1.8802116741993595E-8</v>
      </c>
      <c r="Z31" s="3"/>
      <c r="AA31" s="99">
        <f t="shared" si="12"/>
        <v>1.2814289642556053E-9</v>
      </c>
      <c r="AD31" s="99">
        <f t="shared" si="13"/>
        <v>1.2814289642556054E-10</v>
      </c>
      <c r="AF31" s="2">
        <f t="shared" si="14"/>
        <v>0.98310657535432211</v>
      </c>
      <c r="AH31" s="11"/>
      <c r="AI31" s="23">
        <f t="shared" si="15"/>
        <v>2.6498486114065834E-8</v>
      </c>
      <c r="AN31" s="2">
        <f t="shared" si="4"/>
        <v>1.0069652679591659</v>
      </c>
      <c r="AO31" s="2" t="str">
        <f t="shared" si="5"/>
        <v>0.999838564144317+0.119590536941285i</v>
      </c>
      <c r="AP31" s="3">
        <f t="shared" si="6"/>
        <v>0.11713366444681128</v>
      </c>
      <c r="AQ31" s="23">
        <f t="shared" si="16"/>
        <v>8.2247717794853844E-17</v>
      </c>
    </row>
    <row r="32" spans="1:43" x14ac:dyDescent="0.3">
      <c r="A32" s="2" t="str">
        <f t="shared" si="0"/>
        <v>80.2757521437286i</v>
      </c>
      <c r="B32" s="2">
        <f t="shared" si="7"/>
        <v>12.776282764094221</v>
      </c>
      <c r="E32" s="3" t="str">
        <f t="shared" si="1"/>
        <v>3.62562787019042E-11-1.83501650177573E-12i</v>
      </c>
      <c r="F32" s="3"/>
      <c r="G32" s="3"/>
      <c r="H32" s="3"/>
      <c r="I32" s="99">
        <f t="shared" si="8"/>
        <v>3.6302686276251538E-11</v>
      </c>
      <c r="L32" s="99">
        <f t="shared" si="9"/>
        <v>1.0072446654215671E-13</v>
      </c>
      <c r="O32" s="82">
        <f t="shared" si="2"/>
        <v>3.6202090928950388E-11</v>
      </c>
      <c r="R32" s="99">
        <f t="shared" si="10"/>
        <v>1.0173171120757827E-8</v>
      </c>
      <c r="U32" s="99">
        <f t="shared" si="11"/>
        <v>1.5605263576612416E-8</v>
      </c>
      <c r="X32" s="99">
        <f t="shared" si="3"/>
        <v>1.8804543220521387E-8</v>
      </c>
      <c r="Z32" s="3"/>
      <c r="AA32" s="99">
        <f t="shared" si="12"/>
        <v>1.2815970135437618E-9</v>
      </c>
      <c r="AD32" s="99">
        <f t="shared" si="13"/>
        <v>1.281597013543762E-10</v>
      </c>
      <c r="AF32" s="2">
        <f t="shared" si="14"/>
        <v>0.98297766559686772</v>
      </c>
      <c r="AH32" s="11"/>
      <c r="AI32" s="23">
        <f t="shared" si="15"/>
        <v>2.6500755686979257E-8</v>
      </c>
      <c r="AN32" s="2">
        <f t="shared" si="4"/>
        <v>1.0070943060751896</v>
      </c>
      <c r="AO32" s="2" t="str">
        <f t="shared" si="5"/>
        <v>0.999835562827678+0.120697094555452i</v>
      </c>
      <c r="AP32" s="3">
        <f t="shared" si="6"/>
        <v>0.11821748889967409</v>
      </c>
      <c r="AQ32" s="23">
        <f t="shared" si="16"/>
        <v>8.3022966424411094E-17</v>
      </c>
    </row>
    <row r="33" spans="1:43" x14ac:dyDescent="0.3">
      <c r="A33" s="2" t="str">
        <f t="shared" si="0"/>
        <v>81.0185345330347i</v>
      </c>
      <c r="B33" s="2">
        <f t="shared" si="7"/>
        <v>12.894500252993895</v>
      </c>
      <c r="E33" s="3" t="str">
        <f t="shared" si="1"/>
        <v>3.62571705403465E-11-1.85176743819704E-12i</v>
      </c>
      <c r="F33" s="3"/>
      <c r="G33" s="3"/>
      <c r="H33" s="3"/>
      <c r="I33" s="99">
        <f t="shared" si="8"/>
        <v>3.6304427529392848E-11</v>
      </c>
      <c r="L33" s="99">
        <f t="shared" si="9"/>
        <v>1.0073791795637543E-13</v>
      </c>
      <c r="O33" s="82">
        <f t="shared" si="2"/>
        <v>3.6203821105272876E-11</v>
      </c>
      <c r="R33" s="99">
        <f t="shared" si="10"/>
        <v>1.0174529713593918E-8</v>
      </c>
      <c r="U33" s="99">
        <f t="shared" si="11"/>
        <v>1.5605311202042937E-8</v>
      </c>
      <c r="X33" s="99">
        <f t="shared" si="3"/>
        <v>1.8807014518520472E-8</v>
      </c>
      <c r="Z33" s="3"/>
      <c r="AA33" s="99">
        <f t="shared" si="12"/>
        <v>1.281768166520615E-9</v>
      </c>
      <c r="AD33" s="99">
        <f t="shared" si="13"/>
        <v>1.2817681665206153E-10</v>
      </c>
      <c r="AF33" s="2">
        <f t="shared" si="14"/>
        <v>0.98284640975978144</v>
      </c>
      <c r="AH33" s="11"/>
      <c r="AI33" s="23">
        <f t="shared" si="15"/>
        <v>2.6503067282345903E-8</v>
      </c>
      <c r="AN33" s="2">
        <f t="shared" si="4"/>
        <v>1.0072257262028437</v>
      </c>
      <c r="AO33" s="2" t="str">
        <f t="shared" si="5"/>
        <v>0.999832505712397+0.121813891021161i</v>
      </c>
      <c r="AP33" s="3">
        <f t="shared" si="6"/>
        <v>0.11931134185673109</v>
      </c>
      <c r="AQ33" s="23">
        <f t="shared" si="16"/>
        <v>8.3805786904741678E-17</v>
      </c>
    </row>
    <row r="34" spans="1:43" x14ac:dyDescent="0.3">
      <c r="A34" s="2" t="str">
        <f t="shared" si="0"/>
        <v>81.7681898031688i</v>
      </c>
      <c r="B34" s="2">
        <f t="shared" si="7"/>
        <v>13.013811594850626</v>
      </c>
      <c r="E34" s="3" t="str">
        <f t="shared" si="1"/>
        <v>3.62580793894273E-11-1.86866706862196E-12i</v>
      </c>
      <c r="F34" s="3"/>
      <c r="G34" s="3"/>
      <c r="H34" s="3"/>
      <c r="I34" s="99">
        <f t="shared" si="8"/>
        <v>3.6306201090493694E-11</v>
      </c>
      <c r="L34" s="99">
        <f t="shared" si="9"/>
        <v>1.0075161777352009E-13</v>
      </c>
      <c r="O34" s="82">
        <f t="shared" si="2"/>
        <v>3.6205583384336728E-11</v>
      </c>
      <c r="R34" s="99">
        <f t="shared" si="10"/>
        <v>1.0175913395125529E-8</v>
      </c>
      <c r="U34" s="99">
        <f t="shared" si="11"/>
        <v>1.5605359713193849E-8</v>
      </c>
      <c r="X34" s="99">
        <f t="shared" si="3"/>
        <v>1.8809531458403696E-8</v>
      </c>
      <c r="Z34" s="3"/>
      <c r="AA34" s="99">
        <f t="shared" si="12"/>
        <v>1.2819424801242652E-9</v>
      </c>
      <c r="AD34" s="99">
        <f t="shared" si="13"/>
        <v>1.2819424801242652E-10</v>
      </c>
      <c r="AF34" s="2">
        <f t="shared" si="14"/>
        <v>0.98271276608841862</v>
      </c>
      <c r="AH34" s="11"/>
      <c r="AI34" s="23">
        <f t="shared" si="15"/>
        <v>2.6505421675011594E-8</v>
      </c>
      <c r="AN34" s="2">
        <f t="shared" si="4"/>
        <v>1.0073595719964692</v>
      </c>
      <c r="AO34" s="2" t="str">
        <f t="shared" si="5"/>
        <v>0.9998293917611+0.122941021077338i</v>
      </c>
      <c r="AP34" s="3">
        <f t="shared" si="6"/>
        <v>0.12041531611058431</v>
      </c>
      <c r="AQ34" s="23">
        <f t="shared" si="16"/>
        <v>8.4596260471862665E-17</v>
      </c>
    </row>
    <row r="35" spans="1:43" x14ac:dyDescent="0.3">
      <c r="A35" s="2" t="str">
        <f t="shared" si="0"/>
        <v>82.5247815481142i</v>
      </c>
      <c r="B35" s="2">
        <f t="shared" si="7"/>
        <v>13.13422691096121</v>
      </c>
      <c r="E35" s="3" t="str">
        <f t="shared" si="1"/>
        <v>3.62590055811496E-11-1.88571659677287E-12i</v>
      </c>
      <c r="F35" s="3"/>
      <c r="G35" s="3"/>
      <c r="H35" s="3"/>
      <c r="I35" s="99">
        <f t="shared" si="8"/>
        <v>3.6308007557798914E-11</v>
      </c>
      <c r="L35" s="99">
        <f t="shared" si="9"/>
        <v>1.0076557054950299E-13</v>
      </c>
      <c r="O35" s="82">
        <f t="shared" si="2"/>
        <v>3.620737836059799E-11</v>
      </c>
      <c r="R35" s="99">
        <f t="shared" si="10"/>
        <v>1.0177322625499802E-8</v>
      </c>
      <c r="U35" s="99">
        <f t="shared" si="11"/>
        <v>1.5605409126543223E-8</v>
      </c>
      <c r="X35" s="99">
        <f t="shared" si="3"/>
        <v>1.8812094877473459E-8</v>
      </c>
      <c r="Z35" s="3"/>
      <c r="AA35" s="99">
        <f t="shared" si="12"/>
        <v>1.2821200123231857E-9</v>
      </c>
      <c r="AD35" s="99">
        <f t="shared" si="13"/>
        <v>1.2821200123231859E-10</v>
      </c>
      <c r="AF35" s="2">
        <f t="shared" si="14"/>
        <v>0.98257669211984</v>
      </c>
      <c r="AH35" s="11"/>
      <c r="AI35" s="23">
        <f t="shared" si="15"/>
        <v>2.6507819653989758E-8</v>
      </c>
      <c r="AN35" s="2">
        <f t="shared" si="4"/>
        <v>1.0074958878987232</v>
      </c>
      <c r="AO35" s="2" t="str">
        <f t="shared" si="5"/>
        <v>0.999826219917125+0.124078580339517i</v>
      </c>
      <c r="AP35" s="3">
        <f t="shared" si="6"/>
        <v>0.12152950531243434</v>
      </c>
      <c r="AQ35" s="23">
        <f t="shared" si="16"/>
        <v>8.5394469426918032E-17</v>
      </c>
    </row>
    <row r="36" spans="1:43" x14ac:dyDescent="0.3">
      <c r="A36" s="2" t="str">
        <f t="shared" si="0"/>
        <v>83.2883739502821i</v>
      </c>
      <c r="B36" s="2">
        <f t="shared" si="7"/>
        <v>13.255756416273645</v>
      </c>
      <c r="E36" s="3" t="str">
        <f t="shared" si="1"/>
        <v>3.62599494542581E-11-1.90291723289032E-12i</v>
      </c>
      <c r="F36" s="3"/>
      <c r="G36" s="3"/>
      <c r="H36" s="3"/>
      <c r="I36" s="99">
        <f t="shared" si="8"/>
        <v>3.6309847540585786E-11</v>
      </c>
      <c r="L36" s="99">
        <f t="shared" si="9"/>
        <v>1.0077978092264132E-13</v>
      </c>
      <c r="O36" s="82">
        <f t="shared" si="2"/>
        <v>3.6209206639476333E-11</v>
      </c>
      <c r="R36" s="99">
        <f t="shared" si="10"/>
        <v>1.0178757873186774E-8</v>
      </c>
      <c r="U36" s="99">
        <f t="shared" si="11"/>
        <v>1.5605459458875702E-8</v>
      </c>
      <c r="X36" s="99">
        <f t="shared" si="3"/>
        <v>1.8814705628183932E-8</v>
      </c>
      <c r="Z36" s="3"/>
      <c r="AA36" s="99">
        <f t="shared" si="12"/>
        <v>1.282300822134353E-9</v>
      </c>
      <c r="AD36" s="99">
        <f t="shared" si="13"/>
        <v>1.2823008221343533E-10</v>
      </c>
      <c r="AF36" s="2">
        <f t="shared" si="14"/>
        <v>0.9824381446720859</v>
      </c>
      <c r="AH36" s="11"/>
      <c r="AI36" s="23">
        <f t="shared" si="15"/>
        <v>2.651026202271589E-8</v>
      </c>
      <c r="AN36" s="2">
        <f t="shared" si="4"/>
        <v>1.0076347191543888</v>
      </c>
      <c r="AO36" s="2" t="str">
        <f t="shared" si="5"/>
        <v>0.999822989104168+0.125226665307955i</v>
      </c>
      <c r="AP36" s="3">
        <f t="shared" si="6"/>
        <v>0.12265400398005077</v>
      </c>
      <c r="AQ36" s="23">
        <f t="shared" si="16"/>
        <v>8.6200497154851707E-17</v>
      </c>
    </row>
    <row r="37" spans="1:43" x14ac:dyDescent="0.3">
      <c r="A37" s="2" t="str">
        <f t="shared" si="0"/>
        <v>84.0590317859563i</v>
      </c>
      <c r="B37" s="2">
        <f t="shared" si="7"/>
        <v>13.378410420253696</v>
      </c>
      <c r="E37" s="3" t="str">
        <f t="shared" si="1"/>
        <v>3.62609113543848E-11-1.92027019367314E-12i</v>
      </c>
      <c r="F37" s="3"/>
      <c r="G37" s="3"/>
      <c r="H37" s="3"/>
      <c r="I37" s="99">
        <f t="shared" si="8"/>
        <v>3.6311721659365893E-11</v>
      </c>
      <c r="L37" s="99">
        <f t="shared" si="9"/>
        <v>1.0079425361510519E-13</v>
      </c>
      <c r="O37" s="82">
        <f t="shared" si="2"/>
        <v>3.6211068837554168E-11</v>
      </c>
      <c r="R37" s="99">
        <f t="shared" si="10"/>
        <v>1.0180219615125624E-8</v>
      </c>
      <c r="U37" s="99">
        <f t="shared" si="11"/>
        <v>1.5605510727288426E-8</v>
      </c>
      <c r="X37" s="99">
        <f t="shared" si="3"/>
        <v>1.8817364578407634E-8</v>
      </c>
      <c r="Z37" s="3"/>
      <c r="AA37" s="99">
        <f t="shared" si="12"/>
        <v>1.2824849696416709E-9</v>
      </c>
      <c r="AD37" s="99">
        <f t="shared" si="13"/>
        <v>1.2824849696416711E-10</v>
      </c>
      <c r="AF37" s="2">
        <f t="shared" si="14"/>
        <v>0.98229707983334102</v>
      </c>
      <c r="AH37" s="11"/>
      <c r="AI37" s="23">
        <f t="shared" si="15"/>
        <v>2.6512749599306727E-8</v>
      </c>
      <c r="AN37" s="2">
        <f t="shared" si="4"/>
        <v>1.007776111824398</v>
      </c>
      <c r="AO37" s="2" t="str">
        <f t="shared" si="5"/>
        <v>0.999819698225914+0.126385373375813i</v>
      </c>
      <c r="AP37" s="3">
        <f t="shared" si="6"/>
        <v>0.12378890750574278</v>
      </c>
      <c r="AQ37" s="23">
        <f t="shared" si="16"/>
        <v>8.7014428143451061E-17</v>
      </c>
    </row>
    <row r="38" spans="1:43" x14ac:dyDescent="0.3">
      <c r="A38" s="2" t="str">
        <f t="shared" si="0"/>
        <v>84.8368204307882i</v>
      </c>
      <c r="B38" s="2">
        <f t="shared" si="7"/>
        <v>13.502199327759438</v>
      </c>
      <c r="E38" s="3" t="str">
        <f t="shared" si="1"/>
        <v>3.62618916341981E-11-1.9377767022151E-12i</v>
      </c>
      <c r="F38" s="3"/>
      <c r="G38" s="3"/>
      <c r="H38" s="3"/>
      <c r="I38" s="99">
        <f t="shared" si="8"/>
        <v>3.6313630546090737E-11</v>
      </c>
      <c r="L38" s="99">
        <f t="shared" si="9"/>
        <v>1.0080899343438964E-13</v>
      </c>
      <c r="O38" s="82">
        <f t="shared" si="2"/>
        <v>3.6212965582782497E-11</v>
      </c>
      <c r="R38" s="99">
        <f t="shared" si="10"/>
        <v>1.0181708336873354E-8</v>
      </c>
      <c r="U38" s="99">
        <f t="shared" si="11"/>
        <v>1.5605562949196897E-8</v>
      </c>
      <c r="X38" s="99">
        <f t="shared" si="3"/>
        <v>1.8820072611706163E-8</v>
      </c>
      <c r="Z38" s="3"/>
      <c r="AA38" s="99">
        <f t="shared" si="12"/>
        <v>1.2826725160146983E-9</v>
      </c>
      <c r="AD38" s="99">
        <f t="shared" si="13"/>
        <v>1.2826725160146984E-10</v>
      </c>
      <c r="AF38" s="2">
        <f t="shared" si="14"/>
        <v>0.98215345295098555</v>
      </c>
      <c r="AH38" s="11"/>
      <c r="AI38" s="23">
        <f t="shared" si="15"/>
        <v>2.6515283216823666E-8</v>
      </c>
      <c r="AN38" s="2">
        <f t="shared" si="4"/>
        <v>1.0079201128000939</v>
      </c>
      <c r="AO38" s="2" t="str">
        <f t="shared" si="5"/>
        <v>0.999816346165665+0.127554802837419i</v>
      </c>
      <c r="AP38" s="3">
        <f t="shared" si="6"/>
        <v>0.12493431216445749</v>
      </c>
      <c r="AQ38" s="23">
        <f t="shared" si="16"/>
        <v>8.7836348002857516E-17</v>
      </c>
    </row>
    <row r="39" spans="1:43" x14ac:dyDescent="0.3">
      <c r="A39" s="2" t="str">
        <f t="shared" si="0"/>
        <v>85.6218058653425i</v>
      </c>
      <c r="B39" s="2">
        <f t="shared" si="7"/>
        <v>13.627133639923896</v>
      </c>
      <c r="E39" s="3" t="str">
        <f t="shared" si="1"/>
        <v>3.62628906535547E-11-1.95543798793797E-12i</v>
      </c>
      <c r="F39" s="3"/>
      <c r="G39" s="3"/>
      <c r="H39" s="3"/>
      <c r="I39" s="99">
        <f t="shared" si="8"/>
        <v>3.6315574844360315E-11</v>
      </c>
      <c r="L39" s="99">
        <f t="shared" si="9"/>
        <v>1.0082400527481073E-13</v>
      </c>
      <c r="O39" s="82">
        <f t="shared" si="2"/>
        <v>3.6214897514687358E-11</v>
      </c>
      <c r="R39" s="99">
        <f t="shared" si="10"/>
        <v>1.0183224532755882E-8</v>
      </c>
      <c r="U39" s="99">
        <f t="shared" si="11"/>
        <v>1.5605616142341095E-8</v>
      </c>
      <c r="X39" s="99">
        <f t="shared" si="3"/>
        <v>1.8822830627605881E-8</v>
      </c>
      <c r="Z39" s="3"/>
      <c r="AA39" s="99">
        <f t="shared" si="12"/>
        <v>1.2828635235276883E-9</v>
      </c>
      <c r="AD39" s="99">
        <f t="shared" si="13"/>
        <v>1.2828635235276884E-10</v>
      </c>
      <c r="AF39" s="2">
        <f t="shared" si="14"/>
        <v>0.98200721862053486</v>
      </c>
      <c r="AH39" s="11"/>
      <c r="AI39" s="23">
        <f t="shared" si="15"/>
        <v>2.6517863723541114E-8</v>
      </c>
      <c r="AN39" s="2">
        <f t="shared" si="4"/>
        <v>1.0080667698177215</v>
      </c>
      <c r="AO39" s="2" t="str">
        <f t="shared" si="5"/>
        <v>0.999812931785963+0.128735052896607i</v>
      </c>
      <c r="AP39" s="3">
        <f t="shared" si="6"/>
        <v>0.12609031512195479</v>
      </c>
      <c r="AQ39" s="23">
        <f t="shared" si="16"/>
        <v>8.8666343485522585E-17</v>
      </c>
    </row>
    <row r="40" spans="1:43" x14ac:dyDescent="0.3">
      <c r="A40" s="2" t="str">
        <f t="shared" si="0"/>
        <v>86.4140546806944i</v>
      </c>
      <c r="B40" s="2">
        <f t="shared" si="7"/>
        <v>13.753223955045851</v>
      </c>
      <c r="E40" s="3" t="str">
        <f t="shared" si="1"/>
        <v>3.62639087796561E-11-1.97325528652088E-12i</v>
      </c>
      <c r="F40" s="3"/>
      <c r="G40" s="3"/>
      <c r="H40" s="3"/>
      <c r="I40" s="99">
        <f t="shared" si="8"/>
        <v>3.6317555209636578E-11</v>
      </c>
      <c r="L40" s="99">
        <f t="shared" si="9"/>
        <v>1.0083929411902659E-13</v>
      </c>
      <c r="O40" s="82">
        <f t="shared" si="2"/>
        <v>3.6216865284582086E-11</v>
      </c>
      <c r="R40" s="99">
        <f t="shared" si="10"/>
        <v>1.0184768706021687E-8</v>
      </c>
      <c r="U40" s="99">
        <f t="shared" si="11"/>
        <v>1.5605670324790745E-8</v>
      </c>
      <c r="X40" s="99">
        <f t="shared" si="3"/>
        <v>1.8825639541877483E-8</v>
      </c>
      <c r="Z40" s="3"/>
      <c r="AA40" s="99">
        <f t="shared" si="12"/>
        <v>1.2830580555789392E-9</v>
      </c>
      <c r="AD40" s="99">
        <f t="shared" si="13"/>
        <v>1.2830580555789395E-10</v>
      </c>
      <c r="AF40" s="2">
        <f t="shared" si="14"/>
        <v>0.9818583306744666</v>
      </c>
      <c r="AH40" s="11"/>
      <c r="AI40" s="23">
        <f t="shared" si="15"/>
        <v>2.6520491983218487E-8</v>
      </c>
      <c r="AN40" s="2">
        <f t="shared" si="4"/>
        <v>1.0082161314731553</v>
      </c>
      <c r="AO40" s="2" t="str">
        <f t="shared" si="5"/>
        <v>0.999809453928204+0.129926223675135i</v>
      </c>
      <c r="AP40" s="3">
        <f t="shared" si="6"/>
        <v>0.12725701444315973</v>
      </c>
      <c r="AQ40" s="23">
        <f t="shared" si="16"/>
        <v>8.9504502506682973E-17</v>
      </c>
    </row>
    <row r="41" spans="1:43" x14ac:dyDescent="0.3">
      <c r="A41" s="2" t="str">
        <f t="shared" si="0"/>
        <v>87.2136340840792i</v>
      </c>
      <c r="B41" s="2">
        <f t="shared" si="7"/>
        <v>13.88048096948901</v>
      </c>
      <c r="E41" s="3" t="str">
        <f t="shared" si="1"/>
        <v>3.62649463872076E-11-1.99122983982587E-12i</v>
      </c>
      <c r="F41" s="3"/>
      <c r="G41" s="3"/>
      <c r="H41" s="3"/>
      <c r="I41" s="99">
        <f t="shared" si="8"/>
        <v>3.6319572309459456E-11</v>
      </c>
      <c r="L41" s="99">
        <f t="shared" si="9"/>
        <v>1.0085486503958293E-13</v>
      </c>
      <c r="O41" s="82">
        <f t="shared" si="2"/>
        <v>3.6218869555782058E-11</v>
      </c>
      <c r="R41" s="99">
        <f t="shared" si="10"/>
        <v>1.0186341368997875E-8</v>
      </c>
      <c r="U41" s="99">
        <f t="shared" si="11"/>
        <v>1.5605725514952634E-8</v>
      </c>
      <c r="X41" s="99">
        <f t="shared" si="3"/>
        <v>1.8828500286821094E-8</v>
      </c>
      <c r="Z41" s="3"/>
      <c r="AA41" s="99">
        <f t="shared" si="12"/>
        <v>1.2832561767104596E-9</v>
      </c>
      <c r="AD41" s="99">
        <f t="shared" si="13"/>
        <v>1.2832561767104599E-10</v>
      </c>
      <c r="AF41" s="2">
        <f t="shared" si="14"/>
        <v>0.98170674217094223</v>
      </c>
      <c r="AH41" s="11"/>
      <c r="AI41" s="23">
        <f t="shared" si="15"/>
        <v>2.6523168875378669E-8</v>
      </c>
      <c r="AN41" s="2">
        <f t="shared" si="4"/>
        <v>1.0083682472368591</v>
      </c>
      <c r="AO41" s="2" t="str">
        <f t="shared" si="5"/>
        <v>0.999805911412241+0.131128416221175i</v>
      </c>
      <c r="AP41" s="3">
        <f t="shared" si="6"/>
        <v>0.12843450910027876</v>
      </c>
      <c r="AQ41" s="23">
        <f t="shared" si="16"/>
        <v>9.0350914165092728E-17</v>
      </c>
    </row>
    <row r="42" spans="1:43" x14ac:dyDescent="0.3">
      <c r="A42" s="2" t="str">
        <f t="shared" si="0"/>
        <v>88.0206119045929i</v>
      </c>
      <c r="B42" s="2">
        <f t="shared" si="7"/>
        <v>14.008915478589289</v>
      </c>
      <c r="E42" s="3" t="str">
        <f t="shared" si="1"/>
        <v>3.62660038585821E-11-2.0093628958195E-12i</v>
      </c>
      <c r="F42" s="3"/>
      <c r="G42" s="3"/>
      <c r="H42" s="3"/>
      <c r="I42" s="99">
        <f t="shared" si="8"/>
        <v>3.6321626823667853E-11</v>
      </c>
      <c r="L42" s="99">
        <f t="shared" si="9"/>
        <v>1.0087072320048406E-13</v>
      </c>
      <c r="O42" s="82">
        <f t="shared" si="2"/>
        <v>3.6220911003824471E-11</v>
      </c>
      <c r="R42" s="99">
        <f t="shared" si="10"/>
        <v>1.018794304324889E-8</v>
      </c>
      <c r="U42" s="99">
        <f t="shared" si="11"/>
        <v>1.5605781731575806E-8</v>
      </c>
      <c r="X42" s="99">
        <f t="shared" si="3"/>
        <v>1.8831413811554656E-8</v>
      </c>
      <c r="Z42" s="3"/>
      <c r="AA42" s="99">
        <f t="shared" si="12"/>
        <v>1.283457952627959E-9</v>
      </c>
      <c r="AD42" s="99">
        <f t="shared" si="13"/>
        <v>1.2834579526279594E-10</v>
      </c>
      <c r="AF42" s="2">
        <f t="shared" si="14"/>
        <v>0.98155240538241606</v>
      </c>
      <c r="AH42" s="11"/>
      <c r="AI42" s="23">
        <f t="shared" si="15"/>
        <v>2.652589529558898E-8</v>
      </c>
      <c r="AN42" s="2">
        <f t="shared" si="4"/>
        <v>1.0085231674690986</v>
      </c>
      <c r="AO42" s="2" t="str">
        <f t="shared" si="5"/>
        <v>0.999802303035989+0.132341732517886i</v>
      </c>
      <c r="AP42" s="3">
        <f t="shared" si="6"/>
        <v>0.12962289898127821</v>
      </c>
      <c r="AQ42" s="23">
        <f t="shared" si="16"/>
        <v>9.1205668764418452E-17</v>
      </c>
    </row>
    <row r="43" spans="1:43" x14ac:dyDescent="0.3">
      <c r="A43" s="2" t="str">
        <f t="shared" si="0"/>
        <v>88.8350565989461i</v>
      </c>
      <c r="B43" s="2">
        <f t="shared" si="7"/>
        <v>14.138538377570567</v>
      </c>
      <c r="E43" s="3" t="str">
        <f t="shared" si="1"/>
        <v>3.62670815839875E-11-2.02765570849055E-12i</v>
      </c>
      <c r="F43" s="3"/>
      <c r="G43" s="3"/>
      <c r="H43" s="3"/>
      <c r="I43" s="99">
        <f t="shared" si="8"/>
        <v>3.6323719444624325E-11</v>
      </c>
      <c r="L43" s="99">
        <f t="shared" si="9"/>
        <v>1.0088687385878945E-13</v>
      </c>
      <c r="O43" s="82">
        <f t="shared" si="2"/>
        <v>3.6222990316691351E-11</v>
      </c>
      <c r="R43" s="99">
        <f t="shared" si="10"/>
        <v>1.0189574259737735E-8</v>
      </c>
      <c r="U43" s="99">
        <f t="shared" si="11"/>
        <v>1.5605838993758637E-8</v>
      </c>
      <c r="X43" s="99">
        <f t="shared" si="3"/>
        <v>1.883438108230869E-8</v>
      </c>
      <c r="Z43" s="3"/>
      <c r="AA43" s="99">
        <f t="shared" si="12"/>
        <v>1.283663450221161E-9</v>
      </c>
      <c r="AD43" s="99">
        <f t="shared" si="13"/>
        <v>1.2836634502211612E-10</v>
      </c>
      <c r="AF43" s="2">
        <f t="shared" si="14"/>
        <v>0.98139527178414088</v>
      </c>
      <c r="AH43" s="11"/>
      <c r="AI43" s="23">
        <f t="shared" si="15"/>
        <v>2.6528672155749199E-8</v>
      </c>
      <c r="AN43" s="2">
        <f t="shared" si="4"/>
        <v>1.0086809434353876</v>
      </c>
      <c r="AO43" s="2" t="str">
        <f t="shared" si="5"/>
        <v>0.999798627575014+0.133566275492065i</v>
      </c>
      <c r="AP43" s="3">
        <f t="shared" si="6"/>
        <v>0.1308222848984979</v>
      </c>
      <c r="AQ43" s="23">
        <f t="shared" si="16"/>
        <v>9.2068857835179424E-17</v>
      </c>
    </row>
    <row r="44" spans="1:43" x14ac:dyDescent="0.3">
      <c r="A44" s="2" t="str">
        <f t="shared" si="0"/>
        <v>89.657037257272i</v>
      </c>
      <c r="B44" s="2">
        <f t="shared" si="7"/>
        <v>14.269360662469065</v>
      </c>
      <c r="E44" s="3" t="str">
        <f t="shared" si="1"/>
        <v>3.6268179961637E-11-2.04610953776352E-12i</v>
      </c>
      <c r="F44" s="3"/>
      <c r="G44" s="3"/>
      <c r="H44" s="3"/>
      <c r="I44" s="99">
        <f t="shared" si="8"/>
        <v>3.6325850877442841E-11</v>
      </c>
      <c r="L44" s="99">
        <f t="shared" si="9"/>
        <v>1.0090332236623644E-13</v>
      </c>
      <c r="O44" s="82">
        <f t="shared" si="2"/>
        <v>3.6225108195036083E-11</v>
      </c>
      <c r="R44" s="99">
        <f t="shared" si="10"/>
        <v>1.019123555898988E-8</v>
      </c>
      <c r="U44" s="99">
        <f t="shared" si="11"/>
        <v>1.5605897320955049E-8</v>
      </c>
      <c r="X44" s="99">
        <f t="shared" si="3"/>
        <v>1.8837403082724478E-8</v>
      </c>
      <c r="Z44" s="3"/>
      <c r="AA44" s="99">
        <f t="shared" si="12"/>
        <v>1.2838727375844501E-9</v>
      </c>
      <c r="AD44" s="99">
        <f t="shared" si="13"/>
        <v>1.2838727375844501E-10</v>
      </c>
      <c r="AF44" s="2">
        <f t="shared" si="14"/>
        <v>0.98123529204256421</v>
      </c>
      <c r="AH44" s="11"/>
      <c r="AI44" s="23">
        <f t="shared" si="15"/>
        <v>2.6531500384382941E-8</v>
      </c>
      <c r="AN44" s="2">
        <f t="shared" si="4"/>
        <v>1.0088416273221894</v>
      </c>
      <c r="AO44" s="2" t="str">
        <f t="shared" si="5"/>
        <v>0.999794883782117+0.134802149022879i</v>
      </c>
      <c r="AP44" s="3">
        <f t="shared" si="6"/>
        <v>0.13203276859695201</v>
      </c>
      <c r="AQ44" s="23">
        <f t="shared" si="16"/>
        <v>9.2940574156904779E-17</v>
      </c>
    </row>
    <row r="45" spans="1:43" x14ac:dyDescent="0.3">
      <c r="A45" s="2" t="str">
        <f t="shared" si="0"/>
        <v>90.4866236089866i</v>
      </c>
      <c r="B45" s="2">
        <f t="shared" si="7"/>
        <v>14.401393431066017</v>
      </c>
      <c r="E45" s="3" t="str">
        <f t="shared" si="1"/>
        <v>3.62692993979256E-11-2.06472564940809E-12i</v>
      </c>
      <c r="F45" s="3"/>
      <c r="G45" s="3"/>
      <c r="H45" s="3"/>
      <c r="I45" s="99">
        <f t="shared" si="8"/>
        <v>3.6328021840222602E-11</v>
      </c>
      <c r="L45" s="99">
        <f t="shared" si="9"/>
        <v>1.0092007417088886E-13</v>
      </c>
      <c r="O45" s="82">
        <f t="shared" si="2"/>
        <v>3.6227265352415581E-11</v>
      </c>
      <c r="R45" s="99">
        <f t="shared" si="10"/>
        <v>1.0192927491259774E-8</v>
      </c>
      <c r="U45" s="99">
        <f t="shared" si="11"/>
        <v>1.5605956732981394E-8</v>
      </c>
      <c r="X45" s="99">
        <f t="shared" si="3"/>
        <v>1.8840480814157616E-8</v>
      </c>
      <c r="Z45" s="3"/>
      <c r="AA45" s="99">
        <f t="shared" si="12"/>
        <v>1.2840858840378494E-9</v>
      </c>
      <c r="AD45" s="99">
        <f t="shared" si="13"/>
        <v>1.2840858840378497E-10</v>
      </c>
      <c r="AF45" s="2">
        <f t="shared" si="14"/>
        <v>0.98107241600362549</v>
      </c>
      <c r="AH45" s="11"/>
      <c r="AI45" s="23">
        <f t="shared" si="15"/>
        <v>2.6534380926934766E-8</v>
      </c>
      <c r="AN45" s="2">
        <f t="shared" si="4"/>
        <v>1.0090052722528693</v>
      </c>
      <c r="AO45" s="2" t="str">
        <f t="shared" si="5"/>
        <v>0.999791070386915+0.136049457950681i</v>
      </c>
      <c r="AP45" s="3">
        <f t="shared" si="6"/>
        <v>0.13325445276315051</v>
      </c>
      <c r="AQ45" s="23">
        <f t="shared" si="16"/>
        <v>9.3820911781121729E-17</v>
      </c>
    </row>
    <row r="46" spans="1:43" x14ac:dyDescent="0.3">
      <c r="A46" s="2" t="str">
        <f t="shared" si="0"/>
        <v>91.3238860287043i</v>
      </c>
      <c r="B46" s="2">
        <f t="shared" si="7"/>
        <v>14.534647883829168</v>
      </c>
      <c r="E46" s="3" t="str">
        <f t="shared" si="1"/>
        <v>3.62704403076078E-11-2.08350531494385E-12i</v>
      </c>
      <c r="F46" s="3"/>
      <c r="G46" s="3"/>
      <c r="H46" s="3"/>
      <c r="I46" s="99">
        <f t="shared" si="8"/>
        <v>3.6330233064283247E-11</v>
      </c>
      <c r="L46" s="99">
        <f t="shared" si="9"/>
        <v>1.0093713481881267E-13</v>
      </c>
      <c r="O46" s="82">
        <f t="shared" si="2"/>
        <v>3.6229462515524471E-11</v>
      </c>
      <c r="R46" s="99">
        <f t="shared" si="10"/>
        <v>1.0194650616700081E-8</v>
      </c>
      <c r="U46" s="99">
        <f t="shared" si="11"/>
        <v>1.5606017250022943E-8</v>
      </c>
      <c r="X46" s="99">
        <f t="shared" si="3"/>
        <v>1.8843615295986766E-8</v>
      </c>
      <c r="Z46" s="3"/>
      <c r="AA46" s="99">
        <f t="shared" si="12"/>
        <v>1.2843029601483407E-9</v>
      </c>
      <c r="AD46" s="99">
        <f t="shared" si="13"/>
        <v>1.2843029601483409E-10</v>
      </c>
      <c r="AF46" s="2">
        <f t="shared" si="14"/>
        <v>0.98090659268094793</v>
      </c>
      <c r="AH46" s="11"/>
      <c r="AI46" s="23">
        <f t="shared" si="15"/>
        <v>2.6537314746072194E-8</v>
      </c>
      <c r="AN46" s="2">
        <f t="shared" si="4"/>
        <v>1.0091719323038926</v>
      </c>
      <c r="AO46" s="2" t="str">
        <f t="shared" si="5"/>
        <v>0.999787186095402+0.137308308085893i</v>
      </c>
      <c r="AP46" s="3">
        <f t="shared" si="6"/>
        <v>0.1344874410337944</v>
      </c>
      <c r="AQ46" s="23">
        <f t="shared" si="16"/>
        <v>9.4709966054727031E-17</v>
      </c>
    </row>
    <row r="47" spans="1:43" x14ac:dyDescent="0.3">
      <c r="A47" s="2" t="str">
        <f t="shared" si="0"/>
        <v>92.168895542208i</v>
      </c>
      <c r="B47" s="2">
        <f t="shared" si="7"/>
        <v>14.669135324862962</v>
      </c>
      <c r="E47" s="3" t="str">
        <f t="shared" si="1"/>
        <v>3.62716031139827E-11-2.10244981154115E-12i</v>
      </c>
      <c r="F47" s="3"/>
      <c r="G47" s="3"/>
      <c r="H47" s="3"/>
      <c r="I47" s="99">
        <f t="shared" si="8"/>
        <v>3.6332485294407389E-11</v>
      </c>
      <c r="L47" s="99">
        <f t="shared" si="9"/>
        <v>1.0095450995577859E-13</v>
      </c>
      <c r="O47" s="82">
        <f t="shared" si="2"/>
        <v>3.6231700424435542E-11</v>
      </c>
      <c r="R47" s="99">
        <f t="shared" si="10"/>
        <v>1.0196405505533637E-8</v>
      </c>
      <c r="U47" s="99">
        <f t="shared" si="11"/>
        <v>1.5606078892640688E-8</v>
      </c>
      <c r="X47" s="99">
        <f t="shared" si="3"/>
        <v>1.8846807565927138E-8</v>
      </c>
      <c r="Z47" s="3"/>
      <c r="AA47" s="99">
        <f t="shared" si="12"/>
        <v>1.2845240377515279E-9</v>
      </c>
      <c r="AD47" s="99">
        <f t="shared" si="13"/>
        <v>1.2845240377515279E-10</v>
      </c>
      <c r="AF47" s="2">
        <f t="shared" si="14"/>
        <v>0.98073777024393083</v>
      </c>
      <c r="AH47" s="11"/>
      <c r="AI47" s="23">
        <f t="shared" si="15"/>
        <v>2.6540302821992868E-8</v>
      </c>
      <c r="AN47" s="2">
        <f t="shared" si="4"/>
        <v>1.009341662521295</v>
      </c>
      <c r="AO47" s="2" t="str">
        <f t="shared" si="5"/>
        <v>0.999783229589518+0.138578806217995i</v>
      </c>
      <c r="AP47" s="3">
        <f t="shared" si="6"/>
        <v>0.13573183800442479</v>
      </c>
      <c r="AQ47" s="23">
        <f t="shared" si="16"/>
        <v>9.5607833643812171E-17</v>
      </c>
    </row>
    <row r="48" spans="1:43" x14ac:dyDescent="0.3">
      <c r="A48" s="2" t="str">
        <f t="shared" si="0"/>
        <v>93.0217238324739i</v>
      </c>
      <c r="B48" s="2">
        <f t="shared" si="7"/>
        <v>14.804867162867387</v>
      </c>
      <c r="E48" s="3" t="str">
        <f t="shared" si="1"/>
        <v>3.62727882490811E-11-2.12156042191687E-12i</v>
      </c>
      <c r="F48" s="3"/>
      <c r="G48" s="3"/>
      <c r="H48" s="3"/>
      <c r="I48" s="99">
        <f t="shared" si="8"/>
        <v>3.6334779289084998E-11</v>
      </c>
      <c r="L48" s="99">
        <f t="shared" si="9"/>
        <v>1.0097220532899174E-13</v>
      </c>
      <c r="O48" s="82">
        <f t="shared" si="2"/>
        <v>3.6233979832843178E-11</v>
      </c>
      <c r="R48" s="99">
        <f t="shared" si="10"/>
        <v>1.0198192738228167E-8</v>
      </c>
      <c r="U48" s="99">
        <f t="shared" si="11"/>
        <v>1.5606141681778738E-8</v>
      </c>
      <c r="X48" s="99">
        <f t="shared" si="3"/>
        <v>1.8850058680348512E-8</v>
      </c>
      <c r="Z48" s="3"/>
      <c r="AA48" s="99">
        <f t="shared" si="12"/>
        <v>1.2847491899736448E-9</v>
      </c>
      <c r="AD48" s="99">
        <f t="shared" si="13"/>
        <v>1.284749189973645E-10</v>
      </c>
      <c r="AF48" s="2">
        <f t="shared" si="14"/>
        <v>0.98056589600574662</v>
      </c>
      <c r="AH48" s="11"/>
      <c r="AI48" s="23">
        <f t="shared" si="15"/>
        <v>2.6543346152736825E-8</v>
      </c>
      <c r="AN48" s="2">
        <f t="shared" si="4"/>
        <v>1.009514518937402</v>
      </c>
      <c r="AO48" s="2" t="str">
        <f t="shared" si="5"/>
        <v>0.999779199526698+0.139861060124572i</v>
      </c>
      <c r="AP48" s="3">
        <f t="shared" si="6"/>
        <v>0.1369877492384628</v>
      </c>
      <c r="AQ48" s="23">
        <f t="shared" si="16"/>
        <v>9.6514612558262712E-17</v>
      </c>
    </row>
    <row r="49" spans="1:43" x14ac:dyDescent="0.3">
      <c r="A49" s="2" t="str">
        <f t="shared" si="0"/>
        <v>93.8824432457526i</v>
      </c>
      <c r="B49" s="2">
        <f t="shared" si="7"/>
        <v>14.94185491210585</v>
      </c>
      <c r="E49" s="3" t="str">
        <f t="shared" si="1"/>
        <v>3.62739961538583E-11-2.14083843422594E-12i</v>
      </c>
      <c r="F49" s="3"/>
      <c r="G49" s="3"/>
      <c r="H49" s="3"/>
      <c r="I49" s="99">
        <f t="shared" si="8"/>
        <v>3.6337115820763568E-11</v>
      </c>
      <c r="L49" s="99">
        <f t="shared" si="9"/>
        <v>1.0099022678884973E-13</v>
      </c>
      <c r="O49" s="82">
        <f t="shared" si="2"/>
        <v>3.6236301508311585E-11</v>
      </c>
      <c r="R49" s="99">
        <f t="shared" si="10"/>
        <v>1.0200012905673822E-8</v>
      </c>
      <c r="U49" s="99">
        <f t="shared" si="11"/>
        <v>1.5606205638771292E-8</v>
      </c>
      <c r="X49" s="99">
        <f t="shared" si="3"/>
        <v>1.8853369714599652E-8</v>
      </c>
      <c r="Z49" s="3"/>
      <c r="AA49" s="99">
        <f t="shared" si="12"/>
        <v>1.2849784912539253E-9</v>
      </c>
      <c r="AD49" s="99">
        <f t="shared" si="13"/>
        <v>1.2849784912539256E-10</v>
      </c>
      <c r="AF49" s="2">
        <f t="shared" si="14"/>
        <v>0.98039091641123677</v>
      </c>
      <c r="AH49" s="11"/>
      <c r="AI49" s="23">
        <f t="shared" si="15"/>
        <v>2.6546445754504691E-8</v>
      </c>
      <c r="AN49" s="2">
        <f t="shared" si="4"/>
        <v>1.0096905585878193</v>
      </c>
      <c r="AO49" s="2" t="str">
        <f t="shared" si="5"/>
        <v>0.999775094539416+0.141155178580469i</v>
      </c>
      <c r="AP49" s="3">
        <f t="shared" si="6"/>
        <v>0.13825528127607356</v>
      </c>
      <c r="AQ49" s="23">
        <f t="shared" si="16"/>
        <v>9.7430402176752536E-17</v>
      </c>
    </row>
    <row r="50" spans="1:43" x14ac:dyDescent="0.3">
      <c r="A50" s="2" t="str">
        <f t="shared" si="0"/>
        <v>94.7511267977064i</v>
      </c>
      <c r="B50" s="2">
        <f t="shared" si="7"/>
        <v>15.080110193381923</v>
      </c>
      <c r="E50" s="3" t="str">
        <f t="shared" si="1"/>
        <v>3.62752272783907E-11-2.16028514194778E-12i</v>
      </c>
      <c r="F50" s="3"/>
      <c r="G50" s="3"/>
      <c r="H50" s="3"/>
      <c r="I50" s="99">
        <f t="shared" si="8"/>
        <v>3.6339495676101799E-11</v>
      </c>
      <c r="L50" s="99">
        <f t="shared" si="9"/>
        <v>1.0100858029072802E-13</v>
      </c>
      <c r="O50" s="82">
        <f t="shared" si="2"/>
        <v>3.6238666232526934E-11</v>
      </c>
      <c r="R50" s="99">
        <f t="shared" si="10"/>
        <v>1.020186660936353E-8</v>
      </c>
      <c r="U50" s="99">
        <f t="shared" si="11"/>
        <v>1.5606270785349802E-8</v>
      </c>
      <c r="X50" s="99">
        <f t="shared" si="3"/>
        <v>1.8856741763336412E-8</v>
      </c>
      <c r="Z50" s="3"/>
      <c r="AA50" s="99">
        <f t="shared" si="12"/>
        <v>1.2852120173673195E-9</v>
      </c>
      <c r="AD50" s="99">
        <f t="shared" si="13"/>
        <v>1.2852120173673198E-10</v>
      </c>
      <c r="AF50" s="2">
        <f t="shared" si="14"/>
        <v>0.98021277702472098</v>
      </c>
      <c r="AH50" s="11"/>
      <c r="AI50" s="23">
        <f t="shared" si="15"/>
        <v>2.6549602661980182E-8</v>
      </c>
      <c r="AN50" s="2">
        <f t="shared" si="4"/>
        <v>1.0098698395286874</v>
      </c>
      <c r="AO50" s="2" t="str">
        <f t="shared" si="5"/>
        <v>0.999770913234723+0.142461271367009i</v>
      </c>
      <c r="AP50" s="3">
        <f t="shared" si="6"/>
        <v>0.13953454164321677</v>
      </c>
      <c r="AQ50" s="23">
        <f t="shared" si="16"/>
        <v>9.8355303272390074E-17</v>
      </c>
    </row>
    <row r="51" spans="1:43" x14ac:dyDescent="0.3">
      <c r="A51" s="2" t="str">
        <f t="shared" si="0"/>
        <v>95.6278481796031i</v>
      </c>
      <c r="B51" s="2">
        <f t="shared" si="7"/>
        <v>15.21964473502514</v>
      </c>
      <c r="E51" s="3" t="str">
        <f t="shared" si="1"/>
        <v>3.62764820820779E-11-2.17990184376795E-12i</v>
      </c>
      <c r="F51" s="3"/>
      <c r="G51" s="3"/>
      <c r="H51" s="3"/>
      <c r="I51" s="99">
        <f t="shared" si="8"/>
        <v>3.6341919656228704E-11</v>
      </c>
      <c r="L51" s="99">
        <f t="shared" si="9"/>
        <v>1.010272718967945E-13</v>
      </c>
      <c r="O51" s="82">
        <f t="shared" si="2"/>
        <v>3.6241074801555179E-11</v>
      </c>
      <c r="R51" s="99">
        <f t="shared" si="10"/>
        <v>1.0203754461576244E-8</v>
      </c>
      <c r="U51" s="99">
        <f t="shared" si="11"/>
        <v>1.5606337143650418E-8</v>
      </c>
      <c r="X51" s="99">
        <f t="shared" si="3"/>
        <v>1.8860175940856554E-8</v>
      </c>
      <c r="Z51" s="3"/>
      <c r="AA51" s="99">
        <f t="shared" si="12"/>
        <v>1.2854498454475816E-9</v>
      </c>
      <c r="AD51" s="99">
        <f t="shared" si="13"/>
        <v>1.2854498454475816E-10</v>
      </c>
      <c r="AF51" s="2">
        <f t="shared" si="14"/>
        <v>0.98003142251771036</v>
      </c>
      <c r="AH51" s="11"/>
      <c r="AI51" s="23">
        <f t="shared" si="15"/>
        <v>2.6552817928659296E-8</v>
      </c>
      <c r="AN51" s="2">
        <f t="shared" si="4"/>
        <v>1.0100524208542074</v>
      </c>
      <c r="AO51" s="2" t="str">
        <f t="shared" si="5"/>
        <v>0.999766654193772+0.143779449281307i</v>
      </c>
      <c r="AP51" s="3">
        <f t="shared" si="6"/>
        <v>0.14082563886078958</v>
      </c>
      <c r="AQ51" s="23">
        <f t="shared" si="16"/>
        <v>9.9289418038981942E-17</v>
      </c>
    </row>
    <row r="52" spans="1:43" x14ac:dyDescent="0.3">
      <c r="A52" s="2" t="str">
        <f t="shared" si="0"/>
        <v>96.5126817645674i</v>
      </c>
      <c r="B52" s="2">
        <f t="shared" si="7"/>
        <v>15.36047037388593</v>
      </c>
      <c r="E52" s="3" t="str">
        <f t="shared" si="1"/>
        <v>3.62777610338491E-11-2.1996898434548E-12i</v>
      </c>
      <c r="F52" s="3"/>
      <c r="G52" s="3"/>
      <c r="H52" s="3"/>
      <c r="I52" s="99">
        <f t="shared" si="8"/>
        <v>3.6344388577006745E-11</v>
      </c>
      <c r="L52" s="99">
        <f t="shared" si="9"/>
        <v>1.0104630777785228E-13</v>
      </c>
      <c r="O52" s="82">
        <f t="shared" si="2"/>
        <v>3.6243528026103297E-11</v>
      </c>
      <c r="R52" s="99">
        <f t="shared" si="10"/>
        <v>1.020567708556308E-8</v>
      </c>
      <c r="U52" s="99">
        <f t="shared" si="11"/>
        <v>1.5606404736221567E-8</v>
      </c>
      <c r="X52" s="99">
        <f t="shared" si="3"/>
        <v>1.8863673381438478E-8</v>
      </c>
      <c r="Z52" s="3"/>
      <c r="AA52" s="99">
        <f t="shared" si="12"/>
        <v>1.2856920540107177E-9</v>
      </c>
      <c r="AD52" s="99">
        <f t="shared" si="13"/>
        <v>1.2856920540107178E-10</v>
      </c>
      <c r="AF52" s="2">
        <f t="shared" si="14"/>
        <v>0.9798467966565364</v>
      </c>
      <c r="AH52" s="11"/>
      <c r="AI52" s="23">
        <f t="shared" si="15"/>
        <v>2.655609262718399E-8</v>
      </c>
      <c r="AN52" s="2">
        <f t="shared" si="4"/>
        <v>1.010238362714444</v>
      </c>
      <c r="AO52" s="2" t="str">
        <f t="shared" si="5"/>
        <v>0.999762315971337+0.145109824145675i</v>
      </c>
      <c r="AP52" s="3">
        <f t="shared" si="6"/>
        <v>0.14212868245384591</v>
      </c>
      <c r="AQ52" s="23">
        <f t="shared" si="16"/>
        <v>1.0023285011790148E-16</v>
      </c>
    </row>
    <row r="53" spans="1:43" x14ac:dyDescent="0.3">
      <c r="A53" s="2" t="str">
        <f t="shared" si="0"/>
        <v>97.4057026138902i</v>
      </c>
      <c r="B53" s="2">
        <f t="shared" si="7"/>
        <v>15.502599056339776</v>
      </c>
      <c r="E53" s="3" t="str">
        <f t="shared" si="1"/>
        <v>3.62790646123743E-11-2.21965044973095E-12i</v>
      </c>
      <c r="F53" s="3"/>
      <c r="G53" s="3"/>
      <c r="H53" s="3"/>
      <c r="I53" s="99">
        <f t="shared" si="8"/>
        <v>3.6346903269299568E-11</v>
      </c>
      <c r="L53" s="99">
        <f t="shared" si="9"/>
        <v>1.0106569421521215E-13</v>
      </c>
      <c r="O53" s="82">
        <f t="shared" si="2"/>
        <v>3.6246026731785541E-11</v>
      </c>
      <c r="R53" s="99">
        <f t="shared" si="10"/>
        <v>1.0207635115736427E-8</v>
      </c>
      <c r="U53" s="99">
        <f t="shared" si="11"/>
        <v>1.5606473586031801E-8</v>
      </c>
      <c r="X53" s="99">
        <f t="shared" si="3"/>
        <v>1.886723523968648E-8</v>
      </c>
      <c r="Z53" s="3"/>
      <c r="AA53" s="99">
        <f t="shared" si="12"/>
        <v>1.2859387229788107E-9</v>
      </c>
      <c r="AD53" s="99">
        <f t="shared" si="13"/>
        <v>1.2859387229788108E-10</v>
      </c>
      <c r="AF53" s="2">
        <f t="shared" si="14"/>
        <v>0.97965884228989242</v>
      </c>
      <c r="AH53" s="11"/>
      <c r="AI53" s="23">
        <f t="shared" si="15"/>
        <v>2.6559427849682404E-8</v>
      </c>
      <c r="AN53" s="2">
        <f t="shared" si="4"/>
        <v>1.0104277263334041</v>
      </c>
      <c r="AO53" s="2" t="str">
        <f t="shared" si="5"/>
        <v>0.999757897095326+0.146452508817103i</v>
      </c>
      <c r="AP53" s="3">
        <f t="shared" si="6"/>
        <v>0.14344378296082461</v>
      </c>
      <c r="AQ53" s="23">
        <f t="shared" si="16"/>
        <v>1.0118570462554478E-16</v>
      </c>
    </row>
    <row r="54" spans="1:43" x14ac:dyDescent="0.3">
      <c r="A54" s="2" t="str">
        <f t="shared" si="0"/>
        <v>98.3069864833959i</v>
      </c>
      <c r="B54" s="2">
        <f t="shared" si="7"/>
        <v>15.6460428393006</v>
      </c>
      <c r="E54" s="3" t="str">
        <f t="shared" si="1"/>
        <v>3.62803933062815E-11-2.23978497613941E-12i</v>
      </c>
      <c r="F54" s="3"/>
      <c r="G54" s="3"/>
      <c r="H54" s="3"/>
      <c r="I54" s="99">
        <f t="shared" si="8"/>
        <v>3.6349464579245396E-11</v>
      </c>
      <c r="L54" s="99">
        <f t="shared" si="9"/>
        <v>1.0108543760259438E-13</v>
      </c>
      <c r="O54" s="82">
        <f t="shared" si="2"/>
        <v>3.6248571759394751E-11</v>
      </c>
      <c r="R54" s="99">
        <f t="shared" si="10"/>
        <v>1.0209629197862032E-8</v>
      </c>
      <c r="U54" s="99">
        <f t="shared" si="11"/>
        <v>1.5606543716477538E-8</v>
      </c>
      <c r="X54" s="99">
        <f t="shared" si="3"/>
        <v>1.8870862690880825E-8</v>
      </c>
      <c r="Z54" s="3"/>
      <c r="AA54" s="99">
        <f t="shared" si="12"/>
        <v>1.2861899337042177E-9</v>
      </c>
      <c r="AD54" s="99">
        <f t="shared" si="13"/>
        <v>1.2861899337042179E-10</v>
      </c>
      <c r="AF54" s="2">
        <f t="shared" si="14"/>
        <v>0.97946750133629434</v>
      </c>
      <c r="AH54" s="11"/>
      <c r="AI54" s="23">
        <f t="shared" si="15"/>
        <v>2.6562824708114251E-8</v>
      </c>
      <c r="AN54" s="2">
        <f t="shared" si="4"/>
        <v>1.0106205740273939</v>
      </c>
      <c r="AO54" s="2" t="str">
        <f t="shared" si="5"/>
        <v>0.999753396066277+0.147807617196832i</v>
      </c>
      <c r="AP54" s="3">
        <f t="shared" si="6"/>
        <v>0.14477105194296946</v>
      </c>
      <c r="AQ54" s="23">
        <f t="shared" si="16"/>
        <v>1.021480881815085E-16</v>
      </c>
    </row>
    <row r="55" spans="1:43" x14ac:dyDescent="0.3">
      <c r="A55" s="2" t="str">
        <f t="shared" si="0"/>
        <v>99.2166098298689i</v>
      </c>
      <c r="B55" s="2">
        <f t="shared" si="7"/>
        <v>15.79081389124357</v>
      </c>
      <c r="E55" s="3" t="str">
        <f t="shared" si="1"/>
        <v>3.62817476143775E-11-2.26009474090443E-12i</v>
      </c>
      <c r="F55" s="3"/>
      <c r="G55" s="3"/>
      <c r="H55" s="3"/>
      <c r="I55" s="99">
        <f t="shared" si="8"/>
        <v>3.635207336853362E-11</v>
      </c>
      <c r="L55" s="99">
        <f t="shared" si="9"/>
        <v>1.0110554444806045E-13</v>
      </c>
      <c r="O55" s="82">
        <f t="shared" si="2"/>
        <v>3.6251163965177846E-11</v>
      </c>
      <c r="R55" s="99">
        <f t="shared" si="10"/>
        <v>1.0211659989254106E-8</v>
      </c>
      <c r="U55" s="99">
        <f t="shared" si="11"/>
        <v>1.5606615151390779E-8</v>
      </c>
      <c r="X55" s="99">
        <f t="shared" si="3"/>
        <v>1.8874556931333815E-8</v>
      </c>
      <c r="Z55" s="3"/>
      <c r="AA55" s="99">
        <f t="shared" si="12"/>
        <v>1.2864457689941503E-9</v>
      </c>
      <c r="AD55" s="99">
        <f t="shared" si="13"/>
        <v>1.2864457689941505E-10</v>
      </c>
      <c r="AF55" s="2">
        <f t="shared" si="14"/>
        <v>0.97927271477146327</v>
      </c>
      <c r="AH55" s="11"/>
      <c r="AI55" s="23">
        <f t="shared" si="15"/>
        <v>2.6566284334622198E-8</v>
      </c>
      <c r="AN55" s="2">
        <f t="shared" si="4"/>
        <v>1.0108169692236635</v>
      </c>
      <c r="AO55" s="2" t="str">
        <f t="shared" si="5"/>
        <v>0.999748811356849+0.149175264240021i</v>
      </c>
      <c r="AP55" s="3">
        <f t="shared" si="6"/>
        <v>0.14611060199387715</v>
      </c>
      <c r="AQ55" s="23">
        <f t="shared" si="16"/>
        <v>1.0312010893746686E-16</v>
      </c>
    </row>
    <row r="56" spans="1:43" x14ac:dyDescent="0.3">
      <c r="A56" s="2" t="str">
        <f t="shared" si="0"/>
        <v>100.13464981754i</v>
      </c>
      <c r="B56" s="2">
        <f t="shared" si="7"/>
        <v>15.936924493237447</v>
      </c>
      <c r="E56" s="3" t="str">
        <f t="shared" si="1"/>
        <v>3.62831280458757E-11-2.28058106678674E-12i</v>
      </c>
      <c r="F56" s="3"/>
      <c r="G56" s="3"/>
      <c r="H56" s="3"/>
      <c r="I56" s="99">
        <f t="shared" si="8"/>
        <v>3.6354730514688159E-11</v>
      </c>
      <c r="L56" s="99">
        <f t="shared" si="9"/>
        <v>1.0112602137597521E-13</v>
      </c>
      <c r="O56" s="82">
        <f t="shared" si="2"/>
        <v>3.6253804221116974E-11</v>
      </c>
      <c r="R56" s="99">
        <f t="shared" si="10"/>
        <v>1.0213728158973497E-8</v>
      </c>
      <c r="U56" s="99">
        <f t="shared" si="11"/>
        <v>1.5606687915047709E-8</v>
      </c>
      <c r="X56" s="99">
        <f t="shared" si="3"/>
        <v>1.8878319178750833E-8</v>
      </c>
      <c r="Z56" s="3"/>
      <c r="AA56" s="99">
        <f t="shared" si="12"/>
        <v>1.2867063131356385E-9</v>
      </c>
      <c r="AD56" s="99">
        <f t="shared" si="13"/>
        <v>1.2867063131356387E-10</v>
      </c>
      <c r="AF56" s="2">
        <f t="shared" si="14"/>
        <v>0.97907442261563227</v>
      </c>
      <c r="AH56" s="11"/>
      <c r="AI56" s="23">
        <f t="shared" si="15"/>
        <v>2.6569807881889161E-8</v>
      </c>
      <c r="AN56" s="2">
        <f t="shared" si="4"/>
        <v>1.0110169764793395</v>
      </c>
      <c r="AO56" s="2" t="str">
        <f t="shared" si="5"/>
        <v>0.999744141411309+0.150555565965493i</v>
      </c>
      <c r="AP56" s="3">
        <f t="shared" si="6"/>
        <v>0.14746254674858683</v>
      </c>
      <c r="AQ56" s="23">
        <f t="shared" si="16"/>
        <v>1.041018766063498E-16</v>
      </c>
    </row>
    <row r="57" spans="1:43" x14ac:dyDescent="0.3">
      <c r="A57" s="2" t="str">
        <f t="shared" si="0"/>
        <v>101.06118432463i</v>
      </c>
      <c r="B57" s="2">
        <f t="shared" si="7"/>
        <v>16.084387039986034</v>
      </c>
      <c r="E57" s="3" t="str">
        <f t="shared" si="1"/>
        <v>3.62845351206281E-11-2.30124528093307E-12i</v>
      </c>
      <c r="F57" s="3"/>
      <c r="G57" s="3"/>
      <c r="H57" s="3"/>
      <c r="I57" s="99">
        <f t="shared" si="8"/>
        <v>3.6357436911354335E-11</v>
      </c>
      <c r="L57" s="99">
        <f t="shared" si="9"/>
        <v>1.011468751289996E-13</v>
      </c>
      <c r="O57" s="82">
        <f t="shared" si="2"/>
        <v>3.6256493415215139E-11</v>
      </c>
      <c r="R57" s="99">
        <f t="shared" si="10"/>
        <v>1.021583438802896E-8</v>
      </c>
      <c r="U57" s="99">
        <f t="shared" si="11"/>
        <v>1.560676203217658E-8</v>
      </c>
      <c r="X57" s="99">
        <f t="shared" si="3"/>
        <v>1.8882150672597664E-8</v>
      </c>
      <c r="Z57" s="3"/>
      <c r="AA57" s="99">
        <f t="shared" si="12"/>
        <v>1.2869716519208886E-9</v>
      </c>
      <c r="AD57" s="99">
        <f t="shared" si="13"/>
        <v>1.2869716519208885E-10</v>
      </c>
      <c r="AF57" s="2">
        <f t="shared" si="14"/>
        <v>0.97887256392078192</v>
      </c>
      <c r="AH57" s="11"/>
      <c r="AI57" s="23">
        <f t="shared" si="15"/>
        <v>2.6573396523501556E-8</v>
      </c>
      <c r="AN57" s="2">
        <f t="shared" si="4"/>
        <v>1.0112206615006463</v>
      </c>
      <c r="AO57" s="2" t="str">
        <f t="shared" si="5"/>
        <v>0.999739384645+0.151948639465582i</v>
      </c>
      <c r="AP57" s="3">
        <f t="shared" si="6"/>
        <v>0.14882700089435374</v>
      </c>
      <c r="AQ57" s="23">
        <f t="shared" si="16"/>
        <v>1.0509350249335165E-16</v>
      </c>
    </row>
    <row r="58" spans="1:43" x14ac:dyDescent="0.3">
      <c r="A58" s="2" t="str">
        <f t="shared" si="0"/>
        <v>101.996291949961i</v>
      </c>
      <c r="B58" s="2">
        <f t="shared" si="7"/>
        <v>16.233214040880387</v>
      </c>
      <c r="E58" s="3" t="str">
        <f t="shared" si="1"/>
        <v>3.62859693693637E-11-2.32208871472009E-12i</v>
      </c>
      <c r="F58" s="3"/>
      <c r="G58" s="3"/>
      <c r="H58" s="3"/>
      <c r="I58" s="99">
        <f t="shared" si="8"/>
        <v>3.6360193468591877E-11</v>
      </c>
      <c r="L58" s="99">
        <f t="shared" si="9"/>
        <v>1.0116811257011432E-13</v>
      </c>
      <c r="O58" s="82">
        <f t="shared" si="2"/>
        <v>3.6259232451786426E-11</v>
      </c>
      <c r="R58" s="99">
        <f t="shared" si="10"/>
        <v>1.0217979369581547E-8</v>
      </c>
      <c r="U58" s="99">
        <f t="shared" si="11"/>
        <v>1.5606837527966412E-8</v>
      </c>
      <c r="X58" s="99">
        <f t="shared" si="3"/>
        <v>1.8886052674473199E-8</v>
      </c>
      <c r="Z58" s="3"/>
      <c r="AA58" s="99">
        <f t="shared" si="12"/>
        <v>1.2872418726730286E-9</v>
      </c>
      <c r="AD58" s="99">
        <f t="shared" si="13"/>
        <v>1.2872418726730289E-10</v>
      </c>
      <c r="AF58" s="2">
        <f t="shared" si="14"/>
        <v>0.97866707675781173</v>
      </c>
      <c r="AH58" s="11"/>
      <c r="AI58" s="23">
        <f t="shared" si="15"/>
        <v>2.6577051454318698E-8</v>
      </c>
      <c r="AN58" s="2">
        <f t="shared" si="4"/>
        <v>1.0114280911624189</v>
      </c>
      <c r="AO58" s="2" t="str">
        <f t="shared" si="5"/>
        <v>0.999734539443802+0.153354602916065i</v>
      </c>
      <c r="AP58" s="3">
        <f t="shared" si="6"/>
        <v>0.1502040801786606</v>
      </c>
      <c r="AQ58" s="23">
        <f t="shared" si="16"/>
        <v>1.0609509952565085E-16</v>
      </c>
    </row>
    <row r="59" spans="1:43" x14ac:dyDescent="0.3">
      <c r="A59" s="2" t="str">
        <f t="shared" si="0"/>
        <v>102.940052019618i</v>
      </c>
      <c r="B59" s="2">
        <f t="shared" si="7"/>
        <v>16.383418121059048</v>
      </c>
      <c r="E59" s="3" t="str">
        <f t="shared" si="1"/>
        <v>3.62874313339325E-11-2.34311270359208E-12i</v>
      </c>
      <c r="F59" s="3"/>
      <c r="G59" s="3"/>
      <c r="H59" s="3"/>
      <c r="I59" s="99">
        <f t="shared" si="8"/>
        <v>3.6363001113172724E-11</v>
      </c>
      <c r="L59" s="99">
        <f t="shared" si="9"/>
        <v>1.0118974068467548E-13</v>
      </c>
      <c r="O59" s="82">
        <f t="shared" si="2"/>
        <v>3.6262022251753017E-11</v>
      </c>
      <c r="R59" s="99">
        <f t="shared" si="10"/>
        <v>1.0220163809152223E-8</v>
      </c>
      <c r="U59" s="99">
        <f t="shared" si="11"/>
        <v>1.5606914428075467E-8</v>
      </c>
      <c r="X59" s="99">
        <f t="shared" si="3"/>
        <v>1.8890026468488196E-8</v>
      </c>
      <c r="Z59" s="3"/>
      <c r="AA59" s="99">
        <f t="shared" si="12"/>
        <v>1.2875170642722669E-9</v>
      </c>
      <c r="AD59" s="99">
        <f t="shared" si="13"/>
        <v>1.287517064272267E-10</v>
      </c>
      <c r="AF59" s="2">
        <f t="shared" si="14"/>
        <v>0.97845789820364082</v>
      </c>
      <c r="AH59" s="11"/>
      <c r="AI59" s="23">
        <f t="shared" si="15"/>
        <v>2.6580773890848382E-8</v>
      </c>
      <c r="AN59" s="2">
        <f t="shared" si="4"/>
        <v>1.0116393335279219</v>
      </c>
      <c r="AO59" s="2" t="str">
        <f t="shared" si="5"/>
        <v>0.999729604163589+0.154773575586182i</v>
      </c>
      <c r="AP59" s="3">
        <f t="shared" si="6"/>
        <v>0.15159390142076745</v>
      </c>
      <c r="AQ59" s="23">
        <f t="shared" si="16"/>
        <v>1.0710678228530696E-16</v>
      </c>
    </row>
    <row r="60" spans="1:43" x14ac:dyDescent="0.3">
      <c r="A60" s="2" t="str">
        <f t="shared" si="0"/>
        <v>103.892544593683i</v>
      </c>
      <c r="B60" s="2">
        <f t="shared" si="7"/>
        <v>16.535012022479815</v>
      </c>
      <c r="E60" s="3" t="str">
        <f t="shared" si="1"/>
        <v>3.62889215675548E-11-2.36431858689287E-12i</v>
      </c>
      <c r="F60" s="3"/>
      <c r="G60" s="3"/>
      <c r="H60" s="3"/>
      <c r="I60" s="99">
        <f t="shared" si="8"/>
        <v>3.6365860788883728E-11</v>
      </c>
      <c r="L60" s="99">
        <f t="shared" si="9"/>
        <v>1.0121176658250097E-13</v>
      </c>
      <c r="O60" s="82">
        <f t="shared" si="2"/>
        <v>3.6264863752945685E-11</v>
      </c>
      <c r="R60" s="99">
        <f t="shared" si="10"/>
        <v>1.0222388424832597E-8</v>
      </c>
      <c r="U60" s="99">
        <f t="shared" si="11"/>
        <v>1.5606992758640178E-8</v>
      </c>
      <c r="X60" s="99">
        <f t="shared" si="3"/>
        <v>1.88940733616498E-8</v>
      </c>
      <c r="Z60" s="3"/>
      <c r="AA60" s="99">
        <f t="shared" si="12"/>
        <v>1.287797317182437E-9</v>
      </c>
      <c r="AD60" s="99">
        <f t="shared" si="13"/>
        <v>1.2877973171824372E-10</v>
      </c>
      <c r="AF60" s="2">
        <f t="shared" si="14"/>
        <v>0.97824496432826169</v>
      </c>
      <c r="AH60" s="11"/>
      <c r="AI60" s="23">
        <f t="shared" si="15"/>
        <v>2.6584565071628772E-8</v>
      </c>
      <c r="AN60" s="2">
        <f t="shared" si="4"/>
        <v>1.0118544578689568</v>
      </c>
      <c r="AO60" s="2" t="str">
        <f t="shared" si="5"/>
        <v>0.999724577129666+0.156205677848761i</v>
      </c>
      <c r="AP60" s="3">
        <f t="shared" si="6"/>
        <v>0.15299658252058279</v>
      </c>
      <c r="AQ60" s="23">
        <f t="shared" si="16"/>
        <v>1.0812866704096491E-16</v>
      </c>
    </row>
    <row r="61" spans="1:43" x14ac:dyDescent="0.3">
      <c r="A61" s="2" t="str">
        <f t="shared" si="0"/>
        <v>104.853850473025i</v>
      </c>
      <c r="B61" s="2">
        <f t="shared" si="7"/>
        <v>16.688008605000398</v>
      </c>
      <c r="E61" s="3" t="str">
        <f t="shared" si="1"/>
        <v>3.6290440635077E-11-2.3857077076914E-12i</v>
      </c>
      <c r="F61" s="3"/>
      <c r="G61" s="3"/>
      <c r="H61" s="3"/>
      <c r="I61" s="99">
        <f t="shared" si="8"/>
        <v>3.6368773456835007E-11</v>
      </c>
      <c r="L61" s="99">
        <f t="shared" si="9"/>
        <v>1.0123419749999021E-13</v>
      </c>
      <c r="O61" s="82">
        <f t="shared" si="2"/>
        <v>3.6267757910409935E-11</v>
      </c>
      <c r="R61" s="99">
        <f t="shared" si="10"/>
        <v>1.0224653947499011E-8</v>
      </c>
      <c r="U61" s="99">
        <f t="shared" si="11"/>
        <v>1.5607072546283664E-8</v>
      </c>
      <c r="X61" s="99">
        <f t="shared" si="3"/>
        <v>1.8898194684251569E-8</v>
      </c>
      <c r="Z61" s="3"/>
      <c r="AA61" s="99">
        <f t="shared" si="12"/>
        <v>1.2880827234779693E-9</v>
      </c>
      <c r="AD61" s="99">
        <f t="shared" si="13"/>
        <v>1.2880827234779693E-10</v>
      </c>
      <c r="AF61" s="2">
        <f t="shared" si="14"/>
        <v>0.97802821018172825</v>
      </c>
      <c r="AH61" s="11"/>
      <c r="AI61" s="23">
        <f t="shared" si="15"/>
        <v>2.6588426257616025E-8</v>
      </c>
      <c r="AN61" s="2">
        <f t="shared" si="4"/>
        <v>1.0120735346862866</v>
      </c>
      <c r="AO61" s="2" t="str">
        <f t="shared" si="5"/>
        <v>0.999719456636205+0.157651031190428i</v>
      </c>
      <c r="AP61" s="3">
        <f t="shared" si="6"/>
        <v>0.1544122424688581</v>
      </c>
      <c r="AQ61" s="23">
        <f t="shared" si="16"/>
        <v>1.0916087178120653E-16</v>
      </c>
    </row>
    <row r="62" spans="1:43" x14ac:dyDescent="0.3">
      <c r="A62" s="2" t="str">
        <f t="shared" si="0"/>
        <v>105.824051206154i</v>
      </c>
      <c r="B62" s="2">
        <f t="shared" si="7"/>
        <v>16.842420847469256</v>
      </c>
      <c r="E62" s="3" t="str">
        <f t="shared" si="1"/>
        <v>3.62919891132343E-11-2.40728141260084E-12i</v>
      </c>
      <c r="F62" s="3"/>
      <c r="G62" s="3"/>
      <c r="H62" s="3"/>
      <c r="I62" s="99">
        <f t="shared" si="8"/>
        <v>3.6371740095774496E-11</v>
      </c>
      <c r="L62" s="99">
        <f t="shared" si="9"/>
        <v>1.0125704080227572E-13</v>
      </c>
      <c r="O62" s="82">
        <f t="shared" si="2"/>
        <v>3.6270705696719103E-11</v>
      </c>
      <c r="R62" s="99">
        <f t="shared" si="10"/>
        <v>1.0226961121029848E-8</v>
      </c>
      <c r="U62" s="99">
        <f t="shared" si="11"/>
        <v>1.5607153818125266E-8</v>
      </c>
      <c r="X62" s="99">
        <f t="shared" si="3"/>
        <v>1.8902391790270561E-8</v>
      </c>
      <c r="Z62" s="3"/>
      <c r="AA62" s="99">
        <f t="shared" si="12"/>
        <v>1.288373376871267E-9</v>
      </c>
      <c r="AD62" s="99">
        <f t="shared" si="13"/>
        <v>1.2883733768712671E-10</v>
      </c>
      <c r="AF62" s="2">
        <f t="shared" si="14"/>
        <v>0.97780756978110106</v>
      </c>
      <c r="AH62" s="11"/>
      <c r="AI62" s="23">
        <f t="shared" si="15"/>
        <v>2.6592358732579578E-8</v>
      </c>
      <c r="AN62" s="2">
        <f t="shared" si="4"/>
        <v>1.0122966357303553</v>
      </c>
      <c r="AO62" s="2" t="str">
        <f t="shared" si="5"/>
        <v>0.999714240945663+0.159109758221904i</v>
      </c>
      <c r="AP62" s="3">
        <f t="shared" si="6"/>
        <v>0.1558410013572491</v>
      </c>
      <c r="AQ62" s="23">
        <f t="shared" si="16"/>
        <v>1.1020351624855592E-16</v>
      </c>
    </row>
    <row r="63" spans="1:43" x14ac:dyDescent="0.3">
      <c r="A63" s="2" t="str">
        <f t="shared" si="0"/>
        <v>106.803229096138i</v>
      </c>
      <c r="B63" s="2">
        <f t="shared" si="7"/>
        <v>16.998261848826505</v>
      </c>
      <c r="E63" s="3" t="str">
        <f t="shared" si="1"/>
        <v>3.62935675909179E-11-2.42904105159155E-12i</v>
      </c>
      <c r="F63" s="3"/>
      <c r="G63" s="3"/>
      <c r="H63" s="3"/>
      <c r="I63" s="99">
        <f t="shared" si="8"/>
        <v>3.6374761702406286E-11</v>
      </c>
      <c r="L63" s="99">
        <f t="shared" si="9"/>
        <v>1.0128030398540761E-13</v>
      </c>
      <c r="O63" s="82">
        <f t="shared" si="2"/>
        <v>3.6273708102290469E-11</v>
      </c>
      <c r="R63" s="99">
        <f t="shared" si="10"/>
        <v>1.0229310702526168E-8</v>
      </c>
      <c r="U63" s="99">
        <f t="shared" si="11"/>
        <v>1.5607236601789742E-8</v>
      </c>
      <c r="X63" s="99">
        <f t="shared" si="3"/>
        <v>1.8906666057769412E-8</v>
      </c>
      <c r="Z63" s="3"/>
      <c r="AA63" s="99">
        <f t="shared" si="12"/>
        <v>1.2886693727405018E-9</v>
      </c>
      <c r="AD63" s="99">
        <f t="shared" si="13"/>
        <v>1.2886693727405018E-10</v>
      </c>
      <c r="AF63" s="2">
        <f t="shared" si="14"/>
        <v>0.97758297609734945</v>
      </c>
      <c r="AH63" s="11"/>
      <c r="AI63" s="23">
        <f t="shared" si="15"/>
        <v>2.6596363803502907E-8</v>
      </c>
      <c r="AN63" s="2">
        <f t="shared" si="4"/>
        <v>1.0125238340223266</v>
      </c>
      <c r="AO63" s="2" t="str">
        <f t="shared" si="5"/>
        <v>0.999708928288193+0.160581982688421i</v>
      </c>
      <c r="AP63" s="3">
        <f t="shared" si="6"/>
        <v>0.15728298038874655</v>
      </c>
      <c r="AQ63" s="23">
        <f t="shared" si="16"/>
        <v>1.1125672197449669E-16</v>
      </c>
    </row>
    <row r="64" spans="1:43" x14ac:dyDescent="0.3">
      <c r="A64" s="2" t="str">
        <f t="shared" si="0"/>
        <v>107.791467207586i</v>
      </c>
      <c r="B64" s="2">
        <f t="shared" si="7"/>
        <v>17.155544829215252</v>
      </c>
      <c r="E64" s="3" t="str">
        <f t="shared" si="1"/>
        <v>3.62951766694509E-11-2.45098797779695E-12i</v>
      </c>
      <c r="F64" s="3"/>
      <c r="G64" s="3"/>
      <c r="H64" s="3"/>
      <c r="I64" s="99">
        <f t="shared" si="8"/>
        <v>3.6377839291716573E-11</v>
      </c>
      <c r="L64" s="99">
        <f t="shared" si="9"/>
        <v>1.0130399467857147E-13</v>
      </c>
      <c r="O64" s="82">
        <f t="shared" si="2"/>
        <v>3.6276766135709155E-11</v>
      </c>
      <c r="R64" s="99">
        <f t="shared" si="10"/>
        <v>1.0231703462535718E-8</v>
      </c>
      <c r="U64" s="99">
        <f t="shared" si="11"/>
        <v>1.5607320925416488E-8</v>
      </c>
      <c r="X64" s="99">
        <f t="shared" si="3"/>
        <v>1.8911018889305221E-8</v>
      </c>
      <c r="Z64" s="3"/>
      <c r="AA64" s="99">
        <f t="shared" si="12"/>
        <v>1.2889708081578328E-9</v>
      </c>
      <c r="AD64" s="99">
        <f t="shared" si="13"/>
        <v>1.2889708081578329E-10</v>
      </c>
      <c r="AF64" s="2">
        <f t="shared" si="14"/>
        <v>0.97735436104221352</v>
      </c>
      <c r="AH64" s="11"/>
      <c r="AI64" s="23">
        <f t="shared" si="15"/>
        <v>2.6600442800991279E-8</v>
      </c>
      <c r="AN64" s="2">
        <f t="shared" si="4"/>
        <v>1.0127552038754339</v>
      </c>
      <c r="AO64" s="2" t="str">
        <f t="shared" si="5"/>
        <v>0.999703516861048+0.162067829480204i</v>
      </c>
      <c r="AP64" s="3">
        <f t="shared" si="6"/>
        <v>0.15873830188827043</v>
      </c>
      <c r="AQ64" s="23">
        <f t="shared" si="16"/>
        <v>1.1232061231538816E-16</v>
      </c>
    </row>
    <row r="65" spans="1:43" x14ac:dyDescent="0.3">
      <c r="A65" s="2" t="str">
        <f t="shared" si="0"/>
        <v>108.788849373697i</v>
      </c>
      <c r="B65" s="2">
        <f t="shared" si="7"/>
        <v>17.314283131103522</v>
      </c>
      <c r="E65" s="3" t="str">
        <f t="shared" si="1"/>
        <v>3.62968169628688E-11-2.47312354731316E-12i</v>
      </c>
      <c r="F65" s="3"/>
      <c r="G65" s="3"/>
      <c r="H65" s="3"/>
      <c r="I65" s="99">
        <f t="shared" si="8"/>
        <v>3.6380973897303454E-11</v>
      </c>
      <c r="L65" s="99">
        <f t="shared" si="9"/>
        <v>1.0132812064634004E-13</v>
      </c>
      <c r="O65" s="82">
        <f t="shared" si="2"/>
        <v>3.6279880824056304E-11</v>
      </c>
      <c r="R65" s="99">
        <f t="shared" si="10"/>
        <v>1.0234140185280343E-8</v>
      </c>
      <c r="U65" s="99">
        <f t="shared" si="11"/>
        <v>1.5607406817669315E-8</v>
      </c>
      <c r="X65" s="99">
        <f t="shared" si="3"/>
        <v>1.8915451712344497E-8</v>
      </c>
      <c r="Z65" s="3"/>
      <c r="AA65" s="99">
        <f t="shared" si="12"/>
        <v>1.2892777819180573E-9</v>
      </c>
      <c r="AD65" s="99">
        <f t="shared" si="13"/>
        <v>1.2892777819180575E-10</v>
      </c>
      <c r="AF65" s="2">
        <f t="shared" si="14"/>
        <v>0.97712165545503227</v>
      </c>
      <c r="AH65" s="11"/>
      <c r="AI65" s="23">
        <f t="shared" si="15"/>
        <v>2.6604597079686351E-8</v>
      </c>
      <c r="AN65" s="2">
        <f t="shared" si="4"/>
        <v>1.0129908209166427</v>
      </c>
      <c r="AO65" s="2" t="str">
        <f t="shared" si="5"/>
        <v>0.99969800482796+0.163567424643081i</v>
      </c>
      <c r="AP65" s="3">
        <f t="shared" si="6"/>
        <v>0.16020708931149485</v>
      </c>
      <c r="AQ65" s="23">
        <f t="shared" si="16"/>
        <v>1.133953124879334E-16</v>
      </c>
    </row>
    <row r="66" spans="1:43" x14ac:dyDescent="0.3">
      <c r="A66" s="2" t="str">
        <f t="shared" si="0"/>
        <v>109.795460203365i</v>
      </c>
      <c r="B66" s="2">
        <f t="shared" si="7"/>
        <v>17.474490220415017</v>
      </c>
      <c r="E66" s="3" t="str">
        <f t="shared" si="1"/>
        <v>3.62984890982088E-11-2.49544911899111E-12i</v>
      </c>
      <c r="F66" s="3"/>
      <c r="G66" s="3"/>
      <c r="H66" s="3"/>
      <c r="I66" s="99">
        <f t="shared" si="8"/>
        <v>3.6384166571714361E-11</v>
      </c>
      <c r="L66" s="99">
        <f t="shared" si="9"/>
        <v>1.013526897909589E-13</v>
      </c>
      <c r="O66" s="82">
        <f t="shared" si="2"/>
        <v>3.628305321324377E-11</v>
      </c>
      <c r="R66" s="99">
        <f t="shared" si="10"/>
        <v>1.0236621668886848E-8</v>
      </c>
      <c r="U66" s="99">
        <f t="shared" si="11"/>
        <v>1.5607494307746069E-8</v>
      </c>
      <c r="X66" s="99">
        <f t="shared" si="3"/>
        <v>1.8919965979684337E-8</v>
      </c>
      <c r="Z66" s="3"/>
      <c r="AA66" s="99">
        <f t="shared" si="12"/>
        <v>1.2895903945676928E-9</v>
      </c>
      <c r="AD66" s="99">
        <f t="shared" si="13"/>
        <v>1.289590394567693E-10</v>
      </c>
      <c r="AF66" s="2">
        <f t="shared" si="14"/>
        <v>0.97688478908954546</v>
      </c>
      <c r="AH66" s="11"/>
      <c r="AI66" s="23">
        <f t="shared" si="15"/>
        <v>2.6608828018687355E-8</v>
      </c>
      <c r="AN66" s="2">
        <f t="shared" si="4"/>
        <v>1.0132307621086396</v>
      </c>
      <c r="AO66" s="2" t="str">
        <f t="shared" si="5"/>
        <v>0.999692390318526+0.165080895389159i</v>
      </c>
      <c r="AP66" s="3">
        <f t="shared" si="6"/>
        <v>0.16168946725765565</v>
      </c>
      <c r="AQ66" s="23">
        <f t="shared" si="16"/>
        <v>1.14480949608288E-16</v>
      </c>
    </row>
    <row r="67" spans="1:43" x14ac:dyDescent="0.3">
      <c r="A67" s="2" t="str">
        <f t="shared" si="0"/>
        <v>110.811385088364i</v>
      </c>
      <c r="B67" s="2">
        <f t="shared" si="7"/>
        <v>17.636179687672673</v>
      </c>
      <c r="E67" s="3" t="str">
        <f t="shared" si="1"/>
        <v>3.63001937158043E-11-2.51796605422216E-12i</v>
      </c>
      <c r="F67" s="3"/>
      <c r="G67" s="3"/>
      <c r="H67" s="3"/>
      <c r="I67" s="99">
        <f t="shared" si="8"/>
        <v>3.6387418386787663E-11</v>
      </c>
      <c r="L67" s="99">
        <f t="shared" si="9"/>
        <v>1.0137771015466606E-13</v>
      </c>
      <c r="O67" s="82">
        <f t="shared" si="2"/>
        <v>3.6286284368354511E-11</v>
      </c>
      <c r="R67" s="99">
        <f t="shared" si="10"/>
        <v>1.0239148725621272E-8</v>
      </c>
      <c r="U67" s="99">
        <f t="shared" si="11"/>
        <v>1.5607583425388998E-8</v>
      </c>
      <c r="X67" s="99">
        <f t="shared" si="3"/>
        <v>1.8924563169880139E-8</v>
      </c>
      <c r="Z67" s="3"/>
      <c r="AA67" s="99">
        <f t="shared" si="12"/>
        <v>1.289908748434491E-9</v>
      </c>
      <c r="AD67" s="99">
        <f t="shared" si="13"/>
        <v>1.2899087484344912E-10</v>
      </c>
      <c r="AF67" s="2">
        <f t="shared" si="14"/>
        <v>0.97664369060067913</v>
      </c>
      <c r="AH67" s="11"/>
      <c r="AI67" s="23">
        <f t="shared" si="15"/>
        <v>2.6613137021979601E-8</v>
      </c>
      <c r="AN67" s="2">
        <f t="shared" si="4"/>
        <v>1.0134751057721407</v>
      </c>
      <c r="AO67" s="2" t="str">
        <f t="shared" si="5"/>
        <v>0.999686671427568+0.166608370107632i</v>
      </c>
      <c r="AP67" s="3">
        <f t="shared" si="6"/>
        <v>0.16318556147793473</v>
      </c>
      <c r="AQ67" s="23">
        <f t="shared" si="16"/>
        <v>1.1557765272889112E-16</v>
      </c>
    </row>
    <row r="68" spans="1:43" x14ac:dyDescent="0.3">
      <c r="A68" s="2" t="str">
        <f t="shared" si="0"/>
        <v>111.836710210586i</v>
      </c>
      <c r="B68" s="2">
        <f t="shared" si="7"/>
        <v>17.799365249150608</v>
      </c>
      <c r="E68" s="3" t="str">
        <f t="shared" si="1"/>
        <v>3.63019314695881E-11-2.5406757167161E-12i</v>
      </c>
      <c r="F68" s="3"/>
      <c r="G68" s="3"/>
      <c r="H68" s="3"/>
      <c r="I68" s="99">
        <f t="shared" si="8"/>
        <v>3.6390730434001755E-11</v>
      </c>
      <c r="L68" s="99">
        <f t="shared" si="9"/>
        <v>1.0140318992204688E-13</v>
      </c>
      <c r="O68" s="82">
        <f t="shared" si="2"/>
        <v>3.6289575373988723E-11</v>
      </c>
      <c r="R68" s="99">
        <f t="shared" si="10"/>
        <v>1.0241722182126735E-8</v>
      </c>
      <c r="U68" s="99">
        <f t="shared" si="11"/>
        <v>1.5607674200894363E-8</v>
      </c>
      <c r="X68" s="99">
        <f t="shared" si="3"/>
        <v>1.8929244787679207E-8</v>
      </c>
      <c r="Z68" s="3"/>
      <c r="AA68" s="99">
        <f t="shared" si="12"/>
        <v>1.2902329476574015E-9</v>
      </c>
      <c r="AD68" s="99">
        <f t="shared" si="13"/>
        <v>1.2902329476574016E-10</v>
      </c>
      <c r="AF68" s="2">
        <f t="shared" si="14"/>
        <v>0.97639828753131241</v>
      </c>
      <c r="AH68" s="11"/>
      <c r="AI68" s="23">
        <f t="shared" si="15"/>
        <v>2.6617525518869118E-8</v>
      </c>
      <c r="AN68" s="2">
        <f t="shared" si="4"/>
        <v>1.0137239316085294</v>
      </c>
      <c r="AO68" s="2" t="str">
        <f t="shared" si="5"/>
        <v>0.99968084621449+0.16814997837566i</v>
      </c>
      <c r="AP68" s="3">
        <f t="shared" si="6"/>
        <v>0.16469549888772761</v>
      </c>
      <c r="AQ68" s="23">
        <f t="shared" si="16"/>
        <v>1.1668555287890956E-16</v>
      </c>
    </row>
    <row r="69" spans="1:43" x14ac:dyDescent="0.3">
      <c r="A69" s="2" t="str">
        <f t="shared" ref="A69:A132" si="17">COMPLEX(0,(D$2*10^((ROW(A69)-5)*AK$2/AJ$2-AK$2/2)))</f>
        <v>112.871522549356i</v>
      </c>
      <c r="B69" s="2">
        <f t="shared" si="7"/>
        <v>17.964060748038335</v>
      </c>
      <c r="E69" s="3" t="str">
        <f t="shared" ref="E69:E132" si="18">IMDIV(IMPRODUCT(AC$2,IMSUM(T$2,IMDIV(N$2,AO69))),(IMPRODUCT(AF69,IMSUM(1,IMPRODUCT(A69,M$2,T$2)))))</f>
        <v>3.63037030274017E-11-2.56357947227193E-12i</v>
      </c>
      <c r="F69" s="3"/>
      <c r="G69" s="3"/>
      <c r="H69" s="3"/>
      <c r="I69" s="99">
        <f t="shared" si="8"/>
        <v>3.6394103824828951E-11</v>
      </c>
      <c r="L69" s="99">
        <f t="shared" si="9"/>
        <v>1.0142913742242401E-13</v>
      </c>
      <c r="O69" s="82">
        <f t="shared" ref="O69:O132" si="19">IMABS(IMPRODUCT($P$2,IMSUM(IMDIV(E69,$AC$2),IMPRODUCT(-1,IMDIV(L69,$AE$2)))))</f>
        <v>3.6292927334616188E-11</v>
      </c>
      <c r="R69" s="99">
        <f t="shared" si="10"/>
        <v>1.0244342879664824E-8</v>
      </c>
      <c r="U69" s="99">
        <f t="shared" si="11"/>
        <v>1.5607766665123382E-8</v>
      </c>
      <c r="X69" s="99">
        <f t="shared" ref="X69:X132" si="20">IMABS(IMPRODUCT(V$2,IMDIV(IMSUM(1,IMPRODUCT(A69,N$2,K$2)),AN69)))/AF69</f>
        <v>1.893401236446173E-8</v>
      </c>
      <c r="Z69" s="3"/>
      <c r="AA69" s="99">
        <f t="shared" si="12"/>
        <v>1.2905630982169811E-9</v>
      </c>
      <c r="AD69" s="99">
        <f t="shared" si="13"/>
        <v>1.2905630982169814E-10</v>
      </c>
      <c r="AF69" s="2">
        <f t="shared" si="14"/>
        <v>0.9761485062990376</v>
      </c>
      <c r="AH69" s="11"/>
      <c r="AI69" s="23">
        <f t="shared" si="15"/>
        <v>2.6621994964425665E-8</v>
      </c>
      <c r="AN69" s="2">
        <f t="shared" ref="AN69:AN132" si="21">IMABS(IMSUM(1,IMPRODUCT(A69,A69,K$2,M$2,N$2,T$2),IMPRODUCT(A69,N$2,K$2),IMPRODUCT(A69,M$2,N$2),IMPRODUCT(A69,M$2,T$2)))</f>
        <v>1.0139773207228151</v>
      </c>
      <c r="AO69" s="2" t="str">
        <f t="shared" ref="AO69:AO132" si="22">IMSUM(1,IMPRODUCT(A69,A69,K$2,M$2,N$2,T$2),IMPRODUCT(A69,N$2,K$2),IMPRODUCT(A69,M$2,N$2),IMPRODUCT(A69,M$2,T$2))</f>
        <v>0.999674912702615+0.169705850969368i</v>
      </c>
      <c r="AP69" s="3">
        <f t="shared" ref="AP69:AP132" si="23">B70-B69</f>
        <v>0.166219407576218</v>
      </c>
      <c r="AQ69" s="23">
        <f t="shared" si="16"/>
        <v>1.1780478310368331E-16</v>
      </c>
    </row>
    <row r="70" spans="1:43" x14ac:dyDescent="0.3">
      <c r="A70" s="2" t="str">
        <f t="shared" si="17"/>
        <v>113.915909888807i</v>
      </c>
      <c r="B70" s="2">
        <f t="shared" ref="B70:B133" si="24">IMABS(A70)/2/PI()</f>
        <v>18.130280155614553</v>
      </c>
      <c r="E70" s="3" t="str">
        <f t="shared" si="18"/>
        <v>3.63055090713137E-11-2.58667868854113E-12i</v>
      </c>
      <c r="F70" s="3"/>
      <c r="G70" s="3"/>
      <c r="H70" s="3"/>
      <c r="I70" s="99">
        <f t="shared" ref="I70:I133" si="25">IMABS(E70)</f>
        <v>3.6397539691097168E-11</v>
      </c>
      <c r="L70" s="99">
        <f t="shared" ref="L70:L133" si="26">(AE$2*Z$2*W$2/(W$2+Z$2))/AF70</f>
        <v>1.0145556113228223E-13</v>
      </c>
      <c r="O70" s="82">
        <f t="shared" si="19"/>
        <v>3.6296341374935169E-11</v>
      </c>
      <c r="R70" s="99">
        <f t="shared" ref="R70:R133" si="27">AG$2/AF70</f>
        <v>1.0247011674360506E-8</v>
      </c>
      <c r="U70" s="99">
        <f t="shared" ref="U70:U133" si="28">IMABS(IMPRODUCT(S$2,IMDIV(1,AN70)))/AF70</f>
        <v>1.5607860849512294E-8</v>
      </c>
      <c r="X70" s="99">
        <f t="shared" si="20"/>
        <v>1.8938867458687921E-8</v>
      </c>
      <c r="Z70" s="3"/>
      <c r="AA70" s="99">
        <f t="shared" ref="AA70:AA133" si="29">(AB$2*W$2/(W$2+Z$2))/AF70</f>
        <v>1.2908993079662466E-9</v>
      </c>
      <c r="AD70" s="99">
        <f t="shared" ref="AD70:AD133" si="30">(Y$2*Z$2/(Z$2+W$2))/AF70</f>
        <v>1.2908993079662468E-10</v>
      </c>
      <c r="AF70" s="2">
        <f t="shared" ref="AF70:AF133" si="31">IMABS(IMSUB(IMSUM(W$2/(W$2+Z$2),IMDIV(IMSUM(A70,AI$2),AH$2)),IMDIV(IMPRODUCT(N$2,K$2,A70),IMSUM(1,IMPRODUCT(A70,A70,K$2,M$2,N$2,T$2),IMPRODUCT(A70,N$2,K$2),IMPRODUCT(A70,M$2,N$2),IMPRODUCT(A70,M$2,T$2)))))</f>
        <v>0.9758942721829269</v>
      </c>
      <c r="AH70" s="11"/>
      <c r="AI70" s="23">
        <f t="shared" ref="AI70:AI133" si="32">SQRT(IMABS(I70)^2+IMABS(L70)^2+IMABS(O70)^2+IMABS(R70)^2+IMABS(U70)^2+IMABS(X70)^2+IMABS(AA70)^2+IMABS(AD70)^2)</f>
        <v>2.6626546839932027E-8</v>
      </c>
      <c r="AN70" s="2">
        <f t="shared" si="21"/>
        <v>1.0142353556469359</v>
      </c>
      <c r="AO70" s="2" t="str">
        <f t="shared" si="22"/>
        <v>0.999668868878517+0.171276119874934i</v>
      </c>
      <c r="AP70" s="3">
        <f t="shared" si="23"/>
        <v>0.16775741681827938</v>
      </c>
      <c r="AQ70" s="23">
        <f t="shared" ref="AQ70:AQ133" si="33">AI70^2*AP70</f>
        <v>1.1893547850673397E-16</v>
      </c>
    </row>
    <row r="71" spans="1:43" x14ac:dyDescent="0.3">
      <c r="A71" s="2" t="str">
        <f t="shared" si="17"/>
        <v>114.96996082533i</v>
      </c>
      <c r="B71" s="2">
        <f t="shared" si="24"/>
        <v>18.298037572432833</v>
      </c>
      <c r="E71" s="3" t="str">
        <f t="shared" si="18"/>
        <v>3.63073502979439E-11-2.60997473478324E-12i</v>
      </c>
      <c r="F71" s="3"/>
      <c r="G71" s="3"/>
      <c r="H71" s="3"/>
      <c r="I71" s="99">
        <f t="shared" si="25"/>
        <v>3.6401039185355876E-11</v>
      </c>
      <c r="L71" s="99">
        <f t="shared" si="26"/>
        <v>1.0148246967773022E-13</v>
      </c>
      <c r="O71" s="82">
        <f t="shared" si="19"/>
        <v>3.6299818640236868E-11</v>
      </c>
      <c r="R71" s="99">
        <f t="shared" si="27"/>
        <v>1.0249729437450752E-8</v>
      </c>
      <c r="U71" s="99">
        <f t="shared" si="28"/>
        <v>1.560795678608343E-8</v>
      </c>
      <c r="X71" s="99">
        <f t="shared" si="20"/>
        <v>1.8943811656351074E-8</v>
      </c>
      <c r="Z71" s="3"/>
      <c r="AA71" s="99">
        <f t="shared" si="29"/>
        <v>1.2912416866619979E-9</v>
      </c>
      <c r="AD71" s="99">
        <f t="shared" si="30"/>
        <v>1.2912416866619981E-10</v>
      </c>
      <c r="AF71" s="2">
        <f t="shared" si="31"/>
        <v>0.97563550931029619</v>
      </c>
      <c r="AH71" s="11"/>
      <c r="AI71" s="23">
        <f t="shared" si="32"/>
        <v>2.663118265334058E-8</v>
      </c>
      <c r="AN71" s="2">
        <f t="shared" si="21"/>
        <v>1.0144981203633936</v>
      </c>
      <c r="AO71" s="2" t="str">
        <f t="shared" si="22"/>
        <v>0.999662712691341+0.172860918299793i</v>
      </c>
      <c r="AP71" s="3">
        <f t="shared" si="23"/>
        <v>0.16930965708466772</v>
      </c>
      <c r="AQ71" s="23">
        <f t="shared" si="33"/>
        <v>1.2007777629151018E-16</v>
      </c>
    </row>
    <row r="72" spans="1:43" x14ac:dyDescent="0.3">
      <c r="A72" s="2" t="str">
        <f t="shared" si="17"/>
        <v>116.033764775088i</v>
      </c>
      <c r="B72" s="2">
        <f t="shared" si="24"/>
        <v>18.4673472295175</v>
      </c>
      <c r="E72" s="3" t="str">
        <f t="shared" si="18"/>
        <v>3.63092274187972E-11-2.63346898161366E-12i</v>
      </c>
      <c r="F72" s="3"/>
      <c r="G72" s="3"/>
      <c r="H72" s="3"/>
      <c r="I72" s="99">
        <f t="shared" si="25"/>
        <v>3.6404603481250223E-11</v>
      </c>
      <c r="L72" s="99">
        <f t="shared" si="26"/>
        <v>1.0150987183699713E-13</v>
      </c>
      <c r="O72" s="82">
        <f t="shared" si="19"/>
        <v>3.6303360296776533E-11</v>
      </c>
      <c r="R72" s="99">
        <f t="shared" si="27"/>
        <v>1.025249705553671E-8</v>
      </c>
      <c r="U72" s="99">
        <f t="shared" si="28"/>
        <v>1.5608054507455841E-8</v>
      </c>
      <c r="X72" s="99">
        <f t="shared" si="20"/>
        <v>1.8948846571438632E-8</v>
      </c>
      <c r="Z72" s="3"/>
      <c r="AA72" s="99">
        <f t="shared" si="29"/>
        <v>1.291590345996584E-9</v>
      </c>
      <c r="AD72" s="99">
        <f t="shared" si="30"/>
        <v>1.2915903459965843E-10</v>
      </c>
      <c r="AF72" s="2">
        <f t="shared" si="31"/>
        <v>0.97537214064349786</v>
      </c>
      <c r="AH72" s="11"/>
      <c r="AI72" s="23">
        <f t="shared" si="32"/>
        <v>2.6635903939737828E-8</v>
      </c>
      <c r="AN72" s="2">
        <f t="shared" si="21"/>
        <v>1.014765700329217</v>
      </c>
      <c r="AO72" s="2" t="str">
        <f t="shared" si="22"/>
        <v>0.9996564420521+0.174460380683933i</v>
      </c>
      <c r="AP72" s="3">
        <f t="shared" si="23"/>
        <v>0.1708762600533511</v>
      </c>
      <c r="AQ72" s="23">
        <f t="shared" si="33"/>
        <v>1.212318158049193E-16</v>
      </c>
    </row>
    <row r="73" spans="1:43" x14ac:dyDescent="0.3">
      <c r="A73" s="2" t="str">
        <f t="shared" si="17"/>
        <v>117.107411981601i</v>
      </c>
      <c r="B73" s="2">
        <f t="shared" si="24"/>
        <v>18.638223489570851</v>
      </c>
      <c r="E73" s="3" t="str">
        <f t="shared" si="18"/>
        <v>3.63111411606046E-11-2.65716280074327E-12i</v>
      </c>
      <c r="F73" s="3"/>
      <c r="G73" s="3"/>
      <c r="H73" s="3"/>
      <c r="I73" s="99">
        <f t="shared" si="25"/>
        <v>3.6408233773900754E-11</v>
      </c>
      <c r="L73" s="99">
        <f t="shared" si="26"/>
        <v>1.0153777654296728E-13</v>
      </c>
      <c r="O73" s="82">
        <f t="shared" si="19"/>
        <v>3.6306967532151443E-11</v>
      </c>
      <c r="R73" s="99">
        <f t="shared" si="27"/>
        <v>1.0255315430839696E-8</v>
      </c>
      <c r="U73" s="99">
        <f t="shared" si="28"/>
        <v>1.5608154046856889E-8</v>
      </c>
      <c r="X73" s="99">
        <f t="shared" si="20"/>
        <v>1.895397384639935E-8</v>
      </c>
      <c r="Z73" s="3"/>
      <c r="AA73" s="99">
        <f t="shared" si="29"/>
        <v>1.2919453996301537E-9</v>
      </c>
      <c r="AD73" s="99">
        <f t="shared" si="30"/>
        <v>1.2919453996301539E-10</v>
      </c>
      <c r="AF73" s="2">
        <f t="shared" si="31"/>
        <v>0.97510408796672277</v>
      </c>
      <c r="AH73" s="11"/>
      <c r="AI73" s="23">
        <f t="shared" si="32"/>
        <v>2.6640712261816389E-8</v>
      </c>
      <c r="AN73" s="2">
        <f t="shared" si="21"/>
        <v>1.0150381825002814</v>
      </c>
      <c r="AO73" s="2" t="str">
        <f t="shared" si="22"/>
        <v>0.999650054832972+0.176074642711297i</v>
      </c>
      <c r="AP73" s="3">
        <f t="shared" si="23"/>
        <v>0.17245735862076472</v>
      </c>
      <c r="AQ73" s="23">
        <f t="shared" si="33"/>
        <v>1.2239773858180876E-16</v>
      </c>
    </row>
    <row r="74" spans="1:43" x14ac:dyDescent="0.3">
      <c r="A74" s="2" t="str">
        <f t="shared" si="17"/>
        <v>118.190993523402i</v>
      </c>
      <c r="B74" s="2">
        <f t="shared" si="24"/>
        <v>18.810680848191616</v>
      </c>
      <c r="E74" s="3" t="str">
        <f t="shared" si="18"/>
        <v>3.63130922656732E-11-2.68105756471024E-12i</v>
      </c>
      <c r="F74" s="3"/>
      <c r="G74" s="3"/>
      <c r="H74" s="3"/>
      <c r="I74" s="99">
        <f t="shared" si="25"/>
        <v>3.6411931280290322E-11</v>
      </c>
      <c r="L74" s="99">
        <f t="shared" si="26"/>
        <v>1.0156619288575007E-13</v>
      </c>
      <c r="O74" s="82">
        <f t="shared" si="19"/>
        <v>3.6310641555685179E-11</v>
      </c>
      <c r="R74" s="99">
        <f t="shared" si="27"/>
        <v>1.0258185481460758E-8</v>
      </c>
      <c r="U74" s="99">
        <f t="shared" si="28"/>
        <v>1.560825543813328E-8</v>
      </c>
      <c r="X74" s="99">
        <f t="shared" si="20"/>
        <v>1.8959195152616703E-8</v>
      </c>
      <c r="Z74" s="3"/>
      <c r="AA74" s="99">
        <f t="shared" si="29"/>
        <v>1.2923069632233549E-9</v>
      </c>
      <c r="AD74" s="99">
        <f t="shared" si="30"/>
        <v>1.2923069632233552E-10</v>
      </c>
      <c r="AF74" s="2">
        <f t="shared" si="31"/>
        <v>0.97483127187285057</v>
      </c>
      <c r="AH74" s="11"/>
      <c r="AI74" s="23">
        <f t="shared" si="32"/>
        <v>2.6645609210353721E-8</v>
      </c>
      <c r="AN74" s="2">
        <f t="shared" si="21"/>
        <v>1.0153156553559604</v>
      </c>
      <c r="AO74" s="2" t="str">
        <f t="shared" si="22"/>
        <v>0.999643548866574+0.177703841321297i</v>
      </c>
      <c r="AP74" s="3">
        <f t="shared" si="23"/>
        <v>0.17405308691315824</v>
      </c>
      <c r="AQ74" s="23">
        <f t="shared" si="33"/>
        <v>1.2357568839053646E-16</v>
      </c>
    </row>
    <row r="75" spans="1:43" x14ac:dyDescent="0.3">
      <c r="A75" s="2" t="str">
        <f t="shared" si="17"/>
        <v>119.284601321764i</v>
      </c>
      <c r="B75" s="2">
        <f t="shared" si="24"/>
        <v>18.984733935104774</v>
      </c>
      <c r="E75" s="3" t="str">
        <f t="shared" si="18"/>
        <v>3.6315081492244E-11-2.70515464660331E-12i</v>
      </c>
      <c r="F75" s="3"/>
      <c r="G75" s="3"/>
      <c r="H75" s="3"/>
      <c r="I75" s="99">
        <f t="shared" si="25"/>
        <v>3.6415697239656996E-11</v>
      </c>
      <c r="L75" s="99">
        <f t="shared" si="26"/>
        <v>1.0159513011528869E-13</v>
      </c>
      <c r="O75" s="82">
        <f t="shared" si="19"/>
        <v>3.6314383598818255E-11</v>
      </c>
      <c r="R75" s="99">
        <f t="shared" si="27"/>
        <v>1.0261108141644158E-8</v>
      </c>
      <c r="U75" s="99">
        <f t="shared" si="28"/>
        <v>1.5608358715762764E-8</v>
      </c>
      <c r="X75" s="99">
        <f t="shared" si="20"/>
        <v>1.8964512190890794E-8</v>
      </c>
      <c r="Z75" s="3"/>
      <c r="AA75" s="99">
        <f t="shared" si="29"/>
        <v>1.2926751544705272E-9</v>
      </c>
      <c r="AD75" s="99">
        <f t="shared" si="30"/>
        <v>1.2926751544705274E-10</v>
      </c>
      <c r="AF75" s="2">
        <f t="shared" si="31"/>
        <v>0.97455361175032706</v>
      </c>
      <c r="AH75" s="11"/>
      <c r="AI75" s="23">
        <f t="shared" si="32"/>
        <v>2.6650596404699976E-8</v>
      </c>
      <c r="AN75" s="2">
        <f t="shared" si="21"/>
        <v>1.0155982089241331</v>
      </c>
      <c r="AO75" s="2" t="str">
        <f t="shared" si="22"/>
        <v>0.99963692194523+0.179348114720432i</v>
      </c>
      <c r="AP75" s="3">
        <f t="shared" si="23"/>
        <v>0.17566358029768736</v>
      </c>
      <c r="AQ75" s="23">
        <f t="shared" si="33"/>
        <v>1.2476581127943294E-16</v>
      </c>
    </row>
    <row r="76" spans="1:43" x14ac:dyDescent="0.3">
      <c r="A76" s="2" t="str">
        <f t="shared" si="17"/>
        <v>120.388328148497i</v>
      </c>
      <c r="B76" s="2">
        <f t="shared" si="24"/>
        <v>19.160397515402462</v>
      </c>
      <c r="E76" s="3" t="str">
        <f t="shared" si="18"/>
        <v>3.63171096148591E-11-2.72945541977665E-12i</v>
      </c>
      <c r="F76" s="3"/>
      <c r="G76" s="3"/>
      <c r="H76" s="3"/>
      <c r="I76" s="99">
        <f t="shared" si="25"/>
        <v>3.6419532913894425E-11</v>
      </c>
      <c r="L76" s="99">
        <f t="shared" si="26"/>
        <v>1.0162459764400523E-13</v>
      </c>
      <c r="O76" s="82">
        <f t="shared" si="19"/>
        <v>3.6318194915505913E-11</v>
      </c>
      <c r="R76" s="99">
        <f t="shared" si="27"/>
        <v>1.0264084362044527E-8</v>
      </c>
      <c r="U76" s="99">
        <f t="shared" si="28"/>
        <v>1.5608463914865955E-8</v>
      </c>
      <c r="X76" s="99">
        <f t="shared" si="20"/>
        <v>1.8969926691925174E-8</v>
      </c>
      <c r="Z76" s="3"/>
      <c r="AA76" s="99">
        <f t="shared" si="29"/>
        <v>1.2930500931333577E-9</v>
      </c>
      <c r="AD76" s="99">
        <f t="shared" si="30"/>
        <v>1.2930500931333578E-10</v>
      </c>
      <c r="AF76" s="2">
        <f t="shared" si="31"/>
        <v>0.97427102577010349</v>
      </c>
      <c r="AH76" s="11"/>
      <c r="AI76" s="23">
        <f t="shared" si="32"/>
        <v>2.6655675493272118E-8</v>
      </c>
      <c r="AN76" s="2">
        <f t="shared" si="21"/>
        <v>1.0158859348065361</v>
      </c>
      <c r="AO76" s="2" t="str">
        <f t="shared" si="22"/>
        <v>0.99963017182022+0.181007602394008i</v>
      </c>
      <c r="AP76" s="3">
        <f t="shared" si="23"/>
        <v>0.17728897539392108</v>
      </c>
      <c r="AQ76" s="23">
        <f t="shared" si="33"/>
        <v>1.2596825562463475E-16</v>
      </c>
    </row>
    <row r="77" spans="1:43" x14ac:dyDescent="0.3">
      <c r="A77" s="2" t="str">
        <f t="shared" si="17"/>
        <v>121.502267633817i</v>
      </c>
      <c r="B77" s="2">
        <f t="shared" si="24"/>
        <v>19.337686490796383</v>
      </c>
      <c r="E77" s="3" t="str">
        <f t="shared" si="18"/>
        <v>3.63191774247376E-11-2.75396125755616E-12i</v>
      </c>
      <c r="F77" s="3"/>
      <c r="G77" s="3"/>
      <c r="H77" s="3"/>
      <c r="I77" s="99">
        <f t="shared" si="25"/>
        <v>3.6423439587958871E-11</v>
      </c>
      <c r="L77" s="99">
        <f t="shared" si="26"/>
        <v>1.0165460504948464E-13</v>
      </c>
      <c r="O77" s="82">
        <f t="shared" si="19"/>
        <v>3.6322076782622829E-11</v>
      </c>
      <c r="R77" s="99">
        <f t="shared" si="27"/>
        <v>1.0267115109997947E-8</v>
      </c>
      <c r="U77" s="99">
        <f t="shared" si="28"/>
        <v>1.5608571071218146E-8</v>
      </c>
      <c r="X77" s="99">
        <f t="shared" si="20"/>
        <v>1.8975440416822707E-8</v>
      </c>
      <c r="Z77" s="3"/>
      <c r="AA77" s="99">
        <f t="shared" si="29"/>
        <v>1.2934319010750309E-9</v>
      </c>
      <c r="AD77" s="99">
        <f t="shared" si="30"/>
        <v>1.2934319010750312E-10</v>
      </c>
      <c r="AF77" s="2">
        <f t="shared" si="31"/>
        <v>0.97398343087262795</v>
      </c>
      <c r="AH77" s="11"/>
      <c r="AI77" s="23">
        <f t="shared" si="32"/>
        <v>2.6660848154057245E-8</v>
      </c>
      <c r="AN77" s="2">
        <f t="shared" si="21"/>
        <v>1.0161789262044678</v>
      </c>
      <c r="AO77" s="2" t="str">
        <f t="shared" si="22"/>
        <v>0.999623296201016+0.182682445117973i</v>
      </c>
      <c r="AP77" s="3">
        <f t="shared" si="23"/>
        <v>0.17892941008605234</v>
      </c>
      <c r="AQ77" s="23">
        <f t="shared" si="33"/>
        <v>1.2718317217955107E-16</v>
      </c>
    </row>
    <row r="78" spans="1:43" x14ac:dyDescent="0.3">
      <c r="A78" s="2" t="str">
        <f t="shared" si="17"/>
        <v>122.626514274292i</v>
      </c>
      <c r="B78" s="2">
        <f t="shared" si="24"/>
        <v>19.516615900882435</v>
      </c>
      <c r="E78" s="3" t="str">
        <f t="shared" si="18"/>
        <v>3.63212857301605E-11-2.77867353293712E-12i</v>
      </c>
      <c r="F78" s="3"/>
      <c r="G78" s="3"/>
      <c r="H78" s="3"/>
      <c r="I78" s="99">
        <f t="shared" si="25"/>
        <v>3.642741857028309E-11</v>
      </c>
      <c r="L78" s="99">
        <f t="shared" si="26"/>
        <v>1.0168516207719616E-13</v>
      </c>
      <c r="O78" s="82">
        <f t="shared" si="19"/>
        <v>3.6326030500374595E-11</v>
      </c>
      <c r="R78" s="99">
        <f t="shared" si="27"/>
        <v>1.0270201369796812E-8</v>
      </c>
      <c r="U78" s="99">
        <f t="shared" si="28"/>
        <v>1.560868022126175E-8</v>
      </c>
      <c r="X78" s="99">
        <f t="shared" si="20"/>
        <v>1.898105515758703E-8</v>
      </c>
      <c r="Z78" s="3"/>
      <c r="AA78" s="99">
        <f t="shared" si="29"/>
        <v>1.2938207022948565E-9</v>
      </c>
      <c r="AD78" s="99">
        <f t="shared" si="30"/>
        <v>1.2938207022948566E-10</v>
      </c>
      <c r="AF78" s="2">
        <f t="shared" si="31"/>
        <v>0.97369074275491474</v>
      </c>
      <c r="AH78" s="11"/>
      <c r="AI78" s="23">
        <f t="shared" si="32"/>
        <v>2.6666116095123119E-8</v>
      </c>
      <c r="AN78" s="2">
        <f t="shared" si="21"/>
        <v>1.0164772779448525</v>
      </c>
      <c r="AO78" s="2" t="str">
        <f t="shared" si="22"/>
        <v>0.999616292754508+0.18437278497086i</v>
      </c>
      <c r="AP78" s="3">
        <f t="shared" si="23"/>
        <v>0.18058502353328265</v>
      </c>
      <c r="AQ78" s="23">
        <f t="shared" si="33"/>
        <v>1.284107141241781E-16</v>
      </c>
    </row>
    <row r="79" spans="1:43" x14ac:dyDescent="0.3">
      <c r="A79" s="2" t="str">
        <f t="shared" si="17"/>
        <v>123.761163440853i</v>
      </c>
      <c r="B79" s="2">
        <f t="shared" si="24"/>
        <v>19.697200924415718</v>
      </c>
      <c r="E79" s="3" t="str">
        <f t="shared" si="18"/>
        <v>3.63234353568663E-11-2.80359361827262E-12i</v>
      </c>
      <c r="F79" s="3"/>
      <c r="G79" s="3"/>
      <c r="H79" s="3"/>
      <c r="I79" s="99">
        <f t="shared" si="25"/>
        <v>3.6431471193198662E-11</v>
      </c>
      <c r="L79" s="99">
        <f t="shared" si="26"/>
        <v>1.0171627864325394E-13</v>
      </c>
      <c r="O79" s="82">
        <f t="shared" si="19"/>
        <v>3.6330057392717166E-11</v>
      </c>
      <c r="R79" s="99">
        <f t="shared" si="27"/>
        <v>1.0273344142968647E-8</v>
      </c>
      <c r="U79" s="99">
        <f t="shared" si="28"/>
        <v>1.5608791402119012E-8</v>
      </c>
      <c r="X79" s="99">
        <f t="shared" si="20"/>
        <v>1.8986772737631727E-8</v>
      </c>
      <c r="Z79" s="3"/>
      <c r="AA79" s="99">
        <f t="shared" si="29"/>
        <v>1.2942166229633933E-9</v>
      </c>
      <c r="AD79" s="99">
        <f t="shared" si="30"/>
        <v>1.2942166229633936E-10</v>
      </c>
      <c r="AF79" s="2">
        <f t="shared" si="31"/>
        <v>0.9733928758576893</v>
      </c>
      <c r="AH79" s="11"/>
      <c r="AI79" s="23">
        <f t="shared" si="32"/>
        <v>2.6671481055137228E-8</v>
      </c>
      <c r="AN79" s="2">
        <f t="shared" si="21"/>
        <v>1.0167810865066544</v>
      </c>
      <c r="AO79" s="2" t="str">
        <f t="shared" si="22"/>
        <v>0.999609159104208+0.186078765345837i</v>
      </c>
      <c r="AP79" s="3">
        <f t="shared" si="23"/>
        <v>0.18225595618315893</v>
      </c>
      <c r="AQ79" s="23">
        <f t="shared" si="33"/>
        <v>1.2965103711770142E-16</v>
      </c>
    </row>
    <row r="80" spans="1:43" x14ac:dyDescent="0.3">
      <c r="A80" s="2" t="str">
        <f t="shared" si="17"/>
        <v>124.906311386889i</v>
      </c>
      <c r="B80" s="2">
        <f t="shared" si="24"/>
        <v>19.879456880598877</v>
      </c>
      <c r="E80" s="3" t="str">
        <f t="shared" si="18"/>
        <v>3.63256271484536E-11-2.82872288495315E-12i</v>
      </c>
      <c r="F80" s="3"/>
      <c r="G80" s="3"/>
      <c r="H80" s="3"/>
      <c r="I80" s="99">
        <f t="shared" si="25"/>
        <v>3.6435598813362829E-11</v>
      </c>
      <c r="L80" s="99">
        <f t="shared" si="26"/>
        <v>1.0174796483721612E-13</v>
      </c>
      <c r="O80" s="82">
        <f t="shared" si="19"/>
        <v>3.6334158807781626E-11</v>
      </c>
      <c r="R80" s="99">
        <f t="shared" si="27"/>
        <v>1.0276544448558829E-8</v>
      </c>
      <c r="U80" s="99">
        <f t="shared" si="28"/>
        <v>1.5608904651604206E-8</v>
      </c>
      <c r="X80" s="99">
        <f t="shared" si="20"/>
        <v>1.8992595012297277E-8</v>
      </c>
      <c r="Z80" s="3"/>
      <c r="AA80" s="99">
        <f t="shared" si="29"/>
        <v>1.294619791458066E-9</v>
      </c>
      <c r="AD80" s="99">
        <f t="shared" si="30"/>
        <v>1.2946197914580661E-10</v>
      </c>
      <c r="AF80" s="2">
        <f t="shared" si="31"/>
        <v>0.97308974335262954</v>
      </c>
      <c r="AH80" s="11"/>
      <c r="AI80" s="23">
        <f t="shared" si="32"/>
        <v>2.6676944803893966E-8</v>
      </c>
      <c r="AN80" s="2">
        <f t="shared" si="21"/>
        <v>1.0170904500476583</v>
      </c>
      <c r="AO80" s="2" t="str">
        <f t="shared" si="22"/>
        <v>0.999601892829446+0.187800530962872i</v>
      </c>
      <c r="AP80" s="3">
        <f t="shared" si="23"/>
        <v>0.18394234978258339</v>
      </c>
      <c r="AQ80" s="23">
        <f t="shared" si="33"/>
        <v>1.3090429935066276E-16</v>
      </c>
    </row>
    <row r="81" spans="1:43" x14ac:dyDescent="0.3">
      <c r="A81" s="2" t="str">
        <f t="shared" si="17"/>
        <v>126.062055256411i</v>
      </c>
      <c r="B81" s="2">
        <f t="shared" si="24"/>
        <v>20.06339923038146</v>
      </c>
      <c r="E81" s="3" t="str">
        <f t="shared" si="18"/>
        <v>3.63278619667969E-11-2.85406270307704E-12i</v>
      </c>
      <c r="F81" s="3"/>
      <c r="G81" s="3"/>
      <c r="H81" s="3"/>
      <c r="I81" s="99">
        <f t="shared" si="25"/>
        <v>3.643980281219623E-11</v>
      </c>
      <c r="L81" s="99">
        <f t="shared" si="26"/>
        <v>1.0178023092492377E-13</v>
      </c>
      <c r="O81" s="82">
        <f t="shared" si="19"/>
        <v>3.6338336118308641E-11</v>
      </c>
      <c r="R81" s="99">
        <f t="shared" si="27"/>
        <v>1.02798033234173E-8</v>
      </c>
      <c r="U81" s="99">
        <f t="shared" si="28"/>
        <v>1.5609020008236787E-8</v>
      </c>
      <c r="X81" s="99">
        <f t="shared" si="20"/>
        <v>1.8998523869373852E-8</v>
      </c>
      <c r="Z81" s="3"/>
      <c r="AA81" s="99">
        <f t="shared" si="29"/>
        <v>1.2950303383992855E-9</v>
      </c>
      <c r="AD81" s="99">
        <f t="shared" si="30"/>
        <v>1.2950303383992858E-10</v>
      </c>
      <c r="AF81" s="2">
        <f t="shared" si="31"/>
        <v>0.97278125712970498</v>
      </c>
      <c r="AH81" s="11"/>
      <c r="AI81" s="23">
        <f t="shared" si="32"/>
        <v>2.6682509142849629E-8</v>
      </c>
      <c r="AN81" s="2">
        <f t="shared" si="21"/>
        <v>1.0174054684316136</v>
      </c>
      <c r="AO81" s="2" t="str">
        <f t="shared" si="22"/>
        <v>0.999594491464552+0.189538227881013i</v>
      </c>
      <c r="AP81" s="3">
        <f t="shared" si="23"/>
        <v>0.18564434738971514</v>
      </c>
      <c r="AQ81" s="23">
        <f t="shared" si="33"/>
        <v>1.3217066159900914E-16</v>
      </c>
    </row>
    <row r="82" spans="1:43" x14ac:dyDescent="0.3">
      <c r="A82" s="2" t="str">
        <f t="shared" si="17"/>
        <v>127.228493092291i</v>
      </c>
      <c r="B82" s="2">
        <f t="shared" si="24"/>
        <v>20.249043577771175</v>
      </c>
      <c r="E82" s="3" t="str">
        <f t="shared" si="18"/>
        <v>3.633014069247E-11-2.8796144411111E-12i</v>
      </c>
      <c r="F82" s="3"/>
      <c r="G82" s="3"/>
      <c r="H82" s="3"/>
      <c r="I82" s="99">
        <f t="shared" si="25"/>
        <v>3.6444084596325371E-11</v>
      </c>
      <c r="L82" s="99">
        <f t="shared" si="26"/>
        <v>1.0181308735137849E-13</v>
      </c>
      <c r="O82" s="82">
        <f t="shared" si="19"/>
        <v>3.6342590722088786E-11</v>
      </c>
      <c r="R82" s="99">
        <f t="shared" si="27"/>
        <v>1.0283121822489229E-8</v>
      </c>
      <c r="U82" s="99">
        <f t="shared" si="28"/>
        <v>1.5609137511254785E-8</v>
      </c>
      <c r="X82" s="99">
        <f t="shared" si="20"/>
        <v>1.9004561229633232E-8</v>
      </c>
      <c r="Z82" s="3"/>
      <c r="AA82" s="99">
        <f t="shared" si="29"/>
        <v>1.2954483966870649E-9</v>
      </c>
      <c r="AD82" s="99">
        <f t="shared" si="30"/>
        <v>1.2954483966870651E-10</v>
      </c>
      <c r="AF82" s="2">
        <f t="shared" si="31"/>
        <v>0.9724673277846384</v>
      </c>
      <c r="AH82" s="11"/>
      <c r="AI82" s="23">
        <f t="shared" si="32"/>
        <v>2.6688175905667033E-8</v>
      </c>
      <c r="AN82" s="2">
        <f t="shared" si="21"/>
        <v>1.0177262432557315</v>
      </c>
      <c r="AO82" s="2" t="str">
        <f t="shared" si="22"/>
        <v>0.99958695249801+0.191292003510772i</v>
      </c>
      <c r="AP82" s="3">
        <f t="shared" si="23"/>
        <v>0.18736209338690557</v>
      </c>
      <c r="AQ82" s="23">
        <f t="shared" si="33"/>
        <v>1.3345028728017878E-16</v>
      </c>
    </row>
    <row r="83" spans="1:43" x14ac:dyDescent="0.3">
      <c r="A83" s="2" t="str">
        <f t="shared" si="17"/>
        <v>128.405723844582i</v>
      </c>
      <c r="B83" s="2">
        <f t="shared" si="24"/>
        <v>20.436405671158081</v>
      </c>
      <c r="E83" s="3" t="str">
        <f t="shared" si="18"/>
        <v>3.6332464225181E-11-2.90537946554223E-12i</v>
      </c>
      <c r="F83" s="3"/>
      <c r="G83" s="3"/>
      <c r="H83" s="3"/>
      <c r="I83" s="99">
        <f t="shared" si="25"/>
        <v>3.644844559803411E-11</v>
      </c>
      <c r="L83" s="99">
        <f t="shared" si="26"/>
        <v>1.0184654474366076E-13</v>
      </c>
      <c r="O83" s="82">
        <f t="shared" si="19"/>
        <v>3.6346924042411215E-11</v>
      </c>
      <c r="R83" s="99">
        <f t="shared" si="27"/>
        <v>1.0286501019109736E-8</v>
      </c>
      <c r="U83" s="99">
        <f t="shared" si="28"/>
        <v>1.5609257200628032E-8</v>
      </c>
      <c r="X83" s="99">
        <f t="shared" si="20"/>
        <v>1.9010709047366569E-8</v>
      </c>
      <c r="Z83" s="3"/>
      <c r="AA83" s="99">
        <f t="shared" si="29"/>
        <v>1.2958741015381496E-9</v>
      </c>
      <c r="AD83" s="99">
        <f t="shared" si="30"/>
        <v>1.2958741015381496E-10</v>
      </c>
      <c r="AF83" s="2">
        <f t="shared" si="31"/>
        <v>0.97214786460648872</v>
      </c>
      <c r="AH83" s="11"/>
      <c r="AI83" s="23">
        <f t="shared" si="32"/>
        <v>2.669394695876732E-8</v>
      </c>
      <c r="AN83" s="2">
        <f t="shared" si="21"/>
        <v>1.0180528778785665</v>
      </c>
      <c r="AO83" s="2" t="str">
        <f t="shared" si="22"/>
        <v>0.999579273371616+0.193062006626637i</v>
      </c>
      <c r="AP83" s="3">
        <f t="shared" si="23"/>
        <v>0.18909573349210973</v>
      </c>
      <c r="AQ83" s="23">
        <f t="shared" si="33"/>
        <v>1.3474334250941541E-16</v>
      </c>
    </row>
    <row r="84" spans="1:43" x14ac:dyDescent="0.3">
      <c r="A84" s="2" t="str">
        <f t="shared" si="17"/>
        <v>129.59384737891i</v>
      </c>
      <c r="B84" s="2">
        <f t="shared" si="24"/>
        <v>20.625501404650191</v>
      </c>
      <c r="E84" s="3" t="str">
        <f t="shared" si="18"/>
        <v>3.63348334842176E-11-2.93135914051895E-12i</v>
      </c>
      <c r="F84" s="3"/>
      <c r="G84" s="3"/>
      <c r="H84" s="3"/>
      <c r="I84" s="99">
        <f t="shared" si="25"/>
        <v>3.6452887275722414E-11</v>
      </c>
      <c r="L84" s="99">
        <f t="shared" si="26"/>
        <v>1.0188061391388793E-13</v>
      </c>
      <c r="O84" s="82">
        <f t="shared" si="19"/>
        <v>3.6351337528519542E-11</v>
      </c>
      <c r="R84" s="99">
        <f t="shared" si="27"/>
        <v>1.0289942005302681E-8</v>
      </c>
      <c r="U84" s="99">
        <f t="shared" si="28"/>
        <v>1.5609379117071867E-8</v>
      </c>
      <c r="X84" s="99">
        <f t="shared" si="20"/>
        <v>1.901696931093041E-8</v>
      </c>
      <c r="Z84" s="3"/>
      <c r="AA84" s="99">
        <f t="shared" si="29"/>
        <v>1.2963075905236561E-9</v>
      </c>
      <c r="AD84" s="99">
        <f t="shared" si="30"/>
        <v>1.2963075905236563E-10</v>
      </c>
      <c r="AF84" s="2">
        <f t="shared" si="31"/>
        <v>0.97182277556537588</v>
      </c>
      <c r="AH84" s="11"/>
      <c r="AI84" s="23">
        <f t="shared" si="32"/>
        <v>2.6699824201891168E-8</v>
      </c>
      <c r="AN84" s="2">
        <f t="shared" si="21"/>
        <v>1.0183854774482528</v>
      </c>
      <c r="AO84" s="2" t="str">
        <f t="shared" si="22"/>
        <v>0.999571451479603+0.194848387379689i</v>
      </c>
      <c r="AP84" s="3">
        <f t="shared" si="23"/>
        <v>0.19084541477183592</v>
      </c>
      <c r="AQ84" s="23">
        <f t="shared" si="33"/>
        <v>1.3604999615854818E-16</v>
      </c>
    </row>
    <row r="85" spans="1:43" x14ac:dyDescent="0.3">
      <c r="A85" s="2" t="str">
        <f t="shared" si="17"/>
        <v>130.792964484947i</v>
      </c>
      <c r="B85" s="2">
        <f t="shared" si="24"/>
        <v>20.816346819422026</v>
      </c>
      <c r="E85" s="3" t="str">
        <f t="shared" si="18"/>
        <v>3.63372494089035E-11-2.95755482748318E-12i</v>
      </c>
      <c r="F85" s="3"/>
      <c r="G85" s="3"/>
      <c r="H85" s="3"/>
      <c r="I85" s="99">
        <f t="shared" si="25"/>
        <v>3.645741111437325E-11</v>
      </c>
      <c r="L85" s="99">
        <f t="shared" si="26"/>
        <v>1.019153058622126E-13</v>
      </c>
      <c r="O85" s="82">
        <f t="shared" si="19"/>
        <v>3.6355832656075927E-11</v>
      </c>
      <c r="R85" s="99">
        <f t="shared" si="27"/>
        <v>1.0293445892083473E-8</v>
      </c>
      <c r="U85" s="99">
        <f t="shared" si="28"/>
        <v>1.5609503302061275E-8</v>
      </c>
      <c r="X85" s="99">
        <f t="shared" si="20"/>
        <v>1.9023344043300382E-8</v>
      </c>
      <c r="Z85" s="3"/>
      <c r="AA85" s="99">
        <f t="shared" si="29"/>
        <v>1.2967490036072223E-9</v>
      </c>
      <c r="AD85" s="99">
        <f t="shared" si="30"/>
        <v>1.2967490036072226E-10</v>
      </c>
      <c r="AF85" s="2">
        <f t="shared" si="31"/>
        <v>0.97149196730036169</v>
      </c>
      <c r="AH85" s="11"/>
      <c r="AI85" s="23">
        <f t="shared" si="32"/>
        <v>2.6705809568668837E-8</v>
      </c>
      <c r="AN85" s="2">
        <f t="shared" si="21"/>
        <v>1.0187241489311183</v>
      </c>
      <c r="AO85" s="2" t="str">
        <f t="shared" si="22"/>
        <v>0.99956348416776+0.19665129731034i</v>
      </c>
      <c r="AP85" s="3">
        <f t="shared" si="23"/>
        <v>0.19261128565285901</v>
      </c>
      <c r="AQ85" s="23">
        <f t="shared" si="33"/>
        <v>1.3737041991529414E-16</v>
      </c>
    </row>
    <row r="86" spans="1:43" x14ac:dyDescent="0.3">
      <c r="A86" s="2" t="str">
        <f t="shared" si="17"/>
        <v>132.003176884958i</v>
      </c>
      <c r="B86" s="2">
        <f t="shared" si="24"/>
        <v>21.008958105074885</v>
      </c>
      <c r="E86" s="3" t="str">
        <f t="shared" si="18"/>
        <v>3.63397129590658E-11-2.98396788479201E-12i</v>
      </c>
      <c r="F86" s="3"/>
      <c r="G86" s="3"/>
      <c r="H86" s="3"/>
      <c r="I86" s="99">
        <f t="shared" si="25"/>
        <v>3.6462018626027346E-11</v>
      </c>
      <c r="L86" s="99">
        <f t="shared" si="26"/>
        <v>1.0195063177986225E-13</v>
      </c>
      <c r="O86" s="82">
        <f t="shared" si="19"/>
        <v>3.6360410927632982E-11</v>
      </c>
      <c r="R86" s="99">
        <f t="shared" si="27"/>
        <v>1.0297013809766087E-8</v>
      </c>
      <c r="U86" s="99">
        <f t="shared" si="28"/>
        <v>1.5609629797844837E-8</v>
      </c>
      <c r="X86" s="99">
        <f t="shared" si="20"/>
        <v>1.9029835302631782E-8</v>
      </c>
      <c r="Z86" s="3"/>
      <c r="AA86" s="99">
        <f t="shared" si="29"/>
        <v>1.2971984831836818E-9</v>
      </c>
      <c r="AD86" s="99">
        <f t="shared" si="30"/>
        <v>1.297198483183682E-10</v>
      </c>
      <c r="AF86" s="2">
        <f t="shared" si="31"/>
        <v>0.97115534510749246</v>
      </c>
      <c r="AH86" s="11"/>
      <c r="AI86" s="23">
        <f t="shared" si="32"/>
        <v>2.6711905027198464E-8</v>
      </c>
      <c r="AN86" s="2">
        <f t="shared" si="21"/>
        <v>1.0190690011406716</v>
      </c>
      <c r="AO86" s="2" t="str">
        <f t="shared" si="22"/>
        <v>0.999555368732531+0.198470889361185i</v>
      </c>
      <c r="AP86" s="3">
        <f t="shared" si="23"/>
        <v>0.19439349593610444</v>
      </c>
      <c r="AQ86" s="23">
        <f t="shared" si="33"/>
        <v>1.3870478834554371E-16</v>
      </c>
    </row>
    <row r="87" spans="1:43" x14ac:dyDescent="0.3">
      <c r="A87" s="2" t="str">
        <f t="shared" si="17"/>
        <v>133.224587242435i</v>
      </c>
      <c r="B87" s="2">
        <f t="shared" si="24"/>
        <v>21.20335160101099</v>
      </c>
      <c r="E87" s="3" t="str">
        <f t="shared" si="18"/>
        <v>3.63422251155141E-11-3.01059966732939E-12i</v>
      </c>
      <c r="F87" s="3"/>
      <c r="G87" s="3"/>
      <c r="H87" s="3"/>
      <c r="I87" s="99">
        <f t="shared" si="25"/>
        <v>3.6466711350266114E-11</v>
      </c>
      <c r="L87" s="99">
        <f t="shared" si="26"/>
        <v>1.0198660305221917E-13</v>
      </c>
      <c r="O87" s="82">
        <f t="shared" si="19"/>
        <v>3.6365073873114164E-11</v>
      </c>
      <c r="R87" s="99">
        <f t="shared" si="27"/>
        <v>1.0300646908274136E-8</v>
      </c>
      <c r="U87" s="99">
        <f t="shared" si="28"/>
        <v>1.5609758647459446E-8</v>
      </c>
      <c r="X87" s="99">
        <f t="shared" si="20"/>
        <v>1.9036445182827951E-8</v>
      </c>
      <c r="Z87" s="3"/>
      <c r="AA87" s="99">
        <f t="shared" si="29"/>
        <v>1.2976561741182543E-9</v>
      </c>
      <c r="AD87" s="99">
        <f t="shared" si="30"/>
        <v>1.2976561741182544E-10</v>
      </c>
      <c r="AF87" s="2">
        <f t="shared" si="31"/>
        <v>0.97081281292802712</v>
      </c>
      <c r="AH87" s="11"/>
      <c r="AI87" s="23">
        <f t="shared" si="32"/>
        <v>2.6718112580633595E-8</v>
      </c>
      <c r="AN87" s="2">
        <f t="shared" si="21"/>
        <v>1.0194201447669595</v>
      </c>
      <c r="AO87" s="2" t="str">
        <f t="shared" si="22"/>
        <v>0.999547102420096+0.200307317889983i</v>
      </c>
      <c r="AP87" s="3">
        <f t="shared" si="23"/>
        <v>0.19619219680794941</v>
      </c>
      <c r="AQ87" s="23">
        <f t="shared" si="33"/>
        <v>1.400532789552905E-16</v>
      </c>
    </row>
    <row r="88" spans="1:43" x14ac:dyDescent="0.3">
      <c r="A88" s="2" t="str">
        <f t="shared" si="17"/>
        <v>134.457299170802i</v>
      </c>
      <c r="B88" s="2">
        <f t="shared" si="24"/>
        <v>21.399543797818939</v>
      </c>
      <c r="E88" s="3" t="str">
        <f t="shared" si="18"/>
        <v>3.63447868805305E-11-3.03745152610728E-12i</v>
      </c>
      <c r="F88" s="3"/>
      <c r="G88" s="3"/>
      <c r="H88" s="3"/>
      <c r="I88" s="99">
        <f t="shared" si="25"/>
        <v>3.6471490854702299E-11</v>
      </c>
      <c r="L88" s="99">
        <f t="shared" si="26"/>
        <v>1.0202323126194237E-13</v>
      </c>
      <c r="O88" s="82">
        <f t="shared" si="19"/>
        <v>3.6369823050300873E-11</v>
      </c>
      <c r="R88" s="99">
        <f t="shared" si="27"/>
        <v>1.0304346357456181E-8</v>
      </c>
      <c r="U88" s="99">
        <f t="shared" si="28"/>
        <v>1.5609889894744741E-8</v>
      </c>
      <c r="X88" s="99">
        <f t="shared" si="20"/>
        <v>1.9043175814117359E-8</v>
      </c>
      <c r="Z88" s="3"/>
      <c r="AA88" s="99">
        <f t="shared" si="29"/>
        <v>1.2981222237862669E-9</v>
      </c>
      <c r="AD88" s="99">
        <f t="shared" si="30"/>
        <v>1.2981222237862669E-10</v>
      </c>
      <c r="AF88" s="2">
        <f t="shared" si="31"/>
        <v>0.97046427333685692</v>
      </c>
      <c r="AH88" s="11"/>
      <c r="AI88" s="23">
        <f t="shared" si="32"/>
        <v>2.6724434267780266E-8</v>
      </c>
      <c r="AN88" s="2">
        <f t="shared" si="21"/>
        <v>1.0197776924063093</v>
      </c>
      <c r="AO88" s="2" t="str">
        <f t="shared" si="22"/>
        <v>0.99953868242544+0.202160738682744i</v>
      </c>
      <c r="AP88" s="3">
        <f t="shared" si="23"/>
        <v>0.19800754085422057</v>
      </c>
      <c r="AQ88" s="23">
        <f t="shared" si="33"/>
        <v>1.4141607225601366E-16</v>
      </c>
    </row>
    <row r="89" spans="1:43" x14ac:dyDescent="0.3">
      <c r="A89" s="2" t="str">
        <f t="shared" si="17"/>
        <v>135.701417242208i</v>
      </c>
      <c r="B89" s="2">
        <f t="shared" si="24"/>
        <v>21.59755133867316</v>
      </c>
      <c r="E89" s="3" t="str">
        <f t="shared" si="18"/>
        <v>3.63473992783733E-11-3.0645248078567E-12i</v>
      </c>
      <c r="F89" s="3"/>
      <c r="G89" s="3"/>
      <c r="H89" s="3"/>
      <c r="I89" s="99">
        <f t="shared" si="25"/>
        <v>3.6476358735480459E-11</v>
      </c>
      <c r="L89" s="99">
        <f t="shared" si="26"/>
        <v>1.0206052819213024E-13</v>
      </c>
      <c r="O89" s="82">
        <f t="shared" si="19"/>
        <v>3.6374660045330397E-11</v>
      </c>
      <c r="R89" s="99">
        <f t="shared" si="27"/>
        <v>1.0308113347405155E-8</v>
      </c>
      <c r="U89" s="99">
        <f t="shared" si="28"/>
        <v>1.561002358435865E-8</v>
      </c>
      <c r="X89" s="99">
        <f t="shared" si="20"/>
        <v>1.9050029363636308E-8</v>
      </c>
      <c r="Z89" s="3"/>
      <c r="AA89" s="99">
        <f t="shared" si="29"/>
        <v>1.2985967821133949E-9</v>
      </c>
      <c r="AD89" s="99">
        <f t="shared" si="30"/>
        <v>1.2985967821133951E-10</v>
      </c>
      <c r="AF89" s="2">
        <f t="shared" si="31"/>
        <v>0.97010962753114127</v>
      </c>
      <c r="AH89" s="11"/>
      <c r="AI89" s="23">
        <f t="shared" si="32"/>
        <v>2.6730872163702175E-8</v>
      </c>
      <c r="AN89" s="2">
        <f t="shared" si="21"/>
        <v>1.0201417585914381</v>
      </c>
      <c r="AO89" s="2" t="str">
        <f t="shared" si="22"/>
        <v>0.999530105891395+0.204031308966954i</v>
      </c>
      <c r="AP89" s="3">
        <f t="shared" si="23"/>
        <v>0.19983968207212399</v>
      </c>
      <c r="AQ89" s="23">
        <f t="shared" si="33"/>
        <v>1.4279335183014237E-16</v>
      </c>
    </row>
    <row r="90" spans="1:43" x14ac:dyDescent="0.3">
      <c r="A90" s="2" t="str">
        <f t="shared" si="17"/>
        <v>136.957046996395i</v>
      </c>
      <c r="B90" s="2">
        <f t="shared" si="24"/>
        <v>21.797391020745284</v>
      </c>
      <c r="E90" s="3" t="str">
        <f t="shared" si="18"/>
        <v>3.63500633557909E-11-3.09182085460767E-12i</v>
      </c>
      <c r="F90" s="3"/>
      <c r="G90" s="3"/>
      <c r="H90" s="3"/>
      <c r="I90" s="99">
        <f t="shared" si="25"/>
        <v>3.6481316617783954E-11</v>
      </c>
      <c r="L90" s="99">
        <f t="shared" si="26"/>
        <v>1.0209850582952604E-13</v>
      </c>
      <c r="O90" s="82">
        <f t="shared" si="19"/>
        <v>3.6379586473199831E-11</v>
      </c>
      <c r="R90" s="99">
        <f t="shared" si="27"/>
        <v>1.0311949088782131E-8</v>
      </c>
      <c r="U90" s="99">
        <f t="shared" si="28"/>
        <v>1.5610159761792389E-8</v>
      </c>
      <c r="X90" s="99">
        <f t="shared" si="20"/>
        <v>1.9057008036021948E-8</v>
      </c>
      <c r="Z90" s="3"/>
      <c r="AA90" s="99">
        <f t="shared" si="29"/>
        <v>1.2990800016164493E-9</v>
      </c>
      <c r="AD90" s="99">
        <f t="shared" si="30"/>
        <v>1.2990800016164495E-10</v>
      </c>
      <c r="AF90" s="2">
        <f t="shared" si="31"/>
        <v>0.96974877531916015</v>
      </c>
      <c r="AH90" s="11"/>
      <c r="AI90" s="23">
        <f t="shared" si="32"/>
        <v>2.6737428380336541E-8</v>
      </c>
      <c r="AN90" s="2">
        <f t="shared" si="21"/>
        <v>1.0205124598219522</v>
      </c>
      <c r="AO90" s="2" t="str">
        <f t="shared" si="22"/>
        <v>0.999521369907677+0.205919187424902i</v>
      </c>
      <c r="AP90" s="3">
        <f t="shared" si="23"/>
        <v>0.20168877588393741</v>
      </c>
      <c r="AQ90" s="23">
        <f t="shared" si="33"/>
        <v>1.4418530439940491E-16</v>
      </c>
    </row>
    <row r="91" spans="1:43" x14ac:dyDescent="0.3">
      <c r="A91" s="2" t="str">
        <f t="shared" si="17"/>
        <v>138.224294949652i</v>
      </c>
      <c r="B91" s="2">
        <f t="shared" si="24"/>
        <v>21.999079796629221</v>
      </c>
      <c r="E91" s="3" t="str">
        <f t="shared" si="18"/>
        <v>3.63527801825501E-11-3.1193410032588E-12i</v>
      </c>
      <c r="F91" s="3"/>
      <c r="G91" s="3"/>
      <c r="H91" s="3"/>
      <c r="I91" s="99">
        <f t="shared" si="25"/>
        <v>3.6486366156352417E-11</v>
      </c>
      <c r="L91" s="99">
        <f t="shared" si="26"/>
        <v>1.0213717636776412E-13</v>
      </c>
      <c r="O91" s="82">
        <f t="shared" si="19"/>
        <v>3.6384603978280231E-11</v>
      </c>
      <c r="R91" s="99">
        <f t="shared" si="27"/>
        <v>1.0315854813144177E-8</v>
      </c>
      <c r="U91" s="99">
        <f t="shared" si="28"/>
        <v>1.5610298473385738E-8</v>
      </c>
      <c r="X91" s="99">
        <f t="shared" si="20"/>
        <v>1.90641140740106E-8</v>
      </c>
      <c r="Z91" s="3"/>
      <c r="AA91" s="99">
        <f t="shared" si="29"/>
        <v>1.2995720374446789E-9</v>
      </c>
      <c r="AD91" s="99">
        <f t="shared" si="30"/>
        <v>1.2995720374446791E-10</v>
      </c>
      <c r="AF91" s="2">
        <f t="shared" si="31"/>
        <v>0.96938161510942134</v>
      </c>
      <c r="AH91" s="11"/>
      <c r="AI91" s="23">
        <f t="shared" si="32"/>
        <v>2.6744105067117413E-8</v>
      </c>
      <c r="AN91" s="2">
        <f t="shared" si="21"/>
        <v>1.0208899145952226</v>
      </c>
      <c r="AO91" s="2" t="str">
        <f t="shared" si="22"/>
        <v>0.999512471509897+0.207824534207149i</v>
      </c>
      <c r="AP91" s="3">
        <f t="shared" si="23"/>
        <v>0.20355497915007703</v>
      </c>
      <c r="AQ91" s="23">
        <f t="shared" si="33"/>
        <v>1.4559211989436978E-16</v>
      </c>
    </row>
    <row r="92" spans="1:43" x14ac:dyDescent="0.3">
      <c r="A92" s="2" t="str">
        <f t="shared" si="17"/>
        <v>139.503268603851i</v>
      </c>
      <c r="B92" s="2">
        <f t="shared" si="24"/>
        <v>22.202634775779298</v>
      </c>
      <c r="E92" s="3" t="str">
        <f t="shared" si="18"/>
        <v>3.63555508519758E-11-3.14708658513579E-12i</v>
      </c>
      <c r="F92" s="3"/>
      <c r="G92" s="3"/>
      <c r="H92" s="3"/>
      <c r="I92" s="99">
        <f t="shared" si="25"/>
        <v>3.6491509036006442E-11</v>
      </c>
      <c r="L92" s="99">
        <f t="shared" si="26"/>
        <v>1.0217655221065953E-13</v>
      </c>
      <c r="O92" s="82">
        <f t="shared" si="19"/>
        <v>3.6389714234838437E-11</v>
      </c>
      <c r="R92" s="99">
        <f t="shared" si="27"/>
        <v>1.0319831773276612E-8</v>
      </c>
      <c r="U92" s="99">
        <f t="shared" si="28"/>
        <v>1.5610439766343877E-8</v>
      </c>
      <c r="X92" s="99">
        <f t="shared" si="20"/>
        <v>1.9071349759046104E-8</v>
      </c>
      <c r="Z92" s="3"/>
      <c r="AA92" s="99">
        <f t="shared" si="29"/>
        <v>1.3000730474216282E-9</v>
      </c>
      <c r="AD92" s="99">
        <f t="shared" si="30"/>
        <v>1.3000730474216283E-10</v>
      </c>
      <c r="AF92" s="2">
        <f t="shared" si="31"/>
        <v>0.96900804390001571</v>
      </c>
      <c r="AH92" s="11"/>
      <c r="AI92" s="23">
        <f t="shared" si="32"/>
        <v>2.6750904411610832E-8</v>
      </c>
      <c r="AN92" s="2">
        <f t="shared" si="21"/>
        <v>1.0212742434376383</v>
      </c>
      <c r="AO92" s="2" t="str">
        <f t="shared" si="22"/>
        <v>0.99950340767855+0.209747510946106i</v>
      </c>
      <c r="AP92" s="3">
        <f t="shared" si="23"/>
        <v>0.20543845018242735</v>
      </c>
      <c r="AQ92" s="23">
        <f t="shared" si="33"/>
        <v>1.4701399152590528E-16</v>
      </c>
    </row>
    <row r="93" spans="1:43" x14ac:dyDescent="0.3">
      <c r="A93" s="2" t="str">
        <f t="shared" si="17"/>
        <v>140.794076455567i</v>
      </c>
      <c r="B93" s="2">
        <f t="shared" si="24"/>
        <v>22.408073225961726</v>
      </c>
      <c r="E93" s="3" t="str">
        <f t="shared" si="18"/>
        <v>3.63583764815055E-11-3.17505892553904E-12i</v>
      </c>
      <c r="F93" s="3"/>
      <c r="G93" s="3"/>
      <c r="H93" s="3"/>
      <c r="I93" s="99">
        <f t="shared" si="25"/>
        <v>3.649674697218284E-11</v>
      </c>
      <c r="L93" s="99">
        <f t="shared" si="26"/>
        <v>1.0221664597553948E-13</v>
      </c>
      <c r="O93" s="82">
        <f t="shared" si="19"/>
        <v>3.6394918947569363E-11</v>
      </c>
      <c r="R93" s="99">
        <f t="shared" si="27"/>
        <v>1.0323881243529487E-8</v>
      </c>
      <c r="U93" s="99">
        <f t="shared" si="28"/>
        <v>1.5610583688752661E-8</v>
      </c>
      <c r="X93" s="99">
        <f t="shared" si="20"/>
        <v>1.9078717411894408E-8</v>
      </c>
      <c r="Z93" s="3"/>
      <c r="AA93" s="99">
        <f t="shared" si="29"/>
        <v>1.3005831920875259E-9</v>
      </c>
      <c r="AD93" s="99">
        <f t="shared" si="30"/>
        <v>1.3005831920875261E-10</v>
      </c>
      <c r="AF93" s="2">
        <f t="shared" si="31"/>
        <v>0.96862795726825313</v>
      </c>
      <c r="AH93" s="11"/>
      <c r="AI93" s="23">
        <f t="shared" si="32"/>
        <v>2.6757828640157305E-8</v>
      </c>
      <c r="AN93" s="2">
        <f t="shared" si="21"/>
        <v>1.0216655689362537</v>
      </c>
      <c r="AO93" s="2" t="str">
        <f t="shared" si="22"/>
        <v>0.999494175337997+0.211688280769759i</v>
      </c>
      <c r="AP93" s="3">
        <f t="shared" si="23"/>
        <v>0.2073393487579267</v>
      </c>
      <c r="AQ93" s="23">
        <f t="shared" si="33"/>
        <v>1.4845111585855173E-16</v>
      </c>
    </row>
    <row r="94" spans="1:43" x14ac:dyDescent="0.3">
      <c r="A94" s="2" t="str">
        <f t="shared" si="17"/>
        <v>142.096828005283i</v>
      </c>
      <c r="B94" s="2">
        <f t="shared" si="24"/>
        <v>22.615412574719652</v>
      </c>
      <c r="E94" s="3" t="str">
        <f t="shared" si="18"/>
        <v>3.63612582132553E-11-3.20325934327977E-12i</v>
      </c>
      <c r="F94" s="3"/>
      <c r="G94" s="3"/>
      <c r="H94" s="3"/>
      <c r="I94" s="99">
        <f t="shared" si="25"/>
        <v>3.6502081711476879E-11</v>
      </c>
      <c r="L94" s="99">
        <f t="shared" si="26"/>
        <v>1.0225747049661752E-13</v>
      </c>
      <c r="O94" s="82">
        <f t="shared" si="19"/>
        <v>3.6400219852133927E-11</v>
      </c>
      <c r="R94" s="99">
        <f t="shared" si="27"/>
        <v>1.032800452015837E-8</v>
      </c>
      <c r="U94" s="99">
        <f t="shared" si="28"/>
        <v>1.5610730289595489E-8</v>
      </c>
      <c r="X94" s="99">
        <f t="shared" si="20"/>
        <v>1.9086219393267322E-8</v>
      </c>
      <c r="Z94" s="3"/>
      <c r="AA94" s="99">
        <f t="shared" si="29"/>
        <v>1.3011026347422169E-9</v>
      </c>
      <c r="AD94" s="99">
        <f t="shared" si="30"/>
        <v>1.301102634742217E-10</v>
      </c>
      <c r="AF94" s="2">
        <f t="shared" si="31"/>
        <v>0.96824124936059375</v>
      </c>
      <c r="AH94" s="11"/>
      <c r="AI94" s="23">
        <f t="shared" si="32"/>
        <v>2.6764880018525487E-8</v>
      </c>
      <c r="AN94" s="2">
        <f t="shared" si="21"/>
        <v>1.022064015770809</v>
      </c>
      <c r="AO94" s="2" t="str">
        <f t="shared" si="22"/>
        <v>0.999484771355418+0.213647008315492i</v>
      </c>
      <c r="AP94" s="3">
        <f t="shared" si="23"/>
        <v>0.20925783613108351</v>
      </c>
      <c r="AQ94" s="23">
        <f t="shared" si="33"/>
        <v>1.4990369288494756E-16</v>
      </c>
    </row>
    <row r="95" spans="1:43" x14ac:dyDescent="0.3">
      <c r="A95" s="2" t="str">
        <f t="shared" si="17"/>
        <v>143.411633766674i</v>
      </c>
      <c r="B95" s="2">
        <f t="shared" si="24"/>
        <v>22.824670410850736</v>
      </c>
      <c r="E95" s="3" t="str">
        <f t="shared" si="18"/>
        <v>3.63641972146017E-11-3.23168915020513E-12i</v>
      </c>
      <c r="F95" s="3"/>
      <c r="G95" s="3"/>
      <c r="H95" s="3"/>
      <c r="I95" s="99">
        <f t="shared" si="25"/>
        <v>3.6507515032195762E-11</v>
      </c>
      <c r="L95" s="99">
        <f t="shared" si="26"/>
        <v>1.0229903882841069E-13</v>
      </c>
      <c r="O95" s="82">
        <f t="shared" si="19"/>
        <v>3.6405618715710694E-11</v>
      </c>
      <c r="R95" s="99">
        <f t="shared" si="27"/>
        <v>1.033220292166948E-8</v>
      </c>
      <c r="U95" s="99">
        <f t="shared" si="28"/>
        <v>1.5610879618770198E-8</v>
      </c>
      <c r="X95" s="99">
        <f t="shared" si="20"/>
        <v>1.9093858104453281E-8</v>
      </c>
      <c r="Z95" s="3"/>
      <c r="AA95" s="99">
        <f t="shared" si="29"/>
        <v>1.301631541488641E-9</v>
      </c>
      <c r="AD95" s="99">
        <f t="shared" si="30"/>
        <v>1.3016315414886412E-10</v>
      </c>
      <c r="AF95" s="2">
        <f t="shared" si="31"/>
        <v>0.96784781288288879</v>
      </c>
      <c r="AH95" s="11"/>
      <c r="AI95" s="23">
        <f t="shared" si="32"/>
        <v>2.6772060852574934E-8</v>
      </c>
      <c r="AN95" s="2">
        <f t="shared" si="21"/>
        <v>1.0224697107461405</v>
      </c>
      <c r="AO95" s="2" t="str">
        <f t="shared" si="22"/>
        <v>0.99947519253975+0.215623859744059i</v>
      </c>
      <c r="AP95" s="3">
        <f t="shared" si="23"/>
        <v>0.21119407504943766</v>
      </c>
      <c r="AQ95" s="23">
        <f t="shared" si="33"/>
        <v>1.5137192610421109E-16</v>
      </c>
    </row>
    <row r="96" spans="1:43" x14ac:dyDescent="0.3">
      <c r="A96" s="2" t="str">
        <f t="shared" si="17"/>
        <v>144.738605275988i</v>
      </c>
      <c r="B96" s="2">
        <f t="shared" si="24"/>
        <v>23.035864485900174</v>
      </c>
      <c r="E96" s="3" t="str">
        <f t="shared" si="18"/>
        <v>3.63671946787759E-11-3.26034965071177E-12i</v>
      </c>
      <c r="F96" s="3"/>
      <c r="G96" s="3"/>
      <c r="H96" s="3"/>
      <c r="I96" s="99">
        <f t="shared" si="25"/>
        <v>3.6513048744919711E-11</v>
      </c>
      <c r="L96" s="99">
        <f t="shared" si="26"/>
        <v>1.0234136424919977E-13</v>
      </c>
      <c r="O96" s="82">
        <f t="shared" si="19"/>
        <v>3.6411117337552755E-11</v>
      </c>
      <c r="R96" s="99">
        <f t="shared" si="27"/>
        <v>1.0336477789169177E-8</v>
      </c>
      <c r="U96" s="99">
        <f t="shared" si="28"/>
        <v>1.5611031727106241E-8</v>
      </c>
      <c r="X96" s="99">
        <f t="shared" si="20"/>
        <v>1.9101635987956787E-8</v>
      </c>
      <c r="Z96" s="3"/>
      <c r="AA96" s="99">
        <f t="shared" si="29"/>
        <v>1.3021700812768616E-9</v>
      </c>
      <c r="AD96" s="99">
        <f t="shared" si="30"/>
        <v>1.3021700812768618E-10</v>
      </c>
      <c r="AF96" s="2">
        <f t="shared" si="31"/>
        <v>0.9674475390909516</v>
      </c>
      <c r="AH96" s="11"/>
      <c r="AI96" s="23">
        <f t="shared" si="32"/>
        <v>2.6779373488929084E-8</v>
      </c>
      <c r="AN96" s="2">
        <f t="shared" si="21"/>
        <v>1.0228827828249767</v>
      </c>
      <c r="AO96" s="2" t="str">
        <f t="shared" si="22"/>
        <v>0.999465435640603+0.217619002753685i</v>
      </c>
      <c r="AP96" s="3">
        <f t="shared" si="23"/>
        <v>0.21314822976599146</v>
      </c>
      <c r="AQ96" s="23">
        <f t="shared" si="33"/>
        <v>1.5285602260006438E-16</v>
      </c>
    </row>
    <row r="97" spans="1:43" x14ac:dyDescent="0.3">
      <c r="A97" s="2" t="str">
        <f t="shared" si="17"/>
        <v>146.077855101505i</v>
      </c>
      <c r="B97" s="2">
        <f t="shared" si="24"/>
        <v>23.249012715666165</v>
      </c>
      <c r="E97" s="3" t="str">
        <f t="shared" si="18"/>
        <v>3.63702518254743E-11-3.28924214124785E-12i</v>
      </c>
      <c r="F97" s="3"/>
      <c r="G97" s="3"/>
      <c r="H97" s="3"/>
      <c r="I97" s="99">
        <f t="shared" si="25"/>
        <v>3.6518684693074276E-11</v>
      </c>
      <c r="L97" s="99">
        <f t="shared" si="26"/>
        <v>1.0238446026453249E-13</v>
      </c>
      <c r="O97" s="82">
        <f t="shared" si="19"/>
        <v>3.6416717549556976E-11</v>
      </c>
      <c r="R97" s="99">
        <f t="shared" si="27"/>
        <v>1.0340830486717783E-8</v>
      </c>
      <c r="U97" s="99">
        <f t="shared" si="28"/>
        <v>1.5611186666381916E-8</v>
      </c>
      <c r="X97" s="99">
        <f t="shared" si="20"/>
        <v>1.9109555528145716E-8</v>
      </c>
      <c r="Z97" s="3"/>
      <c r="AA97" s="99">
        <f t="shared" si="29"/>
        <v>1.3027184259486394E-9</v>
      </c>
      <c r="AD97" s="99">
        <f t="shared" si="30"/>
        <v>1.3027184259486396E-10</v>
      </c>
      <c r="AF97" s="2">
        <f t="shared" si="31"/>
        <v>0.96704031778148192</v>
      </c>
      <c r="AH97" s="11"/>
      <c r="AI97" s="23">
        <f t="shared" si="32"/>
        <v>2.6786820315657987E-8</v>
      </c>
      <c r="AN97" s="2">
        <f t="shared" si="21"/>
        <v>1.0233033631611184</v>
      </c>
      <c r="AO97" s="2" t="str">
        <f t="shared" si="22"/>
        <v>0.999455497347158+0.219632606594287i</v>
      </c>
      <c r="AP97" s="3">
        <f t="shared" si="23"/>
        <v>0.21512046605349866</v>
      </c>
      <c r="AQ97" s="23">
        <f t="shared" si="33"/>
        <v>1.5435619312224565E-16</v>
      </c>
    </row>
    <row r="98" spans="1:43" x14ac:dyDescent="0.3">
      <c r="A98" s="2" t="str">
        <f t="shared" si="17"/>
        <v>147.429496853086i</v>
      </c>
      <c r="B98" s="2">
        <f t="shared" si="24"/>
        <v>23.464133181719664</v>
      </c>
      <c r="E98" s="3" t="str">
        <f t="shared" si="18"/>
        <v>3.63733699014815E-11-3.31836790980327E-12i</v>
      </c>
      <c r="F98" s="3"/>
      <c r="G98" s="3"/>
      <c r="H98" s="3"/>
      <c r="I98" s="99">
        <f t="shared" si="25"/>
        <v>3.6524424753509983E-11</v>
      </c>
      <c r="L98" s="99">
        <f t="shared" si="26"/>
        <v>1.0242834061077019E-13</v>
      </c>
      <c r="O98" s="82">
        <f t="shared" si="19"/>
        <v>3.6422421216839902E-11</v>
      </c>
      <c r="R98" s="99">
        <f t="shared" si="27"/>
        <v>1.034526240168779E-8</v>
      </c>
      <c r="U98" s="99">
        <f t="shared" si="28"/>
        <v>1.5611344489342131E-8</v>
      </c>
      <c r="X98" s="99">
        <f t="shared" si="20"/>
        <v>1.9117619251906593E-8</v>
      </c>
      <c r="Z98" s="3"/>
      <c r="AA98" s="99">
        <f t="shared" si="29"/>
        <v>1.3032767502825586E-9</v>
      </c>
      <c r="AD98" s="99">
        <f t="shared" si="30"/>
        <v>1.3032767502825586E-10</v>
      </c>
      <c r="AF98" s="2">
        <f t="shared" si="31"/>
        <v>0.96662603728335972</v>
      </c>
      <c r="AH98" s="11"/>
      <c r="AI98" s="23">
        <f t="shared" si="32"/>
        <v>2.6794403762971202E-8</v>
      </c>
      <c r="AN98" s="2">
        <f t="shared" si="21"/>
        <v>1.0237315851330016</v>
      </c>
      <c r="AO98" s="2" t="str">
        <f t="shared" si="22"/>
        <v>0.999445374287042+0.22166484208183i</v>
      </c>
      <c r="AP98" s="3">
        <f t="shared" si="23"/>
        <v>0.21711095121852253</v>
      </c>
      <c r="AQ98" s="23">
        <f t="shared" si="33"/>
        <v>1.5587265216977516E-16</v>
      </c>
    </row>
    <row r="99" spans="1:43" x14ac:dyDescent="0.3">
      <c r="A99" s="2" t="str">
        <f t="shared" si="17"/>
        <v>148.79364519181i</v>
      </c>
      <c r="B99" s="2">
        <f t="shared" si="24"/>
        <v>23.681244132938186</v>
      </c>
      <c r="E99" s="3" t="str">
        <f t="shared" si="18"/>
        <v>3.63765501813104E-11-3.34772823538813E-12i</v>
      </c>
      <c r="F99" s="3"/>
      <c r="G99" s="3"/>
      <c r="H99" s="3"/>
      <c r="I99" s="99">
        <f t="shared" si="25"/>
        <v>3.6530270837093561E-11</v>
      </c>
      <c r="L99" s="99">
        <f t="shared" si="26"/>
        <v>1.0247301925867805E-13</v>
      </c>
      <c r="O99" s="82">
        <f t="shared" si="19"/>
        <v>3.6428230238326098E-11</v>
      </c>
      <c r="R99" s="99">
        <f t="shared" si="27"/>
        <v>1.0349774945126484E-8</v>
      </c>
      <c r="U99" s="99">
        <f t="shared" si="28"/>
        <v>1.5611505249716985E-8</v>
      </c>
      <c r="X99" s="99">
        <f t="shared" si="20"/>
        <v>1.9125829729307792E-8</v>
      </c>
      <c r="Z99" s="3"/>
      <c r="AA99" s="99">
        <f t="shared" si="29"/>
        <v>1.3038452320397085E-9</v>
      </c>
      <c r="AD99" s="99">
        <f t="shared" si="30"/>
        <v>1.3038452320397087E-10</v>
      </c>
      <c r="AF99" s="2">
        <f t="shared" si="31"/>
        <v>0.966204584449328</v>
      </c>
      <c r="AH99" s="11"/>
      <c r="AI99" s="23">
        <f t="shared" si="32"/>
        <v>2.6802126303920981E-8</v>
      </c>
      <c r="AN99" s="2">
        <f t="shared" si="21"/>
        <v>1.0241675843776554</v>
      </c>
      <c r="AO99" s="2" t="str">
        <f t="shared" si="22"/>
        <v>0.999435063025188+0.223715881612818i</v>
      </c>
      <c r="AP99" s="3">
        <f t="shared" si="23"/>
        <v>0.21911985411631818</v>
      </c>
      <c r="AQ99" s="23">
        <f t="shared" si="33"/>
        <v>1.5740561807688863E-16</v>
      </c>
    </row>
    <row r="100" spans="1:43" x14ac:dyDescent="0.3">
      <c r="A100" s="2" t="str">
        <f t="shared" si="17"/>
        <v>150.170415839705i</v>
      </c>
      <c r="B100" s="2">
        <f t="shared" si="24"/>
        <v>23.900363987054504</v>
      </c>
      <c r="E100" s="3" t="str">
        <f t="shared" si="18"/>
        <v>3.63797939678574E-11-3.37732438749954E-12i</v>
      </c>
      <c r="F100" s="3"/>
      <c r="G100" s="3"/>
      <c r="H100" s="3"/>
      <c r="I100" s="99">
        <f t="shared" si="25"/>
        <v>3.6536224889308871E-11</v>
      </c>
      <c r="L100" s="99">
        <f t="shared" si="26"/>
        <v>1.0251851041705908E-13</v>
      </c>
      <c r="O100" s="82">
        <f t="shared" si="19"/>
        <v>3.6434146547344836E-11</v>
      </c>
      <c r="R100" s="99">
        <f t="shared" si="27"/>
        <v>1.0354369552122966E-8</v>
      </c>
      <c r="U100" s="99">
        <f t="shared" si="28"/>
        <v>1.5611669002239788E-8</v>
      </c>
      <c r="X100" s="99">
        <f t="shared" si="20"/>
        <v>1.9134189574271657E-8</v>
      </c>
      <c r="Z100" s="3"/>
      <c r="AA100" s="99">
        <f t="shared" si="29"/>
        <v>1.3044240520099227E-9</v>
      </c>
      <c r="AD100" s="99">
        <f t="shared" si="30"/>
        <v>1.3044240520099228E-10</v>
      </c>
      <c r="AF100" s="2">
        <f t="shared" si="31"/>
        <v>0.96577584464808774</v>
      </c>
      <c r="AH100" s="11"/>
      <c r="AI100" s="23">
        <f t="shared" si="32"/>
        <v>2.6809990455115838E-8</v>
      </c>
      <c r="AN100" s="2">
        <f t="shared" si="21"/>
        <v>1.0246114988250346</v>
      </c>
      <c r="AO100" s="2" t="str">
        <f t="shared" si="22"/>
        <v>0.999424560062663+0.225785899178927i</v>
      </c>
      <c r="AP100" s="3">
        <f t="shared" si="23"/>
        <v>0.22114734516349088</v>
      </c>
      <c r="AQ100" s="23">
        <f t="shared" si="33"/>
        <v>1.58955313099509E-16</v>
      </c>
    </row>
    <row r="101" spans="1:43" x14ac:dyDescent="0.3">
      <c r="A101" s="2" t="str">
        <f t="shared" si="17"/>
        <v>151.559925589558i</v>
      </c>
      <c r="B101" s="2">
        <f t="shared" si="24"/>
        <v>24.121511332217995</v>
      </c>
      <c r="E101" s="3" t="str">
        <f t="shared" si="18"/>
        <v>3.63831025930724E-11-3.40715762557588E-12i</v>
      </c>
      <c r="F101" s="3"/>
      <c r="G101" s="3"/>
      <c r="H101" s="3"/>
      <c r="I101" s="99">
        <f t="shared" si="25"/>
        <v>3.6542288890866585E-11</v>
      </c>
      <c r="L101" s="99">
        <f t="shared" si="26"/>
        <v>1.0256482853643143E-13</v>
      </c>
      <c r="O101" s="82">
        <f t="shared" si="19"/>
        <v>3.644017211223683E-11</v>
      </c>
      <c r="R101" s="99">
        <f t="shared" si="27"/>
        <v>1.0359047682179574E-8</v>
      </c>
      <c r="U101" s="99">
        <f t="shared" si="28"/>
        <v>1.5611835802666018E-8</v>
      </c>
      <c r="X101" s="99">
        <f t="shared" si="20"/>
        <v>1.914270144525371E-8</v>
      </c>
      <c r="Z101" s="3"/>
      <c r="AA101" s="99">
        <f t="shared" si="29"/>
        <v>1.3050133940585671E-9</v>
      </c>
      <c r="AD101" s="99">
        <f t="shared" si="30"/>
        <v>1.3050133940585673E-10</v>
      </c>
      <c r="AF101" s="2">
        <f t="shared" si="31"/>
        <v>0.96533970175682893</v>
      </c>
      <c r="AH101" s="11"/>
      <c r="AI101" s="23">
        <f t="shared" si="32"/>
        <v>2.6817998777444084E-8</v>
      </c>
      <c r="AN101" s="2">
        <f t="shared" si="21"/>
        <v>1.0250634687327456</v>
      </c>
      <c r="AO101" s="2" t="str">
        <f t="shared" si="22"/>
        <v>0.999413861835486+0.227875070381752i</v>
      </c>
      <c r="AP101" s="3">
        <f t="shared" si="23"/>
        <v>0.22319359635447356</v>
      </c>
      <c r="AQ101" s="23">
        <f t="shared" si="33"/>
        <v>1.6052196350664971E-16</v>
      </c>
    </row>
    <row r="102" spans="1:43" x14ac:dyDescent="0.3">
      <c r="A102" s="2" t="str">
        <f t="shared" si="17"/>
        <v>152.962292314829i</v>
      </c>
      <c r="B102" s="2">
        <f t="shared" si="24"/>
        <v>24.344704928572469</v>
      </c>
      <c r="E102" s="3" t="str">
        <f t="shared" si="18"/>
        <v>3.63864774186461E-11-3.43722919843941E-12i</v>
      </c>
      <c r="F102" s="3"/>
      <c r="G102" s="3"/>
      <c r="H102" s="3"/>
      <c r="I102" s="99">
        <f t="shared" si="25"/>
        <v>3.6548464858325402E-11</v>
      </c>
      <c r="L102" s="99">
        <f t="shared" si="26"/>
        <v>1.0261198831274931E-13</v>
      </c>
      <c r="O102" s="82">
        <f t="shared" si="19"/>
        <v>3.6446308936971218E-11</v>
      </c>
      <c r="R102" s="99">
        <f t="shared" si="27"/>
        <v>1.036381081958768E-8</v>
      </c>
      <c r="U102" s="99">
        <f t="shared" si="28"/>
        <v>1.5612005707792433E-8</v>
      </c>
      <c r="X102" s="99">
        <f t="shared" si="20"/>
        <v>1.9151368045930956E-8</v>
      </c>
      <c r="Z102" s="3"/>
      <c r="AA102" s="99">
        <f t="shared" si="29"/>
        <v>1.3056134451738847E-9</v>
      </c>
      <c r="AD102" s="99">
        <f t="shared" si="30"/>
        <v>1.3056134451738848E-10</v>
      </c>
      <c r="AF102" s="2">
        <f t="shared" si="31"/>
        <v>0.96489603815422076</v>
      </c>
      <c r="AH102" s="11"/>
      <c r="AI102" s="23">
        <f t="shared" si="32"/>
        <v>2.6826153876808363E-8</v>
      </c>
      <c r="AN102" s="2">
        <f t="shared" si="21"/>
        <v>1.025523636721152</v>
      </c>
      <c r="AO102" s="2" t="str">
        <f t="shared" si="22"/>
        <v>0.999402964713416+0.229983572447711i</v>
      </c>
      <c r="AP102" s="3">
        <f t="shared" si="23"/>
        <v>0.22525878127447996</v>
      </c>
      <c r="AQ102" s="23">
        <f t="shared" si="33"/>
        <v>1.6210579967155002E-16</v>
      </c>
    </row>
    <row r="103" spans="1:43" x14ac:dyDescent="0.3">
      <c r="A103" s="2" t="str">
        <f t="shared" si="17"/>
        <v>154.377634979646i</v>
      </c>
      <c r="B103" s="2">
        <f t="shared" si="24"/>
        <v>24.569963709846949</v>
      </c>
      <c r="E103" s="3" t="str">
        <f t="shared" si="18"/>
        <v>3.63899198367131E-11-3.46754034372645E-12i</v>
      </c>
      <c r="F103" s="3"/>
      <c r="G103" s="3"/>
      <c r="H103" s="3"/>
      <c r="I103" s="99">
        <f t="shared" si="25"/>
        <v>3.655475484472268E-11</v>
      </c>
      <c r="L103" s="99">
        <f t="shared" si="26"/>
        <v>1.0266000469116889E-13</v>
      </c>
      <c r="O103" s="82">
        <f t="shared" si="19"/>
        <v>3.6452559061772883E-11</v>
      </c>
      <c r="R103" s="99">
        <f t="shared" si="27"/>
        <v>1.0368660473808058E-8</v>
      </c>
      <c r="U103" s="99">
        <f t="shared" si="28"/>
        <v>1.5612178775476869E-8</v>
      </c>
      <c r="X103" s="99">
        <f t="shared" si="20"/>
        <v>1.9160192125897553E-8</v>
      </c>
      <c r="Z103" s="3"/>
      <c r="AA103" s="99">
        <f t="shared" si="29"/>
        <v>1.306224395514912E-9</v>
      </c>
      <c r="AD103" s="99">
        <f t="shared" si="30"/>
        <v>1.3062243955149122E-10</v>
      </c>
      <c r="AF103" s="2">
        <f t="shared" si="31"/>
        <v>0.96444473471386982</v>
      </c>
      <c r="AH103" s="11"/>
      <c r="AI103" s="23">
        <f t="shared" si="32"/>
        <v>2.6834458404870451E-8</v>
      </c>
      <c r="AN103" s="2">
        <f t="shared" si="21"/>
        <v>1.0259921478088674</v>
      </c>
      <c r="AO103" s="2" t="str">
        <f t="shared" si="22"/>
        <v>0.999391864998721+0.232111584243077i</v>
      </c>
      <c r="AP103" s="3">
        <f t="shared" si="23"/>
        <v>0.22734307511554164</v>
      </c>
      <c r="AQ103" s="23">
        <f t="shared" si="33"/>
        <v>1.6370705616734376E-16</v>
      </c>
    </row>
    <row r="104" spans="1:43" x14ac:dyDescent="0.3">
      <c r="A104" s="2" t="str">
        <f t="shared" si="17"/>
        <v>155.806073648901i</v>
      </c>
      <c r="B104" s="2">
        <f t="shared" si="24"/>
        <v>24.79730678496249</v>
      </c>
      <c r="E104" s="3" t="str">
        <f t="shared" si="18"/>
        <v>3.63934312705727E-11-3.49809228730539E-12i</v>
      </c>
      <c r="F104" s="3"/>
      <c r="G104" s="3"/>
      <c r="H104" s="3"/>
      <c r="I104" s="99">
        <f t="shared" si="25"/>
        <v>3.6561160940216386E-11</v>
      </c>
      <c r="L104" s="99">
        <f t="shared" si="26"/>
        <v>1.0270889286985706E-13</v>
      </c>
      <c r="O104" s="82">
        <f t="shared" si="19"/>
        <v>3.6458924563760851E-11</v>
      </c>
      <c r="R104" s="99">
        <f t="shared" si="27"/>
        <v>1.0373598179855563E-8</v>
      </c>
      <c r="U104" s="99">
        <f t="shared" si="28"/>
        <v>1.5612355064657954E-8</v>
      </c>
      <c r="X104" s="99">
        <f t="shared" si="20"/>
        <v>1.9169176481369559E-8</v>
      </c>
      <c r="Z104" s="3"/>
      <c r="AA104" s="99">
        <f t="shared" si="29"/>
        <v>1.3068464384599408E-9</v>
      </c>
      <c r="AD104" s="99">
        <f t="shared" si="30"/>
        <v>1.3068464384599412E-10</v>
      </c>
      <c r="AF104" s="2">
        <f t="shared" si="31"/>
        <v>0.96398567079829145</v>
      </c>
      <c r="AH104" s="11"/>
      <c r="AI104" s="23">
        <f t="shared" si="32"/>
        <v>2.6842915059807064E-8</v>
      </c>
      <c r="AN104" s="2">
        <f t="shared" si="21"/>
        <v>1.0264691494486315</v>
      </c>
      <c r="AO104" s="2" t="str">
        <f t="shared" si="22"/>
        <v>0.999380558924923+0.234259286289158i</v>
      </c>
      <c r="AP104" s="3">
        <f t="shared" si="23"/>
        <v>0.22944665468989101</v>
      </c>
      <c r="AQ104" s="23">
        <f t="shared" si="33"/>
        <v>1.653259718632105E-16</v>
      </c>
    </row>
    <row r="105" spans="1:43" x14ac:dyDescent="0.3">
      <c r="A105" s="2" t="str">
        <f t="shared" si="17"/>
        <v>157.24772949843i</v>
      </c>
      <c r="B105" s="2">
        <f t="shared" si="24"/>
        <v>25.026753439652381</v>
      </c>
      <c r="E105" s="3" t="str">
        <f t="shared" si="18"/>
        <v>3.63970131754261E-11-3.52888624268204E-12i</v>
      </c>
      <c r="F105" s="3"/>
      <c r="G105" s="3"/>
      <c r="H105" s="3"/>
      <c r="I105" s="99">
        <f t="shared" si="25"/>
        <v>3.65676852727368E-11</v>
      </c>
      <c r="L105" s="99">
        <f t="shared" si="26"/>
        <v>1.0275866830384444E-13</v>
      </c>
      <c r="O105" s="82">
        <f t="shared" si="19"/>
        <v>3.6465407557595707E-11</v>
      </c>
      <c r="R105" s="99">
        <f t="shared" si="27"/>
        <v>1.0378625498688288E-8</v>
      </c>
      <c r="U105" s="99">
        <f t="shared" si="28"/>
        <v>1.5612534635375186E-8</v>
      </c>
      <c r="X105" s="99">
        <f t="shared" si="20"/>
        <v>1.9178323955897342E-8</v>
      </c>
      <c r="Z105" s="3"/>
      <c r="AA105" s="99">
        <f t="shared" si="29"/>
        <v>1.3074797706555439E-9</v>
      </c>
      <c r="AD105" s="99">
        <f t="shared" si="30"/>
        <v>1.307479770655544E-10</v>
      </c>
      <c r="AF105" s="2">
        <f t="shared" si="31"/>
        <v>0.96351872425340512</v>
      </c>
      <c r="AH105" s="11"/>
      <c r="AI105" s="23">
        <f t="shared" si="32"/>
        <v>2.685152658707606E-8</v>
      </c>
      <c r="AN105" s="2">
        <f t="shared" si="21"/>
        <v>1.0269547915635624</v>
      </c>
      <c r="AO105" s="2" t="str">
        <f t="shared" si="22"/>
        <v>0.99936904265552+0.236426860777597i</v>
      </c>
      <c r="AP105" s="3">
        <f t="shared" si="23"/>
        <v>0.23156969844632869</v>
      </c>
      <c r="AQ105" s="23">
        <f t="shared" si="33"/>
        <v>1.6696279002512472E-16</v>
      </c>
    </row>
    <row r="106" spans="1:43" x14ac:dyDescent="0.3">
      <c r="A106" s="2" t="str">
        <f t="shared" si="17"/>
        <v>158.702724825296i</v>
      </c>
      <c r="B106" s="2">
        <f t="shared" si="24"/>
        <v>25.25832313809871</v>
      </c>
      <c r="E106" s="3" t="str">
        <f t="shared" si="18"/>
        <v>3.64006670391316E-11-3.5599234103929E-12i</v>
      </c>
      <c r="F106" s="3"/>
      <c r="G106" s="3"/>
      <c r="H106" s="3"/>
      <c r="I106" s="99">
        <f t="shared" si="25"/>
        <v>3.6574330008649306E-11</v>
      </c>
      <c r="L106" s="99">
        <f t="shared" si="26"/>
        <v>1.0280934670892222E-13</v>
      </c>
      <c r="O106" s="82">
        <f t="shared" si="19"/>
        <v>3.6472010196138529E-11</v>
      </c>
      <c r="R106" s="99">
        <f t="shared" si="27"/>
        <v>1.0383744017601144E-8</v>
      </c>
      <c r="U106" s="99">
        <f t="shared" si="28"/>
        <v>1.5612717548789971E-8</v>
      </c>
      <c r="X106" s="99">
        <f t="shared" si="20"/>
        <v>1.9187637441086048E-8</v>
      </c>
      <c r="Z106" s="3"/>
      <c r="AA106" s="99">
        <f t="shared" si="29"/>
        <v>1.3081245920661557E-9</v>
      </c>
      <c r="AD106" s="99">
        <f t="shared" si="30"/>
        <v>1.3081245920661559E-10</v>
      </c>
      <c r="AF106" s="2">
        <f t="shared" si="31"/>
        <v>0.9630437714035831</v>
      </c>
      <c r="AH106" s="11"/>
      <c r="AI106" s="23">
        <f t="shared" si="32"/>
        <v>2.6860295780193748E-8</v>
      </c>
      <c r="AN106" s="2">
        <f t="shared" si="21"/>
        <v>1.0274492265837942</v>
      </c>
      <c r="AO106" s="2" t="str">
        <f t="shared" si="22"/>
        <v>0.999357312282683+0.23861449158584i</v>
      </c>
      <c r="AP106" s="3">
        <f t="shared" si="23"/>
        <v>0.23371238648493176</v>
      </c>
      <c r="AQ106" s="23">
        <f t="shared" si="33"/>
        <v>1.6861775841793985E-16</v>
      </c>
    </row>
    <row r="107" spans="1:43" x14ac:dyDescent="0.3">
      <c r="A107" s="2" t="str">
        <f t="shared" si="17"/>
        <v>160.171183058164i</v>
      </c>
      <c r="B107" s="2">
        <f t="shared" si="24"/>
        <v>25.492035524583642</v>
      </c>
      <c r="E107" s="3" t="str">
        <f t="shared" si="18"/>
        <v>3.64043943829783E-11-3.59120497738571E-12i</v>
      </c>
      <c r="F107" s="3"/>
      <c r="G107" s="3"/>
      <c r="H107" s="3"/>
      <c r="I107" s="99">
        <f t="shared" si="25"/>
        <v>3.6581097353428618E-11</v>
      </c>
      <c r="L107" s="99">
        <f t="shared" si="26"/>
        <v>1.0286094406558361E-13</v>
      </c>
      <c r="O107" s="82">
        <f t="shared" si="19"/>
        <v>3.6478734671121706E-11</v>
      </c>
      <c r="R107" s="99">
        <f t="shared" si="27"/>
        <v>1.0388955350623945E-8</v>
      </c>
      <c r="U107" s="99">
        <f t="shared" si="28"/>
        <v>1.5612903867206633E-8</v>
      </c>
      <c r="X107" s="99">
        <f t="shared" si="20"/>
        <v>1.919711987732467E-8</v>
      </c>
      <c r="Z107" s="3"/>
      <c r="AA107" s="99">
        <f t="shared" si="29"/>
        <v>1.3087811060242247E-9</v>
      </c>
      <c r="AD107" s="99">
        <f t="shared" si="30"/>
        <v>1.3087811060242251E-10</v>
      </c>
      <c r="AF107" s="2">
        <f t="shared" si="31"/>
        <v>0.96256068704727038</v>
      </c>
      <c r="AH107" s="11"/>
      <c r="AI107" s="23">
        <f t="shared" si="32"/>
        <v>2.6869225481523202E-8</v>
      </c>
      <c r="AN107" s="2">
        <f t="shared" si="21"/>
        <v>1.027952609483495</v>
      </c>
      <c r="AO107" s="2" t="str">
        <f t="shared" si="22"/>
        <v>0.999345363825933+0.24082236429273i</v>
      </c>
      <c r="AP107" s="3">
        <f t="shared" si="23"/>
        <v>0.23587490057177263</v>
      </c>
      <c r="AQ107" s="23">
        <f t="shared" si="33"/>
        <v>1.7029112941007618E-16</v>
      </c>
    </row>
    <row r="108" spans="1:43" x14ac:dyDescent="0.3">
      <c r="A108" s="2" t="str">
        <f t="shared" si="17"/>
        <v>161.653228767769i</v>
      </c>
      <c r="B108" s="2">
        <f t="shared" si="24"/>
        <v>25.727910425155414</v>
      </c>
      <c r="E108" s="3" t="str">
        <f t="shared" si="18"/>
        <v>3.6408196762477E-11-3.62273211638741E-12i</v>
      </c>
      <c r="F108" s="3"/>
      <c r="G108" s="3"/>
      <c r="H108" s="3"/>
      <c r="I108" s="99">
        <f t="shared" si="25"/>
        <v>3.6587989552342799E-11</v>
      </c>
      <c r="L108" s="99">
        <f t="shared" si="26"/>
        <v>1.0291347662300891E-13</v>
      </c>
      <c r="O108" s="82">
        <f t="shared" si="19"/>
        <v>3.6485583213828642E-11</v>
      </c>
      <c r="R108" s="99">
        <f t="shared" si="27"/>
        <v>1.0394261138923901E-8</v>
      </c>
      <c r="U108" s="99">
        <f t="shared" si="28"/>
        <v>1.5613093654093687E-8</v>
      </c>
      <c r="X108" s="99">
        <f t="shared" si="20"/>
        <v>1.9206774254523612E-8</v>
      </c>
      <c r="Z108" s="3"/>
      <c r="AA108" s="99">
        <f t="shared" si="29"/>
        <v>1.3094495192809176E-9</v>
      </c>
      <c r="AD108" s="99">
        <f t="shared" si="30"/>
        <v>1.3094495192809177E-10</v>
      </c>
      <c r="AF108" s="2">
        <f t="shared" si="31"/>
        <v>0.96206934445321068</v>
      </c>
      <c r="AH108" s="11"/>
      <c r="AI108" s="23">
        <f t="shared" si="32"/>
        <v>2.6878318583073774E-8</v>
      </c>
      <c r="AN108" s="2">
        <f t="shared" si="21"/>
        <v>1.0284650978182523</v>
      </c>
      <c r="AO108" s="2" t="str">
        <f t="shared" si="22"/>
        <v>0.999333193230786+0.243050666194248i</v>
      </c>
      <c r="AP108" s="3">
        <f t="shared" si="23"/>
        <v>0.23805742415504483</v>
      </c>
      <c r="AQ108" s="23">
        <f t="shared" si="33"/>
        <v>1.7198316008189676E-16</v>
      </c>
    </row>
    <row r="109" spans="1:43" x14ac:dyDescent="0.3">
      <c r="A109" s="2" t="str">
        <f t="shared" si="17"/>
        <v>163.148987677485i</v>
      </c>
      <c r="B109" s="2">
        <f t="shared" si="24"/>
        <v>25.965967849310459</v>
      </c>
      <c r="E109" s="3" t="str">
        <f t="shared" si="18"/>
        <v>3.64120757681717E-11-3.65450598525964E-12i</v>
      </c>
      <c r="F109" s="3"/>
      <c r="G109" s="3"/>
      <c r="H109" s="3"/>
      <c r="I109" s="99">
        <f t="shared" si="25"/>
        <v>3.6595008891150382E-11</v>
      </c>
      <c r="L109" s="99">
        <f t="shared" si="26"/>
        <v>1.0296696090309389E-13</v>
      </c>
      <c r="O109" s="82">
        <f t="shared" si="19"/>
        <v>3.6492558095786718E-11</v>
      </c>
      <c r="R109" s="99">
        <f t="shared" si="27"/>
        <v>1.0399663051212483E-8</v>
      </c>
      <c r="U109" s="99">
        <f t="shared" si="28"/>
        <v>1.5613286974105813E-8</v>
      </c>
      <c r="X109" s="99">
        <f t="shared" si="20"/>
        <v>1.9216603612859712E-8</v>
      </c>
      <c r="Z109" s="3"/>
      <c r="AA109" s="99">
        <f t="shared" si="29"/>
        <v>1.3101300420573749E-9</v>
      </c>
      <c r="AD109" s="99">
        <f t="shared" si="30"/>
        <v>1.310130042057375E-10</v>
      </c>
      <c r="AF109" s="2">
        <f t="shared" si="31"/>
        <v>0.96156961535730845</v>
      </c>
      <c r="AH109" s="11"/>
      <c r="AI109" s="23">
        <f t="shared" si="32"/>
        <v>2.6887578027311347E-8</v>
      </c>
      <c r="AN109" s="2">
        <f t="shared" si="21"/>
        <v>1.0289868517628455</v>
      </c>
      <c r="AO109" s="2" t="str">
        <f t="shared" si="22"/>
        <v>0.999320796367383+0.245299586319406i</v>
      </c>
      <c r="AP109" s="3">
        <f t="shared" si="23"/>
        <v>0.24026014238049598</v>
      </c>
      <c r="AQ109" s="23">
        <f t="shared" si="33"/>
        <v>1.7369411233632634E-16</v>
      </c>
    </row>
    <row r="110" spans="1:43" x14ac:dyDescent="0.3">
      <c r="A110" s="2" t="str">
        <f t="shared" si="17"/>
        <v>164.658586673991i</v>
      </c>
      <c r="B110" s="2">
        <f t="shared" si="24"/>
        <v>26.206227991690955</v>
      </c>
      <c r="E110" s="3" t="str">
        <f t="shared" si="18"/>
        <v>3.64160330264685E-11-3.68652772634141E-12i</v>
      </c>
      <c r="F110" s="3"/>
      <c r="G110" s="3"/>
      <c r="H110" s="3"/>
      <c r="I110" s="99">
        <f t="shared" si="25"/>
        <v>3.6602157696807008E-11</v>
      </c>
      <c r="L110" s="99">
        <f t="shared" si="26"/>
        <v>1.0302141370452275E-13</v>
      </c>
      <c r="O110" s="82">
        <f t="shared" si="19"/>
        <v>3.6499661629470172E-11</v>
      </c>
      <c r="R110" s="99">
        <f t="shared" si="27"/>
        <v>1.0405162784156798E-8</v>
      </c>
      <c r="U110" s="99">
        <f t="shared" si="28"/>
        <v>1.5613483893106068E-8</v>
      </c>
      <c r="X110" s="99">
        <f t="shared" si="20"/>
        <v>1.9226611043529892E-8</v>
      </c>
      <c r="Z110" s="3"/>
      <c r="AA110" s="99">
        <f t="shared" si="29"/>
        <v>1.3108228880965357E-9</v>
      </c>
      <c r="AD110" s="99">
        <f t="shared" si="30"/>
        <v>1.3108228880965359E-10</v>
      </c>
      <c r="AF110" s="2">
        <f t="shared" si="31"/>
        <v>0.96106136996014024</v>
      </c>
      <c r="AH110" s="11"/>
      <c r="AI110" s="23">
        <f t="shared" si="32"/>
        <v>2.6897006807980097E-8</v>
      </c>
      <c r="AN110" s="2">
        <f t="shared" si="21"/>
        <v>1.0295180341493746</v>
      </c>
      <c r="AO110" s="2" t="str">
        <f t="shared" si="22"/>
        <v>0.999308169029081+0.247569315446277i</v>
      </c>
      <c r="AP110" s="3">
        <f t="shared" si="23"/>
        <v>0.24248324210684657</v>
      </c>
      <c r="AQ110" s="23">
        <f t="shared" si="33"/>
        <v>1.7542425301228913E-16</v>
      </c>
    </row>
    <row r="111" spans="1:43" x14ac:dyDescent="0.3">
      <c r="A111" s="2" t="str">
        <f t="shared" si="17"/>
        <v>166.182153818034i</v>
      </c>
      <c r="B111" s="2">
        <f t="shared" si="24"/>
        <v>26.448711233797802</v>
      </c>
      <c r="E111" s="3" t="str">
        <f t="shared" si="18"/>
        <v>3.64200702004851E-11-3.7187984657793E-12i</v>
      </c>
      <c r="F111" s="3"/>
      <c r="G111" s="3"/>
      <c r="H111" s="3"/>
      <c r="I111" s="99">
        <f t="shared" si="25"/>
        <v>3.6609438338184666E-11</v>
      </c>
      <c r="L111" s="99">
        <f t="shared" si="26"/>
        <v>1.0307685210688472E-13</v>
      </c>
      <c r="O111" s="82">
        <f t="shared" si="19"/>
        <v>3.6506896169014819E-11</v>
      </c>
      <c r="R111" s="99">
        <f t="shared" si="27"/>
        <v>1.0410762062795357E-8</v>
      </c>
      <c r="U111" s="99">
        <f t="shared" si="28"/>
        <v>1.5613684478188955E-8</v>
      </c>
      <c r="X111" s="99">
        <f t="shared" si="20"/>
        <v>1.923679968951302E-8</v>
      </c>
      <c r="Z111" s="3"/>
      <c r="AA111" s="99">
        <f t="shared" si="29"/>
        <v>1.3115282747155156E-9</v>
      </c>
      <c r="AD111" s="99">
        <f t="shared" si="30"/>
        <v>1.3115282747155159E-10</v>
      </c>
      <c r="AF111" s="2">
        <f t="shared" si="31"/>
        <v>0.96054447692515366</v>
      </c>
      <c r="AH111" s="11"/>
      <c r="AI111" s="23">
        <f t="shared" si="32"/>
        <v>2.6906607970935803E-8</v>
      </c>
      <c r="AN111" s="2">
        <f t="shared" si="21"/>
        <v>1.0300588105057733</v>
      </c>
      <c r="AO111" s="2" t="str">
        <f t="shared" si="22"/>
        <v>0.999295306931033+0.249860046118184i</v>
      </c>
      <c r="AP111" s="3">
        <f t="shared" si="23"/>
        <v>0.24472691192140061</v>
      </c>
      <c r="AQ111" s="23">
        <f t="shared" si="33"/>
        <v>1.7717385400119358E-16</v>
      </c>
    </row>
    <row r="112" spans="1:43" x14ac:dyDescent="0.3">
      <c r="A112" s="2" t="str">
        <f t="shared" si="17"/>
        <v>167.71981835529i</v>
      </c>
      <c r="B112" s="2">
        <f t="shared" si="24"/>
        <v>26.693438145719202</v>
      </c>
      <c r="E112" s="3" t="str">
        <f t="shared" si="18"/>
        <v>3.64241889909203E-11-3.75131931284484E-12i</v>
      </c>
      <c r="F112" s="3"/>
      <c r="G112" s="3"/>
      <c r="H112" s="3"/>
      <c r="I112" s="99">
        <f t="shared" si="25"/>
        <v>3.6616853226802569E-11</v>
      </c>
      <c r="L112" s="99">
        <f t="shared" si="26"/>
        <v>1.0313329347483437E-13</v>
      </c>
      <c r="O112" s="82">
        <f t="shared" si="19"/>
        <v>3.6514264110945203E-11</v>
      </c>
      <c r="R112" s="99">
        <f t="shared" si="27"/>
        <v>1.0416462640958271E-8</v>
      </c>
      <c r="U112" s="99">
        <f t="shared" si="28"/>
        <v>1.5613888797702901E-8</v>
      </c>
      <c r="X112" s="99">
        <f t="shared" si="20"/>
        <v>1.924717274634024E-8</v>
      </c>
      <c r="Z112" s="3"/>
      <c r="AA112" s="99">
        <f t="shared" si="29"/>
        <v>1.3122464228585423E-9</v>
      </c>
      <c r="AD112" s="99">
        <f t="shared" si="30"/>
        <v>1.3122464228585422E-10</v>
      </c>
      <c r="AF112" s="2">
        <f t="shared" si="31"/>
        <v>0.9600188033775775</v>
      </c>
      <c r="AH112" s="11"/>
      <c r="AI112" s="23">
        <f t="shared" si="32"/>
        <v>2.6916384614990224E-8</v>
      </c>
      <c r="AN112" s="2">
        <f t="shared" si="21"/>
        <v>1.0306093490946771</v>
      </c>
      <c r="AO112" s="2" t="str">
        <f t="shared" si="22"/>
        <v>0.999282205708729+0.252171972660031i</v>
      </c>
      <c r="AP112" s="3">
        <f t="shared" si="23"/>
        <v>0.24699134215741125</v>
      </c>
      <c r="AQ112" s="23">
        <f t="shared" si="33"/>
        <v>1.7894319236767302E-16</v>
      </c>
    </row>
    <row r="113" spans="1:43" x14ac:dyDescent="0.3">
      <c r="A113" s="2" t="str">
        <f t="shared" si="17"/>
        <v>169.271710727334i</v>
      </c>
      <c r="B113" s="2">
        <f t="shared" si="24"/>
        <v>26.940429487876614</v>
      </c>
      <c r="E113" s="3" t="str">
        <f t="shared" si="18"/>
        <v>3.64283911369437E-11-3.78409135923926E-12i</v>
      </c>
      <c r="F113" s="3"/>
      <c r="G113" s="3"/>
      <c r="H113" s="3"/>
      <c r="I113" s="99">
        <f t="shared" si="25"/>
        <v>3.6624404817569764E-11</v>
      </c>
      <c r="L113" s="99">
        <f t="shared" si="26"/>
        <v>1.0319075546229498E-13</v>
      </c>
      <c r="O113" s="82">
        <f t="shared" si="19"/>
        <v>3.6521767894912286E-11</v>
      </c>
      <c r="R113" s="99">
        <f t="shared" si="27"/>
        <v>1.0422266301691792E-8</v>
      </c>
      <c r="U113" s="99">
        <f t="shared" si="28"/>
        <v>1.561409692127442E-8</v>
      </c>
      <c r="X113" s="99">
        <f t="shared" si="20"/>
        <v>1.9257733462872421E-8</v>
      </c>
      <c r="Z113" s="3"/>
      <c r="AA113" s="99">
        <f t="shared" si="29"/>
        <v>1.3129775571504373E-9</v>
      </c>
      <c r="AD113" s="99">
        <f t="shared" si="30"/>
        <v>1.3129775571504375E-10</v>
      </c>
      <c r="AF113" s="2">
        <f t="shared" si="31"/>
        <v>0.95948421490408009</v>
      </c>
      <c r="AH113" s="11"/>
      <c r="AI113" s="23">
        <f t="shared" si="32"/>
        <v>2.6926339892766918E-8</v>
      </c>
      <c r="AN113" s="2">
        <f t="shared" si="21"/>
        <v>1.0311698209526583</v>
      </c>
      <c r="AO113" s="2" t="str">
        <f t="shared" si="22"/>
        <v>0.999268860916517+0.254505291194788i</v>
      </c>
      <c r="AP113" s="3">
        <f t="shared" si="23"/>
        <v>0.24927672490818864</v>
      </c>
      <c r="AQ113" s="23">
        <f t="shared" si="33"/>
        <v>1.8073255047104244E-16</v>
      </c>
    </row>
    <row r="114" spans="1:43" x14ac:dyDescent="0.3">
      <c r="A114" s="2" t="str">
        <f t="shared" si="17"/>
        <v>170.837962582699i</v>
      </c>
      <c r="B114" s="2">
        <f t="shared" si="24"/>
        <v>27.189706212784802</v>
      </c>
      <c r="E114" s="3" t="str">
        <f t="shared" si="18"/>
        <v>3.64326784171059E-11-3.81711567838548E-12i</v>
      </c>
      <c r="F114" s="3"/>
      <c r="G114" s="3"/>
      <c r="H114" s="3"/>
      <c r="I114" s="99">
        <f t="shared" si="25"/>
        <v>3.6632095609539326E-11</v>
      </c>
      <c r="L114" s="99">
        <f t="shared" si="26"/>
        <v>1.0324925601670569E-13</v>
      </c>
      <c r="O114" s="82">
        <f t="shared" si="19"/>
        <v>3.6529410004444025E-11</v>
      </c>
      <c r="R114" s="99">
        <f t="shared" si="27"/>
        <v>1.0428174857687273E-8</v>
      </c>
      <c r="U114" s="99">
        <f t="shared" si="28"/>
        <v>1.5614308919831901E-8</v>
      </c>
      <c r="X114" s="99">
        <f t="shared" si="20"/>
        <v>1.9268485142087203E-8</v>
      </c>
      <c r="Z114" s="3"/>
      <c r="AA114" s="99">
        <f t="shared" si="29"/>
        <v>1.313721905950657E-9</v>
      </c>
      <c r="AD114" s="99">
        <f t="shared" si="30"/>
        <v>1.3137219059506571E-10</v>
      </c>
      <c r="AF114" s="2">
        <f t="shared" si="31"/>
        <v>0.95894057555319578</v>
      </c>
      <c r="AH114" s="11"/>
      <c r="AI114" s="23">
        <f t="shared" si="32"/>
        <v>2.6936477011569259E-8</v>
      </c>
      <c r="AN114" s="2">
        <f t="shared" si="21"/>
        <v>1.031740399929818</v>
      </c>
      <c r="AO114" s="2" t="str">
        <f t="shared" si="22"/>
        <v>0.999255268026094+0.256860199660126i</v>
      </c>
      <c r="AP114" s="3">
        <f t="shared" si="23"/>
        <v>0.25158325404548521</v>
      </c>
      <c r="AQ114" s="23">
        <f t="shared" si="33"/>
        <v>1.8254221609302346E-16</v>
      </c>
    </row>
    <row r="115" spans="1:43" x14ac:dyDescent="0.3">
      <c r="A115" s="2" t="str">
        <f t="shared" si="17"/>
        <v>172.41870678805i</v>
      </c>
      <c r="B115" s="2">
        <f t="shared" si="24"/>
        <v>27.441289466830288</v>
      </c>
      <c r="E115" s="3" t="str">
        <f t="shared" si="18"/>
        <v>3.64370526502706E-11-3.85039332470771E-12i</v>
      </c>
      <c r="F115" s="3"/>
      <c r="G115" s="3"/>
      <c r="H115" s="3"/>
      <c r="I115" s="99">
        <f t="shared" si="25"/>
        <v>3.6639928146675523E-11</v>
      </c>
      <c r="L115" s="99">
        <f t="shared" si="26"/>
        <v>1.0330881338331178E-13</v>
      </c>
      <c r="O115" s="82">
        <f t="shared" si="19"/>
        <v>3.6537192967707566E-11</v>
      </c>
      <c r="R115" s="99">
        <f t="shared" si="27"/>
        <v>1.043419015171449E-8</v>
      </c>
      <c r="U115" s="99">
        <f t="shared" si="28"/>
        <v>1.5614524865629997E-8</v>
      </c>
      <c r="X115" s="99">
        <f t="shared" si="20"/>
        <v>1.9279431141872998E-8</v>
      </c>
      <c r="Z115" s="3"/>
      <c r="AA115" s="99">
        <f t="shared" si="29"/>
        <v>1.3144797014078803E-9</v>
      </c>
      <c r="AD115" s="99">
        <f t="shared" si="30"/>
        <v>1.3144797014078805E-10</v>
      </c>
      <c r="AF115" s="2">
        <f t="shared" si="31"/>
        <v>0.95838774783655389</v>
      </c>
      <c r="AH115" s="11"/>
      <c r="AI115" s="23">
        <f t="shared" si="32"/>
        <v>2.6946799234259348E-8</v>
      </c>
      <c r="AN115" s="2">
        <f t="shared" si="21"/>
        <v>1.0323212627297378</v>
      </c>
      <c r="AO115" s="2" t="str">
        <f t="shared" si="22"/>
        <v>0.999241422424971+0.259236897825215i</v>
      </c>
      <c r="AP115" s="3">
        <f t="shared" si="23"/>
        <v>0.2539111252338877</v>
      </c>
      <c r="AQ115" s="23">
        <f t="shared" si="33"/>
        <v>1.84372482565819E-16</v>
      </c>
    </row>
    <row r="116" spans="1:43" x14ac:dyDescent="0.3">
      <c r="A116" s="2" t="str">
        <f t="shared" si="17"/>
        <v>174.014077439449i</v>
      </c>
      <c r="B116" s="2">
        <f t="shared" si="24"/>
        <v>27.695200592064175</v>
      </c>
      <c r="E116" s="3" t="str">
        <f t="shared" si="18"/>
        <v>3.6441515696568E-11-3.88392533289814E-12i</v>
      </c>
      <c r="F116" s="3"/>
      <c r="G116" s="3"/>
      <c r="H116" s="3"/>
      <c r="I116" s="99">
        <f t="shared" si="25"/>
        <v>3.6647905018632918E-11</v>
      </c>
      <c r="L116" s="99">
        <f t="shared" si="26"/>
        <v>1.0336944610949811E-13</v>
      </c>
      <c r="O116" s="82">
        <f t="shared" si="19"/>
        <v>3.6545119358284208E-11</v>
      </c>
      <c r="R116" s="99">
        <f t="shared" si="27"/>
        <v>1.0440314057059309E-8</v>
      </c>
      <c r="U116" s="99">
        <f t="shared" si="28"/>
        <v>1.5614744832275015E-8</v>
      </c>
      <c r="X116" s="99">
        <f t="shared" si="20"/>
        <v>1.9290574875831605E-8</v>
      </c>
      <c r="Z116" s="3"/>
      <c r="AA116" s="99">
        <f t="shared" si="29"/>
        <v>1.3152511795151473E-9</v>
      </c>
      <c r="AD116" s="99">
        <f t="shared" si="30"/>
        <v>1.3152511795151475E-10</v>
      </c>
      <c r="AF116" s="2">
        <f t="shared" si="31"/>
        <v>0.95782559273094026</v>
      </c>
      <c r="AH116" s="11"/>
      <c r="AI116" s="23">
        <f t="shared" si="32"/>
        <v>2.6957309880149385E-8</v>
      </c>
      <c r="AN116" s="2">
        <f t="shared" si="21"/>
        <v>1.0329125889497723</v>
      </c>
      <c r="AO116" s="2" t="str">
        <f t="shared" si="22"/>
        <v>0.999227319414904+0.261635587307665i</v>
      </c>
      <c r="AP116" s="3">
        <f t="shared" si="23"/>
        <v>0.25626053594920251</v>
      </c>
      <c r="AQ116" s="23">
        <f t="shared" si="33"/>
        <v>1.8622364890643928E-16</v>
      </c>
    </row>
    <row r="117" spans="1:43" x14ac:dyDescent="0.3">
      <c r="A117" s="2" t="str">
        <f t="shared" si="17"/>
        <v>175.624209873735i</v>
      </c>
      <c r="B117" s="2">
        <f t="shared" si="24"/>
        <v>27.951461128013378</v>
      </c>
      <c r="E117" s="3" t="str">
        <f t="shared" si="18"/>
        <v>3.64460694583704E-11-3.91771271717113E-12i</v>
      </c>
      <c r="F117" s="3"/>
      <c r="G117" s="3"/>
      <c r="H117" s="3"/>
      <c r="I117" s="99">
        <f t="shared" si="25"/>
        <v>3.6656028861548055E-11</v>
      </c>
      <c r="L117" s="99">
        <f t="shared" si="26"/>
        <v>1.0343117304916444E-13</v>
      </c>
      <c r="O117" s="82">
        <f t="shared" si="19"/>
        <v>3.6553191795956457E-11</v>
      </c>
      <c r="R117" s="99">
        <f t="shared" si="27"/>
        <v>1.0446548477965608E-8</v>
      </c>
      <c r="U117" s="99">
        <f t="shared" si="28"/>
        <v>1.5614968894749706E-8</v>
      </c>
      <c r="X117" s="99">
        <f t="shared" si="20"/>
        <v>1.9301919814088809E-8</v>
      </c>
      <c r="Z117" s="3"/>
      <c r="AA117" s="99">
        <f t="shared" si="29"/>
        <v>1.316036580165529E-9</v>
      </c>
      <c r="AD117" s="99">
        <f t="shared" si="30"/>
        <v>1.3160365801655291E-10</v>
      </c>
      <c r="AF117" s="2">
        <f t="shared" si="31"/>
        <v>0.957253969681231</v>
      </c>
      <c r="AH117" s="11"/>
      <c r="AI117" s="23">
        <f t="shared" si="32"/>
        <v>2.6968012325904149E-8</v>
      </c>
      <c r="AN117" s="2">
        <f t="shared" si="21"/>
        <v>1.0335145611216989</v>
      </c>
      <c r="AO117" s="2" t="str">
        <f t="shared" si="22"/>
        <v>0.999212954210305+0.264056471590629i</v>
      </c>
      <c r="AP117" s="3">
        <f t="shared" si="23"/>
        <v>0.25863168549447835</v>
      </c>
      <c r="AQ117" s="23">
        <f t="shared" si="33"/>
        <v>1.8809601995274759E-16</v>
      </c>
    </row>
    <row r="118" spans="1:43" x14ac:dyDescent="0.3">
      <c r="A118" s="2" t="str">
        <f t="shared" si="17"/>
        <v>177.249240680005i</v>
      </c>
      <c r="B118" s="2">
        <f t="shared" si="24"/>
        <v>28.210092813507856</v>
      </c>
      <c r="E118" s="3" t="str">
        <f t="shared" si="18"/>
        <v>3.64507158812902E-11-3.95175647050518E-12i</v>
      </c>
      <c r="F118" s="3"/>
      <c r="G118" s="3"/>
      <c r="H118" s="3"/>
      <c r="I118" s="99">
        <f t="shared" si="25"/>
        <v>3.6664302358843824E-11</v>
      </c>
      <c r="L118" s="99">
        <f t="shared" si="26"/>
        <v>1.0349401336714465E-13</v>
      </c>
      <c r="O118" s="82">
        <f t="shared" si="19"/>
        <v>3.6561412947508019E-11</v>
      </c>
      <c r="R118" s="99">
        <f t="shared" si="27"/>
        <v>1.045289535008161E-8</v>
      </c>
      <c r="U118" s="99">
        <f t="shared" si="28"/>
        <v>1.5615197129439503E-8</v>
      </c>
      <c r="X118" s="99">
        <f t="shared" si="20"/>
        <v>1.9313469484112568E-8</v>
      </c>
      <c r="Z118" s="3"/>
      <c r="AA118" s="99">
        <f t="shared" si="29"/>
        <v>1.3168361472083574E-9</v>
      </c>
      <c r="AD118" s="99">
        <f t="shared" si="30"/>
        <v>1.3168361472083575E-10</v>
      </c>
      <c r="AF118" s="2">
        <f t="shared" si="31"/>
        <v>0.95667273660421048</v>
      </c>
      <c r="AH118" s="11"/>
      <c r="AI118" s="23">
        <f t="shared" si="32"/>
        <v>2.6978910006455719E-8</v>
      </c>
      <c r="AN118" s="2">
        <f t="shared" si="21"/>
        <v>1.034127364752697</v>
      </c>
      <c r="AO118" s="2" t="str">
        <f t="shared" si="22"/>
        <v>0.999198321936612+0.266499756040069i</v>
      </c>
      <c r="AP118" s="3">
        <f t="shared" si="23"/>
        <v>0.26102477501610011</v>
      </c>
      <c r="AQ118" s="23">
        <f t="shared" si="33"/>
        <v>1.8998990650310033E-16</v>
      </c>
    </row>
    <row r="119" spans="1:43" x14ac:dyDescent="0.3">
      <c r="A119" s="2" t="str">
        <f t="shared" si="17"/>
        <v>178.889307711196i</v>
      </c>
      <c r="B119" s="2">
        <f t="shared" si="24"/>
        <v>28.471117588523956</v>
      </c>
      <c r="E119" s="3" t="str">
        <f t="shared" si="18"/>
        <v>3.64554569552005E-11-3.98605756387205E-12i</v>
      </c>
      <c r="F119" s="3"/>
      <c r="G119" s="3"/>
      <c r="H119" s="3"/>
      <c r="I119" s="99">
        <f t="shared" si="25"/>
        <v>3.6672728242046275E-11</v>
      </c>
      <c r="L119" s="99">
        <f t="shared" si="26"/>
        <v>1.035579865436665E-13</v>
      </c>
      <c r="O119" s="82">
        <f t="shared" si="19"/>
        <v>3.6569785527535335E-11</v>
      </c>
      <c r="R119" s="99">
        <f t="shared" si="27"/>
        <v>1.0459356640910317E-8</v>
      </c>
      <c r="U119" s="99">
        <f t="shared" si="28"/>
        <v>1.5615429614159286E-8</v>
      </c>
      <c r="X119" s="99">
        <f t="shared" si="20"/>
        <v>1.9325227471540104E-8</v>
      </c>
      <c r="Z119" s="3"/>
      <c r="AA119" s="99">
        <f t="shared" si="29"/>
        <v>1.31765012850597E-9</v>
      </c>
      <c r="AD119" s="99">
        <f t="shared" si="30"/>
        <v>1.31765012850597E-10</v>
      </c>
      <c r="AF119" s="2">
        <f t="shared" si="31"/>
        <v>0.95608174989333405</v>
      </c>
      <c r="AH119" s="11"/>
      <c r="AI119" s="23">
        <f t="shared" si="32"/>
        <v>2.6990006415930765E-8</v>
      </c>
      <c r="AN119" s="2">
        <f t="shared" si="21"/>
        <v>1.0347511883666745</v>
      </c>
      <c r="AO119" s="2" t="str">
        <f t="shared" si="22"/>
        <v>0.999183417628641+0.268965647922172i</v>
      </c>
      <c r="AP119" s="3">
        <f t="shared" si="23"/>
        <v>0.26344000752239083</v>
      </c>
      <c r="AQ119" s="23">
        <f t="shared" si="33"/>
        <v>1.9190562546146201E-16</v>
      </c>
    </row>
    <row r="120" spans="1:43" x14ac:dyDescent="0.3">
      <c r="A120" s="2" t="str">
        <f t="shared" si="17"/>
        <v>180.544550095784i</v>
      </c>
      <c r="B120" s="2">
        <f t="shared" si="24"/>
        <v>28.734557596046347</v>
      </c>
      <c r="E120" s="3" t="str">
        <f t="shared" si="18"/>
        <v>3.64602947152803E-11-4.02061694545392E-12i</v>
      </c>
      <c r="F120" s="3"/>
      <c r="G120" s="3"/>
      <c r="H120" s="3"/>
      <c r="I120" s="99">
        <f t="shared" si="25"/>
        <v>3.6681309291615645E-11</v>
      </c>
      <c r="L120" s="99">
        <f t="shared" si="26"/>
        <v>1.0362311237885512E-13</v>
      </c>
      <c r="O120" s="82">
        <f t="shared" si="19"/>
        <v>3.6578312299274947E-11</v>
      </c>
      <c r="R120" s="99">
        <f t="shared" si="27"/>
        <v>1.0465934350264368E-8</v>
      </c>
      <c r="U120" s="99">
        <f t="shared" si="28"/>
        <v>1.5615666428179292E-8</v>
      </c>
      <c r="X120" s="99">
        <f t="shared" si="20"/>
        <v>1.9337197421011565E-8</v>
      </c>
      <c r="Z120" s="3"/>
      <c r="AA120" s="99">
        <f t="shared" si="29"/>
        <v>1.3184787759910112E-9</v>
      </c>
      <c r="AD120" s="99">
        <f t="shared" si="30"/>
        <v>1.3184787759910112E-10</v>
      </c>
      <c r="AF120" s="2">
        <f t="shared" si="31"/>
        <v>0.95548086442443647</v>
      </c>
      <c r="AH120" s="11"/>
      <c r="AI120" s="23">
        <f t="shared" si="32"/>
        <v>2.7001305108588207E-8</v>
      </c>
      <c r="AN120" s="2">
        <f t="shared" si="21"/>
        <v>1.0353862235459141</v>
      </c>
      <c r="AO120" s="2" t="str">
        <f t="shared" si="22"/>
        <v>0.999168236228897+0.271454356420936i</v>
      </c>
      <c r="AP120" s="3">
        <f t="shared" si="23"/>
        <v>0.26587758790022065</v>
      </c>
      <c r="AQ120" s="23">
        <f t="shared" si="33"/>
        <v>1.9384349998479492E-16</v>
      </c>
    </row>
    <row r="121" spans="1:43" x14ac:dyDescent="0.3">
      <c r="A121" s="2" t="str">
        <f t="shared" si="17"/>
        <v>182.215108249587i</v>
      </c>
      <c r="B121" s="2">
        <f t="shared" si="24"/>
        <v>29.000435183946568</v>
      </c>
      <c r="E121" s="3" t="str">
        <f t="shared" si="18"/>
        <v>3.64652312430823E-11-4.05543553984823E-12i</v>
      </c>
      <c r="F121" s="3"/>
      <c r="G121" s="3"/>
      <c r="H121" s="3"/>
      <c r="I121" s="99">
        <f t="shared" si="25"/>
        <v>3.6690048337789491E-11</v>
      </c>
      <c r="L121" s="99">
        <f t="shared" si="26"/>
        <v>1.0368941099727631E-13</v>
      </c>
      <c r="O121" s="82">
        <f t="shared" si="19"/>
        <v>3.658699607544095E-11</v>
      </c>
      <c r="R121" s="99">
        <f t="shared" si="27"/>
        <v>1.0472630510724906E-8</v>
      </c>
      <c r="U121" s="99">
        <f t="shared" si="28"/>
        <v>1.5615907652253826E-8</v>
      </c>
      <c r="X121" s="99">
        <f t="shared" si="20"/>
        <v>1.934938303701258E-8</v>
      </c>
      <c r="Z121" s="3"/>
      <c r="AA121" s="99">
        <f t="shared" si="29"/>
        <v>1.3193223457242408E-9</v>
      </c>
      <c r="AD121" s="99">
        <f t="shared" si="30"/>
        <v>1.3193223457242409E-10</v>
      </c>
      <c r="AF121" s="2">
        <f t="shared" si="31"/>
        <v>0.95486993356245209</v>
      </c>
      <c r="AH121" s="11"/>
      <c r="AI121" s="23">
        <f t="shared" si="32"/>
        <v>2.7012809699771009E-8</v>
      </c>
      <c r="AN121" s="2">
        <f t="shared" si="21"/>
        <v>1.0360326649730505</v>
      </c>
      <c r="AO121" s="2" t="str">
        <f t="shared" si="22"/>
        <v>0.999152772585859+0.273966092655919i</v>
      </c>
      <c r="AP121" s="3">
        <f t="shared" si="23"/>
        <v>0.26833772293130309</v>
      </c>
      <c r="AQ121" s="23">
        <f t="shared" si="33"/>
        <v>1.9580385963410101E-16</v>
      </c>
    </row>
    <row r="122" spans="1:43" x14ac:dyDescent="0.3">
      <c r="A122" s="2" t="str">
        <f t="shared" si="17"/>
        <v>183.901123887671i</v>
      </c>
      <c r="B122" s="2">
        <f t="shared" si="24"/>
        <v>29.268772906877871</v>
      </c>
      <c r="E122" s="3" t="str">
        <f t="shared" si="18"/>
        <v>3.64702686676247E-11-4.09051424726035E-12i</v>
      </c>
      <c r="F122" s="3"/>
      <c r="G122" s="3"/>
      <c r="H122" s="3"/>
      <c r="I122" s="99">
        <f t="shared" si="25"/>
        <v>3.6698948261438885E-11</v>
      </c>
      <c r="L122" s="99">
        <f t="shared" si="26"/>
        <v>1.03756902852522E-13</v>
      </c>
      <c r="O122" s="82">
        <f t="shared" si="19"/>
        <v>3.6595839719076744E-11</v>
      </c>
      <c r="R122" s="99">
        <f t="shared" si="27"/>
        <v>1.0479447188104722E-8</v>
      </c>
      <c r="U122" s="99">
        <f t="shared" si="28"/>
        <v>1.561615336864803E-8</v>
      </c>
      <c r="X122" s="99">
        <f t="shared" si="20"/>
        <v>1.9361788084724398E-8</v>
      </c>
      <c r="Z122" s="3"/>
      <c r="AA122" s="99">
        <f t="shared" si="29"/>
        <v>1.3201810979528783E-9</v>
      </c>
      <c r="AD122" s="99">
        <f t="shared" si="30"/>
        <v>1.3201810979528785E-10</v>
      </c>
      <c r="AF122" s="2">
        <f t="shared" si="31"/>
        <v>0.95424880916915689</v>
      </c>
      <c r="AH122" s="11"/>
      <c r="AI122" s="23">
        <f t="shared" si="32"/>
        <v>2.7024523866868562E-8</v>
      </c>
      <c r="AN122" s="2">
        <f t="shared" si="21"/>
        <v>1.0366907104733607</v>
      </c>
      <c r="AO122" s="2" t="str">
        <f t="shared" si="22"/>
        <v>0.999137021452233+0.276501069700139i</v>
      </c>
      <c r="AP122" s="3">
        <f t="shared" si="23"/>
        <v>0.27082062131171725</v>
      </c>
      <c r="AQ122" s="23">
        <f t="shared" si="33"/>
        <v>1.9778704053175718E-16</v>
      </c>
    </row>
    <row r="123" spans="1:43" x14ac:dyDescent="0.3">
      <c r="A123" s="2" t="str">
        <f t="shared" si="17"/>
        <v>185.602740036378i</v>
      </c>
      <c r="B123" s="2">
        <f t="shared" si="24"/>
        <v>29.539593528189588</v>
      </c>
      <c r="E123" s="3" t="str">
        <f t="shared" si="18"/>
        <v>3.64754091665092E-11-4.12585394268443E-12i</v>
      </c>
      <c r="F123" s="3"/>
      <c r="G123" s="3"/>
      <c r="H123" s="3"/>
      <c r="I123" s="99">
        <f t="shared" si="25"/>
        <v>3.6708011994939578E-11</v>
      </c>
      <c r="L123" s="99">
        <f t="shared" si="26"/>
        <v>1.038256087318362E-13</v>
      </c>
      <c r="O123" s="82">
        <f t="shared" si="19"/>
        <v>3.6604846144421206E-11</v>
      </c>
      <c r="R123" s="99">
        <f t="shared" si="27"/>
        <v>1.0486386481915457E-8</v>
      </c>
      <c r="U123" s="99">
        <f t="shared" si="28"/>
        <v>1.5616403661167173E-8</v>
      </c>
      <c r="X123" s="99">
        <f t="shared" si="20"/>
        <v>1.9374416390881183E-8</v>
      </c>
      <c r="Z123" s="3"/>
      <c r="AA123" s="99">
        <f t="shared" si="29"/>
        <v>1.3210552971694623E-9</v>
      </c>
      <c r="AD123" s="99">
        <f t="shared" si="30"/>
        <v>1.3210552971694625E-10</v>
      </c>
      <c r="AF123" s="2">
        <f t="shared" si="31"/>
        <v>0.95361734161197798</v>
      </c>
      <c r="AH123" s="11"/>
      <c r="AI123" s="23">
        <f t="shared" si="32"/>
        <v>2.7036451350292017E-8</v>
      </c>
      <c r="AN123" s="2">
        <f t="shared" si="21"/>
        <v>1.037360561057366</v>
      </c>
      <c r="AO123" s="2" t="str">
        <f t="shared" si="22"/>
        <v>0.999120977483169+0.279059502598156i</v>
      </c>
      <c r="AP123" s="3">
        <f t="shared" si="23"/>
        <v>0.27332649366788786</v>
      </c>
      <c r="AQ123" s="23">
        <f t="shared" si="33"/>
        <v>1.9979338552035673E-16</v>
      </c>
    </row>
    <row r="124" spans="1:43" x14ac:dyDescent="0.3">
      <c r="A124" s="2" t="str">
        <f t="shared" si="17"/>
        <v>187.320101045455i</v>
      </c>
      <c r="B124" s="2">
        <f t="shared" si="24"/>
        <v>29.812920021857476</v>
      </c>
      <c r="E124" s="3" t="str">
        <f t="shared" si="18"/>
        <v>3.64806549670624E-11-4.16145547507256E-12i</v>
      </c>
      <c r="F124" s="3"/>
      <c r="G124" s="3"/>
      <c r="H124" s="3"/>
      <c r="I124" s="99">
        <f t="shared" si="25"/>
        <v>3.6717242523055383E-11</v>
      </c>
      <c r="L124" s="99">
        <f t="shared" si="26"/>
        <v>1.0389554976078146E-13</v>
      </c>
      <c r="O124" s="82">
        <f t="shared" si="19"/>
        <v>3.6614018317787136E-11</v>
      </c>
      <c r="R124" s="99">
        <f t="shared" si="27"/>
        <v>1.0493450525838927E-8</v>
      </c>
      <c r="U124" s="99">
        <f t="shared" si="28"/>
        <v>1.561665861518521E-8</v>
      </c>
      <c r="X124" s="99">
        <f t="shared" si="20"/>
        <v>1.9387271844635222E-8</v>
      </c>
      <c r="Z124" s="3"/>
      <c r="AA124" s="99">
        <f t="shared" si="29"/>
        <v>1.3219452121712252E-9</v>
      </c>
      <c r="AD124" s="99">
        <f t="shared" si="30"/>
        <v>1.3219452121712253E-10</v>
      </c>
      <c r="AF124" s="2">
        <f t="shared" si="31"/>
        <v>0.95297537977390168</v>
      </c>
      <c r="AH124" s="11"/>
      <c r="AI124" s="23">
        <f t="shared" si="32"/>
        <v>2.7048595954461401E-8</v>
      </c>
      <c r="AN124" s="2">
        <f t="shared" si="21"/>
        <v>1.038042420963742</v>
      </c>
      <c r="AO124" s="2" t="str">
        <f t="shared" si="22"/>
        <v>0.99910463523445+0.281641608384313i</v>
      </c>
      <c r="AP124" s="3">
        <f t="shared" si="23"/>
        <v>0.2758555525754538</v>
      </c>
      <c r="AQ124" s="23">
        <f t="shared" si="33"/>
        <v>2.0182324432784522E-16</v>
      </c>
    </row>
    <row r="125" spans="1:43" x14ac:dyDescent="0.3">
      <c r="A125" s="2" t="str">
        <f t="shared" si="17"/>
        <v>189.053352600301i</v>
      </c>
      <c r="B125" s="2">
        <f t="shared" si="24"/>
        <v>30.08877557443293</v>
      </c>
      <c r="E125" s="3" t="str">
        <f t="shared" si="18"/>
        <v>3.64860083475042E-11-4.19731966649215E-12i</v>
      </c>
      <c r="F125" s="3"/>
      <c r="G125" s="3"/>
      <c r="H125" s="3"/>
      <c r="I125" s="99">
        <f t="shared" si="25"/>
        <v>3.6726642883836635E-11</v>
      </c>
      <c r="L125" s="99">
        <f t="shared" si="26"/>
        <v>1.0396674740794482E-13</v>
      </c>
      <c r="O125" s="82">
        <f t="shared" si="19"/>
        <v>3.6623359258454972E-11</v>
      </c>
      <c r="R125" s="99">
        <f t="shared" si="27"/>
        <v>1.0500641488202427E-8</v>
      </c>
      <c r="U125" s="99">
        <f t="shared" si="28"/>
        <v>1.5616918317674456E-8</v>
      </c>
      <c r="X125" s="99">
        <f t="shared" si="20"/>
        <v>1.9400358398430382E-8</v>
      </c>
      <c r="Z125" s="3"/>
      <c r="AA125" s="99">
        <f t="shared" si="29"/>
        <v>1.3228511161199713E-9</v>
      </c>
      <c r="AD125" s="99">
        <f t="shared" si="30"/>
        <v>1.3228511161199714E-10</v>
      </c>
      <c r="AF125" s="2">
        <f t="shared" si="31"/>
        <v>0.95232277106452001</v>
      </c>
      <c r="AH125" s="11"/>
      <c r="AI125" s="23">
        <f t="shared" si="32"/>
        <v>2.7060961548805806E-8</v>
      </c>
      <c r="AN125" s="2">
        <f t="shared" si="21"/>
        <v>1.0387364977025173</v>
      </c>
      <c r="AO125" s="2" t="str">
        <f t="shared" si="22"/>
        <v>0.999087989160644+0.284247606101147i</v>
      </c>
      <c r="AP125" s="3">
        <f t="shared" si="23"/>
        <v>0.27840801257718084</v>
      </c>
      <c r="AQ125" s="23">
        <f t="shared" si="33"/>
        <v>2.0387697373628573E-16</v>
      </c>
    </row>
    <row r="126" spans="1:43" x14ac:dyDescent="0.3">
      <c r="A126" s="2" t="str">
        <f t="shared" si="17"/>
        <v>190.802641734327i</v>
      </c>
      <c r="B126" s="2">
        <f t="shared" si="24"/>
        <v>30.367183587010111</v>
      </c>
      <c r="E126" s="3" t="str">
        <f t="shared" si="18"/>
        <v>3.6491471638141E-11-4.23344731127217E-12i</v>
      </c>
      <c r="F126" s="3"/>
      <c r="G126" s="3"/>
      <c r="H126" s="3"/>
      <c r="I126" s="99">
        <f t="shared" si="25"/>
        <v>3.6736216169531753E-11</v>
      </c>
      <c r="L126" s="99">
        <f t="shared" si="26"/>
        <v>1.0403922348968375E-13</v>
      </c>
      <c r="O126" s="82">
        <f t="shared" si="19"/>
        <v>3.6632872039578522E-11</v>
      </c>
      <c r="R126" s="99">
        <f t="shared" si="27"/>
        <v>1.0507961572458059E-8</v>
      </c>
      <c r="U126" s="99">
        <f t="shared" si="28"/>
        <v>1.5617182857235888E-8</v>
      </c>
      <c r="X126" s="99">
        <f t="shared" si="20"/>
        <v>1.9413680068881574E-8</v>
      </c>
      <c r="Z126" s="3"/>
      <c r="AA126" s="99">
        <f t="shared" si="29"/>
        <v>1.3237732866024638E-9</v>
      </c>
      <c r="AD126" s="99">
        <f t="shared" si="30"/>
        <v>1.3237732866024638E-10</v>
      </c>
      <c r="AF126" s="2">
        <f t="shared" si="31"/>
        <v>0.9516593614322445</v>
      </c>
      <c r="AH126" s="11"/>
      <c r="AI126" s="23">
        <f t="shared" si="32"/>
        <v>2.707355206877497E-8</v>
      </c>
      <c r="AN126" s="2">
        <f t="shared" si="21"/>
        <v>1.0394430020985661</v>
      </c>
      <c r="AO126" s="2" t="str">
        <f t="shared" si="22"/>
        <v>0.99907103361322+0.286877716817971i</v>
      </c>
      <c r="AP126" s="3">
        <f t="shared" si="23"/>
        <v>0.28098409020049431</v>
      </c>
      <c r="AQ126" s="23">
        <f t="shared" si="33"/>
        <v>2.059549377547699E-16</v>
      </c>
    </row>
    <row r="127" spans="1:43" x14ac:dyDescent="0.3">
      <c r="A127" s="2" t="str">
        <f t="shared" si="17"/>
        <v>192.568116841426i</v>
      </c>
      <c r="B127" s="2">
        <f t="shared" si="24"/>
        <v>30.648167677210605</v>
      </c>
      <c r="E127" s="3" t="str">
        <f t="shared" si="18"/>
        <v>3.6497047222586E-11-4.26983917513817E-12i</v>
      </c>
      <c r="F127" s="3"/>
      <c r="G127" s="3"/>
      <c r="H127" s="3"/>
      <c r="I127" s="99">
        <f t="shared" si="25"/>
        <v>3.6745965527513588E-11</v>
      </c>
      <c r="L127" s="99">
        <f t="shared" si="26"/>
        <v>1.0411300017490994E-13</v>
      </c>
      <c r="O127" s="82">
        <f t="shared" si="19"/>
        <v>3.6642559789107052E-11</v>
      </c>
      <c r="R127" s="99">
        <f t="shared" si="27"/>
        <v>1.0515413017665904E-8</v>
      </c>
      <c r="U127" s="99">
        <f t="shared" si="28"/>
        <v>1.5617452324129696E-8</v>
      </c>
      <c r="X127" s="99">
        <f t="shared" si="20"/>
        <v>1.942724093766312E-8</v>
      </c>
      <c r="Z127" s="3"/>
      <c r="AA127" s="99">
        <f t="shared" si="29"/>
        <v>1.3247120056912908E-9</v>
      </c>
      <c r="AD127" s="99">
        <f t="shared" si="30"/>
        <v>1.3247120056912909E-10</v>
      </c>
      <c r="AF127" s="2">
        <f t="shared" si="31"/>
        <v>0.95098499537773651</v>
      </c>
      <c r="AH127" s="11"/>
      <c r="AI127" s="23">
        <f t="shared" si="32"/>
        <v>2.7086371516864124E-8</v>
      </c>
      <c r="AN127" s="2">
        <f t="shared" si="21"/>
        <v>1.0401621483353778</v>
      </c>
      <c r="AO127" s="2" t="str">
        <f t="shared" si="22"/>
        <v>0.999053762838634+0.289532163649628i</v>
      </c>
      <c r="AP127" s="3">
        <f t="shared" si="23"/>
        <v>0.28358400397629424</v>
      </c>
      <c r="AQ127" s="23">
        <f t="shared" si="33"/>
        <v>2.0805750779784585E-16</v>
      </c>
    </row>
    <row r="128" spans="1:43" x14ac:dyDescent="0.3">
      <c r="A128" s="2" t="str">
        <f t="shared" si="17"/>
        <v>194.349927688561i</v>
      </c>
      <c r="B128" s="2">
        <f t="shared" si="24"/>
        <v>30.931751681186899</v>
      </c>
      <c r="E128" s="3" t="str">
        <f t="shared" si="18"/>
        <v>3.6502737539006E-11-4.3064959943363E-12i</v>
      </c>
      <c r="F128" s="3"/>
      <c r="G128" s="3"/>
      <c r="H128" s="3"/>
      <c r="I128" s="99">
        <f t="shared" si="25"/>
        <v>3.6755894161219808E-11</v>
      </c>
      <c r="L128" s="99">
        <f t="shared" si="26"/>
        <v>1.0418809998991294E-13</v>
      </c>
      <c r="O128" s="82">
        <f t="shared" si="19"/>
        <v>3.6652425690719756E-11</v>
      </c>
      <c r="R128" s="99">
        <f t="shared" si="27"/>
        <v>1.0522998098981207E-8</v>
      </c>
      <c r="U128" s="99">
        <f t="shared" si="28"/>
        <v>1.5617726810306614E-8</v>
      </c>
      <c r="X128" s="99">
        <f t="shared" si="20"/>
        <v>1.9441045152403061E-8</v>
      </c>
      <c r="Z128" s="3"/>
      <c r="AA128" s="99">
        <f t="shared" si="29"/>
        <v>1.3256675600062422E-9</v>
      </c>
      <c r="AD128" s="99">
        <f t="shared" si="30"/>
        <v>1.3256675600062424E-10</v>
      </c>
      <c r="AF128" s="2">
        <f t="shared" si="31"/>
        <v>0.95029951596856777</v>
      </c>
      <c r="AH128" s="11"/>
      <c r="AI128" s="23">
        <f t="shared" si="32"/>
        <v>2.7099423963650517E-8</v>
      </c>
      <c r="AN128" s="2">
        <f t="shared" si="21"/>
        <v>1.0408941539990986</v>
      </c>
      <c r="AO128" s="2" t="str">
        <f t="shared" si="22"/>
        <v>0.999036170976376+0.292211171775414i</v>
      </c>
      <c r="AP128" s="3">
        <f t="shared" si="23"/>
        <v>0.28620797445829993</v>
      </c>
      <c r="AQ128" s="23">
        <f t="shared" si="33"/>
        <v>2.1018506286902242E-16</v>
      </c>
    </row>
    <row r="129" spans="1:43" x14ac:dyDescent="0.3">
      <c r="A129" s="2" t="str">
        <f t="shared" si="17"/>
        <v>196.148225428475i</v>
      </c>
      <c r="B129" s="2">
        <f t="shared" si="24"/>
        <v>31.217959655645199</v>
      </c>
      <c r="E129" s="3" t="str">
        <f t="shared" si="18"/>
        <v>3.65085450813958E-11-4.34341847474698E-12i</v>
      </c>
      <c r="F129" s="3"/>
      <c r="G129" s="3"/>
      <c r="H129" s="3"/>
      <c r="I129" s="99">
        <f t="shared" si="25"/>
        <v>3.6766005331108283E-11</v>
      </c>
      <c r="L129" s="99">
        <f t="shared" si="26"/>
        <v>1.0426454582321952E-13</v>
      </c>
      <c r="O129" s="82">
        <f t="shared" si="19"/>
        <v>3.6662472984776185E-11</v>
      </c>
      <c r="R129" s="99">
        <f t="shared" si="27"/>
        <v>1.0530719128145173E-8</v>
      </c>
      <c r="U129" s="99">
        <f t="shared" si="28"/>
        <v>1.5618006409439825E-8</v>
      </c>
      <c r="X129" s="99">
        <f t="shared" si="20"/>
        <v>1.945509692758571E-8</v>
      </c>
      <c r="Z129" s="3"/>
      <c r="AA129" s="99">
        <f t="shared" si="29"/>
        <v>1.3266402407761381E-9</v>
      </c>
      <c r="AD129" s="99">
        <f t="shared" si="30"/>
        <v>1.3266402407761382E-10</v>
      </c>
      <c r="AF129" s="2">
        <f t="shared" si="31"/>
        <v>0.94960276485518136</v>
      </c>
      <c r="AH129" s="11"/>
      <c r="AI129" s="23">
        <f t="shared" si="32"/>
        <v>2.7112713548843032E-8</v>
      </c>
      <c r="AN129" s="2">
        <f t="shared" si="21"/>
        <v>1.0416392401228347</v>
      </c>
      <c r="AO129" s="2" t="str">
        <f t="shared" si="22"/>
        <v>0.99901825205698+0.294914968458186i</v>
      </c>
      <c r="AP129" s="3">
        <f t="shared" si="23"/>
        <v>0.28885622424013491</v>
      </c>
      <c r="AQ129" s="23">
        <f t="shared" si="33"/>
        <v>2.1233798974745765E-16</v>
      </c>
    </row>
    <row r="130" spans="1:43" x14ac:dyDescent="0.3">
      <c r="A130" s="2" t="str">
        <f t="shared" si="17"/>
        <v>197.963162612508i</v>
      </c>
      <c r="B130" s="2">
        <f t="shared" si="24"/>
        <v>31.506815879885334</v>
      </c>
      <c r="E130" s="3" t="str">
        <f t="shared" si="18"/>
        <v>3.65144724008799E-11-4.38060729098801E-12i</v>
      </c>
      <c r="F130" s="3"/>
      <c r="G130" s="3"/>
      <c r="H130" s="3"/>
      <c r="I130" s="99">
        <f t="shared" si="25"/>
        <v>3.6776302355626748E-11</v>
      </c>
      <c r="L130" s="99">
        <f t="shared" si="26"/>
        <v>1.0434236093049213E-13</v>
      </c>
      <c r="O130" s="82">
        <f t="shared" si="19"/>
        <v>3.6672704969280398E-11</v>
      </c>
      <c r="R130" s="99">
        <f t="shared" si="27"/>
        <v>1.0538578453979705E-8</v>
      </c>
      <c r="U130" s="99">
        <f t="shared" si="28"/>
        <v>1.5618291216957591E-8</v>
      </c>
      <c r="X130" s="99">
        <f t="shared" si="20"/>
        <v>1.946940054546062E-8</v>
      </c>
      <c r="Z130" s="3"/>
      <c r="AA130" s="99">
        <f t="shared" si="29"/>
        <v>1.327630343901156E-9</v>
      </c>
      <c r="AD130" s="99">
        <f t="shared" si="30"/>
        <v>1.3276303439011561E-10</v>
      </c>
      <c r="AF130" s="2">
        <f t="shared" si="31"/>
        <v>0.94889458228815293</v>
      </c>
      <c r="AH130" s="11"/>
      <c r="AI130" s="23">
        <f t="shared" si="32"/>
        <v>2.7126244482344066E-8</v>
      </c>
      <c r="AN130" s="2">
        <f t="shared" si="21"/>
        <v>1.0423976312312082</v>
      </c>
      <c r="AO130" s="2" t="str">
        <f t="shared" si="22"/>
        <v>0.999+0.297643783063638i</v>
      </c>
      <c r="AP130" s="3">
        <f t="shared" si="23"/>
        <v>0.29152897797569821</v>
      </c>
      <c r="AQ130" s="23">
        <f t="shared" si="33"/>
        <v>2.1451668318202603E-16</v>
      </c>
    </row>
    <row r="131" spans="1:43" x14ac:dyDescent="0.3">
      <c r="A131" s="2" t="str">
        <f t="shared" si="17"/>
        <v>199.794893203542i</v>
      </c>
      <c r="B131" s="2">
        <f t="shared" si="24"/>
        <v>31.798344857861032</v>
      </c>
      <c r="E131" s="3" t="str">
        <f t="shared" si="18"/>
        <v>3.65205221070426E-11-4.41806308550783E-12i</v>
      </c>
      <c r="F131" s="3"/>
      <c r="G131" s="3"/>
      <c r="H131" s="3"/>
      <c r="I131" s="99">
        <f t="shared" si="25"/>
        <v>3.6786788612197635E-11</v>
      </c>
      <c r="L131" s="99">
        <f t="shared" si="26"/>
        <v>1.0442156893946235E-13</v>
      </c>
      <c r="O131" s="82">
        <f t="shared" si="19"/>
        <v>3.6683125000860543E-11</v>
      </c>
      <c r="R131" s="99">
        <f t="shared" si="27"/>
        <v>1.0546578462885696E-8</v>
      </c>
      <c r="U131" s="99">
        <f t="shared" si="28"/>
        <v>1.561858133007624E-8</v>
      </c>
      <c r="X131" s="99">
        <f t="shared" si="20"/>
        <v>1.948396035695839E-8</v>
      </c>
      <c r="Z131" s="3"/>
      <c r="AA131" s="99">
        <f t="shared" si="29"/>
        <v>1.3286381700156035E-9</v>
      </c>
      <c r="AD131" s="99">
        <f t="shared" si="30"/>
        <v>1.3286381700156037E-10</v>
      </c>
      <c r="AF131" s="2">
        <f t="shared" si="31"/>
        <v>0.94817480713682145</v>
      </c>
      <c r="AH131" s="11"/>
      <c r="AI131" s="23">
        <f t="shared" si="32"/>
        <v>2.7140021045323592E-8</v>
      </c>
      <c r="AN131" s="2">
        <f t="shared" si="21"/>
        <v>1.043169555385155</v>
      </c>
      <c r="AO131" s="2" t="str">
        <f t="shared" si="22"/>
        <v>0.998981408611946+0.300397847079759i</v>
      </c>
      <c r="AP131" s="3">
        <f t="shared" si="23"/>
        <v>0.29422646239696348</v>
      </c>
      <c r="AQ131" s="23">
        <f t="shared" si="33"/>
        <v>2.167215460886062E-16</v>
      </c>
    </row>
    <row r="132" spans="1:43" x14ac:dyDescent="0.3">
      <c r="A132" s="2" t="str">
        <f t="shared" si="17"/>
        <v>201.643572589058i</v>
      </c>
      <c r="B132" s="2">
        <f t="shared" si="24"/>
        <v>32.092571320257996</v>
      </c>
      <c r="E132" s="3" t="str">
        <f t="shared" si="18"/>
        <v>3.65266968692865E-11-4.45578646766913E-12i</v>
      </c>
      <c r="F132" s="3"/>
      <c r="G132" s="3"/>
      <c r="H132" s="3"/>
      <c r="I132" s="99">
        <f t="shared" si="25"/>
        <v>3.6797467538218E-11</v>
      </c>
      <c r="L132" s="99">
        <f t="shared" si="26"/>
        <v>1.0450219385490065E-13</v>
      </c>
      <c r="O132" s="82">
        <f t="shared" si="19"/>
        <v>3.6693736495763161E-11</v>
      </c>
      <c r="R132" s="99">
        <f t="shared" si="27"/>
        <v>1.0554721579344967E-8</v>
      </c>
      <c r="U132" s="99">
        <f t="shared" si="28"/>
        <v>1.5618876847833793E-8</v>
      </c>
      <c r="X132" s="99">
        <f t="shared" si="20"/>
        <v>1.9498780782614087E-8</v>
      </c>
      <c r="Z132" s="3"/>
      <c r="AA132" s="99">
        <f t="shared" si="29"/>
        <v>1.3296640245511519E-9</v>
      </c>
      <c r="AD132" s="99">
        <f t="shared" si="30"/>
        <v>1.329664024551152E-10</v>
      </c>
      <c r="AF132" s="2">
        <f t="shared" si="31"/>
        <v>0.94744327690930974</v>
      </c>
      <c r="AH132" s="11"/>
      <c r="AI132" s="23">
        <f t="shared" si="32"/>
        <v>2.7154047591306396E-8</v>
      </c>
      <c r="AN132" s="2">
        <f t="shared" si="21"/>
        <v>1.0439552442269535</v>
      </c>
      <c r="AO132" s="2" t="str">
        <f t="shared" si="22"/>
        <v>0.998962471584182+0.30317739413647i</v>
      </c>
      <c r="AP132" s="3">
        <f t="shared" si="23"/>
        <v>0.2969489063341797</v>
      </c>
      <c r="AQ132" s="23">
        <f t="shared" si="33"/>
        <v>2.1895298975440546E-16</v>
      </c>
    </row>
    <row r="133" spans="1:43" x14ac:dyDescent="0.3">
      <c r="A133" s="2" t="str">
        <f t="shared" ref="A133:A196" si="34">COMPLEX(0,(D$2*10^((ROW(A133)-5)*AK$2/AJ$2-AK$2/2)))</f>
        <v>203.50935759432i</v>
      </c>
      <c r="B133" s="2">
        <f t="shared" si="24"/>
        <v>32.389520226592175</v>
      </c>
      <c r="E133" s="3" t="str">
        <f t="shared" ref="E133:E196" si="35">IMDIV(IMPRODUCT(AC$2,IMSUM(T$2,IMDIV(N$2,AO133))),(IMPRODUCT(AF133,IMSUM(1,IMPRODUCT(A133,M$2,T$2)))))</f>
        <v>3.65329994182199E-11-4.49377801282303E-12i</v>
      </c>
      <c r="F133" s="3"/>
      <c r="G133" s="3"/>
      <c r="H133" s="3"/>
      <c r="I133" s="99">
        <f t="shared" si="25"/>
        <v>3.6808342632074426E-11</v>
      </c>
      <c r="L133" s="99">
        <f t="shared" si="26"/>
        <v>1.0458426006362104E-13</v>
      </c>
      <c r="O133" s="82">
        <f t="shared" ref="O133:O196" si="36">IMABS(IMPRODUCT($P$2,IMSUM(IMDIV(E133,$AC$2),IMPRODUCT(-1,IMDIV(L133,$AE$2)))))</f>
        <v>3.6704542930862434E-11</v>
      </c>
      <c r="R133" s="99">
        <f t="shared" si="27"/>
        <v>1.0563010266425725E-8</v>
      </c>
      <c r="U133" s="99">
        <f t="shared" si="28"/>
        <v>1.5619177871124711E-8</v>
      </c>
      <c r="X133" s="99">
        <f t="shared" ref="X133:X196" si="37">IMABS(IMPRODUCT(V$2,IMDIV(IMSUM(1,IMPRODUCT(A133,N$2,K$2)),AN133)))/AF133</f>
        <v>1.9513866313496131E-8</v>
      </c>
      <c r="Z133" s="3"/>
      <c r="AA133" s="99">
        <f t="shared" si="29"/>
        <v>1.3307082178005139E-9</v>
      </c>
      <c r="AD133" s="99">
        <f t="shared" si="30"/>
        <v>1.3307082178005139E-10</v>
      </c>
      <c r="AF133" s="2">
        <f t="shared" si="31"/>
        <v>0.94669982777397843</v>
      </c>
      <c r="AH133" s="11"/>
      <c r="AI133" s="23">
        <f t="shared" si="32"/>
        <v>2.7168328547271254E-8</v>
      </c>
      <c r="AN133" s="2">
        <f t="shared" ref="AN133:AN196" si="38">IMABS(IMSUM(1,IMPRODUCT(A133,A133,K$2,M$2,N$2,T$2),IMPRODUCT(A133,N$2,K$2),IMPRODUCT(A133,M$2,N$2),IMPRODUCT(A133,M$2,T$2)))</f>
        <v>1.0447549330254748</v>
      </c>
      <c r="AO133" s="2" t="str">
        <f t="shared" ref="AO133:AO196" si="39">IMSUM(1,IMPRODUCT(A133,A133,K$2,M$2,N$2,T$2),IMPRODUCT(A133,N$2,K$2),IMPRODUCT(A133,M$2,N$2),IMPRODUCT(A133,M$2,T$2))</f>
        <v>0.998943182490786+0.305982660025441i</v>
      </c>
      <c r="AP133" s="3">
        <f t="shared" ref="AP133:AP196" si="40">B134-B133</f>
        <v>0.29969654073521212</v>
      </c>
      <c r="AQ133" s="23">
        <f t="shared" si="33"/>
        <v>2.2121143404705673E-16</v>
      </c>
    </row>
    <row r="134" spans="1:43" x14ac:dyDescent="0.3">
      <c r="A134" s="2" t="str">
        <f t="shared" si="34"/>
        <v>205.39240649568i</v>
      </c>
      <c r="B134" s="2">
        <f t="shared" ref="B134:B197" si="41">IMABS(A134)/2/PI()</f>
        <v>32.689216767327387</v>
      </c>
      <c r="E134" s="3" t="str">
        <f t="shared" si="35"/>
        <v>3.65394325470742E-11-4.53203826137459E-12i</v>
      </c>
      <c r="F134" s="3"/>
      <c r="G134" s="3"/>
      <c r="H134" s="3"/>
      <c r="I134" s="99">
        <f t="shared" ref="I134:I197" si="42">IMABS(E134)</f>
        <v>3.6819417454174212E-11</v>
      </c>
      <c r="L134" s="99">
        <f t="shared" ref="L134:L197" si="43">(AE$2*Z$2*W$2/(W$2+Z$2))/AF134</f>
        <v>1.0466779233952044E-13</v>
      </c>
      <c r="O134" s="82">
        <f t="shared" si="36"/>
        <v>3.6715547844685924E-11</v>
      </c>
      <c r="R134" s="99">
        <f t="shared" ref="R134:R197" si="44">AG$2/AF134</f>
        <v>1.0571447026291565E-8</v>
      </c>
      <c r="U134" s="99">
        <f t="shared" ref="U134:U197" si="45">IMABS(IMPRODUCT(S$2,IMDIV(1,AN134)))/AF134</f>
        <v>1.5619484502734973E-8</v>
      </c>
      <c r="X134" s="99">
        <f t="shared" si="37"/>
        <v>1.9529221512143288E-8</v>
      </c>
      <c r="Z134" s="3"/>
      <c r="AA134" s="99">
        <f t="shared" ref="AA134:AA197" si="46">(AB$2*W$2/(W$2+Z$2))/AF134</f>
        <v>1.3317710649815648E-9</v>
      </c>
      <c r="AD134" s="99">
        <f t="shared" ref="AD134:AD197" si="47">(Y$2*Z$2/(Z$2+W$2))/AF134</f>
        <v>1.3317710649815649E-10</v>
      </c>
      <c r="AF134" s="2">
        <f t="shared" ref="AF134:AF197" si="48">IMABS(IMSUB(IMSUM(W$2/(W$2+Z$2),IMDIV(IMSUM(A134,AI$2),AH$2)),IMDIV(IMPRODUCT(N$2,K$2,A134),IMSUM(1,IMPRODUCT(A134,A134,K$2,M$2,N$2,T$2),IMPRODUCT(A134,N$2,K$2),IMPRODUCT(A134,M$2,N$2),IMPRODUCT(A134,M$2,T$2)))))</f>
        <v>0.94594429458234475</v>
      </c>
      <c r="AH134" s="11"/>
      <c r="AI134" s="23">
        <f t="shared" ref="AI134:AI197" si="49">SQRT(IMABS(I134)^2+IMABS(L134)^2+IMABS(O134)^2+IMABS(R134)^2+IMABS(U134)^2+IMABS(X134)^2+IMABS(AA134)^2+IMABS(AD134)^2)</f>
        <v>2.7182868414763642E-8</v>
      </c>
      <c r="AN134" s="2">
        <f t="shared" si="38"/>
        <v>1.0455688607216447</v>
      </c>
      <c r="AO134" s="2" t="str">
        <f t="shared" si="39"/>
        <v>0.99892353478637+0.308813882720097i</v>
      </c>
      <c r="AP134" s="3">
        <f t="shared" si="40"/>
        <v>0.30246959868402712</v>
      </c>
      <c r="AQ134" s="23">
        <f t="shared" ref="AQ134:AQ197" si="50">AI134^2*AP134</f>
        <v>2.2349730762866728E-16</v>
      </c>
    </row>
    <row r="135" spans="1:43" x14ac:dyDescent="0.3">
      <c r="A135" s="2" t="str">
        <f t="shared" si="34"/>
        <v>207.292879034i</v>
      </c>
      <c r="B135" s="2">
        <f t="shared" si="41"/>
        <v>32.991686366011415</v>
      </c>
      <c r="E135" s="3" t="str">
        <f t="shared" si="35"/>
        <v>3.65459991131499E-11-4.57056771783979E-12i</v>
      </c>
      <c r="F135" s="3"/>
      <c r="G135" s="3"/>
      <c r="H135" s="3"/>
      <c r="I135" s="99">
        <f t="shared" si="42"/>
        <v>3.6830695627990956E-11</v>
      </c>
      <c r="L135" s="99">
        <f t="shared" si="43"/>
        <v>1.0475281584865072E-13</v>
      </c>
      <c r="O135" s="82">
        <f t="shared" si="36"/>
        <v>3.6726754838454321E-11</v>
      </c>
      <c r="R135" s="99">
        <f t="shared" si="44"/>
        <v>1.0580034400713723E-8</v>
      </c>
      <c r="U135" s="99">
        <f t="shared" si="45"/>
        <v>1.5619796847377337E-8</v>
      </c>
      <c r="X135" s="99">
        <f t="shared" si="37"/>
        <v>1.9544851013506363E-8</v>
      </c>
      <c r="Z135" s="3"/>
      <c r="AA135" s="99">
        <f t="shared" si="46"/>
        <v>1.332852886301877E-9</v>
      </c>
      <c r="AD135" s="99">
        <f t="shared" si="47"/>
        <v>1.3328528863018771E-10</v>
      </c>
      <c r="AF135" s="2">
        <f t="shared" si="48"/>
        <v>0.94517651089351906</v>
      </c>
      <c r="AH135" s="11"/>
      <c r="AI135" s="23">
        <f t="shared" si="49"/>
        <v>2.7197671771019457E-8</v>
      </c>
      <c r="AN135" s="2">
        <f t="shared" si="38"/>
        <v>1.046397269974098</v>
      </c>
      <c r="AO135" s="2" t="str">
        <f t="shared" si="39"/>
        <v>0.998903521803857+0.311671302395804i</v>
      </c>
      <c r="AP135" s="3">
        <f t="shared" si="40"/>
        <v>0.3052683154224809</v>
      </c>
      <c r="AQ135" s="23">
        <f t="shared" si="50"/>
        <v>2.2581104817800985E-16</v>
      </c>
    </row>
    <row r="136" spans="1:43" x14ac:dyDescent="0.3">
      <c r="A136" s="2" t="str">
        <f t="shared" si="34"/>
        <v>209.21093642821i</v>
      </c>
      <c r="B136" s="2">
        <f t="shared" si="41"/>
        <v>33.296954681433895</v>
      </c>
      <c r="E136" s="3" t="str">
        <f t="shared" si="35"/>
        <v>3.65527020392936E-11-4.60936684989448E-12i</v>
      </c>
      <c r="F136" s="3"/>
      <c r="G136" s="3"/>
      <c r="H136" s="3"/>
      <c r="I136" s="99">
        <f t="shared" si="42"/>
        <v>3.684218084112672E-11</v>
      </c>
      <c r="L136" s="99">
        <f t="shared" si="43"/>
        <v>1.0483935615432396E-13</v>
      </c>
      <c r="O136" s="82">
        <f t="shared" si="36"/>
        <v>3.6738167577138146E-11</v>
      </c>
      <c r="R136" s="99">
        <f t="shared" si="44"/>
        <v>1.0588774971586721E-8</v>
      </c>
      <c r="U136" s="99">
        <f t="shared" si="45"/>
        <v>1.5620115011728267E-8</v>
      </c>
      <c r="X136" s="99">
        <f t="shared" si="37"/>
        <v>1.9560759525897559E-8</v>
      </c>
      <c r="Z136" s="3"/>
      <c r="AA136" s="99">
        <f t="shared" si="46"/>
        <v>1.3339540070236786E-9</v>
      </c>
      <c r="AD136" s="99">
        <f t="shared" si="47"/>
        <v>1.3339540070236788E-10</v>
      </c>
      <c r="AF136" s="2">
        <f t="shared" si="48"/>
        <v>0.94439630900018146</v>
      </c>
      <c r="AH136" s="11"/>
      <c r="AI136" s="23">
        <f t="shared" si="49"/>
        <v>2.7212743270102936E-8</v>
      </c>
      <c r="AN136" s="2">
        <f t="shared" si="38"/>
        <v>1.0472404072050228</v>
      </c>
      <c r="AO136" s="2" t="str">
        <f t="shared" si="39"/>
        <v>0.998883136752219+0.314555161450245i</v>
      </c>
      <c r="AP136" s="3">
        <f t="shared" si="40"/>
        <v>0.30809292836772784</v>
      </c>
      <c r="AQ136" s="23">
        <f t="shared" si="50"/>
        <v>2.2815310261540069E-16</v>
      </c>
    </row>
    <row r="137" spans="1:43" x14ac:dyDescent="0.3">
      <c r="A137" s="2" t="str">
        <f t="shared" si="34"/>
        <v>211.146741388976i</v>
      </c>
      <c r="B137" s="2">
        <f t="shared" si="41"/>
        <v>33.605047609801623</v>
      </c>
      <c r="E137" s="3" t="str">
        <f t="shared" si="35"/>
        <v>3.65595443154055E-11-4.64843608741568E-12i</v>
      </c>
      <c r="F137" s="3"/>
      <c r="G137" s="3"/>
      <c r="H137" s="3"/>
      <c r="I137" s="99">
        <f t="shared" si="42"/>
        <v>3.6853876846390088E-11</v>
      </c>
      <c r="L137" s="99">
        <f t="shared" si="43"/>
        <v>1.0492743922224927E-13</v>
      </c>
      <c r="O137" s="82">
        <f t="shared" si="36"/>
        <v>3.6749789790529367E-11</v>
      </c>
      <c r="R137" s="99">
        <f t="shared" si="44"/>
        <v>1.0597671361447177E-8</v>
      </c>
      <c r="U137" s="99">
        <f t="shared" si="45"/>
        <v>1.5620439104465203E-8</v>
      </c>
      <c r="X137" s="99">
        <f t="shared" si="37"/>
        <v>1.9576951831945016E-8</v>
      </c>
      <c r="Z137" s="3"/>
      <c r="AA137" s="99">
        <f t="shared" si="46"/>
        <v>1.3350747575292135E-9</v>
      </c>
      <c r="AD137" s="99">
        <f t="shared" si="47"/>
        <v>1.3350747575292136E-10</v>
      </c>
      <c r="AF137" s="2">
        <f t="shared" si="48"/>
        <v>0.94360351995614622</v>
      </c>
      <c r="AH137" s="11"/>
      <c r="AI137" s="23">
        <f t="shared" si="49"/>
        <v>2.722808764405628E-8</v>
      </c>
      <c r="AN137" s="2">
        <f t="shared" si="38"/>
        <v>1.0480985226461776</v>
      </c>
      <c r="AO137" s="2" t="str">
        <f t="shared" si="39"/>
        <v>0.998862372714177+0.317465704523976i</v>
      </c>
      <c r="AP137" s="3">
        <f t="shared" si="40"/>
        <v>0.3109436771351497</v>
      </c>
      <c r="AQ137" s="23">
        <f t="shared" si="50"/>
        <v>2.3052392733770881E-16</v>
      </c>
    </row>
    <row r="138" spans="1:43" x14ac:dyDescent="0.3">
      <c r="A138" s="2" t="str">
        <f t="shared" si="34"/>
        <v>213.100458132512i</v>
      </c>
      <c r="B138" s="2">
        <f t="shared" si="41"/>
        <v>33.915991286936773</v>
      </c>
      <c r="E138" s="3" t="str">
        <f t="shared" si="35"/>
        <v>3.65665289999776E-11-4.68777582151631E-12i</v>
      </c>
      <c r="F138" s="3"/>
      <c r="G138" s="3"/>
      <c r="H138" s="3"/>
      <c r="I138" s="99">
        <f t="shared" si="42"/>
        <v>3.6865787462890241E-11</v>
      </c>
      <c r="L138" s="99">
        <f t="shared" si="43"/>
        <v>1.0501709142570122E-13</v>
      </c>
      <c r="O138" s="82">
        <f t="shared" si="36"/>
        <v>3.6761625274330087E-11</v>
      </c>
      <c r="R138" s="99">
        <f t="shared" si="44"/>
        <v>1.0606726233995824E-8</v>
      </c>
      <c r="U138" s="99">
        <f t="shared" si="45"/>
        <v>1.5620769236303687E-8</v>
      </c>
      <c r="X138" s="99">
        <f t="shared" si="37"/>
        <v>1.9593432789553967E-8</v>
      </c>
      <c r="Z138" s="3"/>
      <c r="AA138" s="99">
        <f t="shared" si="46"/>
        <v>1.3362154733865027E-9</v>
      </c>
      <c r="AD138" s="99">
        <f t="shared" si="47"/>
        <v>1.3362154733865027E-10</v>
      </c>
      <c r="AF138" s="2">
        <f t="shared" si="48"/>
        <v>0.94279797360554163</v>
      </c>
      <c r="AH138" s="11"/>
      <c r="AI138" s="23">
        <f t="shared" si="49"/>
        <v>2.7243709704061831E-8</v>
      </c>
      <c r="AN138" s="2">
        <f t="shared" si="38"/>
        <v>1.0489718703850612</v>
      </c>
      <c r="AO138" s="2" t="str">
        <f t="shared" si="39"/>
        <v>0.998841222643845+0.320403178521192i</v>
      </c>
      <c r="AP138" s="3">
        <f t="shared" si="40"/>
        <v>0.31382080355578523</v>
      </c>
      <c r="AQ138" s="23">
        <f t="shared" si="50"/>
        <v>2.3292398845553614E-16</v>
      </c>
    </row>
    <row r="139" spans="1:43" x14ac:dyDescent="0.3">
      <c r="A139" s="2" t="str">
        <f t="shared" si="34"/>
        <v>215.072252394501i</v>
      </c>
      <c r="B139" s="2">
        <f t="shared" si="41"/>
        <v>34.229812090492558</v>
      </c>
      <c r="E139" s="3" t="str">
        <f t="shared" si="35"/>
        <v>3.65736592216635E-11-4.72738640357276E-12i</v>
      </c>
      <c r="F139" s="3"/>
      <c r="G139" s="3"/>
      <c r="H139" s="3"/>
      <c r="I139" s="99">
        <f t="shared" si="42"/>
        <v>3.6877916577147584E-11</v>
      </c>
      <c r="L139" s="99">
        <f t="shared" si="43"/>
        <v>1.0510833955071623E-13</v>
      </c>
      <c r="O139" s="82">
        <f t="shared" si="36"/>
        <v>3.6773677891257146E-11</v>
      </c>
      <c r="R139" s="99">
        <f t="shared" si="44"/>
        <v>1.0615942294622339E-8</v>
      </c>
      <c r="U139" s="99">
        <f t="shared" si="45"/>
        <v>1.5621105520036598E-8</v>
      </c>
      <c r="X139" s="99">
        <f t="shared" si="37"/>
        <v>1.9610207332873305E-8</v>
      </c>
      <c r="Z139" s="3"/>
      <c r="AA139" s="99">
        <f t="shared" si="46"/>
        <v>1.3373764954154628E-9</v>
      </c>
      <c r="AD139" s="99">
        <f t="shared" si="47"/>
        <v>1.3373764954154631E-10</v>
      </c>
      <c r="AF139" s="2">
        <f t="shared" si="48"/>
        <v>0.94197949861366959</v>
      </c>
      <c r="AH139" s="11"/>
      <c r="AI139" s="23">
        <f t="shared" si="49"/>
        <v>2.7259614341617278E-8</v>
      </c>
      <c r="AN139" s="2">
        <f t="shared" si="38"/>
        <v>1.0498607084112379</v>
      </c>
      <c r="AO139" s="2" t="str">
        <f t="shared" si="39"/>
        <v>0.998819679364348+0.323367832630655i</v>
      </c>
      <c r="AP139" s="3">
        <f t="shared" si="40"/>
        <v>0.31672455169960756</v>
      </c>
      <c r="AQ139" s="23">
        <f t="shared" si="50"/>
        <v>2.3535376204115736E-16</v>
      </c>
    </row>
    <row r="140" spans="1:43" x14ac:dyDescent="0.3">
      <c r="A140" s="2" t="str">
        <f t="shared" si="34"/>
        <v>217.062291444163i</v>
      </c>
      <c r="B140" s="2">
        <f t="shared" si="41"/>
        <v>34.546536642192166</v>
      </c>
      <c r="E140" s="3" t="str">
        <f t="shared" si="35"/>
        <v>3.65809381808789E-11-4.76726814424731E-12i</v>
      </c>
      <c r="F140" s="3"/>
      <c r="G140" s="3"/>
      <c r="H140" s="3"/>
      <c r="I140" s="99">
        <f t="shared" si="42"/>
        <v>3.6890268144219813E-11</v>
      </c>
      <c r="L140" s="99">
        <f t="shared" si="43"/>
        <v>1.0520121080132101E-13</v>
      </c>
      <c r="O140" s="82">
        <f t="shared" si="36"/>
        <v>3.6785951572161907E-11</v>
      </c>
      <c r="R140" s="99">
        <f t="shared" si="44"/>
        <v>1.0625322290933422E-8</v>
      </c>
      <c r="U140" s="99">
        <f t="shared" si="45"/>
        <v>1.5621448070573252E-8</v>
      </c>
      <c r="X140" s="99">
        <f t="shared" si="37"/>
        <v>1.9627280473267702E-8</v>
      </c>
      <c r="Z140" s="3"/>
      <c r="AA140" s="99">
        <f t="shared" si="46"/>
        <v>1.3385581697544315E-9</v>
      </c>
      <c r="AD140" s="99">
        <f t="shared" si="47"/>
        <v>1.3385581697544315E-10</v>
      </c>
      <c r="AF140" s="2">
        <f t="shared" si="48"/>
        <v>0.94114792249953594</v>
      </c>
      <c r="AH140" s="11"/>
      <c r="AI140" s="23">
        <f t="shared" si="49"/>
        <v>2.727580652972296E-8</v>
      </c>
      <c r="AN140" s="2">
        <f t="shared" si="38"/>
        <v>1.0507652986627889</v>
      </c>
      <c r="AO140" s="2" t="str">
        <f t="shared" si="39"/>
        <v>0.998797735565383+0.326359918346851i</v>
      </c>
      <c r="AP140" s="3">
        <f t="shared" si="40"/>
        <v>0.31965516789421855</v>
      </c>
      <c r="AQ140" s="23">
        <f t="shared" si="50"/>
        <v>2.37813734379662E-16</v>
      </c>
    </row>
    <row r="141" spans="1:43" x14ac:dyDescent="0.3">
      <c r="A141" s="2" t="str">
        <f t="shared" si="34"/>
        <v>219.07074409844i</v>
      </c>
      <c r="B141" s="2">
        <f t="shared" si="41"/>
        <v>34.866191810086384</v>
      </c>
      <c r="E141" s="3" t="str">
        <f t="shared" si="35"/>
        <v>3.6588369151436E-11-4.80742131250468E-12i</v>
      </c>
      <c r="F141" s="3"/>
      <c r="G141" s="3"/>
      <c r="H141" s="3"/>
      <c r="I141" s="99">
        <f t="shared" si="42"/>
        <v>3.6902846188846702E-11</v>
      </c>
      <c r="L141" s="99">
        <f t="shared" si="43"/>
        <v>1.0529573280478617E-13</v>
      </c>
      <c r="O141" s="82">
        <f t="shared" si="36"/>
        <v>3.679845031716905E-11</v>
      </c>
      <c r="R141" s="99">
        <f t="shared" si="44"/>
        <v>1.0634869013283402E-8</v>
      </c>
      <c r="U141" s="99">
        <f t="shared" si="45"/>
        <v>1.5621797004979443E-8</v>
      </c>
      <c r="X141" s="99">
        <f t="shared" si="37"/>
        <v>1.9644657300295389E-8</v>
      </c>
      <c r="Z141" s="3"/>
      <c r="AA141" s="99">
        <f t="shared" si="46"/>
        <v>1.3397608479270124E-9</v>
      </c>
      <c r="AD141" s="99">
        <f t="shared" si="47"/>
        <v>1.3397608479270124E-10</v>
      </c>
      <c r="AF141" s="2">
        <f t="shared" si="48"/>
        <v>0.94030307167014238</v>
      </c>
      <c r="AH141" s="11"/>
      <c r="AI141" s="23">
        <f t="shared" si="49"/>
        <v>2.7292291324081847E-8</v>
      </c>
      <c r="AN141" s="2">
        <f t="shared" si="38"/>
        <v>1.0516859070728757</v>
      </c>
      <c r="AO141" s="2" t="str">
        <f t="shared" si="39"/>
        <v>0.998775383800735+0.32937968949131i</v>
      </c>
      <c r="AP141" s="3">
        <f t="shared" si="40"/>
        <v>0.32261290074666249</v>
      </c>
      <c r="AQ141" s="23">
        <f t="shared" si="50"/>
        <v>2.4030440222920893E-16</v>
      </c>
    </row>
    <row r="142" spans="1:43" x14ac:dyDescent="0.3">
      <c r="A142" s="2" t="str">
        <f t="shared" si="34"/>
        <v>221.097780736318i</v>
      </c>
      <c r="B142" s="2">
        <f t="shared" si="41"/>
        <v>35.188804710833047</v>
      </c>
      <c r="E142" s="3" t="str">
        <f t="shared" si="35"/>
        <v>3.6595955482208E-11-4.84784613462418E-12i</v>
      </c>
      <c r="F142" s="3"/>
      <c r="G142" s="3"/>
      <c r="H142" s="3"/>
      <c r="I142" s="99">
        <f t="shared" si="42"/>
        <v>3.6915654806609353E-11</v>
      </c>
      <c r="L142" s="99">
        <f t="shared" si="43"/>
        <v>1.053919336169087E-13</v>
      </c>
      <c r="O142" s="82">
        <f t="shared" si="36"/>
        <v>3.6811178196829774E-11</v>
      </c>
      <c r="R142" s="99">
        <f t="shared" si="44"/>
        <v>1.0644585295307779E-8</v>
      </c>
      <c r="U142" s="99">
        <f t="shared" si="45"/>
        <v>1.5622152442518574E-8</v>
      </c>
      <c r="X142" s="99">
        <f t="shared" si="37"/>
        <v>1.9662342982691134E-8</v>
      </c>
      <c r="Z142" s="3"/>
      <c r="AA142" s="99">
        <f t="shared" si="46"/>
        <v>1.34098488690929E-9</v>
      </c>
      <c r="AD142" s="99">
        <f t="shared" si="47"/>
        <v>1.3409848869092901E-10</v>
      </c>
      <c r="AF142" s="2">
        <f t="shared" si="48"/>
        <v>0.93944477145653416</v>
      </c>
      <c r="AH142" s="11"/>
      <c r="AI142" s="23">
        <f t="shared" si="49"/>
        <v>2.7309073864312221E-8</v>
      </c>
      <c r="AN142" s="2">
        <f t="shared" si="38"/>
        <v>1.0526228036164187</v>
      </c>
      <c r="AO142" s="2" t="str">
        <f t="shared" si="39"/>
        <v>0.998752616485757+0.332427402234148i</v>
      </c>
      <c r="AP142" s="3">
        <f t="shared" si="40"/>
        <v>0.32559800116388971</v>
      </c>
      <c r="AQ142" s="23">
        <f t="shared" si="50"/>
        <v>2.4282627308727704E-16</v>
      </c>
    </row>
    <row r="143" spans="1:43" x14ac:dyDescent="0.3">
      <c r="A143" s="2" t="str">
        <f t="shared" si="34"/>
        <v>223.143573313278i</v>
      </c>
      <c r="B143" s="2">
        <f t="shared" si="41"/>
        <v>35.514402711996937</v>
      </c>
      <c r="E143" s="3" t="str">
        <f t="shared" si="35"/>
        <v>3.66037005988288E-11-4.88854279320784E-12i</v>
      </c>
      <c r="F143" s="3"/>
      <c r="G143" s="3"/>
      <c r="H143" s="3"/>
      <c r="I143" s="99">
        <f t="shared" si="42"/>
        <v>3.6928698165108992E-11</v>
      </c>
      <c r="L143" s="99">
        <f t="shared" si="43"/>
        <v>1.0548984172731934E-13</v>
      </c>
      <c r="O143" s="82">
        <f t="shared" si="36"/>
        <v>3.6824139353294113E-11</v>
      </c>
      <c r="R143" s="99">
        <f t="shared" si="44"/>
        <v>1.0654474014459254E-8</v>
      </c>
      <c r="U143" s="99">
        <f t="shared" si="45"/>
        <v>1.5622514504692668E-8</v>
      </c>
      <c r="X143" s="99">
        <f t="shared" si="37"/>
        <v>1.9680342769354283E-8</v>
      </c>
      <c r="Z143" s="3"/>
      <c r="AA143" s="99">
        <f t="shared" si="46"/>
        <v>1.3422306491973581E-9</v>
      </c>
      <c r="AD143" s="99">
        <f t="shared" si="47"/>
        <v>1.3422306491973583E-10</v>
      </c>
      <c r="AF143" s="2">
        <f t="shared" si="48"/>
        <v>0.93857284615166714</v>
      </c>
      <c r="AH143" s="11"/>
      <c r="AI143" s="23">
        <f t="shared" si="49"/>
        <v>2.7326159375172214E-8</v>
      </c>
      <c r="AN143" s="2">
        <f t="shared" si="38"/>
        <v>1.0535762623568465</v>
      </c>
      <c r="AO143" s="2" t="str">
        <f t="shared" si="39"/>
        <v>0.998729425894791+0.335503315115788i</v>
      </c>
      <c r="AP143" s="3">
        <f t="shared" si="40"/>
        <v>0.32861072237559341</v>
      </c>
      <c r="AQ143" s="23">
        <f t="shared" si="50"/>
        <v>2.4537986546586958E-16</v>
      </c>
    </row>
    <row r="144" spans="1:43" x14ac:dyDescent="0.3">
      <c r="A144" s="2" t="str">
        <f t="shared" si="34"/>
        <v>225.20829537589i</v>
      </c>
      <c r="B144" s="2">
        <f t="shared" si="41"/>
        <v>35.84301343437253</v>
      </c>
      <c r="E144" s="3" t="str">
        <f t="shared" si="35"/>
        <v>3.66116080054224E-11-4.9295114261852E-12i</v>
      </c>
      <c r="F144" s="3"/>
      <c r="G144" s="3"/>
      <c r="H144" s="3"/>
      <c r="I144" s="99">
        <f t="shared" si="42"/>
        <v>3.6941980505159714E-11</v>
      </c>
      <c r="L144" s="99">
        <f t="shared" si="43"/>
        <v>1.0558948606481546E-13</v>
      </c>
      <c r="O144" s="82">
        <f t="shared" si="36"/>
        <v>3.6837338001497488E-11</v>
      </c>
      <c r="R144" s="99">
        <f t="shared" si="44"/>
        <v>1.0664538092546361E-8</v>
      </c>
      <c r="U144" s="99">
        <f t="shared" si="45"/>
        <v>1.5622883315285756E-8</v>
      </c>
      <c r="X144" s="99">
        <f t="shared" si="37"/>
        <v>1.9698661990341496E-8</v>
      </c>
      <c r="Z144" s="3"/>
      <c r="AA144" s="99">
        <f t="shared" si="46"/>
        <v>1.3434985028751747E-9</v>
      </c>
      <c r="AD144" s="99">
        <f t="shared" si="47"/>
        <v>1.3434985028751747E-10</v>
      </c>
      <c r="AF144" s="2">
        <f t="shared" si="48"/>
        <v>0.93768711905011437</v>
      </c>
      <c r="AH144" s="11"/>
      <c r="AI144" s="23">
        <f t="shared" si="49"/>
        <v>2.734355316779762E-8</v>
      </c>
      <c r="AN144" s="2">
        <f t="shared" si="38"/>
        <v>1.054546561492929</v>
      </c>
      <c r="AO144" s="2" t="str">
        <f t="shared" si="39"/>
        <v>0.99870580415855+0.338607689068904i</v>
      </c>
      <c r="AP144" s="3">
        <f t="shared" si="40"/>
        <v>0.33165131995340857</v>
      </c>
      <c r="AQ144" s="23">
        <f t="shared" si="50"/>
        <v>2.479657091714269E-16</v>
      </c>
    </row>
    <row r="145" spans="1:43" x14ac:dyDescent="0.3">
      <c r="A145" s="2" t="str">
        <f t="shared" si="34"/>
        <v>227.292122076528i</v>
      </c>
      <c r="B145" s="2">
        <f t="shared" si="41"/>
        <v>36.174664754325939</v>
      </c>
      <c r="E145" s="3" t="str">
        <f t="shared" si="35"/>
        <v>3.66196812863691E-11-4.9707521258156E-12i</v>
      </c>
      <c r="F145" s="3"/>
      <c r="G145" s="3"/>
      <c r="H145" s="3"/>
      <c r="I145" s="99">
        <f t="shared" si="42"/>
        <v>3.6955506142002061E-11</v>
      </c>
      <c r="L145" s="99">
        <f t="shared" si="43"/>
        <v>1.0569089600271689E-13</v>
      </c>
      <c r="O145" s="82">
        <f t="shared" si="36"/>
        <v>3.6850778430367931E-11</v>
      </c>
      <c r="R145" s="99">
        <f t="shared" si="44"/>
        <v>1.0674780496274406E-8</v>
      </c>
      <c r="U145" s="99">
        <f t="shared" si="45"/>
        <v>1.562325900040606E-8</v>
      </c>
      <c r="X145" s="99">
        <f t="shared" si="37"/>
        <v>1.9717306057864098E-8</v>
      </c>
      <c r="Z145" s="3"/>
      <c r="AA145" s="99">
        <f t="shared" si="46"/>
        <v>1.3447888216827081E-9</v>
      </c>
      <c r="AD145" s="99">
        <f t="shared" si="47"/>
        <v>1.3447888216827082E-10</v>
      </c>
      <c r="AF145" s="2">
        <f t="shared" si="48"/>
        <v>0.93678741248966102</v>
      </c>
      <c r="AH145" s="11"/>
      <c r="AI145" s="23">
        <f t="shared" si="49"/>
        <v>2.7361260640950764E-8</v>
      </c>
      <c r="AN145" s="2">
        <f t="shared" si="38"/>
        <v>1.0555339834056519</v>
      </c>
      <c r="AO145" s="2" t="str">
        <f t="shared" si="39"/>
        <v>0.998681743261444+0.341740787440548i</v>
      </c>
      <c r="AP145" s="3">
        <f t="shared" si="40"/>
        <v>0.33472005183404008</v>
      </c>
      <c r="AQ145" s="23">
        <f t="shared" si="50"/>
        <v>2.5058434559526485E-16</v>
      </c>
    </row>
    <row r="146" spans="1:43" x14ac:dyDescent="0.3">
      <c r="A146" s="2" t="str">
        <f t="shared" si="34"/>
        <v>229.39523018823i</v>
      </c>
      <c r="B146" s="2">
        <f t="shared" si="41"/>
        <v>36.509384806159979</v>
      </c>
      <c r="E146" s="3" t="str">
        <f t="shared" si="35"/>
        <v>3.6627924108103E-11-5.01226493768865E-12i</v>
      </c>
      <c r="F146" s="3"/>
      <c r="G146" s="3"/>
      <c r="H146" s="3"/>
      <c r="I146" s="99">
        <f t="shared" si="42"/>
        <v>3.6969279466531875E-11</v>
      </c>
      <c r="L146" s="99">
        <f t="shared" si="43"/>
        <v>1.0579410136424524E-13</v>
      </c>
      <c r="O146" s="82">
        <f t="shared" si="36"/>
        <v>3.6864465004048359E-11</v>
      </c>
      <c r="R146" s="99">
        <f t="shared" si="44"/>
        <v>1.0685204237788769E-8</v>
      </c>
      <c r="U146" s="99">
        <f t="shared" si="45"/>
        <v>1.5623641688530983E-8</v>
      </c>
      <c r="X146" s="99">
        <f t="shared" si="37"/>
        <v>1.9736280467290367E-8</v>
      </c>
      <c r="Z146" s="3"/>
      <c r="AA146" s="99">
        <f t="shared" si="46"/>
        <v>1.3461019850843834E-9</v>
      </c>
      <c r="AD146" s="99">
        <f t="shared" si="47"/>
        <v>1.3461019850843836E-10</v>
      </c>
      <c r="AF146" s="2">
        <f t="shared" si="48"/>
        <v>0.93587354789480681</v>
      </c>
      <c r="AH146" s="11"/>
      <c r="AI146" s="23">
        <f t="shared" si="49"/>
        <v>2.7379287282283241E-8</v>
      </c>
      <c r="AN146" s="2">
        <f t="shared" si="38"/>
        <v>1.0565388147051358</v>
      </c>
      <c r="AO146" s="2" t="str">
        <f t="shared" si="39"/>
        <v>0.998657235038862+0.344902876014493i</v>
      </c>
      <c r="AP146" s="3">
        <f t="shared" si="40"/>
        <v>0.33781717834115454</v>
      </c>
      <c r="AQ146" s="23">
        <f t="shared" si="50"/>
        <v>2.5323632801096194E-16</v>
      </c>
    </row>
    <row r="147" spans="1:43" x14ac:dyDescent="0.3">
      <c r="A147" s="2" t="str">
        <f t="shared" si="34"/>
        <v>231.517798119696i</v>
      </c>
      <c r="B147" s="2">
        <f t="shared" si="41"/>
        <v>36.847201984501133</v>
      </c>
      <c r="E147" s="3" t="str">
        <f t="shared" si="35"/>
        <v>3.66363402209434E-11-5.05404985972357E-12i</v>
      </c>
      <c r="F147" s="3"/>
      <c r="G147" s="3"/>
      <c r="H147" s="3"/>
      <c r="I147" s="99">
        <f t="shared" si="42"/>
        <v>3.6983304946546987E-11</v>
      </c>
      <c r="L147" s="99">
        <f t="shared" si="43"/>
        <v>1.0589913242792352E-13</v>
      </c>
      <c r="O147" s="82">
        <f t="shared" si="36"/>
        <v>3.6878402163137072E-11</v>
      </c>
      <c r="R147" s="99">
        <f t="shared" si="44"/>
        <v>1.0695812375220275E-8</v>
      </c>
      <c r="U147" s="99">
        <f t="shared" si="45"/>
        <v>1.5624031510551734E-8</v>
      </c>
      <c r="X147" s="99">
        <f t="shared" si="37"/>
        <v>1.9755590798151589E-8</v>
      </c>
      <c r="Z147" s="3"/>
      <c r="AA147" s="99">
        <f t="shared" si="46"/>
        <v>1.347438378337785E-9</v>
      </c>
      <c r="AD147" s="99">
        <f t="shared" si="47"/>
        <v>1.3474383783377852E-10</v>
      </c>
      <c r="AF147" s="2">
        <f t="shared" si="48"/>
        <v>0.93494534582222932</v>
      </c>
      <c r="AH147" s="11"/>
      <c r="AI147" s="23">
        <f t="shared" si="49"/>
        <v>2.7397638669609788E-8</v>
      </c>
      <c r="AN147" s="2">
        <f t="shared" si="38"/>
        <v>1.0575613462775741</v>
      </c>
      <c r="AO147" s="2" t="str">
        <f t="shared" si="39"/>
        <v>0.998632271174404+0.348094223033774i</v>
      </c>
      <c r="AP147" s="3">
        <f t="shared" si="40"/>
        <v>0.34094296220727216</v>
      </c>
      <c r="AQ147" s="23">
        <f t="shared" si="50"/>
        <v>2.5592222187979531E-16</v>
      </c>
    </row>
    <row r="148" spans="1:43" x14ac:dyDescent="0.3">
      <c r="A148" s="2" t="str">
        <f t="shared" si="34"/>
        <v>233.660005930423i</v>
      </c>
      <c r="B148" s="2">
        <f t="shared" si="41"/>
        <v>37.188144946708405</v>
      </c>
      <c r="E148" s="3" t="str">
        <f t="shared" si="35"/>
        <v>3.66449334609619E-11-5.09610684116886E-12i</v>
      </c>
      <c r="F148" s="3"/>
      <c r="G148" s="3"/>
      <c r="H148" s="3"/>
      <c r="I148" s="99">
        <f t="shared" si="42"/>
        <v>3.6997587128013274E-11</v>
      </c>
      <c r="L148" s="99">
        <f t="shared" si="43"/>
        <v>1.0600601993299724E-13</v>
      </c>
      <c r="O148" s="82">
        <f t="shared" si="36"/>
        <v>3.6892594425946555E-11</v>
      </c>
      <c r="R148" s="99">
        <f t="shared" si="44"/>
        <v>1.0706608013232721E-8</v>
      </c>
      <c r="U148" s="99">
        <f t="shared" si="45"/>
        <v>1.5624428599818933E-8</v>
      </c>
      <c r="X148" s="99">
        <f t="shared" si="37"/>
        <v>1.9775242715152092E-8</v>
      </c>
      <c r="Z148" s="3"/>
      <c r="AA148" s="99">
        <f t="shared" si="46"/>
        <v>1.3487983925626337E-9</v>
      </c>
      <c r="AD148" s="99">
        <f t="shared" si="47"/>
        <v>1.3487983925626339E-10</v>
      </c>
      <c r="AF148" s="2">
        <f t="shared" si="48"/>
        <v>0.93400262600821882</v>
      </c>
      <c r="AH148" s="11"/>
      <c r="AI148" s="23">
        <f t="shared" si="49"/>
        <v>2.7416320472194406E-8</v>
      </c>
      <c r="AN148" s="2">
        <f t="shared" si="38"/>
        <v>1.0586018733321683</v>
      </c>
      <c r="AO148" s="2" t="str">
        <f t="shared" si="39"/>
        <v>0.998606843197055+0.351315099223459i</v>
      </c>
      <c r="AP148" s="3">
        <f t="shared" si="40"/>
        <v>0.344097668595019</v>
      </c>
      <c r="AQ148" s="23">
        <f t="shared" si="50"/>
        <v>2.5864260516399789E-16</v>
      </c>
    </row>
    <row r="149" spans="1:43" x14ac:dyDescent="0.3">
      <c r="A149" s="2" t="str">
        <f t="shared" si="34"/>
        <v>235.822035345974i</v>
      </c>
      <c r="B149" s="2">
        <f t="shared" si="41"/>
        <v>37.532242615303424</v>
      </c>
      <c r="E149" s="3" t="str">
        <f t="shared" si="35"/>
        <v>3.66537077518815E-11-5.13843578160204E-12i</v>
      </c>
      <c r="F149" s="3"/>
      <c r="G149" s="3"/>
      <c r="H149" s="3"/>
      <c r="I149" s="99">
        <f t="shared" si="42"/>
        <v>3.7012130636346593E-11</v>
      </c>
      <c r="L149" s="99">
        <f t="shared" si="43"/>
        <v>1.0611479508487263E-13</v>
      </c>
      <c r="O149" s="82">
        <f t="shared" si="36"/>
        <v>3.6907046389779511E-11</v>
      </c>
      <c r="R149" s="99">
        <f t="shared" si="44"/>
        <v>1.0717594303572135E-8</v>
      </c>
      <c r="U149" s="99">
        <f t="shared" si="45"/>
        <v>1.5624833092189755E-8</v>
      </c>
      <c r="X149" s="99">
        <f t="shared" si="37"/>
        <v>1.9795241969183304E-8</v>
      </c>
      <c r="Z149" s="3"/>
      <c r="AA149" s="99">
        <f t="shared" si="46"/>
        <v>1.3501824248099814E-9</v>
      </c>
      <c r="AD149" s="99">
        <f t="shared" si="47"/>
        <v>1.3501824248099818E-10</v>
      </c>
      <c r="AF149" s="2">
        <f t="shared" si="48"/>
        <v>0.93304520741814578</v>
      </c>
      <c r="AH149" s="11"/>
      <c r="AI149" s="23">
        <f t="shared" si="49"/>
        <v>2.7435338452049069E-8</v>
      </c>
      <c r="AN149" s="2">
        <f t="shared" si="38"/>
        <v>1.0596606954480425</v>
      </c>
      <c r="AO149" s="2" t="str">
        <f t="shared" si="39"/>
        <v>0.998580942478311+0.354565777813592i</v>
      </c>
      <c r="AP149" s="3">
        <f t="shared" si="40"/>
        <v>0.34728156512186104</v>
      </c>
      <c r="AQ149" s="23">
        <f t="shared" si="50"/>
        <v>2.6139806865118252E-16</v>
      </c>
    </row>
    <row r="150" spans="1:43" x14ac:dyDescent="0.3">
      <c r="A150" s="2" t="str">
        <f t="shared" si="34"/>
        <v>238.004069773402i</v>
      </c>
      <c r="B150" s="2">
        <f t="shared" si="41"/>
        <v>37.879524180425285</v>
      </c>
      <c r="E150" s="3" t="str">
        <f t="shared" si="35"/>
        <v>3.66626671070121E-11-5.18103652993164E-12i</v>
      </c>
      <c r="F150" s="3"/>
      <c r="G150" s="3"/>
      <c r="H150" s="3"/>
      <c r="I150" s="99">
        <f t="shared" si="42"/>
        <v>3.7026940177714835E-11</v>
      </c>
      <c r="L150" s="99">
        <f t="shared" si="43"/>
        <v>1.0622548956057413E-13</v>
      </c>
      <c r="O150" s="82">
        <f t="shared" si="36"/>
        <v>3.6921762732223745E-11</v>
      </c>
      <c r="R150" s="99">
        <f t="shared" si="44"/>
        <v>1.0728774445617987E-8</v>
      </c>
      <c r="U150" s="99">
        <f t="shared" si="45"/>
        <v>1.5625245126075363E-8</v>
      </c>
      <c r="X150" s="99">
        <f t="shared" si="37"/>
        <v>1.9815594398341281E-8</v>
      </c>
      <c r="Z150" s="3"/>
      <c r="AA150" s="99">
        <f t="shared" si="46"/>
        <v>1.3515908781316526E-9</v>
      </c>
      <c r="AD150" s="99">
        <f t="shared" si="47"/>
        <v>1.3515908781316528E-10</v>
      </c>
      <c r="AF150" s="2">
        <f t="shared" si="48"/>
        <v>0.93207290829796086</v>
      </c>
      <c r="AH150" s="11"/>
      <c r="AI150" s="23">
        <f t="shared" si="49"/>
        <v>2.7454698465244069E-8</v>
      </c>
      <c r="AN150" s="2">
        <f t="shared" si="38"/>
        <v>1.0607381166211347</v>
      </c>
      <c r="AO150" s="2" t="str">
        <f t="shared" si="39"/>
        <v>0.998554560229254+0.357846534562392i</v>
      </c>
      <c r="AP150" s="3">
        <f t="shared" si="40"/>
        <v>0.35049492188056064</v>
      </c>
      <c r="AQ150" s="23">
        <f t="shared" si="50"/>
        <v>2.6418921628434074E-16</v>
      </c>
    </row>
    <row r="151" spans="1:43" x14ac:dyDescent="0.3">
      <c r="A151" s="2" t="str">
        <f t="shared" si="34"/>
        <v>240.206294316803i</v>
      </c>
      <c r="B151" s="2">
        <f t="shared" si="41"/>
        <v>38.230019102305846</v>
      </c>
      <c r="E151" s="3" t="str">
        <f t="shared" si="35"/>
        <v>3.66718156312195E-11-5.22390888340139E-12i</v>
      </c>
      <c r="F151" s="3"/>
      <c r="G151" s="3"/>
      <c r="H151" s="3"/>
      <c r="I151" s="99">
        <f t="shared" si="42"/>
        <v>3.7042020540357058E-11</v>
      </c>
      <c r="L151" s="99">
        <f t="shared" si="43"/>
        <v>1.0633813551421724E-13</v>
      </c>
      <c r="O151" s="82">
        <f t="shared" si="36"/>
        <v>3.693674821246465E-11</v>
      </c>
      <c r="R151" s="99">
        <f t="shared" si="44"/>
        <v>1.0740151686935942E-8</v>
      </c>
      <c r="U151" s="99">
        <f t="shared" si="45"/>
        <v>1.562566484248928E-8</v>
      </c>
      <c r="X151" s="99">
        <f t="shared" si="37"/>
        <v>1.9836305928947549E-8</v>
      </c>
      <c r="Z151" s="3"/>
      <c r="AA151" s="99">
        <f t="shared" si="46"/>
        <v>1.3530241616498767E-9</v>
      </c>
      <c r="AD151" s="99">
        <f t="shared" si="47"/>
        <v>1.353024161649877E-10</v>
      </c>
      <c r="AF151" s="2">
        <f t="shared" si="48"/>
        <v>0.93108554622778339</v>
      </c>
      <c r="AH151" s="11"/>
      <c r="AI151" s="23">
        <f t="shared" si="49"/>
        <v>2.7474406463230261E-8</v>
      </c>
      <c r="AN151" s="2">
        <f t="shared" si="38"/>
        <v>1.0618344453110178</v>
      </c>
      <c r="AO151" s="2" t="str">
        <f t="shared" si="39"/>
        <v>0.998527687497567+0.361157647779634i</v>
      </c>
      <c r="AP151" s="3">
        <f t="shared" si="40"/>
        <v>0.35373801146311479</v>
      </c>
      <c r="AQ151" s="23">
        <f t="shared" si="50"/>
        <v>2.6701666550350251E-16</v>
      </c>
    </row>
    <row r="152" spans="1:43" x14ac:dyDescent="0.3">
      <c r="A152" s="2" t="str">
        <f t="shared" si="34"/>
        <v>242.428895793019i</v>
      </c>
      <c r="B152" s="2">
        <f t="shared" si="41"/>
        <v>38.583757113768961</v>
      </c>
      <c r="E152" s="3" t="str">
        <f t="shared" si="35"/>
        <v>3.66811575229296E-11-5.26705258659823E-12i</v>
      </c>
      <c r="F152" s="3"/>
      <c r="G152" s="3"/>
      <c r="H152" s="3"/>
      <c r="I152" s="99">
        <f t="shared" si="42"/>
        <v>3.7057376595921706E-11</v>
      </c>
      <c r="L152" s="99">
        <f t="shared" si="43"/>
        <v>1.0645276558249664E-13</v>
      </c>
      <c r="O152" s="82">
        <f t="shared" si="36"/>
        <v>3.6952007672616281E-11</v>
      </c>
      <c r="R152" s="99">
        <f t="shared" si="44"/>
        <v>1.0751729323832161E-8</v>
      </c>
      <c r="U152" s="99">
        <f t="shared" si="45"/>
        <v>1.5626092385096968E-8</v>
      </c>
      <c r="X152" s="99">
        <f t="shared" si="37"/>
        <v>1.9857382576572819E-8</v>
      </c>
      <c r="Z152" s="3"/>
      <c r="AA152" s="99">
        <f t="shared" si="46"/>
        <v>1.354482690627121E-9</v>
      </c>
      <c r="AD152" s="99">
        <f t="shared" si="47"/>
        <v>1.3544826906271211E-10</v>
      </c>
      <c r="AF152" s="2">
        <f t="shared" si="48"/>
        <v>0.93008293817759291</v>
      </c>
      <c r="AH152" s="11"/>
      <c r="AI152" s="23">
        <f t="shared" si="49"/>
        <v>2.7494468494173141E-8</v>
      </c>
      <c r="AN152" s="2">
        <f t="shared" si="38"/>
        <v>1.0629499944876548</v>
      </c>
      <c r="AO152" s="2" t="str">
        <f t="shared" si="39"/>
        <v>0.998500315164498+0.364499398350263i</v>
      </c>
      <c r="AP152" s="3">
        <f t="shared" si="40"/>
        <v>0.35701110898413901</v>
      </c>
      <c r="AQ152" s="23">
        <f t="shared" si="50"/>
        <v>2.6988104759629484E-16</v>
      </c>
    </row>
    <row r="153" spans="1:43" x14ac:dyDescent="0.3">
      <c r="A153" s="2" t="str">
        <f t="shared" si="34"/>
        <v>244.672062747488i</v>
      </c>
      <c r="B153" s="2">
        <f t="shared" si="41"/>
        <v>38.9407682227531</v>
      </c>
      <c r="E153" s="3" t="str">
        <f t="shared" si="35"/>
        <v>3.66906970761675E-11-5.31046733046482E-12i</v>
      </c>
      <c r="F153" s="3"/>
      <c r="G153" s="3"/>
      <c r="H153" s="3"/>
      <c r="I153" s="99">
        <f t="shared" si="42"/>
        <v>3.7073013300823289E-11</v>
      </c>
      <c r="L153" s="99">
        <f t="shared" si="43"/>
        <v>1.0656941289018761E-13</v>
      </c>
      <c r="O153" s="82">
        <f t="shared" si="36"/>
        <v>3.6967546039071974E-11</v>
      </c>
      <c r="R153" s="99">
        <f t="shared" si="44"/>
        <v>1.0763510701908948E-8</v>
      </c>
      <c r="U153" s="99">
        <f t="shared" si="45"/>
        <v>1.5626527900266569E-8</v>
      </c>
      <c r="X153" s="99">
        <f t="shared" si="37"/>
        <v>1.9878830447063987E-8</v>
      </c>
      <c r="Z153" s="3"/>
      <c r="AA153" s="99">
        <f t="shared" si="46"/>
        <v>1.3559668865360871E-9</v>
      </c>
      <c r="AD153" s="99">
        <f t="shared" si="47"/>
        <v>1.3559668865360873E-10</v>
      </c>
      <c r="AF153" s="2">
        <f t="shared" si="48"/>
        <v>0.9290649005650603</v>
      </c>
      <c r="AH153" s="11"/>
      <c r="AI153" s="23">
        <f t="shared" si="49"/>
        <v>2.7514890704299098E-8</v>
      </c>
      <c r="AN153" s="2">
        <f t="shared" si="38"/>
        <v>1.0640850816780496</v>
      </c>
      <c r="AO153" s="2" t="str">
        <f t="shared" si="39"/>
        <v>0.998472433941762+0.367872069758218i</v>
      </c>
      <c r="AP153" s="3">
        <f t="shared" si="40"/>
        <v>0.36031449210372557</v>
      </c>
      <c r="AQ153" s="23">
        <f t="shared" si="50"/>
        <v>2.7278300805769539E-16</v>
      </c>
    </row>
    <row r="154" spans="1:43" x14ac:dyDescent="0.3">
      <c r="A154" s="2" t="str">
        <f t="shared" si="34"/>
        <v>246.935985470238i</v>
      </c>
      <c r="B154" s="2">
        <f t="shared" si="41"/>
        <v>39.301082714856825</v>
      </c>
      <c r="E154" s="3" t="str">
        <f t="shared" si="35"/>
        <v>3.67004386826315E-11-5.35415275131774E-12i</v>
      </c>
      <c r="F154" s="3"/>
      <c r="G154" s="3"/>
      <c r="H154" s="3"/>
      <c r="I154" s="99">
        <f t="shared" si="42"/>
        <v>3.7088935697617934E-11</v>
      </c>
      <c r="L154" s="99">
        <f t="shared" si="43"/>
        <v>1.0668811105565995E-13</v>
      </c>
      <c r="O154" s="82">
        <f t="shared" si="36"/>
        <v>3.698336832387158E-11</v>
      </c>
      <c r="R154" s="99">
        <f t="shared" si="44"/>
        <v>1.0775499216621654E-8</v>
      </c>
      <c r="U154" s="99">
        <f t="shared" si="45"/>
        <v>1.5626971537119962E-8</v>
      </c>
      <c r="X154" s="99">
        <f t="shared" si="37"/>
        <v>1.9900655737572669E-8</v>
      </c>
      <c r="Z154" s="3"/>
      <c r="AA154" s="99">
        <f t="shared" si="46"/>
        <v>1.3574771771298704E-9</v>
      </c>
      <c r="AD154" s="99">
        <f t="shared" si="47"/>
        <v>1.3574771771298708E-10</v>
      </c>
      <c r="AF154" s="2">
        <f t="shared" si="48"/>
        <v>0.92803124931553849</v>
      </c>
      <c r="AH154" s="11"/>
      <c r="AI154" s="23">
        <f t="shared" si="49"/>
        <v>2.7535679339252087E-8</v>
      </c>
      <c r="AN154" s="2">
        <f t="shared" si="38"/>
        <v>1.0652400290127928</v>
      </c>
      <c r="AO154" s="2" t="str">
        <f t="shared" si="39"/>
        <v>0.998444034368395+0.371275948110484i</v>
      </c>
      <c r="AP154" s="3">
        <f t="shared" si="40"/>
        <v>0.36364844105093397</v>
      </c>
      <c r="AQ154" s="23">
        <f t="shared" si="50"/>
        <v>2.7572320696010092E-16</v>
      </c>
    </row>
    <row r="155" spans="1:43" x14ac:dyDescent="0.3">
      <c r="A155" s="2" t="str">
        <f t="shared" si="34"/>
        <v>249.220856012028i</v>
      </c>
      <c r="B155" s="2">
        <f t="shared" si="41"/>
        <v>39.664731155907759</v>
      </c>
      <c r="E155" s="3" t="str">
        <f t="shared" si="35"/>
        <v>3.67103868338025E-11-5.39810842987261E-12i</v>
      </c>
      <c r="F155" s="3"/>
      <c r="G155" s="3"/>
      <c r="H155" s="3"/>
      <c r="I155" s="99">
        <f t="shared" si="42"/>
        <v>3.7105148916398135E-11</v>
      </c>
      <c r="L155" s="99">
        <f t="shared" si="43"/>
        <v>1.0680889419640334E-13</v>
      </c>
      <c r="O155" s="82">
        <f t="shared" si="36"/>
        <v>3.6999479626090419E-11</v>
      </c>
      <c r="R155" s="99">
        <f t="shared" si="44"/>
        <v>1.0787698313836738E-8</v>
      </c>
      <c r="U155" s="99">
        <f t="shared" si="45"/>
        <v>1.5627423447585415E-8</v>
      </c>
      <c r="X155" s="99">
        <f t="shared" si="37"/>
        <v>1.9922864737587978E-8</v>
      </c>
      <c r="Z155" s="3"/>
      <c r="AA155" s="99">
        <f t="shared" si="46"/>
        <v>1.3590139965122635E-9</v>
      </c>
      <c r="AD155" s="99">
        <f t="shared" si="47"/>
        <v>1.3590139965122638E-10</v>
      </c>
      <c r="AF155" s="2">
        <f t="shared" si="48"/>
        <v>0.92698179992423368</v>
      </c>
      <c r="AH155" s="11"/>
      <c r="AI155" s="23">
        <f t="shared" si="49"/>
        <v>2.755684074546364E-8</v>
      </c>
      <c r="AN155" s="2">
        <f t="shared" si="38"/>
        <v>1.0664151632724599</v>
      </c>
      <c r="AO155" s="2" t="str">
        <f t="shared" si="39"/>
        <v>0.998415106807539+0.374711322161365i</v>
      </c>
      <c r="AP155" s="3">
        <f t="shared" si="40"/>
        <v>0.36701323864792101</v>
      </c>
      <c r="AQ155" s="23">
        <f t="shared" si="50"/>
        <v>2.787023193340667E-16</v>
      </c>
    </row>
    <row r="156" spans="1:43" x14ac:dyDescent="0.3">
      <c r="A156" s="2" t="str">
        <f t="shared" si="34"/>
        <v>251.526868200641i</v>
      </c>
      <c r="B156" s="2">
        <f t="shared" si="41"/>
        <v>40.03174439455568</v>
      </c>
      <c r="E156" s="3" t="str">
        <f t="shared" si="35"/>
        <v>3.67205461230884E-11-5.44233389027685E-12i</v>
      </c>
      <c r="F156" s="3"/>
      <c r="G156" s="3"/>
      <c r="H156" s="3"/>
      <c r="I156" s="99">
        <f t="shared" si="42"/>
        <v>3.7121658176206496E-11</v>
      </c>
      <c r="L156" s="99">
        <f t="shared" si="43"/>
        <v>1.0693179693455999E-13</v>
      </c>
      <c r="O156" s="82">
        <f t="shared" si="36"/>
        <v>3.701588513324504E-11</v>
      </c>
      <c r="R156" s="99">
        <f t="shared" si="44"/>
        <v>1.0800111490390558E-8</v>
      </c>
      <c r="U156" s="99">
        <f t="shared" si="45"/>
        <v>1.5627883786450883E-8</v>
      </c>
      <c r="X156" s="99">
        <f t="shared" si="37"/>
        <v>1.9945463829968767E-8</v>
      </c>
      <c r="Z156" s="3"/>
      <c r="AA156" s="99">
        <f t="shared" si="46"/>
        <v>1.3605777852081507E-9</v>
      </c>
      <c r="AD156" s="99">
        <f t="shared" si="47"/>
        <v>1.3605777852081508E-10</v>
      </c>
      <c r="AF156" s="2">
        <f t="shared" si="48"/>
        <v>0.92591636752060746</v>
      </c>
      <c r="AH156" s="11"/>
      <c r="AI156" s="23">
        <f t="shared" si="49"/>
        <v>2.7578381371532E-8</v>
      </c>
      <c r="AN156" s="2">
        <f t="shared" si="38"/>
        <v>1.0676108159338531</v>
      </c>
      <c r="AO156" s="2" t="str">
        <f t="shared" si="39"/>
        <v>0.998385641443174+0.378178483336968i</v>
      </c>
      <c r="AP156" s="3">
        <f t="shared" si="40"/>
        <v>0.37040917033381504</v>
      </c>
      <c r="AQ156" s="23">
        <f t="shared" si="50"/>
        <v>2.8172103555925548E-16</v>
      </c>
    </row>
    <row r="157" spans="1:43" x14ac:dyDescent="0.3">
      <c r="A157" s="2" t="str">
        <f t="shared" si="34"/>
        <v>253.854217657327i</v>
      </c>
      <c r="B157" s="2">
        <f t="shared" si="41"/>
        <v>40.402153564889495</v>
      </c>
      <c r="E157" s="3" t="str">
        <f t="shared" si="35"/>
        <v>3.67309212480032E-11-5.48682859915185E-12i</v>
      </c>
      <c r="F157" s="3"/>
      <c r="G157" s="3"/>
      <c r="H157" s="3"/>
      <c r="I157" s="99">
        <f t="shared" si="42"/>
        <v>3.7138468786468342E-11</v>
      </c>
      <c r="L157" s="99">
        <f t="shared" si="43"/>
        <v>1.0705685440246806E-13</v>
      </c>
      <c r="O157" s="82">
        <f t="shared" si="36"/>
        <v>3.7032590122719252E-11</v>
      </c>
      <c r="R157" s="99">
        <f t="shared" si="44"/>
        <v>1.0812742294649274E-8</v>
      </c>
      <c r="U157" s="99">
        <f t="shared" si="45"/>
        <v>1.5628352711418667E-8</v>
      </c>
      <c r="X157" s="99">
        <f t="shared" si="37"/>
        <v>1.9968459491980186E-8</v>
      </c>
      <c r="Z157" s="3"/>
      <c r="AA157" s="99">
        <f t="shared" si="46"/>
        <v>1.3621689902340445E-9</v>
      </c>
      <c r="AD157" s="99">
        <f t="shared" si="47"/>
        <v>1.3621689902340445E-10</v>
      </c>
      <c r="AF157" s="2">
        <f t="shared" si="48"/>
        <v>0.92483476693498345</v>
      </c>
      <c r="AH157" s="11"/>
      <c r="AI157" s="23">
        <f t="shared" si="49"/>
        <v>2.7600307769614617E-8</v>
      </c>
      <c r="AN157" s="2">
        <f t="shared" si="38"/>
        <v>1.0688273232160621</v>
      </c>
      <c r="AO157" s="2" t="str">
        <f t="shared" si="39"/>
        <v>0.998355628276785+0.381677725759938i</v>
      </c>
      <c r="AP157" s="3">
        <f t="shared" si="40"/>
        <v>0.37383652418861857</v>
      </c>
      <c r="AQ157" s="23">
        <f t="shared" si="50"/>
        <v>2.8478006176620115E-16</v>
      </c>
    </row>
    <row r="158" spans="1:43" x14ac:dyDescent="0.3">
      <c r="A158" s="2" t="str">
        <f t="shared" si="34"/>
        <v>256.203101813396i</v>
      </c>
      <c r="B158" s="2">
        <f t="shared" si="41"/>
        <v>40.775990089078114</v>
      </c>
      <c r="E158" s="3" t="str">
        <f t="shared" si="35"/>
        <v>3.6741517012382E-11-5.53159196464521E-12i</v>
      </c>
      <c r="F158" s="3"/>
      <c r="G158" s="3"/>
      <c r="H158" s="3"/>
      <c r="I158" s="99">
        <f t="shared" si="42"/>
        <v>3.7155586148444536E-11</v>
      </c>
      <c r="L158" s="99">
        <f t="shared" si="43"/>
        <v>1.0718410224820944E-13</v>
      </c>
      <c r="O158" s="82">
        <f t="shared" si="36"/>
        <v>3.7049599963209319E-11</v>
      </c>
      <c r="R158" s="99">
        <f t="shared" si="44"/>
        <v>1.0825594327069153E-8</v>
      </c>
      <c r="U158" s="99">
        <f t="shared" si="45"/>
        <v>1.5628830383160601E-8</v>
      </c>
      <c r="X158" s="99">
        <f t="shared" si="37"/>
        <v>1.9991858296329589E-8</v>
      </c>
      <c r="Z158" s="3"/>
      <c r="AA158" s="99">
        <f t="shared" si="46"/>
        <v>1.3637880651686709E-9</v>
      </c>
      <c r="AD158" s="99">
        <f t="shared" si="47"/>
        <v>1.3637880651686711E-10</v>
      </c>
      <c r="AF158" s="2">
        <f t="shared" si="48"/>
        <v>0.92373681276742714</v>
      </c>
      <c r="AH158" s="11"/>
      <c r="AI158" s="23">
        <f t="shared" si="49"/>
        <v>2.7622626596829806E-8</v>
      </c>
      <c r="AN158" s="2">
        <f t="shared" si="38"/>
        <v>1.0700650261263276</v>
      </c>
      <c r="AO158" s="2" t="str">
        <f t="shared" si="39"/>
        <v>0.998325057123974+0.385209346274402i</v>
      </c>
      <c r="AP158" s="3">
        <f t="shared" si="40"/>
        <v>0.37729559095816256</v>
      </c>
      <c r="AQ158" s="23">
        <f t="shared" si="50"/>
        <v>2.8788012024989835E-16</v>
      </c>
    </row>
    <row r="159" spans="1:43" x14ac:dyDescent="0.3">
      <c r="A159" s="2" t="str">
        <f t="shared" si="34"/>
        <v>258.573719926968i</v>
      </c>
      <c r="B159" s="2">
        <f t="shared" si="41"/>
        <v>41.153285680036277</v>
      </c>
      <c r="E159" s="3" t="str">
        <f t="shared" si="35"/>
        <v>3.67523383286305E-11-5.57662333549478E-12i</v>
      </c>
      <c r="F159" s="3"/>
      <c r="G159" s="3"/>
      <c r="H159" s="3"/>
      <c r="I159" s="99">
        <f t="shared" si="42"/>
        <v>3.7173015756703243E-11</v>
      </c>
      <c r="L159" s="99">
        <f t="shared" si="43"/>
        <v>1.073135766411635E-13</v>
      </c>
      <c r="O159" s="82">
        <f t="shared" si="36"/>
        <v>3.7066920116188419E-11</v>
      </c>
      <c r="R159" s="99">
        <f t="shared" si="44"/>
        <v>1.0838671240757513E-8</v>
      </c>
      <c r="U159" s="99">
        <f t="shared" si="45"/>
        <v>1.5629316965375572E-8</v>
      </c>
      <c r="X159" s="99">
        <f t="shared" si="37"/>
        <v>2.0015666912205477E-8</v>
      </c>
      <c r="Z159" s="3"/>
      <c r="AA159" s="99">
        <f t="shared" si="46"/>
        <v>1.365435470223637E-9</v>
      </c>
      <c r="AD159" s="99">
        <f t="shared" si="47"/>
        <v>1.3654354702236372E-10</v>
      </c>
      <c r="AF159" s="2">
        <f t="shared" si="48"/>
        <v>0.92262231945888429</v>
      </c>
      <c r="AH159" s="11"/>
      <c r="AI159" s="23">
        <f t="shared" si="49"/>
        <v>2.764534461667135E-8</v>
      </c>
      <c r="AN159" s="2">
        <f t="shared" si="38"/>
        <v>1.0713242705056647</v>
      </c>
      <c r="AO159" s="2" t="str">
        <f t="shared" si="39"/>
        <v>0.998293917610997+0.388773644471153i</v>
      </c>
      <c r="AP159" s="3">
        <f t="shared" si="40"/>
        <v>0.3807866640786699</v>
      </c>
      <c r="AQ159" s="23">
        <f t="shared" si="50"/>
        <v>2.910219498945285E-16</v>
      </c>
    </row>
    <row r="160" spans="1:43" x14ac:dyDescent="0.3">
      <c r="A160" s="2" t="str">
        <f t="shared" si="34"/>
        <v>260.966273099877i</v>
      </c>
      <c r="B160" s="2">
        <f t="shared" si="41"/>
        <v>41.534072344114946</v>
      </c>
      <c r="E160" s="3" t="str">
        <f t="shared" si="35"/>
        <v>3.67633902200102E-11-5.62192200010524E-12i</v>
      </c>
      <c r="F160" s="3"/>
      <c r="G160" s="3"/>
      <c r="H160" s="3"/>
      <c r="I160" s="99">
        <f t="shared" si="42"/>
        <v>3.7190763200612176E-11</v>
      </c>
      <c r="L160" s="99">
        <f t="shared" si="43"/>
        <v>1.0744531427756385E-13</v>
      </c>
      <c r="O160" s="82">
        <f t="shared" si="36"/>
        <v>3.7084556137391898E-11</v>
      </c>
      <c r="R160" s="99">
        <f t="shared" si="44"/>
        <v>1.0851976742033948E-8</v>
      </c>
      <c r="U160" s="99">
        <f t="shared" si="45"/>
        <v>1.5629812624845966E-8</v>
      </c>
      <c r="X160" s="99">
        <f t="shared" si="37"/>
        <v>2.0039892106316152E-8</v>
      </c>
      <c r="Z160" s="3"/>
      <c r="AA160" s="99">
        <f t="shared" si="46"/>
        <v>1.3671116723141323E-9</v>
      </c>
      <c r="AD160" s="99">
        <f t="shared" si="47"/>
        <v>1.3671116723141326E-10</v>
      </c>
      <c r="AF160" s="2">
        <f t="shared" si="48"/>
        <v>0.92149110136461043</v>
      </c>
      <c r="AH160" s="11"/>
      <c r="AI160" s="23">
        <f t="shared" si="49"/>
        <v>2.7668468700431754E-8</v>
      </c>
      <c r="AN160" s="2">
        <f t="shared" si="38"/>
        <v>1.0726054070742526</v>
      </c>
      <c r="AO160" s="2" t="str">
        <f t="shared" si="39"/>
        <v>0.998262199171251+0.392370922713063i</v>
      </c>
      <c r="AP160" s="3">
        <f t="shared" si="40"/>
        <v>0.38431003970084987</v>
      </c>
      <c r="AQ160" s="23">
        <f t="shared" si="50"/>
        <v>2.942063066095044E-16</v>
      </c>
    </row>
    <row r="161" spans="1:43" x14ac:dyDescent="0.3">
      <c r="A161" s="2" t="str">
        <f t="shared" si="34"/>
        <v>263.380964294727i</v>
      </c>
      <c r="B161" s="2">
        <f t="shared" si="41"/>
        <v>41.918382383815796</v>
      </c>
      <c r="E161" s="3" t="str">
        <f t="shared" si="35"/>
        <v>3.6774677822957E-11-5.66748718563916E-12i</v>
      </c>
      <c r="F161" s="3"/>
      <c r="G161" s="3"/>
      <c r="H161" s="3"/>
      <c r="I161" s="99">
        <f t="shared" si="42"/>
        <v>3.720883416584924E-11</v>
      </c>
      <c r="L161" s="99">
        <f t="shared" si="43"/>
        <v>1.0757935238605739E-13</v>
      </c>
      <c r="O161" s="82">
        <f t="shared" si="36"/>
        <v>3.7102513678320055E-11</v>
      </c>
      <c r="R161" s="99">
        <f t="shared" si="44"/>
        <v>1.0865514590991797E-8</v>
      </c>
      <c r="U161" s="99">
        <f t="shared" si="45"/>
        <v>1.5630317531497772E-8</v>
      </c>
      <c r="X161" s="99">
        <f t="shared" si="37"/>
        <v>2.0064540743929639E-8</v>
      </c>
      <c r="Z161" s="3"/>
      <c r="AA161" s="99">
        <f t="shared" si="46"/>
        <v>1.368817145129662E-9</v>
      </c>
      <c r="AD161" s="99">
        <f t="shared" si="47"/>
        <v>1.3688171451296623E-10</v>
      </c>
      <c r="AF161" s="2">
        <f t="shared" si="48"/>
        <v>0.92034297282989586</v>
      </c>
      <c r="AH161" s="11"/>
      <c r="AI161" s="23">
        <f t="shared" si="49"/>
        <v>2.7692005828637952E-8</v>
      </c>
      <c r="AN161" s="2">
        <f t="shared" si="38"/>
        <v>1.0739087914765371</v>
      </c>
      <c r="AO161" s="2" t="str">
        <f t="shared" si="39"/>
        <v>0.998229891041683+0.396001486160729i</v>
      </c>
      <c r="AP161" s="3">
        <f t="shared" si="40"/>
        <v>0.38786601671643695</v>
      </c>
      <c r="AQ161" s="23">
        <f t="shared" si="50"/>
        <v>2.9743396377948719E-16</v>
      </c>
    </row>
    <row r="162" spans="1:43" x14ac:dyDescent="0.3">
      <c r="A162" s="2" t="str">
        <f t="shared" si="34"/>
        <v>265.817998352114i</v>
      </c>
      <c r="B162" s="2">
        <f t="shared" si="41"/>
        <v>42.306248400532233</v>
      </c>
      <c r="E162" s="3" t="str">
        <f t="shared" si="35"/>
        <v>3.67862063894369E-11-5.71331805712363E-12i</v>
      </c>
      <c r="F162" s="3"/>
      <c r="G162" s="3"/>
      <c r="H162" s="3"/>
      <c r="I162" s="99">
        <f t="shared" si="42"/>
        <v>3.7227234435935521E-11</v>
      </c>
      <c r="L162" s="99">
        <f t="shared" si="43"/>
        <v>1.0771572873326459E-13</v>
      </c>
      <c r="O162" s="82">
        <f t="shared" si="36"/>
        <v>3.712079848776392E-11</v>
      </c>
      <c r="R162" s="99">
        <f t="shared" si="44"/>
        <v>1.0879288602059723E-8</v>
      </c>
      <c r="U162" s="99">
        <f t="shared" si="45"/>
        <v>1.563083185845994E-8</v>
      </c>
      <c r="X162" s="99">
        <f t="shared" si="37"/>
        <v>2.0089619789913761E-8</v>
      </c>
      <c r="Z162" s="3"/>
      <c r="AA162" s="99">
        <f t="shared" si="46"/>
        <v>1.3705523692047938E-9</v>
      </c>
      <c r="AD162" s="99">
        <f t="shared" si="47"/>
        <v>1.3705523692047941E-10</v>
      </c>
      <c r="AF162" s="2">
        <f t="shared" si="48"/>
        <v>0.91917774826809429</v>
      </c>
      <c r="AH162" s="11"/>
      <c r="AI162" s="23">
        <f t="shared" si="49"/>
        <v>2.7715963092496252E-8</v>
      </c>
      <c r="AN162" s="2">
        <f t="shared" si="38"/>
        <v>1.0752347843260517</v>
      </c>
      <c r="AO162" s="2" t="str">
        <f t="shared" si="39"/>
        <v>0.99819698225914+0.399665642798373i</v>
      </c>
      <c r="AP162" s="3">
        <f t="shared" si="40"/>
        <v>0.39145489678197265</v>
      </c>
      <c r="AQ162" s="23">
        <f t="shared" si="50"/>
        <v>3.0070571272469213E-16</v>
      </c>
    </row>
    <row r="163" spans="1:43" x14ac:dyDescent="0.3">
      <c r="A163" s="2" t="str">
        <f t="shared" si="34"/>
        <v>268.277582007998i</v>
      </c>
      <c r="B163" s="2">
        <f t="shared" si="41"/>
        <v>42.697703297314206</v>
      </c>
      <c r="E163" s="3" t="str">
        <f t="shared" si="35"/>
        <v>3.67979812893335E-11-5.75941371657341E-12i</v>
      </c>
      <c r="F163" s="3"/>
      <c r="G163" s="3"/>
      <c r="H163" s="3"/>
      <c r="I163" s="99">
        <f t="shared" si="42"/>
        <v>3.7245969893785719E-11</v>
      </c>
      <c r="L163" s="99">
        <f t="shared" si="43"/>
        <v>1.0785448162933674E-13</v>
      </c>
      <c r="O163" s="82">
        <f t="shared" si="36"/>
        <v>3.7139416413348077E-11</v>
      </c>
      <c r="R163" s="99">
        <f t="shared" si="44"/>
        <v>1.0893302644563011E-8</v>
      </c>
      <c r="U163" s="99">
        <f t="shared" si="45"/>
        <v>1.5631355782125779E-8</v>
      </c>
      <c r="X163" s="99">
        <f t="shared" si="37"/>
        <v>2.0115136309776739E-8</v>
      </c>
      <c r="Z163" s="3"/>
      <c r="AA163" s="99">
        <f t="shared" si="46"/>
        <v>1.3723178319898679E-9</v>
      </c>
      <c r="AD163" s="99">
        <f t="shared" si="47"/>
        <v>1.372317831989868E-10</v>
      </c>
      <c r="AF163" s="2">
        <f t="shared" si="48"/>
        <v>0.9179952422409865</v>
      </c>
      <c r="AH163" s="11"/>
      <c r="AI163" s="23">
        <f t="shared" si="49"/>
        <v>2.7740347695348266E-8</v>
      </c>
      <c r="AN163" s="2">
        <f t="shared" si="38"/>
        <v>1.0765837512499052</v>
      </c>
      <c r="AO163" s="2" t="str">
        <f t="shared" si="39"/>
        <v>0.998163461656652+0.403363703459951i</v>
      </c>
      <c r="AP163" s="3">
        <f t="shared" si="40"/>
        <v>0.39507698434606198</v>
      </c>
      <c r="AQ163" s="23">
        <f t="shared" si="50"/>
        <v>3.0402236317665518E-16</v>
      </c>
    </row>
    <row r="164" spans="1:43" x14ac:dyDescent="0.3">
      <c r="A164" s="2" t="str">
        <f t="shared" si="34"/>
        <v>270.759923911246i</v>
      </c>
      <c r="B164" s="2">
        <f t="shared" si="41"/>
        <v>43.092780281660268</v>
      </c>
      <c r="E164" s="3" t="str">
        <f t="shared" si="35"/>
        <v>3.68100080128722E-11-5.80577320213308E-12i</v>
      </c>
      <c r="F164" s="3"/>
      <c r="G164" s="3"/>
      <c r="H164" s="3"/>
      <c r="I164" s="99">
        <f t="shared" si="42"/>
        <v>3.7265046523281332E-11</v>
      </c>
      <c r="L164" s="99">
        <f t="shared" si="43"/>
        <v>1.0799564993351318E-13</v>
      </c>
      <c r="O164" s="82">
        <f t="shared" si="36"/>
        <v>3.7158373403095997E-11</v>
      </c>
      <c r="R164" s="99">
        <f t="shared" si="44"/>
        <v>1.0907560643284831E-8</v>
      </c>
      <c r="U164" s="99">
        <f t="shared" si="45"/>
        <v>1.5631889482215309E-8</v>
      </c>
      <c r="X164" s="99">
        <f t="shared" si="37"/>
        <v>2.0141097470707077E-8</v>
      </c>
      <c r="Z164" s="3"/>
      <c r="AA164" s="99">
        <f t="shared" si="46"/>
        <v>1.3741140279217057E-9</v>
      </c>
      <c r="AD164" s="99">
        <f t="shared" si="47"/>
        <v>1.374114027921706E-10</v>
      </c>
      <c r="AF164" s="2">
        <f t="shared" si="48"/>
        <v>0.91679526954144741</v>
      </c>
      <c r="AH164" s="11"/>
      <c r="AI164" s="23">
        <f t="shared" si="49"/>
        <v>2.7765166954136449E-8</v>
      </c>
      <c r="AN164" s="2">
        <f t="shared" si="38"/>
        <v>1.0779560629329288</v>
      </c>
      <c r="AO164" s="2" t="str">
        <f t="shared" si="39"/>
        <v>0.998129317859634+0.407095981855535i</v>
      </c>
      <c r="AP164" s="3">
        <f t="shared" si="40"/>
        <v>0.39873258667388001</v>
      </c>
      <c r="AQ164" s="23">
        <f t="shared" si="50"/>
        <v>3.0738474376504339E-16</v>
      </c>
    </row>
    <row r="165" spans="1:43" x14ac:dyDescent="0.3">
      <c r="A165" s="2" t="str">
        <f t="shared" si="34"/>
        <v>273.265234641329i</v>
      </c>
      <c r="B165" s="2">
        <f t="shared" si="41"/>
        <v>43.491512868334148</v>
      </c>
      <c r="E165" s="3" t="str">
        <f t="shared" si="35"/>
        <v>3.68222921730768E-11-5.85239548723864E-12i</v>
      </c>
      <c r="F165" s="3"/>
      <c r="G165" s="3"/>
      <c r="H165" s="3"/>
      <c r="I165" s="99">
        <f t="shared" si="42"/>
        <v>3.7284470410862537E-11</v>
      </c>
      <c r="L165" s="99">
        <f t="shared" si="43"/>
        <v>1.0813927305967298E-13</v>
      </c>
      <c r="O165" s="82">
        <f t="shared" si="36"/>
        <v>3.7177675507014666E-11</v>
      </c>
      <c r="R165" s="99">
        <f t="shared" si="44"/>
        <v>1.0922066579026971E-8</v>
      </c>
      <c r="U165" s="99">
        <f t="shared" si="45"/>
        <v>1.5632433141839005E-8</v>
      </c>
      <c r="X165" s="99">
        <f t="shared" si="37"/>
        <v>2.0167510542613536E-8</v>
      </c>
      <c r="Z165" s="3"/>
      <c r="AA165" s="99">
        <f t="shared" si="46"/>
        <v>1.3759414584942488E-9</v>
      </c>
      <c r="AD165" s="99">
        <f t="shared" si="47"/>
        <v>1.3759414584942489E-10</v>
      </c>
      <c r="AF165" s="2">
        <f t="shared" si="48"/>
        <v>0.91557764527845276</v>
      </c>
      <c r="AH165" s="11"/>
      <c r="AI165" s="23">
        <f t="shared" si="49"/>
        <v>2.779042830088E-8</v>
      </c>
      <c r="AN165" s="2">
        <f t="shared" si="38"/>
        <v>1.0793520951614606</v>
      </c>
      <c r="AO165" s="2" t="str">
        <f t="shared" si="39"/>
        <v>0.998094539282037+0.41086279459792i</v>
      </c>
      <c r="AP165" s="3">
        <f t="shared" si="40"/>
        <v>0.40242201387324883</v>
      </c>
      <c r="AQ165" s="23">
        <f t="shared" si="50"/>
        <v>3.1079370251922502E-16</v>
      </c>
    </row>
    <row r="166" spans="1:43" x14ac:dyDescent="0.3">
      <c r="A166" s="2" t="str">
        <f t="shared" si="34"/>
        <v>275.793726726183i</v>
      </c>
      <c r="B166" s="2">
        <f t="shared" si="41"/>
        <v>43.893934882207397</v>
      </c>
      <c r="E166" s="3" t="str">
        <f t="shared" si="35"/>
        <v>3.68348395082603E-11-5.89927947980062E-12i</v>
      </c>
      <c r="F166" s="3"/>
      <c r="G166" s="3"/>
      <c r="H166" s="3"/>
      <c r="I166" s="99">
        <f t="shared" si="42"/>
        <v>3.730424774714122E-11</v>
      </c>
      <c r="L166" s="99">
        <f t="shared" si="43"/>
        <v>1.0828539098188098E-13</v>
      </c>
      <c r="O166" s="82">
        <f t="shared" si="36"/>
        <v>3.7197328878700084E-11</v>
      </c>
      <c r="R166" s="99">
        <f t="shared" si="44"/>
        <v>1.0936824489169978E-8</v>
      </c>
      <c r="U166" s="99">
        <f t="shared" si="45"/>
        <v>1.5632986947562415E-8</v>
      </c>
      <c r="X166" s="99">
        <f t="shared" si="37"/>
        <v>2.0194382899164194E-8</v>
      </c>
      <c r="Z166" s="3"/>
      <c r="AA166" s="99">
        <f t="shared" si="46"/>
        <v>1.3778006323291244E-9</v>
      </c>
      <c r="AD166" s="99">
        <f t="shared" si="47"/>
        <v>1.3778006323291246E-10</v>
      </c>
      <c r="AF166" s="2">
        <f t="shared" si="48"/>
        <v>0.91434218496441499</v>
      </c>
      <c r="AH166" s="11"/>
      <c r="AI166" s="23">
        <f t="shared" si="49"/>
        <v>2.7816139284160062E-8</v>
      </c>
      <c r="AN166" s="2">
        <f t="shared" si="38"/>
        <v>1.0807722288667214</v>
      </c>
      <c r="AO166" s="2" t="str">
        <f t="shared" si="39"/>
        <v>0.998059114122407+0.414664461229483i</v>
      </c>
      <c r="AP166" s="3">
        <f t="shared" si="40"/>
        <v>0.40614557892252634</v>
      </c>
      <c r="AQ166" s="23">
        <f t="shared" si="50"/>
        <v>3.1425010738517864E-16</v>
      </c>
    </row>
    <row r="167" spans="1:43" x14ac:dyDescent="0.3">
      <c r="A167" s="2" t="str">
        <f t="shared" si="34"/>
        <v>278.345614660245i</v>
      </c>
      <c r="B167" s="2">
        <f t="shared" si="41"/>
        <v>44.300080461129923</v>
      </c>
      <c r="E167" s="3" t="str">
        <f t="shared" si="35"/>
        <v>3.68476558845494E-11-5.94642402141006E-12i</v>
      </c>
      <c r="F167" s="3"/>
      <c r="G167" s="3"/>
      <c r="H167" s="3"/>
      <c r="I167" s="99">
        <f t="shared" si="42"/>
        <v>3.7324384828534957E-11</v>
      </c>
      <c r="L167" s="99">
        <f t="shared" si="43"/>
        <v>1.0843404423992772E-13</v>
      </c>
      <c r="O167" s="82">
        <f t="shared" si="36"/>
        <v>3.7217339776962526E-11</v>
      </c>
      <c r="R167" s="99">
        <f t="shared" si="44"/>
        <v>1.09518384682327E-8</v>
      </c>
      <c r="U167" s="99">
        <f t="shared" si="45"/>
        <v>1.5633551089472873E-8</v>
      </c>
      <c r="X167" s="99">
        <f t="shared" si="37"/>
        <v>2.0221722018824273E-8</v>
      </c>
      <c r="Z167" s="3"/>
      <c r="AA167" s="99">
        <f t="shared" si="46"/>
        <v>1.3796920652461359E-9</v>
      </c>
      <c r="AD167" s="99">
        <f t="shared" si="47"/>
        <v>1.3796920652461362E-10</v>
      </c>
      <c r="AF167" s="2">
        <f t="shared" si="48"/>
        <v>0.91308870460483538</v>
      </c>
      <c r="AH167" s="11"/>
      <c r="AI167" s="23">
        <f t="shared" si="49"/>
        <v>2.7842307570614827E-8</v>
      </c>
      <c r="AN167" s="2">
        <f t="shared" si="38"/>
        <v>1.0822168501677889</v>
      </c>
      <c r="AO167" s="2" t="str">
        <f t="shared" si="39"/>
        <v>0.998023030359888+0.41850130424929i</v>
      </c>
      <c r="AP167" s="3">
        <f t="shared" si="40"/>
        <v>0.40990359769479312</v>
      </c>
      <c r="AQ167" s="23">
        <f t="shared" si="50"/>
        <v>3.1775484675391212E-16</v>
      </c>
    </row>
    <row r="168" spans="1:43" x14ac:dyDescent="0.3">
      <c r="A168" s="2" t="str">
        <f t="shared" si="34"/>
        <v>280.921114922641i</v>
      </c>
      <c r="B168" s="2">
        <f t="shared" si="41"/>
        <v>44.709984058824716</v>
      </c>
      <c r="E168" s="3" t="str">
        <f t="shared" si="35"/>
        <v>3.68607472984413E-11-5.99382788656901E-12i</v>
      </c>
      <c r="F168" s="3"/>
      <c r="G168" s="3"/>
      <c r="H168" s="3"/>
      <c r="I168" s="99">
        <f t="shared" si="42"/>
        <v>3.7344888058921265E-11</v>
      </c>
      <c r="L168" s="99">
        <f t="shared" si="43"/>
        <v>1.0858527394486026E-13</v>
      </c>
      <c r="O168" s="82">
        <f t="shared" si="36"/>
        <v>3.7237714567473763E-11</v>
      </c>
      <c r="R168" s="99">
        <f t="shared" si="44"/>
        <v>1.0967112668430886E-8</v>
      </c>
      <c r="U168" s="99">
        <f t="shared" si="45"/>
        <v>1.5634125761246314E-8</v>
      </c>
      <c r="X168" s="99">
        <f t="shared" si="37"/>
        <v>2.024953548589337E-8</v>
      </c>
      <c r="Z168" s="3"/>
      <c r="AA168" s="99">
        <f t="shared" si="46"/>
        <v>1.3816162803336344E-9</v>
      </c>
      <c r="AD168" s="99">
        <f t="shared" si="47"/>
        <v>1.3816162803336345E-10</v>
      </c>
      <c r="AF168" s="2">
        <f t="shared" si="48"/>
        <v>0.91181702079028104</v>
      </c>
      <c r="AH168" s="11"/>
      <c r="AI168" s="23">
        <f t="shared" si="49"/>
        <v>2.7868940946443636E-8</v>
      </c>
      <c r="AN168" s="2">
        <f t="shared" si="38"/>
        <v>1.0836863504141094</v>
      </c>
      <c r="AO168" s="2" t="str">
        <f t="shared" si="39"/>
        <v>0.997986275750138+0.422373649140452i</v>
      </c>
      <c r="AP168" s="3">
        <f t="shared" si="40"/>
        <v>0.41369638898677863</v>
      </c>
      <c r="AQ168" s="23">
        <f t="shared" si="50"/>
        <v>3.2130883000831583E-16</v>
      </c>
    </row>
    <row r="169" spans="1:43" x14ac:dyDescent="0.3">
      <c r="A169" s="2" t="str">
        <f t="shared" si="34"/>
        <v>283.520445995556i</v>
      </c>
      <c r="B169" s="2">
        <f t="shared" si="41"/>
        <v>45.123680447811495</v>
      </c>
      <c r="E169" s="3" t="str">
        <f t="shared" si="35"/>
        <v>3.68741198793932E-11-6.04148978194724E-12i</v>
      </c>
      <c r="F169" s="3"/>
      <c r="G169" s="3"/>
      <c r="H169" s="3"/>
      <c r="I169" s="99">
        <f t="shared" si="42"/>
        <v>3.7365763951312886E-11</v>
      </c>
      <c r="L169" s="99">
        <f t="shared" si="43"/>
        <v>1.0873912178450297E-13</v>
      </c>
      <c r="O169" s="82">
        <f t="shared" si="36"/>
        <v>3.7258459724434626E-11</v>
      </c>
      <c r="R169" s="99">
        <f t="shared" si="44"/>
        <v>1.0982651300234801E-8</v>
      </c>
      <c r="U169" s="99">
        <f t="shared" si="45"/>
        <v>1.5634711160216482E-8</v>
      </c>
      <c r="X169" s="99">
        <f t="shared" si="37"/>
        <v>2.0277830991540007E-8</v>
      </c>
      <c r="Z169" s="3"/>
      <c r="AA169" s="99">
        <f t="shared" si="46"/>
        <v>1.3835738080187647E-9</v>
      </c>
      <c r="AD169" s="99">
        <f t="shared" si="47"/>
        <v>1.383573808018765E-10</v>
      </c>
      <c r="AF169" s="2">
        <f t="shared" si="48"/>
        <v>0.91052695079067181</v>
      </c>
      <c r="AH169" s="11"/>
      <c r="AI169" s="23">
        <f t="shared" si="49"/>
        <v>2.7896047318920047E-8</v>
      </c>
      <c r="AN169" s="2">
        <f t="shared" si="38"/>
        <v>1.0851811262275528</v>
      </c>
      <c r="AO169" s="2" t="str">
        <f t="shared" si="39"/>
        <v>0.997948837821174+0.426281824397743i</v>
      </c>
      <c r="AP169" s="3">
        <f t="shared" si="40"/>
        <v>0.41752427454421337</v>
      </c>
      <c r="AQ169" s="23">
        <f t="shared" si="50"/>
        <v>3.2491298808246703E-16</v>
      </c>
    </row>
    <row r="170" spans="1:43" x14ac:dyDescent="0.3">
      <c r="A170" s="2" t="str">
        <f t="shared" si="34"/>
        <v>286.143828382763i</v>
      </c>
      <c r="B170" s="2">
        <f t="shared" si="41"/>
        <v>45.541204722355708</v>
      </c>
      <c r="E170" s="3" t="str">
        <f t="shared" si="35"/>
        <v>3.68877798924444E-11-6.08940834566632E-12i</v>
      </c>
      <c r="F170" s="3"/>
      <c r="G170" s="3"/>
      <c r="H170" s="3"/>
      <c r="I170" s="99">
        <f t="shared" si="42"/>
        <v>3.738701912955479E-11</v>
      </c>
      <c r="L170" s="99">
        <f t="shared" si="43"/>
        <v>1.0889563002896748E-13</v>
      </c>
      <c r="O170" s="82">
        <f t="shared" si="36"/>
        <v>3.727958183226333E-11</v>
      </c>
      <c r="R170" s="99">
        <f t="shared" si="44"/>
        <v>1.0998458632925715E-8</v>
      </c>
      <c r="U170" s="99">
        <f t="shared" si="45"/>
        <v>1.5635307487445074E-8</v>
      </c>
      <c r="X170" s="99">
        <f t="shared" si="37"/>
        <v>2.0306616334835953E-8</v>
      </c>
      <c r="Z170" s="3"/>
      <c r="AA170" s="99">
        <f t="shared" si="46"/>
        <v>1.3855651861375731E-9</v>
      </c>
      <c r="AD170" s="99">
        <f t="shared" si="47"/>
        <v>1.3855651861375732E-10</v>
      </c>
      <c r="AF170" s="2">
        <f t="shared" si="48"/>
        <v>0.90921831265185982</v>
      </c>
      <c r="AH170" s="11"/>
      <c r="AI170" s="23">
        <f t="shared" si="49"/>
        <v>2.7923634717914618E-8</v>
      </c>
      <c r="AN170" s="2">
        <f t="shared" si="38"/>
        <v>1.0867015795439683</v>
      </c>
      <c r="AO170" s="2" t="str">
        <f t="shared" si="39"/>
        <v>0.997910703869146+0.430226161555456i</v>
      </c>
      <c r="AP170" s="3">
        <f t="shared" si="40"/>
        <v>0.42138757909091851</v>
      </c>
      <c r="AQ170" s="23">
        <f t="shared" si="50"/>
        <v>3.2856827403951875E-16</v>
      </c>
    </row>
    <row r="171" spans="1:43" x14ac:dyDescent="0.3">
      <c r="A171" s="2" t="str">
        <f t="shared" si="34"/>
        <v>288.791484628335i</v>
      </c>
      <c r="B171" s="2">
        <f t="shared" si="41"/>
        <v>45.962592301446627</v>
      </c>
      <c r="E171" s="3" t="str">
        <f t="shared" si="35"/>
        <v>3.69017337408681E-11-6.13758214661358E-12i</v>
      </c>
      <c r="F171" s="3"/>
      <c r="G171" s="3"/>
      <c r="H171" s="3"/>
      <c r="I171" s="99">
        <f t="shared" si="42"/>
        <v>3.7408660330040598E-11</v>
      </c>
      <c r="L171" s="99">
        <f t="shared" si="43"/>
        <v>1.0905484153614807E-13</v>
      </c>
      <c r="O171" s="82">
        <f t="shared" si="36"/>
        <v>3.7301087587304643E-11</v>
      </c>
      <c r="R171" s="99">
        <f t="shared" si="44"/>
        <v>1.1014538995150955E-8</v>
      </c>
      <c r="U171" s="99">
        <f t="shared" si="45"/>
        <v>1.5635914947792937E-8</v>
      </c>
      <c r="X171" s="99">
        <f t="shared" si="37"/>
        <v>2.0335899423786758E-8</v>
      </c>
      <c r="Z171" s="3"/>
      <c r="AA171" s="99">
        <f t="shared" si="46"/>
        <v>1.3875909600049287E-9</v>
      </c>
      <c r="AD171" s="99">
        <f t="shared" si="47"/>
        <v>1.3875909600049289E-10</v>
      </c>
      <c r="AF171" s="2">
        <f t="shared" si="48"/>
        <v>0.90789092529450433</v>
      </c>
      <c r="AH171" s="11"/>
      <c r="AI171" s="23">
        <f t="shared" si="49"/>
        <v>2.7951711297424927E-8</v>
      </c>
      <c r="AN171" s="2">
        <f t="shared" si="38"/>
        <v>1.0882481176542134</v>
      </c>
      <c r="AO171" s="2" t="str">
        <f t="shared" si="39"/>
        <v>0.997871860954017+0.434206995215537i</v>
      </c>
      <c r="AP171" s="3">
        <f t="shared" si="40"/>
        <v>0.42528663035444936</v>
      </c>
      <c r="AQ171" s="23">
        <f t="shared" si="50"/>
        <v>3.3227566366300998E-16</v>
      </c>
    </row>
    <row r="172" spans="1:43" x14ac:dyDescent="0.3">
      <c r="A172" s="2" t="str">
        <f t="shared" si="34"/>
        <v>291.463639335518i</v>
      </c>
      <c r="B172" s="2">
        <f t="shared" si="41"/>
        <v>46.387878931801076</v>
      </c>
      <c r="E172" s="3" t="str">
        <f t="shared" si="35"/>
        <v>3.6915987968856E-11-6.18600968378677E-12i</v>
      </c>
      <c r="F172" s="3"/>
      <c r="G172" s="3"/>
      <c r="H172" s="3"/>
      <c r="I172" s="99">
        <f t="shared" si="42"/>
        <v>3.7430694403452161E-11</v>
      </c>
      <c r="L172" s="99">
        <f t="shared" si="43"/>
        <v>1.0921679975720579E-13</v>
      </c>
      <c r="O172" s="82">
        <f t="shared" si="36"/>
        <v>3.7322983799561178E-11</v>
      </c>
      <c r="R172" s="99">
        <f t="shared" si="44"/>
        <v>1.1030896775477784E-8</v>
      </c>
      <c r="U172" s="99">
        <f t="shared" si="45"/>
        <v>1.5636533749993646E-8</v>
      </c>
      <c r="X172" s="99">
        <f t="shared" si="37"/>
        <v>2.0365688276361435E-8</v>
      </c>
      <c r="Z172" s="3"/>
      <c r="AA172" s="99">
        <f t="shared" si="46"/>
        <v>1.3896516824843033E-9</v>
      </c>
      <c r="AD172" s="99">
        <f t="shared" si="47"/>
        <v>1.3896516824843035E-10</v>
      </c>
      <c r="AF172" s="2">
        <f t="shared" si="48"/>
        <v>0.90654460861518371</v>
      </c>
      <c r="AH172" s="11"/>
      <c r="AI172" s="23">
        <f t="shared" si="49"/>
        <v>2.7980285337115693E-8</v>
      </c>
      <c r="AN172" s="2">
        <f t="shared" si="38"/>
        <v>1.0898211532446462</v>
      </c>
      <c r="AO172" s="2" t="str">
        <f t="shared" si="39"/>
        <v>0.99783229589518+0.438224663075967i</v>
      </c>
      <c r="AP172" s="3">
        <f t="shared" si="40"/>
        <v>0.42922175909492211</v>
      </c>
      <c r="AQ172" s="23">
        <f t="shared" si="50"/>
        <v>3.3603615606729541E-16</v>
      </c>
    </row>
    <row r="173" spans="1:43" x14ac:dyDescent="0.3">
      <c r="A173" s="2" t="str">
        <f t="shared" si="34"/>
        <v>294.160519185785i</v>
      </c>
      <c r="B173" s="2">
        <f t="shared" si="41"/>
        <v>46.817100690895998</v>
      </c>
      <c r="E173" s="3" t="str">
        <f t="shared" si="35"/>
        <v>3.69305492642318E-11-6.2346893856716E-12i</v>
      </c>
      <c r="F173" s="3"/>
      <c r="G173" s="3"/>
      <c r="H173" s="3"/>
      <c r="I173" s="99">
        <f t="shared" si="42"/>
        <v>3.7453128316519278E-11</v>
      </c>
      <c r="L173" s="99">
        <f t="shared" si="43"/>
        <v>1.0938154874203286E-13</v>
      </c>
      <c r="O173" s="82">
        <f t="shared" si="36"/>
        <v>3.7345277394444862E-11</v>
      </c>
      <c r="R173" s="99">
        <f t="shared" si="44"/>
        <v>1.1047536422945319E-8</v>
      </c>
      <c r="U173" s="99">
        <f t="shared" si="45"/>
        <v>1.5637164106727272E-8</v>
      </c>
      <c r="X173" s="99">
        <f t="shared" si="37"/>
        <v>2.0395991021518319E-8</v>
      </c>
      <c r="Z173" s="3"/>
      <c r="AA173" s="99">
        <f t="shared" si="46"/>
        <v>1.391747914057298E-9</v>
      </c>
      <c r="AD173" s="99">
        <f t="shared" si="47"/>
        <v>1.3917479140572982E-10</v>
      </c>
      <c r="AF173" s="2">
        <f t="shared" si="48"/>
        <v>0.90517918358977989</v>
      </c>
      <c r="AH173" s="11"/>
      <c r="AI173" s="23">
        <f t="shared" si="49"/>
        <v>2.8009365243865371E-8</v>
      </c>
      <c r="AN173" s="2">
        <f t="shared" si="38"/>
        <v>1.0914211044370343</v>
      </c>
      <c r="AO173" s="2" t="str">
        <f t="shared" si="39"/>
        <v>0.997791995266981+0.442279505959402i</v>
      </c>
      <c r="AP173" s="3">
        <f t="shared" si="40"/>
        <v>0.43319329913346394</v>
      </c>
      <c r="AQ173" s="23">
        <f t="shared" si="50"/>
        <v>3.3985077432474862E-16</v>
      </c>
    </row>
    <row r="174" spans="1:43" x14ac:dyDescent="0.3">
      <c r="A174" s="2" t="str">
        <f t="shared" si="34"/>
        <v>296.882352958069i</v>
      </c>
      <c r="B174" s="2">
        <f t="shared" si="41"/>
        <v>47.250293990029462</v>
      </c>
      <c r="E174" s="3" t="str">
        <f t="shared" si="35"/>
        <v>3.69454244611946E-11-6.283619609654E-12i</v>
      </c>
      <c r="F174" s="3"/>
      <c r="G174" s="3"/>
      <c r="H174" s="3"/>
      <c r="I174" s="99">
        <f t="shared" si="42"/>
        <v>3.747596915380128E-11</v>
      </c>
      <c r="L174" s="99">
        <f t="shared" si="43"/>
        <v>1.0954913314470379E-13</v>
      </c>
      <c r="O174" s="82">
        <f t="shared" si="36"/>
        <v>3.7367975414550679E-11</v>
      </c>
      <c r="R174" s="99">
        <f t="shared" si="44"/>
        <v>1.1064462447615083E-8</v>
      </c>
      <c r="U174" s="99">
        <f t="shared" si="45"/>
        <v>1.5637806234696476E-8</v>
      </c>
      <c r="X174" s="99">
        <f t="shared" si="37"/>
        <v>2.0426815900228931E-8</v>
      </c>
      <c r="Z174" s="3"/>
      <c r="AA174" s="99">
        <f t="shared" si="46"/>
        <v>1.3938802228930039E-9</v>
      </c>
      <c r="AD174" s="99">
        <f t="shared" si="47"/>
        <v>1.393880222893004E-10</v>
      </c>
      <c r="AF174" s="2">
        <f t="shared" si="48"/>
        <v>0.9037944723790422</v>
      </c>
      <c r="AH174" s="11"/>
      <c r="AI174" s="23">
        <f t="shared" si="49"/>
        <v>2.8038959553321937E-8</v>
      </c>
      <c r="AN174" s="2">
        <f t="shared" si="38"/>
        <v>1.0930483948278724</v>
      </c>
      <c r="AO174" s="2" t="str">
        <f t="shared" si="39"/>
        <v>0.997750945394164+0.446371867842095i</v>
      </c>
      <c r="AP174" s="3">
        <f t="shared" si="40"/>
        <v>0.43720158737958315</v>
      </c>
      <c r="AQ174" s="23">
        <f t="shared" si="50"/>
        <v>3.4372056610975462E-16</v>
      </c>
    </row>
    <row r="175" spans="1:43" x14ac:dyDescent="0.3">
      <c r="A175" s="2" t="str">
        <f t="shared" si="34"/>
        <v>299.629371548168i</v>
      </c>
      <c r="B175" s="2">
        <f t="shared" si="41"/>
        <v>47.687495577409045</v>
      </c>
      <c r="E175" s="3" t="str">
        <f t="shared" si="35"/>
        <v>3.69606205430911E-11-6.33279864146847E-12i</v>
      </c>
      <c r="F175" s="3"/>
      <c r="G175" s="3"/>
      <c r="H175" s="3"/>
      <c r="I175" s="99">
        <f t="shared" si="42"/>
        <v>3.749922411949016E-11</v>
      </c>
      <c r="L175" s="99">
        <f t="shared" si="43"/>
        <v>1.0971959822890607E-13</v>
      </c>
      <c r="O175" s="82">
        <f t="shared" si="36"/>
        <v>3.7391085021451707E-11</v>
      </c>
      <c r="R175" s="99">
        <f t="shared" si="44"/>
        <v>1.1081679421119514E-8</v>
      </c>
      <c r="U175" s="99">
        <f t="shared" si="45"/>
        <v>1.5638460354704028E-8</v>
      </c>
      <c r="X175" s="99">
        <f t="shared" si="37"/>
        <v>2.0458171266498266E-8</v>
      </c>
      <c r="Z175" s="3"/>
      <c r="AA175" s="99">
        <f t="shared" si="46"/>
        <v>1.3960491849170987E-9</v>
      </c>
      <c r="AD175" s="99">
        <f t="shared" si="47"/>
        <v>1.3960491849170989E-10</v>
      </c>
      <c r="AF175" s="2">
        <f t="shared" si="48"/>
        <v>0.90239029843635032</v>
      </c>
      <c r="AH175" s="11"/>
      <c r="AI175" s="23">
        <f t="shared" si="49"/>
        <v>2.8069076931465885E-8</v>
      </c>
      <c r="AN175" s="2">
        <f t="shared" si="38"/>
        <v>1.0947034535270772</v>
      </c>
      <c r="AO175" s="2" t="str">
        <f t="shared" si="39"/>
        <v>0.997709132347232+0.450502095883075i</v>
      </c>
      <c r="AP175" s="3">
        <f t="shared" si="40"/>
        <v>0.4412469638601948</v>
      </c>
      <c r="AQ175" s="23">
        <f t="shared" si="50"/>
        <v>3.4764660436211387E-16</v>
      </c>
    </row>
    <row r="176" spans="1:43" x14ac:dyDescent="0.3">
      <c r="A176" s="2" t="str">
        <f t="shared" si="34"/>
        <v>302.401807988332i</v>
      </c>
      <c r="B176" s="2">
        <f t="shared" si="41"/>
        <v>48.12874254126924</v>
      </c>
      <c r="E176" s="3" t="str">
        <f t="shared" si="35"/>
        <v>3.69761446452147E-11-6.3822246946846E-12i</v>
      </c>
      <c r="F176" s="3"/>
      <c r="G176" s="3"/>
      <c r="H176" s="3"/>
      <c r="I176" s="99">
        <f t="shared" si="42"/>
        <v>3.7522900539234463E-11</v>
      </c>
      <c r="L176" s="99">
        <f t="shared" si="43"/>
        <v>1.0989298987335159E-13</v>
      </c>
      <c r="O176" s="82">
        <f t="shared" si="36"/>
        <v>3.7414613497514536E-11</v>
      </c>
      <c r="R176" s="99">
        <f t="shared" si="44"/>
        <v>1.1099191977208511E-8</v>
      </c>
      <c r="U176" s="99">
        <f t="shared" si="45"/>
        <v>1.5639126691731795E-8</v>
      </c>
      <c r="X176" s="99">
        <f t="shared" si="37"/>
        <v>2.0490065588381846E-8</v>
      </c>
      <c r="Z176" s="3"/>
      <c r="AA176" s="99">
        <f t="shared" si="46"/>
        <v>1.3982553838807021E-9</v>
      </c>
      <c r="AD176" s="99">
        <f t="shared" si="47"/>
        <v>1.3982553838807023E-10</v>
      </c>
      <c r="AF176" s="2">
        <f t="shared" si="48"/>
        <v>0.90096648661761758</v>
      </c>
      <c r="AH176" s="11"/>
      <c r="AI176" s="23">
        <f t="shared" si="49"/>
        <v>2.8099726176180774E-8</v>
      </c>
      <c r="AN176" s="2">
        <f t="shared" si="38"/>
        <v>1.0963867151960229</v>
      </c>
      <c r="AO176" s="2" t="str">
        <f t="shared" si="39"/>
        <v>0.997666541937719+0.454670540453589i</v>
      </c>
      <c r="AP176" s="3">
        <f t="shared" si="40"/>
        <v>0.44532977174852562</v>
      </c>
      <c r="AQ176" s="23">
        <f t="shared" si="50"/>
        <v>3.5162998796902485E-16</v>
      </c>
    </row>
    <row r="177" spans="1:43" x14ac:dyDescent="0.3">
      <c r="A177" s="2" t="str">
        <f t="shared" si="34"/>
        <v>305.199897467032i</v>
      </c>
      <c r="B177" s="2">
        <f t="shared" si="41"/>
        <v>48.574072313017766</v>
      </c>
      <c r="E177" s="3" t="str">
        <f t="shared" si="35"/>
        <v>3.69920040576339E-11-6.43189591023356E-12i</v>
      </c>
      <c r="F177" s="3"/>
      <c r="G177" s="3"/>
      <c r="H177" s="3"/>
      <c r="I177" s="99">
        <f t="shared" si="42"/>
        <v>3.7547005861986943E-11</v>
      </c>
      <c r="L177" s="99">
        <f t="shared" si="43"/>
        <v>1.1006935457716767E-13</v>
      </c>
      <c r="O177" s="82">
        <f t="shared" si="36"/>
        <v>3.7438568247739084E-11</v>
      </c>
      <c r="R177" s="99">
        <f t="shared" si="44"/>
        <v>1.1117004812293935E-8</v>
      </c>
      <c r="U177" s="99">
        <f t="shared" si="45"/>
        <v>1.56398054750207E-8</v>
      </c>
      <c r="X177" s="99">
        <f t="shared" si="37"/>
        <v>2.052250744899932E-8</v>
      </c>
      <c r="Z177" s="3"/>
      <c r="AA177" s="99">
        <f t="shared" si="46"/>
        <v>1.4004994114289702E-9</v>
      </c>
      <c r="AD177" s="99">
        <f t="shared" si="47"/>
        <v>1.4004994114289704E-10</v>
      </c>
      <c r="AF177" s="2">
        <f t="shared" si="48"/>
        <v>0.89952286329329689</v>
      </c>
      <c r="AH177" s="11"/>
      <c r="AI177" s="23">
        <f t="shared" si="49"/>
        <v>2.8130916218830669E-8</v>
      </c>
      <c r="AN177" s="2">
        <f t="shared" si="38"/>
        <v>1.0980986200849114</v>
      </c>
      <c r="AO177" s="2" t="str">
        <f t="shared" si="39"/>
        <v>0.997623159713375+0.458877555166832i</v>
      </c>
      <c r="AP177" s="3">
        <f t="shared" si="40"/>
        <v>0.44945035739295491</v>
      </c>
      <c r="AQ177" s="23">
        <f t="shared" si="50"/>
        <v>3.5567184246623067E-16</v>
      </c>
    </row>
    <row r="178" spans="1:43" x14ac:dyDescent="0.3">
      <c r="A178" s="2" t="str">
        <f t="shared" si="34"/>
        <v>308.02387734891i</v>
      </c>
      <c r="B178" s="2">
        <f t="shared" si="41"/>
        <v>49.023522670410721</v>
      </c>
      <c r="E178" s="3" t="str">
        <f t="shared" si="35"/>
        <v>3.70082062280436E-11-6.48181035597595E-12i</v>
      </c>
      <c r="F178" s="3"/>
      <c r="G178" s="3"/>
      <c r="H178" s="3"/>
      <c r="I178" s="99">
        <f t="shared" si="42"/>
        <v>3.7571547661870972E-11</v>
      </c>
      <c r="L178" s="99">
        <f t="shared" si="43"/>
        <v>1.1024873946526514E-13</v>
      </c>
      <c r="O178" s="82">
        <f t="shared" si="36"/>
        <v>3.7462956801616291E-11</v>
      </c>
      <c r="R178" s="99">
        <f t="shared" si="44"/>
        <v>1.1135122685991779E-8</v>
      </c>
      <c r="U178" s="99">
        <f t="shared" si="45"/>
        <v>1.5640496938153445E-8</v>
      </c>
      <c r="X178" s="99">
        <f t="shared" si="37"/>
        <v>2.0555505547543935E-8</v>
      </c>
      <c r="Z178" s="3"/>
      <c r="AA178" s="99">
        <f t="shared" si="46"/>
        <v>1.4027818671693973E-9</v>
      </c>
      <c r="AD178" s="99">
        <f t="shared" si="47"/>
        <v>1.4027818671693975E-10</v>
      </c>
      <c r="AF178" s="2">
        <f t="shared" si="48"/>
        <v>0.89805925646245577</v>
      </c>
      <c r="AH178" s="11"/>
      <c r="AI178" s="23">
        <f t="shared" si="49"/>
        <v>2.8162656125844987E-8</v>
      </c>
      <c r="AN178" s="2">
        <f t="shared" si="38"/>
        <v>1.099839614069438</v>
      </c>
      <c r="AO178" s="2" t="str">
        <f t="shared" si="39"/>
        <v>0.997578970953264+0.463123496907938i</v>
      </c>
      <c r="AP178" s="3">
        <f t="shared" si="40"/>
        <v>0.45360907034705633</v>
      </c>
      <c r="AQ178" s="23">
        <f t="shared" si="50"/>
        <v>3.5977332075991984E-16</v>
      </c>
    </row>
    <row r="179" spans="1:43" x14ac:dyDescent="0.3">
      <c r="A179" s="2" t="str">
        <f t="shared" si="34"/>
        <v>310.873987194918i</v>
      </c>
      <c r="B179" s="2">
        <f t="shared" si="41"/>
        <v>49.477131740757777</v>
      </c>
      <c r="E179" s="3" t="str">
        <f t="shared" si="35"/>
        <v>3.70247587646445E-11-6.5319660263138E-12i</v>
      </c>
      <c r="F179" s="3"/>
      <c r="G179" s="3"/>
      <c r="H179" s="3"/>
      <c r="I179" s="99">
        <f t="shared" si="42"/>
        <v>3.7596533640071621E-11</v>
      </c>
      <c r="L179" s="99">
        <f t="shared" si="43"/>
        <v>1.1043119229368532E-13</v>
      </c>
      <c r="O179" s="82">
        <f t="shared" si="36"/>
        <v>3.7487786815011318E-11</v>
      </c>
      <c r="R179" s="99">
        <f t="shared" si="44"/>
        <v>1.1153550421662218E-8</v>
      </c>
      <c r="U179" s="99">
        <f t="shared" si="45"/>
        <v>1.5641201319137856E-8</v>
      </c>
      <c r="X179" s="99">
        <f t="shared" si="37"/>
        <v>2.0589068700288326E-8</v>
      </c>
      <c r="Z179" s="3"/>
      <c r="AA179" s="99">
        <f t="shared" si="46"/>
        <v>1.4051033587398496E-9</v>
      </c>
      <c r="AD179" s="99">
        <f t="shared" si="47"/>
        <v>1.4051033587398498E-10</v>
      </c>
      <c r="AF179" s="2">
        <f t="shared" si="48"/>
        <v>0.89657549586884788</v>
      </c>
      <c r="AH179" s="11"/>
      <c r="AI179" s="23">
        <f t="shared" si="49"/>
        <v>2.8194955100309706E-8</v>
      </c>
      <c r="AN179" s="2">
        <f t="shared" si="38"/>
        <v>1.1016101486867296</v>
      </c>
      <c r="AO179" s="2" t="str">
        <f t="shared" si="39"/>
        <v>0.997533960662766+0.467408725864263i</v>
      </c>
      <c r="AP179" s="3">
        <f t="shared" si="40"/>
        <v>0.45780626339829666</v>
      </c>
      <c r="AQ179" s="23">
        <f t="shared" si="50"/>
        <v>3.6393560386794373E-16</v>
      </c>
    </row>
    <row r="180" spans="1:43" x14ac:dyDescent="0.3">
      <c r="A180" s="2" t="str">
        <f t="shared" si="34"/>
        <v>313.750468782637i</v>
      </c>
      <c r="B180" s="2">
        <f t="shared" si="41"/>
        <v>49.934938004156074</v>
      </c>
      <c r="E180" s="3" t="str">
        <f t="shared" si="35"/>
        <v>3.70416694390453E-11-6.58236084184727E-12i</v>
      </c>
      <c r="F180" s="3"/>
      <c r="G180" s="3"/>
      <c r="H180" s="3"/>
      <c r="I180" s="99">
        <f t="shared" si="42"/>
        <v>3.7621971626747405E-11</v>
      </c>
      <c r="L180" s="99">
        <f t="shared" si="43"/>
        <v>1.1061676145492032E-13</v>
      </c>
      <c r="O180" s="82">
        <f t="shared" si="36"/>
        <v>3.7513066072066593E-11</v>
      </c>
      <c r="R180" s="99">
        <f t="shared" si="44"/>
        <v>1.1172292906946952E-8</v>
      </c>
      <c r="U180" s="99">
        <f t="shared" si="45"/>
        <v>1.5641918860492482E-8</v>
      </c>
      <c r="X180" s="99">
        <f t="shared" si="37"/>
        <v>2.0623205841585984E-8</v>
      </c>
      <c r="Z180" s="3"/>
      <c r="AA180" s="99">
        <f t="shared" si="46"/>
        <v>1.4074645018762597E-9</v>
      </c>
      <c r="AD180" s="99">
        <f t="shared" si="47"/>
        <v>1.4074645018762598E-10</v>
      </c>
      <c r="AF180" s="2">
        <f t="shared" si="48"/>
        <v>0.89507141311896521</v>
      </c>
      <c r="AH180" s="11"/>
      <c r="AI180" s="23">
        <f t="shared" si="49"/>
        <v>2.8227822483565173E-8</v>
      </c>
      <c r="AN180" s="2">
        <f t="shared" si="38"/>
        <v>1.1034106811705353</v>
      </c>
      <c r="AO180" s="2" t="str">
        <f t="shared" si="39"/>
        <v>0.99748811356849+0.471733605555932i</v>
      </c>
      <c r="AP180" s="3">
        <f t="shared" si="40"/>
        <v>0.46204229259874552</v>
      </c>
      <c r="AQ180" s="23">
        <f t="shared" si="50"/>
        <v>3.6815990168362059E-16</v>
      </c>
    </row>
    <row r="181" spans="1:43" x14ac:dyDescent="0.3">
      <c r="A181" s="2" t="str">
        <f t="shared" si="34"/>
        <v>316.653566126789i</v>
      </c>
      <c r="B181" s="2">
        <f t="shared" si="41"/>
        <v>50.396980296754819</v>
      </c>
      <c r="E181" s="3" t="str">
        <f t="shared" si="35"/>
        <v>3.70589461891877E-11-6.63299264907903E-12i</v>
      </c>
      <c r="F181" s="3"/>
      <c r="G181" s="3"/>
      <c r="H181" s="3"/>
      <c r="I181" s="99">
        <f t="shared" si="42"/>
        <v>3.7647869582963736E-11</v>
      </c>
      <c r="L181" s="99">
        <f t="shared" si="43"/>
        <v>1.1080549598321086E-13</v>
      </c>
      <c r="O181" s="82">
        <f t="shared" si="36"/>
        <v>3.7538802487127419E-11</v>
      </c>
      <c r="R181" s="99">
        <f t="shared" si="44"/>
        <v>1.1191355094304295E-8</v>
      </c>
      <c r="U181" s="99">
        <f t="shared" si="45"/>
        <v>1.5642649809333556E-8</v>
      </c>
      <c r="X181" s="99">
        <f t="shared" si="37"/>
        <v>2.0657926024868178E-8</v>
      </c>
      <c r="Z181" s="3"/>
      <c r="AA181" s="99">
        <f t="shared" si="46"/>
        <v>1.4098659204800357E-9</v>
      </c>
      <c r="AD181" s="99">
        <f t="shared" si="47"/>
        <v>1.4098659204800358E-10</v>
      </c>
      <c r="AF181" s="2">
        <f t="shared" si="48"/>
        <v>0.89354684180197075</v>
      </c>
      <c r="AH181" s="11"/>
      <c r="AI181" s="23">
        <f t="shared" si="49"/>
        <v>2.8261267756809889E-8</v>
      </c>
      <c r="AN181" s="2">
        <f t="shared" si="38"/>
        <v>1.1052416744856428</v>
      </c>
      <c r="AO181" s="2" t="str">
        <f t="shared" si="39"/>
        <v>0.997441414113094+0.476098502866685i</v>
      </c>
      <c r="AP181" s="3">
        <f t="shared" si="40"/>
        <v>0.466317517294776</v>
      </c>
      <c r="AQ181" s="23">
        <f t="shared" si="50"/>
        <v>3.7244745376035738E-16</v>
      </c>
    </row>
    <row r="182" spans="1:43" x14ac:dyDescent="0.3">
      <c r="A182" s="2" t="str">
        <f t="shared" si="34"/>
        <v>319.583525499936i</v>
      </c>
      <c r="B182" s="2">
        <f t="shared" si="41"/>
        <v>50.863297814049595</v>
      </c>
      <c r="E182" s="3" t="str">
        <f t="shared" si="35"/>
        <v>3.70765971222936E-11-6.68385922016746E-12i</v>
      </c>
      <c r="F182" s="3"/>
      <c r="G182" s="3"/>
      <c r="H182" s="3"/>
      <c r="I182" s="99">
        <f t="shared" si="42"/>
        <v>3.7674235602648768E-11</v>
      </c>
      <c r="L182" s="99">
        <f t="shared" si="43"/>
        <v>1.1099744555981573E-13</v>
      </c>
      <c r="O182" s="82">
        <f t="shared" si="36"/>
        <v>3.7565004106688977E-11</v>
      </c>
      <c r="R182" s="99">
        <f t="shared" si="44"/>
        <v>1.1210742001541389E-8</v>
      </c>
      <c r="U182" s="99">
        <f t="shared" si="45"/>
        <v>1.5643394417463827E-8</v>
      </c>
      <c r="X182" s="99">
        <f t="shared" si="37"/>
        <v>2.0693238423636688E-8</v>
      </c>
      <c r="Z182" s="3"/>
      <c r="AA182" s="99">
        <f t="shared" si="46"/>
        <v>1.4123082466851075E-9</v>
      </c>
      <c r="AD182" s="99">
        <f t="shared" si="47"/>
        <v>1.4123082466851077E-10</v>
      </c>
      <c r="AF182" s="2">
        <f t="shared" si="48"/>
        <v>0.89200161761149077</v>
      </c>
      <c r="AH182" s="11"/>
      <c r="AI182" s="23">
        <f t="shared" si="49"/>
        <v>2.8295300542710446E-8</v>
      </c>
      <c r="AN182" s="2">
        <f t="shared" si="38"/>
        <v>1.1071035973614858</v>
      </c>
      <c r="AO182" s="2" t="str">
        <f t="shared" si="39"/>
        <v>0.997393846450001+0.48050378807499i</v>
      </c>
      <c r="AP182" s="3">
        <f t="shared" si="40"/>
        <v>0.47063230015786672</v>
      </c>
      <c r="AQ182" s="23">
        <f t="shared" si="50"/>
        <v>3.7679953011941852E-16</v>
      </c>
    </row>
    <row r="183" spans="1:43" x14ac:dyDescent="0.3">
      <c r="A183" s="2" t="str">
        <f t="shared" si="34"/>
        <v>322.540595453372i</v>
      </c>
      <c r="B183" s="2">
        <f t="shared" si="41"/>
        <v>51.333930114207462</v>
      </c>
      <c r="E183" s="3" t="str">
        <f t="shared" si="35"/>
        <v>3.70946305178335E-11-6.73495825273094E-12i</v>
      </c>
      <c r="F183" s="3"/>
      <c r="G183" s="3"/>
      <c r="H183" s="3"/>
      <c r="I183" s="99">
        <f t="shared" si="42"/>
        <v>3.7701077914571796E-11</v>
      </c>
      <c r="L183" s="99">
        <f t="shared" si="43"/>
        <v>1.1119266051825605E-13</v>
      </c>
      <c r="O183" s="82">
        <f t="shared" si="36"/>
        <v>3.7591679111366172E-11</v>
      </c>
      <c r="R183" s="99">
        <f t="shared" si="44"/>
        <v>1.123045871234386E-8</v>
      </c>
      <c r="U183" s="99">
        <f t="shared" si="45"/>
        <v>1.5644152941463085E-8</v>
      </c>
      <c r="X183" s="99">
        <f t="shared" si="37"/>
        <v>2.0729152332450872E-8</v>
      </c>
      <c r="Z183" s="3"/>
      <c r="AA183" s="99">
        <f t="shared" si="46"/>
        <v>1.4147921209246545E-9</v>
      </c>
      <c r="AD183" s="99">
        <f t="shared" si="47"/>
        <v>1.4147921209246548E-10</v>
      </c>
      <c r="AF183" s="2">
        <f t="shared" si="48"/>
        <v>0.89043557846916688</v>
      </c>
      <c r="AH183" s="11"/>
      <c r="AI183" s="23">
        <f t="shared" si="49"/>
        <v>2.8329930607016398E-8</v>
      </c>
      <c r="AN183" s="2">
        <f t="shared" si="38"/>
        <v>1.1089969243249407</v>
      </c>
      <c r="AO183" s="2" t="str">
        <f t="shared" si="39"/>
        <v>0.997345394438025+0.484949834885464i</v>
      </c>
      <c r="AP183" s="3">
        <f t="shared" si="40"/>
        <v>0.47498700721524045</v>
      </c>
      <c r="AQ183" s="23">
        <f t="shared" si="50"/>
        <v>3.8121743208048005E-16</v>
      </c>
    </row>
    <row r="184" spans="1:43" x14ac:dyDescent="0.3">
      <c r="A184" s="2" t="str">
        <f t="shared" si="34"/>
        <v>325.525026838208i</v>
      </c>
      <c r="B184" s="2">
        <f t="shared" si="41"/>
        <v>51.808917121422702</v>
      </c>
      <c r="E184" s="3" t="str">
        <f t="shared" si="35"/>
        <v>3.71130548305139E-11-6.78628736970477E-12i</v>
      </c>
      <c r="F184" s="3"/>
      <c r="G184" s="3"/>
      <c r="H184" s="3"/>
      <c r="I184" s="99">
        <f t="shared" si="42"/>
        <v>3.7728404884343379E-11</v>
      </c>
      <c r="L184" s="99">
        <f t="shared" si="43"/>
        <v>1.113911918495324E-13</v>
      </c>
      <c r="O184" s="82">
        <f t="shared" si="36"/>
        <v>3.7618835817886141E-11</v>
      </c>
      <c r="R184" s="99">
        <f t="shared" si="44"/>
        <v>1.1250510376802772E-8</v>
      </c>
      <c r="U184" s="99">
        <f t="shared" si="45"/>
        <v>1.5644925642781366E-8</v>
      </c>
      <c r="X184" s="99">
        <f t="shared" si="37"/>
        <v>2.0765677167911284E-8</v>
      </c>
      <c r="Z184" s="3"/>
      <c r="AA184" s="99">
        <f t="shared" si="46"/>
        <v>1.4173181919974871E-9</v>
      </c>
      <c r="AD184" s="99">
        <f t="shared" si="47"/>
        <v>1.4173181919974875E-10</v>
      </c>
      <c r="AF184" s="2">
        <f t="shared" si="48"/>
        <v>0.88884856464990447</v>
      </c>
      <c r="AH184" s="11"/>
      <c r="AI184" s="23">
        <f t="shared" si="49"/>
        <v>2.8365167860182121E-8</v>
      </c>
      <c r="AN184" s="2">
        <f t="shared" si="38"/>
        <v>1.1109221357322634</v>
      </c>
      <c r="AO184" s="2" t="str">
        <f t="shared" si="39"/>
        <v>0.997296041635891+0.489437020460566i</v>
      </c>
      <c r="AP184" s="3">
        <f t="shared" si="40"/>
        <v>0.47938200788097163</v>
      </c>
      <c r="AQ184" s="23">
        <f t="shared" si="50"/>
        <v>3.8570249311622099E-16</v>
      </c>
    </row>
    <row r="185" spans="1:43" x14ac:dyDescent="0.3">
      <c r="A185" s="2" t="str">
        <f t="shared" si="34"/>
        <v>328.537072826652i</v>
      </c>
      <c r="B185" s="2">
        <f t="shared" si="41"/>
        <v>52.288299129303674</v>
      </c>
      <c r="E185" s="3" t="str">
        <f t="shared" si="35"/>
        <v>3.71318786932826E-11-6.83784411925283E-12i</v>
      </c>
      <c r="F185" s="3"/>
      <c r="G185" s="3"/>
      <c r="H185" s="3"/>
      <c r="I185" s="99">
        <f t="shared" si="42"/>
        <v>3.7756225016437422E-11</v>
      </c>
      <c r="L185" s="99">
        <f t="shared" si="43"/>
        <v>1.1159309120731217E-13</v>
      </c>
      <c r="O185" s="82">
        <f t="shared" si="36"/>
        <v>3.7646482681100825E-11</v>
      </c>
      <c r="R185" s="99">
        <f t="shared" si="44"/>
        <v>1.1270902211938528E-8</v>
      </c>
      <c r="U185" s="99">
        <f t="shared" si="45"/>
        <v>1.5645712787831893E-8</v>
      </c>
      <c r="X185" s="99">
        <f t="shared" si="37"/>
        <v>2.0802822469636971E-8</v>
      </c>
      <c r="Z185" s="3"/>
      <c r="AA185" s="99">
        <f t="shared" si="46"/>
        <v>1.4198871171340493E-9</v>
      </c>
      <c r="AD185" s="99">
        <f t="shared" si="47"/>
        <v>1.4198871171340495E-10</v>
      </c>
      <c r="AF185" s="2">
        <f t="shared" si="48"/>
        <v>0.88724041890875915</v>
      </c>
      <c r="AH185" s="11"/>
      <c r="AI185" s="23">
        <f t="shared" si="49"/>
        <v>2.840102235899152E-8</v>
      </c>
      <c r="AN185" s="2">
        <f t="shared" si="38"/>
        <v>1.1128797178001708</v>
      </c>
      <c r="AO185" s="2" t="str">
        <f t="shared" si="39"/>
        <v>0.997245771296662+0.4939657254526i</v>
      </c>
      <c r="AP185" s="3">
        <f t="shared" si="40"/>
        <v>0.48381767498698736</v>
      </c>
      <c r="AQ185" s="23">
        <f t="shared" si="50"/>
        <v>3.9025607973109528E-16</v>
      </c>
    </row>
    <row r="186" spans="1:43" x14ac:dyDescent="0.3">
      <c r="A186" s="2" t="str">
        <f t="shared" si="34"/>
        <v>331.576988933484i</v>
      </c>
      <c r="B186" s="2">
        <f t="shared" si="41"/>
        <v>52.772116804290661</v>
      </c>
      <c r="E186" s="3" t="str">
        <f t="shared" si="35"/>
        <v>3.71511109203516E-11-6.88962597473568E-12i</v>
      </c>
      <c r="F186" s="3"/>
      <c r="G186" s="3"/>
      <c r="H186" s="3"/>
      <c r="I186" s="99">
        <f t="shared" si="42"/>
        <v>3.7784546956236225E-11</v>
      </c>
      <c r="L186" s="99">
        <f t="shared" si="43"/>
        <v>1.1179841091308973E-13</v>
      </c>
      <c r="O186" s="82">
        <f t="shared" si="36"/>
        <v>3.7674628296024367E-11</v>
      </c>
      <c r="R186" s="99">
        <f t="shared" si="44"/>
        <v>1.1291639502222064E-8</v>
      </c>
      <c r="U186" s="99">
        <f t="shared" si="45"/>
        <v>1.5646514648088709E-8</v>
      </c>
      <c r="X186" s="99">
        <f t="shared" si="37"/>
        <v>2.084059790123825E-8</v>
      </c>
      <c r="Z186" s="3"/>
      <c r="AA186" s="99">
        <f t="shared" si="46"/>
        <v>1.4224995620620758E-9</v>
      </c>
      <c r="AD186" s="99">
        <f t="shared" si="47"/>
        <v>1.422499562062076E-10</v>
      </c>
      <c r="AF186" s="2">
        <f t="shared" si="48"/>
        <v>0.88561098660935078</v>
      </c>
      <c r="AH186" s="11"/>
      <c r="AI186" s="23">
        <f t="shared" si="49"/>
        <v>2.8437504308189649E-8</v>
      </c>
      <c r="AN186" s="2">
        <f t="shared" si="38"/>
        <v>1.1148701626360107</v>
      </c>
      <c r="AO186" s="2" t="str">
        <f t="shared" si="39"/>
        <v>0.997194566362048+0.498536334035998i</v>
      </c>
      <c r="AP186" s="3">
        <f t="shared" si="40"/>
        <v>0.4882943848156529</v>
      </c>
      <c r="AQ186" s="23">
        <f t="shared" si="50"/>
        <v>3.9487959236649436E-16</v>
      </c>
    </row>
    <row r="187" spans="1:43" x14ac:dyDescent="0.3">
      <c r="A187" s="2" t="str">
        <f t="shared" si="34"/>
        <v>334.645033037736i</v>
      </c>
      <c r="B187" s="2">
        <f t="shared" si="41"/>
        <v>53.260411189106314</v>
      </c>
      <c r="E187" s="3" t="str">
        <f t="shared" si="35"/>
        <v>3.71707605102347E-11-6.94163033473697E-12i</v>
      </c>
      <c r="F187" s="3"/>
      <c r="G187" s="3"/>
      <c r="H187" s="3"/>
      <c r="I187" s="99">
        <f t="shared" si="42"/>
        <v>3.781337949209729E-11</v>
      </c>
      <c r="L187" s="99">
        <f t="shared" si="43"/>
        <v>1.1200720396131759E-13</v>
      </c>
      <c r="O187" s="82">
        <f t="shared" si="36"/>
        <v>3.7703281399891049E-11</v>
      </c>
      <c r="R187" s="99">
        <f t="shared" si="44"/>
        <v>1.1312727600093077E-8</v>
      </c>
      <c r="U187" s="99">
        <f t="shared" si="45"/>
        <v>1.5647331500183527E-8</v>
      </c>
      <c r="X187" s="99">
        <f t="shared" si="37"/>
        <v>2.0879013251284502E-8</v>
      </c>
      <c r="Z187" s="3"/>
      <c r="AA187" s="99">
        <f t="shared" si="46"/>
        <v>1.4251562010718789E-9</v>
      </c>
      <c r="AD187" s="99">
        <f t="shared" si="47"/>
        <v>1.4251562010718789E-10</v>
      </c>
      <c r="AF187" s="2">
        <f t="shared" si="48"/>
        <v>0.88396011585373313</v>
      </c>
      <c r="AH187" s="11"/>
      <c r="AI187" s="23">
        <f t="shared" si="49"/>
        <v>2.8474624062117622E-8</v>
      </c>
      <c r="AN187" s="2">
        <f t="shared" si="38"/>
        <v>1.1168939682670396</v>
      </c>
      <c r="AO187" s="2" t="str">
        <f t="shared" si="39"/>
        <v>0.997142409456625+0.503149233939923i</v>
      </c>
      <c r="AP187" s="3">
        <f t="shared" si="40"/>
        <v>0.49281251713009055</v>
      </c>
      <c r="AQ187" s="23">
        <f t="shared" si="50"/>
        <v>3.9957446632985879E-16</v>
      </c>
    </row>
    <row r="188" spans="1:43" x14ac:dyDescent="0.3">
      <c r="A188" s="2" t="str">
        <f t="shared" si="34"/>
        <v>337.741465404562i</v>
      </c>
      <c r="B188" s="2">
        <f t="shared" si="41"/>
        <v>53.753223706236405</v>
      </c>
      <c r="E188" s="3" t="str">
        <f t="shared" si="35"/>
        <v>3.71908366487997E-11-6.99385452314984E-12i</v>
      </c>
      <c r="F188" s="3"/>
      <c r="G188" s="3"/>
      <c r="H188" s="3"/>
      <c r="I188" s="99">
        <f t="shared" si="42"/>
        <v>3.7842731557442923E-11</v>
      </c>
      <c r="L188" s="99">
        <f t="shared" si="43"/>
        <v>1.1221952402450743E-13</v>
      </c>
      <c r="O188" s="82">
        <f t="shared" si="36"/>
        <v>3.7732450874236308E-11</v>
      </c>
      <c r="R188" s="99">
        <f t="shared" si="44"/>
        <v>1.1334171926475252E-8</v>
      </c>
      <c r="U188" s="99">
        <f t="shared" si="45"/>
        <v>1.5648163626006881E-8</v>
      </c>
      <c r="X188" s="99">
        <f t="shared" si="37"/>
        <v>2.0918078434265855E-8</v>
      </c>
      <c r="Z188" s="3"/>
      <c r="AA188" s="99">
        <f t="shared" si="46"/>
        <v>1.4278577170812552E-9</v>
      </c>
      <c r="AD188" s="99">
        <f t="shared" si="47"/>
        <v>1.4278577170812554E-10</v>
      </c>
      <c r="AF188" s="2">
        <f t="shared" si="48"/>
        <v>0.88228765761362882</v>
      </c>
      <c r="AH188" s="11"/>
      <c r="AI188" s="23">
        <f t="shared" si="49"/>
        <v>2.851239212635249E-8</v>
      </c>
      <c r="AN188" s="2">
        <f t="shared" si="38"/>
        <v>1.1189516386687366</v>
      </c>
      <c r="AO188" s="2" t="str">
        <f t="shared" si="39"/>
        <v>0.997089282881933+0.507804816481139i</v>
      </c>
      <c r="AP188" s="3">
        <f t="shared" si="40"/>
        <v>0.49737245520835671</v>
      </c>
      <c r="AQ188" s="23">
        <f t="shared" si="50"/>
        <v>4.0434217275351099E-16</v>
      </c>
    </row>
    <row r="189" spans="1:43" x14ac:dyDescent="0.3">
      <c r="A189" s="2" t="str">
        <f t="shared" si="34"/>
        <v>340.866548707323i</v>
      </c>
      <c r="B189" s="2">
        <f t="shared" si="41"/>
        <v>54.250596161444761</v>
      </c>
      <c r="E189" s="3" t="str">
        <f t="shared" si="35"/>
        <v>3.7211348712332E-11-7.04629578932547E-12i</v>
      </c>
      <c r="F189" s="3"/>
      <c r="G189" s="3"/>
      <c r="H189" s="3"/>
      <c r="I189" s="99">
        <f t="shared" si="42"/>
        <v>3.7872612232871372E-11</v>
      </c>
      <c r="L189" s="99">
        <f t="shared" si="43"/>
        <v>1.1243542545830218E-13</v>
      </c>
      <c r="O189" s="82">
        <f t="shared" si="36"/>
        <v>3.7762145746999596E-11</v>
      </c>
      <c r="R189" s="99">
        <f t="shared" si="44"/>
        <v>1.135597797128852E-8</v>
      </c>
      <c r="U189" s="99">
        <f t="shared" si="45"/>
        <v>1.5649011312809658E-8</v>
      </c>
      <c r="X189" s="99">
        <f t="shared" si="37"/>
        <v>2.0957803491550545E-8</v>
      </c>
      <c r="Z189" s="3"/>
      <c r="AA189" s="99">
        <f t="shared" si="46"/>
        <v>1.4306048017000192E-9</v>
      </c>
      <c r="AD189" s="99">
        <f t="shared" si="47"/>
        <v>1.4306048017000194E-10</v>
      </c>
      <c r="AF189" s="2">
        <f t="shared" si="48"/>
        <v>0.88059346586292631</v>
      </c>
      <c r="AH189" s="11"/>
      <c r="AI189" s="23">
        <f t="shared" si="49"/>
        <v>2.8550819159351055E-8</v>
      </c>
      <c r="AN189" s="2">
        <f t="shared" si="38"/>
        <v>1.1210436837921922</v>
      </c>
      <c r="AO189" s="2" t="str">
        <f t="shared" si="39"/>
        <v>0.997035168610476+0.512503476597231i</v>
      </c>
      <c r="AP189" s="3">
        <f t="shared" si="40"/>
        <v>0.50197458587415156</v>
      </c>
      <c r="AQ189" s="23">
        <f t="shared" si="50"/>
        <v>4.0918421957807183E-16</v>
      </c>
    </row>
    <row r="190" spans="1:43" x14ac:dyDescent="0.3">
      <c r="A190" s="2" t="str">
        <f t="shared" si="34"/>
        <v>344.020548049865i</v>
      </c>
      <c r="B190" s="2">
        <f t="shared" si="41"/>
        <v>54.752570747318913</v>
      </c>
      <c r="E190" s="3" t="str">
        <f t="shared" si="35"/>
        <v>3.72323062706108E-11-7.09895130828513E-12i</v>
      </c>
      <c r="F190" s="3"/>
      <c r="G190" s="3"/>
      <c r="H190" s="3"/>
      <c r="I190" s="99">
        <f t="shared" si="42"/>
        <v>3.7903030748291981E-11</v>
      </c>
      <c r="L190" s="99">
        <f t="shared" si="43"/>
        <v>1.1265496330651934E-13</v>
      </c>
      <c r="O190" s="82">
        <f t="shared" si="36"/>
        <v>3.7792375194650856E-11</v>
      </c>
      <c r="R190" s="99">
        <f t="shared" si="44"/>
        <v>1.1378151293958453E-8</v>
      </c>
      <c r="U190" s="99">
        <f t="shared" si="45"/>
        <v>1.5649874853307536E-8</v>
      </c>
      <c r="X190" s="99">
        <f t="shared" si="37"/>
        <v>2.0998198592336232E-8</v>
      </c>
      <c r="Z190" s="3"/>
      <c r="AA190" s="99">
        <f t="shared" si="46"/>
        <v>1.4333981552941748E-9</v>
      </c>
      <c r="AD190" s="99">
        <f t="shared" si="47"/>
        <v>1.4333981552941748E-10</v>
      </c>
      <c r="AF190" s="2">
        <f t="shared" si="48"/>
        <v>0.87887739771132933</v>
      </c>
      <c r="AH190" s="11"/>
      <c r="AI190" s="23">
        <f t="shared" si="49"/>
        <v>2.8589915974097543E-8</v>
      </c>
      <c r="AN190" s="2">
        <f t="shared" si="38"/>
        <v>1.1231706195904918</v>
      </c>
      <c r="AO190" s="2" t="str">
        <f t="shared" si="39"/>
        <v>0.996980048279598+0.51724561288009i</v>
      </c>
      <c r="AP190" s="3">
        <f t="shared" si="40"/>
        <v>0.50661929953054852</v>
      </c>
      <c r="AQ190" s="23">
        <f t="shared" si="50"/>
        <v>4.1410215256653778E-16</v>
      </c>
    </row>
    <row r="191" spans="1:43" x14ac:dyDescent="0.3">
      <c r="A191" s="2" t="str">
        <f t="shared" si="34"/>
        <v>347.203730989009i</v>
      </c>
      <c r="B191" s="2">
        <f t="shared" si="41"/>
        <v>55.259190046849461</v>
      </c>
      <c r="E191" s="3" t="str">
        <f t="shared" si="35"/>
        <v>3.72537190899927E-11-7.15181818099775E-12i</v>
      </c>
      <c r="F191" s="3"/>
      <c r="G191" s="3"/>
      <c r="H191" s="3"/>
      <c r="I191" s="99">
        <f t="shared" si="42"/>
        <v>3.7933996485080985E-11</v>
      </c>
      <c r="L191" s="99">
        <f t="shared" si="43"/>
        <v>1.1287819330616338E-13</v>
      </c>
      <c r="O191" s="82">
        <f t="shared" si="36"/>
        <v>3.7823148544337634E-11</v>
      </c>
      <c r="R191" s="99">
        <f t="shared" si="44"/>
        <v>1.1400697523922502E-8</v>
      </c>
      <c r="U191" s="99">
        <f t="shared" si="45"/>
        <v>1.5650754545787059E-8</v>
      </c>
      <c r="X191" s="99">
        <f t="shared" si="37"/>
        <v>2.1039274034596153E-8</v>
      </c>
      <c r="Z191" s="3"/>
      <c r="AA191" s="99">
        <f t="shared" si="46"/>
        <v>1.4362384870496915E-9</v>
      </c>
      <c r="AD191" s="99">
        <f t="shared" si="47"/>
        <v>1.4362384870496916E-10</v>
      </c>
      <c r="AF191" s="2">
        <f t="shared" si="48"/>
        <v>0.87713931353907371</v>
      </c>
      <c r="AH191" s="11"/>
      <c r="AI191" s="23">
        <f t="shared" si="49"/>
        <v>2.8629693539754756E-8</v>
      </c>
      <c r="AN191" s="2">
        <f t="shared" si="38"/>
        <v>1.1253329680441255</v>
      </c>
      <c r="AO191" s="2" t="str">
        <f t="shared" si="39"/>
        <v>0.996923903185259+0.522031627609735i</v>
      </c>
      <c r="AP191" s="3">
        <f t="shared" si="40"/>
        <v>0.51130699019334003</v>
      </c>
      <c r="AQ191" s="23">
        <f t="shared" si="50"/>
        <v>4.1909755634711942E-16</v>
      </c>
    </row>
    <row r="192" spans="1:43" x14ac:dyDescent="0.3">
      <c r="A192" s="2" t="str">
        <f t="shared" si="34"/>
        <v>350.41636755725i</v>
      </c>
      <c r="B192" s="2">
        <f t="shared" si="41"/>
        <v>55.770497037042801</v>
      </c>
      <c r="E192" s="3" t="str">
        <f t="shared" si="35"/>
        <v>3.72755971365045E-11-7.20489343472456E-12i</v>
      </c>
      <c r="F192" s="3"/>
      <c r="G192" s="3"/>
      <c r="H192" s="3"/>
      <c r="I192" s="99">
        <f t="shared" si="42"/>
        <v>3.7965518978261303E-11</v>
      </c>
      <c r="L192" s="99">
        <f t="shared" si="43"/>
        <v>1.1310517189241027E-13</v>
      </c>
      <c r="O192" s="82">
        <f t="shared" si="36"/>
        <v>3.7854475276056804E-11</v>
      </c>
      <c r="R192" s="99">
        <f t="shared" si="44"/>
        <v>1.1423622361133437E-8</v>
      </c>
      <c r="U192" s="99">
        <f t="shared" si="45"/>
        <v>1.5651650694214536E-8</v>
      </c>
      <c r="X192" s="99">
        <f t="shared" si="37"/>
        <v>2.1081040246020202E-8</v>
      </c>
      <c r="Z192" s="3"/>
      <c r="AA192" s="99">
        <f t="shared" si="46"/>
        <v>1.4391265150359272E-9</v>
      </c>
      <c r="AD192" s="99">
        <f t="shared" si="47"/>
        <v>1.4391265150359274E-10</v>
      </c>
      <c r="AF192" s="2">
        <f t="shared" si="48"/>
        <v>0.8753790771325719</v>
      </c>
      <c r="AH192" s="11"/>
      <c r="AI192" s="23">
        <f t="shared" si="49"/>
        <v>2.8670162983319129E-8</v>
      </c>
      <c r="AN192" s="2">
        <f t="shared" si="38"/>
        <v>1.1275312571853688</v>
      </c>
      <c r="AO192" s="2" t="str">
        <f t="shared" si="39"/>
        <v>0.996866714275684+0.526861926788433i</v>
      </c>
      <c r="AP192" s="3">
        <f t="shared" si="40"/>
        <v>0.51603805552369408</v>
      </c>
      <c r="AQ192" s="23">
        <f t="shared" si="50"/>
        <v>4.2417205548547981E-16</v>
      </c>
    </row>
    <row r="193" spans="1:43" x14ac:dyDescent="0.3">
      <c r="A193" s="2" t="str">
        <f t="shared" si="34"/>
        <v>353.658730285662i</v>
      </c>
      <c r="B193" s="2">
        <f t="shared" si="41"/>
        <v>56.286535092566496</v>
      </c>
      <c r="E193" s="3" t="str">
        <f t="shared" si="35"/>
        <v>3.72979505789404E-11-7.25817402343276E-12i</v>
      </c>
      <c r="F193" s="3"/>
      <c r="G193" s="3"/>
      <c r="H193" s="3"/>
      <c r="I193" s="99">
        <f t="shared" si="42"/>
        <v>3.7997607918703442E-11</v>
      </c>
      <c r="L193" s="99">
        <f t="shared" si="43"/>
        <v>1.1333595620356312E-13</v>
      </c>
      <c r="O193" s="82">
        <f t="shared" si="36"/>
        <v>3.7886365024846147E-11</v>
      </c>
      <c r="R193" s="99">
        <f t="shared" si="44"/>
        <v>1.1446931576559875E-8</v>
      </c>
      <c r="U193" s="99">
        <f t="shared" si="45"/>
        <v>1.5652563608346187E-8</v>
      </c>
      <c r="X193" s="99">
        <f t="shared" si="37"/>
        <v>2.112350778495016E-8</v>
      </c>
      <c r="Z193" s="3"/>
      <c r="AA193" s="99">
        <f t="shared" si="46"/>
        <v>1.4420629662686814E-9</v>
      </c>
      <c r="AD193" s="99">
        <f t="shared" si="47"/>
        <v>1.4420629662686817E-10</v>
      </c>
      <c r="AF193" s="2">
        <f t="shared" si="48"/>
        <v>0.87359655582088158</v>
      </c>
      <c r="AH193" s="11"/>
      <c r="AI193" s="23">
        <f t="shared" si="49"/>
        <v>2.8711335591278137E-8</v>
      </c>
      <c r="AN193" s="2">
        <f t="shared" si="38"/>
        <v>1.1297660211216438</v>
      </c>
      <c r="AO193" s="2" t="str">
        <f t="shared" si="39"/>
        <v>0.996808462144899+0.531736920175148i</v>
      </c>
      <c r="AP193" s="3">
        <f t="shared" si="40"/>
        <v>0.52081289686280741</v>
      </c>
      <c r="AQ193" s="23">
        <f t="shared" si="50"/>
        <v>4.2932731558943895E-16</v>
      </c>
    </row>
    <row r="194" spans="1:43" x14ac:dyDescent="0.3">
      <c r="A194" s="2" t="str">
        <f t="shared" si="34"/>
        <v>356.93109422702i</v>
      </c>
      <c r="B194" s="2">
        <f t="shared" si="41"/>
        <v>56.807347989429303</v>
      </c>
      <c r="E194" s="3" t="str">
        <f t="shared" si="35"/>
        <v>3.7320789791965E-11-7.31165682827952E-12i</v>
      </c>
      <c r="F194" s="3"/>
      <c r="G194" s="3"/>
      <c r="H194" s="3"/>
      <c r="I194" s="99">
        <f t="shared" si="42"/>
        <v>3.8030273155350399E-11</v>
      </c>
      <c r="L194" s="99">
        <f t="shared" si="43"/>
        <v>1.1357060408597922E-13</v>
      </c>
      <c r="O194" s="82">
        <f t="shared" si="36"/>
        <v>3.7918827583001534E-11</v>
      </c>
      <c r="R194" s="99">
        <f t="shared" si="44"/>
        <v>1.1470631012683902E-8</v>
      </c>
      <c r="U194" s="99">
        <f t="shared" si="45"/>
        <v>1.565349360384144E-8</v>
      </c>
      <c r="X194" s="99">
        <f t="shared" si="37"/>
        <v>2.1166687341310427E-8</v>
      </c>
      <c r="Z194" s="3"/>
      <c r="AA194" s="99">
        <f t="shared" si="46"/>
        <v>1.445048576772888E-9</v>
      </c>
      <c r="AD194" s="99">
        <f t="shared" si="47"/>
        <v>1.4450485767728881E-10</v>
      </c>
      <c r="AF194" s="2">
        <f t="shared" si="48"/>
        <v>0.87179162061287485</v>
      </c>
      <c r="AH194" s="11"/>
      <c r="AI194" s="23">
        <f t="shared" si="49"/>
        <v>2.8753222811271561E-8</v>
      </c>
      <c r="AN194" s="2">
        <f t="shared" si="38"/>
        <v>1.1320378000578235</v>
      </c>
      <c r="AO194" s="2" t="str">
        <f t="shared" si="39"/>
        <v>0.996749127026146+0.536657021320296i</v>
      </c>
      <c r="AP194" s="3">
        <f t="shared" si="40"/>
        <v>0.52563191926493147</v>
      </c>
      <c r="AQ194" s="23">
        <f t="shared" si="50"/>
        <v>4.3456504444416312E-16</v>
      </c>
    </row>
    <row r="195" spans="1:43" x14ac:dyDescent="0.3">
      <c r="A195" s="2" t="str">
        <f t="shared" si="34"/>
        <v>360.23373697913i</v>
      </c>
      <c r="B195" s="2">
        <f t="shared" si="41"/>
        <v>57.332979908694234</v>
      </c>
      <c r="E195" s="3" t="str">
        <f t="shared" si="35"/>
        <v>3.73441253592175E-11-7.36533865816807E-12i</v>
      </c>
      <c r="F195" s="3"/>
      <c r="G195" s="3"/>
      <c r="H195" s="3"/>
      <c r="I195" s="99">
        <f t="shared" si="42"/>
        <v>3.8063524697464063E-11</v>
      </c>
      <c r="L195" s="99">
        <f t="shared" si="43"/>
        <v>1.1380917409896981E-13</v>
      </c>
      <c r="O195" s="82">
        <f t="shared" si="36"/>
        <v>3.7951872902314084E-11</v>
      </c>
      <c r="R195" s="99">
        <f t="shared" si="44"/>
        <v>1.1494726583995951E-8</v>
      </c>
      <c r="U195" s="99">
        <f t="shared" si="45"/>
        <v>1.5654441002377963E-8</v>
      </c>
      <c r="X195" s="99">
        <f t="shared" si="37"/>
        <v>2.1210589737533377E-8</v>
      </c>
      <c r="Z195" s="3"/>
      <c r="AA195" s="99">
        <f t="shared" si="46"/>
        <v>1.448084091644956E-9</v>
      </c>
      <c r="AD195" s="99">
        <f t="shared" si="47"/>
        <v>1.4480840916449561E-10</v>
      </c>
      <c r="AF195" s="2">
        <f t="shared" si="48"/>
        <v>0.86996414633497665</v>
      </c>
      <c r="AH195" s="11"/>
      <c r="AI195" s="23">
        <f t="shared" si="49"/>
        <v>2.8795836253755049E-8</v>
      </c>
      <c r="AN195" s="2">
        <f t="shared" si="38"/>
        <v>1.1343471403174774</v>
      </c>
      <c r="AO195" s="2" t="str">
        <f t="shared" si="39"/>
        <v>0.996688688785174+0.541622647600827i</v>
      </c>
      <c r="AP195" s="3">
        <f t="shared" si="40"/>
        <v>0.53049553153194751</v>
      </c>
      <c r="AQ195" s="23">
        <f t="shared" si="50"/>
        <v>4.398869931813673E-16</v>
      </c>
    </row>
    <row r="196" spans="1:43" x14ac:dyDescent="0.3">
      <c r="A196" s="2" t="str">
        <f t="shared" si="34"/>
        <v>363.566938708376i</v>
      </c>
      <c r="B196" s="2">
        <f t="shared" si="41"/>
        <v>57.863475440226182</v>
      </c>
      <c r="E196" s="3" t="str">
        <f t="shared" si="35"/>
        <v>3.73679680764166E-11-7.41921625037747E-12i</v>
      </c>
      <c r="F196" s="3"/>
      <c r="G196" s="3"/>
      <c r="H196" s="3"/>
      <c r="I196" s="99">
        <f t="shared" si="42"/>
        <v>3.8097372716894209E-11</v>
      </c>
      <c r="L196" s="99">
        <f t="shared" si="43"/>
        <v>1.140517255196729E-13</v>
      </c>
      <c r="O196" s="82">
        <f t="shared" si="36"/>
        <v>3.798551109633104E-11</v>
      </c>
      <c r="R196" s="99">
        <f t="shared" si="44"/>
        <v>1.1519224277486964E-8</v>
      </c>
      <c r="U196" s="99">
        <f t="shared" si="45"/>
        <v>1.565540613176931E-8</v>
      </c>
      <c r="X196" s="99">
        <f t="shared" si="37"/>
        <v>2.1255225929479375E-8</v>
      </c>
      <c r="Z196" s="3"/>
      <c r="AA196" s="99">
        <f t="shared" si="46"/>
        <v>1.4511702651147731E-9</v>
      </c>
      <c r="AD196" s="99">
        <f t="shared" si="47"/>
        <v>1.4511702651147732E-10</v>
      </c>
      <c r="AF196" s="2">
        <f t="shared" si="48"/>
        <v>0.86811401176934133</v>
      </c>
      <c r="AH196" s="11"/>
      <c r="AI196" s="23">
        <f t="shared" si="49"/>
        <v>2.8839187693666119E-8</v>
      </c>
      <c r="AN196" s="2">
        <f t="shared" si="38"/>
        <v>1.1366945943630415</v>
      </c>
      <c r="AO196" s="2" t="str">
        <f t="shared" si="39"/>
        <v>0.996627126913411+0.546634220255629i</v>
      </c>
      <c r="AP196" s="3">
        <f t="shared" si="40"/>
        <v>0.53540414624936261</v>
      </c>
      <c r="AQ196" s="23">
        <f t="shared" si="50"/>
        <v>4.4529495748345037E-16</v>
      </c>
    </row>
    <row r="197" spans="1:43" x14ac:dyDescent="0.3">
      <c r="A197" s="2" t="str">
        <f t="shared" ref="A197:A260" si="51">COMPLEX(0,(D$2*10^((ROW(A197)-5)*AK$2/AJ$2-AK$2/2)))</f>
        <v>366.930982173493i</v>
      </c>
      <c r="B197" s="2">
        <f t="shared" si="41"/>
        <v>58.398879586475545</v>
      </c>
      <c r="E197" s="3" t="str">
        <f t="shared" ref="E197:E260" si="52">IMDIV(IMPRODUCT(AC$2,IMSUM(T$2,IMDIV(N$2,AO197))),(IMPRODUCT(AF197,IMSUM(1,IMPRODUCT(A197,M$2,T$2)))))</f>
        <v>3.73923289544649E-11-7.47328627126764E-12i</v>
      </c>
      <c r="F197" s="3"/>
      <c r="G197" s="3"/>
      <c r="H197" s="3"/>
      <c r="I197" s="99">
        <f t="shared" si="42"/>
        <v>3.8131827550370983E-11</v>
      </c>
      <c r="L197" s="99">
        <f t="shared" si="43"/>
        <v>1.1429831834790206E-13</v>
      </c>
      <c r="O197" s="82">
        <f t="shared" ref="O197:O260" si="53">IMABS(IMPRODUCT($P$2,IMSUM(IMDIV(E197,$AC$2),IMPRODUCT(-1,IMDIV(L197,$AE$2)))))</f>
        <v>3.8019752442639533E-11</v>
      </c>
      <c r="R197" s="99">
        <f t="shared" si="44"/>
        <v>1.1544130153138108E-8</v>
      </c>
      <c r="U197" s="99">
        <f t="shared" si="45"/>
        <v>1.5656389326085049E-8</v>
      </c>
      <c r="X197" s="99">
        <f t="shared" ref="X197:X260" si="54">IMABS(IMPRODUCT(V$2,IMDIV(IMSUM(1,IMPRODUCT(A197,N$2,K$2)),AN197)))/AF197</f>
        <v>2.1300607007352756E-8</v>
      </c>
      <c r="Z197" s="3"/>
      <c r="AA197" s="99">
        <f t="shared" si="46"/>
        <v>1.4543078606073988E-9</v>
      </c>
      <c r="AD197" s="99">
        <f t="shared" si="47"/>
        <v>1.4543078606073988E-10</v>
      </c>
      <c r="AF197" s="2">
        <f t="shared" si="48"/>
        <v>0.86624109979231667</v>
      </c>
      <c r="AH197" s="11"/>
      <c r="AI197" s="23">
        <f t="shared" si="49"/>
        <v>2.8883289072093202E-8</v>
      </c>
      <c r="AN197" s="2">
        <f t="shared" ref="AN197:AN260" si="55">IMABS(IMSUM(1,IMPRODUCT(A197,A197,K$2,M$2,N$2,T$2),IMPRODUCT(A197,N$2,K$2),IMPRODUCT(A197,M$2,N$2),IMPRODUCT(A197,M$2,T$2)))</f>
        <v>1.139080720814897</v>
      </c>
      <c r="AO197" s="2" t="str">
        <f t="shared" ref="AO197:AO260" si="56">IMSUM(1,IMPRODUCT(A197,A197,K$2,M$2,N$2,T$2),IMPRODUCT(A197,N$2,K$2),IMPRODUCT(A197,M$2,N$2),IMPRODUCT(A197,M$2,T$2))</f>
        <v>0.996564420521001+0.551692164421271i</v>
      </c>
      <c r="AP197" s="3">
        <f t="shared" ref="AP197:AP260" si="57">B198-B197</f>
        <v>0.54035817981962708</v>
      </c>
      <c r="AQ197" s="23">
        <f t="shared" si="50"/>
        <v>4.5079077882021664E-16</v>
      </c>
    </row>
    <row r="198" spans="1:43" x14ac:dyDescent="0.3">
      <c r="A198" s="2" t="str">
        <f t="shared" si="51"/>
        <v>370.32615274955i</v>
      </c>
      <c r="B198" s="2">
        <f t="shared" ref="B198:B261" si="58">IMABS(A198)/2/PI()</f>
        <v>58.939237766295172</v>
      </c>
      <c r="E198" s="3" t="str">
        <f t="shared" si="52"/>
        <v>3.74172192225493E-11-7.52754531706085E-12i</v>
      </c>
      <c r="F198" s="3"/>
      <c r="G198" s="3"/>
      <c r="H198" s="3"/>
      <c r="I198" s="99">
        <f t="shared" ref="I198:I261" si="59">IMABS(E198)</f>
        <v>3.8166899701819086E-11</v>
      </c>
      <c r="L198" s="99">
        <f t="shared" ref="L198:L261" si="60">(AE$2*Z$2*W$2/(W$2+Z$2))/AF198</f>
        <v>1.1454901331096904E-13</v>
      </c>
      <c r="O198" s="82">
        <f t="shared" si="53"/>
        <v>3.8054607385172158E-11</v>
      </c>
      <c r="R198" s="99">
        <f t="shared" ref="R198:R261" si="61">AG$2/AF198</f>
        <v>1.1569450344407875E-8</v>
      </c>
      <c r="U198" s="99">
        <f t="shared" ref="U198:U261" si="62">IMABS(IMPRODUCT(S$2,IMDIV(1,AN198)))/AF198</f>
        <v>1.5657390925772744E-8</v>
      </c>
      <c r="X198" s="99">
        <f t="shared" si="54"/>
        <v>2.1346744196613129E-8</v>
      </c>
      <c r="Z198" s="3"/>
      <c r="AA198" s="99">
        <f t="shared" ref="AA198:AA261" si="63">(AB$2*W$2/(W$2+Z$2))/AF198</f>
        <v>1.4574976508044274E-9</v>
      </c>
      <c r="AD198" s="99">
        <f t="shared" ref="AD198:AD261" si="64">(Y$2*Z$2/(Z$2+W$2))/AF198</f>
        <v>1.4574976508044275E-10</v>
      </c>
      <c r="AF198" s="2">
        <f t="shared" ref="AF198:AF261" si="65">IMABS(IMSUB(IMSUM(W$2/(W$2+Z$2),IMDIV(IMSUM(A198,AI$2),AH$2)),IMDIV(IMPRODUCT(N$2,K$2,A198),IMSUM(1,IMPRODUCT(A198,A198,K$2,M$2,N$2,T$2),IMPRODUCT(A198,N$2,K$2),IMPRODUCT(A198,M$2,N$2),IMPRODUCT(A198,M$2,T$2)))))</f>
        <v>0.86434529751307743</v>
      </c>
      <c r="AH198" s="11"/>
      <c r="AI198" s="23">
        <f t="shared" ref="AI198:AI261" si="66">SQRT(IMABS(I198)^2+IMABS(L198)^2+IMABS(O198)^2+IMABS(R198)^2+IMABS(U198)^2+IMABS(X198)^2+IMABS(AA198)^2+IMABS(AD198)^2)</f>
        <v>2.8928152497946451E-8</v>
      </c>
      <c r="AN198" s="2">
        <f t="shared" si="55"/>
        <v>1.1415060844693425</v>
      </c>
      <c r="AO198" s="2" t="str">
        <f t="shared" si="56"/>
        <v>0.996500548329716+0.55679690916806i</v>
      </c>
      <c r="AP198" s="3">
        <f t="shared" si="57"/>
        <v>0.5453580524982371</v>
      </c>
      <c r="AQ198" s="23">
        <f t="shared" ref="AQ198:AQ261" si="67">AI198^2*AP198</f>
        <v>4.56376345723729E-16</v>
      </c>
    </row>
    <row r="199" spans="1:43" x14ac:dyDescent="0.3">
      <c r="A199" s="2" t="str">
        <f t="shared" si="51"/>
        <v>373.752738452159i</v>
      </c>
      <c r="B199" s="2">
        <f t="shared" si="58"/>
        <v>59.484595818793409</v>
      </c>
      <c r="E199" s="3" t="str">
        <f t="shared" si="52"/>
        <v>3.74426503312359E-11-7.58198991470122E-12i</v>
      </c>
      <c r="F199" s="3"/>
      <c r="G199" s="3"/>
      <c r="H199" s="3"/>
      <c r="I199" s="99">
        <f t="shared" si="59"/>
        <v>3.8202599844694226E-11</v>
      </c>
      <c r="L199" s="99">
        <f t="shared" si="60"/>
        <v>1.1480387186848506E-13</v>
      </c>
      <c r="O199" s="82">
        <f t="shared" si="53"/>
        <v>3.8090086536535174E-11</v>
      </c>
      <c r="R199" s="99">
        <f t="shared" si="61"/>
        <v>1.1595191058716991E-8</v>
      </c>
      <c r="U199" s="99">
        <f t="shared" si="62"/>
        <v>1.5658411277783193E-8</v>
      </c>
      <c r="X199" s="99">
        <f t="shared" si="54"/>
        <v>2.1393648858881479E-8</v>
      </c>
      <c r="Z199" s="3"/>
      <c r="AA199" s="99">
        <f t="shared" si="63"/>
        <v>1.4607404177050778E-9</v>
      </c>
      <c r="AD199" s="99">
        <f t="shared" si="64"/>
        <v>1.460740417705078E-10</v>
      </c>
      <c r="AF199" s="2">
        <f t="shared" si="65"/>
        <v>0.86242649641225499</v>
      </c>
      <c r="AH199" s="11"/>
      <c r="AI199" s="23">
        <f t="shared" si="66"/>
        <v>2.8973790249630487E-8</v>
      </c>
      <c r="AN199" s="2">
        <f t="shared" si="55"/>
        <v>1.1439712563154609</v>
      </c>
      <c r="AO199" s="2" t="str">
        <f t="shared" si="56"/>
        <v>0.996435488665738+0.561948887536443i</v>
      </c>
      <c r="AP199" s="3">
        <f t="shared" si="57"/>
        <v>0.55040418842881422</v>
      </c>
      <c r="AQ199" s="23">
        <f t="shared" si="67"/>
        <v>4.6205359509924721E-16</v>
      </c>
    </row>
    <row r="200" spans="1:43" x14ac:dyDescent="0.3">
      <c r="A200" s="2" t="str">
        <f t="shared" si="51"/>
        <v>377.211029961905i</v>
      </c>
      <c r="B200" s="2">
        <f t="shared" si="58"/>
        <v>60.035000007222223</v>
      </c>
      <c r="E200" s="3" t="str">
        <f t="shared" si="52"/>
        <v>3.74686339555597E-11-7.63661652279361E-12i</v>
      </c>
      <c r="F200" s="3"/>
      <c r="G200" s="3"/>
      <c r="H200" s="3"/>
      <c r="I200" s="99">
        <f t="shared" si="59"/>
        <v>3.8238938824344032E-11</v>
      </c>
      <c r="L200" s="99">
        <f t="shared" si="60"/>
        <v>1.1506295621714015E-13</v>
      </c>
      <c r="O200" s="82">
        <f t="shared" si="53"/>
        <v>3.8126200680360641E-11</v>
      </c>
      <c r="R200" s="99">
        <f t="shared" si="61"/>
        <v>1.1621358577931154E-8</v>
      </c>
      <c r="U200" s="99">
        <f t="shared" si="62"/>
        <v>1.5659450735698221E-8</v>
      </c>
      <c r="X200" s="99">
        <f t="shared" si="54"/>
        <v>2.1441332492843609E-8</v>
      </c>
      <c r="Z200" s="3"/>
      <c r="AA200" s="99">
        <f t="shared" si="63"/>
        <v>1.4640369526870064E-9</v>
      </c>
      <c r="AD200" s="99">
        <f t="shared" si="64"/>
        <v>1.4640369526870065E-10</v>
      </c>
      <c r="AF200" s="2">
        <f t="shared" si="65"/>
        <v>0.86048459248042664</v>
      </c>
      <c r="AH200" s="11"/>
      <c r="AI200" s="23">
        <f t="shared" si="66"/>
        <v>2.9020214776720147E-8</v>
      </c>
      <c r="AN200" s="2">
        <f t="shared" si="55"/>
        <v>1.1464768135508514</v>
      </c>
      <c r="AO200" s="2" t="str">
        <f t="shared" si="56"/>
        <v>0.996369219452299+0.567148536573736i</v>
      </c>
      <c r="AP200" s="3">
        <f t="shared" si="57"/>
        <v>0.55549701568068599</v>
      </c>
      <c r="AQ200" s="23">
        <f t="shared" si="67"/>
        <v>4.6782451357636102E-16</v>
      </c>
    </row>
    <row r="201" spans="1:43" x14ac:dyDescent="0.3">
      <c r="A201" s="2" t="str">
        <f t="shared" si="51"/>
        <v>380.701320649012i</v>
      </c>
      <c r="B201" s="2">
        <f t="shared" si="58"/>
        <v>60.590497022902909</v>
      </c>
      <c r="E201" s="3" t="str">
        <f t="shared" si="52"/>
        <v>3.7495181998103E-11-7.6914215326231E-12i</v>
      </c>
      <c r="F201" s="3"/>
      <c r="G201" s="3"/>
      <c r="H201" s="3"/>
      <c r="I201" s="99">
        <f t="shared" si="59"/>
        <v>3.8275927660389443E-11</v>
      </c>
      <c r="L201" s="99">
        <f t="shared" si="60"/>
        <v>1.1532632929546433E-13</v>
      </c>
      <c r="O201" s="82">
        <f t="shared" si="53"/>
        <v>3.8162960773679214E-11</v>
      </c>
      <c r="R201" s="99">
        <f t="shared" si="61"/>
        <v>1.1647959258841896E-8</v>
      </c>
      <c r="U201" s="99">
        <f t="shared" si="62"/>
        <v>1.5660509659860222E-8</v>
      </c>
      <c r="X201" s="99">
        <f t="shared" si="54"/>
        <v>2.1489806735149044E-8</v>
      </c>
      <c r="Z201" s="3"/>
      <c r="AA201" s="99">
        <f t="shared" si="63"/>
        <v>1.4673880565668846E-9</v>
      </c>
      <c r="AD201" s="99">
        <f t="shared" si="64"/>
        <v>1.4673880565668848E-10</v>
      </c>
      <c r="AF201" s="2">
        <f t="shared" si="65"/>
        <v>0.85851948635629538</v>
      </c>
      <c r="AH201" s="11"/>
      <c r="AI201" s="23">
        <f t="shared" si="66"/>
        <v>2.9067438701637047E-8</v>
      </c>
      <c r="AN201" s="2">
        <f t="shared" si="55"/>
        <v>1.1490233395962517</v>
      </c>
      <c r="AO201" s="2" t="str">
        <f t="shared" si="56"/>
        <v>0.996301718202197+0.572396297371212i</v>
      </c>
      <c r="AP201" s="3">
        <f t="shared" si="57"/>
        <v>0.56063696628250881</v>
      </c>
      <c r="AQ201" s="23">
        <f t="shared" si="67"/>
        <v>4.7369113889600475E-16</v>
      </c>
    </row>
    <row r="202" spans="1:43" x14ac:dyDescent="0.3">
      <c r="A202" s="2" t="str">
        <f t="shared" si="51"/>
        <v>384.22390659822i</v>
      </c>
      <c r="B202" s="2">
        <f t="shared" si="58"/>
        <v>61.151133989185418</v>
      </c>
      <c r="E202" s="3" t="str">
        <f t="shared" si="52"/>
        <v>3.7522306592064E-11-7.74640126925594E-12i</v>
      </c>
      <c r="F202" s="3"/>
      <c r="G202" s="3"/>
      <c r="H202" s="3"/>
      <c r="I202" s="99">
        <f t="shared" si="59"/>
        <v>3.8313577549129755E-11</v>
      </c>
      <c r="L202" s="99">
        <f t="shared" si="60"/>
        <v>1.1559405478856962E-13</v>
      </c>
      <c r="O202" s="82">
        <f t="shared" si="53"/>
        <v>3.8200377949317286E-11</v>
      </c>
      <c r="R202" s="99">
        <f t="shared" si="61"/>
        <v>1.1674999533645534E-8</v>
      </c>
      <c r="U202" s="99">
        <f t="shared" si="62"/>
        <v>1.5661588417505282E-8</v>
      </c>
      <c r="X202" s="99">
        <f t="shared" si="54"/>
        <v>2.1539083361306574E-8</v>
      </c>
      <c r="Z202" s="3"/>
      <c r="AA202" s="99">
        <f t="shared" si="63"/>
        <v>1.4707945396607383E-9</v>
      </c>
      <c r="AD202" s="99">
        <f t="shared" si="64"/>
        <v>1.4707945396607386E-10</v>
      </c>
      <c r="AF202" s="2">
        <f t="shared" si="65"/>
        <v>0.85653108346441942</v>
      </c>
      <c r="AH202" s="11"/>
      <c r="AI202" s="23">
        <f t="shared" si="66"/>
        <v>2.9115474821328427E-8</v>
      </c>
      <c r="AN202" s="2">
        <f t="shared" si="55"/>
        <v>1.151611424108997</v>
      </c>
      <c r="AO202" s="2" t="str">
        <f t="shared" si="56"/>
        <v>0.996232962010161+0.577692615101503i</v>
      </c>
      <c r="AP202" s="3">
        <f t="shared" si="57"/>
        <v>0.5658244762620015</v>
      </c>
      <c r="AQ202" s="23">
        <f t="shared" si="67"/>
        <v>4.7965556134305886E-16</v>
      </c>
    </row>
    <row r="203" spans="1:43" x14ac:dyDescent="0.3">
      <c r="A203" s="2" t="str">
        <f t="shared" si="51"/>
        <v>387.779086633912i</v>
      </c>
      <c r="B203" s="2">
        <f t="shared" si="58"/>
        <v>61.716958465447419</v>
      </c>
      <c r="E203" s="3" t="str">
        <f t="shared" si="52"/>
        <v>3.75500201043124E-11-7.80155199272383E-12i</v>
      </c>
      <c r="F203" s="3"/>
      <c r="G203" s="3"/>
      <c r="H203" s="3"/>
      <c r="I203" s="99">
        <f t="shared" si="59"/>
        <v>3.835189986597064E-11</v>
      </c>
      <c r="L203" s="99">
        <f t="shared" si="60"/>
        <v>1.1586619713288019E-13</v>
      </c>
      <c r="O203" s="82">
        <f t="shared" si="53"/>
        <v>3.8238463518315882E-11</v>
      </c>
      <c r="R203" s="99">
        <f t="shared" si="61"/>
        <v>1.17024859104209E-8</v>
      </c>
      <c r="U203" s="99">
        <f t="shared" si="62"/>
        <v>1.5662687382898705E-8</v>
      </c>
      <c r="X203" s="99">
        <f t="shared" si="54"/>
        <v>2.1589174286577291E-8</v>
      </c>
      <c r="Z203" s="3"/>
      <c r="AA203" s="99">
        <f t="shared" si="63"/>
        <v>1.4742572218441306E-9</v>
      </c>
      <c r="AD203" s="99">
        <f t="shared" si="64"/>
        <v>1.4742572218441307E-10</v>
      </c>
      <c r="AF203" s="2">
        <f t="shared" si="65"/>
        <v>0.85451929415229122</v>
      </c>
      <c r="AH203" s="11"/>
      <c r="AI203" s="23">
        <f t="shared" si="66"/>
        <v>2.9164336108947959E-8</v>
      </c>
      <c r="AN203" s="2">
        <f t="shared" si="55"/>
        <v>1.1542416629953576</v>
      </c>
      <c r="AO203" s="2" t="str">
        <f t="shared" si="56"/>
        <v>0.996162927545077+0.583037939056379i</v>
      </c>
      <c r="AP203" s="3">
        <f t="shared" si="57"/>
        <v>0.57105998568035687</v>
      </c>
      <c r="AQ203" s="23">
        <f t="shared" si="67"/>
        <v>4.8571992521616292E-16</v>
      </c>
    </row>
    <row r="204" spans="1:43" x14ac:dyDescent="0.3">
      <c r="A204" s="2" t="str">
        <f t="shared" si="51"/>
        <v>391.367162345457i</v>
      </c>
      <c r="B204" s="2">
        <f t="shared" si="58"/>
        <v>62.288018451127776</v>
      </c>
      <c r="E204" s="3" t="str">
        <f t="shared" si="52"/>
        <v>3.75783351384291E-11-7.8568698992917E-12i</v>
      </c>
      <c r="F204" s="3"/>
      <c r="G204" s="3"/>
      <c r="H204" s="3"/>
      <c r="I204" s="99">
        <f t="shared" si="59"/>
        <v>3.8390906167873807E-11</v>
      </c>
      <c r="L204" s="99">
        <f t="shared" si="60"/>
        <v>1.1614282152084791E-13</v>
      </c>
      <c r="O204" s="82">
        <f t="shared" si="53"/>
        <v>3.8277228972372322E-11</v>
      </c>
      <c r="R204" s="99">
        <f t="shared" si="61"/>
        <v>1.1730424973605641E-8</v>
      </c>
      <c r="U204" s="99">
        <f t="shared" si="62"/>
        <v>1.5663806937473393E-8</v>
      </c>
      <c r="X204" s="99">
        <f t="shared" si="54"/>
        <v>2.1640091566864938E-8</v>
      </c>
      <c r="Z204" s="3"/>
      <c r="AA204" s="99">
        <f t="shared" si="63"/>
        <v>1.4777769326121636E-9</v>
      </c>
      <c r="AD204" s="99">
        <f t="shared" si="64"/>
        <v>1.4777769326121639E-10</v>
      </c>
      <c r="AF204" s="2">
        <f t="shared" si="65"/>
        <v>0.85248403382663207</v>
      </c>
      <c r="AH204" s="11"/>
      <c r="AI204" s="23">
        <f t="shared" si="66"/>
        <v>2.9214035715538157E-8</v>
      </c>
      <c r="AN204" s="2">
        <f t="shared" si="55"/>
        <v>1.1569146584217198</v>
      </c>
      <c r="AO204" s="2" t="str">
        <f t="shared" si="56"/>
        <v>0.996091591042076+0.588432722684854i</v>
      </c>
      <c r="AP204" s="3">
        <f t="shared" si="57"/>
        <v>0.57634393867057554</v>
      </c>
      <c r="AQ204" s="23">
        <f t="shared" si="67"/>
        <v>4.9188643034378957E-16</v>
      </c>
    </row>
    <row r="205" spans="1:43" x14ac:dyDescent="0.3">
      <c r="A205" s="2" t="str">
        <f t="shared" si="51"/>
        <v>394.988438112794i</v>
      </c>
      <c r="B205" s="2">
        <f t="shared" si="58"/>
        <v>62.864362389798352</v>
      </c>
      <c r="E205" s="3" t="str">
        <f t="shared" si="52"/>
        <v>3.76072645377298E-11-7.9123511228103E-12i</v>
      </c>
      <c r="F205" s="3"/>
      <c r="G205" s="3"/>
      <c r="H205" s="3"/>
      <c r="I205" s="99">
        <f t="shared" si="59"/>
        <v>3.8430608195830401E-11</v>
      </c>
      <c r="L205" s="99">
        <f t="shared" si="60"/>
        <v>1.164239939056587E-13</v>
      </c>
      <c r="O205" s="82">
        <f t="shared" si="53"/>
        <v>3.8316685986304748E-11</v>
      </c>
      <c r="R205" s="99">
        <f t="shared" si="61"/>
        <v>1.1758823384471528E-8</v>
      </c>
      <c r="U205" s="99">
        <f t="shared" si="62"/>
        <v>1.5664947469970892E-8</v>
      </c>
      <c r="X205" s="99">
        <f t="shared" si="54"/>
        <v>2.1691847399603977E-8</v>
      </c>
      <c r="Z205" s="3"/>
      <c r="AA205" s="99">
        <f t="shared" si="63"/>
        <v>1.4813545111393593E-9</v>
      </c>
      <c r="AD205" s="99">
        <f t="shared" si="64"/>
        <v>1.4813545111393594E-10</v>
      </c>
      <c r="AF205" s="2">
        <f t="shared" si="65"/>
        <v>0.85042522308871515</v>
      </c>
      <c r="AH205" s="11"/>
      <c r="AI205" s="23">
        <f t="shared" si="66"/>
        <v>2.9264586971714177E-8</v>
      </c>
      <c r="AN205" s="2">
        <f t="shared" si="55"/>
        <v>1.1596310188246171</v>
      </c>
      <c r="AO205" s="2" t="str">
        <f t="shared" si="56"/>
        <v>0.996018928294465+0.593877423631649i</v>
      </c>
      <c r="AP205" s="3">
        <f t="shared" si="57"/>
        <v>0.58167678347633966</v>
      </c>
      <c r="AQ205" s="23">
        <f t="shared" si="67"/>
        <v>4.9815733364507349E-16</v>
      </c>
    </row>
    <row r="206" spans="1:43" x14ac:dyDescent="0.3">
      <c r="A206" s="2" t="str">
        <f t="shared" si="51"/>
        <v>398.64322113226i</v>
      </c>
      <c r="B206" s="2">
        <f t="shared" si="58"/>
        <v>63.446039173274691</v>
      </c>
      <c r="E206" s="3" t="str">
        <f t="shared" si="52"/>
        <v>3.76368213882693E-11-7.9679917361548E-12i</v>
      </c>
      <c r="F206" s="3"/>
      <c r="G206" s="3"/>
      <c r="H206" s="3"/>
      <c r="I206" s="99">
        <f t="shared" si="59"/>
        <v>3.8471017877356933E-11</v>
      </c>
      <c r="L206" s="99">
        <f t="shared" si="60"/>
        <v>1.1670978100593463E-13</v>
      </c>
      <c r="O206" s="82">
        <f t="shared" si="53"/>
        <v>3.8356846420540529E-11</v>
      </c>
      <c r="R206" s="99">
        <f t="shared" si="61"/>
        <v>1.1787687881599398E-8</v>
      </c>
      <c r="U206" s="99">
        <f t="shared" si="62"/>
        <v>1.5666109376585734E-8</v>
      </c>
      <c r="X206" s="99">
        <f t="shared" si="54"/>
        <v>2.1744454124647005E-8</v>
      </c>
      <c r="Z206" s="3"/>
      <c r="AA206" s="99">
        <f t="shared" si="63"/>
        <v>1.4849908063394902E-9</v>
      </c>
      <c r="AD206" s="99">
        <f t="shared" si="64"/>
        <v>1.4849908063394904E-10</v>
      </c>
      <c r="AF206" s="2">
        <f t="shared" si="65"/>
        <v>0.8483427878685198</v>
      </c>
      <c r="AH206" s="11"/>
      <c r="AI206" s="23">
        <f t="shared" si="66"/>
        <v>2.9316003389350295E-8</v>
      </c>
      <c r="AN206" s="2">
        <f t="shared" si="55"/>
        <v>1.162391358919624</v>
      </c>
      <c r="AO206" s="2" t="str">
        <f t="shared" si="56"/>
        <v>0.995944914645516+0.599372503776029i</v>
      </c>
      <c r="AP206" s="3">
        <f t="shared" si="57"/>
        <v>0.58705897248712091</v>
      </c>
      <c r="AQ206" s="23">
        <f t="shared" si="67"/>
        <v>5.0453495073311016E-16</v>
      </c>
    </row>
    <row r="207" spans="1:43" x14ac:dyDescent="0.3">
      <c r="A207" s="2" t="str">
        <f t="shared" si="51"/>
        <v>402.331821442639i</v>
      </c>
      <c r="B207" s="2">
        <f t="shared" si="58"/>
        <v>64.033098145761812</v>
      </c>
      <c r="E207" s="3" t="str">
        <f t="shared" si="52"/>
        <v>3.76670190218234E-11-8.02378775274926E-12i</v>
      </c>
      <c r="F207" s="3"/>
      <c r="G207" s="3"/>
      <c r="H207" s="3"/>
      <c r="I207" s="99">
        <f t="shared" si="59"/>
        <v>3.851214732901263E-11</v>
      </c>
      <c r="L207" s="99">
        <f t="shared" si="60"/>
        <v>1.1700025031042961E-13</v>
      </c>
      <c r="O207" s="82">
        <f t="shared" si="53"/>
        <v>3.8397722323624186E-11</v>
      </c>
      <c r="R207" s="99">
        <f t="shared" si="61"/>
        <v>1.1817025281353391E-8</v>
      </c>
      <c r="U207" s="99">
        <f t="shared" si="62"/>
        <v>1.5667293061112568E-8</v>
      </c>
      <c r="X207" s="99">
        <f t="shared" si="54"/>
        <v>2.179792422514995E-8</v>
      </c>
      <c r="Z207" s="3"/>
      <c r="AA207" s="99">
        <f t="shared" si="63"/>
        <v>1.4886866769253232E-9</v>
      </c>
      <c r="AD207" s="99">
        <f t="shared" si="64"/>
        <v>1.4886866769253234E-10</v>
      </c>
      <c r="AF207" s="2">
        <f t="shared" si="65"/>
        <v>0.84623665955758298</v>
      </c>
      <c r="AH207" s="11"/>
      <c r="AI207" s="23">
        <f t="shared" si="66"/>
        <v>2.9368298663266934E-8</v>
      </c>
      <c r="AN207" s="2">
        <f t="shared" si="55"/>
        <v>1.1651962997090817</v>
      </c>
      <c r="AO207" s="2" t="str">
        <f t="shared" si="56"/>
        <v>0.995869524980098+0.604918429270964i</v>
      </c>
      <c r="AP207" s="3">
        <f t="shared" si="57"/>
        <v>0.59249096227993903</v>
      </c>
      <c r="AQ207" s="23">
        <f t="shared" si="67"/>
        <v>5.1102165757096096E-16</v>
      </c>
    </row>
    <row r="208" spans="1:43" x14ac:dyDescent="0.3">
      <c r="A208" s="2" t="str">
        <f t="shared" si="51"/>
        <v>406.054551951473i</v>
      </c>
      <c r="B208" s="2">
        <f t="shared" si="58"/>
        <v>64.625589108041751</v>
      </c>
      <c r="E208" s="3" t="str">
        <f t="shared" si="52"/>
        <v>3.76978710188499E-11-8.07973512817856E-12i</v>
      </c>
      <c r="F208" s="3"/>
      <c r="G208" s="3"/>
      <c r="H208" s="3"/>
      <c r="I208" s="99">
        <f t="shared" si="59"/>
        <v>3.8554008858941833E-11</v>
      </c>
      <c r="L208" s="99">
        <f t="shared" si="60"/>
        <v>1.1729547008272852E-13</v>
      </c>
      <c r="O208" s="82">
        <f t="shared" si="53"/>
        <v>3.8439325934752314E-11</v>
      </c>
      <c r="R208" s="99">
        <f t="shared" si="61"/>
        <v>1.184684247835558E-8</v>
      </c>
      <c r="U208" s="99">
        <f t="shared" si="62"/>
        <v>1.5668498935096225E-8</v>
      </c>
      <c r="X208" s="99">
        <f t="shared" si="54"/>
        <v>2.1852270328458621E-8</v>
      </c>
      <c r="Z208" s="3"/>
      <c r="AA208" s="99">
        <f t="shared" si="63"/>
        <v>1.4924429914684139E-9</v>
      </c>
      <c r="AD208" s="99">
        <f t="shared" si="64"/>
        <v>1.4924429914684141E-10</v>
      </c>
      <c r="AF208" s="2">
        <f t="shared" si="65"/>
        <v>0.84410677514031285</v>
      </c>
      <c r="AH208" s="11"/>
      <c r="AI208" s="23">
        <f t="shared" si="66"/>
        <v>2.9421486672920887E-8</v>
      </c>
      <c r="AN208" s="2">
        <f t="shared" si="55"/>
        <v>1.1680464684887044</v>
      </c>
      <c r="AO208" s="2" t="str">
        <f t="shared" si="56"/>
        <v>0.995792733716156+0.610515670582696i</v>
      </c>
      <c r="AP208" s="3">
        <f t="shared" si="57"/>
        <v>0.5979732136553082</v>
      </c>
      <c r="AQ208" s="23">
        <f t="shared" si="67"/>
        <v>5.1761989217125636E-16</v>
      </c>
    </row>
    <row r="209" spans="1:43" x14ac:dyDescent="0.3">
      <c r="A209" s="2" t="str">
        <f t="shared" si="51"/>
        <v>409.811728461599i</v>
      </c>
      <c r="B209" s="2">
        <f t="shared" si="58"/>
        <v>65.223562321697059</v>
      </c>
      <c r="E209" s="3" t="str">
        <f t="shared" si="52"/>
        <v>3.77293912114224E-11-8.13582976188777E-12i</v>
      </c>
      <c r="F209" s="3"/>
      <c r="G209" s="3"/>
      <c r="H209" s="3"/>
      <c r="I209" s="99">
        <f t="shared" si="59"/>
        <v>3.859661496943711E-11</v>
      </c>
      <c r="L209" s="99">
        <f t="shared" si="60"/>
        <v>1.1759550936594916E-13</v>
      </c>
      <c r="O209" s="82">
        <f t="shared" si="53"/>
        <v>3.8481669686327897E-11</v>
      </c>
      <c r="R209" s="99">
        <f t="shared" si="61"/>
        <v>1.1877146445960866E-8</v>
      </c>
      <c r="U209" s="99">
        <f t="shared" si="62"/>
        <v>1.5669727417985107E-8</v>
      </c>
      <c r="X209" s="99">
        <f t="shared" si="54"/>
        <v>2.1907505206994448E-8</v>
      </c>
      <c r="Z209" s="3"/>
      <c r="AA209" s="99">
        <f t="shared" si="63"/>
        <v>1.4962606284589305E-9</v>
      </c>
      <c r="AD209" s="99">
        <f t="shared" si="64"/>
        <v>1.4962606284589309E-10</v>
      </c>
      <c r="AF209" s="2">
        <f t="shared" si="65"/>
        <v>0.84195307732361602</v>
      </c>
      <c r="AH209" s="11"/>
      <c r="AI209" s="23">
        <f t="shared" si="66"/>
        <v>2.9475581484096641E-8</v>
      </c>
      <c r="AN209" s="2">
        <f t="shared" si="55"/>
        <v>1.1709424988530155</v>
      </c>
      <c r="AO209" s="2" t="str">
        <f t="shared" si="56"/>
        <v>0.995714514796026+0.616164702530629i</v>
      </c>
      <c r="AP209" s="3">
        <f t="shared" si="57"/>
        <v>0.60350619167813591</v>
      </c>
      <c r="AQ209" s="23">
        <f t="shared" si="67"/>
        <v>5.2433215635004786E-16</v>
      </c>
    </row>
    <row r="210" spans="1:43" x14ac:dyDescent="0.3">
      <c r="A210" s="2" t="str">
        <f t="shared" si="51"/>
        <v>413.603669697943i</v>
      </c>
      <c r="B210" s="2">
        <f t="shared" si="58"/>
        <v>65.827068513375195</v>
      </c>
      <c r="E210" s="3" t="str">
        <f t="shared" si="52"/>
        <v>3.77615936861378E-11-8.19206749896941E-12i</v>
      </c>
      <c r="F210" s="3"/>
      <c r="G210" s="3"/>
      <c r="H210" s="3"/>
      <c r="I210" s="99">
        <f t="shared" si="59"/>
        <v>3.8639978359525945E-11</v>
      </c>
      <c r="L210" s="99">
        <f t="shared" si="60"/>
        <v>1.1790043798745299E-13</v>
      </c>
      <c r="O210" s="82">
        <f t="shared" si="53"/>
        <v>3.8524766206539236E-11</v>
      </c>
      <c r="R210" s="99">
        <f t="shared" si="61"/>
        <v>1.1907944236732752E-8</v>
      </c>
      <c r="U210" s="99">
        <f t="shared" si="62"/>
        <v>1.5670978937287932E-8</v>
      </c>
      <c r="X210" s="99">
        <f t="shared" si="54"/>
        <v>2.1963641779141809E-8</v>
      </c>
      <c r="Z210" s="3"/>
      <c r="AA210" s="99">
        <f t="shared" si="63"/>
        <v>1.5001404763655932E-9</v>
      </c>
      <c r="AD210" s="99">
        <f t="shared" si="64"/>
        <v>1.5001404763655935E-10</v>
      </c>
      <c r="AF210" s="2">
        <f t="shared" si="65"/>
        <v>0.83977551466463329</v>
      </c>
      <c r="AH210" s="11"/>
      <c r="AI210" s="23">
        <f t="shared" si="66"/>
        <v>2.9530597350600283E-8</v>
      </c>
      <c r="AN210" s="2">
        <f t="shared" si="55"/>
        <v>1.1738850306996731</v>
      </c>
      <c r="AO210" s="2" t="str">
        <f t="shared" si="56"/>
        <v>0.995634841677598+0.621866004327618i</v>
      </c>
      <c r="AP210" s="3">
        <f t="shared" si="57"/>
        <v>0.60909036571641195</v>
      </c>
      <c r="AQ210" s="23">
        <f t="shared" si="67"/>
        <v>5.3116101753036439E-16</v>
      </c>
    </row>
    <row r="211" spans="1:43" x14ac:dyDescent="0.3">
      <c r="A211" s="2" t="str">
        <f t="shared" si="51"/>
        <v>417.430697334557i</v>
      </c>
      <c r="B211" s="2">
        <f t="shared" si="58"/>
        <v>66.436158879091607</v>
      </c>
      <c r="E211" s="3" t="str">
        <f t="shared" si="52"/>
        <v>3.77944927869957E-11-8.24844413203923E-12i</v>
      </c>
      <c r="F211" s="3"/>
      <c r="G211" s="3"/>
      <c r="H211" s="3"/>
      <c r="I211" s="99">
        <f t="shared" si="59"/>
        <v>3.8684111927581363E-11</v>
      </c>
      <c r="L211" s="99">
        <f t="shared" si="60"/>
        <v>1.1821032656356863E-13</v>
      </c>
      <c r="O211" s="82">
        <f t="shared" si="53"/>
        <v>3.8568628321961828E-11</v>
      </c>
      <c r="R211" s="99">
        <f t="shared" si="61"/>
        <v>1.1939242982920431E-8</v>
      </c>
      <c r="U211" s="99">
        <f t="shared" si="62"/>
        <v>1.5672253928733097E-8</v>
      </c>
      <c r="X211" s="99">
        <f t="shared" si="54"/>
        <v>2.2020693110137524E-8</v>
      </c>
      <c r="Z211" s="3"/>
      <c r="AA211" s="99">
        <f t="shared" si="63"/>
        <v>1.504083433695776E-9</v>
      </c>
      <c r="AD211" s="99">
        <f t="shared" si="64"/>
        <v>1.5040834336957761E-10</v>
      </c>
      <c r="AF211" s="2">
        <f t="shared" si="65"/>
        <v>0.83757404169639593</v>
      </c>
      <c r="AH211" s="11"/>
      <c r="AI211" s="23">
        <f t="shared" si="66"/>
        <v>2.9586548715955635E-8</v>
      </c>
      <c r="AN211" s="2">
        <f t="shared" si="55"/>
        <v>1.1768747102326635</v>
      </c>
      <c r="AO211" s="2" t="str">
        <f t="shared" si="56"/>
        <v>0.995553687325309+0.627620059620625i</v>
      </c>
      <c r="AP211" s="3">
        <f t="shared" si="57"/>
        <v>0.61472620948065071</v>
      </c>
      <c r="AQ211" s="23">
        <f t="shared" si="67"/>
        <v>5.3810911059959734E-16</v>
      </c>
    </row>
    <row r="212" spans="1:43" x14ac:dyDescent="0.3">
      <c r="A212" s="2" t="str">
        <f t="shared" si="51"/>
        <v>421.293136021904i</v>
      </c>
      <c r="B212" s="2">
        <f t="shared" si="58"/>
        <v>67.050885088572258</v>
      </c>
      <c r="E212" s="3" t="str">
        <f t="shared" si="52"/>
        <v>3.78281031182447E-11-8.30495540320048E-12i</v>
      </c>
      <c r="F212" s="3"/>
      <c r="G212" s="3"/>
      <c r="H212" s="3"/>
      <c r="I212" s="99">
        <f t="shared" si="59"/>
        <v>3.8729028773953297E-11</v>
      </c>
      <c r="L212" s="99">
        <f t="shared" si="60"/>
        <v>1.1852524650433343E-13</v>
      </c>
      <c r="O212" s="82">
        <f t="shared" si="53"/>
        <v>3.8613269060181916E-11</v>
      </c>
      <c r="R212" s="99">
        <f t="shared" si="61"/>
        <v>1.1971049896937676E-8</v>
      </c>
      <c r="U212" s="99">
        <f t="shared" si="62"/>
        <v>1.5673552836432447E-8</v>
      </c>
      <c r="X212" s="99">
        <f t="shared" si="54"/>
        <v>2.2078672412962575E-8</v>
      </c>
      <c r="Z212" s="3"/>
      <c r="AA212" s="99">
        <f t="shared" si="63"/>
        <v>1.5080904090558352E-9</v>
      </c>
      <c r="AD212" s="99">
        <f t="shared" si="64"/>
        <v>1.5080904090558354E-10</v>
      </c>
      <c r="AF212" s="2">
        <f t="shared" si="65"/>
        <v>0.83534861905120861</v>
      </c>
      <c r="AH212" s="11"/>
      <c r="AI212" s="23">
        <f t="shared" si="66"/>
        <v>2.9643450215103108E-8</v>
      </c>
      <c r="AN212" s="2">
        <f t="shared" si="55"/>
        <v>1.179912189964363</v>
      </c>
      <c r="AO212" s="2" t="str">
        <f t="shared" si="56"/>
        <v>0.995471024200964+0.633427356531736i</v>
      </c>
      <c r="AP212" s="3">
        <f t="shared" si="57"/>
        <v>0.62041420106544365</v>
      </c>
      <c r="AQ212" s="23">
        <f t="shared" si="67"/>
        <v>5.4517913982358494E-16</v>
      </c>
    </row>
    <row r="213" spans="1:43" x14ac:dyDescent="0.3">
      <c r="A213" s="2" t="str">
        <f t="shared" si="51"/>
        <v>425.191313414404i</v>
      </c>
      <c r="B213" s="2">
        <f t="shared" si="58"/>
        <v>67.671299289637702</v>
      </c>
      <c r="E213" s="3" t="str">
        <f t="shared" si="52"/>
        <v>3.7862439547198E-11-8.36159700609686E-12i</v>
      </c>
      <c r="F213" s="3"/>
      <c r="G213" s="3"/>
      <c r="H213" s="3"/>
      <c r="I213" s="99">
        <f t="shared" si="59"/>
        <v>3.8774742203625167E-11</v>
      </c>
      <c r="L213" s="99">
        <f t="shared" si="60"/>
        <v>1.1884527001825717E-13</v>
      </c>
      <c r="O213" s="82">
        <f t="shared" si="53"/>
        <v>3.8658701652444555E-11</v>
      </c>
      <c r="R213" s="99">
        <f t="shared" si="61"/>
        <v>1.2003372271843973E-8</v>
      </c>
      <c r="U213" s="99">
        <f t="shared" si="62"/>
        <v>1.5674876113047426E-8</v>
      </c>
      <c r="X213" s="99">
        <f t="shared" si="54"/>
        <v>2.2137593049238391E-8</v>
      </c>
      <c r="Z213" s="3"/>
      <c r="AA213" s="99">
        <f t="shared" si="63"/>
        <v>1.5121623212117243E-9</v>
      </c>
      <c r="AD213" s="99">
        <f t="shared" si="64"/>
        <v>1.5121623212117244E-10</v>
      </c>
      <c r="AF213" s="2">
        <f t="shared" si="65"/>
        <v>0.83309921358156691</v>
      </c>
      <c r="AH213" s="11"/>
      <c r="AI213" s="23">
        <f t="shared" si="66"/>
        <v>2.9701316676101507E-8</v>
      </c>
      <c r="AN213" s="2">
        <f t="shared" si="55"/>
        <v>1.1829981287165166</v>
      </c>
      <c r="AO213" s="2" t="str">
        <f t="shared" si="56"/>
        <v>0.995386824254396+0.63928838769958i</v>
      </c>
      <c r="AP213" s="3">
        <f t="shared" si="57"/>
        <v>0.62615482298818392</v>
      </c>
      <c r="AQ213" s="23">
        <f t="shared" si="67"/>
        <v>5.5237388081479326E-16</v>
      </c>
    </row>
    <row r="214" spans="1:43" x14ac:dyDescent="0.3">
      <c r="A214" s="2" t="str">
        <f t="shared" si="51"/>
        <v>429.125560198223i</v>
      </c>
      <c r="B214" s="2">
        <f t="shared" si="58"/>
        <v>68.297454112625886</v>
      </c>
      <c r="E214" s="3" t="str">
        <f t="shared" si="52"/>
        <v>3.78975172070125E-11-8.41836458805386E-12i</v>
      </c>
      <c r="F214" s="3"/>
      <c r="G214" s="3"/>
      <c r="H214" s="3"/>
      <c r="I214" s="99">
        <f t="shared" si="59"/>
        <v>3.8821265728891524E-11</v>
      </c>
      <c r="L214" s="99">
        <f t="shared" si="60"/>
        <v>1.1917047011711367E-13</v>
      </c>
      <c r="O214" s="82">
        <f t="shared" si="53"/>
        <v>3.8704939536323974E-11</v>
      </c>
      <c r="R214" s="99">
        <f t="shared" si="61"/>
        <v>1.2036217481828481E-8</v>
      </c>
      <c r="U214" s="99">
        <f t="shared" si="62"/>
        <v>1.5676224219959361E-8</v>
      </c>
      <c r="X214" s="99">
        <f t="shared" si="54"/>
        <v>2.2197468530126708E-8</v>
      </c>
      <c r="Z214" s="3"/>
      <c r="AA214" s="99">
        <f t="shared" si="63"/>
        <v>1.5163000991499593E-9</v>
      </c>
      <c r="AD214" s="99">
        <f t="shared" si="64"/>
        <v>1.5163000991499594E-10</v>
      </c>
      <c r="AF214" s="2">
        <f t="shared" si="65"/>
        <v>0.83082579847841465</v>
      </c>
      <c r="AH214" s="11"/>
      <c r="AI214" s="23">
        <f t="shared" si="66"/>
        <v>2.9760163121832642E-8</v>
      </c>
      <c r="AN214" s="2">
        <f t="shared" si="55"/>
        <v>1.1861331916201117</v>
      </c>
      <c r="AO214" s="2" t="str">
        <f t="shared" si="56"/>
        <v>0.995301058913948+0.645203650321111i</v>
      </c>
      <c r="AP214" s="3">
        <f t="shared" si="57"/>
        <v>0.63194856223178419</v>
      </c>
      <c r="AQ214" s="23">
        <f t="shared" si="67"/>
        <v>5.5969618256231271E-16</v>
      </c>
    </row>
    <row r="215" spans="1:43" x14ac:dyDescent="0.3">
      <c r="A215" s="2" t="str">
        <f t="shared" si="51"/>
        <v>433.096210119331i</v>
      </c>
      <c r="B215" s="2">
        <f t="shared" si="58"/>
        <v>68.92940267485767</v>
      </c>
      <c r="E215" s="3" t="str">
        <f t="shared" si="52"/>
        <v>3.79333514994338E-11-8.47525375230899E-12i</v>
      </c>
      <c r="F215" s="3"/>
      <c r="G215" s="3"/>
      <c r="H215" s="3"/>
      <c r="I215" s="99">
        <f t="shared" si="59"/>
        <v>3.886861307206142E-11</v>
      </c>
      <c r="L215" s="99">
        <f t="shared" si="60"/>
        <v>1.1950092062076667E-13</v>
      </c>
      <c r="O215" s="82">
        <f t="shared" si="53"/>
        <v>3.875199635841777E-11</v>
      </c>
      <c r="R215" s="99">
        <f t="shared" si="61"/>
        <v>1.2069592982697435E-8</v>
      </c>
      <c r="U215" s="99">
        <f t="shared" si="62"/>
        <v>1.567759762744322E-8</v>
      </c>
      <c r="X215" s="99">
        <f t="shared" si="54"/>
        <v>2.2258312517236126E-8</v>
      </c>
      <c r="Z215" s="3"/>
      <c r="AA215" s="99">
        <f t="shared" si="63"/>
        <v>1.5205046821390238E-9</v>
      </c>
      <c r="AD215" s="99">
        <f t="shared" si="64"/>
        <v>1.5205046821390239E-10</v>
      </c>
      <c r="AF215" s="2">
        <f t="shared" si="65"/>
        <v>0.82852835338653641</v>
      </c>
      <c r="AH215" s="11"/>
      <c r="AI215" s="23">
        <f t="shared" si="66"/>
        <v>2.9820004771710185E-8</v>
      </c>
      <c r="AN215" s="2">
        <f t="shared" si="55"/>
        <v>1.1893180501141798</v>
      </c>
      <c r="AO215" s="2" t="str">
        <f t="shared" si="56"/>
        <v>0.995213699076774+0.651173646193793i</v>
      </c>
      <c r="AP215" s="3">
        <f t="shared" si="57"/>
        <v>0.63779591028438176</v>
      </c>
      <c r="AQ215" s="23">
        <f t="shared" si="67"/>
        <v>5.6714896951939857E-16</v>
      </c>
    </row>
    <row r="216" spans="1:43" x14ac:dyDescent="0.3">
      <c r="A216" s="2" t="str">
        <f t="shared" si="51"/>
        <v>437.103600011809i</v>
      </c>
      <c r="B216" s="2">
        <f t="shared" si="58"/>
        <v>69.567198585142052</v>
      </c>
      <c r="E216" s="3" t="str">
        <f t="shared" si="52"/>
        <v>3.79699580974995E-11-8.53226006032966E-12i</v>
      </c>
      <c r="F216" s="3"/>
      <c r="G216" s="3"/>
      <c r="H216" s="3"/>
      <c r="I216" s="99">
        <f t="shared" si="59"/>
        <v>3.8916798168181367E-11</v>
      </c>
      <c r="L216" s="99">
        <f t="shared" si="60"/>
        <v>1.1983669616203323E-13</v>
      </c>
      <c r="O216" s="82">
        <f t="shared" si="53"/>
        <v>3.8799885977062925E-11</v>
      </c>
      <c r="R216" s="99">
        <f t="shared" si="61"/>
        <v>1.2103506312365356E-8</v>
      </c>
      <c r="U216" s="99">
        <f t="shared" si="62"/>
        <v>1.5678996814845007E-8</v>
      </c>
      <c r="X216" s="99">
        <f t="shared" si="54"/>
        <v>2.2320138823533979E-8</v>
      </c>
      <c r="Z216" s="3"/>
      <c r="AA216" s="99">
        <f t="shared" si="63"/>
        <v>1.5247770197912479E-9</v>
      </c>
      <c r="AD216" s="99">
        <f t="shared" si="64"/>
        <v>1.5247770197912481E-10</v>
      </c>
      <c r="AF216" s="2">
        <f t="shared" si="65"/>
        <v>0.82620686451690928</v>
      </c>
      <c r="AH216" s="11"/>
      <c r="AI216" s="23">
        <f t="shared" si="66"/>
        <v>2.9880857043391399E-8</v>
      </c>
      <c r="AN216" s="2">
        <f t="shared" si="55"/>
        <v>1.1925533819435421</v>
      </c>
      <c r="AO216" s="2" t="str">
        <f t="shared" si="56"/>
        <v>0.995124715098966+0.657198881758164i</v>
      </c>
      <c r="AP216" s="3">
        <f t="shared" si="57"/>
        <v>0.64369736318241166</v>
      </c>
      <c r="AQ216" s="23">
        <f t="shared" si="67"/>
        <v>5.7473524375599122E-16</v>
      </c>
    </row>
    <row r="217" spans="1:43" x14ac:dyDescent="0.3">
      <c r="A217" s="2" t="str">
        <f t="shared" si="51"/>
        <v>441.148069826427i</v>
      </c>
      <c r="B217" s="2">
        <f t="shared" si="58"/>
        <v>70.210895948324463</v>
      </c>
      <c r="E217" s="3" t="str">
        <f t="shared" si="52"/>
        <v>3.80073529482069E-11-8.58937903421932E-12i</v>
      </c>
      <c r="F217" s="3"/>
      <c r="G217" s="3"/>
      <c r="H217" s="3"/>
      <c r="I217" s="99">
        <f t="shared" si="59"/>
        <v>3.8965835167785873E-11</v>
      </c>
      <c r="L217" s="99">
        <f t="shared" si="60"/>
        <v>1.2017787219159614E-13</v>
      </c>
      <c r="O217" s="82">
        <f t="shared" si="53"/>
        <v>3.8848622465077465E-11</v>
      </c>
      <c r="R217" s="99">
        <f t="shared" si="61"/>
        <v>1.2137965091351211E-8</v>
      </c>
      <c r="U217" s="99">
        <f t="shared" si="62"/>
        <v>1.5680422270762738E-8</v>
      </c>
      <c r="X217" s="99">
        <f t="shared" si="54"/>
        <v>2.2382961414267867E-8</v>
      </c>
      <c r="Z217" s="3"/>
      <c r="AA217" s="99">
        <f t="shared" si="63"/>
        <v>1.5291180721253155E-9</v>
      </c>
      <c r="AD217" s="99">
        <f t="shared" si="64"/>
        <v>1.5291180721253158E-10</v>
      </c>
      <c r="AF217" s="2">
        <f t="shared" si="65"/>
        <v>0.82386132475577833</v>
      </c>
      <c r="AH217" s="11"/>
      <c r="AI217" s="23">
        <f t="shared" si="66"/>
        <v>2.994273555449473E-8</v>
      </c>
      <c r="AN217" s="2">
        <f t="shared" si="55"/>
        <v>1.1958398711555154</v>
      </c>
      <c r="AO217" s="2" t="str">
        <f t="shared" si="56"/>
        <v>0.995034076785497+0.663279868140797i</v>
      </c>
      <c r="AP217" s="3">
        <f t="shared" si="57"/>
        <v>0.64965342155176131</v>
      </c>
      <c r="AQ217" s="23">
        <f t="shared" si="67"/>
        <v>5.8245808717360086E-16</v>
      </c>
    </row>
    <row r="218" spans="1:43" x14ac:dyDescent="0.3">
      <c r="A218" s="2" t="str">
        <f t="shared" si="51"/>
        <v>445.22996265948i</v>
      </c>
      <c r="B218" s="2">
        <f t="shared" si="58"/>
        <v>70.860549369876225</v>
      </c>
      <c r="E218" s="3" t="str">
        <f t="shared" si="52"/>
        <v>3.80455522751361E-11-8.64660615921051E-12i</v>
      </c>
      <c r="F218" s="3"/>
      <c r="G218" s="3"/>
      <c r="H218" s="3"/>
      <c r="I218" s="99">
        <f t="shared" si="59"/>
        <v>3.90157384396683E-11</v>
      </c>
      <c r="L218" s="99">
        <f t="shared" si="60"/>
        <v>1.2052452498296516E-13</v>
      </c>
      <c r="O218" s="82">
        <f t="shared" si="53"/>
        <v>3.8898220112524167E-11</v>
      </c>
      <c r="R218" s="99">
        <f t="shared" si="61"/>
        <v>1.2172977023279481E-8</v>
      </c>
      <c r="U218" s="99">
        <f t="shared" si="62"/>
        <v>1.5681874493231577E-8</v>
      </c>
      <c r="X218" s="99">
        <f t="shared" si="54"/>
        <v>2.2446794407894744E-8</v>
      </c>
      <c r="Z218" s="3"/>
      <c r="AA218" s="99">
        <f t="shared" si="63"/>
        <v>1.5335288096293876E-9</v>
      </c>
      <c r="AD218" s="99">
        <f t="shared" si="64"/>
        <v>1.5335288096293876E-10</v>
      </c>
      <c r="AF218" s="2">
        <f t="shared" si="65"/>
        <v>0.82149173377030937</v>
      </c>
      <c r="AH218" s="11"/>
      <c r="AI218" s="23">
        <f t="shared" si="66"/>
        <v>3.000565612432121E-8</v>
      </c>
      <c r="AN218" s="2">
        <f t="shared" si="55"/>
        <v>1.1991782080955986</v>
      </c>
      <c r="AO218" s="2" t="str">
        <f t="shared" si="56"/>
        <v>0.994941753379969+0.669417121197661i</v>
      </c>
      <c r="AP218" s="3">
        <f t="shared" si="57"/>
        <v>0.65566459065064464</v>
      </c>
      <c r="AQ218" s="23">
        <f t="shared" si="67"/>
        <v>5.9032066378769698E-16</v>
      </c>
    </row>
    <row r="219" spans="1:43" x14ac:dyDescent="0.3">
      <c r="A219" s="2" t="str">
        <f t="shared" si="51"/>
        <v>449.349624781894i</v>
      </c>
      <c r="B219" s="2">
        <f t="shared" si="58"/>
        <v>71.516213960526869</v>
      </c>
      <c r="E219" s="3" t="str">
        <f t="shared" si="52"/>
        <v>3.80845725810316E-11-8.70393688624457E-12i</v>
      </c>
      <c r="F219" s="3"/>
      <c r="G219" s="3"/>
      <c r="H219" s="3"/>
      <c r="I219" s="99">
        <f t="shared" si="59"/>
        <v>3.9066522573676718E-11</v>
      </c>
      <c r="L219" s="99">
        <f t="shared" si="60"/>
        <v>1.2087673163750018E-13</v>
      </c>
      <c r="O219" s="82">
        <f t="shared" si="53"/>
        <v>3.894869342949814E-11</v>
      </c>
      <c r="R219" s="99">
        <f t="shared" si="61"/>
        <v>1.2208549895387519E-8</v>
      </c>
      <c r="U219" s="99">
        <f t="shared" si="62"/>
        <v>1.5683353989912674E-8</v>
      </c>
      <c r="X219" s="99">
        <f t="shared" si="54"/>
        <v>2.2511652077020476E-8</v>
      </c>
      <c r="Z219" s="3"/>
      <c r="AA219" s="99">
        <f t="shared" si="63"/>
        <v>1.5380102133250171E-9</v>
      </c>
      <c r="AD219" s="99">
        <f t="shared" si="64"/>
        <v>1.5380102133250173E-10</v>
      </c>
      <c r="AF219" s="2">
        <f t="shared" si="65"/>
        <v>0.81909809811057699</v>
      </c>
      <c r="AH219" s="11"/>
      <c r="AI219" s="23">
        <f t="shared" si="66"/>
        <v>3.0069634775581642E-8</v>
      </c>
      <c r="AN219" s="2">
        <f t="shared" si="55"/>
        <v>1.2025690894021757</v>
      </c>
      <c r="AO219" s="2" t="str">
        <f t="shared" si="56"/>
        <v>0.994847713554182+0.675611161557885i</v>
      </c>
      <c r="AP219" s="3">
        <f t="shared" si="57"/>
        <v>0.66173138041257573</v>
      </c>
      <c r="AQ219" s="23">
        <f t="shared" si="67"/>
        <v>5.983262220783072E-16</v>
      </c>
    </row>
    <row r="220" spans="1:43" x14ac:dyDescent="0.3">
      <c r="A220" s="2" t="str">
        <f t="shared" si="51"/>
        <v>453.507405668602i</v>
      </c>
      <c r="B220" s="2">
        <f t="shared" si="58"/>
        <v>72.177945340939445</v>
      </c>
      <c r="E220" s="3" t="str">
        <f t="shared" si="52"/>
        <v>3.81244306503396E-11-8.76136663463707E-12i</v>
      </c>
      <c r="F220" s="3"/>
      <c r="G220" s="3"/>
      <c r="H220" s="3"/>
      <c r="I220" s="99">
        <f t="shared" si="59"/>
        <v>3.9118202383533489E-11</v>
      </c>
      <c r="L220" s="99">
        <f t="shared" si="60"/>
        <v>1.2123457008949934E-13</v>
      </c>
      <c r="O220" s="82">
        <f t="shared" si="53"/>
        <v>3.9000057148938491E-11</v>
      </c>
      <c r="R220" s="99">
        <f t="shared" si="61"/>
        <v>1.2244691579039433E-8</v>
      </c>
      <c r="U220" s="99">
        <f t="shared" si="62"/>
        <v>1.5684861278286544E-8</v>
      </c>
      <c r="X220" s="99">
        <f t="shared" si="54"/>
        <v>2.2577548849351895E-8</v>
      </c>
      <c r="Z220" s="3"/>
      <c r="AA220" s="99">
        <f t="shared" si="63"/>
        <v>1.5425632748318883E-9</v>
      </c>
      <c r="AD220" s="99">
        <f t="shared" si="64"/>
        <v>1.5425632748318884E-10</v>
      </c>
      <c r="AF220" s="2">
        <f t="shared" si="65"/>
        <v>0.81668043130772561</v>
      </c>
      <c r="AH220" s="11"/>
      <c r="AI220" s="23">
        <f t="shared" si="66"/>
        <v>3.013468773613068E-8</v>
      </c>
      <c r="AN220" s="2">
        <f t="shared" si="55"/>
        <v>1.2060132180002392</v>
      </c>
      <c r="AO220" s="2" t="str">
        <f t="shared" si="56"/>
        <v>0.994751925397502+0.681862514667917i</v>
      </c>
      <c r="AP220" s="3">
        <f t="shared" si="57"/>
        <v>0.66785430548883085</v>
      </c>
      <c r="AQ220" s="23">
        <f t="shared" si="67"/>
        <v>6.0647809741044426E-16</v>
      </c>
    </row>
    <row r="221" spans="1:43" x14ac:dyDescent="0.3">
      <c r="A221" s="2" t="str">
        <f t="shared" si="51"/>
        <v>457.703658028186i</v>
      </c>
      <c r="B221" s="2">
        <f t="shared" si="58"/>
        <v>72.845799646428276</v>
      </c>
      <c r="E221" s="3" t="str">
        <f t="shared" si="52"/>
        <v>3.81651435516995E-11-8.81889079482816E-12i</v>
      </c>
      <c r="F221" s="3"/>
      <c r="G221" s="3"/>
      <c r="H221" s="3"/>
      <c r="I221" s="99">
        <f t="shared" si="59"/>
        <v>3.9170792909678693E-11</v>
      </c>
      <c r="L221" s="99">
        <f t="shared" si="60"/>
        <v>1.2159811911136224E-13</v>
      </c>
      <c r="O221" s="82">
        <f t="shared" si="53"/>
        <v>3.9052326229464234E-11</v>
      </c>
      <c r="R221" s="99">
        <f t="shared" si="61"/>
        <v>1.2281410030247587E-8</v>
      </c>
      <c r="U221" s="99">
        <f t="shared" si="62"/>
        <v>1.5686396885849343E-8</v>
      </c>
      <c r="X221" s="99">
        <f t="shared" si="54"/>
        <v>2.2644499308660964E-8</v>
      </c>
      <c r="Z221" s="3"/>
      <c r="AA221" s="99">
        <f t="shared" si="63"/>
        <v>1.5471889964335138E-9</v>
      </c>
      <c r="AD221" s="99">
        <f t="shared" si="64"/>
        <v>1.5471889964335141E-10</v>
      </c>
      <c r="AF221" s="2">
        <f t="shared" si="65"/>
        <v>0.8142387539680902</v>
      </c>
      <c r="AH221" s="11"/>
      <c r="AI221" s="23">
        <f t="shared" si="66"/>
        <v>3.0200831440706659E-8</v>
      </c>
      <c r="AN221" s="2">
        <f t="shared" si="55"/>
        <v>1.2095113030941789</v>
      </c>
      <c r="AO221" s="2" t="str">
        <f t="shared" si="56"/>
        <v>0.99465435640603+0.6881717108361i</v>
      </c>
      <c r="AP221" s="3">
        <f t="shared" si="57"/>
        <v>0.67403388529343999</v>
      </c>
      <c r="AQ221" s="23">
        <f t="shared" si="67"/>
        <v>6.147797145292623E-16</v>
      </c>
    </row>
    <row r="222" spans="1:43" x14ac:dyDescent="0.3">
      <c r="A222" s="2" t="str">
        <f t="shared" si="51"/>
        <v>461.938737832803i</v>
      </c>
      <c r="B222" s="2">
        <f t="shared" si="58"/>
        <v>73.519833531721716</v>
      </c>
      <c r="E222" s="3" t="str">
        <f t="shared" si="52"/>
        <v>3.82067286403889E-11-8.87650473121637E-12i</v>
      </c>
      <c r="F222" s="3"/>
      <c r="G222" s="3"/>
      <c r="H222" s="3"/>
      <c r="I222" s="99">
        <f t="shared" si="59"/>
        <v>3.9224309422137946E-11</v>
      </c>
      <c r="L222" s="99">
        <f t="shared" si="60"/>
        <v>1.2196745831883519E-13</v>
      </c>
      <c r="O222" s="82">
        <f t="shared" si="53"/>
        <v>3.9105515858234379E-11</v>
      </c>
      <c r="R222" s="99">
        <f t="shared" si="61"/>
        <v>1.2318713290202354E-8</v>
      </c>
      <c r="U222" s="99">
        <f t="shared" si="62"/>
        <v>1.5687961350314906E-8</v>
      </c>
      <c r="X222" s="99">
        <f t="shared" si="54"/>
        <v>2.271251819576303E-8</v>
      </c>
      <c r="Z222" s="3"/>
      <c r="AA222" s="99">
        <f t="shared" si="63"/>
        <v>1.5518883911439721E-9</v>
      </c>
      <c r="AD222" s="99">
        <f t="shared" si="64"/>
        <v>1.5518883911439723E-10</v>
      </c>
      <c r="AF222" s="2">
        <f t="shared" si="65"/>
        <v>0.81177309386309571</v>
      </c>
      <c r="AH222" s="11"/>
      <c r="AI222" s="23">
        <f t="shared" si="66"/>
        <v>3.0268082532679509E-8</v>
      </c>
      <c r="AN222" s="2">
        <f t="shared" si="55"/>
        <v>1.2130640601596667</v>
      </c>
      <c r="AO222" s="2" t="str">
        <f t="shared" si="56"/>
        <v>0.994554973471576+0.694539285277664i</v>
      </c>
      <c r="AP222" s="3">
        <f t="shared" si="57"/>
        <v>0.68027064404577686</v>
      </c>
      <c r="AQ222" s="23">
        <f t="shared" si="67"/>
        <v>6.2323459012785328E-16</v>
      </c>
    </row>
    <row r="223" spans="1:43" x14ac:dyDescent="0.3">
      <c r="A223" s="2" t="str">
        <f t="shared" si="51"/>
        <v>466.213004348377i</v>
      </c>
      <c r="B223" s="2">
        <f t="shared" si="58"/>
        <v>74.200104175767493</v>
      </c>
      <c r="E223" s="3" t="str">
        <f t="shared" si="52"/>
        <v>3.82492035607202E-11-8.93420378507531E-12i</v>
      </c>
      <c r="F223" s="3"/>
      <c r="G223" s="3"/>
      <c r="H223" s="3"/>
      <c r="I223" s="99">
        <f t="shared" si="59"/>
        <v>3.9278767423414199E-11</v>
      </c>
      <c r="L223" s="99">
        <f t="shared" si="60"/>
        <v>1.223426681763466E-13</v>
      </c>
      <c r="O223" s="82">
        <f t="shared" si="53"/>
        <v>3.9159641453831522E-11</v>
      </c>
      <c r="R223" s="99">
        <f t="shared" si="61"/>
        <v>1.2356609485811008E-8</v>
      </c>
      <c r="U223" s="99">
        <f t="shared" si="62"/>
        <v>1.5689555219820284E-8</v>
      </c>
      <c r="X223" s="99">
        <f t="shared" si="54"/>
        <v>2.2781620409512431E-8</v>
      </c>
      <c r="Z223" s="3"/>
      <c r="AA223" s="99">
        <f t="shared" si="63"/>
        <v>1.5566624827757958E-9</v>
      </c>
      <c r="AD223" s="99">
        <f t="shared" si="64"/>
        <v>1.5566624827757961E-10</v>
      </c>
      <c r="AF223" s="2">
        <f t="shared" si="65"/>
        <v>0.8092834860147452</v>
      </c>
      <c r="AH223" s="11"/>
      <c r="AI223" s="23">
        <f t="shared" si="66"/>
        <v>3.0336457865807755E-8</v>
      </c>
      <c r="AN223" s="2">
        <f t="shared" si="55"/>
        <v>1.2166722109346511</v>
      </c>
      <c r="AO223" s="2" t="str">
        <f t="shared" si="56"/>
        <v>0.994453742870421+0.70096577816012i</v>
      </c>
      <c r="AP223" s="3">
        <f t="shared" si="57"/>
        <v>0.68656511081660199</v>
      </c>
      <c r="AQ223" s="23">
        <f t="shared" si="67"/>
        <v>6.3184633549538095E-16</v>
      </c>
    </row>
    <row r="224" spans="1:43" x14ac:dyDescent="0.3">
      <c r="A224" s="2" t="str">
        <f t="shared" si="51"/>
        <v>470.526820165082i</v>
      </c>
      <c r="B224" s="2">
        <f t="shared" si="58"/>
        <v>74.886669286584095</v>
      </c>
      <c r="E224" s="3" t="str">
        <f t="shared" si="52"/>
        <v>3.82925862483897E-11-8.99198327755112E-12i</v>
      </c>
      <c r="F224" s="3"/>
      <c r="G224" s="3"/>
      <c r="H224" s="3"/>
      <c r="I224" s="99">
        <f t="shared" si="59"/>
        <v>3.9334182651405423E-11</v>
      </c>
      <c r="L224" s="99">
        <f t="shared" si="60"/>
        <v>1.2272383000244205E-13</v>
      </c>
      <c r="O224" s="82">
        <f t="shared" si="53"/>
        <v>3.9214718669172859E-11</v>
      </c>
      <c r="R224" s="99">
        <f t="shared" si="61"/>
        <v>1.2395106830246647E-8</v>
      </c>
      <c r="U224" s="99">
        <f t="shared" si="62"/>
        <v>1.5691179053135322E-8</v>
      </c>
      <c r="X224" s="99">
        <f t="shared" si="54"/>
        <v>2.2851821007814012E-8</v>
      </c>
      <c r="Z224" s="3"/>
      <c r="AA224" s="99">
        <f t="shared" si="63"/>
        <v>1.5615123060091247E-9</v>
      </c>
      <c r="AD224" s="99">
        <f t="shared" si="64"/>
        <v>1.5615123060091249E-10</v>
      </c>
      <c r="AF224" s="2">
        <f t="shared" si="65"/>
        <v>0.8067699727765083</v>
      </c>
      <c r="AH224" s="11"/>
      <c r="AI224" s="23">
        <f t="shared" si="66"/>
        <v>3.0405974506003453E-8</v>
      </c>
      <c r="AN224" s="2">
        <f t="shared" si="55"/>
        <v>1.2203364834095196</v>
      </c>
      <c r="AO224" s="2" t="str">
        <f t="shared" si="56"/>
        <v>0.994350630251877+0.707451734649091i</v>
      </c>
      <c r="AP224" s="3">
        <f t="shared" si="57"/>
        <v>0.69291781957109322</v>
      </c>
      <c r="AQ224" s="23">
        <f t="shared" si="67"/>
        <v>6.4061865924204439E-16</v>
      </c>
    </row>
    <row r="225" spans="1:43" x14ac:dyDescent="0.3">
      <c r="A225" s="2" t="str">
        <f t="shared" si="51"/>
        <v>474.880551228094i</v>
      </c>
      <c r="B225" s="2">
        <f t="shared" si="58"/>
        <v>75.579587106155188</v>
      </c>
      <c r="E225" s="3" t="str">
        <f t="shared" si="52"/>
        <v>3.83368949327756E-11-9.04983851273982E-12i</v>
      </c>
      <c r="F225" s="3"/>
      <c r="G225" s="3"/>
      <c r="H225" s="3"/>
      <c r="I225" s="99">
        <f t="shared" si="59"/>
        <v>3.9390571082345887E-11</v>
      </c>
      <c r="L225" s="99">
        <f t="shared" si="60"/>
        <v>1.2311102597532708E-13</v>
      </c>
      <c r="O225" s="82">
        <f t="shared" si="53"/>
        <v>3.9270763394442663E-11</v>
      </c>
      <c r="R225" s="99">
        <f t="shared" si="61"/>
        <v>1.2434213623508036E-8</v>
      </c>
      <c r="U225" s="99">
        <f t="shared" si="62"/>
        <v>1.5692833419877825E-8</v>
      </c>
      <c r="X225" s="99">
        <f t="shared" si="54"/>
        <v>2.2923135208654777E-8</v>
      </c>
      <c r="Z225" s="3"/>
      <c r="AA225" s="99">
        <f t="shared" si="63"/>
        <v>1.5664389064622324E-9</v>
      </c>
      <c r="AD225" s="99">
        <f t="shared" si="64"/>
        <v>1.5664389064622325E-10</v>
      </c>
      <c r="AF225" s="2">
        <f t="shared" si="65"/>
        <v>0.80423260390943196</v>
      </c>
      <c r="AH225" s="11"/>
      <c r="AI225" s="23">
        <f t="shared" si="66"/>
        <v>3.0476649733108703E-8</v>
      </c>
      <c r="AN225" s="2">
        <f t="shared" si="55"/>
        <v>1.2240576118164417</v>
      </c>
      <c r="AO225" s="2" t="str">
        <f t="shared" si="56"/>
        <v>0.994245600626628+0.713997704954551i</v>
      </c>
      <c r="AP225" s="3">
        <f t="shared" si="57"/>
        <v>0.69932930921599734</v>
      </c>
      <c r="AQ225" s="23">
        <f t="shared" si="67"/>
        <v>6.4955537011005102E-16</v>
      </c>
    </row>
    <row r="226" spans="1:43" x14ac:dyDescent="0.3">
      <c r="A226" s="2" t="str">
        <f t="shared" si="51"/>
        <v>479.27456686864i</v>
      </c>
      <c r="B226" s="2">
        <f t="shared" si="58"/>
        <v>76.278916415371185</v>
      </c>
      <c r="E226" s="3" t="str">
        <f t="shared" si="52"/>
        <v>3.83821481391863E-11-9.10776478084269E-12i</v>
      </c>
      <c r="F226" s="3"/>
      <c r="G226" s="3"/>
      <c r="H226" s="3"/>
      <c r="I226" s="99">
        <f t="shared" si="59"/>
        <v>3.9447948933773492E-11</v>
      </c>
      <c r="L226" s="99">
        <f t="shared" si="60"/>
        <v>1.2350433913852853E-13</v>
      </c>
      <c r="O226" s="82">
        <f t="shared" si="53"/>
        <v>3.9327791760053018E-11</v>
      </c>
      <c r="R226" s="99">
        <f t="shared" si="61"/>
        <v>1.247393825299138E-8</v>
      </c>
      <c r="U226" s="99">
        <f t="shared" si="62"/>
        <v>1.5694518900732627E-8</v>
      </c>
      <c r="X226" s="99">
        <f t="shared" si="54"/>
        <v>2.2995578391156014E-8</v>
      </c>
      <c r="Z226" s="3"/>
      <c r="AA226" s="99">
        <f t="shared" si="63"/>
        <v>1.5714433407635591E-9</v>
      </c>
      <c r="AD226" s="99">
        <f t="shared" si="64"/>
        <v>1.5714433407635595E-10</v>
      </c>
      <c r="AF226" s="2">
        <f t="shared" si="65"/>
        <v>0.80167143665328755</v>
      </c>
      <c r="AH226" s="11"/>
      <c r="AI226" s="23">
        <f t="shared" si="66"/>
        <v>3.0548501042682805E-8</v>
      </c>
      <c r="AN226" s="2">
        <f t="shared" si="55"/>
        <v>1.2278363366179506</v>
      </c>
      <c r="AO226" s="2" t="str">
        <f t="shared" si="56"/>
        <v>0.99413861835486+0.720604244377508i</v>
      </c>
      <c r="AP226" s="3">
        <f t="shared" si="57"/>
        <v>0.70580012364439426</v>
      </c>
      <c r="AQ226" s="23">
        <f t="shared" si="67"/>
        <v>6.586603798671909E-16</v>
      </c>
    </row>
    <row r="227" spans="1:43" x14ac:dyDescent="0.3">
      <c r="A227" s="2" t="str">
        <f t="shared" si="51"/>
        <v>483.709239835328i</v>
      </c>
      <c r="B227" s="2">
        <f t="shared" si="58"/>
        <v>76.984716539015579</v>
      </c>
      <c r="E227" s="3" t="str">
        <f t="shared" si="52"/>
        <v>3.84283646910588E-11-9.16575736139783E-12i</v>
      </c>
      <c r="F227" s="3"/>
      <c r="G227" s="3"/>
      <c r="H227" s="3"/>
      <c r="I227" s="99">
        <f t="shared" si="59"/>
        <v>3.9506332667523474E-11</v>
      </c>
      <c r="L227" s="99">
        <f t="shared" si="60"/>
        <v>1.2390385340668321E-13</v>
      </c>
      <c r="O227" s="82">
        <f t="shared" si="53"/>
        <v>3.9385820139629467E-11</v>
      </c>
      <c r="R227" s="99">
        <f t="shared" si="61"/>
        <v>1.2514289194075004E-8</v>
      </c>
      <c r="U227" s="99">
        <f t="shared" si="62"/>
        <v>1.5696236087675371E-8</v>
      </c>
      <c r="X227" s="99">
        <f t="shared" si="54"/>
        <v>2.3069166096648262E-8</v>
      </c>
      <c r="Z227" s="3"/>
      <c r="AA227" s="99">
        <f t="shared" si="63"/>
        <v>1.5765266766253668E-9</v>
      </c>
      <c r="AD227" s="99">
        <f t="shared" si="64"/>
        <v>1.5765266766253668E-10</v>
      </c>
      <c r="AF227" s="2">
        <f t="shared" si="65"/>
        <v>0.79908653579258693</v>
      </c>
      <c r="AH227" s="11"/>
      <c r="AI227" s="23">
        <f t="shared" si="66"/>
        <v>3.0621546147801944E-8</v>
      </c>
      <c r="AN227" s="2">
        <f t="shared" si="55"/>
        <v>1.2316734044947866</v>
      </c>
      <c r="AO227" s="2" t="str">
        <f t="shared" si="56"/>
        <v>0.994029647134162+0.72727191335711i</v>
      </c>
      <c r="AP227" s="3">
        <f t="shared" si="57"/>
        <v>0.7123308117813707</v>
      </c>
      <c r="AQ227" s="23">
        <f t="shared" si="67"/>
        <v>6.6793770628877319E-16</v>
      </c>
    </row>
    <row r="228" spans="1:43" x14ac:dyDescent="0.3">
      <c r="A228" s="2" t="str">
        <f t="shared" si="51"/>
        <v>488.184946325764i</v>
      </c>
      <c r="B228" s="2">
        <f t="shared" si="58"/>
        <v>77.69704735079695</v>
      </c>
      <c r="E228" s="3" t="str">
        <f t="shared" si="52"/>
        <v>3.84755637121036E-11-9.22381152658605E-12i</v>
      </c>
      <c r="F228" s="3"/>
      <c r="G228" s="3"/>
      <c r="H228" s="3"/>
      <c r="I228" s="99">
        <f t="shared" si="59"/>
        <v>3.9565738992746293E-11</v>
      </c>
      <c r="L228" s="99">
        <f t="shared" si="60"/>
        <v>1.2430965357146284E-13</v>
      </c>
      <c r="O228" s="82">
        <f t="shared" si="53"/>
        <v>3.9444865153021588E-11</v>
      </c>
      <c r="R228" s="99">
        <f t="shared" si="61"/>
        <v>1.2555275010717745E-8</v>
      </c>
      <c r="U228" s="99">
        <f t="shared" si="62"/>
        <v>1.5697985584201884E-8</v>
      </c>
      <c r="X228" s="99">
        <f t="shared" si="54"/>
        <v>2.314391402977001E-8</v>
      </c>
      <c r="Z228" s="3"/>
      <c r="AA228" s="99">
        <f t="shared" si="63"/>
        <v>1.581689992919124E-9</v>
      </c>
      <c r="AD228" s="99">
        <f t="shared" si="64"/>
        <v>1.5816899929191241E-10</v>
      </c>
      <c r="AF228" s="2">
        <f t="shared" si="65"/>
        <v>0.79647797371730622</v>
      </c>
      <c r="AH228" s="11"/>
      <c r="AI228" s="23">
        <f t="shared" si="66"/>
        <v>3.0695802980872288E-8</v>
      </c>
      <c r="AN228" s="2">
        <f t="shared" si="55"/>
        <v>1.2355695683330494</v>
      </c>
      <c r="AO228" s="2" t="str">
        <f t="shared" si="56"/>
        <v>0.993918649987213+0.734001277518176i</v>
      </c>
      <c r="AP228" s="3">
        <f t="shared" si="57"/>
        <v>0.71892192763174023</v>
      </c>
      <c r="AQ228" s="23">
        <f t="shared" si="67"/>
        <v>6.7739147623181624E-16</v>
      </c>
    </row>
    <row r="229" spans="1:43" x14ac:dyDescent="0.3">
      <c r="A229" s="2" t="str">
        <f t="shared" si="51"/>
        <v>492.702066018469i</v>
      </c>
      <c r="B229" s="2">
        <f t="shared" si="58"/>
        <v>78.41596927842869</v>
      </c>
      <c r="E229" s="3" t="str">
        <f t="shared" si="52"/>
        <v>3.85237646284007E-11-9.28192254460923E-12i</v>
      </c>
      <c r="F229" s="3"/>
      <c r="G229" s="3"/>
      <c r="H229" s="3"/>
      <c r="I229" s="99">
        <f t="shared" si="59"/>
        <v>3.9626184868954291E-11</v>
      </c>
      <c r="L229" s="99">
        <f t="shared" si="60"/>
        <v>1.2472182530764943E-13</v>
      </c>
      <c r="O229" s="82">
        <f t="shared" si="53"/>
        <v>3.9504943669342102E-11</v>
      </c>
      <c r="R229" s="99">
        <f t="shared" si="61"/>
        <v>1.2596904356072595E-8</v>
      </c>
      <c r="U229" s="99">
        <f t="shared" si="62"/>
        <v>1.5699768005561225E-8</v>
      </c>
      <c r="X229" s="99">
        <f t="shared" si="54"/>
        <v>2.3219838059594442E-8</v>
      </c>
      <c r="Z229" s="3"/>
      <c r="AA229" s="99">
        <f t="shared" si="63"/>
        <v>1.5869343797528116E-9</v>
      </c>
      <c r="AD229" s="99">
        <f t="shared" si="64"/>
        <v>1.5869343797528118E-10</v>
      </c>
      <c r="AF229" s="2">
        <f t="shared" si="65"/>
        <v>0.79384583047812829</v>
      </c>
      <c r="AH229" s="11"/>
      <c r="AI229" s="23">
        <f t="shared" si="66"/>
        <v>3.0771289695458493E-8</v>
      </c>
      <c r="AN229" s="2">
        <f t="shared" si="55"/>
        <v>1.2395255872107154</v>
      </c>
      <c r="AO229" s="2" t="str">
        <f t="shared" si="56"/>
        <v>0.993805589249232+0.740792907719192i</v>
      </c>
      <c r="AP229" s="3">
        <f t="shared" si="57"/>
        <v>0.72557403032594436</v>
      </c>
      <c r="AQ229" s="23">
        <f t="shared" si="67"/>
        <v>6.8702592880082817E-16</v>
      </c>
    </row>
    <row r="230" spans="1:43" x14ac:dyDescent="0.3">
      <c r="A230" s="2" t="str">
        <f t="shared" si="51"/>
        <v>497.260982105084i</v>
      </c>
      <c r="B230" s="2">
        <f t="shared" si="58"/>
        <v>79.141543308754635</v>
      </c>
      <c r="E230" s="3" t="str">
        <f t="shared" si="52"/>
        <v>3.85729871704417E-11-9.34008568313882E-12i</v>
      </c>
      <c r="F230" s="3"/>
      <c r="G230" s="3"/>
      <c r="H230" s="3"/>
      <c r="I230" s="99">
        <f t="shared" si="59"/>
        <v>3.9687687509093229E-11</v>
      </c>
      <c r="L230" s="99">
        <f t="shared" si="60"/>
        <v>1.2514045517936941E-13</v>
      </c>
      <c r="O230" s="82">
        <f t="shared" si="53"/>
        <v>3.9566072810031077E-11</v>
      </c>
      <c r="R230" s="99">
        <f t="shared" si="61"/>
        <v>1.263918597311631E-8</v>
      </c>
      <c r="U230" s="99">
        <f t="shared" si="62"/>
        <v>1.5701583978995572E-8</v>
      </c>
      <c r="X230" s="99">
        <f t="shared" si="54"/>
        <v>2.3296954220782852E-8</v>
      </c>
      <c r="Z230" s="3"/>
      <c r="AA230" s="99">
        <f t="shared" si="63"/>
        <v>1.5922609385502412E-9</v>
      </c>
      <c r="AD230" s="99">
        <f t="shared" si="64"/>
        <v>1.5922609385502415E-10</v>
      </c>
      <c r="AF230" s="2">
        <f t="shared" si="65"/>
        <v>0.79119019383606759</v>
      </c>
      <c r="AH230" s="11"/>
      <c r="AI230" s="23">
        <f t="shared" si="66"/>
        <v>3.0848024668128062E-8</v>
      </c>
      <c r="AN230" s="2">
        <f t="shared" si="55"/>
        <v>1.2435422263835441</v>
      </c>
      <c r="AO230" s="2" t="str">
        <f t="shared" si="56"/>
        <v>0.993690426555198+0.747647380100733i</v>
      </c>
      <c r="AP230" s="3">
        <f t="shared" si="57"/>
        <v>0.73228768416896628</v>
      </c>
      <c r="AQ230" s="23">
        <f t="shared" si="67"/>
        <v>6.9684541861267727E-16</v>
      </c>
    </row>
    <row r="231" spans="1:43" x14ac:dyDescent="0.3">
      <c r="A231" s="2" t="str">
        <f t="shared" si="51"/>
        <v>501.862081322883i</v>
      </c>
      <c r="B231" s="2">
        <f t="shared" si="58"/>
        <v>79.873830992923601</v>
      </c>
      <c r="E231" s="3" t="str">
        <f t="shared" si="52"/>
        <v>3.86232513751225E-11-9.39829621283228E-12i</v>
      </c>
      <c r="F231" s="3"/>
      <c r="G231" s="3"/>
      <c r="H231" s="3"/>
      <c r="I231" s="99">
        <f t="shared" si="59"/>
        <v>3.9750264382643291E-11</v>
      </c>
      <c r="L231" s="99">
        <f t="shared" si="60"/>
        <v>1.2556563064649701E-13</v>
      </c>
      <c r="O231" s="82">
        <f t="shared" si="53"/>
        <v>3.9628269951949297E-11</v>
      </c>
      <c r="R231" s="99">
        <f t="shared" si="61"/>
        <v>1.2682128695296198E-8</v>
      </c>
      <c r="U231" s="99">
        <f t="shared" si="62"/>
        <v>1.5703434143983833E-8</v>
      </c>
      <c r="X231" s="99">
        <f t="shared" si="54"/>
        <v>2.3375278714769525E-8</v>
      </c>
      <c r="Z231" s="3"/>
      <c r="AA231" s="99">
        <f t="shared" si="63"/>
        <v>1.5976707821325325E-9</v>
      </c>
      <c r="AD231" s="99">
        <f t="shared" si="64"/>
        <v>1.5976707821325328E-10</v>
      </c>
      <c r="AF231" s="2">
        <f t="shared" si="65"/>
        <v>0.78851115930632376</v>
      </c>
      <c r="AH231" s="11"/>
      <c r="AI231" s="23">
        <f t="shared" si="66"/>
        <v>3.0926026500313216E-8</v>
      </c>
      <c r="AN231" s="2">
        <f t="shared" si="55"/>
        <v>1.2476202572704354</v>
      </c>
      <c r="AO231" s="2" t="str">
        <f t="shared" si="56"/>
        <v>0.99357312282683+0.754565276134337i</v>
      </c>
      <c r="AP231" s="3">
        <f t="shared" si="57"/>
        <v>0.73906345868580559</v>
      </c>
      <c r="AQ231" s="23">
        <f t="shared" si="67"/>
        <v>7.0685441915760111E-16</v>
      </c>
    </row>
    <row r="232" spans="1:43" x14ac:dyDescent="0.3">
      <c r="A232" s="2" t="str">
        <f t="shared" si="51"/>
        <v>506.505753987571i</v>
      </c>
      <c r="B232" s="2">
        <f t="shared" si="58"/>
        <v>80.612894451609407</v>
      </c>
      <c r="E232" s="3" t="str">
        <f t="shared" si="52"/>
        <v>3.86745775876832E-11-9.4565494109148E-12i</v>
      </c>
      <c r="F232" s="3"/>
      <c r="G232" s="3"/>
      <c r="H232" s="3"/>
      <c r="I232" s="99">
        <f t="shared" si="59"/>
        <v>3.9813933218746444E-11</v>
      </c>
      <c r="L232" s="99">
        <f t="shared" si="60"/>
        <v>1.2599744007124103E-13</v>
      </c>
      <c r="O232" s="82">
        <f t="shared" si="53"/>
        <v>3.9691552730498461E-11</v>
      </c>
      <c r="R232" s="99">
        <f t="shared" si="61"/>
        <v>1.2725741447195344E-8</v>
      </c>
      <c r="U232" s="99">
        <f t="shared" si="62"/>
        <v>1.5705319152491398E-8</v>
      </c>
      <c r="X232" s="99">
        <f t="shared" si="54"/>
        <v>2.3454827910978788E-8</v>
      </c>
      <c r="Z232" s="3"/>
      <c r="AA232" s="99">
        <f t="shared" si="63"/>
        <v>1.6031650348019211E-9</v>
      </c>
      <c r="AD232" s="99">
        <f t="shared" si="64"/>
        <v>1.6031650348019215E-10</v>
      </c>
      <c r="AF232" s="2">
        <f t="shared" si="65"/>
        <v>0.78580883019621017</v>
      </c>
      <c r="AH232" s="11"/>
      <c r="AI232" s="23">
        <f t="shared" si="66"/>
        <v>3.100531402019208E-8</v>
      </c>
      <c r="AN232" s="2">
        <f t="shared" si="55"/>
        <v>1.2517604574382815</v>
      </c>
      <c r="AO232" s="2" t="str">
        <f t="shared" si="56"/>
        <v>0.993453638259327+0.76154718267183i</v>
      </c>
      <c r="AP232" s="3">
        <f t="shared" si="57"/>
        <v>0.74590192867265159</v>
      </c>
      <c r="AQ232" s="23">
        <f t="shared" si="67"/>
        <v>7.1705752626823867E-16</v>
      </c>
    </row>
    <row r="233" spans="1:43" x14ac:dyDescent="0.3">
      <c r="A233" s="2" t="str">
        <f t="shared" si="51"/>
        <v>511.192394026404i</v>
      </c>
      <c r="B233" s="2">
        <f t="shared" si="58"/>
        <v>81.358796380282058</v>
      </c>
      <c r="E233" s="3" t="str">
        <f t="shared" si="52"/>
        <v>3.87269864635982E-11-9.5148405648242E-12i</v>
      </c>
      <c r="F233" s="3"/>
      <c r="G233" s="3"/>
      <c r="H233" s="3"/>
      <c r="I233" s="99">
        <f t="shared" si="59"/>
        <v>3.987871200936337E-11</v>
      </c>
      <c r="L233" s="99">
        <f t="shared" si="60"/>
        <v>1.2643597272492632E-13</v>
      </c>
      <c r="O233" s="82">
        <f t="shared" si="53"/>
        <v>3.97559390427705E-11</v>
      </c>
      <c r="R233" s="99">
        <f t="shared" si="61"/>
        <v>1.2770033245217557E-8</v>
      </c>
      <c r="U233" s="99">
        <f t="shared" si="62"/>
        <v>1.5707239669224982E-8</v>
      </c>
      <c r="X233" s="99">
        <f t="shared" si="54"/>
        <v>2.3535618348077526E-8</v>
      </c>
      <c r="Z233" s="3"/>
      <c r="AA233" s="99">
        <f t="shared" si="63"/>
        <v>1.6087448324280445E-9</v>
      </c>
      <c r="AD233" s="99">
        <f t="shared" si="64"/>
        <v>1.6087448324280449E-10</v>
      </c>
      <c r="AF233" s="2">
        <f t="shared" si="65"/>
        <v>0.78308331763701955</v>
      </c>
      <c r="AH233" s="11"/>
      <c r="AI233" s="23">
        <f t="shared" si="66"/>
        <v>3.1085906284590922E-8</v>
      </c>
      <c r="AN233" s="2">
        <f t="shared" si="55"/>
        <v>1.255963610586371</v>
      </c>
      <c r="AO233" s="2" t="str">
        <f t="shared" si="56"/>
        <v>0.993331932307864+0.768593691995113i</v>
      </c>
      <c r="AP233" s="3">
        <f t="shared" si="57"/>
        <v>0.75280367424278438</v>
      </c>
      <c r="AQ233" s="23">
        <f t="shared" si="67"/>
        <v>7.2745946168961837E-16</v>
      </c>
    </row>
    <row r="234" spans="1:43" x14ac:dyDescent="0.3">
      <c r="A234" s="2" t="str">
        <f t="shared" si="51"/>
        <v>515.922399011597i</v>
      </c>
      <c r="B234" s="2">
        <f t="shared" si="58"/>
        <v>82.111600054524843</v>
      </c>
      <c r="E234" s="3" t="str">
        <f t="shared" si="52"/>
        <v>3.87804989704161E-11-9.57316497591611E-12i</v>
      </c>
      <c r="F234" s="3"/>
      <c r="G234" s="3"/>
      <c r="H234" s="3"/>
      <c r="I234" s="99">
        <f t="shared" si="59"/>
        <v>3.9944619012459625E-11</v>
      </c>
      <c r="L234" s="99">
        <f t="shared" si="60"/>
        <v>1.2688131879498144E-13</v>
      </c>
      <c r="O234" s="82">
        <f t="shared" si="53"/>
        <v>3.9821447050726586E-11</v>
      </c>
      <c r="R234" s="99">
        <f t="shared" si="61"/>
        <v>1.2815013198293126E-8</v>
      </c>
      <c r="U234" s="99">
        <f t="shared" si="62"/>
        <v>1.5709196371893735E-8</v>
      </c>
      <c r="X234" s="99">
        <f t="shared" si="54"/>
        <v>2.3617666735263995E-8</v>
      </c>
      <c r="Z234" s="3"/>
      <c r="AA234" s="99">
        <f t="shared" si="63"/>
        <v>1.6144113225368528E-9</v>
      </c>
      <c r="AD234" s="99">
        <f t="shared" si="64"/>
        <v>1.614411322536853E-10</v>
      </c>
      <c r="AF234" s="2">
        <f t="shared" si="65"/>
        <v>0.78033474060970398</v>
      </c>
      <c r="AH234" s="11"/>
      <c r="AI234" s="23">
        <f t="shared" si="66"/>
        <v>3.1167822580908544E-8</v>
      </c>
      <c r="AN234" s="2">
        <f t="shared" si="55"/>
        <v>1.2602305065303827</v>
      </c>
      <c r="AO234" s="2" t="str">
        <f t="shared" si="56"/>
        <v>0.993207963673828+0.7757054018664i</v>
      </c>
      <c r="AP234" s="3">
        <f t="shared" si="57"/>
        <v>0.7597692808789418</v>
      </c>
      <c r="AQ234" s="23">
        <f t="shared" si="67"/>
        <v>7.3806507676472906E-16</v>
      </c>
    </row>
    <row r="235" spans="1:43" x14ac:dyDescent="0.3">
      <c r="A235" s="2" t="str">
        <f t="shared" si="51"/>
        <v>520.696170194062i</v>
      </c>
      <c r="B235" s="2">
        <f t="shared" si="58"/>
        <v>82.871369335403784</v>
      </c>
      <c r="E235" s="3" t="str">
        <f t="shared" si="52"/>
        <v>3.88351363895497E-11-9.63151796322655E-12i</v>
      </c>
      <c r="F235" s="3"/>
      <c r="G235" s="3"/>
      <c r="H235" s="3"/>
      <c r="I235" s="99">
        <f t="shared" si="59"/>
        <v>4.0011672755220858E-11</v>
      </c>
      <c r="L235" s="99">
        <f t="shared" si="60"/>
        <v>1.273335693921468E-13</v>
      </c>
      <c r="O235" s="82">
        <f t="shared" si="53"/>
        <v>3.9888095184405038E-11</v>
      </c>
      <c r="R235" s="99">
        <f t="shared" si="61"/>
        <v>1.2860690508606827E-8</v>
      </c>
      <c r="U235" s="99">
        <f t="shared" si="62"/>
        <v>1.5711189951475198E-8</v>
      </c>
      <c r="X235" s="99">
        <f t="shared" si="54"/>
        <v>2.3700989953596949E-8</v>
      </c>
      <c r="Z235" s="3"/>
      <c r="AA235" s="99">
        <f t="shared" si="63"/>
        <v>1.6201656644023211E-9</v>
      </c>
      <c r="AD235" s="99">
        <f t="shared" si="64"/>
        <v>1.6201656644023213E-10</v>
      </c>
      <c r="AF235" s="2">
        <f t="shared" si="65"/>
        <v>0.77756322596423955</v>
      </c>
      <c r="AH235" s="11"/>
      <c r="AI235" s="23">
        <f t="shared" si="66"/>
        <v>3.1251082429065167E-8</v>
      </c>
      <c r="AN235" s="2">
        <f t="shared" si="55"/>
        <v>1.2645619411860527</v>
      </c>
      <c r="AO235" s="2" t="str">
        <f t="shared" si="56"/>
        <v>0.993081690290811+0.782882915578941i</v>
      </c>
      <c r="AP235" s="3">
        <f t="shared" si="57"/>
        <v>0.76679933947924894</v>
      </c>
      <c r="AQ235" s="23">
        <f t="shared" si="67"/>
        <v>7.488793562268893E-16</v>
      </c>
    </row>
    <row r="236" spans="1:43" x14ac:dyDescent="0.3">
      <c r="A236" s="2" t="str">
        <f t="shared" si="51"/>
        <v>525.514112537433i</v>
      </c>
      <c r="B236" s="2">
        <f t="shared" si="58"/>
        <v>83.638168674883033</v>
      </c>
      <c r="E236" s="3" t="str">
        <f t="shared" si="52"/>
        <v>3.88909203180197E-11-9.68989486728935E-12i</v>
      </c>
      <c r="F236" s="3"/>
      <c r="G236" s="3"/>
      <c r="H236" s="3"/>
      <c r="I236" s="99">
        <f t="shared" si="59"/>
        <v>4.0079892037300677E-11</v>
      </c>
      <c r="L236" s="99">
        <f t="shared" si="60"/>
        <v>1.2779281655791482E-13</v>
      </c>
      <c r="O236" s="82">
        <f t="shared" si="53"/>
        <v>3.9955902145161289E-11</v>
      </c>
      <c r="R236" s="99">
        <f t="shared" si="61"/>
        <v>1.2907074472349395E-8</v>
      </c>
      <c r="U236" s="99">
        <f t="shared" si="62"/>
        <v>1.5713221112488253E-8</v>
      </c>
      <c r="X236" s="99">
        <f t="shared" si="54"/>
        <v>2.378560505736598E-8</v>
      </c>
      <c r="Z236" s="3"/>
      <c r="AA236" s="99">
        <f t="shared" si="63"/>
        <v>1.6260090291411196E-9</v>
      </c>
      <c r="AD236" s="99">
        <f t="shared" si="64"/>
        <v>1.6260090291411197E-10</v>
      </c>
      <c r="AF236" s="2">
        <f t="shared" si="65"/>
        <v>0.77476890843256763</v>
      </c>
      <c r="AH236" s="11"/>
      <c r="AI236" s="23">
        <f t="shared" si="66"/>
        <v>3.1335705583477513E-8</v>
      </c>
      <c r="AN236" s="2">
        <f t="shared" si="55"/>
        <v>1.2689587165525185</v>
      </c>
      <c r="AO236" s="2" t="str">
        <f t="shared" si="56"/>
        <v>0.992953069310329+0.790126842008175i</v>
      </c>
      <c r="AP236" s="3">
        <f t="shared" si="57"/>
        <v>0.77389444641123362</v>
      </c>
      <c r="AQ236" s="23">
        <f t="shared" si="67"/>
        <v>7.5990742211662053E-16</v>
      </c>
    </row>
    <row r="237" spans="1:43" x14ac:dyDescent="0.3">
      <c r="A237" s="2" t="str">
        <f t="shared" si="51"/>
        <v>530.376634752432i</v>
      </c>
      <c r="B237" s="2">
        <f t="shared" si="58"/>
        <v>84.412063121294267</v>
      </c>
      <c r="E237" s="3" t="str">
        <f t="shared" si="52"/>
        <v>3.89478726701495E-11-9.74829105400524E-12i</v>
      </c>
      <c r="F237" s="3"/>
      <c r="G237" s="3"/>
      <c r="H237" s="3"/>
      <c r="I237" s="99">
        <f t="shared" si="59"/>
        <v>4.014929593409799E-11</v>
      </c>
      <c r="L237" s="99">
        <f t="shared" si="60"/>
        <v>1.2825915327221938E-13</v>
      </c>
      <c r="O237" s="82">
        <f t="shared" si="53"/>
        <v>4.002488690893856E-11</v>
      </c>
      <c r="R237" s="99">
        <f t="shared" si="61"/>
        <v>1.2954174480494159E-8</v>
      </c>
      <c r="U237" s="99">
        <f t="shared" si="62"/>
        <v>1.5715290573270964E-8</v>
      </c>
      <c r="X237" s="99">
        <f t="shared" si="54"/>
        <v>2.387152927550663E-8</v>
      </c>
      <c r="Z237" s="3"/>
      <c r="AA237" s="99">
        <f t="shared" si="63"/>
        <v>1.6319425998104506E-9</v>
      </c>
      <c r="AD237" s="99">
        <f t="shared" si="64"/>
        <v>1.6319425998104509E-10</v>
      </c>
      <c r="AF237" s="2">
        <f t="shared" si="65"/>
        <v>0.77195193063499123</v>
      </c>
      <c r="AH237" s="11"/>
      <c r="AI237" s="23">
        <f t="shared" si="66"/>
        <v>3.142171203506182E-8</v>
      </c>
      <c r="AN237" s="2">
        <f t="shared" si="55"/>
        <v>1.2734216406954704</v>
      </c>
      <c r="AO237" s="2" t="str">
        <f t="shared" si="56"/>
        <v>0.992822057087286+0.797437795663407i</v>
      </c>
      <c r="AP237" s="3">
        <f t="shared" si="57"/>
        <v>0.78105520355916269</v>
      </c>
      <c r="AQ237" s="23">
        <f t="shared" si="67"/>
        <v>7.7115453781254737E-16</v>
      </c>
    </row>
    <row r="238" spans="1:43" x14ac:dyDescent="0.3">
      <c r="A238" s="2" t="str">
        <f t="shared" si="51"/>
        <v>535.284149331531i</v>
      </c>
      <c r="B238" s="2">
        <f t="shared" si="58"/>
        <v>85.19311832485343</v>
      </c>
      <c r="E238" s="3" t="str">
        <f t="shared" si="52"/>
        <v>3.90060156792165E-11-9.80670191855945E-12i</v>
      </c>
      <c r="F238" s="3"/>
      <c r="G238" s="3"/>
      <c r="H238" s="3"/>
      <c r="I238" s="99">
        <f t="shared" si="59"/>
        <v>4.0219903800068456E-11</v>
      </c>
      <c r="L238" s="99">
        <f t="shared" si="60"/>
        <v>1.287326734613833E-13</v>
      </c>
      <c r="O238" s="82">
        <f t="shared" si="53"/>
        <v>4.0095068729571373E-11</v>
      </c>
      <c r="R238" s="99">
        <f t="shared" si="61"/>
        <v>1.3002000019599713E-8</v>
      </c>
      <c r="U238" s="99">
        <f t="shared" si="62"/>
        <v>1.5717399066265613E-8</v>
      </c>
      <c r="X238" s="99">
        <f t="shared" si="54"/>
        <v>2.3958780013062819E-8</v>
      </c>
      <c r="Z238" s="3"/>
      <c r="AA238" s="99">
        <f t="shared" si="63"/>
        <v>1.6379675715091706E-9</v>
      </c>
      <c r="AD238" s="99">
        <f t="shared" si="64"/>
        <v>1.6379675715091706E-10</v>
      </c>
      <c r="AF238" s="2">
        <f t="shared" si="65"/>
        <v>0.76911244307995819</v>
      </c>
      <c r="AH238" s="11"/>
      <c r="AI238" s="23">
        <f t="shared" si="66"/>
        <v>3.1509122013267766E-8</v>
      </c>
      <c r="AN238" s="2">
        <f t="shared" si="55"/>
        <v>1.2779515277301026</v>
      </c>
      <c r="AO238" s="2" t="str">
        <f t="shared" si="56"/>
        <v>0.992688609165166+0.804816396739922i</v>
      </c>
      <c r="AP238" s="3">
        <f t="shared" si="57"/>
        <v>0.78828221837741808</v>
      </c>
      <c r="AQ238" s="23">
        <f t="shared" si="67"/>
        <v>7.8262611219269546E-16</v>
      </c>
    </row>
    <row r="239" spans="1:43" x14ac:dyDescent="0.3">
      <c r="A239" s="2" t="str">
        <f t="shared" si="51"/>
        <v>540.237072583951i</v>
      </c>
      <c r="B239" s="2">
        <f t="shared" si="58"/>
        <v>85.981400543230848</v>
      </c>
      <c r="E239" s="3" t="str">
        <f t="shared" si="52"/>
        <v>3.90653718990584E-11-9.86512288938505E-12i</v>
      </c>
      <c r="F239" s="3"/>
      <c r="G239" s="3"/>
      <c r="H239" s="3"/>
      <c r="I239" s="99">
        <f t="shared" si="59"/>
        <v>4.0291735272068024E-11</v>
      </c>
      <c r="L239" s="99">
        <f t="shared" si="60"/>
        <v>1.2921347200634372E-13</v>
      </c>
      <c r="O239" s="82">
        <f t="shared" si="53"/>
        <v>4.0166467142122029E-11</v>
      </c>
      <c r="R239" s="99">
        <f t="shared" si="61"/>
        <v>1.3050560672640716E-8</v>
      </c>
      <c r="U239" s="99">
        <f t="shared" si="62"/>
        <v>1.5719547338309521E-8</v>
      </c>
      <c r="X239" s="99">
        <f t="shared" si="54"/>
        <v>2.4047374852698433E-8</v>
      </c>
      <c r="Z239" s="3"/>
      <c r="AA239" s="99">
        <f t="shared" si="63"/>
        <v>1.6440851514824491E-9</v>
      </c>
      <c r="AD239" s="99">
        <f t="shared" si="64"/>
        <v>1.6440851514824491E-10</v>
      </c>
      <c r="AF239" s="2">
        <f t="shared" si="65"/>
        <v>0.76625060415711244</v>
      </c>
      <c r="AH239" s="11"/>
      <c r="AI239" s="23">
        <f t="shared" si="66"/>
        <v>3.1597955988144419E-8</v>
      </c>
      <c r="AN239" s="2">
        <f t="shared" si="55"/>
        <v>1.2825491978039565</v>
      </c>
      <c r="AO239" s="2" t="str">
        <f t="shared" si="56"/>
        <v>0.99255268026094+0.812263271171605i</v>
      </c>
      <c r="AP239" s="3">
        <f t="shared" si="57"/>
        <v>0.79557610394031997</v>
      </c>
      <c r="AQ239" s="23">
        <f t="shared" si="67"/>
        <v>7.9432770392087916E-16</v>
      </c>
    </row>
    <row r="240" spans="1:43" x14ac:dyDescent="0.3">
      <c r="A240" s="2" t="str">
        <f t="shared" si="51"/>
        <v>545.235824670972i</v>
      </c>
      <c r="B240" s="2">
        <f t="shared" si="58"/>
        <v>86.776976647171168</v>
      </c>
      <c r="E240" s="3" t="str">
        <f t="shared" si="52"/>
        <v>3.91259642056393E-11-9.92354943216824E-12i</v>
      </c>
      <c r="F240" s="3"/>
      <c r="G240" s="3"/>
      <c r="H240" s="3"/>
      <c r="I240" s="99">
        <f t="shared" si="59"/>
        <v>4.0364810272732041E-11</v>
      </c>
      <c r="L240" s="99">
        <f t="shared" si="60"/>
        <v>1.2970164475116575E-13</v>
      </c>
      <c r="O240" s="82">
        <f t="shared" si="53"/>
        <v>4.0239101966251806E-11</v>
      </c>
      <c r="R240" s="99">
        <f t="shared" si="61"/>
        <v>1.309986611986774E-8</v>
      </c>
      <c r="U240" s="99">
        <f t="shared" si="62"/>
        <v>1.5721736150932535E-8</v>
      </c>
      <c r="X240" s="99">
        <f t="shared" si="54"/>
        <v>2.4137331556261683E-8</v>
      </c>
      <c r="Z240" s="3"/>
      <c r="AA240" s="99">
        <f t="shared" si="63"/>
        <v>1.6502965592300942E-9</v>
      </c>
      <c r="AD240" s="99">
        <f t="shared" si="64"/>
        <v>1.6502965592300942E-10</v>
      </c>
      <c r="AF240" s="2">
        <f t="shared" si="65"/>
        <v>0.76336658012356562</v>
      </c>
      <c r="AH240" s="11"/>
      <c r="AI240" s="23">
        <f t="shared" si="66"/>
        <v>3.168823467244116E-8</v>
      </c>
      <c r="AN240" s="2">
        <f t="shared" si="55"/>
        <v>1.2872154770797155</v>
      </c>
      <c r="AO240" s="2" t="str">
        <f t="shared" si="56"/>
        <v>0.992414224249708+0.81977905068403i</v>
      </c>
      <c r="AP240" s="3">
        <f t="shared" si="57"/>
        <v>0.80293747899528967</v>
      </c>
      <c r="AQ240" s="23">
        <f t="shared" si="67"/>
        <v>8.0626502586922936E-16</v>
      </c>
    </row>
    <row r="241" spans="1:43" x14ac:dyDescent="0.3">
      <c r="A241" s="2" t="str">
        <f t="shared" si="51"/>
        <v>550.280829641579i</v>
      </c>
      <c r="B241" s="2">
        <f t="shared" si="58"/>
        <v>87.579914126166457</v>
      </c>
      <c r="E241" s="3" t="str">
        <f t="shared" si="52"/>
        <v>3.9187815798576E-11-9.98197705389291E-12i</v>
      </c>
      <c r="F241" s="3"/>
      <c r="G241" s="3"/>
      <c r="H241" s="3"/>
      <c r="I241" s="99">
        <f t="shared" si="59"/>
        <v>4.0439149013889588E-11</v>
      </c>
      <c r="L241" s="99">
        <f t="shared" si="60"/>
        <v>1.3019728851186463E-13</v>
      </c>
      <c r="O241" s="82">
        <f t="shared" si="53"/>
        <v>4.0312993309628428E-11</v>
      </c>
      <c r="R241" s="99">
        <f t="shared" si="61"/>
        <v>1.3149926139698326E-8</v>
      </c>
      <c r="U241" s="99">
        <f t="shared" si="62"/>
        <v>1.5723966280661599E-8</v>
      </c>
      <c r="X241" s="99">
        <f t="shared" si="54"/>
        <v>2.4228668066404933E-8</v>
      </c>
      <c r="Z241" s="3"/>
      <c r="AA241" s="99">
        <f t="shared" si="63"/>
        <v>1.6566030266188036E-9</v>
      </c>
      <c r="AD241" s="99">
        <f t="shared" si="64"/>
        <v>1.6566030266188039E-10</v>
      </c>
      <c r="AF241" s="2">
        <f t="shared" si="65"/>
        <v>0.76046054508329053</v>
      </c>
      <c r="AH241" s="11"/>
      <c r="AI241" s="23">
        <f t="shared" si="66"/>
        <v>3.1779979023746523E-8</v>
      </c>
      <c r="AN241" s="2">
        <f t="shared" si="55"/>
        <v>1.2919511977180143</v>
      </c>
      <c r="AO241" s="2" t="str">
        <f t="shared" si="56"/>
        <v>0.992273194149043+0.827364372848062i</v>
      </c>
      <c r="AP241" s="3">
        <f t="shared" si="57"/>
        <v>0.81036696801523078</v>
      </c>
      <c r="AQ241" s="23">
        <f t="shared" si="67"/>
        <v>8.1844394967724656E-16</v>
      </c>
    </row>
    <row r="242" spans="1:43" x14ac:dyDescent="0.3">
      <c r="A242" s="2" t="str">
        <f t="shared" si="51"/>
        <v>555.372515468436i</v>
      </c>
      <c r="B242" s="2">
        <f t="shared" si="58"/>
        <v>88.390281094181688</v>
      </c>
      <c r="E242" s="3" t="str">
        <f t="shared" si="52"/>
        <v>3.92509502026266E-11-1.00404013069203E-11i</v>
      </c>
      <c r="F242" s="3"/>
      <c r="G242" s="3"/>
      <c r="H242" s="3"/>
      <c r="I242" s="99">
        <f t="shared" si="59"/>
        <v>4.0514772000013525E-11</v>
      </c>
      <c r="L242" s="99">
        <f t="shared" si="60"/>
        <v>1.3070050108554609E-13</v>
      </c>
      <c r="O242" s="82">
        <f t="shared" si="53"/>
        <v>4.0388161571368081E-11</v>
      </c>
      <c r="R242" s="99">
        <f t="shared" si="61"/>
        <v>1.3200750609640155E-8</v>
      </c>
      <c r="U242" s="99">
        <f t="shared" si="62"/>
        <v>1.5726238519331522E-8</v>
      </c>
      <c r="X242" s="99">
        <f t="shared" si="54"/>
        <v>2.4321402508261742E-8</v>
      </c>
      <c r="Z242" s="3"/>
      <c r="AA242" s="99">
        <f t="shared" si="63"/>
        <v>1.6630057979984654E-9</v>
      </c>
      <c r="AD242" s="99">
        <f t="shared" si="64"/>
        <v>1.6630057979984657E-10</v>
      </c>
      <c r="AF242" s="2">
        <f t="shared" si="65"/>
        <v>0.75753268095961668</v>
      </c>
      <c r="AH242" s="11"/>
      <c r="AI242" s="23">
        <f t="shared" si="66"/>
        <v>3.1873210246665587E-8</v>
      </c>
      <c r="AN242" s="2">
        <f t="shared" si="55"/>
        <v>1.2967571978603134</v>
      </c>
      <c r="AO242" s="2" t="str">
        <f t="shared" si="56"/>
        <v>0.992129542103049+0.835019881133932i</v>
      </c>
      <c r="AP242" s="3">
        <f t="shared" si="57"/>
        <v>0.81786520125056938</v>
      </c>
      <c r="AQ242" s="23">
        <f t="shared" si="67"/>
        <v>8.3087051045224403E-16</v>
      </c>
    </row>
    <row r="243" spans="1:43" x14ac:dyDescent="0.3">
      <c r="A243" s="2" t="str">
        <f t="shared" si="51"/>
        <v>560.511314084187i</v>
      </c>
      <c r="B243" s="2">
        <f t="shared" si="58"/>
        <v>89.208146295432257</v>
      </c>
      <c r="E243" s="3" t="str">
        <f t="shared" si="52"/>
        <v>3.93153912691469E-11-1.00988177931014E-11i</v>
      </c>
      <c r="F243" s="3"/>
      <c r="G243" s="3"/>
      <c r="H243" s="3"/>
      <c r="I243" s="99">
        <f t="shared" si="59"/>
        <v>4.0591700031710587E-11</v>
      </c>
      <c r="L243" s="99">
        <f t="shared" si="60"/>
        <v>1.3121138125988729E-13</v>
      </c>
      <c r="O243" s="82">
        <f t="shared" si="53"/>
        <v>4.0464627445517763E-11</v>
      </c>
      <c r="R243" s="99">
        <f t="shared" si="61"/>
        <v>1.3252349507248616E-8</v>
      </c>
      <c r="U243" s="99">
        <f t="shared" si="62"/>
        <v>1.5728553674403405E-8</v>
      </c>
      <c r="X243" s="99">
        <f t="shared" si="54"/>
        <v>2.4415553191186561E-8</v>
      </c>
      <c r="Z243" s="3"/>
      <c r="AA243" s="99">
        <f t="shared" si="63"/>
        <v>1.6695061303227908E-9</v>
      </c>
      <c r="AD243" s="99">
        <f t="shared" si="64"/>
        <v>1.6695061303227908E-10</v>
      </c>
      <c r="AF243" s="2">
        <f t="shared" si="65"/>
        <v>0.7545831774607451</v>
      </c>
      <c r="AH243" s="11"/>
      <c r="AI243" s="23">
        <f t="shared" si="66"/>
        <v>3.1967949795041614E-8</v>
      </c>
      <c r="AN243" s="2">
        <f t="shared" si="55"/>
        <v>1.3016343216119257</v>
      </c>
      <c r="AO243" s="2" t="str">
        <f t="shared" si="56"/>
        <v>0.991983219366123+0.842746224965832i</v>
      </c>
      <c r="AP243" s="3">
        <f t="shared" si="57"/>
        <v>0.82543281478388053</v>
      </c>
      <c r="AQ243" s="23">
        <f t="shared" si="67"/>
        <v>8.4355091161902421E-16</v>
      </c>
    </row>
    <row r="244" spans="1:43" x14ac:dyDescent="0.3">
      <c r="A244" s="2" t="str">
        <f t="shared" si="51"/>
        <v>565.697661418101i</v>
      </c>
      <c r="B244" s="2">
        <f t="shared" si="58"/>
        <v>90.033579110216138</v>
      </c>
      <c r="E244" s="3" t="str">
        <f t="shared" si="52"/>
        <v>3.93811631775134E-11-1.01572221679169E-11i</v>
      </c>
      <c r="F244" s="3"/>
      <c r="G244" s="3"/>
      <c r="H244" s="3"/>
      <c r="I244" s="99">
        <f t="shared" si="59"/>
        <v>4.0669954209248376E-11</v>
      </c>
      <c r="L244" s="99">
        <f t="shared" si="60"/>
        <v>1.3173002882296972E-13</v>
      </c>
      <c r="O244" s="82">
        <f t="shared" si="53"/>
        <v>4.0542411924575228E-11</v>
      </c>
      <c r="R244" s="99">
        <f t="shared" si="61"/>
        <v>1.3304732911119941E-8</v>
      </c>
      <c r="U244" s="99">
        <f t="shared" si="62"/>
        <v>1.5730912569289645E-8</v>
      </c>
      <c r="X244" s="99">
        <f t="shared" si="54"/>
        <v>2.4511138610556934E-8</v>
      </c>
      <c r="Z244" s="3"/>
      <c r="AA244" s="99">
        <f t="shared" si="63"/>
        <v>1.6761052932744255E-9</v>
      </c>
      <c r="AD244" s="99">
        <f t="shared" si="64"/>
        <v>1.6761052932744257E-10</v>
      </c>
      <c r="AF244" s="2">
        <f t="shared" si="65"/>
        <v>0.75161223203827843</v>
      </c>
      <c r="AH244" s="11"/>
      <c r="AI244" s="23">
        <f t="shared" si="66"/>
        <v>3.2064219374221236E-8</v>
      </c>
      <c r="AN244" s="2">
        <f t="shared" si="55"/>
        <v>1.306583419025239</v>
      </c>
      <c r="AO244" s="2" t="str">
        <f t="shared" si="56"/>
        <v>0.991834176286414+0.850544059776996i</v>
      </c>
      <c r="AP244" s="3">
        <f t="shared" si="57"/>
        <v>0.83307045058290896</v>
      </c>
      <c r="AQ244" s="23">
        <f t="shared" si="67"/>
        <v>8.5649152991928401E-16</v>
      </c>
    </row>
    <row r="245" spans="1:43" x14ac:dyDescent="0.3">
      <c r="A245" s="2" t="str">
        <f t="shared" si="51"/>
        <v>570.931997433049i</v>
      </c>
      <c r="B245" s="2">
        <f t="shared" si="58"/>
        <v>90.866649560799047</v>
      </c>
      <c r="E245" s="3" t="str">
        <f t="shared" si="52"/>
        <v>3.94482904365205E-11-1.02156101446433E-11i</v>
      </c>
      <c r="F245" s="3"/>
      <c r="G245" s="3"/>
      <c r="H245" s="3"/>
      <c r="I245" s="99">
        <f t="shared" si="59"/>
        <v>4.0749555936125414E-11</v>
      </c>
      <c r="L245" s="99">
        <f t="shared" si="60"/>
        <v>1.3225654457348481E-13</v>
      </c>
      <c r="O245" s="82">
        <f t="shared" si="53"/>
        <v>4.0621536303050683E-11</v>
      </c>
      <c r="R245" s="99">
        <f t="shared" si="61"/>
        <v>1.3357911001921967E-8</v>
      </c>
      <c r="U245" s="99">
        <f t="shared" si="62"/>
        <v>1.5733316043686886E-8</v>
      </c>
      <c r="X245" s="99">
        <f t="shared" si="54"/>
        <v>2.4608177449644305E-8</v>
      </c>
      <c r="Z245" s="3"/>
      <c r="AA245" s="99">
        <f t="shared" si="63"/>
        <v>1.682804569394806E-9</v>
      </c>
      <c r="AD245" s="99">
        <f t="shared" si="64"/>
        <v>1.6828045693948061E-10</v>
      </c>
      <c r="AF245" s="2">
        <f t="shared" si="65"/>
        <v>0.74862004983871933</v>
      </c>
      <c r="AH245" s="11"/>
      <c r="AI245" s="23">
        <f t="shared" si="66"/>
        <v>3.2162040943369273E-8</v>
      </c>
      <c r="AN245" s="2">
        <f t="shared" si="55"/>
        <v>1.3116053460832215</v>
      </c>
      <c r="AO245" s="2" t="str">
        <f t="shared" si="56"/>
        <v>0.991682362288973+0.858414047065313i</v>
      </c>
      <c r="AP245" s="3">
        <f t="shared" si="57"/>
        <v>0.84077875655610512</v>
      </c>
      <c r="AQ245" s="23">
        <f t="shared" si="67"/>
        <v>8.6969892057016678E-16</v>
      </c>
    </row>
    <row r="246" spans="1:43" x14ac:dyDescent="0.3">
      <c r="A246" s="2" t="str">
        <f t="shared" si="51"/>
        <v>576.214766162831i</v>
      </c>
      <c r="B246" s="2">
        <f t="shared" si="58"/>
        <v>91.707428317355152</v>
      </c>
      <c r="E246" s="3" t="str">
        <f t="shared" si="52"/>
        <v>3.9516797885751E-11-1.02739774985399E-11i</v>
      </c>
      <c r="F246" s="3"/>
      <c r="G246" s="3"/>
      <c r="H246" s="3"/>
      <c r="I246" s="99">
        <f t="shared" si="59"/>
        <v>4.083052692268126E-11</v>
      </c>
      <c r="L246" s="99">
        <f t="shared" si="60"/>
        <v>1.3279103033132715E-13</v>
      </c>
      <c r="O246" s="82">
        <f t="shared" si="53"/>
        <v>4.0702022181069206E-11</v>
      </c>
      <c r="R246" s="99">
        <f t="shared" si="61"/>
        <v>1.3411894063464042E-8</v>
      </c>
      <c r="U246" s="99">
        <f t="shared" si="62"/>
        <v>1.5735764953916915E-8</v>
      </c>
      <c r="X246" s="99">
        <f t="shared" si="54"/>
        <v>2.4706688581554677E-8</v>
      </c>
      <c r="Z246" s="3"/>
      <c r="AA246" s="99">
        <f t="shared" si="63"/>
        <v>1.6896052542189415E-9</v>
      </c>
      <c r="AD246" s="99">
        <f t="shared" si="64"/>
        <v>1.6896052542189416E-10</v>
      </c>
      <c r="AF246" s="2">
        <f t="shared" si="65"/>
        <v>0.74560684364794239</v>
      </c>
      <c r="AH246" s="11"/>
      <c r="AI246" s="23">
        <f t="shared" si="66"/>
        <v>3.226143671783439E-8</v>
      </c>
      <c r="AN246" s="2">
        <f t="shared" si="55"/>
        <v>1.3167009646832619</v>
      </c>
      <c r="AO246" s="2" t="str">
        <f t="shared" si="56"/>
        <v>0.991527725858594+0.866356854449434i</v>
      </c>
      <c r="AP246" s="3">
        <f t="shared" si="57"/>
        <v>0.84855838660617167</v>
      </c>
      <c r="AQ246" s="23">
        <f t="shared" si="67"/>
        <v>8.831798225825266E-16</v>
      </c>
    </row>
    <row r="247" spans="1:43" x14ac:dyDescent="0.3">
      <c r="A247" s="2" t="str">
        <f t="shared" si="51"/>
        <v>581.546415749839i</v>
      </c>
      <c r="B247" s="2">
        <f t="shared" si="58"/>
        <v>92.555986703961324</v>
      </c>
      <c r="E247" s="3" t="str">
        <f t="shared" si="52"/>
        <v>3.95867106969286E-11-1.03323200710535E-11i</v>
      </c>
      <c r="F247" s="3"/>
      <c r="G247" s="3"/>
      <c r="H247" s="3"/>
      <c r="I247" s="99">
        <f t="shared" si="59"/>
        <v>4.0912889189753111E-11</v>
      </c>
      <c r="L247" s="99">
        <f t="shared" si="60"/>
        <v>1.3333358894859409E-13</v>
      </c>
      <c r="O247" s="82">
        <f t="shared" si="53"/>
        <v>4.0783891468019279E-11</v>
      </c>
      <c r="R247" s="99">
        <f t="shared" si="61"/>
        <v>1.3466692483808003E-8</v>
      </c>
      <c r="U247" s="99">
        <f t="shared" si="62"/>
        <v>1.5738260173273843E-8</v>
      </c>
      <c r="X247" s="99">
        <f t="shared" si="54"/>
        <v>2.4806691071243209E-8</v>
      </c>
      <c r="Z247" s="3"/>
      <c r="AA247" s="99">
        <f t="shared" si="63"/>
        <v>1.6965086564153754E-9</v>
      </c>
      <c r="AD247" s="99">
        <f t="shared" si="64"/>
        <v>1.6965086564153756E-10</v>
      </c>
      <c r="AF247" s="2">
        <f t="shared" si="65"/>
        <v>0.74257283382862849</v>
      </c>
      <c r="AH247" s="11"/>
      <c r="AI247" s="23">
        <f t="shared" si="66"/>
        <v>3.2362429171568598E-8</v>
      </c>
      <c r="AN247" s="2">
        <f t="shared" si="55"/>
        <v>1.3218711426214209</v>
      </c>
      <c r="AO247" s="2" t="str">
        <f t="shared" si="56"/>
        <v>0.99137021452233+0.874373155725409i</v>
      </c>
      <c r="AP247" s="3">
        <f t="shared" si="57"/>
        <v>0.85641000068697792</v>
      </c>
      <c r="AQ247" s="23">
        <f t="shared" si="67"/>
        <v>8.9694116424984704E-16</v>
      </c>
    </row>
    <row r="248" spans="1:43" x14ac:dyDescent="0.3">
      <c r="A248" s="2" t="str">
        <f t="shared" si="51"/>
        <v>586.927398483077i</v>
      </c>
      <c r="B248" s="2">
        <f t="shared" si="58"/>
        <v>93.412396704648302</v>
      </c>
      <c r="E248" s="3" t="str">
        <f t="shared" si="52"/>
        <v>3.96580543752505E-11-1.03906337740371E-11i</v>
      </c>
      <c r="F248" s="3"/>
      <c r="G248" s="3"/>
      <c r="H248" s="3"/>
      <c r="I248" s="99">
        <f t="shared" si="59"/>
        <v>4.0996665072374925E-11</v>
      </c>
      <c r="L248" s="99">
        <f t="shared" si="60"/>
        <v>1.3388432432100995E-13</v>
      </c>
      <c r="O248" s="82">
        <f t="shared" si="53"/>
        <v>4.0867166386244015E-11</v>
      </c>
      <c r="R248" s="99">
        <f t="shared" si="61"/>
        <v>1.3522316756422005E-8</v>
      </c>
      <c r="U248" s="99">
        <f t="shared" si="62"/>
        <v>1.5740802592380947E-8</v>
      </c>
      <c r="X248" s="99">
        <f t="shared" si="54"/>
        <v>2.4908204177606013E-8</v>
      </c>
      <c r="Z248" s="3"/>
      <c r="AA248" s="99">
        <f t="shared" si="63"/>
        <v>1.7035160979315403E-9</v>
      </c>
      <c r="AD248" s="99">
        <f t="shared" si="64"/>
        <v>1.7035160979315405E-10</v>
      </c>
      <c r="AF248" s="2">
        <f t="shared" si="65"/>
        <v>0.73951824825067869</v>
      </c>
      <c r="AH248" s="11"/>
      <c r="AI248" s="23">
        <f t="shared" si="66"/>
        <v>3.2465041039605345E-8</v>
      </c>
      <c r="AN248" s="2">
        <f t="shared" si="55"/>
        <v>1.3271167535771649</v>
      </c>
      <c r="AO248" s="2" t="str">
        <f t="shared" si="56"/>
        <v>0.991209774831691+0.882463630923848i</v>
      </c>
      <c r="AP248" s="3">
        <f t="shared" si="57"/>
        <v>0.86433426485821485</v>
      </c>
      <c r="AQ248" s="23">
        <f t="shared" si="67"/>
        <v>9.1099006880774425E-16</v>
      </c>
    </row>
    <row r="249" spans="1:43" x14ac:dyDescent="0.3">
      <c r="A249" s="2" t="str">
        <f t="shared" si="51"/>
        <v>592.358170836526i</v>
      </c>
      <c r="B249" s="2">
        <f t="shared" si="58"/>
        <v>94.276730969506517</v>
      </c>
      <c r="E249" s="3" t="str">
        <f t="shared" si="52"/>
        <v>3.97308547607105E-11-1.044891459398E-11i</v>
      </c>
      <c r="F249" s="3"/>
      <c r="G249" s="3"/>
      <c r="H249" s="3"/>
      <c r="I249" s="99">
        <f t="shared" si="59"/>
        <v>4.1081877223527175E-11</v>
      </c>
      <c r="L249" s="99">
        <f t="shared" si="60"/>
        <v>1.344433413997938E-13</v>
      </c>
      <c r="O249" s="82">
        <f t="shared" si="53"/>
        <v>4.0951869474782302E-11</v>
      </c>
      <c r="R249" s="99">
        <f t="shared" si="61"/>
        <v>1.3578777481379174E-8</v>
      </c>
      <c r="U249" s="99">
        <f t="shared" si="62"/>
        <v>1.5743393119555227E-8</v>
      </c>
      <c r="X249" s="99">
        <f t="shared" si="54"/>
        <v>2.5011247355652267E-8</v>
      </c>
      <c r="Z249" s="3"/>
      <c r="AA249" s="99">
        <f t="shared" si="63"/>
        <v>1.7106289141447638E-9</v>
      </c>
      <c r="AD249" s="99">
        <f t="shared" si="64"/>
        <v>1.7106289141447642E-10</v>
      </c>
      <c r="AF249" s="2">
        <f t="shared" si="65"/>
        <v>0.73644332221462372</v>
      </c>
      <c r="AH249" s="11"/>
      <c r="AI249" s="23">
        <f t="shared" si="66"/>
        <v>3.2569295320598255E-8</v>
      </c>
      <c r="AN249" s="2">
        <f t="shared" si="55"/>
        <v>1.3324386770986398</v>
      </c>
      <c r="AO249" s="2" t="str">
        <f t="shared" si="56"/>
        <v>0.991046352344504+0.890628966367604i</v>
      </c>
      <c r="AP249" s="3">
        <f t="shared" si="57"/>
        <v>0.87233185134299163</v>
      </c>
      <c r="AQ249" s="23">
        <f t="shared" si="67"/>
        <v>9.253338602752301E-16</v>
      </c>
    </row>
    <row r="250" spans="1:43" x14ac:dyDescent="0.3">
      <c r="A250" s="2" t="str">
        <f t="shared" si="51"/>
        <v>597.839193507869i</v>
      </c>
      <c r="B250" s="2">
        <f t="shared" si="58"/>
        <v>95.149062820849508</v>
      </c>
      <c r="E250" s="3" t="str">
        <f t="shared" si="52"/>
        <v>3.98051380294124E-11-1.05071585962439E-11i</v>
      </c>
      <c r="F250" s="3"/>
      <c r="G250" s="3"/>
      <c r="H250" s="3"/>
      <c r="I250" s="99">
        <f t="shared" si="59"/>
        <v>4.1168548617933994E-11</v>
      </c>
      <c r="L250" s="99">
        <f t="shared" si="60"/>
        <v>1.3501074620398908E-13</v>
      </c>
      <c r="O250" s="82">
        <f t="shared" si="53"/>
        <v>4.1038023593157818E-11</v>
      </c>
      <c r="R250" s="99">
        <f t="shared" si="61"/>
        <v>1.3636085366602898E-8</v>
      </c>
      <c r="U250" s="99">
        <f t="shared" si="62"/>
        <v>1.5746032681179589E-8</v>
      </c>
      <c r="X250" s="99">
        <f t="shared" si="54"/>
        <v>2.5115840258761227E-8</v>
      </c>
      <c r="Z250" s="3"/>
      <c r="AA250" s="99">
        <f t="shared" si="63"/>
        <v>1.7178484540191469E-9</v>
      </c>
      <c r="AD250" s="99">
        <f t="shared" si="64"/>
        <v>1.717848454019147E-10</v>
      </c>
      <c r="AF250" s="2">
        <f t="shared" si="65"/>
        <v>0.7333482983680718</v>
      </c>
      <c r="AH250" s="11"/>
      <c r="AI250" s="23">
        <f t="shared" si="66"/>
        <v>3.2675215279424832E-8</v>
      </c>
      <c r="AN250" s="2">
        <f t="shared" si="55"/>
        <v>1.3378377985885732</v>
      </c>
      <c r="AO250" s="2" t="str">
        <f t="shared" si="56"/>
        <v>0.990879891606441+0.898869854729998i</v>
      </c>
      <c r="AP250" s="3">
        <f t="shared" si="57"/>
        <v>0.88040343858456538</v>
      </c>
      <c r="AQ250" s="23">
        <f t="shared" si="67"/>
        <v>9.39980069479899E-16</v>
      </c>
    </row>
    <row r="251" spans="1:43" x14ac:dyDescent="0.3">
      <c r="A251" s="2" t="str">
        <f t="shared" si="51"/>
        <v>603.370931457574i</v>
      </c>
      <c r="B251" s="2">
        <f t="shared" si="58"/>
        <v>96.029466259434074</v>
      </c>
      <c r="E251" s="3" t="str">
        <f t="shared" si="52"/>
        <v>3.98809306948806E-11-1.05653619293023E-11i</v>
      </c>
      <c r="F251" s="3"/>
      <c r="G251" s="3"/>
      <c r="H251" s="3"/>
      <c r="I251" s="99">
        <f t="shared" si="59"/>
        <v>4.1256702555912299E-11</v>
      </c>
      <c r="L251" s="99">
        <f t="shared" si="60"/>
        <v>1.3558664583327508E-13</v>
      </c>
      <c r="O251" s="82">
        <f t="shared" si="53"/>
        <v>4.1125651925219249E-11</v>
      </c>
      <c r="R251" s="99">
        <f t="shared" si="61"/>
        <v>1.3694251229160784E-8</v>
      </c>
      <c r="U251" s="99">
        <f t="shared" si="62"/>
        <v>1.574872222208492E-8</v>
      </c>
      <c r="X251" s="99">
        <f t="shared" si="54"/>
        <v>2.5222002741025897E-8</v>
      </c>
      <c r="Z251" s="3"/>
      <c r="AA251" s="99">
        <f t="shared" si="63"/>
        <v>1.7251760802685745E-9</v>
      </c>
      <c r="AD251" s="99">
        <f t="shared" si="64"/>
        <v>1.7251760802685747E-10</v>
      </c>
      <c r="AF251" s="2">
        <f t="shared" si="65"/>
        <v>0.73023342661523694</v>
      </c>
      <c r="AH251" s="11"/>
      <c r="AI251" s="23">
        <f t="shared" si="66"/>
        <v>3.2782824449858298E-8</v>
      </c>
      <c r="AN251" s="2">
        <f t="shared" si="55"/>
        <v>1.3433150092908581</v>
      </c>
      <c r="AO251" s="2" t="str">
        <f t="shared" si="56"/>
        <v>0.990710336132201+0.90718699509358i</v>
      </c>
      <c r="AP251" s="3">
        <f t="shared" si="57"/>
        <v>0.88854971130336935</v>
      </c>
      <c r="AQ251" s="23">
        <f t="shared" si="67"/>
        <v>9.5493644027449317E-16</v>
      </c>
    </row>
    <row r="252" spans="1:43" x14ac:dyDescent="0.3">
      <c r="A252" s="2" t="str">
        <f t="shared" si="51"/>
        <v>608.953853948334i</v>
      </c>
      <c r="B252" s="2">
        <f t="shared" si="58"/>
        <v>96.918015970737443</v>
      </c>
      <c r="E252" s="3" t="str">
        <f t="shared" si="52"/>
        <v>3.99582596093734E-11-1.06235208289798E-11i</v>
      </c>
      <c r="F252" s="3"/>
      <c r="G252" s="3"/>
      <c r="H252" s="3"/>
      <c r="I252" s="99">
        <f t="shared" si="59"/>
        <v>4.1346362667275212E-11</v>
      </c>
      <c r="L252" s="99">
        <f t="shared" si="60"/>
        <v>1.3617114848127988E-13</v>
      </c>
      <c r="O252" s="82">
        <f t="shared" si="53"/>
        <v>4.1214777983035202E-11</v>
      </c>
      <c r="R252" s="99">
        <f t="shared" si="61"/>
        <v>1.3753285996609269E-8</v>
      </c>
      <c r="U252" s="99">
        <f t="shared" si="62"/>
        <v>1.5751462705940153E-8</v>
      </c>
      <c r="X252" s="99">
        <f t="shared" si="54"/>
        <v>2.5329754859688841E-8</v>
      </c>
      <c r="Z252" s="3"/>
      <c r="AA252" s="99">
        <f t="shared" si="63"/>
        <v>1.7326131695261069E-9</v>
      </c>
      <c r="AD252" s="99">
        <f t="shared" si="64"/>
        <v>1.7326131695261073E-10</v>
      </c>
      <c r="AF252" s="2">
        <f t="shared" si="65"/>
        <v>0.72709896401960938</v>
      </c>
      <c r="AH252" s="11"/>
      <c r="AI252" s="23">
        <f t="shared" si="66"/>
        <v>3.2892146637311806E-8</v>
      </c>
      <c r="AN252" s="2">
        <f t="shared" si="55"/>
        <v>1.3488712062778949</v>
      </c>
      <c r="AO252" s="2" t="str">
        <f t="shared" si="56"/>
        <v>0.990537628386342+0.915581093009431i</v>
      </c>
      <c r="AP252" s="3">
        <f t="shared" si="57"/>
        <v>0.8967713605555474</v>
      </c>
      <c r="AQ252" s="23">
        <f t="shared" si="67"/>
        <v>9.7021093595269969E-16</v>
      </c>
    </row>
    <row r="253" spans="1:43" x14ac:dyDescent="0.3">
      <c r="A253" s="2" t="str">
        <f t="shared" si="51"/>
        <v>614.588434584876i</v>
      </c>
      <c r="B253" s="2">
        <f t="shared" si="58"/>
        <v>97.81478733129299</v>
      </c>
      <c r="E253" s="3" t="str">
        <f t="shared" si="52"/>
        <v>4.00371519652023E-11-1.06816316226869E-11i</v>
      </c>
      <c r="F253" s="3"/>
      <c r="G253" s="3"/>
      <c r="H253" s="3"/>
      <c r="I253" s="99">
        <f t="shared" si="59"/>
        <v>4.1437552915290344E-11</v>
      </c>
      <c r="L253" s="99">
        <f t="shared" si="60"/>
        <v>1.3676436344941486E-13</v>
      </c>
      <c r="O253" s="82">
        <f t="shared" si="53"/>
        <v>4.1305425610843097E-11</v>
      </c>
      <c r="R253" s="99">
        <f t="shared" si="61"/>
        <v>1.3813200708390899E-8</v>
      </c>
      <c r="U253" s="99">
        <f t="shared" si="62"/>
        <v>1.575425511565168E-8</v>
      </c>
      <c r="X253" s="99">
        <f t="shared" si="54"/>
        <v>2.5439116877672664E-8</v>
      </c>
      <c r="Z253" s="3"/>
      <c r="AA253" s="99">
        <f t="shared" si="63"/>
        <v>1.7401611125200073E-9</v>
      </c>
      <c r="AD253" s="99">
        <f t="shared" si="64"/>
        <v>1.7401611125200075E-10</v>
      </c>
      <c r="AF253" s="2">
        <f t="shared" si="65"/>
        <v>0.72394517469983977</v>
      </c>
      <c r="AH253" s="11"/>
      <c r="AI253" s="23">
        <f t="shared" si="66"/>
        <v>3.3003205921658598E-8</v>
      </c>
      <c r="AN253" s="2">
        <f t="shared" si="55"/>
        <v>1.3545072924387667</v>
      </c>
      <c r="AO253" s="2" t="str">
        <f t="shared" si="56"/>
        <v>0.99036170976376+0.924052860557014i</v>
      </c>
      <c r="AP253" s="3">
        <f t="shared" si="57"/>
        <v>0.90506908379160222</v>
      </c>
      <c r="AQ253" s="23">
        <f t="shared" si="67"/>
        <v>9.8581174586945963E-16</v>
      </c>
    </row>
    <row r="254" spans="1:43" x14ac:dyDescent="0.3">
      <c r="A254" s="2" t="str">
        <f t="shared" si="51"/>
        <v>620.275151354138i</v>
      </c>
      <c r="B254" s="2">
        <f t="shared" si="58"/>
        <v>98.719856415084593</v>
      </c>
      <c r="E254" s="3" t="str">
        <f t="shared" si="52"/>
        <v>4.01176352960662E-11-1.07396907336477E-11i</v>
      </c>
      <c r="F254" s="3"/>
      <c r="G254" s="3"/>
      <c r="H254" s="3"/>
      <c r="I254" s="99">
        <f t="shared" si="59"/>
        <v>4.1530297600698394E-11</v>
      </c>
      <c r="L254" s="99">
        <f t="shared" si="60"/>
        <v>1.3736640116125381E-13</v>
      </c>
      <c r="O254" s="82">
        <f t="shared" si="53"/>
        <v>4.1397618989059007E-11</v>
      </c>
      <c r="R254" s="99">
        <f t="shared" si="61"/>
        <v>1.3874006517286633E-8</v>
      </c>
      <c r="U254" s="99">
        <f t="shared" si="62"/>
        <v>1.5757100453772685E-8</v>
      </c>
      <c r="X254" s="99">
        <f t="shared" si="54"/>
        <v>2.5550109266210371E-8</v>
      </c>
      <c r="Z254" s="3"/>
      <c r="AA254" s="99">
        <f t="shared" si="63"/>
        <v>1.7478213142566984E-9</v>
      </c>
      <c r="AD254" s="99">
        <f t="shared" si="64"/>
        <v>1.7478213142566987E-10</v>
      </c>
      <c r="AF254" s="2">
        <f t="shared" si="65"/>
        <v>0.72077232971890803</v>
      </c>
      <c r="AH254" s="11"/>
      <c r="AI254" s="23">
        <f t="shared" si="66"/>
        <v>3.3116026660133399E-8</v>
      </c>
      <c r="AN254" s="2">
        <f t="shared" si="55"/>
        <v>1.360224176468309</v>
      </c>
      <c r="AO254" s="2" t="str">
        <f t="shared" si="56"/>
        <v>0.9901825205698+0.932603016404583i</v>
      </c>
      <c r="AP254" s="3">
        <f t="shared" si="57"/>
        <v>0.91344358491542721</v>
      </c>
      <c r="AQ254" s="23">
        <f t="shared" si="67"/>
        <v>1.0017472922731635E-15</v>
      </c>
    </row>
    <row r="255" spans="1:43" x14ac:dyDescent="0.3">
      <c r="A255" s="2" t="str">
        <f t="shared" si="51"/>
        <v>626.014486665816i</v>
      </c>
      <c r="B255" s="2">
        <f t="shared" si="58"/>
        <v>99.63330000000002</v>
      </c>
      <c r="E255" s="3" t="str">
        <f t="shared" si="52"/>
        <v>4.0199737478402E-11-1.07976946851161E-11i</v>
      </c>
      <c r="F255" s="3"/>
      <c r="G255" s="3"/>
      <c r="H255" s="3"/>
      <c r="I255" s="99">
        <f t="shared" si="59"/>
        <v>4.1624621365790498E-11</v>
      </c>
      <c r="L255" s="99">
        <f t="shared" si="60"/>
        <v>1.3797737317747363E-13</v>
      </c>
      <c r="O255" s="82">
        <f t="shared" si="53"/>
        <v>4.1491382638344817E-11</v>
      </c>
      <c r="R255" s="99">
        <f t="shared" si="61"/>
        <v>1.3935714690924838E-8</v>
      </c>
      <c r="U255" s="99">
        <f t="shared" si="62"/>
        <v>1.5759999742920749E-8</v>
      </c>
      <c r="X255" s="99">
        <f t="shared" si="54"/>
        <v>2.5662752707577499E-8</v>
      </c>
      <c r="Z255" s="3"/>
      <c r="AA255" s="99">
        <f t="shared" si="63"/>
        <v>1.7555951942108647E-9</v>
      </c>
      <c r="AD255" s="99">
        <f t="shared" si="64"/>
        <v>1.755595194210865E-10</v>
      </c>
      <c r="AF255" s="2">
        <f t="shared" si="65"/>
        <v>0.71758070696669485</v>
      </c>
      <c r="AH255" s="11"/>
      <c r="AI255" s="23">
        <f t="shared" si="66"/>
        <v>3.3230633490316841E-8</v>
      </c>
      <c r="AN255" s="2">
        <f t="shared" si="55"/>
        <v>1.3660227728571519</v>
      </c>
      <c r="AO255" s="2" t="str">
        <f t="shared" si="56"/>
        <v>0.99+0.941232285870147i</v>
      </c>
      <c r="AP255" s="3">
        <f t="shared" si="57"/>
        <v>0.92189557434414837</v>
      </c>
      <c r="AQ255" s="23">
        <f t="shared" si="67"/>
        <v>1.0180262373573394E-15</v>
      </c>
    </row>
    <row r="256" spans="1:43" x14ac:dyDescent="0.3">
      <c r="A256" s="2" t="str">
        <f t="shared" si="51"/>
        <v>631.806927393289i</v>
      </c>
      <c r="B256" s="2">
        <f t="shared" si="58"/>
        <v>100.55519557434417</v>
      </c>
      <c r="E256" s="3" t="str">
        <f t="shared" si="52"/>
        <v>4.02834867327626E-11-1.08556401045774E-11i</v>
      </c>
      <c r="F256" s="3"/>
      <c r="G256" s="3"/>
      <c r="H256" s="3"/>
      <c r="I256" s="99">
        <f t="shared" si="59"/>
        <v>4.1720549198551664E-11</v>
      </c>
      <c r="L256" s="99">
        <f t="shared" si="60"/>
        <v>1.3859739221138329E-13</v>
      </c>
      <c r="O256" s="82">
        <f t="shared" si="53"/>
        <v>4.1586741423742386E-11</v>
      </c>
      <c r="R256" s="99">
        <f t="shared" si="61"/>
        <v>1.3998336613349713E-8</v>
      </c>
      <c r="U256" s="99">
        <f t="shared" si="62"/>
        <v>1.5762954026207086E-8</v>
      </c>
      <c r="X256" s="99">
        <f t="shared" si="54"/>
        <v>2.5777068097932201E-8</v>
      </c>
      <c r="Z256" s="3"/>
      <c r="AA256" s="99">
        <f t="shared" si="63"/>
        <v>1.7634841865230386E-9</v>
      </c>
      <c r="AD256" s="99">
        <f t="shared" si="64"/>
        <v>1.763484186523039E-10</v>
      </c>
      <c r="AF256" s="2">
        <f t="shared" si="65"/>
        <v>0.71437059103603484</v>
      </c>
      <c r="AH256" s="11"/>
      <c r="AI256" s="23">
        <f t="shared" si="66"/>
        <v>3.3347051333210467E-8</v>
      </c>
      <c r="AN256" s="2">
        <f t="shared" si="55"/>
        <v>1.3719040018828017</v>
      </c>
      <c r="AO256" s="2" t="str">
        <f t="shared" si="56"/>
        <v>0.989814086119459+0.949941400983001i</v>
      </c>
      <c r="AP256" s="3">
        <f t="shared" si="57"/>
        <v>0.93042576906810837</v>
      </c>
      <c r="AQ256" s="23">
        <f t="shared" si="67"/>
        <v>1.0346574905388567E-15</v>
      </c>
    </row>
    <row r="257" spans="1:43" x14ac:dyDescent="0.3">
      <c r="A257" s="2" t="str">
        <f t="shared" si="51"/>
        <v>637.652964914919i</v>
      </c>
      <c r="B257" s="2">
        <f t="shared" si="58"/>
        <v>101.48562134341228</v>
      </c>
      <c r="E257" s="3" t="str">
        <f t="shared" si="52"/>
        <v>4.03689116252244E-11-1.09135237279315E-11i</v>
      </c>
      <c r="F257" s="3"/>
      <c r="G257" s="3"/>
      <c r="H257" s="3"/>
      <c r="I257" s="99">
        <f t="shared" si="59"/>
        <v>4.1818106436868968E-11</v>
      </c>
      <c r="L257" s="99">
        <f t="shared" si="60"/>
        <v>1.3922657214505826E-13</v>
      </c>
      <c r="O257" s="82">
        <f t="shared" si="53"/>
        <v>4.1683720558871282E-11</v>
      </c>
      <c r="R257" s="99">
        <f t="shared" si="61"/>
        <v>1.4061883786650885E-8</v>
      </c>
      <c r="U257" s="99">
        <f t="shared" si="62"/>
        <v>1.5765964367674161E-8</v>
      </c>
      <c r="X257" s="99">
        <f t="shared" si="54"/>
        <v>2.5893076550265915E-8</v>
      </c>
      <c r="Z257" s="3"/>
      <c r="AA257" s="99">
        <f t="shared" si="63"/>
        <v>1.7714897402048944E-9</v>
      </c>
      <c r="AD257" s="99">
        <f t="shared" si="64"/>
        <v>1.7714897402048946E-10</v>
      </c>
      <c r="AF257" s="2">
        <f t="shared" si="65"/>
        <v>0.71114227309239464</v>
      </c>
      <c r="AH257" s="11"/>
      <c r="AI257" s="23">
        <f t="shared" si="66"/>
        <v>3.3465305396404111E-8</v>
      </c>
      <c r="AN257" s="2">
        <f t="shared" si="55"/>
        <v>1.377868789601828</v>
      </c>
      <c r="AO257" s="2" t="str">
        <f t="shared" si="56"/>
        <v>0.98962471584182+0.958731100545822i</v>
      </c>
      <c r="AP257" s="3">
        <f t="shared" si="57"/>
        <v>0.93903489271214369</v>
      </c>
      <c r="AQ257" s="23">
        <f t="shared" si="67"/>
        <v>1.0516502159715972E-15</v>
      </c>
    </row>
    <row r="258" spans="1:43" x14ac:dyDescent="0.3">
      <c r="A258" s="2" t="str">
        <f t="shared" si="51"/>
        <v>643.553095155737i</v>
      </c>
      <c r="B258" s="2">
        <f t="shared" si="58"/>
        <v>102.42465623612442</v>
      </c>
      <c r="E258" s="3" t="str">
        <f t="shared" si="52"/>
        <v>4.04560410688346E-11-1.09713424036561E-11i</v>
      </c>
      <c r="F258" s="3"/>
      <c r="G258" s="3"/>
      <c r="H258" s="3"/>
      <c r="I258" s="99">
        <f t="shared" si="59"/>
        <v>4.191731877281149E-11</v>
      </c>
      <c r="L258" s="99">
        <f t="shared" si="60"/>
        <v>1.398650280461077E-13</v>
      </c>
      <c r="O258" s="82">
        <f t="shared" si="53"/>
        <v>4.1782345610198943E-11</v>
      </c>
      <c r="R258" s="99">
        <f t="shared" si="61"/>
        <v>1.4126367832656877E-8</v>
      </c>
      <c r="U258" s="99">
        <f t="shared" si="62"/>
        <v>1.576903185274555E-8</v>
      </c>
      <c r="X258" s="99">
        <f t="shared" si="54"/>
        <v>2.6010799397469359E-8</v>
      </c>
      <c r="Z258" s="3"/>
      <c r="AA258" s="99">
        <f t="shared" si="63"/>
        <v>1.7796133193525872E-9</v>
      </c>
      <c r="AD258" s="99">
        <f t="shared" si="64"/>
        <v>1.7796133193525874E-10</v>
      </c>
      <c r="AF258" s="2">
        <f t="shared" si="65"/>
        <v>0.70789605073728334</v>
      </c>
      <c r="AH258" s="11"/>
      <c r="AI258" s="23">
        <f t="shared" si="66"/>
        <v>3.3585421177342419E-8</v>
      </c>
      <c r="AN258" s="2">
        <f t="shared" si="55"/>
        <v>1.3839180678432339</v>
      </c>
      <c r="AO258" s="2" t="str">
        <f t="shared" si="56"/>
        <v>0.989431824907863+0.967602130197348i</v>
      </c>
      <c r="AP258" s="3">
        <f t="shared" si="57"/>
        <v>0.94772367559632187</v>
      </c>
      <c r="AQ258" s="23">
        <f t="shared" si="67"/>
        <v>1.0690138403018374E-15</v>
      </c>
    </row>
    <row r="259" spans="1:43" x14ac:dyDescent="0.3">
      <c r="A259" s="2" t="str">
        <f t="shared" si="51"/>
        <v>649.50781862951i</v>
      </c>
      <c r="B259" s="2">
        <f t="shared" si="58"/>
        <v>103.37237991172074</v>
      </c>
      <c r="E259" s="3" t="str">
        <f t="shared" si="52"/>
        <v>4.05449043251017E-11-1.10290930969429E-11i</v>
      </c>
      <c r="F259" s="3"/>
      <c r="G259" s="3"/>
      <c r="H259" s="3"/>
      <c r="I259" s="99">
        <f t="shared" si="59"/>
        <v>4.2018212256980714E-11</v>
      </c>
      <c r="L259" s="99">
        <f t="shared" si="60"/>
        <v>1.4051287618509336E-13</v>
      </c>
      <c r="O259" s="82">
        <f t="shared" si="53"/>
        <v>4.1882642501378999E-11</v>
      </c>
      <c r="R259" s="99">
        <f t="shared" si="61"/>
        <v>1.419180049469443E-8</v>
      </c>
      <c r="U259" s="99">
        <f t="shared" si="62"/>
        <v>1.5772157588684564E-8</v>
      </c>
      <c r="X259" s="99">
        <f t="shared" si="54"/>
        <v>2.6130258195518173E-8</v>
      </c>
      <c r="Z259" s="3"/>
      <c r="AA259" s="99">
        <f t="shared" si="63"/>
        <v>1.78785640336839E-9</v>
      </c>
      <c r="AD259" s="99">
        <f t="shared" si="64"/>
        <v>1.7878564033683901E-10</v>
      </c>
      <c r="AF259" s="2">
        <f t="shared" si="65"/>
        <v>0.70463222786555346</v>
      </c>
      <c r="AH259" s="11"/>
      <c r="AI259" s="23">
        <f t="shared" si="66"/>
        <v>3.3707424466693649E-8</v>
      </c>
      <c r="AN259" s="2">
        <f t="shared" si="55"/>
        <v>1.3900527742030642</v>
      </c>
      <c r="AO259" s="2" t="str">
        <f t="shared" si="56"/>
        <v>0.989235347863702+0.976555242475619i</v>
      </c>
      <c r="AP259" s="3">
        <f t="shared" si="57"/>
        <v>0.95649285479895241</v>
      </c>
      <c r="AQ259" s="23">
        <f t="shared" si="67"/>
        <v>1.0867580606768258E-15</v>
      </c>
    </row>
    <row r="260" spans="1:43" x14ac:dyDescent="0.3">
      <c r="A260" s="2" t="str">
        <f t="shared" si="51"/>
        <v>655.517640481205i</v>
      </c>
      <c r="B260" s="2">
        <f t="shared" si="58"/>
        <v>104.32887276651969</v>
      </c>
      <c r="E260" s="3" t="str">
        <f t="shared" si="52"/>
        <v>4.06355310055408E-11-1.10867728938086E-11i</v>
      </c>
      <c r="F260" s="3"/>
      <c r="G260" s="3"/>
      <c r="H260" s="3"/>
      <c r="I260" s="99">
        <f t="shared" si="59"/>
        <v>4.2120813302940356E-11</v>
      </c>
      <c r="L260" s="99">
        <f t="shared" si="60"/>
        <v>1.4117023405362809E-13</v>
      </c>
      <c r="O260" s="82">
        <f t="shared" si="53"/>
        <v>4.1984637517671271E-11</v>
      </c>
      <c r="R260" s="99">
        <f t="shared" si="61"/>
        <v>1.4258193639416438E-8</v>
      </c>
      <c r="U260" s="99">
        <f t="shared" si="62"/>
        <v>1.5775342705065388E-8</v>
      </c>
      <c r="X260" s="99">
        <f t="shared" si="54"/>
        <v>2.625147472678284E-8</v>
      </c>
      <c r="Z260" s="3"/>
      <c r="AA260" s="99">
        <f t="shared" si="63"/>
        <v>1.7962204871909734E-9</v>
      </c>
      <c r="AD260" s="99">
        <f t="shared" si="64"/>
        <v>1.7962204871909736E-10</v>
      </c>
      <c r="AF260" s="2">
        <f t="shared" si="65"/>
        <v>0.70135111451672516</v>
      </c>
      <c r="AH260" s="11"/>
      <c r="AI260" s="23">
        <f t="shared" si="66"/>
        <v>3.38313413518278E-8</v>
      </c>
      <c r="AN260" s="2">
        <f t="shared" si="55"/>
        <v>1.3962738520403395</v>
      </c>
      <c r="AO260" s="2" t="str">
        <f t="shared" si="56"/>
        <v>0.989035218038568+0.985591196881836i</v>
      </c>
      <c r="AP260" s="3">
        <f t="shared" si="57"/>
        <v>0.96534317421742344</v>
      </c>
      <c r="AQ260" s="23">
        <f t="shared" si="67"/>
        <v>1.1048928530104705E-15</v>
      </c>
    </row>
    <row r="261" spans="1:43" x14ac:dyDescent="0.3">
      <c r="A261" s="2" t="str">
        <f t="shared" ref="A261:A324" si="68">COMPLEX(0,(D$2*10^((ROW(A261)-5)*AK$2/AJ$2-AK$2/2)))</f>
        <v>661.583070529834i</v>
      </c>
      <c r="B261" s="2">
        <f t="shared" si="58"/>
        <v>105.29421594073712</v>
      </c>
      <c r="E261" s="3" t="str">
        <f t="shared" ref="E261:E324" si="69">IMDIV(IMPRODUCT(AC$2,IMSUM(T$2,IMDIV(N$2,AO261))),(IMPRODUCT(AF261,IMSUM(1,IMPRODUCT(A261,M$2,T$2)))))</f>
        <v>4.07279510732759E-11-1.1144379005173E-11i</v>
      </c>
      <c r="F261" s="3"/>
      <c r="G261" s="3"/>
      <c r="H261" s="3"/>
      <c r="I261" s="99">
        <f t="shared" si="59"/>
        <v>4.2225148691722759E-11</v>
      </c>
      <c r="L261" s="99">
        <f t="shared" si="60"/>
        <v>1.4183722038317208E-13</v>
      </c>
      <c r="O261" s="82">
        <f t="shared" ref="O261:O324" si="70">IMABS(IMPRODUCT($P$2,IMSUM(IMDIV(E261,$AC$2),IMPRODUCT(-1,IMDIV(L261,$AE$2)))))</f>
        <v>4.2088357310435742E-11</v>
      </c>
      <c r="R261" s="99">
        <f t="shared" si="61"/>
        <v>1.432555925870038E-8</v>
      </c>
      <c r="U261" s="99">
        <f t="shared" si="62"/>
        <v>1.5778588354254877E-8</v>
      </c>
      <c r="X261" s="99">
        <f t="shared" ref="X261:X324" si="71">IMABS(IMPRODUCT(V$2,IMDIV(IMSUM(1,IMPRODUCT(A261,N$2,K$2)),AN261)))/AF261</f>
        <v>2.6374471003465718E-8</v>
      </c>
      <c r="Z261" s="3"/>
      <c r="AA261" s="99">
        <f t="shared" si="63"/>
        <v>1.8047070815345663E-9</v>
      </c>
      <c r="AD261" s="99">
        <f t="shared" si="64"/>
        <v>1.8047070815345665E-10</v>
      </c>
      <c r="AF261" s="2">
        <f t="shared" si="65"/>
        <v>0.69805302672052216</v>
      </c>
      <c r="AH261" s="11"/>
      <c r="AI261" s="23">
        <f t="shared" si="66"/>
        <v>3.3957198220406544E-8</v>
      </c>
      <c r="AN261" s="2">
        <f t="shared" ref="AN261:AN324" si="72">IMABS(IMSUM(1,IMPRODUCT(A261,A261,K$2,M$2,N$2,T$2),IMPRODUCT(A261,N$2,K$2),IMPRODUCT(A261,M$2,N$2),IMPRODUCT(A261,M$2,T$2)))</f>
        <v>1.4025822504743541</v>
      </c>
      <c r="AO261" s="2" t="str">
        <f t="shared" ref="AO261:AO324" si="73">IMSUM(1,IMPRODUCT(A261,A261,K$2,M$2,N$2,T$2),IMPRODUCT(A261,N$2,K$2),IMPRODUCT(A261,M$2,N$2),IMPRODUCT(A261,M$2,T$2))</f>
        <v>0.988831367522194+0.994710759944765i</v>
      </c>
      <c r="AP261" s="3">
        <f t="shared" ref="AP261:AP324" si="74">B262-B261</f>
        <v>0.97427538463350061</v>
      </c>
      <c r="AQ261" s="23">
        <f t="shared" si="67"/>
        <v>1.1234284805225688E-15</v>
      </c>
    </row>
    <row r="262" spans="1:43" x14ac:dyDescent="0.3">
      <c r="A262" s="2" t="str">
        <f t="shared" si="68"/>
        <v>667.70462331171i</v>
      </c>
      <c r="B262" s="2">
        <f t="shared" ref="B262:B325" si="75">IMABS(A262)/2/PI()</f>
        <v>106.26849132537062</v>
      </c>
      <c r="E262" s="3" t="str">
        <f t="shared" si="69"/>
        <v>4.08221948447123E-11-1.12019087709048E-11i</v>
      </c>
      <c r="F262" s="3"/>
      <c r="G262" s="3"/>
      <c r="H262" s="3"/>
      <c r="I262" s="99">
        <f t="shared" ref="I262:I325" si="76">IMABS(E262)</f>
        <v>4.2331245576421791E-11</v>
      </c>
      <c r="L262" s="99">
        <f t="shared" ref="L262:L325" si="77">(AE$2*Z$2*W$2/(W$2+Z$2))/AF262</f>
        <v>1.4251395516456059E-13</v>
      </c>
      <c r="O262" s="82">
        <f t="shared" si="70"/>
        <v>4.2193828901713894E-11</v>
      </c>
      <c r="R262" s="99">
        <f t="shared" ref="R262:R325" si="78">AG$2/AF262</f>
        <v>1.4393909471620622E-8</v>
      </c>
      <c r="U262" s="99">
        <f t="shared" ref="U262:U325" si="79">IMABS(IMPRODUCT(S$2,IMDIV(1,AN262)))/AF262</f>
        <v>1.5781895711906216E-8</v>
      </c>
      <c r="X262" s="99">
        <f t="shared" si="71"/>
        <v>2.6499269271172831E-8</v>
      </c>
      <c r="Z262" s="3"/>
      <c r="AA262" s="99">
        <f t="shared" ref="AA262:AA325" si="80">(AB$2*W$2/(W$2+Z$2))/AF262</f>
        <v>1.8133177131374225E-9</v>
      </c>
      <c r="AD262" s="99">
        <f t="shared" ref="AD262:AD325" si="81">(Y$2*Z$2/(Z$2+W$2))/AF262</f>
        <v>1.8133177131374227E-10</v>
      </c>
      <c r="AF262" s="2">
        <f t="shared" ref="AF262:AF325" si="82">IMABS(IMSUB(IMSUM(W$2/(W$2+Z$2),IMDIV(IMSUM(A262,AI$2),AH$2)),IMDIV(IMPRODUCT(N$2,K$2,A262),IMSUM(1,IMPRODUCT(A262,A262,K$2,M$2,N$2,T$2),IMPRODUCT(A262,N$2,K$2),IMPRODUCT(A262,M$2,N$2),IMPRODUCT(A262,M$2,T$2)))))</f>
        <v>0.69473828633674828</v>
      </c>
      <c r="AH262" s="11"/>
      <c r="AI262" s="23">
        <f t="shared" ref="AI262:AI325" si="83">SQRT(IMABS(I262)^2+IMABS(L262)^2+IMABS(O262)^2+IMABS(R262)^2+IMABS(U262)^2+IMABS(X262)^2+IMABS(AA262)^2+IMABS(AD262)^2)</f>
        <v>3.4085021764093738E-8</v>
      </c>
      <c r="AN262" s="2">
        <f t="shared" si="72"/>
        <v>1.4089789243834456</v>
      </c>
      <c r="AO262" s="2" t="str">
        <f t="shared" si="73"/>
        <v>0.988623727141766+1.00391470528579i</v>
      </c>
      <c r="AP262" s="3">
        <f t="shared" si="74"/>
        <v>0.98329024377483165</v>
      </c>
      <c r="AQ262" s="23">
        <f t="shared" ref="AQ262:AQ325" si="84">AI262^2*AP262</f>
        <v>1.142375502551903E-15</v>
      </c>
    </row>
    <row r="263" spans="1:43" x14ac:dyDescent="0.3">
      <c r="A263" s="2" t="str">
        <f t="shared" si="68"/>
        <v>673.882818124089i</v>
      </c>
      <c r="B263" s="2">
        <f t="shared" si="75"/>
        <v>107.25178156914545</v>
      </c>
      <c r="E263" s="3" t="str">
        <f t="shared" si="69"/>
        <v>4.09182929912825E-11-1.12593596638293E-11i</v>
      </c>
      <c r="F263" s="3"/>
      <c r="G263" s="3"/>
      <c r="H263" s="3"/>
      <c r="I263" s="99">
        <f t="shared" si="76"/>
        <v>4.2439131486870754E-11</v>
      </c>
      <c r="L263" s="99">
        <f t="shared" si="77"/>
        <v>1.4320055966827463E-13</v>
      </c>
      <c r="O263" s="82">
        <f t="shared" si="70"/>
        <v>4.2301079688893851E-11</v>
      </c>
      <c r="R263" s="99">
        <f t="shared" si="78"/>
        <v>1.4463256526495739E-8</v>
      </c>
      <c r="U263" s="99">
        <f t="shared" si="79"/>
        <v>1.5785265977463634E-8</v>
      </c>
      <c r="X263" s="99">
        <f t="shared" si="71"/>
        <v>2.6625892012621934E-8</v>
      </c>
      <c r="Z263" s="3"/>
      <c r="AA263" s="99">
        <f t="shared" si="80"/>
        <v>1.8220539250197394E-9</v>
      </c>
      <c r="AD263" s="99">
        <f t="shared" si="81"/>
        <v>1.8220539250197395E-10</v>
      </c>
      <c r="AF263" s="2">
        <f t="shared" si="82"/>
        <v>0.69140722088975293</v>
      </c>
      <c r="AH263" s="11"/>
      <c r="AI263" s="23">
        <f t="shared" si="83"/>
        <v>3.4214838982388389E-8</v>
      </c>
      <c r="AN263" s="2">
        <f t="shared" si="72"/>
        <v>1.4154648344052305</v>
      </c>
      <c r="AO263" s="2" t="str">
        <f t="shared" si="73"/>
        <v>0.988412226438449+1.0132038136845i</v>
      </c>
      <c r="AP263" s="3">
        <f t="shared" si="74"/>
        <v>0.99238851638070003</v>
      </c>
      <c r="AQ263" s="23">
        <f t="shared" si="84"/>
        <v>1.1617447836619503E-15</v>
      </c>
    </row>
    <row r="264" spans="1:43" x14ac:dyDescent="0.3">
      <c r="A264" s="2" t="str">
        <f t="shared" si="68"/>
        <v>680.118179069226i</v>
      </c>
      <c r="B264" s="2">
        <f t="shared" si="75"/>
        <v>108.24417008552615</v>
      </c>
      <c r="E264" s="3" t="str">
        <f t="shared" si="69"/>
        <v>4.10162765412783E-11-1.13167292936985E-11i</v>
      </c>
      <c r="F264" s="3"/>
      <c r="G264" s="3"/>
      <c r="H264" s="3"/>
      <c r="I264" s="99">
        <f t="shared" si="76"/>
        <v>4.254883433441474E-11</v>
      </c>
      <c r="L264" s="99">
        <f t="shared" si="77"/>
        <v>1.438971564654989E-13</v>
      </c>
      <c r="O264" s="82">
        <f t="shared" si="70"/>
        <v>4.2410137449469841E-11</v>
      </c>
      <c r="R264" s="99">
        <f t="shared" si="78"/>
        <v>1.4533612803015388E-8</v>
      </c>
      <c r="U264" s="99">
        <f t="shared" si="79"/>
        <v>1.5788700374681408E-8</v>
      </c>
      <c r="X264" s="99">
        <f t="shared" si="71"/>
        <v>2.6754361951493469E-8</v>
      </c>
      <c r="Z264" s="3"/>
      <c r="AA264" s="99">
        <f t="shared" si="80"/>
        <v>1.8309172767515958E-9</v>
      </c>
      <c r="AD264" s="99">
        <f t="shared" si="81"/>
        <v>1.8309172767515961E-10</v>
      </c>
      <c r="AF264" s="2">
        <f t="shared" si="82"/>
        <v>0.68806016339758491</v>
      </c>
      <c r="AH264" s="11"/>
      <c r="AI264" s="23">
        <f t="shared" si="83"/>
        <v>3.4346677186589357E-8</v>
      </c>
      <c r="AN264" s="2">
        <f t="shared" si="72"/>
        <v>1.4220409469384974</v>
      </c>
      <c r="AO264" s="2" t="str">
        <f t="shared" si="73"/>
        <v>0.988196793643483+1.02257887314499i</v>
      </c>
      <c r="AP264" s="3">
        <f t="shared" si="74"/>
        <v>1.0015709742666843</v>
      </c>
      <c r="AQ264" s="23">
        <f t="shared" si="84"/>
        <v>1.1815475030435702E-15</v>
      </c>
    </row>
    <row r="265" spans="1:43" x14ac:dyDescent="0.3">
      <c r="A265" s="2" t="str">
        <f t="shared" si="68"/>
        <v>686.411235098836i</v>
      </c>
      <c r="B265" s="2">
        <f t="shared" si="75"/>
        <v>109.24574105979283</v>
      </c>
      <c r="E265" s="3" t="str">
        <f t="shared" si="69"/>
        <v>4.11161768817729E-11-1.13740154111179E-11i</v>
      </c>
      <c r="F265" s="3"/>
      <c r="G265" s="3"/>
      <c r="H265" s="3"/>
      <c r="I265" s="99">
        <f t="shared" si="76"/>
        <v>4.2660382416776159E-11</v>
      </c>
      <c r="L265" s="99">
        <f t="shared" si="77"/>
        <v>1.4460386944997092E-13</v>
      </c>
      <c r="O265" s="82">
        <f t="shared" si="70"/>
        <v>4.2521030345894174E-11</v>
      </c>
      <c r="R265" s="99">
        <f t="shared" si="78"/>
        <v>1.4604990814447061E-8</v>
      </c>
      <c r="U265" s="99">
        <f t="shared" si="79"/>
        <v>1.5792200152152811E-8</v>
      </c>
      <c r="X265" s="99">
        <f t="shared" si="71"/>
        <v>2.6884702056428604E-8</v>
      </c>
      <c r="Z265" s="3"/>
      <c r="AA265" s="99">
        <f t="shared" si="80"/>
        <v>1.8399093447309568E-9</v>
      </c>
      <c r="AD265" s="99">
        <f t="shared" si="81"/>
        <v>1.839909344730957E-10</v>
      </c>
      <c r="AF265" s="2">
        <f t="shared" si="82"/>
        <v>0.68469745219614475</v>
      </c>
      <c r="AH265" s="11"/>
      <c r="AI265" s="23">
        <f t="shared" si="83"/>
        <v>3.4480564003894005E-8</v>
      </c>
      <c r="AN265" s="2">
        <f t="shared" si="72"/>
        <v>1.4287082341466195</v>
      </c>
      <c r="AO265" s="2" t="str">
        <f t="shared" si="73"/>
        <v>0.987977355653826+1.03204067896262i</v>
      </c>
      <c r="AP265" s="3">
        <f t="shared" si="74"/>
        <v>1.0108383963891043</v>
      </c>
      <c r="AQ265" s="23">
        <f t="shared" si="84"/>
        <v>1.2017951642259817E-15</v>
      </c>
    </row>
    <row r="266" spans="1:43" x14ac:dyDescent="0.3">
      <c r="A266" s="2" t="str">
        <f t="shared" si="68"/>
        <v>692.762520058961i</v>
      </c>
      <c r="B266" s="2">
        <f t="shared" si="75"/>
        <v>110.25657945618194</v>
      </c>
      <c r="E266" s="3" t="str">
        <f t="shared" si="69"/>
        <v>4.12180257606454E-11-1.14312159114299E-11i</v>
      </c>
      <c r="F266" s="3"/>
      <c r="G266" s="3"/>
      <c r="H266" s="3"/>
      <c r="I266" s="99">
        <f t="shared" si="76"/>
        <v>4.277380442302223E-11</v>
      </c>
      <c r="L266" s="99">
        <f t="shared" si="77"/>
        <v>1.4532082386067034E-13</v>
      </c>
      <c r="O266" s="82">
        <f t="shared" si="70"/>
        <v>4.2633786930530885E-11</v>
      </c>
      <c r="R266" s="99">
        <f t="shared" si="78"/>
        <v>1.4677403209927705E-8</v>
      </c>
      <c r="U266" s="99">
        <f t="shared" si="79"/>
        <v>1.5795766583854662E-8</v>
      </c>
      <c r="X266" s="99">
        <f t="shared" si="71"/>
        <v>2.7016935545179603E-8</v>
      </c>
      <c r="Z266" s="3"/>
      <c r="AA266" s="99">
        <f t="shared" si="80"/>
        <v>1.8490317224723653E-9</v>
      </c>
      <c r="AD266" s="99">
        <f t="shared" si="81"/>
        <v>1.8490317224723655E-10</v>
      </c>
      <c r="AF266" s="2">
        <f t="shared" si="82"/>
        <v>0.68131943075843704</v>
      </c>
      <c r="AH266" s="11"/>
      <c r="AI266" s="23">
        <f t="shared" si="83"/>
        <v>3.4616527381640577E-8</v>
      </c>
      <c r="AN266" s="2">
        <f t="shared" si="72"/>
        <v>1.4354676739628007</v>
      </c>
      <c r="AO266" s="2" t="str">
        <f t="shared" si="73"/>
        <v>0.98775383800735+1.04159003379157i</v>
      </c>
      <c r="AP266" s="3">
        <f t="shared" si="74"/>
        <v>1.020191568913063</v>
      </c>
      <c r="AQ266" s="23">
        <f t="shared" si="84"/>
        <v>1.2224996051118111E-15</v>
      </c>
    </row>
    <row r="267" spans="1:43" x14ac:dyDescent="0.3">
      <c r="A267" s="2" t="str">
        <f t="shared" si="68"/>
        <v>699.172572735264i</v>
      </c>
      <c r="B267" s="2">
        <f t="shared" si="75"/>
        <v>111.276771025095</v>
      </c>
      <c r="E267" s="3" t="str">
        <f t="shared" si="69"/>
        <v>4.13218552887152E-11-1.148832883855E-11i</v>
      </c>
      <c r="F267" s="3"/>
      <c r="G267" s="3"/>
      <c r="H267" s="3"/>
      <c r="I267" s="99">
        <f t="shared" si="76"/>
        <v>4.2889129438637252E-11</v>
      </c>
      <c r="L267" s="99">
        <f t="shared" si="77"/>
        <v>1.460481463053563E-13</v>
      </c>
      <c r="O267" s="82">
        <f t="shared" si="70"/>
        <v>4.2748436150712989E-11</v>
      </c>
      <c r="R267" s="99">
        <f t="shared" si="78"/>
        <v>1.4750862776840986E-8</v>
      </c>
      <c r="U267" s="99">
        <f t="shared" si="79"/>
        <v>1.5799400969702856E-8</v>
      </c>
      <c r="X267" s="99">
        <f t="shared" si="71"/>
        <v>2.7151085888916966E-8</v>
      </c>
      <c r="Z267" s="3"/>
      <c r="AA267" s="99">
        <f t="shared" si="80"/>
        <v>1.8582860209064279E-9</v>
      </c>
      <c r="AD267" s="99">
        <f t="shared" si="81"/>
        <v>1.8582860209064281E-10</v>
      </c>
      <c r="AF267" s="2">
        <f t="shared" si="82"/>
        <v>0.6779264475092337</v>
      </c>
      <c r="AH267" s="11"/>
      <c r="AI267" s="23">
        <f t="shared" si="83"/>
        <v>3.4754595591696721E-8</v>
      </c>
      <c r="AN267" s="2">
        <f t="shared" si="72"/>
        <v>1.4423202500969521</v>
      </c>
      <c r="AO267" s="2" t="str">
        <f t="shared" si="73"/>
        <v>0.987526164857571+1.05122774771285i</v>
      </c>
      <c r="AP267" s="3">
        <f t="shared" si="74"/>
        <v>1.0296312852763805</v>
      </c>
      <c r="AQ267" s="23">
        <f t="shared" si="84"/>
        <v>1.2436730083382974E-15</v>
      </c>
    </row>
    <row r="268" spans="1:43" x14ac:dyDescent="0.3">
      <c r="A268" s="2" t="str">
        <f t="shared" si="68"/>
        <v>705.641936898725i</v>
      </c>
      <c r="B268" s="2">
        <f t="shared" si="75"/>
        <v>112.30640231037138</v>
      </c>
      <c r="E268" s="3" t="str">
        <f t="shared" si="69"/>
        <v>4.14276979419968E-11-1.15453523887555E-11i</v>
      </c>
      <c r="F268" s="3"/>
      <c r="G268" s="3"/>
      <c r="H268" s="3"/>
      <c r="I268" s="99">
        <f t="shared" si="76"/>
        <v>4.3006386950706152E-11</v>
      </c>
      <c r="L268" s="99">
        <f t="shared" si="77"/>
        <v>1.4678596478499836E-13</v>
      </c>
      <c r="O268" s="82">
        <f t="shared" si="70"/>
        <v>4.2865007353911083E-11</v>
      </c>
      <c r="R268" s="99">
        <f t="shared" si="78"/>
        <v>1.4825382443284834E-8</v>
      </c>
      <c r="U268" s="99">
        <f t="shared" si="79"/>
        <v>1.5803104636123556E-8</v>
      </c>
      <c r="X268" s="99">
        <f t="shared" si="71"/>
        <v>2.7287176816700278E-8</v>
      </c>
      <c r="Z268" s="3"/>
      <c r="AA268" s="99">
        <f t="shared" si="80"/>
        <v>1.8676738686906691E-9</v>
      </c>
      <c r="AD268" s="99">
        <f t="shared" si="81"/>
        <v>1.8676738686906694E-10</v>
      </c>
      <c r="AF268" s="2">
        <f t="shared" si="82"/>
        <v>0.67451885563528957</v>
      </c>
      <c r="AH268" s="11"/>
      <c r="AI268" s="23">
        <f t="shared" si="83"/>
        <v>3.4894797235004838E-8</v>
      </c>
      <c r="AN268" s="2">
        <f t="shared" si="72"/>
        <v>1.4492669520444992</v>
      </c>
      <c r="AO268" s="2" t="str">
        <f t="shared" si="73"/>
        <v>0.987294258947915+1.06095463830309i</v>
      </c>
      <c r="AP268" s="3">
        <f t="shared" si="74"/>
        <v>1.0391583462601801</v>
      </c>
      <c r="AQ268" s="23">
        <f t="shared" si="84"/>
        <v>1.2653279119896427E-15</v>
      </c>
    </row>
    <row r="269" spans="1:43" x14ac:dyDescent="0.3">
      <c r="A269" s="2" t="str">
        <f t="shared" si="68"/>
        <v>712.17116135178i</v>
      </c>
      <c r="B269" s="2">
        <f t="shared" si="75"/>
        <v>113.34556065663156</v>
      </c>
      <c r="E269" s="3" t="str">
        <f t="shared" si="69"/>
        <v>4.15355865640808E-11-1.16022849144223E-11i</v>
      </c>
      <c r="F269" s="3"/>
      <c r="G269" s="3"/>
      <c r="H269" s="3"/>
      <c r="I269" s="99">
        <f t="shared" si="76"/>
        <v>4.3125606853210552E-11</v>
      </c>
      <c r="L269" s="99">
        <f t="shared" si="77"/>
        <v>1.4753440871911168E-13</v>
      </c>
      <c r="O269" s="82">
        <f t="shared" si="70"/>
        <v>4.298353029301306E-11</v>
      </c>
      <c r="R269" s="99">
        <f t="shared" si="78"/>
        <v>1.490097528063028E-8</v>
      </c>
      <c r="U269" s="99">
        <f t="shared" si="79"/>
        <v>1.5806878936637543E-8</v>
      </c>
      <c r="X269" s="99">
        <f t="shared" si="71"/>
        <v>2.7425232320114808E-8</v>
      </c>
      <c r="Z269" s="3"/>
      <c r="AA269" s="99">
        <f t="shared" si="80"/>
        <v>1.8771969125318904E-9</v>
      </c>
      <c r="AD269" s="99">
        <f t="shared" si="81"/>
        <v>1.8771969125318906E-10</v>
      </c>
      <c r="AF269" s="2">
        <f t="shared" si="82"/>
        <v>0.67109701289142876</v>
      </c>
      <c r="AH269" s="11"/>
      <c r="AI269" s="23">
        <f t="shared" si="83"/>
        <v>3.5037161246286105E-8</v>
      </c>
      <c r="AN269" s="2">
        <f t="shared" si="72"/>
        <v>1.4563087750969732</v>
      </c>
      <c r="AO269" s="2" t="str">
        <f t="shared" si="73"/>
        <v>0.9870580415855+1.07077153070384i</v>
      </c>
      <c r="AP269" s="3">
        <f t="shared" si="74"/>
        <v>1.0487735600538741</v>
      </c>
      <c r="AQ269" s="23">
        <f t="shared" si="84"/>
        <v>1.2874772206579166E-15</v>
      </c>
    </row>
    <row r="270" spans="1:43" x14ac:dyDescent="0.3">
      <c r="A270" s="2" t="str">
        <f t="shared" si="68"/>
        <v>718.760799974869i</v>
      </c>
      <c r="B270" s="2">
        <f t="shared" si="75"/>
        <v>114.39433421668544</v>
      </c>
      <c r="E270" s="3" t="str">
        <f t="shared" si="69"/>
        <v>4.16455543686565E-11-1.16591249277106E-11i</v>
      </c>
      <c r="F270" s="3"/>
      <c r="G270" s="3"/>
      <c r="H270" s="3"/>
      <c r="I270" s="99">
        <f t="shared" si="76"/>
        <v>4.32468194524486E-11</v>
      </c>
      <c r="L270" s="99">
        <f t="shared" si="77"/>
        <v>1.4829360897204246E-13</v>
      </c>
      <c r="O270" s="82">
        <f t="shared" si="70"/>
        <v>4.3104035131727674E-11</v>
      </c>
      <c r="R270" s="99">
        <f t="shared" si="78"/>
        <v>1.4977654506176287E-8</v>
      </c>
      <c r="U270" s="99">
        <f t="shared" si="79"/>
        <v>1.5810725252458868E-8</v>
      </c>
      <c r="X270" s="99">
        <f t="shared" si="71"/>
        <v>2.7565276658083148E-8</v>
      </c>
      <c r="Z270" s="3"/>
      <c r="AA270" s="99">
        <f t="shared" si="80"/>
        <v>1.8868568175206201E-9</v>
      </c>
      <c r="AD270" s="99">
        <f t="shared" si="81"/>
        <v>1.8868568175206204E-10</v>
      </c>
      <c r="AF270" s="2">
        <f t="shared" si="82"/>
        <v>0.66766128140266101</v>
      </c>
      <c r="AH270" s="11"/>
      <c r="AI270" s="23">
        <f t="shared" si="83"/>
        <v>3.5181716898914092E-8</v>
      </c>
      <c r="AN270" s="2">
        <f t="shared" si="72"/>
        <v>1.4634467203545931</v>
      </c>
      <c r="AO270" s="2" t="str">
        <f t="shared" si="73"/>
        <v>0.986817432614436+1.0806792576916i</v>
      </c>
      <c r="AP270" s="3">
        <f t="shared" si="74"/>
        <v>1.058477742324996</v>
      </c>
      <c r="AQ270" s="23">
        <f t="shared" si="84"/>
        <v>1.3101342168781759E-15</v>
      </c>
    </row>
    <row r="271" spans="1:43" x14ac:dyDescent="0.3">
      <c r="A271" s="2" t="str">
        <f t="shared" si="68"/>
        <v>725.411411773422i</v>
      </c>
      <c r="B271" s="2">
        <f t="shared" si="75"/>
        <v>115.45281195901043</v>
      </c>
      <c r="E271" s="3" t="str">
        <f t="shared" si="69"/>
        <v>4.17576349421822E-11-1.17158711041962E-11i</v>
      </c>
      <c r="F271" s="3"/>
      <c r="G271" s="3"/>
      <c r="H271" s="3"/>
      <c r="I271" s="99">
        <f t="shared" si="76"/>
        <v>4.337005547258033E-11</v>
      </c>
      <c r="L271" s="99">
        <f t="shared" si="77"/>
        <v>1.4906369788022168E-13</v>
      </c>
      <c r="O271" s="82">
        <f t="shared" si="70"/>
        <v>4.3226552450112129E-11</v>
      </c>
      <c r="R271" s="99">
        <f t="shared" si="78"/>
        <v>1.505543348590239E-8</v>
      </c>
      <c r="U271" s="99">
        <f t="shared" si="79"/>
        <v>1.5814644993109055E-8</v>
      </c>
      <c r="X271" s="99">
        <f t="shared" si="71"/>
        <v>2.7707334361854363E-8</v>
      </c>
      <c r="Z271" s="3"/>
      <c r="AA271" s="99">
        <f t="shared" si="80"/>
        <v>1.8966552674778868E-9</v>
      </c>
      <c r="AD271" s="99">
        <f t="shared" si="81"/>
        <v>1.8966552674778869E-10</v>
      </c>
      <c r="AF271" s="2">
        <f t="shared" si="82"/>
        <v>0.66421202746263019</v>
      </c>
      <c r="AH271" s="11"/>
      <c r="AI271" s="23">
        <f t="shared" si="83"/>
        <v>3.532849380996241E-8</v>
      </c>
      <c r="AN271" s="2">
        <f t="shared" si="72"/>
        <v>1.4706817947407942</v>
      </c>
      <c r="AO271" s="2" t="str">
        <f t="shared" si="73"/>
        <v>0.986572350388621+1.09067865974845i</v>
      </c>
      <c r="AP271" s="3">
        <f t="shared" si="74"/>
        <v>1.0682717162897148</v>
      </c>
      <c r="AQ271" s="23">
        <f t="shared" si="84"/>
        <v>1.3333125729460883E-15</v>
      </c>
    </row>
    <row r="272" spans="1:43" x14ac:dyDescent="0.3">
      <c r="A272" s="2" t="str">
        <f t="shared" si="68"/>
        <v>732.123560925289i</v>
      </c>
      <c r="B272" s="2">
        <f t="shared" si="75"/>
        <v>116.52108367530015</v>
      </c>
      <c r="E272" s="3" t="str">
        <f t="shared" si="69"/>
        <v>4.18718622467122E-11-1.17725222864467E-11i</v>
      </c>
      <c r="F272" s="3"/>
      <c r="G272" s="3"/>
      <c r="H272" s="3"/>
      <c r="I272" s="99">
        <f t="shared" si="76"/>
        <v>4.3495346061303241E-11</v>
      </c>
      <c r="L272" s="99">
        <f t="shared" si="77"/>
        <v>1.4984480928042378E-13</v>
      </c>
      <c r="O272" s="82">
        <f t="shared" si="70"/>
        <v>4.3351113250229774E-11</v>
      </c>
      <c r="R272" s="99">
        <f t="shared" si="78"/>
        <v>1.5134325737322801E-8</v>
      </c>
      <c r="U272" s="99">
        <f t="shared" si="79"/>
        <v>1.5818639597046408E-8</v>
      </c>
      <c r="X272" s="99">
        <f t="shared" si="71"/>
        <v>2.7851430240178668E-8</v>
      </c>
      <c r="Z272" s="3"/>
      <c r="AA272" s="99">
        <f t="shared" si="80"/>
        <v>1.9065939653147723E-9</v>
      </c>
      <c r="AD272" s="99">
        <f t="shared" si="81"/>
        <v>1.9065939653147725E-10</v>
      </c>
      <c r="AF272" s="2">
        <f t="shared" si="82"/>
        <v>0.66074962132861814</v>
      </c>
      <c r="AH272" s="11"/>
      <c r="AI272" s="23">
        <f t="shared" si="83"/>
        <v>3.5477521945435224E-8</v>
      </c>
      <c r="AN272" s="2">
        <f t="shared" si="72"/>
        <v>1.4780150110188266</v>
      </c>
      <c r="AO272" s="2" t="str">
        <f t="shared" si="73"/>
        <v>0.986322711744042+1.10077058513337i</v>
      </c>
      <c r="AP272" s="3">
        <f t="shared" si="74"/>
        <v>1.0781563127793277</v>
      </c>
      <c r="AQ272" s="23">
        <f t="shared" si="84"/>
        <v>1.3570263631261841E-15</v>
      </c>
    </row>
    <row r="273" spans="1:43" x14ac:dyDescent="0.3">
      <c r="A273" s="2" t="str">
        <f t="shared" si="68"/>
        <v>738.897816828587i</v>
      </c>
      <c r="B273" s="2">
        <f t="shared" si="75"/>
        <v>117.59923998807947</v>
      </c>
      <c r="E273" s="3" t="str">
        <f t="shared" si="69"/>
        <v>4.19882706228972E-11-1.18290774875416E-11i</v>
      </c>
      <c r="F273" s="3"/>
      <c r="G273" s="3"/>
      <c r="H273" s="3"/>
      <c r="I273" s="99">
        <f t="shared" si="76"/>
        <v>4.3622722795670558E-11</v>
      </c>
      <c r="L273" s="99">
        <f t="shared" si="77"/>
        <v>1.5063707853905868E-13</v>
      </c>
      <c r="O273" s="82">
        <f t="shared" si="70"/>
        <v>4.3477748961949046E-11</v>
      </c>
      <c r="R273" s="99">
        <f t="shared" si="78"/>
        <v>1.5214344932444928E-8</v>
      </c>
      <c r="U273" s="99">
        <f t="shared" si="79"/>
        <v>1.5822710532311343E-8</v>
      </c>
      <c r="X273" s="99">
        <f t="shared" si="71"/>
        <v>2.7997589384670313E-8</v>
      </c>
      <c r="Z273" s="3"/>
      <c r="AA273" s="99">
        <f t="shared" si="80"/>
        <v>1.916674633405122E-9</v>
      </c>
      <c r="AD273" s="99">
        <f t="shared" si="81"/>
        <v>1.9166746334051224E-10</v>
      </c>
      <c r="AF273" s="2">
        <f t="shared" si="82"/>
        <v>0.65727443701337274</v>
      </c>
      <c r="AH273" s="11"/>
      <c r="AI273" s="23">
        <f t="shared" si="83"/>
        <v>3.5628831625685758E-8</v>
      </c>
      <c r="AN273" s="2">
        <f t="shared" si="72"/>
        <v>1.4854473878103989</v>
      </c>
      <c r="AO273" s="2" t="str">
        <f t="shared" si="73"/>
        <v>0.986068431970547+1.11095588995418i</v>
      </c>
      <c r="AP273" s="3">
        <f t="shared" si="74"/>
        <v>1.0881323703144119</v>
      </c>
      <c r="AQ273" s="23">
        <f t="shared" si="84"/>
        <v>1.3812900762795188E-15</v>
      </c>
    </row>
    <row r="274" spans="1:43" x14ac:dyDescent="0.3">
      <c r="A274" s="2" t="str">
        <f t="shared" si="68"/>
        <v>745.734754150013i</v>
      </c>
      <c r="B274" s="2">
        <f t="shared" si="75"/>
        <v>118.68737235839389</v>
      </c>
      <c r="E274" s="3" t="str">
        <f t="shared" si="69"/>
        <v>4.21068947931595E-11-1.18855358945347E-11i</v>
      </c>
      <c r="F274" s="3"/>
      <c r="G274" s="3"/>
      <c r="H274" s="3"/>
      <c r="I274" s="99">
        <f t="shared" si="76"/>
        <v>4.3752217688049542E-11</v>
      </c>
      <c r="L274" s="99">
        <f t="shared" si="77"/>
        <v>1.5144064258252789E-13</v>
      </c>
      <c r="O274" s="82">
        <f t="shared" si="70"/>
        <v>4.360649144888226E-11</v>
      </c>
      <c r="R274" s="99">
        <f t="shared" si="78"/>
        <v>1.529550490083532E-8</v>
      </c>
      <c r="U274" s="99">
        <f t="shared" si="79"/>
        <v>1.5826859297187516E-8</v>
      </c>
      <c r="X274" s="99">
        <f t="shared" si="71"/>
        <v>2.814583717536854E-8</v>
      </c>
      <c r="Z274" s="3"/>
      <c r="AA274" s="99">
        <f t="shared" si="80"/>
        <v>1.9268990139717867E-9</v>
      </c>
      <c r="AD274" s="99">
        <f t="shared" si="81"/>
        <v>1.926899013971787E-10</v>
      </c>
      <c r="AF274" s="2">
        <f t="shared" si="82"/>
        <v>0.65378685207402865</v>
      </c>
      <c r="AH274" s="11"/>
      <c r="AI274" s="23">
        <f t="shared" si="83"/>
        <v>3.5782453531032991E-8</v>
      </c>
      <c r="AN274" s="2">
        <f t="shared" si="72"/>
        <v>1.4929799496164657</v>
      </c>
      <c r="AO274" s="2" t="str">
        <f t="shared" si="73"/>
        <v>0.985809424783109+1.12123543824015i</v>
      </c>
      <c r="AP274" s="3">
        <f t="shared" si="74"/>
        <v>1.0982007351731937</v>
      </c>
      <c r="AQ274" s="23">
        <f t="shared" si="84"/>
        <v>1.4061186289093082E-15</v>
      </c>
    </row>
    <row r="275" spans="1:43" x14ac:dyDescent="0.3">
      <c r="A275" s="2" t="str">
        <f t="shared" si="68"/>
        <v>752.634952873587i</v>
      </c>
      <c r="B275" s="2">
        <f t="shared" si="75"/>
        <v>119.78557309356708</v>
      </c>
      <c r="E275" s="3" t="str">
        <f t="shared" si="69"/>
        <v>4.22277698650632E-11-1.19418968718589E-11i</v>
      </c>
      <c r="F275" s="3"/>
      <c r="G275" s="3"/>
      <c r="H275" s="3"/>
      <c r="I275" s="99">
        <f t="shared" si="76"/>
        <v>4.3883863192235632E-11</v>
      </c>
      <c r="L275" s="99">
        <f t="shared" si="77"/>
        <v>1.5225563992868463E-13</v>
      </c>
      <c r="O275" s="82">
        <f t="shared" si="70"/>
        <v>4.3737373014478231E-11</v>
      </c>
      <c r="R275" s="99">
        <f t="shared" si="78"/>
        <v>1.5377819632797148E-8</v>
      </c>
      <c r="U275" s="99">
        <f t="shared" si="79"/>
        <v>1.5831087420880556E-8</v>
      </c>
      <c r="X275" s="99">
        <f t="shared" si="71"/>
        <v>2.8296199286499989E-8</v>
      </c>
      <c r="Z275" s="3"/>
      <c r="AA275" s="99">
        <f t="shared" si="80"/>
        <v>1.9372688694869156E-9</v>
      </c>
      <c r="AD275" s="99">
        <f t="shared" si="81"/>
        <v>1.9372688694869157E-10</v>
      </c>
      <c r="AF275" s="2">
        <f t="shared" si="82"/>
        <v>0.65028724739835242</v>
      </c>
      <c r="AH275" s="11"/>
      <c r="AI275" s="23">
        <f t="shared" si="83"/>
        <v>3.5938418707583188E-8</v>
      </c>
      <c r="AN275" s="2">
        <f t="shared" si="72"/>
        <v>1.5006137268402187</v>
      </c>
      <c r="AO275" s="2" t="str">
        <f t="shared" si="73"/>
        <v>0.985545602292541+1.13161010201532i</v>
      </c>
      <c r="AP275" s="3">
        <f t="shared" si="74"/>
        <v>1.1083622614651034</v>
      </c>
      <c r="AQ275" s="23">
        <f t="shared" si="84"/>
        <v>1.431527378653793E-15</v>
      </c>
    </row>
    <row r="276" spans="1:43" x14ac:dyDescent="0.3">
      <c r="A276" s="2" t="str">
        <f t="shared" si="68"/>
        <v>759.598998349857i</v>
      </c>
      <c r="B276" s="2">
        <f t="shared" si="75"/>
        <v>120.89393535503218</v>
      </c>
      <c r="E276" s="3" t="str">
        <f t="shared" si="69"/>
        <v>4.23509313348842E-11-1.19981599646721E-11i</v>
      </c>
      <c r="F276" s="3"/>
      <c r="G276" s="3"/>
      <c r="H276" s="3"/>
      <c r="I276" s="99">
        <f t="shared" si="76"/>
        <v>4.401769220972332E-11</v>
      </c>
      <c r="L276" s="99">
        <f t="shared" si="77"/>
        <v>1.530822107194255E-13</v>
      </c>
      <c r="O276" s="82">
        <f t="shared" si="70"/>
        <v>4.387042640827231E-11</v>
      </c>
      <c r="R276" s="99">
        <f t="shared" si="78"/>
        <v>1.5461303282661978E-8</v>
      </c>
      <c r="U276" s="99">
        <f t="shared" si="79"/>
        <v>1.5835396464212634E-8</v>
      </c>
      <c r="X276" s="99">
        <f t="shared" si="71"/>
        <v>2.8448701692448971E-8</v>
      </c>
      <c r="Z276" s="3"/>
      <c r="AA276" s="99">
        <f t="shared" si="80"/>
        <v>1.947785983086645E-9</v>
      </c>
      <c r="AD276" s="99">
        <f t="shared" si="81"/>
        <v>1.9477859830866452E-10</v>
      </c>
      <c r="AF276" s="2">
        <f t="shared" si="82"/>
        <v>0.64677600698860993</v>
      </c>
      <c r="AH276" s="11"/>
      <c r="AI276" s="23">
        <f t="shared" si="83"/>
        <v>3.6096758573263109E-8</v>
      </c>
      <c r="AN276" s="2">
        <f t="shared" si="72"/>
        <v>1.5083497558122971</v>
      </c>
      <c r="AO276" s="2" t="str">
        <f t="shared" si="73"/>
        <v>0.985276874975673+1.1420807613725i</v>
      </c>
      <c r="AP276" s="3">
        <f t="shared" si="74"/>
        <v>1.1186178112022134</v>
      </c>
      <c r="AQ276" s="23">
        <f t="shared" si="84"/>
        <v>1.4575321382333719E-15</v>
      </c>
    </row>
    <row r="277" spans="1:43" x14ac:dyDescent="0.3">
      <c r="A277" s="2" t="str">
        <f t="shared" si="68"/>
        <v>766.627481345552i</v>
      </c>
      <c r="B277" s="2">
        <f t="shared" si="75"/>
        <v>122.0125531662344</v>
      </c>
      <c r="E277" s="3" t="str">
        <f t="shared" si="69"/>
        <v>4.24764150913925E-11-1.20543249021439E-11i</v>
      </c>
      <c r="F277" s="3"/>
      <c r="G277" s="3"/>
      <c r="H277" s="3"/>
      <c r="I277" s="99">
        <f t="shared" si="76"/>
        <v>4.4153738096142243E-11</v>
      </c>
      <c r="L277" s="99">
        <f t="shared" si="77"/>
        <v>1.5392049675444234E-13</v>
      </c>
      <c r="O277" s="82">
        <f t="shared" si="70"/>
        <v>4.4005684832298859E-11</v>
      </c>
      <c r="R277" s="99">
        <f t="shared" si="78"/>
        <v>1.5545970172198677E-8</v>
      </c>
      <c r="U277" s="99">
        <f t="shared" si="79"/>
        <v>1.5839788020336907E-8</v>
      </c>
      <c r="X277" s="99">
        <f t="shared" si="71"/>
        <v>2.8603370673943889E-8</v>
      </c>
      <c r="Z277" s="3"/>
      <c r="AA277" s="99">
        <f t="shared" si="80"/>
        <v>1.9584521590005509E-9</v>
      </c>
      <c r="AD277" s="99">
        <f t="shared" si="81"/>
        <v>1.9584521590005513E-10</v>
      </c>
      <c r="AF277" s="2">
        <f t="shared" si="82"/>
        <v>0.6432535177433506</v>
      </c>
      <c r="AH277" s="11"/>
      <c r="AI277" s="23">
        <f t="shared" si="83"/>
        <v>3.6257504924075987E-8</v>
      </c>
      <c r="AN277" s="2">
        <f t="shared" si="72"/>
        <v>1.5161890788182033</v>
      </c>
      <c r="AO277" s="2" t="str">
        <f t="shared" si="73"/>
        <v>0.985003151644976+1.15264830454786i</v>
      </c>
      <c r="AP277" s="3">
        <f t="shared" si="74"/>
        <v>1.1289682543725661</v>
      </c>
      <c r="AQ277" s="23">
        <f t="shared" si="84"/>
        <v>1.4841491898742404E-15</v>
      </c>
    </row>
    <row r="278" spans="1:43" x14ac:dyDescent="0.3">
      <c r="A278" s="2" t="str">
        <f t="shared" si="68"/>
        <v>773.720998093698i</v>
      </c>
      <c r="B278" s="2">
        <f t="shared" si="75"/>
        <v>123.14152142060696</v>
      </c>
      <c r="E278" s="3" t="str">
        <f t="shared" si="69"/>
        <v>4.26042574198612E-11-1.21103916006837E-11i</v>
      </c>
      <c r="F278" s="3"/>
      <c r="G278" s="3"/>
      <c r="H278" s="3"/>
      <c r="I278" s="99">
        <f t="shared" si="76"/>
        <v>4.4292034667868988E-11</v>
      </c>
      <c r="L278" s="99">
        <f t="shared" si="77"/>
        <v>1.5477064152618566E-13</v>
      </c>
      <c r="O278" s="82">
        <f t="shared" si="70"/>
        <v>4.4143181947679628E-11</v>
      </c>
      <c r="R278" s="99">
        <f t="shared" si="78"/>
        <v>1.5631834794144753E-8</v>
      </c>
      <c r="U278" s="99">
        <f t="shared" si="79"/>
        <v>1.5844263715468144E-8</v>
      </c>
      <c r="X278" s="99">
        <f t="shared" si="71"/>
        <v>2.8760232824463065E-8</v>
      </c>
      <c r="Z278" s="3"/>
      <c r="AA278" s="99">
        <f t="shared" si="80"/>
        <v>1.9692692229965176E-9</v>
      </c>
      <c r="AD278" s="99">
        <f t="shared" si="81"/>
        <v>1.9692692229965177E-10</v>
      </c>
      <c r="AF278" s="2">
        <f t="shared" si="82"/>
        <v>0.63972016923731312</v>
      </c>
      <c r="AH278" s="11"/>
      <c r="AI278" s="23">
        <f t="shared" si="83"/>
        <v>3.6420689940584966E-8</v>
      </c>
      <c r="AN278" s="2">
        <f t="shared" si="72"/>
        <v>1.5241327441280916</v>
      </c>
      <c r="AO278" s="2" t="str">
        <f t="shared" si="73"/>
        <v>0.984724339417619+1.16331362799632i</v>
      </c>
      <c r="AP278" s="3">
        <f t="shared" si="74"/>
        <v>1.1394144690143833</v>
      </c>
      <c r="AQ278" s="23">
        <f t="shared" si="84"/>
        <v>1.5113953002246507E-15</v>
      </c>
    </row>
    <row r="279" spans="1:43" x14ac:dyDescent="0.3">
      <c r="A279" s="2" t="str">
        <f t="shared" si="68"/>
        <v>780.880150344197i</v>
      </c>
      <c r="B279" s="2">
        <f t="shared" si="75"/>
        <v>124.28093588962135</v>
      </c>
      <c r="E279" s="3" t="str">
        <f t="shared" si="69"/>
        <v>4.27344950063102E-11-1.21663601671099E-11i</v>
      </c>
      <c r="F279" s="3"/>
      <c r="G279" s="3"/>
      <c r="H279" s="3"/>
      <c r="I279" s="99">
        <f t="shared" si="76"/>
        <v>4.4432616208818831E-11</v>
      </c>
      <c r="L279" s="99">
        <f t="shared" si="77"/>
        <v>1.5563279025606415E-13</v>
      </c>
      <c r="O279" s="82">
        <f t="shared" si="70"/>
        <v>4.4282951881390636E-11</v>
      </c>
      <c r="R279" s="99">
        <f t="shared" si="78"/>
        <v>1.571891181586248E-8</v>
      </c>
      <c r="U279" s="99">
        <f t="shared" si="79"/>
        <v>1.5848825209633923E-8</v>
      </c>
      <c r="X279" s="99">
        <f t="shared" si="71"/>
        <v>2.891931505687051E-8</v>
      </c>
      <c r="Z279" s="3"/>
      <c r="AA279" s="99">
        <f t="shared" si="80"/>
        <v>1.9802390228413285E-9</v>
      </c>
      <c r="AD279" s="99">
        <f t="shared" si="81"/>
        <v>1.9802390228413287E-10</v>
      </c>
      <c r="AF279" s="2">
        <f t="shared" si="82"/>
        <v>0.63617635349978019</v>
      </c>
      <c r="AH279" s="11"/>
      <c r="AI279" s="23">
        <f t="shared" si="83"/>
        <v>3.6586346194636841E-8</v>
      </c>
      <c r="AN279" s="2">
        <f t="shared" si="72"/>
        <v>1.5321818060288943</v>
      </c>
      <c r="AO279" s="2" t="str">
        <f t="shared" si="73"/>
        <v>0.984440343683949+1.17407763646762i</v>
      </c>
      <c r="AP279" s="3">
        <f t="shared" si="74"/>
        <v>1.1499573412903885</v>
      </c>
      <c r="AQ279" s="23">
        <f t="shared" si="84"/>
        <v>1.5392877357815024E-15</v>
      </c>
    </row>
    <row r="280" spans="1:43" x14ac:dyDescent="0.3">
      <c r="A280" s="2" t="str">
        <f t="shared" si="68"/>
        <v>788.105545414876i</v>
      </c>
      <c r="B280" s="2">
        <f t="shared" si="75"/>
        <v>125.43089323091174</v>
      </c>
      <c r="E280" s="3" t="str">
        <f t="shared" si="69"/>
        <v>4.28671649419989E-11-1.22222309017599E-11i</v>
      </c>
      <c r="F280" s="3"/>
      <c r="G280" s="3"/>
      <c r="H280" s="3"/>
      <c r="I280" s="99">
        <f t="shared" si="76"/>
        <v>4.4575517477427828E-11</v>
      </c>
      <c r="L280" s="99">
        <f t="shared" si="77"/>
        <v>1.5650708993191743E-13</v>
      </c>
      <c r="O280" s="82">
        <f t="shared" si="70"/>
        <v>4.442502923321783E-11</v>
      </c>
      <c r="R280" s="99">
        <f t="shared" si="78"/>
        <v>1.5807216083123661E-8</v>
      </c>
      <c r="U280" s="99">
        <f t="shared" si="79"/>
        <v>1.5853474197443607E-8</v>
      </c>
      <c r="X280" s="99">
        <f t="shared" si="71"/>
        <v>2.9080644610286464E-8</v>
      </c>
      <c r="Z280" s="3"/>
      <c r="AA280" s="99">
        <f t="shared" si="80"/>
        <v>1.9913634287774657E-9</v>
      </c>
      <c r="AD280" s="99">
        <f t="shared" si="81"/>
        <v>1.9913634287774659E-10</v>
      </c>
      <c r="AF280" s="2">
        <f t="shared" si="82"/>
        <v>0.63262246479165629</v>
      </c>
      <c r="AH280" s="11"/>
      <c r="AI280" s="23">
        <f t="shared" si="83"/>
        <v>3.6754506656332077E-8</v>
      </c>
      <c r="AN280" s="2">
        <f t="shared" si="72"/>
        <v>1.5403373248587819</v>
      </c>
      <c r="AO280" s="2" t="str">
        <f t="shared" si="73"/>
        <v>0.984151068075389+1.18494124308304i</v>
      </c>
      <c r="AP280" s="3">
        <f t="shared" si="74"/>
        <v>1.1605977655623718</v>
      </c>
      <c r="AQ280" s="23">
        <f t="shared" si="84"/>
        <v>1.5678442788462987E-15</v>
      </c>
    </row>
    <row r="281" spans="1:43" x14ac:dyDescent="0.3">
      <c r="A281" s="2" t="str">
        <f t="shared" si="68"/>
        <v>795.397796243003i</v>
      </c>
      <c r="B281" s="2">
        <f t="shared" si="75"/>
        <v>126.59149099647411</v>
      </c>
      <c r="E281" s="3" t="str">
        <f t="shared" si="69"/>
        <v>4.30023047281783E-11-1.22780043015421E-11i</v>
      </c>
      <c r="F281" s="3"/>
      <c r="G281" s="3"/>
      <c r="H281" s="3"/>
      <c r="I281" s="99">
        <f t="shared" si="76"/>
        <v>4.4720773713832275E-11</v>
      </c>
      <c r="L281" s="99">
        <f t="shared" si="77"/>
        <v>1.5739368934680217E-13</v>
      </c>
      <c r="O281" s="82">
        <f t="shared" si="70"/>
        <v>4.4569449082909605E-11</v>
      </c>
      <c r="R281" s="99">
        <f t="shared" si="78"/>
        <v>1.589676262402702E-8</v>
      </c>
      <c r="U281" s="99">
        <f t="shared" si="79"/>
        <v>1.5858212408879533E-8</v>
      </c>
      <c r="X281" s="99">
        <f t="shared" si="71"/>
        <v>2.9244249057197306E-8</v>
      </c>
      <c r="Z281" s="3"/>
      <c r="AA281" s="99">
        <f t="shared" si="80"/>
        <v>2.002644334016615E-9</v>
      </c>
      <c r="AD281" s="99">
        <f t="shared" si="81"/>
        <v>2.0026443340166154E-10</v>
      </c>
      <c r="AF281" s="2">
        <f t="shared" si="82"/>
        <v>0.62905889938153758</v>
      </c>
      <c r="AH281" s="11"/>
      <c r="AI281" s="23">
        <f t="shared" si="83"/>
        <v>3.6925204701249922E-8</v>
      </c>
      <c r="AN281" s="2">
        <f t="shared" si="72"/>
        <v>1.5486003670440465</v>
      </c>
      <c r="AO281" s="2" t="str">
        <f t="shared" si="73"/>
        <v>0.983856414431735+1.19590536941285i</v>
      </c>
      <c r="AP281" s="3">
        <f t="shared" si="74"/>
        <v>1.1713366444680986</v>
      </c>
      <c r="AQ281" s="23">
        <f t="shared" si="84"/>
        <v>1.5970832440331899E-15</v>
      </c>
    </row>
    <row r="282" spans="1:43" x14ac:dyDescent="0.3">
      <c r="A282" s="2" t="str">
        <f t="shared" si="68"/>
        <v>802.757521437286i</v>
      </c>
      <c r="B282" s="2">
        <f t="shared" si="75"/>
        <v>127.76282764094221</v>
      </c>
      <c r="E282" s="3" t="str">
        <f t="shared" si="69"/>
        <v>4.31399522811187E-11-1.23336810629314E-11i</v>
      </c>
      <c r="F282" s="3"/>
      <c r="G282" s="3"/>
      <c r="H282" s="3"/>
      <c r="I282" s="99">
        <f t="shared" si="76"/>
        <v>4.4868420647258259E-11</v>
      </c>
      <c r="L282" s="99">
        <f t="shared" si="77"/>
        <v>1.5829273913913827E-13</v>
      </c>
      <c r="O282" s="82">
        <f t="shared" si="70"/>
        <v>4.4716246997537244E-11</v>
      </c>
      <c r="R282" s="99">
        <f t="shared" si="78"/>
        <v>1.5987566653052964E-8</v>
      </c>
      <c r="U282" s="99">
        <f t="shared" si="79"/>
        <v>1.586304161010619E-8</v>
      </c>
      <c r="X282" s="99">
        <f t="shared" si="71"/>
        <v>2.9410156310819498E-8</v>
      </c>
      <c r="Z282" s="3"/>
      <c r="AA282" s="99">
        <f t="shared" si="80"/>
        <v>2.0140836552504769E-9</v>
      </c>
      <c r="AD282" s="99">
        <f t="shared" si="81"/>
        <v>2.0140836552504768E-10</v>
      </c>
      <c r="AF282" s="2">
        <f t="shared" si="82"/>
        <v>0.62548605532102119</v>
      </c>
      <c r="AH282" s="11"/>
      <c r="AI282" s="23">
        <f t="shared" si="83"/>
        <v>3.7098474117942255E-8</v>
      </c>
      <c r="AN282" s="2">
        <f t="shared" si="72"/>
        <v>1.5569720051384626</v>
      </c>
      <c r="AO282" s="2" t="str">
        <f t="shared" si="73"/>
        <v>0.983556282767851+1.20697094555452i</v>
      </c>
      <c r="AP282" s="3">
        <f t="shared" si="74"/>
        <v>1.1821748889967552</v>
      </c>
      <c r="AQ282" s="23">
        <f t="shared" si="84"/>
        <v>1.6270234953451445E-15</v>
      </c>
    </row>
    <row r="283" spans="1:43" x14ac:dyDescent="0.3">
      <c r="A283" s="2" t="str">
        <f t="shared" si="68"/>
        <v>810.185345330347i</v>
      </c>
      <c r="B283" s="2">
        <f t="shared" si="75"/>
        <v>128.94500252993896</v>
      </c>
      <c r="E283" s="3" t="str">
        <f t="shared" si="69"/>
        <v>4.32801459374183E-11-1.23892620849075E-11i</v>
      </c>
      <c r="F283" s="3"/>
      <c r="G283" s="3"/>
      <c r="H283" s="3"/>
      <c r="I283" s="99">
        <f t="shared" si="76"/>
        <v>4.5018494503623203E-11</v>
      </c>
      <c r="L283" s="99">
        <f t="shared" si="77"/>
        <v>1.5920439183424292E-13</v>
      </c>
      <c r="O283" s="82">
        <f t="shared" si="70"/>
        <v>4.4865459039067099E-11</v>
      </c>
      <c r="R283" s="99">
        <f t="shared" si="78"/>
        <v>1.6079643575258533E-8</v>
      </c>
      <c r="U283" s="99">
        <f t="shared" si="79"/>
        <v>1.5867963604303081E-8</v>
      </c>
      <c r="X283" s="99">
        <f t="shared" si="71"/>
        <v>2.9578394632716246E-8</v>
      </c>
      <c r="Z283" s="3"/>
      <c r="AA283" s="99">
        <f t="shared" si="80"/>
        <v>2.0256833331792374E-9</v>
      </c>
      <c r="AD283" s="99">
        <f t="shared" si="81"/>
        <v>2.0256833331792376E-10</v>
      </c>
      <c r="AF283" s="2">
        <f t="shared" si="82"/>
        <v>0.62190433221957886</v>
      </c>
      <c r="AH283" s="11"/>
      <c r="AI283" s="23">
        <f t="shared" si="83"/>
        <v>3.7274349115700587E-8</v>
      </c>
      <c r="AN283" s="2">
        <f t="shared" si="72"/>
        <v>1.5654533178650829</v>
      </c>
      <c r="AO283" s="2" t="str">
        <f t="shared" si="73"/>
        <v>0.983250571239736+1.21813891021161i</v>
      </c>
      <c r="AP283" s="3">
        <f t="shared" si="74"/>
        <v>1.193113418567151</v>
      </c>
      <c r="AQ283" s="23">
        <f t="shared" si="84"/>
        <v>1.6576844638451022E-15</v>
      </c>
    </row>
    <row r="284" spans="1:43" x14ac:dyDescent="0.3">
      <c r="A284" s="2" t="str">
        <f t="shared" si="68"/>
        <v>817.681898031687i</v>
      </c>
      <c r="B284" s="2">
        <f t="shared" si="75"/>
        <v>130.13811594850611</v>
      </c>
      <c r="E284" s="3" t="str">
        <f t="shared" si="69"/>
        <v>4.34229244596145E-11-1.24447484718387E-11i</v>
      </c>
      <c r="F284" s="3"/>
      <c r="G284" s="3"/>
      <c r="H284" s="3"/>
      <c r="I284" s="99">
        <f t="shared" si="76"/>
        <v>4.5171032013368019E-11</v>
      </c>
      <c r="L284" s="99">
        <f t="shared" si="77"/>
        <v>1.6012880188729939E-13</v>
      </c>
      <c r="O284" s="82">
        <f t="shared" si="70"/>
        <v>4.501712177216122E-11</v>
      </c>
      <c r="R284" s="99">
        <f t="shared" si="78"/>
        <v>1.6173008990617239E-8</v>
      </c>
      <c r="U284" s="99">
        <f t="shared" si="79"/>
        <v>1.5872980232517958E-8</v>
      </c>
      <c r="X284" s="99">
        <f t="shared" si="71"/>
        <v>2.9748992640680754E-8</v>
      </c>
      <c r="Z284" s="3"/>
      <c r="AA284" s="99">
        <f t="shared" si="80"/>
        <v>2.0374453330582951E-9</v>
      </c>
      <c r="AD284" s="99">
        <f t="shared" si="81"/>
        <v>2.0374453330582954E-10</v>
      </c>
      <c r="AF284" s="2">
        <f t="shared" si="82"/>
        <v>0.61831413101924904</v>
      </c>
      <c r="AH284" s="11"/>
      <c r="AI284" s="23">
        <f t="shared" si="83"/>
        <v>3.7452864332609458E-8</v>
      </c>
      <c r="AN284" s="2">
        <f t="shared" si="72"/>
        <v>1.5740453901605145</v>
      </c>
      <c r="AO284" s="2" t="str">
        <f t="shared" si="73"/>
        <v>0.982939176109969+1.22941021077337i</v>
      </c>
      <c r="AP284" s="3">
        <f t="shared" si="74"/>
        <v>1.2041531611059781</v>
      </c>
      <c r="AQ284" s="23">
        <f t="shared" si="84"/>
        <v>1.6890861659413366E-15</v>
      </c>
    </row>
    <row r="285" spans="1:43" x14ac:dyDescent="0.3">
      <c r="A285" s="2" t="str">
        <f t="shared" si="68"/>
        <v>825.247815481142i</v>
      </c>
      <c r="B285" s="2">
        <f t="shared" si="75"/>
        <v>131.34226910961209</v>
      </c>
      <c r="E285" s="3" t="str">
        <f t="shared" si="69"/>
        <v>4.35683270421034E-11-1.25001415363119E-11i</v>
      </c>
      <c r="F285" s="3"/>
      <c r="G285" s="3"/>
      <c r="H285" s="3"/>
      <c r="I285" s="99">
        <f t="shared" si="76"/>
        <v>4.5326070419522451E-11</v>
      </c>
      <c r="L285" s="99">
        <f t="shared" si="77"/>
        <v>1.6106612572781105E-13</v>
      </c>
      <c r="O285" s="82">
        <f t="shared" si="70"/>
        <v>4.5171272272210123E-11</v>
      </c>
      <c r="R285" s="99">
        <f t="shared" si="78"/>
        <v>1.6267678698508917E-8</v>
      </c>
      <c r="U285" s="99">
        <f t="shared" si="79"/>
        <v>1.587809337454328E-8</v>
      </c>
      <c r="X285" s="99">
        <f t="shared" si="71"/>
        <v>2.9921979316890912E-8</v>
      </c>
      <c r="Z285" s="3"/>
      <c r="AA285" s="99">
        <f t="shared" si="80"/>
        <v>2.0493716452638836E-9</v>
      </c>
      <c r="AD285" s="99">
        <f t="shared" si="81"/>
        <v>2.0493716452638839E-10</v>
      </c>
      <c r="AF285" s="2">
        <f t="shared" si="82"/>
        <v>0.61471585376938831</v>
      </c>
      <c r="AH285" s="11"/>
      <c r="AI285" s="23">
        <f t="shared" si="83"/>
        <v>3.7634054843895572E-8</v>
      </c>
      <c r="AN285" s="2">
        <f t="shared" si="72"/>
        <v>1.5827493132217907</v>
      </c>
      <c r="AO285" s="2" t="str">
        <f t="shared" si="73"/>
        <v>0.982621991712506+1.24078580339517i</v>
      </c>
      <c r="AP285" s="3">
        <f t="shared" si="74"/>
        <v>1.2152950531243505</v>
      </c>
      <c r="AQ285" s="23">
        <f t="shared" si="84"/>
        <v>1.7212492223078767E-15</v>
      </c>
    </row>
    <row r="286" spans="1:43" x14ac:dyDescent="0.3">
      <c r="A286" s="2" t="str">
        <f t="shared" si="68"/>
        <v>832.883739502821i</v>
      </c>
      <c r="B286" s="2">
        <f t="shared" si="75"/>
        <v>132.55756416273644</v>
      </c>
      <c r="E286" s="3" t="str">
        <f t="shared" si="69"/>
        <v>4.37163933173858E-11-1.25554428019109E-11i</v>
      </c>
      <c r="F286" s="3"/>
      <c r="G286" s="3"/>
      <c r="H286" s="3"/>
      <c r="I286" s="99">
        <f t="shared" si="76"/>
        <v>4.5483647486018861E-11</v>
      </c>
      <c r="L286" s="99">
        <f t="shared" si="77"/>
        <v>1.6201652180556869E-13</v>
      </c>
      <c r="O286" s="82">
        <f t="shared" si="70"/>
        <v>4.5327948133612124E-11</v>
      </c>
      <c r="R286" s="99">
        <f t="shared" si="78"/>
        <v>1.6363668702362437E-8</v>
      </c>
      <c r="U286" s="99">
        <f t="shared" si="79"/>
        <v>1.5883304949815943E-8</v>
      </c>
      <c r="X286" s="99">
        <f t="shared" si="71"/>
        <v>3.0097384016345563E-8</v>
      </c>
      <c r="Z286" s="3"/>
      <c r="AA286" s="99">
        <f t="shared" si="80"/>
        <v>2.0614642858779505E-9</v>
      </c>
      <c r="AD286" s="99">
        <f t="shared" si="81"/>
        <v>2.0614642858779505E-10</v>
      </c>
      <c r="AF286" s="2">
        <f t="shared" si="82"/>
        <v>0.61110990340181426</v>
      </c>
      <c r="AH286" s="11"/>
      <c r="AI286" s="23">
        <f t="shared" si="83"/>
        <v>3.7817956170583662E-8</v>
      </c>
      <c r="AN286" s="2">
        <f t="shared" si="72"/>
        <v>1.5915661845556852</v>
      </c>
      <c r="AO286" s="2" t="str">
        <f t="shared" si="73"/>
        <v>0.982298910416826+1.25226665307955i</v>
      </c>
      <c r="AP286" s="3">
        <f t="shared" si="74"/>
        <v>1.2265400398005397</v>
      </c>
      <c r="AQ286" s="23">
        <f t="shared" si="84"/>
        <v>1.7541948774756107E-15</v>
      </c>
    </row>
    <row r="287" spans="1:43" x14ac:dyDescent="0.3">
      <c r="A287" s="2" t="str">
        <f t="shared" si="68"/>
        <v>840.590317859563i</v>
      </c>
      <c r="B287" s="2">
        <f t="shared" si="75"/>
        <v>133.78410420253698</v>
      </c>
      <c r="E287" s="3" t="str">
        <f t="shared" si="69"/>
        <v>4.38671633626501E-11-1.26106540059449E-11i</v>
      </c>
      <c r="F287" s="3"/>
      <c r="G287" s="3"/>
      <c r="H287" s="3"/>
      <c r="I287" s="99">
        <f t="shared" si="76"/>
        <v>4.5643801506262433E-11</v>
      </c>
      <c r="L287" s="99">
        <f t="shared" si="77"/>
        <v>1.629801506381929E-13</v>
      </c>
      <c r="O287" s="82">
        <f t="shared" si="70"/>
        <v>4.5487187478308182E-11</v>
      </c>
      <c r="R287" s="99">
        <f t="shared" si="78"/>
        <v>1.6460995214457485E-8</v>
      </c>
      <c r="U287" s="99">
        <f t="shared" si="79"/>
        <v>1.5888616918340804E-8</v>
      </c>
      <c r="X287" s="99">
        <f t="shared" si="71"/>
        <v>3.0275236475589062E-8</v>
      </c>
      <c r="Z287" s="3"/>
      <c r="AA287" s="99">
        <f t="shared" si="80"/>
        <v>2.0737252972930765E-9</v>
      </c>
      <c r="AD287" s="99">
        <f t="shared" si="81"/>
        <v>2.0737252972930768E-10</v>
      </c>
      <c r="AF287" s="2">
        <f t="shared" si="82"/>
        <v>0.60749668350654318</v>
      </c>
      <c r="AH287" s="11"/>
      <c r="AI287" s="23">
        <f t="shared" si="83"/>
        <v>3.8004604288469301E-8</v>
      </c>
      <c r="AN287" s="2">
        <f t="shared" si="72"/>
        <v>1.6004971080306767</v>
      </c>
      <c r="AO287" s="2" t="str">
        <f t="shared" si="73"/>
        <v>0.981969822591404+1.26385373375813i</v>
      </c>
      <c r="AP287" s="3">
        <f t="shared" si="74"/>
        <v>1.2378890750574101</v>
      </c>
      <c r="AQ287" s="23">
        <f t="shared" si="84"/>
        <v>1.7879450201034819E-15</v>
      </c>
    </row>
    <row r="288" spans="1:43" x14ac:dyDescent="0.3">
      <c r="A288" s="2" t="str">
        <f t="shared" si="68"/>
        <v>848.368204307882i</v>
      </c>
      <c r="B288" s="2">
        <f t="shared" si="75"/>
        <v>135.02199327759439</v>
      </c>
      <c r="E288" s="3" t="str">
        <f t="shared" si="69"/>
        <v>4.40206777067072E-11-1.26657771021294E-11i</v>
      </c>
      <c r="F288" s="3"/>
      <c r="G288" s="3"/>
      <c r="H288" s="3"/>
      <c r="I288" s="99">
        <f t="shared" si="76"/>
        <v>4.580657131197023E-11</v>
      </c>
      <c r="L288" s="99">
        <f t="shared" si="77"/>
        <v>1.6395717486028574E-13</v>
      </c>
      <c r="O288" s="82">
        <f t="shared" si="70"/>
        <v>4.5649028964583099E-11</v>
      </c>
      <c r="R288" s="99">
        <f t="shared" si="78"/>
        <v>1.655967466088886E-8</v>
      </c>
      <c r="U288" s="99">
        <f t="shared" si="79"/>
        <v>1.5894031281639361E-8</v>
      </c>
      <c r="X288" s="99">
        <f t="shared" si="71"/>
        <v>3.0455566821733945E-8</v>
      </c>
      <c r="Z288" s="3"/>
      <c r="AA288" s="99">
        <f t="shared" si="80"/>
        <v>2.0861567488378712E-9</v>
      </c>
      <c r="AD288" s="99">
        <f t="shared" si="81"/>
        <v>2.0861567488378714E-10</v>
      </c>
      <c r="AF288" s="2">
        <f t="shared" si="82"/>
        <v>0.60387659810843397</v>
      </c>
      <c r="AH288" s="11"/>
      <c r="AI288" s="23">
        <f t="shared" si="83"/>
        <v>3.8194035637420509E-8</v>
      </c>
      <c r="AN288" s="2">
        <f t="shared" si="72"/>
        <v>1.6095431939314262</v>
      </c>
      <c r="AO288" s="2" t="str">
        <f t="shared" si="73"/>
        <v>0.981634616566517+1.27554802837419i</v>
      </c>
      <c r="AP288" s="3">
        <f t="shared" si="74"/>
        <v>1.2493431216444151</v>
      </c>
      <c r="AQ288" s="23">
        <f t="shared" si="84"/>
        <v>1.8225222039702698E-15</v>
      </c>
    </row>
    <row r="289" spans="1:43" x14ac:dyDescent="0.3">
      <c r="A289" s="2" t="str">
        <f t="shared" si="68"/>
        <v>856.218058653424i</v>
      </c>
      <c r="B289" s="2">
        <f t="shared" si="75"/>
        <v>136.27133639923881</v>
      </c>
      <c r="E289" s="3" t="str">
        <f t="shared" si="69"/>
        <v>4.41769773372914E-11-1.27208142632211E-11i</v>
      </c>
      <c r="F289" s="3"/>
      <c r="G289" s="3"/>
      <c r="H289" s="3"/>
      <c r="I289" s="99">
        <f t="shared" si="76"/>
        <v>4.597199628229046E-11</v>
      </c>
      <c r="L289" s="99">
        <f t="shared" si="77"/>
        <v>1.6494775927424763E-13</v>
      </c>
      <c r="O289" s="82">
        <f t="shared" si="70"/>
        <v>4.5813511796146236E-11</v>
      </c>
      <c r="R289" s="99">
        <f t="shared" si="78"/>
        <v>1.665972368669901E-8</v>
      </c>
      <c r="U289" s="99">
        <f t="shared" si="79"/>
        <v>1.5899550083723723E-8</v>
      </c>
      <c r="X289" s="99">
        <f t="shared" si="71"/>
        <v>3.0638405581789245E-8</v>
      </c>
      <c r="Z289" s="3"/>
      <c r="AA289" s="99">
        <f t="shared" si="80"/>
        <v>2.098760737423556E-9</v>
      </c>
      <c r="AD289" s="99">
        <f t="shared" si="81"/>
        <v>2.0987607374235562E-10</v>
      </c>
      <c r="AF289" s="2">
        <f t="shared" si="82"/>
        <v>0.60025005144496602</v>
      </c>
      <c r="AH289" s="11"/>
      <c r="AI289" s="23">
        <f t="shared" si="83"/>
        <v>3.8386287131018632E-8</v>
      </c>
      <c r="AN289" s="2">
        <f t="shared" si="72"/>
        <v>1.6187055590158861</v>
      </c>
      <c r="AO289" s="2" t="str">
        <f t="shared" si="73"/>
        <v>0.981293178596342+1.28735052896607i</v>
      </c>
      <c r="AP289" s="3">
        <f t="shared" si="74"/>
        <v>1.2609031512197078</v>
      </c>
      <c r="AQ289" s="23">
        <f t="shared" si="84"/>
        <v>1.8579496697084656E-15</v>
      </c>
    </row>
    <row r="290" spans="1:43" x14ac:dyDescent="0.3">
      <c r="A290" s="2" t="str">
        <f t="shared" si="68"/>
        <v>864.140546806944i</v>
      </c>
      <c r="B290" s="2">
        <f t="shared" si="75"/>
        <v>137.53223955045851</v>
      </c>
      <c r="E290" s="3" t="str">
        <f t="shared" si="69"/>
        <v>4.43361037087415E-11-1.27757678836117E-11i</v>
      </c>
      <c r="F290" s="3"/>
      <c r="G290" s="3"/>
      <c r="H290" s="3"/>
      <c r="I290" s="99">
        <f t="shared" si="76"/>
        <v>4.6140116353214863E-11</v>
      </c>
      <c r="L290" s="99">
        <f t="shared" si="77"/>
        <v>1.6595207090280891E-13</v>
      </c>
      <c r="O290" s="82">
        <f t="shared" si="70"/>
        <v>4.5980675731502577E-11</v>
      </c>
      <c r="R290" s="99">
        <f t="shared" si="78"/>
        <v>1.6761159161183701E-8</v>
      </c>
      <c r="U290" s="99">
        <f t="shared" si="79"/>
        <v>1.5905175412097039E-8</v>
      </c>
      <c r="X290" s="99">
        <f t="shared" si="71"/>
        <v>3.0823783692306444E-8</v>
      </c>
      <c r="Z290" s="3"/>
      <c r="AA290" s="99">
        <f t="shared" si="80"/>
        <v>2.1115393882123658E-9</v>
      </c>
      <c r="AD290" s="99">
        <f t="shared" si="81"/>
        <v>2.1115393882123662E-10</v>
      </c>
      <c r="AF290" s="2">
        <f t="shared" si="82"/>
        <v>0.59661744774540904</v>
      </c>
      <c r="AH290" s="11"/>
      <c r="AI290" s="23">
        <f t="shared" si="83"/>
        <v>3.8581396166552539E-8</v>
      </c>
      <c r="AN290" s="2">
        <f t="shared" si="72"/>
        <v>1.6279853265750361</v>
      </c>
      <c r="AO290" s="2" t="str">
        <f t="shared" si="73"/>
        <v>0.980945392820368+1.29926223675135i</v>
      </c>
      <c r="AP290" s="3">
        <f t="shared" si="74"/>
        <v>1.2725701444317394</v>
      </c>
      <c r="AQ290" s="23">
        <f t="shared" si="84"/>
        <v>1.894251367308445E-15</v>
      </c>
    </row>
    <row r="291" spans="1:43" x14ac:dyDescent="0.3">
      <c r="A291" s="2" t="str">
        <f t="shared" si="68"/>
        <v>872.136340840793i</v>
      </c>
      <c r="B291" s="2">
        <f t="shared" si="75"/>
        <v>138.80480969489025</v>
      </c>
      <c r="E291" s="3" t="str">
        <f t="shared" si="69"/>
        <v>4.44980987500763E-11-1.28306405818802E-11i</v>
      </c>
      <c r="F291" s="3"/>
      <c r="G291" s="3"/>
      <c r="H291" s="3"/>
      <c r="I291" s="99">
        <f t="shared" si="76"/>
        <v>4.6310972027295362E-11</v>
      </c>
      <c r="L291" s="99">
        <f t="shared" si="77"/>
        <v>1.6697027904332111E-13</v>
      </c>
      <c r="O291" s="82">
        <f t="shared" si="70"/>
        <v>4.6150561093627279E-11</v>
      </c>
      <c r="R291" s="99">
        <f t="shared" si="78"/>
        <v>1.6863998183375434E-8</v>
      </c>
      <c r="U291" s="99">
        <f t="shared" si="79"/>
        <v>1.5910909398781252E-8</v>
      </c>
      <c r="X291" s="99">
        <f t="shared" si="71"/>
        <v>3.1011732509348632E-8</v>
      </c>
      <c r="Z291" s="3"/>
      <c r="AA291" s="99">
        <f t="shared" si="80"/>
        <v>2.1244948553083396E-9</v>
      </c>
      <c r="AD291" s="99">
        <f t="shared" si="81"/>
        <v>2.1244948553083396E-10</v>
      </c>
      <c r="AF291" s="2">
        <f t="shared" si="82"/>
        <v>0.59297919101165597</v>
      </c>
      <c r="AH291" s="11"/>
      <c r="AI291" s="23">
        <f t="shared" si="83"/>
        <v>3.8779400635375204E-8</v>
      </c>
      <c r="AN291" s="2">
        <f t="shared" si="72"/>
        <v>1.6373836264951853</v>
      </c>
      <c r="AO291" s="2" t="str">
        <f t="shared" si="73"/>
        <v>0.980591141224072+1.31128416221176i</v>
      </c>
      <c r="AP291" s="3">
        <f t="shared" si="74"/>
        <v>1.2843450910026206</v>
      </c>
      <c r="AQ291" s="23">
        <f t="shared" si="84"/>
        <v>1.931451979426158E-15</v>
      </c>
    </row>
    <row r="292" spans="1:43" x14ac:dyDescent="0.3">
      <c r="A292" s="2" t="str">
        <f t="shared" si="68"/>
        <v>880.206119045929i</v>
      </c>
      <c r="B292" s="2">
        <f t="shared" si="75"/>
        <v>140.08915478589287</v>
      </c>
      <c r="E292" s="3" t="str">
        <f t="shared" si="69"/>
        <v>4.46630048734783E-11-1.28854352033097E-11i</v>
      </c>
      <c r="F292" s="3"/>
      <c r="G292" s="3"/>
      <c r="H292" s="3"/>
      <c r="I292" s="99">
        <f t="shared" si="76"/>
        <v>4.6484604383677826E-11</v>
      </c>
      <c r="L292" s="99">
        <f t="shared" si="77"/>
        <v>1.6800255532386387E-13</v>
      </c>
      <c r="O292" s="82">
        <f t="shared" si="70"/>
        <v>4.6323208779954543E-11</v>
      </c>
      <c r="R292" s="99">
        <f t="shared" si="78"/>
        <v>1.6968258087710251E-8</v>
      </c>
      <c r="U292" s="99">
        <f t="shared" si="79"/>
        <v>1.5916754221372766E-8</v>
      </c>
      <c r="X292" s="99">
        <f t="shared" si="71"/>
        <v>3.1202283818796255E-8</v>
      </c>
      <c r="Z292" s="3"/>
      <c r="AA292" s="99">
        <f t="shared" si="80"/>
        <v>2.1376293224712104E-9</v>
      </c>
      <c r="AD292" s="99">
        <f t="shared" si="81"/>
        <v>2.1376293224712107E-10</v>
      </c>
      <c r="AF292" s="2">
        <f t="shared" si="82"/>
        <v>0.58933568480095122</v>
      </c>
      <c r="AH292" s="11"/>
      <c r="AI292" s="23">
        <f t="shared" si="83"/>
        <v>3.8980338933637802E-8</v>
      </c>
      <c r="AN292" s="2">
        <f t="shared" si="72"/>
        <v>1.6469015953229027</v>
      </c>
      <c r="AO292" s="2" t="str">
        <f t="shared" si="73"/>
        <v>0.980230303598881+1.32341732517886i</v>
      </c>
      <c r="AP292" s="3">
        <f t="shared" si="74"/>
        <v>1.2962289898129598</v>
      </c>
      <c r="AQ292" s="23">
        <f t="shared" si="84"/>
        <v>1.9695769455258224E-15</v>
      </c>
    </row>
    <row r="293" spans="1:43" x14ac:dyDescent="0.3">
      <c r="A293" s="2" t="str">
        <f t="shared" si="68"/>
        <v>888.350565989462i</v>
      </c>
      <c r="B293" s="2">
        <f t="shared" si="75"/>
        <v>141.38538377570583</v>
      </c>
      <c r="E293" s="3" t="str">
        <f t="shared" si="69"/>
        <v>4.4830864983204E-11-1.29401548223707E-11i</v>
      </c>
      <c r="F293" s="3"/>
      <c r="G293" s="3"/>
      <c r="H293" s="3"/>
      <c r="I293" s="99">
        <f t="shared" si="76"/>
        <v>4.6661055088469544E-11</v>
      </c>
      <c r="L293" s="99">
        <f t="shared" si="77"/>
        <v>1.6904907376123657E-13</v>
      </c>
      <c r="O293" s="82">
        <f t="shared" si="70"/>
        <v>4.6498660272699059E-11</v>
      </c>
      <c r="R293" s="99">
        <f t="shared" si="78"/>
        <v>1.7073956449884894E-8</v>
      </c>
      <c r="U293" s="99">
        <f t="shared" si="79"/>
        <v>1.5922712104127488E-8</v>
      </c>
      <c r="X293" s="99">
        <f t="shared" si="71"/>
        <v>3.139546984699778E-8</v>
      </c>
      <c r="Z293" s="3"/>
      <c r="AA293" s="99">
        <f t="shared" si="80"/>
        <v>2.1509450038542832E-9</v>
      </c>
      <c r="AD293" s="99">
        <f t="shared" si="81"/>
        <v>2.1509450038542834E-10</v>
      </c>
      <c r="AF293" s="2">
        <f t="shared" si="82"/>
        <v>0.585687332010702</v>
      </c>
      <c r="AH293" s="11"/>
      <c r="AI293" s="23">
        <f t="shared" si="83"/>
        <v>3.9184249973413928E-8</v>
      </c>
      <c r="AN293" s="2">
        <f t="shared" si="72"/>
        <v>1.6565403763326809</v>
      </c>
      <c r="AO293" s="2" t="str">
        <f t="shared" si="73"/>
        <v>0.979862757501376+1.33566275492065i</v>
      </c>
      <c r="AP293" s="3">
        <f t="shared" si="74"/>
        <v>1.3082228489848262</v>
      </c>
      <c r="AQ293" s="23">
        <f t="shared" si="84"/>
        <v>2.0086524868854513E-15</v>
      </c>
    </row>
    <row r="294" spans="1:43" x14ac:dyDescent="0.3">
      <c r="A294" s="2" t="str">
        <f t="shared" si="68"/>
        <v>896.57037257272i</v>
      </c>
      <c r="B294" s="2">
        <f t="shared" si="75"/>
        <v>142.69360662469066</v>
      </c>
      <c r="E294" s="3" t="str">
        <f t="shared" si="69"/>
        <v>4.50017224849318E-11-1.29948027451746E-11i</v>
      </c>
      <c r="F294" s="3"/>
      <c r="G294" s="3"/>
      <c r="H294" s="3"/>
      <c r="I294" s="99">
        <f t="shared" si="76"/>
        <v>4.6840366405450049E-11</v>
      </c>
      <c r="L294" s="99">
        <f t="shared" si="77"/>
        <v>1.7011001082086097E-13</v>
      </c>
      <c r="O294" s="82">
        <f t="shared" si="70"/>
        <v>4.6676957649517535E-11</v>
      </c>
      <c r="R294" s="99">
        <f t="shared" si="78"/>
        <v>1.718111109290696E-8</v>
      </c>
      <c r="U294" s="99">
        <f t="shared" si="79"/>
        <v>1.592878531907533E-8</v>
      </c>
      <c r="X294" s="99">
        <f t="shared" si="71"/>
        <v>3.1591323271776287E-8</v>
      </c>
      <c r="Z294" s="3"/>
      <c r="AA294" s="99">
        <f t="shared" si="80"/>
        <v>2.1644441447666203E-9</v>
      </c>
      <c r="AD294" s="99">
        <f t="shared" si="81"/>
        <v>2.1644441447666206E-10</v>
      </c>
      <c r="AF294" s="2">
        <f t="shared" si="82"/>
        <v>0.58203453466571176</v>
      </c>
      <c r="AH294" s="11"/>
      <c r="AI294" s="23">
        <f t="shared" si="83"/>
        <v>3.9391173194225691E-8</v>
      </c>
      <c r="AN294" s="2">
        <f t="shared" si="72"/>
        <v>1.6663011195970914</v>
      </c>
      <c r="AO294" s="2" t="str">
        <f t="shared" si="73"/>
        <v>0.979488378211744+1.34802149022879i</v>
      </c>
      <c r="AP294" s="3">
        <f t="shared" si="74"/>
        <v>1.3203276859694881</v>
      </c>
      <c r="AQ294" s="23">
        <f t="shared" si="84"/>
        <v>2.0487056325094771E-15</v>
      </c>
    </row>
    <row r="295" spans="1:43" x14ac:dyDescent="0.3">
      <c r="A295" s="2" t="str">
        <f t="shared" si="68"/>
        <v>904.866236089866i</v>
      </c>
      <c r="B295" s="2">
        <f t="shared" si="75"/>
        <v>144.01393431066015</v>
      </c>
      <c r="E295" s="3" t="str">
        <f t="shared" si="69"/>
        <v>4.51756212955668E-11-1.30493825119012E-11i</v>
      </c>
      <c r="F295" s="3"/>
      <c r="G295" s="3"/>
      <c r="H295" s="3"/>
      <c r="I295" s="99">
        <f t="shared" si="76"/>
        <v>4.7022581207143247E-11</v>
      </c>
      <c r="L295" s="99">
        <f t="shared" si="77"/>
        <v>1.7118554547868944E-13</v>
      </c>
      <c r="O295" s="82">
        <f t="shared" si="70"/>
        <v>4.6858143594531362E-11</v>
      </c>
      <c r="R295" s="99">
        <f t="shared" si="78"/>
        <v>1.7289740093347634E-8</v>
      </c>
      <c r="U295" s="99">
        <f t="shared" si="79"/>
        <v>1.5934976187166044E-8</v>
      </c>
      <c r="X295" s="99">
        <f t="shared" si="71"/>
        <v>3.1789877233802249E-8</v>
      </c>
      <c r="Z295" s="3"/>
      <c r="AA295" s="99">
        <f t="shared" si="80"/>
        <v>2.178129022460749E-9</v>
      </c>
      <c r="AD295" s="99">
        <f t="shared" si="81"/>
        <v>2.1781290224607491E-10</v>
      </c>
      <c r="AF295" s="2">
        <f t="shared" si="82"/>
        <v>0.57837769370793379</v>
      </c>
      <c r="AH295" s="11"/>
      <c r="AI295" s="23">
        <f t="shared" si="83"/>
        <v>3.9601148574987318E-8</v>
      </c>
      <c r="AN295" s="2">
        <f t="shared" si="72"/>
        <v>1.6761849820597281</v>
      </c>
      <c r="AO295" s="2" t="str">
        <f t="shared" si="73"/>
        <v>0.97910703869146+1.36049457950681i</v>
      </c>
      <c r="AP295" s="3">
        <f t="shared" si="74"/>
        <v>1.3325445276316827</v>
      </c>
      <c r="AQ295" s="23">
        <f t="shared" si="84"/>
        <v>2.0897642459720879E-15</v>
      </c>
    </row>
    <row r="296" spans="1:43" x14ac:dyDescent="0.3">
      <c r="A296" s="2" t="str">
        <f t="shared" si="68"/>
        <v>913.238860287044i</v>
      </c>
      <c r="B296" s="2">
        <f t="shared" si="75"/>
        <v>145.34647883829183</v>
      </c>
      <c r="E296" s="3" t="str">
        <f t="shared" si="69"/>
        <v>4.53526058535152E-11-1.31038978992043E-11i</v>
      </c>
      <c r="F296" s="3"/>
      <c r="G296" s="3"/>
      <c r="H296" s="3"/>
      <c r="I296" s="99">
        <f t="shared" si="76"/>
        <v>4.7207742986263089E-11</v>
      </c>
      <c r="L296" s="99">
        <f t="shared" si="77"/>
        <v>1.7227585928514413E-13</v>
      </c>
      <c r="O296" s="82">
        <f t="shared" si="70"/>
        <v>4.7042261409718597E-11</v>
      </c>
      <c r="R296" s="99">
        <f t="shared" si="78"/>
        <v>1.7399861787799558E-8</v>
      </c>
      <c r="U296" s="99">
        <f t="shared" si="79"/>
        <v>1.5941287079446938E-8</v>
      </c>
      <c r="X296" s="99">
        <f t="shared" si="71"/>
        <v>3.1991165348345166E-8</v>
      </c>
      <c r="Z296" s="3"/>
      <c r="AA296" s="99">
        <f t="shared" si="80"/>
        <v>2.1920019469462118E-9</v>
      </c>
      <c r="AD296" s="99">
        <f t="shared" si="81"/>
        <v>2.192001946946212E-10</v>
      </c>
      <c r="AF296" s="2">
        <f t="shared" si="82"/>
        <v>0.57471720878908383</v>
      </c>
      <c r="AH296" s="11"/>
      <c r="AI296" s="23">
        <f t="shared" si="83"/>
        <v>3.9814216646379409E-8</v>
      </c>
      <c r="AN296" s="2">
        <f t="shared" si="72"/>
        <v>1.6861931276106246</v>
      </c>
      <c r="AO296" s="2" t="str">
        <f t="shared" si="73"/>
        <v>0.978718609540173+1.37308308085893i</v>
      </c>
      <c r="AP296" s="3">
        <f t="shared" si="74"/>
        <v>1.3448744103379227</v>
      </c>
      <c r="AQ296" s="23">
        <f t="shared" si="84"/>
        <v>2.1318570532400833E-15</v>
      </c>
    </row>
    <row r="297" spans="1:43" x14ac:dyDescent="0.3">
      <c r="A297" s="2" t="str">
        <f t="shared" si="68"/>
        <v>921.688955422081i</v>
      </c>
      <c r="B297" s="2">
        <f t="shared" si="75"/>
        <v>146.69135324862975</v>
      </c>
      <c r="E297" s="3" t="str">
        <f t="shared" si="69"/>
        <v>4.55327211294489E-11-1.31583529225998E-11i</v>
      </c>
      <c r="F297" s="3"/>
      <c r="G297" s="3"/>
      <c r="H297" s="3"/>
      <c r="I297" s="99">
        <f t="shared" si="76"/>
        <v>4.7395895867552217E-11</v>
      </c>
      <c r="L297" s="99">
        <f t="shared" si="77"/>
        <v>1.7338113643118671E-13</v>
      </c>
      <c r="O297" s="82">
        <f t="shared" si="70"/>
        <v>4.7229355026697807E-11</v>
      </c>
      <c r="R297" s="99">
        <f t="shared" si="78"/>
        <v>1.7511494779549858E-8</v>
      </c>
      <c r="U297" s="99">
        <f t="shared" si="79"/>
        <v>1.5947720418273308E-8</v>
      </c>
      <c r="X297" s="99">
        <f t="shared" si="71"/>
        <v>3.2195221717413619E-8</v>
      </c>
      <c r="Z297" s="3"/>
      <c r="AA297" s="99">
        <f t="shared" si="80"/>
        <v>2.2060652618302223E-9</v>
      </c>
      <c r="AD297" s="99">
        <f t="shared" si="81"/>
        <v>2.2060652618302227E-10</v>
      </c>
      <c r="AF297" s="2">
        <f t="shared" si="82"/>
        <v>0.57105347806619711</v>
      </c>
      <c r="AH297" s="11"/>
      <c r="AI297" s="23">
        <f t="shared" si="83"/>
        <v>4.0030418503668756E-8</v>
      </c>
      <c r="AN297" s="2">
        <f t="shared" si="72"/>
        <v>1.6963267271645144</v>
      </c>
      <c r="AO297" s="2" t="str">
        <f t="shared" si="73"/>
        <v>0.978322958951803+1.38578806217995i</v>
      </c>
      <c r="AP297" s="3">
        <f t="shared" si="74"/>
        <v>1.3573183800442905</v>
      </c>
      <c r="AQ297" s="23">
        <f t="shared" si="84"/>
        <v>2.1750136715075419E-15</v>
      </c>
    </row>
    <row r="298" spans="1:43" x14ac:dyDescent="0.3">
      <c r="A298" s="2" t="str">
        <f t="shared" si="68"/>
        <v>930.21723832474i</v>
      </c>
      <c r="B298" s="2">
        <f t="shared" si="75"/>
        <v>148.04867162867404</v>
      </c>
      <c r="E298" s="3" t="str">
        <f t="shared" si="69"/>
        <v>4.57160126375712E-11-1.32127518388404E-11i</v>
      </c>
      <c r="F298" s="3"/>
      <c r="G298" s="3"/>
      <c r="H298" s="3"/>
      <c r="I298" s="99">
        <f t="shared" si="76"/>
        <v>4.7587084620024263E-11</v>
      </c>
      <c r="L298" s="99">
        <f t="shared" si="77"/>
        <v>1.7450156381654782E-13</v>
      </c>
      <c r="O298" s="82">
        <f t="shared" si="70"/>
        <v>4.7419469018913362E-11</v>
      </c>
      <c r="R298" s="99">
        <f t="shared" si="78"/>
        <v>1.7624657945471328E-8</v>
      </c>
      <c r="U298" s="99">
        <f t="shared" si="79"/>
        <v>1.5954278678553476E-8</v>
      </c>
      <c r="X298" s="99">
        <f t="shared" si="71"/>
        <v>3.2402080942298161E-8</v>
      </c>
      <c r="Z298" s="3"/>
      <c r="AA298" s="99">
        <f t="shared" si="80"/>
        <v>2.2203213451858035E-9</v>
      </c>
      <c r="AD298" s="99">
        <f t="shared" si="81"/>
        <v>2.2203213451858037E-10</v>
      </c>
      <c r="AF298" s="2">
        <f t="shared" si="82"/>
        <v>0.56738689800045217</v>
      </c>
      <c r="AH298" s="11"/>
      <c r="AI298" s="23">
        <f t="shared" si="83"/>
        <v>4.0249795819989141E-8</v>
      </c>
      <c r="AN298" s="2">
        <f t="shared" si="72"/>
        <v>1.7065869587415226</v>
      </c>
      <c r="AO298" s="2" t="str">
        <f t="shared" si="73"/>
        <v>0.977919952669811+1.39861060124572i</v>
      </c>
      <c r="AP298" s="3">
        <f t="shared" si="74"/>
        <v>1.3698774923846031</v>
      </c>
      <c r="AQ298" s="23">
        <f t="shared" si="84"/>
        <v>2.219264639084538E-15</v>
      </c>
    </row>
    <row r="299" spans="1:43" x14ac:dyDescent="0.3">
      <c r="A299" s="2" t="str">
        <f t="shared" si="68"/>
        <v>938.824432457527i</v>
      </c>
      <c r="B299" s="2">
        <f t="shared" si="75"/>
        <v>149.41854912105865</v>
      </c>
      <c r="E299" s="3" t="str">
        <f t="shared" si="69"/>
        <v>4.5902526447408E-11-1.32670991482816E-11i</v>
      </c>
      <c r="F299" s="3"/>
      <c r="G299" s="3"/>
      <c r="H299" s="3"/>
      <c r="I299" s="99">
        <f t="shared" si="76"/>
        <v>4.7781354669633688E-11</v>
      </c>
      <c r="L299" s="99">
        <f t="shared" si="77"/>
        <v>1.7563733112021907E-13</v>
      </c>
      <c r="O299" s="82">
        <f t="shared" si="70"/>
        <v>4.7612648614245506E-11</v>
      </c>
      <c r="R299" s="99">
        <f t="shared" si="78"/>
        <v>1.7739370443142124E-8</v>
      </c>
      <c r="U299" s="99">
        <f t="shared" si="79"/>
        <v>1.59609643890284E-8</v>
      </c>
      <c r="X299" s="99">
        <f t="shared" si="71"/>
        <v>3.2611778136527301E-8</v>
      </c>
      <c r="Z299" s="3"/>
      <c r="AA299" s="99">
        <f t="shared" si="80"/>
        <v>2.2347726104487128E-9</v>
      </c>
      <c r="AD299" s="99">
        <f t="shared" si="81"/>
        <v>2.2347726104487129E-10</v>
      </c>
      <c r="AF299" s="2">
        <f t="shared" si="82"/>
        <v>0.56371786315933814</v>
      </c>
      <c r="AH299" s="11"/>
      <c r="AI299" s="23">
        <f t="shared" si="83"/>
        <v>4.0472390860098244E-8</v>
      </c>
      <c r="AN299" s="2">
        <f t="shared" si="72"/>
        <v>1.7169750075506995</v>
      </c>
      <c r="AO299" s="2" t="str">
        <f t="shared" si="73"/>
        <v>0.977509453941642+1.4115517858047i</v>
      </c>
      <c r="AP299" s="3">
        <f t="shared" si="74"/>
        <v>1.3825528127605651</v>
      </c>
      <c r="AQ299" s="23">
        <f t="shared" si="84"/>
        <v>2.2646414463852372E-15</v>
      </c>
    </row>
    <row r="300" spans="1:43" x14ac:dyDescent="0.3">
      <c r="A300" s="2" t="str">
        <f t="shared" si="68"/>
        <v>947.511267977064i</v>
      </c>
      <c r="B300" s="2">
        <f t="shared" si="75"/>
        <v>150.80110193381921</v>
      </c>
      <c r="E300" s="3" t="str">
        <f t="shared" si="69"/>
        <v>4.60923091961333E-11-1.33213995972441E-11i</v>
      </c>
      <c r="F300" s="3"/>
      <c r="G300" s="3"/>
      <c r="H300" s="3"/>
      <c r="I300" s="99">
        <f t="shared" si="76"/>
        <v>4.7978752112382104E-11</v>
      </c>
      <c r="L300" s="99">
        <f t="shared" si="77"/>
        <v>1.7678863087324042E-13</v>
      </c>
      <c r="O300" s="82">
        <f t="shared" si="70"/>
        <v>4.7808939708053333E-11</v>
      </c>
      <c r="R300" s="99">
        <f t="shared" si="78"/>
        <v>1.7855651718197283E-8</v>
      </c>
      <c r="U300" s="99">
        <f t="shared" si="79"/>
        <v>1.5967780133588359E-8</v>
      </c>
      <c r="X300" s="99">
        <f t="shared" si="71"/>
        <v>3.2824348939251577E-8</v>
      </c>
      <c r="Z300" s="3"/>
      <c r="AA300" s="99">
        <f t="shared" si="80"/>
        <v>2.2494215073435725E-9</v>
      </c>
      <c r="AD300" s="99">
        <f t="shared" si="81"/>
        <v>2.2494215073435729E-10</v>
      </c>
      <c r="AF300" s="2">
        <f t="shared" si="82"/>
        <v>0.56004676602247294</v>
      </c>
      <c r="AH300" s="11"/>
      <c r="AI300" s="23">
        <f t="shared" si="83"/>
        <v>4.069824649462711E-8</v>
      </c>
      <c r="AN300" s="2">
        <f t="shared" si="72"/>
        <v>1.7274920660759492</v>
      </c>
      <c r="AO300" s="2" t="str">
        <f t="shared" si="73"/>
        <v>0.977091323472322+1.42461271367009i</v>
      </c>
      <c r="AP300" s="3">
        <f t="shared" si="74"/>
        <v>1.3953454164320078</v>
      </c>
      <c r="AQ300" s="23">
        <f t="shared" si="84"/>
        <v>2.3111765680570995E-15</v>
      </c>
    </row>
    <row r="301" spans="1:43" x14ac:dyDescent="0.3">
      <c r="A301" s="2" t="str">
        <f t="shared" si="68"/>
        <v>956.27848179603i</v>
      </c>
      <c r="B301" s="2">
        <f t="shared" si="75"/>
        <v>152.19644735025122</v>
      </c>
      <c r="E301" s="3" t="str">
        <f t="shared" si="69"/>
        <v>4.62854081014558E-11-1.33756581803781E-11i</v>
      </c>
      <c r="F301" s="3"/>
      <c r="G301" s="3"/>
      <c r="H301" s="3"/>
      <c r="I301" s="99">
        <f t="shared" si="76"/>
        <v>4.8179323727887932E-11</v>
      </c>
      <c r="L301" s="99">
        <f t="shared" si="77"/>
        <v>1.7795565853389595E-13</v>
      </c>
      <c r="O301" s="82">
        <f t="shared" si="70"/>
        <v>4.8008388876680914E-11</v>
      </c>
      <c r="R301" s="99">
        <f t="shared" si="78"/>
        <v>1.7973521511923492E-8</v>
      </c>
      <c r="U301" s="99">
        <f t="shared" si="79"/>
        <v>1.5974728552626879E-8</v>
      </c>
      <c r="X301" s="99">
        <f t="shared" si="71"/>
        <v>3.303982952906763E-8</v>
      </c>
      <c r="Z301" s="3"/>
      <c r="AA301" s="99">
        <f t="shared" si="80"/>
        <v>2.2642705228406477E-9</v>
      </c>
      <c r="AD301" s="99">
        <f t="shared" si="81"/>
        <v>2.2642705228406477E-10</v>
      </c>
      <c r="AF301" s="2">
        <f t="shared" si="82"/>
        <v>0.55637399679111743</v>
      </c>
      <c r="AH301" s="11"/>
      <c r="AI301" s="23">
        <f t="shared" si="83"/>
        <v>4.0927406214839164E-8</v>
      </c>
      <c r="AN301" s="2">
        <f t="shared" si="72"/>
        <v>1.7381393341647888</v>
      </c>
      <c r="AO301" s="2" t="str">
        <f t="shared" si="73"/>
        <v>0.97666541937719+1.43779449281307i</v>
      </c>
      <c r="AP301" s="3">
        <f t="shared" si="74"/>
        <v>1.4082563886080948</v>
      </c>
      <c r="AQ301" s="23">
        <f t="shared" si="84"/>
        <v>2.3589034962993702E-15</v>
      </c>
    </row>
    <row r="302" spans="1:43" x14ac:dyDescent="0.3">
      <c r="A302" s="2" t="str">
        <f t="shared" si="68"/>
        <v>965.126817645674i</v>
      </c>
      <c r="B302" s="2">
        <f t="shared" si="75"/>
        <v>153.60470373885931</v>
      </c>
      <c r="E302" s="3" t="str">
        <f t="shared" si="69"/>
        <v>4.64818709750761E-11-1.34298801430332E-11i</v>
      </c>
      <c r="F302" s="3"/>
      <c r="G302" s="3"/>
      <c r="H302" s="3"/>
      <c r="I302" s="99">
        <f t="shared" si="76"/>
        <v>4.8383116993429228E-11</v>
      </c>
      <c r="L302" s="99">
        <f t="shared" si="77"/>
        <v>1.7913861256535781E-13</v>
      </c>
      <c r="O302" s="82">
        <f t="shared" si="70"/>
        <v>4.8211043391431936E-11</v>
      </c>
      <c r="R302" s="99">
        <f t="shared" si="78"/>
        <v>1.8092999869101138E-8</v>
      </c>
      <c r="U302" s="99">
        <f t="shared" si="79"/>
        <v>1.5981812344433527E-8</v>
      </c>
      <c r="X302" s="99">
        <f t="shared" si="71"/>
        <v>3.3258256638296541E-8</v>
      </c>
      <c r="Z302" s="3"/>
      <c r="AA302" s="99">
        <f t="shared" si="80"/>
        <v>2.2793221821437677E-9</v>
      </c>
      <c r="AD302" s="99">
        <f t="shared" si="81"/>
        <v>2.2793221821437679E-10</v>
      </c>
      <c r="AF302" s="2">
        <f t="shared" si="82"/>
        <v>0.55269994320166882</v>
      </c>
      <c r="AH302" s="11"/>
      <c r="AI302" s="23">
        <f t="shared" si="83"/>
        <v>4.1159914147914543E-8</v>
      </c>
      <c r="AN302" s="2">
        <f t="shared" si="72"/>
        <v>1.7489180191195888</v>
      </c>
      <c r="AO302" s="2" t="str">
        <f t="shared" si="73"/>
        <v>0.976231597133751+1.45109824145675i</v>
      </c>
      <c r="AP302" s="3">
        <f t="shared" si="74"/>
        <v>1.4212868245384414</v>
      </c>
      <c r="AQ302" s="23">
        <f t="shared" si="84"/>
        <v>2.4078567754177987E-15</v>
      </c>
    </row>
    <row r="303" spans="1:43" x14ac:dyDescent="0.3">
      <c r="A303" s="2" t="str">
        <f t="shared" si="68"/>
        <v>974.057026138902i</v>
      </c>
      <c r="B303" s="2">
        <f t="shared" si="75"/>
        <v>155.02599056339776</v>
      </c>
      <c r="E303" s="3" t="str">
        <f t="shared" si="69"/>
        <v>4.66817462367437E-11-1.34840709836418E-11i</v>
      </c>
      <c r="F303" s="3"/>
      <c r="G303" s="3"/>
      <c r="H303" s="3"/>
      <c r="I303" s="99">
        <f t="shared" si="76"/>
        <v>4.8590180098489291E-11</v>
      </c>
      <c r="L303" s="99">
        <f t="shared" si="77"/>
        <v>1.8033769451588344E-13</v>
      </c>
      <c r="O303" s="82">
        <f t="shared" si="70"/>
        <v>4.8416951233045094E-11</v>
      </c>
      <c r="R303" s="99">
        <f t="shared" si="78"/>
        <v>1.8214107146104228E-8</v>
      </c>
      <c r="U303" s="99">
        <f t="shared" si="79"/>
        <v>1.59890342666273E-8</v>
      </c>
      <c r="X303" s="99">
        <f t="shared" si="71"/>
        <v>3.3479667567732094E-8</v>
      </c>
      <c r="Z303" s="3"/>
      <c r="AA303" s="99">
        <f t="shared" si="80"/>
        <v>2.2945790497107427E-9</v>
      </c>
      <c r="AD303" s="99">
        <f t="shared" si="81"/>
        <v>2.294579049710743E-10</v>
      </c>
      <c r="AF303" s="2">
        <f t="shared" si="82"/>
        <v>0.5490249903432064</v>
      </c>
      <c r="AH303" s="11"/>
      <c r="AI303" s="23">
        <f t="shared" si="83"/>
        <v>4.1395815072780181E-8</v>
      </c>
      <c r="AN303" s="2">
        <f t="shared" si="72"/>
        <v>1.7598293357914436</v>
      </c>
      <c r="AO303" s="2" t="str">
        <f t="shared" si="73"/>
        <v>0.975789709532638+1.46452508817103i</v>
      </c>
      <c r="AP303" s="3">
        <f t="shared" si="74"/>
        <v>1.4344378296083846</v>
      </c>
      <c r="AQ303" s="23">
        <f t="shared" si="84"/>
        <v>2.4580720376741475E-15</v>
      </c>
    </row>
    <row r="304" spans="1:43" x14ac:dyDescent="0.3">
      <c r="A304" s="2" t="str">
        <f t="shared" si="68"/>
        <v>983.06986483396i</v>
      </c>
      <c r="B304" s="2">
        <f t="shared" si="75"/>
        <v>156.46042839300614</v>
      </c>
      <c r="E304" s="3" t="str">
        <f t="shared" si="69"/>
        <v>4.68850829289203E-11-1.35382364561192E-11i</v>
      </c>
      <c r="F304" s="3"/>
      <c r="G304" s="3"/>
      <c r="H304" s="3"/>
      <c r="I304" s="99">
        <f t="shared" si="76"/>
        <v>4.8800561959812803E-11</v>
      </c>
      <c r="L304" s="99">
        <f t="shared" si="77"/>
        <v>1.8155310910162713E-13</v>
      </c>
      <c r="O304" s="82">
        <f t="shared" si="70"/>
        <v>4.8626161106676822E-11</v>
      </c>
      <c r="R304" s="99">
        <f t="shared" si="78"/>
        <v>1.8336864019264342E-8</v>
      </c>
      <c r="U304" s="99">
        <f t="shared" si="79"/>
        <v>1.5996397137631152E-8</v>
      </c>
      <c r="X304" s="99">
        <f t="shared" si="71"/>
        <v>3.3704100201872304E-8</v>
      </c>
      <c r="Z304" s="3"/>
      <c r="AA304" s="99">
        <f t="shared" si="80"/>
        <v>2.3100437303070377E-9</v>
      </c>
      <c r="AD304" s="99">
        <f t="shared" si="81"/>
        <v>2.310043730307038E-10</v>
      </c>
      <c r="AF304" s="2">
        <f t="shared" si="82"/>
        <v>0.54534952047930341</v>
      </c>
      <c r="AH304" s="11"/>
      <c r="AI304" s="23">
        <f t="shared" si="83"/>
        <v>4.1635154436501096E-8</v>
      </c>
      <c r="AN304" s="2">
        <f t="shared" si="72"/>
        <v>1.770874506676607</v>
      </c>
      <c r="AO304" s="2" t="str">
        <f t="shared" si="73"/>
        <v>0.975339606627657+1.47807617196832i</v>
      </c>
      <c r="AP304" s="3">
        <f t="shared" si="74"/>
        <v>1.4477105194297053</v>
      </c>
      <c r="AQ304" s="23">
        <f t="shared" si="84"/>
        <v>2.5095860404690083E-15</v>
      </c>
    </row>
    <row r="305" spans="1:43" x14ac:dyDescent="0.3">
      <c r="A305" s="2" t="str">
        <f t="shared" si="68"/>
        <v>992.16609829869i</v>
      </c>
      <c r="B305" s="2">
        <f t="shared" si="75"/>
        <v>157.90813891243585</v>
      </c>
      <c r="E305" s="3" t="str">
        <f t="shared" si="69"/>
        <v>4.70919307320815E-11-1.35923825722884E-11i</v>
      </c>
      <c r="F305" s="3"/>
      <c r="G305" s="3"/>
      <c r="H305" s="3"/>
      <c r="I305" s="99">
        <f t="shared" si="76"/>
        <v>4.9014312237004928E-11</v>
      </c>
      <c r="L305" s="99">
        <f t="shared" si="77"/>
        <v>1.8278506429217237E-13</v>
      </c>
      <c r="O305" s="82">
        <f t="shared" si="70"/>
        <v>4.8838722457424341E-11</v>
      </c>
      <c r="R305" s="99">
        <f t="shared" si="78"/>
        <v>1.8461291493509409E-8</v>
      </c>
      <c r="U305" s="99">
        <f t="shared" si="79"/>
        <v>1.6003903838190116E-8</v>
      </c>
      <c r="X305" s="99">
        <f t="shared" si="71"/>
        <v>3.3931593024651215E-8</v>
      </c>
      <c r="Z305" s="3"/>
      <c r="AA305" s="99">
        <f t="shared" si="80"/>
        <v>2.3257188700940693E-9</v>
      </c>
      <c r="AD305" s="99">
        <f t="shared" si="81"/>
        <v>2.3257188700940697E-10</v>
      </c>
      <c r="AF305" s="2">
        <f t="shared" si="82"/>
        <v>0.54167391287417699</v>
      </c>
      <c r="AH305" s="11"/>
      <c r="AI305" s="23">
        <f t="shared" si="83"/>
        <v>4.1877978371254772E-8</v>
      </c>
      <c r="AN305" s="2">
        <f t="shared" si="72"/>
        <v>1.7820547620155498</v>
      </c>
      <c r="AO305" s="2" t="str">
        <f t="shared" si="73"/>
        <v>0.974881135684904+1.49175264240021i</v>
      </c>
      <c r="AP305" s="3">
        <f t="shared" si="74"/>
        <v>1.4611060199386259</v>
      </c>
      <c r="AQ305" s="23">
        <f t="shared" si="84"/>
        <v>2.5624367049342024E-15</v>
      </c>
    </row>
    <row r="306" spans="1:43" x14ac:dyDescent="0.3">
      <c r="A306" s="2" t="str">
        <f t="shared" si="68"/>
        <v>1001.3464981754i</v>
      </c>
      <c r="B306" s="2">
        <f t="shared" si="75"/>
        <v>159.36924493237447</v>
      </c>
      <c r="E306" s="3" t="str">
        <f t="shared" si="69"/>
        <v>4.73023399806694E-11-1.36465156043345E-11i</v>
      </c>
      <c r="F306" s="3"/>
      <c r="G306" s="3"/>
      <c r="H306" s="3"/>
      <c r="I306" s="99">
        <f t="shared" si="76"/>
        <v>4.9231481348687644E-11</v>
      </c>
      <c r="L306" s="99">
        <f t="shared" si="77"/>
        <v>1.8403377139884798E-13</v>
      </c>
      <c r="O306" s="82">
        <f t="shared" si="70"/>
        <v>4.9054685486403175E-11</v>
      </c>
      <c r="R306" s="99">
        <f t="shared" si="78"/>
        <v>1.8587410911283647E-8</v>
      </c>
      <c r="U306" s="99">
        <f t="shared" si="79"/>
        <v>1.6011557312933301E-8</v>
      </c>
      <c r="X306" s="99">
        <f t="shared" si="71"/>
        <v>3.4162185135685838E-8</v>
      </c>
      <c r="Z306" s="3"/>
      <c r="AA306" s="99">
        <f t="shared" si="80"/>
        <v>2.3416071577529228E-9</v>
      </c>
      <c r="AD306" s="99">
        <f t="shared" si="81"/>
        <v>2.3416071577529232E-10</v>
      </c>
      <c r="AF306" s="2">
        <f t="shared" si="82"/>
        <v>0.53799854362338406</v>
      </c>
      <c r="AH306" s="11"/>
      <c r="AI306" s="23">
        <f t="shared" si="83"/>
        <v>4.2124333711905441E-8</v>
      </c>
      <c r="AN306" s="2">
        <f t="shared" si="72"/>
        <v>1.7933713398944859</v>
      </c>
      <c r="AO306" s="2" t="str">
        <f t="shared" si="73"/>
        <v>0.974414141130943+1.50555565965493i</v>
      </c>
      <c r="AP306" s="3">
        <f t="shared" si="74"/>
        <v>1.474625467485879</v>
      </c>
      <c r="AQ306" s="23">
        <f t="shared" si="84"/>
        <v>2.6166631559669131E-15</v>
      </c>
    </row>
    <row r="307" spans="1:43" x14ac:dyDescent="0.3">
      <c r="A307" s="2" t="str">
        <f t="shared" si="68"/>
        <v>1010.6118432463i</v>
      </c>
      <c r="B307" s="2">
        <f t="shared" si="75"/>
        <v>160.84387039986035</v>
      </c>
      <c r="E307" s="3" t="str">
        <f t="shared" si="69"/>
        <v>4.75163616797202E-11-1.37006420872956E-11i</v>
      </c>
      <c r="F307" s="3"/>
      <c r="G307" s="3"/>
      <c r="H307" s="3"/>
      <c r="I307" s="99">
        <f t="shared" si="76"/>
        <v>4.9452120489238452E-11</v>
      </c>
      <c r="L307" s="99">
        <f t="shared" si="77"/>
        <v>1.8529944516594657E-13</v>
      </c>
      <c r="O307" s="82">
        <f t="shared" si="70"/>
        <v>4.9274101167402612E-11</v>
      </c>
      <c r="R307" s="99">
        <f t="shared" si="78"/>
        <v>1.8715243961760602E-8</v>
      </c>
      <c r="U307" s="99">
        <f t="shared" si="79"/>
        <v>1.6019360571982577E-8</v>
      </c>
      <c r="X307" s="99">
        <f t="shared" si="71"/>
        <v>3.4395916267058012E-8</v>
      </c>
      <c r="Z307" s="3"/>
      <c r="AA307" s="99">
        <f t="shared" si="80"/>
        <v>2.3577113256449942E-9</v>
      </c>
      <c r="AD307" s="99">
        <f t="shared" si="81"/>
        <v>2.3577113256449944E-10</v>
      </c>
      <c r="AF307" s="2">
        <f t="shared" si="82"/>
        <v>0.53432378548910286</v>
      </c>
      <c r="AH307" s="11"/>
      <c r="AI307" s="23">
        <f t="shared" si="83"/>
        <v>4.2374268014202915E-8</v>
      </c>
      <c r="AN307" s="2">
        <f t="shared" si="72"/>
        <v>1.8048254863495199</v>
      </c>
      <c r="AO307" s="2" t="str">
        <f t="shared" si="73"/>
        <v>0.973938464500011+1.51948639465582i</v>
      </c>
      <c r="AP307" s="3">
        <f t="shared" si="74"/>
        <v>1.4882700089435161</v>
      </c>
      <c r="AQ307" s="23">
        <f t="shared" si="84"/>
        <v>2.672305763810392E-15</v>
      </c>
    </row>
    <row r="308" spans="1:43" x14ac:dyDescent="0.3">
      <c r="A308" s="2" t="str">
        <f t="shared" si="68"/>
        <v>1019.96291949961i</v>
      </c>
      <c r="B308" s="2">
        <f t="shared" si="75"/>
        <v>162.33214040880387</v>
      </c>
      <c r="E308" s="3" t="str">
        <f t="shared" si="69"/>
        <v>4.77340475221879E-11-1.37547688215964E-11i</v>
      </c>
      <c r="F308" s="3"/>
      <c r="G308" s="3"/>
      <c r="H308" s="3"/>
      <c r="I308" s="99">
        <f t="shared" si="76"/>
        <v>4.9676281646134237E-11</v>
      </c>
      <c r="L308" s="99">
        <f t="shared" si="77"/>
        <v>1.8658230386491845E-13</v>
      </c>
      <c r="O308" s="82">
        <f t="shared" si="70"/>
        <v>4.9497021264144732E-11</v>
      </c>
      <c r="R308" s="99">
        <f t="shared" si="78"/>
        <v>1.8844812690356764E-8</v>
      </c>
      <c r="U308" s="99">
        <f t="shared" si="79"/>
        <v>1.6027316692608524E-8</v>
      </c>
      <c r="X308" s="99">
        <f t="shared" si="71"/>
        <v>3.4632826800643607E-8</v>
      </c>
      <c r="Z308" s="3"/>
      <c r="AA308" s="99">
        <f t="shared" si="80"/>
        <v>2.3740341510104967E-9</v>
      </c>
      <c r="AD308" s="99">
        <f t="shared" si="81"/>
        <v>2.3740341510104967E-10</v>
      </c>
      <c r="AF308" s="2">
        <f t="shared" si="82"/>
        <v>0.5306500077401769</v>
      </c>
      <c r="AH308" s="11"/>
      <c r="AI308" s="23">
        <f t="shared" si="83"/>
        <v>4.2627829573621596E-8</v>
      </c>
      <c r="AN308" s="2">
        <f t="shared" si="72"/>
        <v>1.816418455473257</v>
      </c>
      <c r="AO308" s="2" t="str">
        <f t="shared" si="73"/>
        <v>0.973453944380244+1.53354602916065i</v>
      </c>
      <c r="AP308" s="3">
        <f t="shared" si="74"/>
        <v>1.5020408017866202</v>
      </c>
      <c r="AQ308" s="23">
        <f t="shared" si="84"/>
        <v>2.7294061871710811E-15</v>
      </c>
    </row>
    <row r="309" spans="1:43" x14ac:dyDescent="0.3">
      <c r="A309" s="2" t="str">
        <f t="shared" si="68"/>
        <v>1029.40052019618i</v>
      </c>
      <c r="B309" s="2">
        <f t="shared" si="75"/>
        <v>163.83418121059049</v>
      </c>
      <c r="E309" s="3" t="str">
        <f t="shared" si="69"/>
        <v>4.7955449906985E-11-1.38089028756309E-11i</v>
      </c>
      <c r="F309" s="3"/>
      <c r="G309" s="3"/>
      <c r="H309" s="3"/>
      <c r="I309" s="99">
        <f t="shared" si="76"/>
        <v>4.9904017617922861E-11</v>
      </c>
      <c r="L309" s="99">
        <f t="shared" si="77"/>
        <v>1.8788256939165032E-13</v>
      </c>
      <c r="O309" s="82">
        <f t="shared" si="70"/>
        <v>4.9723498348166414E-11</v>
      </c>
      <c r="R309" s="99">
        <f t="shared" si="78"/>
        <v>1.8976139508556681E-8</v>
      </c>
      <c r="U309" s="99">
        <f t="shared" si="79"/>
        <v>1.6035428820936115E-8</v>
      </c>
      <c r="X309" s="99">
        <f t="shared" si="71"/>
        <v>3.4872957786013766E-8</v>
      </c>
      <c r="Z309" s="3"/>
      <c r="AA309" s="99">
        <f t="shared" si="80"/>
        <v>2.3905784572062111E-9</v>
      </c>
      <c r="AD309" s="99">
        <f t="shared" si="81"/>
        <v>2.3905784572062115E-10</v>
      </c>
      <c r="AF309" s="2">
        <f t="shared" si="82"/>
        <v>0.52697757599699457</v>
      </c>
      <c r="AH309" s="11"/>
      <c r="AI309" s="23">
        <f t="shared" si="83"/>
        <v>4.2885067444867496E-8</v>
      </c>
      <c r="AN309" s="2">
        <f t="shared" si="72"/>
        <v>1.8281515095238954</v>
      </c>
      <c r="AO309" s="2" t="str">
        <f t="shared" si="73"/>
        <v>0.972960416358912+1.54773575586183i</v>
      </c>
      <c r="AP309" s="3">
        <f t="shared" si="74"/>
        <v>1.5159390142077029</v>
      </c>
      <c r="AQ309" s="23">
        <f t="shared" si="84"/>
        <v>2.7880074180424683E-15</v>
      </c>
    </row>
    <row r="310" spans="1:43" x14ac:dyDescent="0.3">
      <c r="A310" s="2" t="str">
        <f t="shared" si="68"/>
        <v>1038.92544593683i</v>
      </c>
      <c r="B310" s="2">
        <f t="shared" si="75"/>
        <v>165.35012022479819</v>
      </c>
      <c r="E310" s="3" t="str">
        <f t="shared" si="69"/>
        <v>4.81806219577665E-11-1.38630515884027E-11i</v>
      </c>
      <c r="F310" s="3"/>
      <c r="G310" s="3"/>
      <c r="H310" s="3"/>
      <c r="I310" s="99">
        <f t="shared" si="76"/>
        <v>5.0135382032851075E-11</v>
      </c>
      <c r="L310" s="99">
        <f t="shared" si="77"/>
        <v>1.8920046736693456E-13</v>
      </c>
      <c r="O310" s="82">
        <f t="shared" si="70"/>
        <v>4.995358581735553E-11</v>
      </c>
      <c r="R310" s="99">
        <f t="shared" si="78"/>
        <v>1.9109247204060393E-8</v>
      </c>
      <c r="U310" s="99">
        <f t="shared" si="79"/>
        <v>1.6043700173701121E-8</v>
      </c>
      <c r="X310" s="99">
        <f t="shared" si="71"/>
        <v>3.5116350958921606E-8</v>
      </c>
      <c r="Z310" s="3"/>
      <c r="AA310" s="99">
        <f t="shared" si="80"/>
        <v>2.4073471149838402E-9</v>
      </c>
      <c r="AD310" s="99">
        <f t="shared" si="81"/>
        <v>2.4073471149838406E-10</v>
      </c>
      <c r="AF310" s="2">
        <f t="shared" si="82"/>
        <v>0.52330685208128813</v>
      </c>
      <c r="AH310" s="11"/>
      <c r="AI310" s="23">
        <f t="shared" si="83"/>
        <v>4.3146031462071535E-8</v>
      </c>
      <c r="AN310" s="2">
        <f t="shared" si="72"/>
        <v>1.840025919036846</v>
      </c>
      <c r="AO310" s="2" t="str">
        <f t="shared" si="73"/>
        <v>0.972457712966619+1.56205677848762i</v>
      </c>
      <c r="AP310" s="3">
        <f t="shared" si="74"/>
        <v>1.5299658252073698</v>
      </c>
      <c r="AQ310" s="23">
        <f t="shared" si="84"/>
        <v>2.8481538282053608E-15</v>
      </c>
    </row>
    <row r="311" spans="1:43" x14ac:dyDescent="0.3">
      <c r="A311" s="2" t="str">
        <f t="shared" si="68"/>
        <v>1048.53850473026i</v>
      </c>
      <c r="B311" s="2">
        <f t="shared" si="75"/>
        <v>166.88008605000556</v>
      </c>
      <c r="E311" s="3" t="str">
        <f t="shared" si="69"/>
        <v>4.8409617542479E-11-1.39172225722279E-11i</v>
      </c>
      <c r="F311" s="3"/>
      <c r="G311" s="3"/>
      <c r="H311" s="3"/>
      <c r="I311" s="99">
        <f t="shared" si="76"/>
        <v>5.0370429368172157E-11</v>
      </c>
      <c r="L311" s="99">
        <f t="shared" si="77"/>
        <v>1.9053622724023684E-13</v>
      </c>
      <c r="O311" s="82">
        <f t="shared" si="70"/>
        <v>5.0187337915160839E-11</v>
      </c>
      <c r="R311" s="99">
        <f t="shared" si="78"/>
        <v>1.9244158951263919E-8</v>
      </c>
      <c r="U311" s="99">
        <f t="shared" si="79"/>
        <v>1.6052134040059828E-8</v>
      </c>
      <c r="X311" s="99">
        <f t="shared" si="71"/>
        <v>3.5363048760398853E-8</v>
      </c>
      <c r="Z311" s="3"/>
      <c r="AA311" s="99">
        <f t="shared" si="80"/>
        <v>2.4243430438103213E-9</v>
      </c>
      <c r="AD311" s="99">
        <f t="shared" si="81"/>
        <v>2.4243430438103218E-10</v>
      </c>
      <c r="AF311" s="2">
        <f t="shared" si="82"/>
        <v>0.51963819387093657</v>
      </c>
      <c r="AH311" s="11"/>
      <c r="AI311" s="23">
        <f t="shared" si="83"/>
        <v>4.3410772259696825E-8</v>
      </c>
      <c r="AN311" s="2">
        <f t="shared" si="72"/>
        <v>1.8520429629388253</v>
      </c>
      <c r="AO311" s="2" t="str">
        <f t="shared" si="73"/>
        <v>0.971945663620483+1.57651031190429i</v>
      </c>
      <c r="AP311" s="3">
        <f t="shared" si="74"/>
        <v>1.5441224246870036</v>
      </c>
      <c r="AQ311" s="23">
        <f t="shared" si="84"/>
        <v>2.9098912175236349E-15</v>
      </c>
    </row>
    <row r="312" spans="1:43" x14ac:dyDescent="0.3">
      <c r="A312" s="2" t="str">
        <f t="shared" si="68"/>
        <v>1058.24051206154i</v>
      </c>
      <c r="B312" s="2">
        <f t="shared" si="75"/>
        <v>168.42420847469256</v>
      </c>
      <c r="E312" s="3" t="str">
        <f t="shared" si="69"/>
        <v>4.86424912936947E-11-1.39714237155092E-11i</v>
      </c>
      <c r="F312" s="3"/>
      <c r="G312" s="3"/>
      <c r="H312" s="3"/>
      <c r="I312" s="99">
        <f t="shared" si="76"/>
        <v>5.0609214970155956E-11</v>
      </c>
      <c r="L312" s="99">
        <f t="shared" si="77"/>
        <v>1.9189008239685257E-13</v>
      </c>
      <c r="O312" s="82">
        <f t="shared" si="70"/>
        <v>5.0424809750503816E-11</v>
      </c>
      <c r="R312" s="99">
        <f t="shared" si="78"/>
        <v>1.9380898322082108E-8</v>
      </c>
      <c r="U312" s="99">
        <f t="shared" si="79"/>
        <v>1.6060733783453253E-8</v>
      </c>
      <c r="X312" s="99">
        <f t="shared" si="71"/>
        <v>3.561309435647725E-8</v>
      </c>
      <c r="Z312" s="3"/>
      <c r="AA312" s="99">
        <f t="shared" si="80"/>
        <v>2.4415692132312668E-9</v>
      </c>
      <c r="AD312" s="99">
        <f t="shared" si="81"/>
        <v>2.4415692132312672E-10</v>
      </c>
      <c r="AF312" s="2">
        <f t="shared" si="82"/>
        <v>0.51597195515990357</v>
      </c>
      <c r="AH312" s="11"/>
      <c r="AI312" s="23">
        <f t="shared" si="83"/>
        <v>4.3679341294178443E-8</v>
      </c>
      <c r="AN312" s="2">
        <f t="shared" si="72"/>
        <v>1.8642039286642262</v>
      </c>
      <c r="AO312" s="2" t="str">
        <f t="shared" si="73"/>
        <v>0.971424094566251+1.59109758221904i</v>
      </c>
      <c r="AP312" s="3">
        <f t="shared" si="74"/>
        <v>1.5584100135724839</v>
      </c>
      <c r="AQ312" s="23">
        <f t="shared" si="84"/>
        <v>2.9732668641674489E-15</v>
      </c>
    </row>
    <row r="313" spans="1:43" x14ac:dyDescent="0.3">
      <c r="A313" s="2" t="str">
        <f t="shared" si="68"/>
        <v>1068.03229096138i</v>
      </c>
      <c r="B313" s="2">
        <f t="shared" si="75"/>
        <v>169.98261848826505</v>
      </c>
      <c r="E313" s="3" t="str">
        <f t="shared" si="69"/>
        <v>4.8879298629768E-11-1.4025663185589E-11i</v>
      </c>
      <c r="F313" s="3"/>
      <c r="G313" s="3"/>
      <c r="H313" s="3"/>
      <c r="I313" s="99">
        <f t="shared" si="76"/>
        <v>5.0851795074841033E-11</v>
      </c>
      <c r="L313" s="99">
        <f t="shared" si="77"/>
        <v>1.9326227026861793E-13</v>
      </c>
      <c r="O313" s="82">
        <f t="shared" si="70"/>
        <v>5.066605731842654E-11</v>
      </c>
      <c r="R313" s="99">
        <f t="shared" si="78"/>
        <v>1.9519489297130411E-8</v>
      </c>
      <c r="U313" s="99">
        <f t="shared" si="79"/>
        <v>1.606950284352831E-8</v>
      </c>
      <c r="X313" s="99">
        <f t="shared" si="71"/>
        <v>3.5866531658564893E-8</v>
      </c>
      <c r="Z313" s="3"/>
      <c r="AA313" s="99">
        <f t="shared" si="80"/>
        <v>2.4590286442796254E-9</v>
      </c>
      <c r="AD313" s="99">
        <f t="shared" si="81"/>
        <v>2.4590286442796257E-10</v>
      </c>
      <c r="AF313" s="2">
        <f t="shared" si="82"/>
        <v>0.51230848552324137</v>
      </c>
      <c r="AH313" s="11"/>
      <c r="AI313" s="23">
        <f t="shared" si="83"/>
        <v>4.3951790866330907E-8</v>
      </c>
      <c r="AN313" s="2">
        <f t="shared" si="72"/>
        <v>1.8765101122741767</v>
      </c>
      <c r="AO313" s="2" t="str">
        <f t="shared" si="73"/>
        <v>0.970892828819334+1.60581982688421i</v>
      </c>
      <c r="AP313" s="3">
        <f t="shared" si="74"/>
        <v>1.5728298038874584</v>
      </c>
      <c r="AQ313" s="23">
        <f t="shared" si="84"/>
        <v>3.0383295766938361E-15</v>
      </c>
    </row>
    <row r="314" spans="1:43" x14ac:dyDescent="0.3">
      <c r="A314" s="2" t="str">
        <f t="shared" si="68"/>
        <v>1077.91467207586i</v>
      </c>
      <c r="B314" s="2">
        <f t="shared" si="75"/>
        <v>171.55544829215251</v>
      </c>
      <c r="E314" s="3" t="str">
        <f t="shared" si="69"/>
        <v>4.91200957768256E-11-1.40799494316879E-11i</v>
      </c>
      <c r="F314" s="3"/>
      <c r="G314" s="3"/>
      <c r="H314" s="3"/>
      <c r="I314" s="99">
        <f t="shared" si="76"/>
        <v>5.1098226829542814E-11</v>
      </c>
      <c r="L314" s="99">
        <f t="shared" si="77"/>
        <v>1.9465303244823278E-13</v>
      </c>
      <c r="O314" s="82">
        <f t="shared" si="70"/>
        <v>5.0911137521491693E-11</v>
      </c>
      <c r="R314" s="99">
        <f t="shared" si="78"/>
        <v>1.9659956277271512E-8</v>
      </c>
      <c r="U314" s="99">
        <f t="shared" si="79"/>
        <v>1.6078444738118009E-8</v>
      </c>
      <c r="X314" s="99">
        <f t="shared" si="71"/>
        <v>3.6123405344489933E-8</v>
      </c>
      <c r="Z314" s="3"/>
      <c r="AA314" s="99">
        <f t="shared" si="80"/>
        <v>2.4767244109303028E-9</v>
      </c>
      <c r="AD314" s="99">
        <f t="shared" si="81"/>
        <v>2.4767244109303031E-10</v>
      </c>
      <c r="AF314" s="2">
        <f t="shared" si="82"/>
        <v>0.5086481301873903</v>
      </c>
      <c r="AH314" s="11"/>
      <c r="AI314" s="23">
        <f t="shared" si="83"/>
        <v>4.4228174144538681E-8</v>
      </c>
      <c r="AN314" s="2">
        <f t="shared" si="72"/>
        <v>1.8889628185776428</v>
      </c>
      <c r="AO314" s="2" t="str">
        <f t="shared" si="73"/>
        <v>0.970351686104757+1.62067829480204i</v>
      </c>
      <c r="AP314" s="3">
        <f t="shared" si="74"/>
        <v>1.5873830188827185</v>
      </c>
      <c r="AQ314" s="23">
        <f t="shared" si="84"/>
        <v>3.1051297482680919E-15</v>
      </c>
    </row>
    <row r="315" spans="1:43" x14ac:dyDescent="0.3">
      <c r="A315" s="2" t="str">
        <f t="shared" si="68"/>
        <v>1087.88849373697i</v>
      </c>
      <c r="B315" s="2">
        <f t="shared" si="75"/>
        <v>173.14283131103522</v>
      </c>
      <c r="E315" s="3" t="str">
        <f t="shared" si="69"/>
        <v>4.93649397916316E-11-1.41342911879382E-11i</v>
      </c>
      <c r="F315" s="3"/>
      <c r="G315" s="3"/>
      <c r="H315" s="3"/>
      <c r="I315" s="99">
        <f t="shared" si="76"/>
        <v>5.134856831516182E-11</v>
      </c>
      <c r="L315" s="99">
        <f t="shared" si="77"/>
        <v>1.9606261480738691E-13</v>
      </c>
      <c r="O315" s="82">
        <f t="shared" si="70"/>
        <v>5.1160108191979533E-11</v>
      </c>
      <c r="R315" s="99">
        <f t="shared" si="78"/>
        <v>1.9802324095546079E-8</v>
      </c>
      <c r="U315" s="99">
        <f t="shared" si="79"/>
        <v>1.6087563065282313E-8</v>
      </c>
      <c r="X315" s="99">
        <f t="shared" si="71"/>
        <v>3.6383760880244037E-8</v>
      </c>
      <c r="Z315" s="3"/>
      <c r="AA315" s="99">
        <f t="shared" si="80"/>
        <v>2.4946596416031784E-9</v>
      </c>
      <c r="AD315" s="99">
        <f t="shared" si="81"/>
        <v>2.4946596416031788E-10</v>
      </c>
      <c r="AF315" s="2">
        <f t="shared" si="82"/>
        <v>0.50499122990564482</v>
      </c>
      <c r="AH315" s="11"/>
      <c r="AI315" s="23">
        <f t="shared" si="83"/>
        <v>4.4508545188767449E-8</v>
      </c>
      <c r="AN315" s="2">
        <f t="shared" si="72"/>
        <v>1.9015633612552367</v>
      </c>
      <c r="AO315" s="2" t="str">
        <f t="shared" si="73"/>
        <v>0.96980048279598+1.63567424643081i</v>
      </c>
      <c r="AP315" s="3">
        <f t="shared" si="74"/>
        <v>1.6020708931149272</v>
      </c>
      <c r="AQ315" s="23">
        <f t="shared" si="84"/>
        <v>3.1737194129142982E-15</v>
      </c>
    </row>
    <row r="316" spans="1:43" x14ac:dyDescent="0.3">
      <c r="A316" s="2" t="str">
        <f t="shared" si="68"/>
        <v>1097.95460203365i</v>
      </c>
      <c r="B316" s="2">
        <f t="shared" si="75"/>
        <v>174.74490220415015</v>
      </c>
      <c r="E316" s="3" t="str">
        <f t="shared" si="69"/>
        <v>4.96138885853427E-11-1.41886974765193E-11i</v>
      </c>
      <c r="F316" s="3"/>
      <c r="G316" s="3"/>
      <c r="H316" s="3"/>
      <c r="I316" s="99">
        <f t="shared" si="76"/>
        <v>5.1602878569310296E-11</v>
      </c>
      <c r="L316" s="99">
        <f t="shared" si="77"/>
        <v>1.9749126761876384E-13</v>
      </c>
      <c r="O316" s="82">
        <f t="shared" si="70"/>
        <v>5.1413028114898421E-11</v>
      </c>
      <c r="R316" s="99">
        <f t="shared" si="78"/>
        <v>1.9946618029495147E-8</v>
      </c>
      <c r="U316" s="99">
        <f t="shared" si="79"/>
        <v>1.6096861505412252E-8</v>
      </c>
      <c r="X316" s="99">
        <f t="shared" si="71"/>
        <v>3.6647644542442213E-8</v>
      </c>
      <c r="Z316" s="3"/>
      <c r="AA316" s="99">
        <f t="shared" si="80"/>
        <v>2.512837520715452E-9</v>
      </c>
      <c r="AD316" s="99">
        <f t="shared" si="81"/>
        <v>2.5128375207154526E-10</v>
      </c>
      <c r="AF316" s="2">
        <f t="shared" si="82"/>
        <v>0.50133812083897922</v>
      </c>
      <c r="AH316" s="11"/>
      <c r="AI316" s="23">
        <f t="shared" si="83"/>
        <v>4.4792958975416086E-8</v>
      </c>
      <c r="AN316" s="2">
        <f t="shared" si="72"/>
        <v>1.9143130629850482</v>
      </c>
      <c r="AO316" s="2" t="str">
        <f t="shared" si="73"/>
        <v>0.969239031852593+1.65080895389159i</v>
      </c>
      <c r="AP316" s="3">
        <f t="shared" si="74"/>
        <v>1.6168946725765636</v>
      </c>
      <c r="AQ316" s="23">
        <f t="shared" si="84"/>
        <v>3.2441523040828073E-15</v>
      </c>
    </row>
    <row r="317" spans="1:43" x14ac:dyDescent="0.3">
      <c r="A317" s="2" t="str">
        <f t="shared" si="68"/>
        <v>1108.11385088364i</v>
      </c>
      <c r="B317" s="2">
        <f t="shared" si="75"/>
        <v>176.36179687672671</v>
      </c>
      <c r="E317" s="3" t="str">
        <f t="shared" si="69"/>
        <v>4.98670009481959E-11-1.42431776109042E-11i</v>
      </c>
      <c r="F317" s="3"/>
      <c r="G317" s="3"/>
      <c r="H317" s="3"/>
      <c r="I317" s="99">
        <f t="shared" si="76"/>
        <v>5.1861217610302335E-11</v>
      </c>
      <c r="L317" s="99">
        <f t="shared" si="77"/>
        <v>1.9893924568211602E-13</v>
      </c>
      <c r="O317" s="82">
        <f t="shared" si="70"/>
        <v>5.1669957051854423E-11</v>
      </c>
      <c r="R317" s="99">
        <f t="shared" si="78"/>
        <v>2.0092863813893719E-8</v>
      </c>
      <c r="U317" s="99">
        <f t="shared" si="79"/>
        <v>1.610634382339993E-8</v>
      </c>
      <c r="X317" s="99">
        <f t="shared" si="71"/>
        <v>3.6915103441532057E-8</v>
      </c>
      <c r="Z317" s="3"/>
      <c r="AA317" s="99">
        <f t="shared" si="80"/>
        <v>2.5312612902858012E-9</v>
      </c>
      <c r="AD317" s="99">
        <f t="shared" si="81"/>
        <v>2.5312612902858014E-10</v>
      </c>
      <c r="AF317" s="2">
        <f t="shared" si="82"/>
        <v>0.4976891344421121</v>
      </c>
      <c r="AH317" s="11"/>
      <c r="AI317" s="23">
        <f t="shared" si="83"/>
        <v>4.5081471423047978E-8</v>
      </c>
      <c r="AN317" s="2">
        <f t="shared" si="72"/>
        <v>1.927213255571079</v>
      </c>
      <c r="AO317" s="2" t="str">
        <f t="shared" si="73"/>
        <v>0.968667142756844+1.66608370107632i</v>
      </c>
      <c r="AP317" s="3">
        <f t="shared" si="74"/>
        <v>1.6318556147793686</v>
      </c>
      <c r="AQ317" s="23">
        <f t="shared" si="84"/>
        <v>3.316483915444299E-15</v>
      </c>
    </row>
    <row r="318" spans="1:43" x14ac:dyDescent="0.3">
      <c r="A318" s="2" t="str">
        <f t="shared" si="68"/>
        <v>1118.36710210586i</v>
      </c>
      <c r="B318" s="2">
        <f t="shared" si="75"/>
        <v>177.99365249150608</v>
      </c>
      <c r="E318" s="3" t="str">
        <f t="shared" si="69"/>
        <v>5.01243365751476E-11-1.42977411992252E-11i</v>
      </c>
      <c r="F318" s="3"/>
      <c r="G318" s="3"/>
      <c r="H318" s="3"/>
      <c r="I318" s="99">
        <f t="shared" si="76"/>
        <v>5.2123646462030082E-11</v>
      </c>
      <c r="L318" s="99">
        <f t="shared" si="77"/>
        <v>2.0040680845450462E-13</v>
      </c>
      <c r="O318" s="82">
        <f t="shared" si="70"/>
        <v>5.1930955765802413E-11</v>
      </c>
      <c r="R318" s="99">
        <f t="shared" si="78"/>
        <v>2.0241087653904966E-8</v>
      </c>
      <c r="U318" s="99">
        <f t="shared" si="79"/>
        <v>1.6116013870876264E-8</v>
      </c>
      <c r="X318" s="99">
        <f t="shared" si="71"/>
        <v>3.7186185545772401E-8</v>
      </c>
      <c r="Z318" s="3"/>
      <c r="AA318" s="99">
        <f t="shared" si="80"/>
        <v>2.5499342515915234E-9</v>
      </c>
      <c r="AD318" s="99">
        <f t="shared" si="81"/>
        <v>2.5499342515915236E-10</v>
      </c>
      <c r="AF318" s="2">
        <f t="shared" si="82"/>
        <v>0.49404459735496342</v>
      </c>
      <c r="AH318" s="11"/>
      <c r="AI318" s="23">
        <f t="shared" si="83"/>
        <v>4.5374139419024977E-8</v>
      </c>
      <c r="AN318" s="2">
        <f t="shared" si="72"/>
        <v>1.9402652800737152</v>
      </c>
      <c r="AO318" s="2" t="str">
        <f t="shared" si="73"/>
        <v>0.968084621448993+1.6814997837566i</v>
      </c>
      <c r="AP318" s="3">
        <f t="shared" si="74"/>
        <v>1.646954988877269</v>
      </c>
      <c r="AQ318" s="23">
        <f t="shared" si="84"/>
        <v>3.3907715641808119E-15</v>
      </c>
    </row>
    <row r="319" spans="1:43" x14ac:dyDescent="0.3">
      <c r="A319" s="2" t="str">
        <f t="shared" si="68"/>
        <v>1128.71522549356i</v>
      </c>
      <c r="B319" s="2">
        <f t="shared" si="75"/>
        <v>179.64060748038335</v>
      </c>
      <c r="E319" s="3" t="str">
        <f t="shared" si="69"/>
        <v>5.03859560925019E-11-1.43523981477674E-11i</v>
      </c>
      <c r="F319" s="3"/>
      <c r="G319" s="3"/>
      <c r="H319" s="3"/>
      <c r="I319" s="99">
        <f t="shared" si="76"/>
        <v>5.2390227179766711E-11</v>
      </c>
      <c r="L319" s="99">
        <f t="shared" si="77"/>
        <v>2.01894220184888E-13</v>
      </c>
      <c r="O319" s="82">
        <f t="shared" si="70"/>
        <v>5.2196086046719801E-11</v>
      </c>
      <c r="R319" s="99">
        <f t="shared" si="78"/>
        <v>2.039131623867369E-8</v>
      </c>
      <c r="U319" s="99">
        <f t="shared" si="79"/>
        <v>1.61258755885189E-8</v>
      </c>
      <c r="X319" s="99">
        <f t="shared" si="71"/>
        <v>3.7460939706012077E-8</v>
      </c>
      <c r="Z319" s="3"/>
      <c r="AA319" s="99">
        <f t="shared" si="80"/>
        <v>2.5688597668810135E-9</v>
      </c>
      <c r="AD319" s="99">
        <f t="shared" si="81"/>
        <v>2.5688597668810139E-10</v>
      </c>
      <c r="AF319" s="2">
        <f t="shared" si="82"/>
        <v>0.49040483129942519</v>
      </c>
      <c r="AH319" s="11"/>
      <c r="AI319" s="23">
        <f t="shared" si="83"/>
        <v>4.5671020847080287E-8</v>
      </c>
      <c r="AN319" s="2">
        <f t="shared" si="72"/>
        <v>1.9534704869426265</v>
      </c>
      <c r="AO319" s="2" t="str">
        <f t="shared" si="73"/>
        <v>0.967491270261457+1.69705850969368i</v>
      </c>
      <c r="AP319" s="3">
        <f t="shared" si="74"/>
        <v>1.6621940757622156</v>
      </c>
      <c r="AQ319" s="23">
        <f t="shared" si="84"/>
        <v>3.4670744567505969E-15</v>
      </c>
    </row>
    <row r="320" spans="1:43" x14ac:dyDescent="0.3">
      <c r="A320" s="2" t="str">
        <f t="shared" si="68"/>
        <v>1139.15909888807i</v>
      </c>
      <c r="B320" s="2">
        <f t="shared" si="75"/>
        <v>181.30280155614557</v>
      </c>
      <c r="E320" s="3" t="str">
        <f t="shared" si="69"/>
        <v>5.06519210855611E-11-1.44071586646008E-11i</v>
      </c>
      <c r="F320" s="3"/>
      <c r="G320" s="3"/>
      <c r="H320" s="3"/>
      <c r="I320" s="99">
        <f t="shared" si="76"/>
        <v>5.2661022876933288E-11</v>
      </c>
      <c r="L320" s="99">
        <f t="shared" si="77"/>
        <v>2.0340175005320383E-13</v>
      </c>
      <c r="O320" s="82">
        <f t="shared" si="70"/>
        <v>5.2465410738238742E-11</v>
      </c>
      <c r="R320" s="99">
        <f t="shared" si="78"/>
        <v>2.0543576755373589E-8</v>
      </c>
      <c r="U320" s="99">
        <f t="shared" si="79"/>
        <v>1.6135933008434024E-8</v>
      </c>
      <c r="X320" s="99">
        <f t="shared" si="71"/>
        <v>3.7739415681298644E-8</v>
      </c>
      <c r="Z320" s="3"/>
      <c r="AA320" s="99">
        <f t="shared" si="80"/>
        <v>2.5880412611434129E-9</v>
      </c>
      <c r="AD320" s="99">
        <f t="shared" si="81"/>
        <v>2.5880412611434132E-10</v>
      </c>
      <c r="AF320" s="2">
        <f t="shared" si="82"/>
        <v>0.48677015298148107</v>
      </c>
      <c r="AH320" s="11"/>
      <c r="AI320" s="23">
        <f t="shared" si="83"/>
        <v>4.5972174615864625E-8</v>
      </c>
      <c r="AN320" s="2">
        <f t="shared" si="72"/>
        <v>1.9668302361517889</v>
      </c>
      <c r="AO320" s="2" t="str">
        <f t="shared" si="73"/>
        <v>0.966886887851741+1.71276119874934i</v>
      </c>
      <c r="AP320" s="3">
        <f t="shared" si="74"/>
        <v>1.6775741681827867</v>
      </c>
      <c r="AQ320" s="23">
        <f t="shared" si="84"/>
        <v>3.5454537573405702E-15</v>
      </c>
    </row>
    <row r="321" spans="1:43" x14ac:dyDescent="0.3">
      <c r="A321" s="2" t="str">
        <f t="shared" si="68"/>
        <v>1149.6996082533i</v>
      </c>
      <c r="B321" s="2">
        <f t="shared" si="75"/>
        <v>182.98037572432835</v>
      </c>
      <c r="E321" s="3" t="str">
        <f t="shared" si="69"/>
        <v>5.09222941273295E-11-1.44620332633574E-11i</v>
      </c>
      <c r="F321" s="3"/>
      <c r="G321" s="3"/>
      <c r="H321" s="3"/>
      <c r="I321" s="99">
        <f t="shared" si="76"/>
        <v>5.2936097752863426E-11</v>
      </c>
      <c r="L321" s="99">
        <f t="shared" si="77"/>
        <v>2.0492967231411341E-13</v>
      </c>
      <c r="O321" s="82">
        <f t="shared" si="70"/>
        <v>5.2738993765271111E-11</v>
      </c>
      <c r="R321" s="99">
        <f t="shared" si="78"/>
        <v>2.0697896903725456E-8</v>
      </c>
      <c r="U321" s="99">
        <f t="shared" si="79"/>
        <v>1.6146190256613299E-8</v>
      </c>
      <c r="X321" s="99">
        <f t="shared" si="71"/>
        <v>3.8021664165345761E-8</v>
      </c>
      <c r="Z321" s="3"/>
      <c r="AA321" s="99">
        <f t="shared" si="80"/>
        <v>2.6074822239375833E-9</v>
      </c>
      <c r="AD321" s="99">
        <f t="shared" si="81"/>
        <v>2.6074822239375837E-10</v>
      </c>
      <c r="AF321" s="2">
        <f t="shared" si="82"/>
        <v>0.48314087399865641</v>
      </c>
      <c r="AH321" s="11"/>
      <c r="AI321" s="23">
        <f t="shared" si="83"/>
        <v>4.6277660688499339E-8</v>
      </c>
      <c r="AN321" s="2">
        <f t="shared" si="72"/>
        <v>1.9803458973368315</v>
      </c>
      <c r="AO321" s="2" t="str">
        <f t="shared" si="73"/>
        <v>0.966271269134113+1.72860918299793i</v>
      </c>
      <c r="AP321" s="3">
        <f t="shared" si="74"/>
        <v>1.6930965708466488</v>
      </c>
      <c r="AQ321" s="23">
        <f t="shared" si="84"/>
        <v>3.6259726590462289E-15</v>
      </c>
    </row>
    <row r="322" spans="1:43" x14ac:dyDescent="0.3">
      <c r="A322" s="2" t="str">
        <f t="shared" si="68"/>
        <v>1160.33764775088i</v>
      </c>
      <c r="B322" s="2">
        <f t="shared" si="75"/>
        <v>184.673472295175</v>
      </c>
      <c r="E322" s="3" t="str">
        <f t="shared" si="69"/>
        <v>5.11971388083082E-11-1.45170327671658E-11i</v>
      </c>
      <c r="F322" s="3"/>
      <c r="G322" s="3"/>
      <c r="H322" s="3"/>
      <c r="I322" s="99">
        <f t="shared" si="76"/>
        <v>5.3215517121607895E-11</v>
      </c>
      <c r="L322" s="99">
        <f t="shared" si="77"/>
        <v>2.0647826644557246E-13</v>
      </c>
      <c r="O322" s="82">
        <f t="shared" si="70"/>
        <v>5.3016900162669154E-11</v>
      </c>
      <c r="R322" s="99">
        <f t="shared" si="78"/>
        <v>2.0854304911002818E-8</v>
      </c>
      <c r="U322" s="99">
        <f t="shared" si="79"/>
        <v>1.6156651555470097E-8</v>
      </c>
      <c r="X322" s="99">
        <f t="shared" si="71"/>
        <v>3.8307736813889603E-8</v>
      </c>
      <c r="Z322" s="3"/>
      <c r="AA322" s="99">
        <f t="shared" si="80"/>
        <v>2.6271862112824916E-9</v>
      </c>
      <c r="AD322" s="99">
        <f t="shared" si="81"/>
        <v>2.6271862112824918E-10</v>
      </c>
      <c r="AF322" s="2">
        <f t="shared" si="82"/>
        <v>0.47951730075280324</v>
      </c>
      <c r="AH322" s="11"/>
      <c r="AI322" s="23">
        <f t="shared" si="83"/>
        <v>4.6587540113172137E-8</v>
      </c>
      <c r="AN322" s="2">
        <f t="shared" si="72"/>
        <v>1.9940188499344627</v>
      </c>
      <c r="AO322" s="2" t="str">
        <f t="shared" si="73"/>
        <v>0.965644205210012+1.74460380683933i</v>
      </c>
      <c r="AP322" s="3">
        <f t="shared" si="74"/>
        <v>1.7087626005334755</v>
      </c>
      <c r="AQ322" s="23">
        <f t="shared" si="84"/>
        <v>3.7086964579585537E-15</v>
      </c>
    </row>
    <row r="323" spans="1:43" x14ac:dyDescent="0.3">
      <c r="A323" s="2" t="str">
        <f t="shared" si="68"/>
        <v>1171.07411981601i</v>
      </c>
      <c r="B323" s="2">
        <f t="shared" si="75"/>
        <v>186.38223489570848</v>
      </c>
      <c r="E323" s="3" t="str">
        <f t="shared" si="69"/>
        <v>5.14765197674175E-11-1.4572168312751E-11i</v>
      </c>
      <c r="F323" s="3"/>
      <c r="G323" s="3"/>
      <c r="H323" s="3"/>
      <c r="I323" s="99">
        <f t="shared" si="76"/>
        <v>5.3499347441819028E-11</v>
      </c>
      <c r="L323" s="99">
        <f t="shared" si="77"/>
        <v>2.0804781730240832E-13</v>
      </c>
      <c r="O323" s="82">
        <f t="shared" si="70"/>
        <v>5.3299196104959055E-11</v>
      </c>
      <c r="R323" s="99">
        <f t="shared" si="78"/>
        <v>2.1012829547543243E-8</v>
      </c>
      <c r="U323" s="99">
        <f t="shared" si="79"/>
        <v>1.6167321226457198E-8</v>
      </c>
      <c r="X323" s="99">
        <f t="shared" si="71"/>
        <v>3.8597686272970017E-8</v>
      </c>
      <c r="Z323" s="3"/>
      <c r="AA323" s="99">
        <f t="shared" si="80"/>
        <v>2.6471568476112927E-9</v>
      </c>
      <c r="AD323" s="99">
        <f t="shared" si="81"/>
        <v>2.6471568476112932E-10</v>
      </c>
      <c r="AF323" s="2">
        <f t="shared" si="82"/>
        <v>0.4758997343681956</v>
      </c>
      <c r="AH323" s="11"/>
      <c r="AI323" s="23">
        <f t="shared" si="83"/>
        <v>4.6901875054815852E-8</v>
      </c>
      <c r="AN323" s="2">
        <f t="shared" si="72"/>
        <v>2.0078504833240656</v>
      </c>
      <c r="AO323" s="2" t="str">
        <f t="shared" si="73"/>
        <v>0.965005483297164+1.76074642711297i</v>
      </c>
      <c r="AP323" s="3">
        <f t="shared" si="74"/>
        <v>1.7245735862076685</v>
      </c>
      <c r="AQ323" s="23">
        <f t="shared" si="84"/>
        <v>3.793692630268319E-15</v>
      </c>
    </row>
    <row r="324" spans="1:43" x14ac:dyDescent="0.3">
      <c r="A324" s="2" t="str">
        <f t="shared" si="68"/>
        <v>1181.90993523402i</v>
      </c>
      <c r="B324" s="2">
        <f t="shared" si="75"/>
        <v>188.10680848191615</v>
      </c>
      <c r="E324" s="3" t="str">
        <f t="shared" si="69"/>
        <v>5.17605027240855E-11-1.46274513547108E-11i</v>
      </c>
      <c r="F324" s="3"/>
      <c r="G324" s="3"/>
      <c r="H324" s="3"/>
      <c r="I324" s="99">
        <f t="shared" si="76"/>
        <v>5.3787656347757832E-11</v>
      </c>
      <c r="L324" s="99">
        <f t="shared" si="77"/>
        <v>2.0963861527510342E-13</v>
      </c>
      <c r="O324" s="82">
        <f t="shared" si="70"/>
        <v>5.3585948937193107E-11</v>
      </c>
      <c r="R324" s="99">
        <f t="shared" si="78"/>
        <v>2.1173500142785447E-8</v>
      </c>
      <c r="U324" s="99">
        <f t="shared" si="79"/>
        <v>1.617820369276946E-8</v>
      </c>
      <c r="X324" s="99">
        <f t="shared" si="71"/>
        <v>3.8891566208169672E-8</v>
      </c>
      <c r="Z324" s="3"/>
      <c r="AA324" s="99">
        <f t="shared" si="80"/>
        <v>2.6673978277916562E-9</v>
      </c>
      <c r="AD324" s="99">
        <f t="shared" si="81"/>
        <v>2.6673978277916566E-10</v>
      </c>
      <c r="AF324" s="2">
        <f t="shared" si="82"/>
        <v>0.47228847061487617</v>
      </c>
      <c r="AH324" s="11"/>
      <c r="AI324" s="23">
        <f t="shared" si="83"/>
        <v>4.7220728827909804E-8</v>
      </c>
      <c r="AN324" s="2">
        <f t="shared" si="72"/>
        <v>2.0218421969714719</v>
      </c>
      <c r="AO324" s="2" t="str">
        <f t="shared" si="73"/>
        <v>0.964354886657375+1.77703841321297i</v>
      </c>
      <c r="AP324" s="3">
        <f t="shared" si="74"/>
        <v>1.7405308691315611</v>
      </c>
      <c r="AQ324" s="23">
        <f t="shared" si="84"/>
        <v>3.8810309125274446E-15</v>
      </c>
    </row>
    <row r="325" spans="1:43" x14ac:dyDescent="0.3">
      <c r="A325" s="2" t="str">
        <f t="shared" ref="A325:A388" si="85">COMPLEX(0,(D$2*10^((ROW(A325)-5)*AK$2/AJ$2-AK$2/2)))</f>
        <v>1192.84601321764i</v>
      </c>
      <c r="B325" s="2">
        <f t="shared" si="75"/>
        <v>189.84733935104771</v>
      </c>
      <c r="E325" s="3" t="str">
        <f t="shared" ref="E325:E388" si="86">IMDIV(IMPRODUCT(AC$2,IMSUM(T$2,IMDIV(N$2,AO325))),(IMPRODUCT(AF325,IMSUM(1,IMPRODUCT(A325,M$2,T$2)))))</f>
        <v>5.20491545115433E-11-1.4682893669978E-11i</v>
      </c>
      <c r="F325" s="3"/>
      <c r="G325" s="3"/>
      <c r="H325" s="3"/>
      <c r="I325" s="99">
        <f t="shared" si="76"/>
        <v>5.4080512681467701E-11</v>
      </c>
      <c r="L325" s="99">
        <f t="shared" si="77"/>
        <v>2.1125095645396526E-13</v>
      </c>
      <c r="O325" s="82">
        <f t="shared" ref="O325:O388" si="87">IMABS(IMPRODUCT($P$2,IMSUM(IMDIV(E325,$AC$2),IMPRODUCT(-1,IMDIV(L325,$AE$2)))))</f>
        <v>5.3877227206962128E-11</v>
      </c>
      <c r="R325" s="99">
        <f t="shared" si="78"/>
        <v>2.1336346601850494E-8</v>
      </c>
      <c r="U325" s="99">
        <f t="shared" si="79"/>
        <v>1.6189303482134612E-8</v>
      </c>
      <c r="X325" s="99">
        <f t="shared" ref="X325:X388" si="88">IMABS(IMPRODUCT(V$2,IMDIV(IMSUM(1,IMPRODUCT(A325,N$2,K$2)),AN325)))/AF325</f>
        <v>3.9189431334846652E-8</v>
      </c>
      <c r="Z325" s="3"/>
      <c r="AA325" s="99">
        <f t="shared" si="80"/>
        <v>2.6879129192146336E-9</v>
      </c>
      <c r="AD325" s="99">
        <f t="shared" si="81"/>
        <v>2.6879129192146339E-10</v>
      </c>
      <c r="AF325" s="2">
        <f t="shared" si="82"/>
        <v>0.46868379983725539</v>
      </c>
      <c r="AH325" s="11"/>
      <c r="AI325" s="23">
        <f t="shared" si="83"/>
        <v>4.7544165930444062E-8</v>
      </c>
      <c r="AN325" s="2">
        <f t="shared" ref="AN325:AN388" si="89">IMABS(IMSUM(1,IMPRODUCT(A325,A325,K$2,M$2,N$2,T$2),IMPRODUCT(A325,N$2,K$2),IMPRODUCT(A325,M$2,N$2),IMPRODUCT(A325,M$2,T$2)))</f>
        <v>2.0359954005748291</v>
      </c>
      <c r="AO325" s="2" t="str">
        <f t="shared" ref="AO325:AO388" si="90">IMSUM(1,IMPRODUCT(A325,A325,K$2,M$2,N$2,T$2),IMPRODUCT(A325,N$2,K$2),IMPRODUCT(A325,M$2,N$2),IMPRODUCT(A325,M$2,T$2))</f>
        <v>0.96369219452299+1.79348114720432i</v>
      </c>
      <c r="AP325" s="3">
        <f t="shared" ref="AP325:AP388" si="91">B326-B325</f>
        <v>1.7566358029769162</v>
      </c>
      <c r="AQ325" s="23">
        <f t="shared" si="84"/>
        <v>3.9707833852076641E-15</v>
      </c>
    </row>
    <row r="326" spans="1:43" x14ac:dyDescent="0.3">
      <c r="A326" s="2" t="str">
        <f t="shared" si="85"/>
        <v>1203.88328148497i</v>
      </c>
      <c r="B326" s="2">
        <f t="shared" ref="B326:B389" si="92">IMABS(A326)/2/PI()</f>
        <v>191.60397515402462</v>
      </c>
      <c r="E326" s="3" t="str">
        <f t="shared" si="86"/>
        <v>5.23425431113682E-11-1.47385073624811E-11i</v>
      </c>
      <c r="F326" s="3"/>
      <c r="G326" s="3"/>
      <c r="H326" s="3"/>
      <c r="I326" s="99">
        <f t="shared" ref="I326:I389" si="93">IMABS(E326)</f>
        <v>5.4377986526161016E-11</v>
      </c>
      <c r="L326" s="99">
        <f t="shared" ref="L326:L389" si="94">(AE$2*Z$2*W$2/(W$2+Z$2))/AF326</f>
        <v>2.1288514279889001E-13</v>
      </c>
      <c r="O326" s="82">
        <f t="shared" si="87"/>
        <v>5.4173100697614962E-11</v>
      </c>
      <c r="R326" s="99">
        <f t="shared" ref="R326:R389" si="95">AG$2/AF326</f>
        <v>2.150139942268789E-8</v>
      </c>
      <c r="U326" s="99">
        <f t="shared" ref="U326:U389" si="96">IMABS(IMPRODUCT(S$2,IMDIV(1,AN326)))/AF326</f>
        <v>1.620062522969585E-8</v>
      </c>
      <c r="X326" s="99">
        <f t="shared" si="88"/>
        <v>3.9491337449397848E-8</v>
      </c>
      <c r="Z326" s="3"/>
      <c r="AA326" s="99">
        <f t="shared" ref="AA326:AA389" si="97">(AB$2*W$2/(W$2+Z$2))/AF326</f>
        <v>2.7087059639546918E-9</v>
      </c>
      <c r="AD326" s="99">
        <f t="shared" ref="AD326:AD389" si="98">(Y$2*Z$2/(Z$2+W$2))/AF326</f>
        <v>2.7087059639546923E-10</v>
      </c>
      <c r="AF326" s="2">
        <f t="shared" ref="AF326:AF389" si="99">IMABS(IMSUB(IMSUM(W$2/(W$2+Z$2),IMDIV(IMSUM(A326,AI$2),AH$2)),IMDIV(IMPRODUCT(N$2,K$2,A326),IMSUM(1,IMPRODUCT(A326,A326,K$2,M$2,N$2,T$2),IMPRODUCT(A326,N$2,K$2),IMPRODUCT(A326,M$2,N$2),IMPRODUCT(A326,M$2,T$2)))))</f>
        <v>0.46508600688791352</v>
      </c>
      <c r="AH326" s="11"/>
      <c r="AI326" s="23">
        <f t="shared" ref="AI326:AI389" si="100">SQRT(IMABS(I326)^2+IMABS(L326)^2+IMABS(O326)^2+IMABS(R326)^2+IMABS(U326)^2+IMABS(X326)^2+IMABS(AA326)^2+IMABS(AD326)^2)</f>
        <v>4.7872252079090313E-8</v>
      </c>
      <c r="AN326" s="2">
        <f t="shared" si="89"/>
        <v>2.0503115142124799</v>
      </c>
      <c r="AO326" s="2" t="str">
        <f t="shared" si="90"/>
        <v>0.963017182021973+1.81007602394008i</v>
      </c>
      <c r="AP326" s="3">
        <f t="shared" si="91"/>
        <v>1.7728897539391824</v>
      </c>
      <c r="AQ326" s="23">
        <f t="shared" ref="AQ326:AQ389" si="101">AI326^2*AP326</f>
        <v>4.063024559719191E-15</v>
      </c>
    </row>
    <row r="327" spans="1:43" x14ac:dyDescent="0.3">
      <c r="A327" s="2" t="str">
        <f t="shared" si="85"/>
        <v>1215.02267633817i</v>
      </c>
      <c r="B327" s="2">
        <f t="shared" si="92"/>
        <v>193.37686490796381</v>
      </c>
      <c r="E327" s="3" t="str">
        <f t="shared" si="86"/>
        <v>5.26407376893215E-11-1.47943048680115E-11i</v>
      </c>
      <c r="F327" s="3"/>
      <c r="G327" s="3"/>
      <c r="H327" s="3"/>
      <c r="I327" s="99">
        <f t="shared" si="93"/>
        <v>5.4680149240868229E-11</v>
      </c>
      <c r="L327" s="99">
        <f t="shared" si="94"/>
        <v>2.1454148231494189E-13</v>
      </c>
      <c r="O327" s="82">
        <f t="shared" si="87"/>
        <v>5.4473640462734103E-11</v>
      </c>
      <c r="R327" s="99">
        <f t="shared" si="95"/>
        <v>2.1668689713809131E-8</v>
      </c>
      <c r="U327" s="99">
        <f t="shared" si="96"/>
        <v>1.621217368098912E-8</v>
      </c>
      <c r="X327" s="99">
        <f t="shared" si="88"/>
        <v>3.9797341461594352E-8</v>
      </c>
      <c r="Z327" s="3"/>
      <c r="AA327" s="99">
        <f t="shared" si="97"/>
        <v>2.72978088100375E-9</v>
      </c>
      <c r="AD327" s="99">
        <f t="shared" si="98"/>
        <v>2.7297808810037506E-10</v>
      </c>
      <c r="AF327" s="2">
        <f t="shared" si="99"/>
        <v>0.4614953710665371</v>
      </c>
      <c r="AH327" s="11"/>
      <c r="AI327" s="23">
        <f t="shared" si="100"/>
        <v>4.8205054245626172E-8</v>
      </c>
      <c r="AN327" s="2">
        <f t="shared" si="89"/>
        <v>2.0647919684929592</v>
      </c>
      <c r="AO327" s="2" t="str">
        <f t="shared" si="90"/>
        <v>0.962329620101609+1.82682445117973i</v>
      </c>
      <c r="AP327" s="3">
        <f t="shared" si="91"/>
        <v>1.789294100860559</v>
      </c>
      <c r="AQ327" s="23">
        <f t="shared" si="101"/>
        <v>4.1578314690650583E-15</v>
      </c>
    </row>
    <row r="328" spans="1:43" x14ac:dyDescent="0.3">
      <c r="A328" s="2" t="str">
        <f t="shared" si="85"/>
        <v>1226.26514274292i</v>
      </c>
      <c r="B328" s="2">
        <f t="shared" si="92"/>
        <v>195.16615900882437</v>
      </c>
      <c r="E328" s="3" t="str">
        <f t="shared" si="86"/>
        <v>5.29438086325204E-11-1.48502989593107E-11i</v>
      </c>
      <c r="F328" s="3"/>
      <c r="G328" s="3"/>
      <c r="H328" s="3"/>
      <c r="I328" s="99">
        <f t="shared" si="93"/>
        <v>5.4987073496394096E-11</v>
      </c>
      <c r="L328" s="99">
        <f t="shared" si="94"/>
        <v>2.1622028923396158E-13</v>
      </c>
      <c r="O328" s="82">
        <f t="shared" si="87"/>
        <v>5.4778918861912349E-11</v>
      </c>
      <c r="R328" s="99">
        <f t="shared" si="95"/>
        <v>2.1838249212630122E-8</v>
      </c>
      <c r="U328" s="99">
        <f t="shared" si="96"/>
        <v>1.6223953695019619E-8</v>
      </c>
      <c r="X328" s="99">
        <f t="shared" si="88"/>
        <v>4.0107501428028506E-8</v>
      </c>
      <c r="Z328" s="3"/>
      <c r="AA328" s="99">
        <f t="shared" si="97"/>
        <v>2.7511416685819277E-9</v>
      </c>
      <c r="AD328" s="99">
        <f t="shared" si="98"/>
        <v>2.7511416685819284E-10</v>
      </c>
      <c r="AF328" s="2">
        <f t="shared" si="99"/>
        <v>0.45791216606395874</v>
      </c>
      <c r="AH328" s="11"/>
      <c r="AI328" s="23">
        <f t="shared" si="100"/>
        <v>4.8542640694658937E-8</v>
      </c>
      <c r="AN328" s="2">
        <f t="shared" si="89"/>
        <v>2.0794382047070008</v>
      </c>
      <c r="AO328" s="2" t="str">
        <f t="shared" si="90"/>
        <v>0.961629275450772+1.8437278497086i</v>
      </c>
      <c r="AP328" s="3">
        <f t="shared" si="91"/>
        <v>1.8058502353328265</v>
      </c>
      <c r="AQ328" s="23">
        <f t="shared" si="101"/>
        <v>4.2552837622336274E-15</v>
      </c>
    </row>
    <row r="329" spans="1:43" x14ac:dyDescent="0.3">
      <c r="A329" s="2" t="str">
        <f t="shared" si="85"/>
        <v>1237.61163440853i</v>
      </c>
      <c r="B329" s="2">
        <f t="shared" si="92"/>
        <v>196.97200924415719</v>
      </c>
      <c r="E329" s="3" t="str">
        <f t="shared" si="86"/>
        <v>5.32518275880013E-11-1.49065027513897E-11i</v>
      </c>
      <c r="F329" s="3"/>
      <c r="G329" s="3"/>
      <c r="H329" s="3"/>
      <c r="I329" s="99">
        <f t="shared" si="93"/>
        <v>5.5298833312642358E-11</v>
      </c>
      <c r="L329" s="99">
        <f t="shared" si="94"/>
        <v>2.1792188420244562E-13</v>
      </c>
      <c r="O329" s="82">
        <f t="shared" si="87"/>
        <v>5.5089009597891863E-11</v>
      </c>
      <c r="R329" s="99">
        <f t="shared" si="95"/>
        <v>2.2010110304447006E-8</v>
      </c>
      <c r="U329" s="99">
        <f t="shared" si="96"/>
        <v>1.6235970247441125E-8</v>
      </c>
      <c r="X329" s="99">
        <f t="shared" si="88"/>
        <v>4.0421876586714586E-8</v>
      </c>
      <c r="Z329" s="3"/>
      <c r="AA329" s="99">
        <f t="shared" si="97"/>
        <v>2.7727924065280799E-9</v>
      </c>
      <c r="AD329" s="99">
        <f t="shared" si="98"/>
        <v>2.7727924065280802E-10</v>
      </c>
      <c r="AF329" s="2">
        <f t="shared" si="99"/>
        <v>0.45433665991122096</v>
      </c>
      <c r="AH329" s="11"/>
      <c r="AI329" s="23">
        <f t="shared" si="100"/>
        <v>4.8885081022697849E-8</v>
      </c>
      <c r="AN329" s="2">
        <f t="shared" si="89"/>
        <v>2.094251674981511</v>
      </c>
      <c r="AO329" s="2" t="str">
        <f t="shared" si="90"/>
        <v>0.96091591042076+1.86078765345837i</v>
      </c>
      <c r="AP329" s="3">
        <f t="shared" si="91"/>
        <v>1.8225595618315822</v>
      </c>
      <c r="AQ329" s="23">
        <f t="shared" si="101"/>
        <v>4.3554638026260415E-15</v>
      </c>
    </row>
    <row r="330" spans="1:43" x14ac:dyDescent="0.3">
      <c r="A330" s="2" t="str">
        <f t="shared" si="85"/>
        <v>1249.06311386889i</v>
      </c>
      <c r="B330" s="2">
        <f t="shared" si="92"/>
        <v>198.79456880598877</v>
      </c>
      <c r="E330" s="3" t="str">
        <f t="shared" si="86"/>
        <v>5.35648675027152E-11-1.49629297070893E-11i</v>
      </c>
      <c r="F330" s="3"/>
      <c r="G330" s="3"/>
      <c r="H330" s="3"/>
      <c r="I330" s="99">
        <f t="shared" si="93"/>
        <v>5.5615504097353368E-11</v>
      </c>
      <c r="L330" s="99">
        <f t="shared" si="94"/>
        <v>2.1964659447593336E-13</v>
      </c>
      <c r="O330" s="82">
        <f t="shared" si="87"/>
        <v>5.5403987755107905E-11</v>
      </c>
      <c r="R330" s="99">
        <f t="shared" si="95"/>
        <v>2.2184306042069271E-8</v>
      </c>
      <c r="U330" s="99">
        <f t="shared" si="96"/>
        <v>1.6248228433841717E-8</v>
      </c>
      <c r="X330" s="99">
        <f t="shared" si="88"/>
        <v>4.0740527392891434E-8</v>
      </c>
      <c r="Z330" s="3"/>
      <c r="AA330" s="99">
        <f t="shared" si="97"/>
        <v>2.7947372587731402E-9</v>
      </c>
      <c r="AD330" s="99">
        <f t="shared" si="98"/>
        <v>2.7947372587731408E-10</v>
      </c>
      <c r="AF330" s="2">
        <f t="shared" si="99"/>
        <v>0.45076911493361443</v>
      </c>
      <c r="AH330" s="11"/>
      <c r="AI330" s="23">
        <f t="shared" si="100"/>
        <v>4.9232446198628621E-8</v>
      </c>
      <c r="AN330" s="2">
        <f t="shared" si="89"/>
        <v>2.1092338424355477</v>
      </c>
      <c r="AO330" s="2" t="str">
        <f t="shared" si="90"/>
        <v>0.96018928294465+1.87800530962872i</v>
      </c>
      <c r="AP330" s="3">
        <f t="shared" si="91"/>
        <v>1.8394234978258339</v>
      </c>
      <c r="AQ330" s="23">
        <f t="shared" si="101"/>
        <v>4.458456770577877E-15</v>
      </c>
    </row>
    <row r="331" spans="1:43" x14ac:dyDescent="0.3">
      <c r="A331" s="2" t="str">
        <f t="shared" si="85"/>
        <v>1260.62055256411i</v>
      </c>
      <c r="B331" s="2">
        <f t="shared" si="92"/>
        <v>200.63399230381461</v>
      </c>
      <c r="E331" s="3" t="str">
        <f t="shared" si="86"/>
        <v>5.38830026650155E-11-1.50195936428973E-11i</v>
      </c>
      <c r="F331" s="3"/>
      <c r="G331" s="3"/>
      <c r="H331" s="3"/>
      <c r="I331" s="99">
        <f t="shared" si="93"/>
        <v>5.593716268631998E-11</v>
      </c>
      <c r="L331" s="99">
        <f t="shared" si="94"/>
        <v>2.2139475412016966E-13</v>
      </c>
      <c r="O331" s="82">
        <f t="shared" si="87"/>
        <v>5.5723929839705499E-11</v>
      </c>
      <c r="R331" s="99">
        <f t="shared" si="95"/>
        <v>2.2360870166137137E-8</v>
      </c>
      <c r="U331" s="99">
        <f t="shared" si="96"/>
        <v>1.6260733473141206E-8</v>
      </c>
      <c r="X331" s="99">
        <f t="shared" si="88"/>
        <v>4.1063515556071046E-8</v>
      </c>
      <c r="Z331" s="3"/>
      <c r="AA331" s="99">
        <f t="shared" si="97"/>
        <v>2.816980475899669E-9</v>
      </c>
      <c r="AD331" s="99">
        <f t="shared" si="98"/>
        <v>2.8169804758996691E-10</v>
      </c>
      <c r="AF331" s="2">
        <f t="shared" si="99"/>
        <v>0.4472097877095948</v>
      </c>
      <c r="AH331" s="11"/>
      <c r="AI331" s="23">
        <f t="shared" si="100"/>
        <v>4.9584808605642747E-8</v>
      </c>
      <c r="AN331" s="2">
        <f t="shared" si="89"/>
        <v>2.1243861813382754</v>
      </c>
      <c r="AO331" s="2" t="str">
        <f t="shared" si="90"/>
        <v>0.959449146455162+1.89538227881013i</v>
      </c>
      <c r="AP331" s="3">
        <f t="shared" si="91"/>
        <v>1.8564434738971443</v>
      </c>
      <c r="AQ331" s="23">
        <f t="shared" si="101"/>
        <v>4.5643507702505083E-15</v>
      </c>
    </row>
    <row r="332" spans="1:43" x14ac:dyDescent="0.3">
      <c r="A332" s="2" t="str">
        <f t="shared" si="85"/>
        <v>1272.28493092291i</v>
      </c>
      <c r="B332" s="2">
        <f t="shared" si="92"/>
        <v>202.49043577771175</v>
      </c>
      <c r="E332" s="3" t="str">
        <f t="shared" si="86"/>
        <v>5.42063087476854E-11-1.50765087350335E-11i</v>
      </c>
      <c r="F332" s="3"/>
      <c r="G332" s="3"/>
      <c r="H332" s="3"/>
      <c r="I332" s="99">
        <f t="shared" si="93"/>
        <v>5.6263887385133066E-11</v>
      </c>
      <c r="L332" s="99">
        <f t="shared" si="94"/>
        <v>2.2316670421929145E-13</v>
      </c>
      <c r="O332" s="82">
        <f t="shared" si="87"/>
        <v>5.604891382107756E-11</v>
      </c>
      <c r="R332" s="99">
        <f t="shared" si="95"/>
        <v>2.2539837126148438E-8</v>
      </c>
      <c r="U332" s="99">
        <f t="shared" si="96"/>
        <v>1.6273490711103506E-8</v>
      </c>
      <c r="X332" s="99">
        <f t="shared" si="88"/>
        <v>4.1390904078383826E-8</v>
      </c>
      <c r="Z332" s="3"/>
      <c r="AA332" s="99">
        <f t="shared" si="97"/>
        <v>2.8395263977907777E-9</v>
      </c>
      <c r="AD332" s="99">
        <f t="shared" si="98"/>
        <v>2.839526397790778E-10</v>
      </c>
      <c r="AF332" s="2">
        <f t="shared" si="99"/>
        <v>0.44365892903454091</v>
      </c>
      <c r="AH332" s="11"/>
      <c r="AI332" s="23">
        <f t="shared" si="100"/>
        <v>4.9942242084678158E-8</v>
      </c>
      <c r="AN332" s="2">
        <f t="shared" si="89"/>
        <v>2.1397101772687557</v>
      </c>
      <c r="AO332" s="2" t="str">
        <f t="shared" si="90"/>
        <v>0.958695249800984+1.91292003510772i</v>
      </c>
      <c r="AP332" s="3">
        <f t="shared" si="91"/>
        <v>1.8736209338690344</v>
      </c>
      <c r="AQ332" s="23">
        <f t="shared" si="101"/>
        <v>4.6732369411041567E-15</v>
      </c>
    </row>
    <row r="333" spans="1:43" x14ac:dyDescent="0.3">
      <c r="A333" s="2" t="str">
        <f t="shared" si="85"/>
        <v>1284.05723844582i</v>
      </c>
      <c r="B333" s="2">
        <f t="shared" si="92"/>
        <v>204.36405671158079</v>
      </c>
      <c r="E333" s="3" t="str">
        <f t="shared" si="86"/>
        <v>5.45348628525722E-11-1.51336895258162E-11i</v>
      </c>
      <c r="F333" s="3"/>
      <c r="G333" s="3"/>
      <c r="H333" s="3"/>
      <c r="I333" s="99">
        <f t="shared" si="93"/>
        <v>5.6595758012528275E-11</v>
      </c>
      <c r="L333" s="99">
        <f t="shared" si="94"/>
        <v>2.249627930913483E-13</v>
      </c>
      <c r="O333" s="82">
        <f t="shared" si="87"/>
        <v>5.6379019174996313E-11</v>
      </c>
      <c r="R333" s="99">
        <f t="shared" si="95"/>
        <v>2.2721242102226176E-8</v>
      </c>
      <c r="U333" s="99">
        <f t="shared" si="96"/>
        <v>1.6286505623969908E-8</v>
      </c>
      <c r="X333" s="99">
        <f t="shared" si="88"/>
        <v>4.1722757294272555E-8</v>
      </c>
      <c r="Z333" s="3"/>
      <c r="AA333" s="99">
        <f t="shared" si="97"/>
        <v>2.862379456372367E-9</v>
      </c>
      <c r="AD333" s="99">
        <f t="shared" si="98"/>
        <v>2.8623794563723671E-10</v>
      </c>
      <c r="AF333" s="2">
        <f t="shared" si="99"/>
        <v>0.44011678388921449</v>
      </c>
      <c r="AH333" s="11"/>
      <c r="AI333" s="23">
        <f t="shared" si="100"/>
        <v>5.0304821979432289E-8</v>
      </c>
      <c r="AN333" s="2">
        <f t="shared" si="89"/>
        <v>2.155207327277771</v>
      </c>
      <c r="AO333" s="2" t="str">
        <f t="shared" si="90"/>
        <v>0.957927337161556+1.93062006626637i</v>
      </c>
      <c r="AP333" s="3">
        <f t="shared" si="91"/>
        <v>1.8909573349211257</v>
      </c>
      <c r="AQ333" s="23">
        <f t="shared" si="101"/>
        <v>4.7852095741102166E-15</v>
      </c>
    </row>
    <row r="334" spans="1:43" x14ac:dyDescent="0.3">
      <c r="A334" s="2" t="str">
        <f t="shared" si="85"/>
        <v>1295.9384737891i</v>
      </c>
      <c r="B334" s="2">
        <f t="shared" si="92"/>
        <v>206.25501404650191</v>
      </c>
      <c r="E334" s="3" t="str">
        <f t="shared" si="86"/>
        <v>5.4868743556876E-11-1.51911509303222E-11i</v>
      </c>
      <c r="F334" s="3"/>
      <c r="G334" s="3"/>
      <c r="H334" s="3"/>
      <c r="I334" s="99">
        <f t="shared" si="93"/>
        <v>5.6932855945385799E-11</v>
      </c>
      <c r="L334" s="99">
        <f t="shared" si="94"/>
        <v>2.2678337651141672E-13</v>
      </c>
      <c r="O334" s="82">
        <f t="shared" si="87"/>
        <v>5.6714326928390671E-11</v>
      </c>
      <c r="R334" s="99">
        <f t="shared" si="95"/>
        <v>2.2905121027653089E-8</v>
      </c>
      <c r="U334" s="99">
        <f t="shared" si="96"/>
        <v>1.6299783822216722E-8</v>
      </c>
      <c r="X334" s="99">
        <f t="shared" si="88"/>
        <v>4.2059140911587662E-8</v>
      </c>
      <c r="Z334" s="3"/>
      <c r="AA334" s="99">
        <f t="shared" si="97"/>
        <v>2.8855441784519864E-9</v>
      </c>
      <c r="AD334" s="99">
        <f t="shared" si="98"/>
        <v>2.8855441784519869E-10</v>
      </c>
      <c r="AF334" s="2">
        <f t="shared" si="99"/>
        <v>0.43658359141290348</v>
      </c>
      <c r="AH334" s="11"/>
      <c r="AI334" s="23">
        <f t="shared" si="100"/>
        <v>5.067262518300658E-8</v>
      </c>
      <c r="AN334" s="2">
        <f t="shared" si="89"/>
        <v>2.1708791400514209</v>
      </c>
      <c r="AO334" s="2" t="str">
        <f t="shared" si="90"/>
        <v>0.957145147960256+1.94848387379689i</v>
      </c>
      <c r="AP334" s="3">
        <f t="shared" si="91"/>
        <v>1.908454147718345</v>
      </c>
      <c r="AQ334" s="23">
        <f t="shared" si="101"/>
        <v>4.9003662330073928E-15</v>
      </c>
    </row>
    <row r="335" spans="1:43" x14ac:dyDescent="0.3">
      <c r="A335" s="2" t="str">
        <f t="shared" si="85"/>
        <v>1307.92964484947i</v>
      </c>
      <c r="B335" s="2">
        <f t="shared" si="92"/>
        <v>208.16346819422026</v>
      </c>
      <c r="E335" s="3" t="str">
        <f t="shared" si="86"/>
        <v>5.52080309611682E-11-1.52489082433577E-11i</v>
      </c>
      <c r="F335" s="3"/>
      <c r="G335" s="3"/>
      <c r="H335" s="3"/>
      <c r="I335" s="99">
        <f t="shared" si="93"/>
        <v>5.7275264165463698E-11</v>
      </c>
      <c r="L335" s="99">
        <f t="shared" si="94"/>
        <v>2.2862881794264227E-13</v>
      </c>
      <c r="O335" s="82">
        <f t="shared" si="87"/>
        <v>5.7054919705848871E-11</v>
      </c>
      <c r="R335" s="99">
        <f t="shared" si="95"/>
        <v>2.3091510612206868E-8</v>
      </c>
      <c r="U335" s="99">
        <f t="shared" si="96"/>
        <v>1.6313331054443766E-8</v>
      </c>
      <c r="X335" s="99">
        <f t="shared" si="88"/>
        <v>4.2400122054142467E-8</v>
      </c>
      <c r="Z335" s="3"/>
      <c r="AA335" s="99">
        <f t="shared" si="97"/>
        <v>2.909025188658565E-9</v>
      </c>
      <c r="AD335" s="99">
        <f t="shared" si="98"/>
        <v>2.9090251886585655E-10</v>
      </c>
      <c r="AF335" s="2">
        <f t="shared" si="99"/>
        <v>0.43305958488110774</v>
      </c>
      <c r="AH335" s="11"/>
      <c r="AI335" s="23">
        <f t="shared" si="100"/>
        <v>5.1045730186250368E-8</v>
      </c>
      <c r="AN335" s="2">
        <f t="shared" si="89"/>
        <v>2.1867271360766307</v>
      </c>
      <c r="AO335" s="2" t="str">
        <f t="shared" si="90"/>
        <v>0.956348416775983+1.9665129731034i</v>
      </c>
      <c r="AP335" s="3">
        <f t="shared" si="91"/>
        <v>1.9261128565285901</v>
      </c>
      <c r="AQ335" s="23">
        <f t="shared" si="101"/>
        <v>5.0188078807804126E-15</v>
      </c>
    </row>
    <row r="336" spans="1:43" x14ac:dyDescent="0.3">
      <c r="A336" s="2" t="str">
        <f t="shared" si="85"/>
        <v>1320.03176884958i</v>
      </c>
      <c r="B336" s="2">
        <f t="shared" si="92"/>
        <v>210.08958105074885</v>
      </c>
      <c r="E336" s="3" t="str">
        <f t="shared" si="86"/>
        <v>5.55528067391963E-11-1.53069771467517E-11i</v>
      </c>
      <c r="F336" s="3"/>
      <c r="G336" s="3"/>
      <c r="H336" s="3"/>
      <c r="I336" s="99">
        <f t="shared" si="93"/>
        <v>5.7623067307925153E-11</v>
      </c>
      <c r="L336" s="99">
        <f t="shared" si="94"/>
        <v>2.3049948877552006E-13</v>
      </c>
      <c r="O336" s="82">
        <f t="shared" si="87"/>
        <v>5.7400881777905988E-11</v>
      </c>
      <c r="R336" s="99">
        <f t="shared" si="95"/>
        <v>2.3280448366327527E-8</v>
      </c>
      <c r="U336" s="99">
        <f t="shared" si="96"/>
        <v>1.6327153211398076E-8</v>
      </c>
      <c r="X336" s="99">
        <f t="shared" si="88"/>
        <v>4.2745769305785121E-8</v>
      </c>
      <c r="Z336" s="3"/>
      <c r="AA336" s="99">
        <f t="shared" si="97"/>
        <v>2.9328272124869684E-9</v>
      </c>
      <c r="AD336" s="99">
        <f t="shared" si="98"/>
        <v>2.9328272124869687E-10</v>
      </c>
      <c r="AF336" s="2">
        <f t="shared" si="99"/>
        <v>0.42954499168769628</v>
      </c>
      <c r="AH336" s="11"/>
      <c r="AI336" s="23">
        <f t="shared" si="100"/>
        <v>5.1424217127869256E-8</v>
      </c>
      <c r="AN336" s="2">
        <f t="shared" si="89"/>
        <v>2.2027528478084561</v>
      </c>
      <c r="AO336" s="2" t="str">
        <f t="shared" si="90"/>
        <v>0.955536873253089+1.98470889361185i</v>
      </c>
      <c r="AP336" s="3">
        <f t="shared" si="91"/>
        <v>1.9439349593610302</v>
      </c>
      <c r="AQ336" s="23">
        <f t="shared" si="101"/>
        <v>5.1406390116997886E-15</v>
      </c>
    </row>
    <row r="337" spans="1:43" x14ac:dyDescent="0.3">
      <c r="A337" s="2" t="str">
        <f t="shared" si="85"/>
        <v>1332.24587242435i</v>
      </c>
      <c r="B337" s="2">
        <f t="shared" si="92"/>
        <v>212.03351601010988</v>
      </c>
      <c r="E337" s="3" t="str">
        <f t="shared" si="86"/>
        <v>5.59031541895531E-11-1.53653737169878E-11i</v>
      </c>
      <c r="F337" s="3"/>
      <c r="G337" s="3"/>
      <c r="H337" s="3"/>
      <c r="I337" s="99">
        <f t="shared" si="93"/>
        <v>5.7976351711742333E-11</v>
      </c>
      <c r="L337" s="99">
        <f t="shared" si="94"/>
        <v>2.3239576857576189E-13</v>
      </c>
      <c r="O337" s="82">
        <f t="shared" si="87"/>
        <v>5.7752299111200019E-11</v>
      </c>
      <c r="R337" s="99">
        <f t="shared" si="95"/>
        <v>2.3471972626151952E-8</v>
      </c>
      <c r="U337" s="99">
        <f t="shared" si="96"/>
        <v>1.6341256330139118E-8</v>
      </c>
      <c r="X337" s="99">
        <f t="shared" si="88"/>
        <v>4.3096152756053985E-8</v>
      </c>
      <c r="Z337" s="3"/>
      <c r="AA337" s="99">
        <f t="shared" si="97"/>
        <v>2.9569550794518048E-9</v>
      </c>
      <c r="AD337" s="99">
        <f t="shared" si="98"/>
        <v>2.9569550794518051E-10</v>
      </c>
      <c r="AF337" s="2">
        <f t="shared" si="99"/>
        <v>0.42604003333142193</v>
      </c>
      <c r="AH337" s="11"/>
      <c r="AI337" s="23">
        <f t="shared" si="100"/>
        <v>5.1808167846373519E-8</v>
      </c>
      <c r="AN337" s="2">
        <f t="shared" si="89"/>
        <v>2.2189578198392983</v>
      </c>
      <c r="AO337" s="2" t="str">
        <f t="shared" si="90"/>
        <v>0.954710242009638+2.00307317889983i</v>
      </c>
      <c r="AP337" s="3">
        <f t="shared" si="91"/>
        <v>1.9619219680795084</v>
      </c>
      <c r="AQ337" s="23">
        <f t="shared" si="101"/>
        <v>5.265967789078008E-15</v>
      </c>
    </row>
    <row r="338" spans="1:43" x14ac:dyDescent="0.3">
      <c r="A338" s="2" t="str">
        <f t="shared" si="85"/>
        <v>1344.57299170802i</v>
      </c>
      <c r="B338" s="2">
        <f t="shared" si="92"/>
        <v>213.99543797818939</v>
      </c>
      <c r="E338" s="3" t="str">
        <f t="shared" si="86"/>
        <v>5.62591582892716E-11-1.54241144331906E-11i</v>
      </c>
      <c r="F338" s="3"/>
      <c r="G338" s="3"/>
      <c r="H338" s="3"/>
      <c r="I338" s="99">
        <f t="shared" si="93"/>
        <v>5.8335205472043005E-11</v>
      </c>
      <c r="L338" s="99">
        <f t="shared" si="94"/>
        <v>2.3431804534108528E-13</v>
      </c>
      <c r="O338" s="82">
        <f t="shared" si="87"/>
        <v>5.8109259420561318E-11</v>
      </c>
      <c r="R338" s="99">
        <f t="shared" si="95"/>
        <v>2.3666122579449615E-8</v>
      </c>
      <c r="U338" s="99">
        <f t="shared" si="96"/>
        <v>1.6355646598350752E-8</v>
      </c>
      <c r="X338" s="99">
        <f t="shared" si="88"/>
        <v>4.3451344047476303E-8</v>
      </c>
      <c r="Z338" s="3"/>
      <c r="AA338" s="99">
        <f t="shared" si="97"/>
        <v>2.9814137263547588E-9</v>
      </c>
      <c r="AD338" s="99">
        <f t="shared" si="98"/>
        <v>2.9814137263547593E-10</v>
      </c>
      <c r="AF338" s="2">
        <f t="shared" si="99"/>
        <v>0.42254492540672722</v>
      </c>
      <c r="AH338" s="11"/>
      <c r="AI338" s="23">
        <f t="shared" si="100"/>
        <v>5.2197665933935574E-8</v>
      </c>
      <c r="AN338" s="2">
        <f t="shared" si="89"/>
        <v>2.2353436090697949</v>
      </c>
      <c r="AO338" s="2" t="str">
        <f t="shared" si="90"/>
        <v>0.953868242543962+2.02160738682744i</v>
      </c>
      <c r="AP338" s="3">
        <f t="shared" si="91"/>
        <v>1.9800754085422057</v>
      </c>
      <c r="AQ338" s="23">
        <f t="shared" si="101"/>
        <v>5.3949061891597273E-15</v>
      </c>
    </row>
    <row r="339" spans="1:43" x14ac:dyDescent="0.3">
      <c r="A339" s="2" t="str">
        <f t="shared" si="85"/>
        <v>1357.01417242208i</v>
      </c>
      <c r="B339" s="2">
        <f t="shared" si="92"/>
        <v>215.97551338673159</v>
      </c>
      <c r="E339" s="3" t="str">
        <f t="shared" si="86"/>
        <v>5.66209057494334E-11-1.54832161854822E-11i</v>
      </c>
      <c r="F339" s="3"/>
      <c r="G339" s="3"/>
      <c r="H339" s="3"/>
      <c r="I339" s="99">
        <f t="shared" si="93"/>
        <v>5.8699718494491937E-11</v>
      </c>
      <c r="L339" s="99">
        <f t="shared" si="94"/>
        <v>2.3626671576732321E-13</v>
      </c>
      <c r="O339" s="82">
        <f t="shared" si="87"/>
        <v>5.8471852223126996E-11</v>
      </c>
      <c r="R339" s="99">
        <f t="shared" si="95"/>
        <v>2.3862938292499648E-8</v>
      </c>
      <c r="U339" s="99">
        <f t="shared" si="96"/>
        <v>1.6370330358806323E-8</v>
      </c>
      <c r="X339" s="99">
        <f t="shared" si="88"/>
        <v>4.3811416424581725E-8</v>
      </c>
      <c r="Z339" s="3"/>
      <c r="AA339" s="99">
        <f t="shared" si="97"/>
        <v>3.0062082006705138E-9</v>
      </c>
      <c r="AD339" s="99">
        <f t="shared" si="98"/>
        <v>3.0062082006705139E-10</v>
      </c>
      <c r="AF339" s="2">
        <f t="shared" si="99"/>
        <v>0.41905987759869023</v>
      </c>
      <c r="AH339" s="11"/>
      <c r="AI339" s="23">
        <f t="shared" si="100"/>
        <v>5.2592796792238797E-8</v>
      </c>
      <c r="AN339" s="2">
        <f t="shared" si="89"/>
        <v>2.2519117848816461</v>
      </c>
      <c r="AO339" s="2" t="str">
        <f t="shared" si="90"/>
        <v>0.953010589139479+2.04031308966954i</v>
      </c>
      <c r="AP339" s="3">
        <f t="shared" si="91"/>
        <v>1.9983968207212399</v>
      </c>
      <c r="AQ339" s="23">
        <f t="shared" si="101"/>
        <v>5.5275701513280781E-15</v>
      </c>
    </row>
    <row r="340" spans="1:43" x14ac:dyDescent="0.3">
      <c r="A340" s="2" t="str">
        <f t="shared" si="85"/>
        <v>1369.57046996395i</v>
      </c>
      <c r="B340" s="2">
        <f t="shared" si="92"/>
        <v>217.97391020745283</v>
      </c>
      <c r="E340" s="3" t="str">
        <f t="shared" si="86"/>
        <v>5.69884850728637E-11-1.55426962837261E-11i</v>
      </c>
      <c r="F340" s="3"/>
      <c r="G340" s="3"/>
      <c r="H340" s="3"/>
      <c r="I340" s="99">
        <f t="shared" si="93"/>
        <v>5.9069982551784811E-11</v>
      </c>
      <c r="L340" s="99">
        <f t="shared" si="94"/>
        <v>2.3824218552421651E-13</v>
      </c>
      <c r="O340" s="82">
        <f t="shared" si="87"/>
        <v>5.8840168894558591E-11</v>
      </c>
      <c r="R340" s="99">
        <f t="shared" si="95"/>
        <v>2.4062460737945865E-8</v>
      </c>
      <c r="U340" s="99">
        <f t="shared" si="96"/>
        <v>1.6385314113994162E-8</v>
      </c>
      <c r="X340" s="99">
        <f t="shared" si="88"/>
        <v>4.417644478470375E-8</v>
      </c>
      <c r="Z340" s="3"/>
      <c r="AA340" s="99">
        <f t="shared" si="97"/>
        <v>3.0313436640558748E-9</v>
      </c>
      <c r="AD340" s="99">
        <f t="shared" si="98"/>
        <v>3.0313436640558751E-10</v>
      </c>
      <c r="AF340" s="2">
        <f t="shared" si="99"/>
        <v>0.41558509368205487</v>
      </c>
      <c r="AH340" s="11"/>
      <c r="AI340" s="23">
        <f t="shared" si="100"/>
        <v>5.2993647690399675E-8</v>
      </c>
      <c r="AN340" s="2">
        <f t="shared" si="89"/>
        <v>2.268663929312015</v>
      </c>
      <c r="AO340" s="2" t="str">
        <f t="shared" si="90"/>
        <v>0.952136990767736+2.05919187424902i</v>
      </c>
      <c r="AP340" s="3">
        <f t="shared" si="91"/>
        <v>2.0168877588393741</v>
      </c>
      <c r="AQ340" s="23">
        <f t="shared" si="101"/>
        <v>5.6640797350447643E-15</v>
      </c>
    </row>
    <row r="341" spans="1:43" x14ac:dyDescent="0.3">
      <c r="A341" s="2" t="str">
        <f t="shared" si="85"/>
        <v>1382.24294949652i</v>
      </c>
      <c r="B341" s="2">
        <f t="shared" si="92"/>
        <v>219.99079796629221</v>
      </c>
      <c r="E341" s="3" t="str">
        <f t="shared" si="86"/>
        <v>5.73619866139967E-11-1.5602572466676E-11i</v>
      </c>
      <c r="F341" s="3"/>
      <c r="G341" s="3"/>
      <c r="H341" s="3"/>
      <c r="I341" s="99">
        <f t="shared" si="93"/>
        <v>5.9446091342343209E-11</v>
      </c>
      <c r="L341" s="99">
        <f t="shared" si="94"/>
        <v>2.4024486954132178E-13</v>
      </c>
      <c r="O341" s="82">
        <f t="shared" si="87"/>
        <v>5.9214302727450351E-11</v>
      </c>
      <c r="R341" s="99">
        <f t="shared" si="95"/>
        <v>2.4264731823673502E-8</v>
      </c>
      <c r="U341" s="99">
        <f t="shared" si="96"/>
        <v>1.6400604530908616E-8</v>
      </c>
      <c r="X341" s="99">
        <f t="shared" si="88"/>
        <v>4.4546505730640131E-8</v>
      </c>
      <c r="Z341" s="3"/>
      <c r="AA341" s="99">
        <f t="shared" si="97"/>
        <v>3.0568253959876073E-9</v>
      </c>
      <c r="AD341" s="99">
        <f t="shared" si="98"/>
        <v>3.0568253959876076E-10</v>
      </c>
      <c r="AF341" s="2">
        <f t="shared" si="99"/>
        <v>0.41212077152419457</v>
      </c>
      <c r="AH341" s="11"/>
      <c r="AI341" s="23">
        <f t="shared" si="100"/>
        <v>5.340030782504647E-8</v>
      </c>
      <c r="AN341" s="2">
        <f t="shared" si="89"/>
        <v>2.2856016372298549</v>
      </c>
      <c r="AO341" s="2" t="str">
        <f t="shared" si="90"/>
        <v>0.951247150989661+2.07824534207149i</v>
      </c>
      <c r="AP341" s="3">
        <f t="shared" si="91"/>
        <v>2.0355497915007561</v>
      </c>
      <c r="AQ341" s="23">
        <f t="shared" si="101"/>
        <v>5.8045592837995153E-15</v>
      </c>
    </row>
    <row r="342" spans="1:43" x14ac:dyDescent="0.3">
      <c r="A342" s="2" t="str">
        <f t="shared" si="85"/>
        <v>1395.03268603851i</v>
      </c>
      <c r="B342" s="2">
        <f t="shared" si="92"/>
        <v>222.02634775779296</v>
      </c>
      <c r="E342" s="3" t="str">
        <f t="shared" si="86"/>
        <v>5.77415026410017E-11-1.56628629115466E-11i</v>
      </c>
      <c r="F342" s="3"/>
      <c r="G342" s="3"/>
      <c r="H342" s="3"/>
      <c r="I342" s="99">
        <f t="shared" si="93"/>
        <v>5.9828140551305022E-11</v>
      </c>
      <c r="L342" s="99">
        <f t="shared" si="94"/>
        <v>2.4227519230444277E-13</v>
      </c>
      <c r="O342" s="82">
        <f t="shared" si="87"/>
        <v>5.9594348992022109E-11</v>
      </c>
      <c r="R342" s="99">
        <f t="shared" si="95"/>
        <v>2.4469794422748718E-8</v>
      </c>
      <c r="U342" s="99">
        <f t="shared" si="96"/>
        <v>1.6416208446015247E-8</v>
      </c>
      <c r="X342" s="99">
        <f t="shared" si="88"/>
        <v>4.4921677625255095E-8</v>
      </c>
      <c r="Z342" s="3"/>
      <c r="AA342" s="99">
        <f t="shared" si="97"/>
        <v>3.0826587975341587E-9</v>
      </c>
      <c r="AD342" s="99">
        <f t="shared" si="98"/>
        <v>3.0826587975341592E-10</v>
      </c>
      <c r="AF342" s="2">
        <f t="shared" si="99"/>
        <v>0.40866710309193882</v>
      </c>
      <c r="AH342" s="11"/>
      <c r="AI342" s="23">
        <f t="shared" si="100"/>
        <v>5.3812868382647257E-8</v>
      </c>
      <c r="AN342" s="2">
        <f t="shared" si="89"/>
        <v>2.302726516513816</v>
      </c>
      <c r="AO342" s="2" t="str">
        <f t="shared" si="90"/>
        <v>0.950340767854966+2.09747510946106i</v>
      </c>
      <c r="AP342" s="3">
        <f t="shared" si="91"/>
        <v>2.0543845018259219</v>
      </c>
      <c r="AQ342" s="23">
        <f t="shared" si="101"/>
        <v>5.9491375964534343E-15</v>
      </c>
    </row>
    <row r="343" spans="1:43" x14ac:dyDescent="0.3">
      <c r="A343" s="2" t="str">
        <f t="shared" si="85"/>
        <v>1407.94076455568i</v>
      </c>
      <c r="B343" s="2">
        <f t="shared" si="92"/>
        <v>224.08073225961888</v>
      </c>
      <c r="E343" s="3" t="str">
        <f t="shared" si="86"/>
        <v>5.81271274002667E-11-1.57235862440275E-11i</v>
      </c>
      <c r="F343" s="3"/>
      <c r="G343" s="3"/>
      <c r="H343" s="3"/>
      <c r="I343" s="99">
        <f t="shared" si="93"/>
        <v>6.0216227913912089E-11</v>
      </c>
      <c r="L343" s="99">
        <f t="shared" si="94"/>
        <v>2.443335881630739E-13</v>
      </c>
      <c r="O343" s="82">
        <f t="shared" si="87"/>
        <v>5.998040499919844E-11</v>
      </c>
      <c r="R343" s="99">
        <f t="shared" si="95"/>
        <v>2.4677692404470467E-8</v>
      </c>
      <c r="U343" s="99">
        <f t="shared" si="96"/>
        <v>1.6432132870397101E-8</v>
      </c>
      <c r="X343" s="99">
        <f t="shared" si="88"/>
        <v>4.5302040648106621E-8</v>
      </c>
      <c r="Z343" s="3"/>
      <c r="AA343" s="99">
        <f t="shared" si="97"/>
        <v>3.1088493952675151E-9</v>
      </c>
      <c r="AD343" s="99">
        <f t="shared" si="98"/>
        <v>3.1088493952675157E-10</v>
      </c>
      <c r="AF343" s="2">
        <f t="shared" si="99"/>
        <v>0.40522427446208298</v>
      </c>
      <c r="AH343" s="11"/>
      <c r="AI343" s="23">
        <f t="shared" si="100"/>
        <v>5.4231422604184148E-8</v>
      </c>
      <c r="AN343" s="2">
        <f t="shared" si="89"/>
        <v>2.320040188232082</v>
      </c>
      <c r="AO343" s="2" t="str">
        <f t="shared" si="90"/>
        <v>0.949417533799688+2.1168828076976i</v>
      </c>
      <c r="AP343" s="3">
        <f t="shared" si="91"/>
        <v>2.0733934875777038</v>
      </c>
      <c r="AQ343" s="23">
        <f t="shared" si="101"/>
        <v>6.0979481063151297E-15</v>
      </c>
    </row>
    <row r="344" spans="1:43" x14ac:dyDescent="0.3">
      <c r="A344" s="2" t="str">
        <f t="shared" si="85"/>
        <v>1420.96828005283i</v>
      </c>
      <c r="B344" s="2">
        <f t="shared" si="92"/>
        <v>226.15412574719659</v>
      </c>
      <c r="E344" s="3" t="str">
        <f t="shared" si="86"/>
        <v>5.85189571833219E-11-1.57847615487573E-11i</v>
      </c>
      <c r="F344" s="3"/>
      <c r="G344" s="3"/>
      <c r="H344" s="3"/>
      <c r="I344" s="99">
        <f t="shared" si="93"/>
        <v>6.0610453281381985E-11</v>
      </c>
      <c r="L344" s="99">
        <f t="shared" si="94"/>
        <v>2.4642050164925578E-13</v>
      </c>
      <c r="O344" s="82">
        <f t="shared" si="87"/>
        <v>6.0372570166160776E-11</v>
      </c>
      <c r="R344" s="99">
        <f t="shared" si="95"/>
        <v>2.4888470666574833E-8</v>
      </c>
      <c r="U344" s="99">
        <f t="shared" si="96"/>
        <v>1.6448384995088886E-8</v>
      </c>
      <c r="X344" s="99">
        <f t="shared" si="88"/>
        <v>4.5687676854179074E-8</v>
      </c>
      <c r="Z344" s="3"/>
      <c r="AA344" s="99">
        <f t="shared" si="97"/>
        <v>3.1354028453202437E-9</v>
      </c>
      <c r="AD344" s="99">
        <f t="shared" si="98"/>
        <v>3.1354028453202439E-10</v>
      </c>
      <c r="AF344" s="2">
        <f t="shared" si="99"/>
        <v>0.40179246583559591</v>
      </c>
      <c r="AH344" s="11"/>
      <c r="AI344" s="23">
        <f t="shared" si="100"/>
        <v>5.4656065852263615E-8</v>
      </c>
      <c r="AN344" s="2">
        <f t="shared" si="89"/>
        <v>2.3375442868235918</v>
      </c>
      <c r="AO344" s="2" t="str">
        <f t="shared" si="90"/>
        <v>0.948477135541824+2.13647008315492i</v>
      </c>
      <c r="AP344" s="3">
        <f t="shared" si="91"/>
        <v>2.0925783613107853</v>
      </c>
      <c r="AQ344" s="23">
        <f t="shared" si="101"/>
        <v>6.2511290684404682E-15</v>
      </c>
    </row>
    <row r="345" spans="1:43" x14ac:dyDescent="0.3">
      <c r="A345" s="2" t="str">
        <f t="shared" si="85"/>
        <v>1434.11633766674i</v>
      </c>
      <c r="B345" s="2">
        <f t="shared" si="92"/>
        <v>228.24670410850737</v>
      </c>
      <c r="E345" s="3" t="str">
        <f t="shared" si="86"/>
        <v>5.89170903963248E-11-1.58464083802803E-11i</v>
      </c>
      <c r="F345" s="3"/>
      <c r="G345" s="3"/>
      <c r="H345" s="3"/>
      <c r="I345" s="99">
        <f t="shared" si="93"/>
        <v>6.1010918689389724E-11</v>
      </c>
      <c r="L345" s="99">
        <f t="shared" si="94"/>
        <v>2.4853638780843715E-13</v>
      </c>
      <c r="O345" s="82">
        <f t="shared" si="87"/>
        <v>6.0770946084496852E-11</v>
      </c>
      <c r="R345" s="99">
        <f t="shared" si="95"/>
        <v>2.5102175168652153E-8</v>
      </c>
      <c r="U345" s="99">
        <f t="shared" si="96"/>
        <v>1.646497219660977E-8</v>
      </c>
      <c r="X345" s="99">
        <f t="shared" si="88"/>
        <v>4.607867023482516E-8</v>
      </c>
      <c r="Z345" s="3"/>
      <c r="AA345" s="99">
        <f t="shared" si="97"/>
        <v>3.1623249375953165E-9</v>
      </c>
      <c r="AD345" s="99">
        <f t="shared" si="98"/>
        <v>3.1623249375953168E-10</v>
      </c>
      <c r="AF345" s="2">
        <f t="shared" si="99"/>
        <v>0.39837185155524291</v>
      </c>
      <c r="AH345" s="11"/>
      <c r="AI345" s="23">
        <f t="shared" si="100"/>
        <v>5.5086895680783248E-8</v>
      </c>
      <c r="AN345" s="2">
        <f t="shared" si="89"/>
        <v>2.3552404602812738</v>
      </c>
      <c r="AO345" s="2" t="str">
        <f t="shared" si="90"/>
        <v>0.947519253975023+2.15623859744059i</v>
      </c>
      <c r="AP345" s="3">
        <f t="shared" si="91"/>
        <v>2.111940750494341</v>
      </c>
      <c r="AQ345" s="23">
        <f t="shared" si="101"/>
        <v>6.4088237554346103E-15</v>
      </c>
    </row>
    <row r="346" spans="1:43" x14ac:dyDescent="0.3">
      <c r="A346" s="2" t="str">
        <f t="shared" si="85"/>
        <v>1447.38605275988i</v>
      </c>
      <c r="B346" s="2">
        <f t="shared" si="92"/>
        <v>230.35864485900171</v>
      </c>
      <c r="E346" s="3" t="str">
        <f t="shared" si="86"/>
        <v>5.93216276322003E-11-1.59085467745067E-11i</v>
      </c>
      <c r="F346" s="3"/>
      <c r="G346" s="3"/>
      <c r="H346" s="3"/>
      <c r="I346" s="99">
        <f t="shared" si="93"/>
        <v>6.1417728429258076E-11</v>
      </c>
      <c r="L346" s="99">
        <f t="shared" si="94"/>
        <v>2.506817125427836E-13</v>
      </c>
      <c r="O346" s="82">
        <f t="shared" si="87"/>
        <v>6.1175636591046336E-11</v>
      </c>
      <c r="R346" s="99">
        <f t="shared" si="95"/>
        <v>2.5318852966821143E-8</v>
      </c>
      <c r="U346" s="99">
        <f t="shared" si="96"/>
        <v>1.648190204270038E-8</v>
      </c>
      <c r="X346" s="99">
        <f t="shared" si="88"/>
        <v>4.6475106781000586E-8</v>
      </c>
      <c r="Z346" s="3"/>
      <c r="AA346" s="99">
        <f t="shared" si="97"/>
        <v>3.1896216001342958E-9</v>
      </c>
      <c r="AD346" s="99">
        <f t="shared" si="98"/>
        <v>3.189621600134296E-10</v>
      </c>
      <c r="AF346" s="2">
        <f t="shared" si="99"/>
        <v>0.39496260012664902</v>
      </c>
      <c r="AH346" s="11"/>
      <c r="AI346" s="23">
        <f t="shared" si="100"/>
        <v>5.5524011907249355E-8</v>
      </c>
      <c r="AN346" s="2">
        <f t="shared" si="89"/>
        <v>2.3731303703367872</v>
      </c>
      <c r="AO346" s="2" t="str">
        <f t="shared" si="90"/>
        <v>0.946543564060303+2.17619002753685i</v>
      </c>
      <c r="AP346" s="3">
        <f t="shared" si="91"/>
        <v>2.1314822976599146</v>
      </c>
      <c r="AQ346" s="23">
        <f t="shared" si="101"/>
        <v>6.5711806623503924E-15</v>
      </c>
    </row>
    <row r="347" spans="1:43" x14ac:dyDescent="0.3">
      <c r="A347" s="2" t="str">
        <f t="shared" si="85"/>
        <v>1460.77855101505i</v>
      </c>
      <c r="B347" s="2">
        <f t="shared" si="92"/>
        <v>232.49012715666163</v>
      </c>
      <c r="E347" s="3" t="str">
        <f t="shared" si="86"/>
        <v>5.97326717455522E-11-1.59711972606983E-11i</v>
      </c>
      <c r="F347" s="3"/>
      <c r="G347" s="3"/>
      <c r="H347" s="3"/>
      <c r="I347" s="99">
        <f t="shared" si="93"/>
        <v>6.183098912197691E-11</v>
      </c>
      <c r="L347" s="99">
        <f t="shared" si="94"/>
        <v>2.5285695296752186E-13</v>
      </c>
      <c r="O347" s="82">
        <f t="shared" si="87"/>
        <v>6.1586747841563403E-11</v>
      </c>
      <c r="R347" s="99">
        <f t="shared" si="95"/>
        <v>2.5538552249719707E-8</v>
      </c>
      <c r="U347" s="99">
        <f t="shared" si="96"/>
        <v>1.649918229827535E-8</v>
      </c>
      <c r="X347" s="99">
        <f t="shared" si="88"/>
        <v>4.68770745489003E-8</v>
      </c>
      <c r="Z347" s="3"/>
      <c r="AA347" s="99">
        <f t="shared" si="97"/>
        <v>3.2172989036513854E-9</v>
      </c>
      <c r="AD347" s="99">
        <f t="shared" si="98"/>
        <v>3.2172989036513857E-10</v>
      </c>
      <c r="AF347" s="2">
        <f t="shared" si="99"/>
        <v>0.39156487424261699</v>
      </c>
      <c r="AH347" s="11"/>
      <c r="AI347" s="23">
        <f t="shared" si="100"/>
        <v>5.5967516687869891E-8</v>
      </c>
      <c r="AN347" s="2">
        <f t="shared" si="89"/>
        <v>2.391215692646969</v>
      </c>
      <c r="AO347" s="2" t="str">
        <f t="shared" si="90"/>
        <v>0.945549734715758+2.19632606594287i</v>
      </c>
      <c r="AP347" s="3">
        <f t="shared" si="91"/>
        <v>2.1512046605350292</v>
      </c>
      <c r="AQ347" s="23">
        <f t="shared" si="101"/>
        <v>6.7383537210412195E-15</v>
      </c>
    </row>
    <row r="348" spans="1:43" x14ac:dyDescent="0.3">
      <c r="A348" s="2" t="str">
        <f t="shared" si="85"/>
        <v>1474.29496853086i</v>
      </c>
      <c r="B348" s="2">
        <f t="shared" si="92"/>
        <v>234.64133181719666</v>
      </c>
      <c r="E348" s="3" t="str">
        <f t="shared" si="86"/>
        <v>6.01503279304681E-11-1.60343808740036E-11i</v>
      </c>
      <c r="F348" s="3"/>
      <c r="G348" s="3"/>
      <c r="H348" s="3"/>
      <c r="I348" s="99">
        <f t="shared" si="93"/>
        <v>6.2250809795178274E-11</v>
      </c>
      <c r="L348" s="99">
        <f t="shared" si="94"/>
        <v>2.5506259778088981E-13</v>
      </c>
      <c r="O348" s="82">
        <f t="shared" si="87"/>
        <v>6.2004388387319934E-11</v>
      </c>
      <c r="R348" s="99">
        <f t="shared" si="95"/>
        <v>2.5761322375869869E-8</v>
      </c>
      <c r="U348" s="99">
        <f t="shared" si="96"/>
        <v>1.6516820931600128E-8</v>
      </c>
      <c r="X348" s="99">
        <f t="shared" si="88"/>
        <v>4.7284663728100295E-8</v>
      </c>
      <c r="Z348" s="3"/>
      <c r="AA348" s="99">
        <f t="shared" si="97"/>
        <v>3.2453630662405967E-9</v>
      </c>
      <c r="AD348" s="99">
        <f t="shared" si="98"/>
        <v>3.2453630662405972E-10</v>
      </c>
      <c r="AF348" s="2">
        <f t="shared" si="99"/>
        <v>0.38817883081059557</v>
      </c>
      <c r="AH348" s="11"/>
      <c r="AI348" s="23">
        <f t="shared" si="100"/>
        <v>5.6417514595541639E-8</v>
      </c>
      <c r="AN348" s="2">
        <f t="shared" si="89"/>
        <v>2.4094981169819207</v>
      </c>
      <c r="AO348" s="2" t="str">
        <f t="shared" si="90"/>
        <v>0.944537428704209+2.2166484208183i</v>
      </c>
      <c r="AP348" s="3">
        <f t="shared" si="91"/>
        <v>2.1711095121852111</v>
      </c>
      <c r="AQ348" s="23">
        <f t="shared" si="101"/>
        <v>6.9105025245345469E-15</v>
      </c>
    </row>
    <row r="349" spans="1:43" x14ac:dyDescent="0.3">
      <c r="A349" s="2" t="str">
        <f t="shared" si="85"/>
        <v>1487.9364519181i</v>
      </c>
      <c r="B349" s="2">
        <f t="shared" si="92"/>
        <v>236.81244132938187</v>
      </c>
      <c r="E349" s="3" t="str">
        <f t="shared" si="86"/>
        <v>6.05747038013389E-11-1.60981191685658E-11i</v>
      </c>
      <c r="F349" s="3"/>
      <c r="G349" s="3"/>
      <c r="H349" s="3"/>
      <c r="I349" s="99">
        <f t="shared" si="93"/>
        <v>6.2677301963193064E-11</v>
      </c>
      <c r="L349" s="99">
        <f t="shared" si="94"/>
        <v>2.5729914764828587E-13</v>
      </c>
      <c r="O349" s="82">
        <f t="shared" si="87"/>
        <v>6.2428669254777508E-11</v>
      </c>
      <c r="R349" s="99">
        <f t="shared" si="95"/>
        <v>2.5987213912476875E-8</v>
      </c>
      <c r="U349" s="99">
        <f t="shared" si="96"/>
        <v>1.6534826120701232E-8</v>
      </c>
      <c r="X349" s="99">
        <f t="shared" si="88"/>
        <v>4.7697966712313942E-8</v>
      </c>
      <c r="Z349" s="3"/>
      <c r="AA349" s="99">
        <f t="shared" si="97"/>
        <v>3.2738204582635851E-9</v>
      </c>
      <c r="AD349" s="99">
        <f t="shared" si="98"/>
        <v>3.2738204582635852E-10</v>
      </c>
      <c r="AF349" s="2">
        <f t="shared" si="99"/>
        <v>0.38480462098319979</v>
      </c>
      <c r="AH349" s="11"/>
      <c r="AI349" s="23">
        <f t="shared" si="100"/>
        <v>5.6874112700855984E-8</v>
      </c>
      <c r="AN349" s="2">
        <f t="shared" si="89"/>
        <v>2.4279793474147762</v>
      </c>
      <c r="AO349" s="2" t="str">
        <f t="shared" si="90"/>
        <v>0.94350630251877+2.23715881612818i</v>
      </c>
      <c r="AP349" s="3">
        <f t="shared" si="91"/>
        <v>2.1911985411632031</v>
      </c>
      <c r="AQ349" s="23">
        <f t="shared" si="101"/>
        <v>7.0877925619529012E-15</v>
      </c>
    </row>
    <row r="350" spans="1:43" x14ac:dyDescent="0.3">
      <c r="A350" s="2" t="str">
        <f t="shared" si="85"/>
        <v>1501.70415839705i</v>
      </c>
      <c r="B350" s="2">
        <f t="shared" si="92"/>
        <v>239.00363987054507</v>
      </c>
      <c r="E350" s="3" t="str">
        <f t="shared" si="86"/>
        <v>6.10059094768269E-11-1.61624342312312E-11i</v>
      </c>
      <c r="F350" s="3"/>
      <c r="G350" s="3"/>
      <c r="H350" s="3"/>
      <c r="I350" s="99">
        <f t="shared" si="93"/>
        <v>6.3110579710328058E-11</v>
      </c>
      <c r="L350" s="99">
        <f t="shared" si="94"/>
        <v>2.5956711560129199E-13</v>
      </c>
      <c r="O350" s="82">
        <f t="shared" si="87"/>
        <v>6.2859704028463996E-11</v>
      </c>
      <c r="R350" s="99">
        <f t="shared" si="95"/>
        <v>2.621627867573049E-8</v>
      </c>
      <c r="U350" s="99">
        <f t="shared" si="96"/>
        <v>1.655320626002263E-8</v>
      </c>
      <c r="X350" s="99">
        <f t="shared" si="88"/>
        <v>4.8117078172888343E-8</v>
      </c>
      <c r="Z350" s="3"/>
      <c r="AA350" s="99">
        <f t="shared" si="97"/>
        <v>3.3026776074267337E-9</v>
      </c>
      <c r="AD350" s="99">
        <f t="shared" si="98"/>
        <v>3.302677607426734E-10</v>
      </c>
      <c r="AF350" s="2">
        <f t="shared" si="99"/>
        <v>0.38144239019161097</v>
      </c>
      <c r="AH350" s="11"/>
      <c r="AI350" s="23">
        <f t="shared" si="100"/>
        <v>5.7337420656266729E-8</v>
      </c>
      <c r="AN350" s="2">
        <f t="shared" si="89"/>
        <v>2.4466611025131888</v>
      </c>
      <c r="AO350" s="2" t="str">
        <f t="shared" si="90"/>
        <v>0.942456006266284+2.25785899178927i</v>
      </c>
      <c r="AP350" s="3">
        <f t="shared" si="91"/>
        <v>2.2114734516348733</v>
      </c>
      <c r="AQ350" s="23">
        <f t="shared" si="101"/>
        <v>7.2703954644473958E-15</v>
      </c>
    </row>
    <row r="351" spans="1:43" x14ac:dyDescent="0.3">
      <c r="A351" s="2" t="str">
        <f t="shared" si="85"/>
        <v>1515.59925589558i</v>
      </c>
      <c r="B351" s="2">
        <f t="shared" si="92"/>
        <v>241.21511332217995</v>
      </c>
      <c r="E351" s="3" t="str">
        <f t="shared" si="86"/>
        <v>6.14440576671174E-11-1.62273486958816E-11i</v>
      </c>
      <c r="F351" s="3"/>
      <c r="G351" s="3"/>
      <c r="H351" s="3"/>
      <c r="I351" s="99">
        <f t="shared" si="93"/>
        <v>6.3550759777502092E-11</v>
      </c>
      <c r="L351" s="99">
        <f t="shared" si="94"/>
        <v>2.6186702745217846E-13</v>
      </c>
      <c r="O351" s="82">
        <f t="shared" si="87"/>
        <v>6.3297608937194994E-11</v>
      </c>
      <c r="R351" s="99">
        <f t="shared" si="95"/>
        <v>2.6448569772670021E-8</v>
      </c>
      <c r="U351" s="99">
        <f t="shared" si="96"/>
        <v>1.6571969967336763E-8</v>
      </c>
      <c r="X351" s="99">
        <f t="shared" si="88"/>
        <v>4.8542095135150783E-8</v>
      </c>
      <c r="Z351" s="3"/>
      <c r="AA351" s="99">
        <f t="shared" si="97"/>
        <v>3.3319412040552281E-9</v>
      </c>
      <c r="AD351" s="99">
        <f t="shared" si="98"/>
        <v>3.3319412040552288E-10</v>
      </c>
      <c r="AF351" s="2">
        <f t="shared" si="99"/>
        <v>0.378092278181834</v>
      </c>
      <c r="AH351" s="11"/>
      <c r="AI351" s="23">
        <f t="shared" si="100"/>
        <v>5.7807550783545822E-8</v>
      </c>
      <c r="AN351" s="2">
        <f t="shared" si="89"/>
        <v>2.4655451155322705</v>
      </c>
      <c r="AO351" s="2" t="str">
        <f t="shared" si="90"/>
        <v>0.941386183548597+2.27875070381752i</v>
      </c>
      <c r="AP351" s="3">
        <f t="shared" si="91"/>
        <v>2.2319359635447711</v>
      </c>
      <c r="AQ351" s="23">
        <f t="shared" si="101"/>
        <v>7.4584892629355798E-15</v>
      </c>
    </row>
    <row r="352" spans="1:43" x14ac:dyDescent="0.3">
      <c r="A352" s="2" t="str">
        <f t="shared" si="85"/>
        <v>1529.62292314829i</v>
      </c>
      <c r="B352" s="2">
        <f t="shared" si="92"/>
        <v>243.44704928572472</v>
      </c>
      <c r="E352" s="3" t="str">
        <f t="shared" si="86"/>
        <v>6.18892637646059E-11-1.62928857584219E-11i</v>
      </c>
      <c r="F352" s="3"/>
      <c r="G352" s="3"/>
      <c r="H352" s="3"/>
      <c r="I352" s="99">
        <f t="shared" si="93"/>
        <v>6.3997961652399111E-11</v>
      </c>
      <c r="L352" s="99">
        <f t="shared" si="94"/>
        <v>2.6419942222466374E-13</v>
      </c>
      <c r="O352" s="82">
        <f t="shared" si="87"/>
        <v>6.3742502943794081E-11</v>
      </c>
      <c r="R352" s="99">
        <f t="shared" si="95"/>
        <v>2.6684141644691038E-8</v>
      </c>
      <c r="U352" s="99">
        <f t="shared" si="96"/>
        <v>1.6591126090923713E-8</v>
      </c>
      <c r="X352" s="99">
        <f t="shared" si="88"/>
        <v>4.8973117057751473E-8</v>
      </c>
      <c r="Z352" s="3"/>
      <c r="AA352" s="99">
        <f t="shared" si="97"/>
        <v>3.3616181065739538E-9</v>
      </c>
      <c r="AD352" s="99">
        <f t="shared" si="98"/>
        <v>3.3616181065739544E-10</v>
      </c>
      <c r="AF352" s="2">
        <f t="shared" si="99"/>
        <v>0.37475441905359386</v>
      </c>
      <c r="AH352" s="11"/>
      <c r="AI352" s="23">
        <f t="shared" si="100"/>
        <v>5.8284618164692996E-8</v>
      </c>
      <c r="AN352" s="2">
        <f t="shared" si="89"/>
        <v>2.4846331346093424</v>
      </c>
      <c r="AO352" s="2" t="str">
        <f t="shared" si="90"/>
        <v>0.940296471341616+2.29983572447711i</v>
      </c>
      <c r="AP352" s="3">
        <f t="shared" si="91"/>
        <v>2.2525878127447925</v>
      </c>
      <c r="AQ352" s="23">
        <f t="shared" si="101"/>
        <v>7.6522586580324812E-15</v>
      </c>
    </row>
    <row r="353" spans="1:43" x14ac:dyDescent="0.3">
      <c r="A353" s="2" t="str">
        <f t="shared" si="85"/>
        <v>1543.77634979646i</v>
      </c>
      <c r="B353" s="2">
        <f t="shared" si="92"/>
        <v>245.69963709846951</v>
      </c>
      <c r="E353" s="3" t="str">
        <f t="shared" si="86"/>
        <v>6.23416459381675E-11-1.63590691924511E-11i</v>
      </c>
      <c r="F353" s="3"/>
      <c r="G353" s="3"/>
      <c r="H353" s="3"/>
      <c r="I353" s="99">
        <f t="shared" si="93"/>
        <v>6.4452307663288825E-11</v>
      </c>
      <c r="L353" s="99">
        <f t="shared" si="94"/>
        <v>2.6656485260162924E-13</v>
      </c>
      <c r="O353" s="82">
        <f t="shared" si="87"/>
        <v>6.4194507838466869E-11</v>
      </c>
      <c r="R353" s="99">
        <f t="shared" si="95"/>
        <v>2.6923050112764552E-8</v>
      </c>
      <c r="U353" s="99">
        <f t="shared" si="96"/>
        <v>1.6610683717029937E-8</v>
      </c>
      <c r="X353" s="99">
        <f t="shared" si="88"/>
        <v>4.9410245915124648E-8</v>
      </c>
      <c r="Z353" s="3"/>
      <c r="AA353" s="99">
        <f t="shared" si="97"/>
        <v>3.3917153472041226E-9</v>
      </c>
      <c r="AD353" s="99">
        <f t="shared" si="98"/>
        <v>3.3917153472041232E-10</v>
      </c>
      <c r="AF353" s="2">
        <f t="shared" si="99"/>
        <v>0.37142894130182064</v>
      </c>
      <c r="AH353" s="11"/>
      <c r="AI353" s="23">
        <f t="shared" si="100"/>
        <v>5.8768740736440903E-8</v>
      </c>
      <c r="AN353" s="2">
        <f t="shared" si="89"/>
        <v>2.5039269229602454</v>
      </c>
      <c r="AO353" s="2" t="str">
        <f t="shared" si="90"/>
        <v>0.939186499872129+2.32111584243077i</v>
      </c>
      <c r="AP353" s="3">
        <f t="shared" si="91"/>
        <v>2.2734307511554164</v>
      </c>
      <c r="AQ353" s="23">
        <f t="shared" si="101"/>
        <v>7.8518953030648829E-15</v>
      </c>
    </row>
    <row r="354" spans="1:43" x14ac:dyDescent="0.3">
      <c r="A354" s="2" t="str">
        <f t="shared" si="85"/>
        <v>1558.06073648901i</v>
      </c>
      <c r="B354" s="2">
        <f t="shared" si="92"/>
        <v>247.97306784962493</v>
      </c>
      <c r="E354" s="3" t="str">
        <f t="shared" si="86"/>
        <v>6.28013252311758E-11-1.64259233656459E-11i</v>
      </c>
      <c r="F354" s="3"/>
      <c r="G354" s="3"/>
      <c r="H354" s="3"/>
      <c r="I354" s="99">
        <f t="shared" si="93"/>
        <v>6.4913923076686643E-11</v>
      </c>
      <c r="L354" s="99">
        <f t="shared" si="94"/>
        <v>2.6896388539059101E-13</v>
      </c>
      <c r="O354" s="82">
        <f t="shared" si="87"/>
        <v>6.4653748335993045E-11</v>
      </c>
      <c r="R354" s="99">
        <f t="shared" si="95"/>
        <v>2.7165352424449691E-8</v>
      </c>
      <c r="U354" s="99">
        <f t="shared" si="96"/>
        <v>1.6630652177619656E-8</v>
      </c>
      <c r="X354" s="99">
        <f t="shared" si="88"/>
        <v>4.985358628322255E-8</v>
      </c>
      <c r="Z354" s="3"/>
      <c r="AA354" s="99">
        <f t="shared" si="97"/>
        <v>3.4222401378858398E-9</v>
      </c>
      <c r="AD354" s="99">
        <f t="shared" si="98"/>
        <v>3.4222401378858405E-10</v>
      </c>
      <c r="AF354" s="2">
        <f t="shared" si="99"/>
        <v>0.3681159678605781</v>
      </c>
      <c r="AH354" s="11"/>
      <c r="AI354" s="23">
        <f t="shared" si="100"/>
        <v>5.9260039388530034E-8</v>
      </c>
      <c r="AN354" s="2">
        <f t="shared" si="89"/>
        <v>2.523428259077348</v>
      </c>
      <c r="AO354" s="2" t="str">
        <f t="shared" si="90"/>
        <v>0.938055892492322+2.34259286289158i</v>
      </c>
      <c r="AP354" s="3">
        <f t="shared" si="91"/>
        <v>2.2944665468988603</v>
      </c>
      <c r="AQ354" s="23">
        <f t="shared" si="101"/>
        <v>8.0575981006796756E-15</v>
      </c>
    </row>
    <row r="355" spans="1:43" x14ac:dyDescent="0.3">
      <c r="A355" s="2" t="str">
        <f t="shared" si="85"/>
        <v>1572.4772949843i</v>
      </c>
      <c r="B355" s="2">
        <f t="shared" si="92"/>
        <v>250.26753439652379</v>
      </c>
      <c r="E355" s="3" t="str">
        <f t="shared" si="86"/>
        <v>6.32684256634361E-11-1.64934732568921E-11i</v>
      </c>
      <c r="F355" s="3"/>
      <c r="G355" s="3"/>
      <c r="H355" s="3"/>
      <c r="I355" s="99">
        <f t="shared" si="93"/>
        <v>6.5382936199023326E-11</v>
      </c>
      <c r="L355" s="99">
        <f t="shared" si="94"/>
        <v>2.7139710200773454E-13</v>
      </c>
      <c r="O355" s="82">
        <f t="shared" si="87"/>
        <v>6.5120352176913486E-11</v>
      </c>
      <c r="R355" s="99">
        <f t="shared" si="95"/>
        <v>2.7411107302781186E-8</v>
      </c>
      <c r="U355" s="99">
        <f t="shared" si="96"/>
        <v>1.6651041058432619E-8</v>
      </c>
      <c r="X355" s="99">
        <f t="shared" si="88"/>
        <v>5.0303245428668008E-8</v>
      </c>
      <c r="Z355" s="3"/>
      <c r="AA355" s="99">
        <f t="shared" si="97"/>
        <v>3.4531998764368603E-9</v>
      </c>
      <c r="AD355" s="99">
        <f t="shared" si="98"/>
        <v>3.4531998764368608E-10</v>
      </c>
      <c r="AF355" s="2">
        <f t="shared" si="99"/>
        <v>0.3648156161493476</v>
      </c>
      <c r="AH355" s="11"/>
      <c r="AI355" s="23">
        <f t="shared" si="100"/>
        <v>5.9758638065921156E-8</v>
      </c>
      <c r="AN355" s="2">
        <f t="shared" si="89"/>
        <v>2.5431389369290107</v>
      </c>
      <c r="AO355" s="2" t="str">
        <f t="shared" si="90"/>
        <v>0.93690426555198+2.36426860777597i</v>
      </c>
      <c r="AP355" s="3">
        <f t="shared" si="91"/>
        <v>2.3156969844633011</v>
      </c>
      <c r="AQ355" s="23">
        <f t="shared" si="101"/>
        <v>8.2695735139970069E-15</v>
      </c>
    </row>
    <row r="356" spans="1:43" x14ac:dyDescent="0.3">
      <c r="A356" s="2" t="str">
        <f t="shared" si="85"/>
        <v>1587.02724825296i</v>
      </c>
      <c r="B356" s="2">
        <f t="shared" si="92"/>
        <v>252.58323138098709</v>
      </c>
      <c r="E356" s="3" t="str">
        <f t="shared" si="86"/>
        <v>6.37430743372209E-11-1.65617444741958E-11i</v>
      </c>
      <c r="F356" s="3"/>
      <c r="G356" s="3"/>
      <c r="H356" s="3"/>
      <c r="I356" s="99">
        <f t="shared" si="93"/>
        <v>6.5859478482516283E-11</v>
      </c>
      <c r="L356" s="99">
        <f t="shared" si="94"/>
        <v>2.7386509898140712E-13</v>
      </c>
      <c r="O356" s="82">
        <f t="shared" si="87"/>
        <v>6.5594450232896837E-11</v>
      </c>
      <c r="R356" s="99">
        <f t="shared" si="95"/>
        <v>2.7660374997122118E-8</v>
      </c>
      <c r="U356" s="99">
        <f t="shared" si="96"/>
        <v>1.6671860207362163E-8</v>
      </c>
      <c r="X356" s="99">
        <f t="shared" si="88"/>
        <v>5.0759333401488384E-8</v>
      </c>
      <c r="Z356" s="3"/>
      <c r="AA356" s="99">
        <f t="shared" si="97"/>
        <v>3.484602152958921E-9</v>
      </c>
      <c r="AD356" s="99">
        <f t="shared" si="98"/>
        <v>3.4846021529589215E-10</v>
      </c>
      <c r="AF356" s="2">
        <f t="shared" si="99"/>
        <v>0.36152799812151626</v>
      </c>
      <c r="AH356" s="11"/>
      <c r="AI356" s="23">
        <f t="shared" si="100"/>
        <v>6.0264663875131332E-8</v>
      </c>
      <c r="AN356" s="2">
        <f t="shared" si="89"/>
        <v>2.563060766160917</v>
      </c>
      <c r="AO356" s="2" t="str">
        <f t="shared" si="90"/>
        <v>0.935731228268298+2.3861449158584i</v>
      </c>
      <c r="AP356" s="3">
        <f t="shared" si="91"/>
        <v>2.3371238648493318</v>
      </c>
      <c r="AQ356" s="23">
        <f t="shared" si="101"/>
        <v>8.4880358929433147E-15</v>
      </c>
    </row>
    <row r="357" spans="1:43" x14ac:dyDescent="0.3">
      <c r="A357" s="2" t="str">
        <f t="shared" si="85"/>
        <v>1601.71183058164i</v>
      </c>
      <c r="B357" s="2">
        <f t="shared" si="92"/>
        <v>254.92035524583642</v>
      </c>
      <c r="E357" s="3" t="str">
        <f t="shared" si="86"/>
        <v>6.4225401547588E-11-1.66307632734107E-11i</v>
      </c>
      <c r="F357" s="3"/>
      <c r="G357" s="3"/>
      <c r="H357" s="3"/>
      <c r="I357" s="99">
        <f t="shared" si="93"/>
        <v>6.634368463542816E-11</v>
      </c>
      <c r="L357" s="99">
        <f t="shared" si="94"/>
        <v>2.7636848847596417E-13</v>
      </c>
      <c r="O357" s="82">
        <f t="shared" si="87"/>
        <v>6.6076176616475204E-11</v>
      </c>
      <c r="R357" s="99">
        <f t="shared" si="95"/>
        <v>2.7913217336072382E-8</v>
      </c>
      <c r="U357" s="99">
        <f t="shared" si="96"/>
        <v>1.6693119743169027E-8</v>
      </c>
      <c r="X357" s="99">
        <f t="shared" si="88"/>
        <v>5.1221963131598538E-8</v>
      </c>
      <c r="Z357" s="3"/>
      <c r="AA357" s="99">
        <f t="shared" si="97"/>
        <v>3.5164547565030496E-9</v>
      </c>
      <c r="AD357" s="99">
        <f t="shared" si="98"/>
        <v>3.5164547565030502E-10</v>
      </c>
      <c r="AF357" s="2">
        <f t="shared" si="99"/>
        <v>0.35825322031498508</v>
      </c>
      <c r="AH357" s="11"/>
      <c r="AI357" s="23">
        <f t="shared" si="100"/>
        <v>6.0778247194884585E-8</v>
      </c>
      <c r="AN357" s="2">
        <f t="shared" si="89"/>
        <v>2.5831955722988829</v>
      </c>
      <c r="AO357" s="2" t="str">
        <f t="shared" si="90"/>
        <v>0.934536382593272+2.4082236429273i</v>
      </c>
      <c r="AP357" s="3">
        <f t="shared" si="91"/>
        <v>2.3587490057177263</v>
      </c>
      <c r="AQ357" s="23">
        <f t="shared" si="101"/>
        <v>8.7132078166755096E-15</v>
      </c>
    </row>
    <row r="358" spans="1:43" x14ac:dyDescent="0.3">
      <c r="A358" s="2" t="str">
        <f t="shared" si="85"/>
        <v>1616.53228767769i</v>
      </c>
      <c r="B358" s="2">
        <f t="shared" si="92"/>
        <v>257.27910425155414</v>
      </c>
      <c r="E358" s="3" t="str">
        <f t="shared" si="86"/>
        <v>6.47155408971901E-11-1.67005565778194E-11i</v>
      </c>
      <c r="F358" s="3"/>
      <c r="G358" s="3"/>
      <c r="H358" s="3"/>
      <c r="I358" s="99">
        <f t="shared" si="93"/>
        <v>6.6835692736926374E-11</v>
      </c>
      <c r="L358" s="99">
        <f t="shared" si="94"/>
        <v>2.7890789883693748E-13</v>
      </c>
      <c r="O358" s="82">
        <f t="shared" si="87"/>
        <v>6.6565668795358809E-11</v>
      </c>
      <c r="R358" s="99">
        <f t="shared" si="95"/>
        <v>2.8169697782530686E-8</v>
      </c>
      <c r="U358" s="99">
        <f t="shared" si="96"/>
        <v>1.67148300645471E-8</v>
      </c>
      <c r="X358" s="99">
        <f t="shared" si="88"/>
        <v>5.169125052921167E-8</v>
      </c>
      <c r="Z358" s="3"/>
      <c r="AA358" s="99">
        <f t="shared" si="97"/>
        <v>3.5487656820061733E-9</v>
      </c>
      <c r="AD358" s="99">
        <f t="shared" si="98"/>
        <v>3.5487656820061736E-10</v>
      </c>
      <c r="AF358" s="2">
        <f t="shared" si="99"/>
        <v>0.35499138390478069</v>
      </c>
      <c r="AH358" s="11"/>
      <c r="AI358" s="23">
        <f t="shared" si="100"/>
        <v>6.129952179128191E-8</v>
      </c>
      <c r="AN358" s="2">
        <f t="shared" si="89"/>
        <v>2.6035451969533279</v>
      </c>
      <c r="AO358" s="2" t="str">
        <f t="shared" si="90"/>
        <v>0.933319323078638+2.43050666194248i</v>
      </c>
      <c r="AP358" s="3">
        <f t="shared" si="91"/>
        <v>2.3805742415504483</v>
      </c>
      <c r="AQ358" s="23">
        <f t="shared" si="101"/>
        <v>8.945320453043811E-15</v>
      </c>
    </row>
    <row r="359" spans="1:43" x14ac:dyDescent="0.3">
      <c r="A359" s="2" t="str">
        <f t="shared" si="85"/>
        <v>1631.48987677485i</v>
      </c>
      <c r="B359" s="2">
        <f t="shared" si="92"/>
        <v>259.65967849310459</v>
      </c>
      <c r="E359" s="3" t="str">
        <f t="shared" si="86"/>
        <v>6.5213629415779E-11-1.67711519986075E-11i</v>
      </c>
      <c r="F359" s="3"/>
      <c r="G359" s="3"/>
      <c r="H359" s="3"/>
      <c r="I359" s="99">
        <f t="shared" si="93"/>
        <v>6.7335644356751744E-11</v>
      </c>
      <c r="L359" s="99">
        <f t="shared" si="94"/>
        <v>2.8148397515855105E-13</v>
      </c>
      <c r="O359" s="82">
        <f t="shared" si="87"/>
        <v>6.7063067711537692E-11</v>
      </c>
      <c r="R359" s="99">
        <f t="shared" si="95"/>
        <v>2.8429881491013659E-8</v>
      </c>
      <c r="U359" s="99">
        <f t="shared" si="96"/>
        <v>1.6737001859556644E-8</v>
      </c>
      <c r="X359" s="99">
        <f t="shared" si="88"/>
        <v>5.2167314589362574E-8</v>
      </c>
      <c r="Z359" s="3"/>
      <c r="AA359" s="99">
        <f t="shared" si="97"/>
        <v>3.5815431375120702E-9</v>
      </c>
      <c r="AD359" s="99">
        <f t="shared" si="98"/>
        <v>3.5815431375120707E-10</v>
      </c>
      <c r="AF359" s="2">
        <f t="shared" si="99"/>
        <v>0.35174258475755094</v>
      </c>
      <c r="AH359" s="11"/>
      <c r="AI359" s="23">
        <f t="shared" si="100"/>
        <v>6.1828624937701859E-8</v>
      </c>
      <c r="AN359" s="2">
        <f t="shared" si="89"/>
        <v>2.6241114980254441</v>
      </c>
      <c r="AO359" s="2" t="str">
        <f t="shared" si="90"/>
        <v>0.932079636738282+2.45299586319406i</v>
      </c>
      <c r="AP359" s="3">
        <f t="shared" si="91"/>
        <v>2.4026014238049243</v>
      </c>
      <c r="AQ359" s="23">
        <f t="shared" si="101"/>
        <v>9.1846139359805731E-15</v>
      </c>
    </row>
    <row r="360" spans="1:43" x14ac:dyDescent="0.3">
      <c r="A360" s="2" t="str">
        <f t="shared" si="85"/>
        <v>1646.58586673991i</v>
      </c>
      <c r="B360" s="2">
        <f t="shared" si="92"/>
        <v>262.06227991690952</v>
      </c>
      <c r="E360" s="3" t="str">
        <f t="shared" si="86"/>
        <v>6.57198076846337E-11-1.68425778562727E-11i</v>
      </c>
      <c r="F360" s="3"/>
      <c r="G360" s="3"/>
      <c r="H360" s="3"/>
      <c r="I360" s="99">
        <f t="shared" si="93"/>
        <v>6.7843684679930562E-11</v>
      </c>
      <c r="L360" s="99">
        <f t="shared" si="94"/>
        <v>2.8409737987464959E-13</v>
      </c>
      <c r="O360" s="82">
        <f t="shared" si="87"/>
        <v>6.7568517905404455E-11</v>
      </c>
      <c r="R360" s="99">
        <f t="shared" si="95"/>
        <v>2.8693835367339607E-8</v>
      </c>
      <c r="U360" s="99">
        <f t="shared" si="96"/>
        <v>1.6759646115444336E-8</v>
      </c>
      <c r="X360" s="99">
        <f t="shared" si="88"/>
        <v>5.2650277500744865E-8</v>
      </c>
      <c r="Z360" s="3"/>
      <c r="AA360" s="99">
        <f t="shared" si="97"/>
        <v>3.6147955516902201E-9</v>
      </c>
      <c r="AD360" s="99">
        <f t="shared" si="98"/>
        <v>3.6147955516902206E-10</v>
      </c>
      <c r="AF360" s="2">
        <f t="shared" si="99"/>
        <v>0.34850691348784879</v>
      </c>
      <c r="AH360" s="11"/>
      <c r="AI360" s="23">
        <f t="shared" si="100"/>
        <v>6.2365697539661635E-8</v>
      </c>
      <c r="AN360" s="2">
        <f t="shared" si="89"/>
        <v>2.6448963499149185</v>
      </c>
      <c r="AO360" s="2" t="str">
        <f t="shared" si="90"/>
        <v>0.930816902908107+2.47569315446277i</v>
      </c>
      <c r="AP360" s="3">
        <f t="shared" si="91"/>
        <v>2.4248324210684586</v>
      </c>
      <c r="AQ360" s="23">
        <f t="shared" si="101"/>
        <v>9.4313377618596224E-15</v>
      </c>
    </row>
    <row r="361" spans="1:43" x14ac:dyDescent="0.3">
      <c r="A361" s="2" t="str">
        <f t="shared" si="85"/>
        <v>1661.82153818034i</v>
      </c>
      <c r="B361" s="2">
        <f t="shared" si="92"/>
        <v>264.48711233797798</v>
      </c>
      <c r="E361" s="3" t="str">
        <f t="shared" si="86"/>
        <v>6.62342199661431E-11-1.69148632030132E-11i</v>
      </c>
      <c r="F361" s="3"/>
      <c r="G361" s="3"/>
      <c r="H361" s="3"/>
      <c r="I361" s="99">
        <f t="shared" si="93"/>
        <v>6.835996263676626E-11</v>
      </c>
      <c r="L361" s="99">
        <f t="shared" si="94"/>
        <v>2.8674879337418008E-13</v>
      </c>
      <c r="O361" s="82">
        <f t="shared" si="87"/>
        <v>6.8082167645131824E-11</v>
      </c>
      <c r="R361" s="99">
        <f t="shared" si="95"/>
        <v>2.8961628130792189E-8</v>
      </c>
      <c r="U361" s="99">
        <f t="shared" si="96"/>
        <v>1.6782774128867605E-8</v>
      </c>
      <c r="X361" s="99">
        <f t="shared" si="88"/>
        <v>5.314026475906748E-8</v>
      </c>
      <c r="Z361" s="3"/>
      <c r="AA361" s="99">
        <f t="shared" si="97"/>
        <v>3.6485315816670655E-9</v>
      </c>
      <c r="AD361" s="99">
        <f t="shared" si="98"/>
        <v>3.6485315816670658E-10</v>
      </c>
      <c r="AF361" s="2">
        <f t="shared" si="99"/>
        <v>0.34528445551608805</v>
      </c>
      <c r="AH361" s="11"/>
      <c r="AI361" s="23">
        <f t="shared" si="100"/>
        <v>6.2910884264874101E-8</v>
      </c>
      <c r="AN361" s="2">
        <f t="shared" si="89"/>
        <v>2.665901643729411</v>
      </c>
      <c r="AO361" s="2" t="str">
        <f t="shared" si="90"/>
        <v>0.929530693103285+2.49860046118184i</v>
      </c>
      <c r="AP361" s="3">
        <f t="shared" si="91"/>
        <v>2.4472691192140701</v>
      </c>
      <c r="AQ361" s="23">
        <f t="shared" si="101"/>
        <v>9.685751205915129E-15</v>
      </c>
    </row>
    <row r="362" spans="1:43" x14ac:dyDescent="0.3">
      <c r="A362" s="2" t="str">
        <f t="shared" si="85"/>
        <v>1677.1981835529i</v>
      </c>
      <c r="B362" s="2">
        <f t="shared" si="92"/>
        <v>266.93438145719205</v>
      </c>
      <c r="E362" s="3" t="str">
        <f t="shared" si="86"/>
        <v>6.67570143387955E-11-1.69880378461397E-11i</v>
      </c>
      <c r="F362" s="3"/>
      <c r="G362" s="3"/>
      <c r="H362" s="3"/>
      <c r="I362" s="99">
        <f t="shared" si="93"/>
        <v>6.8884631038367509E-11</v>
      </c>
      <c r="L362" s="99">
        <f t="shared" si="94"/>
        <v>2.8943891464241844E-13</v>
      </c>
      <c r="O362" s="82">
        <f t="shared" si="87"/>
        <v>6.8604169061561828E-11</v>
      </c>
      <c r="R362" s="99">
        <f t="shared" si="95"/>
        <v>2.923333037888426E-8</v>
      </c>
      <c r="U362" s="99">
        <f t="shared" si="96"/>
        <v>1.6806397516543134E-8</v>
      </c>
      <c r="X362" s="99">
        <f t="shared" si="88"/>
        <v>5.3637405285152807E-8</v>
      </c>
      <c r="Z362" s="3"/>
      <c r="AA362" s="99">
        <f t="shared" si="97"/>
        <v>3.6827601211848381E-9</v>
      </c>
      <c r="AD362" s="99">
        <f t="shared" si="98"/>
        <v>3.682760121184839E-10</v>
      </c>
      <c r="AF362" s="2">
        <f t="shared" si="99"/>
        <v>0.34207529112807389</v>
      </c>
      <c r="AH362" s="11"/>
      <c r="AI362" s="23">
        <f t="shared" si="100"/>
        <v>6.346433367875435E-8</v>
      </c>
      <c r="AN362" s="2">
        <f t="shared" si="89"/>
        <v>2.687129287495615</v>
      </c>
      <c r="AO362" s="2" t="str">
        <f t="shared" si="90"/>
        <v>0.928220570872864+2.52171972660031i</v>
      </c>
      <c r="AP362" s="3">
        <f t="shared" si="91"/>
        <v>2.4699134215740628</v>
      </c>
      <c r="AQ362" s="23">
        <f t="shared" si="101"/>
        <v>9.9481237599415278E-15</v>
      </c>
    </row>
    <row r="363" spans="1:43" x14ac:dyDescent="0.3">
      <c r="A363" s="2" t="str">
        <f t="shared" si="85"/>
        <v>1692.71710727334i</v>
      </c>
      <c r="B363" s="2">
        <f t="shared" si="92"/>
        <v>269.40429487876611</v>
      </c>
      <c r="E363" s="3" t="str">
        <f t="shared" si="86"/>
        <v>6.72883428378354E-11-1.70621323725632E-11i</v>
      </c>
      <c r="F363" s="3"/>
      <c r="G363" s="3"/>
      <c r="H363" s="3"/>
      <c r="I363" s="99">
        <f t="shared" si="93"/>
        <v>6.9417846717979836E-11</v>
      </c>
      <c r="L363" s="99">
        <f t="shared" si="94"/>
        <v>2.9216846192921446E-13</v>
      </c>
      <c r="O363" s="82">
        <f t="shared" si="87"/>
        <v>6.9134678288871048E-11</v>
      </c>
      <c r="R363" s="99">
        <f t="shared" si="95"/>
        <v>2.9509014654850662E-8</v>
      </c>
      <c r="U363" s="99">
        <f t="shared" si="96"/>
        <v>1.6830528226341443E-8</v>
      </c>
      <c r="X363" s="99">
        <f t="shared" si="88"/>
        <v>5.414183154801133E-8</v>
      </c>
      <c r="Z363" s="3"/>
      <c r="AA363" s="99">
        <f t="shared" si="97"/>
        <v>3.7174903091041771E-9</v>
      </c>
      <c r="AD363" s="99">
        <f t="shared" si="98"/>
        <v>3.7174903091041779E-10</v>
      </c>
      <c r="AF363" s="2">
        <f t="shared" si="99"/>
        <v>0.33887949553599245</v>
      </c>
      <c r="AH363" s="11"/>
      <c r="AI363" s="23">
        <f t="shared" si="100"/>
        <v>6.4026198385644569E-8</v>
      </c>
      <c r="AN363" s="2">
        <f t="shared" si="89"/>
        <v>2.7085812063720134</v>
      </c>
      <c r="AO363" s="2" t="str">
        <f t="shared" si="90"/>
        <v>0.926886091651658+2.54505291194788i</v>
      </c>
      <c r="AP363" s="3">
        <f t="shared" si="91"/>
        <v>2.4927672490819077</v>
      </c>
      <c r="AQ363" s="23">
        <f t="shared" si="101"/>
        <v>1.0218735592311123E-14</v>
      </c>
    </row>
    <row r="364" spans="1:43" x14ac:dyDescent="0.3">
      <c r="A364" s="2" t="str">
        <f t="shared" si="85"/>
        <v>1708.37962582699i</v>
      </c>
      <c r="B364" s="2">
        <f t="shared" si="92"/>
        <v>271.89706212784802</v>
      </c>
      <c r="E364" s="3" t="str">
        <f t="shared" si="86"/>
        <v>6.78283616018636E-11-1.71371781744058E-11i</v>
      </c>
      <c r="F364" s="3"/>
      <c r="G364" s="3"/>
      <c r="H364" s="3"/>
      <c r="I364" s="99">
        <f t="shared" si="93"/>
        <v>6.9959770678401264E-11</v>
      </c>
      <c r="L364" s="99">
        <f t="shared" si="94"/>
        <v>2.9493817344557103E-13</v>
      </c>
      <c r="O364" s="82">
        <f t="shared" si="87"/>
        <v>6.9673855611293167E-11</v>
      </c>
      <c r="R364" s="99">
        <f t="shared" si="95"/>
        <v>2.9788755518002676E-8</v>
      </c>
      <c r="U364" s="99">
        <f t="shared" si="96"/>
        <v>1.685517854884754E-8</v>
      </c>
      <c r="X364" s="99">
        <f t="shared" si="88"/>
        <v>5.4653679693130271E-8</v>
      </c>
      <c r="Z364" s="3"/>
      <c r="AA364" s="99">
        <f t="shared" si="97"/>
        <v>3.7527315382672497E-9</v>
      </c>
      <c r="AD364" s="99">
        <f t="shared" si="98"/>
        <v>3.7527315382672498E-10</v>
      </c>
      <c r="AF364" s="2">
        <f t="shared" si="99"/>
        <v>0.33569713894078435</v>
      </c>
      <c r="AH364" s="11"/>
      <c r="AI364" s="23">
        <f t="shared" si="100"/>
        <v>6.4596635176029823E-8</v>
      </c>
      <c r="AN364" s="2">
        <f t="shared" si="89"/>
        <v>2.7302593428633037</v>
      </c>
      <c r="AO364" s="2" t="str">
        <f t="shared" si="90"/>
        <v>0.925526802609401+2.56860199660126i</v>
      </c>
      <c r="AP364" s="3">
        <f t="shared" si="91"/>
        <v>2.5158325404548805</v>
      </c>
      <c r="AQ364" s="23">
        <f t="shared" si="101"/>
        <v>1.0497878031903136E-14</v>
      </c>
    </row>
    <row r="365" spans="1:43" x14ac:dyDescent="0.3">
      <c r="A365" s="2" t="str">
        <f t="shared" si="85"/>
        <v>1724.1870678805i</v>
      </c>
      <c r="B365" s="2">
        <f t="shared" si="92"/>
        <v>274.4128946683029</v>
      </c>
      <c r="E365" s="3" t="str">
        <f t="shared" si="86"/>
        <v>6.83772310256812E-11-1.72132074757928E-11i</v>
      </c>
      <c r="F365" s="3"/>
      <c r="G365" s="3"/>
      <c r="H365" s="3"/>
      <c r="I365" s="99">
        <f t="shared" si="93"/>
        <v>7.0510568245789005E-11</v>
      </c>
      <c r="L365" s="99">
        <f t="shared" si="94"/>
        <v>2.9774880809000025E-13</v>
      </c>
      <c r="O365" s="82">
        <f t="shared" si="87"/>
        <v>7.0221865616202525E-11</v>
      </c>
      <c r="R365" s="99">
        <f t="shared" si="95"/>
        <v>3.0072629617090023E-8</v>
      </c>
      <c r="U365" s="99">
        <f t="shared" si="96"/>
        <v>1.688036112941268E-8</v>
      </c>
      <c r="X365" s="99">
        <f t="shared" si="88"/>
        <v>5.5173089676249736E-8</v>
      </c>
      <c r="Z365" s="3"/>
      <c r="AA365" s="99">
        <f t="shared" si="97"/>
        <v>3.7884934647397562E-9</v>
      </c>
      <c r="AD365" s="99">
        <f t="shared" si="98"/>
        <v>3.7884934647397569E-10</v>
      </c>
      <c r="AF365" s="2">
        <f t="shared" si="99"/>
        <v>0.33252828659576494</v>
      </c>
      <c r="AH365" s="11"/>
      <c r="AI365" s="23">
        <f t="shared" si="100"/>
        <v>6.5175805180055588E-8</v>
      </c>
      <c r="AN365" s="2">
        <f t="shared" si="89"/>
        <v>2.7521656570365871</v>
      </c>
      <c r="AO365" s="2" t="str">
        <f t="shared" si="90"/>
        <v>0.924142242497081+2.59236897825215i</v>
      </c>
      <c r="AP365" s="3">
        <f t="shared" si="91"/>
        <v>2.5391112523388415</v>
      </c>
      <c r="AQ365" s="23">
        <f t="shared" si="101"/>
        <v>1.0785854077031279E-14</v>
      </c>
    </row>
    <row r="366" spans="1:43" x14ac:dyDescent="0.3">
      <c r="A366" s="2" t="str">
        <f t="shared" si="85"/>
        <v>1740.14077439449i</v>
      </c>
      <c r="B366" s="2">
        <f t="shared" si="92"/>
        <v>276.95200592064174</v>
      </c>
      <c r="E366" s="3" t="str">
        <f t="shared" si="86"/>
        <v>6.89351159196779E-11-1.72902533608811E-11i</v>
      </c>
      <c r="F366" s="3"/>
      <c r="G366" s="3"/>
      <c r="H366" s="3"/>
      <c r="I366" s="99">
        <f t="shared" si="93"/>
        <v>7.1070409230163358E-11</v>
      </c>
      <c r="L366" s="99">
        <f t="shared" si="94"/>
        <v>3.0060114620611629E-13</v>
      </c>
      <c r="O366" s="82">
        <f t="shared" si="87"/>
        <v>7.0778877353864394E-11</v>
      </c>
      <c r="R366" s="99">
        <f t="shared" si="95"/>
        <v>3.0360715766817744E-8</v>
      </c>
      <c r="U366" s="99">
        <f t="shared" si="96"/>
        <v>1.6906088980721164E-8</v>
      </c>
      <c r="X366" s="99">
        <f t="shared" si="88"/>
        <v>5.5700205402886012E-8</v>
      </c>
      <c r="Z366" s="3"/>
      <c r="AA366" s="99">
        <f t="shared" si="97"/>
        <v>3.8247860174503874E-9</v>
      </c>
      <c r="AD366" s="99">
        <f t="shared" si="98"/>
        <v>3.8247860174503875E-10</v>
      </c>
      <c r="AF366" s="2">
        <f t="shared" si="99"/>
        <v>0.32937299887143434</v>
      </c>
      <c r="AH366" s="11"/>
      <c r="AI366" s="23">
        <f t="shared" si="100"/>
        <v>6.5763874027647075E-8</v>
      </c>
      <c r="AN366" s="2">
        <f t="shared" si="89"/>
        <v>2.7743021267391517</v>
      </c>
      <c r="AO366" s="2" t="str">
        <f t="shared" si="90"/>
        <v>0.92273194149043+2.61635587307665i</v>
      </c>
      <c r="AP366" s="3">
        <f t="shared" si="91"/>
        <v>2.5626053594920677</v>
      </c>
      <c r="AQ366" s="23">
        <f t="shared" si="101"/>
        <v>1.1082978931166812E-14</v>
      </c>
    </row>
    <row r="367" spans="1:43" x14ac:dyDescent="0.3">
      <c r="A367" s="2" t="str">
        <f t="shared" si="85"/>
        <v>1756.24209873735i</v>
      </c>
      <c r="B367" s="2">
        <f t="shared" si="92"/>
        <v>279.51461128013381</v>
      </c>
      <c r="E367" s="3" t="str">
        <f t="shared" si="86"/>
        <v>6.95021856760994E-11-1.73683498031848E-11i</v>
      </c>
      <c r="F367" s="3"/>
      <c r="G367" s="3"/>
      <c r="H367" s="3"/>
      <c r="I367" s="99">
        <f t="shared" si="93"/>
        <v>7.1639468092949898E-11</v>
      </c>
      <c r="L367" s="99">
        <f t="shared" si="94"/>
        <v>3.0349599037306224E-13</v>
      </c>
      <c r="O367" s="82">
        <f t="shared" si="87"/>
        <v>7.1345064504191397E-11</v>
      </c>
      <c r="R367" s="99">
        <f t="shared" si="95"/>
        <v>3.0653095027679287E-8</v>
      </c>
      <c r="U367" s="99">
        <f t="shared" si="96"/>
        <v>1.6932375495897748E-8</v>
      </c>
      <c r="X367" s="99">
        <f t="shared" si="88"/>
        <v>5.6235174873904409E-8</v>
      </c>
      <c r="Z367" s="3"/>
      <c r="AA367" s="99">
        <f t="shared" si="97"/>
        <v>3.8616194082480416E-9</v>
      </c>
      <c r="AD367" s="99">
        <f t="shared" si="98"/>
        <v>3.8616194082480422E-10</v>
      </c>
      <c r="AF367" s="2">
        <f t="shared" si="99"/>
        <v>0.32623133132136084</v>
      </c>
      <c r="AH367" s="11"/>
      <c r="AI367" s="23">
        <f t="shared" si="100"/>
        <v>6.6361012015573202E-8</v>
      </c>
      <c r="AN367" s="2">
        <f t="shared" si="89"/>
        <v>2.7966707478180224</v>
      </c>
      <c r="AO367" s="2" t="str">
        <f t="shared" si="90"/>
        <v>0.92129542103049+2.64056471590629i</v>
      </c>
      <c r="AP367" s="3">
        <f t="shared" si="91"/>
        <v>2.5863168549447551</v>
      </c>
      <c r="AQ367" s="23">
        <f t="shared" si="101"/>
        <v>1.1389580566789829E-14</v>
      </c>
    </row>
    <row r="368" spans="1:43" x14ac:dyDescent="0.3">
      <c r="A368" s="2" t="str">
        <f t="shared" si="85"/>
        <v>1772.49240680005i</v>
      </c>
      <c r="B368" s="2">
        <f t="shared" si="92"/>
        <v>282.10092813507856</v>
      </c>
      <c r="E368" s="3" t="str">
        <f t="shared" si="86"/>
        <v>7.0078614442544E-11-1.74475316962638E-11i</v>
      </c>
      <c r="F368" s="3"/>
      <c r="G368" s="3"/>
      <c r="H368" s="3"/>
      <c r="I368" s="99">
        <f t="shared" si="93"/>
        <v>7.2217924121916329E-11</v>
      </c>
      <c r="L368" s="99">
        <f t="shared" si="94"/>
        <v>3.0643416623044862E-13</v>
      </c>
      <c r="O368" s="82">
        <f t="shared" si="87"/>
        <v>7.192060555086088E-11</v>
      </c>
      <c r="R368" s="99">
        <f t="shared" si="95"/>
        <v>3.0949850789275307E-8</v>
      </c>
      <c r="U368" s="99">
        <f t="shared" si="96"/>
        <v>1.6959234462184125E-8</v>
      </c>
      <c r="X368" s="99">
        <f t="shared" si="88"/>
        <v>5.6778150337446698E-8</v>
      </c>
      <c r="Z368" s="3"/>
      <c r="AA368" s="99">
        <f t="shared" si="97"/>
        <v>3.8990041423981766E-9</v>
      </c>
      <c r="AD368" s="99">
        <f t="shared" si="98"/>
        <v>3.8990041423981771E-10</v>
      </c>
      <c r="AF368" s="2">
        <f t="shared" si="99"/>
        <v>0.32310333474903807</v>
      </c>
      <c r="AH368" s="11"/>
      <c r="AI368" s="23">
        <f t="shared" si="100"/>
        <v>6.6967394281806042E-8</v>
      </c>
      <c r="AN368" s="2">
        <f t="shared" si="89"/>
        <v>2.819273534341296</v>
      </c>
      <c r="AO368" s="2" t="str">
        <f t="shared" si="90"/>
        <v>0.919832193661232+2.66499756040069i</v>
      </c>
      <c r="AP368" s="3">
        <f t="shared" si="91"/>
        <v>2.6102477501610224</v>
      </c>
      <c r="AQ368" s="23">
        <f t="shared" si="101"/>
        <v>1.1706000319170188E-14</v>
      </c>
    </row>
    <row r="369" spans="1:43" x14ac:dyDescent="0.3">
      <c r="A369" s="2" t="str">
        <f t="shared" si="85"/>
        <v>1788.89307711196i</v>
      </c>
      <c r="B369" s="2">
        <f t="shared" si="92"/>
        <v>284.71117588523958</v>
      </c>
      <c r="E369" s="3" t="str">
        <f t="shared" si="86"/>
        <v>7.06645813030486E-11-1.75278348858408E-11i</v>
      </c>
      <c r="F369" s="3"/>
      <c r="G369" s="3"/>
      <c r="H369" s="3"/>
      <c r="I369" s="99">
        <f t="shared" si="93"/>
        <v>7.2805961613871044E-11</v>
      </c>
      <c r="L369" s="99">
        <f t="shared" si="94"/>
        <v>3.0941652333954273E-13</v>
      </c>
      <c r="O369" s="82">
        <f t="shared" si="87"/>
        <v>7.2505683963157796E-11</v>
      </c>
      <c r="R369" s="99">
        <f t="shared" si="95"/>
        <v>3.125106885729382E-8</v>
      </c>
      <c r="U369" s="99">
        <f t="shared" si="96"/>
        <v>1.6986680075212316E-8</v>
      </c>
      <c r="X369" s="99">
        <f t="shared" si="88"/>
        <v>5.7329288447530006E-8</v>
      </c>
      <c r="Z369" s="3"/>
      <c r="AA369" s="99">
        <f t="shared" si="97"/>
        <v>3.9369510295404023E-9</v>
      </c>
      <c r="AD369" s="99">
        <f t="shared" si="98"/>
        <v>3.9369510295404026E-10</v>
      </c>
      <c r="AF369" s="2">
        <f t="shared" si="99"/>
        <v>0.31998905527565846</v>
      </c>
      <c r="AH369" s="11"/>
      <c r="AI369" s="23">
        <f t="shared" si="100"/>
        <v>6.7583200987539158E-8</v>
      </c>
      <c r="AN369" s="2">
        <f t="shared" si="89"/>
        <v>2.8421125188211311</v>
      </c>
      <c r="AO369" s="2" t="str">
        <f t="shared" si="90"/>
        <v>0.91834176286414+2.68965647922172i</v>
      </c>
      <c r="AP369" s="3">
        <f t="shared" si="91"/>
        <v>2.6344000752239367</v>
      </c>
      <c r="AQ369" s="23">
        <f t="shared" si="101"/>
        <v>1.2032593511978844E-14</v>
      </c>
    </row>
    <row r="370" spans="1:43" x14ac:dyDescent="0.3">
      <c r="A370" s="2" t="str">
        <f t="shared" si="85"/>
        <v>1805.44550095784i</v>
      </c>
      <c r="B370" s="2">
        <f t="shared" si="92"/>
        <v>287.34557596046352</v>
      </c>
      <c r="E370" s="3" t="str">
        <f t="shared" si="86"/>
        <v>7.12602704671618E-11-1.7609296203421E-11i</v>
      </c>
      <c r="F370" s="3"/>
      <c r="G370" s="3"/>
      <c r="H370" s="3"/>
      <c r="I370" s="99">
        <f t="shared" si="93"/>
        <v>7.3403770065527767E-11</v>
      </c>
      <c r="L370" s="99">
        <f t="shared" si="94"/>
        <v>3.1244393608262343E-13</v>
      </c>
      <c r="O370" s="82">
        <f t="shared" si="87"/>
        <v>7.3100488385946663E-11</v>
      </c>
      <c r="R370" s="99">
        <f t="shared" si="95"/>
        <v>3.1556837544344969E-8</v>
      </c>
      <c r="U370" s="99">
        <f t="shared" si="96"/>
        <v>1.701472695390719E-8</v>
      </c>
      <c r="X370" s="99">
        <f t="shared" si="88"/>
        <v>5.7888750429677781E-8</v>
      </c>
      <c r="Z370" s="3"/>
      <c r="AA370" s="99">
        <f t="shared" si="97"/>
        <v>3.9754711951316753E-9</v>
      </c>
      <c r="AD370" s="99">
        <f t="shared" si="98"/>
        <v>3.9754711951316759E-10</v>
      </c>
      <c r="AF370" s="2">
        <f t="shared" si="99"/>
        <v>0.31688853440867099</v>
      </c>
      <c r="AH370" s="11"/>
      <c r="AI370" s="23">
        <f t="shared" si="100"/>
        <v>6.8208617507275088E-8</v>
      </c>
      <c r="AN370" s="2">
        <f t="shared" si="89"/>
        <v>2.865189752438591</v>
      </c>
      <c r="AO370" s="2" t="str">
        <f t="shared" si="90"/>
        <v>0.916823622889733+2.71454356420936i</v>
      </c>
      <c r="AP370" s="3">
        <f t="shared" si="91"/>
        <v>2.658775879002178</v>
      </c>
      <c r="AQ370" s="23">
        <f t="shared" si="101"/>
        <v>1.2369730116488083E-14</v>
      </c>
    </row>
    <row r="371" spans="1:43" x14ac:dyDescent="0.3">
      <c r="A371" s="2" t="str">
        <f t="shared" si="85"/>
        <v>1822.15108249587i</v>
      </c>
      <c r="B371" s="2">
        <f t="shared" si="92"/>
        <v>290.0043518394657</v>
      </c>
      <c r="E371" s="3" t="str">
        <f t="shared" si="86"/>
        <v>7.18658714674155E-11-1.76919535014893E-11i</v>
      </c>
      <c r="F371" s="3"/>
      <c r="G371" s="3"/>
      <c r="H371" s="3"/>
      <c r="I371" s="99">
        <f t="shared" si="93"/>
        <v>7.4011544372955392E-11</v>
      </c>
      <c r="L371" s="99">
        <f t="shared" si="94"/>
        <v>3.1551730460245086E-13</v>
      </c>
      <c r="O371" s="82">
        <f t="shared" si="87"/>
        <v>7.370521283818961E-11</v>
      </c>
      <c r="R371" s="99">
        <f t="shared" si="95"/>
        <v>3.1867247764847537E-8</v>
      </c>
      <c r="U371" s="99">
        <f t="shared" si="96"/>
        <v>1.7043390156049758E-8</v>
      </c>
      <c r="X371" s="99">
        <f t="shared" si="88"/>
        <v>5.8456702253935266E-8</v>
      </c>
      <c r="Z371" s="3"/>
      <c r="AA371" s="99">
        <f t="shared" si="97"/>
        <v>4.0145760923999245E-9</v>
      </c>
      <c r="AD371" s="99">
        <f t="shared" si="98"/>
        <v>4.0145760923999253E-10</v>
      </c>
      <c r="AF371" s="2">
        <f t="shared" si="99"/>
        <v>0.31380180911107441</v>
      </c>
      <c r="AH371" s="11"/>
      <c r="AI371" s="23">
        <f t="shared" si="100"/>
        <v>6.88438346273876E-8</v>
      </c>
      <c r="AN371" s="2">
        <f t="shared" si="89"/>
        <v>2.8885073052702857</v>
      </c>
      <c r="AO371" s="2" t="str">
        <f t="shared" si="90"/>
        <v>0.91527725858594+2.7396609265592i</v>
      </c>
      <c r="AP371" s="3">
        <f t="shared" si="91"/>
        <v>2.6833772293130096</v>
      </c>
      <c r="AQ371" s="23">
        <f t="shared" si="101"/>
        <v>1.2717795446480302E-14</v>
      </c>
    </row>
    <row r="372" spans="1:43" x14ac:dyDescent="0.3">
      <c r="A372" s="2" t="str">
        <f t="shared" si="85"/>
        <v>1839.01123887671i</v>
      </c>
      <c r="B372" s="2">
        <f t="shared" si="92"/>
        <v>292.68772906877871</v>
      </c>
      <c r="E372" s="3" t="str">
        <f t="shared" si="86"/>
        <v>7.24815793656243E-11-1.77758456903648E-11i</v>
      </c>
      <c r="F372" s="3"/>
      <c r="G372" s="3"/>
      <c r="H372" s="3"/>
      <c r="I372" s="99">
        <f t="shared" si="93"/>
        <v>7.4629485040049395E-11</v>
      </c>
      <c r="L372" s="99">
        <f t="shared" si="94"/>
        <v>3.1863755578395173E-13</v>
      </c>
      <c r="O372" s="82">
        <f t="shared" si="87"/>
        <v>7.4320056920444233E-11</v>
      </c>
      <c r="R372" s="99">
        <f t="shared" si="95"/>
        <v>3.2182393134179124E-8</v>
      </c>
      <c r="U372" s="99">
        <f t="shared" si="96"/>
        <v>1.7072685194536024E-8</v>
      </c>
      <c r="X372" s="99">
        <f t="shared" si="88"/>
        <v>5.903331481565633E-8</v>
      </c>
      <c r="Z372" s="3"/>
      <c r="AA372" s="99">
        <f t="shared" si="97"/>
        <v>4.0542775148348029E-9</v>
      </c>
      <c r="AD372" s="99">
        <f t="shared" si="98"/>
        <v>4.0542775148348031E-10</v>
      </c>
      <c r="AF372" s="2">
        <f t="shared" si="99"/>
        <v>0.31072891187136603</v>
      </c>
      <c r="AH372" s="11"/>
      <c r="AI372" s="23">
        <f t="shared" si="100"/>
        <v>6.9489048753601266E-8</v>
      </c>
      <c r="AN372" s="2">
        <f t="shared" si="89"/>
        <v>2.912067266516654</v>
      </c>
      <c r="AO372" s="2" t="str">
        <f t="shared" si="90"/>
        <v>0.913702145223303+2.76501069700139i</v>
      </c>
      <c r="AP372" s="3">
        <f t="shared" si="91"/>
        <v>2.7082062131171369</v>
      </c>
      <c r="AQ372" s="23">
        <f t="shared" si="101"/>
        <v>1.3077190891241832E-14</v>
      </c>
    </row>
    <row r="373" spans="1:43" x14ac:dyDescent="0.3">
      <c r="A373" s="2" t="str">
        <f t="shared" si="85"/>
        <v>1856.02740036378i</v>
      </c>
      <c r="B373" s="2">
        <f t="shared" si="92"/>
        <v>295.39593528189585</v>
      </c>
      <c r="E373" s="3" t="str">
        <f t="shared" si="86"/>
        <v>7.31075949685004E-11-1.78610127768008E-11i</v>
      </c>
      <c r="F373" s="3"/>
      <c r="G373" s="3"/>
      <c r="H373" s="3"/>
      <c r="I373" s="99">
        <f t="shared" si="93"/>
        <v>7.5257798396520648E-11</v>
      </c>
      <c r="L373" s="99">
        <f t="shared" si="94"/>
        <v>3.2180564428040642E-13</v>
      </c>
      <c r="O373" s="82">
        <f t="shared" si="87"/>
        <v>7.4945226031834609E-11</v>
      </c>
      <c r="R373" s="99">
        <f t="shared" si="95"/>
        <v>3.250237007232105E-8</v>
      </c>
      <c r="U373" s="99">
        <f t="shared" si="96"/>
        <v>1.7102628054368959E-8</v>
      </c>
      <c r="X373" s="99">
        <f t="shared" si="88"/>
        <v>5.9618764124488886E-8</v>
      </c>
      <c r="Z373" s="3"/>
      <c r="AA373" s="99">
        <f t="shared" si="97"/>
        <v>4.0945876092446786E-9</v>
      </c>
      <c r="AD373" s="99">
        <f t="shared" si="98"/>
        <v>4.0945876092446787E-10</v>
      </c>
      <c r="AF373" s="2">
        <f t="shared" si="99"/>
        <v>0.30766987077400793</v>
      </c>
      <c r="AH373" s="11"/>
      <c r="AI373" s="23">
        <f t="shared" si="100"/>
        <v>7.0144462127875814E-8</v>
      </c>
      <c r="AN373" s="2">
        <f t="shared" si="89"/>
        <v>2.9358717447323555</v>
      </c>
      <c r="AO373" s="2" t="str">
        <f t="shared" si="90"/>
        <v>0.912097748316911+2.79059502598156i</v>
      </c>
      <c r="AP373" s="3">
        <f t="shared" si="91"/>
        <v>2.7332649366788928</v>
      </c>
      <c r="AQ373" s="23">
        <f t="shared" si="101"/>
        <v>1.3448334688702121E-14</v>
      </c>
    </row>
    <row r="374" spans="1:43" x14ac:dyDescent="0.3">
      <c r="A374" s="2" t="str">
        <f t="shared" si="85"/>
        <v>1873.20101045455i</v>
      </c>
      <c r="B374" s="2">
        <f t="shared" si="92"/>
        <v>298.12920021857474</v>
      </c>
      <c r="E374" s="3" t="str">
        <f t="shared" si="86"/>
        <v>7.37441250530467E-11-1.79474959044181E-11i</v>
      </c>
      <c r="F374" s="3"/>
      <c r="G374" s="3"/>
      <c r="H374" s="3"/>
      <c r="I374" s="99">
        <f t="shared" si="93"/>
        <v>7.5896696825873095E-11</v>
      </c>
      <c r="L374" s="99">
        <f t="shared" si="94"/>
        <v>3.2502255358641307E-13</v>
      </c>
      <c r="O374" s="82">
        <f t="shared" si="87"/>
        <v>7.558093159696671E-11</v>
      </c>
      <c r="R374" s="99">
        <f t="shared" si="95"/>
        <v>3.2827277912227722E-8</v>
      </c>
      <c r="U374" s="99">
        <f t="shared" si="96"/>
        <v>1.7133235210420842E-8</v>
      </c>
      <c r="X374" s="99">
        <f t="shared" si="88"/>
        <v>6.0213231501968866E-8</v>
      </c>
      <c r="Z374" s="3"/>
      <c r="AA374" s="99">
        <f t="shared" si="97"/>
        <v>4.1355188894088054E-9</v>
      </c>
      <c r="AD374" s="99">
        <f t="shared" si="98"/>
        <v>4.1355188894088061E-10</v>
      </c>
      <c r="AF374" s="2">
        <f t="shared" si="99"/>
        <v>0.30462470957042509</v>
      </c>
      <c r="AH374" s="11"/>
      <c r="AI374" s="23">
        <f t="shared" si="100"/>
        <v>7.0810283055167128E-8</v>
      </c>
      <c r="AN374" s="2">
        <f t="shared" si="89"/>
        <v>2.9599228680582588</v>
      </c>
      <c r="AO374" s="2" t="str">
        <f t="shared" si="90"/>
        <v>0.91046352344504+2.81641608384313i</v>
      </c>
      <c r="AP374" s="3">
        <f t="shared" si="91"/>
        <v>2.7585555257561509</v>
      </c>
      <c r="AQ374" s="23">
        <f t="shared" si="101"/>
        <v>1.3831662741536606E-14</v>
      </c>
    </row>
    <row r="375" spans="1:43" x14ac:dyDescent="0.3">
      <c r="A375" s="2" t="str">
        <f t="shared" si="85"/>
        <v>1890.53352600302i</v>
      </c>
      <c r="B375" s="2">
        <f t="shared" si="92"/>
        <v>300.88775574433089</v>
      </c>
      <c r="E375" s="3" t="str">
        <f t="shared" si="86"/>
        <v>7.43913826022748E-11-1.80353373960691E-11i</v>
      </c>
      <c r="F375" s="3"/>
      <c r="G375" s="3"/>
      <c r="H375" s="3"/>
      <c r="I375" s="99">
        <f t="shared" si="93"/>
        <v>7.6546399003924939E-11</v>
      </c>
      <c r="L375" s="99">
        <f t="shared" si="94"/>
        <v>3.2828929716021768E-13</v>
      </c>
      <c r="O375" s="82">
        <f t="shared" si="87"/>
        <v>7.6227391303337668E-11</v>
      </c>
      <c r="R375" s="99">
        <f t="shared" si="95"/>
        <v>3.3157219013181987E-8</v>
      </c>
      <c r="U375" s="99">
        <f t="shared" si="96"/>
        <v>1.716452364600882E-8</v>
      </c>
      <c r="X375" s="99">
        <f t="shared" si="88"/>
        <v>6.0816903788207462E-8</v>
      </c>
      <c r="Z375" s="3"/>
      <c r="AA375" s="99">
        <f t="shared" si="97"/>
        <v>4.177084250357617E-9</v>
      </c>
      <c r="AD375" s="99">
        <f t="shared" si="98"/>
        <v>4.1770842503576177E-10</v>
      </c>
      <c r="AF375" s="2">
        <f t="shared" si="99"/>
        <v>0.30159344775037977</v>
      </c>
      <c r="AH375" s="11"/>
      <c r="AI375" s="23">
        <f t="shared" si="100"/>
        <v>7.1486726140617788E-8</v>
      </c>
      <c r="AN375" s="2">
        <f t="shared" si="89"/>
        <v>2.9842227844554738</v>
      </c>
      <c r="AO375" s="2" t="str">
        <f t="shared" si="90"/>
        <v>0.908798916064409+2.84247606101148i</v>
      </c>
      <c r="AP375" s="3">
        <f t="shared" si="91"/>
        <v>2.7840801257701742</v>
      </c>
      <c r="AQ375" s="23">
        <f t="shared" si="101"/>
        <v>1.4227629478712469E-14</v>
      </c>
    </row>
    <row r="376" spans="1:43" x14ac:dyDescent="0.3">
      <c r="A376" s="2" t="str">
        <f t="shared" si="85"/>
        <v>1908.02641734327i</v>
      </c>
      <c r="B376" s="2">
        <f t="shared" si="92"/>
        <v>303.67183587010106</v>
      </c>
      <c r="E376" s="3" t="str">
        <f t="shared" si="86"/>
        <v>7.50495870517975E-11-1.81245807982358E-11i</v>
      </c>
      <c r="F376" s="3"/>
      <c r="G376" s="3"/>
      <c r="H376" s="3"/>
      <c r="I376" s="99">
        <f t="shared" si="93"/>
        <v>7.7207130148433226E-11</v>
      </c>
      <c r="L376" s="99">
        <f t="shared" si="94"/>
        <v>3.3160691959803787E-13</v>
      </c>
      <c r="O376" s="82">
        <f t="shared" si="87"/>
        <v>7.6884829349797866E-11</v>
      </c>
      <c r="R376" s="99">
        <f t="shared" si="95"/>
        <v>3.3492298879401824E-8</v>
      </c>
      <c r="U376" s="99">
        <f t="shared" si="96"/>
        <v>1.7196510872327397E-8</v>
      </c>
      <c r="X376" s="99">
        <f t="shared" si="88"/>
        <v>6.1429973558149405E-8</v>
      </c>
      <c r="Z376" s="3"/>
      <c r="AA376" s="99">
        <f t="shared" si="97"/>
        <v>4.2192969833145751E-9</v>
      </c>
      <c r="AD376" s="99">
        <f t="shared" si="98"/>
        <v>4.2192969833145756E-10</v>
      </c>
      <c r="AF376" s="2">
        <f t="shared" si="99"/>
        <v>0.29857610061368833</v>
      </c>
      <c r="AH376" s="11"/>
      <c r="AI376" s="23">
        <f t="shared" si="100"/>
        <v>7.2174012537725961E-8</v>
      </c>
      <c r="AN376" s="2">
        <f t="shared" si="89"/>
        <v>3.00877366194117</v>
      </c>
      <c r="AO376" s="2" t="str">
        <f t="shared" si="90"/>
        <v>0.907103361322007+2.86877716817971i</v>
      </c>
      <c r="AP376" s="3">
        <f t="shared" si="91"/>
        <v>2.8098409020050212</v>
      </c>
      <c r="AQ376" s="23">
        <f t="shared" si="101"/>
        <v>1.4636708765616147E-14</v>
      </c>
    </row>
    <row r="377" spans="1:43" x14ac:dyDescent="0.3">
      <c r="A377" s="2" t="str">
        <f t="shared" si="85"/>
        <v>1925.68116841426i</v>
      </c>
      <c r="B377" s="2">
        <f t="shared" si="92"/>
        <v>306.48167677210608</v>
      </c>
      <c r="E377" s="3" t="str">
        <f t="shared" si="86"/>
        <v>7.57189645478791E-11-1.82152709275674E-11i</v>
      </c>
      <c r="F377" s="3"/>
      <c r="G377" s="3"/>
      <c r="H377" s="3"/>
      <c r="I377" s="99">
        <f t="shared" si="93"/>
        <v>7.787912228041387E-11</v>
      </c>
      <c r="L377" s="99">
        <f t="shared" si="94"/>
        <v>3.3497649786321148E-13</v>
      </c>
      <c r="O377" s="82">
        <f t="shared" si="87"/>
        <v>7.7553476706654629E-11</v>
      </c>
      <c r="R377" s="99">
        <f t="shared" si="95"/>
        <v>3.3832626284184361E-8</v>
      </c>
      <c r="U377" s="99">
        <f t="shared" si="96"/>
        <v>1.7229214948782886E-8</v>
      </c>
      <c r="X377" s="99">
        <f t="shared" si="88"/>
        <v>6.2052639347927856E-8</v>
      </c>
      <c r="Z377" s="3"/>
      <c r="AA377" s="99">
        <f t="shared" si="97"/>
        <v>4.2621707913355993E-9</v>
      </c>
      <c r="AD377" s="99">
        <f t="shared" si="98"/>
        <v>4.2621707913355997E-10</v>
      </c>
      <c r="AF377" s="2">
        <f t="shared" si="99"/>
        <v>0.29557267934220854</v>
      </c>
      <c r="AH377" s="11"/>
      <c r="AI377" s="23">
        <f t="shared" si="100"/>
        <v>7.2872370208092964E-8</v>
      </c>
      <c r="AN377" s="2">
        <f t="shared" si="89"/>
        <v>3.0335776888264743</v>
      </c>
      <c r="AO377" s="2" t="str">
        <f t="shared" si="90"/>
        <v>0.90537628386342+2.89532163649627i</v>
      </c>
      <c r="AP377" s="3">
        <f t="shared" si="91"/>
        <v>2.8358400397628998</v>
      </c>
      <c r="AQ377" s="23">
        <f t="shared" si="101"/>
        <v>1.5059394865499669E-14</v>
      </c>
    </row>
    <row r="378" spans="1:43" x14ac:dyDescent="0.3">
      <c r="A378" s="2" t="str">
        <f t="shared" si="85"/>
        <v>1943.49927688561i</v>
      </c>
      <c r="B378" s="2">
        <f t="shared" si="92"/>
        <v>309.31751681186898</v>
      </c>
      <c r="E378" s="3" t="str">
        <f t="shared" si="86"/>
        <v>7.63997482175831E-11-1.83074539196764E-11i</v>
      </c>
      <c r="F378" s="3"/>
      <c r="G378" s="3"/>
      <c r="H378" s="3"/>
      <c r="I378" s="99">
        <f t="shared" si="93"/>
        <v>7.8562614497807847E-11</v>
      </c>
      <c r="L378" s="99">
        <f t="shared" si="94"/>
        <v>3.3839914257319211E-13</v>
      </c>
      <c r="O378" s="82">
        <f t="shared" si="87"/>
        <v>7.8233571388065772E-11</v>
      </c>
      <c r="R378" s="99">
        <f t="shared" si="95"/>
        <v>3.4178313399892401E-8</v>
      </c>
      <c r="U378" s="99">
        <f t="shared" si="96"/>
        <v>1.726265450428167E-8</v>
      </c>
      <c r="X378" s="99">
        <f t="shared" si="88"/>
        <v>6.2685105891869596E-8</v>
      </c>
      <c r="Z378" s="3"/>
      <c r="AA378" s="99">
        <f t="shared" si="97"/>
        <v>4.3057198056845273E-9</v>
      </c>
      <c r="AD378" s="99">
        <f t="shared" si="98"/>
        <v>4.3057198056845276E-10</v>
      </c>
      <c r="AF378" s="2">
        <f t="shared" si="99"/>
        <v>0.29258319107201708</v>
      </c>
      <c r="AH378" s="11"/>
      <c r="AI378" s="23">
        <f t="shared" si="100"/>
        <v>7.3582034193385015E-8</v>
      </c>
      <c r="AN378" s="2">
        <f t="shared" si="89"/>
        <v>3.0586370739561528</v>
      </c>
      <c r="AO378" s="2" t="str">
        <f t="shared" si="90"/>
        <v>0.903617097637603+2.92211171775414i</v>
      </c>
      <c r="AP378" s="3">
        <f t="shared" si="91"/>
        <v>2.8620797445830135</v>
      </c>
      <c r="AQ378" s="23">
        <f t="shared" si="101"/>
        <v>1.5496203456128677E-14</v>
      </c>
    </row>
    <row r="379" spans="1:43" x14ac:dyDescent="0.3">
      <c r="A379" s="2" t="str">
        <f t="shared" si="85"/>
        <v>1961.48225428475i</v>
      </c>
      <c r="B379" s="2">
        <f t="shared" si="92"/>
        <v>312.179596556452</v>
      </c>
      <c r="E379" s="3" t="str">
        <f t="shared" si="86"/>
        <v>7.70921784516692E-11-1.84011772803123E-11i</v>
      </c>
      <c r="F379" s="3"/>
      <c r="G379" s="3"/>
      <c r="H379" s="3"/>
      <c r="I379" s="99">
        <f t="shared" si="93"/>
        <v>7.9257853262156246E-11</v>
      </c>
      <c r="L379" s="99">
        <f t="shared" si="94"/>
        <v>3.4187599934756525E-13</v>
      </c>
      <c r="O379" s="82">
        <f t="shared" si="87"/>
        <v>7.8925358737381253E-11</v>
      </c>
      <c r="R379" s="99">
        <f t="shared" si="95"/>
        <v>3.452947593410409E-8</v>
      </c>
      <c r="U379" s="99">
        <f t="shared" si="96"/>
        <v>1.7296848759522645E-8</v>
      </c>
      <c r="X379" s="99">
        <f t="shared" si="88"/>
        <v>6.3327584370737026E-8</v>
      </c>
      <c r="Z379" s="3"/>
      <c r="AA379" s="99">
        <f t="shared" si="97"/>
        <v>4.349958602984993E-9</v>
      </c>
      <c r="AD379" s="99">
        <f t="shared" si="98"/>
        <v>4.3499586029849935E-10</v>
      </c>
      <c r="AF379" s="2">
        <f t="shared" si="99"/>
        <v>0.28960763896573349</v>
      </c>
      <c r="AH379" s="11"/>
      <c r="AI379" s="23">
        <f t="shared" si="100"/>
        <v>7.4303246900179837E-8</v>
      </c>
      <c r="AN379" s="2">
        <f t="shared" si="89"/>
        <v>3.0839540469503639</v>
      </c>
      <c r="AO379" s="2" t="str">
        <f t="shared" si="90"/>
        <v>0.901825205698002+2.94914968458186i</v>
      </c>
      <c r="AP379" s="3">
        <f t="shared" si="91"/>
        <v>2.8885622424029407</v>
      </c>
      <c r="AQ379" s="23">
        <f t="shared" si="101"/>
        <v>1.5947672704582354E-14</v>
      </c>
    </row>
    <row r="380" spans="1:43" x14ac:dyDescent="0.3">
      <c r="A380" s="2" t="str">
        <f t="shared" si="85"/>
        <v>1979.63162612509i</v>
      </c>
      <c r="B380" s="2">
        <f t="shared" si="92"/>
        <v>315.06815879885494</v>
      </c>
      <c r="E380" s="3" t="str">
        <f t="shared" si="86"/>
        <v>7.77965032009698E-11-1.84964899390458E-11i</v>
      </c>
      <c r="F380" s="3"/>
      <c r="G380" s="3"/>
      <c r="H380" s="3"/>
      <c r="I380" s="99">
        <f t="shared" si="93"/>
        <v>7.996509269902541E-11</v>
      </c>
      <c r="L380" s="99">
        <f t="shared" si="94"/>
        <v>3.4540825022052718E-13</v>
      </c>
      <c r="O380" s="82">
        <f t="shared" si="87"/>
        <v>7.9629091726172579E-11</v>
      </c>
      <c r="R380" s="99">
        <f t="shared" si="95"/>
        <v>3.4886233272273245E-8</v>
      </c>
      <c r="U380" s="99">
        <f t="shared" si="96"/>
        <v>1.7331817550351813E-8</v>
      </c>
      <c r="X380" s="99">
        <f t="shared" si="88"/>
        <v>6.398029267183806E-8</v>
      </c>
      <c r="Z380" s="3"/>
      <c r="AA380" s="99">
        <f t="shared" si="97"/>
        <v>4.3949022231925091E-9</v>
      </c>
      <c r="AD380" s="99">
        <f t="shared" si="98"/>
        <v>4.3949022231925096E-10</v>
      </c>
      <c r="AF380" s="2">
        <f t="shared" si="99"/>
        <v>0.28664602228489267</v>
      </c>
      <c r="AH380" s="11"/>
      <c r="AI380" s="23">
        <f t="shared" si="100"/>
        <v>7.5036258398421925E-8</v>
      </c>
      <c r="AN380" s="2">
        <f t="shared" si="89"/>
        <v>3.1095308584484993</v>
      </c>
      <c r="AO380" s="2" t="str">
        <f t="shared" si="90"/>
        <v>0.9+2.97643783063639i</v>
      </c>
      <c r="AP380" s="3">
        <f t="shared" si="91"/>
        <v>2.915289779755426</v>
      </c>
      <c r="AQ380" s="23">
        <f t="shared" si="101"/>
        <v>1.6414364404524991E-14</v>
      </c>
    </row>
    <row r="381" spans="1:43" x14ac:dyDescent="0.3">
      <c r="A381" s="2" t="str">
        <f t="shared" si="85"/>
        <v>1997.94893203542i</v>
      </c>
      <c r="B381" s="2">
        <f t="shared" si="92"/>
        <v>317.98344857861036</v>
      </c>
      <c r="E381" s="3" t="str">
        <f t="shared" si="86"/>
        <v>7.85129782869804E-11-1.85934423056012E-11i</v>
      </c>
      <c r="F381" s="3"/>
      <c r="G381" s="3"/>
      <c r="H381" s="3"/>
      <c r="I381" s="99">
        <f t="shared" si="93"/>
        <v>8.0684594912929789E-11</v>
      </c>
      <c r="L381" s="99">
        <f t="shared" si="94"/>
        <v>3.4899711512139042E-13</v>
      </c>
      <c r="O381" s="82">
        <f t="shared" si="87"/>
        <v>8.0345031267692274E-11</v>
      </c>
      <c r="R381" s="99">
        <f t="shared" si="95"/>
        <v>3.5248708627260435E-8</v>
      </c>
      <c r="U381" s="99">
        <f t="shared" si="96"/>
        <v>1.7367581352236606E-8</v>
      </c>
      <c r="X381" s="99">
        <f t="shared" si="88"/>
        <v>6.464345566166225E-8</v>
      </c>
      <c r="Z381" s="3"/>
      <c r="AA381" s="99">
        <f t="shared" si="97"/>
        <v>4.4405661884321096E-9</v>
      </c>
      <c r="AD381" s="99">
        <f t="shared" si="98"/>
        <v>4.4405661884321103E-10</v>
      </c>
      <c r="AF381" s="2">
        <f t="shared" si="99"/>
        <v>0.28369833646235371</v>
      </c>
      <c r="AH381" s="11"/>
      <c r="AI381" s="23">
        <f t="shared" si="100"/>
        <v>7.5781326734240042E-8</v>
      </c>
      <c r="AN381" s="2">
        <f t="shared" si="89"/>
        <v>3.1353697803549081</v>
      </c>
      <c r="AO381" s="2" t="str">
        <f t="shared" si="90"/>
        <v>0.898140861194589+3.00397847079759i</v>
      </c>
      <c r="AP381" s="3">
        <f t="shared" si="91"/>
        <v>2.9422646239695496</v>
      </c>
      <c r="AQ381" s="23">
        <f t="shared" si="101"/>
        <v>1.6896865179913426E-14</v>
      </c>
    </row>
    <row r="382" spans="1:43" x14ac:dyDescent="0.3">
      <c r="A382" s="2" t="str">
        <f t="shared" si="85"/>
        <v>2016.43572589058i</v>
      </c>
      <c r="B382" s="2">
        <f t="shared" si="92"/>
        <v>320.92571320257991</v>
      </c>
      <c r="E382" s="3" t="str">
        <f t="shared" si="86"/>
        <v>7.92418677274829E-11-1.86920863289841E-11i</v>
      </c>
      <c r="F382" s="3"/>
      <c r="G382" s="3"/>
      <c r="H382" s="3"/>
      <c r="I382" s="99">
        <f t="shared" si="93"/>
        <v>8.14166303175837E-11</v>
      </c>
      <c r="L382" s="99">
        <f t="shared" si="94"/>
        <v>3.5264385342702554E-13</v>
      </c>
      <c r="O382" s="82">
        <f t="shared" si="87"/>
        <v>8.1073446545592884E-11</v>
      </c>
      <c r="R382" s="99">
        <f t="shared" si="95"/>
        <v>3.5617029196129579E-8</v>
      </c>
      <c r="U382" s="99">
        <f t="shared" si="96"/>
        <v>1.7404161305925067E-8</v>
      </c>
      <c r="X382" s="99">
        <f t="shared" si="88"/>
        <v>6.5317305471763864E-8</v>
      </c>
      <c r="Z382" s="3"/>
      <c r="AA382" s="99">
        <f t="shared" si="97"/>
        <v>4.4869665227512942E-9</v>
      </c>
      <c r="AD382" s="99">
        <f t="shared" si="98"/>
        <v>4.4869665227512949E-10</v>
      </c>
      <c r="AF382" s="2">
        <f t="shared" si="99"/>
        <v>0.28076457317463965</v>
      </c>
      <c r="AH382" s="11"/>
      <c r="AI382" s="23">
        <f t="shared" si="100"/>
        <v>7.653871825795203E-8</v>
      </c>
      <c r="AN382" s="2">
        <f t="shared" si="89"/>
        <v>3.1614731060868988</v>
      </c>
      <c r="AO382" s="2" t="str">
        <f t="shared" si="90"/>
        <v>0.896247158418199+3.0317739413647i</v>
      </c>
      <c r="AP382" s="3">
        <f t="shared" si="91"/>
        <v>2.9694890633418822</v>
      </c>
      <c r="AQ382" s="23">
        <f t="shared" si="101"/>
        <v>1.7395787759375627E-14</v>
      </c>
    </row>
    <row r="383" spans="1:43" x14ac:dyDescent="0.3">
      <c r="A383" s="2" t="str">
        <f t="shared" si="85"/>
        <v>2035.0935759432i</v>
      </c>
      <c r="B383" s="2">
        <f t="shared" si="92"/>
        <v>323.8952022659218</v>
      </c>
      <c r="E383" s="3" t="str">
        <f t="shared" si="86"/>
        <v>7.99834440780515E-11-1.87924755595636E-11i</v>
      </c>
      <c r="F383" s="3"/>
      <c r="G383" s="3"/>
      <c r="H383" s="3"/>
      <c r="I383" s="99">
        <f t="shared" si="93"/>
        <v>8.2161477982346367E-11</v>
      </c>
      <c r="L383" s="99">
        <f t="shared" si="94"/>
        <v>3.5634976559028952E-13</v>
      </c>
      <c r="O383" s="82">
        <f t="shared" si="87"/>
        <v>8.1814615358763297E-11</v>
      </c>
      <c r="R383" s="99">
        <f t="shared" si="95"/>
        <v>3.5991326324619242E-8</v>
      </c>
      <c r="U383" s="99">
        <f t="shared" si="96"/>
        <v>1.7441579244356495E-8</v>
      </c>
      <c r="X383" s="99">
        <f t="shared" si="88"/>
        <v>6.6002081798632453E-8</v>
      </c>
      <c r="Z383" s="3"/>
      <c r="AA383" s="99">
        <f t="shared" si="97"/>
        <v>4.5341197728398104E-9</v>
      </c>
      <c r="AD383" s="99">
        <f t="shared" si="98"/>
        <v>4.5341197728398107E-10</v>
      </c>
      <c r="AF383" s="2">
        <f t="shared" si="99"/>
        <v>0.27784472041419805</v>
      </c>
      <c r="AH383" s="11"/>
      <c r="AI383" s="23">
        <f t="shared" si="100"/>
        <v>7.7308707968107351E-8</v>
      </c>
      <c r="AN383" s="2">
        <f t="shared" si="89"/>
        <v>3.187843150824635</v>
      </c>
      <c r="AO383" s="2" t="str">
        <f t="shared" si="90"/>
        <v>0.894318249078634+3.05982660025441i</v>
      </c>
      <c r="AP383" s="3">
        <f t="shared" si="91"/>
        <v>2.9969654073520928</v>
      </c>
      <c r="AQ383" s="23">
        <f t="shared" si="101"/>
        <v>1.7911772326435066E-14</v>
      </c>
    </row>
    <row r="384" spans="1:43" x14ac:dyDescent="0.3">
      <c r="A384" s="2" t="str">
        <f t="shared" si="85"/>
        <v>2053.9240649568i</v>
      </c>
      <c r="B384" s="2">
        <f t="shared" si="92"/>
        <v>326.89216767327389</v>
      </c>
      <c r="E384" s="3" t="str">
        <f t="shared" si="86"/>
        <v>8.07379887903572E-11-1.88946652142745E-11i</v>
      </c>
      <c r="F384" s="3"/>
      <c r="G384" s="3"/>
      <c r="H384" s="3"/>
      <c r="I384" s="99">
        <f t="shared" si="93"/>
        <v>8.2919425995790401E-11</v>
      </c>
      <c r="L384" s="99">
        <f t="shared" si="94"/>
        <v>3.601161948488677E-13</v>
      </c>
      <c r="O384" s="82">
        <f t="shared" si="87"/>
        <v>8.2568824483210853E-11</v>
      </c>
      <c r="R384" s="99">
        <f t="shared" si="95"/>
        <v>3.6371735679735637E-8</v>
      </c>
      <c r="U384" s="99">
        <f t="shared" si="96"/>
        <v>1.7479857720895599E-8</v>
      </c>
      <c r="X384" s="99">
        <f t="shared" si="88"/>
        <v>6.6698032218375248E-8</v>
      </c>
      <c r="Z384" s="3"/>
      <c r="AA384" s="99">
        <f t="shared" si="97"/>
        <v>4.5820430297725966E-9</v>
      </c>
      <c r="AD384" s="99">
        <f t="shared" si="98"/>
        <v>4.5820430297725971E-10</v>
      </c>
      <c r="AF384" s="2">
        <f t="shared" si="99"/>
        <v>0.27493876256148697</v>
      </c>
      <c r="AH384" s="11"/>
      <c r="AI384" s="23">
        <f t="shared" si="100"/>
        <v>7.8091579872508353E-8</v>
      </c>
      <c r="AN384" s="2">
        <f t="shared" si="89"/>
        <v>3.2144822517633798</v>
      </c>
      <c r="AO384" s="2" t="str">
        <f t="shared" si="90"/>
        <v>0.892353478637016+3.08813882720097i</v>
      </c>
      <c r="AP384" s="3">
        <f t="shared" si="91"/>
        <v>3.0246959868402428</v>
      </c>
      <c r="AQ384" s="23">
        <f t="shared" si="101"/>
        <v>1.8445487950242101E-14</v>
      </c>
    </row>
    <row r="385" spans="1:43" x14ac:dyDescent="0.3">
      <c r="A385" s="2" t="str">
        <f t="shared" si="85"/>
        <v>2072.92879034i</v>
      </c>
      <c r="B385" s="2">
        <f t="shared" si="92"/>
        <v>329.91686366011413</v>
      </c>
      <c r="E385" s="3" t="str">
        <f t="shared" si="86"/>
        <v>8.15057925882443E-11-1.89987122451207E-11i</v>
      </c>
      <c r="F385" s="3"/>
      <c r="G385" s="3"/>
      <c r="H385" s="3"/>
      <c r="I385" s="99">
        <f t="shared" si="93"/>
        <v>8.36907718473835E-11</v>
      </c>
      <c r="L385" s="99">
        <f t="shared" si="94"/>
        <v>3.6394452901914094E-13</v>
      </c>
      <c r="O385" s="82">
        <f t="shared" si="87"/>
        <v>8.3336370051972422E-11</v>
      </c>
      <c r="R385" s="99">
        <f t="shared" si="95"/>
        <v>3.6758397430933241E-8</v>
      </c>
      <c r="U385" s="99">
        <f t="shared" si="96"/>
        <v>1.7519020038966896E-8</v>
      </c>
      <c r="X385" s="99">
        <f t="shared" si="88"/>
        <v>6.7405412517048829E-8</v>
      </c>
      <c r="Z385" s="3"/>
      <c r="AA385" s="99">
        <f t="shared" si="97"/>
        <v>4.6307539518345786E-9</v>
      </c>
      <c r="AD385" s="99">
        <f t="shared" si="98"/>
        <v>4.6307539518345794E-10</v>
      </c>
      <c r="AF385" s="2">
        <f t="shared" si="99"/>
        <v>0.27204668045687747</v>
      </c>
      <c r="AH385" s="11"/>
      <c r="AI385" s="23">
        <f t="shared" si="100"/>
        <v>7.8887627367173769E-8</v>
      </c>
      <c r="AN385" s="2">
        <f t="shared" si="89"/>
        <v>3.2413927683678212</v>
      </c>
      <c r="AO385" s="2" t="str">
        <f t="shared" si="90"/>
        <v>0.890352180385682+3.11671302395804i</v>
      </c>
      <c r="AP385" s="3">
        <f t="shared" si="91"/>
        <v>3.0526831542248374</v>
      </c>
      <c r="AQ385" s="23">
        <f t="shared" si="101"/>
        <v>1.8997634102775813E-14</v>
      </c>
    </row>
    <row r="386" spans="1:43" x14ac:dyDescent="0.3">
      <c r="A386" s="2" t="str">
        <f t="shared" si="85"/>
        <v>2092.1093642821i</v>
      </c>
      <c r="B386" s="2">
        <f t="shared" si="92"/>
        <v>332.96954681433897</v>
      </c>
      <c r="E386" s="3" t="str">
        <f t="shared" si="86"/>
        <v>8.22871558626171E-11-1.91046754111682E-11i</v>
      </c>
      <c r="F386" s="3"/>
      <c r="G386" s="3"/>
      <c r="H386" s="3"/>
      <c r="I386" s="99">
        <f t="shared" si="93"/>
        <v>8.4475822828337897E-11</v>
      </c>
      <c r="L386" s="99">
        <f t="shared" si="94"/>
        <v>3.6783620238010236E-13</v>
      </c>
      <c r="O386" s="82">
        <f t="shared" si="87"/>
        <v>8.4117557954104855E-11</v>
      </c>
      <c r="R386" s="99">
        <f t="shared" si="95"/>
        <v>3.7151456440390342E-8</v>
      </c>
      <c r="U386" s="99">
        <f t="shared" si="96"/>
        <v>1.7559090283171877E-8</v>
      </c>
      <c r="X386" s="99">
        <f t="shared" si="88"/>
        <v>6.8124487037576104E-8</v>
      </c>
      <c r="Z386" s="3"/>
      <c r="AA386" s="99">
        <f t="shared" si="97"/>
        <v>4.6802707884912267E-9</v>
      </c>
      <c r="AD386" s="99">
        <f t="shared" si="98"/>
        <v>4.6802707884912273E-10</v>
      </c>
      <c r="AF386" s="2">
        <f t="shared" si="99"/>
        <v>0.26916845147228724</v>
      </c>
      <c r="AH386" s="11"/>
      <c r="AI386" s="23">
        <f t="shared" si="100"/>
        <v>7.9697153634313184E-8</v>
      </c>
      <c r="AN386" s="2">
        <f t="shared" si="89"/>
        <v>3.2685770826286609</v>
      </c>
      <c r="AO386" s="2" t="str">
        <f t="shared" si="90"/>
        <v>0.888313675221944+3.14555161450245i</v>
      </c>
      <c r="AP386" s="3">
        <f t="shared" si="91"/>
        <v>3.0809292836772215</v>
      </c>
      <c r="AQ386" s="23">
        <f t="shared" si="101"/>
        <v>1.9568942267961695E-14</v>
      </c>
    </row>
    <row r="387" spans="1:43" x14ac:dyDescent="0.3">
      <c r="A387" s="2" t="str">
        <f t="shared" si="85"/>
        <v>2111.46741388976i</v>
      </c>
      <c r="B387" s="2">
        <f t="shared" si="92"/>
        <v>336.05047609801619</v>
      </c>
      <c r="E387" s="3" t="str">
        <f t="shared" si="86"/>
        <v>8.30823890862436E-11-1.92126153542333E-11i</v>
      </c>
      <c r="F387" s="3"/>
      <c r="G387" s="3"/>
      <c r="H387" s="3"/>
      <c r="I387" s="99">
        <f t="shared" si="93"/>
        <v>8.5274896452752671E-11</v>
      </c>
      <c r="L387" s="99">
        <f t="shared" si="94"/>
        <v>3.7179269765257049E-13</v>
      </c>
      <c r="O387" s="82">
        <f t="shared" si="87"/>
        <v>8.4912704253875473E-11</v>
      </c>
      <c r="R387" s="99">
        <f t="shared" si="95"/>
        <v>3.7551062462909617E-8</v>
      </c>
      <c r="U387" s="99">
        <f t="shared" si="96"/>
        <v>1.7600093351974528E-8</v>
      </c>
      <c r="X387" s="99">
        <f t="shared" si="88"/>
        <v>6.8855529044208307E-8</v>
      </c>
      <c r="Z387" s="3"/>
      <c r="AA387" s="99">
        <f t="shared" si="97"/>
        <v>4.7306124055716496E-9</v>
      </c>
      <c r="AD387" s="99">
        <f t="shared" si="98"/>
        <v>4.7306124055716504E-10</v>
      </c>
      <c r="AF387" s="2">
        <f t="shared" si="99"/>
        <v>0.26630404958254694</v>
      </c>
      <c r="AH387" s="11"/>
      <c r="AI387" s="23">
        <f t="shared" si="100"/>
        <v>8.0520472060414401E-8</v>
      </c>
      <c r="AN387" s="2">
        <f t="shared" si="89"/>
        <v>3.2960375993213815</v>
      </c>
      <c r="AO387" s="2" t="str">
        <f t="shared" si="90"/>
        <v>0.886237271417657+3.17465704523976i</v>
      </c>
      <c r="AP387" s="3">
        <f t="shared" si="91"/>
        <v>3.1094367713515112</v>
      </c>
      <c r="AQ387" s="23">
        <f t="shared" si="101"/>
        <v>2.0160177649699426E-14</v>
      </c>
    </row>
    <row r="388" spans="1:43" x14ac:dyDescent="0.3">
      <c r="A388" s="2" t="str">
        <f t="shared" si="85"/>
        <v>2131.00458132512i</v>
      </c>
      <c r="B388" s="2">
        <f t="shared" si="92"/>
        <v>339.1599128693677</v>
      </c>
      <c r="E388" s="3" t="str">
        <f t="shared" si="86"/>
        <v>8.38918132496703E-11-1.93225946784837E-11i</v>
      </c>
      <c r="F388" s="3"/>
      <c r="G388" s="3"/>
      <c r="H388" s="3"/>
      <c r="I388" s="99">
        <f t="shared" si="93"/>
        <v>8.608832090026221E-11</v>
      </c>
      <c r="L388" s="99">
        <f t="shared" si="94"/>
        <v>3.7581554807946127E-13</v>
      </c>
      <c r="O388" s="82">
        <f t="shared" si="87"/>
        <v>8.5722135631358864E-11</v>
      </c>
      <c r="R388" s="99">
        <f t="shared" si="95"/>
        <v>3.7957370356025589E-8</v>
      </c>
      <c r="U388" s="99">
        <f t="shared" si="96"/>
        <v>1.7642054992051288E-8</v>
      </c>
      <c r="X388" s="99">
        <f t="shared" si="88"/>
        <v>6.9598821105593456E-8</v>
      </c>
      <c r="Z388" s="3"/>
      <c r="AA388" s="99">
        <f t="shared" si="97"/>
        <v>4.7817983117375428E-9</v>
      </c>
      <c r="AD388" s="99">
        <f t="shared" si="98"/>
        <v>4.7817983117375436E-10</v>
      </c>
      <c r="AF388" s="2">
        <f t="shared" si="99"/>
        <v>0.2634534454363891</v>
      </c>
      <c r="AH388" s="11"/>
      <c r="AI388" s="23">
        <f t="shared" si="100"/>
        <v>8.1357906675659371E-8</v>
      </c>
      <c r="AN388" s="2">
        <f t="shared" si="89"/>
        <v>3.3237767462675101</v>
      </c>
      <c r="AO388" s="2" t="str">
        <f t="shared" si="90"/>
        <v>0.884122264384487+3.20403178521192i</v>
      </c>
      <c r="AP388" s="3">
        <f t="shared" si="91"/>
        <v>3.1382080355578523</v>
      </c>
      <c r="AQ388" s="23">
        <f t="shared" si="101"/>
        <v>2.0772140985017811E-14</v>
      </c>
    </row>
    <row r="389" spans="1:43" x14ac:dyDescent="0.3">
      <c r="A389" s="2" t="str">
        <f t="shared" ref="A389:A452" si="102">COMPLEX(0,(D$2*10^((ROW(A389)-5)*AK$2/AJ$2-AK$2/2)))</f>
        <v>2150.72252394501i</v>
      </c>
      <c r="B389" s="2">
        <f t="shared" si="92"/>
        <v>342.29812090492555</v>
      </c>
      <c r="E389" s="3" t="str">
        <f t="shared" ref="E389:E452" si="103">IMDIV(IMPRODUCT(AC$2,IMSUM(T$2,IMDIV(N$2,AO389))),(IMPRODUCT(AF389,IMSUM(1,IMPRODUCT(A389,M$2,T$2)))))</f>
        <v>8.47157603194934E-11-1.94346780341821E-11i</v>
      </c>
      <c r="F389" s="3"/>
      <c r="G389" s="3"/>
      <c r="H389" s="3"/>
      <c r="I389" s="99">
        <f t="shared" si="93"/>
        <v>8.691643548145639E-11</v>
      </c>
      <c r="L389" s="99">
        <f t="shared" si="94"/>
        <v>3.7990633961305883E-13</v>
      </c>
      <c r="O389" s="82">
        <f t="shared" ref="O389:O452" si="104">IMABS(IMPRODUCT($P$2,IMSUM(IMDIV(E389,$AC$2),IMPRODUCT(-1,IMDIV(L389,$AE$2)))))</f>
        <v>8.654618984570039E-11</v>
      </c>
      <c r="R389" s="99">
        <f t="shared" si="95"/>
        <v>3.8370540300918942E-8</v>
      </c>
      <c r="U389" s="99">
        <f t="shared" si="96"/>
        <v>1.7685001834401988E-8</v>
      </c>
      <c r="X389" s="99">
        <f t="shared" ref="X389:X452" si="105">IMABS(IMPRODUCT(V$2,IMDIV(IMSUM(1,IMPRODUCT(A389,N$2,K$2)),AN389)))/AF389</f>
        <v>7.0354655497547169E-8</v>
      </c>
      <c r="Z389" s="3"/>
      <c r="AA389" s="99">
        <f t="shared" si="97"/>
        <v>4.8338486863135591E-9</v>
      </c>
      <c r="AD389" s="99">
        <f t="shared" si="98"/>
        <v>4.8338486863135598E-10</v>
      </c>
      <c r="AF389" s="2">
        <f t="shared" si="99"/>
        <v>0.26061660642710599</v>
      </c>
      <c r="AH389" s="11"/>
      <c r="AI389" s="23">
        <f t="shared" si="100"/>
        <v>8.2209792615924103E-8</v>
      </c>
      <c r="AN389" s="2">
        <f t="shared" ref="AN389:AN452" si="106">IMABS(IMSUM(1,IMPRODUCT(A389,A389,K$2,M$2,N$2,T$2),IMPRODUCT(A389,N$2,K$2),IMPRODUCT(A389,M$2,N$2),IMPRODUCT(A389,M$2,T$2)))</f>
        <v>3.3517969745979301</v>
      </c>
      <c r="AO389" s="2" t="str">
        <f t="shared" ref="AO389:AO452" si="107">IMSUM(1,IMPRODUCT(A389,A389,K$2,M$2,N$2,T$2),IMPRODUCT(A389,N$2,K$2),IMPRODUCT(A389,M$2,N$2),IMPRODUCT(A389,M$2,T$2))</f>
        <v>0.881967936434827+3.23367832630655i</v>
      </c>
      <c r="AP389" s="3">
        <f t="shared" ref="AP389:AP452" si="108">B390-B389</f>
        <v>3.167245516996104</v>
      </c>
      <c r="AQ389" s="23">
        <f t="shared" si="101"/>
        <v>2.1405670470528741E-14</v>
      </c>
    </row>
    <row r="390" spans="1:43" x14ac:dyDescent="0.3">
      <c r="A390" s="2" t="str">
        <f t="shared" si="102"/>
        <v>2170.62291444163i</v>
      </c>
      <c r="B390" s="2">
        <f t="shared" ref="B390:B453" si="109">IMABS(A390)/2/PI()</f>
        <v>345.46536642192166</v>
      </c>
      <c r="E390" s="3" t="str">
        <f t="shared" si="103"/>
        <v>8.55545737203676E-11-1.95489322058253E-11i</v>
      </c>
      <c r="F390" s="3"/>
      <c r="G390" s="3"/>
      <c r="H390" s="3"/>
      <c r="I390" s="99">
        <f t="shared" ref="I390:I453" si="110">IMABS(E390)</f>
        <v>8.7759591127476021E-11</v>
      </c>
      <c r="L390" s="99">
        <f t="shared" ref="L390:L453" si="111">(AE$2*Z$2*W$2/(W$2+Z$2))/AF390</f>
        <v>3.8406671321588132E-13</v>
      </c>
      <c r="O390" s="82">
        <f t="shared" si="104"/>
        <v>8.7385216222443665E-11</v>
      </c>
      <c r="R390" s="99">
        <f t="shared" ref="R390:R453" si="112">AG$2/AF390</f>
        <v>3.8790738034804017E-8</v>
      </c>
      <c r="U390" s="99">
        <f t="shared" ref="U390:U453" si="113">IMABS(IMPRODUCT(S$2,IMDIV(1,AN390)))/AF390</f>
        <v>1.7728961432330679E-8</v>
      </c>
      <c r="X390" s="99">
        <f t="shared" si="105"/>
        <v>7.1123334626740537E-8</v>
      </c>
      <c r="Z390" s="3"/>
      <c r="AA390" s="99">
        <f t="shared" ref="AA390:AA453" si="114">(AB$2*W$2/(W$2+Z$2))/AF390</f>
        <v>4.8867844085630491E-9</v>
      </c>
      <c r="AD390" s="99">
        <f t="shared" ref="AD390:AD453" si="115">(Y$2*Z$2/(Z$2+W$2))/AF390</f>
        <v>4.8867844085630501E-10</v>
      </c>
      <c r="AF390" s="2">
        <f t="shared" ref="AF390:AF453" si="116">IMABS(IMSUB(IMSUM(W$2/(W$2+Z$2),IMDIV(IMSUM(A390,AI$2),AH$2)),IMDIV(IMPRODUCT(N$2,K$2,A390),IMSUM(1,IMPRODUCT(A390,A390,K$2,M$2,N$2,T$2),IMPRODUCT(A390,N$2,K$2),IMPRODUCT(A390,M$2,N$2),IMPRODUCT(A390,M$2,T$2)))))</f>
        <v>0.25779349676275176</v>
      </c>
      <c r="AH390" s="11"/>
      <c r="AI390" s="23">
        <f t="shared" ref="AI390:AI453" si="117">SQRT(IMABS(I390)^2+IMABS(L390)^2+IMABS(O390)^2+IMABS(R390)^2+IMABS(U390)^2+IMABS(X390)^2+IMABS(AA390)^2+IMABS(AD390)^2)</f>
        <v>8.3076476608754044E-8</v>
      </c>
      <c r="AN390" s="2">
        <f t="shared" si="106"/>
        <v>3.3801007590189229</v>
      </c>
      <c r="AO390" s="2" t="str">
        <f t="shared" si="107"/>
        <v>0.879773556538259+3.26359918346851i</v>
      </c>
      <c r="AP390" s="3">
        <f t="shared" si="108"/>
        <v>3.1965516789421713</v>
      </c>
      <c r="AQ390" s="23">
        <f t="shared" ref="AQ390:AQ453" si="118">AI390^2*AP390</f>
        <v>2.2061643809544602E-14</v>
      </c>
    </row>
    <row r="391" spans="1:43" x14ac:dyDescent="0.3">
      <c r="A391" s="2" t="str">
        <f t="shared" si="102"/>
        <v>2190.7074409844i</v>
      </c>
      <c r="B391" s="2">
        <f t="shared" si="109"/>
        <v>348.66191810086383</v>
      </c>
      <c r="E391" s="3" t="str">
        <f t="shared" si="103"/>
        <v>8.64086088421699E-11-1.9665426204942E-11i</v>
      </c>
      <c r="F391" s="3"/>
      <c r="G391" s="3"/>
      <c r="H391" s="3"/>
      <c r="I391" s="99">
        <f t="shared" si="110"/>
        <v>8.8618150905224501E-11</v>
      </c>
      <c r="L391" s="99">
        <f t="shared" si="111"/>
        <v>3.8829836728197316E-13</v>
      </c>
      <c r="O391" s="82">
        <f t="shared" si="104"/>
        <v>8.8239576166355932E-11</v>
      </c>
      <c r="R391" s="99">
        <f t="shared" si="112"/>
        <v>3.9218135095479288E-8</v>
      </c>
      <c r="U391" s="99">
        <f t="shared" si="113"/>
        <v>1.7773962301409205E-8</v>
      </c>
      <c r="X391" s="99">
        <f t="shared" si="105"/>
        <v>7.1905171476558252E-8</v>
      </c>
      <c r="Z391" s="3"/>
      <c r="AA391" s="99">
        <f t="shared" si="114"/>
        <v>4.9406270884960696E-9</v>
      </c>
      <c r="AD391" s="99">
        <f t="shared" si="115"/>
        <v>4.9406270884960707E-10</v>
      </c>
      <c r="AF391" s="2">
        <f t="shared" si="116"/>
        <v>0.25498407753592317</v>
      </c>
      <c r="AH391" s="11"/>
      <c r="AI391" s="23">
        <f t="shared" si="117"/>
        <v>8.3958317484752696E-8</v>
      </c>
      <c r="AN391" s="2">
        <f t="shared" si="106"/>
        <v>3.408690598080323</v>
      </c>
      <c r="AO391" s="2" t="str">
        <f t="shared" si="107"/>
        <v>0.877538380073495+3.2937968949131i</v>
      </c>
      <c r="AP391" s="3">
        <f t="shared" si="108"/>
        <v>3.2261290074666249</v>
      </c>
      <c r="AQ391" s="23">
        <f t="shared" si="118"/>
        <v>2.2740980389045221E-14</v>
      </c>
    </row>
    <row r="392" spans="1:43" x14ac:dyDescent="0.3">
      <c r="A392" s="2" t="str">
        <f t="shared" si="102"/>
        <v>2210.97780736318i</v>
      </c>
      <c r="B392" s="2">
        <f t="shared" si="109"/>
        <v>351.88804710833045</v>
      </c>
      <c r="E392" s="3" t="str">
        <f t="shared" si="103"/>
        <v>8.72782335738909E-11-1.97842313678331E-11i</v>
      </c>
      <c r="F392" s="3"/>
      <c r="G392" s="3"/>
      <c r="H392" s="3"/>
      <c r="I392" s="99">
        <f t="shared" si="110"/>
        <v>8.9492490559792834E-11</v>
      </c>
      <c r="L392" s="99">
        <f t="shared" si="111"/>
        <v>3.9260306018610175E-13</v>
      </c>
      <c r="O392" s="82">
        <f t="shared" si="104"/>
        <v>8.9109643701341235E-11</v>
      </c>
      <c r="R392" s="99">
        <f t="shared" si="112"/>
        <v>3.9652909078796277E-8</v>
      </c>
      <c r="U392" s="99">
        <f t="shared" si="113"/>
        <v>1.7820033961545539E-8</v>
      </c>
      <c r="X392" s="99">
        <f t="shared" si="105"/>
        <v>7.2700490076510236E-8</v>
      </c>
      <c r="Z392" s="3"/>
      <c r="AA392" s="99">
        <f t="shared" si="114"/>
        <v>4.9953990993048358E-9</v>
      </c>
      <c r="AD392" s="99">
        <f t="shared" si="115"/>
        <v>4.9953990993048366E-10</v>
      </c>
      <c r="AF392" s="2">
        <f t="shared" si="116"/>
        <v>0.25218830679304011</v>
      </c>
      <c r="AH392" s="11"/>
      <c r="AI392" s="23">
        <f t="shared" si="117"/>
        <v>8.4855686715966406E-8</v>
      </c>
      <c r="AN392" s="2">
        <f t="shared" si="106"/>
        <v>3.4375690144463813</v>
      </c>
      <c r="AO392" s="2" t="str">
        <f t="shared" si="107"/>
        <v>0.875261648575705+3.32427402234148i</v>
      </c>
      <c r="AP392" s="3">
        <f t="shared" si="108"/>
        <v>3.2559800116389397</v>
      </c>
      <c r="AQ392" s="23">
        <f t="shared" si="118"/>
        <v>2.3444643595587181E-14</v>
      </c>
    </row>
    <row r="393" spans="1:43" x14ac:dyDescent="0.3">
      <c r="A393" s="2" t="str">
        <f t="shared" si="102"/>
        <v>2231.43573313278i</v>
      </c>
      <c r="B393" s="2">
        <f t="shared" si="109"/>
        <v>355.14402711996939</v>
      </c>
      <c r="E393" s="3" t="str">
        <f t="shared" si="103"/>
        <v>8.81638288658965E-11-1.99054214585631E-11i</v>
      </c>
      <c r="F393" s="3"/>
      <c r="G393" s="3"/>
      <c r="H393" s="3"/>
      <c r="I393" s="99">
        <f t="shared" si="110"/>
        <v>9.0382999085768931E-11</v>
      </c>
      <c r="L393" s="99">
        <f t="shared" si="111"/>
        <v>3.9698261296874926E-13</v>
      </c>
      <c r="O393" s="82">
        <f t="shared" si="104"/>
        <v>8.9995806039104351E-11</v>
      </c>
      <c r="R393" s="99">
        <f t="shared" si="112"/>
        <v>4.0095243909843674E-8</v>
      </c>
      <c r="U393" s="99">
        <f t="shared" si="113"/>
        <v>1.7867206981287937E-8</v>
      </c>
      <c r="X393" s="99">
        <f t="shared" si="105"/>
        <v>7.3509625996646075E-8</v>
      </c>
      <c r="Z393" s="3"/>
      <c r="AA393" s="99">
        <f t="shared" si="114"/>
        <v>5.0511236115269899E-9</v>
      </c>
      <c r="AD393" s="99">
        <f t="shared" si="115"/>
        <v>5.0511236115269903E-10</v>
      </c>
      <c r="AF393" s="2">
        <f t="shared" si="116"/>
        <v>0.24940613960312952</v>
      </c>
      <c r="AH393" s="11"/>
      <c r="AI393" s="23">
        <f t="shared" si="117"/>
        <v>8.5768968982927401E-8</v>
      </c>
      <c r="AN393" s="2">
        <f t="shared" si="106"/>
        <v>3.4667385551689449</v>
      </c>
      <c r="AO393" s="2" t="str">
        <f t="shared" si="107"/>
        <v>0.872942589479146+3.35503315115787i</v>
      </c>
      <c r="AP393" s="3">
        <f t="shared" si="108"/>
        <v>3.2861072237575399</v>
      </c>
      <c r="AQ393" s="23">
        <f t="shared" si="118"/>
        <v>2.4173643280583378E-14</v>
      </c>
    </row>
    <row r="394" spans="1:43" x14ac:dyDescent="0.3">
      <c r="A394" s="2" t="str">
        <f t="shared" si="102"/>
        <v>2252.08295375891i</v>
      </c>
      <c r="B394" s="2">
        <f t="shared" si="109"/>
        <v>358.43013434372693</v>
      </c>
      <c r="E394" s="3" t="str">
        <f t="shared" si="103"/>
        <v>8.90657893223521E-11-2.00290727775261E-11i</v>
      </c>
      <c r="F394" s="3"/>
      <c r="G394" s="3"/>
      <c r="H394" s="3"/>
      <c r="I394" s="99">
        <f t="shared" si="110"/>
        <v>9.1290079329251594E-11</v>
      </c>
      <c r="L394" s="99">
        <f t="shared" si="111"/>
        <v>4.0143891216547651E-13</v>
      </c>
      <c r="O394" s="82">
        <f t="shared" si="104"/>
        <v>9.0898464178377592E-11</v>
      </c>
      <c r="R394" s="99">
        <f t="shared" si="112"/>
        <v>4.0545330128713124E-8</v>
      </c>
      <c r="U394" s="99">
        <f t="shared" si="113"/>
        <v>1.7915513024504266E-8</v>
      </c>
      <c r="X394" s="99">
        <f t="shared" si="105"/>
        <v>7.4332926868548978E-8</v>
      </c>
      <c r="Z394" s="3"/>
      <c r="AA394" s="99">
        <f t="shared" si="114"/>
        <v>5.1078246290458348E-9</v>
      </c>
      <c r="AD394" s="99">
        <f t="shared" si="115"/>
        <v>5.1078246290458348E-10</v>
      </c>
      <c r="AF394" s="2">
        <f t="shared" si="116"/>
        <v>0.24663752812603851</v>
      </c>
      <c r="AH394" s="11"/>
      <c r="AI394" s="23">
        <f t="shared" si="117"/>
        <v>8.6698562772162435E-8</v>
      </c>
      <c r="AN394" s="2">
        <f t="shared" si="106"/>
        <v>3.4962017919634865</v>
      </c>
      <c r="AO394" s="2" t="str">
        <f t="shared" si="107"/>
        <v>0.870580415855001+3.38607689068905i</v>
      </c>
      <c r="AP394" s="3">
        <f t="shared" si="108"/>
        <v>3.3165131995324941</v>
      </c>
      <c r="AQ394" s="23">
        <f t="shared" si="118"/>
        <v>2.4929038385429178E-14</v>
      </c>
    </row>
    <row r="395" spans="1:43" x14ac:dyDescent="0.3">
      <c r="A395" s="2" t="str">
        <f t="shared" si="102"/>
        <v>2272.92122076528i</v>
      </c>
      <c r="B395" s="2">
        <f t="shared" si="109"/>
        <v>361.74664754325943</v>
      </c>
      <c r="E395" s="3" t="str">
        <f t="shared" si="103"/>
        <v>8.99845238256964E-11-2.01552642759377E-11i</v>
      </c>
      <c r="F395" s="3"/>
      <c r="G395" s="3"/>
      <c r="H395" s="3"/>
      <c r="I395" s="99">
        <f t="shared" si="110"/>
        <v>9.2214148622487507E-11</v>
      </c>
      <c r="L395" s="99">
        <f t="shared" si="111"/>
        <v>4.0597391278967278E-13</v>
      </c>
      <c r="O395" s="82">
        <f t="shared" si="104"/>
        <v>9.1818033536620712E-11</v>
      </c>
      <c r="R395" s="99">
        <f t="shared" si="112"/>
        <v>4.1003365191756951E-8</v>
      </c>
      <c r="U395" s="99">
        <f t="shared" si="113"/>
        <v>1.7964984899587186E-8</v>
      </c>
      <c r="X395" s="99">
        <f t="shared" si="105"/>
        <v>7.5170752934577712E-8</v>
      </c>
      <c r="Z395" s="3"/>
      <c r="AA395" s="99">
        <f t="shared" si="114"/>
        <v>5.1655270270422187E-9</v>
      </c>
      <c r="AD395" s="99">
        <f t="shared" si="115"/>
        <v>5.1655270270422193E-10</v>
      </c>
      <c r="AF395" s="2">
        <f t="shared" si="116"/>
        <v>0.24388242168011945</v>
      </c>
      <c r="AH395" s="11"/>
      <c r="AI395" s="23">
        <f t="shared" si="117"/>
        <v>8.7644881006076912E-8</v>
      </c>
      <c r="AN395" s="2">
        <f t="shared" si="106"/>
        <v>3.5259613214873462</v>
      </c>
      <c r="AO395" s="2" t="str">
        <f t="shared" si="107"/>
        <v>0.868174326144359+3.41740787440548i</v>
      </c>
      <c r="AP395" s="3">
        <f t="shared" si="108"/>
        <v>3.3472005183404008</v>
      </c>
      <c r="AQ395" s="23">
        <f t="shared" si="118"/>
        <v>2.5711939739237704E-14</v>
      </c>
    </row>
    <row r="396" spans="1:43" x14ac:dyDescent="0.3">
      <c r="A396" s="2" t="str">
        <f t="shared" si="102"/>
        <v>2293.9523018823i</v>
      </c>
      <c r="B396" s="2">
        <f t="shared" si="109"/>
        <v>365.09384806159983</v>
      </c>
      <c r="E396" s="3" t="str">
        <f t="shared" si="103"/>
        <v>9.09204561952268E-11-2.0284077676629E-11i</v>
      </c>
      <c r="F396" s="3"/>
      <c r="G396" s="3"/>
      <c r="H396" s="3"/>
      <c r="I396" s="99">
        <f t="shared" si="110"/>
        <v>9.3155639453227277E-11</v>
      </c>
      <c r="L396" s="99">
        <f t="shared" si="111"/>
        <v>4.105896414786032E-13</v>
      </c>
      <c r="O396" s="82">
        <f t="shared" si="104"/>
        <v>9.2754944616278146E-11</v>
      </c>
      <c r="R396" s="99">
        <f t="shared" si="112"/>
        <v>4.1469553789338919E-8</v>
      </c>
      <c r="U396" s="99">
        <f t="shared" si="113"/>
        <v>1.8015656611345024E-8</v>
      </c>
      <c r="X396" s="99">
        <f t="shared" si="105"/>
        <v>7.6023477627169626E-8</v>
      </c>
      <c r="Z396" s="3"/>
      <c r="AA396" s="99">
        <f t="shared" si="114"/>
        <v>5.2242565920241856E-9</v>
      </c>
      <c r="AD396" s="99">
        <f t="shared" si="115"/>
        <v>5.2242565920241863E-10</v>
      </c>
      <c r="AF396" s="2">
        <f t="shared" si="116"/>
        <v>0.24114076680928312</v>
      </c>
      <c r="AH396" s="11"/>
      <c r="AI396" s="23">
        <f t="shared" si="117"/>
        <v>8.8608351707295246E-8</v>
      </c>
      <c r="AN396" s="2">
        <f t="shared" si="106"/>
        <v>3.5560197656210928</v>
      </c>
      <c r="AO396" s="2" t="str">
        <f t="shared" si="107"/>
        <v>0.865723503886213+3.44902876014493i</v>
      </c>
      <c r="AP396" s="3">
        <f t="shared" si="108"/>
        <v>3.3781717834114602</v>
      </c>
      <c r="AQ396" s="23">
        <f t="shared" si="118"/>
        <v>2.6523513041081196E-14</v>
      </c>
    </row>
    <row r="397" spans="1:43" x14ac:dyDescent="0.3">
      <c r="A397" s="2" t="str">
        <f t="shared" si="102"/>
        <v>2315.17798119696i</v>
      </c>
      <c r="B397" s="2">
        <f t="shared" si="109"/>
        <v>368.47201984501129</v>
      </c>
      <c r="E397" s="3" t="str">
        <f t="shared" si="103"/>
        <v>9.18740258819852E-11-2.0415597601548E-11i</v>
      </c>
      <c r="F397" s="3"/>
      <c r="G397" s="3"/>
      <c r="H397" s="3"/>
      <c r="I397" s="99">
        <f t="shared" si="110"/>
        <v>9.4115000171024906E-11</v>
      </c>
      <c r="L397" s="99">
        <f t="shared" si="111"/>
        <v>4.152881998131509E-13</v>
      </c>
      <c r="O397" s="82">
        <f t="shared" si="104"/>
        <v>9.3709643707810023E-11</v>
      </c>
      <c r="R397" s="99">
        <f t="shared" si="112"/>
        <v>4.1944108181128238E-8</v>
      </c>
      <c r="U397" s="99">
        <f t="shared" si="113"/>
        <v>1.8067563415753039E-8</v>
      </c>
      <c r="X397" s="99">
        <f t="shared" si="105"/>
        <v>7.6891488180128816E-8</v>
      </c>
      <c r="Z397" s="3"/>
      <c r="AA397" s="99">
        <f t="shared" si="114"/>
        <v>5.2840400640666727E-9</v>
      </c>
      <c r="AD397" s="99">
        <f t="shared" si="115"/>
        <v>5.2840400640666738E-10</v>
      </c>
      <c r="AF397" s="2">
        <f t="shared" si="116"/>
        <v>0.2384125073494652</v>
      </c>
      <c r="AH397" s="11"/>
      <c r="AI397" s="23">
        <f t="shared" si="117"/>
        <v>8.9589418699660229E-8</v>
      </c>
      <c r="AN397" s="2">
        <f t="shared" si="106"/>
        <v>3.586379771752183</v>
      </c>
      <c r="AO397" s="2" t="str">
        <f t="shared" si="107"/>
        <v>0.863227117440416+3.48094223033775i</v>
      </c>
      <c r="AP397" s="3">
        <f t="shared" si="108"/>
        <v>3.4094296220727074</v>
      </c>
      <c r="AQ397" s="23">
        <f t="shared" si="118"/>
        <v>2.7364982041644054E-14</v>
      </c>
    </row>
    <row r="398" spans="1:43" x14ac:dyDescent="0.3">
      <c r="A398" s="2" t="str">
        <f t="shared" si="102"/>
        <v>2336.60005930423i</v>
      </c>
      <c r="B398" s="2">
        <f t="shared" si="109"/>
        <v>371.881449467084</v>
      </c>
      <c r="E398" s="3" t="str">
        <f t="shared" si="103"/>
        <v>9.28456887022948E-11-2.05499117063978E-11i</v>
      </c>
      <c r="F398" s="3"/>
      <c r="G398" s="3"/>
      <c r="H398" s="3"/>
      <c r="I398" s="99">
        <f t="shared" si="110"/>
        <v>9.5092695732869915E-11</v>
      </c>
      <c r="L398" s="99">
        <f t="shared" si="111"/>
        <v>4.200717678226071E-13</v>
      </c>
      <c r="O398" s="82">
        <f t="shared" si="104"/>
        <v>9.4682593631873751E-11</v>
      </c>
      <c r="R398" s="99">
        <f t="shared" si="112"/>
        <v>4.2427248550083313E-8</v>
      </c>
      <c r="U398" s="99">
        <f t="shared" si="113"/>
        <v>1.8120741877747822E-8</v>
      </c>
      <c r="X398" s="99">
        <f t="shared" si="105"/>
        <v>7.7775186273986366E-8</v>
      </c>
      <c r="Z398" s="3"/>
      <c r="AA398" s="99">
        <f t="shared" si="114"/>
        <v>5.3449051814057322E-9</v>
      </c>
      <c r="AD398" s="99">
        <f t="shared" si="115"/>
        <v>5.3449051814057328E-10</v>
      </c>
      <c r="AF398" s="2">
        <f t="shared" si="116"/>
        <v>0.23569758449444309</v>
      </c>
      <c r="AH398" s="11"/>
      <c r="AI398" s="23">
        <f t="shared" si="117"/>
        <v>9.0588542348283574E-8</v>
      </c>
      <c r="AN398" s="2">
        <f t="shared" si="106"/>
        <v>3.6170440130617361</v>
      </c>
      <c r="AO398" s="2" t="str">
        <f t="shared" si="107"/>
        <v>0.860684319705469+3.51315099223459i</v>
      </c>
      <c r="AP398" s="3">
        <f t="shared" si="108"/>
        <v>3.4409766859502611</v>
      </c>
      <c r="AQ398" s="23">
        <f t="shared" si="118"/>
        <v>2.8237631938757801E-14</v>
      </c>
    </row>
    <row r="399" spans="1:43" x14ac:dyDescent="0.3">
      <c r="A399" s="2" t="str">
        <f t="shared" si="102"/>
        <v>2358.22035345974i</v>
      </c>
      <c r="B399" s="2">
        <f t="shared" si="109"/>
        <v>375.32242615303426</v>
      </c>
      <c r="E399" s="3" t="str">
        <f t="shared" si="103"/>
        <v>9.38359176124886E-11-2.06871108228818E-11i</v>
      </c>
      <c r="F399" s="3"/>
      <c r="G399" s="3"/>
      <c r="H399" s="3"/>
      <c r="I399" s="99">
        <f t="shared" si="110"/>
        <v>9.6089208490735002E-11</v>
      </c>
      <c r="L399" s="99">
        <f t="shared" si="111"/>
        <v>4.2494260768657361E-13</v>
      </c>
      <c r="O399" s="82">
        <f t="shared" si="104"/>
        <v>9.5674274523227684E-11</v>
      </c>
      <c r="R399" s="99">
        <f t="shared" si="112"/>
        <v>4.2919203376343935E-8</v>
      </c>
      <c r="U399" s="99">
        <f t="shared" si="113"/>
        <v>1.8175229932266348E-8</v>
      </c>
      <c r="X399" s="99">
        <f t="shared" si="105"/>
        <v>7.8674988717648444E-8</v>
      </c>
      <c r="Z399" s="3"/>
      <c r="AA399" s="99">
        <f t="shared" si="114"/>
        <v>5.4068807275407594E-9</v>
      </c>
      <c r="AD399" s="99">
        <f t="shared" si="115"/>
        <v>5.4068807275407594E-10</v>
      </c>
      <c r="AF399" s="2">
        <f t="shared" si="116"/>
        <v>0.23299593686102216</v>
      </c>
      <c r="AH399" s="11"/>
      <c r="AI399" s="23">
        <f t="shared" si="117"/>
        <v>9.1606200341189097E-8</v>
      </c>
      <c r="AN399" s="2">
        <f t="shared" si="106"/>
        <v>3.6480151888138503</v>
      </c>
      <c r="AO399" s="2" t="str">
        <f t="shared" si="107"/>
        <v>0.858094247831091+3.54565777813592i</v>
      </c>
      <c r="AP399" s="3">
        <f t="shared" si="108"/>
        <v>3.4728156512201735</v>
      </c>
      <c r="AQ399" s="23">
        <f t="shared" si="118"/>
        <v>2.9142813004012217E-14</v>
      </c>
    </row>
    <row r="400" spans="1:43" x14ac:dyDescent="0.3">
      <c r="A400" s="2" t="str">
        <f t="shared" si="102"/>
        <v>2380.04069773403i</v>
      </c>
      <c r="B400" s="2">
        <f t="shared" si="109"/>
        <v>378.79524180425443</v>
      </c>
      <c r="E400" s="3" t="str">
        <f t="shared" si="103"/>
        <v>9.48452035275634E-11-2.08272891090569E-11i</v>
      </c>
      <c r="F400" s="3"/>
      <c r="G400" s="3"/>
      <c r="H400" s="3"/>
      <c r="I400" s="99">
        <f t="shared" si="110"/>
        <v>9.7105039023817748E-11</v>
      </c>
      <c r="L400" s="99">
        <f t="shared" si="111"/>
        <v>4.2990306764711886E-13</v>
      </c>
      <c r="O400" s="82">
        <f t="shared" si="104"/>
        <v>9.668518465912193E-11</v>
      </c>
      <c r="R400" s="99">
        <f t="shared" si="112"/>
        <v>4.3420209832359006E-8</v>
      </c>
      <c r="U400" s="99">
        <f t="shared" si="113"/>
        <v>1.8231066948744787E-8</v>
      </c>
      <c r="X400" s="99">
        <f t="shared" si="105"/>
        <v>7.9591328168767172E-8</v>
      </c>
      <c r="Z400" s="3"/>
      <c r="AA400" s="99">
        <f t="shared" si="114"/>
        <v>5.4699965810119459E-9</v>
      </c>
      <c r="AD400" s="99">
        <f t="shared" si="115"/>
        <v>5.4699965810119461E-10</v>
      </c>
      <c r="AF400" s="2">
        <f t="shared" si="116"/>
        <v>0.23030750055352056</v>
      </c>
      <c r="AH400" s="11"/>
      <c r="AI400" s="23">
        <f t="shared" si="117"/>
        <v>9.2642888515334457E-8</v>
      </c>
      <c r="AN400" s="2">
        <f t="shared" si="106"/>
        <v>3.6792960246480231</v>
      </c>
      <c r="AO400" s="2" t="str">
        <f t="shared" si="107"/>
        <v>0.855456022925407+3.57846534562393i</v>
      </c>
      <c r="AP400" s="3">
        <f t="shared" si="108"/>
        <v>3.504949218804029</v>
      </c>
      <c r="AQ400" s="23">
        <f t="shared" si="118"/>
        <v>3.008194445757471E-14</v>
      </c>
    </row>
    <row r="401" spans="1:43" x14ac:dyDescent="0.3">
      <c r="A401" s="2" t="str">
        <f t="shared" si="102"/>
        <v>2402.06294316803i</v>
      </c>
      <c r="B401" s="2">
        <f t="shared" si="109"/>
        <v>382.30019102305846</v>
      </c>
      <c r="E401" s="3" t="str">
        <f t="shared" si="103"/>
        <v>9.58740561866676E-11-2.09705442083309E-11i</v>
      </c>
      <c r="F401" s="3"/>
      <c r="G401" s="3"/>
      <c r="H401" s="3"/>
      <c r="I401" s="99">
        <f t="shared" si="110"/>
        <v>9.8140707018432761E-11</v>
      </c>
      <c r="L401" s="99">
        <f t="shared" si="111"/>
        <v>4.3495558614508782E-13</v>
      </c>
      <c r="O401" s="82">
        <f t="shared" si="104"/>
        <v>9.7715841335119323E-11</v>
      </c>
      <c r="R401" s="99">
        <f t="shared" si="112"/>
        <v>4.3930514200653869E-8</v>
      </c>
      <c r="U401" s="99">
        <f t="shared" si="113"/>
        <v>1.8288293799304651E-8</v>
      </c>
      <c r="X401" s="99">
        <f t="shared" si="105"/>
        <v>8.0524653895372694E-8</v>
      </c>
      <c r="Z401" s="3"/>
      <c r="AA401" s="99">
        <f t="shared" si="114"/>
        <v>5.5342837680298238E-9</v>
      </c>
      <c r="AD401" s="99">
        <f t="shared" si="115"/>
        <v>5.5342837680298244E-10</v>
      </c>
      <c r="AF401" s="2">
        <f t="shared" si="116"/>
        <v>0.22763220922761607</v>
      </c>
      <c r="AH401" s="11"/>
      <c r="AI401" s="23">
        <f t="shared" si="117"/>
        <v>9.3699121729926764E-8</v>
      </c>
      <c r="AN401" s="2">
        <f t="shared" si="106"/>
        <v>3.7108892728742897</v>
      </c>
      <c r="AO401" s="2" t="str">
        <f t="shared" si="107"/>
        <v>0.852768749756728+3.61157647779634i</v>
      </c>
      <c r="AP401" s="3">
        <f t="shared" si="108"/>
        <v>3.5373801146312189</v>
      </c>
      <c r="AQ401" s="23">
        <f t="shared" si="118"/>
        <v>3.105651861170285E-14</v>
      </c>
    </row>
    <row r="402" spans="1:43" x14ac:dyDescent="0.3">
      <c r="A402" s="2" t="str">
        <f t="shared" si="102"/>
        <v>2424.28895793019i</v>
      </c>
      <c r="B402" s="2">
        <f t="shared" si="109"/>
        <v>385.83757113768968</v>
      </c>
      <c r="E402" s="3" t="str">
        <f t="shared" si="103"/>
        <v>9.69230050686094E-11-2.1116977417689E-11i</v>
      </c>
      <c r="F402" s="3"/>
      <c r="G402" s="3"/>
      <c r="H402" s="3"/>
      <c r="I402" s="99">
        <f t="shared" si="110"/>
        <v>9.9196752198793657E-11</v>
      </c>
      <c r="L402" s="99">
        <f t="shared" si="111"/>
        <v>4.4010269619581101E-13</v>
      </c>
      <c r="O402" s="82">
        <f t="shared" si="104"/>
        <v>9.87667817915714E-11</v>
      </c>
      <c r="R402" s="99">
        <f t="shared" si="112"/>
        <v>4.4450372315776911E-8</v>
      </c>
      <c r="U402" s="99">
        <f t="shared" si="113"/>
        <v>1.8346952930877351E-8</v>
      </c>
      <c r="X402" s="99">
        <f t="shared" si="105"/>
        <v>8.1475432581591177E-8</v>
      </c>
      <c r="Z402" s="3"/>
      <c r="AA402" s="99">
        <f t="shared" si="114"/>
        <v>5.5997745181508686E-9</v>
      </c>
      <c r="AD402" s="99">
        <f t="shared" si="115"/>
        <v>5.5997745181508694E-10</v>
      </c>
      <c r="AF402" s="2">
        <f t="shared" si="116"/>
        <v>0.22496999415347232</v>
      </c>
      <c r="AH402" s="11"/>
      <c r="AI402" s="23">
        <f t="shared" si="117"/>
        <v>9.4775434790264203E-8</v>
      </c>
      <c r="AN402" s="2">
        <f t="shared" si="106"/>
        <v>3.7427977127716012</v>
      </c>
      <c r="AO402" s="2" t="str">
        <f t="shared" si="107"/>
        <v>0.850031516449763+3.64499398350264i</v>
      </c>
      <c r="AP402" s="3">
        <f t="shared" si="108"/>
        <v>3.5701110898413049</v>
      </c>
      <c r="AQ402" s="23">
        <f t="shared" si="118"/>
        <v>3.2068105303176951E-14</v>
      </c>
    </row>
    <row r="403" spans="1:43" x14ac:dyDescent="0.3">
      <c r="A403" s="2" t="str">
        <f t="shared" si="102"/>
        <v>2446.72062747488i</v>
      </c>
      <c r="B403" s="2">
        <f t="shared" si="109"/>
        <v>389.40768222753098</v>
      </c>
      <c r="E403" s="3" t="str">
        <f t="shared" si="103"/>
        <v>9.79926003607732E-11-2.12666938657763E-11i</v>
      </c>
      <c r="F403" s="3"/>
      <c r="G403" s="3"/>
      <c r="H403" s="3"/>
      <c r="I403" s="99">
        <f t="shared" si="110"/>
        <v>1.0027373531212874E-10</v>
      </c>
      <c r="L403" s="99">
        <f t="shared" si="111"/>
        <v>4.4534703002043436E-13</v>
      </c>
      <c r="O403" s="82">
        <f t="shared" si="104"/>
        <v>9.9838564194176538E-11</v>
      </c>
      <c r="R403" s="99">
        <f t="shared" si="112"/>
        <v>4.4980050032063869E-8</v>
      </c>
      <c r="U403" s="99">
        <f t="shared" si="113"/>
        <v>1.8407088441536099E-8</v>
      </c>
      <c r="X403" s="99">
        <f t="shared" si="105"/>
        <v>8.2444149180428002E-8</v>
      </c>
      <c r="Z403" s="3"/>
      <c r="AA403" s="99">
        <f t="shared" si="114"/>
        <v>5.6665023232055699E-9</v>
      </c>
      <c r="AD403" s="99">
        <f t="shared" si="115"/>
        <v>5.6665023232055708E-10</v>
      </c>
      <c r="AF403" s="2">
        <f t="shared" si="116"/>
        <v>0.22232078427817523</v>
      </c>
      <c r="AH403" s="11"/>
      <c r="AI403" s="23">
        <f t="shared" si="117"/>
        <v>9.5872383425520818E-8</v>
      </c>
      <c r="AN403" s="2">
        <f t="shared" si="106"/>
        <v>3.7750241508889339</v>
      </c>
      <c r="AO403" s="2" t="str">
        <f t="shared" si="107"/>
        <v>0.847243394176193+3.67872069758218i</v>
      </c>
      <c r="AP403" s="3">
        <f t="shared" si="108"/>
        <v>3.6031449210372557</v>
      </c>
      <c r="AQ403" s="23">
        <f t="shared" si="118"/>
        <v>3.3118356638724224E-14</v>
      </c>
    </row>
    <row r="404" spans="1:43" x14ac:dyDescent="0.3">
      <c r="A404" s="2" t="str">
        <f t="shared" si="102"/>
        <v>2469.35985470238i</v>
      </c>
      <c r="B404" s="2">
        <f t="shared" si="109"/>
        <v>393.01082714856824</v>
      </c>
      <c r="E404" s="3" t="str">
        <f t="shared" si="103"/>
        <v>9.9083413985117E-11-2.14198027015071E-11i</v>
      </c>
      <c r="F404" s="3"/>
      <c r="G404" s="3"/>
      <c r="H404" s="3"/>
      <c r="I404" s="99">
        <f t="shared" si="110"/>
        <v>1.0137223917186386E-10</v>
      </c>
      <c r="L404" s="99">
        <f t="shared" si="111"/>
        <v>4.5069132395044157E-13</v>
      </c>
      <c r="O404" s="82">
        <f t="shared" si="104"/>
        <v>1.0093176867233675E-10</v>
      </c>
      <c r="R404" s="99">
        <f t="shared" si="112"/>
        <v>4.55198237189946E-8</v>
      </c>
      <c r="U404" s="99">
        <f t="shared" si="113"/>
        <v>1.8468746161319258E-8</v>
      </c>
      <c r="X404" s="99">
        <f t="shared" si="105"/>
        <v>8.3431307816848336E-8</v>
      </c>
      <c r="Z404" s="3"/>
      <c r="AA404" s="99">
        <f t="shared" si="114"/>
        <v>5.7345019997025481E-9</v>
      </c>
      <c r="AD404" s="99">
        <f t="shared" si="115"/>
        <v>5.7345019997025488E-10</v>
      </c>
      <c r="AF404" s="2">
        <f t="shared" si="116"/>
        <v>0.2196845062874701</v>
      </c>
      <c r="AH404" s="11"/>
      <c r="AI404" s="23">
        <f t="shared" si="117"/>
        <v>9.6990545324179151E-8</v>
      </c>
      <c r="AN404" s="2">
        <f t="shared" si="106"/>
        <v>3.8075714213498646</v>
      </c>
      <c r="AO404" s="2" t="str">
        <f t="shared" si="107"/>
        <v>0.844403436839493+3.71275948110484i</v>
      </c>
      <c r="AP404" s="3">
        <f t="shared" si="108"/>
        <v>3.636484410509297</v>
      </c>
      <c r="AQ404" s="23">
        <f t="shared" si="118"/>
        <v>3.4209012077992161E-14</v>
      </c>
    </row>
    <row r="405" spans="1:43" x14ac:dyDescent="0.3">
      <c r="A405" s="2" t="str">
        <f t="shared" si="102"/>
        <v>2492.20856012028i</v>
      </c>
      <c r="B405" s="2">
        <f t="shared" si="109"/>
        <v>396.64731155907754</v>
      </c>
      <c r="E405" s="3" t="str">
        <f t="shared" si="103"/>
        <v>1.00196040685224E-10-2.15764172939372E-11i</v>
      </c>
      <c r="F405" s="3"/>
      <c r="G405" s="3"/>
      <c r="H405" s="3"/>
      <c r="I405" s="99">
        <f t="shared" si="110"/>
        <v>1.0249286976291167E-10</v>
      </c>
      <c r="L405" s="99">
        <f t="shared" si="111"/>
        <v>4.5613842362437321E-13</v>
      </c>
      <c r="O405" s="82">
        <f t="shared" si="104"/>
        <v>1.0204699841933399E-10</v>
      </c>
      <c r="R405" s="99">
        <f t="shared" si="112"/>
        <v>4.6069980786061698E-8</v>
      </c>
      <c r="U405" s="99">
        <f t="shared" si="113"/>
        <v>1.853197373786223E-8</v>
      </c>
      <c r="X405" s="99">
        <f t="shared" si="105"/>
        <v>8.4437432744661256E-8</v>
      </c>
      <c r="Z405" s="3"/>
      <c r="AA405" s="99">
        <f t="shared" si="114"/>
        <v>5.8038097549505163E-9</v>
      </c>
      <c r="AD405" s="99">
        <f t="shared" si="115"/>
        <v>5.8038097549505169E-10</v>
      </c>
      <c r="AF405" s="2">
        <f t="shared" si="116"/>
        <v>0.21706108466677423</v>
      </c>
      <c r="AH405" s="11"/>
      <c r="AI405" s="23">
        <f t="shared" si="117"/>
        <v>9.8130521231127567E-8</v>
      </c>
      <c r="AN405" s="2">
        <f t="shared" si="106"/>
        <v>3.8404423861600496</v>
      </c>
      <c r="AO405" s="2" t="str">
        <f t="shared" si="107"/>
        <v>0.841510680753889+3.74711322161365i</v>
      </c>
      <c r="AP405" s="3">
        <f t="shared" si="108"/>
        <v>3.6701323864792244</v>
      </c>
      <c r="AQ405" s="23">
        <f t="shared" si="118"/>
        <v>3.5341903882064539E-14</v>
      </c>
    </row>
    <row r="406" spans="1:43" x14ac:dyDescent="0.3">
      <c r="A406" s="2" t="str">
        <f t="shared" si="102"/>
        <v>2515.26868200641i</v>
      </c>
      <c r="B406" s="2">
        <f t="shared" si="109"/>
        <v>400.31744394555676</v>
      </c>
      <c r="E406" s="3" t="str">
        <f t="shared" si="103"/>
        <v>1.01331099178669E-10-2.17366554441806E-11i</v>
      </c>
      <c r="F406" s="3"/>
      <c r="G406" s="3"/>
      <c r="H406" s="3"/>
      <c r="I406" s="99">
        <f t="shared" si="110"/>
        <v>1.036362574133989E-10</v>
      </c>
      <c r="L406" s="99">
        <f t="shared" si="111"/>
        <v>4.6169128949715667E-13</v>
      </c>
      <c r="O406" s="82">
        <f t="shared" si="104"/>
        <v>1.0318488085863735E-10</v>
      </c>
      <c r="R406" s="99">
        <f t="shared" si="112"/>
        <v>4.6630820239212823E-8</v>
      </c>
      <c r="U406" s="99">
        <f t="shared" si="113"/>
        <v>1.8596820727171151E-8</v>
      </c>
      <c r="X406" s="99">
        <f t="shared" si="105"/>
        <v>8.5463069360964045E-8</v>
      </c>
      <c r="Z406" s="3"/>
      <c r="AA406" s="99">
        <f t="shared" si="114"/>
        <v>5.8744632571578459E-9</v>
      </c>
      <c r="AD406" s="99">
        <f t="shared" si="115"/>
        <v>5.8744632571578465E-10</v>
      </c>
      <c r="AF406" s="2">
        <f t="shared" si="116"/>
        <v>0.21445044176149389</v>
      </c>
      <c r="AH406" s="11"/>
      <c r="AI406" s="23">
        <f t="shared" si="117"/>
        <v>9.9292936110728522E-8</v>
      </c>
      <c r="AN406" s="2">
        <f t="shared" si="106"/>
        <v>3.8736399355179656</v>
      </c>
      <c r="AO406" s="2" t="str">
        <f t="shared" si="107"/>
        <v>0.838564144317351+3.78178483336968i</v>
      </c>
      <c r="AP406" s="3">
        <f t="shared" si="108"/>
        <v>3.704091703338122</v>
      </c>
      <c r="AQ406" s="23">
        <f t="shared" si="118"/>
        <v>3.6518962957359603E-14</v>
      </c>
    </row>
    <row r="407" spans="1:43" x14ac:dyDescent="0.3">
      <c r="A407" s="2" t="str">
        <f t="shared" si="102"/>
        <v>2538.54217657327i</v>
      </c>
      <c r="B407" s="2">
        <f t="shared" si="109"/>
        <v>404.02153564889488</v>
      </c>
      <c r="E407" s="3" t="str">
        <f t="shared" si="103"/>
        <v>1.02489233379346E-10-2.19006396102277E-11i</v>
      </c>
      <c r="F407" s="3"/>
      <c r="G407" s="3"/>
      <c r="H407" s="3"/>
      <c r="I407" s="99">
        <f t="shared" si="110"/>
        <v>1.0480305803755502E-10</v>
      </c>
      <c r="L407" s="99">
        <f t="shared" si="111"/>
        <v>4.6735300268426918E-13</v>
      </c>
      <c r="O407" s="82">
        <f t="shared" si="104"/>
        <v>1.0434606888104126E-10</v>
      </c>
      <c r="R407" s="99">
        <f t="shared" si="112"/>
        <v>4.7202653271111186E-8</v>
      </c>
      <c r="U407" s="99">
        <f t="shared" si="113"/>
        <v>1.8663338689903033E-8</v>
      </c>
      <c r="X407" s="99">
        <f t="shared" si="105"/>
        <v>8.6508785282231231E-8</v>
      </c>
      <c r="Z407" s="3"/>
      <c r="AA407" s="99">
        <f t="shared" si="114"/>
        <v>5.9465017097924671E-9</v>
      </c>
      <c r="AD407" s="99">
        <f t="shared" si="115"/>
        <v>5.9465017097924675E-10</v>
      </c>
      <c r="AF407" s="2">
        <f t="shared" si="116"/>
        <v>0.21185249783660293</v>
      </c>
      <c r="AH407" s="11"/>
      <c r="AI407" s="23">
        <f t="shared" si="117"/>
        <v>1.0047844038054063E-7</v>
      </c>
      <c r="AN407" s="2">
        <f t="shared" si="106"/>
        <v>3.9071669881291156</v>
      </c>
      <c r="AO407" s="2" t="str">
        <f t="shared" si="107"/>
        <v>0.835562827678507+3.81677725759938i</v>
      </c>
      <c r="AP407" s="3">
        <f t="shared" si="108"/>
        <v>3.7383652418861857</v>
      </c>
      <c r="AQ407" s="23">
        <f t="shared" si="118"/>
        <v>3.7742225127882325E-14</v>
      </c>
    </row>
    <row r="408" spans="1:43" x14ac:dyDescent="0.3">
      <c r="A408" s="2" t="str">
        <f t="shared" si="102"/>
        <v>2562.03101813396i</v>
      </c>
      <c r="B408" s="2">
        <f t="shared" si="109"/>
        <v>407.75990089078107</v>
      </c>
      <c r="E408" s="3" t="str">
        <f t="shared" si="103"/>
        <v>1.03671113694744E-10-2.20684971455806E-11i</v>
      </c>
      <c r="F408" s="3"/>
      <c r="G408" s="3"/>
      <c r="H408" s="3"/>
      <c r="I408" s="99">
        <f t="shared" si="110"/>
        <v>1.0599395445483217E-10</v>
      </c>
      <c r="L408" s="99">
        <f t="shared" si="111"/>
        <v>4.7312677116456775E-13</v>
      </c>
      <c r="O408" s="82">
        <f t="shared" si="104"/>
        <v>1.0553124215768372E-10</v>
      </c>
      <c r="R408" s="99">
        <f t="shared" si="112"/>
        <v>4.7785803887621339E-8</v>
      </c>
      <c r="U408" s="99">
        <f t="shared" si="113"/>
        <v>1.8731581293545621E-8</v>
      </c>
      <c r="X408" s="99">
        <f t="shared" si="105"/>
        <v>8.7575171486449275E-8</v>
      </c>
      <c r="Z408" s="3"/>
      <c r="AA408" s="99">
        <f t="shared" si="114"/>
        <v>6.0199659305053831E-9</v>
      </c>
      <c r="AD408" s="99">
        <f t="shared" si="115"/>
        <v>6.0199659305053839E-10</v>
      </c>
      <c r="AF408" s="2">
        <f t="shared" si="116"/>
        <v>0.20926717113553567</v>
      </c>
      <c r="AH408" s="11"/>
      <c r="AI408" s="23">
        <f t="shared" si="117"/>
        <v>1.0168771122073553E-7</v>
      </c>
      <c r="AN408" s="2">
        <f t="shared" si="106"/>
        <v>3.9410264915234259</v>
      </c>
      <c r="AO408" s="2" t="str">
        <f t="shared" si="107"/>
        <v>0.832505712397356+3.85209346274402i</v>
      </c>
      <c r="AP408" s="3">
        <f t="shared" si="108"/>
        <v>3.7729559095816967</v>
      </c>
      <c r="AQ408" s="23">
        <f t="shared" si="118"/>
        <v>3.901383787187749E-14</v>
      </c>
    </row>
    <row r="409" spans="1:43" x14ac:dyDescent="0.3">
      <c r="A409" s="2" t="str">
        <f t="shared" si="102"/>
        <v>2585.73719926968i</v>
      </c>
      <c r="B409" s="2">
        <f t="shared" si="109"/>
        <v>411.53285680036277</v>
      </c>
      <c r="E409" s="3" t="str">
        <f t="shared" si="103"/>
        <v>1.04877438403593E-10-2.22403605527071E-11i</v>
      </c>
      <c r="F409" s="3"/>
      <c r="G409" s="3"/>
      <c r="H409" s="3"/>
      <c r="I409" s="99">
        <f t="shared" si="110"/>
        <v>1.0720965779076927E-10</v>
      </c>
      <c r="L409" s="99">
        <f t="shared" si="111"/>
        <v>4.7901593636779027E-13</v>
      </c>
      <c r="O409" s="82">
        <f t="shared" si="104"/>
        <v>1.0674110853443297E-10</v>
      </c>
      <c r="R409" s="99">
        <f t="shared" si="112"/>
        <v>4.8380609573146815E-8</v>
      </c>
      <c r="U409" s="99">
        <f t="shared" si="113"/>
        <v>1.8801604420922791E-8</v>
      </c>
      <c r="X409" s="99">
        <f t="shared" si="105"/>
        <v>8.8662843526071627E-8</v>
      </c>
      <c r="Z409" s="3"/>
      <c r="AA409" s="99">
        <f t="shared" si="114"/>
        <v>6.0948984349486497E-9</v>
      </c>
      <c r="AD409" s="99">
        <f t="shared" si="115"/>
        <v>6.0948984349486512E-10</v>
      </c>
      <c r="AF409" s="2">
        <f t="shared" si="116"/>
        <v>0.20669437793835493</v>
      </c>
      <c r="AH409" s="11"/>
      <c r="AI409" s="23">
        <f t="shared" si="117"/>
        <v>1.0292145396468553E-7</v>
      </c>
      <c r="AN409" s="2">
        <f t="shared" si="106"/>
        <v>3.9752214223761535</v>
      </c>
      <c r="AO409" s="2" t="str">
        <f t="shared" si="107"/>
        <v>0.829391761099688+3.88773644471153i</v>
      </c>
      <c r="AP409" s="3">
        <f t="shared" si="108"/>
        <v>3.8078666407866422</v>
      </c>
      <c r="AQ409" s="23">
        <f t="shared" si="118"/>
        <v>4.0336067562167445E-14</v>
      </c>
    </row>
    <row r="410" spans="1:43" x14ac:dyDescent="0.3">
      <c r="A410" s="2" t="str">
        <f t="shared" si="102"/>
        <v>2609.66273099877i</v>
      </c>
      <c r="B410" s="2">
        <f t="shared" si="109"/>
        <v>415.34072344114941</v>
      </c>
      <c r="E410" s="3" t="str">
        <f t="shared" si="103"/>
        <v>1.06108935119745E-10-2.2416367752392E-11i</v>
      </c>
      <c r="F410" s="3"/>
      <c r="G410" s="3"/>
      <c r="H410" s="3"/>
      <c r="I410" s="99">
        <f t="shared" si="110"/>
        <v>1.0845090896556254E-10</v>
      </c>
      <c r="L410" s="99">
        <f t="shared" si="111"/>
        <v>4.8502398017476422E-13</v>
      </c>
      <c r="O410" s="82">
        <f t="shared" si="104"/>
        <v>1.07976405513567E-10</v>
      </c>
      <c r="R410" s="99">
        <f t="shared" si="112"/>
        <v>4.8987421997651187E-8</v>
      </c>
      <c r="U410" s="99">
        <f t="shared" si="113"/>
        <v>1.8873466285487571E-8</v>
      </c>
      <c r="X410" s="99">
        <f t="shared" si="105"/>
        <v>8.9772442816967811E-8</v>
      </c>
      <c r="Z410" s="3"/>
      <c r="AA410" s="99">
        <f t="shared" si="114"/>
        <v>6.1713435258445673E-9</v>
      </c>
      <c r="AD410" s="99">
        <f t="shared" si="115"/>
        <v>6.1713435258445682E-10</v>
      </c>
      <c r="AF410" s="2">
        <f t="shared" si="116"/>
        <v>0.20413403261921953</v>
      </c>
      <c r="AH410" s="11"/>
      <c r="AI410" s="23">
        <f t="shared" si="117"/>
        <v>1.0418040357664836E-7</v>
      </c>
      <c r="AN410" s="2">
        <f t="shared" si="106"/>
        <v>4.0097547868322563</v>
      </c>
      <c r="AO410" s="2" t="str">
        <f t="shared" si="107"/>
        <v>0.826219917125063+3.92370922713063i</v>
      </c>
      <c r="AP410" s="3">
        <f t="shared" si="108"/>
        <v>3.8431003970085271</v>
      </c>
      <c r="AQ410" s="23">
        <f t="shared" si="118"/>
        <v>4.1711307253341965E-14</v>
      </c>
    </row>
    <row r="411" spans="1:43" x14ac:dyDescent="0.3">
      <c r="A411" s="2" t="str">
        <f t="shared" si="102"/>
        <v>2633.80964294727i</v>
      </c>
      <c r="B411" s="2">
        <f t="shared" si="109"/>
        <v>419.18382383815793</v>
      </c>
      <c r="E411" s="3" t="str">
        <f t="shared" si="103"/>
        <v>1.07366362348651E-10-2.25966623701554E-11i</v>
      </c>
      <c r="F411" s="3"/>
      <c r="G411" s="3"/>
      <c r="H411" s="3"/>
      <c r="I411" s="99">
        <f t="shared" si="110"/>
        <v>1.0971848027680942E-10</v>
      </c>
      <c r="L411" s="99">
        <f t="shared" si="111"/>
        <v>4.9115453236073329E-13</v>
      </c>
      <c r="O411" s="82">
        <f t="shared" si="104"/>
        <v>1.0923790182920016E-10</v>
      </c>
      <c r="R411" s="99">
        <f t="shared" si="112"/>
        <v>4.9606607768434066E-8</v>
      </c>
      <c r="U411" s="99">
        <f t="shared" si="113"/>
        <v>1.8947227553900768E-8</v>
      </c>
      <c r="X411" s="99">
        <f t="shared" si="105"/>
        <v>9.0904638008957773E-8</v>
      </c>
      <c r="Z411" s="3"/>
      <c r="AA411" s="99">
        <f t="shared" si="114"/>
        <v>6.2493473876930068E-9</v>
      </c>
      <c r="AD411" s="99">
        <f t="shared" si="115"/>
        <v>6.2493473876930078E-10</v>
      </c>
      <c r="AF411" s="2">
        <f t="shared" si="116"/>
        <v>0.20158604770317015</v>
      </c>
      <c r="AH411" s="11"/>
      <c r="AI411" s="23">
        <f t="shared" si="117"/>
        <v>1.0546532622295984E-7</v>
      </c>
      <c r="AN411" s="2">
        <f t="shared" si="106"/>
        <v>4.044629620834308</v>
      </c>
      <c r="AO411" s="2" t="str">
        <f t="shared" si="107"/>
        <v>0.822989104168258+3.96001486160729i</v>
      </c>
      <c r="AP411" s="3">
        <f t="shared" si="108"/>
        <v>3.8786601671644121</v>
      </c>
      <c r="AQ411" s="23">
        <f t="shared" si="118"/>
        <v>4.3142085063435098E-14</v>
      </c>
    </row>
    <row r="412" spans="1:43" x14ac:dyDescent="0.3">
      <c r="A412" s="2" t="str">
        <f t="shared" si="102"/>
        <v>2658.17998352114i</v>
      </c>
      <c r="B412" s="2">
        <f t="shared" si="109"/>
        <v>423.06248400532235</v>
      </c>
      <c r="E412" s="3" t="str">
        <f t="shared" si="103"/>
        <v>1.0865051114333E-10-2.27813940410107E-11i</v>
      </c>
      <c r="F412" s="3"/>
      <c r="G412" s="3"/>
      <c r="H412" s="3"/>
      <c r="I412" s="99">
        <f t="shared" si="110"/>
        <v>1.1101317708343761E-10</v>
      </c>
      <c r="L412" s="99">
        <f t="shared" si="111"/>
        <v>4.9741137851488539E-13</v>
      </c>
      <c r="O412" s="82">
        <f t="shared" si="104"/>
        <v>1.1052639912342131E-10</v>
      </c>
      <c r="R412" s="99">
        <f t="shared" si="112"/>
        <v>5.0238549230003428E-8</v>
      </c>
      <c r="U412" s="99">
        <f t="shared" si="113"/>
        <v>1.9022951476439531E-8</v>
      </c>
      <c r="X412" s="99">
        <f t="shared" si="105"/>
        <v>9.206012644402318E-8</v>
      </c>
      <c r="Z412" s="3"/>
      <c r="AA412" s="99">
        <f t="shared" si="114"/>
        <v>6.3289581875378291E-9</v>
      </c>
      <c r="AD412" s="99">
        <f t="shared" si="115"/>
        <v>6.3289581875378297E-10</v>
      </c>
      <c r="AF412" s="2">
        <f t="shared" si="116"/>
        <v>0.1990503339222186</v>
      </c>
      <c r="AH412" s="11"/>
      <c r="AI412" s="23">
        <f t="shared" si="117"/>
        <v>1.0677702094371613E-7</v>
      </c>
      <c r="AN412" s="2">
        <f t="shared" si="106"/>
        <v>4.0798489904542175</v>
      </c>
      <c r="AO412" s="2" t="str">
        <f t="shared" si="107"/>
        <v>0.819698225914043+3.99665642798373i</v>
      </c>
      <c r="AP412" s="3">
        <f t="shared" si="108"/>
        <v>3.9145489678197123</v>
      </c>
      <c r="AQ412" s="23">
        <f t="shared" si="118"/>
        <v>4.4631073201600836E-14</v>
      </c>
    </row>
    <row r="413" spans="1:43" x14ac:dyDescent="0.3">
      <c r="A413" s="2" t="str">
        <f t="shared" si="102"/>
        <v>2682.77582007998i</v>
      </c>
      <c r="B413" s="2">
        <f t="shared" si="109"/>
        <v>426.97703297314206</v>
      </c>
      <c r="E413" s="3" t="str">
        <f t="shared" si="103"/>
        <v>1.09962206867339E-10-2.29707187339436E-11i</v>
      </c>
      <c r="F413" s="3"/>
      <c r="G413" s="3"/>
      <c r="H413" s="3"/>
      <c r="I413" s="99">
        <f t="shared" si="110"/>
        <v>1.1233583959845318E-10</v>
      </c>
      <c r="L413" s="99">
        <f t="shared" si="111"/>
        <v>5.0379846847190107E-13</v>
      </c>
      <c r="O413" s="82">
        <f t="shared" si="104"/>
        <v>1.1184273373074847E-10</v>
      </c>
      <c r="R413" s="99">
        <f t="shared" si="112"/>
        <v>5.0883645315662005E-8</v>
      </c>
      <c r="U413" s="99">
        <f t="shared" si="113"/>
        <v>1.9100704025824981E-8</v>
      </c>
      <c r="X413" s="99">
        <f t="shared" si="105"/>
        <v>9.3239635708798089E-8</v>
      </c>
      <c r="Z413" s="3"/>
      <c r="AA413" s="99">
        <f t="shared" si="114"/>
        <v>6.4102261822481367E-9</v>
      </c>
      <c r="AD413" s="99">
        <f t="shared" si="115"/>
        <v>6.4102261822481376E-10</v>
      </c>
      <c r="AF413" s="2">
        <f t="shared" si="116"/>
        <v>0.19652680027077377</v>
      </c>
      <c r="AH413" s="11"/>
      <c r="AI413" s="23">
        <f t="shared" si="117"/>
        <v>1.0811632143251105E-7</v>
      </c>
      <c r="AN413" s="2">
        <f t="shared" si="106"/>
        <v>4.1154159922283604</v>
      </c>
      <c r="AO413" s="2" t="str">
        <f t="shared" si="107"/>
        <v>0.816346165665165+4.03363703459951i</v>
      </c>
      <c r="AP413" s="3">
        <f t="shared" si="108"/>
        <v>3.9507698434606482</v>
      </c>
      <c r="AQ413" s="23">
        <f t="shared" si="118"/>
        <v>4.6181097699576331E-14</v>
      </c>
    </row>
    <row r="414" spans="1:43" x14ac:dyDescent="0.3">
      <c r="A414" s="2" t="str">
        <f t="shared" si="102"/>
        <v>2707.59923911246i</v>
      </c>
      <c r="B414" s="2">
        <f t="shared" si="109"/>
        <v>430.92780281660271</v>
      </c>
      <c r="E414" s="3" t="str">
        <f t="shared" si="103"/>
        <v>1.11302311072869E-10-2.31647990976087E-11i</v>
      </c>
      <c r="F414" s="3"/>
      <c r="G414" s="3"/>
      <c r="H414" s="3"/>
      <c r="I414" s="99">
        <f t="shared" si="110"/>
        <v>1.1368734479876936E-10</v>
      </c>
      <c r="L414" s="99">
        <f t="shared" si="111"/>
        <v>5.1031992529449917E-13</v>
      </c>
      <c r="O414" s="82">
        <f t="shared" si="104"/>
        <v>1.131877785791235E-10</v>
      </c>
      <c r="R414" s="99">
        <f t="shared" si="112"/>
        <v>5.1542312454744414E-8</v>
      </c>
      <c r="U414" s="99">
        <f t="shared" si="113"/>
        <v>1.9180554045106313E-8</v>
      </c>
      <c r="X414" s="99">
        <f t="shared" si="105"/>
        <v>9.4443925288505154E-8</v>
      </c>
      <c r="Z414" s="3"/>
      <c r="AA414" s="99">
        <f t="shared" si="114"/>
        <v>6.4932038328103095E-9</v>
      </c>
      <c r="AD414" s="99">
        <f t="shared" si="115"/>
        <v>6.4932038328103105E-10</v>
      </c>
      <c r="AF414" s="2">
        <f t="shared" si="116"/>
        <v>0.19401535406041936</v>
      </c>
      <c r="AH414" s="11"/>
      <c r="AI414" s="23">
        <f t="shared" si="117"/>
        <v>1.0948409793244437E-7</v>
      </c>
      <c r="AN414" s="2">
        <f t="shared" si="106"/>
        <v>4.1513337534968064</v>
      </c>
      <c r="AO414" s="2" t="str">
        <f t="shared" si="107"/>
        <v>0.81293178596342+4.07095981855535i</v>
      </c>
      <c r="AP414" s="3">
        <f t="shared" si="108"/>
        <v>3.9873258667387859</v>
      </c>
      <c r="AQ414" s="23">
        <f t="shared" si="118"/>
        <v>4.7795148909122237E-14</v>
      </c>
    </row>
    <row r="415" spans="1:43" x14ac:dyDescent="0.3">
      <c r="A415" s="2" t="str">
        <f t="shared" si="102"/>
        <v>2732.65234641329i</v>
      </c>
      <c r="B415" s="2">
        <f t="shared" si="109"/>
        <v>434.91512868334149</v>
      </c>
      <c r="E415" s="3" t="str">
        <f t="shared" si="103"/>
        <v>1.1267172350284E-10-2.33638048288791E-11i</v>
      </c>
      <c r="F415" s="3"/>
      <c r="G415" s="3"/>
      <c r="H415" s="3"/>
      <c r="I415" s="99">
        <f t="shared" si="110"/>
        <v>1.1506860846113672E-10</v>
      </c>
      <c r="L415" s="99">
        <f t="shared" si="111"/>
        <v>5.1698005484942007E-13</v>
      </c>
      <c r="O415" s="82">
        <f t="shared" si="104"/>
        <v>1.1456244521642611E-10</v>
      </c>
      <c r="R415" s="99">
        <f t="shared" si="112"/>
        <v>5.2214985539791426E-8</v>
      </c>
      <c r="U415" s="99">
        <f t="shared" si="113"/>
        <v>1.9262573405302299E-8</v>
      </c>
      <c r="X415" s="99">
        <f t="shared" si="105"/>
        <v>9.5673788330161676E-8</v>
      </c>
      <c r="Z415" s="3"/>
      <c r="AA415" s="99">
        <f t="shared" si="114"/>
        <v>6.5779459261708005E-9</v>
      </c>
      <c r="AD415" s="99">
        <f t="shared" si="115"/>
        <v>6.5779459261708017E-10</v>
      </c>
      <c r="AF415" s="2">
        <f t="shared" si="116"/>
        <v>0.19151590097404719</v>
      </c>
      <c r="AH415" s="11"/>
      <c r="AI415" s="23">
        <f t="shared" si="117"/>
        <v>1.1088125925736659E-7</v>
      </c>
      <c r="AN415" s="2">
        <f t="shared" si="106"/>
        <v>4.1876054327462251</v>
      </c>
      <c r="AO415" s="2" t="str">
        <f t="shared" si="107"/>
        <v>0.809453928203675+4.10862794597921i</v>
      </c>
      <c r="AP415" s="3">
        <f t="shared" si="108"/>
        <v>4.0242201387324599</v>
      </c>
      <c r="AQ415" s="23">
        <f t="shared" si="118"/>
        <v>4.9476392835176898E-14</v>
      </c>
    </row>
    <row r="416" spans="1:43" x14ac:dyDescent="0.3">
      <c r="A416" s="2" t="str">
        <f t="shared" si="102"/>
        <v>2757.93726726183i</v>
      </c>
      <c r="B416" s="2">
        <f t="shared" si="109"/>
        <v>438.93934882207395</v>
      </c>
      <c r="E416" s="3" t="str">
        <f t="shared" si="103"/>
        <v>1.14071384226635E-10-2.35679130660243E-11i</v>
      </c>
      <c r="F416" s="3"/>
      <c r="G416" s="3"/>
      <c r="H416" s="3"/>
      <c r="I416" s="99">
        <f t="shared" si="110"/>
        <v>1.1648058733397712E-10</v>
      </c>
      <c r="L416" s="99">
        <f t="shared" si="111"/>
        <v>5.2378335602295016E-13</v>
      </c>
      <c r="O416" s="82">
        <f t="shared" si="104"/>
        <v>1.1596768597225473E-10</v>
      </c>
      <c r="R416" s="99">
        <f t="shared" si="112"/>
        <v>5.2902118958317973E-8</v>
      </c>
      <c r="U416" s="99">
        <f t="shared" si="113"/>
        <v>1.9346837173552642E-8</v>
      </c>
      <c r="X416" s="99">
        <f t="shared" si="105"/>
        <v>9.6930053523531492E-8</v>
      </c>
      <c r="Z416" s="3"/>
      <c r="AA416" s="99">
        <f t="shared" si="114"/>
        <v>6.6645097052163404E-9</v>
      </c>
      <c r="AD416" s="99">
        <f t="shared" si="115"/>
        <v>6.6645097052163404E-10</v>
      </c>
      <c r="AF416" s="2">
        <f t="shared" si="116"/>
        <v>0.18902834511939087</v>
      </c>
      <c r="AH416" s="11"/>
      <c r="AI416" s="23">
        <f t="shared" si="117"/>
        <v>1.1230875494807811E-7</v>
      </c>
      <c r="AN416" s="2">
        <f t="shared" si="106"/>
        <v>4.2242342199567453</v>
      </c>
      <c r="AO416" s="2" t="str">
        <f t="shared" si="107"/>
        <v>0.805911412240723+4.14664461229483i</v>
      </c>
      <c r="AP416" s="3">
        <f t="shared" si="108"/>
        <v>4.061455789225306</v>
      </c>
      <c r="AQ416" s="23">
        <f t="shared" si="118"/>
        <v>5.1228183381047533E-14</v>
      </c>
    </row>
    <row r="417" spans="1:43" x14ac:dyDescent="0.3">
      <c r="A417" s="2" t="str">
        <f t="shared" si="102"/>
        <v>2783.45614660245i</v>
      </c>
      <c r="B417" s="2">
        <f t="shared" si="109"/>
        <v>443.00080461129926</v>
      </c>
      <c r="E417" s="3" t="str">
        <f t="shared" si="103"/>
        <v>1.15502275920006E-10-2.37773088084546E-11i</v>
      </c>
      <c r="F417" s="3"/>
      <c r="G417" s="3"/>
      <c r="H417" s="3"/>
      <c r="I417" s="99">
        <f t="shared" si="110"/>
        <v>1.1792428145583E-10</v>
      </c>
      <c r="L417" s="99">
        <f t="shared" si="111"/>
        <v>5.3073453162637909E-13</v>
      </c>
      <c r="O417" s="82">
        <f t="shared" si="104"/>
        <v>1.1740449626565667E-10</v>
      </c>
      <c r="R417" s="99">
        <f t="shared" si="112"/>
        <v>5.3604187694264293E-8</v>
      </c>
      <c r="U417" s="99">
        <f t="shared" si="113"/>
        <v>1.943342379261089E-8</v>
      </c>
      <c r="X417" s="99">
        <f t="shared" si="105"/>
        <v>9.8213587109114287E-8</v>
      </c>
      <c r="Z417" s="3"/>
      <c r="AA417" s="99">
        <f t="shared" si="114"/>
        <v>6.7529550075326763E-9</v>
      </c>
      <c r="AD417" s="99">
        <f t="shared" si="115"/>
        <v>6.7529550075326773E-10</v>
      </c>
      <c r="AF417" s="2">
        <f t="shared" si="116"/>
        <v>0.1865525890819536</v>
      </c>
      <c r="AH417" s="11"/>
      <c r="AI417" s="23">
        <f t="shared" si="117"/>
        <v>1.1376757757412869E-7</v>
      </c>
      <c r="AN417" s="2">
        <f t="shared" si="106"/>
        <v>4.2612233369529644</v>
      </c>
      <c r="AO417" s="2" t="str">
        <f t="shared" si="107"/>
        <v>0.802303035988814+4.1850130424929i</v>
      </c>
      <c r="AP417" s="3">
        <f t="shared" si="108"/>
        <v>4.0990359769479028</v>
      </c>
      <c r="AQ417" s="23">
        <f t="shared" si="118"/>
        <v>5.3054075589199753E-14</v>
      </c>
    </row>
    <row r="418" spans="1:43" x14ac:dyDescent="0.3">
      <c r="A418" s="2" t="str">
        <f t="shared" si="102"/>
        <v>2809.21114922641i</v>
      </c>
      <c r="B418" s="2">
        <f t="shared" si="109"/>
        <v>447.09984058824716</v>
      </c>
      <c r="E418" s="3" t="str">
        <f t="shared" si="103"/>
        <v>1.16965426300585E-10-2.39921853651428E-11i</v>
      </c>
      <c r="F418" s="3"/>
      <c r="G418" s="3"/>
      <c r="H418" s="3"/>
      <c r="I418" s="99">
        <f t="shared" si="110"/>
        <v>1.1940073663203654E-10</v>
      </c>
      <c r="L418" s="99">
        <f t="shared" si="111"/>
        <v>5.3783850004618277E-13</v>
      </c>
      <c r="O418" s="82">
        <f t="shared" si="104"/>
        <v>1.1887391707034639E-10</v>
      </c>
      <c r="R418" s="99">
        <f t="shared" si="112"/>
        <v>5.4321688504664461E-8</v>
      </c>
      <c r="U418" s="99">
        <f t="shared" si="113"/>
        <v>1.9522415272575395E-8</v>
      </c>
      <c r="X418" s="99">
        <f t="shared" si="105"/>
        <v>9.9525295023253752E-8</v>
      </c>
      <c r="Z418" s="3"/>
      <c r="AA418" s="99">
        <f t="shared" si="114"/>
        <v>6.8433444136390769E-9</v>
      </c>
      <c r="AD418" s="99">
        <f t="shared" si="115"/>
        <v>6.843344413639078E-10</v>
      </c>
      <c r="AF418" s="2">
        <f t="shared" si="116"/>
        <v>0.18408853397738781</v>
      </c>
      <c r="AH418" s="11"/>
      <c r="AI418" s="23">
        <f t="shared" si="117"/>
        <v>1.1525876519277412E-7</v>
      </c>
      <c r="AN418" s="2">
        <f t="shared" si="106"/>
        <v>4.2985760377588456</v>
      </c>
      <c r="AO418" s="2" t="str">
        <f t="shared" si="107"/>
        <v>0.798627575013761+4.22373649140452i</v>
      </c>
      <c r="AP418" s="3">
        <f t="shared" si="108"/>
        <v>4.1369638898663084</v>
      </c>
      <c r="AQ418" s="23">
        <f t="shared" si="118"/>
        <v>5.4957839971651189E-14</v>
      </c>
    </row>
    <row r="419" spans="1:43" x14ac:dyDescent="0.3">
      <c r="A419" s="2" t="str">
        <f t="shared" si="102"/>
        <v>2835.20445995555i</v>
      </c>
      <c r="B419" s="2">
        <f t="shared" si="109"/>
        <v>451.23680447811347</v>
      </c>
      <c r="E419" s="3" t="str">
        <f t="shared" si="103"/>
        <v>1.18461910731543E-10-2.42127448340296E-11i</v>
      </c>
      <c r="F419" s="3"/>
      <c r="G419" s="3"/>
      <c r="H419" s="3"/>
      <c r="I419" s="99">
        <f t="shared" si="110"/>
        <v>1.2091104708241463E-10</v>
      </c>
      <c r="L419" s="99">
        <f t="shared" si="111"/>
        <v>5.451004076988951E-13</v>
      </c>
      <c r="O419" s="82">
        <f t="shared" si="104"/>
        <v>1.2037703755013755E-10</v>
      </c>
      <c r="R419" s="99">
        <f t="shared" si="112"/>
        <v>5.5055141177588399E-8</v>
      </c>
      <c r="U419" s="99">
        <f t="shared" si="113"/>
        <v>1.9613897395843202E-8</v>
      </c>
      <c r="X419" s="99">
        <f t="shared" si="105"/>
        <v>1.0086612519139919E-7</v>
      </c>
      <c r="Z419" s="3"/>
      <c r="AA419" s="99">
        <f t="shared" si="114"/>
        <v>6.9357434054614998E-9</v>
      </c>
      <c r="AD419" s="99">
        <f t="shared" si="115"/>
        <v>6.9357434054615005E-10</v>
      </c>
      <c r="AF419" s="2">
        <f t="shared" si="116"/>
        <v>0.18163607950333902</v>
      </c>
      <c r="AH419" s="11"/>
      <c r="AI419" s="23">
        <f t="shared" si="117"/>
        <v>1.1678340397773883E-7</v>
      </c>
      <c r="AN419" s="2">
        <f t="shared" si="106"/>
        <v>4.3362956089570348</v>
      </c>
      <c r="AO419" s="2" t="str">
        <f t="shared" si="107"/>
        <v>0.794883782117444+4.26281824397742i</v>
      </c>
      <c r="AP419" s="3">
        <f t="shared" si="108"/>
        <v>4.1752427454436543</v>
      </c>
      <c r="AQ419" s="23">
        <f t="shared" si="118"/>
        <v>5.6943478031905927E-14</v>
      </c>
    </row>
    <row r="420" spans="1:43" x14ac:dyDescent="0.3">
      <c r="A420" s="2" t="str">
        <f t="shared" si="102"/>
        <v>2861.43828382763i</v>
      </c>
      <c r="B420" s="2">
        <f t="shared" si="109"/>
        <v>455.41204722355712</v>
      </c>
      <c r="E420" s="3" t="str">
        <f t="shared" si="103"/>
        <v>1.19992855007079E-10-2.44391986149359E-11i</v>
      </c>
      <c r="F420" s="3"/>
      <c r="G420" s="3"/>
      <c r="H420" s="3"/>
      <c r="I420" s="99">
        <f t="shared" si="110"/>
        <v>1.2245635827383635E-10</v>
      </c>
      <c r="L420" s="99">
        <f t="shared" si="111"/>
        <v>5.5252564235612209E-13</v>
      </c>
      <c r="O420" s="82">
        <f t="shared" si="104"/>
        <v>1.2191499787841443E-10</v>
      </c>
      <c r="R420" s="99">
        <f t="shared" si="112"/>
        <v>5.5805089877968325E-8</v>
      </c>
      <c r="U420" s="99">
        <f t="shared" si="113"/>
        <v>1.9707959936361826E-8</v>
      </c>
      <c r="X420" s="99">
        <f t="shared" si="105"/>
        <v>1.0223706998158795E-7</v>
      </c>
      <c r="Z420" s="3"/>
      <c r="AA420" s="99">
        <f t="shared" si="114"/>
        <v>7.0302205358772848E-9</v>
      </c>
      <c r="AD420" s="99">
        <f t="shared" si="115"/>
        <v>7.0302205358772856E-10</v>
      </c>
      <c r="AF420" s="2">
        <f t="shared" si="116"/>
        <v>0.17919512399079512</v>
      </c>
      <c r="AH420" s="11"/>
      <c r="AI420" s="23">
        <f t="shared" si="117"/>
        <v>1.1834263103161115E-7</v>
      </c>
      <c r="AN420" s="2">
        <f t="shared" si="106"/>
        <v>4.3743853700522708</v>
      </c>
      <c r="AO420" s="2" t="str">
        <f t="shared" si="107"/>
        <v>0.791070386914596+4.30226161555456i</v>
      </c>
      <c r="AP420" s="3">
        <f t="shared" si="108"/>
        <v>4.2138757909091282</v>
      </c>
      <c r="AQ420" s="23">
        <f t="shared" si="118"/>
        <v>5.9015239092681062E-14</v>
      </c>
    </row>
    <row r="421" spans="1:43" x14ac:dyDescent="0.3">
      <c r="A421" s="2" t="str">
        <f t="shared" si="102"/>
        <v>2887.91484628335i</v>
      </c>
      <c r="B421" s="2">
        <f t="shared" si="109"/>
        <v>459.62592301446625</v>
      </c>
      <c r="E421" s="3" t="str">
        <f t="shared" si="103"/>
        <v>1.21559438334701E-10-2.46717679587382E-11i</v>
      </c>
      <c r="F421" s="3"/>
      <c r="G421" s="3"/>
      <c r="H421" s="3"/>
      <c r="I421" s="99">
        <f t="shared" si="110"/>
        <v>1.2403786995292121E-10</v>
      </c>
      <c r="L421" s="99">
        <f t="shared" si="111"/>
        <v>5.6011984741135368E-13</v>
      </c>
      <c r="O421" s="82">
        <f t="shared" si="104"/>
        <v>1.2348899225679374E-10</v>
      </c>
      <c r="R421" s="99">
        <f t="shared" si="112"/>
        <v>5.6572104588546714E-8</v>
      </c>
      <c r="U421" s="99">
        <f t="shared" si="113"/>
        <v>1.9804696894354931E-8</v>
      </c>
      <c r="X421" s="99">
        <f t="shared" si="105"/>
        <v>1.0363916883132376E-7</v>
      </c>
      <c r="Z421" s="3"/>
      <c r="AA421" s="99">
        <f t="shared" si="114"/>
        <v>7.1268476102430777E-9</v>
      </c>
      <c r="AD421" s="99">
        <f t="shared" si="115"/>
        <v>7.1268476102430786E-10</v>
      </c>
      <c r="AF421" s="2">
        <f t="shared" si="116"/>
        <v>0.17676556445496897</v>
      </c>
      <c r="AH421" s="11"/>
      <c r="AI421" s="23">
        <f t="shared" si="117"/>
        <v>1.1993763739697692E-7</v>
      </c>
      <c r="AN421" s="2">
        <f t="shared" si="106"/>
        <v>4.4128486738391963</v>
      </c>
      <c r="AO421" s="2" t="str">
        <f t="shared" si="107"/>
        <v>0.787186095401729+4.34206995215537i</v>
      </c>
      <c r="AP421" s="3">
        <f t="shared" si="108"/>
        <v>4.252866303544522</v>
      </c>
      <c r="AQ421" s="23">
        <f t="shared" si="118"/>
        <v>6.117763855571947E-14</v>
      </c>
    </row>
    <row r="422" spans="1:43" x14ac:dyDescent="0.3">
      <c r="A422" s="2" t="str">
        <f t="shared" si="102"/>
        <v>2914.63639335518i</v>
      </c>
      <c r="B422" s="2">
        <f t="shared" si="109"/>
        <v>463.87878931801077</v>
      </c>
      <c r="E422" s="3" t="str">
        <f t="shared" si="103"/>
        <v>1.23162896530676E-10-2.49106845558249E-11i</v>
      </c>
      <c r="F422" s="3"/>
      <c r="G422" s="3"/>
      <c r="H422" s="3"/>
      <c r="I422" s="99">
        <f t="shared" si="110"/>
        <v>1.2565683939549736E-10</v>
      </c>
      <c r="L422" s="99">
        <f t="shared" si="111"/>
        <v>5.6788893716694218E-13</v>
      </c>
      <c r="O422" s="82">
        <f t="shared" si="104"/>
        <v>1.2510027214955347E-10</v>
      </c>
      <c r="R422" s="99">
        <f t="shared" si="112"/>
        <v>5.735678265386116E-8</v>
      </c>
      <c r="U422" s="99">
        <f t="shared" si="113"/>
        <v>1.9904206747805321E-8</v>
      </c>
      <c r="X422" s="99">
        <f t="shared" si="105"/>
        <v>1.0507351106229024E-7</v>
      </c>
      <c r="Z422" s="3"/>
      <c r="AA422" s="99">
        <f t="shared" si="114"/>
        <v>7.2256998809031401E-9</v>
      </c>
      <c r="AD422" s="99">
        <f t="shared" si="115"/>
        <v>7.2256998809031405E-10</v>
      </c>
      <c r="AF422" s="2">
        <f t="shared" si="116"/>
        <v>0.17434729664577547</v>
      </c>
      <c r="AH422" s="11"/>
      <c r="AI422" s="23">
        <f t="shared" si="117"/>
        <v>1.2156967128283817E-7</v>
      </c>
      <c r="AN422" s="2">
        <f t="shared" si="106"/>
        <v>4.4516889067747156</v>
      </c>
      <c r="AO422" s="2" t="str">
        <f t="shared" si="107"/>
        <v>0.78322958951803+4.38224663075967i</v>
      </c>
      <c r="AP422" s="3">
        <f t="shared" si="108"/>
        <v>4.2922175909492353</v>
      </c>
      <c r="AQ422" s="23">
        <f t="shared" si="118"/>
        <v>6.3435477733095778E-14</v>
      </c>
    </row>
    <row r="423" spans="1:43" x14ac:dyDescent="0.3">
      <c r="A423" s="2" t="str">
        <f t="shared" si="102"/>
        <v>2941.60519185785i</v>
      </c>
      <c r="B423" s="2">
        <f t="shared" si="109"/>
        <v>468.17100690896001</v>
      </c>
      <c r="E423" s="3" t="str">
        <f t="shared" si="103"/>
        <v>1.24804525446636E-10-2.51561911671473E-11i</v>
      </c>
      <c r="F423" s="3"/>
      <c r="G423" s="3"/>
      <c r="H423" s="3"/>
      <c r="I423" s="99">
        <f t="shared" si="110"/>
        <v>1.2731458489111951E-10</v>
      </c>
      <c r="L423" s="99">
        <f t="shared" si="111"/>
        <v>5.7583911322728178E-13</v>
      </c>
      <c r="O423" s="82">
        <f t="shared" si="104"/>
        <v>1.2675014975203216E-10</v>
      </c>
      <c r="R423" s="99">
        <f t="shared" si="112"/>
        <v>5.8159750435955456E-8</v>
      </c>
      <c r="U423" s="99">
        <f t="shared" si="113"/>
        <v>2.0006592722111473E-8</v>
      </c>
      <c r="X423" s="99">
        <f t="shared" si="105"/>
        <v>1.065412388987405E-7</v>
      </c>
      <c r="Z423" s="3"/>
      <c r="AA423" s="99">
        <f t="shared" si="114"/>
        <v>7.3268562557727344E-9</v>
      </c>
      <c r="AD423" s="99">
        <f t="shared" si="115"/>
        <v>7.3268562557727356E-10</v>
      </c>
      <c r="AF423" s="2">
        <f t="shared" si="116"/>
        <v>0.17194021509792812</v>
      </c>
      <c r="AH423" s="11"/>
      <c r="AI423" s="23">
        <f t="shared" si="117"/>
        <v>1.2324004152447298E-7</v>
      </c>
      <c r="AN423" s="2">
        <f t="shared" si="106"/>
        <v>4.4909094893546708</v>
      </c>
      <c r="AO423" s="2" t="str">
        <f t="shared" si="107"/>
        <v>0.77919952669811+4.42279505959402i</v>
      </c>
      <c r="AP423" s="3">
        <f t="shared" si="108"/>
        <v>4.3319329913345541</v>
      </c>
      <c r="AQ423" s="23">
        <f t="shared" si="118"/>
        <v>6.5793865406183289E-14</v>
      </c>
    </row>
    <row r="424" spans="1:43" x14ac:dyDescent="0.3">
      <c r="A424" s="2" t="str">
        <f t="shared" si="102"/>
        <v>2968.82352958069i</v>
      </c>
      <c r="B424" s="2">
        <f t="shared" si="109"/>
        <v>472.50293990029456</v>
      </c>
      <c r="E424" s="3" t="str">
        <f t="shared" si="103"/>
        <v>1.26485684647035E-10-2.54085423014962E-11i</v>
      </c>
      <c r="F424" s="3"/>
      <c r="G424" s="3"/>
      <c r="H424" s="3"/>
      <c r="I424" s="99">
        <f t="shared" si="110"/>
        <v>1.2901248948267029E-10</v>
      </c>
      <c r="L424" s="99">
        <f t="shared" si="111"/>
        <v>5.8397688209248095E-13</v>
      </c>
      <c r="O424" s="82">
        <f t="shared" si="104"/>
        <v>1.2844000171292442E-10</v>
      </c>
      <c r="R424" s="99">
        <f t="shared" si="112"/>
        <v>5.8981665091340573E-8</v>
      </c>
      <c r="U424" s="99">
        <f t="shared" si="113"/>
        <v>2.0111963079458467E-8</v>
      </c>
      <c r="X424" s="99">
        <f t="shared" si="105"/>
        <v>1.0804355070691657E-7</v>
      </c>
      <c r="Z424" s="3"/>
      <c r="AA424" s="99">
        <f t="shared" si="114"/>
        <v>7.4303995221963265E-9</v>
      </c>
      <c r="AD424" s="99">
        <f t="shared" si="115"/>
        <v>7.4303995221963271E-10</v>
      </c>
      <c r="AF424" s="2">
        <f t="shared" si="116"/>
        <v>0.16954421318071869</v>
      </c>
      <c r="AH424" s="11"/>
      <c r="AI424" s="23">
        <f t="shared" si="117"/>
        <v>1.2495012129662851E-7</v>
      </c>
      <c r="AN424" s="2">
        <f t="shared" si="106"/>
        <v>4.5305138764953838</v>
      </c>
      <c r="AO424" s="2" t="str">
        <f t="shared" si="107"/>
        <v>0.775094539416423+4.46371867842095i</v>
      </c>
      <c r="AP424" s="3">
        <f t="shared" si="108"/>
        <v>4.3720158737958741</v>
      </c>
      <c r="AQ424" s="23">
        <f t="shared" si="118"/>
        <v>6.8258241284407339E-14</v>
      </c>
    </row>
    <row r="425" spans="1:43" x14ac:dyDescent="0.3">
      <c r="A425" s="2" t="str">
        <f t="shared" si="102"/>
        <v>2996.29371548168i</v>
      </c>
      <c r="B425" s="2">
        <f t="shared" si="109"/>
        <v>476.87495577409044</v>
      </c>
      <c r="E425" s="3" t="str">
        <f t="shared" si="103"/>
        <v>1.28207801359112E-10-2.56680049429921E-11i</v>
      </c>
      <c r="F425" s="3"/>
      <c r="G425" s="3"/>
      <c r="H425" s="3"/>
      <c r="I425" s="99">
        <f t="shared" si="110"/>
        <v>1.3075200498306319E-10</v>
      </c>
      <c r="L425" s="99">
        <f t="shared" si="111"/>
        <v>5.9230907405615047E-13</v>
      </c>
      <c r="O425" s="82">
        <f t="shared" si="104"/>
        <v>1.3017127313240296E-10</v>
      </c>
      <c r="R425" s="99">
        <f t="shared" si="112"/>
        <v>5.9823216479671193E-8</v>
      </c>
      <c r="U425" s="99">
        <f t="shared" si="113"/>
        <v>2.0220431429607703E-8</v>
      </c>
      <c r="X425" s="99">
        <f t="shared" si="105"/>
        <v>1.0958170447458253E-7</v>
      </c>
      <c r="Z425" s="3"/>
      <c r="AA425" s="99">
        <f t="shared" si="114"/>
        <v>7.5364165873990772E-9</v>
      </c>
      <c r="AD425" s="99">
        <f t="shared" si="115"/>
        <v>7.5364165873990784E-10</v>
      </c>
      <c r="AF425" s="2">
        <f t="shared" si="116"/>
        <v>0.16715918314753514</v>
      </c>
      <c r="AH425" s="11"/>
      <c r="AI425" s="23">
        <f t="shared" si="117"/>
        <v>1.2670135210191884E-7</v>
      </c>
      <c r="AN425" s="2">
        <f t="shared" si="106"/>
        <v>4.5705055579197964</v>
      </c>
      <c r="AO425" s="2" t="str">
        <f t="shared" si="107"/>
        <v>0.770913234723223+4.50502095883075i</v>
      </c>
      <c r="AP425" s="3">
        <f t="shared" si="108"/>
        <v>4.4124696386019764</v>
      </c>
      <c r="AQ425" s="23">
        <f t="shared" si="118"/>
        <v>7.0834401556819826E-14</v>
      </c>
    </row>
    <row r="426" spans="1:43" x14ac:dyDescent="0.3">
      <c r="A426" s="2" t="str">
        <f t="shared" si="102"/>
        <v>3024.01807988332i</v>
      </c>
      <c r="B426" s="2">
        <f t="shared" si="109"/>
        <v>481.28742541269241</v>
      </c>
      <c r="E426" s="3" t="str">
        <f t="shared" si="103"/>
        <v>1.29972374719171E-10-2.59348593331797E-11i</v>
      </c>
      <c r="F426" s="3"/>
      <c r="G426" s="3"/>
      <c r="H426" s="3"/>
      <c r="I426" s="99">
        <f t="shared" si="110"/>
        <v>1.3253465629325944E-10</v>
      </c>
      <c r="L426" s="99">
        <f t="shared" si="111"/>
        <v>6.008428635212591E-13</v>
      </c>
      <c r="O426" s="82">
        <f t="shared" si="104"/>
        <v>1.3194548186015799E-10</v>
      </c>
      <c r="R426" s="99">
        <f t="shared" si="112"/>
        <v>6.0685129215647172E-8</v>
      </c>
      <c r="U426" s="99">
        <f t="shared" si="113"/>
        <v>2.0332117063971836E-8</v>
      </c>
      <c r="X426" s="99">
        <f t="shared" si="105"/>
        <v>1.1115702155165522E-7</v>
      </c>
      <c r="Z426" s="3"/>
      <c r="AA426" s="99">
        <f t="shared" si="114"/>
        <v>7.6449987369815441E-9</v>
      </c>
      <c r="AD426" s="99">
        <f t="shared" si="115"/>
        <v>7.6449987369815447E-10</v>
      </c>
      <c r="AF426" s="2">
        <f t="shared" si="116"/>
        <v>0.16478501618517738</v>
      </c>
      <c r="AH426" s="11"/>
      <c r="AI426" s="23">
        <f t="shared" si="117"/>
        <v>1.2849524805847739E-7</v>
      </c>
      <c r="AN426" s="2">
        <f t="shared" si="106"/>
        <v>4.6108880585483654</v>
      </c>
      <c r="AO426" s="2" t="str">
        <f t="shared" si="107"/>
        <v>0.7666541937719+4.54670540453589i</v>
      </c>
      <c r="AP426" s="3">
        <f t="shared" si="108"/>
        <v>4.4532977174852704</v>
      </c>
      <c r="AQ426" s="23">
        <f t="shared" si="118"/>
        <v>7.3528526750849425E-14</v>
      </c>
    </row>
    <row r="427" spans="1:43" x14ac:dyDescent="0.3">
      <c r="A427" s="2" t="str">
        <f t="shared" si="102"/>
        <v>3051.99897467032i</v>
      </c>
      <c r="B427" s="2">
        <f t="shared" si="109"/>
        <v>485.74072313017768</v>
      </c>
      <c r="E427" s="3" t="str">
        <f t="shared" si="103"/>
        <v>1.317809803414E-10-2.62093998125585E-11i</v>
      </c>
      <c r="F427" s="3"/>
      <c r="G427" s="3"/>
      <c r="H427" s="3"/>
      <c r="I427" s="99">
        <f t="shared" si="110"/>
        <v>1.3436204604826097E-10</v>
      </c>
      <c r="L427" s="99">
        <f t="shared" si="111"/>
        <v>6.0958579085953491E-13</v>
      </c>
      <c r="O427" s="82">
        <f t="shared" si="104"/>
        <v>1.3376422311989096E-10</v>
      </c>
      <c r="R427" s="99">
        <f t="shared" si="112"/>
        <v>6.1568164876813023E-8</v>
      </c>
      <c r="U427" s="99">
        <f t="shared" si="113"/>
        <v>2.0447145315032614E-8</v>
      </c>
      <c r="X427" s="99">
        <f t="shared" si="105"/>
        <v>1.1277089067502011E-7</v>
      </c>
      <c r="Z427" s="3"/>
      <c r="AA427" s="99">
        <f t="shared" si="114"/>
        <v>7.7562419130541089E-9</v>
      </c>
      <c r="AD427" s="99">
        <f t="shared" si="115"/>
        <v>7.7562419130541096E-10</v>
      </c>
      <c r="AF427" s="2">
        <f t="shared" si="116"/>
        <v>0.16242160246302981</v>
      </c>
      <c r="AH427" s="11"/>
      <c r="AI427" s="23">
        <f t="shared" si="117"/>
        <v>1.303334005133304E-7</v>
      </c>
      <c r="AN427" s="2">
        <f t="shared" si="106"/>
        <v>4.6516649388950135</v>
      </c>
      <c r="AO427" s="2" t="str">
        <f t="shared" si="107"/>
        <v>0.762315971337512+4.58877555166832i</v>
      </c>
      <c r="AP427" s="3">
        <f t="shared" si="108"/>
        <v>4.4945035739295349</v>
      </c>
      <c r="AQ427" s="23">
        <f t="shared" si="118"/>
        <v>7.6347212137674726E-14</v>
      </c>
    </row>
    <row r="428" spans="1:43" x14ac:dyDescent="0.3">
      <c r="A428" s="2" t="str">
        <f t="shared" si="102"/>
        <v>3080.2387734891i</v>
      </c>
      <c r="B428" s="2">
        <f t="shared" si="109"/>
        <v>490.23522670410722</v>
      </c>
      <c r="E428" s="3" t="str">
        <f t="shared" si="103"/>
        <v>1.33635275238093E-10-2.64919357268694E-11i</v>
      </c>
      <c r="F428" s="3"/>
      <c r="G428" s="3"/>
      <c r="H428" s="3"/>
      <c r="I428" s="99">
        <f t="shared" si="110"/>
        <v>1.3623585962042977E-10</v>
      </c>
      <c r="L428" s="99">
        <f t="shared" si="111"/>
        <v>6.1854578595256633E-13</v>
      </c>
      <c r="O428" s="82">
        <f t="shared" si="104"/>
        <v>1.3562917448948948E-10</v>
      </c>
      <c r="R428" s="99">
        <f t="shared" si="112"/>
        <v>6.2473124381209196E-8</v>
      </c>
      <c r="U428" s="99">
        <f t="shared" si="113"/>
        <v>2.0565647943366292E-8</v>
      </c>
      <c r="X428" s="99">
        <f t="shared" si="105"/>
        <v>1.1442477230299138E-7</v>
      </c>
      <c r="Z428" s="3"/>
      <c r="AA428" s="99">
        <f t="shared" si="114"/>
        <v>7.8702470137690347E-9</v>
      </c>
      <c r="AD428" s="99">
        <f t="shared" si="115"/>
        <v>7.8702470137690353E-10</v>
      </c>
      <c r="AF428" s="2">
        <f t="shared" si="116"/>
        <v>0.16006883118219428</v>
      </c>
      <c r="AH428" s="11"/>
      <c r="AI428" s="23">
        <f t="shared" si="117"/>
        <v>1.322174830106642E-7</v>
      </c>
      <c r="AN428" s="2">
        <f t="shared" si="106"/>
        <v>4.6928397954679699</v>
      </c>
      <c r="AO428" s="2" t="str">
        <f t="shared" si="107"/>
        <v>0.757897095326382+4.63123496907938i</v>
      </c>
      <c r="AP428" s="3">
        <f t="shared" si="108"/>
        <v>4.5360907034705065</v>
      </c>
      <c r="AQ428" s="23">
        <f t="shared" si="118"/>
        <v>7.9297500952177777E-14</v>
      </c>
    </row>
    <row r="429" spans="1:43" x14ac:dyDescent="0.3">
      <c r="A429" s="2" t="str">
        <f t="shared" si="102"/>
        <v>3108.73987194918i</v>
      </c>
      <c r="B429" s="2">
        <f t="shared" si="109"/>
        <v>494.77131740757773</v>
      </c>
      <c r="E429" s="3" t="str">
        <f t="shared" si="103"/>
        <v>1.35537003123186E-10-2.67827924040175E-11i</v>
      </c>
      <c r="F429" s="3"/>
      <c r="G429" s="3"/>
      <c r="H429" s="3"/>
      <c r="I429" s="99">
        <f t="shared" si="110"/>
        <v>1.3815787051258146E-10</v>
      </c>
      <c r="L429" s="99">
        <f t="shared" si="111"/>
        <v>6.2773119356733584E-13</v>
      </c>
      <c r="O429" s="82">
        <f t="shared" si="104"/>
        <v>1.375421012691626E-10</v>
      </c>
      <c r="R429" s="99">
        <f t="shared" si="112"/>
        <v>6.3400850550300919E-8</v>
      </c>
      <c r="U429" s="99">
        <f t="shared" si="113"/>
        <v>2.0687763554781461E-8</v>
      </c>
      <c r="X429" s="99">
        <f t="shared" si="105"/>
        <v>1.1612020328751417E-7</v>
      </c>
      <c r="Z429" s="3"/>
      <c r="AA429" s="99">
        <f t="shared" si="114"/>
        <v>7.9871202161934312E-9</v>
      </c>
      <c r="AD429" s="99">
        <f t="shared" si="115"/>
        <v>7.9871202161934318E-10</v>
      </c>
      <c r="AF429" s="2">
        <f t="shared" si="116"/>
        <v>0.15772659062461958</v>
      </c>
      <c r="AH429" s="11"/>
      <c r="AI429" s="23">
        <f t="shared" si="117"/>
        <v>1.3414925664719878E-7</v>
      </c>
      <c r="AN429" s="2">
        <f t="shared" si="106"/>
        <v>4.7344162611758565</v>
      </c>
      <c r="AO429" s="2" t="str">
        <f t="shared" si="107"/>
        <v>0.753396066276566+4.67408725864263i</v>
      </c>
      <c r="AP429" s="3">
        <f t="shared" si="108"/>
        <v>4.5780626339830519</v>
      </c>
      <c r="AQ429" s="23">
        <f t="shared" si="118"/>
        <v>8.2386920726686993E-14</v>
      </c>
    </row>
    <row r="430" spans="1:43" x14ac:dyDescent="0.3">
      <c r="A430" s="2" t="str">
        <f t="shared" si="102"/>
        <v>3137.50468782637i</v>
      </c>
      <c r="B430" s="2">
        <f t="shared" si="109"/>
        <v>499.34938004156078</v>
      </c>
      <c r="E430" s="3" t="str">
        <f t="shared" si="103"/>
        <v>1.37488000134305E-10-2.70823122081221E-11i</v>
      </c>
      <c r="F430" s="3"/>
      <c r="G430" s="3"/>
      <c r="H430" s="3"/>
      <c r="I430" s="99">
        <f t="shared" si="110"/>
        <v>1.4012994617664294E-10</v>
      </c>
      <c r="L430" s="99">
        <f t="shared" si="111"/>
        <v>6.3715080073455357E-13</v>
      </c>
      <c r="O430" s="82">
        <f t="shared" si="104"/>
        <v>1.3950486227317553E-10</v>
      </c>
      <c r="R430" s="99">
        <f t="shared" si="112"/>
        <v>6.4352230874189915E-8</v>
      </c>
      <c r="U430" s="99">
        <f t="shared" si="113"/>
        <v>2.0813638050326953E-8</v>
      </c>
      <c r="X430" s="99">
        <f t="shared" si="105"/>
        <v>1.1785880191512135E-7</v>
      </c>
      <c r="Z430" s="3"/>
      <c r="AA430" s="99">
        <f t="shared" si="114"/>
        <v>8.1069733246654332E-9</v>
      </c>
      <c r="AD430" s="99">
        <f t="shared" si="115"/>
        <v>8.106973324665434E-10</v>
      </c>
      <c r="AF430" s="2">
        <f t="shared" si="116"/>
        <v>0.15539476820236783</v>
      </c>
      <c r="AH430" s="11"/>
      <c r="AI430" s="23">
        <f t="shared" si="117"/>
        <v>1.3613057585020695E-7</v>
      </c>
      <c r="AN430" s="2">
        <f t="shared" si="106"/>
        <v>4.7763980057388506</v>
      </c>
      <c r="AO430" s="2" t="str">
        <f t="shared" si="107"/>
        <v>0.748811356849042+4.71733605555932i</v>
      </c>
      <c r="AP430" s="3">
        <f t="shared" si="108"/>
        <v>4.6204229259874978</v>
      </c>
      <c r="AQ430" s="23">
        <f t="shared" si="118"/>
        <v>8.5623523074829347E-14</v>
      </c>
    </row>
    <row r="431" spans="1:43" x14ac:dyDescent="0.3">
      <c r="A431" s="2" t="str">
        <f t="shared" si="102"/>
        <v>3166.53566126789i</v>
      </c>
      <c r="B431" s="2">
        <f t="shared" si="109"/>
        <v>503.96980296754828</v>
      </c>
      <c r="E431" s="3" t="str">
        <f t="shared" si="103"/>
        <v>1.39490201012283E-10-2.73908556778707E-11i</v>
      </c>
      <c r="F431" s="3"/>
      <c r="G431" s="3"/>
      <c r="H431" s="3"/>
      <c r="I431" s="99">
        <f t="shared" si="110"/>
        <v>1.4215405429748762E-10</v>
      </c>
      <c r="L431" s="99">
        <f t="shared" si="111"/>
        <v>6.4681386631637028E-13</v>
      </c>
      <c r="O431" s="82">
        <f t="shared" si="104"/>
        <v>1.4151941608461651E-10</v>
      </c>
      <c r="R431" s="99">
        <f t="shared" si="112"/>
        <v>6.5328200497953397E-8</v>
      </c>
      <c r="U431" s="99">
        <f t="shared" si="113"/>
        <v>2.0943425112227823E-8</v>
      </c>
      <c r="X431" s="99">
        <f t="shared" si="105"/>
        <v>1.1964227335099472E-7</v>
      </c>
      <c r="Z431" s="3"/>
      <c r="AA431" s="99">
        <f t="shared" si="114"/>
        <v>8.2299241470075944E-9</v>
      </c>
      <c r="AD431" s="99">
        <f t="shared" si="115"/>
        <v>8.2299241470075963E-10</v>
      </c>
      <c r="AF431" s="2">
        <f t="shared" si="116"/>
        <v>0.15307325050708048</v>
      </c>
      <c r="AH431" s="11"/>
      <c r="AI431" s="23">
        <f t="shared" si="117"/>
        <v>1.3816339461755144E-7</v>
      </c>
      <c r="AN431" s="2">
        <f t="shared" si="106"/>
        <v>4.8187887361053177</v>
      </c>
      <c r="AO431" s="2" t="str">
        <f t="shared" si="107"/>
        <v>0.744141411309436+4.76098502866685i</v>
      </c>
      <c r="AP431" s="3">
        <f t="shared" si="108"/>
        <v>4.6631751729477173</v>
      </c>
      <c r="AQ431" s="23">
        <f t="shared" si="118"/>
        <v>8.9015927301952065E-14</v>
      </c>
    </row>
    <row r="432" spans="1:43" x14ac:dyDescent="0.3">
      <c r="A432" s="2" t="str">
        <f t="shared" si="102"/>
        <v>3195.83525499936i</v>
      </c>
      <c r="B432" s="2">
        <f t="shared" si="109"/>
        <v>508.63297814049599</v>
      </c>
      <c r="E432" s="3" t="str">
        <f t="shared" si="103"/>
        <v>1.41545645781301E-10-2.77088027571365E-11i</v>
      </c>
      <c r="F432" s="3"/>
      <c r="G432" s="3"/>
      <c r="H432" s="3"/>
      <c r="I432" s="99">
        <f t="shared" si="110"/>
        <v>1.4423226958582961E-10</v>
      </c>
      <c r="L432" s="99">
        <f t="shared" si="111"/>
        <v>6.5673015296987653E-13</v>
      </c>
      <c r="O432" s="82">
        <f t="shared" si="104"/>
        <v>1.4358782781684828E-10</v>
      </c>
      <c r="R432" s="99">
        <f t="shared" si="112"/>
        <v>6.6329745449957534E-8</v>
      </c>
      <c r="U432" s="99">
        <f t="shared" si="113"/>
        <v>2.107728672913181E-8</v>
      </c>
      <c r="X432" s="99">
        <f t="shared" si="105"/>
        <v>1.2147241552412722E-7</v>
      </c>
      <c r="Z432" s="3"/>
      <c r="AA432" s="99">
        <f t="shared" si="114"/>
        <v>8.3560969012237558E-9</v>
      </c>
      <c r="AD432" s="99">
        <f t="shared" si="115"/>
        <v>8.3560969012237572E-10</v>
      </c>
      <c r="AF432" s="2">
        <f t="shared" si="116"/>
        <v>0.15076192335977678</v>
      </c>
      <c r="AH432" s="11"/>
      <c r="AI432" s="23">
        <f t="shared" si="117"/>
        <v>1.4024977326329077E-7</v>
      </c>
      <c r="AN432" s="2">
        <f t="shared" si="106"/>
        <v>4.861592196873719</v>
      </c>
      <c r="AO432" s="2" t="str">
        <f t="shared" si="107"/>
        <v>0.739384645000111+4.8050378807499i</v>
      </c>
      <c r="AP432" s="3">
        <f t="shared" si="108"/>
        <v>4.7063230015785393</v>
      </c>
      <c r="AQ432" s="23">
        <f t="shared" si="118"/>
        <v>9.2573368265998132E-14</v>
      </c>
    </row>
    <row r="433" spans="1:43" x14ac:dyDescent="0.3">
      <c r="A433" s="2" t="str">
        <f t="shared" si="102"/>
        <v>3225.40595453372i</v>
      </c>
      <c r="B433" s="2">
        <f t="shared" si="109"/>
        <v>513.33930114207453</v>
      </c>
      <c r="E433" s="3" t="str">
        <f t="shared" si="103"/>
        <v>1.4365648697751E-10-2.80365541266769E-11i</v>
      </c>
      <c r="F433" s="3"/>
      <c r="G433" s="3"/>
      <c r="H433" s="3"/>
      <c r="I433" s="99">
        <f t="shared" si="110"/>
        <v>1.4636678112883943E-10</v>
      </c>
      <c r="L433" s="99">
        <f t="shared" si="111"/>
        <v>6.6690996173547197E-13</v>
      </c>
      <c r="O433" s="82">
        <f t="shared" si="104"/>
        <v>1.4571227643012216E-10</v>
      </c>
      <c r="R433" s="99">
        <f t="shared" si="112"/>
        <v>6.7357906135282666E-8</v>
      </c>
      <c r="U433" s="99">
        <f t="shared" si="113"/>
        <v>2.1215393764417524E-8</v>
      </c>
      <c r="X433" s="99">
        <f t="shared" si="105"/>
        <v>1.2335112549577167E-7</v>
      </c>
      <c r="Z433" s="3"/>
      <c r="AA433" s="99">
        <f t="shared" si="114"/>
        <v>8.4856226555942046E-9</v>
      </c>
      <c r="AD433" s="99">
        <f t="shared" si="115"/>
        <v>8.4856226555942046E-10</v>
      </c>
      <c r="AF433" s="2">
        <f t="shared" si="116"/>
        <v>0.14846067186108552</v>
      </c>
      <c r="AH433" s="11"/>
      <c r="AI433" s="23">
        <f t="shared" si="117"/>
        <v>1.4239188571720302E-7</v>
      </c>
      <c r="AN433" s="2">
        <f t="shared" si="106"/>
        <v>4.9048121707202501</v>
      </c>
      <c r="AO433" s="2" t="str">
        <f t="shared" si="107"/>
        <v>0.734539443802447+4.84949834885464i</v>
      </c>
      <c r="AP433" s="3">
        <f t="shared" si="108"/>
        <v>4.7498700721524756</v>
      </c>
      <c r="AQ433" s="23">
        <f t="shared" si="118"/>
        <v>9.6305748965518269E-14</v>
      </c>
    </row>
    <row r="434" spans="1:43" x14ac:dyDescent="0.3">
      <c r="A434" s="2" t="str">
        <f t="shared" si="102"/>
        <v>3255.25026838208i</v>
      </c>
      <c r="B434" s="2">
        <f t="shared" si="109"/>
        <v>518.08917121422701</v>
      </c>
      <c r="E434" s="3" t="str">
        <f t="shared" si="103"/>
        <v>1.45824997479234E-10-2.83745326467059E-11i</v>
      </c>
      <c r="F434" s="3"/>
      <c r="G434" s="3"/>
      <c r="H434" s="3"/>
      <c r="I434" s="99">
        <f t="shared" si="110"/>
        <v>1.4855990035247592E-10</v>
      </c>
      <c r="L434" s="99">
        <f t="shared" si="111"/>
        <v>6.7736416950427324E-13</v>
      </c>
      <c r="O434" s="82">
        <f t="shared" si="104"/>
        <v>1.4789506265705702E-10</v>
      </c>
      <c r="R434" s="99">
        <f t="shared" si="112"/>
        <v>6.84137811199316E-8</v>
      </c>
      <c r="U434" s="99">
        <f t="shared" si="113"/>
        <v>2.1357926571728053E-8</v>
      </c>
      <c r="X434" s="99">
        <f t="shared" si="105"/>
        <v>1.252804063579667E-7</v>
      </c>
      <c r="Z434" s="3"/>
      <c r="AA434" s="99">
        <f t="shared" si="114"/>
        <v>8.6186398054031242E-9</v>
      </c>
      <c r="AD434" s="99">
        <f t="shared" si="115"/>
        <v>8.6186398054031252E-10</v>
      </c>
      <c r="AF434" s="2">
        <f t="shared" si="116"/>
        <v>0.14616938044207312</v>
      </c>
      <c r="AH434" s="11"/>
      <c r="AI434" s="23">
        <f t="shared" si="117"/>
        <v>1.4459202743185776E-7</v>
      </c>
      <c r="AN434" s="2">
        <f t="shared" si="106"/>
        <v>4.9484524788319657</v>
      </c>
      <c r="AO434" s="2" t="str">
        <f t="shared" si="107"/>
        <v>0.729604163589116+4.89437020460566i</v>
      </c>
      <c r="AP434" s="3">
        <f t="shared" si="108"/>
        <v>4.7938200788097447</v>
      </c>
      <c r="AQ434" s="23">
        <f t="shared" si="118"/>
        <v>1.002236983923958E-13</v>
      </c>
    </row>
    <row r="435" spans="1:43" x14ac:dyDescent="0.3">
      <c r="A435" s="2" t="str">
        <f t="shared" si="102"/>
        <v>3285.37072826652i</v>
      </c>
      <c r="B435" s="2">
        <f t="shared" si="109"/>
        <v>522.88299129303675</v>
      </c>
      <c r="E435" s="3" t="str">
        <f t="shared" si="103"/>
        <v>1.48053578997872E-10-2.87231849212372E-11i</v>
      </c>
      <c r="F435" s="3"/>
      <c r="G435" s="3"/>
      <c r="H435" s="3"/>
      <c r="I435" s="99">
        <f t="shared" si="110"/>
        <v>1.5081406965564823E-10</v>
      </c>
      <c r="L435" s="99">
        <f t="shared" si="111"/>
        <v>6.8810426964745916E-13</v>
      </c>
      <c r="O435" s="82">
        <f t="shared" si="104"/>
        <v>1.501386175968552E-10</v>
      </c>
      <c r="R435" s="99">
        <f t="shared" si="112"/>
        <v>6.9498531234393378E-8</v>
      </c>
      <c r="U435" s="99">
        <f t="shared" si="113"/>
        <v>2.1505075662361309E-8</v>
      </c>
      <c r="X435" s="99">
        <f t="shared" si="105"/>
        <v>1.2726237471422308E-7</v>
      </c>
      <c r="Z435" s="3"/>
      <c r="AA435" s="99">
        <f t="shared" si="114"/>
        <v>8.755294589897884E-9</v>
      </c>
      <c r="AD435" s="99">
        <f t="shared" si="115"/>
        <v>8.7552945898978846E-10</v>
      </c>
      <c r="AF435" s="2">
        <f t="shared" si="116"/>
        <v>0.14388793291578525</v>
      </c>
      <c r="AH435" s="11"/>
      <c r="AI435" s="23">
        <f t="shared" si="117"/>
        <v>1.4685262395693241E-7</v>
      </c>
      <c r="AN435" s="2">
        <f t="shared" si="106"/>
        <v>4.9925169813458448</v>
      </c>
      <c r="AO435" s="2" t="str">
        <f t="shared" si="107"/>
        <v>0.724577129666183+4.939657254526i</v>
      </c>
      <c r="AP435" s="3">
        <f t="shared" si="108"/>
        <v>4.8381767498698309</v>
      </c>
      <c r="AQ435" s="23">
        <f t="shared" si="118"/>
        <v>1.0433863525622851E-13</v>
      </c>
    </row>
    <row r="436" spans="1:43" x14ac:dyDescent="0.3">
      <c r="A436" s="2" t="str">
        <f t="shared" si="102"/>
        <v>3315.76988933484i</v>
      </c>
      <c r="B436" s="2">
        <f t="shared" si="109"/>
        <v>527.72116804290658</v>
      </c>
      <c r="E436" s="3" t="str">
        <f t="shared" si="103"/>
        <v>1.5034477129527E-10-2.9082982996324E-11i</v>
      </c>
      <c r="F436" s="3"/>
      <c r="G436" s="3"/>
      <c r="H436" s="3"/>
      <c r="I436" s="99">
        <f t="shared" si="110"/>
        <v>1.5313187178308606E-10</v>
      </c>
      <c r="L436" s="99">
        <f t="shared" si="111"/>
        <v>6.9914241612230414E-13</v>
      </c>
      <c r="O436" s="82">
        <f t="shared" si="104"/>
        <v>1.524455120447964E-10</v>
      </c>
      <c r="R436" s="99">
        <f t="shared" si="112"/>
        <v>7.0613384028352722E-8</v>
      </c>
      <c r="U436" s="99">
        <f t="shared" si="113"/>
        <v>2.1657042429671644E-8</v>
      </c>
      <c r="X436" s="99">
        <f t="shared" si="105"/>
        <v>1.292992688003264E-7</v>
      </c>
      <c r="Z436" s="3"/>
      <c r="AA436" s="99">
        <f t="shared" si="114"/>
        <v>8.8957416534849519E-9</v>
      </c>
      <c r="AD436" s="99">
        <f t="shared" si="115"/>
        <v>8.8957416534849533E-10</v>
      </c>
      <c r="AF436" s="2">
        <f t="shared" si="116"/>
        <v>0.14161621252969261</v>
      </c>
      <c r="AH436" s="11"/>
      <c r="AI436" s="23">
        <f t="shared" si="117"/>
        <v>1.491762402471975E-7</v>
      </c>
      <c r="AN436" s="2">
        <f t="shared" si="106"/>
        <v>5.0370095777935928</v>
      </c>
      <c r="AO436" s="2" t="str">
        <f t="shared" si="107"/>
        <v>0.719456636204829+4.98536334035998i</v>
      </c>
      <c r="AP436" s="3">
        <f t="shared" si="108"/>
        <v>4.8829438481565148</v>
      </c>
      <c r="AQ436" s="23">
        <f t="shared" si="118"/>
        <v>1.0866283826700272E-13</v>
      </c>
    </row>
    <row r="437" spans="1:43" x14ac:dyDescent="0.3">
      <c r="A437" s="2" t="str">
        <f t="shared" si="102"/>
        <v>3346.45033037736i</v>
      </c>
      <c r="B437" s="2">
        <f t="shared" si="109"/>
        <v>532.6041118910631</v>
      </c>
      <c r="E437" s="3" t="str">
        <f t="shared" si="103"/>
        <v>1.52701262200925E-10-2.94544262057227E-11i</v>
      </c>
      <c r="F437" s="3"/>
      <c r="G437" s="3"/>
      <c r="H437" s="3"/>
      <c r="I437" s="99">
        <f t="shared" si="110"/>
        <v>1.555160400115178E-10</v>
      </c>
      <c r="L437" s="99">
        <f t="shared" si="111"/>
        <v>7.1049147140607147E-13</v>
      </c>
      <c r="O437" s="82">
        <f t="shared" si="104"/>
        <v>1.5481846663128263E-10</v>
      </c>
      <c r="R437" s="99">
        <f t="shared" si="112"/>
        <v>7.1759638612013226E-8</v>
      </c>
      <c r="U437" s="99">
        <f t="shared" si="113"/>
        <v>2.1814039936228804E-8</v>
      </c>
      <c r="X437" s="99">
        <f t="shared" si="105"/>
        <v>1.3139345730990811E-7</v>
      </c>
      <c r="Z437" s="3"/>
      <c r="AA437" s="99">
        <f t="shared" si="114"/>
        <v>9.0401446556307301E-9</v>
      </c>
      <c r="AD437" s="99">
        <f t="shared" si="115"/>
        <v>9.0401446556307311E-10</v>
      </c>
      <c r="AF437" s="2">
        <f t="shared" si="116"/>
        <v>0.13935410201920817</v>
      </c>
      <c r="AH437" s="11"/>
      <c r="AI437" s="23">
        <f t="shared" si="117"/>
        <v>1.5156559077827181E-7</v>
      </c>
      <c r="AN437" s="2">
        <f t="shared" si="106"/>
        <v>5.0819342075526714</v>
      </c>
      <c r="AO437" s="2" t="str">
        <f t="shared" si="107"/>
        <v>0.714240945662505+5.03149233939923i</v>
      </c>
      <c r="AP437" s="3">
        <f t="shared" si="108"/>
        <v>4.9281251713009624</v>
      </c>
      <c r="AQ437" s="23">
        <f t="shared" si="118"/>
        <v>1.1320952375284535E-13</v>
      </c>
    </row>
    <row r="438" spans="1:43" x14ac:dyDescent="0.3">
      <c r="A438" s="2" t="str">
        <f t="shared" si="102"/>
        <v>3377.41465404562i</v>
      </c>
      <c r="B438" s="2">
        <f t="shared" si="109"/>
        <v>537.53223706236406</v>
      </c>
      <c r="E438" s="3" t="str">
        <f t="shared" si="103"/>
        <v>1.55125898510923E-10-2.98380431790811E-11i</v>
      </c>
      <c r="F438" s="3"/>
      <c r="G438" s="3"/>
      <c r="H438" s="3"/>
      <c r="I438" s="99">
        <f t="shared" si="110"/>
        <v>1.579694692324371E-10</v>
      </c>
      <c r="L438" s="99">
        <f t="shared" si="111"/>
        <v>7.2216505864977063E-13</v>
      </c>
      <c r="O438" s="82">
        <f t="shared" si="104"/>
        <v>1.5726036285331812E-10</v>
      </c>
      <c r="R438" s="99">
        <f t="shared" si="112"/>
        <v>7.2938670923626824E-8</v>
      </c>
      <c r="U438" s="99">
        <f t="shared" si="113"/>
        <v>2.1976293770150697E-8</v>
      </c>
      <c r="X438" s="99">
        <f t="shared" si="105"/>
        <v>1.3354744899695196E-7</v>
      </c>
      <c r="Z438" s="3"/>
      <c r="AA438" s="99">
        <f t="shared" si="114"/>
        <v>9.1886769344550189E-9</v>
      </c>
      <c r="AD438" s="99">
        <f t="shared" si="115"/>
        <v>9.1886769344550193E-10</v>
      </c>
      <c r="AF438" s="2">
        <f t="shared" si="116"/>
        <v>0.1371014836624988</v>
      </c>
      <c r="AH438" s="11"/>
      <c r="AI438" s="23">
        <f t="shared" si="117"/>
        <v>1.5402355055286472E-7</v>
      </c>
      <c r="AN438" s="2">
        <f t="shared" si="106"/>
        <v>5.1272948503031275</v>
      </c>
      <c r="AO438" s="2" t="str">
        <f t="shared" si="107"/>
        <v>0.70892828819334+5.07804816481138i</v>
      </c>
      <c r="AP438" s="3">
        <f t="shared" si="108"/>
        <v>4.9737245520835813</v>
      </c>
      <c r="AQ438" s="23">
        <f t="shared" si="118"/>
        <v>1.179929314963873E-13</v>
      </c>
    </row>
    <row r="439" spans="1:43" x14ac:dyDescent="0.3">
      <c r="A439" s="2" t="str">
        <f t="shared" si="102"/>
        <v>3408.66548707323i</v>
      </c>
      <c r="B439" s="2">
        <f t="shared" si="109"/>
        <v>542.50596161444764</v>
      </c>
      <c r="E439" s="3" t="str">
        <f t="shared" si="103"/>
        <v>1.57621697860296E-10-3.02343940295557E-11i</v>
      </c>
      <c r="F439" s="3"/>
      <c r="G439" s="3"/>
      <c r="H439" s="3"/>
      <c r="I439" s="99">
        <f t="shared" si="110"/>
        <v>1.6049522802468886E-10</v>
      </c>
      <c r="L439" s="99">
        <f t="shared" si="111"/>
        <v>7.3417761849045991E-13</v>
      </c>
      <c r="O439" s="82">
        <f t="shared" si="104"/>
        <v>1.5977425509123023E-10</v>
      </c>
      <c r="R439" s="99">
        <f t="shared" si="112"/>
        <v>7.415193946753645E-8</v>
      </c>
      <c r="U439" s="99">
        <f t="shared" si="113"/>
        <v>2.2144042977787335E-8</v>
      </c>
      <c r="X439" s="99">
        <f t="shared" si="105"/>
        <v>1.3576390313601286E-7</v>
      </c>
      <c r="Z439" s="3"/>
      <c r="AA439" s="99">
        <f t="shared" si="114"/>
        <v>9.3415222295988716E-9</v>
      </c>
      <c r="AD439" s="99">
        <f t="shared" si="115"/>
        <v>9.3415222295988724E-10</v>
      </c>
      <c r="AF439" s="2">
        <f t="shared" si="116"/>
        <v>0.13485823933678737</v>
      </c>
      <c r="AH439" s="11"/>
      <c r="AI439" s="23">
        <f t="shared" si="117"/>
        <v>1.5655316709008329E-7</v>
      </c>
      <c r="AN439" s="2">
        <f t="shared" si="106"/>
        <v>5.1730955264911804</v>
      </c>
      <c r="AO439" s="2" t="str">
        <f t="shared" si="107"/>
        <v>0.703516861047566+5.12503476597231i</v>
      </c>
      <c r="AP439" s="3">
        <f t="shared" si="108"/>
        <v>5.0197458587414303</v>
      </c>
      <c r="AQ439" s="23">
        <f t="shared" si="118"/>
        <v>1.2302841979099708E-13</v>
      </c>
    </row>
    <row r="440" spans="1:43" x14ac:dyDescent="0.3">
      <c r="A440" s="2" t="str">
        <f t="shared" si="102"/>
        <v>3440.20548049865i</v>
      </c>
      <c r="B440" s="2">
        <f t="shared" si="109"/>
        <v>547.52570747318907</v>
      </c>
      <c r="E440" s="3" t="str">
        <f t="shared" si="103"/>
        <v>1.60191861671347E-10-3.06440727397706E-11i</v>
      </c>
      <c r="F440" s="3"/>
      <c r="G440" s="3"/>
      <c r="H440" s="3"/>
      <c r="I440" s="99">
        <f t="shared" si="110"/>
        <v>1.6309657182115241E-10</v>
      </c>
      <c r="L440" s="99">
        <f t="shared" si="111"/>
        <v>7.4654447101310408E-13</v>
      </c>
      <c r="O440" s="82">
        <f t="shared" si="104"/>
        <v>1.6236338371441841E-10</v>
      </c>
      <c r="R440" s="99">
        <f t="shared" si="112"/>
        <v>7.5400991572323508E-8</v>
      </c>
      <c r="U440" s="99">
        <f t="shared" si="113"/>
        <v>2.231754108078688E-8</v>
      </c>
      <c r="X440" s="99">
        <f t="shared" si="105"/>
        <v>1.3804564093053513E-7</v>
      </c>
      <c r="Z440" s="3"/>
      <c r="AA440" s="99">
        <f t="shared" si="114"/>
        <v>9.4988754706142842E-9</v>
      </c>
      <c r="AD440" s="99">
        <f t="shared" si="115"/>
        <v>9.4988754706142863E-10</v>
      </c>
      <c r="AF440" s="2">
        <f t="shared" si="116"/>
        <v>0.13262425057644167</v>
      </c>
      <c r="AH440" s="11"/>
      <c r="AI440" s="23">
        <f t="shared" si="117"/>
        <v>1.5915767350140611E-7</v>
      </c>
      <c r="AN440" s="2">
        <f t="shared" si="106"/>
        <v>5.2193402977986771</v>
      </c>
      <c r="AO440" s="2" t="str">
        <f t="shared" si="107"/>
        <v>0.698004827959798+5.1724561288009i</v>
      </c>
      <c r="AP440" s="3">
        <f t="shared" si="108"/>
        <v>5.0661929953056415</v>
      </c>
      <c r="AQ440" s="23">
        <f t="shared" si="118"/>
        <v>1.2833257086010809E-13</v>
      </c>
    </row>
    <row r="441" spans="1:43" x14ac:dyDescent="0.3">
      <c r="A441" s="2" t="str">
        <f t="shared" si="102"/>
        <v>3472.03730989009i</v>
      </c>
      <c r="B441" s="2">
        <f t="shared" si="109"/>
        <v>552.59190046849471</v>
      </c>
      <c r="E441" s="3" t="str">
        <f t="shared" si="103"/>
        <v>1.62839789293171E-10-3.10677097673645E-11i</v>
      </c>
      <c r="F441" s="3"/>
      <c r="G441" s="3"/>
      <c r="H441" s="3"/>
      <c r="I441" s="99">
        <f t="shared" si="110"/>
        <v>1.6577695728669146E-10</v>
      </c>
      <c r="L441" s="99">
        <f t="shared" si="111"/>
        <v>7.5928188341330111E-13</v>
      </c>
      <c r="O441" s="82">
        <f t="shared" si="104"/>
        <v>1.6503118939277449E-10</v>
      </c>
      <c r="R441" s="99">
        <f t="shared" si="112"/>
        <v>7.6687470224743412E-8</v>
      </c>
      <c r="U441" s="99">
        <f t="shared" si="113"/>
        <v>2.2497057186561182E-8</v>
      </c>
      <c r="X441" s="99">
        <f t="shared" si="105"/>
        <v>1.4039565797078492E-7</v>
      </c>
      <c r="Z441" s="3"/>
      <c r="AA441" s="99">
        <f t="shared" si="114"/>
        <v>9.6609436378905596E-9</v>
      </c>
      <c r="AD441" s="99">
        <f t="shared" si="115"/>
        <v>9.6609436378905621E-10</v>
      </c>
      <c r="AF441" s="2">
        <f t="shared" si="116"/>
        <v>0.13039939863309605</v>
      </c>
      <c r="AH441" s="11"/>
      <c r="AI441" s="23">
        <f t="shared" si="117"/>
        <v>1.6184050276967048E-7</v>
      </c>
      <c r="AN441" s="2">
        <f t="shared" si="106"/>
        <v>5.2660332676195027</v>
      </c>
      <c r="AO441" s="2" t="str">
        <f t="shared" si="107"/>
        <v>0.692390318525928+5.22031627609735i</v>
      </c>
      <c r="AP441" s="3">
        <f t="shared" si="108"/>
        <v>5.1130699019332724</v>
      </c>
      <c r="AQ441" s="23">
        <f t="shared" si="118"/>
        <v>1.3392330794153587E-13</v>
      </c>
    </row>
    <row r="442" spans="1:43" x14ac:dyDescent="0.3">
      <c r="A442" s="2" t="str">
        <f t="shared" si="102"/>
        <v>3504.1636755725i</v>
      </c>
      <c r="B442" s="2">
        <f t="shared" si="109"/>
        <v>557.70497037042799</v>
      </c>
      <c r="E442" s="3" t="str">
        <f t="shared" si="103"/>
        <v>1.65569093461706E-10-3.15059748939776E-11i</v>
      </c>
      <c r="F442" s="3"/>
      <c r="G442" s="3"/>
      <c r="H442" s="3"/>
      <c r="I442" s="99">
        <f t="shared" si="110"/>
        <v>1.6854005803888606E-10</v>
      </c>
      <c r="L442" s="99">
        <f t="shared" si="111"/>
        <v>7.7240714398007688E-13</v>
      </c>
      <c r="O442" s="82">
        <f t="shared" si="104"/>
        <v>1.6778132874465777E-10</v>
      </c>
      <c r="R442" s="99">
        <f t="shared" si="112"/>
        <v>7.801312154198777E-8</v>
      </c>
      <c r="U442" s="99">
        <f t="shared" si="113"/>
        <v>2.2682877202274068E-8</v>
      </c>
      <c r="X442" s="99">
        <f t="shared" si="105"/>
        <v>1.4281713785539067E-7</v>
      </c>
      <c r="Z442" s="3"/>
      <c r="AA442" s="99">
        <f t="shared" si="114"/>
        <v>9.8279467039958861E-9</v>
      </c>
      <c r="AD442" s="99">
        <f t="shared" si="115"/>
        <v>9.8279467039958882E-10</v>
      </c>
      <c r="AF442" s="2">
        <f t="shared" si="116"/>
        <v>0.12818356453815091</v>
      </c>
      <c r="AH442" s="11"/>
      <c r="AI442" s="23">
        <f t="shared" si="117"/>
        <v>1.646053033617291E-7</v>
      </c>
      <c r="AN442" s="2">
        <f t="shared" si="106"/>
        <v>5.313178581542398</v>
      </c>
      <c r="AO442" s="2" t="str">
        <f t="shared" si="107"/>
        <v>0.686671427568441+5.26861926788433i</v>
      </c>
      <c r="AP442" s="3">
        <f t="shared" si="108"/>
        <v>5.1603805552369977</v>
      </c>
      <c r="AQ442" s="23">
        <f t="shared" si="118"/>
        <v>1.3982002552553764E-13</v>
      </c>
    </row>
    <row r="443" spans="1:43" x14ac:dyDescent="0.3">
      <c r="A443" s="2" t="str">
        <f t="shared" si="102"/>
        <v>3536.58730285662i</v>
      </c>
      <c r="B443" s="2">
        <f t="shared" si="109"/>
        <v>562.86535092566498</v>
      </c>
      <c r="E443" s="3" t="str">
        <f t="shared" si="103"/>
        <v>1.68383617226016E-10-3.195958034455E-11i</v>
      </c>
      <c r="F443" s="3"/>
      <c r="G443" s="3"/>
      <c r="H443" s="3"/>
      <c r="I443" s="99">
        <f t="shared" si="110"/>
        <v>1.7138978185970485E-10</v>
      </c>
      <c r="L443" s="99">
        <f t="shared" si="111"/>
        <v>7.8593864309594894E-13</v>
      </c>
      <c r="O443" s="82">
        <f t="shared" si="104"/>
        <v>1.7061769146891982E-10</v>
      </c>
      <c r="R443" s="99">
        <f t="shared" si="112"/>
        <v>7.9379802952690841E-8</v>
      </c>
      <c r="U443" s="99">
        <f t="shared" si="113"/>
        <v>2.2875305163749633E-8</v>
      </c>
      <c r="X443" s="99">
        <f t="shared" si="105"/>
        <v>1.4531346710484764E-7</v>
      </c>
      <c r="Z443" s="3"/>
      <c r="AA443" s="99">
        <f t="shared" si="114"/>
        <v>1.0000118664305186E-8</v>
      </c>
      <c r="AD443" s="99">
        <f t="shared" si="115"/>
        <v>1.0000118664305188E-9</v>
      </c>
      <c r="AF443" s="2">
        <f t="shared" si="116"/>
        <v>0.12597662916799943</v>
      </c>
      <c r="AH443" s="11"/>
      <c r="AI443" s="23">
        <f t="shared" si="117"/>
        <v>1.6745595632189138E-7</v>
      </c>
      <c r="AN443" s="2">
        <f t="shared" si="106"/>
        <v>5.3607804278407469</v>
      </c>
      <c r="AO443" s="2" t="str">
        <f t="shared" si="107"/>
        <v>0.680846214489925+5.31736920175148i</v>
      </c>
      <c r="AP443" s="3">
        <f t="shared" si="108"/>
        <v>5.2081289686295804</v>
      </c>
      <c r="AQ443" s="23">
        <f t="shared" si="118"/>
        <v>1.460437344518724E-13</v>
      </c>
    </row>
    <row r="444" spans="1:43" x14ac:dyDescent="0.3">
      <c r="A444" s="2" t="str">
        <f t="shared" si="102"/>
        <v>3569.31094227021i</v>
      </c>
      <c r="B444" s="2">
        <f t="shared" si="109"/>
        <v>568.07347989429456</v>
      </c>
      <c r="E444" s="3" t="str">
        <f t="shared" si="103"/>
        <v>1.71287452505025E-10-3.24292842072184E-11i</v>
      </c>
      <c r="F444" s="3"/>
      <c r="G444" s="3"/>
      <c r="H444" s="3"/>
      <c r="I444" s="99">
        <f t="shared" si="110"/>
        <v>1.743302895651061E-10</v>
      </c>
      <c r="L444" s="99">
        <f t="shared" si="111"/>
        <v>7.9989596204042468E-13</v>
      </c>
      <c r="O444" s="82">
        <f t="shared" si="104"/>
        <v>1.735444191271792E-10</v>
      </c>
      <c r="R444" s="99">
        <f t="shared" si="112"/>
        <v>8.0789492166082893E-8</v>
      </c>
      <c r="U444" s="99">
        <f t="shared" si="113"/>
        <v>2.3074664692148855E-8</v>
      </c>
      <c r="X444" s="99">
        <f t="shared" si="105"/>
        <v>1.478882515117382E-7</v>
      </c>
      <c r="Z444" s="3"/>
      <c r="AA444" s="99">
        <f t="shared" si="114"/>
        <v>1.0177708666917226E-8</v>
      </c>
      <c r="AD444" s="99">
        <f t="shared" si="115"/>
        <v>1.0177708666917228E-9</v>
      </c>
      <c r="AF444" s="2">
        <f t="shared" si="116"/>
        <v>0.12377847331237722</v>
      </c>
      <c r="AH444" s="11"/>
      <c r="AI444" s="23">
        <f t="shared" si="117"/>
        <v>1.7039659401205365E-7</v>
      </c>
      <c r="AN444" s="2">
        <f t="shared" si="106"/>
        <v>5.4088430379691985</v>
      </c>
      <c r="AO444" s="2" t="str">
        <f t="shared" si="107"/>
        <v>0.674912702614565+5.36657021320297i</v>
      </c>
      <c r="AP444" s="3">
        <f t="shared" si="108"/>
        <v>5.256319192647652</v>
      </c>
      <c r="AQ444" s="23">
        <f t="shared" si="118"/>
        <v>1.5261722382106128E-13</v>
      </c>
    </row>
    <row r="445" spans="1:43" x14ac:dyDescent="0.3">
      <c r="A445" s="2" t="str">
        <f t="shared" si="102"/>
        <v>3602.3373697913i</v>
      </c>
      <c r="B445" s="2">
        <f t="shared" si="109"/>
        <v>573.32979908694222</v>
      </c>
      <c r="E445" s="3" t="str">
        <f t="shared" si="103"/>
        <v>1.74284960460225E-10-3.29158941880297E-11i</v>
      </c>
      <c r="F445" s="3"/>
      <c r="G445" s="3"/>
      <c r="H445" s="3"/>
      <c r="I445" s="99">
        <f t="shared" si="110"/>
        <v>1.7736601572121915E-10</v>
      </c>
      <c r="L445" s="99">
        <f t="shared" si="111"/>
        <v>8.1429997048475936E-13</v>
      </c>
      <c r="O445" s="82">
        <f t="shared" si="104"/>
        <v>1.7656592576412987E-10</v>
      </c>
      <c r="R445" s="99">
        <f t="shared" si="112"/>
        <v>8.2244297018960697E-8</v>
      </c>
      <c r="U445" s="99">
        <f t="shared" si="113"/>
        <v>2.3281300592917158E-8</v>
      </c>
      <c r="X445" s="99">
        <f t="shared" si="105"/>
        <v>1.5054533409111843E-7</v>
      </c>
      <c r="Z445" s="3"/>
      <c r="AA445" s="99">
        <f t="shared" si="114"/>
        <v>1.036098225315749E-8</v>
      </c>
      <c r="AD445" s="99">
        <f t="shared" si="115"/>
        <v>1.0360982253157491E-9</v>
      </c>
      <c r="AF445" s="2">
        <f t="shared" si="116"/>
        <v>0.12158897774631824</v>
      </c>
      <c r="AH445" s="11"/>
      <c r="AI445" s="23">
        <f t="shared" si="117"/>
        <v>1.7343162068585638E-7</v>
      </c>
      <c r="AN445" s="2">
        <f t="shared" si="106"/>
        <v>5.4573706870673631</v>
      </c>
      <c r="AO445" s="2" t="str">
        <f t="shared" si="107"/>
        <v>0.668868878517408+5.41622647600827i</v>
      </c>
      <c r="AP445" s="3">
        <f t="shared" si="108"/>
        <v>5.304955315319603</v>
      </c>
      <c r="AQ445" s="23">
        <f t="shared" si="118"/>
        <v>1.5956524197063108E-13</v>
      </c>
    </row>
    <row r="446" spans="1:43" x14ac:dyDescent="0.3">
      <c r="A446" s="2" t="str">
        <f t="shared" si="102"/>
        <v>3635.66938708376i</v>
      </c>
      <c r="B446" s="2">
        <f t="shared" si="109"/>
        <v>578.63475440226182</v>
      </c>
      <c r="E446" s="3" t="str">
        <f t="shared" si="103"/>
        <v>1.77380793894326E-10-3.34202717392013E-11i</v>
      </c>
      <c r="F446" s="3"/>
      <c r="G446" s="3"/>
      <c r="H446" s="3"/>
      <c r="I446" s="99">
        <f t="shared" si="110"/>
        <v>1.8050169142061638E-10</v>
      </c>
      <c r="L446" s="99">
        <f t="shared" si="111"/>
        <v>8.2917293368316002E-13</v>
      </c>
      <c r="O446" s="82">
        <f t="shared" si="104"/>
        <v>1.796869205784122E-10</v>
      </c>
      <c r="R446" s="99">
        <f t="shared" si="112"/>
        <v>8.3746466301999166E-8</v>
      </c>
      <c r="U446" s="99">
        <f t="shared" si="113"/>
        <v>2.3495580613426087E-8</v>
      </c>
      <c r="X446" s="99">
        <f t="shared" si="105"/>
        <v>1.5328881481612297E-7</v>
      </c>
      <c r="Z446" s="3"/>
      <c r="AA446" s="99">
        <f t="shared" si="114"/>
        <v>1.0550222721456607E-8</v>
      </c>
      <c r="AD446" s="99">
        <f t="shared" si="115"/>
        <v>1.0550222721456609E-9</v>
      </c>
      <c r="AF446" s="2">
        <f t="shared" si="116"/>
        <v>0.11940802330618795</v>
      </c>
      <c r="AH446" s="11"/>
      <c r="AI446" s="23">
        <f t="shared" si="117"/>
        <v>1.765657351089677E-7</v>
      </c>
      <c r="AN446" s="2">
        <f t="shared" si="106"/>
        <v>5.5063676944708808</v>
      </c>
      <c r="AO446" s="2" t="str">
        <f t="shared" si="107"/>
        <v>0.662712691341131+5.46634220255629i</v>
      </c>
      <c r="AP446" s="3">
        <f t="shared" si="108"/>
        <v>5.354041462493683</v>
      </c>
      <c r="AQ446" s="23">
        <f t="shared" si="118"/>
        <v>1.6691469910547276E-13</v>
      </c>
    </row>
    <row r="447" spans="1:43" x14ac:dyDescent="0.3">
      <c r="A447" s="2" t="str">
        <f t="shared" si="102"/>
        <v>3669.30982173493i</v>
      </c>
      <c r="B447" s="2">
        <f t="shared" si="109"/>
        <v>583.9887958647555</v>
      </c>
      <c r="E447" s="3" t="str">
        <f t="shared" si="103"/>
        <v>1.8057992191388E-10-3.39433366048348E-11i</v>
      </c>
      <c r="F447" s="3"/>
      <c r="G447" s="3"/>
      <c r="H447" s="3"/>
      <c r="I447" s="99">
        <f t="shared" si="110"/>
        <v>1.8374236936072232E-10</v>
      </c>
      <c r="L447" s="99">
        <f t="shared" si="111"/>
        <v>8.4453863049954642E-13</v>
      </c>
      <c r="O447" s="82">
        <f t="shared" si="104"/>
        <v>1.8291243288495352E-10</v>
      </c>
      <c r="R447" s="99">
        <f t="shared" si="112"/>
        <v>8.529840168045419E-8</v>
      </c>
      <c r="U447" s="99">
        <f t="shared" si="113"/>
        <v>2.3717897377905941E-8</v>
      </c>
      <c r="X447" s="99">
        <f t="shared" si="105"/>
        <v>1.5612307234852179E-7</v>
      </c>
      <c r="Z447" s="3"/>
      <c r="AA447" s="99">
        <f t="shared" si="114"/>
        <v>1.0745732629098139E-8</v>
      </c>
      <c r="AD447" s="99">
        <f t="shared" si="115"/>
        <v>1.0745732629098142E-9</v>
      </c>
      <c r="AF447" s="2">
        <f t="shared" si="116"/>
        <v>0.1172354909704183</v>
      </c>
      <c r="AH447" s="11"/>
      <c r="AI447" s="23">
        <f t="shared" si="117"/>
        <v>1.798039554658735E-7</v>
      </c>
      <c r="AN447" s="2">
        <f t="shared" si="106"/>
        <v>5.5558384242297842</v>
      </c>
      <c r="AO447" s="2" t="str">
        <f t="shared" si="107"/>
        <v>0.656442052100126+5.51692164421271i</v>
      </c>
      <c r="AP447" s="3">
        <f t="shared" si="108"/>
        <v>5.4035817981978198</v>
      </c>
      <c r="AQ447" s="23">
        <f t="shared" si="118"/>
        <v>1.7469489457650364E-13</v>
      </c>
    </row>
    <row r="448" spans="1:43" x14ac:dyDescent="0.3">
      <c r="A448" s="2" t="str">
        <f t="shared" si="102"/>
        <v>3703.26152749551i</v>
      </c>
      <c r="B448" s="2">
        <f t="shared" si="109"/>
        <v>589.39237766295332</v>
      </c>
      <c r="E448" s="3" t="str">
        <f t="shared" si="103"/>
        <v>1.83887657126261E-10-3.44860718339625E-11i</v>
      </c>
      <c r="F448" s="3"/>
      <c r="G448" s="3"/>
      <c r="H448" s="3"/>
      <c r="I448" s="99">
        <f t="shared" si="110"/>
        <v>1.8709345149930437E-10</v>
      </c>
      <c r="L448" s="99">
        <f t="shared" si="111"/>
        <v>8.6042248356428182E-13</v>
      </c>
      <c r="O448" s="82">
        <f t="shared" si="104"/>
        <v>1.8624783964247772E-10</v>
      </c>
      <c r="R448" s="99">
        <f t="shared" si="112"/>
        <v>8.6902670839992464E-8</v>
      </c>
      <c r="U448" s="99">
        <f t="shared" si="113"/>
        <v>2.3948670520799894E-8</v>
      </c>
      <c r="X448" s="99">
        <f t="shared" si="105"/>
        <v>1.5905278800253283E-7</v>
      </c>
      <c r="Z448" s="3"/>
      <c r="AA448" s="99">
        <f t="shared" si="114"/>
        <v>1.0947835448305555E-8</v>
      </c>
      <c r="AD448" s="99">
        <f t="shared" si="115"/>
        <v>1.0947835448305556E-9</v>
      </c>
      <c r="AF448" s="2">
        <f t="shared" si="116"/>
        <v>0.11507126194558817</v>
      </c>
      <c r="AH448" s="11"/>
      <c r="AI448" s="23">
        <f t="shared" si="117"/>
        <v>1.8315164682630471E-7</v>
      </c>
      <c r="AN448" s="2">
        <f t="shared" si="106"/>
        <v>5.6057872856344089</v>
      </c>
      <c r="AO448" s="2" t="str">
        <f t="shared" si="107"/>
        <v>0.650054832971642+5.56796909168061i</v>
      </c>
      <c r="AP448" s="3">
        <f t="shared" si="108"/>
        <v>5.4535805249807936</v>
      </c>
      <c r="AQ448" s="23">
        <f t="shared" si="118"/>
        <v>1.8293777226913533E-13</v>
      </c>
    </row>
    <row r="449" spans="1:43" x14ac:dyDescent="0.3">
      <c r="A449" s="2" t="str">
        <f t="shared" si="102"/>
        <v>3737.52738452159i</v>
      </c>
      <c r="B449" s="2">
        <f t="shared" si="109"/>
        <v>594.84595818793412</v>
      </c>
      <c r="E449" s="3" t="str">
        <f t="shared" si="103"/>
        <v>1.87309685678817E-10-3.50495293177129E-11i</v>
      </c>
      <c r="F449" s="3"/>
      <c r="G449" s="3"/>
      <c r="H449" s="3"/>
      <c r="I449" s="99">
        <f t="shared" si="110"/>
        <v>1.905607196000541E-10</v>
      </c>
      <c r="L449" s="99">
        <f t="shared" si="111"/>
        <v>8.7685170303408204E-13</v>
      </c>
      <c r="O449" s="82">
        <f t="shared" si="104"/>
        <v>1.8969889585771207E-10</v>
      </c>
      <c r="R449" s="99">
        <f t="shared" si="112"/>
        <v>8.8562022006442291E-8</v>
      </c>
      <c r="U449" s="99">
        <f t="shared" si="113"/>
        <v>2.4188349042585753E-8</v>
      </c>
      <c r="X449" s="99">
        <f t="shared" si="105"/>
        <v>1.620829722131076E-7</v>
      </c>
      <c r="Z449" s="3"/>
      <c r="AA449" s="99">
        <f t="shared" si="114"/>
        <v>1.1156877395413197E-8</v>
      </c>
      <c r="AD449" s="99">
        <f t="shared" si="115"/>
        <v>1.1156877395413198E-9</v>
      </c>
      <c r="AF449" s="2">
        <f t="shared" si="116"/>
        <v>0.11291521775860727</v>
      </c>
      <c r="AH449" s="11"/>
      <c r="AI449" s="23">
        <f t="shared" si="117"/>
        <v>1.8661455148215746E-7</v>
      </c>
      <c r="AN449" s="2">
        <f t="shared" si="106"/>
        <v>5.6562187337489842</v>
      </c>
      <c r="AO449" s="2" t="str">
        <f t="shared" si="107"/>
        <v>0.643548866573755+5.61948887536443i</v>
      </c>
      <c r="AP449" s="3">
        <f t="shared" si="108"/>
        <v>5.504041884289677</v>
      </c>
      <c r="AQ449" s="23">
        <f t="shared" si="118"/>
        <v>1.9167820812018064E-13</v>
      </c>
    </row>
    <row r="450" spans="1:43" x14ac:dyDescent="0.3">
      <c r="A450" s="2" t="str">
        <f t="shared" si="102"/>
        <v>3772.11029961906i</v>
      </c>
      <c r="B450" s="2">
        <f t="shared" si="109"/>
        <v>600.35000007222379</v>
      </c>
      <c r="E450" s="3" t="str">
        <f t="shared" si="103"/>
        <v>1.90852100491224E-10-3.56348359153618E-11i</v>
      </c>
      <c r="F450" s="3"/>
      <c r="G450" s="3"/>
      <c r="H450" s="3"/>
      <c r="I450" s="99">
        <f t="shared" si="110"/>
        <v>1.9415036902521461E-10</v>
      </c>
      <c r="L450" s="99">
        <f t="shared" si="111"/>
        <v>8.9385544563551144E-13</v>
      </c>
      <c r="O450" s="82">
        <f t="shared" si="104"/>
        <v>1.9327176822162726E-10</v>
      </c>
      <c r="R450" s="99">
        <f t="shared" si="112"/>
        <v>9.027940000918666E-8</v>
      </c>
      <c r="U450" s="99">
        <f t="shared" si="113"/>
        <v>2.4437413915475388E-8</v>
      </c>
      <c r="X450" s="99">
        <f t="shared" si="105"/>
        <v>1.6521899381807595E-7</v>
      </c>
      <c r="Z450" s="3"/>
      <c r="AA450" s="99">
        <f t="shared" si="114"/>
        <v>1.1373229454502415E-8</v>
      </c>
      <c r="AD450" s="99">
        <f t="shared" si="115"/>
        <v>1.1373229454502418E-9</v>
      </c>
      <c r="AF450" s="2">
        <f t="shared" si="116"/>
        <v>0.11076724035585549</v>
      </c>
      <c r="AH450" s="11"/>
      <c r="AI450" s="23">
        <f t="shared" si="117"/>
        <v>1.9019882250950081E-7</v>
      </c>
      <c r="AN450" s="2">
        <f t="shared" si="106"/>
        <v>5.7071372699531846</v>
      </c>
      <c r="AO450" s="2" t="str">
        <f t="shared" si="107"/>
        <v>0.636921945229898+5.67148536573738i</v>
      </c>
      <c r="AP450" s="3">
        <f t="shared" si="108"/>
        <v>5.5549701568052114</v>
      </c>
      <c r="AQ450" s="23">
        <f t="shared" si="118"/>
        <v>2.0095433443138214E-13</v>
      </c>
    </row>
    <row r="451" spans="1:43" x14ac:dyDescent="0.3">
      <c r="A451" s="2" t="str">
        <f t="shared" si="102"/>
        <v>3807.01320649012i</v>
      </c>
      <c r="B451" s="2">
        <f t="shared" si="109"/>
        <v>605.904970229029</v>
      </c>
      <c r="E451" s="3" t="str">
        <f t="shared" si="103"/>
        <v>1.94521438082279E-10-3.62432002432928E-11i</v>
      </c>
      <c r="F451" s="3"/>
      <c r="G451" s="3"/>
      <c r="H451" s="3"/>
      <c r="I451" s="99">
        <f t="shared" si="110"/>
        <v>1.9786904618326061E-10</v>
      </c>
      <c r="L451" s="99">
        <f t="shared" si="111"/>
        <v>9.114649909125226E-13</v>
      </c>
      <c r="O451" s="82">
        <f t="shared" si="104"/>
        <v>1.9697307238380297E-10</v>
      </c>
      <c r="R451" s="99">
        <f t="shared" si="112"/>
        <v>9.2057964082164795E-8</v>
      </c>
      <c r="U451" s="99">
        <f t="shared" si="113"/>
        <v>2.4696380970316174E-8</v>
      </c>
      <c r="X451" s="99">
        <f t="shared" si="105"/>
        <v>1.684666125076947E-7</v>
      </c>
      <c r="Z451" s="3"/>
      <c r="AA451" s="99">
        <f t="shared" si="114"/>
        <v>1.1597289619938344E-8</v>
      </c>
      <c r="AD451" s="99">
        <f t="shared" si="115"/>
        <v>1.1597289619938345E-9</v>
      </c>
      <c r="AF451" s="2">
        <f t="shared" si="116"/>
        <v>0.10862721221028382</v>
      </c>
      <c r="AH451" s="11"/>
      <c r="AI451" s="23">
        <f t="shared" si="117"/>
        <v>1.9391106096088836E-7</v>
      </c>
      <c r="AN451" s="2">
        <f t="shared" si="106"/>
        <v>5.758547442491583</v>
      </c>
      <c r="AO451" s="2" t="str">
        <f t="shared" si="107"/>
        <v>0.630171820219733+5.72396297371212i</v>
      </c>
      <c r="AP451" s="3">
        <f t="shared" si="108"/>
        <v>5.6063696628251591</v>
      </c>
      <c r="AQ451" s="23">
        <f t="shared" si="118"/>
        <v>2.1080790642660977E-13</v>
      </c>
    </row>
    <row r="452" spans="1:43" x14ac:dyDescent="0.3">
      <c r="A452" s="2" t="str">
        <f t="shared" si="102"/>
        <v>3842.2390659822i</v>
      </c>
      <c r="B452" s="2">
        <f t="shared" si="109"/>
        <v>611.51133989185416</v>
      </c>
      <c r="E452" s="3" t="str">
        <f t="shared" si="103"/>
        <v>1.9832471945076E-10-3.68759202116886E-11i</v>
      </c>
      <c r="F452" s="3"/>
      <c r="G452" s="3"/>
      <c r="H452" s="3"/>
      <c r="I452" s="99">
        <f t="shared" si="110"/>
        <v>2.0172389009901997E-10</v>
      </c>
      <c r="L452" s="99">
        <f t="shared" si="111"/>
        <v>9.2971393687831554E-13</v>
      </c>
      <c r="O452" s="82">
        <f t="shared" si="104"/>
        <v>2.0080991433015533E-10</v>
      </c>
      <c r="R452" s="99">
        <f t="shared" si="112"/>
        <v>9.3901107624709873E-8</v>
      </c>
      <c r="U452" s="99">
        <f t="shared" si="113"/>
        <v>2.4965804100565718E-8</v>
      </c>
      <c r="X452" s="99">
        <f t="shared" si="105"/>
        <v>1.718320148467058E-7</v>
      </c>
      <c r="Z452" s="3"/>
      <c r="AA452" s="99">
        <f t="shared" si="114"/>
        <v>1.1829485385803164E-8</v>
      </c>
      <c r="AD452" s="99">
        <f t="shared" si="115"/>
        <v>1.1829485385803166E-9</v>
      </c>
      <c r="AF452" s="2">
        <f t="shared" si="116"/>
        <v>0.10649501643757525</v>
      </c>
      <c r="AH452" s="11"/>
      <c r="AI452" s="23">
        <f t="shared" si="117"/>
        <v>1.9775835715227171E-7</v>
      </c>
      <c r="AN452" s="2">
        <f t="shared" si="106"/>
        <v>5.8104538470314369</v>
      </c>
      <c r="AO452" s="2" t="str">
        <f t="shared" si="107"/>
        <v>0.623296201016092+5.77692615101503i</v>
      </c>
      <c r="AP452" s="3">
        <f t="shared" si="108"/>
        <v>5.6582447626200292</v>
      </c>
      <c r="AQ452" s="23">
        <f t="shared" si="118"/>
        <v>2.2128471741230689E-13</v>
      </c>
    </row>
    <row r="453" spans="1:43" x14ac:dyDescent="0.3">
      <c r="A453" s="2" t="str">
        <f t="shared" ref="A453:A516" si="119">COMPLEX(0,(D$2*10^((ROW(A453)-5)*AK$2/AJ$2-AK$2/2)))</f>
        <v>3877.79086633912i</v>
      </c>
      <c r="B453" s="2">
        <f t="shared" si="109"/>
        <v>617.16958465447419</v>
      </c>
      <c r="E453" s="3" t="str">
        <f t="shared" ref="E453:E516" si="120">IMDIV(IMPRODUCT(AC$2,IMSUM(T$2,IMDIV(N$2,AO453))),(IMPRODUCT(AF453,IMSUM(1,IMPRODUCT(A453,M$2,T$2)))))</f>
        <v>2.02269495537968E-10-3.75343914063021E-11i</v>
      </c>
      <c r="F453" s="3"/>
      <c r="G453" s="3"/>
      <c r="H453" s="3"/>
      <c r="I453" s="99">
        <f t="shared" si="110"/>
        <v>2.0572257864275751E-10</v>
      </c>
      <c r="L453" s="99">
        <f t="shared" si="111"/>
        <v>9.4863841759701986E-13</v>
      </c>
      <c r="O453" s="82">
        <f t="shared" ref="O453:O516" si="121">IMABS(IMPRODUCT($P$2,IMSUM(IMDIV(E453,$AC$2),IMPRODUCT(-1,IMDIV(L453,$AE$2)))))</f>
        <v>2.047899363980621E-10</v>
      </c>
      <c r="R453" s="99">
        <f t="shared" si="112"/>
        <v>9.5812480177299023E-8</v>
      </c>
      <c r="U453" s="99">
        <f t="shared" si="113"/>
        <v>2.524627882450047E-8</v>
      </c>
      <c r="X453" s="99">
        <f t="shared" ref="X453:X516" si="122">IMABS(IMPRODUCT(V$2,IMDIV(IMSUM(1,IMPRODUCT(A453,N$2,K$2)),AN453)))/AF453</f>
        <v>1.7532185433382155E-7</v>
      </c>
      <c r="Z453" s="3"/>
      <c r="AA453" s="99">
        <f t="shared" si="114"/>
        <v>1.2070276514359871E-8</v>
      </c>
      <c r="AD453" s="99">
        <f t="shared" si="115"/>
        <v>1.2070276514359872E-9</v>
      </c>
      <c r="AF453" s="2">
        <f t="shared" si="116"/>
        <v>0.1043705369226974</v>
      </c>
      <c r="AH453" s="11"/>
      <c r="AI453" s="23">
        <f t="shared" si="117"/>
        <v>2.0174833657738357E-7</v>
      </c>
      <c r="AN453" s="2">
        <f t="shared" ref="AN453:AN516" si="123">IMABS(IMSUM(1,IMPRODUCT(A453,A453,K$2,M$2,N$2,T$2),IMPRODUCT(A453,N$2,K$2),IMPRODUCT(A453,M$2,N$2),IMPRODUCT(A453,M$2,T$2)))</f>
        <v>5.8628611272287277</v>
      </c>
      <c r="AO453" s="2" t="str">
        <f t="shared" ref="AO453:AO516" si="124">IMSUM(1,IMPRODUCT(A453,A453,K$2,M$2,N$2,T$2),IMPRODUCT(A453,N$2,K$2),IMPRODUCT(A453,M$2,N$2),IMPRODUCT(A453,M$2,T$2))</f>
        <v>0.616292754507722+5.83037939056379i</v>
      </c>
      <c r="AP453" s="3">
        <f t="shared" ref="AP453:AP516" si="125">B454-B453</f>
        <v>5.710599856803583</v>
      </c>
      <c r="AQ453" s="23">
        <f t="shared" si="118"/>
        <v>2.3243506999639296E-13</v>
      </c>
    </row>
    <row r="454" spans="1:43" x14ac:dyDescent="0.3">
      <c r="A454" s="2" t="str">
        <f t="shared" si="119"/>
        <v>3913.67162345457i</v>
      </c>
      <c r="B454" s="2">
        <f t="shared" ref="B454:B517" si="126">IMABS(A454)/2/PI()</f>
        <v>622.88018451127778</v>
      </c>
      <c r="E454" s="3" t="str">
        <f t="shared" si="120"/>
        <v>2.06363897879147E-10-3.82201164273741E-11i</v>
      </c>
      <c r="F454" s="3"/>
      <c r="G454" s="3"/>
      <c r="H454" s="3"/>
      <c r="I454" s="99">
        <f t="shared" ref="I454:I517" si="127">IMABS(E454)</f>
        <v>2.0987338003567065E-10</v>
      </c>
      <c r="L454" s="99">
        <f t="shared" ref="L454:L517" si="128">(AE$2*Z$2*W$2/(W$2+Z$2))/AF454</f>
        <v>9.6827734560185471E-13</v>
      </c>
      <c r="O454" s="82">
        <f t="shared" si="121"/>
        <v>2.0892136854348349E-10</v>
      </c>
      <c r="R454" s="99">
        <f t="shared" ref="R454:R517" si="129">AG$2/AF454</f>
        <v>9.7796011905787319E-8</v>
      </c>
      <c r="U454" s="99">
        <f t="shared" ref="U454:U517" si="130">IMABS(IMPRODUCT(S$2,IMDIV(1,AN454)))/AF454</f>
        <v>2.5538446253011941E-8</v>
      </c>
      <c r="X454" s="99">
        <f t="shared" si="122"/>
        <v>1.789432960337891E-7</v>
      </c>
      <c r="Z454" s="3"/>
      <c r="AA454" s="99">
        <f t="shared" ref="AA454:AA517" si="131">(AB$2*W$2/(W$2+Z$2))/AF454</f>
        <v>1.2320158120530134E-8</v>
      </c>
      <c r="AD454" s="99">
        <f t="shared" ref="AD454:AD517" si="132">(Y$2*Z$2/(Z$2+W$2))/AF454</f>
        <v>1.2320158120530137E-9</v>
      </c>
      <c r="AF454" s="2">
        <f t="shared" ref="AF454:AF517" si="133">IMABS(IMSUB(IMSUM(W$2/(W$2+Z$2),IMDIV(IMSUM(A454,AI$2),AH$2)),IMDIV(IMPRODUCT(N$2,K$2,A454),IMSUM(1,IMPRODUCT(A454,A454,K$2,M$2,N$2,T$2),IMPRODUCT(A454,N$2,K$2),IMPRODUCT(A454,M$2,N$2),IMPRODUCT(A454,M$2,T$2)))))</f>
        <v>0.10225365845831823</v>
      </c>
      <c r="AH454" s="11"/>
      <c r="AI454" s="23">
        <f t="shared" ref="AI454:AI517" si="134">SQRT(IMABS(I454)^2+IMABS(L454)^2+IMABS(O454)^2+IMABS(R454)^2+IMABS(U454)^2+IMABS(X454)^2+IMABS(AA454)^2+IMABS(AD454)^2)</f>
        <v>2.0588921106293698E-7</v>
      </c>
      <c r="AN454" s="2">
        <f t="shared" si="123"/>
        <v>5.9157739753028018</v>
      </c>
      <c r="AO454" s="2" t="str">
        <f t="shared" si="124"/>
        <v>0.609159104207597+5.88432722684853i</v>
      </c>
      <c r="AP454" s="3">
        <f t="shared" si="125"/>
        <v>5.763439386705727</v>
      </c>
      <c r="AQ454" s="23">
        <f t="shared" ref="AQ454:AQ517" si="135">AI454^2*AP454</f>
        <v>2.4431431212251222E-13</v>
      </c>
    </row>
    <row r="455" spans="1:43" x14ac:dyDescent="0.3">
      <c r="A455" s="2" t="str">
        <f t="shared" si="119"/>
        <v>3949.88438112794i</v>
      </c>
      <c r="B455" s="2">
        <f t="shared" si="126"/>
        <v>628.6436238979835</v>
      </c>
      <c r="E455" s="3" t="str">
        <f t="shared" si="120"/>
        <v>2.10616695144136E-10-3.89347153149467E-11i</v>
      </c>
      <c r="F455" s="3"/>
      <c r="G455" s="3"/>
      <c r="H455" s="3"/>
      <c r="I455" s="99">
        <f t="shared" si="127"/>
        <v>2.1418521034397745E-10</v>
      </c>
      <c r="L455" s="99">
        <f t="shared" si="128"/>
        <v>9.8867268250228177E-13</v>
      </c>
      <c r="O455" s="82">
        <f t="shared" si="121"/>
        <v>2.1321308556894739E-10</v>
      </c>
      <c r="R455" s="99">
        <f t="shared" si="129"/>
        <v>9.9855940932730458E-8</v>
      </c>
      <c r="U455" s="99">
        <f t="shared" si="130"/>
        <v>2.5842997517591368E-8</v>
      </c>
      <c r="X455" s="99">
        <f t="shared" si="122"/>
        <v>1.8270406639921538E-7</v>
      </c>
      <c r="Z455" s="3"/>
      <c r="AA455" s="99">
        <f t="shared" si="131"/>
        <v>1.257966411504306E-8</v>
      </c>
      <c r="AD455" s="99">
        <f t="shared" si="132"/>
        <v>1.2579664115043062E-9</v>
      </c>
      <c r="AF455" s="2">
        <f t="shared" si="133"/>
        <v>0.10014426689681548</v>
      </c>
      <c r="AH455" s="11"/>
      <c r="AI455" s="23">
        <f t="shared" si="134"/>
        <v>2.101898358720172E-7</v>
      </c>
      <c r="AN455" s="2">
        <f t="shared" si="123"/>
        <v>5.9691971326197315</v>
      </c>
      <c r="AO455" s="2" t="str">
        <f t="shared" si="124"/>
        <v>0.601892829446504+5.93877423631649i</v>
      </c>
      <c r="AP455" s="3">
        <f t="shared" si="125"/>
        <v>5.8167678347633682</v>
      </c>
      <c r="AQ455" s="23">
        <f t="shared" si="135"/>
        <v>2.5698344823733446E-13</v>
      </c>
    </row>
    <row r="456" spans="1:43" x14ac:dyDescent="0.3">
      <c r="A456" s="2" t="str">
        <f t="shared" si="119"/>
        <v>3986.4322113226i</v>
      </c>
      <c r="B456" s="2">
        <f t="shared" si="126"/>
        <v>634.46039173274687</v>
      </c>
      <c r="E456" s="3" t="str">
        <f t="shared" si="120"/>
        <v>2.15037356377014E-10-3.96799372100356E-11i</v>
      </c>
      <c r="F456" s="3"/>
      <c r="G456" s="3"/>
      <c r="H456" s="3"/>
      <c r="I456" s="99">
        <f t="shared" si="127"/>
        <v>2.1866769778503474E-10</v>
      </c>
      <c r="L456" s="99">
        <f t="shared" si="128"/>
        <v>1.0098697416565917E-12</v>
      </c>
      <c r="O456" s="82">
        <f t="shared" si="121"/>
        <v>2.1767467113203661E-10</v>
      </c>
      <c r="R456" s="99">
        <f t="shared" si="129"/>
        <v>1.0199684390731578E-7</v>
      </c>
      <c r="U456" s="99">
        <f t="shared" si="130"/>
        <v>2.6160678721603943E-8</v>
      </c>
      <c r="X456" s="99">
        <f t="shared" si="122"/>
        <v>1.8661250899581113E-7</v>
      </c>
      <c r="Z456" s="3"/>
      <c r="AA456" s="99">
        <f t="shared" si="131"/>
        <v>1.2849371055577753E-8</v>
      </c>
      <c r="AD456" s="99">
        <f t="shared" si="132"/>
        <v>1.2849371055577755E-9</v>
      </c>
      <c r="AF456" s="2">
        <f t="shared" si="133"/>
        <v>9.8042249317900176E-2</v>
      </c>
      <c r="AH456" s="11"/>
      <c r="AI456" s="23">
        <f t="shared" si="134"/>
        <v>2.1465977357361001E-7</v>
      </c>
      <c r="AN456" s="2">
        <f t="shared" si="123"/>
        <v>6.0231353902846418</v>
      </c>
      <c r="AO456" s="2" t="str">
        <f t="shared" si="124"/>
        <v>0.594491464551616+5.99372503776029i</v>
      </c>
      <c r="AP456" s="3">
        <f t="shared" si="125"/>
        <v>5.8705897248712517</v>
      </c>
      <c r="AQ456" s="23">
        <f t="shared" si="135"/>
        <v>2.7050983777849646E-13</v>
      </c>
    </row>
    <row r="457" spans="1:43" x14ac:dyDescent="0.3">
      <c r="A457" s="2" t="str">
        <f t="shared" si="119"/>
        <v>4023.31821442639i</v>
      </c>
      <c r="B457" s="2">
        <f t="shared" si="126"/>
        <v>640.33098145761812</v>
      </c>
      <c r="E457" s="3" t="str">
        <f t="shared" si="120"/>
        <v>2.19636121873536E-10-4.04576734249547E-11i</v>
      </c>
      <c r="F457" s="3"/>
      <c r="G457" s="3"/>
      <c r="H457" s="3"/>
      <c r="I457" s="99">
        <f t="shared" si="127"/>
        <v>2.2333125480014443E-10</v>
      </c>
      <c r="L457" s="99">
        <f t="shared" si="128"/>
        <v>1.0319175274040273E-12</v>
      </c>
      <c r="O457" s="82">
        <f t="shared" si="121"/>
        <v>2.2231648948462126E-10</v>
      </c>
      <c r="R457" s="99">
        <f t="shared" si="129"/>
        <v>1.0422367026780677E-7</v>
      </c>
      <c r="U457" s="99">
        <f t="shared" si="130"/>
        <v>2.6492296487982714E-8</v>
      </c>
      <c r="X457" s="99">
        <f t="shared" si="122"/>
        <v>1.9067764695842021E-7</v>
      </c>
      <c r="Z457" s="3"/>
      <c r="AA457" s="99">
        <f t="shared" si="131"/>
        <v>1.3129902463081807E-8</v>
      </c>
      <c r="AD457" s="99">
        <f t="shared" si="132"/>
        <v>1.312990246308181E-9</v>
      </c>
      <c r="AF457" s="2">
        <f t="shared" si="133"/>
        <v>9.5947494214170467E-2</v>
      </c>
      <c r="AH457" s="11"/>
      <c r="AI457" s="23">
        <f t="shared" si="134"/>
        <v>2.193093656265329E-7</v>
      </c>
      <c r="AN457" s="2">
        <f t="shared" si="123"/>
        <v>6.0775935897429942</v>
      </c>
      <c r="AO457" s="2" t="str">
        <f t="shared" si="124"/>
        <v>0.586952498009839+6.04918429270965i</v>
      </c>
      <c r="AP457" s="3">
        <f t="shared" si="125"/>
        <v>5.924909622799305</v>
      </c>
      <c r="AQ457" s="23">
        <f t="shared" si="135"/>
        <v>2.8496799543433355E-13</v>
      </c>
    </row>
    <row r="458" spans="1:43" x14ac:dyDescent="0.3">
      <c r="A458" s="2" t="str">
        <f t="shared" si="119"/>
        <v>4060.54551951473i</v>
      </c>
      <c r="B458" s="2">
        <f t="shared" si="126"/>
        <v>646.25589108041743</v>
      </c>
      <c r="E458" s="3" t="str">
        <f t="shared" si="120"/>
        <v>2.24424082787499E-10-4.12699721242168E-11i</v>
      </c>
      <c r="F458" s="3"/>
      <c r="G458" s="3"/>
      <c r="H458" s="3"/>
      <c r="I458" s="99">
        <f t="shared" si="127"/>
        <v>2.2818715900362107E-10</v>
      </c>
      <c r="L458" s="99">
        <f t="shared" si="128"/>
        <v>1.0548691160799521E-12</v>
      </c>
      <c r="O458" s="82">
        <f t="shared" si="121"/>
        <v>2.2714976604725279E-10</v>
      </c>
      <c r="R458" s="99">
        <f t="shared" si="129"/>
        <v>1.0654178072407517E-7</v>
      </c>
      <c r="U458" s="99">
        <f t="shared" si="130"/>
        <v>2.6838724188303403E-8</v>
      </c>
      <c r="X458" s="99">
        <f t="shared" si="122"/>
        <v>1.9490925313946554E-7</v>
      </c>
      <c r="Z458" s="3"/>
      <c r="AA458" s="99">
        <f t="shared" si="131"/>
        <v>1.3421933669728495E-8</v>
      </c>
      <c r="AD458" s="99">
        <f t="shared" si="132"/>
        <v>1.3421933669728496E-9</v>
      </c>
      <c r="AF458" s="2">
        <f t="shared" si="133"/>
        <v>9.3859891697307699E-2</v>
      </c>
      <c r="AH458" s="11"/>
      <c r="AI458" s="23">
        <f t="shared" si="134"/>
        <v>2.2414981277992278E-7</v>
      </c>
      <c r="AN458" s="2">
        <f t="shared" si="123"/>
        <v>6.1325766233914063</v>
      </c>
      <c r="AO458" s="2" t="str">
        <f t="shared" si="124"/>
        <v>0.579273371615555+6.10515670582696i</v>
      </c>
      <c r="AP458" s="3">
        <f t="shared" si="125"/>
        <v>5.9797321365515472</v>
      </c>
      <c r="AQ458" s="23">
        <f t="shared" si="135"/>
        <v>3.0044051034390287E-13</v>
      </c>
    </row>
    <row r="459" spans="1:43" x14ac:dyDescent="0.3">
      <c r="A459" s="2" t="str">
        <f t="shared" si="119"/>
        <v>4098.11728461598i</v>
      </c>
      <c r="B459" s="2">
        <f t="shared" si="126"/>
        <v>652.23562321696897</v>
      </c>
      <c r="E459" s="3" t="str">
        <f t="shared" si="120"/>
        <v>2.2941327073766E-10-4.21190548507862E-11i</v>
      </c>
      <c r="F459" s="3"/>
      <c r="G459" s="3"/>
      <c r="H459" s="3"/>
      <c r="I459" s="99">
        <f t="shared" si="127"/>
        <v>2.3324764430123282E-10</v>
      </c>
      <c r="L459" s="99">
        <f t="shared" si="128"/>
        <v>1.0787820849017445E-12</v>
      </c>
      <c r="O459" s="82">
        <f t="shared" si="121"/>
        <v>2.3218667810587241E-10</v>
      </c>
      <c r="R459" s="99">
        <f t="shared" si="129"/>
        <v>1.0895699057507619E-7</v>
      </c>
      <c r="U459" s="99">
        <f t="shared" si="130"/>
        <v>2.7200908952207457E-8</v>
      </c>
      <c r="X459" s="99">
        <f t="shared" si="122"/>
        <v>1.9931792907054161E-7</v>
      </c>
      <c r="Z459" s="3"/>
      <c r="AA459" s="99">
        <f t="shared" si="131"/>
        <v>1.3726197275971048E-8</v>
      </c>
      <c r="AD459" s="99">
        <f t="shared" si="132"/>
        <v>1.372619727597105E-9</v>
      </c>
      <c r="AF459" s="2">
        <f t="shared" si="133"/>
        <v>9.1779333728105844E-2</v>
      </c>
      <c r="AH459" s="11"/>
      <c r="AI459" s="23">
        <f t="shared" si="134"/>
        <v>2.2919326557477484E-7</v>
      </c>
      <c r="AN459" s="2">
        <f t="shared" si="123"/>
        <v>6.1880894351977149</v>
      </c>
      <c r="AO459" s="2" t="str">
        <f t="shared" si="124"/>
        <v>0.571451479602562+6.16164702530627i</v>
      </c>
      <c r="AP459" s="3">
        <f t="shared" si="125"/>
        <v>6.0350619167830928</v>
      </c>
      <c r="AQ459" s="23">
        <f t="shared" si="135"/>
        <v>3.1701910472438273E-13</v>
      </c>
    </row>
    <row r="460" spans="1:43" x14ac:dyDescent="0.3">
      <c r="A460" s="2" t="str">
        <f t="shared" si="119"/>
        <v>4136.03669697943i</v>
      </c>
      <c r="B460" s="2">
        <f t="shared" si="126"/>
        <v>658.27068513375207</v>
      </c>
      <c r="E460" s="3" t="str">
        <f t="shared" si="120"/>
        <v>2.34616758901507E-10-4.30073351721057E-11i</v>
      </c>
      <c r="F460" s="3"/>
      <c r="G460" s="3"/>
      <c r="H460" s="3"/>
      <c r="I460" s="99">
        <f t="shared" si="127"/>
        <v>2.3852600368943783E-10</v>
      </c>
      <c r="L460" s="99">
        <f t="shared" si="128"/>
        <v>1.1037189958408528E-12</v>
      </c>
      <c r="O460" s="82">
        <f t="shared" si="121"/>
        <v>2.374404571352384E-10</v>
      </c>
      <c r="R460" s="99">
        <f t="shared" si="129"/>
        <v>1.1147561857992614E-7</v>
      </c>
      <c r="U460" s="99">
        <f t="shared" si="130"/>
        <v>2.7579879572797908E-8</v>
      </c>
      <c r="X460" s="99">
        <f t="shared" si="122"/>
        <v>2.0391519404708455E-7</v>
      </c>
      <c r="Z460" s="3"/>
      <c r="AA460" s="99">
        <f t="shared" si="131"/>
        <v>1.4043489307229334E-8</v>
      </c>
      <c r="AD460" s="99">
        <f t="shared" si="132"/>
        <v>1.4043489307229335E-9</v>
      </c>
      <c r="AF460" s="2">
        <f t="shared" si="133"/>
        <v>8.9705714374037487E-2</v>
      </c>
      <c r="AH460" s="11"/>
      <c r="AI460" s="23">
        <f t="shared" si="134"/>
        <v>2.3445292644787387E-7</v>
      </c>
      <c r="AN460" s="2">
        <f t="shared" si="123"/>
        <v>6.2441370213309453</v>
      </c>
      <c r="AO460" s="2" t="str">
        <f t="shared" si="124"/>
        <v>0.563484167759834+6.21866004327618i</v>
      </c>
      <c r="AP460" s="3">
        <f t="shared" si="125"/>
        <v>6.0909036571640627</v>
      </c>
      <c r="AQ460" s="23">
        <f t="shared" si="135"/>
        <v>3.3480585642951157E-13</v>
      </c>
    </row>
    <row r="461" spans="1:43" x14ac:dyDescent="0.3">
      <c r="A461" s="2" t="str">
        <f t="shared" si="119"/>
        <v>4174.30697334557i</v>
      </c>
      <c r="B461" s="2">
        <f t="shared" si="126"/>
        <v>664.36158879091613</v>
      </c>
      <c r="E461" s="3" t="str">
        <f t="shared" si="120"/>
        <v>2.40048776337875E-10-4.39374397675735E-11i</v>
      </c>
      <c r="F461" s="3"/>
      <c r="G461" s="3"/>
      <c r="H461" s="3"/>
      <c r="I461" s="99">
        <f t="shared" si="127"/>
        <v>2.4403670550685665E-10</v>
      </c>
      <c r="L461" s="99">
        <f t="shared" si="128"/>
        <v>1.1297479428208136E-12</v>
      </c>
      <c r="O461" s="82">
        <f t="shared" si="121"/>
        <v>2.4292550451232113E-10</v>
      </c>
      <c r="R461" s="99">
        <f t="shared" si="129"/>
        <v>1.1410454222490216E-7</v>
      </c>
      <c r="U461" s="99">
        <f t="shared" si="130"/>
        <v>2.7976755443452493E-8</v>
      </c>
      <c r="X461" s="99">
        <f t="shared" si="122"/>
        <v>2.0871358587141463E-7</v>
      </c>
      <c r="Z461" s="3"/>
      <c r="AA461" s="99">
        <f t="shared" si="131"/>
        <v>1.4374676176322801E-8</v>
      </c>
      <c r="AD461" s="99">
        <f t="shared" si="132"/>
        <v>1.4374676176322802E-9</v>
      </c>
      <c r="AF461" s="2">
        <f t="shared" si="133"/>
        <v>8.7638930098766929E-2</v>
      </c>
      <c r="AH461" s="11"/>
      <c r="AI461" s="23">
        <f t="shared" si="134"/>
        <v>2.3994316519775722E-7</v>
      </c>
      <c r="AN461" s="2">
        <f t="shared" si="123"/>
        <v>6.3007244308010053</v>
      </c>
      <c r="AO461" s="2" t="str">
        <f t="shared" si="124"/>
        <v>0.555368732530891+6.27620059620625i</v>
      </c>
      <c r="AP461" s="3">
        <f t="shared" si="125"/>
        <v>6.147262094806365</v>
      </c>
      <c r="AQ461" s="23">
        <f t="shared" si="135"/>
        <v>3.5391461487346379E-13</v>
      </c>
    </row>
    <row r="462" spans="1:43" x14ac:dyDescent="0.3">
      <c r="A462" s="2" t="str">
        <f t="shared" si="119"/>
        <v>4212.93136021904i</v>
      </c>
      <c r="B462" s="2">
        <f t="shared" si="126"/>
        <v>670.5088508857225</v>
      </c>
      <c r="E462" s="3" t="str">
        <f t="shared" si="120"/>
        <v>2.45724837586525E-10-4.49122323357084E-11i</v>
      </c>
      <c r="F462" s="3"/>
      <c r="G462" s="3"/>
      <c r="H462" s="3"/>
      <c r="I462" s="99">
        <f t="shared" si="127"/>
        <v>2.4979552522073074E-10</v>
      </c>
      <c r="L462" s="99">
        <f t="shared" si="128"/>
        <v>1.1569431720467725E-12</v>
      </c>
      <c r="O462" s="82">
        <f t="shared" si="121"/>
        <v>2.4865752269277493E-10</v>
      </c>
      <c r="R462" s="99">
        <f t="shared" si="129"/>
        <v>1.1685126037672401E-7</v>
      </c>
      <c r="U462" s="99">
        <f t="shared" si="130"/>
        <v>2.8392756685220256E-8</v>
      </c>
      <c r="X462" s="99">
        <f t="shared" si="122"/>
        <v>2.1372677505932804E-7</v>
      </c>
      <c r="Z462" s="3"/>
      <c r="AA462" s="99">
        <f t="shared" si="131"/>
        <v>1.4720702576413384E-8</v>
      </c>
      <c r="AD462" s="99">
        <f t="shared" si="132"/>
        <v>1.4720702576413387E-9</v>
      </c>
      <c r="AF462" s="2">
        <f t="shared" si="133"/>
        <v>8.557888008875883E-2</v>
      </c>
      <c r="AH462" s="11"/>
      <c r="AI462" s="23">
        <f t="shared" si="134"/>
        <v>2.4567964988164744E-7</v>
      </c>
      <c r="AN462" s="2">
        <f t="shared" si="123"/>
        <v>6.3578567661086556</v>
      </c>
      <c r="AO462" s="2" t="str">
        <f t="shared" si="124"/>
        <v>0.54710242009638+6.33427356531736i</v>
      </c>
      <c r="AP462" s="3">
        <f t="shared" si="125"/>
        <v>6.2041420106545502</v>
      </c>
      <c r="AQ462" s="23">
        <f t="shared" si="135"/>
        <v>3.7447264577919539E-13</v>
      </c>
    </row>
    <row r="463" spans="1:43" x14ac:dyDescent="0.3">
      <c r="A463" s="2" t="str">
        <f t="shared" si="119"/>
        <v>4251.91313414404i</v>
      </c>
      <c r="B463" s="2">
        <f t="shared" si="126"/>
        <v>676.71299289637705</v>
      </c>
      <c r="E463" s="3" t="str">
        <f t="shared" si="120"/>
        <v>2.51661889959913E-10-4.5934840767088E-11i</v>
      </c>
      <c r="F463" s="3"/>
      <c r="G463" s="3"/>
      <c r="H463" s="3"/>
      <c r="I463" s="99">
        <f t="shared" si="127"/>
        <v>2.5581969520444098E-10</v>
      </c>
      <c r="L463" s="99">
        <f t="shared" si="128"/>
        <v>1.1853857870298202E-12</v>
      </c>
      <c r="O463" s="82">
        <f t="shared" si="121"/>
        <v>2.5465366429518746E-10</v>
      </c>
      <c r="R463" s="99">
        <f t="shared" si="129"/>
        <v>1.1972396449001184E-7</v>
      </c>
      <c r="U463" s="99">
        <f t="shared" si="130"/>
        <v>2.882921565239431E-8</v>
      </c>
      <c r="X463" s="99">
        <f t="shared" si="122"/>
        <v>2.1896969463893295E-7</v>
      </c>
      <c r="Z463" s="3"/>
      <c r="AA463" s="99">
        <f t="shared" si="131"/>
        <v>1.5082600451587465E-8</v>
      </c>
      <c r="AD463" s="99">
        <f t="shared" si="132"/>
        <v>1.5082600451587467E-9</v>
      </c>
      <c r="AF463" s="2">
        <f t="shared" si="133"/>
        <v>8.3525466623135966E-2</v>
      </c>
      <c r="AH463" s="11"/>
      <c r="AI463" s="23">
        <f t="shared" si="134"/>
        <v>2.5167949558309633E-7</v>
      </c>
      <c r="AN463" s="2">
        <f t="shared" si="123"/>
        <v>6.415539183905774</v>
      </c>
      <c r="AO463" s="2" t="str">
        <f t="shared" si="124"/>
        <v>0.538682425439621+6.3928838769958i</v>
      </c>
      <c r="AP463" s="3">
        <f t="shared" si="125"/>
        <v>6.261548229883374</v>
      </c>
      <c r="AQ463" s="23">
        <f t="shared" si="135"/>
        <v>3.9662254764841754E-13</v>
      </c>
    </row>
    <row r="464" spans="1:43" x14ac:dyDescent="0.3">
      <c r="A464" s="2" t="str">
        <f t="shared" si="119"/>
        <v>4291.25560198224i</v>
      </c>
      <c r="B464" s="2">
        <f t="shared" si="126"/>
        <v>682.97454112626042</v>
      </c>
      <c r="E464" s="3" t="str">
        <f t="shared" si="120"/>
        <v>2.57878481384593E-10-4.70086881108896E-11i</v>
      </c>
      <c r="F464" s="3"/>
      <c r="G464" s="3"/>
      <c r="H464" s="3"/>
      <c r="I464" s="99">
        <f t="shared" si="127"/>
        <v>2.6212807541186957E-10</v>
      </c>
      <c r="L464" s="99">
        <f t="shared" si="128"/>
        <v>1.21516455198709E-12</v>
      </c>
      <c r="O464" s="82">
        <f t="shared" si="121"/>
        <v>2.6093270198543833E-10</v>
      </c>
      <c r="R464" s="99">
        <f t="shared" si="129"/>
        <v>1.2273161975069609E-7</v>
      </c>
      <c r="U464" s="99">
        <f t="shared" si="130"/>
        <v>2.9287590038066156E-8</v>
      </c>
      <c r="X464" s="99">
        <f t="shared" si="122"/>
        <v>2.2445868806028063E-7</v>
      </c>
      <c r="Z464" s="3"/>
      <c r="AA464" s="99">
        <f t="shared" si="131"/>
        <v>1.5461499219150411E-8</v>
      </c>
      <c r="AD464" s="99">
        <f t="shared" si="132"/>
        <v>1.5461499219150413E-9</v>
      </c>
      <c r="AF464" s="2">
        <f t="shared" si="133"/>
        <v>8.1478595494078321E-2</v>
      </c>
      <c r="AH464" s="11"/>
      <c r="AI464" s="23">
        <f t="shared" si="134"/>
        <v>2.5796143393688517E-7</v>
      </c>
      <c r="AN464" s="2">
        <f t="shared" si="123"/>
        <v>6.473776895666103</v>
      </c>
      <c r="AO464" s="2" t="str">
        <f t="shared" si="124"/>
        <v>0.530105891394783+6.45203650321112i</v>
      </c>
      <c r="AP464" s="3">
        <f t="shared" si="125"/>
        <v>6.3194856223163924</v>
      </c>
      <c r="AQ464" s="23">
        <f t="shared" si="135"/>
        <v>4.2052449203951623E-13</v>
      </c>
    </row>
    <row r="465" spans="1:43" x14ac:dyDescent="0.3">
      <c r="A465" s="2" t="str">
        <f t="shared" si="119"/>
        <v>4330.96210119331i</v>
      </c>
      <c r="B465" s="2">
        <f t="shared" si="126"/>
        <v>689.29402674857681</v>
      </c>
      <c r="E465" s="3" t="str">
        <f t="shared" si="120"/>
        <v>2.64394952184088E-10-4.81375279616416E-11i</v>
      </c>
      <c r="F465" s="3"/>
      <c r="G465" s="3"/>
      <c r="H465" s="3"/>
      <c r="I465" s="99">
        <f t="shared" si="127"/>
        <v>2.6874134839783032E-10</v>
      </c>
      <c r="L465" s="99">
        <f t="shared" si="128"/>
        <v>1.246376809857397E-12</v>
      </c>
      <c r="O465" s="82">
        <f t="shared" si="121"/>
        <v>2.6751522259442576E-10</v>
      </c>
      <c r="R465" s="99">
        <f t="shared" si="129"/>
        <v>1.258840577955971E-7</v>
      </c>
      <c r="U465" s="99">
        <f t="shared" si="130"/>
        <v>2.9769477842790159E-8</v>
      </c>
      <c r="X465" s="99">
        <f t="shared" si="122"/>
        <v>2.3021167820538629E-7</v>
      </c>
      <c r="Z465" s="3"/>
      <c r="AA465" s="99">
        <f t="shared" si="131"/>
        <v>1.5858637450265304E-8</v>
      </c>
      <c r="AD465" s="99">
        <f t="shared" si="132"/>
        <v>1.5858637450265306E-9</v>
      </c>
      <c r="AF465" s="2">
        <f t="shared" si="133"/>
        <v>7.9438176486472931E-2</v>
      </c>
      <c r="AH465" s="11"/>
      <c r="AI465" s="23">
        <f t="shared" si="134"/>
        <v>2.6454600683759111E-7</v>
      </c>
      <c r="AN465" s="2">
        <f t="shared" si="123"/>
        <v>6.5325751683668676</v>
      </c>
      <c r="AO465" s="2" t="str">
        <f t="shared" si="124"/>
        <v>0.521369907677361+6.51173646193793i</v>
      </c>
      <c r="AP465" s="3">
        <f t="shared" si="125"/>
        <v>6.3779591028436471</v>
      </c>
      <c r="AQ465" s="23">
        <f t="shared" si="135"/>
        <v>4.463588511509244E-13</v>
      </c>
    </row>
    <row r="466" spans="1:43" x14ac:dyDescent="0.3">
      <c r="A466" s="2" t="str">
        <f t="shared" si="119"/>
        <v>4371.03600011809i</v>
      </c>
      <c r="B466" s="2">
        <f t="shared" si="126"/>
        <v>695.67198585142046</v>
      </c>
      <c r="E466" s="3" t="str">
        <f t="shared" si="120"/>
        <v>2.71233654843179E-10-4.93254850126412E-11i</v>
      </c>
      <c r="F466" s="3"/>
      <c r="G466" s="3"/>
      <c r="H466" s="3"/>
      <c r="I466" s="99">
        <f t="shared" si="127"/>
        <v>2.7568224279289564E-10</v>
      </c>
      <c r="L466" s="99">
        <f t="shared" si="128"/>
        <v>1.2791295342758743E-12</v>
      </c>
      <c r="O466" s="82">
        <f t="shared" si="121"/>
        <v>2.7442384955846573E-10</v>
      </c>
      <c r="R466" s="99">
        <f t="shared" si="129"/>
        <v>1.2919208296186331E-7</v>
      </c>
      <c r="U466" s="99">
        <f t="shared" si="130"/>
        <v>3.027663451955646E-8</v>
      </c>
      <c r="X466" s="99">
        <f t="shared" si="122"/>
        <v>2.3624836105954893E-7</v>
      </c>
      <c r="Z466" s="3"/>
      <c r="AA466" s="99">
        <f t="shared" si="131"/>
        <v>1.6275376255057822E-8</v>
      </c>
      <c r="AD466" s="99">
        <f t="shared" si="132"/>
        <v>1.6275376255057823E-9</v>
      </c>
      <c r="AF466" s="2">
        <f t="shared" si="133"/>
        <v>7.7404123927252863E-2</v>
      </c>
      <c r="AH466" s="11"/>
      <c r="AI466" s="23">
        <f t="shared" si="134"/>
        <v>2.7145578841301077E-7</v>
      </c>
      <c r="AN466" s="2">
        <f t="shared" si="123"/>
        <v>6.5919393251814631</v>
      </c>
      <c r="AO466" s="2" t="str">
        <f t="shared" si="124"/>
        <v>0.512471509896614+6.57198881758164i</v>
      </c>
      <c r="AP466" s="3">
        <f t="shared" si="125"/>
        <v>6.4369736318242303</v>
      </c>
      <c r="AQ466" s="23">
        <f t="shared" si="135"/>
        <v>4.7432929044547773E-13</v>
      </c>
    </row>
    <row r="467" spans="1:43" x14ac:dyDescent="0.3">
      <c r="A467" s="2" t="str">
        <f t="shared" si="119"/>
        <v>4411.48069826427i</v>
      </c>
      <c r="B467" s="2">
        <f t="shared" si="126"/>
        <v>702.10895948324469</v>
      </c>
      <c r="E467" s="3" t="str">
        <f t="shared" si="120"/>
        <v>2.78419206582533E-10-5.05771016683844E-11i</v>
      </c>
      <c r="F467" s="3"/>
      <c r="G467" s="3"/>
      <c r="H467" s="3"/>
      <c r="I467" s="99">
        <f t="shared" si="127"/>
        <v>2.8297579014329348E-10</v>
      </c>
      <c r="L467" s="99">
        <f t="shared" si="128"/>
        <v>1.3135405386294166E-12</v>
      </c>
      <c r="O467" s="82">
        <f t="shared" si="121"/>
        <v>2.8168349857030985E-10</v>
      </c>
      <c r="R467" s="99">
        <f t="shared" si="129"/>
        <v>1.3266759440157108E-7</v>
      </c>
      <c r="U467" s="99">
        <f t="shared" si="130"/>
        <v>3.0810992669170839E-8</v>
      </c>
      <c r="X467" s="99">
        <f t="shared" si="122"/>
        <v>2.4259042830038766E-7</v>
      </c>
      <c r="Z467" s="3"/>
      <c r="AA467" s="99">
        <f t="shared" si="131"/>
        <v>1.6713214666384461E-8</v>
      </c>
      <c r="AD467" s="99">
        <f t="shared" si="132"/>
        <v>1.6713214666384465E-9</v>
      </c>
      <c r="AF467" s="2">
        <f t="shared" si="133"/>
        <v>7.5376357317002637E-2</v>
      </c>
      <c r="AH467" s="11"/>
      <c r="AI467" s="23">
        <f t="shared" si="134"/>
        <v>2.7871564014075539E-7</v>
      </c>
      <c r="AN467" s="2">
        <f t="shared" si="123"/>
        <v>6.6518747461832195</v>
      </c>
      <c r="AO467" s="2" t="str">
        <f t="shared" si="124"/>
        <v>0.503407678549663+6.63279868140797i</v>
      </c>
      <c r="AP467" s="3">
        <f t="shared" si="125"/>
        <v>6.4965342155176131</v>
      </c>
      <c r="AQ467" s="23">
        <f t="shared" si="135"/>
        <v>5.0466642189955638E-13</v>
      </c>
    </row>
    <row r="468" spans="1:43" x14ac:dyDescent="0.3">
      <c r="A468" s="2" t="str">
        <f t="shared" si="119"/>
        <v>4452.2996265948i</v>
      </c>
      <c r="B468" s="2">
        <f t="shared" si="126"/>
        <v>708.6054936987623</v>
      </c>
      <c r="E468" s="3" t="str">
        <f t="shared" si="120"/>
        <v>2.85978780536966E-10-5.18973917867372E-11i</v>
      </c>
      <c r="F468" s="3"/>
      <c r="G468" s="3"/>
      <c r="H468" s="3"/>
      <c r="I468" s="99">
        <f t="shared" si="127"/>
        <v>2.9064962100728139E-10</v>
      </c>
      <c r="L468" s="99">
        <f t="shared" si="128"/>
        <v>1.349739869933108E-12</v>
      </c>
      <c r="O468" s="82">
        <f t="shared" si="121"/>
        <v>2.8932167230489601E-10</v>
      </c>
      <c r="R468" s="99">
        <f t="shared" si="129"/>
        <v>1.3632372686324392E-7</v>
      </c>
      <c r="U468" s="99">
        <f t="shared" si="130"/>
        <v>3.1374684734519549E-8</v>
      </c>
      <c r="X468" s="99">
        <f t="shared" si="122"/>
        <v>2.4926182391117017E-7</v>
      </c>
      <c r="Z468" s="3"/>
      <c r="AA468" s="99">
        <f t="shared" si="131"/>
        <v>1.7173807375224227E-8</v>
      </c>
      <c r="AD468" s="99">
        <f t="shared" si="132"/>
        <v>1.7173807375224227E-9</v>
      </c>
      <c r="AF468" s="2">
        <f t="shared" si="133"/>
        <v>7.3354802059011459E-2</v>
      </c>
      <c r="AH468" s="11"/>
      <c r="AI468" s="23">
        <f t="shared" si="134"/>
        <v>2.8635300496067963E-7</v>
      </c>
      <c r="AN468" s="2">
        <f t="shared" si="123"/>
        <v>6.7123868690608655</v>
      </c>
      <c r="AO468" s="2" t="str">
        <f t="shared" si="124"/>
        <v>0.494175337996886+6.69417121197661i</v>
      </c>
      <c r="AP468" s="3">
        <f t="shared" si="125"/>
        <v>6.5566459065079243</v>
      </c>
      <c r="AQ468" s="23">
        <f t="shared" si="135"/>
        <v>5.3763213592817359E-13</v>
      </c>
    </row>
    <row r="469" spans="1:43" x14ac:dyDescent="0.3">
      <c r="A469" s="2" t="str">
        <f t="shared" si="119"/>
        <v>4493.49624781895i</v>
      </c>
      <c r="B469" s="2">
        <f t="shared" si="126"/>
        <v>715.16213960527023</v>
      </c>
      <c r="E469" s="3" t="str">
        <f t="shared" si="120"/>
        <v>2.93942442513814E-10-5.32919028404491E-11i</v>
      </c>
      <c r="F469" s="3"/>
      <c r="G469" s="3"/>
      <c r="H469" s="3"/>
      <c r="I469" s="99">
        <f t="shared" si="127"/>
        <v>2.9873430740265291E-10</v>
      </c>
      <c r="L469" s="99">
        <f t="shared" si="128"/>
        <v>1.3878714209342742E-12</v>
      </c>
      <c r="O469" s="82">
        <f t="shared" si="121"/>
        <v>2.9736880128166581E-10</v>
      </c>
      <c r="R469" s="99">
        <f t="shared" si="129"/>
        <v>1.401750135143617E-7</v>
      </c>
      <c r="U469" s="99">
        <f t="shared" si="130"/>
        <v>3.1970069233348061E-8</v>
      </c>
      <c r="X469" s="99">
        <f t="shared" si="122"/>
        <v>2.5628904096805589E-7</v>
      </c>
      <c r="Z469" s="3"/>
      <c r="AA469" s="99">
        <f t="shared" si="131"/>
        <v>1.7658985242752894E-8</v>
      </c>
      <c r="AD469" s="99">
        <f t="shared" si="132"/>
        <v>1.7658985242752895E-9</v>
      </c>
      <c r="AF469" s="2">
        <f t="shared" si="133"/>
        <v>7.1339390304217418E-2</v>
      </c>
      <c r="AH469" s="11"/>
      <c r="AI469" s="23">
        <f t="shared" si="134"/>
        <v>2.9439824743123176E-7</v>
      </c>
      <c r="AN469" s="2">
        <f t="shared" si="123"/>
        <v>6.7734811898457084</v>
      </c>
      <c r="AO469" s="2" t="str">
        <f t="shared" si="124"/>
        <v>0.484771355418243+6.75611161557886i</v>
      </c>
      <c r="AP469" s="3">
        <f t="shared" si="125"/>
        <v>6.617313804124251</v>
      </c>
      <c r="AQ469" s="23">
        <f t="shared" si="135"/>
        <v>5.7352475848177791E-13</v>
      </c>
    </row>
    <row r="470" spans="1:43" x14ac:dyDescent="0.3">
      <c r="A470" s="2" t="str">
        <f t="shared" si="119"/>
        <v>4535.07405668602i</v>
      </c>
      <c r="B470" s="2">
        <f t="shared" si="126"/>
        <v>721.77945340939448</v>
      </c>
      <c r="E470" s="3" t="str">
        <f t="shared" si="120"/>
        <v>3.02343541765514E-10-5.47667880573409E-11i</v>
      </c>
      <c r="F470" s="3"/>
      <c r="G470" s="3"/>
      <c r="H470" s="3"/>
      <c r="I470" s="99">
        <f t="shared" si="127"/>
        <v>3.0726376018240876E-10</v>
      </c>
      <c r="L470" s="99">
        <f t="shared" si="128"/>
        <v>1.428094800832133E-12</v>
      </c>
      <c r="O470" s="82">
        <f t="shared" si="121"/>
        <v>3.0585863940074022E-10</v>
      </c>
      <c r="R470" s="99">
        <f t="shared" si="129"/>
        <v>1.4423757488404544E-7</v>
      </c>
      <c r="U470" s="99">
        <f t="shared" si="130"/>
        <v>3.2599761181371526E-8</v>
      </c>
      <c r="X470" s="99">
        <f t="shared" si="122"/>
        <v>2.6370146603594017E-7</v>
      </c>
      <c r="Z470" s="3"/>
      <c r="AA470" s="99">
        <f t="shared" si="131"/>
        <v>1.8170779102988E-8</v>
      </c>
      <c r="AD470" s="99">
        <f t="shared" si="132"/>
        <v>1.8170779102988001E-9</v>
      </c>
      <c r="AF470" s="2">
        <f t="shared" si="133"/>
        <v>6.9330061934548867E-2</v>
      </c>
      <c r="AH470" s="11"/>
      <c r="AI470" s="23">
        <f t="shared" si="134"/>
        <v>3.028850484506027E-7</v>
      </c>
      <c r="AN470" s="2">
        <f t="shared" si="123"/>
        <v>6.8351632636506796</v>
      </c>
      <c r="AO470" s="2" t="str">
        <f t="shared" si="124"/>
        <v>0.475192539750228+6.81862514667917i</v>
      </c>
      <c r="AP470" s="3">
        <f t="shared" si="125"/>
        <v>6.6785430548897011</v>
      </c>
      <c r="AQ470" s="23">
        <f t="shared" si="135"/>
        <v>6.1268521599933593E-13</v>
      </c>
    </row>
    <row r="471" spans="1:43" x14ac:dyDescent="0.3">
      <c r="A471" s="2" t="str">
        <f t="shared" si="119"/>
        <v>4577.03658028187i</v>
      </c>
      <c r="B471" s="2">
        <f t="shared" si="126"/>
        <v>728.45799646428418</v>
      </c>
      <c r="E471" s="3" t="str">
        <f t="shared" si="120"/>
        <v>3.11219166013983E-10-5.63288904322741E-11i</v>
      </c>
      <c r="F471" s="3"/>
      <c r="G471" s="3"/>
      <c r="H471" s="3"/>
      <c r="I471" s="99">
        <f t="shared" si="127"/>
        <v>3.1627569174973008E-10</v>
      </c>
      <c r="L471" s="99">
        <f t="shared" si="128"/>
        <v>1.4705875136390262E-12</v>
      </c>
      <c r="O471" s="82">
        <f t="shared" si="121"/>
        <v>3.1482872451591022E-10</v>
      </c>
      <c r="R471" s="99">
        <f t="shared" si="129"/>
        <v>1.4852933887754165E-7</v>
      </c>
      <c r="U471" s="99">
        <f t="shared" si="130"/>
        <v>3.3266667496179704E-8</v>
      </c>
      <c r="X471" s="99">
        <f t="shared" si="122"/>
        <v>2.7153178019759092E-7</v>
      </c>
      <c r="Z471" s="3"/>
      <c r="AA471" s="99">
        <f t="shared" si="131"/>
        <v>1.8711447479800838E-8</v>
      </c>
      <c r="AD471" s="99">
        <f t="shared" si="132"/>
        <v>1.8711447479800838E-9</v>
      </c>
      <c r="AF471" s="2">
        <f t="shared" si="133"/>
        <v>6.7326765712225553E-2</v>
      </c>
      <c r="AH471" s="11"/>
      <c r="AI471" s="23">
        <f t="shared" si="134"/>
        <v>3.1185086488581789E-7</v>
      </c>
      <c r="AN471" s="2">
        <f t="shared" si="123"/>
        <v>6.8974387054219131</v>
      </c>
      <c r="AO471" s="2" t="str">
        <f t="shared" si="124"/>
        <v>0.465435640603027+6.88171710836102i</v>
      </c>
      <c r="AP471" s="3">
        <f t="shared" si="125"/>
        <v>6.7403388529329504</v>
      </c>
      <c r="AQ471" s="23">
        <f t="shared" si="135"/>
        <v>6.5550443718210225E-13</v>
      </c>
    </row>
    <row r="472" spans="1:43" x14ac:dyDescent="0.3">
      <c r="A472" s="2" t="str">
        <f t="shared" si="119"/>
        <v>4619.38737832803i</v>
      </c>
      <c r="B472" s="2">
        <f t="shared" si="126"/>
        <v>735.19833531721713</v>
      </c>
      <c r="E472" s="3" t="str">
        <f t="shared" si="120"/>
        <v>3.20610673204849E-10-5.79858409187909E-11i</v>
      </c>
      <c r="F472" s="3"/>
      <c r="G472" s="3"/>
      <c r="H472" s="3"/>
      <c r="I472" s="99">
        <f t="shared" si="127"/>
        <v>3.2581215680193063E-10</v>
      </c>
      <c r="L472" s="99">
        <f t="shared" si="128"/>
        <v>1.5155475039407635E-12</v>
      </c>
      <c r="O472" s="82">
        <f t="shared" si="121"/>
        <v>3.2432091667534733E-10</v>
      </c>
      <c r="R472" s="99">
        <f t="shared" si="129"/>
        <v>1.530702978980171E-7</v>
      </c>
      <c r="U472" s="99">
        <f t="shared" si="130"/>
        <v>3.3974028344410782E-8</v>
      </c>
      <c r="X472" s="99">
        <f t="shared" si="122"/>
        <v>2.7981642771611324E-7</v>
      </c>
      <c r="Z472" s="3"/>
      <c r="AA472" s="99">
        <f t="shared" si="131"/>
        <v>1.9283508978637834E-8</v>
      </c>
      <c r="AD472" s="99">
        <f t="shared" si="132"/>
        <v>1.9283508978637835E-9</v>
      </c>
      <c r="AF472" s="2">
        <f t="shared" si="133"/>
        <v>6.5329460629014305E-2</v>
      </c>
      <c r="AH472" s="11"/>
      <c r="AI472" s="23">
        <f t="shared" si="134"/>
        <v>3.2133746671680111E-7</v>
      </c>
      <c r="AN472" s="2">
        <f t="shared" si="123"/>
        <v>6.9603131907025872</v>
      </c>
      <c r="AO472" s="2" t="str">
        <f t="shared" si="124"/>
        <v>0.455497347157579+6.94539285277664i</v>
      </c>
      <c r="AP472" s="3">
        <f t="shared" si="125"/>
        <v>6.8027064404594739</v>
      </c>
      <c r="AQ472" s="23">
        <f t="shared" si="135"/>
        <v>7.0243228010836471E-13</v>
      </c>
    </row>
    <row r="473" spans="1:43" x14ac:dyDescent="0.3">
      <c r="A473" s="2" t="str">
        <f t="shared" si="119"/>
        <v>4662.13004348378i</v>
      </c>
      <c r="B473" s="2">
        <f t="shared" si="126"/>
        <v>742.0010417576766</v>
      </c>
      <c r="E473" s="3" t="str">
        <f t="shared" si="120"/>
        <v>3.30564315265619E-10-5.9746173626072E-11i</v>
      </c>
      <c r="F473" s="3"/>
      <c r="G473" s="3"/>
      <c r="H473" s="3"/>
      <c r="I473" s="99">
        <f t="shared" si="127"/>
        <v>3.3592018663662395E-10</v>
      </c>
      <c r="L473" s="99">
        <f t="shared" si="128"/>
        <v>1.5631961432071696E-12</v>
      </c>
      <c r="O473" s="82">
        <f t="shared" si="121"/>
        <v>3.3438202949135334E-10</v>
      </c>
      <c r="R473" s="99">
        <f t="shared" si="129"/>
        <v>1.5788281046392414E-7</v>
      </c>
      <c r="U473" s="99">
        <f t="shared" si="130"/>
        <v>3.4725465609056891E-8</v>
      </c>
      <c r="X473" s="99">
        <f t="shared" si="122"/>
        <v>2.8859616579603663E-7</v>
      </c>
      <c r="Z473" s="3"/>
      <c r="AA473" s="99">
        <f t="shared" si="131"/>
        <v>1.9889780283710388E-8</v>
      </c>
      <c r="AD473" s="99">
        <f t="shared" si="132"/>
        <v>1.988978028371039E-9</v>
      </c>
      <c r="AF473" s="2">
        <f t="shared" si="133"/>
        <v>6.3338117497502858E-2</v>
      </c>
      <c r="AH473" s="11"/>
      <c r="AI473" s="23">
        <f t="shared" si="134"/>
        <v>3.3139156712779411E-7</v>
      </c>
      <c r="AN473" s="2">
        <f t="shared" si="123"/>
        <v>7.0237924564099021</v>
      </c>
      <c r="AO473" s="2" t="str">
        <f t="shared" si="124"/>
        <v>0.445374287042088+7.00965778160121i</v>
      </c>
      <c r="AP473" s="3">
        <f t="shared" si="125"/>
        <v>6.865651108164343</v>
      </c>
      <c r="AQ473" s="23">
        <f t="shared" si="135"/>
        <v>7.539883502308611E-13</v>
      </c>
    </row>
    <row r="474" spans="1:43" x14ac:dyDescent="0.3">
      <c r="A474" s="2" t="str">
        <f t="shared" si="119"/>
        <v>4705.26820165082i</v>
      </c>
      <c r="B474" s="2">
        <f t="shared" si="126"/>
        <v>748.86669286584095</v>
      </c>
      <c r="E474" s="3" t="str">
        <f t="shared" si="120"/>
        <v>3.4113197264591E-10-6.16194614959269E-11i</v>
      </c>
      <c r="F474" s="3"/>
      <c r="G474" s="3"/>
      <c r="H474" s="3"/>
      <c r="I474" s="99">
        <f t="shared" si="127"/>
        <v>3.4665253611698547E-10</v>
      </c>
      <c r="L474" s="99">
        <f t="shared" si="128"/>
        <v>1.6137817465896018E-12</v>
      </c>
      <c r="O474" s="82">
        <f t="shared" si="121"/>
        <v>3.45064573647593E-10</v>
      </c>
      <c r="R474" s="99">
        <f t="shared" si="129"/>
        <v>1.6299195640554977E-7</v>
      </c>
      <c r="U474" s="99">
        <f t="shared" si="130"/>
        <v>3.5525039922019025E-8</v>
      </c>
      <c r="X474" s="99">
        <f t="shared" si="122"/>
        <v>2.9791671199791947E-7</v>
      </c>
      <c r="Z474" s="3"/>
      <c r="AA474" s="99">
        <f t="shared" si="131"/>
        <v>2.0533420904989831E-8</v>
      </c>
      <c r="AD474" s="99">
        <f t="shared" si="132"/>
        <v>2.0533420904989833E-9</v>
      </c>
      <c r="AF474" s="2">
        <f t="shared" si="133"/>
        <v>6.1352720836839444E-2</v>
      </c>
      <c r="AH474" s="11"/>
      <c r="AI474" s="23">
        <f t="shared" si="134"/>
        <v>3.4206556451938879E-7</v>
      </c>
      <c r="AN474" s="2">
        <f t="shared" si="123"/>
        <v>7.0878823016248029</v>
      </c>
      <c r="AO474" s="2" t="str">
        <f t="shared" si="124"/>
        <v>0.435063025187697+7.0745173464909i</v>
      </c>
      <c r="AP474" s="3">
        <f t="shared" si="125"/>
        <v>6.9291781957109606</v>
      </c>
      <c r="AQ474" s="23">
        <f t="shared" si="135"/>
        <v>8.1077517510454025E-13</v>
      </c>
    </row>
    <row r="475" spans="1:43" x14ac:dyDescent="0.3">
      <c r="A475" s="2" t="str">
        <f t="shared" si="119"/>
        <v>4748.80551228094i</v>
      </c>
      <c r="B475" s="2">
        <f t="shared" si="126"/>
        <v>755.79587106155191</v>
      </c>
      <c r="E475" s="3" t="str">
        <f t="shared" si="120"/>
        <v>3.52372022829421E-10-6.36164767519813E-11i</v>
      </c>
      <c r="F475" s="3"/>
      <c r="G475" s="3"/>
      <c r="H475" s="3"/>
      <c r="I475" s="99">
        <f t="shared" si="127"/>
        <v>3.5806856687963182E-10</v>
      </c>
      <c r="L475" s="99">
        <f t="shared" si="128"/>
        <v>1.6675837312771584E-12</v>
      </c>
      <c r="O475" s="82">
        <f t="shared" si="121"/>
        <v>3.5642763601813933E-10</v>
      </c>
      <c r="R475" s="99">
        <f t="shared" si="129"/>
        <v>1.68425956858993E-7</v>
      </c>
      <c r="U475" s="99">
        <f t="shared" si="130"/>
        <v>3.6377318044203457E-8</v>
      </c>
      <c r="X475" s="99">
        <f t="shared" si="122"/>
        <v>3.0782950975141202E-7</v>
      </c>
      <c r="Z475" s="3"/>
      <c r="AA475" s="99">
        <f t="shared" si="131"/>
        <v>2.1217986088260777E-8</v>
      </c>
      <c r="AD475" s="99">
        <f t="shared" si="132"/>
        <v>2.1217986088260777E-9</v>
      </c>
      <c r="AF475" s="2">
        <f t="shared" si="133"/>
        <v>5.9373271118608205E-2</v>
      </c>
      <c r="AH475" s="11"/>
      <c r="AI475" s="23">
        <f t="shared" si="134"/>
        <v>3.5341841987263249E-7</v>
      </c>
      <c r="AN475" s="2">
        <f t="shared" si="123"/>
        <v>7.1525885883954539</v>
      </c>
      <c r="AO475" s="2" t="str">
        <f t="shared" si="124"/>
        <v>0.424560062662843+7.13997704954551i</v>
      </c>
      <c r="AP475" s="3">
        <f t="shared" si="125"/>
        <v>6.9932930921598881</v>
      </c>
      <c r="AQ475" s="23">
        <f t="shared" si="135"/>
        <v>8.7349433303332872E-13</v>
      </c>
    </row>
    <row r="476" spans="1:43" x14ac:dyDescent="0.3">
      <c r="A476" s="2" t="str">
        <f t="shared" si="119"/>
        <v>4792.7456686864i</v>
      </c>
      <c r="B476" s="2">
        <f t="shared" si="126"/>
        <v>762.78916415371179</v>
      </c>
      <c r="E476" s="3" t="str">
        <f t="shared" si="120"/>
        <v>3.64350371585418E-10-6.57493814472081E-11i</v>
      </c>
      <c r="F476" s="3"/>
      <c r="G476" s="3"/>
      <c r="H476" s="3"/>
      <c r="I476" s="99">
        <f t="shared" si="127"/>
        <v>3.7023529604175052E-10</v>
      </c>
      <c r="L476" s="99">
        <f t="shared" si="128"/>
        <v>1.7249175542082604E-12</v>
      </c>
      <c r="O476" s="82">
        <f t="shared" si="121"/>
        <v>3.6853792351945502E-10</v>
      </c>
      <c r="R476" s="99">
        <f t="shared" si="129"/>
        <v>1.742166729750343E-7</v>
      </c>
      <c r="U476" s="99">
        <f t="shared" si="130"/>
        <v>3.7287452800979501E-8</v>
      </c>
      <c r="X476" s="99">
        <f t="shared" si="122"/>
        <v>3.1839263733055833E-7</v>
      </c>
      <c r="Z476" s="3"/>
      <c r="AA476" s="99">
        <f t="shared" si="131"/>
        <v>2.1947489641528975E-8</v>
      </c>
      <c r="AD476" s="99">
        <f t="shared" si="132"/>
        <v>2.1947489641528979E-9</v>
      </c>
      <c r="AF476" s="2">
        <f t="shared" si="133"/>
        <v>5.7399787455664625E-2</v>
      </c>
      <c r="AH476" s="11"/>
      <c r="AI476" s="23">
        <f t="shared" si="134"/>
        <v>3.6551669853389089E-7</v>
      </c>
      <c r="AN476" s="2">
        <f t="shared" si="123"/>
        <v>7.2179172425541074</v>
      </c>
      <c r="AO476" s="2" t="str">
        <f t="shared" si="124"/>
        <v>0.413861835485973+7.20604244377509i</v>
      </c>
      <c r="AP476" s="3">
        <f t="shared" si="125"/>
        <v>7.0580012364440563</v>
      </c>
      <c r="AQ476" s="23">
        <f t="shared" si="135"/>
        <v>9.4296630604238338E-13</v>
      </c>
    </row>
    <row r="477" spans="1:43" x14ac:dyDescent="0.3">
      <c r="A477" s="2" t="str">
        <f t="shared" si="119"/>
        <v>4837.09239835328i</v>
      </c>
      <c r="B477" s="2">
        <f t="shared" si="126"/>
        <v>769.84716539015585</v>
      </c>
      <c r="E477" s="3" t="str">
        <f t="shared" si="120"/>
        <v>3.77141682811706E-10-6.80319547496654E-11i</v>
      </c>
      <c r="F477" s="3"/>
      <c r="G477" s="3"/>
      <c r="H477" s="3"/>
      <c r="I477" s="99">
        <f t="shared" si="127"/>
        <v>3.8322864686907993E-10</v>
      </c>
      <c r="L477" s="99">
        <f t="shared" si="128"/>
        <v>1.7861406008784808E-12</v>
      </c>
      <c r="O477" s="82">
        <f t="shared" si="121"/>
        <v>3.8147100798808445E-10</v>
      </c>
      <c r="R477" s="99">
        <f t="shared" si="129"/>
        <v>1.8040020068872655E-7</v>
      </c>
      <c r="U477" s="99">
        <f t="shared" si="130"/>
        <v>3.826127832013418E-8</v>
      </c>
      <c r="X477" s="99">
        <f t="shared" si="122"/>
        <v>3.296718919024749E-7</v>
      </c>
      <c r="Z477" s="3"/>
      <c r="AA477" s="99">
        <f t="shared" si="131"/>
        <v>2.2726478862978615E-8</v>
      </c>
      <c r="AD477" s="99">
        <f t="shared" si="132"/>
        <v>2.2726478862978617E-9</v>
      </c>
      <c r="AF477" s="2">
        <f t="shared" si="133"/>
        <v>5.5432310839025098E-2</v>
      </c>
      <c r="AH477" s="11"/>
      <c r="AI477" s="23">
        <f t="shared" si="134"/>
        <v>3.7843581264888398E-7</v>
      </c>
      <c r="AN477" s="2">
        <f t="shared" si="123"/>
        <v>7.2838742545481754</v>
      </c>
      <c r="AO477" s="2" t="str">
        <f t="shared" si="124"/>
        <v>0.402964713416164+7.2727191335711i</v>
      </c>
      <c r="AP477" s="3">
        <f t="shared" si="125"/>
        <v>7.1233081178137354</v>
      </c>
      <c r="AQ477" s="23">
        <f t="shared" si="135"/>
        <v>1.0201550574560004E-12</v>
      </c>
    </row>
    <row r="478" spans="1:43" x14ac:dyDescent="0.3">
      <c r="A478" s="2" t="str">
        <f t="shared" si="119"/>
        <v>4881.84946325764i</v>
      </c>
      <c r="B478" s="2">
        <f t="shared" si="126"/>
        <v>776.97047350796959</v>
      </c>
      <c r="E478" s="3" t="str">
        <f t="shared" si="120"/>
        <v>3.90830851856004E-10-7.04798652825733E-11i</v>
      </c>
      <c r="F478" s="3"/>
      <c r="G478" s="3"/>
      <c r="H478" s="3"/>
      <c r="I478" s="99">
        <f t="shared" si="127"/>
        <v>3.9713494705545553E-10</v>
      </c>
      <c r="L478" s="99">
        <f t="shared" si="128"/>
        <v>1.8516592402803723E-12</v>
      </c>
      <c r="O478" s="82">
        <f t="shared" si="121"/>
        <v>3.9531281752332571E-10</v>
      </c>
      <c r="R478" s="99">
        <f t="shared" si="129"/>
        <v>1.870175832683176E-7</v>
      </c>
      <c r="U478" s="99">
        <f t="shared" si="130"/>
        <v>3.9305424005620285E-8</v>
      </c>
      <c r="X478" s="99">
        <f t="shared" si="122"/>
        <v>3.4174208822873759E-7</v>
      </c>
      <c r="Z478" s="3"/>
      <c r="AA478" s="99">
        <f t="shared" si="131"/>
        <v>2.356012430654888E-8</v>
      </c>
      <c r="AD478" s="99">
        <f t="shared" si="132"/>
        <v>2.3560124306548883E-9</v>
      </c>
      <c r="AF478" s="2">
        <f t="shared" si="133"/>
        <v>5.34709080570933E-2</v>
      </c>
      <c r="AH478" s="11"/>
      <c r="AI478" s="23">
        <f t="shared" si="134"/>
        <v>3.9226150960609672E-7</v>
      </c>
      <c r="AN478" s="2">
        <f t="shared" si="123"/>
        <v>7.3504656802854527</v>
      </c>
      <c r="AO478" s="2" t="str">
        <f t="shared" si="124"/>
        <v>0.391864998721282+7.34001277518176i</v>
      </c>
      <c r="AP478" s="3">
        <f t="shared" si="125"/>
        <v>7.1892192763174307</v>
      </c>
      <c r="AQ478" s="23">
        <f t="shared" si="135"/>
        <v>1.1061986416496074E-12</v>
      </c>
    </row>
    <row r="479" spans="1:43" x14ac:dyDescent="0.3">
      <c r="A479" s="2" t="str">
        <f t="shared" si="119"/>
        <v>4927.02066018469i</v>
      </c>
      <c r="B479" s="2">
        <f t="shared" si="126"/>
        <v>784.15969278428702</v>
      </c>
      <c r="E479" s="3" t="str">
        <f t="shared" si="120"/>
        <v>4.05514778771351E-10-7.31109989823697E-11i</v>
      </c>
      <c r="F479" s="3"/>
      <c r="G479" s="3"/>
      <c r="H479" s="3"/>
      <c r="I479" s="99">
        <f t="shared" si="127"/>
        <v>4.120527320309596E-10</v>
      </c>
      <c r="L479" s="99">
        <f t="shared" si="128"/>
        <v>1.9219373164537487E-12</v>
      </c>
      <c r="O479" s="82">
        <f t="shared" si="121"/>
        <v>4.1016143144600727E-10</v>
      </c>
      <c r="R479" s="99">
        <f t="shared" si="129"/>
        <v>1.941156689618286E-7</v>
      </c>
      <c r="U479" s="99">
        <f t="shared" si="130"/>
        <v>4.0427451556640437E-8</v>
      </c>
      <c r="X479" s="99">
        <f t="shared" si="122"/>
        <v>3.5468862180234919E-7</v>
      </c>
      <c r="Z479" s="3"/>
      <c r="AA479" s="99">
        <f t="shared" si="131"/>
        <v>2.4454327826641026E-8</v>
      </c>
      <c r="AD479" s="99">
        <f t="shared" si="132"/>
        <v>2.445432782664103E-9</v>
      </c>
      <c r="AF479" s="2">
        <f t="shared" si="133"/>
        <v>5.1515676470024814E-2</v>
      </c>
      <c r="AH479" s="11"/>
      <c r="AI479" s="23">
        <f t="shared" si="134"/>
        <v>4.070916635432463E-7</v>
      </c>
      <c r="AN479" s="2">
        <f t="shared" si="123"/>
        <v>7.4176976419940708</v>
      </c>
      <c r="AO479" s="2" t="str">
        <f t="shared" si="124"/>
        <v>0.380558924923218+7.40792907719193i</v>
      </c>
      <c r="AP479" s="3">
        <f t="shared" si="125"/>
        <v>7.2557403032608363</v>
      </c>
      <c r="AQ479" s="23">
        <f t="shared" si="135"/>
        <v>1.2024475671672414E-12</v>
      </c>
    </row>
    <row r="480" spans="1:43" x14ac:dyDescent="0.3">
      <c r="A480" s="2" t="str">
        <f t="shared" si="119"/>
        <v>4972.60982105085i</v>
      </c>
      <c r="B480" s="2">
        <f t="shared" si="126"/>
        <v>791.41543308754785</v>
      </c>
      <c r="E480" s="3" t="str">
        <f t="shared" si="120"/>
        <v>4.21304512827024E-10-7.59458556996818E-11i</v>
      </c>
      <c r="F480" s="3"/>
      <c r="G480" s="3"/>
      <c r="H480" s="3"/>
      <c r="I480" s="99">
        <f t="shared" si="127"/>
        <v>4.280949258358161E-10</v>
      </c>
      <c r="L480" s="99">
        <f t="shared" si="128"/>
        <v>1.9975064183774454E-12</v>
      </c>
      <c r="O480" s="82">
        <f t="shared" si="121"/>
        <v>4.261292510745278E-10</v>
      </c>
      <c r="R480" s="99">
        <f t="shared" si="129"/>
        <v>2.0174814825612201E-7</v>
      </c>
      <c r="U480" s="99">
        <f t="shared" si="130"/>
        <v>4.1636020464032359E-8</v>
      </c>
      <c r="X480" s="99">
        <f t="shared" si="122"/>
        <v>3.6860935931585204E-7</v>
      </c>
      <c r="Z480" s="3"/>
      <c r="AA480" s="99">
        <f t="shared" si="131"/>
        <v>2.5415853250069898E-8</v>
      </c>
      <c r="AD480" s="99">
        <f t="shared" si="132"/>
        <v>2.54158532500699E-9</v>
      </c>
      <c r="AF480" s="2">
        <f t="shared" si="133"/>
        <v>4.9566749863323975E-2</v>
      </c>
      <c r="AH480" s="11"/>
      <c r="AI480" s="23">
        <f t="shared" si="134"/>
        <v>4.2303844199775274E-7</v>
      </c>
      <c r="AN480" s="2">
        <f t="shared" si="123"/>
        <v>7.4855763290973298</v>
      </c>
      <c r="AO480" s="2" t="str">
        <f t="shared" si="124"/>
        <v>0.369042655519806+7.47647380100734i</v>
      </c>
      <c r="AP480" s="3">
        <f t="shared" si="125"/>
        <v>7.3228768416881849</v>
      </c>
      <c r="AQ480" s="23">
        <f t="shared" si="135"/>
        <v>1.3105131953168465E-12</v>
      </c>
    </row>
    <row r="481" spans="1:43" x14ac:dyDescent="0.3">
      <c r="A481" s="2" t="str">
        <f t="shared" si="119"/>
        <v>5018.62081322883i</v>
      </c>
      <c r="B481" s="2">
        <f t="shared" si="126"/>
        <v>798.73830992923604</v>
      </c>
      <c r="E481" s="3" t="str">
        <f t="shared" si="120"/>
        <v>4.38327858755805E-10-7.90080313295574E-11i</v>
      </c>
      <c r="F481" s="3"/>
      <c r="G481" s="3"/>
      <c r="H481" s="3"/>
      <c r="I481" s="99">
        <f t="shared" si="127"/>
        <v>4.4539149158467469E-10</v>
      </c>
      <c r="L481" s="99">
        <f t="shared" si="128"/>
        <v>2.0789783617785995E-12</v>
      </c>
      <c r="O481" s="82">
        <f t="shared" si="121"/>
        <v>4.4334563791652843E-10</v>
      </c>
      <c r="R481" s="99">
        <f t="shared" si="129"/>
        <v>2.0997681453963856E-7</v>
      </c>
      <c r="U481" s="99">
        <f t="shared" si="130"/>
        <v>4.2941088857196465E-8</v>
      </c>
      <c r="X481" s="99">
        <f t="shared" si="122"/>
        <v>3.8361693625780199E-7</v>
      </c>
      <c r="Z481" s="3"/>
      <c r="AA481" s="99">
        <f t="shared" si="131"/>
        <v>2.6452485191990625E-8</v>
      </c>
      <c r="AD481" s="99">
        <f t="shared" si="132"/>
        <v>2.6452485191990627E-9</v>
      </c>
      <c r="AF481" s="2">
        <f t="shared" si="133"/>
        <v>4.7624305673578268E-2</v>
      </c>
      <c r="AH481" s="11"/>
      <c r="AI481" s="23">
        <f t="shared" si="134"/>
        <v>4.4023093915136895E-7</v>
      </c>
      <c r="AN481" s="2">
        <f t="shared" si="123"/>
        <v>7.5541079991038611</v>
      </c>
      <c r="AO481" s="2" t="str">
        <f t="shared" si="124"/>
        <v>0.357312282682981+7.54565276134337i</v>
      </c>
      <c r="AP481" s="3">
        <f t="shared" si="125"/>
        <v>7.390634586859619</v>
      </c>
      <c r="AQ481" s="23">
        <f t="shared" si="135"/>
        <v>1.432329222633955E-12</v>
      </c>
    </row>
    <row r="482" spans="1:43" x14ac:dyDescent="0.3">
      <c r="A482" s="2" t="str">
        <f t="shared" si="119"/>
        <v>5065.05753987572i</v>
      </c>
      <c r="B482" s="2">
        <f t="shared" si="126"/>
        <v>806.12894451609566</v>
      </c>
      <c r="E482" s="3" t="str">
        <f t="shared" si="120"/>
        <v>4.56732559960431E-10-8.23248068604376E-11i</v>
      </c>
      <c r="F482" s="3"/>
      <c r="G482" s="3"/>
      <c r="H482" s="3"/>
      <c r="I482" s="99">
        <f t="shared" si="127"/>
        <v>4.6409266871242115E-10</v>
      </c>
      <c r="L482" s="99">
        <f t="shared" si="128"/>
        <v>2.1670604350625153E-12</v>
      </c>
      <c r="O482" s="82">
        <f t="shared" si="121"/>
        <v>4.61960135924472E-10</v>
      </c>
      <c r="R482" s="99">
        <f t="shared" si="129"/>
        <v>2.1887310394131407E-7</v>
      </c>
      <c r="U482" s="99">
        <f t="shared" si="130"/>
        <v>4.4354158427870533E-8</v>
      </c>
      <c r="X482" s="99">
        <f t="shared" si="122"/>
        <v>3.9984156326375152E-7</v>
      </c>
      <c r="Z482" s="3"/>
      <c r="AA482" s="99">
        <f t="shared" si="131"/>
        <v>2.7573223041916719E-8</v>
      </c>
      <c r="AD482" s="99">
        <f t="shared" si="132"/>
        <v>2.7573223041916721E-9</v>
      </c>
      <c r="AF482" s="2">
        <f t="shared" si="133"/>
        <v>4.5688573972438737E-2</v>
      </c>
      <c r="AH482" s="11"/>
      <c r="AI482" s="23">
        <f t="shared" si="134"/>
        <v>4.5881839213465221E-7</v>
      </c>
      <c r="AN482" s="2">
        <f t="shared" si="123"/>
        <v>7.6232989785133833</v>
      </c>
      <c r="AO482" s="2" t="str">
        <f t="shared" si="124"/>
        <v>0.345363825932724+7.61547182671831i</v>
      </c>
      <c r="AP482" s="3">
        <f t="shared" si="125"/>
        <v>7.4590192867249243</v>
      </c>
      <c r="AQ482" s="23">
        <f t="shared" si="135"/>
        <v>1.570230350344028E-12</v>
      </c>
    </row>
    <row r="483" spans="1:43" x14ac:dyDescent="0.3">
      <c r="A483" s="2" t="str">
        <f t="shared" si="119"/>
        <v>5111.92394026404i</v>
      </c>
      <c r="B483" s="2">
        <f t="shared" si="126"/>
        <v>813.58796380282058</v>
      </c>
      <c r="E483" s="3" t="str">
        <f t="shared" si="120"/>
        <v>4.76690205871459E-10-8.59278716854175E-11i</v>
      </c>
      <c r="F483" s="3"/>
      <c r="G483" s="3"/>
      <c r="H483" s="3"/>
      <c r="I483" s="99">
        <f t="shared" si="127"/>
        <v>4.8437294671168364E-10</v>
      </c>
      <c r="L483" s="99">
        <f t="shared" si="128"/>
        <v>2.2625741148771011E-12</v>
      </c>
      <c r="O483" s="82">
        <f t="shared" si="121"/>
        <v>4.8214642683166753E-10</v>
      </c>
      <c r="R483" s="99">
        <f t="shared" si="129"/>
        <v>2.2851998560258719E-7</v>
      </c>
      <c r="U483" s="99">
        <f t="shared" si="130"/>
        <v>4.5888574538522244E-8</v>
      </c>
      <c r="X483" s="99">
        <f t="shared" si="122"/>
        <v>4.1743447105756814E-7</v>
      </c>
      <c r="Z483" s="3"/>
      <c r="AA483" s="99">
        <f t="shared" si="131"/>
        <v>2.8788519096641565E-8</v>
      </c>
      <c r="AD483" s="99">
        <f t="shared" si="132"/>
        <v>2.8788519096641567E-9</v>
      </c>
      <c r="AF483" s="2">
        <f t="shared" si="133"/>
        <v>4.375984872233768E-2</v>
      </c>
      <c r="AH483" s="11"/>
      <c r="AI483" s="23">
        <f t="shared" si="134"/>
        <v>4.789741291840708E-7</v>
      </c>
      <c r="AN483" s="2">
        <f t="shared" si="123"/>
        <v>7.6931556637383691</v>
      </c>
      <c r="AO483" s="2" t="str">
        <f t="shared" si="124"/>
        <v>0.333193230786377+7.68593691995113i</v>
      </c>
      <c r="AP483" s="3">
        <f t="shared" si="125"/>
        <v>7.5280367424294354</v>
      </c>
      <c r="AQ483" s="23">
        <f t="shared" si="135"/>
        <v>1.7270537065764093E-12</v>
      </c>
    </row>
    <row r="484" spans="1:43" x14ac:dyDescent="0.3">
      <c r="A484" s="2" t="str">
        <f t="shared" si="119"/>
        <v>5159.22399011598i</v>
      </c>
      <c r="B484" s="2">
        <f t="shared" si="126"/>
        <v>821.11600054525002</v>
      </c>
      <c r="E484" s="3" t="str">
        <f t="shared" si="120"/>
        <v>4.98401051888698E-10-8.98542162101377E-11i</v>
      </c>
      <c r="F484" s="3"/>
      <c r="G484" s="3"/>
      <c r="H484" s="3"/>
      <c r="I484" s="99">
        <f t="shared" si="127"/>
        <v>5.064359670229779E-10</v>
      </c>
      <c r="L484" s="99">
        <f t="shared" si="128"/>
        <v>2.3664781546453429E-12</v>
      </c>
      <c r="O484" s="82">
        <f t="shared" si="121"/>
        <v>5.0410720934168532E-10</v>
      </c>
      <c r="R484" s="99">
        <f t="shared" si="129"/>
        <v>2.3901429361917963E-7</v>
      </c>
      <c r="U484" s="99">
        <f t="shared" si="130"/>
        <v>4.7559895674550814E-8</v>
      </c>
      <c r="X484" s="99">
        <f t="shared" si="122"/>
        <v>4.3657216021517601E-7</v>
      </c>
      <c r="Z484" s="3"/>
      <c r="AA484" s="99">
        <f t="shared" si="131"/>
        <v>3.0110572333889317E-8</v>
      </c>
      <c r="AD484" s="99">
        <f t="shared" si="132"/>
        <v>3.0110572333889321E-9</v>
      </c>
      <c r="AF484" s="2">
        <f t="shared" si="133"/>
        <v>4.1838501993244612E-2</v>
      </c>
      <c r="AH484" s="11"/>
      <c r="AI484" s="23">
        <f t="shared" si="134"/>
        <v>5.0090044015233152E-7</v>
      </c>
      <c r="AN484" s="2">
        <f t="shared" si="123"/>
        <v>7.7636845220422011</v>
      </c>
      <c r="AO484" s="2" t="str">
        <f t="shared" si="124"/>
        <v>0.320796367382815+7.75705401866402i</v>
      </c>
      <c r="AP484" s="3">
        <f t="shared" si="125"/>
        <v>7.5976928087877695</v>
      </c>
      <c r="AQ484" s="23">
        <f t="shared" si="135"/>
        <v>1.9062706300191584E-12</v>
      </c>
    </row>
    <row r="485" spans="1:43" x14ac:dyDescent="0.3">
      <c r="A485" s="2" t="str">
        <f t="shared" si="119"/>
        <v>5206.96170194062i</v>
      </c>
      <c r="B485" s="2">
        <f t="shared" si="126"/>
        <v>828.71369335403779</v>
      </c>
      <c r="E485" s="3" t="str">
        <f t="shared" si="120"/>
        <v>5.22099993266232E-10-9.4147238678915E-11i</v>
      </c>
      <c r="F485" s="3"/>
      <c r="G485" s="3"/>
      <c r="H485" s="3"/>
      <c r="I485" s="99">
        <f t="shared" si="127"/>
        <v>5.3052059858167996E-10</v>
      </c>
      <c r="L485" s="99">
        <f t="shared" si="128"/>
        <v>2.4798972033688893E-12</v>
      </c>
      <c r="O485" s="82">
        <f t="shared" si="121"/>
        <v>5.2808024653762955E-10</v>
      </c>
      <c r="R485" s="99">
        <f t="shared" si="129"/>
        <v>2.5046961754025782E-7</v>
      </c>
      <c r="U485" s="99">
        <f t="shared" si="130"/>
        <v>4.938635028150579E-8</v>
      </c>
      <c r="X485" s="99">
        <f t="shared" si="122"/>
        <v>4.5746166870561279E-7</v>
      </c>
      <c r="Z485" s="3"/>
      <c r="AA485" s="99">
        <f t="shared" si="131"/>
        <v>3.1553692551976888E-8</v>
      </c>
      <c r="AD485" s="99">
        <f t="shared" si="132"/>
        <v>3.1553692551976893E-9</v>
      </c>
      <c r="AF485" s="2">
        <f t="shared" si="133"/>
        <v>3.9925002074923145E-2</v>
      </c>
      <c r="AH485" s="11"/>
      <c r="AI485" s="23">
        <f t="shared" si="134"/>
        <v>5.2483461341228061E-7</v>
      </c>
      <c r="AN485" s="2">
        <f t="shared" si="123"/>
        <v>7.8348920924938774</v>
      </c>
      <c r="AO485" s="2" t="str">
        <f t="shared" si="124"/>
        <v>0.308169029081063+7.82882915578941i</v>
      </c>
      <c r="AP485" s="3">
        <f t="shared" si="125"/>
        <v>7.6679933947925747</v>
      </c>
      <c r="AQ485" s="23">
        <f t="shared" si="135"/>
        <v>2.1121592967548753E-12</v>
      </c>
    </row>
    <row r="486" spans="1:43" x14ac:dyDescent="0.3">
      <c r="A486" s="2" t="str">
        <f t="shared" si="119"/>
        <v>5255.14112537433i</v>
      </c>
      <c r="B486" s="2">
        <f t="shared" si="126"/>
        <v>836.38168674883036</v>
      </c>
      <c r="E486" s="3" t="str">
        <f t="shared" si="120"/>
        <v>5.48064001509028E-10-9.8858123724379E-11i</v>
      </c>
      <c r="F486" s="3"/>
      <c r="G486" s="3"/>
      <c r="H486" s="3"/>
      <c r="I486" s="99">
        <f t="shared" si="127"/>
        <v>5.569085009015327E-10</v>
      </c>
      <c r="L486" s="99">
        <f t="shared" si="128"/>
        <v>2.6041574346412705E-12</v>
      </c>
      <c r="O486" s="82">
        <f t="shared" si="121"/>
        <v>5.5434589393623122E-10</v>
      </c>
      <c r="R486" s="99">
        <f t="shared" si="129"/>
        <v>2.6301990089876833E-7</v>
      </c>
      <c r="U486" s="99">
        <f t="shared" si="130"/>
        <v>5.1389403899574061E-8</v>
      </c>
      <c r="X486" s="99">
        <f t="shared" si="122"/>
        <v>4.8034712951125061E-7</v>
      </c>
      <c r="Z486" s="3"/>
      <c r="AA486" s="99">
        <f t="shared" si="131"/>
        <v>3.3134753705914978E-8</v>
      </c>
      <c r="AD486" s="99">
        <f t="shared" si="132"/>
        <v>3.3134753705914981E-9</v>
      </c>
      <c r="AF486" s="2">
        <f t="shared" si="133"/>
        <v>3.8019936764590381E-2</v>
      </c>
      <c r="AH486" s="11"/>
      <c r="AI486" s="23">
        <f t="shared" si="134"/>
        <v>5.510564511981172E-7</v>
      </c>
      <c r="AN486" s="2">
        <f t="shared" si="123"/>
        <v>7.9067849869398366</v>
      </c>
      <c r="AO486" s="2" t="str">
        <f t="shared" si="124"/>
        <v>0.295306931032854+7.90126842008175i</v>
      </c>
      <c r="AP486" s="3">
        <f t="shared" si="125"/>
        <v>7.7389444641123646</v>
      </c>
      <c r="AQ486" s="23">
        <f t="shared" si="135"/>
        <v>2.3500327366122169E-12</v>
      </c>
    </row>
    <row r="487" spans="1:43" x14ac:dyDescent="0.3">
      <c r="A487" s="2" t="str">
        <f t="shared" si="119"/>
        <v>5303.76634752432i</v>
      </c>
      <c r="B487" s="2">
        <f t="shared" si="126"/>
        <v>844.12063121294273</v>
      </c>
      <c r="E487" s="3" t="str">
        <f t="shared" si="120"/>
        <v>5.76621415481749E-10-1.04047565856047E-10i</v>
      </c>
      <c r="F487" s="3"/>
      <c r="G487" s="3"/>
      <c r="H487" s="3"/>
      <c r="I487" s="99">
        <f t="shared" si="127"/>
        <v>5.8593357366918671E-10</v>
      </c>
      <c r="L487" s="99">
        <f t="shared" si="128"/>
        <v>2.7408310675508342E-12</v>
      </c>
      <c r="O487" s="82">
        <f t="shared" si="121"/>
        <v>5.832365053116531E-10</v>
      </c>
      <c r="R487" s="99">
        <f t="shared" si="129"/>
        <v>2.7682393782263427E-7</v>
      </c>
      <c r="U487" s="99">
        <f t="shared" si="130"/>
        <v>5.3594465465053874E-8</v>
      </c>
      <c r="X487" s="99">
        <f t="shared" si="122"/>
        <v>5.055179645130538E-7</v>
      </c>
      <c r="Z487" s="3"/>
      <c r="AA487" s="99">
        <f t="shared" si="131"/>
        <v>3.4873760382051234E-8</v>
      </c>
      <c r="AD487" s="99">
        <f t="shared" si="132"/>
        <v>3.4873760382051237E-9</v>
      </c>
      <c r="AF487" s="2">
        <f t="shared" si="133"/>
        <v>3.6124043602064386E-2</v>
      </c>
      <c r="AH487" s="11"/>
      <c r="AI487" s="23">
        <f t="shared" si="134"/>
        <v>5.798976600839482E-7</v>
      </c>
      <c r="AN487" s="2">
        <f t="shared" si="123"/>
        <v>7.979369890993298</v>
      </c>
      <c r="AO487" s="2" t="str">
        <f t="shared" si="124"/>
        <v>0.282205708728638+7.97437795663407i</v>
      </c>
      <c r="AP487" s="3">
        <f t="shared" si="125"/>
        <v>7.8105520355915132</v>
      </c>
      <c r="AQ487" s="23">
        <f t="shared" si="135"/>
        <v>2.6265425623384939E-12</v>
      </c>
    </row>
    <row r="488" spans="1:43" x14ac:dyDescent="0.3">
      <c r="A488" s="2" t="str">
        <f t="shared" si="119"/>
        <v>5352.84149331531i</v>
      </c>
      <c r="B488" s="2">
        <f t="shared" si="126"/>
        <v>851.93118324853424</v>
      </c>
      <c r="E488" s="3" t="str">
        <f t="shared" si="120"/>
        <v>6.08163579631016E-10-1.09787930021952E-10i</v>
      </c>
      <c r="F488" s="3"/>
      <c r="G488" s="3"/>
      <c r="H488" s="3"/>
      <c r="I488" s="99">
        <f t="shared" si="127"/>
        <v>6.1799379379417416E-10</v>
      </c>
      <c r="L488" s="99">
        <f t="shared" si="128"/>
        <v>2.8917921429664341E-12</v>
      </c>
      <c r="O488" s="82">
        <f t="shared" si="121"/>
        <v>6.1514821491042647E-10</v>
      </c>
      <c r="R488" s="99">
        <f t="shared" si="129"/>
        <v>2.9207100643960983E-7</v>
      </c>
      <c r="U488" s="99">
        <f t="shared" si="130"/>
        <v>5.6031768591388981E-8</v>
      </c>
      <c r="X488" s="99">
        <f t="shared" si="122"/>
        <v>5.3331914940974578E-7</v>
      </c>
      <c r="Z488" s="3"/>
      <c r="AA488" s="99">
        <f t="shared" si="131"/>
        <v>3.6794557483845886E-8</v>
      </c>
      <c r="AD488" s="99">
        <f t="shared" si="132"/>
        <v>3.6794557483845894E-9</v>
      </c>
      <c r="AF488" s="2">
        <f t="shared" si="133"/>
        <v>3.4238249533569E-2</v>
      </c>
      <c r="AH488" s="11"/>
      <c r="AI488" s="23">
        <f t="shared" si="134"/>
        <v>6.1175361478974079E-7</v>
      </c>
      <c r="AN488" s="2">
        <f t="shared" si="123"/>
        <v>8.0526535650413571</v>
      </c>
      <c r="AO488" s="2" t="str">
        <f t="shared" si="124"/>
        <v>0.268860916516584+8.04816396739922i</v>
      </c>
      <c r="AP488" s="3">
        <f t="shared" si="125"/>
        <v>7.8828221837742376</v>
      </c>
      <c r="AQ488" s="23">
        <f t="shared" si="135"/>
        <v>2.9500869645109038E-12</v>
      </c>
    </row>
    <row r="489" spans="1:43" x14ac:dyDescent="0.3">
      <c r="A489" s="2" t="str">
        <f t="shared" si="119"/>
        <v>5402.37072583951i</v>
      </c>
      <c r="B489" s="2">
        <f t="shared" si="126"/>
        <v>859.81400543230848</v>
      </c>
      <c r="E489" s="3" t="str">
        <f t="shared" si="120"/>
        <v>6.43159433026929E-10-1.16165962586964E-10i</v>
      </c>
      <c r="F489" s="3"/>
      <c r="G489" s="3"/>
      <c r="H489" s="3"/>
      <c r="I489" s="99">
        <f t="shared" si="127"/>
        <v>6.5356605416382882E-10</v>
      </c>
      <c r="L489" s="99">
        <f t="shared" si="128"/>
        <v>3.0592864548805235E-12</v>
      </c>
      <c r="O489" s="82">
        <f t="shared" si="121"/>
        <v>6.5055570745733561E-10</v>
      </c>
      <c r="R489" s="99">
        <f t="shared" si="129"/>
        <v>3.0898793194293288E-7</v>
      </c>
      <c r="U489" s="99">
        <f t="shared" si="130"/>
        <v>5.8737470961492287E-8</v>
      </c>
      <c r="X489" s="99">
        <f t="shared" si="122"/>
        <v>5.6416408296482471E-7</v>
      </c>
      <c r="Z489" s="3"/>
      <c r="AA489" s="99">
        <f t="shared" si="131"/>
        <v>3.8925720023632799E-8</v>
      </c>
      <c r="AD489" s="99">
        <f t="shared" si="132"/>
        <v>3.8925720023632804E-9</v>
      </c>
      <c r="AF489" s="2">
        <f t="shared" si="133"/>
        <v>3.2363723518648309E-2</v>
      </c>
      <c r="AH489" s="11"/>
      <c r="AI489" s="23">
        <f t="shared" si="134"/>
        <v>6.470981063684942E-7</v>
      </c>
      <c r="AN489" s="2">
        <f t="shared" si="123"/>
        <v>8.126642845270462</v>
      </c>
      <c r="AO489" s="2" t="str">
        <f t="shared" si="124"/>
        <v>0.255268026094011+8.12263271171605i</v>
      </c>
      <c r="AP489" s="3">
        <f t="shared" si="125"/>
        <v>7.9557610394033418</v>
      </c>
      <c r="AQ489" s="23">
        <f t="shared" si="135"/>
        <v>3.3313632305231693E-12</v>
      </c>
    </row>
    <row r="490" spans="1:43" x14ac:dyDescent="0.3">
      <c r="A490" s="2" t="str">
        <f t="shared" si="119"/>
        <v>5452.35824670972i</v>
      </c>
      <c r="B490" s="2">
        <f t="shared" si="126"/>
        <v>867.76976647171182</v>
      </c>
      <c r="E490" s="3" t="str">
        <f t="shared" si="120"/>
        <v>6.82173756248243E-10-1.23286186198356E-10i</v>
      </c>
      <c r="F490" s="3"/>
      <c r="G490" s="3"/>
      <c r="H490" s="3"/>
      <c r="I490" s="99">
        <f t="shared" si="127"/>
        <v>6.9322472360784476E-10</v>
      </c>
      <c r="L490" s="99">
        <f t="shared" si="128"/>
        <v>3.2460190364024923E-12</v>
      </c>
      <c r="O490" s="82">
        <f t="shared" si="121"/>
        <v>6.90030692116609E-10</v>
      </c>
      <c r="R490" s="99">
        <f t="shared" si="129"/>
        <v>3.2784792267665173E-7</v>
      </c>
      <c r="U490" s="99">
        <f t="shared" si="130"/>
        <v>6.1755020869785304E-8</v>
      </c>
      <c r="X490" s="99">
        <f t="shared" si="122"/>
        <v>5.985506856151668E-7</v>
      </c>
      <c r="Z490" s="3"/>
      <c r="AA490" s="99">
        <f t="shared" si="131"/>
        <v>4.1301666276072966E-8</v>
      </c>
      <c r="AD490" s="99">
        <f t="shared" si="132"/>
        <v>4.1301666276072975E-9</v>
      </c>
      <c r="AF490" s="2">
        <f t="shared" si="133"/>
        <v>3.0501947117300334E-2</v>
      </c>
      <c r="AH490" s="11"/>
      <c r="AI490" s="23">
        <f t="shared" si="134"/>
        <v>6.8650179088140167E-7</v>
      </c>
      <c r="AN490" s="2">
        <f t="shared" si="123"/>
        <v>8.201344644710387</v>
      </c>
      <c r="AO490" s="2" t="str">
        <f t="shared" si="124"/>
        <v>0.241422424970816+8.1977905068403i</v>
      </c>
      <c r="AP490" s="3">
        <f t="shared" si="125"/>
        <v>8.0293747899528398</v>
      </c>
      <c r="AQ490" s="23">
        <f t="shared" si="135"/>
        <v>3.7841215603984082E-12</v>
      </c>
    </row>
    <row r="491" spans="1:43" x14ac:dyDescent="0.3">
      <c r="A491" s="2" t="str">
        <f t="shared" si="119"/>
        <v>5502.80829641579i</v>
      </c>
      <c r="B491" s="2">
        <f t="shared" si="126"/>
        <v>875.79914126166466</v>
      </c>
      <c r="E491" s="3" t="str">
        <f t="shared" si="120"/>
        <v>7.25889828270586E-10-1.31275122038171E-10i</v>
      </c>
      <c r="F491" s="3"/>
      <c r="G491" s="3"/>
      <c r="H491" s="3"/>
      <c r="I491" s="99">
        <f t="shared" si="127"/>
        <v>7.3766469378223436E-10</v>
      </c>
      <c r="L491" s="99">
        <f t="shared" si="128"/>
        <v>3.4552628245922399E-12</v>
      </c>
      <c r="O491" s="82">
        <f t="shared" si="121"/>
        <v>7.3426484255837746E-10</v>
      </c>
      <c r="R491" s="99">
        <f t="shared" si="129"/>
        <v>3.4898154528381627E-7</v>
      </c>
      <c r="U491" s="99">
        <f t="shared" si="130"/>
        <v>6.5136840036166571E-8</v>
      </c>
      <c r="X491" s="99">
        <f t="shared" si="122"/>
        <v>6.3708139335001927E-7</v>
      </c>
      <c r="Z491" s="3"/>
      <c r="AA491" s="99">
        <f t="shared" si="131"/>
        <v>4.3964040406734926E-8</v>
      </c>
      <c r="AD491" s="99">
        <f t="shared" si="132"/>
        <v>4.396404040673493E-9</v>
      </c>
      <c r="AF491" s="2">
        <f t="shared" si="133"/>
        <v>2.8654810362156256E-2</v>
      </c>
      <c r="AH491" s="11"/>
      <c r="AI491" s="23">
        <f t="shared" si="134"/>
        <v>7.3065510136777368E-7</v>
      </c>
      <c r="AN491" s="2">
        <f t="shared" si="123"/>
        <v>8.276765954297554</v>
      </c>
      <c r="AO491" s="2" t="str">
        <f t="shared" si="124"/>
        <v>0.227319414904299+8.27364372848062i</v>
      </c>
      <c r="AP491" s="3">
        <f t="shared" si="125"/>
        <v>8.1036696801522794</v>
      </c>
      <c r="AQ491" s="23">
        <f t="shared" si="135"/>
        <v>4.3261997889397403E-12</v>
      </c>
    </row>
    <row r="492" spans="1:43" x14ac:dyDescent="0.3">
      <c r="A492" s="2" t="str">
        <f t="shared" si="119"/>
        <v>5553.72515468436i</v>
      </c>
      <c r="B492" s="2">
        <f t="shared" si="126"/>
        <v>883.90281094181694</v>
      </c>
      <c r="E492" s="3" t="str">
        <f t="shared" si="120"/>
        <v>7.75137113424538E-10-1.40286461337453E-10i</v>
      </c>
      <c r="F492" s="3"/>
      <c r="G492" s="3"/>
      <c r="H492" s="3"/>
      <c r="I492" s="99">
        <f t="shared" si="127"/>
        <v>7.8772954485832885E-10</v>
      </c>
      <c r="L492" s="99">
        <f t="shared" si="128"/>
        <v>3.6909915097952647E-12</v>
      </c>
      <c r="O492" s="82">
        <f t="shared" si="121"/>
        <v>7.8409783206681629E-10</v>
      </c>
      <c r="R492" s="99">
        <f t="shared" si="129"/>
        <v>3.7279014248932175E-7</v>
      </c>
      <c r="U492" s="99">
        <f t="shared" si="130"/>
        <v>6.8946355971541594E-8</v>
      </c>
      <c r="X492" s="99">
        <f t="shared" si="122"/>
        <v>6.8048759813124616E-7</v>
      </c>
      <c r="Z492" s="3"/>
      <c r="AA492" s="99">
        <f t="shared" si="131"/>
        <v>4.6963402819206483E-8</v>
      </c>
      <c r="AD492" s="99">
        <f t="shared" si="132"/>
        <v>4.6963402819206488E-9</v>
      </c>
      <c r="AF492" s="2">
        <f t="shared" si="133"/>
        <v>2.682474362981967E-2</v>
      </c>
      <c r="AH492" s="11"/>
      <c r="AI492" s="23">
        <f t="shared" si="134"/>
        <v>7.8039625428795334E-7</v>
      </c>
      <c r="AN492" s="2">
        <f t="shared" si="123"/>
        <v>8.3529138439576389</v>
      </c>
      <c r="AO492" s="2" t="str">
        <f t="shared" si="124"/>
        <v>0.212954210304902+8.35019881133932i</v>
      </c>
      <c r="AP492" s="3">
        <f t="shared" si="125"/>
        <v>8.1786520125072002</v>
      </c>
      <c r="AQ492" s="23">
        <f t="shared" si="135"/>
        <v>4.9809488570507812E-12</v>
      </c>
    </row>
    <row r="493" spans="1:43" x14ac:dyDescent="0.3">
      <c r="A493" s="2" t="str">
        <f t="shared" si="119"/>
        <v>5605.11314084188i</v>
      </c>
      <c r="B493" s="2">
        <f t="shared" si="126"/>
        <v>892.08146295432414</v>
      </c>
      <c r="E493" s="3" t="str">
        <f t="shared" si="120"/>
        <v>8.30924020371318E-10-1.50507205828999E-10i</v>
      </c>
      <c r="F493" s="3"/>
      <c r="G493" s="3"/>
      <c r="H493" s="3"/>
      <c r="I493" s="99">
        <f t="shared" si="127"/>
        <v>8.4444487483582216E-10</v>
      </c>
      <c r="L493" s="99">
        <f t="shared" si="128"/>
        <v>3.9580368301364557E-12</v>
      </c>
      <c r="O493" s="82">
        <f t="shared" si="121"/>
        <v>8.4055050826270219E-10</v>
      </c>
      <c r="R493" s="99">
        <f t="shared" si="129"/>
        <v>3.9976171984378205E-7</v>
      </c>
      <c r="U493" s="99">
        <f t="shared" si="130"/>
        <v>7.3260363098520323E-8</v>
      </c>
      <c r="X493" s="99">
        <f t="shared" si="122"/>
        <v>7.2965857951948898E-7</v>
      </c>
      <c r="Z493" s="3"/>
      <c r="AA493" s="99">
        <f t="shared" si="131"/>
        <v>5.0361231537285295E-8</v>
      </c>
      <c r="AD493" s="99">
        <f t="shared" si="132"/>
        <v>5.0361231537285298E-9</v>
      </c>
      <c r="AF493" s="2">
        <f t="shared" si="133"/>
        <v>2.5014901386525394E-2</v>
      </c>
      <c r="AH493" s="11"/>
      <c r="AI493" s="23">
        <f t="shared" si="134"/>
        <v>8.3674440059466497E-7</v>
      </c>
      <c r="AN493" s="2">
        <f t="shared" si="123"/>
        <v>8.4297954637083503</v>
      </c>
      <c r="AO493" s="2" t="str">
        <f t="shared" si="124"/>
        <v>0.19832193661232+8.42746224965833i</v>
      </c>
      <c r="AP493" s="3">
        <f t="shared" si="125"/>
        <v>8.2543281478372137</v>
      </c>
      <c r="AQ493" s="23">
        <f t="shared" si="135"/>
        <v>5.7791951479794133E-12</v>
      </c>
    </row>
    <row r="494" spans="1:43" x14ac:dyDescent="0.3">
      <c r="A494" s="2" t="str">
        <f t="shared" si="119"/>
        <v>5656.97661418101i</v>
      </c>
      <c r="B494" s="2">
        <f t="shared" si="126"/>
        <v>900.33579110216135</v>
      </c>
      <c r="E494" s="3" t="str">
        <f t="shared" si="120"/>
        <v>8.94474160081683E-10-1.62164506122056E-10i</v>
      </c>
      <c r="F494" s="3"/>
      <c r="G494" s="3"/>
      <c r="H494" s="3"/>
      <c r="I494" s="99">
        <f t="shared" si="127"/>
        <v>9.0905519639878988E-10</v>
      </c>
      <c r="L494" s="99">
        <f t="shared" si="128"/>
        <v>4.2622628775665162E-12</v>
      </c>
      <c r="O494" s="82">
        <f t="shared" si="121"/>
        <v>9.0486161868517883E-10</v>
      </c>
      <c r="R494" s="99">
        <f t="shared" si="129"/>
        <v>4.3048855063421816E-7</v>
      </c>
      <c r="U494" s="99">
        <f t="shared" si="130"/>
        <v>7.8171551295403951E-8</v>
      </c>
      <c r="X494" s="99">
        <f t="shared" si="122"/>
        <v>7.8567355361364323E-7</v>
      </c>
      <c r="Z494" s="3"/>
      <c r="AA494" s="99">
        <f t="shared" si="131"/>
        <v>5.4232140038601638E-8</v>
      </c>
      <c r="AD494" s="99">
        <f t="shared" si="132"/>
        <v>5.4232140038601644E-9</v>
      </c>
      <c r="AF494" s="2">
        <f t="shared" si="133"/>
        <v>2.3229421514852088E-2</v>
      </c>
      <c r="AH494" s="11"/>
      <c r="AI494" s="23">
        <f t="shared" si="134"/>
        <v>9.0093634511231376E-7</v>
      </c>
      <c r="AN494" s="2">
        <f t="shared" si="123"/>
        <v>8.5074180447824386</v>
      </c>
      <c r="AO494" s="2" t="str">
        <f t="shared" si="124"/>
        <v>0.183417628641408+8.50544059776996i</v>
      </c>
      <c r="AP494" s="3">
        <f t="shared" si="125"/>
        <v>8.3307045058307949</v>
      </c>
      <c r="AQ494" s="23">
        <f t="shared" si="135"/>
        <v>6.7619186996059813E-12</v>
      </c>
    </row>
    <row r="495" spans="1:43" x14ac:dyDescent="0.3">
      <c r="A495" s="2" t="str">
        <f t="shared" si="119"/>
        <v>5709.3199743305i</v>
      </c>
      <c r="B495" s="2">
        <f t="shared" si="126"/>
        <v>908.66649560799215</v>
      </c>
      <c r="E495" s="3" t="str">
        <f t="shared" si="120"/>
        <v>9.67260603535086E-10-1.75532214309239E-10i</v>
      </c>
      <c r="F495" s="3"/>
      <c r="G495" s="3"/>
      <c r="H495" s="3"/>
      <c r="I495" s="99">
        <f t="shared" si="127"/>
        <v>9.8305881482816864E-10</v>
      </c>
      <c r="L495" s="99">
        <f t="shared" si="128"/>
        <v>4.6107312457588289E-12</v>
      </c>
      <c r="O495" s="82">
        <f t="shared" si="121"/>
        <v>9.7852252650563046E-10</v>
      </c>
      <c r="R495" s="99">
        <f t="shared" si="129"/>
        <v>4.6568385582164174E-7</v>
      </c>
      <c r="U495" s="99">
        <f t="shared" si="130"/>
        <v>8.3790710916438317E-8</v>
      </c>
      <c r="X495" s="99">
        <f t="shared" si="122"/>
        <v>8.4983201278656303E-7</v>
      </c>
      <c r="Z495" s="3"/>
      <c r="AA495" s="99">
        <f t="shared" si="131"/>
        <v>5.8665978561864698E-8</v>
      </c>
      <c r="AD495" s="99">
        <f t="shared" si="132"/>
        <v>5.8665978561864711E-9</v>
      </c>
      <c r="AF495" s="2">
        <f t="shared" si="133"/>
        <v>2.1473795741439723E-2</v>
      </c>
      <c r="AH495" s="11"/>
      <c r="AI495" s="23">
        <f t="shared" si="134"/>
        <v>9.7446129974920472E-7</v>
      </c>
      <c r="AN495" s="2">
        <f t="shared" si="123"/>
        <v>8.5857889007719432</v>
      </c>
      <c r="AO495" s="2" t="str">
        <f t="shared" si="124"/>
        <v>0.168236228897328+8.58414047065314i</v>
      </c>
      <c r="AP495" s="3">
        <f t="shared" si="125"/>
        <v>8.407787565560966</v>
      </c>
      <c r="AQ495" s="23">
        <f t="shared" si="135"/>
        <v>7.9838234037573029E-12</v>
      </c>
    </row>
    <row r="496" spans="1:43" x14ac:dyDescent="0.3">
      <c r="A496" s="2" t="str">
        <f t="shared" si="119"/>
        <v>5762.14766162832i</v>
      </c>
      <c r="B496" s="2">
        <f t="shared" si="126"/>
        <v>917.07428317355311</v>
      </c>
      <c r="E496" s="3" t="str">
        <f t="shared" si="120"/>
        <v>1.05102370854323E-09-1.90934537647507E-10i</v>
      </c>
      <c r="F496" s="3"/>
      <c r="G496" s="3"/>
      <c r="H496" s="3"/>
      <c r="I496" s="99">
        <f t="shared" si="127"/>
        <v>1.0682260217700333E-9</v>
      </c>
      <c r="L496" s="99">
        <f t="shared" si="128"/>
        <v>5.0117881880915926E-12</v>
      </c>
      <c r="O496" s="82">
        <f t="shared" si="121"/>
        <v>1.0632953188986186E-9</v>
      </c>
      <c r="R496" s="99">
        <f t="shared" si="129"/>
        <v>5.0619060699725078E-7</v>
      </c>
      <c r="U496" s="99">
        <f t="shared" si="130"/>
        <v>9.0247390460929256E-8</v>
      </c>
      <c r="X496" s="99">
        <f t="shared" si="122"/>
        <v>9.2366967041058496E-7</v>
      </c>
      <c r="Z496" s="3"/>
      <c r="AA496" s="99">
        <f t="shared" si="131"/>
        <v>6.3768943086770252E-8</v>
      </c>
      <c r="AD496" s="99">
        <f t="shared" si="132"/>
        <v>6.3768943086770262E-9</v>
      </c>
      <c r="AF496" s="2">
        <f t="shared" si="133"/>
        <v>1.975540411411528E-2</v>
      </c>
      <c r="AH496" s="11"/>
      <c r="AI496" s="23">
        <f t="shared" si="134"/>
        <v>1.059079126763419E-6</v>
      </c>
      <c r="AN496" s="2">
        <f t="shared" si="123"/>
        <v>8.664915428793412</v>
      </c>
      <c r="AO496" s="2" t="str">
        <f t="shared" si="124"/>
        <v>0.152772585859402+8.66356854449435i</v>
      </c>
      <c r="AP496" s="3">
        <f t="shared" si="125"/>
        <v>8.4855838660618019</v>
      </c>
      <c r="AQ496" s="23">
        <f t="shared" si="135"/>
        <v>9.5178432359384308E-12</v>
      </c>
    </row>
    <row r="497" spans="1:43" x14ac:dyDescent="0.3">
      <c r="A497" s="2" t="str">
        <f t="shared" si="119"/>
        <v>5815.4641574984i</v>
      </c>
      <c r="B497" s="2">
        <f t="shared" si="126"/>
        <v>925.55986703961491</v>
      </c>
      <c r="E497" s="3" t="str">
        <f t="shared" si="120"/>
        <v>1.1477386438819E-09-2.08740619897992E-10i</v>
      </c>
      <c r="F497" s="3"/>
      <c r="G497" s="3"/>
      <c r="H497" s="3"/>
      <c r="I497" s="99">
        <f t="shared" si="127"/>
        <v>1.1665661751719277E-9</v>
      </c>
      <c r="L497" s="99">
        <f t="shared" si="128"/>
        <v>5.4749120218360528E-12</v>
      </c>
      <c r="O497" s="82">
        <f t="shared" si="121"/>
        <v>1.1611800375128179E-9</v>
      </c>
      <c r="R497" s="99">
        <f t="shared" si="129"/>
        <v>5.5296611420544132E-7</v>
      </c>
      <c r="U497" s="99">
        <f t="shared" si="130"/>
        <v>9.7686215024630399E-8</v>
      </c>
      <c r="X497" s="99">
        <f t="shared" si="122"/>
        <v>1.008930208370329E-6</v>
      </c>
      <c r="Z497" s="3"/>
      <c r="AA497" s="99">
        <f t="shared" si="131"/>
        <v>6.9661633736855968E-8</v>
      </c>
      <c r="AD497" s="99">
        <f t="shared" si="132"/>
        <v>6.9661633736855981E-9</v>
      </c>
      <c r="AF497" s="2">
        <f t="shared" si="133"/>
        <v>1.8084290778593241E-2</v>
      </c>
      <c r="AH497" s="11"/>
      <c r="AI497" s="23">
        <f t="shared" si="134"/>
        <v>1.1567879085295761E-6</v>
      </c>
      <c r="AN497" s="2">
        <f t="shared" si="123"/>
        <v>8.7448051106753226</v>
      </c>
      <c r="AO497" s="2" t="str">
        <f t="shared" si="124"/>
        <v>0.137021452233028+8.7437315572541i</v>
      </c>
      <c r="AP497" s="3">
        <f t="shared" si="125"/>
        <v>8.5641000068681024</v>
      </c>
      <c r="AQ497" s="23">
        <f t="shared" si="135"/>
        <v>1.1460121209219597E-11</v>
      </c>
    </row>
    <row r="498" spans="1:43" x14ac:dyDescent="0.3">
      <c r="A498" s="2" t="str">
        <f t="shared" si="119"/>
        <v>5869.27398483077i</v>
      </c>
      <c r="B498" s="2">
        <f t="shared" si="126"/>
        <v>934.12396704648302</v>
      </c>
      <c r="E498" s="3" t="str">
        <f t="shared" si="120"/>
        <v>1.2594582925821E-09-2.29336445898837E-10i</v>
      </c>
      <c r="F498" s="3"/>
      <c r="G498" s="3"/>
      <c r="H498" s="3"/>
      <c r="I498" s="99">
        <f t="shared" si="127"/>
        <v>1.2801681124646595E-9</v>
      </c>
      <c r="L498" s="99">
        <f t="shared" si="128"/>
        <v>6.0099655518694556E-12</v>
      </c>
      <c r="O498" s="82">
        <f t="shared" si="121"/>
        <v>1.2742558275136092E-9</v>
      </c>
      <c r="R498" s="99">
        <f t="shared" si="129"/>
        <v>6.0700652073881507E-7</v>
      </c>
      <c r="U498" s="99">
        <f t="shared" si="130"/>
        <v>1.0625286114821411E-7</v>
      </c>
      <c r="X498" s="99">
        <f t="shared" si="122"/>
        <v>1.1074273996407721E-6</v>
      </c>
      <c r="Z498" s="3"/>
      <c r="AA498" s="99">
        <f t="shared" si="131"/>
        <v>7.6469542775419675E-8</v>
      </c>
      <c r="AD498" s="99">
        <f t="shared" si="132"/>
        <v>7.6469542775419695E-9</v>
      </c>
      <c r="AF498" s="2">
        <f t="shared" si="133"/>
        <v>1.6474287603745259E-2</v>
      </c>
      <c r="AH498" s="11"/>
      <c r="AI498" s="23">
        <f t="shared" si="134"/>
        <v>1.2696658464624384E-6</v>
      </c>
      <c r="AN498" s="2">
        <f t="shared" si="123"/>
        <v>8.8254655141677407</v>
      </c>
      <c r="AO498" s="2" t="str">
        <f t="shared" si="124"/>
        <v>0.120977483169115+8.82463630923848i</v>
      </c>
      <c r="AP498" s="3">
        <f t="shared" si="125"/>
        <v>8.6433426485821201</v>
      </c>
      <c r="AQ498" s="23">
        <f t="shared" si="135"/>
        <v>1.3933512286054677E-11</v>
      </c>
    </row>
    <row r="499" spans="1:43" x14ac:dyDescent="0.3">
      <c r="A499" s="2" t="str">
        <f t="shared" si="119"/>
        <v>5923.58170836526i</v>
      </c>
      <c r="B499" s="2">
        <f t="shared" si="126"/>
        <v>942.76730969506514</v>
      </c>
      <c r="E499" s="3" t="str">
        <f t="shared" si="120"/>
        <v>1.38787885339564E-09-2.53046018001885E-10i</v>
      </c>
      <c r="F499" s="3"/>
      <c r="G499" s="3"/>
      <c r="H499" s="3"/>
      <c r="I499" s="99">
        <f t="shared" si="127"/>
        <v>1.4107586607671089E-9</v>
      </c>
      <c r="L499" s="99">
        <f t="shared" si="128"/>
        <v>6.625123207273386E-12</v>
      </c>
      <c r="O499" s="82">
        <f t="shared" si="121"/>
        <v>1.4042414872043542E-9</v>
      </c>
      <c r="R499" s="99">
        <f t="shared" si="129"/>
        <v>6.6913744393461198E-7</v>
      </c>
      <c r="U499" s="99">
        <f t="shared" si="130"/>
        <v>1.1605756287672752E-7</v>
      </c>
      <c r="X499" s="99">
        <f t="shared" si="122"/>
        <v>1.220663122556056E-6</v>
      </c>
      <c r="Z499" s="3"/>
      <c r="AA499" s="99">
        <f t="shared" si="131"/>
        <v>8.4296679925799061E-8</v>
      </c>
      <c r="AD499" s="99">
        <f t="shared" si="132"/>
        <v>8.4296679925799071E-9</v>
      </c>
      <c r="AF499" s="2">
        <f t="shared" si="133"/>
        <v>1.4944612785676359E-2</v>
      </c>
      <c r="AH499" s="11"/>
      <c r="AI499" s="23">
        <f t="shared" si="134"/>
        <v>1.399433345062049E-6</v>
      </c>
      <c r="AN499" s="2">
        <f t="shared" si="123"/>
        <v>8.9069042941748915</v>
      </c>
      <c r="AO499" s="2" t="str">
        <f t="shared" si="124"/>
        <v>0.104635234450405+8.90628966367604i</v>
      </c>
      <c r="AP499" s="3">
        <f t="shared" si="125"/>
        <v>8.723318513429831</v>
      </c>
      <c r="AQ499" s="23">
        <f t="shared" si="135"/>
        <v>1.7083866375130343E-11</v>
      </c>
    </row>
    <row r="500" spans="1:43" x14ac:dyDescent="0.3">
      <c r="A500" s="2" t="str">
        <f t="shared" si="119"/>
        <v>5978.39193507869i</v>
      </c>
      <c r="B500" s="2">
        <f t="shared" si="126"/>
        <v>951.49062820849497</v>
      </c>
      <c r="E500" s="3" t="str">
        <f t="shared" si="120"/>
        <v>1.53334465270284E-09-2.79949517238563E-10i</v>
      </c>
      <c r="F500" s="3"/>
      <c r="G500" s="3"/>
      <c r="H500" s="3"/>
      <c r="I500" s="99">
        <f t="shared" si="127"/>
        <v>1.5586909752014663E-9</v>
      </c>
      <c r="L500" s="99">
        <f t="shared" si="128"/>
        <v>7.3221158638948009E-12</v>
      </c>
      <c r="O500" s="82">
        <f t="shared" si="121"/>
        <v>1.551488483728606E-9</v>
      </c>
      <c r="R500" s="99">
        <f t="shared" si="129"/>
        <v>7.3953370225337491E-7</v>
      </c>
      <c r="U500" s="99">
        <f t="shared" si="130"/>
        <v>1.2709405828842622E-7</v>
      </c>
      <c r="X500" s="99">
        <f t="shared" si="122"/>
        <v>1.3489514325312558E-6</v>
      </c>
      <c r="Z500" s="3"/>
      <c r="AA500" s="99">
        <f t="shared" si="131"/>
        <v>9.3165068489704498E-8</v>
      </c>
      <c r="AD500" s="99">
        <f t="shared" si="132"/>
        <v>9.3165068489704504E-9</v>
      </c>
      <c r="AF500" s="2">
        <f t="shared" si="133"/>
        <v>1.3522034181173606E-2</v>
      </c>
      <c r="AH500" s="11"/>
      <c r="AI500" s="23">
        <f t="shared" si="134"/>
        <v>1.5464489411950125E-6</v>
      </c>
      <c r="AN500" s="2">
        <f t="shared" si="123"/>
        <v>8.989129194011154</v>
      </c>
      <c r="AO500" s="2" t="str">
        <f t="shared" si="124"/>
        <v>0.087989160644091+8.98869854729998i</v>
      </c>
      <c r="AP500" s="3">
        <f t="shared" si="125"/>
        <v>8.8040343858457391</v>
      </c>
      <c r="AQ500" s="23">
        <f t="shared" si="135"/>
        <v>2.1054886335173734E-11</v>
      </c>
    </row>
    <row r="501" spans="1:43" x14ac:dyDescent="0.3">
      <c r="A501" s="2" t="str">
        <f t="shared" si="119"/>
        <v>6033.70931457574i</v>
      </c>
      <c r="B501" s="2">
        <f t="shared" si="126"/>
        <v>960.29466259434071</v>
      </c>
      <c r="E501" s="3" t="str">
        <f t="shared" si="120"/>
        <v>1.69286832512415E-09-3.095197915354E-10i</v>
      </c>
      <c r="F501" s="3"/>
      <c r="G501" s="3"/>
      <c r="H501" s="3"/>
      <c r="I501" s="99">
        <f t="shared" si="127"/>
        <v>1.7209316277995364E-9</v>
      </c>
      <c r="L501" s="99">
        <f t="shared" si="128"/>
        <v>8.0867619720006549E-12</v>
      </c>
      <c r="O501" s="82">
        <f t="shared" si="121"/>
        <v>1.712977354459048E-9</v>
      </c>
      <c r="R501" s="99">
        <f t="shared" si="129"/>
        <v>8.1676295917206612E-7</v>
      </c>
      <c r="U501" s="99">
        <f t="shared" si="130"/>
        <v>1.3908196066275869E-7</v>
      </c>
      <c r="X501" s="99">
        <f t="shared" si="122"/>
        <v>1.4896748426492663E-6</v>
      </c>
      <c r="Z501" s="3"/>
      <c r="AA501" s="99">
        <f t="shared" si="131"/>
        <v>1.0289426539893976E-7</v>
      </c>
      <c r="AD501" s="99">
        <f t="shared" si="132"/>
        <v>1.0289426539893977E-8</v>
      </c>
      <c r="AF501" s="2">
        <f t="shared" si="133"/>
        <v>1.2243454343395752E-2</v>
      </c>
      <c r="AH501" s="11"/>
      <c r="AI501" s="23">
        <f t="shared" si="134"/>
        <v>1.7077106482634612E-6</v>
      </c>
      <c r="AN501" s="2">
        <f t="shared" si="123"/>
        <v>9.0721480466810718</v>
      </c>
      <c r="AO501" s="2" t="str">
        <f t="shared" si="124"/>
        <v>0.071033613220065+9.07186995093581i</v>
      </c>
      <c r="AP501" s="3">
        <f t="shared" si="125"/>
        <v>8.8854971130338072</v>
      </c>
      <c r="AQ501" s="23">
        <f t="shared" si="135"/>
        <v>2.5912558941679435E-11</v>
      </c>
    </row>
    <row r="502" spans="1:43" x14ac:dyDescent="0.3">
      <c r="A502" s="2" t="str">
        <f t="shared" si="119"/>
        <v>6089.53853948334i</v>
      </c>
      <c r="B502" s="2">
        <f t="shared" si="126"/>
        <v>969.18015970737451</v>
      </c>
      <c r="E502" s="3" t="str">
        <f t="shared" si="120"/>
        <v>1.85687990390244E-09-3.40022501682422E-10i</v>
      </c>
      <c r="F502" s="3"/>
      <c r="G502" s="3"/>
      <c r="H502" s="3"/>
      <c r="I502" s="99">
        <f t="shared" si="127"/>
        <v>1.8877548249619461E-9</v>
      </c>
      <c r="L502" s="99">
        <f t="shared" si="128"/>
        <v>8.8734042584153524E-12</v>
      </c>
      <c r="O502" s="82">
        <f t="shared" si="121"/>
        <v>1.8790272282159498E-9</v>
      </c>
      <c r="R502" s="99">
        <f t="shared" si="129"/>
        <v>8.962138300999506E-7</v>
      </c>
      <c r="U502" s="99">
        <f t="shared" si="130"/>
        <v>1.5121408218017105E-7</v>
      </c>
      <c r="X502" s="99">
        <f t="shared" si="122"/>
        <v>1.6344191353828625E-6</v>
      </c>
      <c r="Z502" s="3"/>
      <c r="AA502" s="99">
        <f t="shared" si="131"/>
        <v>1.1290333707344065E-7</v>
      </c>
      <c r="AD502" s="99">
        <f t="shared" si="132"/>
        <v>1.1290333707344066E-8</v>
      </c>
      <c r="AF502" s="2">
        <f t="shared" si="133"/>
        <v>1.1158051420479358E-2</v>
      </c>
      <c r="AH502" s="11"/>
      <c r="AI502" s="23">
        <f t="shared" si="134"/>
        <v>1.8735721410224805E-6</v>
      </c>
      <c r="AN502" s="2">
        <f t="shared" si="123"/>
        <v>9.1559687761837871</v>
      </c>
      <c r="AO502" s="2" t="str">
        <f t="shared" si="124"/>
        <v>0.0537628386342081+9.15581093009431i</v>
      </c>
      <c r="AP502" s="3">
        <f t="shared" si="125"/>
        <v>8.9677136055553319</v>
      </c>
      <c r="AQ502" s="23">
        <f t="shared" si="135"/>
        <v>3.147911906381372E-11</v>
      </c>
    </row>
    <row r="503" spans="1:43" x14ac:dyDescent="0.3">
      <c r="A503" s="2" t="str">
        <f t="shared" si="119"/>
        <v>6145.88434584876i</v>
      </c>
      <c r="B503" s="2">
        <f t="shared" si="126"/>
        <v>978.14787331292985</v>
      </c>
      <c r="E503" s="3" t="str">
        <f t="shared" si="120"/>
        <v>2.00567830637846E-09-3.67855267411985E-10i</v>
      </c>
      <c r="F503" s="3"/>
      <c r="G503" s="3"/>
      <c r="H503" s="3"/>
      <c r="I503" s="99">
        <f t="shared" si="127"/>
        <v>2.0391328957279635E-9</v>
      </c>
      <c r="L503" s="99">
        <f t="shared" si="128"/>
        <v>9.5878902042424118E-12</v>
      </c>
      <c r="O503" s="82">
        <f t="shared" si="121"/>
        <v>2.029703044118847E-9</v>
      </c>
      <c r="R503" s="99">
        <f t="shared" si="129"/>
        <v>9.6837691062848363E-7</v>
      </c>
      <c r="U503" s="99">
        <f t="shared" si="130"/>
        <v>1.6189341419939995E-7</v>
      </c>
      <c r="X503" s="99">
        <f t="shared" si="122"/>
        <v>1.7658418123127088E-6</v>
      </c>
      <c r="Z503" s="3"/>
      <c r="AA503" s="99">
        <f t="shared" si="131"/>
        <v>1.219943065848821E-7</v>
      </c>
      <c r="AD503" s="99">
        <f t="shared" si="132"/>
        <v>1.219943065848821E-8</v>
      </c>
      <c r="AF503" s="2">
        <f t="shared" si="133"/>
        <v>1.0326557655644565E-2</v>
      </c>
      <c r="AH503" s="11"/>
      <c r="AI503" s="23">
        <f t="shared" si="134"/>
        <v>2.0241542281921592E-6</v>
      </c>
      <c r="AN503" s="2">
        <f t="shared" si="123"/>
        <v>9.2405993988426971</v>
      </c>
      <c r="AO503" s="2" t="str">
        <f t="shared" si="124"/>
        <v>0.03617097637603+9.24052860557014i</v>
      </c>
      <c r="AP503" s="3">
        <f t="shared" si="125"/>
        <v>9.0506908379161359</v>
      </c>
      <c r="AQ503" s="23">
        <f t="shared" si="135"/>
        <v>3.7082493573893709E-11</v>
      </c>
    </row>
    <row r="504" spans="1:43" x14ac:dyDescent="0.3">
      <c r="A504" s="2" t="str">
        <f t="shared" si="119"/>
        <v>6202.75151354138i</v>
      </c>
      <c r="B504" s="2">
        <f t="shared" si="126"/>
        <v>987.19856415084598</v>
      </c>
      <c r="E504" s="3" t="str">
        <f t="shared" si="120"/>
        <v>2.10978869425394E-09-3.87596413189582E-10i</v>
      </c>
      <c r="F504" s="3"/>
      <c r="G504" s="3"/>
      <c r="H504" s="3"/>
      <c r="I504" s="99">
        <f t="shared" si="127"/>
        <v>2.1450965744970958E-9</v>
      </c>
      <c r="L504" s="99">
        <f t="shared" si="128"/>
        <v>1.0089193725392697E-11</v>
      </c>
      <c r="O504" s="82">
        <f t="shared" si="121"/>
        <v>2.1351742252184649E-9</v>
      </c>
      <c r="R504" s="99">
        <f t="shared" si="129"/>
        <v>1.0190085662646625E-6</v>
      </c>
      <c r="U504" s="99">
        <f t="shared" si="130"/>
        <v>1.6879714103876622E-7</v>
      </c>
      <c r="X504" s="99">
        <f t="shared" si="122"/>
        <v>1.8579755311127324E-6</v>
      </c>
      <c r="Z504" s="3"/>
      <c r="AA504" s="99">
        <f t="shared" si="131"/>
        <v>1.2837278758002622E-7</v>
      </c>
      <c r="AD504" s="99">
        <f t="shared" si="132"/>
        <v>1.2837278758002623E-8</v>
      </c>
      <c r="AF504" s="2">
        <f t="shared" si="133"/>
        <v>9.8134601916611813E-3</v>
      </c>
      <c r="AH504" s="11"/>
      <c r="AI504" s="23">
        <f t="shared" si="134"/>
        <v>2.1296942353268273E-6</v>
      </c>
      <c r="AN504" s="2">
        <f t="shared" si="123"/>
        <v>9.3260480246606434</v>
      </c>
      <c r="AO504" s="2" t="str">
        <f t="shared" si="124"/>
        <v>0.018252056980015+9.32603016404583i</v>
      </c>
      <c r="AP504" s="3">
        <f t="shared" si="125"/>
        <v>9.1344358491542152</v>
      </c>
      <c r="AQ504" s="23">
        <f t="shared" si="135"/>
        <v>4.1430124730030699E-11</v>
      </c>
    </row>
    <row r="505" spans="1:43" x14ac:dyDescent="0.3">
      <c r="A505" s="2" t="str">
        <f t="shared" si="119"/>
        <v>6260.14486665816i</v>
      </c>
      <c r="B505" s="2">
        <f t="shared" si="126"/>
        <v>996.3330000000002</v>
      </c>
      <c r="E505" s="3" t="str">
        <f t="shared" si="120"/>
        <v>2.14044673294049E-09-3.93915875634229E-10i</v>
      </c>
      <c r="F505" s="3"/>
      <c r="G505" s="3"/>
      <c r="H505" s="3"/>
      <c r="I505" s="99">
        <f t="shared" si="127"/>
        <v>2.1763919531261591E-9</v>
      </c>
      <c r="L505" s="99">
        <f t="shared" si="128"/>
        <v>1.0239484719934608E-11</v>
      </c>
      <c r="O505" s="82">
        <f t="shared" si="121"/>
        <v>2.1663223761592113E-9</v>
      </c>
      <c r="R505" s="99">
        <f t="shared" si="129"/>
        <v>1.0341879567133954E-6</v>
      </c>
      <c r="U505" s="99">
        <f t="shared" si="130"/>
        <v>1.6974131386136925E-7</v>
      </c>
      <c r="X505" s="99">
        <f t="shared" si="122"/>
        <v>1.8854525763477103E-6</v>
      </c>
      <c r="Z505" s="3"/>
      <c r="AA505" s="99">
        <f t="shared" si="131"/>
        <v>1.3028505871314579E-7</v>
      </c>
      <c r="AD505" s="99">
        <f t="shared" si="132"/>
        <v>1.3028505871314581E-8</v>
      </c>
      <c r="AF505" s="2">
        <f t="shared" si="133"/>
        <v>9.6694222119735052E-3</v>
      </c>
      <c r="AH505" s="11"/>
      <c r="AI505" s="23">
        <f t="shared" si="134"/>
        <v>2.1611204569220975E-6</v>
      </c>
      <c r="AN505" s="2">
        <f t="shared" si="123"/>
        <v>9.4123228587014705</v>
      </c>
      <c r="AO505" s="2" t="str">
        <f t="shared" si="124"/>
        <v>9.41232285870147i</v>
      </c>
      <c r="AP505" s="3">
        <f t="shared" si="125"/>
        <v>9.21895574344137</v>
      </c>
      <c r="AQ505" s="23">
        <f t="shared" si="135"/>
        <v>4.3056594683093436E-11</v>
      </c>
    </row>
    <row r="506" spans="1:43" x14ac:dyDescent="0.3">
      <c r="A506" s="2" t="str">
        <f t="shared" si="119"/>
        <v>6318.06927393289i</v>
      </c>
      <c r="B506" s="2">
        <f t="shared" si="126"/>
        <v>1005.5519557434416</v>
      </c>
      <c r="E506" s="3" t="str">
        <f t="shared" si="120"/>
        <v>2.08762436714146E-09-3.84895490780407E-10i</v>
      </c>
      <c r="F506" s="3"/>
      <c r="G506" s="3"/>
      <c r="H506" s="3"/>
      <c r="I506" s="99">
        <f t="shared" si="127"/>
        <v>2.1228094679235512E-9</v>
      </c>
      <c r="L506" s="99">
        <f t="shared" si="128"/>
        <v>9.9903962583572935E-12</v>
      </c>
      <c r="O506" s="82">
        <f t="shared" si="121"/>
        <v>2.1129854367199436E-9</v>
      </c>
      <c r="R506" s="99">
        <f t="shared" si="129"/>
        <v>1.0090300220940868E-6</v>
      </c>
      <c r="U506" s="99">
        <f t="shared" si="130"/>
        <v>1.6409348547300217E-7</v>
      </c>
      <c r="X506" s="99">
        <f t="shared" si="122"/>
        <v>1.8393881712242876E-6</v>
      </c>
      <c r="Z506" s="3"/>
      <c r="AA506" s="99">
        <f t="shared" si="131"/>
        <v>1.271157093045581E-7</v>
      </c>
      <c r="AD506" s="99">
        <f t="shared" si="132"/>
        <v>1.2711570930455811E-8</v>
      </c>
      <c r="AF506" s="2">
        <f t="shared" si="133"/>
        <v>9.9105078947468155E-3</v>
      </c>
      <c r="AH506" s="11"/>
      <c r="AI506" s="23">
        <f t="shared" si="134"/>
        <v>2.1082566401215302E-6</v>
      </c>
      <c r="AN506" s="2">
        <f t="shared" si="123"/>
        <v>9.4994322024984328</v>
      </c>
      <c r="AO506" s="2" t="str">
        <f t="shared" si="124"/>
        <v>-0.01859138805412+9.49941400983i</v>
      </c>
      <c r="AP506" s="3">
        <f t="shared" si="125"/>
        <v>9.3042576906810837</v>
      </c>
      <c r="AQ506" s="23">
        <f t="shared" si="135"/>
        <v>4.1355062717615738E-11</v>
      </c>
    </row>
    <row r="507" spans="1:43" x14ac:dyDescent="0.3">
      <c r="A507" s="2" t="str">
        <f t="shared" si="119"/>
        <v>6376.52964914919i</v>
      </c>
      <c r="B507" s="2">
        <f t="shared" si="126"/>
        <v>1014.8562134341227</v>
      </c>
      <c r="E507" s="3" t="str">
        <f t="shared" si="120"/>
        <v>1.96777431933532E-09-3.63488135620395E-10i</v>
      </c>
      <c r="F507" s="3"/>
      <c r="G507" s="3"/>
      <c r="H507" s="3"/>
      <c r="I507" s="99">
        <f t="shared" si="127"/>
        <v>2.0010645658179978E-9</v>
      </c>
      <c r="L507" s="99">
        <f t="shared" si="128"/>
        <v>9.4202597207410994E-12</v>
      </c>
      <c r="O507" s="82">
        <f t="shared" si="121"/>
        <v>1.9918017590979522E-9</v>
      </c>
      <c r="R507" s="99">
        <f t="shared" si="129"/>
        <v>9.5144623179485095E-7</v>
      </c>
      <c r="U507" s="99">
        <f t="shared" si="130"/>
        <v>1.5330947861253743E-7</v>
      </c>
      <c r="X507" s="99">
        <f t="shared" si="122"/>
        <v>1.7342267540223461E-6</v>
      </c>
      <c r="Z507" s="3"/>
      <c r="AA507" s="99">
        <f t="shared" si="131"/>
        <v>1.1986141142634318E-7</v>
      </c>
      <c r="AD507" s="99">
        <f t="shared" si="132"/>
        <v>1.1986141142634319E-8</v>
      </c>
      <c r="AF507" s="2">
        <f t="shared" si="133"/>
        <v>1.0510315418597592E-2</v>
      </c>
      <c r="AH507" s="11"/>
      <c r="AI507" s="23">
        <f t="shared" si="134"/>
        <v>1.9876656056155279E-6</v>
      </c>
      <c r="AN507" s="2">
        <f t="shared" si="123"/>
        <v>9.5873844554901488</v>
      </c>
      <c r="AO507" s="2" t="str">
        <f t="shared" si="124"/>
        <v>-0.03752841581801+9.58731100545822i</v>
      </c>
      <c r="AP507" s="3">
        <f t="shared" si="125"/>
        <v>9.3903489271216358</v>
      </c>
      <c r="AQ507" s="23">
        <f t="shared" si="135"/>
        <v>3.7099527262376254E-11</v>
      </c>
    </row>
    <row r="508" spans="1:43" x14ac:dyDescent="0.3">
      <c r="A508" s="2" t="str">
        <f t="shared" si="119"/>
        <v>6435.53095155737i</v>
      </c>
      <c r="B508" s="2">
        <f t="shared" si="126"/>
        <v>1024.2465623612443</v>
      </c>
      <c r="E508" s="3" t="str">
        <f t="shared" si="120"/>
        <v>1.81154567207855E-09-3.35290881281309E-10i</v>
      </c>
      <c r="F508" s="3"/>
      <c r="G508" s="3"/>
      <c r="H508" s="3"/>
      <c r="I508" s="99">
        <f t="shared" si="127"/>
        <v>1.8423131376334811E-9</v>
      </c>
      <c r="L508" s="99">
        <f t="shared" si="128"/>
        <v>8.6755039013784401E-12</v>
      </c>
      <c r="O508" s="82">
        <f t="shared" si="121"/>
        <v>1.8337831983016897E-9</v>
      </c>
      <c r="R508" s="99">
        <f t="shared" si="129"/>
        <v>8.7622589403922248E-7</v>
      </c>
      <c r="U508" s="99">
        <f t="shared" si="130"/>
        <v>1.3989322411475683E-7</v>
      </c>
      <c r="X508" s="99">
        <f t="shared" si="122"/>
        <v>1.5969421935786872E-6</v>
      </c>
      <c r="Z508" s="3"/>
      <c r="AA508" s="99">
        <f t="shared" si="131"/>
        <v>1.1038529438466057E-7</v>
      </c>
      <c r="AD508" s="99">
        <f t="shared" si="132"/>
        <v>1.1038529438466058E-8</v>
      </c>
      <c r="AF508" s="2">
        <f t="shared" si="133"/>
        <v>1.1412582152647923E-2</v>
      </c>
      <c r="AH508" s="11"/>
      <c r="AI508" s="23">
        <f t="shared" si="134"/>
        <v>1.8302676909327493E-6</v>
      </c>
      <c r="AN508" s="2">
        <f t="shared" si="123"/>
        <v>9.6761881164845995</v>
      </c>
      <c r="AO508" s="2" t="str">
        <f t="shared" si="124"/>
        <v>-0.05681750921366+9.67602130197348i</v>
      </c>
      <c r="AP508" s="3">
        <f t="shared" si="125"/>
        <v>9.4772367559630766</v>
      </c>
      <c r="AQ508" s="23">
        <f t="shared" si="135"/>
        <v>3.174760416263905E-11</v>
      </c>
    </row>
    <row r="509" spans="1:43" x14ac:dyDescent="0.3">
      <c r="A509" s="2" t="str">
        <f t="shared" si="119"/>
        <v>6495.0781862951i</v>
      </c>
      <c r="B509" s="2">
        <f t="shared" si="126"/>
        <v>1033.7237991172074</v>
      </c>
      <c r="E509" s="3" t="str">
        <f t="shared" si="120"/>
        <v>1.64643650673483E-09-3.05357009596467E-10i</v>
      </c>
      <c r="F509" s="3"/>
      <c r="G509" s="3"/>
      <c r="H509" s="3"/>
      <c r="I509" s="99">
        <f t="shared" si="127"/>
        <v>1.6745136828401512E-9</v>
      </c>
      <c r="L509" s="99">
        <f t="shared" si="128"/>
        <v>7.8876729527246382E-12</v>
      </c>
      <c r="O509" s="82">
        <f t="shared" si="121"/>
        <v>1.6667588859815357E-9</v>
      </c>
      <c r="R509" s="99">
        <f t="shared" si="129"/>
        <v>7.9665496822518853E-7</v>
      </c>
      <c r="U509" s="99">
        <f t="shared" si="130"/>
        <v>1.2602161454426766E-7</v>
      </c>
      <c r="X509" s="99">
        <f t="shared" si="122"/>
        <v>1.4517572300046156E-6</v>
      </c>
      <c r="Z509" s="3"/>
      <c r="AA509" s="99">
        <f t="shared" si="131"/>
        <v>1.0036109842081823E-7</v>
      </c>
      <c r="AD509" s="99">
        <f t="shared" si="132"/>
        <v>1.0036109842081824E-8</v>
      </c>
      <c r="AF509" s="2">
        <f t="shared" si="133"/>
        <v>1.2552485578892825E-2</v>
      </c>
      <c r="AH509" s="11"/>
      <c r="AI509" s="23">
        <f t="shared" si="134"/>
        <v>1.6638264020988978E-6</v>
      </c>
      <c r="AN509" s="2">
        <f t="shared" si="123"/>
        <v>9.7658517851520248</v>
      </c>
      <c r="AO509" s="2" t="str">
        <f t="shared" si="124"/>
        <v>-0.0764652136298301+9.76555242475619i</v>
      </c>
      <c r="AP509" s="3">
        <f t="shared" si="125"/>
        <v>9.5649285479896662</v>
      </c>
      <c r="AQ509" s="23">
        <f t="shared" si="135"/>
        <v>2.6478766702406321E-11</v>
      </c>
    </row>
    <row r="510" spans="1:43" x14ac:dyDescent="0.3">
      <c r="A510" s="2" t="str">
        <f t="shared" si="119"/>
        <v>6555.17640481205i</v>
      </c>
      <c r="B510" s="2">
        <f t="shared" si="126"/>
        <v>1043.288727665197</v>
      </c>
      <c r="E510" s="3" t="str">
        <f t="shared" si="120"/>
        <v>1.48929591373008E-09-2.76800729910898E-10i</v>
      </c>
      <c r="F510" s="3"/>
      <c r="G510" s="3"/>
      <c r="H510" s="3"/>
      <c r="I510" s="99">
        <f t="shared" si="127"/>
        <v>1.5148006346487709E-9</v>
      </c>
      <c r="L510" s="99">
        <f t="shared" si="128"/>
        <v>7.1374667107766298E-12</v>
      </c>
      <c r="O510" s="82">
        <f t="shared" si="121"/>
        <v>1.5077839056542118E-9</v>
      </c>
      <c r="R510" s="99">
        <f t="shared" si="129"/>
        <v>7.2088413778843955E-7</v>
      </c>
      <c r="U510" s="99">
        <f t="shared" si="130"/>
        <v>1.1298811061652866E-7</v>
      </c>
      <c r="X510" s="99">
        <f t="shared" si="122"/>
        <v>1.3135267848292797E-6</v>
      </c>
      <c r="Z510" s="3"/>
      <c r="AA510" s="99">
        <f t="shared" si="131"/>
        <v>9.0815631343858804E-8</v>
      </c>
      <c r="AD510" s="99">
        <f t="shared" si="132"/>
        <v>9.0815631343858827E-9</v>
      </c>
      <c r="AF510" s="2">
        <f t="shared" si="133"/>
        <v>1.387185467928098E-2</v>
      </c>
      <c r="AH510" s="11"/>
      <c r="AI510" s="23">
        <f t="shared" si="134"/>
        <v>1.505366197803438E-6</v>
      </c>
      <c r="AN510" s="2">
        <f t="shared" si="123"/>
        <v>9.8563841635474017</v>
      </c>
      <c r="AO510" s="2" t="str">
        <f t="shared" si="124"/>
        <v>-0.09647819614319+9.85591196881836i</v>
      </c>
      <c r="AP510" s="3">
        <f t="shared" si="125"/>
        <v>9.653431742174007</v>
      </c>
      <c r="AQ510" s="23">
        <f t="shared" si="135"/>
        <v>2.1875906073504764E-11</v>
      </c>
    </row>
    <row r="511" spans="1:43" x14ac:dyDescent="0.3">
      <c r="A511" s="2" t="str">
        <f t="shared" si="119"/>
        <v>6615.83070529834i</v>
      </c>
      <c r="B511" s="2">
        <f t="shared" si="126"/>
        <v>1052.942159407371</v>
      </c>
      <c r="E511" s="3" t="str">
        <f t="shared" si="120"/>
        <v>1.34760456809704E-09-2.51017978345275E-10i</v>
      </c>
      <c r="F511" s="3"/>
      <c r="G511" s="3"/>
      <c r="H511" s="3"/>
      <c r="I511" s="99">
        <f t="shared" si="127"/>
        <v>1.3707837529707446E-9</v>
      </c>
      <c r="L511" s="99">
        <f t="shared" si="128"/>
        <v>6.4607883902314783E-12</v>
      </c>
      <c r="O511" s="82">
        <f t="shared" si="121"/>
        <v>1.3644327258237458E-9</v>
      </c>
      <c r="R511" s="99">
        <f t="shared" si="129"/>
        <v>6.5253962741337936E-7</v>
      </c>
      <c r="U511" s="99">
        <f t="shared" si="130"/>
        <v>1.0133629085813488E-7</v>
      </c>
      <c r="X511" s="99">
        <f t="shared" si="122"/>
        <v>1.1888558295990549E-6</v>
      </c>
      <c r="Z511" s="3"/>
      <c r="AA511" s="99">
        <f t="shared" si="131"/>
        <v>8.2205718136946882E-8</v>
      </c>
      <c r="AD511" s="99">
        <f t="shared" si="132"/>
        <v>8.2205718136946885E-9</v>
      </c>
      <c r="AF511" s="2">
        <f t="shared" si="133"/>
        <v>1.5324739801074287E-2</v>
      </c>
      <c r="AH511" s="11"/>
      <c r="AI511" s="23">
        <f t="shared" si="134"/>
        <v>1.3624552438238812E-6</v>
      </c>
      <c r="AN511" s="2">
        <f t="shared" si="123"/>
        <v>9.947794057662783</v>
      </c>
      <c r="AO511" s="2" t="str">
        <f t="shared" si="124"/>
        <v>-0.11686324778056+9.94710759944765i</v>
      </c>
      <c r="AP511" s="3">
        <f t="shared" si="125"/>
        <v>9.7427538463352903</v>
      </c>
      <c r="AQ511" s="23">
        <f t="shared" si="135"/>
        <v>1.8085320920155079E-11</v>
      </c>
    </row>
    <row r="512" spans="1:43" x14ac:dyDescent="0.3">
      <c r="A512" s="2" t="str">
        <f t="shared" si="119"/>
        <v>6677.0462331171i</v>
      </c>
      <c r="B512" s="2">
        <f t="shared" si="126"/>
        <v>1062.6849132537063</v>
      </c>
      <c r="E512" s="3" t="str">
        <f t="shared" si="120"/>
        <v>1.22320140223021E-09-2.28364793149985E-10i</v>
      </c>
      <c r="F512" s="3"/>
      <c r="G512" s="3"/>
      <c r="H512" s="3"/>
      <c r="I512" s="99">
        <f t="shared" si="127"/>
        <v>1.2443360274332604E-9</v>
      </c>
      <c r="L512" s="99">
        <f t="shared" si="128"/>
        <v>5.8665363129480234E-12</v>
      </c>
      <c r="O512" s="82">
        <f t="shared" si="121"/>
        <v>1.2385696001954145E-9</v>
      </c>
      <c r="R512" s="99">
        <f t="shared" si="129"/>
        <v>5.9252016760775031E-7</v>
      </c>
      <c r="U512" s="99">
        <f t="shared" si="130"/>
        <v>9.1169676539255086E-8</v>
      </c>
      <c r="X512" s="99">
        <f t="shared" si="122"/>
        <v>1.0793775010132069E-6</v>
      </c>
      <c r="Z512" s="3"/>
      <c r="AA512" s="99">
        <f t="shared" si="131"/>
        <v>7.4644579183484157E-8</v>
      </c>
      <c r="AD512" s="99">
        <f t="shared" si="132"/>
        <v>7.4644579183484164E-9</v>
      </c>
      <c r="AF512" s="2">
        <f t="shared" si="133"/>
        <v>1.6877062666700693E-2</v>
      </c>
      <c r="AH512" s="11"/>
      <c r="AI512" s="23">
        <f t="shared" si="134"/>
        <v>1.2369634038363539E-6</v>
      </c>
      <c r="AN512" s="2">
        <f t="shared" si="123"/>
        <v>10.040090379010966</v>
      </c>
      <c r="AO512" s="2" t="str">
        <f t="shared" si="124"/>
        <v>-0.13762728582343+10.0391470528579i</v>
      </c>
      <c r="AP512" s="3">
        <f t="shared" si="125"/>
        <v>9.8329024377480891</v>
      </c>
      <c r="AQ512" s="23">
        <f t="shared" si="135"/>
        <v>1.5045112243177912E-11</v>
      </c>
    </row>
    <row r="513" spans="1:43" x14ac:dyDescent="0.3">
      <c r="A513" s="2" t="str">
        <f t="shared" si="119"/>
        <v>6738.82818124089i</v>
      </c>
      <c r="B513" s="2">
        <f t="shared" si="126"/>
        <v>1072.5178156914544</v>
      </c>
      <c r="E513" s="3" t="str">
        <f t="shared" si="120"/>
        <v>1.11522543240693E-09-2.0869655716311E-10i</v>
      </c>
      <c r="F513" s="3"/>
      <c r="G513" s="3"/>
      <c r="H513" s="3"/>
      <c r="I513" s="99">
        <f t="shared" si="127"/>
        <v>1.1345845134052195E-9</v>
      </c>
      <c r="L513" s="99">
        <f t="shared" si="128"/>
        <v>5.3506687571500017E-12</v>
      </c>
      <c r="O513" s="82">
        <f t="shared" si="121"/>
        <v>1.1293255703996037E-9</v>
      </c>
      <c r="R513" s="99">
        <f t="shared" si="129"/>
        <v>5.404175444721502E-7</v>
      </c>
      <c r="U513" s="99">
        <f t="shared" si="130"/>
        <v>8.2388046210843909E-8</v>
      </c>
      <c r="X513" s="99">
        <f t="shared" si="122"/>
        <v>9.8434345022324814E-7</v>
      </c>
      <c r="Z513" s="3"/>
      <c r="AA513" s="99">
        <f t="shared" si="131"/>
        <v>6.8080788462208354E-8</v>
      </c>
      <c r="AD513" s="99">
        <f t="shared" si="132"/>
        <v>6.8080788462208367E-9</v>
      </c>
      <c r="AF513" s="2">
        <f t="shared" si="133"/>
        <v>1.850421049850897E-2</v>
      </c>
      <c r="AH513" s="11"/>
      <c r="AI513" s="23">
        <f t="shared" si="134"/>
        <v>1.1280314033355901E-6</v>
      </c>
      <c r="AN513" s="2">
        <f t="shared" si="123"/>
        <v>10.133282146240237</v>
      </c>
      <c r="AO513" s="2" t="str">
        <f t="shared" si="124"/>
        <v>-0.15877735615513+10.1320381368451i</v>
      </c>
      <c r="AP513" s="3">
        <f t="shared" si="125"/>
        <v>9.9238851638069718</v>
      </c>
      <c r="AQ513" s="23">
        <f t="shared" si="135"/>
        <v>1.2627695776876932E-11</v>
      </c>
    </row>
    <row r="514" spans="1:43" x14ac:dyDescent="0.3">
      <c r="A514" s="2" t="str">
        <f t="shared" si="119"/>
        <v>6801.18179069226i</v>
      </c>
      <c r="B514" s="2">
        <f t="shared" si="126"/>
        <v>1082.4417008552614</v>
      </c>
      <c r="E514" s="3" t="str">
        <f t="shared" si="120"/>
        <v>1.02180091442295E-09-1.91678261596303E-10i</v>
      </c>
      <c r="F514" s="3"/>
      <c r="G514" s="3"/>
      <c r="H514" s="3"/>
      <c r="I514" s="99">
        <f t="shared" si="127"/>
        <v>1.0396238092137741E-9</v>
      </c>
      <c r="L514" s="99">
        <f t="shared" si="128"/>
        <v>4.9042681265652606E-12</v>
      </c>
      <c r="O514" s="82">
        <f t="shared" si="121"/>
        <v>1.0348040129499912E-9</v>
      </c>
      <c r="R514" s="99">
        <f t="shared" si="129"/>
        <v>4.9533108078309131E-7</v>
      </c>
      <c r="U514" s="99">
        <f t="shared" si="130"/>
        <v>7.4819732417777069E-8</v>
      </c>
      <c r="X514" s="99">
        <f t="shared" si="122"/>
        <v>9.0210863330789011E-7</v>
      </c>
      <c r="Z514" s="3"/>
      <c r="AA514" s="99">
        <f t="shared" si="131"/>
        <v>6.2400880346120088E-8</v>
      </c>
      <c r="AD514" s="99">
        <f t="shared" si="132"/>
        <v>6.2400880346120094E-9</v>
      </c>
      <c r="AF514" s="2">
        <f t="shared" si="133"/>
        <v>2.0188517111000885E-2</v>
      </c>
      <c r="AH514" s="11"/>
      <c r="AI514" s="23">
        <f t="shared" si="134"/>
        <v>1.0337726144879032E-6</v>
      </c>
      <c r="AN514" s="2">
        <f t="shared" si="123"/>
        <v>10.227378486781918</v>
      </c>
      <c r="AO514" s="2" t="str">
        <f t="shared" si="124"/>
        <v>-0.18032063565173+10.2257887314499i</v>
      </c>
      <c r="AP514" s="3">
        <f t="shared" si="125"/>
        <v>10.015709742667013</v>
      </c>
      <c r="AQ514" s="23">
        <f t="shared" si="135"/>
        <v>1.0703646963851525E-11</v>
      </c>
    </row>
    <row r="515" spans="1:43" x14ac:dyDescent="0.3">
      <c r="A515" s="2" t="str">
        <f t="shared" si="119"/>
        <v>6864.11235098836i</v>
      </c>
      <c r="B515" s="2">
        <f t="shared" si="126"/>
        <v>1092.4574105979284</v>
      </c>
      <c r="E515" s="3" t="str">
        <f t="shared" si="120"/>
        <v>9.40851924510384E-10-1.76935190527927E-10i</v>
      </c>
      <c r="F515" s="3"/>
      <c r="G515" s="3"/>
      <c r="H515" s="3"/>
      <c r="I515" s="99">
        <f t="shared" si="127"/>
        <v>9.5734445499101684E-10</v>
      </c>
      <c r="L515" s="99">
        <f t="shared" si="128"/>
        <v>4.5174429439050779E-12</v>
      </c>
      <c r="O515" s="82">
        <f t="shared" si="121"/>
        <v>9.5290520148518489E-10</v>
      </c>
      <c r="R515" s="99">
        <f t="shared" si="129"/>
        <v>4.5626173733441288E-7</v>
      </c>
      <c r="U515" s="99">
        <f t="shared" si="130"/>
        <v>6.8283966844933193E-8</v>
      </c>
      <c r="X515" s="99">
        <f t="shared" si="122"/>
        <v>8.3084954504127432E-7</v>
      </c>
      <c r="Z515" s="3"/>
      <c r="AA515" s="99">
        <f t="shared" si="131"/>
        <v>5.7478997750163927E-8</v>
      </c>
      <c r="AD515" s="99">
        <f t="shared" si="132"/>
        <v>5.7478997750163934E-9</v>
      </c>
      <c r="AF515" s="2">
        <f t="shared" si="133"/>
        <v>2.1917244383503041E-2</v>
      </c>
      <c r="AH515" s="11"/>
      <c r="AI515" s="23">
        <f t="shared" si="134"/>
        <v>9.5209618089251467E-7</v>
      </c>
      <c r="AN515" s="2">
        <f t="shared" si="123"/>
        <v>10.322388638530988</v>
      </c>
      <c r="AO515" s="2" t="str">
        <f t="shared" si="124"/>
        <v>-0.20226443461741+10.3204067896262i</v>
      </c>
      <c r="AP515" s="3">
        <f t="shared" si="125"/>
        <v>10.10838396389272</v>
      </c>
      <c r="AQ515" s="23">
        <f t="shared" si="135"/>
        <v>9.1631200458995723E-12</v>
      </c>
    </row>
    <row r="516" spans="1:43" x14ac:dyDescent="0.3">
      <c r="A516" s="2" t="str">
        <f t="shared" si="119"/>
        <v>6927.62520058962i</v>
      </c>
      <c r="B516" s="2">
        <f t="shared" si="126"/>
        <v>1102.5657945618211</v>
      </c>
      <c r="E516" s="3" t="str">
        <f t="shared" si="120"/>
        <v>8.70443453808842E-10-1.64116470961523E-10i</v>
      </c>
      <c r="F516" s="3"/>
      <c r="G516" s="3"/>
      <c r="H516" s="3"/>
      <c r="I516" s="99">
        <f t="shared" si="127"/>
        <v>8.8577989496236035E-10</v>
      </c>
      <c r="L516" s="99">
        <f t="shared" si="128"/>
        <v>4.1809642666568185E-12</v>
      </c>
      <c r="O516" s="82">
        <f t="shared" si="121"/>
        <v>8.8167166044321089E-10</v>
      </c>
      <c r="R516" s="99">
        <f t="shared" si="129"/>
        <v>4.222773909323387E-7</v>
      </c>
      <c r="U516" s="99">
        <f t="shared" si="130"/>
        <v>6.261594721909962E-8</v>
      </c>
      <c r="X516" s="99">
        <f t="shared" si="122"/>
        <v>7.6886529697585963E-7</v>
      </c>
      <c r="Z516" s="3"/>
      <c r="AA516" s="99">
        <f t="shared" si="131"/>
        <v>5.3197713542994265E-8</v>
      </c>
      <c r="AD516" s="99">
        <f t="shared" si="132"/>
        <v>5.3197713542994273E-9</v>
      </c>
      <c r="AF516" s="2">
        <f t="shared" si="133"/>
        <v>2.3681116286906053E-2</v>
      </c>
      <c r="AH516" s="11"/>
      <c r="AI516" s="23">
        <f t="shared" si="134"/>
        <v>8.8105201622516552E-7</v>
      </c>
      <c r="AN516" s="2">
        <f t="shared" si="123"/>
        <v>10.418321951560369</v>
      </c>
      <c r="AO516" s="2" t="str">
        <f t="shared" si="124"/>
        <v>-0.22461619926505+10.4159003379157i</v>
      </c>
      <c r="AP516" s="3">
        <f t="shared" si="125"/>
        <v>10.201915689129009</v>
      </c>
      <c r="AQ516" s="23">
        <f t="shared" si="135"/>
        <v>7.9192641427762918E-12</v>
      </c>
    </row>
    <row r="517" spans="1:43" x14ac:dyDescent="0.3">
      <c r="A517" s="2" t="str">
        <f t="shared" ref="A517:A580" si="136">COMPLEX(0,(D$2*10^((ROW(A517)-5)*AK$2/AJ$2-AK$2/2)))</f>
        <v>6991.72572735264i</v>
      </c>
      <c r="B517" s="2">
        <f t="shared" si="126"/>
        <v>1112.7677102509501</v>
      </c>
      <c r="E517" s="3" t="str">
        <f t="shared" ref="E517:E580" si="137">IMDIV(IMPRODUCT(AC$2,IMSUM(T$2,IMDIV(N$2,AO517))),(IMPRODUCT(AF517,IMSUM(1,IMPRODUCT(A517,M$2,T$2)))))</f>
        <v>8.08894796108329E-10-1.52916552276447E-10i</v>
      </c>
      <c r="F517" s="3"/>
      <c r="G517" s="3"/>
      <c r="H517" s="3"/>
      <c r="I517" s="99">
        <f t="shared" si="127"/>
        <v>8.2322187964803917E-10</v>
      </c>
      <c r="L517" s="99">
        <f t="shared" si="128"/>
        <v>3.8868116409722504E-12</v>
      </c>
      <c r="O517" s="82">
        <f t="shared" ref="O517:O580" si="138">IMABS(IMPRODUCT($P$2,IMSUM(IMDIV(E517,$AC$2),IMPRODUCT(-1,IMDIV(L517,$AE$2)))))</f>
        <v>8.1940303088059894E-10</v>
      </c>
      <c r="R517" s="99">
        <f t="shared" si="129"/>
        <v>3.925679757381973E-7</v>
      </c>
      <c r="U517" s="99">
        <f t="shared" si="130"/>
        <v>5.7674352904835432E-8</v>
      </c>
      <c r="X517" s="99">
        <f t="shared" ref="X517:X580" si="139">IMABS(IMPRODUCT(V$2,IMDIV(IMSUM(1,IMPRODUCT(A517,N$2,K$2)),AN517)))/AF517</f>
        <v>7.1467796029181916E-7</v>
      </c>
      <c r="Z517" s="3"/>
      <c r="AA517" s="99">
        <f t="shared" si="131"/>
        <v>4.9454977149889446E-8</v>
      </c>
      <c r="AD517" s="99">
        <f t="shared" si="132"/>
        <v>4.9454977149889449E-9</v>
      </c>
      <c r="AF517" s="2">
        <f t="shared" si="133"/>
        <v>2.547329537310241E-2</v>
      </c>
      <c r="AH517" s="11"/>
      <c r="AI517" s="23">
        <f t="shared" si="134"/>
        <v>8.1894574626668339E-7</v>
      </c>
      <c r="AN517" s="2">
        <f t="shared" ref="AN517:AN580" si="140">IMABS(IMSUM(1,IMPRODUCT(A517,A517,K$2,M$2,N$2,T$2),IMPRODUCT(A517,N$2,K$2),IMPRODUCT(A517,M$2,N$2),IMPRODUCT(A517,M$2,T$2)))</f>
        <v>10.515187889869695</v>
      </c>
      <c r="AO517" s="2" t="str">
        <f t="shared" ref="AO517:AO580" si="141">IMSUM(1,IMPRODUCT(A517,A517,K$2,M$2,N$2,T$2),IMPRODUCT(A517,N$2,K$2),IMPRODUCT(A517,M$2,N$2),IMPRODUCT(A517,M$2,T$2))</f>
        <v>-0.24738351424294+10.5122774771285i</v>
      </c>
      <c r="AP517" s="3">
        <f t="shared" ref="AP517:AP580" si="142">B518-B517</f>
        <v>10.296312852765368</v>
      </c>
      <c r="AQ517" s="23">
        <f t="shared" si="135"/>
        <v>6.9054501269723176E-12</v>
      </c>
    </row>
    <row r="518" spans="1:43" x14ac:dyDescent="0.3">
      <c r="A518" s="2" t="str">
        <f t="shared" si="136"/>
        <v>7056.41936898726i</v>
      </c>
      <c r="B518" s="2">
        <f t="shared" ref="B518:B581" si="143">IMABS(A518)/2/PI()</f>
        <v>1123.0640231037155</v>
      </c>
      <c r="E518" s="3" t="str">
        <f t="shared" si="137"/>
        <v>7.54793247450588E-10-1.430781696139E-10i</v>
      </c>
      <c r="F518" s="3"/>
      <c r="G518" s="3"/>
      <c r="H518" s="3"/>
      <c r="I518" s="99">
        <f t="shared" ref="I518:I581" si="144">IMABS(E518)</f>
        <v>7.6823447528542262E-10</v>
      </c>
      <c r="L518" s="99">
        <f t="shared" ref="L518:L581" si="145">(AE$2*Z$2*W$2/(W$2+Z$2))/AF518</f>
        <v>3.6282411197631738E-12</v>
      </c>
      <c r="O518" s="82">
        <f t="shared" si="138"/>
        <v>7.6467001337573861E-10</v>
      </c>
      <c r="R518" s="99">
        <f t="shared" ref="R518:R581" si="146">AG$2/AF518</f>
        <v>3.6645235309608055E-7</v>
      </c>
      <c r="U518" s="99">
        <f t="shared" ref="U518:U581" si="147">IMABS(IMPRODUCT(S$2,IMDIV(1,AN518)))/AF518</f>
        <v>5.3341400254855607E-8</v>
      </c>
      <c r="X518" s="99">
        <f t="shared" si="139"/>
        <v>6.6704495788832565E-7</v>
      </c>
      <c r="Z518" s="3"/>
      <c r="AA518" s="99">
        <f t="shared" ref="AA518:AA581" si="148">(AB$2*W$2/(W$2+Z$2))/AF518</f>
        <v>4.6164980000752791E-8</v>
      </c>
      <c r="AD518" s="99">
        <f t="shared" ref="AD518:AD581" si="149">(Y$2*Z$2/(Z$2+W$2))/AF518</f>
        <v>4.6164980000752798E-9</v>
      </c>
      <c r="AF518" s="2">
        <f t="shared" ref="AF518:AF581" si="150">IMABS(IMSUB(IMSUM(W$2/(W$2+Z$2),IMDIV(IMSUM(A518,AI$2),AH$2)),IMDIV(IMPRODUCT(N$2,K$2,A518),IMSUM(1,IMPRODUCT(A518,A518,K$2,M$2,N$2,T$2),IMPRODUCT(A518,N$2,K$2),IMPRODUCT(A518,M$2,N$2),IMPRODUCT(A518,M$2,T$2)))))</f>
        <v>2.7288677274172363E-2</v>
      </c>
      <c r="AH518" s="11"/>
      <c r="AI518" s="23">
        <f t="shared" ref="AI518:AI581" si="151">SQRT(IMABS(I518)^2+IMABS(L518)^2+IMABS(O518)^2+IMABS(R518)^2+IMABS(U518)^2+IMABS(X518)^2+IMABS(AA518)^2+IMABS(AD518)^2)</f>
        <v>7.6435286371210679E-7</v>
      </c>
      <c r="AN518" s="2">
        <f t="shared" si="140"/>
        <v>10.612996033170534</v>
      </c>
      <c r="AO518" s="2" t="str">
        <f t="shared" si="141"/>
        <v>-0.27057410520854+10.6095463830309i</v>
      </c>
      <c r="AP518" s="3">
        <f t="shared" si="142"/>
        <v>10.39158346260183</v>
      </c>
      <c r="AQ518" s="23">
        <f t="shared" ref="AQ518:AQ581" si="152">AI518^2*AP518</f>
        <v>6.0711298845009336E-12</v>
      </c>
    </row>
    <row r="519" spans="1:43" x14ac:dyDescent="0.3">
      <c r="A519" s="2" t="str">
        <f t="shared" si="136"/>
        <v>7121.71161351781i</v>
      </c>
      <c r="B519" s="2">
        <f t="shared" si="143"/>
        <v>1133.4556065663173</v>
      </c>
      <c r="E519" s="3" t="str">
        <f t="shared" si="137"/>
        <v>7.06969207822051E-10-1.34388070217159E-10i</v>
      </c>
      <c r="F519" s="3"/>
      <c r="G519" s="3"/>
      <c r="H519" s="3"/>
      <c r="I519" s="99">
        <f t="shared" si="144"/>
        <v>7.1962880308199892E-10</v>
      </c>
      <c r="L519" s="99">
        <f t="shared" si="145"/>
        <v>3.3996678538339157E-12</v>
      </c>
      <c r="O519" s="82">
        <f t="shared" si="138"/>
        <v>7.1628922300128222E-10</v>
      </c>
      <c r="R519" s="99">
        <f t="shared" si="146"/>
        <v>3.4336645323722548E-7</v>
      </c>
      <c r="U519" s="99">
        <f t="shared" si="147"/>
        <v>4.9520165457319466E-8</v>
      </c>
      <c r="X519" s="99">
        <f t="shared" si="139"/>
        <v>6.2493735394889122E-7</v>
      </c>
      <c r="Z519" s="3"/>
      <c r="AA519" s="99">
        <f t="shared" si="148"/>
        <v>4.3256661644276053E-8</v>
      </c>
      <c r="AD519" s="99">
        <f t="shared" si="149"/>
        <v>4.3256661644276061E-9</v>
      </c>
      <c r="AF519" s="2">
        <f t="shared" si="150"/>
        <v>2.9123404181512123E-2</v>
      </c>
      <c r="AH519" s="11"/>
      <c r="AI519" s="23">
        <f t="shared" si="151"/>
        <v>7.1609381052210624E-7</v>
      </c>
      <c r="AN519" s="2">
        <f t="shared" si="140"/>
        <v>10.711756078706745</v>
      </c>
      <c r="AO519" s="2" t="str">
        <f t="shared" si="141"/>
        <v>-0.29419584144999+10.7077153070384i</v>
      </c>
      <c r="AP519" s="3">
        <f t="shared" si="142"/>
        <v>10.487735600535643</v>
      </c>
      <c r="AQ519" s="23">
        <f t="shared" si="152"/>
        <v>5.3780095617764506E-12</v>
      </c>
    </row>
    <row r="520" spans="1:43" x14ac:dyDescent="0.3">
      <c r="A520" s="2" t="str">
        <f t="shared" si="136"/>
        <v>7187.60799974868i</v>
      </c>
      <c r="B520" s="2">
        <f t="shared" si="143"/>
        <v>1143.943342166853</v>
      </c>
      <c r="E520" s="3" t="str">
        <f t="shared" si="137"/>
        <v>6.64460044263698E-10-1.26670575739097E-10i</v>
      </c>
      <c r="F520" s="3"/>
      <c r="G520" s="3"/>
      <c r="H520" s="3"/>
      <c r="I520" s="99">
        <f t="shared" si="144"/>
        <v>6.7642633389083085E-10</v>
      </c>
      <c r="L520" s="99">
        <f t="shared" si="145"/>
        <v>3.1964943759172629E-12</v>
      </c>
      <c r="O520" s="82">
        <f t="shared" si="138"/>
        <v>6.7328665304479634E-10</v>
      </c>
      <c r="R520" s="99">
        <f t="shared" si="146"/>
        <v>3.2284593196764358E-7</v>
      </c>
      <c r="U520" s="99">
        <f t="shared" si="147"/>
        <v>4.6131242815721457E-8</v>
      </c>
      <c r="X520" s="99">
        <f t="shared" si="139"/>
        <v>5.875081725508146E-7</v>
      </c>
      <c r="Z520" s="3"/>
      <c r="AA520" s="99">
        <f t="shared" si="148"/>
        <v>4.0671524869981984E-8</v>
      </c>
      <c r="AD520" s="99">
        <f t="shared" si="149"/>
        <v>4.0671524869981989E-9</v>
      </c>
      <c r="AF520" s="2">
        <f t="shared" si="150"/>
        <v>3.0974526886720151E-2</v>
      </c>
      <c r="AH520" s="11"/>
      <c r="AI520" s="23">
        <f t="shared" si="151"/>
        <v>6.7319764238156631E-7</v>
      </c>
      <c r="AN520" s="2">
        <f t="shared" si="140"/>
        <v>10.8114778431129</v>
      </c>
      <c r="AO520" s="2" t="str">
        <f t="shared" si="141"/>
        <v>-0.31825673855641+10.8067925769159i</v>
      </c>
      <c r="AP520" s="3">
        <f t="shared" si="142"/>
        <v>10.584777423252945</v>
      </c>
      <c r="AQ520" s="23">
        <f t="shared" si="152"/>
        <v>4.7969688998367236E-12</v>
      </c>
    </row>
    <row r="521" spans="1:43" x14ac:dyDescent="0.3">
      <c r="A521" s="2" t="str">
        <f t="shared" si="136"/>
        <v>7254.11411773423i</v>
      </c>
      <c r="B521" s="2">
        <f t="shared" si="143"/>
        <v>1154.5281195901059</v>
      </c>
      <c r="E521" s="3" t="str">
        <f t="shared" si="137"/>
        <v>6.26474088260256E-10-1.19781103232825E-10i</v>
      </c>
      <c r="F521" s="3"/>
      <c r="G521" s="3"/>
      <c r="H521" s="3"/>
      <c r="I521" s="99">
        <f t="shared" si="144"/>
        <v>6.3782230750671585E-10</v>
      </c>
      <c r="L521" s="99">
        <f t="shared" si="145"/>
        <v>3.0149391593273609E-12</v>
      </c>
      <c r="O521" s="82">
        <f t="shared" si="138"/>
        <v>6.3486126302470776E-10</v>
      </c>
      <c r="R521" s="99">
        <f t="shared" si="146"/>
        <v>3.0450885509206348E-7</v>
      </c>
      <c r="U521" s="99">
        <f t="shared" si="147"/>
        <v>4.3109566140724228E-8</v>
      </c>
      <c r="X521" s="99">
        <f t="shared" si="139"/>
        <v>5.5406078651973959E-7</v>
      </c>
      <c r="Z521" s="3"/>
      <c r="AA521" s="99">
        <f t="shared" si="148"/>
        <v>3.836145432443559E-8</v>
      </c>
      <c r="AD521" s="99">
        <f t="shared" si="149"/>
        <v>3.8361454324435601E-9</v>
      </c>
      <c r="AF521" s="2">
        <f t="shared" si="150"/>
        <v>3.2839767490428669E-2</v>
      </c>
      <c r="AH521" s="11"/>
      <c r="AI521" s="23">
        <f t="shared" si="151"/>
        <v>6.348657808907856E-7</v>
      </c>
      <c r="AN521" s="2">
        <f t="shared" si="140"/>
        <v>10.912171264310947</v>
      </c>
      <c r="AO521" s="2" t="str">
        <f t="shared" si="141"/>
        <v>-0.34276496113787+10.9067865974846i</v>
      </c>
      <c r="AP521" s="3">
        <f t="shared" si="142"/>
        <v>10.682717162895415</v>
      </c>
      <c r="AQ521" s="23">
        <f t="shared" si="152"/>
        <v>4.3057178629825649E-12</v>
      </c>
    </row>
    <row r="522" spans="1:43" x14ac:dyDescent="0.3">
      <c r="A522" s="2" t="str">
        <f t="shared" si="136"/>
        <v>7321.23560925289i</v>
      </c>
      <c r="B522" s="2">
        <f t="shared" si="143"/>
        <v>1165.2108367530013</v>
      </c>
      <c r="E522" s="3" t="str">
        <f t="shared" si="137"/>
        <v>5.92358883966015E-10-1.13600423520811E-10i</v>
      </c>
      <c r="F522" s="3"/>
      <c r="G522" s="3"/>
      <c r="H522" s="3"/>
      <c r="I522" s="99">
        <f t="shared" si="144"/>
        <v>6.0315346607440676E-10</v>
      </c>
      <c r="L522" s="99">
        <f t="shared" si="145"/>
        <v>2.8518852652563625E-12</v>
      </c>
      <c r="O522" s="82">
        <f t="shared" si="138"/>
        <v>6.0035286102531759E-10</v>
      </c>
      <c r="R522" s="99">
        <f t="shared" si="146"/>
        <v>2.880404117908926E-7</v>
      </c>
      <c r="U522" s="99">
        <f t="shared" si="147"/>
        <v>4.0401669043701934E-8</v>
      </c>
      <c r="X522" s="99">
        <f t="shared" si="139"/>
        <v>5.2402101857612343E-7</v>
      </c>
      <c r="Z522" s="3"/>
      <c r="AA522" s="99">
        <f t="shared" si="148"/>
        <v>3.628679073115052E-8</v>
      </c>
      <c r="AD522" s="99">
        <f t="shared" si="149"/>
        <v>3.6286790731150527E-9</v>
      </c>
      <c r="AF522" s="2">
        <f t="shared" si="150"/>
        <v>3.4717350728062611E-2</v>
      </c>
      <c r="AH522" s="11"/>
      <c r="AI522" s="23">
        <f t="shared" si="151"/>
        <v>6.004400255770083E-7</v>
      </c>
      <c r="AN522" s="2">
        <f t="shared" si="140"/>
        <v>11.013846403444179</v>
      </c>
      <c r="AO522" s="2" t="str">
        <f t="shared" si="141"/>
        <v>-0.36772882559585+11.0077058513337i</v>
      </c>
      <c r="AP522" s="3">
        <f t="shared" si="142"/>
        <v>10.781563127793333</v>
      </c>
      <c r="AQ522" s="23">
        <f t="shared" si="152"/>
        <v>3.8870578098025282E-12</v>
      </c>
    </row>
    <row r="523" spans="1:43" x14ac:dyDescent="0.3">
      <c r="A523" s="2" t="str">
        <f t="shared" si="136"/>
        <v>7388.97816828587i</v>
      </c>
      <c r="B523" s="2">
        <f t="shared" si="143"/>
        <v>1175.9923998807947</v>
      </c>
      <c r="E523" s="3" t="str">
        <f t="shared" si="137"/>
        <v>5.61574663846288E-10-1.08029851075106E-10i</v>
      </c>
      <c r="F523" s="3"/>
      <c r="G523" s="3"/>
      <c r="H523" s="3"/>
      <c r="I523" s="99">
        <f t="shared" si="144"/>
        <v>5.7187109718657836E-10</v>
      </c>
      <c r="L523" s="99">
        <f t="shared" si="145"/>
        <v>2.7047538315058534E-12</v>
      </c>
      <c r="O523" s="82">
        <f t="shared" si="138"/>
        <v>5.6921527126671518E-10</v>
      </c>
      <c r="R523" s="99">
        <f t="shared" si="146"/>
        <v>2.7318013698209122E-7</v>
      </c>
      <c r="U523" s="99">
        <f t="shared" si="147"/>
        <v>3.7963427897065782E-8</v>
      </c>
      <c r="X523" s="99">
        <f t="shared" si="139"/>
        <v>4.9691382560959577E-7</v>
      </c>
      <c r="Z523" s="3"/>
      <c r="AA523" s="99">
        <f t="shared" si="148"/>
        <v>3.4414721187708028E-8</v>
      </c>
      <c r="AD523" s="99">
        <f t="shared" si="149"/>
        <v>3.441472118770803E-9</v>
      </c>
      <c r="AF523" s="2">
        <f t="shared" si="150"/>
        <v>3.6605882515739305E-2</v>
      </c>
      <c r="AH523" s="11"/>
      <c r="AI523" s="23">
        <f t="shared" si="151"/>
        <v>5.6937582227899187E-7</v>
      </c>
      <c r="AN523" s="2">
        <f t="shared" si="140"/>
        <v>11.116513446854215</v>
      </c>
      <c r="AO523" s="2" t="str">
        <f t="shared" si="141"/>
        <v>-0.3931568029453+11.1095588995418i</v>
      </c>
      <c r="AP523" s="3">
        <f t="shared" si="142"/>
        <v>10.88132370314429</v>
      </c>
      <c r="AQ523" s="23">
        <f t="shared" si="152"/>
        <v>3.5276035674847924E-12</v>
      </c>
    </row>
    <row r="524" spans="1:43" x14ac:dyDescent="0.3">
      <c r="A524" s="2" t="str">
        <f t="shared" si="136"/>
        <v>7457.34754150013i</v>
      </c>
      <c r="B524" s="2">
        <f t="shared" si="143"/>
        <v>1186.873723583939</v>
      </c>
      <c r="E524" s="3" t="str">
        <f t="shared" si="137"/>
        <v>5.33672773448694E-10-1.02987323883217E-10i</v>
      </c>
      <c r="F524" s="3"/>
      <c r="G524" s="3"/>
      <c r="H524" s="3"/>
      <c r="I524" s="99">
        <f t="shared" si="144"/>
        <v>5.4351910546092835E-10</v>
      </c>
      <c r="L524" s="99">
        <f t="shared" si="145"/>
        <v>2.5714011250377768E-12</v>
      </c>
      <c r="O524" s="82">
        <f t="shared" si="138"/>
        <v>5.4099450696351555E-10</v>
      </c>
      <c r="R524" s="99">
        <f t="shared" si="146"/>
        <v>2.5971151362881547E-7</v>
      </c>
      <c r="U524" s="99">
        <f t="shared" si="147"/>
        <v>3.5758243184833345E-8</v>
      </c>
      <c r="X524" s="99">
        <f t="shared" si="139"/>
        <v>4.7234432795053395E-7</v>
      </c>
      <c r="Z524" s="3"/>
      <c r="AA524" s="99">
        <f t="shared" si="148"/>
        <v>3.2717969283979299E-8</v>
      </c>
      <c r="AD524" s="99">
        <f t="shared" si="149"/>
        <v>3.2717969283979306E-9</v>
      </c>
      <c r="AF524" s="2">
        <f t="shared" si="150"/>
        <v>3.8504261363984757E-2</v>
      </c>
      <c r="AH524" s="11"/>
      <c r="AI524" s="23">
        <f t="shared" si="151"/>
        <v>5.4122051391089413E-7</v>
      </c>
      <c r="AN524" s="2">
        <f t="shared" si="140"/>
        <v>11.220182708095368</v>
      </c>
      <c r="AO524" s="2" t="str">
        <f t="shared" si="141"/>
        <v>-0.41905752168909+11.2123543824015i</v>
      </c>
      <c r="AP524" s="3">
        <f t="shared" si="142"/>
        <v>10.982007351731681</v>
      </c>
      <c r="AQ524" s="23">
        <f t="shared" si="152"/>
        <v>3.2168456913201239E-12</v>
      </c>
    </row>
    <row r="525" spans="1:43" x14ac:dyDescent="0.3">
      <c r="A525" s="2" t="str">
        <f t="shared" si="136"/>
        <v>7526.34952873587i</v>
      </c>
      <c r="B525" s="2">
        <f t="shared" si="143"/>
        <v>1197.8557309356706</v>
      </c>
      <c r="E525" s="3" t="str">
        <f t="shared" si="137"/>
        <v>5.08278348928338E-10-9.84042516386445E-11i</v>
      </c>
      <c r="F525" s="3"/>
      <c r="G525" s="3"/>
      <c r="H525" s="3"/>
      <c r="I525" s="99">
        <f t="shared" si="144"/>
        <v>5.1771640569898784E-10</v>
      </c>
      <c r="L525" s="99">
        <f t="shared" si="145"/>
        <v>2.4500358625549477E-12</v>
      </c>
      <c r="O525" s="82">
        <f t="shared" si="138"/>
        <v>5.1531124482155203E-10</v>
      </c>
      <c r="R525" s="99">
        <f t="shared" si="146"/>
        <v>2.4745362211804973E-7</v>
      </c>
      <c r="U525" s="99">
        <f t="shared" si="147"/>
        <v>3.3755589357759856E-8</v>
      </c>
      <c r="X525" s="99">
        <f t="shared" si="139"/>
        <v>4.4998257485331007E-7</v>
      </c>
      <c r="Z525" s="3"/>
      <c r="AA525" s="99">
        <f t="shared" si="148"/>
        <v>3.1173743106510799E-8</v>
      </c>
      <c r="AD525" s="99">
        <f t="shared" si="149"/>
        <v>3.1173743106510804E-9</v>
      </c>
      <c r="AF525" s="2">
        <f t="shared" si="150"/>
        <v>4.0411612949554726E-2</v>
      </c>
      <c r="AH525" s="11"/>
      <c r="AI525" s="23">
        <f t="shared" si="151"/>
        <v>5.1559587512670126E-7</v>
      </c>
      <c r="AN525" s="2">
        <f t="shared" si="140"/>
        <v>11.324864629993352</v>
      </c>
      <c r="AO525" s="2" t="str">
        <f t="shared" si="141"/>
        <v>-0.44543977074593+11.3161010201532i</v>
      </c>
      <c r="AP525" s="3">
        <f t="shared" si="142"/>
        <v>11.083622614651404</v>
      </c>
      <c r="AQ525" s="23">
        <f t="shared" si="152"/>
        <v>2.9464603320821049E-12</v>
      </c>
    </row>
    <row r="526" spans="1:43" x14ac:dyDescent="0.3">
      <c r="A526" s="2" t="str">
        <f t="shared" si="136"/>
        <v>7595.98998349857i</v>
      </c>
      <c r="B526" s="2">
        <f t="shared" si="143"/>
        <v>1208.939353550322</v>
      </c>
      <c r="E526" s="3" t="str">
        <f t="shared" si="137"/>
        <v>4.85076486441673E-10-9.42229965983861E-11i</v>
      </c>
      <c r="F526" s="3"/>
      <c r="G526" s="3"/>
      <c r="H526" s="3"/>
      <c r="I526" s="99">
        <f t="shared" si="144"/>
        <v>4.9414286475327969E-10</v>
      </c>
      <c r="L526" s="99">
        <f t="shared" si="145"/>
        <v>2.3391531828590705E-12</v>
      </c>
      <c r="O526" s="82">
        <f t="shared" si="138"/>
        <v>4.9184683185907649E-10</v>
      </c>
      <c r="R526" s="99">
        <f t="shared" si="146"/>
        <v>2.3625447146876615E-7</v>
      </c>
      <c r="U526" s="99">
        <f t="shared" si="147"/>
        <v>3.1929863112599876E-8</v>
      </c>
      <c r="X526" s="99">
        <f t="shared" si="139"/>
        <v>4.2955137903171075E-7</v>
      </c>
      <c r="Z526" s="3"/>
      <c r="AA526" s="99">
        <f t="shared" si="148"/>
        <v>2.9762895116638458E-8</v>
      </c>
      <c r="AD526" s="99">
        <f t="shared" si="149"/>
        <v>2.9762895116638465E-9</v>
      </c>
      <c r="AF526" s="2">
        <f t="shared" si="150"/>
        <v>4.2327241206615823E-2</v>
      </c>
      <c r="AH526" s="11"/>
      <c r="AI526" s="23">
        <f t="shared" si="151"/>
        <v>4.9218416573102953E-7</v>
      </c>
      <c r="AN526" s="2">
        <f t="shared" si="140"/>
        <v>11.430569786746117</v>
      </c>
      <c r="AO526" s="2" t="str">
        <f t="shared" si="141"/>
        <v>-0.47231250243272+11.420807613725i</v>
      </c>
      <c r="AP526" s="3">
        <f t="shared" si="142"/>
        <v>11.186178112021935</v>
      </c>
      <c r="AQ526" s="23">
        <f t="shared" si="152"/>
        <v>2.7097985468089811E-12</v>
      </c>
    </row>
    <row r="527" spans="1:43" x14ac:dyDescent="0.3">
      <c r="A527" s="2" t="str">
        <f t="shared" si="136"/>
        <v>7666.27481345552i</v>
      </c>
      <c r="B527" s="2">
        <f t="shared" si="143"/>
        <v>1220.125531662344</v>
      </c>
      <c r="E527" s="3" t="str">
        <f t="shared" si="137"/>
        <v>4.63801213317345E-10-9.03948630695543E-11i</v>
      </c>
      <c r="F527" s="3"/>
      <c r="G527" s="3"/>
      <c r="H527" s="3"/>
      <c r="I527" s="99">
        <f t="shared" si="144"/>
        <v>4.7252809095756929E-10</v>
      </c>
      <c r="L527" s="99">
        <f t="shared" si="145"/>
        <v>2.2374819856316795E-12</v>
      </c>
      <c r="O527" s="82">
        <f t="shared" si="138"/>
        <v>4.7033212664054454E-10</v>
      </c>
      <c r="R527" s="99">
        <f t="shared" si="146"/>
        <v>2.2598568054879963E-7</v>
      </c>
      <c r="U527" s="99">
        <f t="shared" si="147"/>
        <v>3.0259468839747819E-8</v>
      </c>
      <c r="X527" s="99">
        <f t="shared" si="139"/>
        <v>4.1081661443388757E-7</v>
      </c>
      <c r="Z527" s="3"/>
      <c r="AA527" s="99">
        <f t="shared" si="148"/>
        <v>2.8469252100167307E-8</v>
      </c>
      <c r="AD527" s="99">
        <f t="shared" si="149"/>
        <v>2.8469252100167311E-9</v>
      </c>
      <c r="AF527" s="2">
        <f t="shared" si="150"/>
        <v>4.4250591345944099E-2</v>
      </c>
      <c r="AH527" s="11"/>
      <c r="AI527" s="23">
        <f t="shared" si="151"/>
        <v>4.7071700814915956E-7</v>
      </c>
      <c r="AN527" s="2">
        <f t="shared" si="140"/>
        <v>11.537308886067695</v>
      </c>
      <c r="AO527" s="2" t="str">
        <f t="shared" si="141"/>
        <v>-0.49968483550237+11.5264830454786i</v>
      </c>
      <c r="AP527" s="3">
        <f t="shared" si="142"/>
        <v>11.289682543725803</v>
      </c>
      <c r="AQ527" s="23">
        <f t="shared" si="152"/>
        <v>2.5015057846647293E-12</v>
      </c>
    </row>
    <row r="528" spans="1:43" x14ac:dyDescent="0.3">
      <c r="A528" s="2" t="str">
        <f t="shared" si="136"/>
        <v>7737.20998093698i</v>
      </c>
      <c r="B528" s="2">
        <f t="shared" si="143"/>
        <v>1231.4152142060698</v>
      </c>
      <c r="E528" s="3" t="str">
        <f t="shared" si="137"/>
        <v>4.44226681482114E-10-8.68784908995379E-11i</v>
      </c>
      <c r="F528" s="3"/>
      <c r="G528" s="3"/>
      <c r="H528" s="3"/>
      <c r="I528" s="99">
        <f t="shared" si="144"/>
        <v>4.5264248223249294E-10</v>
      </c>
      <c r="L528" s="99">
        <f t="shared" si="145"/>
        <v>2.14394287511834E-12</v>
      </c>
      <c r="O528" s="82">
        <f t="shared" si="138"/>
        <v>4.5053858875266458E-10</v>
      </c>
      <c r="R528" s="99">
        <f t="shared" si="146"/>
        <v>2.1653823038695235E-7</v>
      </c>
      <c r="U528" s="99">
        <f t="shared" si="147"/>
        <v>2.8726090858182085E-8</v>
      </c>
      <c r="X528" s="99">
        <f t="shared" si="139"/>
        <v>3.935794681760876E-7</v>
      </c>
      <c r="Z528" s="3"/>
      <c r="AA528" s="99">
        <f t="shared" si="148"/>
        <v>2.7279080051618785E-8</v>
      </c>
      <c r="AD528" s="99">
        <f t="shared" si="149"/>
        <v>2.7279080051618789E-9</v>
      </c>
      <c r="AF528" s="2">
        <f t="shared" si="150"/>
        <v>4.6181221589047201E-2</v>
      </c>
      <c r="AH528" s="11"/>
      <c r="AI528" s="23">
        <f t="shared" si="151"/>
        <v>4.5096650524208312E-7</v>
      </c>
      <c r="AN528" s="2">
        <f t="shared" si="140"/>
        <v>11.645092771378032</v>
      </c>
      <c r="AO528" s="2" t="str">
        <f t="shared" si="141"/>
        <v>-0.52756605823807+11.6331362799632i</v>
      </c>
      <c r="AP528" s="3">
        <f t="shared" si="142"/>
        <v>11.394144690145367</v>
      </c>
      <c r="AQ528" s="23">
        <f t="shared" si="152"/>
        <v>2.3172361939088396E-12</v>
      </c>
    </row>
    <row r="529" spans="1:43" x14ac:dyDescent="0.3">
      <c r="A529" s="2" t="str">
        <f t="shared" si="136"/>
        <v>7808.80150344198i</v>
      </c>
      <c r="B529" s="2">
        <f t="shared" si="143"/>
        <v>1242.8093588962151</v>
      </c>
      <c r="E529" s="3" t="str">
        <f t="shared" si="137"/>
        <v>4.2616011457861E-10-8.36385681380931E-11i</v>
      </c>
      <c r="F529" s="3"/>
      <c r="G529" s="3"/>
      <c r="H529" s="3"/>
      <c r="I529" s="99">
        <f t="shared" si="144"/>
        <v>4.3429005668774457E-10</v>
      </c>
      <c r="L529" s="99">
        <f t="shared" si="145"/>
        <v>2.0576144746137865E-12</v>
      </c>
      <c r="O529" s="82">
        <f t="shared" si="138"/>
        <v>4.3227114254209752E-10</v>
      </c>
      <c r="R529" s="99">
        <f t="shared" si="146"/>
        <v>2.0781906193599245E-7</v>
      </c>
      <c r="U529" s="99">
        <f t="shared" si="147"/>
        <v>2.7314112249247437E-8</v>
      </c>
      <c r="X529" s="99">
        <f t="shared" si="139"/>
        <v>3.7767023485391755E-7</v>
      </c>
      <c r="Z529" s="3"/>
      <c r="AA529" s="99">
        <f t="shared" si="148"/>
        <v>2.618065556679573E-8</v>
      </c>
      <c r="AD529" s="99">
        <f t="shared" si="149"/>
        <v>2.6180655566795733E-9</v>
      </c>
      <c r="AF529" s="2">
        <f t="shared" si="150"/>
        <v>4.8118781342011668E-2</v>
      </c>
      <c r="AH529" s="11"/>
      <c r="AI529" s="23">
        <f t="shared" si="151"/>
        <v>4.3273812634216513E-7</v>
      </c>
      <c r="AN529" s="2">
        <f t="shared" si="140"/>
        <v>11.753932424038574</v>
      </c>
      <c r="AO529" s="2" t="str">
        <f t="shared" si="141"/>
        <v>-0.55596563160508+11.7407763646762i</v>
      </c>
      <c r="AP529" s="3">
        <f t="shared" si="142"/>
        <v>11.499573412903828</v>
      </c>
      <c r="AQ529" s="23">
        <f t="shared" si="152"/>
        <v>2.1534364052116649E-12</v>
      </c>
    </row>
    <row r="530" spans="1:43" x14ac:dyDescent="0.3">
      <c r="A530" s="2" t="str">
        <f t="shared" si="136"/>
        <v>7881.05545414877i</v>
      </c>
      <c r="B530" s="2">
        <f t="shared" si="143"/>
        <v>1254.308932309119</v>
      </c>
      <c r="E530" s="3" t="str">
        <f t="shared" si="137"/>
        <v>4.09436137344301E-10-8.064479549297E-11i</v>
      </c>
      <c r="F530" s="3"/>
      <c r="G530" s="3"/>
      <c r="H530" s="3"/>
      <c r="I530" s="99">
        <f t="shared" si="144"/>
        <v>4.1730268822944842E-10</v>
      </c>
      <c r="L530" s="99">
        <f t="shared" si="145"/>
        <v>1.977706340041247E-12</v>
      </c>
      <c r="O530" s="82">
        <f t="shared" si="138"/>
        <v>4.1536243936658051E-10</v>
      </c>
      <c r="R530" s="99">
        <f t="shared" si="146"/>
        <v>1.9974834034416594E-7</v>
      </c>
      <c r="U530" s="99">
        <f t="shared" si="147"/>
        <v>2.6010148734435475E-8</v>
      </c>
      <c r="X530" s="99">
        <f t="shared" si="139"/>
        <v>3.6294332671616169E-7</v>
      </c>
      <c r="Z530" s="3"/>
      <c r="AA530" s="99">
        <f t="shared" si="148"/>
        <v>2.5163921200839493E-8</v>
      </c>
      <c r="AD530" s="99">
        <f t="shared" si="149"/>
        <v>2.5163921200839499E-9</v>
      </c>
      <c r="AF530" s="2">
        <f t="shared" si="150"/>
        <v>5.0062994179426085E-2</v>
      </c>
      <c r="AH530" s="11"/>
      <c r="AI530" s="23">
        <f t="shared" si="151"/>
        <v>4.1586498716065981E-7</v>
      </c>
      <c r="AN530" s="2">
        <f t="shared" si="140"/>
        <v>11.863838965634411</v>
      </c>
      <c r="AO530" s="2" t="str">
        <f t="shared" si="141"/>
        <v>-0.58489319246112+11.8494124308304i</v>
      </c>
      <c r="AP530" s="3">
        <f t="shared" si="142"/>
        <v>11.605977655623747</v>
      </c>
      <c r="AQ530" s="23">
        <f t="shared" si="152"/>
        <v>2.0071805733416263E-12</v>
      </c>
    </row>
    <row r="531" spans="1:43" x14ac:dyDescent="0.3">
      <c r="A531" s="2" t="str">
        <f t="shared" si="136"/>
        <v>7953.97796243004i</v>
      </c>
      <c r="B531" s="2">
        <f t="shared" si="143"/>
        <v>1265.9149099647427</v>
      </c>
      <c r="E531" s="3" t="str">
        <f t="shared" si="137"/>
        <v>3.9391219577906E-10-7.78710496280246E-11i</v>
      </c>
      <c r="F531" s="3"/>
      <c r="G531" s="3"/>
      <c r="H531" s="3"/>
      <c r="I531" s="99">
        <f t="shared" si="144"/>
        <v>4.0153545093011501E-10</v>
      </c>
      <c r="L531" s="99">
        <f t="shared" si="145"/>
        <v>1.9035370818882578E-12</v>
      </c>
      <c r="O531" s="82">
        <f t="shared" si="138"/>
        <v>3.9966822348508786E-10</v>
      </c>
      <c r="R531" s="99">
        <f t="shared" si="146"/>
        <v>1.9225724527071405E-7</v>
      </c>
      <c r="U531" s="99">
        <f t="shared" si="147"/>
        <v>2.4802673011601247E-8</v>
      </c>
      <c r="X531" s="99">
        <f t="shared" si="139"/>
        <v>3.4927324341949425E-7</v>
      </c>
      <c r="Z531" s="3"/>
      <c r="AA531" s="99">
        <f t="shared" si="148"/>
        <v>2.4220207096324052E-8</v>
      </c>
      <c r="AD531" s="99">
        <f t="shared" si="149"/>
        <v>2.4220207096324054E-9</v>
      </c>
      <c r="AF531" s="2">
        <f t="shared" si="150"/>
        <v>5.2013644458075825E-2</v>
      </c>
      <c r="AH531" s="11"/>
      <c r="AI531" s="23">
        <f t="shared" si="151"/>
        <v>4.0020322974897963E-7</v>
      </c>
      <c r="AN531" s="2">
        <f t="shared" si="140"/>
        <v>11.974823660304748</v>
      </c>
      <c r="AO531" s="2" t="str">
        <f t="shared" si="141"/>
        <v>-0.61435855682649+11.9590536941285i</v>
      </c>
      <c r="AP531" s="3">
        <f t="shared" si="142"/>
        <v>11.713366444679195</v>
      </c>
      <c r="AQ531" s="23">
        <f t="shared" si="152"/>
        <v>1.8760435185558149E-12</v>
      </c>
    </row>
    <row r="532" spans="1:43" x14ac:dyDescent="0.3">
      <c r="A532" s="2" t="str">
        <f t="shared" si="136"/>
        <v>8027.57521437286i</v>
      </c>
      <c r="B532" s="2">
        <f t="shared" si="143"/>
        <v>1277.6282764094219</v>
      </c>
      <c r="E532" s="3" t="str">
        <f t="shared" si="137"/>
        <v>3.79464840401157E-10-7.52947038911873E-11i</v>
      </c>
      <c r="F532" s="3"/>
      <c r="G532" s="3"/>
      <c r="H532" s="3"/>
      <c r="I532" s="99">
        <f t="shared" si="144"/>
        <v>3.868628407261896E-10</v>
      </c>
      <c r="L532" s="99">
        <f t="shared" si="145"/>
        <v>1.8345166087877316E-12</v>
      </c>
      <c r="O532" s="82">
        <f t="shared" si="138"/>
        <v>3.8506357122115701E-10</v>
      </c>
      <c r="R532" s="99">
        <f t="shared" si="146"/>
        <v>1.8528617748756092E-7</v>
      </c>
      <c r="U532" s="99">
        <f t="shared" si="147"/>
        <v>2.368171045025693E-8</v>
      </c>
      <c r="X532" s="99">
        <f t="shared" si="139"/>
        <v>3.3655130112157786E-7</v>
      </c>
      <c r="Z532" s="3"/>
      <c r="AA532" s="99">
        <f t="shared" si="148"/>
        <v>2.3342005054300926E-8</v>
      </c>
      <c r="AD532" s="99">
        <f t="shared" si="149"/>
        <v>2.3342005054300931E-9</v>
      </c>
      <c r="AF532" s="2">
        <f t="shared" si="150"/>
        <v>5.3970566696327604E-2</v>
      </c>
      <c r="AH532" s="11"/>
      <c r="AI532" s="23">
        <f t="shared" si="151"/>
        <v>3.8562827294761485E-7</v>
      </c>
      <c r="AN532" s="2">
        <f t="shared" si="140"/>
        <v>12.08689791712316</v>
      </c>
      <c r="AO532" s="2" t="str">
        <f t="shared" si="141"/>
        <v>-0.64437172321493+12.0697094555452i</v>
      </c>
      <c r="AP532" s="3">
        <f t="shared" si="142"/>
        <v>11.821748889967694</v>
      </c>
      <c r="AQ532" s="23">
        <f t="shared" si="152"/>
        <v>1.7580024050439325E-12</v>
      </c>
    </row>
    <row r="533" spans="1:43" x14ac:dyDescent="0.3">
      <c r="A533" s="2" t="str">
        <f t="shared" si="136"/>
        <v>8101.85345330347i</v>
      </c>
      <c r="B533" s="2">
        <f t="shared" si="143"/>
        <v>1289.4500252993896</v>
      </c>
      <c r="E533" s="3" t="str">
        <f t="shared" si="137"/>
        <v>3.65986694900856E-10-7.28960741255947E-11i</v>
      </c>
      <c r="F533" s="3"/>
      <c r="G533" s="3"/>
      <c r="H533" s="3"/>
      <c r="I533" s="99">
        <f t="shared" si="144"/>
        <v>3.731756938325116E-10</v>
      </c>
      <c r="L533" s="99">
        <f t="shared" si="145"/>
        <v>1.7701316445430162E-12</v>
      </c>
      <c r="O533" s="82">
        <f t="shared" si="138"/>
        <v>3.7143982362310597E-10</v>
      </c>
      <c r="R533" s="99">
        <f t="shared" si="146"/>
        <v>1.7878329609884465E-7</v>
      </c>
      <c r="U533" s="99">
        <f t="shared" si="147"/>
        <v>2.2638591308399194E-8</v>
      </c>
      <c r="X533" s="99">
        <f t="shared" si="139"/>
        <v>3.2468296462778342E-7</v>
      </c>
      <c r="Z533" s="3"/>
      <c r="AA533" s="99">
        <f t="shared" si="148"/>
        <v>2.2522784255959804E-8</v>
      </c>
      <c r="AD533" s="99">
        <f t="shared" si="149"/>
        <v>2.2522784255959806E-9</v>
      </c>
      <c r="AF533" s="2">
        <f t="shared" si="150"/>
        <v>5.5933637080229574E-2</v>
      </c>
      <c r="AH533" s="11"/>
      <c r="AI533" s="23">
        <f t="shared" si="151"/>
        <v>3.7203175415467381E-7</v>
      </c>
      <c r="AN533" s="2">
        <f t="shared" si="140"/>
        <v>12.200073292527865</v>
      </c>
      <c r="AO533" s="2" t="str">
        <f t="shared" si="141"/>
        <v>-0.67494287602644+12.1813891021161i</v>
      </c>
      <c r="AP533" s="3">
        <f t="shared" si="142"/>
        <v>11.931134185673045</v>
      </c>
      <c r="AQ533" s="23">
        <f t="shared" si="152"/>
        <v>1.6513599593124479E-12</v>
      </c>
    </row>
    <row r="534" spans="1:43" x14ac:dyDescent="0.3">
      <c r="A534" s="2" t="str">
        <f t="shared" si="136"/>
        <v>8176.81898031688i</v>
      </c>
      <c r="B534" s="2">
        <f t="shared" si="143"/>
        <v>1301.3811594850627</v>
      </c>
      <c r="E534" s="3" t="str">
        <f t="shared" si="137"/>
        <v>3.53383971375962E-10-7.06579642749933E-11i</v>
      </c>
      <c r="F534" s="3"/>
      <c r="G534" s="3"/>
      <c r="H534" s="3"/>
      <c r="I534" s="99">
        <f t="shared" si="144"/>
        <v>3.6037866077354382E-10</v>
      </c>
      <c r="L534" s="99">
        <f t="shared" si="145"/>
        <v>1.709933855860557E-12</v>
      </c>
      <c r="O534" s="82">
        <f t="shared" si="138"/>
        <v>3.5870207217296028E-10</v>
      </c>
      <c r="R534" s="99">
        <f t="shared" si="146"/>
        <v>1.7270331944191628E-7</v>
      </c>
      <c r="U534" s="99">
        <f t="shared" si="147"/>
        <v>2.1665747922593278E-8</v>
      </c>
      <c r="X534" s="99">
        <f t="shared" si="139"/>
        <v>3.1358566048500595E-7</v>
      </c>
      <c r="Z534" s="3"/>
      <c r="AA534" s="99">
        <f t="shared" si="148"/>
        <v>2.1756840202385807E-8</v>
      </c>
      <c r="AD534" s="99">
        <f t="shared" si="149"/>
        <v>2.175684020238581E-9</v>
      </c>
      <c r="AF534" s="2">
        <f t="shared" si="150"/>
        <v>5.7902766619162806E-2</v>
      </c>
      <c r="AH534" s="11"/>
      <c r="AI534" s="23">
        <f t="shared" si="151"/>
        <v>3.5931902243069044E-7</v>
      </c>
      <c r="AN534" s="2">
        <f t="shared" si="140"/>
        <v>12.314361492803638</v>
      </c>
      <c r="AO534" s="2" t="str">
        <f t="shared" si="141"/>
        <v>-0.70608238900313+12.2941021077338i</v>
      </c>
      <c r="AP534" s="3">
        <f t="shared" si="142"/>
        <v>12.041531611058417</v>
      </c>
      <c r="AQ534" s="23">
        <f t="shared" si="152"/>
        <v>1.5546840715104131E-12</v>
      </c>
    </row>
    <row r="535" spans="1:43" x14ac:dyDescent="0.3">
      <c r="A535" s="2" t="str">
        <f t="shared" si="136"/>
        <v>8252.47815481142i</v>
      </c>
      <c r="B535" s="2">
        <f t="shared" si="143"/>
        <v>1313.4226910961211</v>
      </c>
      <c r="E535" s="3" t="str">
        <f t="shared" si="137"/>
        <v>3.4157442343447E-10-6.85652919656881E-11i</v>
      </c>
      <c r="F535" s="3"/>
      <c r="G535" s="3"/>
      <c r="H535" s="3"/>
      <c r="I535" s="99">
        <f t="shared" si="144"/>
        <v>3.4838812552515432E-10</v>
      </c>
      <c r="L535" s="99">
        <f t="shared" si="145"/>
        <v>1.6535300716930009E-12</v>
      </c>
      <c r="O535" s="82">
        <f t="shared" si="138"/>
        <v>3.4676708754852793E-10</v>
      </c>
      <c r="R535" s="99">
        <f t="shared" si="146"/>
        <v>1.670065372409931E-7</v>
      </c>
      <c r="U535" s="99">
        <f t="shared" si="147"/>
        <v>2.0756547855557705E-8</v>
      </c>
      <c r="X535" s="99">
        <f t="shared" si="139"/>
        <v>3.0318697538483178E-7</v>
      </c>
      <c r="Z535" s="3"/>
      <c r="AA535" s="99">
        <f t="shared" si="148"/>
        <v>2.1039170267529886E-8</v>
      </c>
      <c r="AD535" s="99">
        <f t="shared" si="149"/>
        <v>2.1039170267529891E-9</v>
      </c>
      <c r="AF535" s="2">
        <f t="shared" si="150"/>
        <v>5.9877895591415327E-2</v>
      </c>
      <c r="AH535" s="11"/>
      <c r="AI535" s="23">
        <f t="shared" si="151"/>
        <v>3.4740707330154435E-7</v>
      </c>
      <c r="AN535" s="2">
        <f t="shared" si="140"/>
        <v>12.429774376616937</v>
      </c>
      <c r="AO535" s="2" t="str">
        <f t="shared" si="141"/>
        <v>-0.73780082874938+12.4078580339517i</v>
      </c>
      <c r="AP535" s="3">
        <f t="shared" si="142"/>
        <v>12.152950531245096</v>
      </c>
      <c r="AQ535" s="23">
        <f t="shared" si="152"/>
        <v>1.4667599507031983E-12</v>
      </c>
    </row>
    <row r="536" spans="1:43" x14ac:dyDescent="0.3">
      <c r="A536" s="2" t="str">
        <f t="shared" si="136"/>
        <v>8328.83739502822i</v>
      </c>
      <c r="B536" s="2">
        <f t="shared" si="143"/>
        <v>1325.5756416273662</v>
      </c>
      <c r="E536" s="3" t="str">
        <f t="shared" si="137"/>
        <v>3.30485651735318E-10-6.66047784836763E-11i</v>
      </c>
      <c r="F536" s="3"/>
      <c r="G536" s="3"/>
      <c r="H536" s="3"/>
      <c r="I536" s="99">
        <f t="shared" si="144"/>
        <v>3.3713048292875783E-10</v>
      </c>
      <c r="L536" s="99">
        <f t="shared" si="145"/>
        <v>1.6005741862359326E-12</v>
      </c>
      <c r="O536" s="82">
        <f t="shared" si="138"/>
        <v>3.3556160500171241E-10</v>
      </c>
      <c r="R536" s="99">
        <f t="shared" si="146"/>
        <v>1.616579928098292E-7</v>
      </c>
      <c r="U536" s="99">
        <f t="shared" si="147"/>
        <v>1.9905155935656967E-8</v>
      </c>
      <c r="X536" s="99">
        <f t="shared" si="139"/>
        <v>2.9342316471703126E-7</v>
      </c>
      <c r="Z536" s="3"/>
      <c r="AA536" s="99">
        <f t="shared" si="148"/>
        <v>2.0365370673635396E-8</v>
      </c>
      <c r="AD536" s="99">
        <f t="shared" si="149"/>
        <v>2.0365370673635397E-9</v>
      </c>
      <c r="AF536" s="2">
        <f t="shared" si="150"/>
        <v>6.1858989006276816E-2</v>
      </c>
      <c r="AH536" s="11"/>
      <c r="AI536" s="23">
        <f t="shared" si="151"/>
        <v>3.3622283909886325E-7</v>
      </c>
      <c r="AN536" s="2">
        <f t="shared" si="140"/>
        <v>12.546323957605532</v>
      </c>
      <c r="AO536" s="2" t="str">
        <f t="shared" si="141"/>
        <v>-0.77010895831742+12.5226665307955i</v>
      </c>
      <c r="AP536" s="3">
        <f t="shared" si="142"/>
        <v>12.265400398005113</v>
      </c>
      <c r="AQ536" s="23">
        <f t="shared" si="152"/>
        <v>1.3865519700381196E-12</v>
      </c>
    </row>
    <row r="537" spans="1:43" x14ac:dyDescent="0.3">
      <c r="A537" s="2" t="str">
        <f t="shared" si="136"/>
        <v>8405.90317859564i</v>
      </c>
      <c r="B537" s="2">
        <f t="shared" si="143"/>
        <v>1337.8410420253713</v>
      </c>
      <c r="E537" s="3" t="str">
        <f t="shared" si="137"/>
        <v>3.2005369457143E-10-6.47646908489182E-11i</v>
      </c>
      <c r="F537" s="3"/>
      <c r="G537" s="3"/>
      <c r="H537" s="3"/>
      <c r="I537" s="99">
        <f t="shared" si="144"/>
        <v>3.2654070586923487E-10</v>
      </c>
      <c r="L537" s="99">
        <f t="shared" si="145"/>
        <v>1.5507604237051227E-12</v>
      </c>
      <c r="O537" s="82">
        <f t="shared" si="138"/>
        <v>3.2502089816112746E-10</v>
      </c>
      <c r="R537" s="99">
        <f t="shared" si="146"/>
        <v>1.5662680279421739E-7</v>
      </c>
      <c r="U537" s="99">
        <f t="shared" si="147"/>
        <v>1.9106419627206742E-8</v>
      </c>
      <c r="X537" s="99">
        <f t="shared" si="139"/>
        <v>2.8423791197555305E-7</v>
      </c>
      <c r="Z537" s="3"/>
      <c r="AA537" s="99">
        <f t="shared" si="148"/>
        <v>1.9731550793674609E-8</v>
      </c>
      <c r="AD537" s="99">
        <f t="shared" si="149"/>
        <v>1.9731550793674614E-9</v>
      </c>
      <c r="AF537" s="2">
        <f t="shared" si="150"/>
        <v>6.3846032873047937E-2</v>
      </c>
      <c r="AH537" s="11"/>
      <c r="AI537" s="23">
        <f t="shared" si="151"/>
        <v>3.2570176686079566E-7</v>
      </c>
      <c r="AN537" s="2">
        <f t="shared" si="140"/>
        <v>12.664022407022651</v>
      </c>
      <c r="AO537" s="2" t="str">
        <f t="shared" si="141"/>
        <v>-0.80301774085957+12.6385373375813i</v>
      </c>
      <c r="AP537" s="3">
        <f t="shared" si="142"/>
        <v>12.378890750574328</v>
      </c>
      <c r="AQ537" s="23">
        <f t="shared" si="152"/>
        <v>1.3131730437914189E-12</v>
      </c>
    </row>
    <row r="538" spans="1:43" x14ac:dyDescent="0.3">
      <c r="A538" s="2" t="str">
        <f t="shared" si="136"/>
        <v>8483.68204307883i</v>
      </c>
      <c r="B538" s="2">
        <f t="shared" si="143"/>
        <v>1350.2199327759456</v>
      </c>
      <c r="E538" s="3" t="str">
        <f t="shared" si="137"/>
        <v>3.10221850096772E-10-6.30346262388943E-11i</v>
      </c>
      <c r="F538" s="3"/>
      <c r="G538" s="3"/>
      <c r="H538" s="3"/>
      <c r="I538" s="99">
        <f t="shared" si="144"/>
        <v>3.1656114793597338E-10</v>
      </c>
      <c r="L538" s="99">
        <f t="shared" si="145"/>
        <v>1.503817709849963E-12</v>
      </c>
      <c r="O538" s="82">
        <f t="shared" si="138"/>
        <v>3.1508758722921746E-10</v>
      </c>
      <c r="R538" s="99">
        <f t="shared" si="146"/>
        <v>1.5188558869484627E-7</v>
      </c>
      <c r="U538" s="99">
        <f t="shared" si="147"/>
        <v>1.8355773334529865E-8</v>
      </c>
      <c r="X538" s="99">
        <f t="shared" si="139"/>
        <v>2.7558129203205783E-7</v>
      </c>
      <c r="Z538" s="3"/>
      <c r="AA538" s="99">
        <f t="shared" si="148"/>
        <v>1.913426153566467E-8</v>
      </c>
      <c r="AD538" s="99">
        <f t="shared" si="149"/>
        <v>1.9134261535664671E-9</v>
      </c>
      <c r="AF538" s="2">
        <f t="shared" si="150"/>
        <v>6.5839031114999502E-2</v>
      </c>
      <c r="AH538" s="11"/>
      <c r="AI538" s="23">
        <f t="shared" si="151"/>
        <v>3.1578662993153592E-7</v>
      </c>
      <c r="AN538" s="2">
        <f t="shared" si="140"/>
        <v>12.782882056438615</v>
      </c>
      <c r="AO538" s="2" t="str">
        <f t="shared" si="141"/>
        <v>-0.83653834334835+12.7554802837419i</v>
      </c>
      <c r="AP538" s="3">
        <f t="shared" si="142"/>
        <v>12.493431216444151</v>
      </c>
      <c r="AQ538" s="23">
        <f t="shared" si="152"/>
        <v>1.2458598985938473E-12</v>
      </c>
    </row>
    <row r="539" spans="1:43" x14ac:dyDescent="0.3">
      <c r="A539" s="2" t="str">
        <f t="shared" si="136"/>
        <v>8562.18058653425i</v>
      </c>
      <c r="B539" s="2">
        <f t="shared" si="143"/>
        <v>1362.7133639923898</v>
      </c>
      <c r="E539" s="3" t="str">
        <f t="shared" si="137"/>
        <v>3.00939687698871E-10-6.14053310005169E-11i</v>
      </c>
      <c r="F539" s="3"/>
      <c r="G539" s="3"/>
      <c r="H539" s="3"/>
      <c r="I539" s="99">
        <f t="shared" si="144"/>
        <v>3.0714053836570815E-10</v>
      </c>
      <c r="L539" s="99">
        <f t="shared" si="145"/>
        <v>1.4595049472028403E-12</v>
      </c>
      <c r="O539" s="82">
        <f t="shared" si="138"/>
        <v>3.0571063857225429E-10</v>
      </c>
      <c r="R539" s="99">
        <f t="shared" si="146"/>
        <v>1.4740999966748686E-7</v>
      </c>
      <c r="U539" s="99">
        <f t="shared" si="147"/>
        <v>1.7649158146613127E-8</v>
      </c>
      <c r="X539" s="99">
        <f t="shared" si="139"/>
        <v>2.6740890088054238E-7</v>
      </c>
      <c r="Z539" s="3"/>
      <c r="AA539" s="99">
        <f t="shared" si="148"/>
        <v>1.8570435225930309E-8</v>
      </c>
      <c r="AD539" s="99">
        <f t="shared" si="149"/>
        <v>1.8570435225930313E-9</v>
      </c>
      <c r="AF539" s="2">
        <f t="shared" si="150"/>
        <v>6.7838003002218483E-2</v>
      </c>
      <c r="AH539" s="11"/>
      <c r="AI539" s="23">
        <f t="shared" si="151"/>
        <v>3.0642653039016168E-7</v>
      </c>
      <c r="AN539" s="2">
        <f t="shared" si="140"/>
        <v>12.90291540050054</v>
      </c>
      <c r="AO539" s="2" t="str">
        <f t="shared" si="141"/>
        <v>-0.8706821403658+12.8735052896607i</v>
      </c>
      <c r="AP539" s="3">
        <f t="shared" si="142"/>
        <v>12.60903151219668</v>
      </c>
      <c r="AQ539" s="23">
        <f t="shared" si="152"/>
        <v>1.1839529873139643E-12</v>
      </c>
    </row>
    <row r="540" spans="1:43" x14ac:dyDescent="0.3">
      <c r="A540" s="2" t="str">
        <f t="shared" si="136"/>
        <v>8641.40546806945i</v>
      </c>
      <c r="B540" s="2">
        <f t="shared" si="143"/>
        <v>1375.3223955045864</v>
      </c>
      <c r="E540" s="3" t="str">
        <f t="shared" si="137"/>
        <v>2.92162214537502E-10-5.98685480431982E-11i</v>
      </c>
      <c r="F540" s="3"/>
      <c r="G540" s="3"/>
      <c r="H540" s="3"/>
      <c r="I540" s="99">
        <f t="shared" si="144"/>
        <v>2.9823313472560033E-10</v>
      </c>
      <c r="L540" s="99">
        <f t="shared" si="145"/>
        <v>1.4176070317469707E-12</v>
      </c>
      <c r="O540" s="82">
        <f t="shared" si="138"/>
        <v>2.9684452132130761E-10</v>
      </c>
      <c r="R540" s="99">
        <f t="shared" si="146"/>
        <v>1.4317831020644403E-7</v>
      </c>
      <c r="U540" s="99">
        <f t="shared" si="147"/>
        <v>1.6982954233990518E-8</v>
      </c>
      <c r="X540" s="99">
        <f t="shared" si="139"/>
        <v>2.5968112195175618E-7</v>
      </c>
      <c r="Z540" s="3"/>
      <c r="AA540" s="99">
        <f t="shared" si="148"/>
        <v>1.8037334926019784E-8</v>
      </c>
      <c r="AD540" s="99">
        <f t="shared" si="149"/>
        <v>1.8037334926019785E-9</v>
      </c>
      <c r="AF540" s="2">
        <f t="shared" si="150"/>
        <v>6.9842981004464524E-2</v>
      </c>
      <c r="AH540" s="11"/>
      <c r="AI540" s="23">
        <f t="shared" si="151"/>
        <v>2.9757605803161862E-7</v>
      </c>
      <c r="AN540" s="2">
        <f t="shared" si="140"/>
        <v>13.024135099751792</v>
      </c>
      <c r="AO540" s="2" t="str">
        <f t="shared" si="141"/>
        <v>-0.90546071796325+12.9926223675135i</v>
      </c>
      <c r="AP540" s="3">
        <f t="shared" si="142"/>
        <v>12.725701444315973</v>
      </c>
      <c r="AQ540" s="23">
        <f t="shared" si="152"/>
        <v>1.1268800826946144E-12</v>
      </c>
    </row>
    <row r="541" spans="1:43" x14ac:dyDescent="0.3">
      <c r="A541" s="2" t="str">
        <f t="shared" si="136"/>
        <v>8721.36340840793i</v>
      </c>
      <c r="B541" s="2">
        <f t="shared" si="143"/>
        <v>1388.0480969489024</v>
      </c>
      <c r="E541" s="3" t="str">
        <f t="shared" si="137"/>
        <v>2.83849169955746E-10-5.84168876257026E-11i</v>
      </c>
      <c r="F541" s="3"/>
      <c r="G541" s="3"/>
      <c r="H541" s="3"/>
      <c r="I541" s="99">
        <f t="shared" si="144"/>
        <v>2.8979800559085969E-10</v>
      </c>
      <c r="L541" s="99">
        <f t="shared" si="145"/>
        <v>1.3779314806133399E-12</v>
      </c>
      <c r="O541" s="82">
        <f t="shared" si="138"/>
        <v>2.8844849336675244E-10</v>
      </c>
      <c r="R541" s="99">
        <f t="shared" si="146"/>
        <v>1.3917107954194734E-7</v>
      </c>
      <c r="U541" s="99">
        <f t="shared" si="147"/>
        <v>1.6353923661387877E-8</v>
      </c>
      <c r="X541" s="99">
        <f t="shared" si="139"/>
        <v>2.5236250497818435E-7</v>
      </c>
      <c r="Z541" s="3"/>
      <c r="AA541" s="99">
        <f t="shared" si="148"/>
        <v>1.7532511524227108E-8</v>
      </c>
      <c r="AD541" s="99">
        <f t="shared" si="149"/>
        <v>1.7532511524227112E-9</v>
      </c>
      <c r="AF541" s="2">
        <f t="shared" si="150"/>
        <v>7.1854008986011464E-2</v>
      </c>
      <c r="AH541" s="11"/>
      <c r="AI541" s="23">
        <f t="shared" si="151"/>
        <v>2.8919457836571616E-7</v>
      </c>
      <c r="AN541" s="2">
        <f t="shared" si="140"/>
        <v>13.146553983511925</v>
      </c>
      <c r="AO541" s="2" t="str">
        <f t="shared" si="141"/>
        <v>-0.94088587759278+13.1128416221176i</v>
      </c>
      <c r="AP541" s="3">
        <f t="shared" si="142"/>
        <v>12.843450910028196</v>
      </c>
      <c r="AQ541" s="23">
        <f t="shared" si="152"/>
        <v>1.0741428050628221E-12</v>
      </c>
    </row>
    <row r="542" spans="1:43" x14ac:dyDescent="0.3">
      <c r="A542" s="2" t="str">
        <f t="shared" si="136"/>
        <v>8802.0611904593i</v>
      </c>
      <c r="B542" s="2">
        <f t="shared" si="143"/>
        <v>1400.8915478589306</v>
      </c>
      <c r="E542" s="3" t="str">
        <f t="shared" si="137"/>
        <v>2.75964425738801E-10-5.7043717511174E-11i</v>
      </c>
      <c r="F542" s="3"/>
      <c r="G542" s="3"/>
      <c r="H542" s="3"/>
      <c r="I542" s="99">
        <f t="shared" si="144"/>
        <v>2.8179842082744323E-10</v>
      </c>
      <c r="L542" s="99">
        <f t="shared" si="145"/>
        <v>1.3403055655838485E-12</v>
      </c>
      <c r="O542" s="82">
        <f t="shared" si="138"/>
        <v>2.8048599446034403E-10</v>
      </c>
      <c r="R542" s="99">
        <f t="shared" si="146"/>
        <v>1.353708621239687E-7</v>
      </c>
      <c r="U542" s="99">
        <f t="shared" si="147"/>
        <v>1.5759161813816204E-8</v>
      </c>
      <c r="X542" s="99">
        <f t="shared" si="139"/>
        <v>2.4542123802657352E-7</v>
      </c>
      <c r="Z542" s="3"/>
      <c r="AA542" s="99">
        <f t="shared" si="148"/>
        <v>1.7053767262886542E-8</v>
      </c>
      <c r="AD542" s="99">
        <f t="shared" si="149"/>
        <v>1.7053767262886543E-9</v>
      </c>
      <c r="AF542" s="2">
        <f t="shared" si="150"/>
        <v>7.3871140680498076E-2</v>
      </c>
      <c r="AH542" s="11"/>
      <c r="AI542" s="23">
        <f t="shared" si="151"/>
        <v>2.8124562741477671E-7</v>
      </c>
      <c r="AN542" s="2">
        <f t="shared" si="140"/>
        <v>13.270185052818862</v>
      </c>
      <c r="AO542" s="2" t="str">
        <f t="shared" si="141"/>
        <v>-0.97696964011186+13.2341732517886i</v>
      </c>
      <c r="AP542" s="3">
        <f t="shared" si="142"/>
        <v>12.962289898127665</v>
      </c>
      <c r="AQ542" s="23">
        <f t="shared" si="152"/>
        <v>1.0253055029892331E-12</v>
      </c>
    </row>
    <row r="543" spans="1:43" x14ac:dyDescent="0.3">
      <c r="A543" s="2" t="str">
        <f t="shared" si="136"/>
        <v>8883.50565989462i</v>
      </c>
      <c r="B543" s="2">
        <f t="shared" si="143"/>
        <v>1413.8538377570583</v>
      </c>
      <c r="E543" s="3" t="str">
        <f t="shared" si="137"/>
        <v>2.68475474367272E-10-5.57430692263655E-11i</v>
      </c>
      <c r="F543" s="3"/>
      <c r="G543" s="3"/>
      <c r="H543" s="3"/>
      <c r="I543" s="99">
        <f t="shared" si="144"/>
        <v>2.7420133133066133E-10</v>
      </c>
      <c r="L543" s="99">
        <f t="shared" si="145"/>
        <v>1.3045738671021253E-12</v>
      </c>
      <c r="O543" s="82">
        <f t="shared" si="138"/>
        <v>2.7292412835959943E-10</v>
      </c>
      <c r="R543" s="99">
        <f t="shared" si="146"/>
        <v>1.3176196057731468E-7</v>
      </c>
      <c r="U543" s="99">
        <f t="shared" si="147"/>
        <v>1.5196055976920718E-8</v>
      </c>
      <c r="X543" s="99">
        <f t="shared" si="139"/>
        <v>2.3882869698555027E-7</v>
      </c>
      <c r="Z543" s="3"/>
      <c r="AA543" s="99">
        <f t="shared" si="148"/>
        <v>1.6599124616118526E-8</v>
      </c>
      <c r="AD543" s="99">
        <f t="shared" si="149"/>
        <v>1.6599124616118527E-9</v>
      </c>
      <c r="AF543" s="2">
        <f t="shared" si="150"/>
        <v>7.5894438396218664E-2</v>
      </c>
      <c r="AH543" s="11"/>
      <c r="AI543" s="23">
        <f t="shared" si="151"/>
        <v>2.7369639529833207E-7</v>
      </c>
      <c r="AN543" s="2">
        <f t="shared" si="140"/>
        <v>13.395041483436366</v>
      </c>
      <c r="AO543" s="2" t="str">
        <f t="shared" si="141"/>
        <v>-1.01372424986239+13.3566275492065i</v>
      </c>
      <c r="AP543" s="3">
        <f t="shared" si="142"/>
        <v>13.08222848984974</v>
      </c>
      <c r="AQ543" s="23">
        <f t="shared" si="152"/>
        <v>9.7998603127838918E-13</v>
      </c>
    </row>
    <row r="544" spans="1:43" x14ac:dyDescent="0.3">
      <c r="A544" s="2" t="str">
        <f t="shared" si="136"/>
        <v>8965.70372572721i</v>
      </c>
      <c r="B544" s="2">
        <f t="shared" si="143"/>
        <v>1426.936066246908</v>
      </c>
      <c r="E544" s="3" t="str">
        <f t="shared" si="137"/>
        <v>2.61352990728221E-10-5.45095577668564E-11i</v>
      </c>
      <c r="F544" s="3"/>
      <c r="G544" s="3"/>
      <c r="H544" s="3"/>
      <c r="I544" s="99">
        <f t="shared" si="144"/>
        <v>2.6697692344194058E-10</v>
      </c>
      <c r="L544" s="99">
        <f t="shared" si="145"/>
        <v>1.2705961793358981E-12</v>
      </c>
      <c r="O544" s="82">
        <f t="shared" si="138"/>
        <v>2.6573321930503939E-10</v>
      </c>
      <c r="R544" s="99">
        <f t="shared" si="146"/>
        <v>1.2833021411292571E-7</v>
      </c>
      <c r="U544" s="99">
        <f t="shared" si="147"/>
        <v>1.4662249884780847E-8</v>
      </c>
      <c r="X544" s="99">
        <f t="shared" si="139"/>
        <v>2.3255905971425406E-7</v>
      </c>
      <c r="Z544" s="3"/>
      <c r="AA544" s="99">
        <f t="shared" si="148"/>
        <v>1.6166799634282121E-8</v>
      </c>
      <c r="AD544" s="99">
        <f t="shared" si="149"/>
        <v>1.6166799634282125E-9</v>
      </c>
      <c r="AF544" s="2">
        <f t="shared" si="150"/>
        <v>7.792397191202674E-2</v>
      </c>
      <c r="AH544" s="11"/>
      <c r="AI544" s="23">
        <f t="shared" si="151"/>
        <v>2.6651728393874605E-7</v>
      </c>
      <c r="AN544" s="2">
        <f t="shared" si="140"/>
        <v>13.521136628925129</v>
      </c>
      <c r="AO544" s="2" t="str">
        <f t="shared" si="141"/>
        <v>-1.05116217882557+13.480214902288i</v>
      </c>
      <c r="AP544" s="3">
        <f t="shared" si="142"/>
        <v>13.203276859695279</v>
      </c>
      <c r="AQ544" s="23">
        <f t="shared" si="152"/>
        <v>9.3784806695975294E-13</v>
      </c>
    </row>
    <row r="545" spans="1:43" x14ac:dyDescent="0.3">
      <c r="A545" s="2" t="str">
        <f t="shared" si="136"/>
        <v>9048.66236089867i</v>
      </c>
      <c r="B545" s="2">
        <f t="shared" si="143"/>
        <v>1440.1393431066033</v>
      </c>
      <c r="E545" s="3" t="str">
        <f t="shared" si="137"/>
        <v>2.54570455396204E-10-5.33383125739864E-11i</v>
      </c>
      <c r="F545" s="3"/>
      <c r="G545" s="3"/>
      <c r="H545" s="3"/>
      <c r="I545" s="99">
        <f t="shared" si="144"/>
        <v>2.600982359587834E-10</v>
      </c>
      <c r="L545" s="99">
        <f t="shared" si="145"/>
        <v>1.2382457094890505E-12</v>
      </c>
      <c r="O545" s="82">
        <f t="shared" si="138"/>
        <v>2.5888643080121835E-10</v>
      </c>
      <c r="R545" s="99">
        <f t="shared" si="146"/>
        <v>1.2506281665839411E-7</v>
      </c>
      <c r="U545" s="99">
        <f t="shared" si="147"/>
        <v>1.4155613265613267E-8</v>
      </c>
      <c r="X545" s="99">
        <f t="shared" si="139"/>
        <v>2.2658897438899769E-7</v>
      </c>
      <c r="Z545" s="3"/>
      <c r="AA545" s="99">
        <f t="shared" si="148"/>
        <v>1.5755179032398817E-8</v>
      </c>
      <c r="AD545" s="99">
        <f t="shared" si="149"/>
        <v>1.5755179032398819E-9</v>
      </c>
      <c r="AF545" s="2">
        <f t="shared" si="150"/>
        <v>7.9959817531654875E-2</v>
      </c>
      <c r="AH545" s="11"/>
      <c r="AI545" s="23">
        <f t="shared" si="151"/>
        <v>2.5968152689386776E-7</v>
      </c>
      <c r="AN545" s="2">
        <f t="shared" si="140"/>
        <v>13.648484023782082</v>
      </c>
      <c r="AO545" s="2" t="str">
        <f t="shared" si="141"/>
        <v>-1.08929613085404+13.6049457950681i</v>
      </c>
      <c r="AP545" s="3">
        <f t="shared" si="142"/>
        <v>13.325445276315122</v>
      </c>
      <c r="AQ545" s="23">
        <f t="shared" si="152"/>
        <v>8.9859467832095293E-13</v>
      </c>
    </row>
    <row r="546" spans="1:43" x14ac:dyDescent="0.3">
      <c r="A546" s="2" t="str">
        <f t="shared" si="136"/>
        <v>9132.38860287044i</v>
      </c>
      <c r="B546" s="2">
        <f t="shared" si="143"/>
        <v>1453.4647883829184</v>
      </c>
      <c r="E546" s="3" t="str">
        <f t="shared" si="137"/>
        <v>2.48103829721558E-10-5.22249179975737E-11i</v>
      </c>
      <c r="F546" s="3"/>
      <c r="G546" s="3"/>
      <c r="H546" s="3"/>
      <c r="I546" s="99">
        <f t="shared" si="144"/>
        <v>2.5354082981318241E-10</v>
      </c>
      <c r="L546" s="99">
        <f t="shared" si="145"/>
        <v>1.2074075247135241E-12</v>
      </c>
      <c r="O546" s="82">
        <f t="shared" si="138"/>
        <v>2.5235943682267067E-10</v>
      </c>
      <c r="R546" s="99">
        <f t="shared" si="146"/>
        <v>1.2194815999606595E-7</v>
      </c>
      <c r="U546" s="99">
        <f t="shared" si="147"/>
        <v>1.3674215589893093E-8</v>
      </c>
      <c r="X546" s="99">
        <f t="shared" si="139"/>
        <v>2.2089727345513561E-7</v>
      </c>
      <c r="Z546" s="3"/>
      <c r="AA546" s="99">
        <f t="shared" si="148"/>
        <v>1.5362800428984881E-8</v>
      </c>
      <c r="AD546" s="99">
        <f t="shared" si="149"/>
        <v>1.5362800428984882E-9</v>
      </c>
      <c r="AF546" s="2">
        <f t="shared" si="150"/>
        <v>8.2002057270258125E-2</v>
      </c>
      <c r="AH546" s="11"/>
      <c r="AI546" s="23">
        <f t="shared" si="151"/>
        <v>2.5316486146664297E-7</v>
      </c>
      <c r="AN546" s="2">
        <f t="shared" si="140"/>
        <v>13.777097386647736</v>
      </c>
      <c r="AO546" s="2" t="str">
        <f t="shared" si="141"/>
        <v>-1.12813904598271+13.7308308085893i</v>
      </c>
      <c r="AP546" s="3">
        <f t="shared" si="142"/>
        <v>13.448744103380704</v>
      </c>
      <c r="AQ546" s="23">
        <f t="shared" si="152"/>
        <v>8.6196291975754806E-13</v>
      </c>
    </row>
    <row r="547" spans="1:43" x14ac:dyDescent="0.3">
      <c r="A547" s="2" t="str">
        <f t="shared" si="136"/>
        <v>9216.88955422082i</v>
      </c>
      <c r="B547" s="2">
        <f t="shared" si="143"/>
        <v>1466.9135324862991</v>
      </c>
      <c r="E547" s="3" t="str">
        <f t="shared" si="137"/>
        <v>2.41931274675086E-10-5.11653617713838E-11i</v>
      </c>
      <c r="F547" s="3"/>
      <c r="G547" s="3"/>
      <c r="H547" s="3"/>
      <c r="I547" s="99">
        <f t="shared" si="144"/>
        <v>2.4728250223400056E-10</v>
      </c>
      <c r="L547" s="99">
        <f t="shared" si="145"/>
        <v>1.1779772081496766E-12</v>
      </c>
      <c r="O547" s="82">
        <f t="shared" si="138"/>
        <v>2.4613013729813655E-10</v>
      </c>
      <c r="R547" s="99">
        <f t="shared" si="146"/>
        <v>1.1897569802311732E-7</v>
      </c>
      <c r="U547" s="99">
        <f t="shared" si="147"/>
        <v>1.3216303365471117E-8</v>
      </c>
      <c r="X547" s="99">
        <f t="shared" si="139"/>
        <v>2.1546472609775572E-7</v>
      </c>
      <c r="Z547" s="3"/>
      <c r="AA547" s="99">
        <f t="shared" si="148"/>
        <v>1.4988335245790405E-8</v>
      </c>
      <c r="AD547" s="99">
        <f t="shared" si="149"/>
        <v>1.4988335245790405E-9</v>
      </c>
      <c r="AF547" s="2">
        <f t="shared" si="150"/>
        <v>8.4050778151828709E-2</v>
      </c>
      <c r="AH547" s="11"/>
      <c r="AI547" s="23">
        <f t="shared" si="151"/>
        <v>2.469452449685146E-7</v>
      </c>
      <c r="AN547" s="2">
        <f t="shared" si="140"/>
        <v>13.906990623584202</v>
      </c>
      <c r="AO547" s="2" t="str">
        <f t="shared" si="141"/>
        <v>-1.1677041048197+13.8578806217995i</v>
      </c>
      <c r="AP547" s="3">
        <f t="shared" si="142"/>
        <v>13.573183800441257</v>
      </c>
      <c r="AQ547" s="23">
        <f t="shared" si="152"/>
        <v>8.2771927032252882E-13</v>
      </c>
    </row>
    <row r="548" spans="1:43" x14ac:dyDescent="0.3">
      <c r="A548" s="2" t="str">
        <f t="shared" si="136"/>
        <v>9302.1723832474i</v>
      </c>
      <c r="B548" s="2">
        <f t="shared" si="143"/>
        <v>1480.4867162867404</v>
      </c>
      <c r="E548" s="3" t="str">
        <f t="shared" si="137"/>
        <v>2.36032906783646E-10-5.01559902815994E-11i</v>
      </c>
      <c r="F548" s="3"/>
      <c r="G548" s="3"/>
      <c r="H548" s="3"/>
      <c r="I548" s="99">
        <f t="shared" si="144"/>
        <v>2.4130303861714058E-10</v>
      </c>
      <c r="L548" s="99">
        <f t="shared" si="145"/>
        <v>1.1498596922427872E-12</v>
      </c>
      <c r="O548" s="82">
        <f t="shared" si="138"/>
        <v>2.4017841112820724E-10</v>
      </c>
      <c r="R548" s="99">
        <f t="shared" si="146"/>
        <v>1.1613582891652151E-7</v>
      </c>
      <c r="U548" s="99">
        <f t="shared" si="147"/>
        <v>1.2780280437487512E-8</v>
      </c>
      <c r="X548" s="99">
        <f t="shared" si="139"/>
        <v>2.1027382336423419E-7</v>
      </c>
      <c r="Z548" s="3"/>
      <c r="AA548" s="99">
        <f t="shared" si="148"/>
        <v>1.4630573863162911E-8</v>
      </c>
      <c r="AD548" s="99">
        <f t="shared" si="149"/>
        <v>1.4630573863162914E-9</v>
      </c>
      <c r="AF548" s="2">
        <f t="shared" si="150"/>
        <v>8.6106071599902259E-2</v>
      </c>
      <c r="AH548" s="11"/>
      <c r="AI548" s="23">
        <f t="shared" si="151"/>
        <v>2.4100260841125857E-7</v>
      </c>
      <c r="AN548" s="2">
        <f t="shared" si="140"/>
        <v>14.038177831424116</v>
      </c>
      <c r="AO548" s="2" t="str">
        <f t="shared" si="141"/>
        <v>-1.2080047330189+13.9861060124572i</v>
      </c>
      <c r="AP548" s="3">
        <f t="shared" si="142"/>
        <v>13.698774923846031</v>
      </c>
      <c r="AQ548" s="23">
        <f t="shared" si="152"/>
        <v>7.9565576928777771E-13</v>
      </c>
    </row>
    <row r="549" spans="1:43" x14ac:dyDescent="0.3">
      <c r="A549" s="2" t="str">
        <f t="shared" si="136"/>
        <v>9388.24432457527i</v>
      </c>
      <c r="B549" s="2">
        <f t="shared" si="143"/>
        <v>1494.1854912105864</v>
      </c>
      <c r="E549" s="3" t="str">
        <f t="shared" si="137"/>
        <v>2.30390585616387E-10-4.91934696142902E-11i</v>
      </c>
      <c r="F549" s="3"/>
      <c r="G549" s="3"/>
      <c r="H549" s="3"/>
      <c r="I549" s="99">
        <f t="shared" si="144"/>
        <v>2.3558399647122436E-10</v>
      </c>
      <c r="L549" s="99">
        <f t="shared" si="145"/>
        <v>1.1229682428596348E-12</v>
      </c>
      <c r="O549" s="82">
        <f t="shared" si="138"/>
        <v>2.3448590113016619E-10</v>
      </c>
      <c r="R549" s="99">
        <f t="shared" si="146"/>
        <v>1.1341979252882311E-7</v>
      </c>
      <c r="U549" s="99">
        <f t="shared" si="147"/>
        <v>1.23646908427557E-8</v>
      </c>
      <c r="X549" s="99">
        <f t="shared" si="139"/>
        <v>2.0530859106184174E-7</v>
      </c>
      <c r="Z549" s="3"/>
      <c r="AA549" s="99">
        <f t="shared" si="148"/>
        <v>1.4288412694159479E-8</v>
      </c>
      <c r="AD549" s="99">
        <f t="shared" si="149"/>
        <v>1.4288412694159481E-9</v>
      </c>
      <c r="AF549" s="2">
        <f t="shared" si="150"/>
        <v>8.8168032907120011E-2</v>
      </c>
      <c r="AH549" s="11"/>
      <c r="AI549" s="23">
        <f t="shared" si="151"/>
        <v>2.3531864203697684E-7</v>
      </c>
      <c r="AN549" s="2">
        <f t="shared" si="140"/>
        <v>14.170673301195089</v>
      </c>
      <c r="AO549" s="2" t="str">
        <f t="shared" si="141"/>
        <v>-1.24905460583578+14.115517858047i</v>
      </c>
      <c r="AP549" s="3">
        <f t="shared" si="142"/>
        <v>13.825528127607186</v>
      </c>
      <c r="AQ549" s="23">
        <f t="shared" si="152"/>
        <v>7.6558672998005128E-13</v>
      </c>
    </row>
    <row r="550" spans="1:43" x14ac:dyDescent="0.3">
      <c r="A550" s="2" t="str">
        <f t="shared" si="136"/>
        <v>9475.11267977065i</v>
      </c>
      <c r="B550" s="2">
        <f t="shared" si="143"/>
        <v>1508.0110193381936</v>
      </c>
      <c r="E550" s="3" t="str">
        <f t="shared" si="137"/>
        <v>2.24987728199645E-10-4.82747515358374E-11i</v>
      </c>
      <c r="F550" s="3"/>
      <c r="G550" s="3"/>
      <c r="H550" s="3"/>
      <c r="I550" s="99">
        <f t="shared" si="144"/>
        <v>2.3010851674000282E-10</v>
      </c>
      <c r="L550" s="99">
        <f t="shared" si="145"/>
        <v>1.0972235721167463E-12</v>
      </c>
      <c r="O550" s="82">
        <f t="shared" si="138"/>
        <v>2.2903582623296288E-10</v>
      </c>
      <c r="R550" s="99">
        <f t="shared" si="146"/>
        <v>1.1081958078379138E-7</v>
      </c>
      <c r="U550" s="99">
        <f t="shared" si="147"/>
        <v>1.1968203843199382E-8</v>
      </c>
      <c r="X550" s="99">
        <f t="shared" si="139"/>
        <v>2.0055442636196899E-7</v>
      </c>
      <c r="Z550" s="3"/>
      <c r="AA550" s="99">
        <f t="shared" si="148"/>
        <v>1.3960842896359222E-8</v>
      </c>
      <c r="AD550" s="99">
        <f t="shared" si="149"/>
        <v>1.3960842896359223E-9</v>
      </c>
      <c r="AF550" s="2">
        <f t="shared" si="150"/>
        <v>9.023676077163624E-2</v>
      </c>
      <c r="AH550" s="11"/>
      <c r="AI550" s="23">
        <f t="shared" si="151"/>
        <v>2.2987660802258621E-7</v>
      </c>
      <c r="AN550" s="2">
        <f t="shared" si="140"/>
        <v>14.304491521616837</v>
      </c>
      <c r="AO550" s="2" t="str">
        <f t="shared" si="141"/>
        <v>-1.29086765276778+14.2461271367009i</v>
      </c>
      <c r="AP550" s="3">
        <f t="shared" si="142"/>
        <v>13.953454164320192</v>
      </c>
      <c r="AQ550" s="23">
        <f t="shared" si="152"/>
        <v>7.373459353634715E-13</v>
      </c>
    </row>
    <row r="551" spans="1:43" x14ac:dyDescent="0.3">
      <c r="A551" s="2" t="str">
        <f t="shared" si="136"/>
        <v>9562.78481796031i</v>
      </c>
      <c r="B551" s="2">
        <f t="shared" si="143"/>
        <v>1521.9644735025138</v>
      </c>
      <c r="E551" s="3" t="str">
        <f t="shared" si="137"/>
        <v>2.19809146490312E-10-4.73970436977872E-11i</v>
      </c>
      <c r="F551" s="3"/>
      <c r="G551" s="3"/>
      <c r="H551" s="3"/>
      <c r="I551" s="99">
        <f t="shared" si="144"/>
        <v>2.2486115856699082E-10</v>
      </c>
      <c r="L551" s="99">
        <f t="shared" si="145"/>
        <v>1.0725530614242295E-12</v>
      </c>
      <c r="O551" s="82">
        <f t="shared" si="138"/>
        <v>2.2381281700600749E-10</v>
      </c>
      <c r="R551" s="99">
        <f t="shared" si="146"/>
        <v>1.0832785920384718E-7</v>
      </c>
      <c r="U551" s="99">
        <f t="shared" si="147"/>
        <v>1.1589600824191655E-8</v>
      </c>
      <c r="X551" s="99">
        <f t="shared" si="139"/>
        <v>1.9599795470410384E-7</v>
      </c>
      <c r="Z551" s="3"/>
      <c r="AA551" s="99">
        <f t="shared" si="148"/>
        <v>1.3646940486035748E-8</v>
      </c>
      <c r="AD551" s="99">
        <f t="shared" si="149"/>
        <v>1.3646940486035748E-9</v>
      </c>
      <c r="AF551" s="2">
        <f t="shared" si="150"/>
        <v>9.2312356890413449E-2</v>
      </c>
      <c r="AH551" s="11"/>
      <c r="AI551" s="23">
        <f t="shared" si="151"/>
        <v>2.2466117645353932E-7</v>
      </c>
      <c r="AN551" s="2">
        <f t="shared" si="140"/>
        <v>14.43964718267803</v>
      </c>
      <c r="AO551" s="2" t="str">
        <f t="shared" si="141"/>
        <v>-1.333458062281+14.3779449281307i</v>
      </c>
      <c r="AP551" s="3">
        <f t="shared" si="142"/>
        <v>14.082563886080834</v>
      </c>
      <c r="AQ551" s="23">
        <f t="shared" si="152"/>
        <v>7.1078423652321708E-13</v>
      </c>
    </row>
    <row r="552" spans="1:43" x14ac:dyDescent="0.3">
      <c r="A552" s="2" t="str">
        <f t="shared" si="136"/>
        <v>9651.26817645675i</v>
      </c>
      <c r="B552" s="2">
        <f t="shared" si="143"/>
        <v>1536.0470373885946</v>
      </c>
      <c r="E552" s="3" t="str">
        <f t="shared" si="137"/>
        <v>2.14840904655684E-10-4.65577834706981E-11i</v>
      </c>
      <c r="F552" s="3"/>
      <c r="G552" s="3"/>
      <c r="H552" s="3"/>
      <c r="I552" s="99">
        <f t="shared" si="144"/>
        <v>2.1982775419627322E-10</v>
      </c>
      <c r="L552" s="99">
        <f t="shared" si="145"/>
        <v>1.0488900792031143E-12</v>
      </c>
      <c r="O552" s="82">
        <f t="shared" si="138"/>
        <v>2.1880277123102137E-10</v>
      </c>
      <c r="R552" s="99">
        <f t="shared" si="146"/>
        <v>1.0593789799951455E-7</v>
      </c>
      <c r="U552" s="99">
        <f t="shared" si="147"/>
        <v>1.1227763793999809E-8</v>
      </c>
      <c r="X552" s="99">
        <f t="shared" si="139"/>
        <v>1.9162690413692761E-7</v>
      </c>
      <c r="Z552" s="3"/>
      <c r="AA552" s="99">
        <f t="shared" si="148"/>
        <v>1.3345857656935553E-8</v>
      </c>
      <c r="AD552" s="99">
        <f t="shared" si="149"/>
        <v>1.3345857656935555E-9</v>
      </c>
      <c r="AF552" s="2">
        <f t="shared" si="150"/>
        <v>9.4394925601089655E-2</v>
      </c>
      <c r="AH552" s="11"/>
      <c r="AI552" s="23">
        <f t="shared" si="151"/>
        <v>2.1965828128534606E-7</v>
      </c>
      <c r="AN552" s="2">
        <f t="shared" si="140"/>
        <v>14.57615517929071</v>
      </c>
      <c r="AO552" s="2" t="str">
        <f t="shared" si="141"/>
        <v>-1.37684028662488+14.5109824145676i</v>
      </c>
      <c r="AP552" s="3">
        <f t="shared" si="142"/>
        <v>14.21286824538447</v>
      </c>
      <c r="AQ552" s="23">
        <f t="shared" si="152"/>
        <v>6.8576748938703241E-13</v>
      </c>
    </row>
    <row r="553" spans="1:43" x14ac:dyDescent="0.3">
      <c r="A553" s="2" t="str">
        <f t="shared" si="136"/>
        <v>9740.57026138903i</v>
      </c>
      <c r="B553" s="2">
        <f t="shared" si="143"/>
        <v>1550.2599056339791</v>
      </c>
      <c r="E553" s="3" t="str">
        <f t="shared" si="137"/>
        <v>2.10070193417995E-10-4.57546149049231E-11i</v>
      </c>
      <c r="F553" s="3"/>
      <c r="G553" s="3"/>
      <c r="H553" s="3"/>
      <c r="I553" s="99">
        <f t="shared" si="144"/>
        <v>2.1499528122210414E-10</v>
      </c>
      <c r="L553" s="99">
        <f t="shared" si="145"/>
        <v>1.0261733801721873E-12</v>
      </c>
      <c r="O553" s="82">
        <f t="shared" si="138"/>
        <v>2.1399272674245626E-10</v>
      </c>
      <c r="R553" s="99">
        <f t="shared" si="146"/>
        <v>1.0364351139739093E-7</v>
      </c>
      <c r="U553" s="99">
        <f t="shared" si="147"/>
        <v>1.0881665262050649E-8</v>
      </c>
      <c r="X553" s="99">
        <f t="shared" si="139"/>
        <v>1.8742999468289716E-7</v>
      </c>
      <c r="Z553" s="3"/>
      <c r="AA553" s="99">
        <f t="shared" si="148"/>
        <v>1.3056815136929519E-8</v>
      </c>
      <c r="AD553" s="99">
        <f t="shared" si="149"/>
        <v>1.3056815136929521E-9</v>
      </c>
      <c r="AF553" s="2">
        <f t="shared" si="150"/>
        <v>9.6484573565419895E-2</v>
      </c>
      <c r="AH553" s="11"/>
      <c r="AI553" s="23">
        <f t="shared" si="151"/>
        <v>2.1485499352617689E-7</v>
      </c>
      <c r="AN553" s="2">
        <f t="shared" si="140"/>
        <v>14.714030615025482</v>
      </c>
      <c r="AO553" s="2" t="str">
        <f t="shared" si="141"/>
        <v>-1.42102904673618+14.6452508817104i</v>
      </c>
      <c r="AP553" s="3">
        <f t="shared" si="142"/>
        <v>14.344378296082368</v>
      </c>
      <c r="AQ553" s="23">
        <f t="shared" si="152"/>
        <v>6.6217477643605514E-13</v>
      </c>
    </row>
    <row r="554" spans="1:43" x14ac:dyDescent="0.3">
      <c r="A554" s="2" t="str">
        <f t="shared" si="136"/>
        <v>9830.6986483396i</v>
      </c>
      <c r="B554" s="2">
        <f t="shared" si="143"/>
        <v>1564.6042839300615</v>
      </c>
      <c r="E554" s="3" t="str">
        <f t="shared" si="137"/>
        <v>2.05485219144238E-10-4.49853683935478E-11i</v>
      </c>
      <c r="F554" s="3"/>
      <c r="G554" s="3"/>
      <c r="H554" s="3"/>
      <c r="I554" s="99">
        <f t="shared" si="144"/>
        <v>2.1035174982932451E-10</v>
      </c>
      <c r="L554" s="99">
        <f t="shared" si="145"/>
        <v>1.0043465751188607E-12</v>
      </c>
      <c r="O554" s="82">
        <f t="shared" si="138"/>
        <v>2.0937074918940204E-10</v>
      </c>
      <c r="R554" s="99">
        <f t="shared" si="146"/>
        <v>1.0143900408700492E-7</v>
      </c>
      <c r="U554" s="99">
        <f t="shared" si="147"/>
        <v>1.0550359308081932E-8</v>
      </c>
      <c r="X554" s="99">
        <f t="shared" si="139"/>
        <v>1.8339684068454666E-7</v>
      </c>
      <c r="Z554" s="3"/>
      <c r="AA554" s="99">
        <f t="shared" si="148"/>
        <v>1.2779095441488515E-8</v>
      </c>
      <c r="AD554" s="99">
        <f t="shared" si="149"/>
        <v>1.2779095441488515E-9</v>
      </c>
      <c r="AF554" s="2">
        <f t="shared" si="150"/>
        <v>9.8581409488434371E-2</v>
      </c>
      <c r="AH554" s="11"/>
      <c r="AI554" s="23">
        <f t="shared" si="151"/>
        <v>2.1023940930008745E-7</v>
      </c>
      <c r="AN554" s="2">
        <f t="shared" si="140"/>
        <v>14.85328880593018</v>
      </c>
      <c r="AO554" s="2" t="str">
        <f t="shared" si="141"/>
        <v>-1.46603933723434+14.7807617196832i</v>
      </c>
      <c r="AP554" s="3">
        <f t="shared" si="142"/>
        <v>14.477105194296882</v>
      </c>
      <c r="AQ554" s="23">
        <f t="shared" si="152"/>
        <v>6.398968693712041E-13</v>
      </c>
    </row>
    <row r="555" spans="1:43" x14ac:dyDescent="0.3">
      <c r="A555" s="2" t="str">
        <f t="shared" si="136"/>
        <v>9921.6609829869i</v>
      </c>
      <c r="B555" s="2">
        <f t="shared" si="143"/>
        <v>1579.0813891243583</v>
      </c>
      <c r="E555" s="3" t="str">
        <f t="shared" si="137"/>
        <v>2.01075105713104E-10-4.42480426770048E-11i</v>
      </c>
      <c r="F555" s="3"/>
      <c r="G555" s="3"/>
      <c r="H555" s="3"/>
      <c r="I555" s="99">
        <f t="shared" si="144"/>
        <v>2.0588610302369123E-10</v>
      </c>
      <c r="L555" s="99">
        <f t="shared" si="145"/>
        <v>9.833576617470096E-13</v>
      </c>
      <c r="O555" s="82">
        <f t="shared" si="138"/>
        <v>2.0492583272734008E-10</v>
      </c>
      <c r="R555" s="99">
        <f t="shared" si="146"/>
        <v>9.9319123836447974E-8</v>
      </c>
      <c r="U555" s="99">
        <f t="shared" si="147"/>
        <v>1.0232973682789857E-8</v>
      </c>
      <c r="X555" s="99">
        <f t="shared" si="139"/>
        <v>1.7951786439983302E-7</v>
      </c>
      <c r="Z555" s="3"/>
      <c r="AA555" s="99">
        <f t="shared" si="148"/>
        <v>1.2512036904289565E-8</v>
      </c>
      <c r="AD555" s="99">
        <f t="shared" si="149"/>
        <v>1.2512036904289565E-9</v>
      </c>
      <c r="AF555" s="2">
        <f t="shared" si="150"/>
        <v>0.10068554386834226</v>
      </c>
      <c r="AH555" s="11"/>
      <c r="AI555" s="23">
        <f t="shared" si="151"/>
        <v>2.0580055080472883E-7</v>
      </c>
      <c r="AN555" s="2">
        <f t="shared" si="140"/>
        <v>14.993945284433435</v>
      </c>
      <c r="AO555" s="2" t="str">
        <f t="shared" si="141"/>
        <v>-1.51188643150958+14.9175264240021i</v>
      </c>
      <c r="AP555" s="3">
        <f t="shared" si="142"/>
        <v>14.611060199386202</v>
      </c>
      <c r="AQ555" s="23">
        <f t="shared" si="152"/>
        <v>6.188348961989408E-13</v>
      </c>
    </row>
    <row r="556" spans="1:43" x14ac:dyDescent="0.3">
      <c r="A556" s="2" t="str">
        <f t="shared" si="136"/>
        <v>10013.464981754i</v>
      </c>
      <c r="B556" s="2">
        <f t="shared" si="143"/>
        <v>1593.6924493237445</v>
      </c>
      <c r="E556" s="3" t="str">
        <f t="shared" si="137"/>
        <v>1.96829807483638E-10-4.3540788882473E-11i</v>
      </c>
      <c r="F556" s="3"/>
      <c r="G556" s="3"/>
      <c r="H556" s="3"/>
      <c r="I556" s="99">
        <f t="shared" si="144"/>
        <v>2.0158812814884234E-10</v>
      </c>
      <c r="L556" s="99">
        <f t="shared" si="145"/>
        <v>9.6315860859394603E-13</v>
      </c>
      <c r="O556" s="82">
        <f t="shared" si="138"/>
        <v>2.0064781194433158E-10</v>
      </c>
      <c r="R556" s="99">
        <f t="shared" si="146"/>
        <v>9.7279019467988559E-8</v>
      </c>
      <c r="U556" s="99">
        <f t="shared" si="147"/>
        <v>9.9287028043599519E-9</v>
      </c>
      <c r="X556" s="99">
        <f t="shared" si="139"/>
        <v>1.7578421937164625E-7</v>
      </c>
      <c r="Z556" s="3"/>
      <c r="AA556" s="99">
        <f t="shared" si="148"/>
        <v>1.2255028383062566E-8</v>
      </c>
      <c r="AD556" s="99">
        <f t="shared" si="149"/>
        <v>1.2255028383062567E-9</v>
      </c>
      <c r="AF556" s="2">
        <f t="shared" si="150"/>
        <v>0.10279708877298752</v>
      </c>
      <c r="AH556" s="11"/>
      <c r="AI556" s="23">
        <f t="shared" si="151"/>
        <v>2.0152827847290205E-7</v>
      </c>
      <c r="AN556" s="2">
        <f t="shared" si="140"/>
        <v>15.136015803333475</v>
      </c>
      <c r="AO556" s="2" t="str">
        <f t="shared" si="141"/>
        <v>-1.55858588690566+15.0555565965493i</v>
      </c>
      <c r="AP556" s="3">
        <f t="shared" si="142"/>
        <v>14.746254674858619</v>
      </c>
      <c r="AQ556" s="23">
        <f t="shared" si="152"/>
        <v>5.9889918229442734E-13</v>
      </c>
    </row>
    <row r="557" spans="1:43" x14ac:dyDescent="0.3">
      <c r="A557" s="2" t="str">
        <f t="shared" si="136"/>
        <v>10106.118432463i</v>
      </c>
      <c r="B557" s="2">
        <f t="shared" si="143"/>
        <v>1608.4387039986032</v>
      </c>
      <c r="E557" s="3" t="str">
        <f t="shared" si="137"/>
        <v>1.92740031935296E-10-4.2861896336038E-11i</v>
      </c>
      <c r="F557" s="3"/>
      <c r="G557" s="3"/>
      <c r="H557" s="3"/>
      <c r="I557" s="99">
        <f t="shared" si="144"/>
        <v>1.9744837823578138E-10</v>
      </c>
      <c r="L557" s="99">
        <f t="shared" si="145"/>
        <v>9.4370498517996332E-13</v>
      </c>
      <c r="O557" s="82">
        <f t="shared" si="138"/>
        <v>1.9652728357425859E-10</v>
      </c>
      <c r="R557" s="99">
        <f t="shared" si="146"/>
        <v>9.5314203503176294E-8</v>
      </c>
      <c r="U557" s="99">
        <f t="shared" si="147"/>
        <v>9.6368015351584319E-9</v>
      </c>
      <c r="X557" s="99">
        <f t="shared" si="139"/>
        <v>1.7218772231226495E-7</v>
      </c>
      <c r="Z557" s="3"/>
      <c r="AA557" s="99">
        <f t="shared" si="148"/>
        <v>1.2007504553690578E-8</v>
      </c>
      <c r="AD557" s="99">
        <f t="shared" si="149"/>
        <v>1.2007504553690579E-9</v>
      </c>
      <c r="AF557" s="2">
        <f t="shared" si="150"/>
        <v>0.10491615763926261</v>
      </c>
      <c r="AH557" s="11"/>
      <c r="AI557" s="23">
        <f t="shared" si="151"/>
        <v>1.9741321289454617E-7</v>
      </c>
      <c r="AN557" s="2">
        <f t="shared" si="140"/>
        <v>15.279516339877659</v>
      </c>
      <c r="AO557" s="2" t="str">
        <f t="shared" si="141"/>
        <v>-1.6061535499989+15.1948639465582i</v>
      </c>
      <c r="AP557" s="3">
        <f t="shared" si="142"/>
        <v>14.882700089435275</v>
      </c>
      <c r="AQ557" s="23">
        <f t="shared" si="152"/>
        <v>5.8000824000752731E-13</v>
      </c>
    </row>
    <row r="558" spans="1:43" x14ac:dyDescent="0.3">
      <c r="A558" s="2" t="str">
        <f t="shared" si="136"/>
        <v>10199.6291949961i</v>
      </c>
      <c r="B558" s="2">
        <f t="shared" si="143"/>
        <v>1623.3214040880384</v>
      </c>
      <c r="E558" s="3" t="str">
        <f t="shared" si="137"/>
        <v>1.88797170754658E-10-4.22097799232275E-11i</v>
      </c>
      <c r="F558" s="3"/>
      <c r="G558" s="3"/>
      <c r="H558" s="3"/>
      <c r="I558" s="99">
        <f t="shared" si="144"/>
        <v>1.9345810193975021E-10</v>
      </c>
      <c r="L558" s="99">
        <f t="shared" si="145"/>
        <v>9.2495563253636746E-13</v>
      </c>
      <c r="O558" s="82">
        <f t="shared" si="138"/>
        <v>1.9255553675773693E-10</v>
      </c>
      <c r="R558" s="99">
        <f t="shared" si="146"/>
        <v>9.3420518886173107E-8</v>
      </c>
      <c r="U558" s="99">
        <f t="shared" si="147"/>
        <v>9.3565796395432292E-9</v>
      </c>
      <c r="X558" s="99">
        <f t="shared" si="139"/>
        <v>1.6872079242456855E-7</v>
      </c>
      <c r="Z558" s="3"/>
      <c r="AA558" s="99">
        <f t="shared" si="148"/>
        <v>1.1768941718077502E-8</v>
      </c>
      <c r="AD558" s="99">
        <f t="shared" si="149"/>
        <v>1.1768941718077503E-9</v>
      </c>
      <c r="AF558" s="2">
        <f t="shared" si="150"/>
        <v>0.10704286509245743</v>
      </c>
      <c r="AH558" s="11"/>
      <c r="AI558" s="23">
        <f t="shared" si="151"/>
        <v>1.9344666526324487E-7</v>
      </c>
      <c r="AN558" s="2">
        <f t="shared" si="140"/>
        <v>15.424463099931879</v>
      </c>
      <c r="AO558" s="2" t="str">
        <f t="shared" si="141"/>
        <v>-1.65460556197556+15.3354602916065i</v>
      </c>
      <c r="AP558" s="3">
        <f t="shared" si="142"/>
        <v>15.02040801786643</v>
      </c>
      <c r="AQ558" s="23">
        <f t="shared" si="152"/>
        <v>5.6208788545448763E-13</v>
      </c>
    </row>
    <row r="559" spans="1:43" x14ac:dyDescent="0.3">
      <c r="A559" s="2" t="str">
        <f t="shared" si="136"/>
        <v>10294.0052019618i</v>
      </c>
      <c r="B559" s="2">
        <f t="shared" si="143"/>
        <v>1638.3418121059049</v>
      </c>
      <c r="E559" s="3" t="str">
        <f t="shared" si="137"/>
        <v>1.84993238317356E-10-4.15829688052746E-11i</v>
      </c>
      <c r="F559" s="3"/>
      <c r="G559" s="3"/>
      <c r="H559" s="3"/>
      <c r="I559" s="99">
        <f t="shared" si="144"/>
        <v>1.8960918099554808E-10</v>
      </c>
      <c r="L559" s="99">
        <f t="shared" si="145"/>
        <v>9.0687236908609827E-13</v>
      </c>
      <c r="O559" s="82">
        <f t="shared" si="138"/>
        <v>1.8872449078670428E-10</v>
      </c>
      <c r="R559" s="99">
        <f t="shared" si="146"/>
        <v>9.1594109277695931E-8</v>
      </c>
      <c r="U559" s="99">
        <f t="shared" si="147"/>
        <v>9.0873968377986597E-9</v>
      </c>
      <c r="X559" s="99">
        <f t="shared" si="139"/>
        <v>1.653763972343167E-7</v>
      </c>
      <c r="Z559" s="3"/>
      <c r="AA559" s="99">
        <f t="shared" si="148"/>
        <v>1.1538854061834713E-8</v>
      </c>
      <c r="AD559" s="99">
        <f t="shared" si="149"/>
        <v>1.1538854061834714E-9</v>
      </c>
      <c r="AF559" s="2">
        <f t="shared" si="150"/>
        <v>0.10917732678290371</v>
      </c>
      <c r="AH559" s="11"/>
      <c r="AI559" s="23">
        <f t="shared" si="151"/>
        <v>1.8962057528615647E-7</v>
      </c>
      <c r="AN559" s="2">
        <f t="shared" si="140"/>
        <v>15.57087252224269</v>
      </c>
      <c r="AO559" s="2" t="str">
        <f t="shared" si="141"/>
        <v>-1.70395836410885+15.4773575586182i</v>
      </c>
      <c r="AP559" s="3">
        <f t="shared" si="142"/>
        <v>15.159390142076745</v>
      </c>
      <c r="AQ559" s="23">
        <f t="shared" si="152"/>
        <v>5.4507046456062776E-13</v>
      </c>
    </row>
    <row r="560" spans="1:43" x14ac:dyDescent="0.3">
      <c r="A560" s="2" t="str">
        <f t="shared" si="136"/>
        <v>10389.2544593683i</v>
      </c>
      <c r="B560" s="2">
        <f t="shared" si="143"/>
        <v>1653.5012022479816</v>
      </c>
      <c r="E560" s="3" t="str">
        <f t="shared" si="137"/>
        <v>1.81320816659898E-10-4.09800963252215E-11i</v>
      </c>
      <c r="F560" s="3"/>
      <c r="G560" s="3"/>
      <c r="H560" s="3"/>
      <c r="I560" s="99">
        <f t="shared" si="144"/>
        <v>1.8589407427090509E-10</v>
      </c>
      <c r="L560" s="99">
        <f t="shared" si="145"/>
        <v>8.8941972754956038E-13</v>
      </c>
      <c r="O560" s="82">
        <f t="shared" si="138"/>
        <v>1.8502663941655253E-10</v>
      </c>
      <c r="R560" s="99">
        <f t="shared" si="146"/>
        <v>8.9831392482505593E-8</v>
      </c>
      <c r="U560" s="99">
        <f t="shared" si="147"/>
        <v>8.8286583830438326E-9</v>
      </c>
      <c r="X560" s="99">
        <f t="shared" si="139"/>
        <v>1.6214800413647974E-7</v>
      </c>
      <c r="Z560" s="3"/>
      <c r="AA560" s="99">
        <f t="shared" si="148"/>
        <v>1.1316790306725965E-8</v>
      </c>
      <c r="AD560" s="99">
        <f t="shared" si="149"/>
        <v>1.1316790306725967E-9</v>
      </c>
      <c r="AF560" s="2">
        <f t="shared" si="150"/>
        <v>0.11131965923769323</v>
      </c>
      <c r="AH560" s="11"/>
      <c r="AI560" s="23">
        <f t="shared" si="151"/>
        <v>1.8592745564376548E-7</v>
      </c>
      <c r="AN560" s="2">
        <f t="shared" si="140"/>
        <v>15.718761282796034</v>
      </c>
      <c r="AO560" s="2" t="str">
        <f t="shared" si="141"/>
        <v>-1.75422870333815+15.6205677848762i</v>
      </c>
      <c r="AP560" s="3">
        <f t="shared" si="142"/>
        <v>15.299658252073868</v>
      </c>
      <c r="AQ560" s="23">
        <f t="shared" si="152"/>
        <v>5.288941731706446E-13</v>
      </c>
    </row>
    <row r="561" spans="1:43" x14ac:dyDescent="0.3">
      <c r="A561" s="2" t="str">
        <f t="shared" si="136"/>
        <v>10485.3850473026i</v>
      </c>
      <c r="B561" s="2">
        <f t="shared" si="143"/>
        <v>1668.8008605000555</v>
      </c>
      <c r="E561" s="3" t="str">
        <f t="shared" si="137"/>
        <v>1.7777300616001E-10-4.03998909606645E-11i</v>
      </c>
      <c r="F561" s="3"/>
      <c r="G561" s="3"/>
      <c r="H561" s="3"/>
      <c r="I561" s="99">
        <f t="shared" si="144"/>
        <v>1.8230576762351909E-10</v>
      </c>
      <c r="L561" s="99">
        <f t="shared" si="145"/>
        <v>8.7256471914063167E-13</v>
      </c>
      <c r="O561" s="82">
        <f t="shared" si="138"/>
        <v>1.8145500095507951E-10</v>
      </c>
      <c r="R561" s="99">
        <f t="shared" si="146"/>
        <v>8.81290366332038E-8</v>
      </c>
      <c r="U561" s="99">
        <f t="shared" si="147"/>
        <v>8.5798110980040718E-9</v>
      </c>
      <c r="X561" s="99">
        <f t="shared" si="139"/>
        <v>1.5902953696770192E-7</v>
      </c>
      <c r="Z561" s="3"/>
      <c r="AA561" s="99">
        <f t="shared" si="148"/>
        <v>1.1102330710346796E-8</v>
      </c>
      <c r="AD561" s="99">
        <f t="shared" si="149"/>
        <v>1.1102330710346797E-9</v>
      </c>
      <c r="AF561" s="2">
        <f t="shared" si="150"/>
        <v>0.11346997972552858</v>
      </c>
      <c r="AH561" s="11"/>
      <c r="AI561" s="23">
        <f t="shared" si="151"/>
        <v>1.8236034221091289E-7</v>
      </c>
      <c r="AN561" s="2">
        <f t="shared" si="140"/>
        <v>15.86814629927213</v>
      </c>
      <c r="AO561" s="2" t="str">
        <f t="shared" si="141"/>
        <v>-1.80543363795174+15.7651031190429i</v>
      </c>
      <c r="AP561" s="3">
        <f t="shared" si="142"/>
        <v>15.441224246870433</v>
      </c>
      <c r="AQ561" s="23">
        <f t="shared" si="152"/>
        <v>5.1350245840029093E-13</v>
      </c>
    </row>
    <row r="562" spans="1:43" x14ac:dyDescent="0.3">
      <c r="A562" s="2" t="str">
        <f t="shared" si="136"/>
        <v>10582.4051206154i</v>
      </c>
      <c r="B562" s="2">
        <f t="shared" si="143"/>
        <v>1684.2420847469259</v>
      </c>
      <c r="E562" s="3" t="str">
        <f t="shared" si="137"/>
        <v>1.74343381249331E-10-3.98411681992322E-11i</v>
      </c>
      <c r="F562" s="3"/>
      <c r="G562" s="3"/>
      <c r="H562" s="3"/>
      <c r="I562" s="99">
        <f t="shared" si="144"/>
        <v>1.7883772887433201E-10</v>
      </c>
      <c r="L562" s="99">
        <f t="shared" si="145"/>
        <v>8.5627662182054546E-13</v>
      </c>
      <c r="O562" s="82">
        <f t="shared" si="138"/>
        <v>1.78003073444017E-10</v>
      </c>
      <c r="R562" s="99">
        <f t="shared" si="146"/>
        <v>8.6483938803875092E-8</v>
      </c>
      <c r="U562" s="99">
        <f t="shared" si="147"/>
        <v>8.3403398170492708E-9</v>
      </c>
      <c r="X562" s="99">
        <f t="shared" si="139"/>
        <v>1.5601533700957938E-7</v>
      </c>
      <c r="Z562" s="3"/>
      <c r="AA562" s="99">
        <f t="shared" si="148"/>
        <v>1.089508437191128E-8</v>
      </c>
      <c r="AD562" s="99">
        <f t="shared" si="149"/>
        <v>1.0895084371911281E-9</v>
      </c>
      <c r="AF562" s="2">
        <f t="shared" si="150"/>
        <v>0.1156284061330464</v>
      </c>
      <c r="AH562" s="11"/>
      <c r="AI562" s="23">
        <f t="shared" si="151"/>
        <v>1.7891274935670545E-7</v>
      </c>
      <c r="AN562" s="2">
        <f t="shared" si="140"/>
        <v>16.019044735600293</v>
      </c>
      <c r="AO562" s="2" t="str">
        <f t="shared" si="141"/>
        <v>-1.85759054337494+15.9109758221904i</v>
      </c>
      <c r="AP562" s="3">
        <f t="shared" si="142"/>
        <v>15.584100135724611</v>
      </c>
      <c r="AQ562" s="23">
        <f t="shared" si="152"/>
        <v>4.9884349033663892E-13</v>
      </c>
    </row>
    <row r="563" spans="1:43" x14ac:dyDescent="0.3">
      <c r="A563" s="2" t="str">
        <f t="shared" si="136"/>
        <v>10680.3229096138i</v>
      </c>
      <c r="B563" s="2">
        <f t="shared" si="143"/>
        <v>1699.8261848826505</v>
      </c>
      <c r="E563" s="3" t="str">
        <f t="shared" si="137"/>
        <v>1.71025950571838E-10-3.9302823229272E-11i</v>
      </c>
      <c r="F563" s="3"/>
      <c r="G563" s="3"/>
      <c r="H563" s="3"/>
      <c r="I563" s="99">
        <f t="shared" si="144"/>
        <v>1.754838673006501E-10</v>
      </c>
      <c r="L563" s="99">
        <f t="shared" si="145"/>
        <v>8.4052678980565117E-13</v>
      </c>
      <c r="O563" s="82">
        <f t="shared" si="138"/>
        <v>1.7466479433950399E-10</v>
      </c>
      <c r="R563" s="99">
        <f t="shared" si="146"/>
        <v>8.4893205770370768E-8</v>
      </c>
      <c r="U563" s="99">
        <f t="shared" si="147"/>
        <v>8.1097641861552122E-9</v>
      </c>
      <c r="X563" s="99">
        <f t="shared" si="139"/>
        <v>1.5310012790631623E-7</v>
      </c>
      <c r="Z563" s="3"/>
      <c r="AA563" s="99">
        <f t="shared" si="148"/>
        <v>1.0694686808468675E-8</v>
      </c>
      <c r="AD563" s="99">
        <f t="shared" si="149"/>
        <v>1.0694686808468677E-9</v>
      </c>
      <c r="AF563" s="2">
        <f t="shared" si="150"/>
        <v>0.11779505685118298</v>
      </c>
      <c r="AH563" s="11"/>
      <c r="AI563" s="23">
        <f t="shared" si="151"/>
        <v>1.7557862973132877E-7</v>
      </c>
      <c r="AN563" s="2">
        <f t="shared" si="140"/>
        <v>16.171474006617832</v>
      </c>
      <c r="AO563" s="2" t="str">
        <f t="shared" si="141"/>
        <v>-1.91071711806661+16.0581982688421i</v>
      </c>
      <c r="AP563" s="3">
        <f t="shared" si="142"/>
        <v>15.728298038890443</v>
      </c>
      <c r="AQ563" s="23">
        <f t="shared" si="152"/>
        <v>4.8486969477367474E-13</v>
      </c>
    </row>
    <row r="564" spans="1:43" x14ac:dyDescent="0.3">
      <c r="A564" s="2" t="str">
        <f t="shared" si="136"/>
        <v>10779.1467207587i</v>
      </c>
      <c r="B564" s="2">
        <f t="shared" si="143"/>
        <v>1715.554482921541</v>
      </c>
      <c r="E564" s="3" t="str">
        <f t="shared" si="137"/>
        <v>1.6781512107809E-10-3.87838243522906E-11i</v>
      </c>
      <c r="F564" s="3"/>
      <c r="G564" s="3"/>
      <c r="H564" s="3"/>
      <c r="I564" s="99">
        <f t="shared" si="144"/>
        <v>1.7223849713070345E-10</v>
      </c>
      <c r="L564" s="99">
        <f t="shared" si="145"/>
        <v>8.2528848189124748E-13</v>
      </c>
      <c r="O564" s="82">
        <f t="shared" si="138"/>
        <v>1.7143450417548943E-10</v>
      </c>
      <c r="R564" s="99">
        <f t="shared" si="146"/>
        <v>8.335413667101599E-8</v>
      </c>
      <c r="U564" s="99">
        <f t="shared" si="147"/>
        <v>7.8876357796424008E-9</v>
      </c>
      <c r="X564" s="99">
        <f t="shared" si="139"/>
        <v>1.5027898404777659E-7</v>
      </c>
      <c r="Z564" s="3"/>
      <c r="AA564" s="99">
        <f t="shared" si="148"/>
        <v>1.0500797770531836E-8</v>
      </c>
      <c r="AD564" s="99">
        <f t="shared" si="149"/>
        <v>1.0500797770531838E-9</v>
      </c>
      <c r="AF564" s="2">
        <f t="shared" si="150"/>
        <v>0.11997005067028921</v>
      </c>
      <c r="AH564" s="11"/>
      <c r="AI564" s="23">
        <f t="shared" si="151"/>
        <v>1.7235233802510657E-7</v>
      </c>
      <c r="AN564" s="2">
        <f t="shared" si="140"/>
        <v>16.325451782830132</v>
      </c>
      <c r="AO564" s="2" t="str">
        <f t="shared" si="141"/>
        <v>-1.96483138952437+16.2067829480206i</v>
      </c>
      <c r="AP564" s="3">
        <f t="shared" si="142"/>
        <v>15.873830188810871</v>
      </c>
      <c r="AQ564" s="23">
        <f t="shared" si="152"/>
        <v>4.7153733908512383E-13</v>
      </c>
    </row>
    <row r="565" spans="1:43" x14ac:dyDescent="0.3">
      <c r="A565" s="2" t="str">
        <f t="shared" si="136"/>
        <v>10878.8849373697i</v>
      </c>
      <c r="B565" s="2">
        <f t="shared" si="143"/>
        <v>1731.4283131103518</v>
      </c>
      <c r="E565" s="3" t="str">
        <f t="shared" si="137"/>
        <v>1.64705665610635E-10-3.828320703563E-11i</v>
      </c>
      <c r="F565" s="3"/>
      <c r="G565" s="3"/>
      <c r="H565" s="3"/>
      <c r="I565" s="99">
        <f t="shared" si="144"/>
        <v>1.6909630458757883E-10</v>
      </c>
      <c r="L565" s="99">
        <f t="shared" si="145"/>
        <v>8.1053670646617234E-13</v>
      </c>
      <c r="O565" s="82">
        <f t="shared" si="138"/>
        <v>1.6830691376009211E-10</v>
      </c>
      <c r="R565" s="99">
        <f t="shared" si="146"/>
        <v>8.1864207353083415E-8</v>
      </c>
      <c r="U565" s="99">
        <f t="shared" si="147"/>
        <v>7.6735354978322878E-9</v>
      </c>
      <c r="X565" s="99">
        <f t="shared" si="139"/>
        <v>1.4754730202648773E-7</v>
      </c>
      <c r="Z565" s="3"/>
      <c r="AA565" s="99">
        <f t="shared" si="148"/>
        <v>1.0313099270075328E-8</v>
      </c>
      <c r="AD565" s="99">
        <f t="shared" si="149"/>
        <v>1.031309927007533E-9</v>
      </c>
      <c r="AF565" s="2">
        <f t="shared" si="150"/>
        <v>0.12215350668295881</v>
      </c>
      <c r="AH565" s="11"/>
      <c r="AI565" s="23">
        <f t="shared" si="151"/>
        <v>1.6922859825110857E-7</v>
      </c>
      <c r="AN565" s="2">
        <f t="shared" si="140"/>
        <v>16.48099599528059</v>
      </c>
      <c r="AO565" s="2" t="str">
        <f t="shared" si="141"/>
        <v>-2.01995172040202+16.3567424643081i</v>
      </c>
      <c r="AP565" s="3">
        <f t="shared" si="142"/>
        <v>16.020708931149784</v>
      </c>
      <c r="AQ565" s="23">
        <f t="shared" si="152"/>
        <v>4.5880616442192037E-13</v>
      </c>
    </row>
    <row r="566" spans="1:43" x14ac:dyDescent="0.3">
      <c r="A566" s="2" t="str">
        <f t="shared" si="136"/>
        <v>10979.5460203365i</v>
      </c>
      <c r="B566" s="2">
        <f t="shared" si="143"/>
        <v>1747.4490220415016</v>
      </c>
      <c r="E566" s="3" t="str">
        <f t="shared" si="137"/>
        <v>1.61692693592443E-10-3.78000685342399E-11i</v>
      </c>
      <c r="F566" s="3"/>
      <c r="G566" s="3"/>
      <c r="H566" s="3"/>
      <c r="I566" s="99">
        <f t="shared" si="144"/>
        <v>1.6605231808792337E-10</v>
      </c>
      <c r="L566" s="99">
        <f t="shared" si="145"/>
        <v>7.9624808136241747E-13</v>
      </c>
      <c r="O566" s="82">
        <f t="shared" si="138"/>
        <v>1.6527707451214609E-10</v>
      </c>
      <c r="R566" s="99">
        <f t="shared" si="146"/>
        <v>8.0421056217604161E-8</v>
      </c>
      <c r="U566" s="99">
        <f t="shared" si="147"/>
        <v>7.4670712143195729E-9</v>
      </c>
      <c r="X566" s="99">
        <f t="shared" si="139"/>
        <v>1.449007748268299E-7</v>
      </c>
      <c r="Z566" s="3"/>
      <c r="AA566" s="99">
        <f t="shared" si="148"/>
        <v>1.0131293797291271E-8</v>
      </c>
      <c r="AD566" s="99">
        <f t="shared" si="149"/>
        <v>1.0131293797291272E-9</v>
      </c>
      <c r="AF566" s="2">
        <f t="shared" si="150"/>
        <v>0.12434554419357403</v>
      </c>
      <c r="AH566" s="11"/>
      <c r="AI566" s="23">
        <f t="shared" si="151"/>
        <v>1.6620247415954807E-7</v>
      </c>
      <c r="AN566" s="2">
        <f t="shared" si="140"/>
        <v>16.638124840529386</v>
      </c>
      <c r="AO566" s="2" t="str">
        <f t="shared" si="141"/>
        <v>-2.07609681474069+16.5080895389159i</v>
      </c>
      <c r="AP566" s="3">
        <f t="shared" si="142"/>
        <v>16.168946725765636</v>
      </c>
      <c r="AQ566" s="23">
        <f t="shared" si="152"/>
        <v>4.4663905840835965E-13</v>
      </c>
    </row>
    <row r="567" spans="1:43" x14ac:dyDescent="0.3">
      <c r="A567" s="2" t="str">
        <f t="shared" si="136"/>
        <v>11081.1385088364i</v>
      </c>
      <c r="B567" s="2">
        <f t="shared" si="143"/>
        <v>1763.6179687672673</v>
      </c>
      <c r="E567" s="3" t="str">
        <f t="shared" si="137"/>
        <v>1.58771624478407E-10-3.73335630192126E-11i</v>
      </c>
      <c r="F567" s="3"/>
      <c r="G567" s="3"/>
      <c r="H567" s="3"/>
      <c r="I567" s="99">
        <f t="shared" si="144"/>
        <v>1.6310188124979371E-10</v>
      </c>
      <c r="L567" s="99">
        <f t="shared" si="145"/>
        <v>7.824007069147951E-13</v>
      </c>
      <c r="O567" s="82">
        <f t="shared" si="138"/>
        <v>1.6234035159389082E-10</v>
      </c>
      <c r="R567" s="99">
        <f t="shared" si="146"/>
        <v>7.9022471398394303E-8</v>
      </c>
      <c r="U567" s="99">
        <f t="shared" si="147"/>
        <v>7.2678756454623289E-9</v>
      </c>
      <c r="X567" s="99">
        <f t="shared" si="139"/>
        <v>1.4233536844711272E-7</v>
      </c>
      <c r="Z567" s="3"/>
      <c r="AA567" s="99">
        <f t="shared" si="148"/>
        <v>9.9551027054271371E-9</v>
      </c>
      <c r="AD567" s="99">
        <f t="shared" si="149"/>
        <v>9.9551027054271379E-10</v>
      </c>
      <c r="AF567" s="2">
        <f t="shared" si="150"/>
        <v>0.12654628263376733</v>
      </c>
      <c r="AH567" s="11"/>
      <c r="AI567" s="23">
        <f t="shared" si="151"/>
        <v>1.6326934244089799E-7</v>
      </c>
      <c r="AN567" s="2">
        <f t="shared" si="140"/>
        <v>16.796856785743739</v>
      </c>
      <c r="AO567" s="2" t="str">
        <f t="shared" si="141"/>
        <v>-2.13328572431557+16.6608370107632i</v>
      </c>
      <c r="AP567" s="3">
        <f t="shared" si="142"/>
        <v>16.318556147793515</v>
      </c>
      <c r="AQ567" s="23">
        <f t="shared" si="152"/>
        <v>4.3500176332289832E-13</v>
      </c>
    </row>
    <row r="568" spans="1:43" x14ac:dyDescent="0.3">
      <c r="A568" s="2" t="str">
        <f t="shared" si="136"/>
        <v>11183.6710210586i</v>
      </c>
      <c r="B568" s="2">
        <f t="shared" si="143"/>
        <v>1779.9365249150608</v>
      </c>
      <c r="E568" s="3" t="str">
        <f t="shared" si="137"/>
        <v>1.5593816367184E-10-3.68828971584399E-11i</v>
      </c>
      <c r="F568" s="3"/>
      <c r="G568" s="3"/>
      <c r="H568" s="3"/>
      <c r="I568" s="99">
        <f t="shared" si="144"/>
        <v>1.6024062840661111E-10</v>
      </c>
      <c r="L568" s="99">
        <f t="shared" si="145"/>
        <v>7.6897405080561194E-13</v>
      </c>
      <c r="O568" s="82">
        <f t="shared" si="138"/>
        <v>1.594923995381863E-10</v>
      </c>
      <c r="R568" s="99">
        <f t="shared" si="146"/>
        <v>7.7666379131366803E-8</v>
      </c>
      <c r="U568" s="99">
        <f t="shared" si="147"/>
        <v>7.0756044180661635E-9</v>
      </c>
      <c r="X568" s="99">
        <f t="shared" si="139"/>
        <v>1.3984730069210736E-7</v>
      </c>
      <c r="Z568" s="3"/>
      <c r="AA568" s="99">
        <f t="shared" si="148"/>
        <v>9.7842647455734978E-9</v>
      </c>
      <c r="AD568" s="99">
        <f t="shared" si="149"/>
        <v>9.7842647455734982E-10</v>
      </c>
      <c r="AF568" s="2">
        <f t="shared" si="150"/>
        <v>0.12875584148304065</v>
      </c>
      <c r="AH568" s="11"/>
      <c r="AI568" s="23">
        <f t="shared" si="151"/>
        <v>1.6042486841690184E-7</v>
      </c>
      <c r="AN568" s="2">
        <f t="shared" si="140"/>
        <v>16.957210573903033</v>
      </c>
      <c r="AO568" s="2" t="str">
        <f t="shared" si="141"/>
        <v>-2.19153785510074+16.814997837566i</v>
      </c>
      <c r="AP568" s="3">
        <f t="shared" si="142"/>
        <v>16.46954988877269</v>
      </c>
      <c r="AQ568" s="23">
        <f t="shared" si="152"/>
        <v>4.2386261543153265E-13</v>
      </c>
    </row>
    <row r="569" spans="1:43" x14ac:dyDescent="0.3">
      <c r="A569" s="2" t="str">
        <f t="shared" si="136"/>
        <v>11287.1522549356i</v>
      </c>
      <c r="B569" s="2">
        <f t="shared" si="143"/>
        <v>1796.4060748038335</v>
      </c>
      <c r="E569" s="3" t="str">
        <f t="shared" si="137"/>
        <v>1.53188280643872E-10-3.64473261013355E-11i</v>
      </c>
      <c r="F569" s="3"/>
      <c r="G569" s="3"/>
      <c r="H569" s="3"/>
      <c r="I569" s="99">
        <f t="shared" si="144"/>
        <v>1.5746446236075866E-10</v>
      </c>
      <c r="L569" s="99">
        <f t="shared" si="145"/>
        <v>7.559488434413685E-13</v>
      </c>
      <c r="O569" s="82">
        <f t="shared" si="138"/>
        <v>1.567291401050034E-10</v>
      </c>
      <c r="R569" s="99">
        <f t="shared" si="146"/>
        <v>7.6350833187578222E-8</v>
      </c>
      <c r="U569" s="99">
        <f t="shared" si="147"/>
        <v>6.8899343141491177E-9</v>
      </c>
      <c r="X569" s="99">
        <f t="shared" si="139"/>
        <v>1.3743302190524095E-7</v>
      </c>
      <c r="Z569" s="3"/>
      <c r="AA569" s="99">
        <f t="shared" si="148"/>
        <v>9.6185347354590645E-9</v>
      </c>
      <c r="AD569" s="99">
        <f t="shared" si="149"/>
        <v>9.6185347354590645E-10</v>
      </c>
      <c r="AF569" s="2">
        <f t="shared" si="150"/>
        <v>0.1309743401939317</v>
      </c>
      <c r="AH569" s="11"/>
      <c r="AI569" s="23">
        <f t="shared" si="151"/>
        <v>1.5766498395493734E-7</v>
      </c>
      <c r="AN569" s="2">
        <f t="shared" si="140"/>
        <v>17.119205229122095</v>
      </c>
      <c r="AO569" s="2" t="str">
        <f t="shared" si="141"/>
        <v>-2.25087297385433+16.9705850969368i</v>
      </c>
      <c r="AP569" s="3">
        <f t="shared" si="142"/>
        <v>16.621940757622042</v>
      </c>
      <c r="AQ569" s="23">
        <f t="shared" si="152"/>
        <v>4.1319231172344406E-13</v>
      </c>
    </row>
    <row r="570" spans="1:43" x14ac:dyDescent="0.3">
      <c r="A570" s="2" t="str">
        <f t="shared" si="136"/>
        <v>11391.5909888807i</v>
      </c>
      <c r="B570" s="2">
        <f t="shared" si="143"/>
        <v>1813.0280155614555</v>
      </c>
      <c r="E570" s="3" t="str">
        <f t="shared" si="137"/>
        <v>1.50518189024969E-10-3.60261498253031E-11i</v>
      </c>
      <c r="F570" s="3"/>
      <c r="G570" s="3"/>
      <c r="H570" s="3"/>
      <c r="I570" s="99">
        <f t="shared" si="144"/>
        <v>1.5476953414219315E-10</v>
      </c>
      <c r="L570" s="99">
        <f t="shared" si="145"/>
        <v>7.4330698275828616E-13</v>
      </c>
      <c r="O570" s="82">
        <f t="shared" si="138"/>
        <v>1.5404674213365697E-10</v>
      </c>
      <c r="R570" s="99">
        <f t="shared" si="146"/>
        <v>7.5074005258586896E-8</v>
      </c>
      <c r="U570" s="99">
        <f t="shared" si="147"/>
        <v>6.7105616742007253E-9</v>
      </c>
      <c r="X570" s="99">
        <f t="shared" si="139"/>
        <v>1.3508919743730156E-7</v>
      </c>
      <c r="Z570" s="3"/>
      <c r="AA570" s="99">
        <f t="shared" si="148"/>
        <v>9.4576823482161518E-9</v>
      </c>
      <c r="AD570" s="99">
        <f t="shared" si="149"/>
        <v>9.4576823482161543E-10</v>
      </c>
      <c r="AF570" s="2">
        <f t="shared" si="150"/>
        <v>0.13320189812113706</v>
      </c>
      <c r="AH570" s="11"/>
      <c r="AI570" s="23">
        <f t="shared" si="151"/>
        <v>1.5498586737285935E-7</v>
      </c>
      <c r="AN570" s="2">
        <f t="shared" si="140"/>
        <v>17.282860062093526</v>
      </c>
      <c r="AO570" s="2" t="str">
        <f t="shared" si="141"/>
        <v>-2.31131121482589+17.1276119874934i</v>
      </c>
      <c r="AP570" s="3">
        <f t="shared" si="142"/>
        <v>16.775741681827867</v>
      </c>
      <c r="AQ570" s="23">
        <f t="shared" si="152"/>
        <v>4.0296370081287161E-13</v>
      </c>
    </row>
    <row r="571" spans="1:43" x14ac:dyDescent="0.3">
      <c r="A571" s="2" t="str">
        <f t="shared" si="136"/>
        <v>11496.996082533i</v>
      </c>
      <c r="B571" s="2">
        <f t="shared" si="143"/>
        <v>1829.8037572432834</v>
      </c>
      <c r="E571" s="3" t="str">
        <f t="shared" si="137"/>
        <v>1.47924328464912E-10-3.56187098066151E-11i</v>
      </c>
      <c r="F571" s="3"/>
      <c r="G571" s="3"/>
      <c r="H571" s="3"/>
      <c r="I571" s="99">
        <f t="shared" si="144"/>
        <v>1.5215222456501591E-10</v>
      </c>
      <c r="L571" s="99">
        <f t="shared" si="145"/>
        <v>7.3103144748292958E-13</v>
      </c>
      <c r="O571" s="82">
        <f t="shared" si="138"/>
        <v>1.5144160318468945E-10</v>
      </c>
      <c r="R571" s="99">
        <f t="shared" si="146"/>
        <v>7.3834176195775891E-8</v>
      </c>
      <c r="U571" s="99">
        <f t="shared" si="147"/>
        <v>6.537200942535291E-9</v>
      </c>
      <c r="X571" s="99">
        <f t="shared" si="139"/>
        <v>1.3281269167228632E-7</v>
      </c>
      <c r="Z571" s="3"/>
      <c r="AA571" s="99">
        <f t="shared" si="148"/>
        <v>9.3014910087270179E-9</v>
      </c>
      <c r="AD571" s="99">
        <f t="shared" si="149"/>
        <v>9.3014910087270187E-10</v>
      </c>
      <c r="AF571" s="2">
        <f t="shared" si="150"/>
        <v>0.13543863445410945</v>
      </c>
      <c r="AH571" s="11"/>
      <c r="AI571" s="23">
        <f t="shared" si="151"/>
        <v>1.5238392512872893E-7</v>
      </c>
      <c r="AN571" s="2">
        <f t="shared" si="140"/>
        <v>17.448194675654381</v>
      </c>
      <c r="AO571" s="2" t="str">
        <f t="shared" si="141"/>
        <v>-2.37287308658867+17.2860918299793i</v>
      </c>
      <c r="AP571" s="3">
        <f t="shared" si="142"/>
        <v>16.930965708466829</v>
      </c>
      <c r="AQ571" s="23">
        <f t="shared" si="152"/>
        <v>3.9315159517693725E-13</v>
      </c>
    </row>
    <row r="572" spans="1:43" x14ac:dyDescent="0.3">
      <c r="A572" s="2" t="str">
        <f t="shared" si="136"/>
        <v>11603.3764775088i</v>
      </c>
      <c r="B572" s="2">
        <f t="shared" si="143"/>
        <v>1846.7347229517502</v>
      </c>
      <c r="E572" s="3" t="str">
        <f t="shared" si="137"/>
        <v>1.45403348081198E-10-3.52243859826805E-11i</v>
      </c>
      <c r="F572" s="3"/>
      <c r="G572" s="3"/>
      <c r="H572" s="3"/>
      <c r="I572" s="99">
        <f t="shared" si="144"/>
        <v>1.4960912739896212E-10</v>
      </c>
      <c r="L572" s="99">
        <f t="shared" si="145"/>
        <v>7.1910621798727939E-13</v>
      </c>
      <c r="O572" s="82">
        <f t="shared" si="138"/>
        <v>1.4891033278919564E-10</v>
      </c>
      <c r="R572" s="99">
        <f t="shared" si="146"/>
        <v>7.2629728016715218E-8</v>
      </c>
      <c r="U572" s="99">
        <f t="shared" si="147"/>
        <v>6.3695833402474021E-9</v>
      </c>
      <c r="X572" s="99">
        <f t="shared" si="139"/>
        <v>1.3060055345192189E-7</v>
      </c>
      <c r="Z572" s="3"/>
      <c r="AA572" s="99">
        <f t="shared" si="148"/>
        <v>9.1497568866003667E-9</v>
      </c>
      <c r="AD572" s="99">
        <f t="shared" si="149"/>
        <v>9.149756886600368E-10</v>
      </c>
      <c r="AF572" s="2">
        <f t="shared" si="150"/>
        <v>0.13768466815266844</v>
      </c>
      <c r="AH572" s="11"/>
      <c r="AI572" s="23">
        <f t="shared" si="151"/>
        <v>1.4985577511376981E-7</v>
      </c>
      <c r="AN572" s="2">
        <f t="shared" si="140"/>
        <v>17.61522897047745</v>
      </c>
      <c r="AO572" s="2" t="str">
        <f t="shared" si="141"/>
        <v>-2.43557947899875+17.4460380683933i</v>
      </c>
      <c r="AP572" s="3">
        <f t="shared" si="142"/>
        <v>17.087626005334869</v>
      </c>
      <c r="AQ572" s="23">
        <f t="shared" si="152"/>
        <v>3.837326022816608E-13</v>
      </c>
    </row>
    <row r="573" spans="1:43" x14ac:dyDescent="0.3">
      <c r="A573" s="2" t="str">
        <f t="shared" si="136"/>
        <v>11710.7411981601i</v>
      </c>
      <c r="B573" s="2">
        <f t="shared" si="143"/>
        <v>1863.8223489570851</v>
      </c>
      <c r="E573" s="3" t="str">
        <f t="shared" si="137"/>
        <v>1.4295209133639E-10-3.48425939764572E-11i</v>
      </c>
      <c r="F573" s="3"/>
      <c r="G573" s="3"/>
      <c r="H573" s="3"/>
      <c r="I573" s="99">
        <f t="shared" si="144"/>
        <v>1.4713703399367489E-10</v>
      </c>
      <c r="L573" s="99">
        <f t="shared" si="145"/>
        <v>7.0751620397575095E-13</v>
      </c>
      <c r="O573" s="82">
        <f t="shared" si="138"/>
        <v>1.4644973714421348E-10</v>
      </c>
      <c r="R573" s="99">
        <f t="shared" si="146"/>
        <v>7.1459136601550843E-8</v>
      </c>
      <c r="U573" s="99">
        <f t="shared" si="147"/>
        <v>6.2074556529348271E-9</v>
      </c>
      <c r="X573" s="99">
        <f t="shared" si="139"/>
        <v>1.2845000275839867E-7</v>
      </c>
      <c r="Z573" s="3"/>
      <c r="AA573" s="99">
        <f t="shared" si="148"/>
        <v>9.002287976076146E-9</v>
      </c>
      <c r="AD573" s="99">
        <f t="shared" si="149"/>
        <v>9.0022879760761462E-10</v>
      </c>
      <c r="AF573" s="2">
        <f t="shared" si="150"/>
        <v>0.13994011788526109</v>
      </c>
      <c r="AH573" s="11"/>
      <c r="AI573" s="23">
        <f t="shared" si="151"/>
        <v>1.4739823138755767E-7</v>
      </c>
      <c r="AN573" s="2">
        <f t="shared" si="140"/>
        <v>17.783983150891491</v>
      </c>
      <c r="AO573" s="2" t="str">
        <f t="shared" si="141"/>
        <v>-2.4994516702836+17.6074642711297i</v>
      </c>
      <c r="AP573" s="3">
        <f t="shared" si="142"/>
        <v>17.245735862076572</v>
      </c>
      <c r="AQ573" s="23">
        <f t="shared" si="152"/>
        <v>3.7468497245108815E-13</v>
      </c>
    </row>
    <row r="574" spans="1:43" x14ac:dyDescent="0.3">
      <c r="A574" s="2" t="str">
        <f t="shared" si="136"/>
        <v>11819.0993523402i</v>
      </c>
      <c r="B574" s="2">
        <f t="shared" si="143"/>
        <v>1881.0680848191616</v>
      </c>
      <c r="E574" s="3" t="str">
        <f t="shared" si="137"/>
        <v>1.40567582202947E-10-3.44727825570712E-11i</v>
      </c>
      <c r="F574" s="3"/>
      <c r="G574" s="3"/>
      <c r="H574" s="3"/>
      <c r="I574" s="99">
        <f t="shared" si="144"/>
        <v>1.4473291921193801E-10</v>
      </c>
      <c r="L574" s="99">
        <f t="shared" si="145"/>
        <v>6.9624717832795346E-13</v>
      </c>
      <c r="O574" s="82">
        <f t="shared" si="138"/>
        <v>1.4405680511102667E-10</v>
      </c>
      <c r="R574" s="99">
        <f t="shared" si="146"/>
        <v>7.0320965011123306E-8</v>
      </c>
      <c r="U574" s="99">
        <f t="shared" si="147"/>
        <v>6.050579121806451E-9</v>
      </c>
      <c r="X574" s="99">
        <f t="shared" si="139"/>
        <v>1.2635841853079389E-7</v>
      </c>
      <c r="Z574" s="3"/>
      <c r="AA574" s="99">
        <f t="shared" si="148"/>
        <v>8.8589032542546546E-9</v>
      </c>
      <c r="AD574" s="99">
        <f t="shared" si="149"/>
        <v>8.8589032542546555E-10</v>
      </c>
      <c r="AF574" s="2">
        <f t="shared" si="150"/>
        <v>0.14220510196949387</v>
      </c>
      <c r="AH574" s="11"/>
      <c r="AI574" s="23">
        <f t="shared" si="151"/>
        <v>1.4500829021270071E-7</v>
      </c>
      <c r="AN574" s="2">
        <f t="shared" si="140"/>
        <v>17.954477730833823</v>
      </c>
      <c r="AO574" s="2" t="str">
        <f t="shared" si="141"/>
        <v>-2.56451133426246+17.7703841321297i</v>
      </c>
      <c r="AP574" s="3">
        <f t="shared" si="142"/>
        <v>17.405308691315668</v>
      </c>
      <c r="AQ574" s="23">
        <f t="shared" si="152"/>
        <v>3.6598846160737752E-13</v>
      </c>
    </row>
    <row r="575" spans="1:43" x14ac:dyDescent="0.3">
      <c r="A575" s="2" t="str">
        <f t="shared" si="136"/>
        <v>11928.4601321764i</v>
      </c>
      <c r="B575" s="2">
        <f t="shared" si="143"/>
        <v>1898.4733935104773</v>
      </c>
      <c r="E575" s="3" t="str">
        <f t="shared" si="137"/>
        <v>1.382470124898E-10-3.41144313135719E-11i</v>
      </c>
      <c r="F575" s="3"/>
      <c r="G575" s="3"/>
      <c r="H575" s="3"/>
      <c r="I575" s="99">
        <f t="shared" si="144"/>
        <v>1.4239392854403354E-10</v>
      </c>
      <c r="L575" s="99">
        <f t="shared" si="145"/>
        <v>6.852857164959237E-13</v>
      </c>
      <c r="O575" s="82">
        <f t="shared" si="138"/>
        <v>1.4172869538911857E-10</v>
      </c>
      <c r="R575" s="99">
        <f t="shared" si="146"/>
        <v>6.9213857366088286E-8</v>
      </c>
      <c r="U575" s="99">
        <f t="shared" si="147"/>
        <v>5.8987284280600615E-9</v>
      </c>
      <c r="X575" s="99">
        <f t="shared" si="139"/>
        <v>1.2432332750444106E-7</v>
      </c>
      <c r="Z575" s="3"/>
      <c r="AA575" s="99">
        <f t="shared" si="148"/>
        <v>8.7194319099996447E-9</v>
      </c>
      <c r="AD575" s="99">
        <f t="shared" si="149"/>
        <v>8.7194319099996461E-10</v>
      </c>
      <c r="AF575" s="2">
        <f t="shared" si="150"/>
        <v>0.14447973831465077</v>
      </c>
      <c r="AH575" s="11"/>
      <c r="AI575" s="23">
        <f t="shared" si="151"/>
        <v>1.4268311726207407E-7</v>
      </c>
      <c r="AN575" s="2">
        <f t="shared" si="140"/>
        <v>18.126733539937483</v>
      </c>
      <c r="AO575" s="2" t="str">
        <f t="shared" si="141"/>
        <v>-2.63078054770102+17.9348114720432i</v>
      </c>
      <c r="AP575" s="3">
        <f t="shared" si="142"/>
        <v>17.566358029768935</v>
      </c>
      <c r="AQ575" s="23">
        <f t="shared" si="152"/>
        <v>3.5762420724121446E-13</v>
      </c>
    </row>
    <row r="576" spans="1:43" x14ac:dyDescent="0.3">
      <c r="A576" s="2" t="str">
        <f t="shared" si="136"/>
        <v>12038.8328148497i</v>
      </c>
      <c r="B576" s="2">
        <f t="shared" si="143"/>
        <v>1916.0397515402462</v>
      </c>
      <c r="E576" s="3" t="str">
        <f t="shared" si="137"/>
        <v>1.35987730218737E-10-3.37670485213064E-11i</v>
      </c>
      <c r="F576" s="3"/>
      <c r="G576" s="3"/>
      <c r="H576" s="3"/>
      <c r="I576" s="99">
        <f t="shared" si="144"/>
        <v>1.4011736628942274E-10</v>
      </c>
      <c r="L576" s="99">
        <f t="shared" si="145"/>
        <v>6.7461914092078181E-13</v>
      </c>
      <c r="O576" s="82">
        <f t="shared" si="138"/>
        <v>1.3946272475252172E-10</v>
      </c>
      <c r="R576" s="99">
        <f t="shared" si="146"/>
        <v>6.8136533232998961E-8</v>
      </c>
      <c r="U576" s="99">
        <f t="shared" si="147"/>
        <v>5.7516907615285426E-9</v>
      </c>
      <c r="X576" s="99">
        <f t="shared" si="139"/>
        <v>1.2234239397471741E-7</v>
      </c>
      <c r="Z576" s="3"/>
      <c r="AA576" s="99">
        <f t="shared" si="148"/>
        <v>8.5837126367074983E-9</v>
      </c>
      <c r="AD576" s="99">
        <f t="shared" si="149"/>
        <v>8.5837126367074987E-10</v>
      </c>
      <c r="AF576" s="2">
        <f t="shared" si="150"/>
        <v>0.1467641443659029</v>
      </c>
      <c r="AH576" s="11"/>
      <c r="AI576" s="23">
        <f t="shared" si="151"/>
        <v>1.4042003588566594E-7</v>
      </c>
      <c r="AN576" s="2">
        <f t="shared" si="140"/>
        <v>18.300771729755716</v>
      </c>
      <c r="AO576" s="2" t="str">
        <f t="shared" si="141"/>
        <v>-2.69828179780267+18.1007602394008i</v>
      </c>
      <c r="AP576" s="3">
        <f t="shared" si="142"/>
        <v>17.72889753939171</v>
      </c>
      <c r="AQ576" s="23">
        <f t="shared" si="152"/>
        <v>3.4957461617440043E-13</v>
      </c>
    </row>
    <row r="577" spans="1:43" x14ac:dyDescent="0.3">
      <c r="A577" s="2" t="str">
        <f t="shared" si="136"/>
        <v>12150.2267633817i</v>
      </c>
      <c r="B577" s="2">
        <f t="shared" si="143"/>
        <v>1933.768649079638</v>
      </c>
      <c r="E577" s="3" t="str">
        <f t="shared" si="137"/>
        <v>1.33787228950802E-10-3.34301691825979E-11i</v>
      </c>
      <c r="F577" s="3"/>
      <c r="G577" s="3"/>
      <c r="H577" s="3"/>
      <c r="I577" s="99">
        <f t="shared" si="144"/>
        <v>1.3790068470428791E-10</v>
      </c>
      <c r="L577" s="99">
        <f t="shared" si="145"/>
        <v>6.6423546999160145E-13</v>
      </c>
      <c r="O577" s="82">
        <f t="shared" si="138"/>
        <v>1.3725635724755666E-10</v>
      </c>
      <c r="R577" s="99">
        <f t="shared" si="146"/>
        <v>6.7087782469151752E-8</v>
      </c>
      <c r="U577" s="99">
        <f t="shared" si="147"/>
        <v>5.6092649655682456E-9</v>
      </c>
      <c r="X577" s="99">
        <f t="shared" si="139"/>
        <v>1.2041341039734687E-7</v>
      </c>
      <c r="Z577" s="3"/>
      <c r="AA577" s="99">
        <f t="shared" si="148"/>
        <v>8.451592982870573E-9</v>
      </c>
      <c r="AD577" s="99">
        <f t="shared" si="149"/>
        <v>8.4515929828705742E-10</v>
      </c>
      <c r="AF577" s="2">
        <f t="shared" si="150"/>
        <v>0.14905843704996796</v>
      </c>
      <c r="AH577" s="11"/>
      <c r="AI577" s="23">
        <f t="shared" si="151"/>
        <v>1.3821651633628054E-7</v>
      </c>
      <c r="AN577" s="2">
        <f t="shared" si="140"/>
        <v>18.47661378012824</v>
      </c>
      <c r="AO577" s="2" t="str">
        <f t="shared" si="141"/>
        <v>-2.76703798983906+18.2682445117973i</v>
      </c>
      <c r="AP577" s="3">
        <f t="shared" si="142"/>
        <v>17.892941008605703</v>
      </c>
      <c r="AQ577" s="23">
        <f t="shared" si="152"/>
        <v>3.4182326284982461E-13</v>
      </c>
    </row>
    <row r="578" spans="1:43" x14ac:dyDescent="0.3">
      <c r="A578" s="2" t="str">
        <f t="shared" si="136"/>
        <v>12262.6514274292i</v>
      </c>
      <c r="B578" s="2">
        <f t="shared" si="143"/>
        <v>1951.6615900882437</v>
      </c>
      <c r="E578" s="3" t="str">
        <f t="shared" si="137"/>
        <v>1.31643137973533E-10-3.31033532253797E-11i</v>
      </c>
      <c r="F578" s="3"/>
      <c r="G578" s="3"/>
      <c r="H578" s="3"/>
      <c r="I578" s="99">
        <f t="shared" si="144"/>
        <v>1.3574147402427493E-10</v>
      </c>
      <c r="L578" s="99">
        <f t="shared" si="145"/>
        <v>6.5412337112026542E-13</v>
      </c>
      <c r="O578" s="82">
        <f t="shared" si="138"/>
        <v>1.3510719426172471E-10</v>
      </c>
      <c r="R578" s="99">
        <f t="shared" si="146"/>
        <v>6.6066460483146804E-8</v>
      </c>
      <c r="U578" s="99">
        <f t="shared" si="147"/>
        <v>5.4712607510237347E-9</v>
      </c>
      <c r="X578" s="99">
        <f t="shared" si="139"/>
        <v>1.1853428874673329E-7</v>
      </c>
      <c r="Z578" s="3"/>
      <c r="AA578" s="99">
        <f t="shared" si="148"/>
        <v>8.322928755011501E-9</v>
      </c>
      <c r="AD578" s="99">
        <f t="shared" si="149"/>
        <v>8.3229287550115008E-10</v>
      </c>
      <c r="AF578" s="2">
        <f t="shared" si="150"/>
        <v>0.15136273272201325</v>
      </c>
      <c r="AH578" s="11"/>
      <c r="AI578" s="23">
        <f t="shared" si="151"/>
        <v>1.3607016586413067E-7</v>
      </c>
      <c r="AN578" s="2">
        <f t="shared" si="140"/>
        <v>18.654281505691703</v>
      </c>
      <c r="AO578" s="2" t="str">
        <f t="shared" si="141"/>
        <v>-2.83707245492279+18.437278497086i</v>
      </c>
      <c r="AP578" s="3">
        <f t="shared" si="142"/>
        <v>18.058502353328095</v>
      </c>
      <c r="AQ578" s="23">
        <f t="shared" si="152"/>
        <v>3.3435479702857819E-13</v>
      </c>
    </row>
    <row r="579" spans="1:43" x14ac:dyDescent="0.3">
      <c r="A579" s="2" t="str">
        <f t="shared" si="136"/>
        <v>12376.1163440853i</v>
      </c>
      <c r="B579" s="2">
        <f t="shared" si="143"/>
        <v>1969.7200924415718</v>
      </c>
      <c r="E579" s="3" t="str">
        <f t="shared" si="137"/>
        <v>1.29553213269391E-10-3.27861838451684E-11i</v>
      </c>
      <c r="F579" s="3"/>
      <c r="G579" s="3"/>
      <c r="H579" s="3"/>
      <c r="I579" s="99">
        <f t="shared" si="144"/>
        <v>1.3363745328145659E-10</v>
      </c>
      <c r="L579" s="99">
        <f t="shared" si="145"/>
        <v>6.4427211755132134E-13</v>
      </c>
      <c r="O579" s="82">
        <f t="shared" si="138"/>
        <v>1.3301296538314498E-10</v>
      </c>
      <c r="R579" s="99">
        <f t="shared" si="146"/>
        <v>6.5071483872683467E-8</v>
      </c>
      <c r="U579" s="99">
        <f t="shared" si="147"/>
        <v>5.3374979728620785E-9</v>
      </c>
      <c r="X579" s="99">
        <f t="shared" si="139"/>
        <v>1.1670305256214991E-7</v>
      </c>
      <c r="Z579" s="3"/>
      <c r="AA579" s="99">
        <f t="shared" si="148"/>
        <v>8.1975834681408389E-9</v>
      </c>
      <c r="AD579" s="99">
        <f t="shared" si="149"/>
        <v>8.1975834681408405E-10</v>
      </c>
      <c r="AF579" s="2">
        <f t="shared" si="150"/>
        <v>0.15367714711355965</v>
      </c>
      <c r="AH579" s="11"/>
      <c r="AI579" s="23">
        <f t="shared" si="151"/>
        <v>1.3397871959988424E-7</v>
      </c>
      <c r="AN579" s="2">
        <f t="shared" si="140"/>
        <v>18.833797062537425</v>
      </c>
      <c r="AO579" s="2" t="str">
        <f t="shared" si="141"/>
        <v>-2.90840895792403+18.6078765345837i</v>
      </c>
      <c r="AP579" s="3">
        <f t="shared" si="142"/>
        <v>18.225595618315992</v>
      </c>
      <c r="AQ579" s="23">
        <f t="shared" si="152"/>
        <v>3.2715485992085757E-13</v>
      </c>
    </row>
    <row r="580" spans="1:43" x14ac:dyDescent="0.3">
      <c r="A580" s="2" t="str">
        <f t="shared" si="136"/>
        <v>12490.6311386889i</v>
      </c>
      <c r="B580" s="2">
        <f t="shared" si="143"/>
        <v>1987.9456880598877</v>
      </c>
      <c r="E580" s="3" t="str">
        <f t="shared" si="137"/>
        <v>1.27515329193854E-10-3.24782659772637E-11i</v>
      </c>
      <c r="F580" s="3"/>
      <c r="G580" s="3"/>
      <c r="H580" s="3"/>
      <c r="I580" s="99">
        <f t="shared" si="144"/>
        <v>1.3158646184280068E-10</v>
      </c>
      <c r="L580" s="99">
        <f t="shared" si="145"/>
        <v>6.3467154856507544E-13</v>
      </c>
      <c r="O580" s="82">
        <f t="shared" si="138"/>
        <v>1.3097151997816518E-10</v>
      </c>
      <c r="R580" s="99">
        <f t="shared" si="146"/>
        <v>6.4101826405072614E-8</v>
      </c>
      <c r="U580" s="99">
        <f t="shared" si="147"/>
        <v>5.2078059637348894E-9</v>
      </c>
      <c r="X580" s="99">
        <f t="shared" si="139"/>
        <v>1.1491782961884665E-7</v>
      </c>
      <c r="Z580" s="3"/>
      <c r="AA580" s="99">
        <f t="shared" si="148"/>
        <v>8.0754278393895668E-9</v>
      </c>
      <c r="AD580" s="99">
        <f t="shared" si="149"/>
        <v>8.075427839389567E-10</v>
      </c>
      <c r="AF580" s="2">
        <f t="shared" si="150"/>
        <v>0.15600179528127553</v>
      </c>
      <c r="AH580" s="11"/>
      <c r="AI580" s="23">
        <f t="shared" si="151"/>
        <v>1.319400321540211E-7</v>
      </c>
      <c r="AN580" s="2">
        <f t="shared" si="140"/>
        <v>19.015182955020645</v>
      </c>
      <c r="AO580" s="2" t="str">
        <f t="shared" si="141"/>
        <v>-2.98107170553497+18.7800530962872i</v>
      </c>
      <c r="AP580" s="3">
        <f t="shared" si="142"/>
        <v>18.394234978258282</v>
      </c>
      <c r="AQ580" s="23">
        <f t="shared" si="152"/>
        <v>3.2021000786984336E-13</v>
      </c>
    </row>
    <row r="581" spans="1:43" x14ac:dyDescent="0.3">
      <c r="A581" s="2" t="str">
        <f t="shared" ref="A581:A644" si="153">COMPLEX(0,(D$2*10^((ROW(A581)-5)*AK$2/AJ$2-AK$2/2)))</f>
        <v>12606.2055256411i</v>
      </c>
      <c r="B581" s="2">
        <f t="shared" si="143"/>
        <v>2006.339923038146</v>
      </c>
      <c r="E581" s="3" t="str">
        <f t="shared" ref="E581:E644" si="154">IMDIV(IMPRODUCT(AC$2,IMSUM(T$2,IMDIV(N$2,AO581))),(IMPRODUCT(AF581,IMSUM(1,IMPRODUCT(A581,M$2,T$2)))))</f>
        <v>1.25527470799205E-10-3.21792248874303E-11i</v>
      </c>
      <c r="F581" s="3"/>
      <c r="G581" s="3"/>
      <c r="H581" s="3"/>
      <c r="I581" s="99">
        <f t="shared" si="144"/>
        <v>1.295864516051006E-10</v>
      </c>
      <c r="L581" s="99">
        <f t="shared" si="145"/>
        <v>6.2531203276790889E-13</v>
      </c>
      <c r="O581" s="82">
        <f t="shared" ref="O581:O644" si="155">IMABS(IMPRODUCT($P$2,IMSUM(IMDIV(E581,$AC$2),IMPRODUCT(-1,IMDIV(L581,$AE$2)))))</f>
        <v>1.2898081942239339E-10</v>
      </c>
      <c r="R581" s="99">
        <f t="shared" si="146"/>
        <v>6.3156515309558807E-8</v>
      </c>
      <c r="U581" s="99">
        <f t="shared" si="147"/>
        <v>5.0820229193228782E-9</v>
      </c>
      <c r="X581" s="99">
        <f t="shared" ref="X581:X644" si="156">IMABS(IMPRODUCT(V$2,IMDIV(IMSUM(1,IMPRODUCT(A581,N$2,K$2)),AN581)))/AF581</f>
        <v>1.1317684516772077E-7</v>
      </c>
      <c r="Z581" s="3"/>
      <c r="AA581" s="99">
        <f t="shared" si="148"/>
        <v>7.9563393209227652E-9</v>
      </c>
      <c r="AD581" s="99">
        <f t="shared" si="149"/>
        <v>7.9563393209227675E-10</v>
      </c>
      <c r="AF581" s="2">
        <f t="shared" si="150"/>
        <v>0.15833679155642855</v>
      </c>
      <c r="AH581" s="11"/>
      <c r="AI581" s="23">
        <f t="shared" si="151"/>
        <v>1.2995206986790202E-7</v>
      </c>
      <c r="AN581" s="2">
        <f t="shared" ref="AN581:AN644" si="157">IMABS(IMSUM(1,IMPRODUCT(A581,A581,K$2,M$2,N$2,T$2),IMPRODUCT(A581,N$2,K$2),IMPRODUCT(A581,M$2,N$2),IMPRODUCT(A581,M$2,T$2)))</f>
        <v>19.198462042724408</v>
      </c>
      <c r="AO581" s="2" t="str">
        <f t="shared" ref="AO581:AO644" si="158">IMSUM(1,IMPRODUCT(A581,A581,K$2,M$2,N$2,T$2),IMPRODUCT(A581,N$2,K$2),IMPRODUCT(A581,M$2,N$2),IMPRODUCT(A581,M$2,T$2))</f>
        <v>-3.05508535448385+18.9538227881013i</v>
      </c>
      <c r="AP581" s="3">
        <f t="shared" ref="AP581:AP644" si="159">B582-B581</f>
        <v>18.564434738971158</v>
      </c>
      <c r="AQ581" s="23">
        <f t="shared" si="152"/>
        <v>3.1350764282620884E-13</v>
      </c>
    </row>
    <row r="582" spans="1:43" x14ac:dyDescent="0.3">
      <c r="A582" s="2" t="str">
        <f t="shared" si="153"/>
        <v>12722.8493092291i</v>
      </c>
      <c r="B582" s="2">
        <f t="shared" ref="B582:B645" si="160">IMABS(A582)/2/PI()</f>
        <v>2024.9043577771172</v>
      </c>
      <c r="E582" s="3" t="str">
        <f t="shared" si="154"/>
        <v>1.23587726746393E-10-3.18887048705025E-11i</v>
      </c>
      <c r="F582" s="3"/>
      <c r="G582" s="3"/>
      <c r="H582" s="3"/>
      <c r="I582" s="99">
        <f t="shared" ref="I582:I645" si="161">IMABS(E582)</f>
        <v>1.276354797877891E-10</v>
      </c>
      <c r="L582" s="99">
        <f t="shared" ref="L582:L645" si="162">(AE$2*Z$2*W$2/(W$2+Z$2))/AF582</f>
        <v>6.1618443419441224E-13</v>
      </c>
      <c r="O582" s="82">
        <f t="shared" si="155"/>
        <v>1.2703892992684942E-10</v>
      </c>
      <c r="R582" s="99">
        <f t="shared" ref="R582:R645" si="163">AG$2/AF582</f>
        <v>6.2234627853635633E-8</v>
      </c>
      <c r="U582" s="99">
        <f t="shared" ref="U582:U645" si="164">IMABS(IMPRODUCT(S$2,IMDIV(1,AN582)))/AF582</f>
        <v>4.9599953308377949E-9</v>
      </c>
      <c r="X582" s="99">
        <f t="shared" si="156"/>
        <v>1.1147841569282128E-7</v>
      </c>
      <c r="Z582" s="3"/>
      <c r="AA582" s="99">
        <f t="shared" ref="AA582:AA645" si="165">(AB$2*W$2/(W$2+Z$2))/AF582</f>
        <v>7.8402016686302746E-9</v>
      </c>
      <c r="AD582" s="99">
        <f t="shared" ref="AD582:AD645" si="166">(Y$2*Z$2/(Z$2+W$2))/AF582</f>
        <v>7.8402016686302762E-10</v>
      </c>
      <c r="AF582" s="2">
        <f t="shared" ref="AF582:AF645" si="167">IMABS(IMSUB(IMSUM(W$2/(W$2+Z$2),IMDIV(IMSUM(A582,AI$2),AH$2)),IMDIV(IMPRODUCT(N$2,K$2,A582),IMSUM(1,IMPRODUCT(A582,A582,K$2,M$2,N$2,T$2),IMPRODUCT(A582,N$2,K$2),IMPRODUCT(A582,M$2,N$2),IMPRODUCT(A582,M$2,T$2)))))</f>
        <v>0.16068224949489784</v>
      </c>
      <c r="AH582" s="11"/>
      <c r="AI582" s="23">
        <f t="shared" ref="AI582:AI645" si="168">SQRT(IMABS(I582)^2+IMABS(L582)^2+IMABS(O582)^2+IMABS(R582)^2+IMABS(U582)^2+IMABS(X582)^2+IMABS(AA582)^2+IMABS(AD582)^2)</f>
        <v>1.2801290365840412E-7</v>
      </c>
      <c r="AN582" s="2">
        <f t="shared" si="157"/>
        <v>19.383657547580643</v>
      </c>
      <c r="AO582" s="2" t="str">
        <f t="shared" si="158"/>
        <v>-3.13047501990161+19.1292003510772i</v>
      </c>
      <c r="AP582" s="3">
        <f t="shared" si="159"/>
        <v>18.736209338690742</v>
      </c>
      <c r="AQ582" s="23">
        <f t="shared" ref="AQ582:AQ645" si="169">AI582^2*AP582</f>
        <v>3.0703594892991466E-13</v>
      </c>
    </row>
    <row r="583" spans="1:43" x14ac:dyDescent="0.3">
      <c r="A583" s="2" t="str">
        <f t="shared" si="153"/>
        <v>12840.5723844582i</v>
      </c>
      <c r="B583" s="2">
        <f t="shared" si="160"/>
        <v>2043.6405671158079</v>
      </c>
      <c r="E583" s="3" t="str">
        <f t="shared" si="154"/>
        <v>1.21694282753217E-10-3.16063680474087E-11i</v>
      </c>
      <c r="F583" s="3"/>
      <c r="G583" s="3"/>
      <c r="H583" s="3"/>
      <c r="I583" s="99">
        <f t="shared" si="161"/>
        <v>1.2573170227101909E-10</v>
      </c>
      <c r="L583" s="99">
        <f t="shared" si="162"/>
        <v>6.0728008097383422E-13</v>
      </c>
      <c r="O583" s="82">
        <f t="shared" si="155"/>
        <v>1.2514401590685847E-10</v>
      </c>
      <c r="R583" s="99">
        <f t="shared" si="163"/>
        <v>6.1335288178357265E-8</v>
      </c>
      <c r="U583" s="99">
        <f t="shared" si="164"/>
        <v>4.8415774605228158E-9</v>
      </c>
      <c r="X583" s="99">
        <f t="shared" si="156"/>
        <v>1.0982094314111685E-7</v>
      </c>
      <c r="Z583" s="3"/>
      <c r="AA583" s="99">
        <f t="shared" si="165"/>
        <v>7.7269045434451516E-9</v>
      </c>
      <c r="AD583" s="99">
        <f t="shared" si="166"/>
        <v>7.7269045434451521E-10</v>
      </c>
      <c r="AF583" s="2">
        <f t="shared" si="167"/>
        <v>0.1630382818275988</v>
      </c>
      <c r="AH583" s="11"/>
      <c r="AI583" s="23">
        <f t="shared" si="168"/>
        <v>1.2612070240388376E-7</v>
      </c>
      <c r="AN583" s="2">
        <f t="shared" si="157"/>
        <v>19.570793061154202</v>
      </c>
      <c r="AO583" s="2" t="str">
        <f t="shared" si="158"/>
        <v>-3.20726628384442+19.3062006626637i</v>
      </c>
      <c r="AP583" s="3">
        <f t="shared" si="159"/>
        <v>18.909573349211087</v>
      </c>
      <c r="AQ583" s="23">
        <f t="shared" si="169"/>
        <v>3.0078383458881458E-13</v>
      </c>
    </row>
    <row r="584" spans="1:43" x14ac:dyDescent="0.3">
      <c r="A584" s="2" t="str">
        <f t="shared" si="153"/>
        <v>12959.384737891i</v>
      </c>
      <c r="B584" s="2">
        <f t="shared" si="160"/>
        <v>2062.550140465019</v>
      </c>
      <c r="E584" s="3" t="str">
        <f t="shared" si="154"/>
        <v>1.19845415532169E-10-3.13318932520597E-11i</v>
      </c>
      <c r="F584" s="3"/>
      <c r="G584" s="3"/>
      <c r="H584" s="3"/>
      <c r="I584" s="99">
        <f t="shared" si="161"/>
        <v>1.238733674315699E-10</v>
      </c>
      <c r="L584" s="99">
        <f t="shared" si="162"/>
        <v>5.9859073633782719E-13</v>
      </c>
      <c r="O584" s="82">
        <f t="shared" si="155"/>
        <v>1.2329433384647518E-10</v>
      </c>
      <c r="R584" s="99">
        <f t="shared" si="163"/>
        <v>6.0457664370120546E-8</v>
      </c>
      <c r="U584" s="99">
        <f t="shared" si="164"/>
        <v>4.7266308564063233E-9</v>
      </c>
      <c r="X584" s="99">
        <f t="shared" si="156"/>
        <v>1.0820290958344306E-7</v>
      </c>
      <c r="Z584" s="3"/>
      <c r="AA584" s="99">
        <f t="shared" si="165"/>
        <v>7.6163431424522924E-9</v>
      </c>
      <c r="AD584" s="99">
        <f t="shared" si="166"/>
        <v>7.6163431424522941E-10</v>
      </c>
      <c r="AF584" s="2">
        <f t="shared" si="167"/>
        <v>0.16540500041120032</v>
      </c>
      <c r="AH584" s="11"/>
      <c r="AI584" s="23">
        <f t="shared" si="168"/>
        <v>1.2427372682437778E-7</v>
      </c>
      <c r="AN584" s="2">
        <f t="shared" si="157"/>
        <v>19.75989255209117</v>
      </c>
      <c r="AO584" s="2" t="str">
        <f t="shared" si="158"/>
        <v>-3.28548520397437+19.4848387379689i</v>
      </c>
      <c r="AP584" s="3">
        <f t="shared" si="159"/>
        <v>19.084541477183848</v>
      </c>
      <c r="AQ584" s="23">
        <f t="shared" si="169"/>
        <v>2.947408795201259E-13</v>
      </c>
    </row>
    <row r="585" spans="1:43" x14ac:dyDescent="0.3">
      <c r="A585" s="2" t="str">
        <f t="shared" si="153"/>
        <v>13079.2964484947i</v>
      </c>
      <c r="B585" s="2">
        <f t="shared" si="160"/>
        <v>2081.6346819422029</v>
      </c>
      <c r="E585" s="3" t="str">
        <f t="shared" si="154"/>
        <v>1.18039487175875E-10-3.10649750003839E-11i</v>
      </c>
      <c r="F585" s="3"/>
      <c r="G585" s="3"/>
      <c r="H585" s="3"/>
      <c r="I585" s="99">
        <f t="shared" si="161"/>
        <v>1.220588104338152E-10</v>
      </c>
      <c r="L585" s="99">
        <f t="shared" si="162"/>
        <v>5.9010857176830085E-13</v>
      </c>
      <c r="O585" s="82">
        <f t="shared" si="155"/>
        <v>1.2148822661585503E-10</v>
      </c>
      <c r="R585" s="99">
        <f t="shared" si="163"/>
        <v>5.9600965748598386E-8</v>
      </c>
      <c r="U585" s="99">
        <f t="shared" si="164"/>
        <v>4.6150239029301356E-9</v>
      </c>
      <c r="X585" s="99">
        <f t="shared" si="156"/>
        <v>1.0662287226958927E-7</v>
      </c>
      <c r="Z585" s="3"/>
      <c r="AA585" s="99">
        <f t="shared" si="165"/>
        <v>7.5084178572273584E-9</v>
      </c>
      <c r="AD585" s="99">
        <f t="shared" si="166"/>
        <v>7.5084178572273588E-10</v>
      </c>
      <c r="AF585" s="2">
        <f t="shared" si="167"/>
        <v>0.16778251617902964</v>
      </c>
      <c r="AH585" s="11"/>
      <c r="AI585" s="23">
        <f t="shared" si="168"/>
        <v>1.2247032381358318E-7</v>
      </c>
      <c r="AN585" s="2">
        <f t="shared" si="157"/>
        <v>19.950980373736694</v>
      </c>
      <c r="AO585" s="2" t="str">
        <f t="shared" si="158"/>
        <v>-3.36515832240168+19.665129731034i</v>
      </c>
      <c r="AP585" s="3">
        <f t="shared" si="159"/>
        <v>19.261128565285617</v>
      </c>
      <c r="AQ585" s="23">
        <f t="shared" si="169"/>
        <v>2.8889728626936579E-13</v>
      </c>
    </row>
    <row r="586" spans="1:43" x14ac:dyDescent="0.3">
      <c r="A586" s="2" t="str">
        <f t="shared" si="153"/>
        <v>13200.3176884958i</v>
      </c>
      <c r="B586" s="2">
        <f t="shared" si="160"/>
        <v>2100.8958105074885</v>
      </c>
      <c r="E586" s="3" t="str">
        <f t="shared" si="154"/>
        <v>1.1627493995213E-10-3.0805322534536E-11i</v>
      </c>
      <c r="F586" s="3"/>
      <c r="G586" s="3"/>
      <c r="H586" s="3"/>
      <c r="I586" s="99">
        <f t="shared" si="161"/>
        <v>1.2028644793711478E-10</v>
      </c>
      <c r="L586" s="99">
        <f t="shared" si="162"/>
        <v>5.8182614210369596E-13</v>
      </c>
      <c r="O586" s="82">
        <f t="shared" si="155"/>
        <v>1.1972411820312737E-10</v>
      </c>
      <c r="R586" s="99">
        <f t="shared" si="163"/>
        <v>5.876444035247329E-8</v>
      </c>
      <c r="U586" s="99">
        <f t="shared" si="164"/>
        <v>4.506631404401937E-9</v>
      </c>
      <c r="X586" s="99">
        <f t="shared" si="156"/>
        <v>1.0507945904404759E-7</v>
      </c>
      <c r="Z586" s="3"/>
      <c r="AA586" s="99">
        <f t="shared" si="165"/>
        <v>7.4030339570942031E-9</v>
      </c>
      <c r="AD586" s="99">
        <f t="shared" si="166"/>
        <v>7.4030339570942043E-10</v>
      </c>
      <c r="AF586" s="2">
        <f t="shared" si="167"/>
        <v>0.17017093909206468</v>
      </c>
      <c r="AH586" s="11"/>
      <c r="AI586" s="23">
        <f t="shared" si="168"/>
        <v>1.2070892118424534E-7</v>
      </c>
      <c r="AN586" s="2">
        <f t="shared" si="157"/>
        <v>20.144081271925359</v>
      </c>
      <c r="AO586" s="2" t="str">
        <f t="shared" si="158"/>
        <v>-3.44631267469111+19.8470889361185i</v>
      </c>
      <c r="AP586" s="3">
        <f t="shared" si="159"/>
        <v>19.439349593610132</v>
      </c>
      <c r="AQ586" s="23">
        <f t="shared" si="169"/>
        <v>2.8324383578361033E-13</v>
      </c>
    </row>
    <row r="587" spans="1:43" x14ac:dyDescent="0.3">
      <c r="A587" s="2" t="str">
        <f t="shared" si="153"/>
        <v>13322.4587242435i</v>
      </c>
      <c r="B587" s="2">
        <f t="shared" si="160"/>
        <v>2120.3351601010986</v>
      </c>
      <c r="E587" s="3" t="str">
        <f t="shared" si="154"/>
        <v>1.1455029147414E-10-3.0552658935972E-11i</v>
      </c>
      <c r="F587" s="3"/>
      <c r="G587" s="3"/>
      <c r="H587" s="3"/>
      <c r="I587" s="99">
        <f t="shared" si="161"/>
        <v>1.185547731846688E-10</v>
      </c>
      <c r="L587" s="99">
        <f t="shared" si="162"/>
        <v>5.7373636243933476E-13</v>
      </c>
      <c r="O587" s="82">
        <f t="shared" si="155"/>
        <v>1.1800050882597263E-10</v>
      </c>
      <c r="R587" s="99">
        <f t="shared" si="163"/>
        <v>5.794737260637281E-8</v>
      </c>
      <c r="U587" s="99">
        <f t="shared" si="164"/>
        <v>4.4013341985129078E-9</v>
      </c>
      <c r="X587" s="99">
        <f t="shared" si="156"/>
        <v>1.0357136409218369E-7</v>
      </c>
      <c r="Z587" s="3"/>
      <c r="AA587" s="99">
        <f t="shared" si="165"/>
        <v>7.3001012952097839E-9</v>
      </c>
      <c r="AD587" s="99">
        <f t="shared" si="166"/>
        <v>7.3001012952097847E-10</v>
      </c>
      <c r="AF587" s="2">
        <f t="shared" si="167"/>
        <v>0.17257037808993331</v>
      </c>
      <c r="AH587" s="11"/>
      <c r="AI587" s="23">
        <f t="shared" si="168"/>
        <v>1.1898802279228573E-7</v>
      </c>
      <c r="AN587" s="2">
        <f t="shared" si="157"/>
        <v>20.339220392949443</v>
      </c>
      <c r="AO587" s="2" t="str">
        <f t="shared" si="158"/>
        <v>-3.52897579903623+20.0307317889983i</v>
      </c>
      <c r="AP587" s="3">
        <f t="shared" si="159"/>
        <v>19.61921968079514</v>
      </c>
      <c r="AQ587" s="23">
        <f t="shared" si="169"/>
        <v>2.7777184664849033E-13</v>
      </c>
    </row>
    <row r="588" spans="1:43" x14ac:dyDescent="0.3">
      <c r="A588" s="2" t="str">
        <f t="shared" si="153"/>
        <v>13445.7299170802i</v>
      </c>
      <c r="B588" s="2">
        <f t="shared" si="160"/>
        <v>2139.9543797818937</v>
      </c>
      <c r="E588" s="3" t="str">
        <f t="shared" si="154"/>
        <v>1.12864130214893E-10-3.03067203016835E-11i</v>
      </c>
      <c r="F588" s="3"/>
      <c r="G588" s="3"/>
      <c r="H588" s="3"/>
      <c r="I588" s="99">
        <f t="shared" si="161"/>
        <v>1.1686235144223652E-10</v>
      </c>
      <c r="L588" s="99">
        <f t="shared" si="162"/>
        <v>5.6583248667309913E-13</v>
      </c>
      <c r="O588" s="82">
        <f t="shared" si="155"/>
        <v>1.1631597039143171E-10</v>
      </c>
      <c r="R588" s="99">
        <f t="shared" si="163"/>
        <v>5.7149081153983013E-8</v>
      </c>
      <c r="U588" s="99">
        <f t="shared" si="164"/>
        <v>4.2990187974242377E-9</v>
      </c>
      <c r="X588" s="99">
        <f t="shared" si="156"/>
        <v>1.0209734398940123E-7</v>
      </c>
      <c r="Z588" s="3"/>
      <c r="AA588" s="99">
        <f t="shared" si="165"/>
        <v>7.1995340355838528E-9</v>
      </c>
      <c r="AD588" s="99">
        <f t="shared" si="166"/>
        <v>7.1995340355838534E-10</v>
      </c>
      <c r="AF588" s="2">
        <f t="shared" si="167"/>
        <v>0.17498094104183246</v>
      </c>
      <c r="AH588" s="11"/>
      <c r="AI588" s="23">
        <f t="shared" si="168"/>
        <v>1.1730620400823825E-7</v>
      </c>
      <c r="AN588" s="2">
        <f t="shared" si="157"/>
        <v>20.536423291706527</v>
      </c>
      <c r="AO588" s="2" t="str">
        <f t="shared" si="158"/>
        <v>-3.61317574560378+20.2160738682744i</v>
      </c>
      <c r="AP588" s="3">
        <f t="shared" si="159"/>
        <v>19.800754085422341</v>
      </c>
      <c r="AQ588" s="23">
        <f t="shared" si="169"/>
        <v>2.7247313765426494E-13</v>
      </c>
    </row>
    <row r="589" spans="1:43" x14ac:dyDescent="0.3">
      <c r="A589" s="2" t="str">
        <f t="shared" si="153"/>
        <v>13570.1417242208i</v>
      </c>
      <c r="B589" s="2">
        <f t="shared" si="160"/>
        <v>2159.7551338673161</v>
      </c>
      <c r="E589" s="3" t="str">
        <f t="shared" si="154"/>
        <v>1.11215111337418E-10-3.00672549784191E-11i</v>
      </c>
      <c r="F589" s="3"/>
      <c r="G589" s="3"/>
      <c r="H589" s="3"/>
      <c r="I589" s="99">
        <f t="shared" si="161"/>
        <v>1.1520781575800989E-10</v>
      </c>
      <c r="L589" s="99">
        <f t="shared" si="162"/>
        <v>5.5810808756157663E-13</v>
      </c>
      <c r="O589" s="82">
        <f t="shared" si="155"/>
        <v>1.1466914227539991E-10</v>
      </c>
      <c r="R589" s="99">
        <f t="shared" si="163"/>
        <v>5.6368916843719242E-8</v>
      </c>
      <c r="U589" s="99">
        <f t="shared" si="164"/>
        <v>4.1995770541585641E-9</v>
      </c>
      <c r="X589" s="99">
        <f t="shared" si="156"/>
        <v>1.0065621402849635E-7</v>
      </c>
      <c r="Z589" s="3"/>
      <c r="AA589" s="99">
        <f t="shared" si="165"/>
        <v>7.1012503993175435E-9</v>
      </c>
      <c r="AD589" s="99">
        <f t="shared" si="166"/>
        <v>7.1012503993175443E-10</v>
      </c>
      <c r="AF589" s="2">
        <f t="shared" si="167"/>
        <v>0.17740273469729131</v>
      </c>
      <c r="AH589" s="11"/>
      <c r="AI589" s="23">
        <f t="shared" si="168"/>
        <v>1.156621075075543E-7</v>
      </c>
      <c r="AN589" s="2">
        <f t="shared" si="157"/>
        <v>20.735715940033778</v>
      </c>
      <c r="AO589" s="2" t="str">
        <f t="shared" si="158"/>
        <v>-3.69894108605213+20.4031308966954i</v>
      </c>
      <c r="AP589" s="3">
        <f t="shared" si="159"/>
        <v>19.983968207212001</v>
      </c>
      <c r="AQ589" s="23">
        <f t="shared" si="169"/>
        <v>2.6733999337685672E-13</v>
      </c>
    </row>
    <row r="590" spans="1:43" x14ac:dyDescent="0.3">
      <c r="A590" s="2" t="str">
        <f t="shared" si="153"/>
        <v>13695.7046996395i</v>
      </c>
      <c r="B590" s="2">
        <f t="shared" si="160"/>
        <v>2179.7391020745281</v>
      </c>
      <c r="E590" s="3" t="str">
        <f t="shared" si="154"/>
        <v>1.09601952815358E-10-2.98340228501905E-11i</v>
      </c>
      <c r="F590" s="3"/>
      <c r="G590" s="3"/>
      <c r="H590" s="3"/>
      <c r="I590" s="99">
        <f t="shared" si="161"/>
        <v>1.1358986301763748E-10</v>
      </c>
      <c r="L590" s="99">
        <f t="shared" si="162"/>
        <v>5.5055703816427262E-13</v>
      </c>
      <c r="O590" s="82">
        <f t="shared" si="155"/>
        <v>1.1305872739589763E-10</v>
      </c>
      <c r="R590" s="99">
        <f t="shared" si="163"/>
        <v>5.560626085459153E-8</v>
      </c>
      <c r="U590" s="99">
        <f t="shared" si="164"/>
        <v>4.1029058522433272E-9</v>
      </c>
      <c r="X590" s="99">
        <f t="shared" si="156"/>
        <v>9.9246844802637269E-8</v>
      </c>
      <c r="Z590" s="3"/>
      <c r="AA590" s="99">
        <f t="shared" si="165"/>
        <v>7.0051724285034123E-9</v>
      </c>
      <c r="AD590" s="99">
        <f t="shared" si="166"/>
        <v>7.0051724285034133E-10</v>
      </c>
      <c r="AF590" s="2">
        <f t="shared" si="167"/>
        <v>0.17983586463671164</v>
      </c>
      <c r="AH590" s="11"/>
      <c r="AI590" s="23">
        <f t="shared" si="168"/>
        <v>1.1405443935391795E-7</v>
      </c>
      <c r="AN590" s="2">
        <f t="shared" si="157"/>
        <v>20.937124735229148</v>
      </c>
      <c r="AO590" s="2" t="str">
        <f t="shared" si="158"/>
        <v>-3.78630092322638+20.5919187424902i</v>
      </c>
      <c r="AP590" s="3">
        <f t="shared" si="159"/>
        <v>20.168877588394025</v>
      </c>
      <c r="AQ590" s="23">
        <f t="shared" si="169"/>
        <v>2.6236513250378381E-13</v>
      </c>
    </row>
    <row r="591" spans="1:43" x14ac:dyDescent="0.3">
      <c r="A591" s="2" t="str">
        <f t="shared" si="153"/>
        <v>13822.4294949652i</v>
      </c>
      <c r="B591" s="2">
        <f t="shared" si="160"/>
        <v>2199.9079796629221</v>
      </c>
      <c r="E591" s="3" t="str">
        <f t="shared" si="154"/>
        <v>1.08023431820578E-10-2.96067946748006E-11i</v>
      </c>
      <c r="F591" s="3"/>
      <c r="G591" s="3"/>
      <c r="H591" s="3"/>
      <c r="I591" s="99">
        <f t="shared" si="161"/>
        <v>1.1200725027073411E-10</v>
      </c>
      <c r="L591" s="99">
        <f t="shared" si="162"/>
        <v>5.4317349456462436E-13</v>
      </c>
      <c r="O591" s="82">
        <f t="shared" si="155"/>
        <v>1.1148348855656737E-10</v>
      </c>
      <c r="R591" s="99">
        <f t="shared" si="163"/>
        <v>5.4860522951027064E-8</v>
      </c>
      <c r="U591" s="99">
        <f t="shared" si="164"/>
        <v>4.0089068167389755E-9</v>
      </c>
      <c r="X591" s="99">
        <f t="shared" si="156"/>
        <v>9.7868159023490944E-8</v>
      </c>
      <c r="Z591" s="3"/>
      <c r="AA591" s="99">
        <f t="shared" si="165"/>
        <v>6.91122576637124E-9</v>
      </c>
      <c r="AD591" s="99">
        <f t="shared" si="166"/>
        <v>6.9112257663712411E-10</v>
      </c>
      <c r="AF591" s="2">
        <f t="shared" si="167"/>
        <v>0.18228043522164031</v>
      </c>
      <c r="AH591" s="11"/>
      <c r="AI591" s="23">
        <f t="shared" si="168"/>
        <v>1.1248196535209471E-7</v>
      </c>
      <c r="AN591" s="2">
        <f t="shared" si="157"/>
        <v>21.140676508767775</v>
      </c>
      <c r="AO591" s="2" t="str">
        <f t="shared" si="158"/>
        <v>-3.87528490103388+20.7824534207149i</v>
      </c>
      <c r="AP591" s="3">
        <f t="shared" si="159"/>
        <v>20.355497915007163</v>
      </c>
      <c r="AQ591" s="23">
        <f t="shared" si="169"/>
        <v>2.5754167865389248E-13</v>
      </c>
    </row>
    <row r="592" spans="1:43" x14ac:dyDescent="0.3">
      <c r="A592" s="2" t="str">
        <f t="shared" si="153"/>
        <v>13950.3268603851i</v>
      </c>
      <c r="B592" s="2">
        <f t="shared" si="160"/>
        <v>2220.2634775779293</v>
      </c>
      <c r="E592" s="3" t="str">
        <f t="shared" si="154"/>
        <v>1.06478381356658E-10-2.93853514655042E-11i</v>
      </c>
      <c r="F592" s="3"/>
      <c r="G592" s="3"/>
      <c r="H592" s="3"/>
      <c r="I592" s="99">
        <f t="shared" si="161"/>
        <v>1.1045879130736994E-10</v>
      </c>
      <c r="L592" s="99">
        <f t="shared" si="162"/>
        <v>5.3595187976671242E-13</v>
      </c>
      <c r="O592" s="82">
        <f t="shared" si="155"/>
        <v>1.0994224503900778E-10</v>
      </c>
      <c r="R592" s="99">
        <f t="shared" si="163"/>
        <v>5.4131139856437956E-8</v>
      </c>
      <c r="U592" s="99">
        <f t="shared" si="164"/>
        <v>3.9174860449562727E-9</v>
      </c>
      <c r="X592" s="99">
        <f t="shared" si="156"/>
        <v>9.6519128555871943E-8</v>
      </c>
      <c r="Z592" s="3"/>
      <c r="AA592" s="99">
        <f t="shared" si="165"/>
        <v>6.819339452393158E-9</v>
      </c>
      <c r="AD592" s="99">
        <f t="shared" si="166"/>
        <v>6.819339452393159E-10</v>
      </c>
      <c r="AF592" s="2">
        <f t="shared" si="167"/>
        <v>0.1847365495447012</v>
      </c>
      <c r="AH592" s="11"/>
      <c r="AI592" s="23">
        <f t="shared" si="168"/>
        <v>1.1094350764896659E-7</v>
      </c>
      <c r="AN592" s="2">
        <f t="shared" si="157"/>
        <v>21.346398535214441</v>
      </c>
      <c r="AO592" s="2" t="str">
        <f t="shared" si="158"/>
        <v>-3.96592321450336+20.9747510946106i</v>
      </c>
      <c r="AP592" s="3">
        <f t="shared" si="159"/>
        <v>20.543845018243246</v>
      </c>
      <c r="AQ592" s="23">
        <f t="shared" si="169"/>
        <v>2.5286313346994383E-13</v>
      </c>
    </row>
    <row r="593" spans="1:43" x14ac:dyDescent="0.3">
      <c r="A593" s="2" t="str">
        <f t="shared" si="153"/>
        <v>14079.4076455567i</v>
      </c>
      <c r="B593" s="2">
        <f t="shared" si="160"/>
        <v>2240.8073225961725</v>
      </c>
      <c r="E593" s="3" t="str">
        <f t="shared" si="154"/>
        <v>1.04965687119015E-10-2.91694839142788E-11i</v>
      </c>
      <c r="F593" s="3"/>
      <c r="G593" s="3"/>
      <c r="H593" s="3"/>
      <c r="I593" s="99">
        <f t="shared" si="161"/>
        <v>1.0894335346496508E-10</v>
      </c>
      <c r="L593" s="99">
        <f t="shared" si="162"/>
        <v>5.2888686867552849E-13</v>
      </c>
      <c r="O593" s="82">
        <f t="shared" si="155"/>
        <v>1.0843386942443113E-10</v>
      </c>
      <c r="R593" s="99">
        <f t="shared" si="163"/>
        <v>5.341757373622838E-8</v>
      </c>
      <c r="U593" s="99">
        <f t="shared" si="164"/>
        <v>3.8285538553167563E-9</v>
      </c>
      <c r="X593" s="99">
        <f t="shared" si="156"/>
        <v>9.5198771651939853E-8</v>
      </c>
      <c r="Z593" s="3"/>
      <c r="AA593" s="99">
        <f t="shared" si="165"/>
        <v>6.7294457311757293E-9</v>
      </c>
      <c r="AD593" s="99">
        <f t="shared" si="166"/>
        <v>6.7294457311757305E-10</v>
      </c>
      <c r="AF593" s="2">
        <f t="shared" si="167"/>
        <v>0.18720430937914148</v>
      </c>
      <c r="AH593" s="11"/>
      <c r="AI593" s="23">
        <f t="shared" si="168"/>
        <v>1.0943794156329876E-7</v>
      </c>
      <c r="AN593" s="2">
        <f t="shared" si="157"/>
        <v>21.554318541339988</v>
      </c>
      <c r="AO593" s="2" t="str">
        <f t="shared" si="158"/>
        <v>-4.0582466200311+21.1688280769758i</v>
      </c>
      <c r="AP593" s="3">
        <f t="shared" si="159"/>
        <v>20.733934875793238</v>
      </c>
      <c r="AQ593" s="23">
        <f t="shared" si="169"/>
        <v>2.4832335178291007E-13</v>
      </c>
    </row>
    <row r="594" spans="1:43" x14ac:dyDescent="0.3">
      <c r="A594" s="2" t="str">
        <f t="shared" si="153"/>
        <v>14209.6828005283i</v>
      </c>
      <c r="B594" s="2">
        <f t="shared" si="160"/>
        <v>2261.5412574719658</v>
      </c>
      <c r="E594" s="3" t="str">
        <f t="shared" si="154"/>
        <v>1.03484284564067E-10-2.89589918534685E-11i</v>
      </c>
      <c r="F594" s="3"/>
      <c r="G594" s="3"/>
      <c r="H594" s="3"/>
      <c r="I594" s="99">
        <f t="shared" si="161"/>
        <v>1.0745985464770575E-10</v>
      </c>
      <c r="L594" s="99">
        <f t="shared" si="162"/>
        <v>5.2197337407679724E-13</v>
      </c>
      <c r="O594" s="82">
        <f t="shared" si="155"/>
        <v>1.0695728462687147E-10</v>
      </c>
      <c r="R594" s="99">
        <f t="shared" si="163"/>
        <v>5.2719310781756522E-8</v>
      </c>
      <c r="U594" s="99">
        <f t="shared" si="164"/>
        <v>3.7420245529486723E-9</v>
      </c>
      <c r="X594" s="99">
        <f t="shared" si="156"/>
        <v>9.3906150369490961E-8</v>
      </c>
      <c r="Z594" s="3"/>
      <c r="AA594" s="99">
        <f t="shared" si="165"/>
        <v>6.6414798740701316E-9</v>
      </c>
      <c r="AD594" s="99">
        <f t="shared" si="166"/>
        <v>6.6414798740701322E-10</v>
      </c>
      <c r="AF594" s="2">
        <f t="shared" si="167"/>
        <v>0.18968381512795673</v>
      </c>
      <c r="AH594" s="11"/>
      <c r="AI594" s="23">
        <f t="shared" si="168"/>
        <v>1.0796419262651926E-7</v>
      </c>
      <c r="AN594" s="2">
        <f t="shared" si="157"/>
        <v>21.764464715441989</v>
      </c>
      <c r="AO594" s="2" t="str">
        <f t="shared" si="158"/>
        <v>-4.15228644581757+21.3647008315492i</v>
      </c>
      <c r="AP594" s="3">
        <f t="shared" si="159"/>
        <v>20.925783613107797</v>
      </c>
      <c r="AQ594" s="23">
        <f t="shared" si="169"/>
        <v>2.4391651866622963E-13</v>
      </c>
    </row>
    <row r="595" spans="1:43" x14ac:dyDescent="0.3">
      <c r="A595" s="2" t="str">
        <f t="shared" si="153"/>
        <v>14341.1633766674i</v>
      </c>
      <c r="B595" s="2">
        <f t="shared" si="160"/>
        <v>2282.4670410850736</v>
      </c>
      <c r="E595" s="3" t="str">
        <f t="shared" si="154"/>
        <v>1.02033156171447E-10-2.87536837528731E-11i</v>
      </c>
      <c r="F595" s="3"/>
      <c r="G595" s="3"/>
      <c r="H595" s="3"/>
      <c r="I595" s="99">
        <f t="shared" si="161"/>
        <v>1.060072605422248E-10</v>
      </c>
      <c r="L595" s="99">
        <f t="shared" si="162"/>
        <v>5.1520653353978255E-13</v>
      </c>
      <c r="O595" s="82">
        <f t="shared" si="155"/>
        <v>1.0551146112174192E-10</v>
      </c>
      <c r="R595" s="99">
        <f t="shared" si="163"/>
        <v>5.203585988751804E-8</v>
      </c>
      <c r="U595" s="99">
        <f t="shared" si="164"/>
        <v>3.6578162107334776E-9</v>
      </c>
      <c r="X595" s="99">
        <f t="shared" si="156"/>
        <v>9.2640368160224818E-8</v>
      </c>
      <c r="Z595" s="3"/>
      <c r="AA595" s="99">
        <f t="shared" si="165"/>
        <v>6.5553800125262121E-9</v>
      </c>
      <c r="AD595" s="99">
        <f t="shared" si="166"/>
        <v>6.5553800125262129E-10</v>
      </c>
      <c r="AF595" s="2">
        <f t="shared" si="167"/>
        <v>0.19217516577253146</v>
      </c>
      <c r="AH595" s="11"/>
      <c r="AI595" s="23">
        <f t="shared" si="168"/>
        <v>1.065212338183321E-7</v>
      </c>
      <c r="AN595" s="2">
        <f t="shared" si="157"/>
        <v>21.976865716876972</v>
      </c>
      <c r="AO595" s="2" t="str">
        <f t="shared" si="158"/>
        <v>-4.24807460249773+21.5623859744059i</v>
      </c>
      <c r="AP595" s="3">
        <f t="shared" si="159"/>
        <v>21.11940750494341</v>
      </c>
      <c r="AQ595" s="23">
        <f t="shared" si="169"/>
        <v>2.3963712822121557E-13</v>
      </c>
    </row>
    <row r="596" spans="1:43" x14ac:dyDescent="0.3">
      <c r="A596" s="2" t="str">
        <f t="shared" si="153"/>
        <v>14473.8605275988i</v>
      </c>
      <c r="B596" s="2">
        <f t="shared" si="160"/>
        <v>2303.586448590017</v>
      </c>
      <c r="E596" s="3" t="str">
        <f t="shared" si="154"/>
        <v>1.00611328884587E-10-2.85533762495864E-11i</v>
      </c>
      <c r="F596" s="3"/>
      <c r="G596" s="3"/>
      <c r="H596" s="3"/>
      <c r="I596" s="99">
        <f t="shared" si="161"/>
        <v>1.0458458201462096E-10</v>
      </c>
      <c r="L596" s="99">
        <f t="shared" si="162"/>
        <v>5.0858169717300738E-13</v>
      </c>
      <c r="O596" s="82">
        <f t="shared" si="155"/>
        <v>1.0409541435489734E-10</v>
      </c>
      <c r="R596" s="99">
        <f t="shared" si="163"/>
        <v>5.1366751414473744E-8</v>
      </c>
      <c r="U596" s="99">
        <f t="shared" si="164"/>
        <v>3.5758504646284459E-9</v>
      </c>
      <c r="X596" s="99">
        <f t="shared" si="156"/>
        <v>9.1400567615090964E-8</v>
      </c>
      <c r="Z596" s="3"/>
      <c r="AA596" s="99">
        <f t="shared" si="165"/>
        <v>6.4710869822988272E-9</v>
      </c>
      <c r="AD596" s="99">
        <f t="shared" si="166"/>
        <v>6.4710869822988276E-10</v>
      </c>
      <c r="AF596" s="2">
        <f t="shared" si="167"/>
        <v>0.19467845882078255</v>
      </c>
      <c r="AH596" s="11"/>
      <c r="AI596" s="23">
        <f t="shared" si="168"/>
        <v>1.0510808298238096E-7</v>
      </c>
      <c r="AN596" s="2">
        <f t="shared" si="157"/>
        <v>22.191550685810434</v>
      </c>
      <c r="AO596" s="2" t="str">
        <f t="shared" si="158"/>
        <v>-4.3456435939697+21.7619002753685i</v>
      </c>
      <c r="AP596" s="3">
        <f t="shared" si="159"/>
        <v>21.314822976599316</v>
      </c>
      <c r="AQ596" s="23">
        <f t="shared" si="169"/>
        <v>2.354799639389094E-13</v>
      </c>
    </row>
    <row r="597" spans="1:43" x14ac:dyDescent="0.3">
      <c r="A597" s="2" t="str">
        <f t="shared" si="153"/>
        <v>14607.7855101505i</v>
      </c>
      <c r="B597" s="2">
        <f t="shared" si="160"/>
        <v>2324.9012715666163</v>
      </c>
      <c r="E597" s="3" t="str">
        <f t="shared" si="154"/>
        <v>9.92178717163173E-11-2.83578937081349E-11i</v>
      </c>
      <c r="F597" s="3"/>
      <c r="G597" s="3"/>
      <c r="H597" s="3"/>
      <c r="I597" s="99">
        <f t="shared" si="161"/>
        <v>1.0319087267523942E-10</v>
      </c>
      <c r="L597" s="99">
        <f t="shared" si="162"/>
        <v>5.020944161688905E-13</v>
      </c>
      <c r="O597" s="82">
        <f t="shared" si="155"/>
        <v>1.0270820231867741E-10</v>
      </c>
      <c r="R597" s="99">
        <f t="shared" si="163"/>
        <v>5.0711536033057938E-8</v>
      </c>
      <c r="U597" s="99">
        <f t="shared" si="164"/>
        <v>3.4960523221934494E-9</v>
      </c>
      <c r="X597" s="99">
        <f t="shared" si="156"/>
        <v>9.0185928354930311E-8</v>
      </c>
      <c r="Z597" s="3"/>
      <c r="AA597" s="99">
        <f t="shared" si="165"/>
        <v>6.3885441776922066E-9</v>
      </c>
      <c r="AD597" s="99">
        <f t="shared" si="166"/>
        <v>6.3885441776922072E-10</v>
      </c>
      <c r="AF597" s="2">
        <f t="shared" si="167"/>
        <v>0.19719379025476924</v>
      </c>
      <c r="AH597" s="11"/>
      <c r="AI597" s="23">
        <f t="shared" si="168"/>
        <v>1.0372380040845411E-7</v>
      </c>
      <c r="AN597" s="2">
        <f t="shared" si="157"/>
        <v>22.40854925318467</v>
      </c>
      <c r="AO597" s="2" t="str">
        <f t="shared" si="158"/>
        <v>-4.4450265284242+21.9632606594287i</v>
      </c>
      <c r="AP597" s="3">
        <f t="shared" si="159"/>
        <v>21.512046605350406</v>
      </c>
      <c r="AQ597" s="23">
        <f t="shared" si="169"/>
        <v>2.3144008051104036E-13</v>
      </c>
    </row>
    <row r="598" spans="1:43" x14ac:dyDescent="0.3">
      <c r="A598" s="2" t="str">
        <f t="shared" si="153"/>
        <v>14742.9496853086i</v>
      </c>
      <c r="B598" s="2">
        <f t="shared" si="160"/>
        <v>2346.4133181719667</v>
      </c>
      <c r="E598" s="3" t="str">
        <f t="shared" si="154"/>
        <v>9.78518935072206E-11-2.8167067808663E-11i</v>
      </c>
      <c r="F598" s="3"/>
      <c r="G598" s="3"/>
      <c r="H598" s="3"/>
      <c r="I598" s="99">
        <f t="shared" si="161"/>
        <v>1.0182522659874743E-10</v>
      </c>
      <c r="L598" s="99">
        <f t="shared" si="162"/>
        <v>4.9574043207879621E-13</v>
      </c>
      <c r="O598" s="82">
        <f t="shared" si="155"/>
        <v>1.0134892328253055E-10</v>
      </c>
      <c r="R598" s="99">
        <f t="shared" si="163"/>
        <v>5.0069783639958423E-8</v>
      </c>
      <c r="U598" s="99">
        <f t="shared" si="164"/>
        <v>3.4183499833397858E-9</v>
      </c>
      <c r="X598" s="99">
        <f t="shared" si="156"/>
        <v>8.8995665055633297E-8</v>
      </c>
      <c r="Z598" s="3"/>
      <c r="AA598" s="99">
        <f t="shared" si="165"/>
        <v>6.307697415097926E-9</v>
      </c>
      <c r="AD598" s="99">
        <f t="shared" si="166"/>
        <v>6.3076974150979266E-10</v>
      </c>
      <c r="AF598" s="2">
        <f t="shared" si="167"/>
        <v>0.19972125447770966</v>
      </c>
      <c r="AH598" s="11"/>
      <c r="AI598" s="23">
        <f t="shared" si="168"/>
        <v>1.0236748656887759E-7</v>
      </c>
      <c r="AN598" s="2">
        <f t="shared" si="157"/>
        <v>22.627891550912899</v>
      </c>
      <c r="AO598" s="2" t="str">
        <f t="shared" si="158"/>
        <v>-4.54625712957913+22.166484208183i</v>
      </c>
      <c r="AP598" s="3">
        <f t="shared" si="159"/>
        <v>21.71109512185194</v>
      </c>
      <c r="AQ598" s="23">
        <f t="shared" si="169"/>
        <v>2.2751278696650531E-13</v>
      </c>
    </row>
    <row r="599" spans="1:43" x14ac:dyDescent="0.3">
      <c r="A599" s="2" t="str">
        <f t="shared" si="153"/>
        <v>14879.364519181i</v>
      </c>
      <c r="B599" s="2">
        <f t="shared" si="160"/>
        <v>2368.1244132938186</v>
      </c>
      <c r="E599" s="3" t="str">
        <f t="shared" si="154"/>
        <v>9.65125408255059E-11-2.79807371611111E-11i</v>
      </c>
      <c r="F599" s="3"/>
      <c r="G599" s="3"/>
      <c r="H599" s="3"/>
      <c r="I599" s="99">
        <f t="shared" si="161"/>
        <v>1.0048677618808421E-10</v>
      </c>
      <c r="L599" s="99">
        <f t="shared" si="162"/>
        <v>4.8951566676470447E-13</v>
      </c>
      <c r="O599" s="82">
        <f t="shared" si="155"/>
        <v>1.0001671366684383E-10</v>
      </c>
      <c r="R599" s="99">
        <f t="shared" si="163"/>
        <v>4.9441082343235146E-8</v>
      </c>
      <c r="U599" s="99">
        <f t="shared" si="164"/>
        <v>3.3426746724010256E-9</v>
      </c>
      <c r="X599" s="99">
        <f t="shared" si="156"/>
        <v>8.782902559790994E-8</v>
      </c>
      <c r="Z599" s="3"/>
      <c r="AA599" s="99">
        <f t="shared" si="165"/>
        <v>6.2284948051420617E-9</v>
      </c>
      <c r="AD599" s="99">
        <f t="shared" si="166"/>
        <v>6.2284948051420632E-10</v>
      </c>
      <c r="AF599" s="2">
        <f t="shared" si="167"/>
        <v>0.20226094426042163</v>
      </c>
      <c r="AH599" s="11"/>
      <c r="AI599" s="23">
        <f t="shared" si="168"/>
        <v>1.0103827999774279E-7</v>
      </c>
      <c r="AN599" s="2">
        <f t="shared" si="157"/>
        <v>22.849608222303623</v>
      </c>
      <c r="AO599" s="2" t="str">
        <f t="shared" si="158"/>
        <v>-4.649369748123+22.3715881612818i</v>
      </c>
      <c r="AP599" s="3">
        <f t="shared" si="159"/>
        <v>21.911985411632031</v>
      </c>
      <c r="AQ599" s="23">
        <f t="shared" si="169"/>
        <v>2.236936310248901E-13</v>
      </c>
    </row>
    <row r="600" spans="1:43" x14ac:dyDescent="0.3">
      <c r="A600" s="2" t="str">
        <f t="shared" si="153"/>
        <v>15017.0415839705i</v>
      </c>
      <c r="B600" s="2">
        <f t="shared" si="160"/>
        <v>2390.0363987054507</v>
      </c>
      <c r="E600" s="3" t="str">
        <f t="shared" si="154"/>
        <v>9.51989959981177E-11-2.77987469434922E-11i</v>
      </c>
      <c r="F600" s="3"/>
      <c r="G600" s="3"/>
      <c r="H600" s="3"/>
      <c r="I600" s="99">
        <f t="shared" si="161"/>
        <v>9.9174690171827345E-11</v>
      </c>
      <c r="L600" s="99">
        <f t="shared" si="162"/>
        <v>4.8341621297835819E-13</v>
      </c>
      <c r="O600" s="82">
        <f t="shared" si="155"/>
        <v>9.8710746049573572E-11</v>
      </c>
      <c r="R600" s="99">
        <f t="shared" si="163"/>
        <v>4.8825037510814175E-8</v>
      </c>
      <c r="U600" s="99">
        <f t="shared" si="164"/>
        <v>3.2689604807013775E-9</v>
      </c>
      <c r="X600" s="99">
        <f t="shared" si="156"/>
        <v>8.6685289332625498E-8</v>
      </c>
      <c r="Z600" s="3"/>
      <c r="AA600" s="99">
        <f t="shared" si="165"/>
        <v>6.1508866328162461E-9</v>
      </c>
      <c r="AD600" s="99">
        <f t="shared" si="166"/>
        <v>6.1508866328162476E-10</v>
      </c>
      <c r="AF600" s="2">
        <f t="shared" si="167"/>
        <v>0.20481295068713704</v>
      </c>
      <c r="AH600" s="11"/>
      <c r="AI600" s="23">
        <f t="shared" si="168"/>
        <v>9.9735355302598169E-8</v>
      </c>
      <c r="AN600" s="2">
        <f t="shared" si="157"/>
        <v>23.073730432721145</v>
      </c>
      <c r="AO600" s="2" t="str">
        <f t="shared" si="158"/>
        <v>-4.75439937337159+22.5785899178927i</v>
      </c>
      <c r="AP600" s="3">
        <f t="shared" si="159"/>
        <v>22.114734516349017</v>
      </c>
      <c r="AQ600" s="23">
        <f t="shared" si="169"/>
        <v>2.1997838456423914E-13</v>
      </c>
    </row>
    <row r="601" spans="1:43" x14ac:dyDescent="0.3">
      <c r="A601" s="2" t="str">
        <f t="shared" si="153"/>
        <v>15155.9925589558i</v>
      </c>
      <c r="B601" s="2">
        <f t="shared" si="160"/>
        <v>2412.1511332217997</v>
      </c>
      <c r="E601" s="3" t="str">
        <f t="shared" si="154"/>
        <v>9.39104752636429E-11-2.7620948562539E-11i</v>
      </c>
      <c r="F601" s="3"/>
      <c r="G601" s="3"/>
      <c r="H601" s="3"/>
      <c r="I601" s="99">
        <f t="shared" si="161"/>
        <v>9.788817172538117E-11</v>
      </c>
      <c r="L601" s="99">
        <f t="shared" si="162"/>
        <v>4.7743832552273521E-13</v>
      </c>
      <c r="O601" s="82">
        <f t="shared" si="155"/>
        <v>9.7430227296124884E-11</v>
      </c>
      <c r="R601" s="99">
        <f t="shared" si="163"/>
        <v>4.8221270877796256E-8</v>
      </c>
      <c r="U601" s="99">
        <f t="shared" si="164"/>
        <v>3.1971442188655174E-9</v>
      </c>
      <c r="X601" s="99">
        <f t="shared" si="156"/>
        <v>8.5563765453376905E-8</v>
      </c>
      <c r="Z601" s="3"/>
      <c r="AA601" s="99">
        <f t="shared" si="165"/>
        <v>6.0748252450180727E-9</v>
      </c>
      <c r="AD601" s="99">
        <f t="shared" si="166"/>
        <v>6.0748252450180735E-10</v>
      </c>
      <c r="AF601" s="2">
        <f t="shared" si="167"/>
        <v>0.20737736310065927</v>
      </c>
      <c r="AH601" s="11"/>
      <c r="AI601" s="23">
        <f t="shared" si="168"/>
        <v>9.8457921299065151E-8</v>
      </c>
      <c r="AN601" s="2">
        <f t="shared" si="157"/>
        <v>23.300289880484133</v>
      </c>
      <c r="AO601" s="2" t="str">
        <f t="shared" si="158"/>
        <v>-4.8613816451403+22.7875070381752i</v>
      </c>
      <c r="AP601" s="3">
        <f t="shared" si="159"/>
        <v>22.319359635447199</v>
      </c>
      <c r="AQ601" s="23">
        <f t="shared" si="169"/>
        <v>2.1636303011920279E-13</v>
      </c>
    </row>
    <row r="602" spans="1:43" x14ac:dyDescent="0.3">
      <c r="A602" s="2" t="str">
        <f t="shared" si="153"/>
        <v>15296.2292314829i</v>
      </c>
      <c r="B602" s="2">
        <f t="shared" si="160"/>
        <v>2434.4704928572469</v>
      </c>
      <c r="E602" s="3" t="str">
        <f t="shared" si="154"/>
        <v>9.26462270383092E-11-2.74471993351242E-11i</v>
      </c>
      <c r="F602" s="3"/>
      <c r="G602" s="3"/>
      <c r="H602" s="3"/>
      <c r="I602" s="99">
        <f t="shared" si="161"/>
        <v>9.6626456707135745E-11</v>
      </c>
      <c r="L602" s="99">
        <f t="shared" si="162"/>
        <v>4.7157841295423705E-13</v>
      </c>
      <c r="O602" s="82">
        <f t="shared" si="155"/>
        <v>9.6174396803669639E-11</v>
      </c>
      <c r="R602" s="99">
        <f t="shared" si="163"/>
        <v>4.7629419708377949E-8</v>
      </c>
      <c r="U602" s="99">
        <f t="shared" si="164"/>
        <v>3.127165278173087E-9</v>
      </c>
      <c r="X602" s="99">
        <f t="shared" si="156"/>
        <v>8.4463791468659456E-8</v>
      </c>
      <c r="Z602" s="3"/>
      <c r="AA602" s="99">
        <f t="shared" si="165"/>
        <v>6.0002649449714947E-9</v>
      </c>
      <c r="AD602" s="99">
        <f t="shared" si="166"/>
        <v>6.0002649449714951E-10</v>
      </c>
      <c r="AF602" s="2">
        <f t="shared" si="167"/>
        <v>0.20995426904688941</v>
      </c>
      <c r="AH602" s="11"/>
      <c r="AI602" s="23">
        <f t="shared" si="168"/>
        <v>9.7205219259606112E-8</v>
      </c>
      <c r="AN602" s="2">
        <f t="shared" si="157"/>
        <v>23.529318808011915</v>
      </c>
      <c r="AO602" s="2" t="str">
        <f t="shared" si="158"/>
        <v>-4.97035286583839+22.9983572447711i</v>
      </c>
      <c r="AP602" s="3">
        <f t="shared" si="159"/>
        <v>22.525878127448323</v>
      </c>
      <c r="AQ602" s="23">
        <f t="shared" si="169"/>
        <v>2.1284374831933944E-13</v>
      </c>
    </row>
    <row r="603" spans="1:43" x14ac:dyDescent="0.3">
      <c r="A603" s="2" t="str">
        <f t="shared" si="153"/>
        <v>15437.7634979646i</v>
      </c>
      <c r="B603" s="2">
        <f t="shared" si="160"/>
        <v>2456.9963709846952</v>
      </c>
      <c r="E603" s="3" t="str">
        <f t="shared" si="154"/>
        <v>9.14055302871291E-11-2.72773621889959E-11i</v>
      </c>
      <c r="F603" s="3"/>
      <c r="G603" s="3"/>
      <c r="H603" s="3"/>
      <c r="I603" s="99">
        <f t="shared" si="161"/>
        <v>9.5388812001517972E-11</v>
      </c>
      <c r="L603" s="99">
        <f t="shared" si="162"/>
        <v>4.6583302978758313E-13</v>
      </c>
      <c r="O603" s="82">
        <f t="shared" si="155"/>
        <v>9.494252485186281E-11</v>
      </c>
      <c r="R603" s="99">
        <f t="shared" si="163"/>
        <v>4.7049136008545898E-8</v>
      </c>
      <c r="U603" s="99">
        <f t="shared" si="164"/>
        <v>3.0589655003201657E-9</v>
      </c>
      <c r="X603" s="99">
        <f t="shared" si="156"/>
        <v>8.3384731766612707E-8</v>
      </c>
      <c r="Z603" s="3"/>
      <c r="AA603" s="99">
        <f t="shared" si="165"/>
        <v>5.9271618930435254E-9</v>
      </c>
      <c r="AD603" s="99">
        <f t="shared" si="166"/>
        <v>5.9271618930435256E-10</v>
      </c>
      <c r="AF603" s="2">
        <f t="shared" si="167"/>
        <v>0.21254375421864544</v>
      </c>
      <c r="AH603" s="11"/>
      <c r="AI603" s="23">
        <f t="shared" si="168"/>
        <v>9.5976521268410443E-8</v>
      </c>
      <c r="AN603" s="2">
        <f t="shared" si="157"/>
        <v>23.760850013220534</v>
      </c>
      <c r="AO603" s="2" t="str">
        <f t="shared" si="158"/>
        <v>-5.08135001278715+23.2111584243077i</v>
      </c>
      <c r="AP603" s="3">
        <f t="shared" si="159"/>
        <v>22.734307511554107</v>
      </c>
      <c r="AQ603" s="23">
        <f t="shared" si="169"/>
        <v>2.0941690619963257E-13</v>
      </c>
    </row>
    <row r="604" spans="1:43" x14ac:dyDescent="0.3">
      <c r="A604" s="2" t="str">
        <f t="shared" si="153"/>
        <v>15580.6073648901i</v>
      </c>
      <c r="B604" s="2">
        <f t="shared" si="160"/>
        <v>2479.7306784962493</v>
      </c>
      <c r="E604" s="3" t="str">
        <f t="shared" si="154"/>
        <v>9.01876929928139E-11-2.71113053814741E-11i</v>
      </c>
      <c r="F604" s="3"/>
      <c r="G604" s="3"/>
      <c r="H604" s="3"/>
      <c r="I604" s="99">
        <f t="shared" si="161"/>
        <v>9.4174533961435654E-11</v>
      </c>
      <c r="L604" s="99">
        <f t="shared" si="162"/>
        <v>4.6019886916816156E-13</v>
      </c>
      <c r="O604" s="82">
        <f t="shared" si="155"/>
        <v>9.3733911052491678E-11</v>
      </c>
      <c r="R604" s="99">
        <f t="shared" si="163"/>
        <v>4.6480085785984325E-8</v>
      </c>
      <c r="U604" s="99">
        <f t="shared" si="164"/>
        <v>2.9924890549984638E-9</v>
      </c>
      <c r="X604" s="99">
        <f t="shared" si="156"/>
        <v>8.2325976265861842E-8</v>
      </c>
      <c r="Z604" s="3"/>
      <c r="AA604" s="99">
        <f t="shared" si="165"/>
        <v>5.8554740135087708E-9</v>
      </c>
      <c r="AD604" s="99">
        <f t="shared" si="166"/>
        <v>5.8554740135087715E-10</v>
      </c>
      <c r="AF604" s="2">
        <f t="shared" si="167"/>
        <v>0.21514590239881648</v>
      </c>
      <c r="AH604" s="11"/>
      <c r="AI604" s="23">
        <f t="shared" si="168"/>
        <v>9.4771128674965202E-8</v>
      </c>
      <c r="AN604" s="2">
        <f t="shared" si="157"/>
        <v>23.994916861176016</v>
      </c>
      <c r="AO604" s="2" t="str">
        <f t="shared" si="158"/>
        <v>-5.19441075076782+23.4259286289158i</v>
      </c>
      <c r="AP604" s="3">
        <f t="shared" si="159"/>
        <v>22.94466546898866</v>
      </c>
      <c r="AQ604" s="23">
        <f t="shared" si="169"/>
        <v>2.0607904630921351E-13</v>
      </c>
    </row>
    <row r="605" spans="1:43" x14ac:dyDescent="0.3">
      <c r="A605" s="2" t="str">
        <f t="shared" si="153"/>
        <v>15724.772949843i</v>
      </c>
      <c r="B605" s="2">
        <f t="shared" si="160"/>
        <v>2502.675343965238</v>
      </c>
      <c r="E605" s="3" t="str">
        <f t="shared" si="154"/>
        <v>8.89920507157162E-11-2.6948902234873E-11i</v>
      </c>
      <c r="F605" s="3"/>
      <c r="G605" s="3"/>
      <c r="H605" s="3"/>
      <c r="I605" s="99">
        <f t="shared" si="161"/>
        <v>9.2982946943261304E-11</v>
      </c>
      <c r="L605" s="99">
        <f t="shared" si="162"/>
        <v>4.5467275597957792E-13</v>
      </c>
      <c r="O605" s="82">
        <f t="shared" si="155"/>
        <v>9.2547882891236353E-11</v>
      </c>
      <c r="R605" s="99">
        <f t="shared" si="163"/>
        <v>4.5921948353937365E-8</v>
      </c>
      <c r="U605" s="99">
        <f t="shared" si="164"/>
        <v>2.9276823247514809E-9</v>
      </c>
      <c r="X605" s="99">
        <f t="shared" si="156"/>
        <v>8.1286939146511999E-8</v>
      </c>
      <c r="Z605" s="3"/>
      <c r="AA605" s="99">
        <f t="shared" si="165"/>
        <v>5.7851609068513188E-9</v>
      </c>
      <c r="AD605" s="99">
        <f t="shared" si="166"/>
        <v>5.7851609068513192E-10</v>
      </c>
      <c r="AF605" s="2">
        <f t="shared" si="167"/>
        <v>0.21776079540280646</v>
      </c>
      <c r="AH605" s="11"/>
      <c r="AI605" s="23">
        <f t="shared" si="168"/>
        <v>9.3588370639498886E-8</v>
      </c>
      <c r="AN605" s="2">
        <f t="shared" si="157"/>
        <v>24.23155329600722</v>
      </c>
      <c r="AO605" s="2" t="str">
        <f t="shared" si="158"/>
        <v>-5.30957344480195+23.6426860777597i</v>
      </c>
      <c r="AP605" s="3">
        <f t="shared" si="159"/>
        <v>23.156969844633295</v>
      </c>
      <c r="AQ605" s="23">
        <f t="shared" si="169"/>
        <v>2.0282687656135227E-13</v>
      </c>
    </row>
    <row r="606" spans="1:43" x14ac:dyDescent="0.3">
      <c r="A606" s="2" t="str">
        <f t="shared" si="153"/>
        <v>15870.2724825296i</v>
      </c>
      <c r="B606" s="2">
        <f t="shared" si="160"/>
        <v>2525.8323138098713</v>
      </c>
      <c r="E606" s="3" t="str">
        <f t="shared" si="154"/>
        <v>8.78179652385576E-11-2.67900308875032E-11i</v>
      </c>
      <c r="F606" s="3"/>
      <c r="G606" s="3"/>
      <c r="H606" s="3"/>
      <c r="I606" s="99">
        <f t="shared" si="161"/>
        <v>9.1813401928007709E-11</v>
      </c>
      <c r="L606" s="99">
        <f t="shared" si="162"/>
        <v>4.4925164035655739E-13</v>
      </c>
      <c r="O606" s="82">
        <f t="shared" si="155"/>
        <v>9.1383794355223982E-11</v>
      </c>
      <c r="R606" s="99">
        <f t="shared" si="163"/>
        <v>4.53744156760123E-8</v>
      </c>
      <c r="U606" s="99">
        <f t="shared" si="164"/>
        <v>2.864493796607582E-9</v>
      </c>
      <c r="X606" s="99">
        <f t="shared" si="156"/>
        <v>8.0267057655795826E-8</v>
      </c>
      <c r="Z606" s="3"/>
      <c r="AA606" s="99">
        <f t="shared" si="165"/>
        <v>5.7161837672242681E-9</v>
      </c>
      <c r="AD606" s="99">
        <f t="shared" si="166"/>
        <v>5.7161837672242685E-10</v>
      </c>
      <c r="AF606" s="2">
        <f t="shared" si="167"/>
        <v>0.22038851302027046</v>
      </c>
      <c r="AH606" s="11"/>
      <c r="AI606" s="23">
        <f t="shared" si="168"/>
        <v>9.2427602763995566E-8</v>
      </c>
      <c r="AN606" s="2">
        <f t="shared" si="157"/>
        <v>24.470793853088722</v>
      </c>
      <c r="AO606" s="2" t="str">
        <f t="shared" si="158"/>
        <v>-5.4268771731702+23.861449158584i</v>
      </c>
      <c r="AP606" s="3">
        <f t="shared" si="159"/>
        <v>23.37123864849309</v>
      </c>
      <c r="AQ606" s="23">
        <f t="shared" si="169"/>
        <v>1.9965726076341139E-13</v>
      </c>
    </row>
    <row r="607" spans="1:43" x14ac:dyDescent="0.3">
      <c r="A607" s="2" t="str">
        <f t="shared" si="153"/>
        <v>16017.1183058164i</v>
      </c>
      <c r="B607" s="2">
        <f t="shared" si="160"/>
        <v>2549.2035524583644</v>
      </c>
      <c r="E607" s="3" t="str">
        <f t="shared" si="154"/>
        <v>8.66648232901801E-11-2.6634574059197E-11i</v>
      </c>
      <c r="F607" s="3"/>
      <c r="G607" s="3"/>
      <c r="H607" s="3"/>
      <c r="I607" s="99">
        <f t="shared" si="161"/>
        <v>9.0665275222838168E-11</v>
      </c>
      <c r="L607" s="99">
        <f t="shared" si="162"/>
        <v>4.4393259157567623E-13</v>
      </c>
      <c r="O607" s="82">
        <f t="shared" si="155"/>
        <v>9.0241024640545492E-11</v>
      </c>
      <c r="R607" s="99">
        <f t="shared" si="163"/>
        <v>4.4837191749143299E-8</v>
      </c>
      <c r="U607" s="99">
        <f t="shared" si="164"/>
        <v>2.8028739600298837E-9</v>
      </c>
      <c r="X607" s="99">
        <f t="shared" si="156"/>
        <v>7.9265790983308143E-8</v>
      </c>
      <c r="Z607" s="3"/>
      <c r="AA607" s="99">
        <f t="shared" si="165"/>
        <v>5.6485053047166733E-9</v>
      </c>
      <c r="AD607" s="99">
        <f t="shared" si="166"/>
        <v>5.6485053047166733E-10</v>
      </c>
      <c r="AF607" s="2">
        <f t="shared" si="167"/>
        <v>0.22302913295614837</v>
      </c>
      <c r="AH607" s="11"/>
      <c r="AI607" s="23">
        <f t="shared" si="168"/>
        <v>9.1288205802971477E-8</v>
      </c>
      <c r="AN607" s="2">
        <f t="shared" si="157"/>
        <v>24.712673671495001</v>
      </c>
      <c r="AO607" s="2" t="str">
        <f t="shared" si="158"/>
        <v>-5.54636174067276+24.082236429273i</v>
      </c>
      <c r="AP607" s="3">
        <f t="shared" si="159"/>
        <v>23.587490057177092</v>
      </c>
      <c r="AQ607" s="23">
        <f t="shared" si="169"/>
        <v>1.9656720977656407E-13</v>
      </c>
    </row>
    <row r="608" spans="1:43" x14ac:dyDescent="0.3">
      <c r="A608" s="2" t="str">
        <f t="shared" si="153"/>
        <v>16165.3228767769i</v>
      </c>
      <c r="B608" s="2">
        <f t="shared" si="160"/>
        <v>2572.7910425155414</v>
      </c>
      <c r="E608" s="3" t="str">
        <f t="shared" si="154"/>
        <v>8.55320353430349E-11-2.64824188303874E-11i</v>
      </c>
      <c r="F608" s="3"/>
      <c r="G608" s="3"/>
      <c r="H608" s="3"/>
      <c r="I608" s="99">
        <f t="shared" si="161"/>
        <v>8.9537967237536885E-11</v>
      </c>
      <c r="L608" s="99">
        <f t="shared" si="162"/>
        <v>4.3871279229859121E-13</v>
      </c>
      <c r="O608" s="82">
        <f t="shared" si="155"/>
        <v>8.9118976934386453E-11</v>
      </c>
      <c r="R608" s="99">
        <f t="shared" si="163"/>
        <v>4.4309992022157715E-8</v>
      </c>
      <c r="U608" s="99">
        <f t="shared" si="164"/>
        <v>2.7427752107579802E-9</v>
      </c>
      <c r="X608" s="99">
        <f t="shared" si="156"/>
        <v>7.8282619201168123E-8</v>
      </c>
      <c r="Z608" s="3"/>
      <c r="AA608" s="99">
        <f t="shared" si="165"/>
        <v>5.5820896721056016E-9</v>
      </c>
      <c r="AD608" s="99">
        <f t="shared" si="166"/>
        <v>5.5820896721056018E-10</v>
      </c>
      <c r="AF608" s="2">
        <f t="shared" si="167"/>
        <v>0.22568273077095991</v>
      </c>
      <c r="AH608" s="11"/>
      <c r="AI608" s="23">
        <f t="shared" si="168"/>
        <v>9.0169584448671624E-8</v>
      </c>
      <c r="AN608" s="2">
        <f t="shared" si="157"/>
        <v>24.9572285067336</v>
      </c>
      <c r="AO608" s="2" t="str">
        <f t="shared" si="158"/>
        <v>-5.66806769213623+24.3050666194248i</v>
      </c>
      <c r="AP608" s="3">
        <f t="shared" si="159"/>
        <v>23.805742415504483</v>
      </c>
      <c r="AQ608" s="23">
        <f t="shared" si="169"/>
        <v>1.9355387325869566E-13</v>
      </c>
    </row>
    <row r="609" spans="1:43" x14ac:dyDescent="0.3">
      <c r="A609" s="2" t="str">
        <f t="shared" si="153"/>
        <v>16314.8987677485i</v>
      </c>
      <c r="B609" s="2">
        <f t="shared" si="160"/>
        <v>2596.5967849310459</v>
      </c>
      <c r="E609" s="3" t="str">
        <f t="shared" si="154"/>
        <v>8.44190344794708E-11-2.63334564338352E-11i</v>
      </c>
      <c r="F609" s="3"/>
      <c r="G609" s="3"/>
      <c r="H609" s="3"/>
      <c r="I609" s="99">
        <f t="shared" si="161"/>
        <v>8.8430901330919247E-11</v>
      </c>
      <c r="L609" s="99">
        <f t="shared" si="162"/>
        <v>4.3358953314420029E-13</v>
      </c>
      <c r="O609" s="82">
        <f t="shared" si="155"/>
        <v>8.8017077266773369E-11</v>
      </c>
      <c r="R609" s="99">
        <f t="shared" si="163"/>
        <v>4.3792542847564229E-8</v>
      </c>
      <c r="U609" s="99">
        <f t="shared" si="164"/>
        <v>2.6841517601480253E-9</v>
      </c>
      <c r="X609" s="99">
        <f t="shared" si="156"/>
        <v>7.7317042264755537E-8</v>
      </c>
      <c r="Z609" s="3"/>
      <c r="AA609" s="99">
        <f t="shared" si="165"/>
        <v>5.5169023957934452E-9</v>
      </c>
      <c r="AD609" s="99">
        <f t="shared" si="166"/>
        <v>5.5169023957934456E-10</v>
      </c>
      <c r="AF609" s="2">
        <f t="shared" si="167"/>
        <v>0.22834937982040945</v>
      </c>
      <c r="AH609" s="11"/>
      <c r="AI609" s="23">
        <f t="shared" si="168"/>
        <v>8.9071166185700126E-8</v>
      </c>
      <c r="AN609" s="2">
        <f t="shared" si="157"/>
        <v>25.204494743763686</v>
      </c>
      <c r="AO609" s="2" t="str">
        <f t="shared" si="158"/>
        <v>-5.79203632617183+24.5299586319406i</v>
      </c>
      <c r="AP609" s="3">
        <f t="shared" si="159"/>
        <v>24.026014238049811</v>
      </c>
      <c r="AQ609" s="23">
        <f t="shared" si="169"/>
        <v>1.9061453194514865E-13</v>
      </c>
    </row>
    <row r="610" spans="1:43" x14ac:dyDescent="0.3">
      <c r="A610" s="2" t="str">
        <f t="shared" si="153"/>
        <v>16465.8586673991i</v>
      </c>
      <c r="B610" s="2">
        <f t="shared" si="160"/>
        <v>2620.6227991690957</v>
      </c>
      <c r="E610" s="3" t="str">
        <f t="shared" si="154"/>
        <v>8.33252753223052E-11-2.61875820581755E-11i</v>
      </c>
      <c r="F610" s="3"/>
      <c r="G610" s="3"/>
      <c r="H610" s="3"/>
      <c r="I610" s="99">
        <f t="shared" si="161"/>
        <v>8.7343522722590251E-11</v>
      </c>
      <c r="L610" s="99">
        <f t="shared" si="162"/>
        <v>4.2856020756814347E-13</v>
      </c>
      <c r="O610" s="82">
        <f t="shared" si="155"/>
        <v>8.693477342736656E-11</v>
      </c>
      <c r="R610" s="99">
        <f t="shared" si="163"/>
        <v>4.3284580964382485E-8</v>
      </c>
      <c r="U610" s="99">
        <f t="shared" si="164"/>
        <v>2.6269595496487312E-9</v>
      </c>
      <c r="X610" s="99">
        <f t="shared" si="156"/>
        <v>7.6368579070061359E-8</v>
      </c>
      <c r="Z610" s="3"/>
      <c r="AA610" s="99">
        <f t="shared" si="165"/>
        <v>5.4529103106557585E-9</v>
      </c>
      <c r="AD610" s="99">
        <f t="shared" si="166"/>
        <v>5.4529103106557595E-10</v>
      </c>
      <c r="AF610" s="2">
        <f t="shared" si="167"/>
        <v>0.23102915119424822</v>
      </c>
      <c r="AH610" s="11"/>
      <c r="AI610" s="23">
        <f t="shared" si="168"/>
        <v>8.7992400210540673E-8</v>
      </c>
      <c r="AN610" s="2">
        <f t="shared" si="157"/>
        <v>25.45450941030424</v>
      </c>
      <c r="AO610" s="2" t="str">
        <f t="shared" si="158"/>
        <v>-5.91830970918934+24.7569315446277i</v>
      </c>
      <c r="AP610" s="3">
        <f t="shared" si="159"/>
        <v>24.248324210684132</v>
      </c>
      <c r="AQ610" s="23">
        <f t="shared" si="169"/>
        <v>1.8774659042810482E-13</v>
      </c>
    </row>
    <row r="611" spans="1:43" x14ac:dyDescent="0.3">
      <c r="A611" s="2" t="str">
        <f t="shared" si="153"/>
        <v>16618.2153818034i</v>
      </c>
      <c r="B611" s="2">
        <f t="shared" si="160"/>
        <v>2644.8711233797799</v>
      </c>
      <c r="E611" s="3" t="str">
        <f t="shared" si="154"/>
        <v>8.22502330254732E-11-2.60446946625136E-11i</v>
      </c>
      <c r="F611" s="3"/>
      <c r="G611" s="3"/>
      <c r="H611" s="3"/>
      <c r="I611" s="99">
        <f t="shared" si="161"/>
        <v>8.6275297465776398E-11</v>
      </c>
      <c r="L611" s="99">
        <f t="shared" si="162"/>
        <v>4.2362230702948155E-13</v>
      </c>
      <c r="O611" s="82">
        <f t="shared" si="155"/>
        <v>8.5871533943043603E-11</v>
      </c>
      <c r="R611" s="99">
        <f t="shared" si="163"/>
        <v>4.2785853009977637E-8</v>
      </c>
      <c r="U611" s="99">
        <f t="shared" si="164"/>
        <v>2.5711561700766798E-9</v>
      </c>
      <c r="X611" s="99">
        <f t="shared" si="156"/>
        <v>7.5436766563925725E-8</v>
      </c>
      <c r="Z611" s="3"/>
      <c r="AA611" s="99">
        <f t="shared" si="165"/>
        <v>5.3900814985430968E-9</v>
      </c>
      <c r="AD611" s="99">
        <f t="shared" si="166"/>
        <v>5.3900814985430973E-10</v>
      </c>
      <c r="AF611" s="2">
        <f t="shared" si="167"/>
        <v>0.23372211365443635</v>
      </c>
      <c r="AH611" s="11"/>
      <c r="AI611" s="23">
        <f t="shared" si="168"/>
        <v>8.6932756411699348E-8</v>
      </c>
      <c r="AN611" s="2">
        <f t="shared" si="157"/>
        <v>25.707310190440023</v>
      </c>
      <c r="AO611" s="2" t="str">
        <f t="shared" si="158"/>
        <v>-6.0469306896715+24.9860046118184i</v>
      </c>
      <c r="AP611" s="3">
        <f t="shared" si="159"/>
        <v>24.472691192140701</v>
      </c>
      <c r="AQ611" s="23">
        <f t="shared" si="169"/>
        <v>1.8494757039810761E-13</v>
      </c>
    </row>
    <row r="612" spans="1:43" x14ac:dyDescent="0.3">
      <c r="A612" s="2" t="str">
        <f t="shared" si="153"/>
        <v>16771.981835529i</v>
      </c>
      <c r="B612" s="2">
        <f t="shared" si="160"/>
        <v>2669.3438145719206</v>
      </c>
      <c r="E612" s="3" t="str">
        <f t="shared" si="154"/>
        <v>8.11934023208647E-11-2.59046968013553E-11i</v>
      </c>
      <c r="F612" s="3"/>
      <c r="G612" s="3"/>
      <c r="H612" s="3"/>
      <c r="I612" s="99">
        <f t="shared" si="161"/>
        <v>8.5225711477276284E-11</v>
      </c>
      <c r="L612" s="99">
        <f t="shared" si="162"/>
        <v>4.1877341642601632E-13</v>
      </c>
      <c r="O612" s="82">
        <f t="shared" si="155"/>
        <v>8.4826847112337798E-11</v>
      </c>
      <c r="R612" s="99">
        <f t="shared" si="163"/>
        <v>4.2296115059027646E-8</v>
      </c>
      <c r="U612" s="99">
        <f t="shared" si="164"/>
        <v>2.5167007853800679E-9</v>
      </c>
      <c r="X612" s="99">
        <f t="shared" si="156"/>
        <v>7.4521158903758506E-8</v>
      </c>
      <c r="Z612" s="3"/>
      <c r="AA612" s="99">
        <f t="shared" si="165"/>
        <v>5.3283852302009806E-9</v>
      </c>
      <c r="AD612" s="99">
        <f t="shared" si="166"/>
        <v>5.3283852302009806E-10</v>
      </c>
      <c r="AF612" s="2">
        <f t="shared" si="167"/>
        <v>0.2364283335725797</v>
      </c>
      <c r="AH612" s="11"/>
      <c r="AI612" s="23">
        <f t="shared" si="168"/>
        <v>8.5891724406564119E-8</v>
      </c>
      <c r="AN612" s="2">
        <f t="shared" si="157"/>
        <v>25.96293543852973</v>
      </c>
      <c r="AO612" s="2" t="str">
        <f t="shared" si="158"/>
        <v>-6.17794291271362+25.2171972660031i</v>
      </c>
      <c r="AP612" s="3">
        <f t="shared" si="159"/>
        <v>24.699134215740742</v>
      </c>
      <c r="AQ612" s="23">
        <f t="shared" si="169"/>
        <v>1.8221510431518591E-13</v>
      </c>
    </row>
    <row r="613" spans="1:43" x14ac:dyDescent="0.3">
      <c r="A613" s="2" t="str">
        <f t="shared" si="153"/>
        <v>16927.1710727334i</v>
      </c>
      <c r="B613" s="2">
        <f t="shared" si="160"/>
        <v>2694.0429487876613</v>
      </c>
      <c r="E613" s="3" t="str">
        <f t="shared" si="154"/>
        <v>8.01542966177346E-11-2.57674944592114E-11i</v>
      </c>
      <c r="F613" s="3"/>
      <c r="G613" s="3"/>
      <c r="H613" s="3"/>
      <c r="I613" s="99">
        <f t="shared" si="161"/>
        <v>8.4194269620855257E-11</v>
      </c>
      <c r="L613" s="99">
        <f t="shared" si="162"/>
        <v>4.1401120978093769E-13</v>
      </c>
      <c r="O613" s="82">
        <f t="shared" si="155"/>
        <v>8.3800220093072561E-11</v>
      </c>
      <c r="R613" s="99">
        <f t="shared" si="163"/>
        <v>4.1815132187874704E-8</v>
      </c>
      <c r="U613" s="99">
        <f t="shared" si="164"/>
        <v>2.4635540606020822E-9</v>
      </c>
      <c r="X613" s="99">
        <f t="shared" si="156"/>
        <v>7.3621326663549358E-8</v>
      </c>
      <c r="Z613" s="3"/>
      <c r="AA613" s="99">
        <f t="shared" si="165"/>
        <v>5.2677919103876996E-9</v>
      </c>
      <c r="AD613" s="99">
        <f t="shared" si="166"/>
        <v>5.2677919103877003E-10</v>
      </c>
      <c r="AF613" s="2">
        <f t="shared" si="167"/>
        <v>0.23914787486669092</v>
      </c>
      <c r="AH613" s="11"/>
      <c r="AI613" s="23">
        <f t="shared" si="168"/>
        <v>8.4868812631322796E-8</v>
      </c>
      <c r="AN613" s="2">
        <f t="shared" si="157"/>
        <v>26.221424193423736</v>
      </c>
      <c r="AO613" s="2" t="str">
        <f t="shared" si="158"/>
        <v>-6.3113908348342+25.4505291194788i</v>
      </c>
      <c r="AP613" s="3">
        <f t="shared" si="159"/>
        <v>24.927672490819077</v>
      </c>
      <c r="AQ613" s="23">
        <f t="shared" si="169"/>
        <v>1.7954692947512082E-13</v>
      </c>
    </row>
    <row r="614" spans="1:43" x14ac:dyDescent="0.3">
      <c r="A614" s="2" t="str">
        <f t="shared" si="153"/>
        <v>17083.7962582699i</v>
      </c>
      <c r="B614" s="2">
        <f t="shared" si="160"/>
        <v>2718.9706212784804</v>
      </c>
      <c r="E614" s="3" t="str">
        <f t="shared" si="154"/>
        <v>7.9132447151368E-11-2.56329968942653E-11i</v>
      </c>
      <c r="F614" s="3"/>
      <c r="G614" s="3"/>
      <c r="H614" s="3"/>
      <c r="I614" s="99">
        <f t="shared" si="161"/>
        <v>8.31804948407105E-11</v>
      </c>
      <c r="L614" s="99">
        <f t="shared" si="162"/>
        <v>4.0933344616492982E-13</v>
      </c>
      <c r="O614" s="82">
        <f t="shared" si="155"/>
        <v>8.2791178039835559E-11</v>
      </c>
      <c r="R614" s="99">
        <f t="shared" si="163"/>
        <v>4.1342678062657911E-8</v>
      </c>
      <c r="U614" s="99">
        <f t="shared" si="164"/>
        <v>2.4116780937771735E-9</v>
      </c>
      <c r="X614" s="99">
        <f t="shared" si="156"/>
        <v>7.273685608324864E-8</v>
      </c>
      <c r="Z614" s="3"/>
      <c r="AA614" s="99">
        <f t="shared" si="165"/>
        <v>5.2082730259880465E-9</v>
      </c>
      <c r="AD614" s="99">
        <f t="shared" si="166"/>
        <v>5.2082730259880474E-10</v>
      </c>
      <c r="AF614" s="2">
        <f t="shared" si="167"/>
        <v>0.24188079893722061</v>
      </c>
      <c r="AH614" s="11"/>
      <c r="AI614" s="23">
        <f t="shared" si="168"/>
        <v>8.3863547480592598E-8</v>
      </c>
      <c r="AN614" s="2">
        <f t="shared" si="157"/>
        <v>26.482816192997095</v>
      </c>
      <c r="AO614" s="2" t="str">
        <f t="shared" si="158"/>
        <v>-6.44731973905987+25.6860199660126i</v>
      </c>
      <c r="AP614" s="3">
        <f t="shared" si="159"/>
        <v>25.158325404548123</v>
      </c>
      <c r="AQ614" s="23">
        <f t="shared" si="169"/>
        <v>1.7694088244788183E-13</v>
      </c>
    </row>
    <row r="615" spans="1:43" x14ac:dyDescent="0.3">
      <c r="A615" s="2" t="str">
        <f t="shared" si="153"/>
        <v>17241.870678805i</v>
      </c>
      <c r="B615" s="2">
        <f t="shared" si="160"/>
        <v>2744.1289466830285</v>
      </c>
      <c r="E615" s="3" t="str">
        <f t="shared" si="154"/>
        <v>7.81274021778713E-11-2.55011164905328E-11i</v>
      </c>
      <c r="F615" s="3"/>
      <c r="G615" s="3"/>
      <c r="H615" s="3"/>
      <c r="I615" s="99">
        <f t="shared" si="161"/>
        <v>8.2183927341826229E-11</v>
      </c>
      <c r="L615" s="99">
        <f t="shared" si="162"/>
        <v>4.0473796583878028E-13</v>
      </c>
      <c r="O615" s="82">
        <f t="shared" si="155"/>
        <v>8.179926328812554E-11</v>
      </c>
      <c r="R615" s="99">
        <f t="shared" si="163"/>
        <v>4.0878534549716808E-8</v>
      </c>
      <c r="U615" s="99">
        <f t="shared" si="164"/>
        <v>2.3610363515112015E-9</v>
      </c>
      <c r="X615" s="99">
        <f t="shared" si="156"/>
        <v>7.1867348358759649E-8</v>
      </c>
      <c r="Z615" s="3"/>
      <c r="AA615" s="99">
        <f t="shared" si="165"/>
        <v>5.1498010969326828E-9</v>
      </c>
      <c r="AD615" s="99">
        <f t="shared" si="166"/>
        <v>5.1498010969326828E-10</v>
      </c>
      <c r="AF615" s="2">
        <f t="shared" si="167"/>
        <v>0.24462716460243744</v>
      </c>
      <c r="AH615" s="11"/>
      <c r="AI615" s="23">
        <f t="shared" si="168"/>
        <v>8.2875472493599765E-8</v>
      </c>
      <c r="AN615" s="2">
        <f t="shared" si="157"/>
        <v>26.747151889005714</v>
      </c>
      <c r="AO615" s="2" t="str">
        <f t="shared" si="158"/>
        <v>-6.58577575029186+25.9236897825215i</v>
      </c>
      <c r="AP615" s="3">
        <f t="shared" si="159"/>
        <v>25.391112523388983</v>
      </c>
      <c r="AQ615" s="23">
        <f t="shared" si="169"/>
        <v>1.7439489385621786E-13</v>
      </c>
    </row>
    <row r="616" spans="1:43" x14ac:dyDescent="0.3">
      <c r="A616" s="2" t="str">
        <f t="shared" si="153"/>
        <v>17401.4077439449i</v>
      </c>
      <c r="B616" s="2">
        <f t="shared" si="160"/>
        <v>2769.5200592064175</v>
      </c>
      <c r="E616" s="3" t="str">
        <f t="shared" si="154"/>
        <v>7.71387262122262E-11-2.53717686179871E-11i</v>
      </c>
      <c r="F616" s="3"/>
      <c r="G616" s="3"/>
      <c r="H616" s="3"/>
      <c r="I616" s="99">
        <f t="shared" si="161"/>
        <v>8.1204123814308025E-11</v>
      </c>
      <c r="L616" s="99">
        <f t="shared" si="162"/>
        <v>4.0022268660282273E-13</v>
      </c>
      <c r="O616" s="82">
        <f t="shared" si="155"/>
        <v>8.0824034582275026E-11</v>
      </c>
      <c r="R616" s="99">
        <f t="shared" si="163"/>
        <v>4.0422491346885096E-8</v>
      </c>
      <c r="U616" s="99">
        <f t="shared" si="164"/>
        <v>2.3115936080158804E-9</v>
      </c>
      <c r="X616" s="99">
        <f t="shared" si="156"/>
        <v>7.1012418970032714E-8</v>
      </c>
      <c r="Z616" s="3"/>
      <c r="AA616" s="99">
        <f t="shared" si="165"/>
        <v>5.0923496297492107E-9</v>
      </c>
      <c r="AD616" s="99">
        <f t="shared" si="166"/>
        <v>5.0923496297492114E-10</v>
      </c>
      <c r="AF616" s="2">
        <f t="shared" si="167"/>
        <v>0.24738702803310977</v>
      </c>
      <c r="AH616" s="11"/>
      <c r="AI616" s="23">
        <f t="shared" si="168"/>
        <v>8.1904147584030654E-8</v>
      </c>
      <c r="AN616" s="2">
        <f t="shared" si="157"/>
        <v>27.014472462269882</v>
      </c>
      <c r="AO616" s="2" t="str">
        <f t="shared" si="158"/>
        <v>-6.72680585095704+26.1635587307665i</v>
      </c>
      <c r="AP616" s="3">
        <f t="shared" si="159"/>
        <v>25.62605359492045</v>
      </c>
      <c r="AQ616" s="23">
        <f t="shared" si="169"/>
        <v>1.719069834759613E-13</v>
      </c>
    </row>
    <row r="617" spans="1:43" x14ac:dyDescent="0.3">
      <c r="A617" s="2" t="str">
        <f t="shared" si="153"/>
        <v>17562.4209873735i</v>
      </c>
      <c r="B617" s="2">
        <f t="shared" si="160"/>
        <v>2795.1461128013379</v>
      </c>
      <c r="E617" s="3" t="str">
        <f t="shared" si="154"/>
        <v>7.61659993069186E-11-2.52448715001588E-11i</v>
      </c>
      <c r="F617" s="3"/>
      <c r="G617" s="3"/>
      <c r="H617" s="3"/>
      <c r="I617" s="99">
        <f t="shared" si="161"/>
        <v>8.0240656698964363E-11</v>
      </c>
      <c r="L617" s="99">
        <f t="shared" si="162"/>
        <v>3.9578560034031061E-13</v>
      </c>
      <c r="O617" s="82">
        <f t="shared" si="155"/>
        <v>7.9865066344429179E-11</v>
      </c>
      <c r="R617" s="99">
        <f t="shared" si="163"/>
        <v>3.9974345634371375E-8</v>
      </c>
      <c r="U617" s="99">
        <f t="shared" si="164"/>
        <v>2.2633158873826468E-9</v>
      </c>
      <c r="X617" s="99">
        <f t="shared" si="156"/>
        <v>7.0171697044876839E-8</v>
      </c>
      <c r="Z617" s="3"/>
      <c r="AA617" s="99">
        <f t="shared" si="165"/>
        <v>5.0358930735807895E-9</v>
      </c>
      <c r="AD617" s="99">
        <f t="shared" si="166"/>
        <v>5.0358930735807905E-10</v>
      </c>
      <c r="AF617" s="2">
        <f t="shared" si="167"/>
        <v>0.25016044268656251</v>
      </c>
      <c r="AH617" s="11"/>
      <c r="AI617" s="23">
        <f t="shared" si="168"/>
        <v>8.0949148310823637E-8</v>
      </c>
      <c r="AN617" s="2">
        <f t="shared" si="157"/>
        <v>27.28481983819395</v>
      </c>
      <c r="AO617" s="2" t="str">
        <f t="shared" si="158"/>
        <v>-6.87045789695095+26.4056471590629i</v>
      </c>
      <c r="AP617" s="3">
        <f t="shared" si="159"/>
        <v>25.863168549447437</v>
      </c>
      <c r="AQ617" s="23">
        <f t="shared" si="169"/>
        <v>1.694752556314174E-13</v>
      </c>
    </row>
    <row r="618" spans="1:43" x14ac:dyDescent="0.3">
      <c r="A618" s="2" t="str">
        <f t="shared" si="153"/>
        <v>17724.9240680005i</v>
      </c>
      <c r="B618" s="2">
        <f t="shared" si="160"/>
        <v>2821.0092813507854</v>
      </c>
      <c r="E618" s="3" t="str">
        <f t="shared" si="154"/>
        <v>7.5208816368655E-11-2.5120346088753E-11i</v>
      </c>
      <c r="F618" s="3"/>
      <c r="G618" s="3"/>
      <c r="H618" s="3"/>
      <c r="I618" s="99">
        <f t="shared" si="161"/>
        <v>7.9293113491606543E-11</v>
      </c>
      <c r="L618" s="99">
        <f t="shared" si="162"/>
        <v>3.9142476974289339E-13</v>
      </c>
      <c r="O618" s="82">
        <f t="shared" si="155"/>
        <v>7.8921947982064486E-11</v>
      </c>
      <c r="R618" s="99">
        <f t="shared" si="163"/>
        <v>3.9533901744032232E-8</v>
      </c>
      <c r="U618" s="99">
        <f t="shared" si="164"/>
        <v>2.216170408897167E-9</v>
      </c>
      <c r="X618" s="99">
        <f t="shared" si="156"/>
        <v>6.9344824756317267E-8</v>
      </c>
      <c r="Z618" s="3"/>
      <c r="AA618" s="99">
        <f t="shared" si="165"/>
        <v>4.9804067785217727E-9</v>
      </c>
      <c r="AD618" s="99">
        <f t="shared" si="166"/>
        <v>4.9804067785217735E-10</v>
      </c>
      <c r="AF618" s="2">
        <f t="shared" si="167"/>
        <v>0.252947459240082</v>
      </c>
      <c r="AH618" s="11"/>
      <c r="AI618" s="23">
        <f t="shared" si="168"/>
        <v>8.0010065187410603E-8</v>
      </c>
      <c r="AN618" s="2">
        <f t="shared" si="157"/>
        <v>27.558236702628701</v>
      </c>
      <c r="AO618" s="2" t="str">
        <f t="shared" si="158"/>
        <v>-7.01678063387681+26.6499756040069i</v>
      </c>
      <c r="AP618" s="3">
        <f t="shared" si="159"/>
        <v>26.102477501610338</v>
      </c>
      <c r="AQ618" s="23">
        <f t="shared" si="169"/>
        <v>1.6709789486716546E-13</v>
      </c>
    </row>
    <row r="619" spans="1:43" x14ac:dyDescent="0.3">
      <c r="A619" s="2" t="str">
        <f t="shared" si="153"/>
        <v>17888.9307711196i</v>
      </c>
      <c r="B619" s="2">
        <f t="shared" si="160"/>
        <v>2847.1117588523957</v>
      </c>
      <c r="E619" s="3" t="str">
        <f t="shared" si="154"/>
        <v>7.42667865108577E-11-2.49981159448623E-11i</v>
      </c>
      <c r="F619" s="3"/>
      <c r="G619" s="3"/>
      <c r="H619" s="3"/>
      <c r="I619" s="99">
        <f t="shared" si="161"/>
        <v>7.8361096083720618E-11</v>
      </c>
      <c r="L619" s="99">
        <f t="shared" si="162"/>
        <v>3.8713832520711085E-13</v>
      </c>
      <c r="O619" s="82">
        <f t="shared" si="155"/>
        <v>7.7994283231710561E-11</v>
      </c>
      <c r="R619" s="99">
        <f t="shared" si="163"/>
        <v>3.9100970845918197E-8</v>
      </c>
      <c r="U619" s="99">
        <f t="shared" si="164"/>
        <v>2.1701255352095529E-9</v>
      </c>
      <c r="X619" s="99">
        <f t="shared" si="156"/>
        <v>6.8531456751451665E-8</v>
      </c>
      <c r="Z619" s="3"/>
      <c r="AA619" s="99">
        <f t="shared" si="165"/>
        <v>4.9258669561293582E-9</v>
      </c>
      <c r="AD619" s="99">
        <f t="shared" si="166"/>
        <v>4.9258669561293588E-10</v>
      </c>
      <c r="AF619" s="2">
        <f t="shared" si="167"/>
        <v>0.25574812552368925</v>
      </c>
      <c r="AH619" s="11"/>
      <c r="AI619" s="23">
        <f t="shared" si="168"/>
        <v>7.9086503027063069E-8</v>
      </c>
      <c r="AN619" s="2">
        <f t="shared" si="157"/>
        <v>27.834766518081818</v>
      </c>
      <c r="AO619" s="2" t="str">
        <f t="shared" si="158"/>
        <v>-7.16582371358595+26.8965647922172i</v>
      </c>
      <c r="AP619" s="3">
        <f t="shared" si="159"/>
        <v>26.344000752239481</v>
      </c>
      <c r="AQ619" s="23">
        <f t="shared" si="169"/>
        <v>1.647731618789056E-13</v>
      </c>
    </row>
    <row r="620" spans="1:43" x14ac:dyDescent="0.3">
      <c r="A620" s="2" t="str">
        <f t="shared" si="153"/>
        <v>18054.4550095784i</v>
      </c>
      <c r="B620" s="2">
        <f t="shared" si="160"/>
        <v>2873.4557596046352</v>
      </c>
      <c r="E620" s="3" t="str">
        <f t="shared" si="154"/>
        <v>7.33395324397615E-11-2.48781071263754E-11i</v>
      </c>
      <c r="F620" s="3"/>
      <c r="G620" s="3"/>
      <c r="H620" s="3"/>
      <c r="I620" s="99">
        <f t="shared" si="161"/>
        <v>7.744422013729779E-11</v>
      </c>
      <c r="L620" s="99">
        <f t="shared" si="162"/>
        <v>3.8292446189151349E-13</v>
      </c>
      <c r="O620" s="82">
        <f t="shared" si="155"/>
        <v>7.7081689536672823E-11</v>
      </c>
      <c r="R620" s="99">
        <f t="shared" si="163"/>
        <v>3.8675370651042863E-8</v>
      </c>
      <c r="U620" s="99">
        <f t="shared" si="164"/>
        <v>2.1251507231869273E-9</v>
      </c>
      <c r="X620" s="99">
        <f t="shared" si="156"/>
        <v>6.7731259609897669E-8</v>
      </c>
      <c r="Z620" s="3"/>
      <c r="AA620" s="99">
        <f t="shared" si="165"/>
        <v>4.8722506419790035E-9</v>
      </c>
      <c r="AD620" s="99">
        <f t="shared" si="166"/>
        <v>4.8722506419790046E-10</v>
      </c>
      <c r="AF620" s="2">
        <f t="shared" si="167"/>
        <v>0.25856248645235297</v>
      </c>
      <c r="AH620" s="11"/>
      <c r="AI620" s="23">
        <f t="shared" si="168"/>
        <v>7.8178080322155124E-8</v>
      </c>
      <c r="AN620" s="2">
        <f t="shared" si="157"/>
        <v>28.114453540285741</v>
      </c>
      <c r="AO620" s="2" t="str">
        <f t="shared" si="158"/>
        <v>-7.31763771102668+27.1454356420936i</v>
      </c>
      <c r="AP620" s="3">
        <f t="shared" si="159"/>
        <v>26.587758790021326</v>
      </c>
      <c r="AQ620" s="23">
        <f t="shared" si="169"/>
        <v>1.6249938968299016E-13</v>
      </c>
    </row>
    <row r="621" spans="1:43" x14ac:dyDescent="0.3">
      <c r="A621" s="2" t="str">
        <f t="shared" si="153"/>
        <v>18221.5108249587i</v>
      </c>
      <c r="B621" s="2">
        <f t="shared" si="160"/>
        <v>2900.0435183946565</v>
      </c>
      <c r="E621" s="3" t="str">
        <f t="shared" si="154"/>
        <v>7.24266898721216E-11-2.4760248081219E-11i</v>
      </c>
      <c r="F621" s="3"/>
      <c r="G621" s="3"/>
      <c r="H621" s="3"/>
      <c r="I621" s="99">
        <f t="shared" si="161"/>
        <v>7.6542114491801119E-11</v>
      </c>
      <c r="L621" s="99">
        <f t="shared" si="162"/>
        <v>3.7878143692489541E-13</v>
      </c>
      <c r="O621" s="82">
        <f t="shared" si="155"/>
        <v>7.6183797456742707E-11</v>
      </c>
      <c r="R621" s="99">
        <f t="shared" si="163"/>
        <v>3.8256925129414434E-8</v>
      </c>
      <c r="U621" s="99">
        <f t="shared" si="164"/>
        <v>2.0812164772884581E-9</v>
      </c>
      <c r="X621" s="99">
        <f t="shared" si="156"/>
        <v>6.6943911330074964E-8</v>
      </c>
      <c r="Z621" s="3"/>
      <c r="AA621" s="99">
        <f t="shared" si="165"/>
        <v>4.8195356601425631E-9</v>
      </c>
      <c r="AD621" s="99">
        <f t="shared" si="166"/>
        <v>4.8195356601425633E-10</v>
      </c>
      <c r="AF621" s="2">
        <f t="shared" si="167"/>
        <v>0.26139058395760467</v>
      </c>
      <c r="AH621" s="11"/>
      <c r="AI621" s="23">
        <f t="shared" si="168"/>
        <v>7.728442865533029E-8</v>
      </c>
      <c r="AN621" s="2">
        <f t="shared" si="157"/>
        <v>28.397342835128789</v>
      </c>
      <c r="AO621" s="2" t="str">
        <f t="shared" si="158"/>
        <v>-7.47227414140598+27.3966092655919i</v>
      </c>
      <c r="AP621" s="3">
        <f t="shared" si="159"/>
        <v>26.833772293130551</v>
      </c>
      <c r="AQ621" s="23">
        <f t="shared" si="169"/>
        <v>1.6027498000972459E-13</v>
      </c>
    </row>
    <row r="622" spans="1:43" x14ac:dyDescent="0.3">
      <c r="A622" s="2" t="str">
        <f t="shared" si="153"/>
        <v>18390.1123887671i</v>
      </c>
      <c r="B622" s="2">
        <f t="shared" si="160"/>
        <v>2926.8772906877871</v>
      </c>
      <c r="E622" s="3" t="str">
        <f t="shared" si="154"/>
        <v>7.15279069826499E-11-2.46444695460859E-11i</v>
      </c>
      <c r="F622" s="3"/>
      <c r="G622" s="3"/>
      <c r="H622" s="3"/>
      <c r="I622" s="99">
        <f t="shared" si="161"/>
        <v>7.565442060135397E-11</v>
      </c>
      <c r="L622" s="99">
        <f t="shared" si="162"/>
        <v>3.7470756675662986E-13</v>
      </c>
      <c r="O622" s="82">
        <f t="shared" si="155"/>
        <v>7.5300250107989906E-11</v>
      </c>
      <c r="R622" s="99">
        <f t="shared" si="163"/>
        <v>3.7845464242419613E-8</v>
      </c>
      <c r="U622" s="99">
        <f t="shared" si="164"/>
        <v>2.0382943053128228E-9</v>
      </c>
      <c r="X622" s="99">
        <f t="shared" si="156"/>
        <v>6.6169100841664513E-8</v>
      </c>
      <c r="Z622" s="3"/>
      <c r="AA622" s="99">
        <f t="shared" si="165"/>
        <v>4.7677005894745144E-9</v>
      </c>
      <c r="AD622" s="99">
        <f t="shared" si="166"/>
        <v>4.767700589474515E-10</v>
      </c>
      <c r="AF622" s="2">
        <f t="shared" si="167"/>
        <v>0.26423245691861169</v>
      </c>
      <c r="AH622" s="11"/>
      <c r="AI622" s="23">
        <f t="shared" si="168"/>
        <v>7.6405192140672701E-8</v>
      </c>
      <c r="AN622" s="2">
        <f t="shared" si="157"/>
        <v>28.683480295955562</v>
      </c>
      <c r="AO622" s="2" t="str">
        <f t="shared" si="158"/>
        <v>-7.6297854776697+27.6501069700139i</v>
      </c>
      <c r="AP622" s="3">
        <f t="shared" si="159"/>
        <v>27.082062131171824</v>
      </c>
      <c r="AQ622" s="23">
        <f t="shared" si="169"/>
        <v>1.5809839990754912E-13</v>
      </c>
    </row>
    <row r="623" spans="1:43" x14ac:dyDescent="0.3">
      <c r="A623" s="2" t="str">
        <f t="shared" si="153"/>
        <v>18560.2740036378i</v>
      </c>
      <c r="B623" s="2">
        <f t="shared" si="160"/>
        <v>2953.9593528189589</v>
      </c>
      <c r="E623" s="3" t="str">
        <f t="shared" si="154"/>
        <v>7.06428438794224E-11-2.45307044503286E-11i</v>
      </c>
      <c r="F623" s="3"/>
      <c r="G623" s="3"/>
      <c r="H623" s="3"/>
      <c r="I623" s="99">
        <f t="shared" si="161"/>
        <v>7.4780792000364765E-11</v>
      </c>
      <c r="L623" s="99">
        <f t="shared" si="162"/>
        <v>3.7070122464072273E-13</v>
      </c>
      <c r="O623" s="82">
        <f t="shared" si="155"/>
        <v>7.4430702630859E-11</v>
      </c>
      <c r="R623" s="99">
        <f t="shared" si="163"/>
        <v>3.7440823688712997E-8</v>
      </c>
      <c r="U623" s="99">
        <f t="shared" si="164"/>
        <v>1.9963566763779817E-9</v>
      </c>
      <c r="X623" s="99">
        <f t="shared" si="156"/>
        <v>6.5406527542701318E-8</v>
      </c>
      <c r="Z623" s="3"/>
      <c r="AA623" s="99">
        <f t="shared" si="165"/>
        <v>4.7167247315995849E-9</v>
      </c>
      <c r="AD623" s="99">
        <f t="shared" si="166"/>
        <v>4.7167247315995849E-10</v>
      </c>
      <c r="AF623" s="2">
        <f t="shared" si="167"/>
        <v>0.26708814109275658</v>
      </c>
      <c r="AH623" s="11"/>
      <c r="AI623" s="23">
        <f t="shared" si="168"/>
        <v>7.5540026893112388E-8</v>
      </c>
      <c r="AN623" s="2">
        <f t="shared" si="157"/>
        <v>28.972912661247147</v>
      </c>
      <c r="AO623" s="2" t="str">
        <f t="shared" si="158"/>
        <v>-7.79022516830886+27.9059502598156i</v>
      </c>
      <c r="AP623" s="3">
        <f t="shared" si="159"/>
        <v>27.332649366788701</v>
      </c>
      <c r="AQ623" s="23">
        <f t="shared" si="169"/>
        <v>1.5596817854033794E-13</v>
      </c>
    </row>
    <row r="624" spans="1:43" x14ac:dyDescent="0.3">
      <c r="A624" s="2" t="str">
        <f t="shared" si="153"/>
        <v>18732.0101045455i</v>
      </c>
      <c r="B624" s="2">
        <f t="shared" si="160"/>
        <v>2981.2920021857476</v>
      </c>
      <c r="E624" s="3" t="str">
        <f t="shared" si="154"/>
        <v>6.97711721056466E-11-2.44188878247255E-11i</v>
      </c>
      <c r="F624" s="3"/>
      <c r="G624" s="3"/>
      <c r="H624" s="3"/>
      <c r="I624" s="99">
        <f t="shared" si="161"/>
        <v>7.3920893795951126E-11</v>
      </c>
      <c r="L624" s="99">
        <f t="shared" si="162"/>
        <v>3.6676083824586622E-13</v>
      </c>
      <c r="O624" s="82">
        <f t="shared" si="155"/>
        <v>7.3574821684942094E-11</v>
      </c>
      <c r="R624" s="99">
        <f t="shared" si="163"/>
        <v>3.704284466283249E-8</v>
      </c>
      <c r="U624" s="99">
        <f t="shared" si="164"/>
        <v>1.9553769810035559E-9</v>
      </c>
      <c r="X624" s="99">
        <f t="shared" si="156"/>
        <v>6.4655900859876549E-8</v>
      </c>
      <c r="Z624" s="3"/>
      <c r="AA624" s="99">
        <f t="shared" si="165"/>
        <v>4.6665880805035671E-9</v>
      </c>
      <c r="AD624" s="99">
        <f t="shared" si="166"/>
        <v>4.666588080503568E-10</v>
      </c>
      <c r="AF624" s="2">
        <f t="shared" si="167"/>
        <v>0.2699576690456944</v>
      </c>
      <c r="AH624" s="11"/>
      <c r="AI624" s="23">
        <f t="shared" si="168"/>
        <v>7.4688600524433639E-8</v>
      </c>
      <c r="AN624" s="2">
        <f t="shared" si="157"/>
        <v>29.265687532685842</v>
      </c>
      <c r="AO624" s="2" t="str">
        <f t="shared" si="158"/>
        <v>-7.95364765549595+28.1641608384313i</v>
      </c>
      <c r="AP624" s="3">
        <f t="shared" si="159"/>
        <v>27.585555257561282</v>
      </c>
      <c r="AQ624" s="23">
        <f t="shared" si="169"/>
        <v>1.5388290416890048E-13</v>
      </c>
    </row>
    <row r="625" spans="1:43" x14ac:dyDescent="0.3">
      <c r="A625" s="2" t="str">
        <f t="shared" si="153"/>
        <v>18905.3352600302i</v>
      </c>
      <c r="B625" s="2">
        <f t="shared" si="160"/>
        <v>3008.8775574433089</v>
      </c>
      <c r="E625" s="3" t="str">
        <f t="shared" si="154"/>
        <v>6.89125741662389E-11-2.43089567148318E-11i</v>
      </c>
      <c r="F625" s="3"/>
      <c r="G625" s="3"/>
      <c r="H625" s="3"/>
      <c r="I625" s="99">
        <f t="shared" si="161"/>
        <v>7.3074402185587141E-11</v>
      </c>
      <c r="L625" s="99">
        <f t="shared" si="162"/>
        <v>3.6288488738409516E-13</v>
      </c>
      <c r="O625" s="82">
        <f t="shared" si="155"/>
        <v>7.2732284968857591E-11</v>
      </c>
      <c r="R625" s="99">
        <f t="shared" si="163"/>
        <v>3.6651373625793611E-8</v>
      </c>
      <c r="U625" s="99">
        <f t="shared" si="164"/>
        <v>1.915329493173293E-9</v>
      </c>
      <c r="X625" s="99">
        <f t="shared" si="156"/>
        <v>6.391693983069296E-8</v>
      </c>
      <c r="Z625" s="3"/>
      <c r="AA625" s="99">
        <f t="shared" si="165"/>
        <v>4.6172712936332278E-9</v>
      </c>
      <c r="AD625" s="99">
        <f t="shared" si="166"/>
        <v>4.6172712936332281E-10</v>
      </c>
      <c r="AF625" s="2">
        <f t="shared" si="167"/>
        <v>0.27284107008099812</v>
      </c>
      <c r="AH625" s="11"/>
      <c r="AI625" s="23">
        <f t="shared" si="168"/>
        <v>7.3850591664329809E-8</v>
      </c>
      <c r="AN625" s="2">
        <f t="shared" si="157"/>
        <v>29.561853393613255</v>
      </c>
      <c r="AO625" s="2" t="str">
        <f t="shared" si="158"/>
        <v>-8.12010839355914+28.4247606101148i</v>
      </c>
      <c r="AP625" s="3">
        <f t="shared" si="159"/>
        <v>27.840801257701969</v>
      </c>
      <c r="AQ625" s="23">
        <f t="shared" si="169"/>
        <v>1.5184122130184132E-13</v>
      </c>
    </row>
    <row r="626" spans="1:43" x14ac:dyDescent="0.3">
      <c r="A626" s="2" t="str">
        <f t="shared" si="153"/>
        <v>19080.2641734327i</v>
      </c>
      <c r="B626" s="2">
        <f t="shared" si="160"/>
        <v>3036.7183587010109</v>
      </c>
      <c r="E626" s="3" t="str">
        <f t="shared" si="154"/>
        <v>6.80667430778109E-11-2.42008500986641E-11i</v>
      </c>
      <c r="F626" s="3"/>
      <c r="G626" s="3"/>
      <c r="H626" s="3"/>
      <c r="I626" s="99">
        <f t="shared" si="161"/>
        <v>7.2241003998551463E-11</v>
      </c>
      <c r="L626" s="99">
        <f t="shared" si="162"/>
        <v>3.5907190185134723E-13</v>
      </c>
      <c r="O626" s="82">
        <f t="shared" si="155"/>
        <v>7.1902780763819334E-11</v>
      </c>
      <c r="R626" s="99">
        <f t="shared" si="163"/>
        <v>3.6266262086986068E-8</v>
      </c>
      <c r="U626" s="99">
        <f t="shared" si="164"/>
        <v>1.8761893342644763E-9</v>
      </c>
      <c r="X626" s="99">
        <f t="shared" si="156"/>
        <v>6.3189372706231822E-8</v>
      </c>
      <c r="Z626" s="3"/>
      <c r="AA626" s="99">
        <f t="shared" si="165"/>
        <v>4.5687556644200412E-9</v>
      </c>
      <c r="AD626" s="99">
        <f t="shared" si="166"/>
        <v>4.5687556644200413E-10</v>
      </c>
      <c r="AF626" s="2">
        <f t="shared" si="167"/>
        <v>0.27573837016934921</v>
      </c>
      <c r="AH626" s="11"/>
      <c r="AI626" s="23">
        <f t="shared" si="168"/>
        <v>7.3025689505083753E-8</v>
      </c>
      <c r="AN626" s="2">
        <f t="shared" si="157"/>
        <v>29.861459627888539</v>
      </c>
      <c r="AO626" s="2" t="str">
        <f t="shared" si="158"/>
        <v>-8.28966386779933+28.6877716817971i</v>
      </c>
      <c r="AP626" s="3">
        <f t="shared" si="159"/>
        <v>28.09840902005044</v>
      </c>
      <c r="AQ626" s="23">
        <f t="shared" si="169"/>
        <v>1.4984182800773212E-13</v>
      </c>
    </row>
    <row r="627" spans="1:43" x14ac:dyDescent="0.3">
      <c r="A627" s="2" t="str">
        <f t="shared" si="153"/>
        <v>19256.8116841426i</v>
      </c>
      <c r="B627" s="2">
        <f t="shared" si="160"/>
        <v>3064.8167677210613</v>
      </c>
      <c r="E627" s="3" t="str">
        <f t="shared" si="154"/>
        <v>6.7233381940712E-11-2.40945088084669E-11i</v>
      </c>
      <c r="F627" s="3"/>
      <c r="G627" s="3"/>
      <c r="H627" s="3"/>
      <c r="I627" s="99">
        <f t="shared" si="161"/>
        <v>7.1420396259800647E-11</v>
      </c>
      <c r="L627" s="99">
        <f t="shared" si="162"/>
        <v>3.5532045937345268E-13</v>
      </c>
      <c r="O627" s="82">
        <f t="shared" si="155"/>
        <v>7.1086007499528219E-11</v>
      </c>
      <c r="R627" s="99">
        <f t="shared" si="163"/>
        <v>3.588736639671872E-8</v>
      </c>
      <c r="U627" s="99">
        <f t="shared" si="164"/>
        <v>1.8379324387372383E-9</v>
      </c>
      <c r="X627" s="99">
        <f t="shared" si="156"/>
        <v>6.24729365733469E-8</v>
      </c>
      <c r="Z627" s="3"/>
      <c r="AA627" s="99">
        <f t="shared" si="165"/>
        <v>4.5210230961453941E-9</v>
      </c>
      <c r="AD627" s="99">
        <f t="shared" si="166"/>
        <v>4.5210230961453944E-10</v>
      </c>
      <c r="AF627" s="2">
        <f t="shared" si="167"/>
        <v>0.27864959187738914</v>
      </c>
      <c r="AH627" s="11"/>
      <c r="AI627" s="23">
        <f t="shared" si="168"/>
        <v>7.2213593368513933E-8</v>
      </c>
      <c r="AN627" s="2">
        <f t="shared" si="157"/>
        <v>30.164556539156916</v>
      </c>
      <c r="AO627" s="2" t="str">
        <f t="shared" si="158"/>
        <v>-8.46237161365798+28.9532163649628i</v>
      </c>
      <c r="AP627" s="3">
        <f t="shared" si="159"/>
        <v>28.358400397628884</v>
      </c>
      <c r="AQ627" s="23">
        <f t="shared" si="169"/>
        <v>1.4788347337424455E-13</v>
      </c>
    </row>
    <row r="628" spans="1:43" x14ac:dyDescent="0.3">
      <c r="A628" s="2" t="str">
        <f t="shared" si="153"/>
        <v>19434.9927688561i</v>
      </c>
      <c r="B628" s="2">
        <f t="shared" si="160"/>
        <v>3093.1751681186902</v>
      </c>
      <c r="E628" s="3" t="str">
        <f t="shared" si="154"/>
        <v>6.64122035319006E-11-2.39898754563388E-11i</v>
      </c>
      <c r="F628" s="3"/>
      <c r="G628" s="3"/>
      <c r="H628" s="3"/>
      <c r="I628" s="99">
        <f t="shared" si="161"/>
        <v>7.0612285775021029E-11</v>
      </c>
      <c r="L628" s="99">
        <f t="shared" si="162"/>
        <v>3.5162918365170969E-13</v>
      </c>
      <c r="O628" s="82">
        <f t="shared" si="155"/>
        <v>7.0281673341143261E-11</v>
      </c>
      <c r="R628" s="99">
        <f t="shared" si="163"/>
        <v>3.5514547548822678E-8</v>
      </c>
      <c r="U628" s="99">
        <f t="shared" si="164"/>
        <v>1.8005355214850071E-9</v>
      </c>
      <c r="X628" s="99">
        <f t="shared" si="156"/>
        <v>6.1767376995201576E-8</v>
      </c>
      <c r="Z628" s="3"/>
      <c r="AA628" s="99">
        <f t="shared" si="165"/>
        <v>4.474056077072899E-9</v>
      </c>
      <c r="AD628" s="99">
        <f t="shared" si="166"/>
        <v>4.4740560770728995E-10</v>
      </c>
      <c r="AF628" s="2">
        <f t="shared" si="167"/>
        <v>0.28157475429618711</v>
      </c>
      <c r="AH628" s="11"/>
      <c r="AI628" s="23">
        <f t="shared" si="168"/>
        <v>7.1414012293945695E-8</v>
      </c>
      <c r="AN628" s="2">
        <f t="shared" si="157"/>
        <v>30.47119537053182</v>
      </c>
      <c r="AO628" s="2" t="str">
        <f t="shared" si="158"/>
        <v>-8.63829023623972+29.2211171775414i</v>
      </c>
      <c r="AP628" s="3">
        <f t="shared" si="159"/>
        <v>28.620797445829794</v>
      </c>
      <c r="AQ628" s="23">
        <f t="shared" si="169"/>
        <v>1.4596495511069815E-13</v>
      </c>
    </row>
    <row r="629" spans="1:43" x14ac:dyDescent="0.3">
      <c r="A629" s="2" t="str">
        <f t="shared" si="153"/>
        <v>19614.8225428475i</v>
      </c>
      <c r="B629" s="2">
        <f t="shared" si="160"/>
        <v>3121.79596556452</v>
      </c>
      <c r="E629" s="3" t="str">
        <f t="shared" si="154"/>
        <v>6.56029299174574E-11-2.38868943635016E-11i</v>
      </c>
      <c r="F629" s="3"/>
      <c r="G629" s="3"/>
      <c r="H629" s="3"/>
      <c r="I629" s="99">
        <f t="shared" si="161"/>
        <v>6.9816388735653692E-11</v>
      </c>
      <c r="L629" s="99">
        <f t="shared" si="162"/>
        <v>3.4799674250235569E-13</v>
      </c>
      <c r="O629" s="82">
        <f t="shared" si="155"/>
        <v>6.9489495796134013E-11</v>
      </c>
      <c r="R629" s="99">
        <f t="shared" si="163"/>
        <v>3.5147670992737926E-8</v>
      </c>
      <c r="U629" s="99">
        <f t="shared" si="164"/>
        <v>1.7639760467521158E-9</v>
      </c>
      <c r="X629" s="99">
        <f t="shared" si="156"/>
        <v>6.107244766911132E-8</v>
      </c>
      <c r="Z629" s="3"/>
      <c r="AA629" s="99">
        <f t="shared" si="165"/>
        <v>4.427837656775412E-9</v>
      </c>
      <c r="AD629" s="99">
        <f t="shared" si="166"/>
        <v>4.4278376567754123E-10</v>
      </c>
      <c r="AF629" s="2">
        <f t="shared" si="167"/>
        <v>0.28451387296945396</v>
      </c>
      <c r="AH629" s="11"/>
      <c r="AI629" s="23">
        <f t="shared" si="168"/>
        <v>7.0626664646015789E-8</v>
      </c>
      <c r="AN629" s="2">
        <f t="shared" si="157"/>
        <v>30.781428324704585</v>
      </c>
      <c r="AO629" s="2" t="str">
        <f t="shared" si="158"/>
        <v>-8.81747943019984+29.4914968458186i</v>
      </c>
      <c r="AP629" s="3">
        <f t="shared" si="159"/>
        <v>28.885622424029407</v>
      </c>
      <c r="AQ629" s="23">
        <f t="shared" si="169"/>
        <v>1.4408511727864926E-13</v>
      </c>
    </row>
    <row r="630" spans="1:43" x14ac:dyDescent="0.3">
      <c r="A630" s="2" t="str">
        <f t="shared" si="153"/>
        <v>19796.3162612509i</v>
      </c>
      <c r="B630" s="2">
        <f t="shared" si="160"/>
        <v>3150.6815879885494</v>
      </c>
      <c r="E630" s="3" t="str">
        <f t="shared" si="154"/>
        <v>6.48052920836655E-11-2.37855114930151E-11i</v>
      </c>
      <c r="F630" s="3"/>
      <c r="G630" s="3"/>
      <c r="H630" s="3"/>
      <c r="I630" s="99">
        <f t="shared" si="161"/>
        <v>6.9032430342800125E-11</v>
      </c>
      <c r="L630" s="99">
        <f t="shared" si="162"/>
        <v>3.444218460847955E-13</v>
      </c>
      <c r="O630" s="82">
        <f t="shared" si="155"/>
        <v>6.8709201339926589E-11</v>
      </c>
      <c r="R630" s="99">
        <f t="shared" si="163"/>
        <v>3.4786606454564346E-8</v>
      </c>
      <c r="U630" s="99">
        <f t="shared" si="164"/>
        <v>1.7282321985319718E-9</v>
      </c>
      <c r="X630" s="99">
        <f t="shared" si="156"/>
        <v>6.0387910100731847E-8</v>
      </c>
      <c r="Z630" s="3"/>
      <c r="AA630" s="99">
        <f t="shared" si="165"/>
        <v>4.3823514235913833E-9</v>
      </c>
      <c r="AD630" s="99">
        <f t="shared" si="166"/>
        <v>4.3823514235913838E-10</v>
      </c>
      <c r="AF630" s="2">
        <f t="shared" si="167"/>
        <v>0.28746695982148329</v>
      </c>
      <c r="AH630" s="11"/>
      <c r="AI630" s="23">
        <f t="shared" si="168"/>
        <v>6.9851277741213287E-8</v>
      </c>
      <c r="AN630" s="2">
        <f t="shared" si="157"/>
        <v>31.095308584484989</v>
      </c>
      <c r="AO630" s="2" t="str">
        <f t="shared" si="158"/>
        <v>-9+29.7643783063639i</v>
      </c>
      <c r="AP630" s="3">
        <f t="shared" si="159"/>
        <v>29.152897797554488</v>
      </c>
      <c r="AQ630" s="23">
        <f t="shared" si="169"/>
        <v>1.4224284814736714E-13</v>
      </c>
    </row>
    <row r="631" spans="1:43" x14ac:dyDescent="0.3">
      <c r="A631" s="2" t="str">
        <f t="shared" si="153"/>
        <v>19979.4893203542i</v>
      </c>
      <c r="B631" s="2">
        <f t="shared" si="160"/>
        <v>3179.8344857861039</v>
      </c>
      <c r="E631" s="3" t="str">
        <f t="shared" si="154"/>
        <v>6.40190295856234E-11-2.36856743857484E-11i</v>
      </c>
      <c r="F631" s="3"/>
      <c r="G631" s="3"/>
      <c r="H631" s="3"/>
      <c r="I631" s="99">
        <f t="shared" si="161"/>
        <v>6.8260144448958079E-11</v>
      </c>
      <c r="L631" s="99">
        <f t="shared" si="162"/>
        <v>3.4090324521366862E-13</v>
      </c>
      <c r="O631" s="82">
        <f t="shared" si="155"/>
        <v>6.7940525059296377E-11</v>
      </c>
      <c r="R631" s="99">
        <f t="shared" si="163"/>
        <v>3.4431227766580536E-8</v>
      </c>
      <c r="U631" s="99">
        <f t="shared" si="164"/>
        <v>1.6932828523638221E-9</v>
      </c>
      <c r="X631" s="99">
        <f t="shared" si="156"/>
        <v>5.9713533293700073E-8</v>
      </c>
      <c r="Z631" s="3"/>
      <c r="AA631" s="99">
        <f t="shared" si="165"/>
        <v>4.3375814831479523E-9</v>
      </c>
      <c r="AD631" s="99">
        <f t="shared" si="166"/>
        <v>4.3375814831479532E-10</v>
      </c>
      <c r="AF631" s="2">
        <f t="shared" si="167"/>
        <v>0.29043402308488547</v>
      </c>
      <c r="AH631" s="11"/>
      <c r="AI631" s="23">
        <f t="shared" si="168"/>
        <v>6.9087587492130166E-8</v>
      </c>
      <c r="AN631" s="2">
        <f t="shared" si="157"/>
        <v>31.412890333782755</v>
      </c>
      <c r="AO631" s="2" t="str">
        <f t="shared" si="158"/>
        <v>-9.1859138805412+30.0397847079759i</v>
      </c>
      <c r="AP631" s="3">
        <f t="shared" si="159"/>
        <v>29.422646239695041</v>
      </c>
      <c r="AQ631" s="23">
        <f t="shared" si="169"/>
        <v>1.4043707816488593E-13</v>
      </c>
    </row>
    <row r="632" spans="1:43" x14ac:dyDescent="0.3">
      <c r="A632" s="2" t="str">
        <f t="shared" si="153"/>
        <v>20164.3572589058i</v>
      </c>
      <c r="B632" s="2">
        <f t="shared" si="160"/>
        <v>3209.2571320257989</v>
      </c>
      <c r="E632" s="3" t="str">
        <f t="shared" si="154"/>
        <v>6.32438902124333E-11-2.35873320994354E-11i</v>
      </c>
      <c r="F632" s="3"/>
      <c r="G632" s="3"/>
      <c r="H632" s="3"/>
      <c r="I632" s="99">
        <f t="shared" si="161"/>
        <v>6.7499273216615984E-11</v>
      </c>
      <c r="L632" s="99">
        <f t="shared" si="162"/>
        <v>3.37439729750159E-13</v>
      </c>
      <c r="O632" s="82">
        <f t="shared" si="155"/>
        <v>6.7183210312542504E-11</v>
      </c>
      <c r="R632" s="99">
        <f t="shared" si="163"/>
        <v>3.4081412704766059E-8</v>
      </c>
      <c r="U632" s="99">
        <f t="shared" si="164"/>
        <v>1.6591075484514384E-9</v>
      </c>
      <c r="X632" s="99">
        <f t="shared" si="156"/>
        <v>5.9049093453874645E-8</v>
      </c>
      <c r="Z632" s="3"/>
      <c r="AA632" s="99">
        <f t="shared" si="165"/>
        <v>4.2935124378923121E-9</v>
      </c>
      <c r="AD632" s="99">
        <f t="shared" si="166"/>
        <v>4.2935124378923127E-10</v>
      </c>
      <c r="AF632" s="2">
        <f t="shared" si="167"/>
        <v>0.29341506722817173</v>
      </c>
      <c r="AH632" s="11"/>
      <c r="AI632" s="23">
        <f t="shared" si="168"/>
        <v>6.8335338068445362E-8</v>
      </c>
      <c r="AN632" s="2">
        <f t="shared" si="157"/>
        <v>31.734228779039636</v>
      </c>
      <c r="AO632" s="2" t="str">
        <f t="shared" si="158"/>
        <v>-9.3752841581801+30.317739413647i</v>
      </c>
      <c r="AP632" s="3">
        <f t="shared" si="159"/>
        <v>29.694890633418709</v>
      </c>
      <c r="AQ632" s="23">
        <f t="shared" si="169"/>
        <v>1.3866677803589811E-13</v>
      </c>
    </row>
    <row r="633" spans="1:43" x14ac:dyDescent="0.3">
      <c r="A633" s="2" t="str">
        <f t="shared" si="153"/>
        <v>20350.935759432i</v>
      </c>
      <c r="B633" s="2">
        <f t="shared" si="160"/>
        <v>3238.9520226592176</v>
      </c>
      <c r="E633" s="3" t="str">
        <f t="shared" si="154"/>
        <v>6.24796296680571E-11-2.34904351506443E-11i</v>
      </c>
      <c r="F633" s="3"/>
      <c r="G633" s="3"/>
      <c r="H633" s="3"/>
      <c r="I633" s="99">
        <f t="shared" si="161"/>
        <v>6.6749566792782924E-11</v>
      </c>
      <c r="L633" s="99">
        <f t="shared" si="162"/>
        <v>3.3403012706821897E-13</v>
      </c>
      <c r="O633" s="82">
        <f t="shared" si="155"/>
        <v>6.6437008405523392E-11</v>
      </c>
      <c r="R633" s="99">
        <f t="shared" si="163"/>
        <v>3.3737042833890119E-8</v>
      </c>
      <c r="U633" s="99">
        <f t="shared" si="164"/>
        <v>1.6256864660318645E-9</v>
      </c>
      <c r="X633" s="99">
        <f t="shared" si="156"/>
        <v>5.8394373707378473E-8</v>
      </c>
      <c r="Z633" s="3"/>
      <c r="AA633" s="99">
        <f t="shared" si="165"/>
        <v>4.2501293675762603E-9</v>
      </c>
      <c r="AD633" s="99">
        <f t="shared" si="166"/>
        <v>4.250129367576261E-10</v>
      </c>
      <c r="AF633" s="2">
        <f t="shared" si="167"/>
        <v>0.29641009288326325</v>
      </c>
      <c r="AH633" s="11"/>
      <c r="AI633" s="23">
        <f t="shared" si="168"/>
        <v>6.7594281573728003E-8</v>
      </c>
      <c r="AN633" s="2">
        <f t="shared" si="157"/>
        <v>32.059380171117205</v>
      </c>
      <c r="AO633" s="2" t="str">
        <f t="shared" si="158"/>
        <v>-9.5681750921366+30.598266002544i</v>
      </c>
      <c r="AP633" s="3">
        <f t="shared" si="159"/>
        <v>29.969654073521269</v>
      </c>
      <c r="AQ633" s="23">
        <f t="shared" si="169"/>
        <v>1.369309569034585E-13</v>
      </c>
    </row>
    <row r="634" spans="1:43" x14ac:dyDescent="0.3">
      <c r="A634" s="2" t="str">
        <f t="shared" si="153"/>
        <v>20539.240649568i</v>
      </c>
      <c r="B634" s="2">
        <f t="shared" si="160"/>
        <v>3268.9216767327389</v>
      </c>
      <c r="E634" s="3" t="str">
        <f t="shared" si="154"/>
        <v>6.17260112670121E-11-2.3394935459515E-11i</v>
      </c>
      <c r="F634" s="3"/>
      <c r="G634" s="3"/>
      <c r="H634" s="3"/>
      <c r="I634" s="99">
        <f t="shared" si="161"/>
        <v>6.601078299861453E-11</v>
      </c>
      <c r="L634" s="99">
        <f t="shared" si="162"/>
        <v>3.3067330059177162E-13</v>
      </c>
      <c r="O634" s="82">
        <f t="shared" si="155"/>
        <v>6.5701678282718497E-11</v>
      </c>
      <c r="R634" s="99">
        <f t="shared" si="163"/>
        <v>3.3398003359768936E-8</v>
      </c>
      <c r="U634" s="99">
        <f t="shared" si="164"/>
        <v>1.5930003989270712E-9</v>
      </c>
      <c r="X634" s="99">
        <f t="shared" si="156"/>
        <v>5.7749163831722713E-8</v>
      </c>
      <c r="Z634" s="3"/>
      <c r="AA634" s="99">
        <f t="shared" si="165"/>
        <v>4.2074178106438748E-9</v>
      </c>
      <c r="AD634" s="99">
        <f t="shared" si="166"/>
        <v>4.2074178106438748E-10</v>
      </c>
      <c r="AF634" s="2">
        <f t="shared" si="167"/>
        <v>0.29941909677289119</v>
      </c>
      <c r="AH634" s="11"/>
      <c r="AI634" s="23">
        <f t="shared" si="168"/>
        <v>6.6864177737232903E-8</v>
      </c>
      <c r="AN634" s="2">
        <f t="shared" si="157"/>
        <v>32.38840182765329</v>
      </c>
      <c r="AO634" s="2" t="str">
        <f t="shared" si="158"/>
        <v>-9.7646521362984+30.8813882720097i</v>
      </c>
      <c r="AP634" s="3">
        <f t="shared" si="159"/>
        <v>30.246959868402428</v>
      </c>
      <c r="AQ634" s="23">
        <f t="shared" si="169"/>
        <v>1.352286606245344E-13</v>
      </c>
    </row>
    <row r="635" spans="1:43" x14ac:dyDescent="0.3">
      <c r="A635" s="2" t="str">
        <f t="shared" si="153"/>
        <v>20729.2879034i</v>
      </c>
      <c r="B635" s="2">
        <f t="shared" si="160"/>
        <v>3299.1686366011413</v>
      </c>
      <c r="E635" s="3" t="str">
        <f t="shared" si="154"/>
        <v>6.09828056440903E-11-2.33007862971111E-11i</v>
      </c>
      <c r="F635" s="3"/>
      <c r="G635" s="3"/>
      <c r="H635" s="3"/>
      <c r="I635" s="99">
        <f t="shared" si="161"/>
        <v>6.5282687033305639E-11</v>
      </c>
      <c r="L635" s="99">
        <f t="shared" si="162"/>
        <v>3.2736814839895041E-13</v>
      </c>
      <c r="O635" s="82">
        <f t="shared" si="155"/>
        <v>6.4976986232491322E-11</v>
      </c>
      <c r="R635" s="99">
        <f t="shared" si="163"/>
        <v>3.3064182988293991E-8</v>
      </c>
      <c r="U635" s="99">
        <f t="shared" si="164"/>
        <v>1.5610307322147152E-9</v>
      </c>
      <c r="X635" s="99">
        <f t="shared" si="156"/>
        <v>5.7113259999279784E-8</v>
      </c>
      <c r="Z635" s="3"/>
      <c r="AA635" s="99">
        <f t="shared" si="165"/>
        <v>4.1653637464721431E-9</v>
      </c>
      <c r="AD635" s="99">
        <f t="shared" si="166"/>
        <v>4.1653637464721437E-10</v>
      </c>
      <c r="AF635" s="2">
        <f t="shared" si="167"/>
        <v>0.30244207163807402</v>
      </c>
      <c r="AH635" s="11"/>
      <c r="AI635" s="23">
        <f t="shared" si="168"/>
        <v>6.6144793619850417E-8</v>
      </c>
      <c r="AN635" s="2">
        <f t="shared" si="157"/>
        <v>32.721352155891168</v>
      </c>
      <c r="AO635" s="2" t="str">
        <f t="shared" si="158"/>
        <v>-9.9647819614318+31.1671302395804i</v>
      </c>
      <c r="AP635" s="3">
        <f t="shared" si="159"/>
        <v>30.526831542248601</v>
      </c>
      <c r="AQ635" s="23">
        <f t="shared" si="169"/>
        <v>1.3355897013721672E-13</v>
      </c>
    </row>
    <row r="636" spans="1:43" x14ac:dyDescent="0.3">
      <c r="A636" s="2" t="str">
        <f t="shared" si="153"/>
        <v>20921.093642821i</v>
      </c>
      <c r="B636" s="2">
        <f t="shared" si="160"/>
        <v>3329.6954681433899</v>
      </c>
      <c r="E636" s="3" t="str">
        <f t="shared" si="154"/>
        <v>6.02497904773675E-11-2.32079422352572E-11i</v>
      </c>
      <c r="F636" s="3"/>
      <c r="G636" s="3"/>
      <c r="H636" s="3"/>
      <c r="I636" s="99">
        <f t="shared" si="161"/>
        <v>6.4565051191505452E-11</v>
      </c>
      <c r="L636" s="99">
        <f t="shared" si="162"/>
        <v>3.2411360188992532E-13</v>
      </c>
      <c r="O636" s="82">
        <f t="shared" si="155"/>
        <v>6.4262705605811413E-11</v>
      </c>
      <c r="R636" s="99">
        <f t="shared" si="163"/>
        <v>3.2735473790882462E-8</v>
      </c>
      <c r="U636" s="99">
        <f t="shared" si="164"/>
        <v>1.5297594199588718E-9</v>
      </c>
      <c r="X636" s="99">
        <f t="shared" si="156"/>
        <v>5.6486464532479317E-8</v>
      </c>
      <c r="Z636" s="3"/>
      <c r="AA636" s="99">
        <f t="shared" si="165"/>
        <v>4.123953578420668E-9</v>
      </c>
      <c r="AD636" s="99">
        <f t="shared" si="166"/>
        <v>4.1239535784206688E-10</v>
      </c>
      <c r="AF636" s="2">
        <f t="shared" si="167"/>
        <v>0.30547900616563606</v>
      </c>
      <c r="AH636" s="11"/>
      <c r="AI636" s="23">
        <f t="shared" si="168"/>
        <v>6.5435903333490434E-8</v>
      </c>
      <c r="AN636" s="2">
        <f t="shared" si="157"/>
        <v>33.058290675995032</v>
      </c>
      <c r="AO636" s="2" t="str">
        <f t="shared" si="158"/>
        <v>-10.1686324778056+31.4555161450245i</v>
      </c>
      <c r="AP636" s="3">
        <f t="shared" si="159"/>
        <v>30.809292836771874</v>
      </c>
      <c r="AQ636" s="23">
        <f t="shared" si="169"/>
        <v>1.3192099991047053E-13</v>
      </c>
    </row>
    <row r="637" spans="1:43" x14ac:dyDescent="0.3">
      <c r="A637" s="2" t="str">
        <f t="shared" si="153"/>
        <v>21114.6741388976i</v>
      </c>
      <c r="B637" s="2">
        <f t="shared" si="160"/>
        <v>3360.5047609801618</v>
      </c>
      <c r="E637" s="3" t="str">
        <f t="shared" si="154"/>
        <v>5.95267502238042E-11-2.31163590987285E-11i</v>
      </c>
      <c r="F637" s="3"/>
      <c r="G637" s="3"/>
      <c r="H637" s="3"/>
      <c r="I637" s="99">
        <f t="shared" si="161"/>
        <v>6.3857654593545338E-11</v>
      </c>
      <c r="L637" s="99">
        <f t="shared" si="162"/>
        <v>3.2090862451495193E-13</v>
      </c>
      <c r="O637" s="82">
        <f t="shared" si="155"/>
        <v>6.3558616547730904E-11</v>
      </c>
      <c r="R637" s="99">
        <f t="shared" si="163"/>
        <v>3.2411771076010145E-8</v>
      </c>
      <c r="U637" s="99">
        <f t="shared" si="164"/>
        <v>1.4991689639449586E-9</v>
      </c>
      <c r="X637" s="99">
        <f t="shared" si="156"/>
        <v>5.5868585670095943E-8</v>
      </c>
      <c r="Z637" s="3"/>
      <c r="AA637" s="99">
        <f t="shared" si="165"/>
        <v>4.083174117647628E-9</v>
      </c>
      <c r="AD637" s="99">
        <f t="shared" si="166"/>
        <v>4.0831741176476289E-10</v>
      </c>
      <c r="AF637" s="2">
        <f t="shared" si="167"/>
        <v>0.30852988491584121</v>
      </c>
      <c r="AH637" s="11"/>
      <c r="AI637" s="23">
        <f t="shared" si="168"/>
        <v>6.4737287773180159E-8</v>
      </c>
      <c r="AN637" s="2">
        <f t="shared" si="157"/>
        <v>33.399278044855613</v>
      </c>
      <c r="AO637" s="2" t="str">
        <f t="shared" si="158"/>
        <v>-10.3762728582343+31.7465704523976i</v>
      </c>
      <c r="AP637" s="3">
        <f t="shared" si="159"/>
        <v>31.094367713515567</v>
      </c>
      <c r="AQ637" s="23">
        <f t="shared" si="169"/>
        <v>1.3031389647592045E-13</v>
      </c>
    </row>
    <row r="638" spans="1:43" x14ac:dyDescent="0.3">
      <c r="A638" s="2" t="str">
        <f t="shared" si="153"/>
        <v>21310.0458132512i</v>
      </c>
      <c r="B638" s="2">
        <f t="shared" si="160"/>
        <v>3391.5991286936774</v>
      </c>
      <c r="E638" s="3" t="str">
        <f t="shared" si="154"/>
        <v>5.8813475866767E-11-2.3025993919677E-11i</v>
      </c>
      <c r="F638" s="3"/>
      <c r="G638" s="3"/>
      <c r="H638" s="3"/>
      <c r="I638" s="99">
        <f t="shared" si="161"/>
        <v>6.3160282927800348E-11</v>
      </c>
      <c r="L638" s="99">
        <f t="shared" si="162"/>
        <v>3.1775221055944074E-13</v>
      </c>
      <c r="O638" s="82">
        <f t="shared" si="155"/>
        <v>6.2864505740937844E-11</v>
      </c>
      <c r="R638" s="99">
        <f t="shared" si="163"/>
        <v>3.2092973266503514E-8</v>
      </c>
      <c r="U638" s="99">
        <f t="shared" si="164"/>
        <v>1.4692423933658092E-9</v>
      </c>
      <c r="X638" s="99">
        <f t="shared" si="156"/>
        <v>5.5259437344051041E-8</v>
      </c>
      <c r="Z638" s="3"/>
      <c r="AA638" s="99">
        <f t="shared" si="165"/>
        <v>4.0430125676512543E-9</v>
      </c>
      <c r="AD638" s="99">
        <f t="shared" si="166"/>
        <v>4.0430125676512546E-10</v>
      </c>
      <c r="AF638" s="2">
        <f t="shared" si="167"/>
        <v>0.31159468825025716</v>
      </c>
      <c r="AH638" s="11"/>
      <c r="AI638" s="23">
        <f t="shared" si="168"/>
        <v>6.404873436121022E-8</v>
      </c>
      <c r="AN638" s="2">
        <f t="shared" si="157"/>
        <v>33.744376080400613</v>
      </c>
      <c r="AO638" s="2" t="str">
        <f t="shared" si="158"/>
        <v>-10.5877735615513+32.0403178521192i</v>
      </c>
      <c r="AP638" s="3">
        <f t="shared" si="159"/>
        <v>31.382080355578637</v>
      </c>
      <c r="AQ638" s="23">
        <f t="shared" si="169"/>
        <v>1.2873683703194813E-13</v>
      </c>
    </row>
    <row r="639" spans="1:43" x14ac:dyDescent="0.3">
      <c r="A639" s="2" t="str">
        <f t="shared" si="153"/>
        <v>21507.2252394501i</v>
      </c>
      <c r="B639" s="2">
        <f t="shared" si="160"/>
        <v>3422.981209049256</v>
      </c>
      <c r="E639" s="3" t="str">
        <f t="shared" si="154"/>
        <v>5.8109764674858E-11-2.29368048941768E-11i</v>
      </c>
      <c r="F639" s="3"/>
      <c r="G639" s="3"/>
      <c r="H639" s="3"/>
      <c r="I639" s="99">
        <f t="shared" si="161"/>
        <v>6.2472728204560644E-11</v>
      </c>
      <c r="L639" s="99">
        <f t="shared" si="162"/>
        <v>3.1464338398314014E-13</v>
      </c>
      <c r="O639" s="82">
        <f t="shared" si="155"/>
        <v>6.2180166160766046E-11</v>
      </c>
      <c r="R639" s="99">
        <f t="shared" si="163"/>
        <v>3.1778981782297151E-8</v>
      </c>
      <c r="U639" s="99">
        <f t="shared" si="164"/>
        <v>1.4399632454100098E-9</v>
      </c>
      <c r="X639" s="99">
        <f t="shared" si="156"/>
        <v>5.4658838966181903E-8</v>
      </c>
      <c r="Z639" s="3"/>
      <c r="AA639" s="99">
        <f t="shared" si="165"/>
        <v>4.0034565094998338E-9</v>
      </c>
      <c r="AD639" s="99">
        <f t="shared" si="166"/>
        <v>4.0034565094998341E-10</v>
      </c>
      <c r="AF639" s="2">
        <f t="shared" si="167"/>
        <v>0.31467339225986829</v>
      </c>
      <c r="AH639" s="11"/>
      <c r="AI639" s="23">
        <f t="shared" si="168"/>
        <v>6.33700368027054E-8</v>
      </c>
      <c r="AN639" s="2">
        <f t="shared" si="157"/>
        <v>34.093647786412774</v>
      </c>
      <c r="AO639" s="2" t="str">
        <f t="shared" si="158"/>
        <v>-10.8032063565173+32.3367832630655i</v>
      </c>
      <c r="AP639" s="3">
        <f t="shared" si="159"/>
        <v>31.672455169959903</v>
      </c>
      <c r="AQ639" s="23">
        <f t="shared" si="169"/>
        <v>1.271890281209544E-13</v>
      </c>
    </row>
    <row r="640" spans="1:43" x14ac:dyDescent="0.3">
      <c r="A640" s="2" t="str">
        <f t="shared" si="153"/>
        <v>21706.2291444163i</v>
      </c>
      <c r="B640" s="2">
        <f t="shared" si="160"/>
        <v>3454.6536642192159</v>
      </c>
      <c r="E640" s="3" t="str">
        <f t="shared" si="154"/>
        <v>5.74154199714653E-11-2.28487513407852E-11i</v>
      </c>
      <c r="F640" s="3"/>
      <c r="G640" s="3"/>
      <c r="H640" s="3"/>
      <c r="I640" s="99">
        <f t="shared" si="161"/>
        <v>6.1794788520819214E-11</v>
      </c>
      <c r="L640" s="99">
        <f t="shared" si="162"/>
        <v>3.1158119731062096E-13</v>
      </c>
      <c r="O640" s="82">
        <f t="shared" si="155"/>
        <v>6.150539684107149E-11</v>
      </c>
      <c r="R640" s="99">
        <f t="shared" si="163"/>
        <v>3.1469700928372714E-8</v>
      </c>
      <c r="U640" s="99">
        <f t="shared" si="164"/>
        <v>1.4113155467055835E-9</v>
      </c>
      <c r="X640" s="99">
        <f t="shared" si="156"/>
        <v>5.4066615224469697E-8</v>
      </c>
      <c r="Z640" s="3"/>
      <c r="AA640" s="99">
        <f t="shared" si="165"/>
        <v>3.9644938877144747E-9</v>
      </c>
      <c r="AD640" s="99">
        <f t="shared" si="166"/>
        <v>3.964493887714475E-10</v>
      </c>
      <c r="AF640" s="2">
        <f t="shared" si="167"/>
        <v>0.31776596869352886</v>
      </c>
      <c r="AH640" s="11"/>
      <c r="AI640" s="23">
        <f t="shared" si="168"/>
        <v>6.270099485203443E-8</v>
      </c>
      <c r="AN640" s="2">
        <f t="shared" si="157"/>
        <v>34.447157377871925</v>
      </c>
      <c r="AO640" s="2" t="str">
        <f t="shared" si="158"/>
        <v>-11.0226443461741+32.6359918346851i</v>
      </c>
      <c r="AP640" s="3">
        <f t="shared" si="159"/>
        <v>31.965516789422963</v>
      </c>
      <c r="AQ640" s="23">
        <f t="shared" si="169"/>
        <v>1.2566970437103782E-13</v>
      </c>
    </row>
    <row r="641" spans="1:43" x14ac:dyDescent="0.3">
      <c r="A641" s="2" t="str">
        <f t="shared" si="153"/>
        <v>21907.074409844i</v>
      </c>
      <c r="B641" s="2">
        <f t="shared" si="160"/>
        <v>3486.6191810086389</v>
      </c>
      <c r="E641" s="3" t="str">
        <f t="shared" si="154"/>
        <v>5.67302509144873E-11-2.2761793661018E-11i</v>
      </c>
      <c r="F641" s="3"/>
      <c r="G641" s="3"/>
      <c r="H641" s="3"/>
      <c r="I641" s="99">
        <f t="shared" si="161"/>
        <v>6.1126267835419561E-11</v>
      </c>
      <c r="L641" s="99">
        <f t="shared" si="162"/>
        <v>3.0856473057044932E-13</v>
      </c>
      <c r="O641" s="82">
        <f t="shared" si="155"/>
        <v>6.0840002650420292E-11</v>
      </c>
      <c r="R641" s="99">
        <f t="shared" si="163"/>
        <v>3.1165037787615383E-8</v>
      </c>
      <c r="U641" s="99">
        <f t="shared" si="164"/>
        <v>1.3832837955754981E-9</v>
      </c>
      <c r="X641" s="99">
        <f t="shared" si="156"/>
        <v>5.3482595888237709E-8</v>
      </c>
      <c r="Z641" s="3"/>
      <c r="AA641" s="99">
        <f t="shared" si="165"/>
        <v>3.9261129967713589E-9</v>
      </c>
      <c r="AD641" s="99">
        <f t="shared" si="166"/>
        <v>3.926112996771359E-10</v>
      </c>
      <c r="AF641" s="2">
        <f t="shared" si="167"/>
        <v>0.32087238488681963</v>
      </c>
      <c r="AH641" s="11"/>
      <c r="AI641" s="23">
        <f t="shared" si="168"/>
        <v>6.2041414089501087E-8</v>
      </c>
      <c r="AN641" s="2">
        <f t="shared" si="157"/>
        <v>34.804970306823343</v>
      </c>
      <c r="AO641" s="2" t="str">
        <f t="shared" si="158"/>
        <v>-11.2461619926505+32.937968949131i</v>
      </c>
      <c r="AP641" s="3">
        <f t="shared" si="159"/>
        <v>32.261290074665794</v>
      </c>
      <c r="AQ641" s="23">
        <f t="shared" si="169"/>
        <v>1.2417812730158584E-13</v>
      </c>
    </row>
    <row r="642" spans="1:43" x14ac:dyDescent="0.3">
      <c r="A642" s="2" t="str">
        <f t="shared" si="153"/>
        <v>22109.7780736318i</v>
      </c>
      <c r="B642" s="2">
        <f t="shared" si="160"/>
        <v>3518.8804710833047</v>
      </c>
      <c r="E642" s="3" t="str">
        <f t="shared" si="154"/>
        <v>5.60540722857068E-11-2.2675893301646E-11i</v>
      </c>
      <c r="F642" s="3"/>
      <c r="G642" s="3"/>
      <c r="H642" s="3"/>
      <c r="I642" s="99">
        <f t="shared" si="161"/>
        <v>6.0466975754033526E-11</v>
      </c>
      <c r="L642" s="99">
        <f t="shared" si="162"/>
        <v>3.0559309028056761E-13</v>
      </c>
      <c r="O642" s="82">
        <f t="shared" si="155"/>
        <v>6.0183794078061421E-11</v>
      </c>
      <c r="R642" s="99">
        <f t="shared" si="163"/>
        <v>3.0864902118337326E-8</v>
      </c>
      <c r="U642" s="99">
        <f t="shared" si="164"/>
        <v>1.355852945063549E-9</v>
      </c>
      <c r="X642" s="99">
        <f t="shared" si="156"/>
        <v>5.2906615621867123E-8</v>
      </c>
      <c r="Z642" s="3"/>
      <c r="AA642" s="99">
        <f t="shared" si="165"/>
        <v>3.8883024681919419E-9</v>
      </c>
      <c r="AD642" s="99">
        <f t="shared" si="166"/>
        <v>3.8883024681919423E-10</v>
      </c>
      <c r="AF642" s="2">
        <f t="shared" si="167"/>
        <v>0.32399260369138971</v>
      </c>
      <c r="AH642" s="11"/>
      <c r="AI642" s="23">
        <f t="shared" si="168"/>
        <v>6.1391105707795971E-8</v>
      </c>
      <c r="AN642" s="2">
        <f t="shared" si="157"/>
        <v>35.167153288787681</v>
      </c>
      <c r="AO642" s="2" t="str">
        <f t="shared" si="158"/>
        <v>-11.4738351424295+33.2427402234148i</v>
      </c>
      <c r="AP642" s="3">
        <f t="shared" si="159"/>
        <v>32.559800116404858</v>
      </c>
      <c r="AQ642" s="23">
        <f t="shared" si="169"/>
        <v>1.2271358418758188E-13</v>
      </c>
    </row>
    <row r="643" spans="1:43" x14ac:dyDescent="0.3">
      <c r="A643" s="2" t="str">
        <f t="shared" si="153"/>
        <v>22314.3573313279i</v>
      </c>
      <c r="B643" s="2">
        <f t="shared" si="160"/>
        <v>3551.4402711997095</v>
      </c>
      <c r="E643" s="3" t="str">
        <f t="shared" si="154"/>
        <v>5.53867042893302E-11-2.259101271872E-11i</v>
      </c>
      <c r="F643" s="3"/>
      <c r="G643" s="3"/>
      <c r="H643" s="3"/>
      <c r="I643" s="99">
        <f t="shared" si="161"/>
        <v>5.9816727323475968E-11</v>
      </c>
      <c r="L643" s="99">
        <f t="shared" si="162"/>
        <v>3.0266540847755093E-13</v>
      </c>
      <c r="O643" s="82">
        <f t="shared" si="155"/>
        <v>5.9536587029192816E-11</v>
      </c>
      <c r="R643" s="99">
        <f t="shared" si="163"/>
        <v>3.0569206256232642E-8</v>
      </c>
      <c r="U643" s="99">
        <f t="shared" si="164"/>
        <v>1.3290083866918402E-9</v>
      </c>
      <c r="X643" s="99">
        <f t="shared" si="156"/>
        <v>5.2338513806602136E-8</v>
      </c>
      <c r="Z643" s="3"/>
      <c r="AA643" s="99">
        <f t="shared" si="165"/>
        <v>3.8510512581914181E-9</v>
      </c>
      <c r="AD643" s="99">
        <f t="shared" si="166"/>
        <v>3.8510512581914189E-10</v>
      </c>
      <c r="AF643" s="2">
        <f t="shared" si="167"/>
        <v>0.32712658340486472</v>
      </c>
      <c r="AH643" s="11"/>
      <c r="AI643" s="23">
        <f t="shared" si="168"/>
        <v>6.0749886307718237E-8</v>
      </c>
      <c r="AN643" s="2">
        <f t="shared" si="157"/>
        <v>35.533774329717964</v>
      </c>
      <c r="AO643" s="2" t="str">
        <f t="shared" si="158"/>
        <v>-11.7057410520855+33.5503315115789i</v>
      </c>
      <c r="AP643" s="3">
        <f t="shared" si="159"/>
        <v>32.861072237559256</v>
      </c>
      <c r="AQ643" s="23">
        <f t="shared" si="169"/>
        <v>1.2127538698004254E-13</v>
      </c>
    </row>
    <row r="644" spans="1:43" x14ac:dyDescent="0.3">
      <c r="A644" s="2" t="str">
        <f t="shared" si="153"/>
        <v>22520.8295375891i</v>
      </c>
      <c r="B644" s="2">
        <f t="shared" si="160"/>
        <v>3584.3013434372688</v>
      </c>
      <c r="E644" s="3" t="str">
        <f t="shared" si="154"/>
        <v>5.47279723592283E-11-2.25071153432453E-11i</v>
      </c>
      <c r="F644" s="3"/>
      <c r="G644" s="3"/>
      <c r="H644" s="3"/>
      <c r="I644" s="99">
        <f t="shared" si="161"/>
        <v>5.9175342834888626E-11</v>
      </c>
      <c r="L644" s="99">
        <f t="shared" si="162"/>
        <v>2.997808417875514E-13</v>
      </c>
      <c r="O644" s="82">
        <f t="shared" si="155"/>
        <v>5.8898202629056116E-11</v>
      </c>
      <c r="R644" s="99">
        <f t="shared" si="163"/>
        <v>3.0277865020542695E-8</v>
      </c>
      <c r="U644" s="99">
        <f t="shared" si="164"/>
        <v>1.3027359349131708E-9</v>
      </c>
      <c r="X644" s="99">
        <f t="shared" si="156"/>
        <v>5.1778134370033528E-8</v>
      </c>
      <c r="Z644" s="3"/>
      <c r="AA644" s="99">
        <f t="shared" si="165"/>
        <v>3.8143486358576093E-9</v>
      </c>
      <c r="AD644" s="99">
        <f t="shared" si="166"/>
        <v>3.8143486358576094E-10</v>
      </c>
      <c r="AF644" s="2">
        <f t="shared" si="167"/>
        <v>0.33027427770139267</v>
      </c>
      <c r="AH644" s="11"/>
      <c r="AI644" s="23">
        <f t="shared" si="168"/>
        <v>6.0117577702698014E-8</v>
      </c>
      <c r="AN644" s="2">
        <f t="shared" si="157"/>
        <v>35.904902753516645</v>
      </c>
      <c r="AO644" s="2" t="str">
        <f t="shared" si="158"/>
        <v>-11.9419584144999+33.8607689068905i</v>
      </c>
      <c r="AP644" s="3">
        <f t="shared" si="159"/>
        <v>33.165131995325282</v>
      </c>
      <c r="AQ644" s="23">
        <f t="shared" si="169"/>
        <v>1.1986287127863703E-13</v>
      </c>
    </row>
    <row r="645" spans="1:43" x14ac:dyDescent="0.3">
      <c r="A645" s="2" t="str">
        <f t="shared" ref="A645:A708" si="170">COMPLEX(0,(D$2*10^((ROW(A645)-5)*AK$2/AJ$2-AK$2/2)))</f>
        <v>22729.2122076528i</v>
      </c>
      <c r="B645" s="2">
        <f t="shared" si="160"/>
        <v>3617.4664754325941</v>
      </c>
      <c r="E645" s="3" t="str">
        <f t="shared" ref="E645:E708" si="171">IMDIV(IMPRODUCT(AC$2,IMSUM(T$2,IMDIV(N$2,AO645))),(IMPRODUCT(AF645,IMSUM(1,IMPRODUCT(A645,M$2,T$2)))))</f>
        <v>5.40777069744478E-11-2.24241655484232E-11i</v>
      </c>
      <c r="F645" s="3"/>
      <c r="G645" s="3"/>
      <c r="H645" s="3"/>
      <c r="I645" s="99">
        <f t="shared" si="161"/>
        <v>5.8542647635354942E-11</v>
      </c>
      <c r="L645" s="99">
        <f t="shared" si="162"/>
        <v>2.9693857053685268E-13</v>
      </c>
      <c r="O645" s="82">
        <f t="shared" ref="O645:O708" si="172">IMABS(IMPRODUCT($P$2,IMSUM(IMDIV(E645,$AC$2),IMPRODUCT(-1,IMDIV(L645,$AE$2)))))</f>
        <v>5.8268467035423115E-11</v>
      </c>
      <c r="R645" s="99">
        <f t="shared" si="163"/>
        <v>2.9990795624222119E-8</v>
      </c>
      <c r="U645" s="99">
        <f t="shared" si="164"/>
        <v>1.2770218122237744E-9</v>
      </c>
      <c r="X645" s="99">
        <f t="shared" ref="X645:X708" si="173">IMABS(IMPRODUCT(V$2,IMDIV(IMSUM(1,IMPRODUCT(A645,N$2,K$2)),AN645)))/AF645</f>
        <v>5.12253256228867E-8</v>
      </c>
      <c r="Z645" s="3"/>
      <c r="AA645" s="99">
        <f t="shared" si="165"/>
        <v>3.7781841718338442E-9</v>
      </c>
      <c r="AD645" s="99">
        <f t="shared" si="166"/>
        <v>3.7781841718338445E-10</v>
      </c>
      <c r="AF645" s="2">
        <f t="shared" si="167"/>
        <v>0.33343563556291522</v>
      </c>
      <c r="AH645" s="11"/>
      <c r="AI645" s="23">
        <f t="shared" si="168"/>
        <v>5.9494006731688545E-8</v>
      </c>
      <c r="AN645" s="2">
        <f t="shared" ref="AN645:AN708" si="174">IMABS(IMSUM(1,IMPRODUCT(A645,A645,K$2,M$2,N$2,T$2),IMPRODUCT(A645,N$2,K$2),IMPRODUCT(A645,M$2,N$2),IMPRODUCT(A645,M$2,T$2)))</f>
        <v>36.28060923012</v>
      </c>
      <c r="AO645" s="2" t="str">
        <f t="shared" ref="AO645:AO708" si="175">IMSUM(1,IMPRODUCT(A645,A645,K$2,M$2,N$2,T$2),IMPRODUCT(A645,N$2,K$2),IMPRODUCT(A645,M$2,N$2),IMPRODUCT(A645,M$2,T$2))</f>
        <v>-12.1825673855641+34.1740787440548i</v>
      </c>
      <c r="AP645" s="3">
        <f t="shared" ref="AP645:AP708" si="176">B646-B645</f>
        <v>33.472005183404235</v>
      </c>
      <c r="AQ645" s="23">
        <f t="shared" si="169"/>
        <v>1.1847539535458628E-13</v>
      </c>
    </row>
    <row r="646" spans="1:43" x14ac:dyDescent="0.3">
      <c r="A646" s="2" t="str">
        <f t="shared" si="170"/>
        <v>22939.523018823i</v>
      </c>
      <c r="B646" s="2">
        <f t="shared" ref="B646:B709" si="177">IMABS(A646)/2/PI()</f>
        <v>3650.9384806159983</v>
      </c>
      <c r="E646" s="3" t="str">
        <f t="shared" si="171"/>
        <v>5.34357434825769E-11-2.23421286183854E-11i</v>
      </c>
      <c r="F646" s="3"/>
      <c r="G646" s="3"/>
      <c r="H646" s="3"/>
      <c r="I646" s="99">
        <f t="shared" ref="I646:I709" si="178">IMABS(E646)</f>
        <v>5.7918471947524969E-11</v>
      </c>
      <c r="L646" s="99">
        <f t="shared" ref="L646:L709" si="179">(AE$2*Z$2*W$2/(W$2+Z$2))/AF646</f>
        <v>2.941377979000875E-13</v>
      </c>
      <c r="O646" s="82">
        <f t="shared" si="172"/>
        <v>5.7647211259055276E-11</v>
      </c>
      <c r="R646" s="99">
        <f t="shared" ref="R646:R709" si="180">AG$2/AF646</f>
        <v>2.9707917587908837E-8</v>
      </c>
      <c r="U646" s="99">
        <f t="shared" ref="U646:U709" si="181">IMABS(IMPRODUCT(S$2,IMDIV(1,AN646)))/AF646</f>
        <v>1.2518526349038163E-9</v>
      </c>
      <c r="X646" s="99">
        <f t="shared" si="173"/>
        <v>5.0679940102752689E-8</v>
      </c>
      <c r="Z646" s="3"/>
      <c r="AA646" s="99">
        <f t="shared" ref="AA646:AA709" si="182">(AB$2*W$2/(W$2+Z$2))/AF646</f>
        <v>3.7425477274810606E-9</v>
      </c>
      <c r="AD646" s="99">
        <f t="shared" ref="AD646:AD709" si="183">(Y$2*Z$2/(Z$2+W$2))/AF646</f>
        <v>3.7425477274810609E-10</v>
      </c>
      <c r="AF646" s="2">
        <f t="shared" ref="AF646:AF709" si="184">IMABS(IMSUB(IMSUM(W$2/(W$2+Z$2),IMDIV(IMSUM(A646,AI$2),AH$2)),IMDIV(IMPRODUCT(N$2,K$2,A646),IMSUM(1,IMPRODUCT(A646,A646,K$2,M$2,N$2,T$2),IMPRODUCT(A646,N$2,K$2),IMPRODUCT(A646,M$2,N$2),IMPRODUCT(A646,M$2,T$2)))))</f>
        <v>0.3366106012112412</v>
      </c>
      <c r="AH646" s="11"/>
      <c r="AI646" s="23">
        <f t="shared" ref="AI646:AI709" si="185">SQRT(IMABS(I646)^2+IMABS(L646)^2+IMABS(O646)^2+IMABS(R646)^2+IMABS(U646)^2+IMABS(X646)^2+IMABS(AA646)^2+IMABS(AD646)^2)</f>
        <v>5.8879005080014496E-8</v>
      </c>
      <c r="AN646" s="2">
        <f t="shared" si="174"/>
        <v>36.660965804161364</v>
      </c>
      <c r="AO646" s="2" t="str">
        <f t="shared" si="175"/>
        <v>-12.4276496113787+34.4902876014493i</v>
      </c>
      <c r="AP646" s="3">
        <f t="shared" si="176"/>
        <v>33.78171783411517</v>
      </c>
      <c r="AQ646" s="23">
        <f t="shared" ref="AQ646:AQ709" si="186">AI646^2*AP646</f>
        <v>1.1711233922009182E-13</v>
      </c>
    </row>
    <row r="647" spans="1:43" x14ac:dyDescent="0.3">
      <c r="A647" s="2" t="str">
        <f t="shared" si="170"/>
        <v>23151.7798119696i</v>
      </c>
      <c r="B647" s="2">
        <f t="shared" si="177"/>
        <v>3684.7201984501135</v>
      </c>
      <c r="E647" s="3" t="str">
        <f t="shared" si="171"/>
        <v>5.28019219305826E-11-2.22609707183514E-11i</v>
      </c>
      <c r="F647" s="3"/>
      <c r="G647" s="3"/>
      <c r="H647" s="3"/>
      <c r="I647" s="99">
        <f t="shared" si="178"/>
        <v>5.7302650696862524E-11</v>
      </c>
      <c r="L647" s="99">
        <f t="shared" si="179"/>
        <v>2.9137774908425409E-13</v>
      </c>
      <c r="O647" s="82">
        <f t="shared" si="172"/>
        <v>5.7034270991750075E-11</v>
      </c>
      <c r="R647" s="99">
        <f t="shared" si="180"/>
        <v>2.9429152657509663E-8</v>
      </c>
      <c r="U647" s="99">
        <f t="shared" si="181"/>
        <v>1.227215399354825E-9</v>
      </c>
      <c r="X647" s="99">
        <f t="shared" si="173"/>
        <v>5.0141834424415248E-8</v>
      </c>
      <c r="Z647" s="3"/>
      <c r="AA647" s="99">
        <f t="shared" si="182"/>
        <v>3.7074294444954006E-9</v>
      </c>
      <c r="AD647" s="99">
        <f t="shared" si="183"/>
        <v>3.7074294444954014E-10</v>
      </c>
      <c r="AF647" s="2">
        <f t="shared" si="184"/>
        <v>0.33979911404102975</v>
      </c>
      <c r="AH647" s="11"/>
      <c r="AI647" s="23">
        <f t="shared" si="185"/>
        <v>5.8272409107779399E-8</v>
      </c>
      <c r="AN647" s="2">
        <f t="shared" si="174"/>
        <v>37.046045924221602</v>
      </c>
      <c r="AO647" s="2" t="str">
        <f t="shared" si="175"/>
        <v>-12.6772882559584+34.8094223033775i</v>
      </c>
      <c r="AP647" s="3">
        <f t="shared" si="176"/>
        <v>34.094296220726392</v>
      </c>
      <c r="AQ647" s="23">
        <f t="shared" si="186"/>
        <v>1.157731037428922E-13</v>
      </c>
    </row>
    <row r="648" spans="1:43" x14ac:dyDescent="0.3">
      <c r="A648" s="2" t="str">
        <f t="shared" si="170"/>
        <v>23366.0005930423i</v>
      </c>
      <c r="B648" s="2">
        <f t="shared" si="177"/>
        <v>3718.8144946708398</v>
      </c>
      <c r="E648" s="3" t="str">
        <f t="shared" si="171"/>
        <v>5.21760869027479E-11-2.21806588661407E-11i</v>
      </c>
      <c r="F648" s="3"/>
      <c r="G648" s="3"/>
      <c r="H648" s="3"/>
      <c r="I648" s="99">
        <f t="shared" si="178"/>
        <v>5.669502334613865E-11</v>
      </c>
      <c r="L648" s="99">
        <f t="shared" si="179"/>
        <v>2.8865767054679908E-13</v>
      </c>
      <c r="O648" s="82">
        <f t="shared" si="172"/>
        <v>5.6429486441600574E-11</v>
      </c>
      <c r="R648" s="99">
        <f t="shared" si="180"/>
        <v>2.9154424725226708E-8</v>
      </c>
      <c r="U648" s="99">
        <f t="shared" si="181"/>
        <v>1.2030974690049019E-9</v>
      </c>
      <c r="X648" s="99">
        <f t="shared" si="173"/>
        <v>4.9610869136457386E-8</v>
      </c>
      <c r="Z648" s="3"/>
      <c r="AA648" s="99">
        <f t="shared" si="182"/>
        <v>3.6728197349592592E-9</v>
      </c>
      <c r="AD648" s="99">
        <f t="shared" si="183"/>
        <v>3.6728197349592597E-10</v>
      </c>
      <c r="AF648" s="2">
        <f t="shared" si="184"/>
        <v>0.34300110855376309</v>
      </c>
      <c r="AH648" s="11"/>
      <c r="AI648" s="23">
        <f t="shared" si="185"/>
        <v>5.7674059685468936E-8</v>
      </c>
      <c r="AN648" s="2">
        <f t="shared" si="174"/>
        <v>37.43592447268081</v>
      </c>
      <c r="AO648" s="2" t="str">
        <f t="shared" si="175"/>
        <v>-12.9315680294531+35.1315099223459i</v>
      </c>
      <c r="AP648" s="3">
        <f t="shared" si="176"/>
        <v>34.409766859502724</v>
      </c>
      <c r="AQ648" s="23">
        <f t="shared" si="186"/>
        <v>1.1445710980177625E-13</v>
      </c>
    </row>
    <row r="649" spans="1:43" x14ac:dyDescent="0.3">
      <c r="A649" s="2" t="str">
        <f t="shared" si="170"/>
        <v>23582.2035345974i</v>
      </c>
      <c r="B649" s="2">
        <f t="shared" si="177"/>
        <v>3753.2242615303426</v>
      </c>
      <c r="E649" s="3" t="str">
        <f t="shared" si="171"/>
        <v>5.1558087365373E-11-2.21011609049793E-11i</v>
      </c>
      <c r="F649" s="3"/>
      <c r="G649" s="3"/>
      <c r="H649" s="3"/>
      <c r="I649" s="99">
        <f t="shared" si="178"/>
        <v>5.6095433736831208E-11</v>
      </c>
      <c r="L649" s="99">
        <f t="shared" si="179"/>
        <v>2.8597682924615224E-13</v>
      </c>
      <c r="O649" s="82">
        <f t="shared" si="172"/>
        <v>5.5832702175128422E-11</v>
      </c>
      <c r="R649" s="99">
        <f t="shared" si="180"/>
        <v>2.8883659753861377E-8</v>
      </c>
      <c r="U649" s="99">
        <f t="shared" si="181"/>
        <v>1.1794865617545644E-9</v>
      </c>
      <c r="X649" s="99">
        <f t="shared" si="173"/>
        <v>4.9086908583852881E-8</v>
      </c>
      <c r="Z649" s="3"/>
      <c r="AA649" s="99">
        <f t="shared" si="182"/>
        <v>3.6387092718052472E-9</v>
      </c>
      <c r="AD649" s="99">
        <f t="shared" si="183"/>
        <v>3.6387092718052481E-10</v>
      </c>
      <c r="AF649" s="2">
        <f t="shared" si="184"/>
        <v>0.34621651429276123</v>
      </c>
      <c r="AH649" s="11"/>
      <c r="AI649" s="23">
        <f t="shared" si="185"/>
        <v>5.708380203641126E-8</v>
      </c>
      <c r="AN649" s="2">
        <f t="shared" si="174"/>
        <v>37.830677796175301</v>
      </c>
      <c r="AO649" s="2" t="str">
        <f t="shared" si="175"/>
        <v>-13.1905752168909+35.4565777813592i</v>
      </c>
      <c r="AP649" s="3">
        <f t="shared" si="176"/>
        <v>34.728156512201622</v>
      </c>
      <c r="AQ649" s="23">
        <f t="shared" si="186"/>
        <v>1.1316379748335603E-13</v>
      </c>
    </row>
    <row r="650" spans="1:43" x14ac:dyDescent="0.3">
      <c r="A650" s="2" t="str">
        <f t="shared" si="170"/>
        <v>23800.4069773403i</v>
      </c>
      <c r="B650" s="2">
        <f t="shared" si="177"/>
        <v>3787.9524180425442</v>
      </c>
      <c r="E650" s="3" t="str">
        <f t="shared" si="171"/>
        <v>5.09477765178939E-11-2.20224454775376E-11i</v>
      </c>
      <c r="F650" s="3"/>
      <c r="G650" s="3"/>
      <c r="H650" s="3"/>
      <c r="I650" s="99">
        <f t="shared" si="178"/>
        <v>5.5503729937080601E-11</v>
      </c>
      <c r="L650" s="99">
        <f t="shared" si="179"/>
        <v>2.8333451192306626E-13</v>
      </c>
      <c r="O650" s="82">
        <f t="shared" si="172"/>
        <v>5.5243766965943719E-11</v>
      </c>
      <c r="R650" s="99">
        <f t="shared" si="180"/>
        <v>2.8616785704229689E-8</v>
      </c>
      <c r="U650" s="99">
        <f t="shared" si="181"/>
        <v>1.1563707379366877E-9</v>
      </c>
      <c r="X650" s="99">
        <f t="shared" si="173"/>
        <v>4.8569820776233308E-8</v>
      </c>
      <c r="Z650" s="3"/>
      <c r="AA650" s="99">
        <f t="shared" si="182"/>
        <v>3.6050889796721073E-9</v>
      </c>
      <c r="AD650" s="99">
        <f t="shared" si="183"/>
        <v>3.6050889796721077E-10</v>
      </c>
      <c r="AF650" s="2">
        <f t="shared" si="184"/>
        <v>0.34944525577944119</v>
      </c>
      <c r="AH650" s="11"/>
      <c r="AI650" s="23">
        <f t="shared" si="185"/>
        <v>5.6501485585741517E-8</v>
      </c>
      <c r="AN650" s="2">
        <f t="shared" si="174"/>
        <v>38.230383736677631</v>
      </c>
      <c r="AO650" s="2" t="str">
        <f t="shared" si="175"/>
        <v>-13.4543977074593+35.7846534562393i</v>
      </c>
      <c r="AP650" s="3">
        <f t="shared" si="176"/>
        <v>35.049492188040404</v>
      </c>
      <c r="AQ650" s="23">
        <f t="shared" si="186"/>
        <v>1.1189262531454513E-13</v>
      </c>
    </row>
    <row r="651" spans="1:43" x14ac:dyDescent="0.3">
      <c r="A651" s="2" t="str">
        <f t="shared" si="170"/>
        <v>24020.6294316803i</v>
      </c>
      <c r="B651" s="2">
        <f t="shared" si="177"/>
        <v>3823.0019102305846</v>
      </c>
      <c r="E651" s="3" t="str">
        <f t="shared" si="171"/>
        <v>5.03450116501336E-11-2.19444820011449E-11i</v>
      </c>
      <c r="F651" s="3"/>
      <c r="G651" s="3"/>
      <c r="H651" s="3"/>
      <c r="I651" s="99">
        <f t="shared" si="178"/>
        <v>5.4919764095912324E-11</v>
      </c>
      <c r="L651" s="99">
        <f t="shared" si="179"/>
        <v>2.8073002441141194E-13</v>
      </c>
      <c r="O651" s="82">
        <f t="shared" si="172"/>
        <v>5.4662533649641575E-11</v>
      </c>
      <c r="R651" s="99">
        <f t="shared" si="180"/>
        <v>2.8353732465552605E-8</v>
      </c>
      <c r="U651" s="99">
        <f t="shared" si="181"/>
        <v>1.1337383887666984E-9</v>
      </c>
      <c r="X651" s="99">
        <f t="shared" si="173"/>
        <v>4.8059477261584735E-8</v>
      </c>
      <c r="Z651" s="3"/>
      <c r="AA651" s="99">
        <f t="shared" si="182"/>
        <v>3.5719500261354198E-9</v>
      </c>
      <c r="AD651" s="99">
        <f t="shared" si="183"/>
        <v>3.5719500261354205E-10</v>
      </c>
      <c r="AF651" s="2">
        <f t="shared" si="184"/>
        <v>0.35268725245077193</v>
      </c>
      <c r="AH651" s="11"/>
      <c r="AI651" s="23">
        <f t="shared" si="185"/>
        <v>5.5926963815587722E-8</v>
      </c>
      <c r="AN651" s="2">
        <f t="shared" si="174"/>
        <v>38.635121663202987</v>
      </c>
      <c r="AO651" s="2" t="str">
        <f t="shared" si="175"/>
        <v>-13.7231250243272+36.1157647779634i</v>
      </c>
      <c r="AP651" s="3">
        <f t="shared" si="176"/>
        <v>35.373801146311962</v>
      </c>
      <c r="AQ651" s="23">
        <f t="shared" si="186"/>
        <v>1.1064306953278889E-13</v>
      </c>
    </row>
    <row r="652" spans="1:43" x14ac:dyDescent="0.3">
      <c r="A652" s="2" t="str">
        <f t="shared" si="170"/>
        <v>24242.8895793019i</v>
      </c>
      <c r="B652" s="2">
        <f t="shared" si="177"/>
        <v>3858.3757113768966</v>
      </c>
      <c r="E652" s="3" t="str">
        <f t="shared" si="171"/>
        <v>4.97496540053708E-11-2.18672406441289E-11i</v>
      </c>
      <c r="F652" s="3"/>
      <c r="G652" s="3"/>
      <c r="H652" s="3"/>
      <c r="I652" s="99">
        <f t="shared" si="178"/>
        <v>5.4343392303410265E-11</v>
      </c>
      <c r="L652" s="99">
        <f t="shared" si="179"/>
        <v>2.7816269097693146E-13</v>
      </c>
      <c r="O652" s="82">
        <f t="shared" si="172"/>
        <v>5.4088858984622652E-11</v>
      </c>
      <c r="R652" s="99">
        <f t="shared" si="180"/>
        <v>2.8094431788670076E-8</v>
      </c>
      <c r="U652" s="99">
        <f t="shared" si="181"/>
        <v>1.1115782252591528E-9</v>
      </c>
      <c r="X652" s="99">
        <f t="shared" si="173"/>
        <v>4.7555753005099062E-8</v>
      </c>
      <c r="Z652" s="3"/>
      <c r="AA652" s="99">
        <f t="shared" si="182"/>
        <v>3.539283813294033E-9</v>
      </c>
      <c r="AD652" s="99">
        <f t="shared" si="183"/>
        <v>3.5392838132940333E-10</v>
      </c>
      <c r="AF652" s="2">
        <f t="shared" si="184"/>
        <v>0.35594241859815084</v>
      </c>
      <c r="AH652" s="11"/>
      <c r="AI652" s="23">
        <f t="shared" si="185"/>
        <v>5.5360094126162557E-8</v>
      </c>
      <c r="AN652" s="2">
        <f t="shared" si="174"/>
        <v>39.044972504159439</v>
      </c>
      <c r="AO652" s="2" t="str">
        <f t="shared" si="175"/>
        <v>-13.9968483550237+36.4499398350263i</v>
      </c>
      <c r="AP652" s="3">
        <f t="shared" si="176"/>
        <v>35.70111089841339</v>
      </c>
      <c r="AQ652" s="23">
        <f t="shared" si="186"/>
        <v>1.0941462338800305E-13</v>
      </c>
    </row>
    <row r="653" spans="1:43" x14ac:dyDescent="0.3">
      <c r="A653" s="2" t="str">
        <f t="shared" si="170"/>
        <v>24467.2062747488i</v>
      </c>
      <c r="B653" s="2">
        <f t="shared" si="177"/>
        <v>3894.07682227531</v>
      </c>
      <c r="E653" s="3" t="str">
        <f t="shared" si="171"/>
        <v>4.91615686489592E-11-2.17906923032232E-11i</v>
      </c>
      <c r="F653" s="3"/>
      <c r="G653" s="3"/>
      <c r="H653" s="3"/>
      <c r="I653" s="99">
        <f t="shared" si="178"/>
        <v>5.3774474456567958E-11</v>
      </c>
      <c r="L653" s="99">
        <f t="shared" si="179"/>
        <v>2.756318536826854E-13</v>
      </c>
      <c r="O653" s="82">
        <f t="shared" si="172"/>
        <v>5.3522603518565126E-11</v>
      </c>
      <c r="R653" s="99">
        <f t="shared" si="180"/>
        <v>2.7838817221951223E-8</v>
      </c>
      <c r="U653" s="99">
        <f t="shared" si="181"/>
        <v>1.0898792675892193E-9</v>
      </c>
      <c r="X653" s="99">
        <f t="shared" si="173"/>
        <v>4.7058526272946692E-8</v>
      </c>
      <c r="Z653" s="3"/>
      <c r="AA653" s="99">
        <f t="shared" si="182"/>
        <v>3.5070819696961478E-9</v>
      </c>
      <c r="AD653" s="99">
        <f t="shared" si="183"/>
        <v>3.5070819696961485E-10</v>
      </c>
      <c r="AF653" s="2">
        <f t="shared" si="184"/>
        <v>0.35921066330773876</v>
      </c>
      <c r="AH653" s="11"/>
      <c r="AI653" s="23">
        <f t="shared" si="185"/>
        <v>5.4800737702493526E-8</v>
      </c>
      <c r="AN653" s="2">
        <f t="shared" si="174"/>
        <v>39.460018780346402</v>
      </c>
      <c r="AO653" s="2" t="str">
        <f t="shared" si="175"/>
        <v>-14.2756605823807+36.7872069758218i</v>
      </c>
      <c r="AP653" s="3">
        <f t="shared" si="176"/>
        <v>36.031449210372557</v>
      </c>
      <c r="AQ653" s="23">
        <f t="shared" si="186"/>
        <v>1.0820679647802179E-13</v>
      </c>
    </row>
    <row r="654" spans="1:43" x14ac:dyDescent="0.3">
      <c r="A654" s="2" t="str">
        <f t="shared" si="170"/>
        <v>24693.5985470238i</v>
      </c>
      <c r="B654" s="2">
        <f t="shared" si="177"/>
        <v>3930.1082714856825</v>
      </c>
      <c r="E654" s="3" t="str">
        <f t="shared" si="171"/>
        <v>4.85806243422379E-11-2.17148085820045E-11i</v>
      </c>
      <c r="F654" s="3"/>
      <c r="G654" s="3"/>
      <c r="H654" s="3"/>
      <c r="I654" s="99">
        <f t="shared" si="178"/>
        <v>5.3212874130559178E-11</v>
      </c>
      <c r="L654" s="99">
        <f t="shared" si="179"/>
        <v>2.7313687177995233E-13</v>
      </c>
      <c r="O654" s="82">
        <f t="shared" si="172"/>
        <v>5.2963631460291165E-11</v>
      </c>
      <c r="R654" s="99">
        <f t="shared" si="180"/>
        <v>2.7586824049775184E-8</v>
      </c>
      <c r="U654" s="99">
        <f t="shared" si="181"/>
        <v>1.0686308348780082E-9</v>
      </c>
      <c r="X654" s="99">
        <f t="shared" si="173"/>
        <v>4.6567678520737771E-8</v>
      </c>
      <c r="Z654" s="3"/>
      <c r="AA654" s="99">
        <f t="shared" si="182"/>
        <v>3.475336342589251E-9</v>
      </c>
      <c r="AD654" s="99">
        <f t="shared" si="183"/>
        <v>3.4753363425892517E-10</v>
      </c>
      <c r="AF654" s="2">
        <f t="shared" si="184"/>
        <v>0.3624918904023493</v>
      </c>
      <c r="AH654" s="11"/>
      <c r="AI654" s="23">
        <f t="shared" si="185"/>
        <v>5.424875938652594E-8</v>
      </c>
      <c r="AN654" s="2">
        <f t="shared" si="174"/>
        <v>39.880344638617544</v>
      </c>
      <c r="AO654" s="2" t="str">
        <f t="shared" si="175"/>
        <v>-14.5596563160507+37.1275948110485i</v>
      </c>
      <c r="AP654" s="3">
        <f t="shared" si="176"/>
        <v>36.364844105093653</v>
      </c>
      <c r="AQ654" s="23">
        <f t="shared" si="186"/>
        <v>1.0701911411337681E-13</v>
      </c>
    </row>
    <row r="655" spans="1:43" x14ac:dyDescent="0.3">
      <c r="A655" s="2" t="str">
        <f t="shared" si="170"/>
        <v>24922.0856012028i</v>
      </c>
      <c r="B655" s="2">
        <f t="shared" si="177"/>
        <v>3966.4731155907762</v>
      </c>
      <c r="E655" s="3" t="str">
        <f t="shared" si="171"/>
        <v>4.80066934214716E-11-2.16395617703034E-11i</v>
      </c>
      <c r="F655" s="3"/>
      <c r="G655" s="3"/>
      <c r="H655" s="3"/>
      <c r="I655" s="99">
        <f t="shared" si="178"/>
        <v>5.2658458455161228E-11</v>
      </c>
      <c r="L655" s="99">
        <f t="shared" si="179"/>
        <v>2.7067712112335957E-13</v>
      </c>
      <c r="O655" s="82">
        <f t="shared" si="172"/>
        <v>5.2411810556761778E-11</v>
      </c>
      <c r="R655" s="99">
        <f t="shared" si="180"/>
        <v>2.7338389233459318E-8</v>
      </c>
      <c r="U655" s="99">
        <f t="shared" si="181"/>
        <v>1.0478225353821597E-9</v>
      </c>
      <c r="X655" s="99">
        <f t="shared" si="173"/>
        <v>4.6083094286452057E-8</v>
      </c>
      <c r="Z655" s="3"/>
      <c r="AA655" s="99">
        <f t="shared" si="182"/>
        <v>3.4440389904783597E-9</v>
      </c>
      <c r="AD655" s="99">
        <f t="shared" si="183"/>
        <v>3.4440389904783604E-10</v>
      </c>
      <c r="AF655" s="2">
        <f t="shared" si="184"/>
        <v>0.36578599838504933</v>
      </c>
      <c r="AH655" s="11"/>
      <c r="AI655" s="23">
        <f t="shared" si="185"/>
        <v>5.3704027554344776E-8</v>
      </c>
      <c r="AN655" s="2">
        <f t="shared" si="174"/>
        <v>40.306035886215824</v>
      </c>
      <c r="AO655" s="2" t="str">
        <f t="shared" si="175"/>
        <v>-14.8489319246111+37.4711322161365i</v>
      </c>
      <c r="AP655" s="3">
        <f t="shared" si="176"/>
        <v>36.701323864791902</v>
      </c>
      <c r="AQ655" s="23">
        <f t="shared" si="186"/>
        <v>1.0585111671130541E-13</v>
      </c>
    </row>
    <row r="656" spans="1:43" x14ac:dyDescent="0.3">
      <c r="A656" s="2" t="str">
        <f t="shared" si="170"/>
        <v>25152.6868200641i</v>
      </c>
      <c r="B656" s="2">
        <f t="shared" si="177"/>
        <v>4003.1744394555681</v>
      </c>
      <c r="E656" s="3" t="str">
        <f t="shared" si="171"/>
        <v>4.74396516815973E-11-2.15649248245538E-11i</v>
      </c>
      <c r="F656" s="3"/>
      <c r="G656" s="3"/>
      <c r="H656" s="3"/>
      <c r="I656" s="99">
        <f t="shared" si="178"/>
        <v>5.2111097996107646E-11</v>
      </c>
      <c r="L656" s="99">
        <f t="shared" si="179"/>
        <v>2.6825199360917067E-13</v>
      </c>
      <c r="O656" s="82">
        <f t="shared" si="172"/>
        <v>5.186701197497867E-11</v>
      </c>
      <c r="R656" s="99">
        <f t="shared" si="180"/>
        <v>2.709345135452624E-8</v>
      </c>
      <c r="U656" s="99">
        <f t="shared" si="181"/>
        <v>1.0274442570689979E-9</v>
      </c>
      <c r="X656" s="99">
        <f t="shared" si="173"/>
        <v>4.5604661087637428E-8</v>
      </c>
      <c r="Z656" s="3"/>
      <c r="AA656" s="99">
        <f t="shared" si="182"/>
        <v>3.4131821759789106E-9</v>
      </c>
      <c r="AD656" s="99">
        <f t="shared" si="183"/>
        <v>3.4131821759789112E-10</v>
      </c>
      <c r="AF656" s="2">
        <f t="shared" si="184"/>
        <v>0.36909288038452132</v>
      </c>
      <c r="AH656" s="11"/>
      <c r="AI656" s="23">
        <f t="shared" si="185"/>
        <v>5.3166413998286963E-8</v>
      </c>
      <c r="AN656" s="2">
        <f t="shared" si="174"/>
        <v>40.737180025792831</v>
      </c>
      <c r="AO656" s="2" t="str">
        <f t="shared" si="175"/>
        <v>-15.1435855682649+37.8178483336968i</v>
      </c>
      <c r="AP656" s="3">
        <f t="shared" si="176"/>
        <v>37.040917033380993</v>
      </c>
      <c r="AQ656" s="23">
        <f t="shared" si="186"/>
        <v>1.04702359216801E-13</v>
      </c>
    </row>
    <row r="657" spans="1:43" x14ac:dyDescent="0.3">
      <c r="A657" s="2" t="str">
        <f t="shared" si="170"/>
        <v>25385.4217657327i</v>
      </c>
      <c r="B657" s="2">
        <f t="shared" si="177"/>
        <v>4040.2153564889491</v>
      </c>
      <c r="E657" s="3" t="str">
        <f t="shared" si="171"/>
        <v>4.68793782645466E-11-2.14908713490343E-11i</v>
      </c>
      <c r="F657" s="3"/>
      <c r="G657" s="3"/>
      <c r="H657" s="3"/>
      <c r="I657" s="99">
        <f t="shared" si="178"/>
        <v>5.1570666641136099E-11</v>
      </c>
      <c r="L657" s="99">
        <f t="shared" si="179"/>
        <v>2.6586089663564294E-13</v>
      </c>
      <c r="O657" s="82">
        <f t="shared" si="172"/>
        <v>5.1329110188559513E-11</v>
      </c>
      <c r="R657" s="99">
        <f t="shared" si="180"/>
        <v>2.6851950560199935E-8</v>
      </c>
      <c r="U657" s="99">
        <f t="shared" si="181"/>
        <v>1.007486158559635E-9</v>
      </c>
      <c r="X657" s="99">
        <f t="shared" si="173"/>
        <v>4.5132269322673972E-8</v>
      </c>
      <c r="Z657" s="3"/>
      <c r="AA657" s="99">
        <f t="shared" si="182"/>
        <v>3.3827583589504618E-9</v>
      </c>
      <c r="AD657" s="99">
        <f t="shared" si="183"/>
        <v>3.3827583589504623E-10</v>
      </c>
      <c r="AF657" s="2">
        <f t="shared" si="184"/>
        <v>0.37241242410233089</v>
      </c>
      <c r="AH657" s="11"/>
      <c r="AI657" s="23">
        <f t="shared" si="185"/>
        <v>5.2635793813711802E-8</v>
      </c>
      <c r="AN657" s="2">
        <f t="shared" si="174"/>
        <v>41.173866291124156</v>
      </c>
      <c r="AO657" s="2" t="str">
        <f t="shared" si="175"/>
        <v>-15.4437172321493+38.1677725759938i</v>
      </c>
      <c r="AP657" s="3">
        <f t="shared" si="176"/>
        <v>37.383652418861402</v>
      </c>
      <c r="AQ657" s="23">
        <f t="shared" si="186"/>
        <v>1.0357241054944164E-13</v>
      </c>
    </row>
    <row r="658" spans="1:43" x14ac:dyDescent="0.3">
      <c r="A658" s="2" t="str">
        <f t="shared" si="170"/>
        <v>25620.3101813396i</v>
      </c>
      <c r="B658" s="2">
        <f t="shared" si="177"/>
        <v>4077.5990089078105</v>
      </c>
      <c r="E658" s="3" t="str">
        <f t="shared" si="171"/>
        <v>4.63257555519305E-11-2.14173755779663E-11i</v>
      </c>
      <c r="F658" s="3"/>
      <c r="G658" s="3"/>
      <c r="H658" s="3"/>
      <c r="I658" s="99">
        <f t="shared" si="178"/>
        <v>5.1037041490518307E-11</v>
      </c>
      <c r="L658" s="99">
        <f t="shared" si="179"/>
        <v>2.6350325258445448E-13</v>
      </c>
      <c r="O658" s="82">
        <f t="shared" si="172"/>
        <v>5.0797982868774252E-11</v>
      </c>
      <c r="R658" s="99">
        <f t="shared" si="180"/>
        <v>2.6613828511029903E-8</v>
      </c>
      <c r="U658" s="99">
        <f t="shared" si="181"/>
        <v>9.8793866042319783E-10</v>
      </c>
      <c r="X658" s="99">
        <f t="shared" si="173"/>
        <v>4.4665812175922454E-8</v>
      </c>
      <c r="Z658" s="3"/>
      <c r="AA658" s="99">
        <f t="shared" si="182"/>
        <v>3.3527601898984794E-9</v>
      </c>
      <c r="AD658" s="99">
        <f t="shared" si="183"/>
        <v>3.3527601898984797E-10</v>
      </c>
      <c r="AF658" s="2">
        <f t="shared" si="184"/>
        <v>0.37574451176220569</v>
      </c>
      <c r="AH658" s="11"/>
      <c r="AI658" s="23">
        <f t="shared" si="185"/>
        <v>5.2112045290220852E-8</v>
      </c>
      <c r="AN658" s="2">
        <f t="shared" si="174"/>
        <v>41.616185683531413</v>
      </c>
      <c r="AO658" s="2" t="str">
        <f t="shared" si="175"/>
        <v>-15.7494287602644+38.5209346274402i</v>
      </c>
      <c r="AP658" s="3">
        <f t="shared" si="176"/>
        <v>37.729559095832883</v>
      </c>
      <c r="AQ658" s="23">
        <f t="shared" si="186"/>
        <v>1.0246085307504047E-13</v>
      </c>
    </row>
    <row r="659" spans="1:43" x14ac:dyDescent="0.3">
      <c r="A659" s="2" t="str">
        <f t="shared" si="170"/>
        <v>25857.3719926969i</v>
      </c>
      <c r="B659" s="2">
        <f t="shared" si="177"/>
        <v>4115.3285680036433</v>
      </c>
      <c r="E659" s="3" t="str">
        <f t="shared" si="171"/>
        <v>4.57786690618926E-11-2.13444123584293E-11i</v>
      </c>
      <c r="F659" s="3"/>
      <c r="G659" s="3"/>
      <c r="H659" s="3"/>
      <c r="I659" s="99">
        <f t="shared" si="178"/>
        <v>5.0510102751874816E-11</v>
      </c>
      <c r="L659" s="99">
        <f t="shared" si="179"/>
        <v>2.611784983222688E-13</v>
      </c>
      <c r="O659" s="82">
        <f t="shared" si="172"/>
        <v>5.0273510779846884E-11</v>
      </c>
      <c r="R659" s="99">
        <f t="shared" si="180"/>
        <v>2.6379028330549148E-8</v>
      </c>
      <c r="U659" s="99">
        <f t="shared" si="181"/>
        <v>9.6879243680640313E-10</v>
      </c>
      <c r="X659" s="99">
        <f t="shared" si="173"/>
        <v>4.4205185526584482E-8</v>
      </c>
      <c r="Z659" s="3"/>
      <c r="AA659" s="99">
        <f t="shared" si="182"/>
        <v>3.3231805036323497E-9</v>
      </c>
      <c r="AD659" s="99">
        <f t="shared" si="183"/>
        <v>3.3231805036323501E-10</v>
      </c>
      <c r="AF659" s="2">
        <f t="shared" si="184"/>
        <v>0.37908902006140816</v>
      </c>
      <c r="AH659" s="11"/>
      <c r="AI659" s="23">
        <f t="shared" si="185"/>
        <v>5.1595049807129575E-8</v>
      </c>
      <c r="AN659" s="2">
        <f t="shared" si="174"/>
        <v>42.064231009022855</v>
      </c>
      <c r="AO659" s="2" t="str">
        <f t="shared" si="175"/>
        <v>-16.0608238900313+38.8773644471155i</v>
      </c>
      <c r="AP659" s="3">
        <f t="shared" si="176"/>
        <v>38.078666407850505</v>
      </c>
      <c r="AQ659" s="23">
        <f t="shared" si="186"/>
        <v>1.0136728210010744E-13</v>
      </c>
    </row>
    <row r="660" spans="1:43" x14ac:dyDescent="0.3">
      <c r="A660" s="2" t="str">
        <f t="shared" si="170"/>
        <v>26096.6273099877i</v>
      </c>
      <c r="B660" s="2">
        <f t="shared" si="177"/>
        <v>4153.4072344114938</v>
      </c>
      <c r="E660" s="3" t="str">
        <f t="shared" si="171"/>
        <v>4.52380073499297E-11-2.12719571340576E-11i</v>
      </c>
      <c r="F660" s="3"/>
      <c r="G660" s="3"/>
      <c r="H660" s="3"/>
      <c r="I660" s="99">
        <f t="shared" si="178"/>
        <v>4.9989733639073112E-11</v>
      </c>
      <c r="L660" s="99">
        <f t="shared" si="179"/>
        <v>2.5888608472149819E-13</v>
      </c>
      <c r="O660" s="82">
        <f t="shared" si="172"/>
        <v>4.9755577678321536E-11</v>
      </c>
      <c r="R660" s="99">
        <f t="shared" si="180"/>
        <v>2.6147494556871317E-8</v>
      </c>
      <c r="U660" s="99">
        <f t="shared" si="181"/>
        <v>9.5003840738329738E-10</v>
      </c>
      <c r="X660" s="99">
        <f t="shared" si="173"/>
        <v>4.3750287861099081E-8</v>
      </c>
      <c r="Z660" s="3"/>
      <c r="AA660" s="99">
        <f t="shared" si="182"/>
        <v>3.2940123131676716E-9</v>
      </c>
      <c r="AD660" s="99">
        <f t="shared" si="183"/>
        <v>3.2940123131676718E-10</v>
      </c>
      <c r="AF660" s="2">
        <f t="shared" si="184"/>
        <v>0.38244582012436423</v>
      </c>
      <c r="AH660" s="11"/>
      <c r="AI660" s="23">
        <f t="shared" si="185"/>
        <v>5.1084691732990292E-8</v>
      </c>
      <c r="AN660" s="2">
        <f t="shared" si="174"/>
        <v>42.518096916162854</v>
      </c>
      <c r="AO660" s="2" t="str">
        <f t="shared" si="175"/>
        <v>-16.3780082874937+39.2370922713063i</v>
      </c>
      <c r="AP660" s="3">
        <f t="shared" si="176"/>
        <v>38.43100397008493</v>
      </c>
      <c r="AQ660" s="23">
        <f t="shared" si="186"/>
        <v>1.0029130538918672E-13</v>
      </c>
    </row>
    <row r="661" spans="1:43" x14ac:dyDescent="0.3">
      <c r="A661" s="2" t="str">
        <f t="shared" si="170"/>
        <v>26338.0964294727i</v>
      </c>
      <c r="B661" s="2">
        <f t="shared" si="177"/>
        <v>4191.8382383815788</v>
      </c>
      <c r="E661" s="3" t="str">
        <f t="shared" si="171"/>
        <v>4.47036619135055E-11-2.11999859294884E-11i</v>
      </c>
      <c r="F661" s="3"/>
      <c r="G661" s="3"/>
      <c r="H661" s="3"/>
      <c r="I661" s="99">
        <f t="shared" si="178"/>
        <v>4.9475820275034436E-11</v>
      </c>
      <c r="L661" s="99">
        <f t="shared" si="179"/>
        <v>2.5662547619943511E-13</v>
      </c>
      <c r="O661" s="82">
        <f t="shared" si="172"/>
        <v>4.9244070216318658E-11</v>
      </c>
      <c r="R661" s="99">
        <f t="shared" si="180"/>
        <v>2.5919173096142949E-8</v>
      </c>
      <c r="U661" s="99">
        <f t="shared" si="181"/>
        <v>9.3166772961090579E-10</v>
      </c>
      <c r="X661" s="99">
        <f t="shared" si="173"/>
        <v>4.3301020188924953E-8</v>
      </c>
      <c r="Z661" s="3"/>
      <c r="AA661" s="99">
        <f t="shared" si="182"/>
        <v>3.2652488038622635E-9</v>
      </c>
      <c r="AD661" s="99">
        <f t="shared" si="183"/>
        <v>3.265248803862264E-10</v>
      </c>
      <c r="AF661" s="2">
        <f t="shared" si="184"/>
        <v>0.38581477745862608</v>
      </c>
      <c r="AH661" s="11"/>
      <c r="AI661" s="23">
        <f t="shared" si="185"/>
        <v>5.05808583289928E-8</v>
      </c>
      <c r="AN661" s="2">
        <f t="shared" si="174"/>
        <v>42.977879934685816</v>
      </c>
      <c r="AO661" s="2" t="str">
        <f t="shared" si="175"/>
        <v>-16.7010895831742+39.6001486160729i</v>
      </c>
      <c r="AP661" s="3">
        <f t="shared" si="176"/>
        <v>38.786601671644348</v>
      </c>
      <c r="AQ661" s="23">
        <f t="shared" si="186"/>
        <v>9.9232542702249601E-14</v>
      </c>
    </row>
    <row r="662" spans="1:43" x14ac:dyDescent="0.3">
      <c r="A662" s="2" t="str">
        <f t="shared" si="170"/>
        <v>26581.7998352114i</v>
      </c>
      <c r="B662" s="2">
        <f t="shared" si="177"/>
        <v>4230.6248400532231</v>
      </c>
      <c r="E662" s="3" t="str">
        <f t="shared" si="171"/>
        <v>4.41755271002835E-11-2.11284753355244E-11i</v>
      </c>
      <c r="F662" s="3"/>
      <c r="G662" s="3"/>
      <c r="H662" s="3"/>
      <c r="I662" s="99">
        <f t="shared" si="178"/>
        <v>4.8968251598272781E-11</v>
      </c>
      <c r="L662" s="99">
        <f t="shared" si="179"/>
        <v>2.5439615027494552E-13</v>
      </c>
      <c r="O662" s="82">
        <f t="shared" si="172"/>
        <v>4.8738877848506785E-11</v>
      </c>
      <c r="R662" s="99">
        <f t="shared" si="180"/>
        <v>2.56940111777695E-8</v>
      </c>
      <c r="U662" s="99">
        <f t="shared" si="181"/>
        <v>9.136717912772889E-10</v>
      </c>
      <c r="X662" s="99">
        <f t="shared" si="173"/>
        <v>4.2857285961557261E-8</v>
      </c>
      <c r="Z662" s="3"/>
      <c r="AA662" s="99">
        <f t="shared" si="182"/>
        <v>3.2368833277756194E-9</v>
      </c>
      <c r="AD662" s="99">
        <f t="shared" si="183"/>
        <v>3.2368833277756197E-10</v>
      </c>
      <c r="AF662" s="2">
        <f t="shared" si="184"/>
        <v>0.38919575191327138</v>
      </c>
      <c r="AH662" s="11"/>
      <c r="AI662" s="23">
        <f t="shared" si="185"/>
        <v>5.0083439656070121E-8</v>
      </c>
      <c r="AN662" s="2">
        <f t="shared" si="174"/>
        <v>43.443678514861176</v>
      </c>
      <c r="AO662" s="2" t="str">
        <f t="shared" si="175"/>
        <v>-17.0301774085957+39.9665642798373i</v>
      </c>
      <c r="AP662" s="3">
        <f t="shared" si="176"/>
        <v>39.145489678197009</v>
      </c>
      <c r="AQ662" s="23">
        <f t="shared" si="186"/>
        <v>9.8190625352833821E-14</v>
      </c>
    </row>
    <row r="663" spans="1:43" x14ac:dyDescent="0.3">
      <c r="A663" s="2" t="str">
        <f t="shared" si="170"/>
        <v>26827.7582007998i</v>
      </c>
      <c r="B663" s="2">
        <f t="shared" si="177"/>
        <v>4269.7703297314201</v>
      </c>
      <c r="E663" s="3" t="str">
        <f t="shared" si="171"/>
        <v>4.36535000198107E-11-2.10574024949825E-11i</v>
      </c>
      <c r="F663" s="3"/>
      <c r="G663" s="3"/>
      <c r="H663" s="3"/>
      <c r="I663" s="99">
        <f t="shared" si="178"/>
        <v>4.846691927299803E-11</v>
      </c>
      <c r="L663" s="99">
        <f t="shared" si="179"/>
        <v>2.5219759714190721E-13</v>
      </c>
      <c r="O663" s="82">
        <f t="shared" si="172"/>
        <v>4.8239892742621766E-11</v>
      </c>
      <c r="R663" s="99">
        <f t="shared" si="180"/>
        <v>2.5471957311332629E-8</v>
      </c>
      <c r="U663" s="99">
        <f t="shared" si="181"/>
        <v>8.9604220332900835E-10</v>
      </c>
      <c r="X663" s="99">
        <f t="shared" si="173"/>
        <v>4.2418990994630219E-8</v>
      </c>
      <c r="Z663" s="3"/>
      <c r="AA663" s="99">
        <f t="shared" si="182"/>
        <v>3.208909398241429E-9</v>
      </c>
      <c r="AD663" s="99">
        <f t="shared" si="183"/>
        <v>3.2089093982414292E-10</v>
      </c>
      <c r="AF663" s="2">
        <f t="shared" si="184"/>
        <v>0.39258859763992066</v>
      </c>
      <c r="AH663" s="11"/>
      <c r="AI663" s="23">
        <f t="shared" si="185"/>
        <v>4.9592328485538169E-8</v>
      </c>
      <c r="AN663" s="2">
        <f t="shared" si="174"/>
        <v>43.91559306762435</v>
      </c>
      <c r="AO663" s="2" t="str">
        <f t="shared" si="175"/>
        <v>-17.3653834334835+40.3363703459951i</v>
      </c>
      <c r="AP663" s="3">
        <f t="shared" si="176"/>
        <v>39.507698434606937</v>
      </c>
      <c r="AQ663" s="23">
        <f t="shared" si="186"/>
        <v>9.7165195785109415E-14</v>
      </c>
    </row>
    <row r="664" spans="1:43" x14ac:dyDescent="0.3">
      <c r="A664" s="2" t="str">
        <f t="shared" si="170"/>
        <v>27075.9923911246i</v>
      </c>
      <c r="B664" s="2">
        <f t="shared" si="177"/>
        <v>4309.2780281660271</v>
      </c>
      <c r="E664" s="3" t="str">
        <f t="shared" si="171"/>
        <v>4.31374804585027E-11-2.09867450892016E-11i</v>
      </c>
      <c r="F664" s="3"/>
      <c r="G664" s="3"/>
      <c r="H664" s="3"/>
      <c r="I664" s="99">
        <f t="shared" si="178"/>
        <v>4.7971717602633639E-11</v>
      </c>
      <c r="L664" s="99">
        <f t="shared" si="179"/>
        <v>2.5002931925872032E-13</v>
      </c>
      <c r="O664" s="82">
        <f t="shared" si="172"/>
        <v>4.7747009693384661E-11</v>
      </c>
      <c r="R664" s="99">
        <f t="shared" si="180"/>
        <v>2.5252961245130751E-8</v>
      </c>
      <c r="U664" s="99">
        <f t="shared" si="181"/>
        <v>8.7877079296584157E-10</v>
      </c>
      <c r="X664" s="99">
        <f t="shared" si="173"/>
        <v>4.1986043392979381E-8</v>
      </c>
      <c r="Z664" s="3"/>
      <c r="AA664" s="99">
        <f t="shared" si="182"/>
        <v>3.1813206846445965E-9</v>
      </c>
      <c r="AD664" s="99">
        <f t="shared" si="183"/>
        <v>3.1813206846445969E-10</v>
      </c>
      <c r="AF664" s="2">
        <f t="shared" si="184"/>
        <v>0.39599316305639953</v>
      </c>
      <c r="AH664" s="11"/>
      <c r="AI664" s="23">
        <f t="shared" si="185"/>
        <v>4.9107420213125281E-8</v>
      </c>
      <c r="AN664" s="2">
        <f t="shared" si="174"/>
        <v>44.393726005487103</v>
      </c>
      <c r="AO664" s="2" t="str">
        <f t="shared" si="175"/>
        <v>-17.706821403658+40.7095981855535i</v>
      </c>
      <c r="AP664" s="3">
        <f t="shared" si="176"/>
        <v>39.873258667387745</v>
      </c>
      <c r="AQ664" s="23">
        <f t="shared" si="186"/>
        <v>9.6155907168521215E-14</v>
      </c>
    </row>
    <row r="665" spans="1:43" x14ac:dyDescent="0.3">
      <c r="A665" s="2" t="str">
        <f t="shared" si="170"/>
        <v>27326.5234641329i</v>
      </c>
      <c r="B665" s="2">
        <f t="shared" si="177"/>
        <v>4349.1512868334148</v>
      </c>
      <c r="E665" s="3" t="str">
        <f t="shared" si="171"/>
        <v>4.26273707977782E-11-2.09164813251759E-11i</v>
      </c>
      <c r="F665" s="3"/>
      <c r="G665" s="3"/>
      <c r="H665" s="3"/>
      <c r="I665" s="99">
        <f t="shared" si="178"/>
        <v>4.74825434465942E-11</v>
      </c>
      <c r="L665" s="99">
        <f t="shared" si="179"/>
        <v>2.4789083095313803E-13</v>
      </c>
      <c r="O665" s="82">
        <f t="shared" si="172"/>
        <v>4.7260126039664366E-11</v>
      </c>
      <c r="R665" s="99">
        <f t="shared" si="180"/>
        <v>2.5036973926266939E-8</v>
      </c>
      <c r="U665" s="99">
        <f t="shared" si="181"/>
        <v>8.6184959699105551E-10</v>
      </c>
      <c r="X665" s="99">
        <f t="shared" si="173"/>
        <v>4.1558353478525153E-8</v>
      </c>
      <c r="Z665" s="3"/>
      <c r="AA665" s="99">
        <f t="shared" si="182"/>
        <v>3.1541110073931863E-9</v>
      </c>
      <c r="AD665" s="99">
        <f t="shared" si="183"/>
        <v>3.1541110073931867E-10</v>
      </c>
      <c r="AF665" s="2">
        <f t="shared" si="184"/>
        <v>0.39940929081324561</v>
      </c>
      <c r="AH665" s="11"/>
      <c r="AI665" s="23">
        <f t="shared" si="185"/>
        <v>4.8628612776232594E-8</v>
      </c>
      <c r="AN665" s="2">
        <f t="shared" si="174"/>
        <v>44.878181784236354</v>
      </c>
      <c r="AO665" s="2" t="str">
        <f t="shared" si="175"/>
        <v>-18.0546071796325+41.086279459792i</v>
      </c>
      <c r="AP665" s="3">
        <f t="shared" si="176"/>
        <v>40.242201387340174</v>
      </c>
      <c r="AQ665" s="23">
        <f t="shared" si="186"/>
        <v>9.5162423010019399E-14</v>
      </c>
    </row>
    <row r="666" spans="1:43" x14ac:dyDescent="0.3">
      <c r="A666" s="2" t="str">
        <f t="shared" si="170"/>
        <v>27579.3726726184i</v>
      </c>
      <c r="B666" s="2">
        <f t="shared" si="177"/>
        <v>4389.393488220755</v>
      </c>
      <c r="E666" s="3" t="str">
        <f t="shared" si="171"/>
        <v>4.21230759352015E-11-2.0846589923293E-11i</v>
      </c>
      <c r="F666" s="3"/>
      <c r="G666" s="3"/>
      <c r="H666" s="3"/>
      <c r="I666" s="99">
        <f t="shared" si="178"/>
        <v>4.6999296140183772E-11</v>
      </c>
      <c r="L666" s="99">
        <f t="shared" si="179"/>
        <v>2.4578165804179259E-13</v>
      </c>
      <c r="O666" s="82">
        <f t="shared" si="172"/>
        <v>4.6779141584746655E-11</v>
      </c>
      <c r="R666" s="99">
        <f t="shared" si="180"/>
        <v>2.4823947462221053E-8</v>
      </c>
      <c r="U666" s="99">
        <f t="shared" si="181"/>
        <v>8.452708554062405E-10</v>
      </c>
      <c r="X666" s="99">
        <f t="shared" si="173"/>
        <v>4.1135833720863143E-8</v>
      </c>
      <c r="Z666" s="3"/>
      <c r="AA666" s="99">
        <f t="shared" si="182"/>
        <v>3.1272743330773552E-9</v>
      </c>
      <c r="AD666" s="99">
        <f t="shared" si="183"/>
        <v>3.1272743330773556E-10</v>
      </c>
      <c r="AF666" s="2">
        <f t="shared" si="184"/>
        <v>0.40283681776311969</v>
      </c>
      <c r="AH666" s="11"/>
      <c r="AI666" s="23">
        <f t="shared" si="185"/>
        <v>4.8155806574293952E-8</v>
      </c>
      <c r="AN666" s="2">
        <f t="shared" si="174"/>
        <v>45.369066945435939</v>
      </c>
      <c r="AO666" s="2" t="str">
        <f t="shared" si="175"/>
        <v>-18.4088587759279+41.4664461229485i</v>
      </c>
      <c r="AP666" s="3">
        <f t="shared" si="176"/>
        <v>40.614557892237826</v>
      </c>
      <c r="AQ666" s="23">
        <f t="shared" si="186"/>
        <v>9.4184416782714375E-14</v>
      </c>
    </row>
    <row r="667" spans="1:43" x14ac:dyDescent="0.3">
      <c r="A667" s="2" t="str">
        <f t="shared" si="170"/>
        <v>27834.5614660245i</v>
      </c>
      <c r="B667" s="2">
        <f t="shared" si="177"/>
        <v>4430.0080461129928</v>
      </c>
      <c r="E667" s="3" t="str">
        <f t="shared" si="171"/>
        <v>4.16245032085023E-11-2.07770501056475E-11i</v>
      </c>
      <c r="F667" s="3"/>
      <c r="G667" s="3"/>
      <c r="H667" s="3"/>
      <c r="I667" s="99">
        <f t="shared" si="178"/>
        <v>4.6521877417481819E-11</v>
      </c>
      <c r="L667" s="99">
        <f t="shared" si="179"/>
        <v>2.43701337463772E-13</v>
      </c>
      <c r="O667" s="82">
        <f t="shared" si="172"/>
        <v>4.6303958519577244E-11</v>
      </c>
      <c r="R667" s="99">
        <f t="shared" si="180"/>
        <v>2.4613835083840974E-8</v>
      </c>
      <c r="U667" s="99">
        <f t="shared" si="181"/>
        <v>8.290270052401973E-10</v>
      </c>
      <c r="X667" s="99">
        <f t="shared" si="173"/>
        <v>4.0718398670440265E-8</v>
      </c>
      <c r="Z667" s="3"/>
      <c r="AA667" s="99">
        <f t="shared" si="182"/>
        <v>3.1008047698070554E-9</v>
      </c>
      <c r="AD667" s="99">
        <f t="shared" si="183"/>
        <v>3.1008047698070556E-10</v>
      </c>
      <c r="AF667" s="2">
        <f t="shared" si="184"/>
        <v>0.40627557493326255</v>
      </c>
      <c r="AH667" s="11"/>
      <c r="AI667" s="23">
        <f t="shared" si="185"/>
        <v>4.7688904392096865E-8</v>
      </c>
      <c r="AN667" s="2">
        <f t="shared" si="174"/>
        <v>45.866490159742249</v>
      </c>
      <c r="AO667" s="2" t="str">
        <f t="shared" si="175"/>
        <v>-18.7696964011186+41.850130424929i</v>
      </c>
      <c r="AP667" s="3">
        <f t="shared" si="176"/>
        <v>40.990359769479255</v>
      </c>
      <c r="AQ667" s="23">
        <f t="shared" si="186"/>
        <v>9.3221571569958801E-14</v>
      </c>
    </row>
    <row r="668" spans="1:43" x14ac:dyDescent="0.3">
      <c r="A668" s="2" t="str">
        <f t="shared" si="170"/>
        <v>28092.1114922641i</v>
      </c>
      <c r="B668" s="2">
        <f t="shared" si="177"/>
        <v>4470.9984058824721</v>
      </c>
      <c r="E668" s="3" t="str">
        <f t="shared" si="171"/>
        <v>4.11315623223414E-11-2.07078415849068E-11i</v>
      </c>
      <c r="F668" s="3"/>
      <c r="G668" s="3"/>
      <c r="H668" s="3"/>
      <c r="I668" s="99">
        <f t="shared" si="178"/>
        <v>4.6050191337086206E-11</v>
      </c>
      <c r="L668" s="99">
        <f t="shared" si="179"/>
        <v>2.4164941692764165E-13</v>
      </c>
      <c r="O668" s="82">
        <f t="shared" si="172"/>
        <v>4.5834481348848282E-11</v>
      </c>
      <c r="R668" s="99">
        <f t="shared" si="180"/>
        <v>2.4406591109691809E-8</v>
      </c>
      <c r="U668" s="99">
        <f t="shared" si="181"/>
        <v>8.1311067460176093E-10</v>
      </c>
      <c r="X668" s="99">
        <f t="shared" si="173"/>
        <v>4.030596489420566E-8</v>
      </c>
      <c r="Z668" s="3"/>
      <c r="AA668" s="99">
        <f t="shared" si="182"/>
        <v>3.0746965627208143E-9</v>
      </c>
      <c r="AD668" s="99">
        <f t="shared" si="183"/>
        <v>3.074696562720815E-10</v>
      </c>
      <c r="AF668" s="2">
        <f t="shared" si="184"/>
        <v>0.40972538750112547</v>
      </c>
      <c r="AH668" s="11"/>
      <c r="AI668" s="23">
        <f t="shared" si="185"/>
        <v>4.7227811325937074E-8</v>
      </c>
      <c r="AN668" s="2">
        <f t="shared" si="174"/>
        <v>46.370562271050296</v>
      </c>
      <c r="AO668" s="2" t="str">
        <f t="shared" si="175"/>
        <v>-19.1372424986239+42.2373649140452i</v>
      </c>
      <c r="AP668" s="3">
        <f t="shared" si="176"/>
        <v>41.369638898678204</v>
      </c>
      <c r="AQ668" s="23">
        <f t="shared" si="186"/>
        <v>9.2273579724067342E-14</v>
      </c>
    </row>
    <row r="669" spans="1:43" x14ac:dyDescent="0.3">
      <c r="A669" s="2" t="str">
        <f t="shared" si="170"/>
        <v>28352.0445995556i</v>
      </c>
      <c r="B669" s="2">
        <f t="shared" si="177"/>
        <v>4512.3680447811503</v>
      </c>
      <c r="E669" s="3" t="str">
        <f t="shared" si="171"/>
        <v>4.06441652777034E-11-2.06389445537059E-11i</v>
      </c>
      <c r="F669" s="3"/>
      <c r="G669" s="3"/>
      <c r="H669" s="3"/>
      <c r="I669" s="99">
        <f t="shared" si="178"/>
        <v>4.5584144210593851E-11</v>
      </c>
      <c r="L669" s="99">
        <f t="shared" si="179"/>
        <v>2.396254545713659E-13</v>
      </c>
      <c r="O669" s="82">
        <f t="shared" si="172"/>
        <v>4.5370616819809782E-11</v>
      </c>
      <c r="R669" s="99">
        <f t="shared" si="180"/>
        <v>2.4202170911707955E-8</v>
      </c>
      <c r="U669" s="99">
        <f t="shared" si="181"/>
        <v>7.9751467694725783E-10</v>
      </c>
      <c r="X669" s="99">
        <f t="shared" si="173"/>
        <v>3.9898450913635501E-8</v>
      </c>
      <c r="Z669" s="3"/>
      <c r="AA669" s="99">
        <f t="shared" si="182"/>
        <v>3.0489440896586472E-9</v>
      </c>
      <c r="AD669" s="99">
        <f t="shared" si="183"/>
        <v>3.0489440896586476E-10</v>
      </c>
      <c r="AF669" s="2">
        <f t="shared" si="184"/>
        <v>0.41318607477325253</v>
      </c>
      <c r="AH669" s="11"/>
      <c r="AI669" s="23">
        <f t="shared" si="185"/>
        <v>4.6772434712490945E-8</v>
      </c>
      <c r="AN669" s="2">
        <f t="shared" si="174"/>
        <v>46.881396341476609</v>
      </c>
      <c r="AO669" s="2" t="str">
        <f t="shared" si="175"/>
        <v>-19.5116217882557+42.6281824397743i</v>
      </c>
      <c r="AP669" s="3">
        <f t="shared" si="176"/>
        <v>41.752427454420285</v>
      </c>
      <c r="AQ669" s="23">
        <f t="shared" si="186"/>
        <v>9.1340142539516354E-14</v>
      </c>
    </row>
    <row r="670" spans="1:43" x14ac:dyDescent="0.3">
      <c r="A670" s="2" t="str">
        <f t="shared" si="170"/>
        <v>28614.3828382763i</v>
      </c>
      <c r="B670" s="2">
        <f t="shared" si="177"/>
        <v>4554.1204722355706</v>
      </c>
      <c r="E670" s="3" t="str">
        <f t="shared" si="171"/>
        <v>4.01622263037992E-11-2.05703396745482E-11i</v>
      </c>
      <c r="F670" s="3"/>
      <c r="G670" s="3"/>
      <c r="H670" s="3"/>
      <c r="I670" s="99">
        <f t="shared" si="178"/>
        <v>4.5123644533701744E-11</v>
      </c>
      <c r="L670" s="99">
        <f t="shared" si="179"/>
        <v>2.3762901863455232E-13</v>
      </c>
      <c r="O670" s="82">
        <f t="shared" si="172"/>
        <v>4.4912273853690288E-11</v>
      </c>
      <c r="R670" s="99">
        <f t="shared" si="180"/>
        <v>2.4000530882089785E-8</v>
      </c>
      <c r="U670" s="99">
        <f t="shared" si="181"/>
        <v>7.8223200555335977E-10</v>
      </c>
      <c r="X670" s="99">
        <f t="shared" si="173"/>
        <v>3.9495777145025127E-8</v>
      </c>
      <c r="Z670" s="3"/>
      <c r="AA670" s="99">
        <f t="shared" si="182"/>
        <v>3.023541856991763E-9</v>
      </c>
      <c r="AD670" s="99">
        <f t="shared" si="183"/>
        <v>3.0235418569917635E-10</v>
      </c>
      <c r="AF670" s="2">
        <f t="shared" si="184"/>
        <v>0.41665745016758876</v>
      </c>
      <c r="AH670" s="11"/>
      <c r="AI670" s="23">
        <f t="shared" si="185"/>
        <v>4.6322684060283509E-8</v>
      </c>
      <c r="AN670" s="2">
        <f t="shared" si="174"/>
        <v>47.399107697197195</v>
      </c>
      <c r="AO670" s="2" t="str">
        <f t="shared" si="175"/>
        <v>-19.8929613085404+43.0226161555456i</v>
      </c>
      <c r="AP670" s="3">
        <f t="shared" si="176"/>
        <v>42.13875790909151</v>
      </c>
      <c r="AQ670" s="23">
        <f t="shared" si="186"/>
        <v>9.0420969939682935E-14</v>
      </c>
    </row>
    <row r="671" spans="1:43" x14ac:dyDescent="0.3">
      <c r="A671" s="2" t="str">
        <f t="shared" si="170"/>
        <v>28879.1484628335i</v>
      </c>
      <c r="B671" s="2">
        <f t="shared" si="177"/>
        <v>4596.2592301446621</v>
      </c>
      <c r="E671" s="3" t="str">
        <f t="shared" si="171"/>
        <v>3.96856617923688E-11-2.05020080701903E-11i</v>
      </c>
      <c r="F671" s="3"/>
      <c r="G671" s="3"/>
      <c r="H671" s="3"/>
      <c r="I671" s="99">
        <f t="shared" si="178"/>
        <v>4.4668602919818618E-11</v>
      </c>
      <c r="L671" s="99">
        <f t="shared" si="179"/>
        <v>2.3565968714253802E-13</v>
      </c>
      <c r="O671" s="82">
        <f t="shared" si="172"/>
        <v>4.4459363479614817E-11</v>
      </c>
      <c r="R671" s="99">
        <f t="shared" si="180"/>
        <v>2.3801628401396338E-8</v>
      </c>
      <c r="U671" s="99">
        <f t="shared" si="181"/>
        <v>7.6725582818679676E-10</v>
      </c>
      <c r="X671" s="99">
        <f t="shared" si="173"/>
        <v>3.9097865841957172E-8</v>
      </c>
      <c r="Z671" s="3"/>
      <c r="AA671" s="99">
        <f t="shared" si="182"/>
        <v>2.9984844956029398E-9</v>
      </c>
      <c r="AD671" s="99">
        <f t="shared" si="183"/>
        <v>2.9984844956029403E-10</v>
      </c>
      <c r="AF671" s="2">
        <f t="shared" si="184"/>
        <v>0.42013932119927322</v>
      </c>
      <c r="AH671" s="11"/>
      <c r="AI671" s="23">
        <f t="shared" si="185"/>
        <v>4.5878470983647913E-8</v>
      </c>
      <c r="AN671" s="2">
        <f t="shared" si="174"/>
        <v>47.923813975152477</v>
      </c>
      <c r="AO671" s="2" t="str">
        <f t="shared" si="175"/>
        <v>-20.2813904598271+43.4206995215537i</v>
      </c>
      <c r="AP671" s="3">
        <f t="shared" si="176"/>
        <v>42.528663035444879</v>
      </c>
      <c r="AQ671" s="23">
        <f t="shared" si="186"/>
        <v>8.9515780175798583E-14</v>
      </c>
    </row>
    <row r="672" spans="1:43" x14ac:dyDescent="0.3">
      <c r="A672" s="2" t="str">
        <f t="shared" si="170"/>
        <v>29146.3639335518i</v>
      </c>
      <c r="B672" s="2">
        <f t="shared" si="177"/>
        <v>4638.7878931801069</v>
      </c>
      <c r="E672" s="3" t="str">
        <f t="shared" si="171"/>
        <v>3.92143902342794E-11-2.04339313144919E-11i</v>
      </c>
      <c r="F672" s="3"/>
      <c r="G672" s="3"/>
      <c r="H672" s="3"/>
      <c r="I672" s="99">
        <f t="shared" si="178"/>
        <v>4.4218932036082918E-11</v>
      </c>
      <c r="L672" s="99">
        <f t="shared" si="179"/>
        <v>2.3371704760180277E-13</v>
      </c>
      <c r="O672" s="82">
        <f t="shared" si="172"/>
        <v>4.4011798770919764E-11</v>
      </c>
      <c r="R672" s="99">
        <f t="shared" si="180"/>
        <v>2.360542180778208E-8</v>
      </c>
      <c r="U672" s="99">
        <f t="shared" si="181"/>
        <v>7.5257948196274859E-10</v>
      </c>
      <c r="X672" s="99">
        <f t="shared" si="173"/>
        <v>3.8704641039854849E-8</v>
      </c>
      <c r="Z672" s="3"/>
      <c r="AA672" s="99">
        <f t="shared" si="182"/>
        <v>2.9737667570110327E-9</v>
      </c>
      <c r="AD672" s="99">
        <f t="shared" si="183"/>
        <v>2.9737667570110333E-10</v>
      </c>
      <c r="AF672" s="2">
        <f t="shared" si="184"/>
        <v>0.42363148947007023</v>
      </c>
      <c r="AH672" s="11"/>
      <c r="AI672" s="23">
        <f t="shared" si="185"/>
        <v>4.5439709139070871E-8</v>
      </c>
      <c r="AN672" s="2">
        <f t="shared" si="174"/>
        <v>48.455635170630785</v>
      </c>
      <c r="AO672" s="2" t="str">
        <f t="shared" si="175"/>
        <v>-20.677041048197+43.8224663075967i</v>
      </c>
      <c r="AP672" s="3">
        <f t="shared" si="176"/>
        <v>42.92217590949349</v>
      </c>
      <c r="AQ672" s="23">
        <f t="shared" si="186"/>
        <v>8.8624299538812794E-14</v>
      </c>
    </row>
    <row r="673" spans="1:43" x14ac:dyDescent="0.3">
      <c r="A673" s="2" t="str">
        <f t="shared" si="170"/>
        <v>29416.0519185785i</v>
      </c>
      <c r="B673" s="2">
        <f t="shared" si="177"/>
        <v>4681.7100690896004</v>
      </c>
      <c r="E673" s="3" t="str">
        <f t="shared" si="171"/>
        <v>3.87483321583175E-11-2.03660914237076E-11i</v>
      </c>
      <c r="F673" s="3"/>
      <c r="G673" s="3"/>
      <c r="H673" s="3"/>
      <c r="I673" s="99">
        <f t="shared" si="178"/>
        <v>4.377454654168468E-11</v>
      </c>
      <c r="L673" s="99">
        <f t="shared" si="179"/>
        <v>2.3180069670625453E-13</v>
      </c>
      <c r="O673" s="82">
        <f t="shared" si="172"/>
        <v>4.3569494783760135E-11</v>
      </c>
      <c r="R673" s="99">
        <f t="shared" si="180"/>
        <v>2.3411870367331706E-8</v>
      </c>
      <c r="U673" s="99">
        <f t="shared" si="181"/>
        <v>7.3819646838406585E-10</v>
      </c>
      <c r="X673" s="99">
        <f t="shared" si="173"/>
        <v>3.8316028502531492E-8</v>
      </c>
      <c r="Z673" s="3"/>
      <c r="AA673" s="99">
        <f t="shared" si="182"/>
        <v>2.9493835096338069E-9</v>
      </c>
      <c r="AD673" s="99">
        <f t="shared" si="183"/>
        <v>2.9493835096338072E-10</v>
      </c>
      <c r="AF673" s="2">
        <f t="shared" si="184"/>
        <v>0.42713375066153325</v>
      </c>
      <c r="AH673" s="11"/>
      <c r="AI673" s="23">
        <f t="shared" si="185"/>
        <v>4.5006314163823571E-8</v>
      </c>
      <c r="AN673" s="2">
        <f t="shared" si="174"/>
        <v>48.994693685744537</v>
      </c>
      <c r="AO673" s="2" t="str">
        <f t="shared" si="175"/>
        <v>-21.080047330189+44.2279505959402i</v>
      </c>
      <c r="AP673" s="3">
        <f t="shared" si="176"/>
        <v>43.319329913361798</v>
      </c>
      <c r="AQ673" s="23">
        <f t="shared" si="186"/>
        <v>8.7746262082763508E-14</v>
      </c>
    </row>
    <row r="674" spans="1:43" x14ac:dyDescent="0.3">
      <c r="A674" s="2" t="str">
        <f t="shared" si="170"/>
        <v>29688.235295807i</v>
      </c>
      <c r="B674" s="2">
        <f t="shared" si="177"/>
        <v>4725.0293990029622</v>
      </c>
      <c r="E674" s="3" t="str">
        <f t="shared" si="171"/>
        <v>3.82874100720822E-11-2.02984708482053E-11i</v>
      </c>
      <c r="F674" s="3"/>
      <c r="G674" s="3"/>
      <c r="H674" s="3"/>
      <c r="I674" s="99">
        <f t="shared" si="178"/>
        <v>4.3335363028400052E-11</v>
      </c>
      <c r="L674" s="99">
        <f t="shared" si="179"/>
        <v>2.2991024005393353E-13</v>
      </c>
      <c r="O674" s="82">
        <f t="shared" si="172"/>
        <v>4.3132368497918986E-11</v>
      </c>
      <c r="R674" s="99">
        <f t="shared" si="180"/>
        <v>2.322093424544729E-8</v>
      </c>
      <c r="U674" s="99">
        <f t="shared" si="181"/>
        <v>7.2410044855384567E-10</v>
      </c>
      <c r="X674" s="99">
        <f t="shared" si="173"/>
        <v>3.7931955670653894E-8</v>
      </c>
      <c r="Z674" s="3"/>
      <c r="AA674" s="99">
        <f t="shared" si="182"/>
        <v>2.9253297351833413E-9</v>
      </c>
      <c r="AD674" s="99">
        <f t="shared" si="183"/>
        <v>2.9253297351833417E-10</v>
      </c>
      <c r="AF674" s="2">
        <f t="shared" si="184"/>
        <v>0.43064589453202584</v>
      </c>
      <c r="AH674" s="11"/>
      <c r="AI674" s="23">
        <f t="shared" si="185"/>
        <v>4.457820361678269E-8</v>
      </c>
      <c r="AN674" s="2">
        <f t="shared" si="174"/>
        <v>49.541114378814981</v>
      </c>
      <c r="AO674" s="2" t="str">
        <f t="shared" si="175"/>
        <v>-21.4905460583579+44.6371867842097i</v>
      </c>
      <c r="AP674" s="3">
        <f t="shared" si="176"/>
        <v>43.720158737957718</v>
      </c>
      <c r="AQ674" s="23">
        <f t="shared" si="186"/>
        <v>8.6881409358862138E-14</v>
      </c>
    </row>
    <row r="675" spans="1:43" x14ac:dyDescent="0.3">
      <c r="A675" s="2" t="str">
        <f t="shared" si="170"/>
        <v>29962.9371548169i</v>
      </c>
      <c r="B675" s="2">
        <f t="shared" si="177"/>
        <v>4768.74955774092</v>
      </c>
      <c r="E675" s="3" t="str">
        <f t="shared" si="171"/>
        <v>3.78315484048863E-11-2.02310524645899E-11i</v>
      </c>
      <c r="F675" s="3"/>
      <c r="G675" s="3"/>
      <c r="H675" s="3"/>
      <c r="I675" s="99">
        <f t="shared" si="178"/>
        <v>4.2901299963244058E-11</v>
      </c>
      <c r="L675" s="99">
        <f t="shared" si="179"/>
        <v>2.2804529187372373E-13</v>
      </c>
      <c r="O675" s="82">
        <f t="shared" si="172"/>
        <v>4.2700338759725752E-11</v>
      </c>
      <c r="R675" s="99">
        <f t="shared" si="180"/>
        <v>2.3032574479246098E-8</v>
      </c>
      <c r="U675" s="99">
        <f t="shared" si="181"/>
        <v>7.102852385543617E-10</v>
      </c>
      <c r="X675" s="99">
        <f t="shared" si="173"/>
        <v>3.7552351612043879E-8</v>
      </c>
      <c r="Z675" s="3"/>
      <c r="AA675" s="99">
        <f t="shared" si="182"/>
        <v>2.9016005251887624E-9</v>
      </c>
      <c r="AD675" s="99">
        <f t="shared" si="183"/>
        <v>2.9016005251887625E-10</v>
      </c>
      <c r="AF675" s="2">
        <f t="shared" si="184"/>
        <v>0.43416770491768841</v>
      </c>
      <c r="AH675" s="11"/>
      <c r="AI675" s="23">
        <f t="shared" si="185"/>
        <v>4.4155296921355068E-8</v>
      </c>
      <c r="AN675" s="2">
        <f t="shared" si="174"/>
        <v>50.09502461467477</v>
      </c>
      <c r="AO675" s="2" t="str">
        <f t="shared" si="175"/>
        <v>-21.9086765276778+45.0502095883077i</v>
      </c>
      <c r="AP675" s="3">
        <f t="shared" si="176"/>
        <v>44.124696386003961</v>
      </c>
      <c r="AQ675" s="23">
        <f t="shared" si="186"/>
        <v>8.6029490160903193E-14</v>
      </c>
    </row>
    <row r="676" spans="1:43" x14ac:dyDescent="0.3">
      <c r="A676" s="2" t="str">
        <f t="shared" si="170"/>
        <v>30240.1807988332i</v>
      </c>
      <c r="B676" s="2">
        <f t="shared" si="177"/>
        <v>4812.8742541269239</v>
      </c>
      <c r="E676" s="3" t="str">
        <f t="shared" si="171"/>
        <v>3.73806734525772E-11-2.01638195682133E-11i</v>
      </c>
      <c r="F676" s="3"/>
      <c r="G676" s="3"/>
      <c r="H676" s="3"/>
      <c r="I676" s="99">
        <f t="shared" si="178"/>
        <v>4.2472277633153502E-11</v>
      </c>
      <c r="L676" s="99">
        <f t="shared" si="179"/>
        <v>2.2620547476164235E-13</v>
      </c>
      <c r="O676" s="82">
        <f t="shared" si="172"/>
        <v>4.2273326226995512E-11</v>
      </c>
      <c r="R676" s="99">
        <f t="shared" si="180"/>
        <v>2.2846752950925879E-8</v>
      </c>
      <c r="U676" s="99">
        <f t="shared" si="181"/>
        <v>6.9674480498547193E-10</v>
      </c>
      <c r="X676" s="99">
        <f t="shared" si="173"/>
        <v>3.7177146973738319E-8</v>
      </c>
      <c r="Z676" s="3"/>
      <c r="AA676" s="99">
        <f t="shared" si="182"/>
        <v>2.8781910776408484E-9</v>
      </c>
      <c r="AD676" s="99">
        <f t="shared" si="183"/>
        <v>2.8781910776408491E-10</v>
      </c>
      <c r="AF676" s="2">
        <f t="shared" si="184"/>
        <v>0.43769895973750372</v>
      </c>
      <c r="AH676" s="11"/>
      <c r="AI676" s="23">
        <f t="shared" si="185"/>
        <v>4.3737515310414088E-8</v>
      </c>
      <c r="AN676" s="2">
        <f t="shared" si="174"/>
        <v>50.656554315906519</v>
      </c>
      <c r="AO676" s="2" t="str">
        <f t="shared" si="175"/>
        <v>-22.33458062281+45.4670540453589i</v>
      </c>
      <c r="AP676" s="3">
        <f t="shared" si="176"/>
        <v>44.532977174852931</v>
      </c>
      <c r="AQ676" s="23">
        <f t="shared" si="186"/>
        <v>8.5190260280302706E-14</v>
      </c>
    </row>
    <row r="677" spans="1:43" x14ac:dyDescent="0.3">
      <c r="A677" s="2" t="str">
        <f t="shared" si="170"/>
        <v>30519.9897467032i</v>
      </c>
      <c r="B677" s="2">
        <f t="shared" si="177"/>
        <v>4857.4072313017768</v>
      </c>
      <c r="E677" s="3" t="str">
        <f t="shared" si="171"/>
        <v>3.69347133242007E-11-2.00967558660591E-11i</v>
      </c>
      <c r="F677" s="3"/>
      <c r="G677" s="3"/>
      <c r="H677" s="3"/>
      <c r="I677" s="99">
        <f t="shared" si="178"/>
        <v>4.2048218091625115E-11</v>
      </c>
      <c r="L677" s="99">
        <f t="shared" si="179"/>
        <v>2.2439041942635789E-13</v>
      </c>
      <c r="O677" s="82">
        <f t="shared" si="172"/>
        <v>4.1851253315913701E-11</v>
      </c>
      <c r="R677" s="99">
        <f t="shared" si="180"/>
        <v>2.2663432362062147E-8</v>
      </c>
      <c r="U677" s="99">
        <f t="shared" si="181"/>
        <v>6.8347326065612583E-10</v>
      </c>
      <c r="X677" s="99">
        <f t="shared" si="173"/>
        <v>3.6806273935740368E-8</v>
      </c>
      <c r="Z677" s="3"/>
      <c r="AA677" s="99">
        <f t="shared" si="182"/>
        <v>2.8550966937540531E-9</v>
      </c>
      <c r="AD677" s="99">
        <f t="shared" si="183"/>
        <v>2.8550966937540534E-10</v>
      </c>
      <c r="AF677" s="2">
        <f t="shared" si="184"/>
        <v>0.4412394310025024</v>
      </c>
      <c r="AH677" s="11"/>
      <c r="AI677" s="23">
        <f t="shared" si="185"/>
        <v>4.33247817731717E-8</v>
      </c>
      <c r="AN677" s="2">
        <f t="shared" si="174"/>
        <v>51.225836015029529</v>
      </c>
      <c r="AO677" s="2" t="str">
        <f t="shared" si="175"/>
        <v>-22.7684028662488+45.8877555166832i</v>
      </c>
      <c r="AP677" s="3">
        <f t="shared" si="176"/>
        <v>44.945035739295236</v>
      </c>
      <c r="AQ677" s="23">
        <f t="shared" si="186"/>
        <v>8.4363482270789024E-14</v>
      </c>
    </row>
    <row r="678" spans="1:43" x14ac:dyDescent="0.3">
      <c r="A678" s="2" t="str">
        <f t="shared" si="170"/>
        <v>30802.387734891i</v>
      </c>
      <c r="B678" s="2">
        <f t="shared" si="177"/>
        <v>4902.3522670410721</v>
      </c>
      <c r="E678" s="3" t="str">
        <f t="shared" si="171"/>
        <v>3.64935978904219E-11-2.00298454699773E-11i</v>
      </c>
      <c r="F678" s="3"/>
      <c r="G678" s="3"/>
      <c r="H678" s="3"/>
      <c r="I678" s="99">
        <f t="shared" si="178"/>
        <v>4.1629045107220224E-11</v>
      </c>
      <c r="L678" s="99">
        <f t="shared" si="179"/>
        <v>2.2259976444353392E-13</v>
      </c>
      <c r="O678" s="82">
        <f t="shared" si="172"/>
        <v>4.1434044149779766E-11</v>
      </c>
      <c r="R678" s="99">
        <f t="shared" si="180"/>
        <v>2.2482576208796928E-8</v>
      </c>
      <c r="U678" s="99">
        <f t="shared" si="181"/>
        <v>6.7046486042282362E-10</v>
      </c>
      <c r="X678" s="99">
        <f t="shared" si="173"/>
        <v>3.6439666166391218E-8</v>
      </c>
      <c r="Z678" s="3"/>
      <c r="AA678" s="99">
        <f t="shared" si="182"/>
        <v>2.8323127748408271E-9</v>
      </c>
      <c r="AD678" s="99">
        <f t="shared" si="183"/>
        <v>2.8323127748408274E-10</v>
      </c>
      <c r="AF678" s="2">
        <f t="shared" si="184"/>
        <v>0.44478888482927614</v>
      </c>
      <c r="AH678" s="11"/>
      <c r="AI678" s="23">
        <f t="shared" si="185"/>
        <v>4.2917021003903502E-8</v>
      </c>
      <c r="AN678" s="2">
        <f t="shared" si="174"/>
        <v>51.803004907646759</v>
      </c>
      <c r="AO678" s="2" t="str">
        <f t="shared" si="175"/>
        <v>-23.2102904673618+46.3123496907938i</v>
      </c>
      <c r="AP678" s="3">
        <f t="shared" si="176"/>
        <v>45.360907034705633</v>
      </c>
      <c r="AQ678" s="23">
        <f t="shared" si="186"/>
        <v>8.3548925222933852E-14</v>
      </c>
    </row>
    <row r="679" spans="1:43" x14ac:dyDescent="0.3">
      <c r="A679" s="2" t="str">
        <f t="shared" si="170"/>
        <v>31087.3987194918i</v>
      </c>
      <c r="B679" s="2">
        <f t="shared" si="177"/>
        <v>4947.7131740757777</v>
      </c>
      <c r="E679" s="3" t="str">
        <f t="shared" si="171"/>
        <v>3.60572587336319E-11-1.99630728902607E-11i</v>
      </c>
      <c r="F679" s="3"/>
      <c r="G679" s="3"/>
      <c r="H679" s="3"/>
      <c r="I679" s="99">
        <f t="shared" si="178"/>
        <v>4.1214684113868147E-11</v>
      </c>
      <c r="L679" s="99">
        <f t="shared" si="179"/>
        <v>2.208331560186755E-13</v>
      </c>
      <c r="O679" s="82">
        <f t="shared" si="172"/>
        <v>4.1021624509539733E-11</v>
      </c>
      <c r="R679" s="99">
        <f t="shared" si="180"/>
        <v>2.2304148757886227E-8</v>
      </c>
      <c r="U679" s="99">
        <f t="shared" si="181"/>
        <v>6.577139971690754E-10</v>
      </c>
      <c r="X679" s="99">
        <f t="shared" si="173"/>
        <v>3.6077258779297214E-8</v>
      </c>
      <c r="Z679" s="3"/>
      <c r="AA679" s="99">
        <f t="shared" si="182"/>
        <v>2.8098348192941258E-9</v>
      </c>
      <c r="AD679" s="99">
        <f t="shared" si="183"/>
        <v>2.8098348192941262E-10</v>
      </c>
      <c r="AF679" s="2">
        <f t="shared" si="184"/>
        <v>0.44834708145784913</v>
      </c>
      <c r="AH679" s="11"/>
      <c r="AI679" s="23">
        <f t="shared" si="185"/>
        <v>4.2514159352453785E-8</v>
      </c>
      <c r="AN679" s="2">
        <f t="shared" si="174"/>
        <v>52.388198906572079</v>
      </c>
      <c r="AO679" s="2" t="str">
        <f t="shared" si="175"/>
        <v>-23.6603933723434+46.7408725864262i</v>
      </c>
      <c r="AP679" s="3">
        <f t="shared" si="176"/>
        <v>45.780626339829723</v>
      </c>
      <c r="AQ679" s="23">
        <f t="shared" si="186"/>
        <v>8.2746364546781429E-14</v>
      </c>
    </row>
    <row r="680" spans="1:43" x14ac:dyDescent="0.3">
      <c r="A680" s="2" t="str">
        <f t="shared" si="170"/>
        <v>31375.0468782637i</v>
      </c>
      <c r="B680" s="2">
        <f t="shared" si="177"/>
        <v>4993.4938004156074</v>
      </c>
      <c r="E680" s="3" t="str">
        <f t="shared" si="171"/>
        <v>3.56256290996668E-11-1.9896423029541E-11i</v>
      </c>
      <c r="F680" s="3"/>
      <c r="G680" s="3"/>
      <c r="H680" s="3"/>
      <c r="I680" s="99">
        <f t="shared" si="178"/>
        <v>4.080506216289194E-11</v>
      </c>
      <c r="L680" s="99">
        <f t="shared" si="179"/>
        <v>2.1909024775812369E-13</v>
      </c>
      <c r="O680" s="82">
        <f t="shared" si="172"/>
        <v>4.0613921786035018E-11</v>
      </c>
      <c r="R680" s="99">
        <f t="shared" si="180"/>
        <v>2.2128115023570493E-8</v>
      </c>
      <c r="U680" s="99">
        <f t="shared" si="181"/>
        <v>6.4521519792036795E-10</v>
      </c>
      <c r="X680" s="99">
        <f t="shared" si="173"/>
        <v>3.5718988291751115E-8</v>
      </c>
      <c r="Z680" s="3"/>
      <c r="AA680" s="99">
        <f t="shared" si="182"/>
        <v>2.7876584196735923E-9</v>
      </c>
      <c r="AD680" s="99">
        <f t="shared" si="183"/>
        <v>2.7876584196735922E-10</v>
      </c>
      <c r="AF680" s="2">
        <f t="shared" si="184"/>
        <v>0.45191377527404253</v>
      </c>
      <c r="AH680" s="11"/>
      <c r="AI680" s="23">
        <f t="shared" si="185"/>
        <v>4.2116124776448902E-8</v>
      </c>
      <c r="AN680" s="2">
        <f t="shared" si="174"/>
        <v>52.981558696946593</v>
      </c>
      <c r="AO680" s="2" t="str">
        <f t="shared" si="175"/>
        <v>-24.1188643150958+47.1733605555932i</v>
      </c>
      <c r="AP680" s="3">
        <f t="shared" si="176"/>
        <v>46.204229259875319</v>
      </c>
      <c r="AQ680" s="23">
        <f t="shared" si="186"/>
        <v>8.1955581763453594E-14</v>
      </c>
    </row>
    <row r="681" spans="1:43" x14ac:dyDescent="0.3">
      <c r="A681" s="2" t="str">
        <f t="shared" si="170"/>
        <v>31665.3566126789i</v>
      </c>
      <c r="B681" s="2">
        <f t="shared" si="177"/>
        <v>5039.6980296754828</v>
      </c>
      <c r="E681" s="3" t="str">
        <f t="shared" si="171"/>
        <v>3.51986438510717E-11-1.98298811769937E-11i</v>
      </c>
      <c r="F681" s="3"/>
      <c r="G681" s="3"/>
      <c r="H681" s="3"/>
      <c r="I681" s="99">
        <f t="shared" si="178"/>
        <v>4.0400107876691083E-11</v>
      </c>
      <c r="L681" s="99">
        <f t="shared" si="179"/>
        <v>2.1737070044789506E-13</v>
      </c>
      <c r="O681" s="82">
        <f t="shared" si="172"/>
        <v>4.0210864933898683E-11</v>
      </c>
      <c r="R681" s="99">
        <f t="shared" si="180"/>
        <v>2.1954440745237402E-8</v>
      </c>
      <c r="U681" s="99">
        <f t="shared" si="181"/>
        <v>6.3296312008919922E-10</v>
      </c>
      <c r="X681" s="99">
        <f t="shared" si="173"/>
        <v>3.5364792584586855E-8</v>
      </c>
      <c r="Z681" s="3"/>
      <c r="AA681" s="99">
        <f t="shared" si="182"/>
        <v>2.7657792598915557E-9</v>
      </c>
      <c r="AD681" s="99">
        <f t="shared" si="183"/>
        <v>2.7657792598915561E-10</v>
      </c>
      <c r="AF681" s="2">
        <f t="shared" si="184"/>
        <v>0.45548871483639636</v>
      </c>
      <c r="AH681" s="11"/>
      <c r="AI681" s="23">
        <f t="shared" si="185"/>
        <v>4.1722846795150478E-8</v>
      </c>
      <c r="AN681" s="2">
        <f t="shared" si="174"/>
        <v>53.583227792361924</v>
      </c>
      <c r="AO681" s="2" t="str">
        <f t="shared" si="175"/>
        <v>-24.5858588690564+47.6098502866685i</v>
      </c>
      <c r="AP681" s="3">
        <f t="shared" si="176"/>
        <v>46.631751729477401</v>
      </c>
      <c r="AQ681" s="23">
        <f t="shared" si="186"/>
        <v>8.1176364304539701E-14</v>
      </c>
    </row>
    <row r="682" spans="1:43" x14ac:dyDescent="0.3">
      <c r="A682" s="2" t="str">
        <f t="shared" si="170"/>
        <v>31958.3525499936i</v>
      </c>
      <c r="B682" s="2">
        <f t="shared" si="177"/>
        <v>5086.3297814049602</v>
      </c>
      <c r="E682" s="3" t="str">
        <f t="shared" si="171"/>
        <v>3.47762394218419E-11-1.97634330028345E-11i</v>
      </c>
      <c r="F682" s="3"/>
      <c r="G682" s="3"/>
      <c r="H682" s="3"/>
      <c r="I682" s="99">
        <f t="shared" si="178"/>
        <v>3.9999751404012481E-11</v>
      </c>
      <c r="L682" s="99">
        <f t="shared" si="179"/>
        <v>2.156741818400472E-13</v>
      </c>
      <c r="O682" s="82">
        <f t="shared" si="172"/>
        <v>3.981238442703421E-11</v>
      </c>
      <c r="R682" s="99">
        <f t="shared" si="180"/>
        <v>2.1783092365844766E-8</v>
      </c>
      <c r="U682" s="99">
        <f t="shared" si="181"/>
        <v>6.2095254784511085E-10</v>
      </c>
      <c r="X682" s="99">
        <f t="shared" si="173"/>
        <v>3.5014610863412779E-8</v>
      </c>
      <c r="Z682" s="3"/>
      <c r="AA682" s="99">
        <f t="shared" si="182"/>
        <v>2.7441931124947935E-9</v>
      </c>
      <c r="AD682" s="99">
        <f t="shared" si="183"/>
        <v>2.7441931124947937E-10</v>
      </c>
      <c r="AF682" s="2">
        <f t="shared" si="184"/>
        <v>0.45907164290776725</v>
      </c>
      <c r="AH682" s="11"/>
      <c r="AI682" s="23">
        <f t="shared" si="185"/>
        <v>4.1334256444884263E-8</v>
      </c>
      <c r="AN682" s="2">
        <f t="shared" si="174"/>
        <v>54.1933525920048</v>
      </c>
      <c r="AO682" s="2" t="str">
        <f t="shared" si="175"/>
        <v>-25.0615354999889+48.050378807499i</v>
      </c>
      <c r="AP682" s="3">
        <f t="shared" si="176"/>
        <v>47.063230015801309</v>
      </c>
      <c r="AQ682" s="23">
        <f t="shared" si="186"/>
        <v>8.0408505319407804E-14</v>
      </c>
    </row>
    <row r="683" spans="1:43" x14ac:dyDescent="0.3">
      <c r="A683" s="2" t="str">
        <f t="shared" si="170"/>
        <v>32254.0595453373i</v>
      </c>
      <c r="B683" s="2">
        <f t="shared" si="177"/>
        <v>5133.3930114207615</v>
      </c>
      <c r="E683" s="3" t="str">
        <f t="shared" si="171"/>
        <v>3.43583537735821E-11-1.96970645530956E-11i</v>
      </c>
      <c r="F683" s="3"/>
      <c r="G683" s="3"/>
      <c r="H683" s="3"/>
      <c r="I683" s="99">
        <f t="shared" si="178"/>
        <v>3.9603924376751334E-11</v>
      </c>
      <c r="L683" s="99">
        <f t="shared" si="179"/>
        <v>2.1400036644629862E-13</v>
      </c>
      <c r="O683" s="82">
        <f t="shared" si="172"/>
        <v>3.9418412215615702E-11</v>
      </c>
      <c r="R683" s="99">
        <f t="shared" si="180"/>
        <v>2.161403701107616E-8</v>
      </c>
      <c r="U683" s="99">
        <f t="shared" si="181"/>
        <v>6.0917838860486025E-10</v>
      </c>
      <c r="X683" s="99">
        <f t="shared" si="173"/>
        <v>3.4668383621167485E-8</v>
      </c>
      <c r="Z683" s="3"/>
      <c r="AA683" s="99">
        <f t="shared" si="182"/>
        <v>2.7228958360385918E-9</v>
      </c>
      <c r="AD683" s="99">
        <f t="shared" si="183"/>
        <v>2.7228958360385919E-10</v>
      </c>
      <c r="AF683" s="2">
        <f t="shared" si="184"/>
        <v>0.46266229649164931</v>
      </c>
      <c r="AH683" s="11"/>
      <c r="AI683" s="23">
        <f t="shared" si="185"/>
        <v>4.0950286235981875E-8</v>
      </c>
      <c r="AN683" s="2">
        <f t="shared" si="174"/>
        <v>54.812082438838601</v>
      </c>
      <c r="AO683" s="2" t="str">
        <f t="shared" si="175"/>
        <v>-25.5460556197555+48.4949834885465i</v>
      </c>
      <c r="AP683" s="3">
        <f t="shared" si="176"/>
        <v>47.498700721524074</v>
      </c>
      <c r="AQ683" s="23">
        <f t="shared" si="186"/>
        <v>7.9651803489636993E-14</v>
      </c>
    </row>
    <row r="684" spans="1:43" x14ac:dyDescent="0.3">
      <c r="A684" s="2" t="str">
        <f t="shared" si="170"/>
        <v>32552.5026838209i</v>
      </c>
      <c r="B684" s="2">
        <f t="shared" si="177"/>
        <v>5180.8917121422855</v>
      </c>
      <c r="E684" s="3" t="str">
        <f t="shared" si="171"/>
        <v>3.39449263530206E-11-1.96307622446642E-11i</v>
      </c>
      <c r="F684" s="3"/>
      <c r="G684" s="3"/>
      <c r="H684" s="3"/>
      <c r="I684" s="99">
        <f t="shared" si="178"/>
        <v>3.9212559868217298E-11</v>
      </c>
      <c r="L684" s="99">
        <f t="shared" si="179"/>
        <v>2.1234893533860139E-13</v>
      </c>
      <c r="O684" s="82">
        <f t="shared" si="172"/>
        <v>3.902888168454796E-11</v>
      </c>
      <c r="R684" s="99">
        <f t="shared" si="180"/>
        <v>2.1447242469198738E-8</v>
      </c>
      <c r="U684" s="99">
        <f t="shared" si="181"/>
        <v>5.9763566963802366E-10</v>
      </c>
      <c r="X684" s="99">
        <f t="shared" si="173"/>
        <v>3.4326052601947414E-8</v>
      </c>
      <c r="Z684" s="3"/>
      <c r="AA684" s="99">
        <f t="shared" si="182"/>
        <v>2.7018833725492744E-9</v>
      </c>
      <c r="AD684" s="99">
        <f t="shared" si="183"/>
        <v>2.7018833725492749E-10</v>
      </c>
      <c r="AF684" s="2">
        <f t="shared" si="184"/>
        <v>0.46626040687335019</v>
      </c>
      <c r="AH684" s="11"/>
      <c r="AI684" s="23">
        <f t="shared" si="185"/>
        <v>4.0570870111175607E-8</v>
      </c>
      <c r="AN684" s="2">
        <f t="shared" si="174"/>
        <v>55.439569678835198</v>
      </c>
      <c r="AO684" s="2" t="str">
        <f t="shared" si="175"/>
        <v>-26.0395836410886+48.9437020460567i</v>
      </c>
      <c r="AP684" s="3">
        <f t="shared" si="176"/>
        <v>47.938200788082213</v>
      </c>
      <c r="AQ684" s="23">
        <f t="shared" si="186"/>
        <v>7.8906062850920609E-14</v>
      </c>
    </row>
    <row r="685" spans="1:43" x14ac:dyDescent="0.3">
      <c r="A685" s="2" t="str">
        <f t="shared" si="170"/>
        <v>32853.7072826652i</v>
      </c>
      <c r="B685" s="2">
        <f t="shared" si="177"/>
        <v>5228.8299129303678</v>
      </c>
      <c r="E685" s="3" t="str">
        <f t="shared" si="171"/>
        <v>3.35358980508233E-11-1.95645128605741E-11i</v>
      </c>
      <c r="F685" s="3"/>
      <c r="G685" s="3"/>
      <c r="H685" s="3"/>
      <c r="I685" s="99">
        <f t="shared" si="178"/>
        <v>3.882559235281264E-11</v>
      </c>
      <c r="L685" s="99">
        <f t="shared" si="179"/>
        <v>2.1071957595642811E-13</v>
      </c>
      <c r="O685" s="82">
        <f t="shared" si="172"/>
        <v>3.8643727613330747E-11</v>
      </c>
      <c r="R685" s="99">
        <f t="shared" si="180"/>
        <v>2.1282677171599239E-8</v>
      </c>
      <c r="U685" s="99">
        <f t="shared" si="181"/>
        <v>5.8631953478361461E-10</v>
      </c>
      <c r="X685" s="99">
        <f t="shared" si="173"/>
        <v>3.3987560766056655E-8</v>
      </c>
      <c r="Z685" s="3"/>
      <c r="AA685" s="99">
        <f t="shared" si="182"/>
        <v>2.6811517450721626E-9</v>
      </c>
      <c r="AD685" s="99">
        <f t="shared" si="183"/>
        <v>2.6811517450721631E-10</v>
      </c>
      <c r="AF685" s="2">
        <f t="shared" si="184"/>
        <v>0.46986569966604314</v>
      </c>
      <c r="AH685" s="11"/>
      <c r="AI685" s="23">
        <f t="shared" si="185"/>
        <v>4.0195943405390885E-8</v>
      </c>
      <c r="AN685" s="2">
        <f t="shared" si="174"/>
        <v>56.075969721276834</v>
      </c>
      <c r="AO685" s="2" t="str">
        <f t="shared" si="175"/>
        <v>-26.5422870333817+49.39657254526i</v>
      </c>
      <c r="AP685" s="3">
        <f t="shared" si="176"/>
        <v>48.381767498713089</v>
      </c>
      <c r="AQ685" s="23">
        <f t="shared" si="186"/>
        <v>7.817109262132466E-14</v>
      </c>
    </row>
    <row r="686" spans="1:43" x14ac:dyDescent="0.3">
      <c r="A686" s="2" t="str">
        <f t="shared" si="170"/>
        <v>33157.6988933485i</v>
      </c>
      <c r="B686" s="2">
        <f t="shared" si="177"/>
        <v>5277.2116804290808</v>
      </c>
      <c r="E686" s="3" t="str">
        <f t="shared" si="171"/>
        <v>3.3131211161652E-11-1.94983035455334E-11i</v>
      </c>
      <c r="F686" s="3"/>
      <c r="G686" s="3"/>
      <c r="H686" s="3"/>
      <c r="I686" s="99">
        <f t="shared" si="178"/>
        <v>3.844295766706478E-11</v>
      </c>
      <c r="L686" s="99">
        <f t="shared" si="179"/>
        <v>2.0911198192048826E-13</v>
      </c>
      <c r="O686" s="82">
        <f t="shared" si="172"/>
        <v>3.8262886137271945E-11</v>
      </c>
      <c r="R686" s="99">
        <f t="shared" si="180"/>
        <v>2.1120310173969314E-8</v>
      </c>
      <c r="U686" s="99">
        <f t="shared" si="181"/>
        <v>5.7522524127341496E-10</v>
      </c>
      <c r="X686" s="99">
        <f t="shared" si="173"/>
        <v>3.3652852256229898E-8</v>
      </c>
      <c r="Z686" s="3"/>
      <c r="AA686" s="99">
        <f t="shared" si="182"/>
        <v>2.6606970553013418E-9</v>
      </c>
      <c r="AD686" s="99">
        <f t="shared" si="183"/>
        <v>2.6606970553013418E-10</v>
      </c>
      <c r="AF686" s="2">
        <f t="shared" si="184"/>
        <v>0.47347789486183561</v>
      </c>
      <c r="AH686" s="11"/>
      <c r="AI686" s="23">
        <f t="shared" si="185"/>
        <v>3.9825442806878804E-8</v>
      </c>
      <c r="AN686" s="2">
        <f t="shared" si="174"/>
        <v>56.721441100139685</v>
      </c>
      <c r="AO686" s="2" t="str">
        <f t="shared" si="175"/>
        <v>-27.0543363795173+49.8536334036i</v>
      </c>
      <c r="AP686" s="3">
        <f t="shared" si="176"/>
        <v>48.829438481549914</v>
      </c>
      <c r="AQ686" s="23">
        <f t="shared" si="186"/>
        <v>7.7446707036061918E-14</v>
      </c>
    </row>
    <row r="687" spans="1:43" x14ac:dyDescent="0.3">
      <c r="A687" s="2" t="str">
        <f t="shared" si="170"/>
        <v>33464.5033037736i</v>
      </c>
      <c r="B687" s="2">
        <f t="shared" si="177"/>
        <v>5326.0411189106308</v>
      </c>
      <c r="E687" s="3" t="str">
        <f t="shared" si="171"/>
        <v>3.27308093454179E-11-1.94321218016785E-11i</v>
      </c>
      <c r="F687" s="3"/>
      <c r="G687" s="3"/>
      <c r="H687" s="3"/>
      <c r="I687" s="99">
        <f t="shared" si="178"/>
        <v>3.8064592971964966E-11</v>
      </c>
      <c r="L687" s="99">
        <f t="shared" si="179"/>
        <v>2.0752585285267426E-13</v>
      </c>
      <c r="O687" s="82">
        <f t="shared" si="172"/>
        <v>3.7886294710000776E-11</v>
      </c>
      <c r="R687" s="99">
        <f t="shared" si="180"/>
        <v>2.09601111381201E-8</v>
      </c>
      <c r="U687" s="99">
        <f t="shared" si="181"/>
        <v>5.6434815665802881E-10</v>
      </c>
      <c r="X687" s="99">
        <f t="shared" si="173"/>
        <v>3.3321872364987355E-8</v>
      </c>
      <c r="Z687" s="3"/>
      <c r="AA687" s="99">
        <f t="shared" si="182"/>
        <v>2.6405154812886903E-9</v>
      </c>
      <c r="AD687" s="99">
        <f t="shared" si="183"/>
        <v>2.6405154812886908E-10</v>
      </c>
      <c r="AF687" s="2">
        <f t="shared" si="184"/>
        <v>0.47709670688782874</v>
      </c>
      <c r="AH687" s="11"/>
      <c r="AI687" s="23">
        <f t="shared" si="185"/>
        <v>3.9459306319642826E-8</v>
      </c>
      <c r="AN687" s="2">
        <f t="shared" si="174"/>
        <v>57.376145536576509</v>
      </c>
      <c r="AO687" s="2" t="str">
        <f t="shared" si="175"/>
        <v>-27.5759054337495+50.3149233939923i</v>
      </c>
      <c r="AP687" s="3">
        <f t="shared" si="176"/>
        <v>49.281251713025085</v>
      </c>
      <c r="AQ687" s="23">
        <f t="shared" si="186"/>
        <v>7.6732725188918707E-14</v>
      </c>
    </row>
    <row r="688" spans="1:43" x14ac:dyDescent="0.3">
      <c r="A688" s="2" t="str">
        <f t="shared" si="170"/>
        <v>33774.1465404563i</v>
      </c>
      <c r="B688" s="2">
        <f t="shared" si="177"/>
        <v>5375.3223706236558</v>
      </c>
      <c r="E688" s="3" t="str">
        <f t="shared" si="171"/>
        <v>3.23346375896753E-11-1.936595548454E-11i</v>
      </c>
      <c r="F688" s="3"/>
      <c r="G688" s="3"/>
      <c r="H688" s="3"/>
      <c r="I688" s="99">
        <f t="shared" si="178"/>
        <v>3.769043671655753E-11</v>
      </c>
      <c r="L688" s="99">
        <f t="shared" si="179"/>
        <v>2.05960894201958E-13</v>
      </c>
      <c r="O688" s="82">
        <f t="shared" si="172"/>
        <v>3.7513892067225362E-11</v>
      </c>
      <c r="R688" s="99">
        <f t="shared" si="180"/>
        <v>2.0802050314397758E-8</v>
      </c>
      <c r="U688" s="99">
        <f t="shared" si="181"/>
        <v>5.536837558316669E-10</v>
      </c>
      <c r="X688" s="99">
        <f t="shared" si="173"/>
        <v>3.2994567503073351E-8</v>
      </c>
      <c r="Z688" s="3"/>
      <c r="AA688" s="99">
        <f t="shared" si="182"/>
        <v>2.6206032752286261E-9</v>
      </c>
      <c r="AD688" s="99">
        <f t="shared" si="183"/>
        <v>2.6206032752286269E-10</v>
      </c>
      <c r="AF688" s="2">
        <f t="shared" si="184"/>
        <v>0.4807218446673347</v>
      </c>
      <c r="AH688" s="11"/>
      <c r="AI688" s="23">
        <f t="shared" si="185"/>
        <v>3.9097473227102667E-8</v>
      </c>
      <c r="AN688" s="2">
        <f t="shared" si="174"/>
        <v>58.040248002517316</v>
      </c>
      <c r="AO688" s="2" t="str">
        <f t="shared" si="175"/>
        <v>-28.1071711806662+50.780481648114i</v>
      </c>
      <c r="AP688" s="3">
        <f t="shared" si="176"/>
        <v>49.737245520820579</v>
      </c>
      <c r="AQ688" s="23">
        <f t="shared" si="186"/>
        <v>7.6028970878822743E-14</v>
      </c>
    </row>
    <row r="689" spans="1:43" x14ac:dyDescent="0.3">
      <c r="A689" s="2" t="str">
        <f t="shared" si="170"/>
        <v>34086.6548707323i</v>
      </c>
      <c r="B689" s="2">
        <f t="shared" si="177"/>
        <v>5425.0596161444764</v>
      </c>
      <c r="E689" s="3" t="str">
        <f t="shared" si="171"/>
        <v>3.19426421731143E-11-1.92997927992091E-11i</v>
      </c>
      <c r="F689" s="3"/>
      <c r="G689" s="3"/>
      <c r="H689" s="3"/>
      <c r="I689" s="99">
        <f t="shared" si="178"/>
        <v>3.7320428602737446E-11</v>
      </c>
      <c r="L689" s="99">
        <f t="shared" si="179"/>
        <v>2.0441681707606057E-13</v>
      </c>
      <c r="O689" s="82">
        <f t="shared" si="172"/>
        <v>3.7145618191693484E-11</v>
      </c>
      <c r="R689" s="99">
        <f t="shared" si="180"/>
        <v>2.0646098524682118E-8</v>
      </c>
      <c r="U689" s="99">
        <f t="shared" si="181"/>
        <v>5.432276181520068E-10</v>
      </c>
      <c r="X689" s="99">
        <f t="shared" si="173"/>
        <v>3.2670885168941431E-8</v>
      </c>
      <c r="Z689" s="3"/>
      <c r="AA689" s="99">
        <f t="shared" si="182"/>
        <v>2.6009567613163071E-9</v>
      </c>
      <c r="AD689" s="99">
        <f t="shared" si="183"/>
        <v>2.6009567613163077E-10</v>
      </c>
      <c r="AF689" s="2">
        <f t="shared" si="184"/>
        <v>0.48435301168620998</v>
      </c>
      <c r="AH689" s="11"/>
      <c r="AI689" s="23">
        <f t="shared" si="185"/>
        <v>3.8739884056954394E-8</v>
      </c>
      <c r="AN689" s="2">
        <f t="shared" si="174"/>
        <v>58.713916785400045</v>
      </c>
      <c r="AO689" s="2" t="str">
        <f t="shared" si="175"/>
        <v>-28.6483138952434+51.2503476597231i</v>
      </c>
      <c r="AP689" s="3">
        <f t="shared" si="176"/>
        <v>50.197458587414985</v>
      </c>
      <c r="AQ689" s="23">
        <f t="shared" si="186"/>
        <v>7.5335272462998788E-14</v>
      </c>
    </row>
    <row r="690" spans="1:43" x14ac:dyDescent="0.3">
      <c r="A690" s="2" t="str">
        <f t="shared" si="170"/>
        <v>34402.0548049865i</v>
      </c>
      <c r="B690" s="2">
        <f t="shared" si="177"/>
        <v>5475.2570747318914</v>
      </c>
      <c r="E690" s="3" t="str">
        <f t="shared" si="171"/>
        <v>3.15547706301021E-11-1.92336222966928E-11i</v>
      </c>
      <c r="F690" s="3"/>
      <c r="G690" s="3"/>
      <c r="H690" s="3"/>
      <c r="I690" s="99">
        <f t="shared" si="178"/>
        <v>3.6954509551206236E-11</v>
      </c>
      <c r="L690" s="99">
        <f t="shared" si="179"/>
        <v>2.0289333807864913E-13</v>
      </c>
      <c r="O690" s="82">
        <f t="shared" si="172"/>
        <v>3.6781414279306022E-11</v>
      </c>
      <c r="R690" s="99">
        <f t="shared" si="180"/>
        <v>2.0492227145943564E-8</v>
      </c>
      <c r="U690" s="99">
        <f t="shared" si="181"/>
        <v>5.3297542465152219E-10</v>
      </c>
      <c r="X690" s="99">
        <f t="shared" si="173"/>
        <v>3.2350773919242837E-8</v>
      </c>
      <c r="Z690" s="3"/>
      <c r="AA690" s="99">
        <f t="shared" si="182"/>
        <v>2.5815723336761574E-9</v>
      </c>
      <c r="AD690" s="99">
        <f t="shared" si="183"/>
        <v>2.5815723336761578E-10</v>
      </c>
      <c r="AF690" s="2">
        <f t="shared" si="184"/>
        <v>0.48798990606443188</v>
      </c>
      <c r="AH690" s="11"/>
      <c r="AI690" s="23">
        <f t="shared" si="185"/>
        <v>3.838648054717587E-8</v>
      </c>
      <c r="AN690" s="2">
        <f t="shared" si="174"/>
        <v>59.397323554053102</v>
      </c>
      <c r="AO690" s="2" t="str">
        <f t="shared" si="175"/>
        <v>-29.1995172040202+51.724561288009i</v>
      </c>
      <c r="AP690" s="3">
        <f t="shared" si="176"/>
        <v>50.661929953054823</v>
      </c>
      <c r="AQ690" s="23">
        <f t="shared" si="186"/>
        <v>7.4651462714613359E-14</v>
      </c>
    </row>
    <row r="691" spans="1:43" x14ac:dyDescent="0.3">
      <c r="A691" s="2" t="str">
        <f t="shared" si="170"/>
        <v>34720.3730989009i</v>
      </c>
      <c r="B691" s="2">
        <f t="shared" si="177"/>
        <v>5525.9190046849462</v>
      </c>
      <c r="E691" s="3" t="str">
        <f t="shared" si="171"/>
        <v>3.11709717162339E-11-1.91674328704463E-11i</v>
      </c>
      <c r="F691" s="3"/>
      <c r="G691" s="3"/>
      <c r="H691" s="3"/>
      <c r="I691" s="99">
        <f t="shared" si="178"/>
        <v>3.659262166854568E-11</v>
      </c>
      <c r="L691" s="99">
        <f t="shared" si="179"/>
        <v>2.0139017915188684E-13</v>
      </c>
      <c r="O691" s="82">
        <f t="shared" si="172"/>
        <v>3.6421222706343008E-11</v>
      </c>
      <c r="R691" s="99">
        <f t="shared" si="180"/>
        <v>2.0340408094340571E-8</v>
      </c>
      <c r="U691" s="99">
        <f t="shared" si="181"/>
        <v>5.2292295533691999E-10</v>
      </c>
      <c r="X691" s="99">
        <f t="shared" si="173"/>
        <v>3.2034183340284074E-8</v>
      </c>
      <c r="Z691" s="3"/>
      <c r="AA691" s="99">
        <f t="shared" si="182"/>
        <v>2.5624464543585049E-9</v>
      </c>
      <c r="AD691" s="99">
        <f t="shared" si="183"/>
        <v>2.5624464543585056E-10</v>
      </c>
      <c r="AF691" s="2">
        <f t="shared" si="184"/>
        <v>0.49163222063289663</v>
      </c>
      <c r="AH691" s="11"/>
      <c r="AI691" s="23">
        <f t="shared" si="185"/>
        <v>3.8037205613139074E-8</v>
      </c>
      <c r="AN691" s="2">
        <f t="shared" si="174"/>
        <v>60.090643425742009</v>
      </c>
      <c r="AO691" s="2" t="str">
        <f t="shared" si="175"/>
        <v>-29.7609681474071+52.2031627609735i</v>
      </c>
      <c r="AP691" s="3">
        <f t="shared" si="176"/>
        <v>51.130699019334315</v>
      </c>
      <c r="AQ691" s="23">
        <f t="shared" si="186"/>
        <v>7.3977378686530496E-14</v>
      </c>
    </row>
    <row r="692" spans="1:43" x14ac:dyDescent="0.3">
      <c r="A692" s="2" t="str">
        <f t="shared" si="170"/>
        <v>35041.636755725i</v>
      </c>
      <c r="B692" s="2">
        <f t="shared" si="177"/>
        <v>5577.0497037042805</v>
      </c>
      <c r="E692" s="3" t="str">
        <f t="shared" si="171"/>
        <v>3.07911953748487E-11-1.91012137530703E-11i</v>
      </c>
      <c r="F692" s="3"/>
      <c r="G692" s="3"/>
      <c r="H692" s="3"/>
      <c r="I692" s="99">
        <f t="shared" si="178"/>
        <v>3.6234708215364257E-11</v>
      </c>
      <c r="L692" s="99">
        <f t="shared" si="179"/>
        <v>1.9990706742411869E-13</v>
      </c>
      <c r="O692" s="82">
        <f t="shared" si="172"/>
        <v>3.6064986997758017E-11</v>
      </c>
      <c r="R692" s="99">
        <f t="shared" si="180"/>
        <v>2.0190613809835986E-8</v>
      </c>
      <c r="U692" s="99">
        <f t="shared" si="181"/>
        <v>5.1306608657335636E-10</v>
      </c>
      <c r="X692" s="99">
        <f t="shared" si="173"/>
        <v>3.1721064020412207E-8</v>
      </c>
      <c r="Z692" s="3"/>
      <c r="AA692" s="99">
        <f t="shared" si="182"/>
        <v>2.5435756514015702E-9</v>
      </c>
      <c r="AD692" s="99">
        <f t="shared" si="183"/>
        <v>2.5435756514015707E-10</v>
      </c>
      <c r="AF692" s="2">
        <f t="shared" si="184"/>
        <v>0.49527964301553012</v>
      </c>
      <c r="AH692" s="11"/>
      <c r="AI692" s="23">
        <f t="shared" si="185"/>
        <v>3.7692003315781687E-8</v>
      </c>
      <c r="AN692" s="2">
        <f t="shared" si="174"/>
        <v>60.794055034401808</v>
      </c>
      <c r="AO692" s="2" t="str">
        <f t="shared" si="175"/>
        <v>-30.3328572431559+52.6861926788433i</v>
      </c>
      <c r="AP692" s="3">
        <f t="shared" si="176"/>
        <v>51.603805552369522</v>
      </c>
      <c r="AQ692" s="23">
        <f t="shared" si="186"/>
        <v>7.3312861579388789E-14</v>
      </c>
    </row>
    <row r="693" spans="1:43" x14ac:dyDescent="0.3">
      <c r="A693" s="2" t="str">
        <f t="shared" si="170"/>
        <v>35365.8730285662i</v>
      </c>
      <c r="B693" s="2">
        <f t="shared" si="177"/>
        <v>5628.6535092566501</v>
      </c>
      <c r="E693" s="3" t="str">
        <f t="shared" si="171"/>
        <v>3.04153927044739E-11-1.9034954513164E-11i</v>
      </c>
      <c r="F693" s="3"/>
      <c r="G693" s="3"/>
      <c r="H693" s="3"/>
      <c r="I693" s="99">
        <f t="shared" si="178"/>
        <v>3.5880713575479331E-11</v>
      </c>
      <c r="L693" s="99">
        <f t="shared" si="179"/>
        <v>1.9844373506252948E-13</v>
      </c>
      <c r="O693" s="82">
        <f t="shared" si="172"/>
        <v>3.571265179650253E-11</v>
      </c>
      <c r="R693" s="99">
        <f t="shared" si="180"/>
        <v>2.0042817241315479E-8</v>
      </c>
      <c r="U693" s="99">
        <f t="shared" si="181"/>
        <v>5.0340078855036974E-10</v>
      </c>
      <c r="X693" s="99">
        <f t="shared" si="173"/>
        <v>3.1411367523300777E-8</v>
      </c>
      <c r="Z693" s="3"/>
      <c r="AA693" s="99">
        <f t="shared" si="182"/>
        <v>2.5249565169567158E-9</v>
      </c>
      <c r="AD693" s="99">
        <f t="shared" si="183"/>
        <v>2.5249565169567162E-10</v>
      </c>
      <c r="AF693" s="2">
        <f t="shared" si="184"/>
        <v>0.49893185571668996</v>
      </c>
      <c r="AH693" s="11"/>
      <c r="AI693" s="23">
        <f t="shared" si="185"/>
        <v>3.7350818830806016E-8</v>
      </c>
      <c r="AN693" s="2">
        <f t="shared" si="174"/>
        <v>61.50774060007091</v>
      </c>
      <c r="AO693" s="2" t="str">
        <f t="shared" si="175"/>
        <v>-30.9153785510075+53.1736920175148i</v>
      </c>
      <c r="AP693" s="3">
        <f t="shared" si="176"/>
        <v>52.081289686279888</v>
      </c>
      <c r="AQ693" s="23">
        <f t="shared" si="186"/>
        <v>7.2657756614899635E-14</v>
      </c>
    </row>
    <row r="694" spans="1:43" x14ac:dyDescent="0.3">
      <c r="A694" s="2" t="str">
        <f t="shared" si="170"/>
        <v>35693.109422702i</v>
      </c>
      <c r="B694" s="2">
        <f t="shared" si="177"/>
        <v>5680.73479894293</v>
      </c>
      <c r="E694" s="3" t="str">
        <f t="shared" si="171"/>
        <v>3.00435159271576E-11-1.89686450523213E-11i</v>
      </c>
      <c r="F694" s="3"/>
      <c r="G694" s="3"/>
      <c r="H694" s="3"/>
      <c r="I694" s="99">
        <f t="shared" si="178"/>
        <v>3.5530583226093057E-11</v>
      </c>
      <c r="L694" s="99">
        <f t="shared" si="179"/>
        <v>1.9699991913057661E-13</v>
      </c>
      <c r="O694" s="82">
        <f t="shared" si="172"/>
        <v>3.5364162833840205E-11</v>
      </c>
      <c r="R694" s="99">
        <f t="shared" si="180"/>
        <v>1.9896991832188238E-8</v>
      </c>
      <c r="U694" s="99">
        <f t="shared" si="181"/>
        <v>4.9392312282645509E-10</v>
      </c>
      <c r="X694" s="99">
        <f t="shared" si="173"/>
        <v>3.1105046362092689E-8</v>
      </c>
      <c r="Z694" s="3"/>
      <c r="AA694" s="99">
        <f t="shared" si="182"/>
        <v>2.5065857054744505E-9</v>
      </c>
      <c r="AD694" s="99">
        <f t="shared" si="183"/>
        <v>2.5065857054744507E-10</v>
      </c>
      <c r="AF694" s="2">
        <f t="shared" si="184"/>
        <v>0.50258853621392963</v>
      </c>
      <c r="AH694" s="11"/>
      <c r="AI694" s="23">
        <f t="shared" si="185"/>
        <v>3.7013598418856926E-8</v>
      </c>
      <c r="AN694" s="2">
        <f t="shared" si="174"/>
        <v>62.231885999544389</v>
      </c>
      <c r="AO694" s="2" t="str">
        <f t="shared" si="175"/>
        <v>-31.5087297385433+53.6657021320296i</v>
      </c>
      <c r="AP694" s="3">
        <f t="shared" si="176"/>
        <v>52.563191926477884</v>
      </c>
      <c r="AQ694" s="23">
        <f t="shared" si="186"/>
        <v>7.2011912913395963E-14</v>
      </c>
    </row>
    <row r="695" spans="1:43" x14ac:dyDescent="0.3">
      <c r="A695" s="2" t="str">
        <f t="shared" si="170"/>
        <v>36023.3736979129i</v>
      </c>
      <c r="B695" s="2">
        <f t="shared" si="177"/>
        <v>5733.2979908694078</v>
      </c>
      <c r="E695" s="3" t="str">
        <f t="shared" si="171"/>
        <v>2.9675518357658E-11-1.89022756022607E-11i</v>
      </c>
      <c r="F695" s="3"/>
      <c r="G695" s="3"/>
      <c r="H695" s="3"/>
      <c r="I695" s="99">
        <f t="shared" si="178"/>
        <v>3.5184263708929832E-11</v>
      </c>
      <c r="L695" s="99">
        <f t="shared" si="179"/>
        <v>1.9557536145004929E-13</v>
      </c>
      <c r="O695" s="82">
        <f t="shared" si="172"/>
        <v>3.5019466900618109E-11</v>
      </c>
      <c r="R695" s="99">
        <f t="shared" si="180"/>
        <v>1.9753111506454979E-8</v>
      </c>
      <c r="U695" s="99">
        <f t="shared" si="181"/>
        <v>4.8462923994952796E-10</v>
      </c>
      <c r="X695" s="99">
        <f t="shared" si="173"/>
        <v>3.0802053974379223E-8</v>
      </c>
      <c r="Z695" s="3"/>
      <c r="AA695" s="99">
        <f t="shared" si="182"/>
        <v>2.488459931949301E-9</v>
      </c>
      <c r="AD695" s="99">
        <f t="shared" si="183"/>
        <v>2.4884599319493011E-10</v>
      </c>
      <c r="AF695" s="2">
        <f t="shared" si="184"/>
        <v>0.50624935705608565</v>
      </c>
      <c r="AH695" s="11"/>
      <c r="AI695" s="23">
        <f t="shared" si="185"/>
        <v>3.6680289396652802E-8</v>
      </c>
      <c r="AN695" s="2">
        <f t="shared" si="174"/>
        <v>62.966680838265042</v>
      </c>
      <c r="AO695" s="2" t="str">
        <f t="shared" si="175"/>
        <v>-32.113112148259+54.1622647600825i</v>
      </c>
      <c r="AP695" s="3">
        <f t="shared" si="176"/>
        <v>53.049553153209672</v>
      </c>
      <c r="AQ695" s="23">
        <f t="shared" si="186"/>
        <v>7.1375183376119979E-14</v>
      </c>
    </row>
    <row r="696" spans="1:43" x14ac:dyDescent="0.3">
      <c r="A696" s="2" t="str">
        <f t="shared" si="170"/>
        <v>36356.6938708376i</v>
      </c>
      <c r="B696" s="2">
        <f t="shared" si="177"/>
        <v>5786.3475440226175</v>
      </c>
      <c r="E696" s="3" t="str">
        <f t="shared" si="171"/>
        <v>2.93113543734494E-11-1.88358367220779E-11i</v>
      </c>
      <c r="F696" s="3"/>
      <c r="G696" s="3"/>
      <c r="H696" s="3"/>
      <c r="I696" s="99">
        <f t="shared" si="178"/>
        <v>3.4841702602294134E-11</v>
      </c>
      <c r="L696" s="99">
        <f t="shared" si="179"/>
        <v>1.9416980846757167E-13</v>
      </c>
      <c r="O696" s="82">
        <f t="shared" si="172"/>
        <v>3.4678511819453741E-11</v>
      </c>
      <c r="R696" s="99">
        <f t="shared" si="180"/>
        <v>1.9611150655224739E-8</v>
      </c>
      <c r="U696" s="99">
        <f t="shared" si="181"/>
        <v>4.7551537715039063E-10</v>
      </c>
      <c r="X696" s="99">
        <f t="shared" si="173"/>
        <v>3.0502344697975015E-8</v>
      </c>
      <c r="Z696" s="3"/>
      <c r="AA696" s="99">
        <f t="shared" si="182"/>
        <v>2.4705759702212245E-9</v>
      </c>
      <c r="AD696" s="99">
        <f t="shared" si="183"/>
        <v>2.4705759702212248E-10</v>
      </c>
      <c r="AF696" s="2">
        <f t="shared" si="184"/>
        <v>0.50991398596674553</v>
      </c>
      <c r="AH696" s="11"/>
      <c r="AI696" s="23">
        <f t="shared" si="185"/>
        <v>3.6350840109025231E-8</v>
      </c>
      <c r="AN696" s="2">
        <f t="shared" si="174"/>
        <v>63.712318523472788</v>
      </c>
      <c r="AO696" s="2" t="str">
        <f t="shared" si="175"/>
        <v>-32.7287308658869+54.6634220255629i</v>
      </c>
      <c r="AP696" s="3">
        <f t="shared" si="176"/>
        <v>53.540414624937512</v>
      </c>
      <c r="AQ696" s="23">
        <f t="shared" si="186"/>
        <v>7.0747424571455748E-14</v>
      </c>
    </row>
    <row r="697" spans="1:43" x14ac:dyDescent="0.3">
      <c r="A697" s="2" t="str">
        <f t="shared" si="170"/>
        <v>36693.0982173493i</v>
      </c>
      <c r="B697" s="2">
        <f t="shared" si="177"/>
        <v>5839.887958647555</v>
      </c>
      <c r="E697" s="3" t="str">
        <f t="shared" si="171"/>
        <v>2.89509793855192E-11-1.87693192956118E-11i</v>
      </c>
      <c r="F697" s="3"/>
      <c r="G697" s="3"/>
      <c r="H697" s="3"/>
      <c r="I697" s="99">
        <f t="shared" si="178"/>
        <v>3.4502848494021232E-11</v>
      </c>
      <c r="L697" s="99">
        <f t="shared" si="179"/>
        <v>1.9278301112541039E-13</v>
      </c>
      <c r="O697" s="82">
        <f t="shared" si="172"/>
        <v>3.4341246417811076E-11</v>
      </c>
      <c r="R697" s="99">
        <f t="shared" si="180"/>
        <v>1.9471084123666449E-8</v>
      </c>
      <c r="U697" s="99">
        <f t="shared" si="181"/>
        <v>4.6657785610669664E-10</v>
      </c>
      <c r="X697" s="99">
        <f t="shared" si="173"/>
        <v>3.0205873747466774E-8</v>
      </c>
      <c r="Z697" s="3"/>
      <c r="AA697" s="99">
        <f t="shared" si="182"/>
        <v>2.4529306513317917E-9</v>
      </c>
      <c r="AD697" s="99">
        <f t="shared" si="183"/>
        <v>2.4529306513317922E-10</v>
      </c>
      <c r="AF697" s="2">
        <f t="shared" si="184"/>
        <v>0.51358208595305366</v>
      </c>
      <c r="AH697" s="11"/>
      <c r="AI697" s="23">
        <f t="shared" si="185"/>
        <v>3.6025199901840625E-8</v>
      </c>
      <c r="AN697" s="2">
        <f t="shared" si="174"/>
        <v>64.468996338627903</v>
      </c>
      <c r="AO697" s="2" t="str">
        <f t="shared" si="175"/>
        <v>-33.3557947899874+55.1692164421271i</v>
      </c>
      <c r="AP697" s="3">
        <f t="shared" si="176"/>
        <v>54.035817981962282</v>
      </c>
      <c r="AQ697" s="23">
        <f t="shared" si="186"/>
        <v>7.0128496625511319E-14</v>
      </c>
    </row>
    <row r="698" spans="1:43" x14ac:dyDescent="0.3">
      <c r="A698" s="2" t="str">
        <f t="shared" si="170"/>
        <v>37032.615274955i</v>
      </c>
      <c r="B698" s="2">
        <f t="shared" si="177"/>
        <v>5893.9237766295173</v>
      </c>
      <c r="E698" s="3" t="str">
        <f t="shared" si="171"/>
        <v>2.85943498099182E-11-1.87027145289131E-11i</v>
      </c>
      <c r="F698" s="3"/>
      <c r="G698" s="3"/>
      <c r="H698" s="3"/>
      <c r="I698" s="99">
        <f t="shared" si="178"/>
        <v>3.4167650955282052E-11</v>
      </c>
      <c r="L698" s="99">
        <f t="shared" si="179"/>
        <v>1.914147247364275E-13</v>
      </c>
      <c r="O698" s="82">
        <f t="shared" si="172"/>
        <v>3.400762050192675E-11</v>
      </c>
      <c r="R698" s="99">
        <f t="shared" si="180"/>
        <v>1.9332887198379178E-8</v>
      </c>
      <c r="U698" s="99">
        <f t="shared" si="181"/>
        <v>4.5781308077477248E-10</v>
      </c>
      <c r="X698" s="99">
        <f t="shared" si="173"/>
        <v>2.9912597191502561E-8</v>
      </c>
      <c r="Z698" s="3"/>
      <c r="AA698" s="99">
        <f t="shared" si="182"/>
        <v>2.4355208619331153E-9</v>
      </c>
      <c r="AD698" s="99">
        <f t="shared" si="183"/>
        <v>2.4355208619331152E-10</v>
      </c>
      <c r="AF698" s="2">
        <f t="shared" si="184"/>
        <v>0.51725331541987041</v>
      </c>
      <c r="AH698" s="11"/>
      <c r="AI698" s="23">
        <f t="shared" si="185"/>
        <v>3.5703319095766608E-8</v>
      </c>
      <c r="AN698" s="2">
        <f t="shared" si="174"/>
        <v>65.236915519132452</v>
      </c>
      <c r="AO698" s="2" t="str">
        <f t="shared" si="175"/>
        <v>-33.9945167028357+55.679690916806i</v>
      </c>
      <c r="AP698" s="3">
        <f t="shared" si="176"/>
        <v>54.53580524982408</v>
      </c>
      <c r="AQ698" s="23">
        <f t="shared" si="186"/>
        <v>6.9518263116244152E-14</v>
      </c>
    </row>
    <row r="699" spans="1:43" x14ac:dyDescent="0.3">
      <c r="A699" s="2" t="str">
        <f t="shared" si="170"/>
        <v>37375.2738452159i</v>
      </c>
      <c r="B699" s="2">
        <f t="shared" si="177"/>
        <v>5948.4595818793414</v>
      </c>
      <c r="E699" s="3" t="str">
        <f t="shared" si="171"/>
        <v>2.82414230400406E-11-1.86360139478066E-11i</v>
      </c>
      <c r="F699" s="3"/>
      <c r="G699" s="3"/>
      <c r="H699" s="3"/>
      <c r="I699" s="99">
        <f t="shared" si="178"/>
        <v>3.3836060515216278E-11</v>
      </c>
      <c r="L699" s="99">
        <f t="shared" si="179"/>
        <v>1.9006470886304176E-13</v>
      </c>
      <c r="O699" s="82">
        <f t="shared" si="172"/>
        <v>3.3677584831560723E-11</v>
      </c>
      <c r="R699" s="99">
        <f t="shared" si="180"/>
        <v>1.9196535595167218E-8</v>
      </c>
      <c r="U699" s="99">
        <f t="shared" si="181"/>
        <v>4.4921753528696721E-10</v>
      </c>
      <c r="X699" s="99">
        <f t="shared" si="173"/>
        <v>2.9622471930798643E-8</v>
      </c>
      <c r="Z699" s="3"/>
      <c r="AA699" s="99">
        <f t="shared" si="182"/>
        <v>2.4183435427477738E-9</v>
      </c>
      <c r="AD699" s="99">
        <f t="shared" si="183"/>
        <v>2.4183435427477741E-10</v>
      </c>
      <c r="AF699" s="2">
        <f t="shared" si="184"/>
        <v>0.52092732828925281</v>
      </c>
      <c r="AH699" s="11"/>
      <c r="AI699" s="23">
        <f t="shared" si="185"/>
        <v>3.5385148960856139E-8</v>
      </c>
      <c r="AN699" s="2">
        <f t="shared" si="174"/>
        <v>66.016281329364162</v>
      </c>
      <c r="AO699" s="2" t="str">
        <f t="shared" si="175"/>
        <v>-34.6451133426245+56.1948887536443i</v>
      </c>
      <c r="AP699" s="3">
        <f t="shared" si="176"/>
        <v>55.040418842880172</v>
      </c>
      <c r="AQ699" s="23">
        <f t="shared" si="186"/>
        <v>6.8916590971530338E-14</v>
      </c>
    </row>
    <row r="700" spans="1:43" x14ac:dyDescent="0.3">
      <c r="A700" s="2" t="str">
        <f t="shared" si="170"/>
        <v>37721.1029961905i</v>
      </c>
      <c r="B700" s="2">
        <f t="shared" si="177"/>
        <v>6003.5000007222216</v>
      </c>
      <c r="E700" s="3" t="str">
        <f t="shared" si="171"/>
        <v>2.78921574196028E-11-1.85692093955382E-11i</v>
      </c>
      <c r="F700" s="3"/>
      <c r="G700" s="3"/>
      <c r="H700" s="3"/>
      <c r="I700" s="99">
        <f t="shared" si="178"/>
        <v>3.3508028636361879E-11</v>
      </c>
      <c r="L700" s="99">
        <f t="shared" si="179"/>
        <v>1.8873272720006261E-13</v>
      </c>
      <c r="O700" s="82">
        <f t="shared" si="172"/>
        <v>3.3351091095539467E-11</v>
      </c>
      <c r="R700" s="99">
        <f t="shared" si="180"/>
        <v>1.9062005447206325E-8</v>
      </c>
      <c r="U700" s="99">
        <f t="shared" si="181"/>
        <v>4.4078778191216584E-10</v>
      </c>
      <c r="X700" s="99">
        <f t="shared" si="173"/>
        <v>2.9335455676834905E-8</v>
      </c>
      <c r="Z700" s="3"/>
      <c r="AA700" s="99">
        <f t="shared" si="182"/>
        <v>2.401395687078023E-9</v>
      </c>
      <c r="AD700" s="99">
        <f t="shared" si="183"/>
        <v>2.4013956870780234E-10</v>
      </c>
      <c r="AF700" s="2">
        <f t="shared" si="184"/>
        <v>0.52460377412522319</v>
      </c>
      <c r="AH700" s="11"/>
      <c r="AI700" s="23">
        <f t="shared" si="185"/>
        <v>3.5070641691916735E-8</v>
      </c>
      <c r="AN700" s="2">
        <f t="shared" si="174"/>
        <v>66.807303141046575</v>
      </c>
      <c r="AO700" s="2" t="str">
        <f t="shared" si="175"/>
        <v>-35.30780547701+56.7148536573737i</v>
      </c>
      <c r="AP700" s="3">
        <f t="shared" si="176"/>
        <v>55.549701568068485</v>
      </c>
      <c r="AQ700" s="23">
        <f t="shared" si="186"/>
        <v>6.8323350371003097E-14</v>
      </c>
    </row>
    <row r="701" spans="1:43" x14ac:dyDescent="0.3">
      <c r="A701" s="2" t="str">
        <f t="shared" si="170"/>
        <v>38070.1320649012i</v>
      </c>
      <c r="B701" s="2">
        <f t="shared" si="177"/>
        <v>6059.04970229029</v>
      </c>
      <c r="E701" s="3" t="str">
        <f t="shared" si="171"/>
        <v>2.7546512216292E-11-1.85022930304941E-11i</v>
      </c>
      <c r="F701" s="3"/>
      <c r="G701" s="3"/>
      <c r="H701" s="3"/>
      <c r="I701" s="99">
        <f t="shared" si="178"/>
        <v>3.3183507690848398E-11</v>
      </c>
      <c r="L701" s="99">
        <f t="shared" si="179"/>
        <v>1.8741854746125138E-13</v>
      </c>
      <c r="O701" s="82">
        <f t="shared" si="172"/>
        <v>3.3028091888059895E-11</v>
      </c>
      <c r="R701" s="99">
        <f t="shared" si="180"/>
        <v>1.8929273293586389E-8</v>
      </c>
      <c r="U701" s="99">
        <f t="shared" si="181"/>
        <v>4.3252045907720745E-10</v>
      </c>
      <c r="X701" s="99">
        <f t="shared" si="173"/>
        <v>2.9051506931214492E-8</v>
      </c>
      <c r="Z701" s="3"/>
      <c r="AA701" s="99">
        <f t="shared" si="182"/>
        <v>2.384674339362418E-9</v>
      </c>
      <c r="AD701" s="99">
        <f t="shared" si="183"/>
        <v>2.3846743393624186E-10</v>
      </c>
      <c r="AF701" s="2">
        <f t="shared" si="184"/>
        <v>0.52828229826383233</v>
      </c>
      <c r="AH701" s="11"/>
      <c r="AI701" s="23">
        <f t="shared" si="185"/>
        <v>3.4759750384636405E-8</v>
      </c>
      <c r="AN701" s="2">
        <f t="shared" si="174"/>
        <v>67.610194512976591</v>
      </c>
      <c r="AO701" s="2" t="str">
        <f t="shared" si="175"/>
        <v>-35.9828179780267+57.2396297371212i</v>
      </c>
      <c r="AP701" s="3">
        <f t="shared" si="176"/>
        <v>56.063696628250909</v>
      </c>
      <c r="AQ701" s="23">
        <f t="shared" si="186"/>
        <v>6.7738414650763261E-14</v>
      </c>
    </row>
    <row r="702" spans="1:43" x14ac:dyDescent="0.3">
      <c r="A702" s="2" t="str">
        <f t="shared" si="170"/>
        <v>38422.390659822i</v>
      </c>
      <c r="B702" s="2">
        <f t="shared" si="177"/>
        <v>6115.113398918541</v>
      </c>
      <c r="E702" s="3" t="str">
        <f t="shared" si="171"/>
        <v>2.7204447596067E-11-1.843525732399E-11i</v>
      </c>
      <c r="F702" s="3"/>
      <c r="G702" s="3"/>
      <c r="H702" s="3"/>
      <c r="I702" s="99">
        <f t="shared" si="178"/>
        <v>3.286245093733702E-11</v>
      </c>
      <c r="L702" s="99">
        <f t="shared" si="179"/>
        <v>1.8612194126951572E-13</v>
      </c>
      <c r="O702" s="82">
        <f t="shared" si="172"/>
        <v>3.2708540685735519E-11</v>
      </c>
      <c r="R702" s="99">
        <f t="shared" si="180"/>
        <v>1.8798316068221088E-8</v>
      </c>
      <c r="U702" s="99">
        <f t="shared" si="181"/>
        <v>4.2441227944715778E-10</v>
      </c>
      <c r="X702" s="99">
        <f t="shared" si="173"/>
        <v>2.8770584965668574E-8</v>
      </c>
      <c r="Z702" s="3"/>
      <c r="AA702" s="99">
        <f t="shared" si="182"/>
        <v>2.3681765937786751E-9</v>
      </c>
      <c r="AD702" s="99">
        <f t="shared" si="183"/>
        <v>2.3681765937786752E-10</v>
      </c>
      <c r="AF702" s="2">
        <f t="shared" si="184"/>
        <v>0.53196254194838177</v>
      </c>
      <c r="AH702" s="11"/>
      <c r="AI702" s="23">
        <f t="shared" si="185"/>
        <v>3.4452429012444255E-8</v>
      </c>
      <c r="AN702" s="2">
        <f t="shared" si="174"/>
        <v>68.425173272125775</v>
      </c>
      <c r="AO702" s="2" t="str">
        <f t="shared" si="175"/>
        <v>-36.6703798983908+57.7692615101503i</v>
      </c>
      <c r="AP702" s="3">
        <f t="shared" si="176"/>
        <v>56.582447626201429</v>
      </c>
      <c r="AQ702" s="23">
        <f t="shared" si="186"/>
        <v>6.7161660212179481E-14</v>
      </c>
    </row>
    <row r="703" spans="1:43" x14ac:dyDescent="0.3">
      <c r="A703" s="2" t="str">
        <f t="shared" si="170"/>
        <v>38777.9086633912i</v>
      </c>
      <c r="B703" s="2">
        <f t="shared" si="177"/>
        <v>6171.6958465447424</v>
      </c>
      <c r="E703" s="3" t="str">
        <f t="shared" si="171"/>
        <v>2.68659245980768E-11-1.83680950581132E-11i</v>
      </c>
      <c r="F703" s="3"/>
      <c r="G703" s="3"/>
      <c r="H703" s="3"/>
      <c r="I703" s="99">
        <f t="shared" si="178"/>
        <v>3.25448124986676E-11</v>
      </c>
      <c r="L703" s="99">
        <f t="shared" si="179"/>
        <v>1.8484268405057502E-13</v>
      </c>
      <c r="O703" s="82">
        <f t="shared" si="172"/>
        <v>3.2392391825347795E-11</v>
      </c>
      <c r="R703" s="99">
        <f t="shared" si="180"/>
        <v>1.8669111089108077E-8</v>
      </c>
      <c r="U703" s="99">
        <f t="shared" si="181"/>
        <v>4.164600280622816E-10</v>
      </c>
      <c r="X703" s="99">
        <f t="shared" si="173"/>
        <v>2.8492649802674447E-8</v>
      </c>
      <c r="Z703" s="3"/>
      <c r="AA703" s="99">
        <f t="shared" si="182"/>
        <v>2.3518995928906879E-9</v>
      </c>
      <c r="AD703" s="99">
        <f t="shared" si="183"/>
        <v>2.3518995928906884E-10</v>
      </c>
      <c r="AF703" s="2">
        <f t="shared" si="184"/>
        <v>0.53564414246986802</v>
      </c>
      <c r="AH703" s="11"/>
      <c r="AI703" s="23">
        <f t="shared" si="185"/>
        <v>3.4148632404070032E-8</v>
      </c>
      <c r="AN703" s="2">
        <f t="shared" si="174"/>
        <v>69.252461596143689</v>
      </c>
      <c r="AO703" s="2" t="str">
        <f t="shared" si="175"/>
        <v>-37.3707245492278+58.3037939056379i</v>
      </c>
      <c r="AP703" s="3">
        <f t="shared" si="176"/>
        <v>57.10599856803583</v>
      </c>
      <c r="AQ703" s="23">
        <f t="shared" si="186"/>
        <v>6.6592966433115364E-14</v>
      </c>
    </row>
    <row r="704" spans="1:43" x14ac:dyDescent="0.3">
      <c r="A704" s="2" t="str">
        <f t="shared" si="170"/>
        <v>39136.7162345457i</v>
      </c>
      <c r="B704" s="2">
        <f t="shared" si="177"/>
        <v>6228.8018451127782</v>
      </c>
      <c r="E704" s="3" t="str">
        <f t="shared" si="171"/>
        <v>2.6530905110183E-11-1.8300799323616E-11i</v>
      </c>
      <c r="F704" s="3"/>
      <c r="G704" s="3"/>
      <c r="H704" s="3"/>
      <c r="I704" s="99">
        <f t="shared" si="178"/>
        <v>3.2230547340198836E-11</v>
      </c>
      <c r="L704" s="99">
        <f t="shared" si="179"/>
        <v>1.835805549300171E-13</v>
      </c>
      <c r="O704" s="82">
        <f t="shared" si="172"/>
        <v>3.2079600482286269E-11</v>
      </c>
      <c r="R704" s="99">
        <f t="shared" si="180"/>
        <v>1.8541636047931726E-8</v>
      </c>
      <c r="U704" s="99">
        <f t="shared" si="181"/>
        <v>4.0866056052981976E-10</v>
      </c>
      <c r="X704" s="99">
        <f t="shared" si="173"/>
        <v>2.8217662196673483E-8</v>
      </c>
      <c r="Z704" s="3"/>
      <c r="AA704" s="99">
        <f t="shared" si="182"/>
        <v>2.3358405263387031E-9</v>
      </c>
      <c r="AD704" s="99">
        <f t="shared" si="183"/>
        <v>2.3358405263387033E-10</v>
      </c>
      <c r="AF704" s="2">
        <f t="shared" si="184"/>
        <v>0.53932673331248326</v>
      </c>
      <c r="AH704" s="11"/>
      <c r="AI704" s="23">
        <f t="shared" si="185"/>
        <v>3.3848316221786446E-8</v>
      </c>
      <c r="AN704" s="2">
        <f t="shared" si="174"/>
        <v>70.092286097278148</v>
      </c>
      <c r="AO704" s="2" t="str">
        <f t="shared" si="175"/>
        <v>-38.0840895792403+58.8432722684853i</v>
      </c>
      <c r="AP704" s="3">
        <f t="shared" si="176"/>
        <v>57.634393867057952</v>
      </c>
      <c r="AQ704" s="23">
        <f t="shared" si="186"/>
        <v>6.6032215582699185E-14</v>
      </c>
    </row>
    <row r="705" spans="1:43" x14ac:dyDescent="0.3">
      <c r="A705" s="2" t="str">
        <f t="shared" si="170"/>
        <v>39498.8438112794i</v>
      </c>
      <c r="B705" s="2">
        <f t="shared" si="177"/>
        <v>6286.4362389798362</v>
      </c>
      <c r="E705" s="3" t="str">
        <f t="shared" si="171"/>
        <v>2.61993518450592E-11-1.82333635178474E-11i</v>
      </c>
      <c r="F705" s="3"/>
      <c r="G705" s="3"/>
      <c r="H705" s="3"/>
      <c r="I705" s="99">
        <f t="shared" si="178"/>
        <v>3.1919611248810273E-11</v>
      </c>
      <c r="L705" s="99">
        <f t="shared" si="179"/>
        <v>1.8233533663361865E-13</v>
      </c>
      <c r="O705" s="82">
        <f t="shared" si="172"/>
        <v>3.1770122649647713E-11</v>
      </c>
      <c r="R705" s="99">
        <f t="shared" si="180"/>
        <v>1.8415868999995486E-8</v>
      </c>
      <c r="U705" s="99">
        <f t="shared" si="181"/>
        <v>4.0101080126866163E-10</v>
      </c>
      <c r="X705" s="99">
        <f t="shared" si="173"/>
        <v>2.7945583615864418E-8</v>
      </c>
      <c r="Z705" s="3"/>
      <c r="AA705" s="99">
        <f t="shared" si="182"/>
        <v>2.3199966295710162E-9</v>
      </c>
      <c r="AD705" s="99">
        <f t="shared" si="183"/>
        <v>2.3199966295710163E-10</v>
      </c>
      <c r="AF705" s="2">
        <f t="shared" si="184"/>
        <v>0.54300994430414617</v>
      </c>
      <c r="AH705" s="11"/>
      <c r="AI705" s="23">
        <f t="shared" si="185"/>
        <v>3.355143694030635E-8</v>
      </c>
      <c r="AN705" s="2">
        <f t="shared" si="174"/>
        <v>70.944877907739439</v>
      </c>
      <c r="AO705" s="2" t="str">
        <f t="shared" si="175"/>
        <v>-38.8107170553496+59.3877423631649i</v>
      </c>
      <c r="AP705" s="3">
        <f t="shared" si="176"/>
        <v>58.167678347633228</v>
      </c>
      <c r="AQ705" s="23">
        <f t="shared" si="186"/>
        <v>6.5479292739007941E-14</v>
      </c>
    </row>
    <row r="706" spans="1:43" x14ac:dyDescent="0.3">
      <c r="A706" s="2" t="str">
        <f t="shared" si="170"/>
        <v>39864.322113226i</v>
      </c>
      <c r="B706" s="2">
        <f t="shared" si="177"/>
        <v>6344.6039173274694</v>
      </c>
      <c r="E706" s="3" t="str">
        <f t="shared" si="171"/>
        <v>2.58712283168476E-11-1.81657813427172E-11i</v>
      </c>
      <c r="F706" s="3"/>
      <c r="G706" s="3"/>
      <c r="H706" s="3"/>
      <c r="I706" s="99">
        <f t="shared" si="178"/>
        <v>3.1611960812544823E-11</v>
      </c>
      <c r="L706" s="99">
        <f t="shared" si="179"/>
        <v>1.8110681539081547E-13</v>
      </c>
      <c r="O706" s="82">
        <f t="shared" si="172"/>
        <v>3.1463915117973247E-11</v>
      </c>
      <c r="R706" s="99">
        <f t="shared" si="180"/>
        <v>1.8291788354472361E-8</v>
      </c>
      <c r="U706" s="99">
        <f t="shared" si="181"/>
        <v>3.9350774180506328E-10</v>
      </c>
      <c r="X706" s="99">
        <f t="shared" si="173"/>
        <v>2.7676376224548583E-8</v>
      </c>
      <c r="Z706" s="3"/>
      <c r="AA706" s="99">
        <f t="shared" si="182"/>
        <v>2.3043651826157453E-9</v>
      </c>
      <c r="AD706" s="99">
        <f t="shared" si="183"/>
        <v>2.3043651826157457E-10</v>
      </c>
      <c r="AF706" s="2">
        <f t="shared" si="184"/>
        <v>0.54669340177200276</v>
      </c>
      <c r="AH706" s="11"/>
      <c r="AI706" s="23">
        <f t="shared" si="185"/>
        <v>3.32579518263084E-8</v>
      </c>
      <c r="AN706" s="2">
        <f t="shared" si="174"/>
        <v>71.81047276653122</v>
      </c>
      <c r="AO706" s="2" t="str">
        <f t="shared" si="175"/>
        <v>-39.5508535448385+59.9372503776029i</v>
      </c>
      <c r="AP706" s="3">
        <f t="shared" si="176"/>
        <v>58.705897248711153</v>
      </c>
      <c r="AQ706" s="23">
        <f t="shared" si="186"/>
        <v>6.4934085709122943E-14</v>
      </c>
    </row>
    <row r="707" spans="1:43" x14ac:dyDescent="0.3">
      <c r="A707" s="2" t="str">
        <f t="shared" si="170"/>
        <v>40233.1821442639i</v>
      </c>
      <c r="B707" s="2">
        <f t="shared" si="177"/>
        <v>6403.3098145761805</v>
      </c>
      <c r="E707" s="3" t="str">
        <f t="shared" si="171"/>
        <v>2.5546498818356E-11-1.80980468026852E-11i</v>
      </c>
      <c r="F707" s="3"/>
      <c r="G707" s="3"/>
      <c r="H707" s="3"/>
      <c r="I707" s="99">
        <f t="shared" si="178"/>
        <v>3.1307553400871941E-11</v>
      </c>
      <c r="L707" s="99">
        <f t="shared" si="179"/>
        <v>1.7989478084124705E-13</v>
      </c>
      <c r="O707" s="82">
        <f t="shared" si="172"/>
        <v>3.1160935455602838E-11</v>
      </c>
      <c r="R707" s="99">
        <f t="shared" si="180"/>
        <v>1.8169372864965953E-8</v>
      </c>
      <c r="U707" s="99">
        <f t="shared" si="181"/>
        <v>3.8614843911773147E-10</v>
      </c>
      <c r="X707" s="99">
        <f t="shared" si="173"/>
        <v>2.7410002866016077E-8</v>
      </c>
      <c r="Z707" s="3"/>
      <c r="AA707" s="99">
        <f t="shared" si="182"/>
        <v>2.2889435088917292E-9</v>
      </c>
      <c r="AD707" s="99">
        <f t="shared" si="183"/>
        <v>2.2889435088917295E-10</v>
      </c>
      <c r="AF707" s="2">
        <f t="shared" si="184"/>
        <v>0.55037672870272392</v>
      </c>
      <c r="AH707" s="11"/>
      <c r="AI707" s="23">
        <f t="shared" si="185"/>
        <v>3.296781891857772E-8</v>
      </c>
      <c r="AN707" s="2">
        <f t="shared" si="174"/>
        <v>72.689311107766059</v>
      </c>
      <c r="AO707" s="2" t="str">
        <f t="shared" si="175"/>
        <v>-40.3047501990161+60.4918429270965i</v>
      </c>
      <c r="AP707" s="3">
        <f t="shared" si="176"/>
        <v>59.249096227993505</v>
      </c>
      <c r="AQ707" s="23">
        <f t="shared" si="186"/>
        <v>6.4396484952618519E-14</v>
      </c>
    </row>
    <row r="708" spans="1:43" x14ac:dyDescent="0.3">
      <c r="A708" s="2" t="str">
        <f t="shared" si="170"/>
        <v>40605.4551951473i</v>
      </c>
      <c r="B708" s="2">
        <f t="shared" si="177"/>
        <v>6462.558910804174</v>
      </c>
      <c r="E708" s="3" t="str">
        <f t="shared" si="171"/>
        <v>2.52251283987726E-11-1.80301542027642E-11i</v>
      </c>
      <c r="F708" s="3"/>
      <c r="G708" s="3"/>
      <c r="H708" s="3"/>
      <c r="I708" s="99">
        <f t="shared" si="178"/>
        <v>3.1006347145544564E-11</v>
      </c>
      <c r="L708" s="99">
        <f t="shared" si="179"/>
        <v>1.7869902594424025E-13</v>
      </c>
      <c r="O708" s="82">
        <f t="shared" si="172"/>
        <v>3.0861141989620813E-11</v>
      </c>
      <c r="R708" s="99">
        <f t="shared" si="180"/>
        <v>1.8048601620368268E-8</v>
      </c>
      <c r="U708" s="99">
        <f t="shared" si="181"/>
        <v>3.7893001403050138E-10</v>
      </c>
      <c r="X708" s="99">
        <f t="shared" si="173"/>
        <v>2.7146427045944011E-8</v>
      </c>
      <c r="Z708" s="3"/>
      <c r="AA708" s="99">
        <f t="shared" si="182"/>
        <v>2.2737289740568105E-9</v>
      </c>
      <c r="AD708" s="99">
        <f t="shared" si="183"/>
        <v>2.2737289740568109E-10</v>
      </c>
      <c r="AF708" s="2">
        <f t="shared" si="184"/>
        <v>0.55405954490761034</v>
      </c>
      <c r="AH708" s="11"/>
      <c r="AI708" s="23">
        <f t="shared" si="185"/>
        <v>3.2680997008729332E-8</v>
      </c>
      <c r="AN708" s="2">
        <f t="shared" si="174"/>
        <v>73.581638150498719</v>
      </c>
      <c r="AO708" s="2" t="str">
        <f t="shared" si="175"/>
        <v>-41.0726628384445+61.0515670582696i</v>
      </c>
      <c r="AP708" s="3">
        <f t="shared" si="176"/>
        <v>59.797321365515927</v>
      </c>
      <c r="AQ708" s="23">
        <f t="shared" si="186"/>
        <v>6.3866383506938071E-14</v>
      </c>
    </row>
    <row r="709" spans="1:43" x14ac:dyDescent="0.3">
      <c r="A709" s="2" t="str">
        <f t="shared" ref="A709:A772" si="187">COMPLEX(0,(D$2*10^((ROW(A709)-5)*AK$2/AJ$2-AK$2/2)))</f>
        <v>40981.1728461598i</v>
      </c>
      <c r="B709" s="2">
        <f t="shared" si="177"/>
        <v>6522.35623216969</v>
      </c>
      <c r="E709" s="3" t="str">
        <f t="shared" ref="E709:E772" si="188">IMDIV(IMPRODUCT(AC$2,IMSUM(T$2,IMDIV(N$2,AO709))),(IMPRODUCT(AF709,IMSUM(1,IMPRODUCT(A709,M$2,T$2)))))</f>
        <v>2.49070828418849E-11-1.79620981465344E-11i</v>
      </c>
      <c r="F709" s="3"/>
      <c r="G709" s="3"/>
      <c r="H709" s="3"/>
      <c r="I709" s="99">
        <f t="shared" si="178"/>
        <v>3.0708300922034942E-11</v>
      </c>
      <c r="L709" s="99">
        <f t="shared" si="179"/>
        <v>1.7751934689117583E-13</v>
      </c>
      <c r="O709" s="82">
        <f t="shared" ref="O709:O772" si="189">IMABS(IMPRODUCT($P$2,IMSUM(IMDIV(E709,$AC$2),IMPRODUCT(-1,IMDIV(L709,$AE$2)))))</f>
        <v>3.0564493787377856E-11</v>
      </c>
      <c r="R709" s="99">
        <f t="shared" si="180"/>
        <v>1.7929454036008761E-8</v>
      </c>
      <c r="U709" s="99">
        <f t="shared" si="181"/>
        <v>3.7184964965114961E-10</v>
      </c>
      <c r="X709" s="99">
        <f t="shared" ref="X709:X772" si="190">IMABS(IMPRODUCT(V$2,IMDIV(IMSUM(1,IMPRODUCT(A709,N$2,K$2)),AN709)))/AF709</f>
        <v>2.6885612916297824E-8</v>
      </c>
      <c r="Z709" s="3"/>
      <c r="AA709" s="99">
        <f t="shared" si="182"/>
        <v>2.25871898489281E-9</v>
      </c>
      <c r="AD709" s="99">
        <f t="shared" si="183"/>
        <v>2.2587189848928104E-10</v>
      </c>
      <c r="AF709" s="2">
        <f t="shared" si="184"/>
        <v>0.55774146719227602</v>
      </c>
      <c r="AH709" s="11"/>
      <c r="AI709" s="23">
        <f t="shared" si="185"/>
        <v>3.2397445622503613E-8</v>
      </c>
      <c r="AN709" s="2">
        <f t="shared" ref="AN709:AN772" si="191">IMABS(IMSUM(1,IMPRODUCT(A709,A709,K$2,M$2,N$2,T$2),IMPRODUCT(A709,N$2,K$2),IMPRODUCT(A709,M$2,N$2),IMPRODUCT(A709,M$2,T$2)))</f>
        <v>74.487703990091006</v>
      </c>
      <c r="AO709" s="2" t="str">
        <f t="shared" ref="AO709:AO772" si="192">IMSUM(1,IMPRODUCT(A709,A709,K$2,M$2,N$2,T$2),IMPRODUCT(A709,N$2,K$2),IMPRODUCT(A709,M$2,N$2),IMPRODUCT(A709,M$2,T$2))</f>
        <v>-41.8548520397438+61.6164702530628i</v>
      </c>
      <c r="AP709" s="3">
        <f t="shared" ref="AP709:AP772" si="193">B710-B709</f>
        <v>60.350619167828881</v>
      </c>
      <c r="AQ709" s="23">
        <f t="shared" si="186"/>
        <v>6.3343676915923948E-14</v>
      </c>
    </row>
    <row r="710" spans="1:43" x14ac:dyDescent="0.3">
      <c r="A710" s="2" t="str">
        <f t="shared" si="187"/>
        <v>41360.3669697943i</v>
      </c>
      <c r="B710" s="2">
        <f t="shared" ref="B710:B773" si="194">IMABS(A710)/2/PI()</f>
        <v>6582.7068513375189</v>
      </c>
      <c r="E710" s="3" t="str">
        <f t="shared" si="188"/>
        <v>2.45923286447823E-11-1.7893873534157E-11i</v>
      </c>
      <c r="F710" s="3"/>
      <c r="G710" s="3"/>
      <c r="H710" s="3"/>
      <c r="I710" s="99">
        <f t="shared" ref="I710:I773" si="195">IMABS(E710)</f>
        <v>3.0413374331523693E-11</v>
      </c>
      <c r="L710" s="99">
        <f t="shared" ref="L710:L773" si="196">(AE$2*Z$2*W$2/(W$2+Z$2))/AF710</f>
        <v>1.7635554302061044E-13</v>
      </c>
      <c r="O710" s="82">
        <f t="shared" si="189"/>
        <v>3.0270950638563621E-11</v>
      </c>
      <c r="R710" s="99">
        <f t="shared" ref="R710:R773" si="197">AG$2/AF710</f>
        <v>1.7811909845081656E-8</v>
      </c>
      <c r="U710" s="99">
        <f t="shared" ref="U710:U773" si="198">IMABS(IMPRODUCT(S$2,IMDIV(1,AN710)))/AF710</f>
        <v>3.6490458985459744E-10</v>
      </c>
      <c r="X710" s="99">
        <f t="shared" si="190"/>
        <v>2.6627525259711623E-8</v>
      </c>
      <c r="Z710" s="3"/>
      <c r="AA710" s="99">
        <f t="shared" ref="AA710:AA773" si="199">(AB$2*W$2/(W$2+Z$2))/AF710</f>
        <v>2.2439109882255553E-9</v>
      </c>
      <c r="AD710" s="99">
        <f t="shared" ref="AD710:AD773" si="200">(Y$2*Z$2/(Z$2+W$2))/AF710</f>
        <v>2.2439109882255555E-10</v>
      </c>
      <c r="AF710" s="2">
        <f t="shared" ref="AF710:AF773" si="201">IMABS(IMSUB(IMSUM(W$2/(W$2+Z$2),IMDIV(IMSUM(A710,AI$2),AH$2)),IMDIV(IMPRODUCT(N$2,K$2,A710),IMSUM(1,IMPRODUCT(A710,A710,K$2,M$2,N$2,T$2),IMPRODUCT(A710,N$2,K$2),IMPRODUCT(A710,M$2,N$2),IMPRODUCT(A710,M$2,T$2)))))</f>
        <v>0.56142210953090288</v>
      </c>
      <c r="AH710" s="11"/>
      <c r="AI710" s="23">
        <f t="shared" ref="AI710:AI773" si="202">SQRT(IMABS(I710)^2+IMABS(L710)^2+IMABS(O710)^2+IMABS(R710)^2+IMABS(U710)^2+IMABS(X710)^2+IMABS(AA710)^2+IMABS(AD710)^2)</f>
        <v>3.2117125001606179E-8</v>
      </c>
      <c r="AN710" s="2">
        <f t="shared" si="191"/>
        <v>75.407763691142463</v>
      </c>
      <c r="AO710" s="2" t="str">
        <f t="shared" si="192"/>
        <v>-42.6515832240166+62.1866004327618i</v>
      </c>
      <c r="AP710" s="3">
        <f t="shared" si="193"/>
        <v>60.909036571641082</v>
      </c>
      <c r="AQ710" s="23">
        <f t="shared" ref="AQ710:AQ773" si="203">AI710^2*AP710</f>
        <v>6.2828263160128237E-14</v>
      </c>
    </row>
    <row r="711" spans="1:43" x14ac:dyDescent="0.3">
      <c r="A711" s="2" t="str">
        <f t="shared" si="187"/>
        <v>41743.0697334557i</v>
      </c>
      <c r="B711" s="2">
        <f t="shared" si="194"/>
        <v>6643.6158879091599</v>
      </c>
      <c r="E711" s="3" t="str">
        <f t="shared" si="188"/>
        <v>2.42808329970324E-11-1.78254755603835E-11i</v>
      </c>
      <c r="F711" s="3"/>
      <c r="G711" s="3"/>
      <c r="H711" s="3"/>
      <c r="I711" s="99">
        <f t="shared" si="195"/>
        <v>3.0121527683429454E-11</v>
      </c>
      <c r="L711" s="99">
        <f t="shared" si="196"/>
        <v>1.7520741673610227E-13</v>
      </c>
      <c r="O711" s="82">
        <f t="shared" si="189"/>
        <v>2.998047303781688E-11</v>
      </c>
      <c r="R711" s="99">
        <f t="shared" si="197"/>
        <v>1.769594909034633E-8</v>
      </c>
      <c r="U711" s="99">
        <f t="shared" si="198"/>
        <v>3.5809213780920292E-10</v>
      </c>
      <c r="X711" s="99">
        <f t="shared" si="190"/>
        <v>2.6372129474335702E-8</v>
      </c>
      <c r="Z711" s="3"/>
      <c r="AA711" s="99">
        <f t="shared" si="199"/>
        <v>2.2293024698793112E-9</v>
      </c>
      <c r="AD711" s="99">
        <f t="shared" si="200"/>
        <v>2.2293024698793112E-10</v>
      </c>
      <c r="AF711" s="2">
        <f t="shared" si="201"/>
        <v>0.56510108324482577</v>
      </c>
      <c r="AH711" s="11"/>
      <c r="AI711" s="23">
        <f t="shared" si="202"/>
        <v>3.1839996086079205E-8</v>
      </c>
      <c r="AN711" s="2">
        <f t="shared" si="191"/>
        <v>76.342077382004817</v>
      </c>
      <c r="AO711" s="2" t="str">
        <f t="shared" si="192"/>
        <v>-43.4631267469109+62.7620059620625i</v>
      </c>
      <c r="AP711" s="3">
        <f t="shared" si="193"/>
        <v>61.472620948065014</v>
      </c>
      <c r="AQ711" s="23">
        <f t="shared" si="203"/>
        <v>6.2320042590065217E-14</v>
      </c>
    </row>
    <row r="712" spans="1:43" x14ac:dyDescent="0.3">
      <c r="A712" s="2" t="str">
        <f t="shared" si="187"/>
        <v>42129.3136021904i</v>
      </c>
      <c r="B712" s="2">
        <f t="shared" si="194"/>
        <v>6705.088508857225</v>
      </c>
      <c r="E712" s="3" t="str">
        <f t="shared" si="188"/>
        <v>2.39725637603092E-11-1.7756899712552E-11i</v>
      </c>
      <c r="F712" s="3"/>
      <c r="G712" s="3"/>
      <c r="H712" s="3"/>
      <c r="I712" s="99">
        <f t="shared" si="195"/>
        <v>2.9832721978453783E-11</v>
      </c>
      <c r="L712" s="99">
        <f t="shared" si="196"/>
        <v>1.7407477342662572E-13</v>
      </c>
      <c r="O712" s="82">
        <f t="shared" si="189"/>
        <v>2.9693022167849502E-11</v>
      </c>
      <c r="R712" s="99">
        <f t="shared" si="197"/>
        <v>1.7581552116089198E-8</v>
      </c>
      <c r="U712" s="99">
        <f t="shared" si="198"/>
        <v>3.5140965454458774E-10</v>
      </c>
      <c r="X712" s="99">
        <f t="shared" si="190"/>
        <v>2.6119391559133284E-8</v>
      </c>
      <c r="Z712" s="3"/>
      <c r="AA712" s="99">
        <f t="shared" si="199"/>
        <v>2.2148909536641527E-9</v>
      </c>
      <c r="AD712" s="99">
        <f t="shared" si="200"/>
        <v>2.2148909536641529E-10</v>
      </c>
      <c r="AF712" s="2">
        <f t="shared" si="201"/>
        <v>0.56877799718540312</v>
      </c>
      <c r="AH712" s="11"/>
      <c r="AI712" s="23">
        <f t="shared" si="202"/>
        <v>3.1566020497182545E-8</v>
      </c>
      <c r="AN712" s="2">
        <f t="shared" si="191"/>
        <v>77.290910350911659</v>
      </c>
      <c r="AO712" s="2" t="str">
        <f t="shared" si="192"/>
        <v>-44.289757990362+63.3427356531736i</v>
      </c>
      <c r="AP712" s="3">
        <f t="shared" si="193"/>
        <v>62.041420106545047</v>
      </c>
      <c r="AQ712" s="23">
        <f t="shared" si="203"/>
        <v>6.1818917861317131E-14</v>
      </c>
    </row>
    <row r="713" spans="1:43" x14ac:dyDescent="0.3">
      <c r="A713" s="2" t="str">
        <f t="shared" si="187"/>
        <v>42519.1313414404i</v>
      </c>
      <c r="B713" s="2">
        <f t="shared" si="194"/>
        <v>6767.12992896377</v>
      </c>
      <c r="E713" s="3" t="str">
        <f t="shared" si="188"/>
        <v>2.36674894484657E-11-1.76881417685643E-11i</v>
      </c>
      <c r="F713" s="3"/>
      <c r="G713" s="3"/>
      <c r="H713" s="3"/>
      <c r="I713" s="99">
        <f t="shared" si="195"/>
        <v>2.9546918892129246E-11</v>
      </c>
      <c r="L713" s="99">
        <f t="shared" si="196"/>
        <v>1.7295742138951188E-13</v>
      </c>
      <c r="O713" s="82">
        <f t="shared" si="189"/>
        <v>2.9408559883070409E-11</v>
      </c>
      <c r="R713" s="99">
        <f t="shared" si="197"/>
        <v>1.7468699560340702E-8</v>
      </c>
      <c r="U713" s="99">
        <f t="shared" si="198"/>
        <v>3.4485455755967931E-10</v>
      </c>
      <c r="X713" s="99">
        <f t="shared" si="190"/>
        <v>2.5869278099609891E-8</v>
      </c>
      <c r="Z713" s="3"/>
      <c r="AA713" s="99">
        <f t="shared" si="199"/>
        <v>2.2006740003954772E-9</v>
      </c>
      <c r="AD713" s="99">
        <f t="shared" si="200"/>
        <v>2.2006740003954773E-10</v>
      </c>
      <c r="AF713" s="2">
        <f t="shared" si="201"/>
        <v>0.57245245792096988</v>
      </c>
      <c r="AH713" s="11"/>
      <c r="AI713" s="23">
        <f t="shared" si="202"/>
        <v>3.1295160520767021E-8</v>
      </c>
      <c r="AN713" s="2">
        <f t="shared" si="191"/>
        <v>78.254533143747778</v>
      </c>
      <c r="AO713" s="2" t="str">
        <f t="shared" si="192"/>
        <v>-45.1317574560379+63.928838769958i</v>
      </c>
      <c r="AP713" s="3">
        <f t="shared" si="193"/>
        <v>62.615482298819188</v>
      </c>
      <c r="AQ713" s="23">
        <f t="shared" si="203"/>
        <v>6.1324793871796654E-14</v>
      </c>
    </row>
    <row r="714" spans="1:43" x14ac:dyDescent="0.3">
      <c r="A714" s="2" t="str">
        <f t="shared" si="187"/>
        <v>42912.5560198223i</v>
      </c>
      <c r="B714" s="2">
        <f t="shared" si="194"/>
        <v>6829.7454112625892</v>
      </c>
      <c r="E714" s="3" t="str">
        <f t="shared" si="188"/>
        <v>2.33655792080343E-11-1.76191977948381E-11i</v>
      </c>
      <c r="F714" s="3"/>
      <c r="G714" s="3"/>
      <c r="H714" s="3"/>
      <c r="I714" s="99">
        <f t="shared" si="195"/>
        <v>2.9264080758850984E-11</v>
      </c>
      <c r="L714" s="99">
        <f t="shared" si="196"/>
        <v>1.7185517175583505E-13</v>
      </c>
      <c r="O714" s="82">
        <f t="shared" si="189"/>
        <v>2.9127048693691416E-11</v>
      </c>
      <c r="R714" s="99">
        <f t="shared" si="197"/>
        <v>1.735737234733934E-8</v>
      </c>
      <c r="U714" s="99">
        <f t="shared" si="198"/>
        <v>3.38424319469642E-10</v>
      </c>
      <c r="X714" s="99">
        <f t="shared" si="190"/>
        <v>2.5621756253965119E-8</v>
      </c>
      <c r="Z714" s="3"/>
      <c r="AA714" s="99">
        <f t="shared" si="199"/>
        <v>2.1866492069446356E-9</v>
      </c>
      <c r="AD714" s="99">
        <f t="shared" si="200"/>
        <v>2.1866492069446359E-10</v>
      </c>
      <c r="AF714" s="2">
        <f t="shared" si="201"/>
        <v>0.57612406992771981</v>
      </c>
      <c r="AH714" s="11"/>
      <c r="AI714" s="23">
        <f t="shared" si="202"/>
        <v>3.1027379091126692E-8</v>
      </c>
      <c r="AN714" s="2">
        <f t="shared" si="191"/>
        <v>79.233221663483548</v>
      </c>
      <c r="AO714" s="2" t="str">
        <f t="shared" si="192"/>
        <v>-45.9894108605215+64.5203650321111i</v>
      </c>
      <c r="AP714" s="3">
        <f t="shared" si="193"/>
        <v>63.194856223178249</v>
      </c>
      <c r="AQ714" s="23">
        <f t="shared" si="203"/>
        <v>6.0837577701354026E-14</v>
      </c>
    </row>
    <row r="715" spans="1:43" x14ac:dyDescent="0.3">
      <c r="A715" s="2" t="str">
        <f t="shared" si="187"/>
        <v>43309.6210119331i</v>
      </c>
      <c r="B715" s="2">
        <f t="shared" si="194"/>
        <v>6892.9402674857674</v>
      </c>
      <c r="E715" s="3" t="str">
        <f t="shared" si="188"/>
        <v>2.30668027991441E-11-1.75500641442269E-11i</v>
      </c>
      <c r="F715" s="3"/>
      <c r="G715" s="3"/>
      <c r="H715" s="3"/>
      <c r="I715" s="99">
        <f t="shared" si="195"/>
        <v>2.8984170556375784E-11</v>
      </c>
      <c r="L715" s="99">
        <f t="shared" si="196"/>
        <v>1.7076783841816339E-13</v>
      </c>
      <c r="O715" s="82">
        <f t="shared" si="189"/>
        <v>2.8848451750297816E-11</v>
      </c>
      <c r="R715" s="99">
        <f t="shared" si="197"/>
        <v>1.7247551680234504E-8</v>
      </c>
      <c r="U715" s="99">
        <f t="shared" si="198"/>
        <v>3.3211646669037368E-10</v>
      </c>
      <c r="X715" s="99">
        <f t="shared" si="190"/>
        <v>2.5376793739646054E-8</v>
      </c>
      <c r="Z715" s="3"/>
      <c r="AA715" s="99">
        <f t="shared" si="199"/>
        <v>2.1728142053196496E-9</v>
      </c>
      <c r="AD715" s="99">
        <f t="shared" si="200"/>
        <v>2.1728142053196499E-10</v>
      </c>
      <c r="AF715" s="2">
        <f t="shared" si="201"/>
        <v>0.57979243578437201</v>
      </c>
      <c r="AH715" s="11"/>
      <c r="AI715" s="23">
        <f t="shared" si="202"/>
        <v>3.0762639775308066E-8</v>
      </c>
      <c r="AN715" s="2">
        <f t="shared" si="191"/>
        <v>80.227257271306698</v>
      </c>
      <c r="AO715" s="2" t="str">
        <f t="shared" si="192"/>
        <v>-46.8630092322638+65.1173646193793i</v>
      </c>
      <c r="AP715" s="3">
        <f t="shared" si="193"/>
        <v>63.779591028437608</v>
      </c>
      <c r="AQ715" s="23">
        <f t="shared" si="203"/>
        <v>6.0357178553044655E-14</v>
      </c>
    </row>
    <row r="716" spans="1:43" x14ac:dyDescent="0.3">
      <c r="A716" s="2" t="str">
        <f t="shared" si="187"/>
        <v>43710.3600011809i</v>
      </c>
      <c r="B716" s="2">
        <f t="shared" si="194"/>
        <v>6956.719858514205</v>
      </c>
      <c r="E716" s="3" t="str">
        <f t="shared" si="188"/>
        <v>2.27711305768421E-11-1.74807374539026E-11i</v>
      </c>
      <c r="F716" s="3"/>
      <c r="G716" s="3"/>
      <c r="H716" s="3"/>
      <c r="I716" s="99">
        <f t="shared" si="195"/>
        <v>2.8707151890772207E-11</v>
      </c>
      <c r="L716" s="99">
        <f t="shared" si="196"/>
        <v>1.6969523796060776E-13</v>
      </c>
      <c r="O716" s="82">
        <f t="shared" si="189"/>
        <v>2.857273282886876E-11</v>
      </c>
      <c r="R716" s="99">
        <f t="shared" si="197"/>
        <v>1.7139219034021382E-8</v>
      </c>
      <c r="U716" s="99">
        <f t="shared" si="198"/>
        <v>3.2592857815944328E-10</v>
      </c>
      <c r="X716" s="99">
        <f t="shared" si="190"/>
        <v>2.5134358820295069E-8</v>
      </c>
      <c r="Z716" s="3"/>
      <c r="AA716" s="99">
        <f t="shared" si="199"/>
        <v>2.1591666617751657E-9</v>
      </c>
      <c r="AD716" s="99">
        <f t="shared" si="200"/>
        <v>2.1591666617751662E-10</v>
      </c>
      <c r="AF716" s="2">
        <f t="shared" si="201"/>
        <v>0.58345715637042628</v>
      </c>
      <c r="AH716" s="11"/>
      <c r="AI716" s="23">
        <f t="shared" si="202"/>
        <v>3.0500906757866205E-8</v>
      </c>
      <c r="AN716" s="2">
        <f t="shared" si="191"/>
        <v>81.236926889475683</v>
      </c>
      <c r="AO716" s="2" t="str">
        <f t="shared" si="192"/>
        <v>-47.7528490103387+65.7198881758164i</v>
      </c>
      <c r="AP716" s="3">
        <f t="shared" si="193"/>
        <v>64.369736318241848</v>
      </c>
      <c r="AQ716" s="23">
        <f t="shared" si="203"/>
        <v>5.988350769661979E-14</v>
      </c>
    </row>
    <row r="717" spans="1:43" x14ac:dyDescent="0.3">
      <c r="A717" s="2" t="str">
        <f t="shared" si="187"/>
        <v>44114.8069826427i</v>
      </c>
      <c r="B717" s="2">
        <f t="shared" si="194"/>
        <v>7021.0895948324469</v>
      </c>
      <c r="E717" s="3" t="str">
        <f t="shared" si="188"/>
        <v>2.24785334728111E-11-1.74112146431957E-11i</v>
      </c>
      <c r="F717" s="3"/>
      <c r="G717" s="3"/>
      <c r="H717" s="3"/>
      <c r="I717" s="99">
        <f t="shared" si="195"/>
        <v>2.8432988981809868E-11</v>
      </c>
      <c r="L717" s="99">
        <f t="shared" si="196"/>
        <v>1.6863718959109993E-13</v>
      </c>
      <c r="O717" s="82">
        <f t="shared" si="189"/>
        <v>2.8299856316233587E-11</v>
      </c>
      <c r="R717" s="99">
        <f t="shared" si="197"/>
        <v>1.7032356148701095E-8</v>
      </c>
      <c r="U717" s="99">
        <f t="shared" si="198"/>
        <v>3.1985828409218053E-10</v>
      </c>
      <c r="X717" s="99">
        <f t="shared" si="190"/>
        <v>2.4894420293074557E-8</v>
      </c>
      <c r="Z717" s="3"/>
      <c r="AA717" s="99">
        <f t="shared" si="199"/>
        <v>2.145704275950779E-9</v>
      </c>
      <c r="AD717" s="99">
        <f t="shared" si="200"/>
        <v>2.1457042759507793E-10</v>
      </c>
      <c r="AF717" s="2">
        <f t="shared" si="201"/>
        <v>0.58711783106781801</v>
      </c>
      <c r="AH717" s="11"/>
      <c r="AI717" s="23">
        <f t="shared" si="202"/>
        <v>3.0242144826049307E-8</v>
      </c>
      <c r="AN717" s="2">
        <f t="shared" si="191"/>
        <v>82.262523105926007</v>
      </c>
      <c r="AO717" s="2" t="str">
        <f t="shared" si="192"/>
        <v>-48.6592321450337+66.3279868140797i</v>
      </c>
      <c r="AP717" s="3">
        <f t="shared" si="193"/>
        <v>64.965342155175676</v>
      </c>
      <c r="AQ717" s="23">
        <f t="shared" si="203"/>
        <v>5.9416478413640772E-14</v>
      </c>
    </row>
    <row r="718" spans="1:43" x14ac:dyDescent="0.3">
      <c r="A718" s="2" t="str">
        <f t="shared" si="187"/>
        <v>44522.996265948i</v>
      </c>
      <c r="B718" s="2">
        <f t="shared" si="194"/>
        <v>7086.0549369876226</v>
      </c>
      <c r="E718" s="3" t="str">
        <f t="shared" si="188"/>
        <v>2.21889829774696E-11-1.7341492911386E-11i</v>
      </c>
      <c r="F718" s="3"/>
      <c r="G718" s="3"/>
      <c r="H718" s="3"/>
      <c r="I718" s="99">
        <f t="shared" si="195"/>
        <v>2.8161646648768369E-11</v>
      </c>
      <c r="L718" s="99">
        <f t="shared" si="196"/>
        <v>1.6759351507582523E-13</v>
      </c>
      <c r="O718" s="82">
        <f t="shared" si="189"/>
        <v>2.8029787195947095E-11</v>
      </c>
      <c r="R718" s="99">
        <f t="shared" si="197"/>
        <v>1.6926945022658349E-8</v>
      </c>
      <c r="U718" s="99">
        <f t="shared" si="198"/>
        <v>3.1390326477185313E-10</v>
      </c>
      <c r="X718" s="99">
        <f t="shared" si="190"/>
        <v>2.4656947476358651E-8</v>
      </c>
      <c r="Z718" s="3"/>
      <c r="AA718" s="99">
        <f t="shared" si="199"/>
        <v>2.132424780036765E-9</v>
      </c>
      <c r="AD718" s="99">
        <f t="shared" si="200"/>
        <v>2.1324247800367653E-10</v>
      </c>
      <c r="AF718" s="2">
        <f t="shared" si="201"/>
        <v>0.59077405796580751</v>
      </c>
      <c r="AH718" s="11"/>
      <c r="AI718" s="23">
        <f t="shared" si="202"/>
        <v>2.9986319355399084E-8</v>
      </c>
      <c r="AN718" s="2">
        <f t="shared" si="191"/>
        <v>83.304344280659578</v>
      </c>
      <c r="AO718" s="2" t="str">
        <f t="shared" si="192"/>
        <v>-49.5824662003114+66.9417121197661i</v>
      </c>
      <c r="AP718" s="3">
        <f t="shared" si="193"/>
        <v>65.56645906508038</v>
      </c>
      <c r="AQ718" s="23">
        <f t="shared" si="203"/>
        <v>5.8956005944540638E-14</v>
      </c>
    </row>
    <row r="719" spans="1:43" x14ac:dyDescent="0.3">
      <c r="A719" s="2" t="str">
        <f t="shared" si="187"/>
        <v>44934.9624781895i</v>
      </c>
      <c r="B719" s="2">
        <f t="shared" si="194"/>
        <v>7151.6213960527029</v>
      </c>
      <c r="E719" s="3" t="str">
        <f t="shared" si="188"/>
        <v>2.19024511224472E-11-1.72715697354399E-11i</v>
      </c>
      <c r="F719" s="3"/>
      <c r="G719" s="3"/>
      <c r="H719" s="3"/>
      <c r="I719" s="99">
        <f t="shared" si="195"/>
        <v>2.789309029665505E-11</v>
      </c>
      <c r="L719" s="99">
        <f t="shared" si="196"/>
        <v>1.6656403867575346E-13</v>
      </c>
      <c r="O719" s="82">
        <f t="shared" si="189"/>
        <v>2.7762491034570795E-11</v>
      </c>
      <c r="R719" s="99">
        <f t="shared" si="197"/>
        <v>1.6822967906251099E-8</v>
      </c>
      <c r="U719" s="99">
        <f t="shared" si="198"/>
        <v>3.0806124937281776E-10</v>
      </c>
      <c r="X719" s="99">
        <f t="shared" si="190"/>
        <v>2.4421910197777121E-8</v>
      </c>
      <c r="Z719" s="3"/>
      <c r="AA719" s="99">
        <f t="shared" si="199"/>
        <v>2.1193259379665163E-9</v>
      </c>
      <c r="AD719" s="99">
        <f t="shared" si="200"/>
        <v>2.1193259379665165E-10</v>
      </c>
      <c r="AF719" s="2">
        <f t="shared" si="201"/>
        <v>0.59442543406887127</v>
      </c>
      <c r="AH719" s="11"/>
      <c r="AI719" s="23">
        <f t="shared" si="202"/>
        <v>2.9733396295751334E-8</v>
      </c>
      <c r="AN719" s="2">
        <f t="shared" si="191"/>
        <v>84.362694653947386</v>
      </c>
      <c r="AO719" s="2" t="str">
        <f t="shared" si="192"/>
        <v>-50.5228644581758+67.5611161557886i</v>
      </c>
      <c r="AP719" s="3">
        <f t="shared" si="193"/>
        <v>66.173138041242055</v>
      </c>
      <c r="AQ719" s="23">
        <f t="shared" si="203"/>
        <v>5.8502007437247716E-14</v>
      </c>
    </row>
    <row r="720" spans="1:43" x14ac:dyDescent="0.3">
      <c r="A720" s="2" t="str">
        <f t="shared" si="187"/>
        <v>45350.7405668602i</v>
      </c>
      <c r="B720" s="2">
        <f t="shared" si="194"/>
        <v>7217.794534093945</v>
      </c>
      <c r="E720" s="3" t="str">
        <f t="shared" si="188"/>
        <v>2.16189104634277E-11-1.72014428676901E-11i</v>
      </c>
      <c r="F720" s="3"/>
      <c r="G720" s="3"/>
      <c r="H720" s="3"/>
      <c r="I720" s="99">
        <f t="shared" si="195"/>
        <v>2.762728590281916E-11</v>
      </c>
      <c r="L720" s="99">
        <f t="shared" si="196"/>
        <v>1.6554858708520323E-13</v>
      </c>
      <c r="O720" s="82">
        <f t="shared" si="189"/>
        <v>2.7497933968349554E-11</v>
      </c>
      <c r="R720" s="99">
        <f t="shared" si="197"/>
        <v>1.6720407295605526E-8</v>
      </c>
      <c r="U720" s="99">
        <f t="shared" si="198"/>
        <v>3.0233001481559197E-10</v>
      </c>
      <c r="X720" s="99">
        <f t="shared" si="190"/>
        <v>2.4189278782603338E-8</v>
      </c>
      <c r="Z720" s="3"/>
      <c r="AA720" s="99">
        <f t="shared" si="199"/>
        <v>2.1064055446348451E-9</v>
      </c>
      <c r="AD720" s="99">
        <f t="shared" si="200"/>
        <v>2.1064055446348453E-10</v>
      </c>
      <c r="AF720" s="2">
        <f t="shared" si="201"/>
        <v>0.59807155550739544</v>
      </c>
      <c r="AH720" s="11"/>
      <c r="AI720" s="23">
        <f t="shared" si="202"/>
        <v>2.9483342157626214E-8</v>
      </c>
      <c r="AN720" s="2">
        <f t="shared" si="191"/>
        <v>85.437884456374178</v>
      </c>
      <c r="AO720" s="2" t="str">
        <f t="shared" si="192"/>
        <v>-51.4807460249772+68.1862514667916i</v>
      </c>
      <c r="AP720" s="3">
        <f t="shared" si="193"/>
        <v>66.785430548897239</v>
      </c>
      <c r="AQ720" s="23">
        <f t="shared" si="203"/>
        <v>5.8054401897725047E-14</v>
      </c>
    </row>
    <row r="721" spans="1:43" x14ac:dyDescent="0.3">
      <c r="A721" s="2" t="str">
        <f t="shared" si="187"/>
        <v>45770.3658028187i</v>
      </c>
      <c r="B721" s="2">
        <f t="shared" si="194"/>
        <v>7284.5799646428422</v>
      </c>
      <c r="E721" s="3" t="str">
        <f t="shared" si="188"/>
        <v>2.13383340633473E-11-1.71311103334507E-11i</v>
      </c>
      <c r="F721" s="3"/>
      <c r="G721" s="3"/>
      <c r="H721" s="3"/>
      <c r="I721" s="99">
        <f t="shared" si="195"/>
        <v>2.736420000394437E-11</v>
      </c>
      <c r="L721" s="99">
        <f t="shared" si="196"/>
        <v>1.6454698937237415E-13</v>
      </c>
      <c r="O721" s="82">
        <f t="shared" si="189"/>
        <v>2.7236082690263811E-11</v>
      </c>
      <c r="R721" s="99">
        <f t="shared" si="197"/>
        <v>1.661924592660979E-8</v>
      </c>
      <c r="U721" s="99">
        <f t="shared" si="198"/>
        <v>2.9670738465283807E-10</v>
      </c>
      <c r="X721" s="99">
        <f t="shared" si="190"/>
        <v>2.3959024042470348E-8</v>
      </c>
      <c r="Z721" s="3"/>
      <c r="AA721" s="99">
        <f t="shared" si="199"/>
        <v>2.093661425141328E-9</v>
      </c>
      <c r="AD721" s="99">
        <f t="shared" si="200"/>
        <v>2.0936614251413282E-10</v>
      </c>
      <c r="AF721" s="2">
        <f t="shared" si="201"/>
        <v>0.60171201775097205</v>
      </c>
      <c r="AH721" s="11"/>
      <c r="AI721" s="23">
        <f t="shared" si="202"/>
        <v>2.9236123998991211E-8</v>
      </c>
      <c r="AN721" s="2">
        <f t="shared" si="191"/>
        <v>86.530230020764662</v>
      </c>
      <c r="AO721" s="2" t="str">
        <f t="shared" si="192"/>
        <v>-52.4564359396973+68.8171710836102i</v>
      </c>
      <c r="AP721" s="3">
        <f t="shared" si="193"/>
        <v>67.403388529330186</v>
      </c>
      <c r="AQ721" s="23">
        <f t="shared" si="203"/>
        <v>5.7613110141700044E-14</v>
      </c>
    </row>
    <row r="722" spans="1:43" x14ac:dyDescent="0.3">
      <c r="A722" s="2" t="str">
        <f t="shared" si="187"/>
        <v>46193.8737832803i</v>
      </c>
      <c r="B722" s="2">
        <f t="shared" si="194"/>
        <v>7351.9833531721724</v>
      </c>
      <c r="E722" s="3" t="str">
        <f t="shared" si="188"/>
        <v>2.10606954759463E-11-1.70605704285668E-11i</v>
      </c>
      <c r="F722" s="3"/>
      <c r="G722" s="3"/>
      <c r="H722" s="3"/>
      <c r="I722" s="99">
        <f t="shared" si="195"/>
        <v>2.7103799683414E-11</v>
      </c>
      <c r="L722" s="99">
        <f t="shared" si="196"/>
        <v>1.6355907692179944E-13</v>
      </c>
      <c r="O722" s="82">
        <f t="shared" si="189"/>
        <v>2.697690443745395E-11</v>
      </c>
      <c r="R722" s="99">
        <f t="shared" si="197"/>
        <v>1.6519466769101744E-8</v>
      </c>
      <c r="U722" s="99">
        <f t="shared" si="198"/>
        <v>2.9119122798527698E-10</v>
      </c>
      <c r="X722" s="99">
        <f t="shared" si="190"/>
        <v>2.3731117264409646E-8</v>
      </c>
      <c r="Z722" s="3"/>
      <c r="AA722" s="99">
        <f t="shared" si="199"/>
        <v>2.0810914340580855E-9</v>
      </c>
      <c r="AD722" s="99">
        <f t="shared" si="200"/>
        <v>2.081091434058086E-10</v>
      </c>
      <c r="AF722" s="2">
        <f t="shared" si="201"/>
        <v>0.60534641582403548</v>
      </c>
      <c r="AH722" s="11"/>
      <c r="AI722" s="23">
        <f t="shared" si="202"/>
        <v>2.8991709412389517E-8</v>
      </c>
      <c r="AN722" s="2">
        <f t="shared" si="191"/>
        <v>87.640053896012276</v>
      </c>
      <c r="AO722" s="2" t="str">
        <f t="shared" si="192"/>
        <v>-53.4502652842421+69.4539285277664i</v>
      </c>
      <c r="AP722" s="3">
        <f t="shared" si="193"/>
        <v>68.027064404577686</v>
      </c>
      <c r="AQ722" s="23">
        <f t="shared" si="203"/>
        <v>5.7178054748446248E-14</v>
      </c>
    </row>
    <row r="723" spans="1:43" x14ac:dyDescent="0.3">
      <c r="A723" s="2" t="str">
        <f t="shared" si="187"/>
        <v>46621.3004348377i</v>
      </c>
      <c r="B723" s="2">
        <f t="shared" si="194"/>
        <v>7420.0104175767501</v>
      </c>
      <c r="E723" s="3" t="str">
        <f t="shared" si="188"/>
        <v>2.0785968729662E-11-1.69898217168905E-11i</v>
      </c>
      <c r="F723" s="3"/>
      <c r="G723" s="3"/>
      <c r="H723" s="3"/>
      <c r="I723" s="99">
        <f t="shared" si="195"/>
        <v>2.6846052559030173E-11</v>
      </c>
      <c r="L723" s="99">
        <f t="shared" si="196"/>
        <v>1.6258468337864821E-13</v>
      </c>
      <c r="O723" s="82">
        <f t="shared" si="189"/>
        <v>2.6720366978996021E-11</v>
      </c>
      <c r="R723" s="99">
        <f t="shared" si="197"/>
        <v>1.6421053021243469E-8</v>
      </c>
      <c r="U723" s="99">
        <f t="shared" si="198"/>
        <v>2.8577945840658419E-10</v>
      </c>
      <c r="X723" s="99">
        <f t="shared" si="190"/>
        <v>2.3505530200197075E-8</v>
      </c>
      <c r="Z723" s="3"/>
      <c r="AA723" s="99">
        <f t="shared" si="199"/>
        <v>2.0686934547210962E-9</v>
      </c>
      <c r="AD723" s="99">
        <f t="shared" si="200"/>
        <v>2.0686934547210965E-10</v>
      </c>
      <c r="AF723" s="2">
        <f t="shared" si="201"/>
        <v>0.60897434452365951</v>
      </c>
      <c r="AH723" s="11"/>
      <c r="AI723" s="23">
        <f t="shared" si="202"/>
        <v>2.8750066512416946E-8</v>
      </c>
      <c r="AN723" s="2">
        <f t="shared" si="191"/>
        <v>88.76768496285878</v>
      </c>
      <c r="AO723" s="2" t="str">
        <f t="shared" si="192"/>
        <v>-54.462571295791+70.096577816012i</v>
      </c>
      <c r="AP723" s="3">
        <f t="shared" si="193"/>
        <v>68.656511081660028</v>
      </c>
      <c r="AQ723" s="23">
        <f t="shared" si="203"/>
        <v>5.6749160015591587E-14</v>
      </c>
    </row>
    <row r="724" spans="1:43" x14ac:dyDescent="0.3">
      <c r="A724" s="2" t="str">
        <f t="shared" si="187"/>
        <v>47052.6820165082i</v>
      </c>
      <c r="B724" s="2">
        <f t="shared" si="194"/>
        <v>7488.6669286584101</v>
      </c>
      <c r="E724" s="3" t="str">
        <f t="shared" si="188"/>
        <v>2.05141283118597E-11-1.69188630276838E-11i</v>
      </c>
      <c r="F724" s="3"/>
      <c r="G724" s="3"/>
      <c r="H724" s="3"/>
      <c r="I724" s="99">
        <f t="shared" si="195"/>
        <v>2.6590926771080577E-11</v>
      </c>
      <c r="L724" s="99">
        <f t="shared" si="196"/>
        <v>1.6162364459483795E-13</v>
      </c>
      <c r="O724" s="82">
        <f t="shared" si="189"/>
        <v>2.6466438604023874E-11</v>
      </c>
      <c r="R724" s="99">
        <f t="shared" si="197"/>
        <v>1.6323988104078635E-8</v>
      </c>
      <c r="U724" s="99">
        <f t="shared" si="198"/>
        <v>2.8047003297639664E-10</v>
      </c>
      <c r="X724" s="99">
        <f t="shared" si="190"/>
        <v>2.3282235055999239E-8</v>
      </c>
      <c r="Z724" s="3"/>
      <c r="AA724" s="99">
        <f t="shared" si="199"/>
        <v>2.056465398544542E-9</v>
      </c>
      <c r="AD724" s="99">
        <f t="shared" si="200"/>
        <v>2.0564653985445421E-10</v>
      </c>
      <c r="AF724" s="2">
        <f t="shared" si="201"/>
        <v>0.61259539863922396</v>
      </c>
      <c r="AH724" s="11"/>
      <c r="AI724" s="23">
        <f t="shared" si="202"/>
        <v>2.8511163923539576E-8</v>
      </c>
      <c r="AN724" s="2">
        <f t="shared" si="191"/>
        <v>89.913458551644922</v>
      </c>
      <c r="AO724" s="2" t="str">
        <f t="shared" si="192"/>
        <v>-55.4936974812303+70.745173464909i</v>
      </c>
      <c r="AP724" s="3">
        <f t="shared" si="193"/>
        <v>69.291781957108469</v>
      </c>
      <c r="AQ724" s="23">
        <f t="shared" si="203"/>
        <v>5.6326351915591434E-14</v>
      </c>
    </row>
    <row r="725" spans="1:43" x14ac:dyDescent="0.3">
      <c r="A725" s="2" t="str">
        <f t="shared" si="187"/>
        <v>47488.0551228094i</v>
      </c>
      <c r="B725" s="2">
        <f t="shared" si="194"/>
        <v>7557.9587106155186</v>
      </c>
      <c r="E725" s="3" t="str">
        <f t="shared" si="188"/>
        <v>2.02451491533943E-11-1.68476934529414E-11i</v>
      </c>
      <c r="F725" s="3"/>
      <c r="G725" s="3"/>
      <c r="H725" s="3"/>
      <c r="I725" s="99">
        <f t="shared" si="195"/>
        <v>2.6338390970738258E-11</v>
      </c>
      <c r="L725" s="99">
        <f t="shared" si="196"/>
        <v>1.6067579857689422E-13</v>
      </c>
      <c r="O725" s="82">
        <f t="shared" si="189"/>
        <v>2.6215088110182932E-11</v>
      </c>
      <c r="R725" s="99">
        <f t="shared" si="197"/>
        <v>1.6228255656266318E-8</v>
      </c>
      <c r="U725" s="99">
        <f t="shared" si="198"/>
        <v>2.7526095122051371E-10</v>
      </c>
      <c r="X725" s="99">
        <f t="shared" si="190"/>
        <v>2.3061204482309374E-8</v>
      </c>
      <c r="Z725" s="3"/>
      <c r="AA725" s="99">
        <f t="shared" si="199"/>
        <v>2.044405204357387E-9</v>
      </c>
      <c r="AD725" s="99">
        <f t="shared" si="200"/>
        <v>2.044405204357387E-10</v>
      </c>
      <c r="AF725" s="2">
        <f t="shared" si="201"/>
        <v>0.61620917317374391</v>
      </c>
      <c r="AH725" s="11"/>
      <c r="AI725" s="23">
        <f t="shared" si="202"/>
        <v>2.8274970768239399E-8</v>
      </c>
      <c r="AN725" s="2">
        <f t="shared" si="191"/>
        <v>91.077716562077583</v>
      </c>
      <c r="AO725" s="2" t="str">
        <f t="shared" si="192"/>
        <v>-56.5439937337157+71.3997704954551i</v>
      </c>
      <c r="AP725" s="3">
        <f t="shared" si="193"/>
        <v>69.93293092161548</v>
      </c>
      <c r="AQ725" s="23">
        <f t="shared" si="203"/>
        <v>5.5909558053644728E-14</v>
      </c>
    </row>
    <row r="726" spans="1:43" x14ac:dyDescent="0.3">
      <c r="A726" s="2" t="str">
        <f t="shared" si="187"/>
        <v>47927.4566868641i</v>
      </c>
      <c r="B726" s="2">
        <f t="shared" si="194"/>
        <v>7627.8916415371341</v>
      </c>
      <c r="E726" s="3" t="str">
        <f t="shared" si="188"/>
        <v>1.99790066134971E-11-1.67763123446318E-11i</v>
      </c>
      <c r="F726" s="3"/>
      <c r="G726" s="3"/>
      <c r="H726" s="3"/>
      <c r="I726" s="99">
        <f t="shared" si="195"/>
        <v>2.6088414308784774E-11</v>
      </c>
      <c r="L726" s="99">
        <f t="shared" si="196"/>
        <v>1.5974098543550794E-13</v>
      </c>
      <c r="O726" s="82">
        <f t="shared" si="189"/>
        <v>2.5966284792405502E-11</v>
      </c>
      <c r="R726" s="99">
        <f t="shared" si="197"/>
        <v>1.6133839528986302E-8</v>
      </c>
      <c r="U726" s="99">
        <f t="shared" si="198"/>
        <v>2.7015025415745977E-10</v>
      </c>
      <c r="X726" s="99">
        <f t="shared" si="190"/>
        <v>2.2842411564163011E-8</v>
      </c>
      <c r="Z726" s="3"/>
      <c r="AA726" s="99">
        <f t="shared" si="199"/>
        <v>2.0325108377615538E-9</v>
      </c>
      <c r="AD726" s="99">
        <f t="shared" si="200"/>
        <v>2.0325108377615542E-10</v>
      </c>
      <c r="AF726" s="2">
        <f t="shared" si="201"/>
        <v>0.61981526356660777</v>
      </c>
      <c r="AH726" s="11"/>
      <c r="AI726" s="23">
        <f t="shared" si="202"/>
        <v>2.8041456655477243E-8</v>
      </c>
      <c r="AN726" s="2">
        <f t="shared" si="191"/>
        <v>92.260807585045498</v>
      </c>
      <c r="AO726" s="2" t="str">
        <f t="shared" si="192"/>
        <v>-57.613816451403+72.0604244377511i</v>
      </c>
      <c r="AP726" s="3">
        <f t="shared" si="193"/>
        <v>70.580012364423965</v>
      </c>
      <c r="AQ726" s="23">
        <f t="shared" si="203"/>
        <v>5.5498707626694557E-14</v>
      </c>
    </row>
    <row r="727" spans="1:43" x14ac:dyDescent="0.3">
      <c r="A727" s="2" t="str">
        <f t="shared" si="187"/>
        <v>48370.9239835328i</v>
      </c>
      <c r="B727" s="2">
        <f t="shared" si="194"/>
        <v>7698.4716539015581</v>
      </c>
      <c r="E727" s="3" t="str">
        <f t="shared" si="188"/>
        <v>1.97156764649839E-11-1.67047193118548E-11i</v>
      </c>
      <c r="F727" s="3"/>
      <c r="G727" s="3"/>
      <c r="H727" s="3"/>
      <c r="I727" s="99">
        <f t="shared" si="195"/>
        <v>2.5840966424647798E-11</v>
      </c>
      <c r="L727" s="99">
        <f t="shared" si="196"/>
        <v>1.5881904733674763E-13</v>
      </c>
      <c r="O727" s="82">
        <f t="shared" si="189"/>
        <v>2.5719998431999115E-11</v>
      </c>
      <c r="R727" s="99">
        <f t="shared" si="197"/>
        <v>1.6040723781011512E-8</v>
      </c>
      <c r="U727" s="99">
        <f t="shared" si="198"/>
        <v>2.6513602335063965E-10</v>
      </c>
      <c r="X727" s="99">
        <f t="shared" si="190"/>
        <v>2.2625829811625979E-8</v>
      </c>
      <c r="Z727" s="3"/>
      <c r="AA727" s="99">
        <f t="shared" si="199"/>
        <v>2.0207802905111608E-9</v>
      </c>
      <c r="AD727" s="99">
        <f t="shared" si="200"/>
        <v>2.0207802905111607E-10</v>
      </c>
      <c r="AF727" s="2">
        <f t="shared" si="201"/>
        <v>0.62341326591744417</v>
      </c>
      <c r="AH727" s="11"/>
      <c r="AI727" s="23">
        <f t="shared" si="202"/>
        <v>2.7810591669464377E-8</v>
      </c>
      <c r="AN727" s="2">
        <f t="shared" si="191"/>
        <v>93.463087026519617</v>
      </c>
      <c r="AO727" s="2" t="str">
        <f t="shared" si="192"/>
        <v>-58.7035286583836+72.727191335711i</v>
      </c>
      <c r="AP727" s="3">
        <f t="shared" si="193"/>
        <v>71.233081178137581</v>
      </c>
      <c r="AQ727" s="23">
        <f t="shared" si="203"/>
        <v>5.5093731384028204E-14</v>
      </c>
    </row>
    <row r="728" spans="1:43" x14ac:dyDescent="0.3">
      <c r="A728" s="2" t="str">
        <f t="shared" si="187"/>
        <v>48818.4946325764i</v>
      </c>
      <c r="B728" s="2">
        <f t="shared" si="194"/>
        <v>7769.7047350796956</v>
      </c>
      <c r="E728" s="3" t="str">
        <f t="shared" si="188"/>
        <v>1.9455134879777E-11-1.66329142179097E-11i</v>
      </c>
      <c r="F728" s="3"/>
      <c r="G728" s="3"/>
      <c r="H728" s="3"/>
      <c r="I728" s="99">
        <f t="shared" si="195"/>
        <v>2.5596017435739065E-11</v>
      </c>
      <c r="L728" s="99">
        <f t="shared" si="196"/>
        <v>1.5790982845486902E-13</v>
      </c>
      <c r="O728" s="82">
        <f t="shared" si="189"/>
        <v>2.5476199286033933E-11</v>
      </c>
      <c r="R728" s="99">
        <f t="shared" si="197"/>
        <v>1.5948892673941769E-8</v>
      </c>
      <c r="U728" s="99">
        <f t="shared" si="198"/>
        <v>2.6021637998521411E-10</v>
      </c>
      <c r="X728" s="99">
        <f t="shared" si="190"/>
        <v>2.2411433150543229E-8</v>
      </c>
      <c r="Z728" s="3"/>
      <c r="AA728" s="99">
        <f t="shared" si="199"/>
        <v>2.0092115799120773E-9</v>
      </c>
      <c r="AD728" s="99">
        <f t="shared" si="200"/>
        <v>2.0092115799120777E-10</v>
      </c>
      <c r="AF728" s="2">
        <f t="shared" si="201"/>
        <v>0.62700277721089581</v>
      </c>
      <c r="AH728" s="11"/>
      <c r="AI728" s="23">
        <f t="shared" si="202"/>
        <v>2.7582346358730063E-8</v>
      </c>
      <c r="AN728" s="2">
        <f t="shared" si="191"/>
        <v>94.684917233580805</v>
      </c>
      <c r="AO728" s="2" t="str">
        <f t="shared" si="192"/>
        <v>-59.8135001278718+73.4001277518175i</v>
      </c>
      <c r="AP728" s="3">
        <f t="shared" si="193"/>
        <v>71.892192763173625</v>
      </c>
      <c r="AQ728" s="23">
        <f t="shared" si="203"/>
        <v>5.4694561588793017E-14</v>
      </c>
    </row>
    <row r="729" spans="1:43" x14ac:dyDescent="0.3">
      <c r="A729" s="2" t="str">
        <f t="shared" si="187"/>
        <v>49270.2066018469i</v>
      </c>
      <c r="B729" s="2">
        <f t="shared" si="194"/>
        <v>7841.5969278428693</v>
      </c>
      <c r="E729" s="3" t="str">
        <f t="shared" si="188"/>
        <v>1.91973584147412E-11-1.65608971772759E-11i</v>
      </c>
      <c r="F729" s="3"/>
      <c r="G729" s="3"/>
      <c r="H729" s="3"/>
      <c r="I729" s="99">
        <f t="shared" si="195"/>
        <v>2.5353537927088984E-11</v>
      </c>
      <c r="L729" s="99">
        <f t="shared" si="196"/>
        <v>1.5701317492668508E-13</v>
      </c>
      <c r="O729" s="82">
        <f t="shared" si="189"/>
        <v>2.5234858077025746E-11</v>
      </c>
      <c r="R729" s="99">
        <f t="shared" si="197"/>
        <v>1.5858330667595193E-8</v>
      </c>
      <c r="U729" s="99">
        <f t="shared" si="198"/>
        <v>2.5538948396906016E-10</v>
      </c>
      <c r="X729" s="99">
        <f t="shared" si="190"/>
        <v>2.2199195913544242E-8</v>
      </c>
      <c r="Z729" s="3"/>
      <c r="AA729" s="99">
        <f t="shared" si="199"/>
        <v>1.9978027482413428E-9</v>
      </c>
      <c r="AD729" s="99">
        <f t="shared" si="200"/>
        <v>1.9978027482413428E-10</v>
      </c>
      <c r="AF729" s="2">
        <f t="shared" si="201"/>
        <v>0.63058339554199949</v>
      </c>
      <c r="AH729" s="11"/>
      <c r="AI729" s="23">
        <f t="shared" si="202"/>
        <v>2.7356691725479556E-8</v>
      </c>
      <c r="AN729" s="2">
        <f t="shared" si="191"/>
        <v>95.926667622606345</v>
      </c>
      <c r="AO729" s="2" t="str">
        <f t="shared" si="192"/>
        <v>-60.9441075076782+74.0792907719192i</v>
      </c>
      <c r="AP729" s="3">
        <f t="shared" si="193"/>
        <v>72.557403032609727</v>
      </c>
      <c r="AQ729" s="23">
        <f t="shared" si="203"/>
        <v>5.4301131980998459E-14</v>
      </c>
    </row>
    <row r="730" spans="1:43" x14ac:dyDescent="0.3">
      <c r="A730" s="2" t="str">
        <f t="shared" si="187"/>
        <v>49726.0982105085i</v>
      </c>
      <c r="B730" s="2">
        <f t="shared" si="194"/>
        <v>7914.154330875479</v>
      </c>
      <c r="E730" s="3" t="str">
        <f t="shared" si="188"/>
        <v>1.89423239978243E-11-1.64886685524996E-11i</v>
      </c>
      <c r="F730" s="3"/>
      <c r="G730" s="3"/>
      <c r="H730" s="3"/>
      <c r="I730" s="99">
        <f t="shared" si="195"/>
        <v>2.5113498941261444E-11</v>
      </c>
      <c r="L730" s="99">
        <f t="shared" si="196"/>
        <v>1.5612893480744143E-13</v>
      </c>
      <c r="O730" s="82">
        <f t="shared" si="189"/>
        <v>2.4995945982897104E-11</v>
      </c>
      <c r="R730" s="99">
        <f t="shared" si="197"/>
        <v>1.5769022415551585E-8</v>
      </c>
      <c r="U730" s="99">
        <f t="shared" si="198"/>
        <v>2.506535330569564E-10</v>
      </c>
      <c r="X730" s="99">
        <f t="shared" si="190"/>
        <v>2.1989092831291768E-8</v>
      </c>
      <c r="Z730" s="3"/>
      <c r="AA730" s="99">
        <f t="shared" si="199"/>
        <v>1.9865518621857296E-9</v>
      </c>
      <c r="AD730" s="99">
        <f t="shared" si="200"/>
        <v>1.9865518621857298E-10</v>
      </c>
      <c r="AF730" s="2">
        <f t="shared" si="201"/>
        <v>0.63415472034194642</v>
      </c>
      <c r="AH730" s="11"/>
      <c r="AI730" s="23">
        <f t="shared" si="202"/>
        <v>2.7133599215228621E-8</v>
      </c>
      <c r="AN730" s="2">
        <f t="shared" si="191"/>
        <v>97.18871480966223</v>
      </c>
      <c r="AO730" s="2" t="str">
        <f t="shared" si="192"/>
        <v>-62.0957344480194+74.7647380100734i</v>
      </c>
      <c r="AP730" s="3">
        <f t="shared" si="193"/>
        <v>73.228768416881394</v>
      </c>
      <c r="AQ730" s="23">
        <f t="shared" si="203"/>
        <v>5.3913377741512803E-14</v>
      </c>
    </row>
    <row r="731" spans="1:43" x14ac:dyDescent="0.3">
      <c r="A731" s="2" t="str">
        <f t="shared" si="187"/>
        <v>50186.2081322883i</v>
      </c>
      <c r="B731" s="2">
        <f t="shared" si="194"/>
        <v>7987.3830992923604</v>
      </c>
      <c r="E731" s="3" t="str">
        <f t="shared" si="188"/>
        <v>1.86900089145043E-11-1.64162289509888E-11i</v>
      </c>
      <c r="F731" s="3"/>
      <c r="G731" s="3"/>
      <c r="H731" s="3"/>
      <c r="I731" s="99">
        <f t="shared" si="195"/>
        <v>2.4875871968546813E-11</v>
      </c>
      <c r="L731" s="99">
        <f t="shared" si="196"/>
        <v>1.5525695802816467E-13</v>
      </c>
      <c r="O731" s="82">
        <f t="shared" si="189"/>
        <v>2.4759434627215894E-11</v>
      </c>
      <c r="R731" s="99">
        <f t="shared" si="197"/>
        <v>1.5680952760844633E-8</v>
      </c>
      <c r="U731" s="99">
        <f t="shared" si="198"/>
        <v>2.460067619974121E-10</v>
      </c>
      <c r="X731" s="99">
        <f t="shared" si="190"/>
        <v>2.1781099023971664E-8</v>
      </c>
      <c r="Z731" s="3"/>
      <c r="AA731" s="99">
        <f t="shared" si="199"/>
        <v>1.9754570122990553E-9</v>
      </c>
      <c r="AD731" s="99">
        <f t="shared" si="200"/>
        <v>1.9754570122990554E-10</v>
      </c>
      <c r="AF731" s="2">
        <f t="shared" si="201"/>
        <v>0.63771635260390669</v>
      </c>
      <c r="AH731" s="11"/>
      <c r="AI731" s="23">
        <f t="shared" si="202"/>
        <v>2.6913040706710912E-8</v>
      </c>
      <c r="AN731" s="2">
        <f t="shared" si="191"/>
        <v>98.471442743137885</v>
      </c>
      <c r="AO731" s="2" t="str">
        <f t="shared" si="192"/>
        <v>-63.2687717317019+75.4565276134337i</v>
      </c>
      <c r="AP731" s="3">
        <f t="shared" si="193"/>
        <v>73.906345868595963</v>
      </c>
      <c r="AQ731" s="23">
        <f t="shared" si="203"/>
        <v>5.353123545724369E-14</v>
      </c>
    </row>
    <row r="732" spans="1:43" x14ac:dyDescent="0.3">
      <c r="A732" s="2" t="str">
        <f t="shared" si="187"/>
        <v>50650.5753987572i</v>
      </c>
      <c r="B732" s="2">
        <f t="shared" si="194"/>
        <v>8061.2894451609563</v>
      </c>
      <c r="E732" s="3" t="str">
        <f t="shared" si="188"/>
        <v>1.84403907945356E-11-1.63435792217132E-11i</v>
      </c>
      <c r="F732" s="3"/>
      <c r="G732" s="3"/>
      <c r="H732" s="3"/>
      <c r="I732" s="99">
        <f t="shared" si="195"/>
        <v>2.4640628937419776E-11</v>
      </c>
      <c r="L732" s="99">
        <f t="shared" si="196"/>
        <v>1.5439709635443035E-13</v>
      </c>
      <c r="O732" s="82">
        <f t="shared" si="189"/>
        <v>2.4525296069697877E-11</v>
      </c>
      <c r="R732" s="99">
        <f t="shared" si="197"/>
        <v>1.5594106731797468E-8</v>
      </c>
      <c r="U732" s="99">
        <f t="shared" si="198"/>
        <v>2.4144744170135367E-10</v>
      </c>
      <c r="X732" s="99">
        <f t="shared" si="190"/>
        <v>2.1575189993011079E-8</v>
      </c>
      <c r="Z732" s="3"/>
      <c r="AA732" s="99">
        <f t="shared" si="199"/>
        <v>1.9645163124775532E-9</v>
      </c>
      <c r="AD732" s="99">
        <f t="shared" si="200"/>
        <v>1.9645163124775535E-10</v>
      </c>
      <c r="AF732" s="2">
        <f t="shared" si="201"/>
        <v>0.64126789510868909</v>
      </c>
      <c r="AH732" s="11"/>
      <c r="AI732" s="23">
        <f t="shared" si="202"/>
        <v>2.6694988502044933E-8</v>
      </c>
      <c r="AN732" s="2">
        <f t="shared" si="191"/>
        <v>99.775242838667069</v>
      </c>
      <c r="AO732" s="2" t="str">
        <f t="shared" si="192"/>
        <v>-64.4636174067276+76.1547182671831i</v>
      </c>
      <c r="AP732" s="3">
        <f t="shared" si="193"/>
        <v>74.590192867250153</v>
      </c>
      <c r="AQ732" s="23">
        <f t="shared" si="203"/>
        <v>5.3154643087287203E-14</v>
      </c>
    </row>
    <row r="733" spans="1:43" x14ac:dyDescent="0.3">
      <c r="A733" s="2" t="str">
        <f t="shared" si="187"/>
        <v>51119.2394026404i</v>
      </c>
      <c r="B733" s="2">
        <f t="shared" si="194"/>
        <v>8135.8796380282065</v>
      </c>
      <c r="E733" s="3" t="str">
        <f t="shared" si="188"/>
        <v>1.81934475989936E-11-1.62707204518065E-11i</v>
      </c>
      <c r="F733" s="3"/>
      <c r="G733" s="3"/>
      <c r="H733" s="3"/>
      <c r="I733" s="99">
        <f t="shared" si="195"/>
        <v>2.4407742205254469E-11</v>
      </c>
      <c r="L733" s="99">
        <f t="shared" si="196"/>
        <v>1.5354920334651891E-13</v>
      </c>
      <c r="O733" s="82">
        <f t="shared" si="189"/>
        <v>2.4293502796964154E-11</v>
      </c>
      <c r="R733" s="99">
        <f t="shared" si="197"/>
        <v>1.5508469537998409E-8</v>
      </c>
      <c r="U733" s="99">
        <f t="shared" si="198"/>
        <v>2.3697387843211278E-10</v>
      </c>
      <c r="X733" s="99">
        <f t="shared" si="190"/>
        <v>2.1371341613021619E-8</v>
      </c>
      <c r="Z733" s="3"/>
      <c r="AA733" s="99">
        <f t="shared" si="199"/>
        <v>1.9537278994529071E-9</v>
      </c>
      <c r="AD733" s="99">
        <f t="shared" si="200"/>
        <v>1.953727899452907E-10</v>
      </c>
      <c r="AF733" s="2">
        <f t="shared" si="201"/>
        <v>0.64480895264992366</v>
      </c>
      <c r="AH733" s="11"/>
      <c r="AI733" s="23">
        <f t="shared" si="202"/>
        <v>2.6479415317156077E-8</v>
      </c>
      <c r="AN733" s="2">
        <f t="shared" si="191"/>
        <v>101.10051411637411</v>
      </c>
      <c r="AO733" s="2" t="str">
        <f t="shared" si="192"/>
        <v>-65.6806769213623+76.8593691995113i</v>
      </c>
      <c r="AP733" s="3">
        <f t="shared" si="193"/>
        <v>75.280367424294127</v>
      </c>
      <c r="AQ733" s="23">
        <f t="shared" si="203"/>
        <v>5.2783539930344425E-14</v>
      </c>
    </row>
    <row r="734" spans="1:43" x14ac:dyDescent="0.3">
      <c r="A734" s="2" t="str">
        <f t="shared" si="187"/>
        <v>51592.2399011598i</v>
      </c>
      <c r="B734" s="2">
        <f t="shared" si="194"/>
        <v>8211.1600054525006</v>
      </c>
      <c r="E734" s="3" t="str">
        <f t="shared" si="188"/>
        <v>1.79491576076143E-11-1.61976539630743E-11i</v>
      </c>
      <c r="F734" s="3"/>
      <c r="G734" s="3"/>
      <c r="H734" s="3"/>
      <c r="I734" s="99">
        <f t="shared" si="195"/>
        <v>2.4177184549290989E-11</v>
      </c>
      <c r="L734" s="99">
        <f t="shared" si="196"/>
        <v>1.5271313432091227E-13</v>
      </c>
      <c r="O734" s="82">
        <f t="shared" si="189"/>
        <v>2.4064027713550195E-11</v>
      </c>
      <c r="R734" s="99">
        <f t="shared" si="197"/>
        <v>1.5424026566412141E-8</v>
      </c>
      <c r="U734" s="99">
        <f t="shared" si="198"/>
        <v>2.3258441301599914E-10</v>
      </c>
      <c r="X734" s="99">
        <f t="shared" si="190"/>
        <v>2.1169530123959072E-8</v>
      </c>
      <c r="Z734" s="3"/>
      <c r="AA734" s="99">
        <f t="shared" si="199"/>
        <v>1.9430899323023394E-9</v>
      </c>
      <c r="AD734" s="99">
        <f t="shared" si="200"/>
        <v>1.9430899323023397E-10</v>
      </c>
      <c r="AF734" s="2">
        <f t="shared" si="201"/>
        <v>0.64833913225851958</v>
      </c>
      <c r="AH734" s="11"/>
      <c r="AI734" s="23">
        <f t="shared" si="202"/>
        <v>2.6266294272444385E-8</v>
      </c>
      <c r="AN734" s="2">
        <f t="shared" si="191"/>
        <v>102.44766334049561</v>
      </c>
      <c r="AO734" s="2" t="str">
        <f t="shared" si="192"/>
        <v>-66.9203632617185+77.5705401866402i</v>
      </c>
      <c r="AP734" s="3">
        <f t="shared" si="193"/>
        <v>75.97692808787906</v>
      </c>
      <c r="AQ734" s="23">
        <f t="shared" si="203"/>
        <v>5.241786659288234E-14</v>
      </c>
    </row>
    <row r="735" spans="1:43" x14ac:dyDescent="0.3">
      <c r="A735" s="2" t="str">
        <f t="shared" si="187"/>
        <v>52069.6170194062i</v>
      </c>
      <c r="B735" s="2">
        <f t="shared" si="194"/>
        <v>8287.1369335403797</v>
      </c>
      <c r="E735" s="3" t="str">
        <f t="shared" si="188"/>
        <v>1.77074994064271E-11-1.61243813084028E-11i</v>
      </c>
      <c r="F735" s="3"/>
      <c r="G735" s="3"/>
      <c r="H735" s="3"/>
      <c r="I735" s="99">
        <f t="shared" si="195"/>
        <v>2.3948929157843064E-11</v>
      </c>
      <c r="L735" s="99">
        <f t="shared" si="196"/>
        <v>1.5188874631309537E-13</v>
      </c>
      <c r="O735" s="82">
        <f t="shared" si="189"/>
        <v>2.3836844133153989E-11</v>
      </c>
      <c r="R735" s="99">
        <f t="shared" si="197"/>
        <v>1.5340763377622632E-8</v>
      </c>
      <c r="U735" s="99">
        <f t="shared" si="198"/>
        <v>2.2827742007289904E-10</v>
      </c>
      <c r="X735" s="99">
        <f t="shared" si="190"/>
        <v>2.0969732123492235E-8</v>
      </c>
      <c r="Z735" s="3"/>
      <c r="AA735" s="99">
        <f t="shared" si="199"/>
        <v>1.9326005919753074E-9</v>
      </c>
      <c r="AD735" s="99">
        <f t="shared" si="200"/>
        <v>1.9326005919753076E-10</v>
      </c>
      <c r="AF735" s="2">
        <f t="shared" si="201"/>
        <v>0.6518580434261092</v>
      </c>
      <c r="AH735" s="11"/>
      <c r="AI735" s="23">
        <f t="shared" si="202"/>
        <v>2.6055598883689962E-8</v>
      </c>
      <c r="AN735" s="2">
        <f t="shared" si="191"/>
        <v>103.81710516141565</v>
      </c>
      <c r="AO735" s="2" t="str">
        <f t="shared" si="192"/>
        <v>-68.1830970918937+78.2882915578941i</v>
      </c>
      <c r="AP735" s="3">
        <f t="shared" si="193"/>
        <v>76.679933947923928</v>
      </c>
      <c r="AQ735" s="23">
        <f t="shared" si="203"/>
        <v>5.2057564958462798E-14</v>
      </c>
    </row>
    <row r="736" spans="1:43" x14ac:dyDescent="0.3">
      <c r="A736" s="2" t="str">
        <f t="shared" si="187"/>
        <v>52551.4112537433i</v>
      </c>
      <c r="B736" s="2">
        <f t="shared" si="194"/>
        <v>8363.8168674883036</v>
      </c>
      <c r="E736" s="3" t="str">
        <f t="shared" si="188"/>
        <v>1.74684518756767E-11-1.60509042680707E-11i</v>
      </c>
      <c r="F736" s="3"/>
      <c r="G736" s="3"/>
      <c r="H736" s="3"/>
      <c r="I736" s="99">
        <f t="shared" si="195"/>
        <v>2.372294962173977E-11</v>
      </c>
      <c r="L736" s="99">
        <f t="shared" si="196"/>
        <v>1.5107589804162547E-13</v>
      </c>
      <c r="O736" s="82">
        <f t="shared" si="189"/>
        <v>2.3611925770117593E-11</v>
      </c>
      <c r="R736" s="99">
        <f t="shared" si="197"/>
        <v>1.5258665702204174E-8</v>
      </c>
      <c r="U736" s="99">
        <f t="shared" si="198"/>
        <v>2.2405130726629527E-10</v>
      </c>
      <c r="X736" s="99">
        <f t="shared" si="190"/>
        <v>2.0771924559575311E-8</v>
      </c>
      <c r="Z736" s="3"/>
      <c r="AA736" s="99">
        <f t="shared" si="199"/>
        <v>1.9222580808363276E-9</v>
      </c>
      <c r="AD736" s="99">
        <f t="shared" si="200"/>
        <v>1.922258080836328E-10</v>
      </c>
      <c r="AF736" s="2">
        <f t="shared" si="201"/>
        <v>0.65536529832719659</v>
      </c>
      <c r="AH736" s="11"/>
      <c r="AI736" s="23">
        <f t="shared" si="202"/>
        <v>2.5847303053189765E-8</v>
      </c>
      <c r="AN736" s="2">
        <f t="shared" si="191"/>
        <v>105.20926226016424</v>
      </c>
      <c r="AO736" s="2" t="str">
        <f t="shared" si="192"/>
        <v>-69.4693068967146+79.0126842008174i</v>
      </c>
      <c r="AP736" s="3">
        <f t="shared" si="193"/>
        <v>77.389444641123191</v>
      </c>
      <c r="AQ736" s="23">
        <f t="shared" si="203"/>
        <v>5.1702578157936264E-14</v>
      </c>
    </row>
    <row r="737" spans="1:43" x14ac:dyDescent="0.3">
      <c r="A737" s="2" t="str">
        <f t="shared" si="187"/>
        <v>53037.6634752432i</v>
      </c>
      <c r="B737" s="2">
        <f t="shared" si="194"/>
        <v>8441.2063121294268</v>
      </c>
      <c r="E737" s="3" t="str">
        <f t="shared" si="188"/>
        <v>1.72319941780348E-11-1.59772248459635E-11i</v>
      </c>
      <c r="F737" s="3"/>
      <c r="G737" s="3"/>
      <c r="H737" s="3"/>
      <c r="I737" s="99">
        <f t="shared" si="195"/>
        <v>2.3499219925995387E-11</v>
      </c>
      <c r="L737" s="99">
        <f t="shared" si="196"/>
        <v>1.5027444987343005E-13</v>
      </c>
      <c r="O737" s="82">
        <f t="shared" si="189"/>
        <v>2.3389246731135483E-11</v>
      </c>
      <c r="R737" s="99">
        <f t="shared" si="197"/>
        <v>1.5177719437216436E-8</v>
      </c>
      <c r="U737" s="99">
        <f t="shared" si="198"/>
        <v>2.1990451457212851E-10</v>
      </c>
      <c r="X737" s="99">
        <f t="shared" si="190"/>
        <v>2.0576084723216886E-8</v>
      </c>
      <c r="Z737" s="3"/>
      <c r="AA737" s="99">
        <f t="shared" si="199"/>
        <v>1.9120606222234346E-9</v>
      </c>
      <c r="AD737" s="99">
        <f t="shared" si="200"/>
        <v>1.9120606222234351E-10</v>
      </c>
      <c r="AF737" s="2">
        <f t="shared" si="201"/>
        <v>0.65886051203974427</v>
      </c>
      <c r="AH737" s="11"/>
      <c r="AI737" s="23">
        <f t="shared" si="202"/>
        <v>2.5641381061117911E-8</v>
      </c>
      <c r="AN737" s="2">
        <f t="shared" si="191"/>
        <v>106.62456549542621</v>
      </c>
      <c r="AO737" s="2" t="str">
        <f t="shared" si="192"/>
        <v>-70.7794291271362+79.7437795663407i</v>
      </c>
      <c r="AP737" s="3">
        <f t="shared" si="193"/>
        <v>78.105520355931731</v>
      </c>
      <c r="AQ737" s="23">
        <f t="shared" si="203"/>
        <v>5.1352850540497302E-14</v>
      </c>
    </row>
    <row r="738" spans="1:43" x14ac:dyDescent="0.3">
      <c r="A738" s="2" t="str">
        <f t="shared" si="187"/>
        <v>53528.4149331532i</v>
      </c>
      <c r="B738" s="2">
        <f t="shared" si="194"/>
        <v>8519.3118324853585</v>
      </c>
      <c r="E738" s="3" t="str">
        <f t="shared" si="188"/>
        <v>1.69981057470984E-11-1.59033452656904E-11i</v>
      </c>
      <c r="F738" s="3"/>
      <c r="G738" s="3"/>
      <c r="H738" s="3"/>
      <c r="I738" s="99">
        <f t="shared" si="195"/>
        <v>2.3277714441699317E-11</v>
      </c>
      <c r="L738" s="99">
        <f t="shared" si="196"/>
        <v>1.4948426379029899E-13</v>
      </c>
      <c r="O738" s="82">
        <f t="shared" si="189"/>
        <v>2.3168781507182212E-11</v>
      </c>
      <c r="R738" s="99">
        <f t="shared" si="197"/>
        <v>1.5097910642820197E-8</v>
      </c>
      <c r="U738" s="99">
        <f t="shared" si="198"/>
        <v>2.1583551356597987E-10</v>
      </c>
      <c r="X738" s="99">
        <f t="shared" si="190"/>
        <v>2.0382190241441273E-8</v>
      </c>
      <c r="Z738" s="3"/>
      <c r="AA738" s="99">
        <f t="shared" si="199"/>
        <v>1.9020064600218331E-9</v>
      </c>
      <c r="AD738" s="99">
        <f t="shared" si="200"/>
        <v>1.9020064600218334E-10</v>
      </c>
      <c r="AF738" s="2">
        <f t="shared" si="201"/>
        <v>0.66234330276391551</v>
      </c>
      <c r="AH738" s="11"/>
      <c r="AI738" s="23">
        <f t="shared" si="202"/>
        <v>2.5437807557104439E-8</v>
      </c>
      <c r="AN738" s="2">
        <f t="shared" si="191"/>
        <v>108.06345405310431</v>
      </c>
      <c r="AO738" s="2" t="str">
        <f t="shared" si="192"/>
        <v>-72.1139083483419+80.4816396739923i</v>
      </c>
      <c r="AP738" s="3">
        <f t="shared" si="193"/>
        <v>78.828221837726232</v>
      </c>
      <c r="AQ738" s="23">
        <f t="shared" si="203"/>
        <v>5.1008327645711776E-14</v>
      </c>
    </row>
    <row r="739" spans="1:43" x14ac:dyDescent="0.3">
      <c r="A739" s="2" t="str">
        <f t="shared" si="187"/>
        <v>54023.7072583951i</v>
      </c>
      <c r="B739" s="2">
        <f t="shared" si="194"/>
        <v>8598.1400543230848</v>
      </c>
      <c r="E739" s="3" t="str">
        <f t="shared" si="188"/>
        <v>1.67667662761721E-11-1.58292679666052E-11i</v>
      </c>
      <c r="F739" s="3"/>
      <c r="G739" s="3"/>
      <c r="H739" s="3"/>
      <c r="I739" s="99">
        <f t="shared" si="195"/>
        <v>2.3058407918119053E-11</v>
      </c>
      <c r="L739" s="99">
        <f t="shared" si="196"/>
        <v>1.4870520335653591E-13</v>
      </c>
      <c r="O739" s="82">
        <f t="shared" si="189"/>
        <v>2.2950504965652123E-11</v>
      </c>
      <c r="R739" s="99">
        <f t="shared" si="197"/>
        <v>1.501922553901013E-8</v>
      </c>
      <c r="U739" s="99">
        <f t="shared" si="198"/>
        <v>2.1184280672799545E-10</v>
      </c>
      <c r="X739" s="99">
        <f t="shared" si="190"/>
        <v>2.0190219070432551E-8</v>
      </c>
      <c r="Z739" s="3"/>
      <c r="AA739" s="99">
        <f t="shared" si="199"/>
        <v>1.8920938582523023E-9</v>
      </c>
      <c r="AD739" s="99">
        <f t="shared" si="200"/>
        <v>1.8920938582523026E-10</v>
      </c>
      <c r="AF739" s="2">
        <f t="shared" si="201"/>
        <v>0.66581329203869655</v>
      </c>
      <c r="AH739" s="11"/>
      <c r="AI739" s="23">
        <f t="shared" si="202"/>
        <v>2.5236557552022867E-8</v>
      </c>
      <c r="AN739" s="2">
        <f t="shared" si="191"/>
        <v>109.52637559849165</v>
      </c>
      <c r="AO739" s="2" t="str">
        <f t="shared" si="192"/>
        <v>-73.4731973905989+81.2263271171605i</v>
      </c>
      <c r="AP739" s="3">
        <f t="shared" si="193"/>
        <v>79.557610394032963</v>
      </c>
      <c r="AQ739" s="23">
        <f t="shared" si="203"/>
        <v>5.066895617639391E-14</v>
      </c>
    </row>
    <row r="740" spans="1:43" x14ac:dyDescent="0.3">
      <c r="A740" s="2" t="str">
        <f t="shared" si="187"/>
        <v>54523.5824670972i</v>
      </c>
      <c r="B740" s="2">
        <f t="shared" si="194"/>
        <v>8677.6976647171177</v>
      </c>
      <c r="E740" s="3" t="str">
        <f t="shared" si="188"/>
        <v>1.65379557073346E-11-1.57549955997306E-11i</v>
      </c>
      <c r="F740" s="3"/>
      <c r="G740" s="3"/>
      <c r="H740" s="3"/>
      <c r="I740" s="99">
        <f t="shared" si="195"/>
        <v>2.2841275475009961E-11</v>
      </c>
      <c r="L740" s="99">
        <f t="shared" si="196"/>
        <v>1.4793713368773343E-13</v>
      </c>
      <c r="O740" s="82">
        <f t="shared" si="189"/>
        <v>2.2734392342704425E-11</v>
      </c>
      <c r="R740" s="99">
        <f t="shared" si="197"/>
        <v>1.4941650502461079E-8</v>
      </c>
      <c r="U740" s="99">
        <f t="shared" si="198"/>
        <v>2.0792492676509104E-10</v>
      </c>
      <c r="X740" s="99">
        <f t="shared" si="190"/>
        <v>2.0000149488860058E-8</v>
      </c>
      <c r="Z740" s="3"/>
      <c r="AA740" s="99">
        <f t="shared" si="199"/>
        <v>1.8823211006738959E-9</v>
      </c>
      <c r="AD740" s="99">
        <f t="shared" si="200"/>
        <v>1.882321100673896E-10</v>
      </c>
      <c r="AF740" s="2">
        <f t="shared" si="201"/>
        <v>0.66927010495613415</v>
      </c>
      <c r="AH740" s="11"/>
      <c r="AI740" s="23">
        <f t="shared" si="202"/>
        <v>2.5037606409983828E-8</v>
      </c>
      <c r="AN740" s="2">
        <f t="shared" si="191"/>
        <v>111.01378643109977</v>
      </c>
      <c r="AO740" s="2" t="str">
        <f t="shared" si="192"/>
        <v>-74.8577575029184+81.977905068403i</v>
      </c>
      <c r="AP740" s="3">
        <f t="shared" si="193"/>
        <v>80.293747899544542</v>
      </c>
      <c r="AQ740" s="23">
        <f t="shared" si="203"/>
        <v>5.0334683972144142E-14</v>
      </c>
    </row>
    <row r="741" spans="1:43" x14ac:dyDescent="0.3">
      <c r="A741" s="2" t="str">
        <f t="shared" si="187"/>
        <v>55028.082964158i</v>
      </c>
      <c r="B741" s="2">
        <f t="shared" si="194"/>
        <v>8757.9914126166623</v>
      </c>
      <c r="E741" s="3" t="str">
        <f t="shared" si="188"/>
        <v>1.63116542207873E-11-1.56805310235894E-11i</v>
      </c>
      <c r="F741" s="3"/>
      <c r="G741" s="3"/>
      <c r="H741" s="3"/>
      <c r="I741" s="99">
        <f t="shared" si="195"/>
        <v>2.2626292595126532E-11</v>
      </c>
      <c r="L741" s="99">
        <f t="shared" si="196"/>
        <v>1.4717992142063878E-13</v>
      </c>
      <c r="O741" s="82">
        <f t="shared" si="189"/>
        <v>2.2520419235809893E-11</v>
      </c>
      <c r="R741" s="99">
        <f t="shared" si="197"/>
        <v>1.4865172063484517E-8</v>
      </c>
      <c r="U741" s="99">
        <f t="shared" si="198"/>
        <v>2.040804359498993E-10</v>
      </c>
      <c r="X741" s="99">
        <f t="shared" si="190"/>
        <v>1.9811960091376564E-8</v>
      </c>
      <c r="Z741" s="3"/>
      <c r="AA741" s="99">
        <f t="shared" si="199"/>
        <v>1.8726864904005212E-9</v>
      </c>
      <c r="AD741" s="99">
        <f t="shared" si="200"/>
        <v>1.8726864904005217E-10</v>
      </c>
      <c r="AF741" s="2">
        <f t="shared" si="201"/>
        <v>0.67271337037291712</v>
      </c>
      <c r="AH741" s="11"/>
      <c r="AI741" s="23">
        <f t="shared" si="202"/>
        <v>2.4840929840526074E-8</v>
      </c>
      <c r="AN741" s="2">
        <f t="shared" si="191"/>
        <v>112.52615164219362</v>
      </c>
      <c r="AO741" s="2" t="str">
        <f t="shared" si="192"/>
        <v>-76.2680585095704+82.7364372848064i</v>
      </c>
      <c r="AP741" s="3">
        <f t="shared" si="193"/>
        <v>81.036696801522339</v>
      </c>
      <c r="AQ741" s="23">
        <f t="shared" si="203"/>
        <v>5.0005459983895742E-14</v>
      </c>
    </row>
    <row r="742" spans="1:43" x14ac:dyDescent="0.3">
      <c r="A742" s="2" t="str">
        <f t="shared" si="187"/>
        <v>55537.2515468437i</v>
      </c>
      <c r="B742" s="2">
        <f t="shared" si="194"/>
        <v>8839.0281094181846</v>
      </c>
      <c r="E742" s="3" t="str">
        <f t="shared" si="188"/>
        <v>1.60878422244837E-11-1.56058772999419E-11i</v>
      </c>
      <c r="F742" s="3"/>
      <c r="G742" s="3"/>
      <c r="H742" s="3"/>
      <c r="I742" s="99">
        <f t="shared" si="195"/>
        <v>2.2413435116927585E-11</v>
      </c>
      <c r="L742" s="99">
        <f t="shared" si="196"/>
        <v>1.4643343468408151E-13</v>
      </c>
      <c r="O742" s="82">
        <f t="shared" si="189"/>
        <v>2.2308561596488956E-11</v>
      </c>
      <c r="R742" s="99">
        <f t="shared" si="197"/>
        <v>1.4789776903092233E-8</v>
      </c>
      <c r="U742" s="99">
        <f t="shared" si="198"/>
        <v>2.0030792547600844E-10</v>
      </c>
      <c r="X742" s="99">
        <f t="shared" si="190"/>
        <v>1.9625629782285687E-8</v>
      </c>
      <c r="Z742" s="3"/>
      <c r="AA742" s="99">
        <f t="shared" si="199"/>
        <v>1.8631883495310299E-9</v>
      </c>
      <c r="AD742" s="99">
        <f t="shared" si="200"/>
        <v>1.8631883495310298E-10</v>
      </c>
      <c r="AF742" s="2">
        <f t="shared" si="201"/>
        <v>0.67614272111901896</v>
      </c>
      <c r="AH742" s="11"/>
      <c r="AI742" s="23">
        <f t="shared" si="202"/>
        <v>2.4646503891000677E-8</v>
      </c>
      <c r="AN742" s="2">
        <f t="shared" si="191"/>
        <v>114.06394527508728</v>
      </c>
      <c r="AO742" s="2" t="str">
        <f t="shared" si="192"/>
        <v>-77.70457896951+83.5019881133934i</v>
      </c>
      <c r="AP742" s="3">
        <f t="shared" si="193"/>
        <v>81.786520125056995</v>
      </c>
      <c r="AQ742" s="23">
        <f t="shared" si="203"/>
        <v>4.9681234249106631E-14</v>
      </c>
    </row>
    <row r="743" spans="1:43" x14ac:dyDescent="0.3">
      <c r="A743" s="2" t="str">
        <f t="shared" si="187"/>
        <v>56051.1314084188i</v>
      </c>
      <c r="B743" s="2">
        <f t="shared" si="194"/>
        <v>8920.8146295432416</v>
      </c>
      <c r="E743" s="3" t="str">
        <f t="shared" si="188"/>
        <v>1.58665003440376E-11-1.55310376894323E-11i</v>
      </c>
      <c r="F743" s="3"/>
      <c r="G743" s="3"/>
      <c r="H743" s="3"/>
      <c r="I743" s="99">
        <f t="shared" si="195"/>
        <v>2.2202679227469641E-11</v>
      </c>
      <c r="L743" s="99">
        <f t="shared" si="196"/>
        <v>1.4569754307092341E-13</v>
      </c>
      <c r="O743" s="82">
        <f t="shared" si="189"/>
        <v>2.209879572323906E-11</v>
      </c>
      <c r="R743" s="99">
        <f t="shared" si="197"/>
        <v>1.4715451850163263E-8</v>
      </c>
      <c r="U743" s="99">
        <f t="shared" si="198"/>
        <v>1.9660601482900552E-10</v>
      </c>
      <c r="X743" s="99">
        <f t="shared" si="190"/>
        <v>1.9441137769372238E-8</v>
      </c>
      <c r="Z743" s="3"/>
      <c r="AA743" s="99">
        <f t="shared" si="199"/>
        <v>1.8538250187923096E-9</v>
      </c>
      <c r="AD743" s="99">
        <f t="shared" si="200"/>
        <v>1.85382501879231E-10</v>
      </c>
      <c r="AF743" s="2">
        <f t="shared" si="201"/>
        <v>0.67955779420317652</v>
      </c>
      <c r="AH743" s="11"/>
      <c r="AI743" s="23">
        <f t="shared" si="202"/>
        <v>2.4454304939141503E-8</v>
      </c>
      <c r="AN743" s="2">
        <f t="shared" si="191"/>
        <v>115.62765048825598</v>
      </c>
      <c r="AO743" s="2" t="str">
        <f t="shared" si="192"/>
        <v>-79.167806338768+84.2746224965832i</v>
      </c>
      <c r="AP743" s="3">
        <f t="shared" si="193"/>
        <v>82.543281478372592</v>
      </c>
      <c r="AQ743" s="23">
        <f t="shared" si="203"/>
        <v>4.9361957867689862E-14</v>
      </c>
    </row>
    <row r="744" spans="1:43" x14ac:dyDescent="0.3">
      <c r="A744" s="2" t="str">
        <f t="shared" si="187"/>
        <v>56569.7661418101i</v>
      </c>
      <c r="B744" s="2">
        <f t="shared" si="194"/>
        <v>9003.3579110216142</v>
      </c>
      <c r="E744" s="3" t="str">
        <f t="shared" si="188"/>
        <v>1.56476094129109E-11-1.54560156471459E-11i</v>
      </c>
      <c r="F744" s="3"/>
      <c r="G744" s="3"/>
      <c r="H744" s="3"/>
      <c r="I744" s="99">
        <f t="shared" si="195"/>
        <v>2.1994001455484099E-11</v>
      </c>
      <c r="L744" s="99">
        <f t="shared" si="196"/>
        <v>1.4497211761100948E-13</v>
      </c>
      <c r="O744" s="82">
        <f t="shared" si="189"/>
        <v>2.1891098254643191E-11</v>
      </c>
      <c r="R744" s="99">
        <f t="shared" si="197"/>
        <v>1.4642183878711958E-8</v>
      </c>
      <c r="U744" s="99">
        <f t="shared" si="198"/>
        <v>1.929733511728974E-10</v>
      </c>
      <c r="X744" s="99">
        <f t="shared" si="190"/>
        <v>1.9258463557891559E-8</v>
      </c>
      <c r="Z744" s="3"/>
      <c r="AA744" s="99">
        <f t="shared" si="199"/>
        <v>1.8445948571951255E-9</v>
      </c>
      <c r="AD744" s="99">
        <f t="shared" si="200"/>
        <v>1.8445948571951257E-10</v>
      </c>
      <c r="AF744" s="2">
        <f t="shared" si="201"/>
        <v>0.68295823101489961</v>
      </c>
      <c r="AH744" s="11"/>
      <c r="AI744" s="23">
        <f t="shared" si="202"/>
        <v>2.4264309685817869E-8</v>
      </c>
      <c r="AN744" s="2">
        <f t="shared" si="191"/>
        <v>117.21775972131458</v>
      </c>
      <c r="AO744" s="2" t="str">
        <f t="shared" si="192"/>
        <v>-80.6582371358592+85.0544059776996i</v>
      </c>
      <c r="AP744" s="3">
        <f t="shared" si="193"/>
        <v>83.307045058307267</v>
      </c>
      <c r="AQ744" s="23">
        <f t="shared" si="203"/>
        <v>4.9047582978741697E-14</v>
      </c>
    </row>
    <row r="745" spans="1:43" x14ac:dyDescent="0.3">
      <c r="A745" s="2" t="str">
        <f t="shared" si="187"/>
        <v>57093.199743305i</v>
      </c>
      <c r="B745" s="2">
        <f t="shared" si="194"/>
        <v>9086.6649560799215</v>
      </c>
      <c r="E745" s="3" t="str">
        <f t="shared" si="188"/>
        <v>1.5431150462877E-11-1.53808148180794E-11i</v>
      </c>
      <c r="F745" s="3"/>
      <c r="G745" s="3"/>
      <c r="H745" s="3"/>
      <c r="I745" s="99">
        <f t="shared" si="195"/>
        <v>2.1787378664630583E-11</v>
      </c>
      <c r="L745" s="99">
        <f t="shared" si="196"/>
        <v>1.442570307450786E-13</v>
      </c>
      <c r="O745" s="82">
        <f t="shared" si="189"/>
        <v>2.1685446162654995E-11</v>
      </c>
      <c r="R745" s="99">
        <f t="shared" si="197"/>
        <v>1.4569960105252937E-8</v>
      </c>
      <c r="U745" s="99">
        <f t="shared" si="198"/>
        <v>1.8940860875144821E-10</v>
      </c>
      <c r="X745" s="99">
        <f t="shared" si="190"/>
        <v>1.9077586944712318E-8</v>
      </c>
      <c r="Z745" s="3"/>
      <c r="AA745" s="99">
        <f t="shared" si="199"/>
        <v>1.8354962417021575E-9</v>
      </c>
      <c r="AD745" s="99">
        <f t="shared" si="200"/>
        <v>1.8354962417021577E-10</v>
      </c>
      <c r="AF745" s="2">
        <f t="shared" si="201"/>
        <v>0.68634367752281489</v>
      </c>
      <c r="AH745" s="11"/>
      <c r="AI745" s="23">
        <f t="shared" si="202"/>
        <v>2.4076495147962864E-8</v>
      </c>
      <c r="AN745" s="2">
        <f t="shared" si="191"/>
        <v>118.83477486392339</v>
      </c>
      <c r="AO745" s="2" t="str">
        <f t="shared" si="192"/>
        <v>-82.1763771102672+85.8414047065314i</v>
      </c>
      <c r="AP745" s="3">
        <f t="shared" si="193"/>
        <v>84.077875655610114</v>
      </c>
      <c r="AQ745" s="23">
        <f t="shared" si="203"/>
        <v>4.8738062737821615E-14</v>
      </c>
    </row>
    <row r="746" spans="1:43" x14ac:dyDescent="0.3">
      <c r="A746" s="2" t="str">
        <f t="shared" si="187"/>
        <v>57621.4766162832i</v>
      </c>
      <c r="B746" s="2">
        <f t="shared" si="194"/>
        <v>9170.7428317355316</v>
      </c>
      <c r="E746" s="3" t="str">
        <f t="shared" si="188"/>
        <v>1.52171047147628E-11-1.53054390325273E-11i</v>
      </c>
      <c r="F746" s="3"/>
      <c r="G746" s="3"/>
      <c r="H746" s="3"/>
      <c r="I746" s="99">
        <f t="shared" si="195"/>
        <v>2.1582788046924488E-11</v>
      </c>
      <c r="L746" s="99">
        <f t="shared" si="196"/>
        <v>1.4355215629961755E-13</v>
      </c>
      <c r="O746" s="82">
        <f t="shared" si="189"/>
        <v>2.1481816746056717E-11</v>
      </c>
      <c r="R746" s="99">
        <f t="shared" si="197"/>
        <v>1.4498767786261372E-8</v>
      </c>
      <c r="U746" s="99">
        <f t="shared" si="198"/>
        <v>1.8591048830405467E-10</v>
      </c>
      <c r="X746" s="99">
        <f t="shared" si="190"/>
        <v>1.8898488012609364E-8</v>
      </c>
      <c r="Z746" s="3"/>
      <c r="AA746" s="99">
        <f t="shared" si="199"/>
        <v>1.8265275669080537E-9</v>
      </c>
      <c r="AD746" s="99">
        <f t="shared" si="200"/>
        <v>1.8265275669080539E-10</v>
      </c>
      <c r="AF746" s="2">
        <f t="shared" si="201"/>
        <v>0.68971378446903064</v>
      </c>
      <c r="AH746" s="11"/>
      <c r="AI746" s="23">
        <f t="shared" si="202"/>
        <v>2.3890838651674231E-8</v>
      </c>
      <c r="AN746" s="2">
        <f t="shared" si="191"/>
        <v>120.47920742767492</v>
      </c>
      <c r="AO746" s="2" t="str">
        <f t="shared" si="192"/>
        <v>-83.7227414140598+86.6356854449435i</v>
      </c>
      <c r="AP746" s="3">
        <f t="shared" si="193"/>
        <v>84.855838660618247</v>
      </c>
      <c r="AQ746" s="23">
        <f t="shared" si="203"/>
        <v>4.8433351295105731E-14</v>
      </c>
    </row>
    <row r="747" spans="1:43" x14ac:dyDescent="0.3">
      <c r="A747" s="2" t="str">
        <f t="shared" si="187"/>
        <v>58154.641574984i</v>
      </c>
      <c r="B747" s="2">
        <f t="shared" si="194"/>
        <v>9255.5986703961498</v>
      </c>
      <c r="E747" s="3" t="str">
        <f t="shared" si="188"/>
        <v>1.50054535694629E-11-1.5229892301386E-11i</v>
      </c>
      <c r="F747" s="3"/>
      <c r="G747" s="3"/>
      <c r="H747" s="3"/>
      <c r="I747" s="99">
        <f t="shared" si="195"/>
        <v>2.1380207116328957E-11</v>
      </c>
      <c r="L747" s="99">
        <f t="shared" si="196"/>
        <v>1.4285736946261507E-13</v>
      </c>
      <c r="O747" s="82">
        <f t="shared" si="189"/>
        <v>2.1280187624080761E-11</v>
      </c>
      <c r="R747" s="99">
        <f t="shared" si="197"/>
        <v>1.4428594315724122E-8</v>
      </c>
      <c r="U747" s="99">
        <f t="shared" si="198"/>
        <v>1.8247771649570181E-10</v>
      </c>
      <c r="X747" s="99">
        <f t="shared" si="190"/>
        <v>1.8721147124699704E-8</v>
      </c>
      <c r="Z747" s="3"/>
      <c r="AA747" s="99">
        <f t="shared" si="199"/>
        <v>1.8176872447309268E-9</v>
      </c>
      <c r="AD747" s="99">
        <f t="shared" si="200"/>
        <v>1.8176872447309271E-10</v>
      </c>
      <c r="AF747" s="2">
        <f t="shared" si="201"/>
        <v>0.69306820755935394</v>
      </c>
      <c r="AH747" s="11"/>
      <c r="AI747" s="23">
        <f t="shared" si="202"/>
        <v>2.3707317825479959E-8</v>
      </c>
      <c r="AN747" s="2">
        <f t="shared" si="191"/>
        <v>122.15157872102451</v>
      </c>
      <c r="AO747" s="2" t="str">
        <f t="shared" si="192"/>
        <v>-85.2978547766972+87.437315572541i</v>
      </c>
      <c r="AP747" s="3">
        <f t="shared" si="193"/>
        <v>85.641000068679205</v>
      </c>
      <c r="AQ747" s="23">
        <f t="shared" si="203"/>
        <v>4.8133403774002033E-14</v>
      </c>
    </row>
    <row r="748" spans="1:43" x14ac:dyDescent="0.3">
      <c r="A748" s="2" t="str">
        <f t="shared" si="187"/>
        <v>58692.7398483077i</v>
      </c>
      <c r="B748" s="2">
        <f t="shared" si="194"/>
        <v>9341.239670464829</v>
      </c>
      <c r="E748" s="3" t="str">
        <f t="shared" si="188"/>
        <v>1.47961785992304E-11-1.51541788113796E-11i</v>
      </c>
      <c r="F748" s="3"/>
      <c r="G748" s="3"/>
      <c r="H748" s="3"/>
      <c r="I748" s="99">
        <f t="shared" si="195"/>
        <v>2.1179613702510963E-11</v>
      </c>
      <c r="L748" s="99">
        <f t="shared" si="196"/>
        <v>1.4217254676019912E-13</v>
      </c>
      <c r="O748" s="82">
        <f t="shared" si="189"/>
        <v>2.108053673019498E-11</v>
      </c>
      <c r="R748" s="99">
        <f t="shared" si="197"/>
        <v>1.4359427222780113E-8</v>
      </c>
      <c r="U748" s="99">
        <f t="shared" si="198"/>
        <v>1.7910904536064625E-10</v>
      </c>
      <c r="X748" s="99">
        <f t="shared" si="190"/>
        <v>1.8545544919020484E-8</v>
      </c>
      <c r="Z748" s="3"/>
      <c r="AA748" s="99">
        <f t="shared" si="199"/>
        <v>1.8089737041150936E-9</v>
      </c>
      <c r="AD748" s="99">
        <f t="shared" si="200"/>
        <v>1.8089737041150939E-10</v>
      </c>
      <c r="AF748" s="2">
        <f t="shared" si="201"/>
        <v>0.6964066076490697</v>
      </c>
      <c r="AH748" s="11"/>
      <c r="AI748" s="23">
        <f t="shared" si="202"/>
        <v>2.3525910593767359E-8</v>
      </c>
      <c r="AN748" s="2">
        <f t="shared" si="191"/>
        <v>123.85242002732063</v>
      </c>
      <c r="AO748" s="2" t="str">
        <f t="shared" si="192"/>
        <v>-86.9022516830884+88.2463630923848i</v>
      </c>
      <c r="AP748" s="3">
        <f t="shared" si="193"/>
        <v>86.433426485806194</v>
      </c>
      <c r="AQ748" s="23">
        <f t="shared" si="203"/>
        <v>4.7838176250508897E-14</v>
      </c>
    </row>
    <row r="749" spans="1:43" x14ac:dyDescent="0.3">
      <c r="A749" s="2" t="str">
        <f t="shared" si="187"/>
        <v>59235.8170836525i</v>
      </c>
      <c r="B749" s="2">
        <f t="shared" si="194"/>
        <v>9427.6730969506352</v>
      </c>
      <c r="E749" s="3" t="str">
        <f t="shared" si="188"/>
        <v>1.4589261539238E-11-1.507830292021E-11i</v>
      </c>
      <c r="F749" s="3"/>
      <c r="G749" s="3"/>
      <c r="H749" s="3"/>
      <c r="I749" s="99">
        <f t="shared" si="195"/>
        <v>2.0980985944752515E-11</v>
      </c>
      <c r="L749" s="99">
        <f t="shared" si="196"/>
        <v>1.4149756603412302E-13</v>
      </c>
      <c r="O749" s="82">
        <f t="shared" si="189"/>
        <v>2.0882842306042104E-11</v>
      </c>
      <c r="R749" s="99">
        <f t="shared" si="197"/>
        <v>1.4291254169446423E-8</v>
      </c>
      <c r="U749" s="99">
        <f t="shared" si="198"/>
        <v>1.7580325175943452E-10</v>
      </c>
      <c r="X749" s="99">
        <f t="shared" si="190"/>
        <v>1.8371662303242744E-8</v>
      </c>
      <c r="Z749" s="3"/>
      <c r="AA749" s="99">
        <f t="shared" si="199"/>
        <v>1.8003853907446108E-9</v>
      </c>
      <c r="AD749" s="99">
        <f t="shared" si="200"/>
        <v>1.8003853907446109E-10</v>
      </c>
      <c r="AF749" s="2">
        <f t="shared" si="201"/>
        <v>0.69972865092408842</v>
      </c>
      <c r="AH749" s="11"/>
      <c r="AI749" s="23">
        <f t="shared" si="202"/>
        <v>2.3346595170368925E-8</v>
      </c>
      <c r="AN749" s="2">
        <f t="shared" si="191"/>
        <v>125.58227278599909</v>
      </c>
      <c r="AO749" s="2" t="str">
        <f t="shared" si="192"/>
        <v>-88.5364765549592+89.0628966367603i</v>
      </c>
      <c r="AP749" s="3">
        <f t="shared" si="193"/>
        <v>87.233185134315136</v>
      </c>
      <c r="AQ749" s="23">
        <f t="shared" si="203"/>
        <v>4.7547625733139477E-14</v>
      </c>
    </row>
    <row r="750" spans="1:43" x14ac:dyDescent="0.3">
      <c r="A750" s="2" t="str">
        <f t="shared" si="187"/>
        <v>59783.9193507869i</v>
      </c>
      <c r="B750" s="2">
        <f t="shared" si="194"/>
        <v>9514.9062820849504</v>
      </c>
      <c r="E750" s="3" t="str">
        <f t="shared" si="188"/>
        <v>1.43846842794136E-11-1.50022691516352E-11i</v>
      </c>
      <c r="F750" s="3"/>
      <c r="G750" s="3"/>
      <c r="H750" s="3"/>
      <c r="I750" s="99">
        <f t="shared" si="195"/>
        <v>2.0784302286016577E-11</v>
      </c>
      <c r="L750" s="99">
        <f t="shared" si="196"/>
        <v>1.408323064200763E-13</v>
      </c>
      <c r="O750" s="82">
        <f t="shared" si="189"/>
        <v>2.0687082895533048E-11</v>
      </c>
      <c r="R750" s="99">
        <f t="shared" si="197"/>
        <v>1.4224062948427708E-8</v>
      </c>
      <c r="U750" s="99">
        <f t="shared" si="198"/>
        <v>1.7255913684887959E-10</v>
      </c>
      <c r="X750" s="99">
        <f t="shared" si="190"/>
        <v>1.8199480449516366E-8</v>
      </c>
      <c r="Z750" s="3"/>
      <c r="AA750" s="99">
        <f t="shared" si="199"/>
        <v>1.7919207667673104E-9</v>
      </c>
      <c r="AD750" s="99">
        <f t="shared" si="200"/>
        <v>1.7919207667673105E-10</v>
      </c>
      <c r="AF750" s="2">
        <f t="shared" si="201"/>
        <v>0.70303400907722891</v>
      </c>
      <c r="AH750" s="11"/>
      <c r="AI750" s="23">
        <f t="shared" si="202"/>
        <v>2.3169350052300605E-8</v>
      </c>
      <c r="AN750" s="2">
        <f t="shared" si="191"/>
        <v>127.34168877700183</v>
      </c>
      <c r="AO750" s="2" t="str">
        <f t="shared" si="192"/>
        <v>-90.2010839355909+89.8869854729998i</v>
      </c>
      <c r="AP750" s="3">
        <f t="shared" si="193"/>
        <v>88.040343858456254</v>
      </c>
      <c r="AQ750" s="23">
        <f t="shared" si="203"/>
        <v>4.7261710143403156E-14</v>
      </c>
    </row>
    <row r="751" spans="1:43" x14ac:dyDescent="0.3">
      <c r="A751" s="2" t="str">
        <f t="shared" si="187"/>
        <v>60337.0931457574i</v>
      </c>
      <c r="B751" s="2">
        <f t="shared" si="194"/>
        <v>9602.9466259434066</v>
      </c>
      <c r="E751" s="3" t="str">
        <f t="shared" si="188"/>
        <v>1.4182428856544E-11-1.49260821904796E-11i</v>
      </c>
      <c r="F751" s="3"/>
      <c r="G751" s="3"/>
      <c r="H751" s="3"/>
      <c r="I751" s="99">
        <f t="shared" si="195"/>
        <v>2.0589541467159589E-11</v>
      </c>
      <c r="L751" s="99">
        <f t="shared" si="196"/>
        <v>1.4017664832679315E-13</v>
      </c>
      <c r="O751" s="82">
        <f t="shared" si="189"/>
        <v>2.0493237339086597E-11</v>
      </c>
      <c r="R751" s="99">
        <f t="shared" si="197"/>
        <v>1.4157841481006109E-8</v>
      </c>
      <c r="U751" s="99">
        <f t="shared" si="198"/>
        <v>1.6937552556465805E-10</v>
      </c>
      <c r="X751" s="99">
        <f t="shared" si="190"/>
        <v>1.802898078944532E-8</v>
      </c>
      <c r="Z751" s="3"/>
      <c r="AA751" s="99">
        <f t="shared" si="199"/>
        <v>1.7835783105289763E-9</v>
      </c>
      <c r="AD751" s="99">
        <f t="shared" si="200"/>
        <v>1.7835783105289764E-10</v>
      </c>
      <c r="AF751" s="2">
        <f t="shared" si="201"/>
        <v>0.70632235947943123</v>
      </c>
      <c r="AH751" s="11"/>
      <c r="AI751" s="23">
        <f t="shared" si="202"/>
        <v>2.2994154013650452E-8</v>
      </c>
      <c r="AN751" s="2">
        <f t="shared" si="191"/>
        <v>129.13123030848465</v>
      </c>
      <c r="AO751" s="2" t="str">
        <f t="shared" si="192"/>
        <v>-91.8966386779935+90.7186995093581i</v>
      </c>
      <c r="AP751" s="3">
        <f t="shared" si="193"/>
        <v>88.854971130338527</v>
      </c>
      <c r="AQ751" s="23">
        <f t="shared" si="203"/>
        <v>4.6980388296994555E-14</v>
      </c>
    </row>
    <row r="752" spans="1:43" x14ac:dyDescent="0.3">
      <c r="A752" s="2" t="str">
        <f t="shared" si="187"/>
        <v>60895.3853948334i</v>
      </c>
      <c r="B752" s="2">
        <f t="shared" si="194"/>
        <v>9691.8015970737451</v>
      </c>
      <c r="E752" s="3" t="str">
        <f t="shared" si="188"/>
        <v>1.39824774466493E-11-1.48497468775788E-11i</v>
      </c>
      <c r="F752" s="3"/>
      <c r="G752" s="3"/>
      <c r="H752" s="3"/>
      <c r="I752" s="99">
        <f t="shared" si="195"/>
        <v>2.0396682521288055E-11</v>
      </c>
      <c r="L752" s="99">
        <f t="shared" si="196"/>
        <v>1.3953047341593141E-13</v>
      </c>
      <c r="O752" s="82">
        <f t="shared" si="189"/>
        <v>2.0301284768011929E-11</v>
      </c>
      <c r="R752" s="99">
        <f t="shared" si="197"/>
        <v>1.4092577815009073E-8</v>
      </c>
      <c r="U752" s="99">
        <f t="shared" si="198"/>
        <v>1.6625126611615453E-10</v>
      </c>
      <c r="X752" s="99">
        <f t="shared" si="190"/>
        <v>1.7860145009186118E-8</v>
      </c>
      <c r="Z752" s="3"/>
      <c r="AA752" s="99">
        <f t="shared" si="199"/>
        <v>1.7753565163173315E-9</v>
      </c>
      <c r="AD752" s="99">
        <f t="shared" si="200"/>
        <v>1.7753565163173318E-10</v>
      </c>
      <c r="AF752" s="2">
        <f t="shared" si="201"/>
        <v>0.70959338534570027</v>
      </c>
      <c r="AH752" s="11"/>
      <c r="AI752" s="23">
        <f t="shared" si="202"/>
        <v>2.2820986099611199E-8</v>
      </c>
      <c r="AN752" s="2">
        <f t="shared" si="191"/>
        <v>130.95147040788126</v>
      </c>
      <c r="AO752" s="2" t="str">
        <f t="shared" si="192"/>
        <v>-93.6237161365792+91.5581093009431i</v>
      </c>
      <c r="AP752" s="3">
        <f t="shared" si="193"/>
        <v>89.677136055554001</v>
      </c>
      <c r="AQ752" s="23">
        <f t="shared" si="203"/>
        <v>4.6703619885339507E-14</v>
      </c>
    </row>
    <row r="753" spans="1:43" x14ac:dyDescent="0.3">
      <c r="A753" s="2" t="str">
        <f t="shared" si="187"/>
        <v>61458.8434584876i</v>
      </c>
      <c r="B753" s="2">
        <f t="shared" si="194"/>
        <v>9781.4787331292991</v>
      </c>
      <c r="E753" s="3" t="str">
        <f t="shared" si="188"/>
        <v>1.37848123576246E-11-1.47732682046642E-11i</v>
      </c>
      <c r="F753" s="3"/>
      <c r="G753" s="3"/>
      <c r="H753" s="3"/>
      <c r="I753" s="99">
        <f t="shared" si="195"/>
        <v>2.0205704768254488E-11</v>
      </c>
      <c r="L753" s="99">
        <f t="shared" si="196"/>
        <v>1.3889366458269704E-13</v>
      </c>
      <c r="O753" s="82">
        <f t="shared" si="189"/>
        <v>2.0111204599030179E-11</v>
      </c>
      <c r="R753" s="99">
        <f t="shared" si="197"/>
        <v>1.4028260122852403E-8</v>
      </c>
      <c r="U753" s="99">
        <f t="shared" si="198"/>
        <v>1.6318522949325544E-10</v>
      </c>
      <c r="X753" s="99">
        <f t="shared" si="190"/>
        <v>1.7692955044666953E-8</v>
      </c>
      <c r="Z753" s="3"/>
      <c r="AA753" s="99">
        <f t="shared" si="199"/>
        <v>1.7672538941155067E-9</v>
      </c>
      <c r="AD753" s="99">
        <f t="shared" si="200"/>
        <v>1.7672538941155067E-10</v>
      </c>
      <c r="AF753" s="2">
        <f t="shared" si="201"/>
        <v>0.71284677589558942</v>
      </c>
      <c r="AH753" s="11"/>
      <c r="AI753" s="23">
        <f t="shared" si="202"/>
        <v>2.264982562065363E-8</v>
      </c>
      <c r="AN753" s="2">
        <f t="shared" si="191"/>
        <v>132.80299301638709</v>
      </c>
      <c r="AO753" s="2" t="str">
        <f t="shared" si="192"/>
        <v>-95.382902362397+92.4052860557014i</v>
      </c>
      <c r="AP753" s="3">
        <f t="shared" si="193"/>
        <v>90.50690837916045</v>
      </c>
      <c r="AQ753" s="23">
        <f t="shared" si="203"/>
        <v>4.6431365457840706E-14</v>
      </c>
    </row>
    <row r="754" spans="1:43" x14ac:dyDescent="0.3">
      <c r="A754" s="2" t="str">
        <f t="shared" si="187"/>
        <v>62027.5151354138i</v>
      </c>
      <c r="B754" s="2">
        <f t="shared" si="194"/>
        <v>9871.9856415084596</v>
      </c>
      <c r="E754" s="3" t="str">
        <f t="shared" si="188"/>
        <v>1.3589416022148E-11-1.46966513091919E-11i</v>
      </c>
      <c r="F754" s="3"/>
      <c r="G754" s="3"/>
      <c r="H754" s="3"/>
      <c r="I754" s="99">
        <f t="shared" si="195"/>
        <v>2.0016587809289193E-11</v>
      </c>
      <c r="L754" s="99">
        <f t="shared" si="196"/>
        <v>1.3826610593719138E-13</v>
      </c>
      <c r="O754" s="82">
        <f t="shared" si="189"/>
        <v>1.9922976528931356E-11</v>
      </c>
      <c r="R754" s="99">
        <f t="shared" si="197"/>
        <v>1.396487669965633E-8</v>
      </c>
      <c r="U754" s="99">
        <f t="shared" si="198"/>
        <v>1.6017630898473352E-10</v>
      </c>
      <c r="X754" s="99">
        <f t="shared" si="190"/>
        <v>1.7527393076925704E-8</v>
      </c>
      <c r="Z754" s="3"/>
      <c r="AA754" s="99">
        <f t="shared" si="199"/>
        <v>1.7592689693647061E-9</v>
      </c>
      <c r="AD754" s="99">
        <f t="shared" si="200"/>
        <v>1.7592689693647063E-10</v>
      </c>
      <c r="AF754" s="2">
        <f t="shared" si="201"/>
        <v>0.716082226508029</v>
      </c>
      <c r="AH754" s="11"/>
      <c r="AI754" s="23">
        <f t="shared" si="202"/>
        <v>2.2480652146838653E-8</v>
      </c>
      <c r="AN754" s="2">
        <f t="shared" si="191"/>
        <v>134.68639318693255</v>
      </c>
      <c r="AO754" s="2" t="str">
        <f t="shared" si="192"/>
        <v>-97.1747943019985+93.2603016404583i</v>
      </c>
      <c r="AP754" s="3">
        <f t="shared" si="193"/>
        <v>91.344358491542152</v>
      </c>
      <c r="AQ754" s="23">
        <f t="shared" si="203"/>
        <v>4.616358640455304E-14</v>
      </c>
    </row>
    <row r="755" spans="1:43" x14ac:dyDescent="0.3">
      <c r="A755" s="2" t="str">
        <f t="shared" si="187"/>
        <v>62601.4486665816i</v>
      </c>
      <c r="B755" s="2">
        <f t="shared" si="194"/>
        <v>9963.3300000000017</v>
      </c>
      <c r="E755" s="3" t="str">
        <f t="shared" si="188"/>
        <v>1.33962709908543E-11-1.4619901469118E-11i</v>
      </c>
      <c r="F755" s="3"/>
      <c r="G755" s="3"/>
      <c r="H755" s="3"/>
      <c r="I755" s="99">
        <f t="shared" si="195"/>
        <v>1.9829311521763003E-11</v>
      </c>
      <c r="L755" s="99">
        <f t="shared" si="196"/>
        <v>1.3764768278645302E-13</v>
      </c>
      <c r="O755" s="82">
        <f t="shared" si="189"/>
        <v>1.9736580529361139E-11</v>
      </c>
      <c r="R755" s="99">
        <f t="shared" si="197"/>
        <v>1.3902415961431756E-8</v>
      </c>
      <c r="U755" s="99">
        <f t="shared" si="198"/>
        <v>1.5722341970794265E-10</v>
      </c>
      <c r="X755" s="99">
        <f t="shared" si="190"/>
        <v>1.736344152756066E-8</v>
      </c>
      <c r="Z755" s="3"/>
      <c r="AA755" s="99">
        <f t="shared" si="199"/>
        <v>1.7514002827357144E-9</v>
      </c>
      <c r="AD755" s="99">
        <f t="shared" si="200"/>
        <v>1.7514002827357145E-10</v>
      </c>
      <c r="AF755" s="2">
        <f t="shared" si="201"/>
        <v>0.71929943887034575</v>
      </c>
      <c r="AH755" s="11"/>
      <c r="AI755" s="23">
        <f t="shared" si="202"/>
        <v>2.2313445502262058E-8</v>
      </c>
      <c r="AN755" s="2">
        <f t="shared" si="191"/>
        <v>136.60227728571519</v>
      </c>
      <c r="AO755" s="2" t="str">
        <f t="shared" si="192"/>
        <v>-99+94.1232285870147i</v>
      </c>
      <c r="AP755" s="3">
        <f t="shared" si="193"/>
        <v>92.189557434414382</v>
      </c>
      <c r="AQ755" s="23">
        <f t="shared" si="203"/>
        <v>4.5900244939404078E-14</v>
      </c>
    </row>
    <row r="756" spans="1:43" x14ac:dyDescent="0.3">
      <c r="A756" s="2" t="str">
        <f t="shared" si="187"/>
        <v>63180.6927393289i</v>
      </c>
      <c r="B756" s="2">
        <f t="shared" si="194"/>
        <v>10055.519557434416</v>
      </c>
      <c r="E756" s="3" t="str">
        <f t="shared" si="188"/>
        <v>1.32053599257711E-11-1.45430240976278E-11i</v>
      </c>
      <c r="F756" s="3"/>
      <c r="G756" s="3"/>
      <c r="H756" s="3"/>
      <c r="I756" s="99">
        <f t="shared" si="195"/>
        <v>1.9643856054078185E-11</v>
      </c>
      <c r="L756" s="99">
        <f t="shared" si="196"/>
        <v>1.3703828161717255E-13</v>
      </c>
      <c r="O756" s="82">
        <f t="shared" si="189"/>
        <v>1.9551996841735736E-11</v>
      </c>
      <c r="R756" s="99">
        <f t="shared" si="197"/>
        <v>1.3840866443334429E-8</v>
      </c>
      <c r="U756" s="99">
        <f t="shared" si="198"/>
        <v>1.5432549814948658E-10</v>
      </c>
      <c r="X756" s="99">
        <f t="shared" si="190"/>
        <v>1.7201083054292145E-8</v>
      </c>
      <c r="Z756" s="3"/>
      <c r="AA756" s="99">
        <f t="shared" si="199"/>
        <v>1.7436463899089596E-9</v>
      </c>
      <c r="AD756" s="99">
        <f t="shared" si="200"/>
        <v>1.7436463899089597E-10</v>
      </c>
      <c r="AF756" s="2">
        <f t="shared" si="201"/>
        <v>0.72249812112130185</v>
      </c>
      <c r="AH756" s="11"/>
      <c r="AI756" s="23">
        <f t="shared" si="202"/>
        <v>2.2148185759629841E-8</v>
      </c>
      <c r="AN756" s="2">
        <f t="shared" si="191"/>
        <v>138.55126319736254</v>
      </c>
      <c r="AO756" s="2" t="str">
        <f t="shared" si="192"/>
        <v>-100.859138805412+94.9941400983001i</v>
      </c>
      <c r="AP756" s="3">
        <f t="shared" si="193"/>
        <v>93.042576906811519</v>
      </c>
      <c r="AQ756" s="23">
        <f t="shared" si="203"/>
        <v>4.5641304083865671E-14</v>
      </c>
    </row>
    <row r="757" spans="1:43" x14ac:dyDescent="0.3">
      <c r="A757" s="2" t="str">
        <f t="shared" si="187"/>
        <v>63765.2964914919i</v>
      </c>
      <c r="B757" s="2">
        <f t="shared" si="194"/>
        <v>10148.562134341228</v>
      </c>
      <c r="E757" s="3" t="str">
        <f t="shared" si="188"/>
        <v>1.30166655940173E-11-1.44660247378208E-11i</v>
      </c>
      <c r="F757" s="3"/>
      <c r="G757" s="3"/>
      <c r="H757" s="3"/>
      <c r="I757" s="99">
        <f t="shared" si="195"/>
        <v>1.9460201820683083E-11</v>
      </c>
      <c r="L757" s="99">
        <f t="shared" si="196"/>
        <v>1.3643779007905826E-13</v>
      </c>
      <c r="O757" s="82">
        <f t="shared" si="189"/>
        <v>1.9369205972279453E-11</v>
      </c>
      <c r="R757" s="99">
        <f t="shared" si="197"/>
        <v>1.3780216797984883E-8</v>
      </c>
      <c r="U757" s="99">
        <f t="shared" si="198"/>
        <v>1.5148150171659609E-10</v>
      </c>
      <c r="X757" s="99">
        <f t="shared" si="190"/>
        <v>1.704030054663284E-8</v>
      </c>
      <c r="Z757" s="3"/>
      <c r="AA757" s="99">
        <f t="shared" si="199"/>
        <v>1.7360058613628643E-9</v>
      </c>
      <c r="AD757" s="99">
        <f t="shared" si="200"/>
        <v>1.7360058613628645E-10</v>
      </c>
      <c r="AF757" s="2">
        <f t="shared" si="201"/>
        <v>0.72567798798799199</v>
      </c>
      <c r="AH757" s="11"/>
      <c r="AI757" s="23">
        <f t="shared" si="202"/>
        <v>2.1984853234961696E-8</v>
      </c>
      <c r="AN757" s="2">
        <f t="shared" si="191"/>
        <v>140.53398053379377</v>
      </c>
      <c r="AO757" s="2" t="str">
        <f t="shared" si="192"/>
        <v>-102.752841581801+95.8731100545822i</v>
      </c>
      <c r="AP757" s="3">
        <f t="shared" si="193"/>
        <v>93.903489271215221</v>
      </c>
      <c r="AQ757" s="23">
        <f t="shared" si="203"/>
        <v>4.5386727651144615E-14</v>
      </c>
    </row>
    <row r="758" spans="1:43" x14ac:dyDescent="0.3">
      <c r="A758" s="2" t="str">
        <f t="shared" si="187"/>
        <v>64355.3095155737i</v>
      </c>
      <c r="B758" s="2">
        <f t="shared" si="194"/>
        <v>10242.465623612443</v>
      </c>
      <c r="E758" s="3" t="str">
        <f t="shared" si="188"/>
        <v>1.283017086176E-11-1.43889090573578E-11i</v>
      </c>
      <c r="F758" s="3"/>
      <c r="G758" s="3"/>
      <c r="H758" s="3"/>
      <c r="I758" s="99">
        <f t="shared" si="195"/>
        <v>1.9278329497206668E-11</v>
      </c>
      <c r="L758" s="99">
        <f t="shared" si="196"/>
        <v>1.3584609696882329E-13</v>
      </c>
      <c r="O758" s="82">
        <f t="shared" si="189"/>
        <v>1.9188188687182134E-11</v>
      </c>
      <c r="R758" s="99">
        <f t="shared" si="197"/>
        <v>1.3720455793851154E-8</v>
      </c>
      <c r="U758" s="99">
        <f t="shared" si="198"/>
        <v>1.4869040829890441E-10</v>
      </c>
      <c r="X758" s="99">
        <f t="shared" si="190"/>
        <v>1.6881077121660095E-8</v>
      </c>
      <c r="Z758" s="3"/>
      <c r="AA758" s="99">
        <f t="shared" si="199"/>
        <v>1.7284772821701002E-9</v>
      </c>
      <c r="AD758" s="99">
        <f t="shared" si="200"/>
        <v>1.7284772821701004E-10</v>
      </c>
      <c r="AF758" s="2">
        <f t="shared" si="201"/>
        <v>0.72883876091649358</v>
      </c>
      <c r="AH758" s="11"/>
      <c r="AI758" s="23">
        <f t="shared" si="202"/>
        <v>2.1823428482416207E-8</v>
      </c>
      <c r="AN758" s="2">
        <f t="shared" si="191"/>
        <v>142.55107084686304</v>
      </c>
      <c r="AO758" s="2" t="str">
        <f t="shared" si="192"/>
        <v>-104.681750921366+96.7602130197348i</v>
      </c>
      <c r="AP758" s="3">
        <f t="shared" si="193"/>
        <v>94.772367559631675</v>
      </c>
      <c r="AQ758" s="23">
        <f t="shared" si="203"/>
        <v>4.5136480230768624E-14</v>
      </c>
    </row>
    <row r="759" spans="1:43" x14ac:dyDescent="0.3">
      <c r="A759" s="2" t="str">
        <f t="shared" si="187"/>
        <v>64950.781862951i</v>
      </c>
      <c r="B759" s="2">
        <f t="shared" si="194"/>
        <v>10337.237991172075</v>
      </c>
      <c r="E759" s="3" t="str">
        <f t="shared" si="188"/>
        <v>1.26458586884312E-11-1.43116828430752E-11i</v>
      </c>
      <c r="F759" s="3"/>
      <c r="G759" s="3"/>
      <c r="H759" s="3"/>
      <c r="I759" s="99">
        <f t="shared" si="195"/>
        <v>1.9098220015712038E-11</v>
      </c>
      <c r="L759" s="99">
        <f t="shared" si="196"/>
        <v>1.3526309221478483E-13</v>
      </c>
      <c r="O759" s="82">
        <f t="shared" si="189"/>
        <v>1.9008926007874357E-11</v>
      </c>
      <c r="R759" s="99">
        <f t="shared" si="197"/>
        <v>1.3661572313693266E-8</v>
      </c>
      <c r="U759" s="99">
        <f t="shared" si="198"/>
        <v>1.459512158403833E-10</v>
      </c>
      <c r="X759" s="99">
        <f t="shared" si="190"/>
        <v>1.6723396119892922E-8</v>
      </c>
      <c r="Z759" s="3"/>
      <c r="AA759" s="99">
        <f t="shared" si="199"/>
        <v>1.7210592518016314E-9</v>
      </c>
      <c r="AD759" s="99">
        <f t="shared" si="200"/>
        <v>1.7210592518016318E-10</v>
      </c>
      <c r="AF759" s="2">
        <f t="shared" si="201"/>
        <v>0.73198016819607215</v>
      </c>
      <c r="AH759" s="11"/>
      <c r="AI759" s="23">
        <f t="shared" si="202"/>
        <v>2.1663892289239973E-8</v>
      </c>
      <c r="AN759" s="2">
        <f t="shared" si="191"/>
        <v>144.60318784484434</v>
      </c>
      <c r="AO759" s="2" t="str">
        <f t="shared" si="192"/>
        <v>-106.646521362983+97.6555242475619i</v>
      </c>
      <c r="AP759" s="3">
        <f t="shared" si="193"/>
        <v>95.649285479894388</v>
      </c>
      <c r="AQ759" s="23">
        <f t="shared" si="203"/>
        <v>4.4890527173710268E-14</v>
      </c>
    </row>
    <row r="760" spans="1:43" x14ac:dyDescent="0.3">
      <c r="A760" s="2" t="str">
        <f t="shared" si="187"/>
        <v>65551.7640481205i</v>
      </c>
      <c r="B760" s="2">
        <f t="shared" si="194"/>
        <v>10432.887276651969</v>
      </c>
      <c r="E760" s="3" t="str">
        <f t="shared" si="188"/>
        <v>1.24637121211974E-11-1.42343519955687E-11i</v>
      </c>
      <c r="F760" s="3"/>
      <c r="G760" s="3"/>
      <c r="H760" s="3"/>
      <c r="I760" s="99">
        <f t="shared" si="195"/>
        <v>1.8919854560060277E-11</v>
      </c>
      <c r="L760" s="99">
        <f t="shared" si="196"/>
        <v>1.3468866686203454E-13</v>
      </c>
      <c r="O760" s="82">
        <f t="shared" si="189"/>
        <v>1.8831399206413287E-11</v>
      </c>
      <c r="R760" s="99">
        <f t="shared" si="197"/>
        <v>1.3603555353065489E-8</v>
      </c>
      <c r="U760" s="99">
        <f t="shared" si="198"/>
        <v>1.4326294192110603E-10</v>
      </c>
      <c r="X760" s="99">
        <f t="shared" si="190"/>
        <v>1.6567241101264132E-8</v>
      </c>
      <c r="Z760" s="3"/>
      <c r="AA760" s="99">
        <f t="shared" si="199"/>
        <v>1.7137503839380276E-9</v>
      </c>
      <c r="AD760" s="99">
        <f t="shared" si="200"/>
        <v>1.713750383938028E-10</v>
      </c>
      <c r="AF760" s="2">
        <f t="shared" si="201"/>
        <v>0.73510194507692095</v>
      </c>
      <c r="AH760" s="11"/>
      <c r="AI760" s="23">
        <f t="shared" si="202"/>
        <v>2.1506225670831367E-8</v>
      </c>
      <c r="AN760" s="2">
        <f t="shared" si="191"/>
        <v>146.69099761285727</v>
      </c>
      <c r="AO760" s="2" t="str">
        <f t="shared" si="192"/>
        <v>-108.647819614319+98.5591196881836i</v>
      </c>
      <c r="AP760" s="3">
        <f t="shared" si="193"/>
        <v>96.534317421757805</v>
      </c>
      <c r="AQ760" s="23">
        <f t="shared" si="203"/>
        <v>4.4648834577799503E-14</v>
      </c>
    </row>
    <row r="761" spans="1:43" x14ac:dyDescent="0.3">
      <c r="A761" s="2" t="str">
        <f t="shared" si="187"/>
        <v>66158.3070529835i</v>
      </c>
      <c r="B761" s="2">
        <f t="shared" si="194"/>
        <v>10529.421594073727</v>
      </c>
      <c r="E761" s="3" t="str">
        <f t="shared" si="188"/>
        <v>1.22837142896852E-11-1.41569225237563E-11i</v>
      </c>
      <c r="F761" s="3"/>
      <c r="G761" s="3"/>
      <c r="H761" s="3"/>
      <c r="I761" s="99">
        <f t="shared" si="195"/>
        <v>1.874321456138874E-11</v>
      </c>
      <c r="L761" s="99">
        <f t="shared" si="196"/>
        <v>1.3412271305818007E-13</v>
      </c>
      <c r="O761" s="82">
        <f t="shared" si="189"/>
        <v>1.8655589800981479E-11</v>
      </c>
      <c r="R761" s="99">
        <f t="shared" si="197"/>
        <v>1.3546394018876186E-8</v>
      </c>
      <c r="U761" s="99">
        <f t="shared" si="198"/>
        <v>1.4062462334866535E-10</v>
      </c>
      <c r="X761" s="99">
        <f t="shared" si="190"/>
        <v>1.6412595841191718E-8</v>
      </c>
      <c r="Z761" s="3"/>
      <c r="AA761" s="99">
        <f t="shared" si="199"/>
        <v>1.7065493062880403E-9</v>
      </c>
      <c r="AD761" s="99">
        <f t="shared" si="200"/>
        <v>1.7065493062880405E-10</v>
      </c>
      <c r="AF761" s="2">
        <f t="shared" si="201"/>
        <v>0.73820383388121791</v>
      </c>
      <c r="AH761" s="11"/>
      <c r="AI761" s="23">
        <f t="shared" si="202"/>
        <v>2.1350409865922765E-8</v>
      </c>
      <c r="AN761" s="2">
        <f t="shared" si="191"/>
        <v>148.8151788372821</v>
      </c>
      <c r="AO761" s="2" t="str">
        <f t="shared" si="192"/>
        <v>-110.686324778056+99.4710759944767i</v>
      </c>
      <c r="AP761" s="3">
        <f t="shared" si="193"/>
        <v>97.427538463336532</v>
      </c>
      <c r="AQ761" s="23">
        <f t="shared" si="203"/>
        <v>4.441136927370476E-14</v>
      </c>
    </row>
    <row r="762" spans="1:43" x14ac:dyDescent="0.3">
      <c r="A762" s="2" t="str">
        <f t="shared" si="187"/>
        <v>66770.462331171i</v>
      </c>
      <c r="B762" s="2">
        <f t="shared" si="194"/>
        <v>10626.849132537063</v>
      </c>
      <c r="E762" s="3" t="str">
        <f t="shared" si="188"/>
        <v>1.21058484009547E-11-1.40794005394198E-11i</v>
      </c>
      <c r="F762" s="3"/>
      <c r="G762" s="3"/>
      <c r="H762" s="3"/>
      <c r="I762" s="99">
        <f t="shared" si="195"/>
        <v>1.8568281693692393E-11</v>
      </c>
      <c r="L762" s="99">
        <f t="shared" si="196"/>
        <v>1.3356512403961397E-13</v>
      </c>
      <c r="O762" s="82">
        <f t="shared" si="189"/>
        <v>1.8481479551489255E-11</v>
      </c>
      <c r="R762" s="99">
        <f t="shared" si="197"/>
        <v>1.349007752800101E-8</v>
      </c>
      <c r="U762" s="99">
        <f t="shared" si="198"/>
        <v>1.3803531575890599E-10</v>
      </c>
      <c r="X762" s="99">
        <f t="shared" si="190"/>
        <v>1.6259444326739369E-8</v>
      </c>
      <c r="Z762" s="3"/>
      <c r="AA762" s="99">
        <f t="shared" si="199"/>
        <v>1.6994546604138921E-9</v>
      </c>
      <c r="AD762" s="99">
        <f t="shared" si="200"/>
        <v>1.6994546604138922E-10</v>
      </c>
      <c r="AF762" s="2">
        <f t="shared" si="201"/>
        <v>0.7412855841075231</v>
      </c>
      <c r="AH762" s="11"/>
      <c r="AI762" s="23">
        <f t="shared" si="202"/>
        <v>2.1196426331871446E-8</v>
      </c>
      <c r="AN762" s="2">
        <f t="shared" si="191"/>
        <v>150.97642303427943</v>
      </c>
      <c r="AO762" s="2" t="str">
        <f t="shared" si="192"/>
        <v>-112.762728582343+100.391470528579i</v>
      </c>
      <c r="AP762" s="3">
        <f t="shared" si="193"/>
        <v>98.329024377480891</v>
      </c>
      <c r="AQ762" s="23">
        <f t="shared" si="203"/>
        <v>4.4178098811242747E-14</v>
      </c>
    </row>
    <row r="763" spans="1:43" x14ac:dyDescent="0.3">
      <c r="A763" s="2" t="str">
        <f t="shared" si="187"/>
        <v>67388.2818124089i</v>
      </c>
      <c r="B763" s="2">
        <f t="shared" si="194"/>
        <v>10725.178156914544</v>
      </c>
      <c r="E763" s="3" t="str">
        <f t="shared" si="188"/>
        <v>1.19300977347241E-11-1.40017922517351E-11i</v>
      </c>
      <c r="F763" s="3"/>
      <c r="G763" s="3"/>
      <c r="H763" s="3"/>
      <c r="I763" s="99">
        <f t="shared" si="195"/>
        <v>1.8395037869513022E-11</v>
      </c>
      <c r="L763" s="99">
        <f t="shared" si="196"/>
        <v>1.3301579411831135E-13</v>
      </c>
      <c r="O763" s="82">
        <f t="shared" si="189"/>
        <v>1.8309050455283492E-11</v>
      </c>
      <c r="R763" s="99">
        <f t="shared" si="197"/>
        <v>1.3434595205949448E-8</v>
      </c>
      <c r="U763" s="99">
        <f t="shared" si="198"/>
        <v>1.3549409322579486E-10</v>
      </c>
      <c r="X763" s="99">
        <f t="shared" si="190"/>
        <v>1.6107770752871409E-8</v>
      </c>
      <c r="Z763" s="3"/>
      <c r="AA763" s="99">
        <f t="shared" si="199"/>
        <v>1.6924651015632925E-9</v>
      </c>
      <c r="AD763" s="99">
        <f t="shared" si="200"/>
        <v>1.6924651015632928E-10</v>
      </c>
      <c r="AF763" s="2">
        <f t="shared" si="201"/>
        <v>0.7443469525283164</v>
      </c>
      <c r="AH763" s="11"/>
      <c r="AI763" s="23">
        <f t="shared" si="202"/>
        <v>2.1044256740063981E-8</v>
      </c>
      <c r="AN763" s="2">
        <f t="shared" si="191"/>
        <v>153.17543478246063</v>
      </c>
      <c r="AO763" s="2" t="str">
        <f t="shared" si="192"/>
        <v>-114.877735615513+101.32038136845i</v>
      </c>
      <c r="AP763" s="3">
        <f t="shared" si="193"/>
        <v>99.238851638070628</v>
      </c>
      <c r="AQ763" s="23">
        <f t="shared" si="203"/>
        <v>4.3948991446033287E-14</v>
      </c>
    </row>
    <row r="764" spans="1:43" x14ac:dyDescent="0.3">
      <c r="A764" s="2" t="str">
        <f t="shared" si="187"/>
        <v>68011.8179069226i</v>
      </c>
      <c r="B764" s="2">
        <f t="shared" si="194"/>
        <v>10824.417008552615</v>
      </c>
      <c r="E764" s="3" t="str">
        <f t="shared" si="188"/>
        <v>1.17564456388377E-11-1.39241039617934E-11i</v>
      </c>
      <c r="F764" s="3"/>
      <c r="G764" s="3"/>
      <c r="H764" s="3"/>
      <c r="I764" s="99">
        <f t="shared" si="195"/>
        <v>1.8223465235727717E-11</v>
      </c>
      <c r="L764" s="99">
        <f t="shared" si="196"/>
        <v>1.3247461866912253E-13</v>
      </c>
      <c r="O764" s="82">
        <f t="shared" si="189"/>
        <v>1.813828474295599E-11</v>
      </c>
      <c r="R764" s="99">
        <f t="shared" si="197"/>
        <v>1.3379936485581374E-8</v>
      </c>
      <c r="U764" s="99">
        <f t="shared" si="198"/>
        <v>1.3300004788016121E-10</v>
      </c>
      <c r="X764" s="99">
        <f t="shared" si="190"/>
        <v>1.5957559518792385E-8</v>
      </c>
      <c r="Z764" s="3"/>
      <c r="AA764" s="99">
        <f t="shared" si="199"/>
        <v>1.6855792985077524E-9</v>
      </c>
      <c r="AD764" s="99">
        <f t="shared" si="200"/>
        <v>1.6855792985077526E-10</v>
      </c>
      <c r="AF764" s="2">
        <f t="shared" si="201"/>
        <v>0.74738770328067727</v>
      </c>
      <c r="AH764" s="11"/>
      <c r="AI764" s="23">
        <f t="shared" si="202"/>
        <v>2.0893882971425172E-8</v>
      </c>
      <c r="AN764" s="2">
        <f t="shared" si="191"/>
        <v>155.41293195981945</v>
      </c>
      <c r="AO764" s="2" t="str">
        <f t="shared" si="192"/>
        <v>-117.032063565173+102.257887314499i</v>
      </c>
      <c r="AP764" s="3">
        <f t="shared" si="193"/>
        <v>100.15709742667059</v>
      </c>
      <c r="AQ764" s="23">
        <f t="shared" si="203"/>
        <v>4.3724016126660408E-14</v>
      </c>
    </row>
    <row r="765" spans="1:43" x14ac:dyDescent="0.3">
      <c r="A765" s="2" t="str">
        <f t="shared" si="187"/>
        <v>68641.1235098836i</v>
      </c>
      <c r="B765" s="2">
        <f t="shared" si="194"/>
        <v>10924.574105979285</v>
      </c>
      <c r="E765" s="3" t="str">
        <f t="shared" si="188"/>
        <v>1.15848755249776E-11-1.38463420571191E-11i</v>
      </c>
      <c r="F765" s="3"/>
      <c r="G765" s="3"/>
      <c r="H765" s="3"/>
      <c r="I765" s="99">
        <f t="shared" si="195"/>
        <v>1.8053546169436358E-11</v>
      </c>
      <c r="L765" s="99">
        <f t="shared" si="196"/>
        <v>1.3194149411753597E-13</v>
      </c>
      <c r="O765" s="82">
        <f t="shared" si="189"/>
        <v>1.7969164874249958E-11</v>
      </c>
      <c r="R765" s="99">
        <f t="shared" si="197"/>
        <v>1.3326090905871133E-8</v>
      </c>
      <c r="U765" s="99">
        <f t="shared" si="198"/>
        <v>1.305522895370779E-10</v>
      </c>
      <c r="X765" s="99">
        <f t="shared" si="190"/>
        <v>1.5808795224374148E-8</v>
      </c>
      <c r="Z765" s="3"/>
      <c r="AA765" s="99">
        <f t="shared" si="199"/>
        <v>1.6787959333868837E-9</v>
      </c>
      <c r="AD765" s="99">
        <f t="shared" si="200"/>
        <v>1.6787959333868839E-10</v>
      </c>
      <c r="AF765" s="2">
        <f t="shared" si="201"/>
        <v>0.75040760795007466</v>
      </c>
      <c r="AH765" s="11"/>
      <c r="AI765" s="23">
        <f t="shared" si="202"/>
        <v>2.0745287112032932E-8</v>
      </c>
      <c r="AN765" s="2">
        <f t="shared" si="191"/>
        <v>157.68964598499161</v>
      </c>
      <c r="AO765" s="2" t="str">
        <f t="shared" si="192"/>
        <v>-119.226443461741+103.204067896262i</v>
      </c>
      <c r="AP765" s="3">
        <f t="shared" si="193"/>
        <v>101.08383963892447</v>
      </c>
      <c r="AQ765" s="23">
        <f t="shared" si="203"/>
        <v>4.3503142482061994E-14</v>
      </c>
    </row>
    <row r="766" spans="1:43" x14ac:dyDescent="0.3">
      <c r="A766" s="2" t="str">
        <f t="shared" si="187"/>
        <v>69276.2520058962i</v>
      </c>
      <c r="B766" s="2">
        <f t="shared" si="194"/>
        <v>11025.65794561821</v>
      </c>
      <c r="E766" s="3" t="str">
        <f t="shared" si="188"/>
        <v>1.14153708646139E-11-1.37685130061907E-11i</v>
      </c>
      <c r="F766" s="3"/>
      <c r="G766" s="3"/>
      <c r="H766" s="3"/>
      <c r="I766" s="99">
        <f t="shared" si="195"/>
        <v>1.7885263273944791E-11</v>
      </c>
      <c r="L766" s="99">
        <f t="shared" si="196"/>
        <v>1.3141631792791458E-13</v>
      </c>
      <c r="O766" s="82">
        <f t="shared" si="189"/>
        <v>1.7801673534061849E-11</v>
      </c>
      <c r="R766" s="99">
        <f t="shared" si="197"/>
        <v>1.3273048110719372E-8</v>
      </c>
      <c r="U766" s="99">
        <f t="shared" si="198"/>
        <v>1.2814994533167001E-10</v>
      </c>
      <c r="X766" s="99">
        <f t="shared" si="190"/>
        <v>1.5661462666664278E-8</v>
      </c>
      <c r="Z766" s="3"/>
      <c r="AA766" s="99">
        <f t="shared" si="199"/>
        <v>1.6721137015587175E-9</v>
      </c>
      <c r="AD766" s="99">
        <f t="shared" si="200"/>
        <v>1.6721137015587176E-10</v>
      </c>
      <c r="AF766" s="2">
        <f t="shared" si="201"/>
        <v>0.75340644564709713</v>
      </c>
      <c r="AH766" s="11"/>
      <c r="AI766" s="23">
        <f t="shared" si="202"/>
        <v>2.0598451448835217E-8</v>
      </c>
      <c r="AN766" s="2">
        <f t="shared" si="191"/>
        <v>160.00632206294222</v>
      </c>
      <c r="AO766" s="2" t="str">
        <f t="shared" si="192"/>
        <v>-121.461619926505+104.159003379157i</v>
      </c>
      <c r="AP766" s="3">
        <f t="shared" si="193"/>
        <v>102.01915689128873</v>
      </c>
      <c r="AQ766" s="23">
        <f t="shared" si="203"/>
        <v>4.3286340809399865E-14</v>
      </c>
    </row>
    <row r="767" spans="1:43" x14ac:dyDescent="0.3">
      <c r="A767" s="2" t="str">
        <f t="shared" si="187"/>
        <v>69917.2572735264i</v>
      </c>
      <c r="B767" s="2">
        <f t="shared" si="194"/>
        <v>11127.677102509499</v>
      </c>
      <c r="E767" s="3" t="str">
        <f t="shared" si="188"/>
        <v>1.12479151851926E-11-1.36906233529681E-11i</v>
      </c>
      <c r="F767" s="3"/>
      <c r="G767" s="3"/>
      <c r="H767" s="3"/>
      <c r="I767" s="99">
        <f t="shared" si="195"/>
        <v>1.7718599374841163E-11</v>
      </c>
      <c r="L767" s="99">
        <f t="shared" si="196"/>
        <v>1.3089898859216007E-13</v>
      </c>
      <c r="O767" s="82">
        <f t="shared" si="189"/>
        <v>1.7635793628535939E-11</v>
      </c>
      <c r="R767" s="99">
        <f t="shared" si="197"/>
        <v>1.3220797847808169E-8</v>
      </c>
      <c r="U767" s="99">
        <f t="shared" si="198"/>
        <v>1.2579215936313355E-10</v>
      </c>
      <c r="X767" s="99">
        <f t="shared" si="190"/>
        <v>1.5515546836476964E-8</v>
      </c>
      <c r="Z767" s="3"/>
      <c r="AA767" s="99">
        <f t="shared" si="199"/>
        <v>1.6655313114554743E-9</v>
      </c>
      <c r="AD767" s="99">
        <f t="shared" si="200"/>
        <v>1.6655313114554746E-10</v>
      </c>
      <c r="AF767" s="2">
        <f t="shared" si="201"/>
        <v>0.7563840030772323</v>
      </c>
      <c r="AH767" s="11"/>
      <c r="AI767" s="23">
        <f t="shared" si="202"/>
        <v>2.0453358465467838E-8</v>
      </c>
      <c r="AN767" s="2">
        <f t="shared" si="191"/>
        <v>162.3637194351509</v>
      </c>
      <c r="AO767" s="2" t="str">
        <f t="shared" si="192"/>
        <v>-123.738351424294+105.122774771285i</v>
      </c>
      <c r="AP767" s="3">
        <f t="shared" si="193"/>
        <v>102.9631285276555</v>
      </c>
      <c r="AQ767" s="23">
        <f t="shared" si="203"/>
        <v>4.3073582062203151E-14</v>
      </c>
    </row>
    <row r="768" spans="1:43" x14ac:dyDescent="0.3">
      <c r="A768" s="2" t="str">
        <f t="shared" si="187"/>
        <v>70564.1936898726i</v>
      </c>
      <c r="B768" s="2">
        <f t="shared" si="194"/>
        <v>11230.640231037154</v>
      </c>
      <c r="E768" s="3" t="str">
        <f t="shared" si="188"/>
        <v>1.10824920665554E-11-1.36126797114335E-11i</v>
      </c>
      <c r="F768" s="3"/>
      <c r="G768" s="3"/>
      <c r="H768" s="3"/>
      <c r="I768" s="99">
        <f t="shared" si="195"/>
        <v>1.7553537516162851E-11</v>
      </c>
      <c r="L768" s="99">
        <f t="shared" si="196"/>
        <v>1.3038940561880424E-13</v>
      </c>
      <c r="O768" s="82">
        <f t="shared" si="189"/>
        <v>1.7471508281249438E-11</v>
      </c>
      <c r="R768" s="99">
        <f t="shared" si="197"/>
        <v>1.316932996749923E-8</v>
      </c>
      <c r="U768" s="99">
        <f t="shared" si="198"/>
        <v>1.2347809234674388E-10</v>
      </c>
      <c r="X768" s="99">
        <f t="shared" si="190"/>
        <v>1.5371032915060906E-8</v>
      </c>
      <c r="Z768" s="3"/>
      <c r="AA768" s="99">
        <f t="shared" si="199"/>
        <v>1.6590474844447623E-9</v>
      </c>
      <c r="AD768" s="99">
        <f t="shared" si="200"/>
        <v>1.6590474844447627E-10</v>
      </c>
      <c r="AF768" s="2">
        <f t="shared" si="201"/>
        <v>0.759340074603578</v>
      </c>
      <c r="AH768" s="11"/>
      <c r="AI768" s="23">
        <f t="shared" si="202"/>
        <v>2.030999083816952E-8</v>
      </c>
      <c r="AN768" s="2">
        <f t="shared" si="191"/>
        <v>164.76261163441032</v>
      </c>
      <c r="AO768" s="2" t="str">
        <f t="shared" si="192"/>
        <v>-126.057410520854+106.095463830309i</v>
      </c>
      <c r="AP768" s="3">
        <f t="shared" si="193"/>
        <v>103.9158346260192</v>
      </c>
      <c r="AQ768" s="23">
        <f t="shared" si="203"/>
        <v>4.2864837838839415E-14</v>
      </c>
    </row>
    <row r="769" spans="1:43" x14ac:dyDescent="0.3">
      <c r="A769" s="2" t="str">
        <f t="shared" si="187"/>
        <v>71217.1161351781i</v>
      </c>
      <c r="B769" s="2">
        <f t="shared" si="194"/>
        <v>11334.556065663173</v>
      </c>
      <c r="E769" s="3" t="str">
        <f t="shared" si="188"/>
        <v>1.09190851375888E-11-1.35346887601491E-11i</v>
      </c>
      <c r="F769" s="3"/>
      <c r="G769" s="3"/>
      <c r="H769" s="3"/>
      <c r="I769" s="99">
        <f t="shared" si="195"/>
        <v>1.7390060956650466E-11</v>
      </c>
      <c r="L769" s="99">
        <f t="shared" si="196"/>
        <v>1.2988746952250219E-13</v>
      </c>
      <c r="O769" s="82">
        <f t="shared" si="189"/>
        <v>1.7308800829483068E-11</v>
      </c>
      <c r="R769" s="99">
        <f t="shared" si="197"/>
        <v>1.3118634421772721E-8</v>
      </c>
      <c r="U769" s="99">
        <f t="shared" si="198"/>
        <v>1.2120692127366719E-10</v>
      </c>
      <c r="X769" s="99">
        <f t="shared" si="190"/>
        <v>1.522790627084426E-8</v>
      </c>
      <c r="Z769" s="3"/>
      <c r="AA769" s="99">
        <f t="shared" si="199"/>
        <v>1.6526609546958926E-9</v>
      </c>
      <c r="AD769" s="99">
        <f t="shared" si="200"/>
        <v>1.6526609546958929E-10</v>
      </c>
      <c r="AF769" s="2">
        <f t="shared" si="201"/>
        <v>0.76227446230250995</v>
      </c>
      <c r="AH769" s="11"/>
      <c r="AI769" s="23">
        <f t="shared" si="202"/>
        <v>2.0168331431793453E-8</v>
      </c>
      <c r="AN769" s="2">
        <f t="shared" si="191"/>
        <v>167.20378674429872</v>
      </c>
      <c r="AO769" s="2" t="str">
        <f t="shared" si="192"/>
        <v>-128.419584144999+107.077153070384i</v>
      </c>
      <c r="AP769" s="3">
        <f t="shared" si="193"/>
        <v>104.87735600537235</v>
      </c>
      <c r="AQ769" s="23">
        <f t="shared" si="203"/>
        <v>4.2660080371385045E-14</v>
      </c>
    </row>
    <row r="770" spans="1:43" x14ac:dyDescent="0.3">
      <c r="A770" s="2" t="str">
        <f t="shared" si="187"/>
        <v>71876.0799974869i</v>
      </c>
      <c r="B770" s="2">
        <f t="shared" si="194"/>
        <v>11439.433421668546</v>
      </c>
      <c r="E770" s="3" t="str">
        <f t="shared" si="188"/>
        <v>1.07576780731006E-11-1.34566572368385E-11i</v>
      </c>
      <c r="F770" s="3"/>
      <c r="G770" s="3"/>
      <c r="H770" s="3"/>
      <c r="I770" s="99">
        <f t="shared" si="195"/>
        <v>1.7228153166089144E-11</v>
      </c>
      <c r="L770" s="99">
        <f t="shared" si="196"/>
        <v>1.2939308181391241E-13</v>
      </c>
      <c r="O770" s="82">
        <f t="shared" si="189"/>
        <v>1.7147654820580218E-11</v>
      </c>
      <c r="R770" s="99">
        <f t="shared" si="197"/>
        <v>1.3068701263205154E-8</v>
      </c>
      <c r="U770" s="99">
        <f t="shared" si="198"/>
        <v>1.1897783907836478E-10</v>
      </c>
      <c r="X770" s="99">
        <f t="shared" si="190"/>
        <v>1.5086152456253595E-8</v>
      </c>
      <c r="Z770" s="3"/>
      <c r="AA770" s="99">
        <f t="shared" si="199"/>
        <v>1.646370469051114E-9</v>
      </c>
      <c r="AD770" s="99">
        <f t="shared" si="200"/>
        <v>1.6463704690511142E-10</v>
      </c>
      <c r="AF770" s="2">
        <f t="shared" si="201"/>
        <v>0.76518697601229413</v>
      </c>
      <c r="AH770" s="11"/>
      <c r="AI770" s="23">
        <f t="shared" si="202"/>
        <v>2.0028363295912756E-8</v>
      </c>
      <c r="AN770" s="2">
        <f t="shared" si="191"/>
        <v>169.68804766344397</v>
      </c>
      <c r="AO770" s="2" t="str">
        <f t="shared" si="192"/>
        <v>-130.825673855641+108.06792576916i</v>
      </c>
      <c r="AP770" s="3">
        <f t="shared" si="193"/>
        <v>105.84777423251398</v>
      </c>
      <c r="AQ770" s="23">
        <f t="shared" si="203"/>
        <v>4.2459282514748906E-14</v>
      </c>
    </row>
    <row r="771" spans="1:43" x14ac:dyDescent="0.3">
      <c r="A771" s="2" t="str">
        <f t="shared" si="187"/>
        <v>72541.1411773423i</v>
      </c>
      <c r="B771" s="2">
        <f t="shared" si="194"/>
        <v>11545.28119590106</v>
      </c>
      <c r="E771" s="3" t="str">
        <f t="shared" si="188"/>
        <v>1.05982545909155E-11-1.33785919329956E-11i</v>
      </c>
      <c r="F771" s="3"/>
      <c r="G771" s="3"/>
      <c r="H771" s="3"/>
      <c r="I771" s="99">
        <f t="shared" si="195"/>
        <v>1.7067797821730733E-11</v>
      </c>
      <c r="L771" s="99">
        <f t="shared" si="196"/>
        <v>1.289061449899428E-13</v>
      </c>
      <c r="O771" s="82">
        <f t="shared" si="189"/>
        <v>1.6988054008385413E-11</v>
      </c>
      <c r="R771" s="99">
        <f t="shared" si="197"/>
        <v>1.3019520643984223E-8</v>
      </c>
      <c r="U771" s="99">
        <f t="shared" si="198"/>
        <v>1.1679005431339923E-10</v>
      </c>
      <c r="X771" s="99">
        <f t="shared" si="190"/>
        <v>1.4945757204604566E-8</v>
      </c>
      <c r="Z771" s="3"/>
      <c r="AA771" s="99">
        <f t="shared" si="199"/>
        <v>1.6401747869015069E-9</v>
      </c>
      <c r="AD771" s="99">
        <f t="shared" si="200"/>
        <v>1.6401747869015072E-10</v>
      </c>
      <c r="AF771" s="2">
        <f t="shared" si="201"/>
        <v>0.76807743337467516</v>
      </c>
      <c r="AH771" s="11"/>
      <c r="AI771" s="23">
        <f t="shared" si="202"/>
        <v>1.9890069661017498E-8</v>
      </c>
      <c r="AN771" s="2">
        <f t="shared" si="191"/>
        <v>172.21621237466363</v>
      </c>
      <c r="AO771" s="2" t="str">
        <f t="shared" si="192"/>
        <v>-133.276496113787+109.067865974846i</v>
      </c>
      <c r="AP771" s="3">
        <f t="shared" si="193"/>
        <v>106.82717162895642</v>
      </c>
      <c r="AQ771" s="23">
        <f t="shared" si="203"/>
        <v>4.2262417736117465E-14</v>
      </c>
    </row>
    <row r="772" spans="1:43" x14ac:dyDescent="0.3">
      <c r="A772" s="2" t="str">
        <f t="shared" si="187"/>
        <v>73212.3560925289i</v>
      </c>
      <c r="B772" s="2">
        <f t="shared" si="194"/>
        <v>11652.108367530016</v>
      </c>
      <c r="E772" s="3" t="str">
        <f t="shared" si="188"/>
        <v>1.04407984491915E-11-1.33004996885266E-11i</v>
      </c>
      <c r="F772" s="3"/>
      <c r="G772" s="3"/>
      <c r="H772" s="3"/>
      <c r="I772" s="99">
        <f t="shared" si="195"/>
        <v>1.6908978804798822E-11</v>
      </c>
      <c r="L772" s="99">
        <f t="shared" si="196"/>
        <v>1.284265625243502E-13</v>
      </c>
      <c r="O772" s="82">
        <f t="shared" si="189"/>
        <v>1.6829982349765497E-11</v>
      </c>
      <c r="R772" s="99">
        <f t="shared" si="197"/>
        <v>1.297108281495937E-8</v>
      </c>
      <c r="U772" s="99">
        <f t="shared" si="198"/>
        <v>1.1464279083146742E-10</v>
      </c>
      <c r="X772" s="99">
        <f t="shared" si="190"/>
        <v>1.4806706427063901E-8</v>
      </c>
      <c r="Z772" s="3"/>
      <c r="AA772" s="99">
        <f t="shared" si="199"/>
        <v>1.6340726800673725E-9</v>
      </c>
      <c r="AD772" s="99">
        <f t="shared" si="200"/>
        <v>1.6340726800673726E-10</v>
      </c>
      <c r="AF772" s="2">
        <f t="shared" si="201"/>
        <v>0.77094565986943964</v>
      </c>
      <c r="AH772" s="11"/>
      <c r="AI772" s="23">
        <f t="shared" si="202"/>
        <v>1.9753433934802902E-8</v>
      </c>
      <c r="AN772" s="2">
        <f t="shared" si="191"/>
        <v>174.78911421907108</v>
      </c>
      <c r="AO772" s="2" t="str">
        <f t="shared" si="192"/>
        <v>-135.772882559585+110.077058513337i</v>
      </c>
      <c r="AP772" s="3">
        <f t="shared" si="193"/>
        <v>107.81563127793015</v>
      </c>
      <c r="AQ772" s="23">
        <f t="shared" si="203"/>
        <v>4.2069460104717076E-14</v>
      </c>
    </row>
    <row r="773" spans="1:43" x14ac:dyDescent="0.3">
      <c r="A773" s="2" t="str">
        <f t="shared" ref="A773:A836" si="204">COMPLEX(0,(D$2*10^((ROW(A773)-5)*AK$2/AJ$2-AK$2/2)))</f>
        <v>73889.7816828587i</v>
      </c>
      <c r="B773" s="2">
        <f t="shared" si="194"/>
        <v>11759.923998807946</v>
      </c>
      <c r="E773" s="3" t="str">
        <f t="shared" ref="E773:E836" si="205">IMDIV(IMPRODUCT(AC$2,IMSUM(T$2,IMDIV(N$2,AO773))),(IMPRODUCT(AF773,IMSUM(1,IMPRODUCT(A773,M$2,T$2)))))</f>
        <v>1.02852934439484E-11-1.32223873864308E-11i</v>
      </c>
      <c r="F773" s="3"/>
      <c r="G773" s="3"/>
      <c r="H773" s="3"/>
      <c r="I773" s="99">
        <f t="shared" si="195"/>
        <v>1.6751680197071943E-11</v>
      </c>
      <c r="L773" s="99">
        <f t="shared" si="196"/>
        <v>1.2795423885867677E-13</v>
      </c>
      <c r="O773" s="82">
        <f t="shared" ref="O773:O836" si="206">IMABS(IMPRODUCT($P$2,IMSUM(IMDIV(E773,$AC$2),IMPRODUCT(-1,IMDIV(L773,$AE$2)))))</f>
        <v>1.6673424001209126E-11</v>
      </c>
      <c r="R773" s="99">
        <f t="shared" si="197"/>
        <v>1.2923378124726353E-8</v>
      </c>
      <c r="U773" s="99">
        <f t="shared" si="198"/>
        <v>1.1253528747446225E-10</v>
      </c>
      <c r="X773" s="99">
        <f t="shared" ref="X773:X836" si="207">IMABS(IMPRODUCT(V$2,IMDIV(IMSUM(1,IMPRODUCT(A773,N$2,K$2)),AN773)))/AF773</f>
        <v>1.4668986209678327E-8</v>
      </c>
      <c r="Z773" s="3"/>
      <c r="AA773" s="99">
        <f t="shared" si="199"/>
        <v>1.6280629326829099E-9</v>
      </c>
      <c r="AD773" s="99">
        <f t="shared" si="200"/>
        <v>1.6280629326829102E-10</v>
      </c>
      <c r="AF773" s="2">
        <f t="shared" si="201"/>
        <v>0.77379148884198923</v>
      </c>
      <c r="AH773" s="11"/>
      <c r="AI773" s="23">
        <f t="shared" si="202"/>
        <v>1.9618439698545066E-8</v>
      </c>
      <c r="AN773" s="2">
        <f t="shared" ref="AN773:AN836" si="208">IMABS(IMSUM(1,IMPRODUCT(A773,A773,K$2,M$2,N$2,T$2),IMPRODUCT(A773,N$2,K$2),IMPRODUCT(A773,M$2,N$2),IMPRODUCT(A773,M$2,T$2)))</f>
        <v>177.40760217526608</v>
      </c>
      <c r="AO773" s="2" t="str">
        <f t="shared" ref="AO773:AO836" si="209">IMSUM(1,IMPRODUCT(A773,A773,K$2,M$2,N$2,T$2),IMPRODUCT(A773,N$2,K$2),IMPRODUCT(A773,M$2,N$2),IMPRODUCT(A773,M$2,T$2))</f>
        <v>-138.31568029453+111.095588995418i</v>
      </c>
      <c r="AP773" s="3">
        <f t="shared" ref="AP773:AP836" si="210">B774-B773</f>
        <v>108.81323703144335</v>
      </c>
      <c r="AQ773" s="23">
        <f t="shared" si="203"/>
        <v>4.1880384281858298E-14</v>
      </c>
    </row>
    <row r="774" spans="1:43" x14ac:dyDescent="0.3">
      <c r="A774" s="2" t="str">
        <f t="shared" si="204"/>
        <v>74573.4754150013i</v>
      </c>
      <c r="B774" s="2">
        <f t="shared" ref="B774:B837" si="211">IMABS(A774)/2/PI()</f>
        <v>11868.73723583939</v>
      </c>
      <c r="E774" s="3" t="str">
        <f t="shared" si="205"/>
        <v>1.01317234068061E-11-1.31442619475227E-11i</v>
      </c>
      <c r="F774" s="3"/>
      <c r="G774" s="3"/>
      <c r="H774" s="3"/>
      <c r="I774" s="99">
        <f t="shared" ref="I774:I837" si="212">IMABS(E774)</f>
        <v>1.6595886277542269E-11</v>
      </c>
      <c r="L774" s="99">
        <f t="shared" ref="L774:L837" si="213">(AE$2*Z$2*W$2/(W$2+Z$2))/AF774</f>
        <v>1.2748907939349858E-13</v>
      </c>
      <c r="O774" s="82">
        <f t="shared" si="206"/>
        <v>1.6518363315500534E-11</v>
      </c>
      <c r="R774" s="99">
        <f t="shared" ref="R774:R837" si="214">AG$2/AF774</f>
        <v>1.2876397018743355E-8</v>
      </c>
      <c r="U774" s="99">
        <f t="shared" ref="U774:U837" si="215">IMABS(IMPRODUCT(S$2,IMDIV(1,AN774)))/AF774</f>
        <v>1.1046679776940559E-10</v>
      </c>
      <c r="X774" s="99">
        <f t="shared" si="207"/>
        <v>1.4532582810470665E-8</v>
      </c>
      <c r="Z774" s="3"/>
      <c r="AA774" s="99">
        <f t="shared" ref="AA774:AA837" si="216">(AB$2*W$2/(W$2+Z$2))/AF774</f>
        <v>1.6221443410848648E-9</v>
      </c>
      <c r="AD774" s="99">
        <f t="shared" ref="AD774:AD837" si="217">(Y$2*Z$2/(Z$2+W$2))/AF774</f>
        <v>1.6221443410848651E-10</v>
      </c>
      <c r="AF774" s="2">
        <f t="shared" ref="AF774:AF837" si="218">IMABS(IMSUB(IMSUM(W$2/(W$2+Z$2),IMDIV(IMSUM(A774,AI$2),AH$2)),IMDIV(IMPRODUCT(N$2,K$2,A774),IMSUM(1,IMPRODUCT(A774,A774,K$2,M$2,N$2,T$2),IMPRODUCT(A774,N$2,K$2),IMPRODUCT(A774,M$2,N$2),IMPRODUCT(A774,M$2,T$2)))))</f>
        <v>0.77661476152402209</v>
      </c>
      <c r="AH774" s="11"/>
      <c r="AI774" s="23">
        <f t="shared" ref="AI774:AI837" si="219">SQRT(IMABS(I774)^2+IMABS(L774)^2+IMABS(O774)^2+IMABS(R774)^2+IMABS(U774)^2+IMABS(X774)^2+IMABS(AA774)^2+IMABS(AD774)^2)</f>
        <v>1.9485070703563481E-8</v>
      </c>
      <c r="AN774" s="2">
        <f t="shared" si="208"/>
        <v>180.07254114367859</v>
      </c>
      <c r="AO774" s="2" t="str">
        <f t="shared" si="209"/>
        <v>-140.905752168909+112.123543824015i</v>
      </c>
      <c r="AP774" s="3">
        <f t="shared" si="210"/>
        <v>109.82007351731772</v>
      </c>
      <c r="AQ774" s="23">
        <f t="shared" ref="AQ774:AQ837" si="220">AI774^2*AP774</f>
        <v>4.1695165511228884E-14</v>
      </c>
    </row>
    <row r="775" spans="1:43" x14ac:dyDescent="0.3">
      <c r="A775" s="2" t="str">
        <f t="shared" si="204"/>
        <v>75263.4952873587i</v>
      </c>
      <c r="B775" s="2">
        <f t="shared" si="211"/>
        <v>11978.557309356707</v>
      </c>
      <c r="E775" s="3" t="str">
        <f t="shared" si="205"/>
        <v>9.98007220292822E-12-1.30661303252036E-11i</v>
      </c>
      <c r="F775" s="3"/>
      <c r="G775" s="3"/>
      <c r="H775" s="3"/>
      <c r="I775" s="99">
        <f t="shared" si="212"/>
        <v>1.6441581519150332E-11</v>
      </c>
      <c r="L775" s="99">
        <f t="shared" si="213"/>
        <v>1.2703099047998551E-13</v>
      </c>
      <c r="O775" s="82">
        <f t="shared" si="206"/>
        <v>1.6364784838469726E-11</v>
      </c>
      <c r="R775" s="99">
        <f t="shared" si="214"/>
        <v>1.2830130038478536E-8</v>
      </c>
      <c r="U775" s="99">
        <f t="shared" si="215"/>
        <v>1.0843658963106789E-10</v>
      </c>
      <c r="X775" s="99">
        <f t="shared" si="207"/>
        <v>1.4397482656600296E-8</v>
      </c>
      <c r="Z775" s="3"/>
      <c r="AA775" s="99">
        <f t="shared" si="216"/>
        <v>1.6163157137051394E-9</v>
      </c>
      <c r="AD775" s="99">
        <f t="shared" si="217"/>
        <v>1.6163157137051397E-10</v>
      </c>
      <c r="AF775" s="2">
        <f t="shared" si="218"/>
        <v>0.77941532704728944</v>
      </c>
      <c r="AH775" s="11"/>
      <c r="AI775" s="23">
        <f t="shared" si="219"/>
        <v>1.9353310867768923E-8</v>
      </c>
      <c r="AN775" s="2">
        <f t="shared" si="208"/>
        <v>182.78481223619895</v>
      </c>
      <c r="AO775" s="2" t="str">
        <f t="shared" si="209"/>
        <v>-143.543977074593+113.161010201532i</v>
      </c>
      <c r="AP775" s="3">
        <f t="shared" si="210"/>
        <v>110.83622614651176</v>
      </c>
      <c r="AQ775" s="23">
        <f t="shared" si="220"/>
        <v>4.1513779609547564E-14</v>
      </c>
    </row>
    <row r="776" spans="1:43" x14ac:dyDescent="0.3">
      <c r="A776" s="2" t="str">
        <f t="shared" si="204"/>
        <v>75959.8998349857i</v>
      </c>
      <c r="B776" s="2">
        <f t="shared" si="211"/>
        <v>12089.393535503219</v>
      </c>
      <c r="E776" s="3" t="str">
        <f t="shared" si="205"/>
        <v>9.83032372916642E-12-1.29879995002845E-11i</v>
      </c>
      <c r="F776" s="3"/>
      <c r="G776" s="3"/>
      <c r="H776" s="3"/>
      <c r="I776" s="99">
        <f t="shared" si="212"/>
        <v>1.6288750585591359E-11</v>
      </c>
      <c r="L776" s="99">
        <f t="shared" si="213"/>
        <v>1.2657987941174642E-13</v>
      </c>
      <c r="O776" s="82">
        <f t="shared" si="206"/>
        <v>1.6212673305813642E-11</v>
      </c>
      <c r="R776" s="99">
        <f t="shared" si="214"/>
        <v>1.2784567820586388E-8</v>
      </c>
      <c r="U776" s="99">
        <f t="shared" si="215"/>
        <v>1.0644394507111718E-10</v>
      </c>
      <c r="X776" s="99">
        <f t="shared" si="207"/>
        <v>1.4263672341586953E-8</v>
      </c>
      <c r="Z776" s="3"/>
      <c r="AA776" s="99">
        <f t="shared" si="216"/>
        <v>1.6105758709670319E-9</v>
      </c>
      <c r="AD776" s="99">
        <f t="shared" si="217"/>
        <v>1.610575870967032E-10</v>
      </c>
      <c r="AF776" s="2">
        <f t="shared" si="218"/>
        <v>0.78219304245056065</v>
      </c>
      <c r="AH776" s="11"/>
      <c r="AI776" s="23">
        <f t="shared" si="219"/>
        <v>1.9223144272294903E-8</v>
      </c>
      <c r="AN776" s="2">
        <f t="shared" si="208"/>
        <v>185.54531307118035</v>
      </c>
      <c r="AO776" s="2" t="str">
        <f t="shared" si="209"/>
        <v>-146.231250243272+114.20807613725i</v>
      </c>
      <c r="AP776" s="3">
        <f t="shared" si="210"/>
        <v>111.86178112021844</v>
      </c>
      <c r="AQ776" s="23">
        <f t="shared" si="220"/>
        <v>4.1336202957372398E-14</v>
      </c>
    </row>
    <row r="777" spans="1:43" x14ac:dyDescent="0.3">
      <c r="A777" s="2" t="str">
        <f t="shared" si="204"/>
        <v>76662.7481345552i</v>
      </c>
      <c r="B777" s="2">
        <f t="shared" si="211"/>
        <v>12201.255316623437</v>
      </c>
      <c r="E777" s="3" t="str">
        <f t="shared" si="205"/>
        <v>9.68246191240005E-12-1.29098764758662E-11i</v>
      </c>
      <c r="F777" s="3"/>
      <c r="G777" s="3"/>
      <c r="H777" s="3"/>
      <c r="I777" s="99">
        <f t="shared" si="212"/>
        <v>1.6137378328192009E-11</v>
      </c>
      <c r="L777" s="99">
        <f t="shared" si="213"/>
        <v>1.2613565441694413E-13</v>
      </c>
      <c r="O777" s="82">
        <f t="shared" si="206"/>
        <v>1.6062013639987384E-11</v>
      </c>
      <c r="R777" s="99">
        <f t="shared" si="214"/>
        <v>1.2739701096111357E-8</v>
      </c>
      <c r="U777" s="99">
        <f t="shared" si="215"/>
        <v>1.0448815991363038E-10</v>
      </c>
      <c r="X777" s="99">
        <f t="shared" si="207"/>
        <v>1.4131138622594487E-8</v>
      </c>
      <c r="Z777" s="3"/>
      <c r="AA777" s="99">
        <f t="shared" si="216"/>
        <v>1.6049236451849095E-9</v>
      </c>
      <c r="AD777" s="99">
        <f t="shared" si="217"/>
        <v>1.6049236451849095E-10</v>
      </c>
      <c r="AF777" s="2">
        <f t="shared" si="218"/>
        <v>0.78494777267987725</v>
      </c>
      <c r="AH777" s="11"/>
      <c r="AI777" s="23">
        <f t="shared" si="219"/>
        <v>1.909455515820986E-8</v>
      </c>
      <c r="AN777" s="2">
        <f t="shared" si="208"/>
        <v>188.35495807391905</v>
      </c>
      <c r="AO777" s="2" t="str">
        <f t="shared" si="209"/>
        <v>-148.968483550237+115.264830454786i</v>
      </c>
      <c r="AP777" s="3">
        <f t="shared" si="210"/>
        <v>112.89682543725939</v>
      </c>
      <c r="AQ777" s="23">
        <f t="shared" si="220"/>
        <v>4.1162412490251001E-14</v>
      </c>
    </row>
    <row r="778" spans="1:43" x14ac:dyDescent="0.3">
      <c r="A778" s="2" t="str">
        <f t="shared" si="204"/>
        <v>77372.0998093698i</v>
      </c>
      <c r="B778" s="2">
        <f t="shared" si="211"/>
        <v>12314.152142060697</v>
      </c>
      <c r="E778" s="3" t="str">
        <f t="shared" si="205"/>
        <v>9.53647070806761E-12-1.28317682722806E-11i</v>
      </c>
      <c r="F778" s="3"/>
      <c r="G778" s="3"/>
      <c r="H778" s="3"/>
      <c r="I778" s="99">
        <f t="shared" si="212"/>
        <v>1.5987449782855883E-11</v>
      </c>
      <c r="L778" s="99">
        <f t="shared" si="213"/>
        <v>1.2569822465067315E-13</v>
      </c>
      <c r="O778" s="82">
        <f t="shared" si="206"/>
        <v>1.5912790947163999E-11</v>
      </c>
      <c r="R778" s="99">
        <f t="shared" si="214"/>
        <v>1.2695520689717989E-8</v>
      </c>
      <c r="U778" s="99">
        <f t="shared" si="215"/>
        <v>1.0256854351681624E-10</v>
      </c>
      <c r="X778" s="99">
        <f t="shared" si="207"/>
        <v>1.3999868417775424E-8</v>
      </c>
      <c r="Z778" s="3"/>
      <c r="AA778" s="99">
        <f t="shared" si="216"/>
        <v>1.5993578804672239E-9</v>
      </c>
      <c r="AD778" s="99">
        <f t="shared" si="217"/>
        <v>1.5993578804672241E-10</v>
      </c>
      <c r="AF778" s="2">
        <f t="shared" si="218"/>
        <v>0.78767939058213887</v>
      </c>
      <c r="AH778" s="11"/>
      <c r="AI778" s="23">
        <f t="shared" si="219"/>
        <v>1.8967527923310921E-8</v>
      </c>
      <c r="AN778" s="2">
        <f t="shared" si="208"/>
        <v>191.21467878272821</v>
      </c>
      <c r="AO778" s="2" t="str">
        <f t="shared" si="209"/>
        <v>-151.756605823807+116.331362799632i</v>
      </c>
      <c r="AP778" s="3">
        <f t="shared" si="210"/>
        <v>113.94144690145549</v>
      </c>
      <c r="AQ778" s="23">
        <f t="shared" si="220"/>
        <v>4.0992385690091857E-14</v>
      </c>
    </row>
    <row r="779" spans="1:43" x14ac:dyDescent="0.3">
      <c r="A779" s="2" t="str">
        <f t="shared" si="204"/>
        <v>78088.0150344198i</v>
      </c>
      <c r="B779" s="2">
        <f t="shared" si="211"/>
        <v>12428.093588962152</v>
      </c>
      <c r="E779" s="3" t="str">
        <f t="shared" si="205"/>
        <v>9.39233409888402E-12-1.27536819220992E-11i</v>
      </c>
      <c r="F779" s="3"/>
      <c r="G779" s="3"/>
      <c r="H779" s="3"/>
      <c r="I779" s="99">
        <f t="shared" si="212"/>
        <v>1.5838950167076714E-11</v>
      </c>
      <c r="L779" s="99">
        <f t="shared" si="213"/>
        <v>1.252675001875833E-13</v>
      </c>
      <c r="O779" s="82">
        <f t="shared" si="206"/>
        <v>1.5764990514261503E-11</v>
      </c>
      <c r="R779" s="99">
        <f t="shared" si="214"/>
        <v>1.2652017518945912E-8</v>
      </c>
      <c r="U779" s="99">
        <f t="shared" si="215"/>
        <v>1.006844185007968E-10</v>
      </c>
      <c r="X779" s="99">
        <f t="shared" si="207"/>
        <v>1.3869848803672906E-8</v>
      </c>
      <c r="Z779" s="3"/>
      <c r="AA779" s="99">
        <f t="shared" si="216"/>
        <v>1.5938774326226562E-9</v>
      </c>
      <c r="AD779" s="99">
        <f t="shared" si="217"/>
        <v>1.5938774326226563E-10</v>
      </c>
      <c r="AF779" s="2">
        <f t="shared" si="218"/>
        <v>0.79038777689213457</v>
      </c>
      <c r="AH779" s="11"/>
      <c r="AI779" s="23">
        <f t="shared" si="219"/>
        <v>1.8842047118996283E-8</v>
      </c>
      <c r="AN779" s="2">
        <f t="shared" si="208"/>
        <v>194.12542416070821</v>
      </c>
      <c r="AO779" s="2" t="str">
        <f t="shared" si="209"/>
        <v>-154.596563160508+117.407763646762i</v>
      </c>
      <c r="AP779" s="3">
        <f t="shared" si="210"/>
        <v>114.99573412903555</v>
      </c>
      <c r="AQ779" s="23">
        <f t="shared" si="220"/>
        <v>4.082610057676803E-14</v>
      </c>
    </row>
    <row r="780" spans="1:43" x14ac:dyDescent="0.3">
      <c r="A780" s="2" t="str">
        <f t="shared" si="204"/>
        <v>78810.5545414877i</v>
      </c>
      <c r="B780" s="2">
        <f t="shared" si="211"/>
        <v>12543.089323091188</v>
      </c>
      <c r="E780" s="3" t="str">
        <f t="shared" si="205"/>
        <v>9.25003609373886E-12-1.26756244652093E-11i</v>
      </c>
      <c r="F780" s="3"/>
      <c r="G780" s="3"/>
      <c r="H780" s="3"/>
      <c r="I780" s="99">
        <f t="shared" si="212"/>
        <v>1.5691864877014596E-11</v>
      </c>
      <c r="L780" s="99">
        <f t="shared" si="213"/>
        <v>1.2484339201473148E-13</v>
      </c>
      <c r="O780" s="82">
        <f t="shared" si="206"/>
        <v>1.5618597806032775E-11</v>
      </c>
      <c r="R780" s="99">
        <f t="shared" si="214"/>
        <v>1.2609182593487879E-8</v>
      </c>
      <c r="U780" s="99">
        <f t="shared" si="215"/>
        <v>9.8835120481296453E-11</v>
      </c>
      <c r="X780" s="99">
        <f t="shared" si="207"/>
        <v>1.3741067012679557E-8</v>
      </c>
      <c r="Z780" s="3"/>
      <c r="AA780" s="99">
        <f t="shared" si="216"/>
        <v>1.5884811690691641E-9</v>
      </c>
      <c r="AD780" s="99">
        <f t="shared" si="217"/>
        <v>1.5884811690691643E-10</v>
      </c>
      <c r="AF780" s="2">
        <f t="shared" si="218"/>
        <v>0.79307282021315051</v>
      </c>
      <c r="AH780" s="11"/>
      <c r="AI780" s="23">
        <f t="shared" si="219"/>
        <v>1.8718097447215288E-8</v>
      </c>
      <c r="AN780" s="2">
        <f t="shared" si="208"/>
        <v>197.08816091332221</v>
      </c>
      <c r="AO780" s="2" t="str">
        <f t="shared" si="209"/>
        <v>-157.489319246112+118.494124308304i</v>
      </c>
      <c r="AP780" s="3">
        <f t="shared" si="210"/>
        <v>116.05977655623792</v>
      </c>
      <c r="AQ780" s="23">
        <f t="shared" si="220"/>
        <v>4.0663535700003482E-14</v>
      </c>
    </row>
    <row r="781" spans="1:43" x14ac:dyDescent="0.3">
      <c r="A781" s="2" t="str">
        <f t="shared" si="204"/>
        <v>79539.7796243004i</v>
      </c>
      <c r="B781" s="2">
        <f t="shared" si="211"/>
        <v>12659.149099647426</v>
      </c>
      <c r="E781" s="3" t="str">
        <f t="shared" si="205"/>
        <v>9.10956072677109E-12-1.25976029439662E-11i</v>
      </c>
      <c r="F781" s="3"/>
      <c r="G781" s="3"/>
      <c r="H781" s="3"/>
      <c r="I781" s="99">
        <f t="shared" si="212"/>
        <v>1.5546179484637248E-11</v>
      </c>
      <c r="L781" s="99">
        <f t="shared" si="213"/>
        <v>1.2442581202465131E-13</v>
      </c>
      <c r="O781" s="82">
        <f t="shared" si="206"/>
        <v>1.5473598462220137E-11</v>
      </c>
      <c r="R781" s="99">
        <f t="shared" si="214"/>
        <v>1.2567007014489782E-8</v>
      </c>
      <c r="U781" s="99">
        <f t="shared" si="215"/>
        <v>9.7019997809096321E-11</v>
      </c>
      <c r="X781" s="99">
        <f t="shared" si="207"/>
        <v>1.3613510430549942E-8</v>
      </c>
      <c r="Z781" s="3"/>
      <c r="AA781" s="99">
        <f t="shared" si="216"/>
        <v>1.5831679687458007E-9</v>
      </c>
      <c r="AD781" s="99">
        <f t="shared" si="217"/>
        <v>1.5831679687458009E-10</v>
      </c>
      <c r="AF781" s="2">
        <f t="shared" si="218"/>
        <v>0.79573441699125191</v>
      </c>
      <c r="AH781" s="11"/>
      <c r="AI781" s="23">
        <f t="shared" si="219"/>
        <v>1.8595663757493718E-8</v>
      </c>
      <c r="AN781" s="2">
        <f t="shared" si="208"/>
        <v>200.10387381189958</v>
      </c>
      <c r="AO781" s="2" t="str">
        <f t="shared" si="209"/>
        <v>-160.435855682649+119.590536941285i</v>
      </c>
      <c r="AP781" s="3">
        <f t="shared" si="210"/>
        <v>117.13366444679559</v>
      </c>
      <c r="AQ781" s="23">
        <f t="shared" si="220"/>
        <v>4.0504670131419092E-14</v>
      </c>
    </row>
    <row r="782" spans="1:43" x14ac:dyDescent="0.3">
      <c r="A782" s="2" t="str">
        <f t="shared" si="204"/>
        <v>80275.7521437286i</v>
      </c>
      <c r="B782" s="2">
        <f t="shared" si="211"/>
        <v>12776.282764094221</v>
      </c>
      <c r="E782" s="3" t="str">
        <f t="shared" si="205"/>
        <v>8.97089205661519E-12-1.25196243984226E-11i</v>
      </c>
      <c r="F782" s="3"/>
      <c r="G782" s="3"/>
      <c r="H782" s="3"/>
      <c r="I782" s="99">
        <f t="shared" si="212"/>
        <v>1.5401879734922615E-11</v>
      </c>
      <c r="L782" s="99">
        <f t="shared" si="213"/>
        <v>1.2401467300863009E-13</v>
      </c>
      <c r="O782" s="82">
        <f t="shared" si="206"/>
        <v>1.5329978294770927E-11</v>
      </c>
      <c r="R782" s="99">
        <f t="shared" si="214"/>
        <v>1.2525481973871639E-8</v>
      </c>
      <c r="U782" s="99">
        <f t="shared" si="215"/>
        <v>9.5238411315116334E-11</v>
      </c>
      <c r="X782" s="99">
        <f t="shared" si="207"/>
        <v>1.3487166593967612E-8</v>
      </c>
      <c r="Z782" s="3"/>
      <c r="AA782" s="99">
        <f t="shared" si="216"/>
        <v>1.5779367220271735E-9</v>
      </c>
      <c r="AD782" s="99">
        <f t="shared" si="217"/>
        <v>1.5779367220271736E-10</v>
      </c>
      <c r="AF782" s="2">
        <f t="shared" si="218"/>
        <v>0.79837247148334611</v>
      </c>
      <c r="AH782" s="11"/>
      <c r="AI782" s="23">
        <f t="shared" si="219"/>
        <v>1.8474731044035031E-8</v>
      </c>
      <c r="AN782" s="2">
        <f t="shared" si="208"/>
        <v>203.1735660231742</v>
      </c>
      <c r="AO782" s="2" t="str">
        <f t="shared" si="209"/>
        <v>-163.437172321493+120.697094555452i</v>
      </c>
      <c r="AP782" s="3">
        <f t="shared" si="210"/>
        <v>118.21748889967421</v>
      </c>
      <c r="AQ782" s="23">
        <f t="shared" si="220"/>
        <v>4.0349483456872622E-14</v>
      </c>
    </row>
    <row r="783" spans="1:43" x14ac:dyDescent="0.3">
      <c r="A783" s="2" t="str">
        <f t="shared" si="204"/>
        <v>81018.5345330347i</v>
      </c>
      <c r="B783" s="2">
        <f t="shared" si="211"/>
        <v>12894.500252993896</v>
      </c>
      <c r="E783" s="3" t="str">
        <f t="shared" si="205"/>
        <v>8.83401416581088E-12-1.24416958616393E-11i</v>
      </c>
      <c r="F783" s="3"/>
      <c r="G783" s="3"/>
      <c r="H783" s="3"/>
      <c r="I783" s="99">
        <f t="shared" si="212"/>
        <v>1.5258951543119852E-11</v>
      </c>
      <c r="L783" s="99">
        <f t="shared" si="213"/>
        <v>1.2360988865017801E-13</v>
      </c>
      <c r="O783" s="82">
        <f t="shared" si="206"/>
        <v>1.5187723285111297E-11</v>
      </c>
      <c r="R783" s="99">
        <f t="shared" si="214"/>
        <v>1.248459875366798E-8</v>
      </c>
      <c r="U783" s="99">
        <f t="shared" si="215"/>
        <v>9.3489734060988705E-11</v>
      </c>
      <c r="X783" s="99">
        <f t="shared" si="207"/>
        <v>1.3362023188164332E-8</v>
      </c>
      <c r="Z783" s="3"/>
      <c r="AA783" s="99">
        <f t="shared" si="216"/>
        <v>1.5727863306403473E-9</v>
      </c>
      <c r="AD783" s="99">
        <f t="shared" si="217"/>
        <v>1.5727863306403474E-10</v>
      </c>
      <c r="AF783" s="2">
        <f t="shared" si="218"/>
        <v>0.80098689571917536</v>
      </c>
      <c r="AH783" s="11"/>
      <c r="AI783" s="23">
        <f t="shared" si="219"/>
        <v>1.835528444289524E-8</v>
      </c>
      <c r="AN783" s="2">
        <f t="shared" si="208"/>
        <v>206.29825944497745</v>
      </c>
      <c r="AO783" s="2" t="str">
        <f t="shared" si="209"/>
        <v>-166.494287602644+121.813891021161i</v>
      </c>
      <c r="AP783" s="3">
        <f t="shared" si="210"/>
        <v>119.31134185673181</v>
      </c>
      <c r="AQ783" s="23">
        <f t="shared" si="220"/>
        <v>4.0197955768964398E-14</v>
      </c>
    </row>
    <row r="784" spans="1:43" x14ac:dyDescent="0.3">
      <c r="A784" s="2" t="str">
        <f t="shared" si="204"/>
        <v>81768.1898031688i</v>
      </c>
      <c r="B784" s="2">
        <f t="shared" si="211"/>
        <v>13013.811594850627</v>
      </c>
      <c r="E784" s="3" t="str">
        <f t="shared" si="205"/>
        <v>8.69891116037599E-12-1.23638243550821E-11i</v>
      </c>
      <c r="F784" s="3"/>
      <c r="G784" s="3"/>
      <c r="H784" s="3"/>
      <c r="I784" s="99">
        <f t="shared" si="212"/>
        <v>1.5117380992071188E-11</v>
      </c>
      <c r="L784" s="99">
        <f t="shared" si="213"/>
        <v>1.2321137351867583E-13</v>
      </c>
      <c r="O784" s="82">
        <f t="shared" si="206"/>
        <v>1.5046819581480526E-11</v>
      </c>
      <c r="R784" s="99">
        <f t="shared" si="214"/>
        <v>1.244434872538626E-8</v>
      </c>
      <c r="U784" s="99">
        <f t="shared" si="215"/>
        <v>9.1773351094991055E-11</v>
      </c>
      <c r="X784" s="99">
        <f t="shared" si="207"/>
        <v>1.3238068044588565E-8</v>
      </c>
      <c r="Z784" s="3"/>
      <c r="AA784" s="99">
        <f t="shared" si="216"/>
        <v>1.5677157075840174E-9</v>
      </c>
      <c r="AD784" s="99">
        <f t="shared" si="217"/>
        <v>1.5677157075840177E-10</v>
      </c>
      <c r="AF784" s="2">
        <f t="shared" si="218"/>
        <v>0.80357760945738932</v>
      </c>
      <c r="AH784" s="11"/>
      <c r="AI784" s="23">
        <f t="shared" si="219"/>
        <v>1.8237309229229048E-8</v>
      </c>
      <c r="AN784" s="2">
        <f t="shared" si="208"/>
        <v>209.47899504820074</v>
      </c>
      <c r="AO784" s="2" t="str">
        <f t="shared" si="209"/>
        <v>-169.608238900313+122.941021077338i</v>
      </c>
      <c r="AP784" s="3">
        <f t="shared" si="210"/>
        <v>120.41531611058235</v>
      </c>
      <c r="AQ784" s="23">
        <f t="shared" si="220"/>
        <v>4.005006765979578E-14</v>
      </c>
    </row>
    <row r="785" spans="1:43" x14ac:dyDescent="0.3">
      <c r="A785" s="2" t="str">
        <f t="shared" si="204"/>
        <v>82524.7815481142i</v>
      </c>
      <c r="B785" s="2">
        <f t="shared" si="211"/>
        <v>13134.22691096121</v>
      </c>
      <c r="E785" s="3" t="str">
        <f t="shared" si="205"/>
        <v>8.56556716953201E-12-1.22860168841067E-11i</v>
      </c>
      <c r="F785" s="3"/>
      <c r="G785" s="3"/>
      <c r="H785" s="3"/>
      <c r="I785" s="99">
        <f t="shared" si="212"/>
        <v>1.4977154329588766E-11</v>
      </c>
      <c r="L785" s="99">
        <f t="shared" si="213"/>
        <v>1.2281904306319493E-13</v>
      </c>
      <c r="O785" s="82">
        <f t="shared" si="206"/>
        <v>1.4907253496320098E-11</v>
      </c>
      <c r="R785" s="99">
        <f t="shared" si="214"/>
        <v>1.2404723349382688E-8</v>
      </c>
      <c r="U785" s="99">
        <f t="shared" si="215"/>
        <v>9.0088659213208017E-11</v>
      </c>
      <c r="X785" s="99">
        <f t="shared" si="207"/>
        <v>1.3115289138625404E-8</v>
      </c>
      <c r="Z785" s="3"/>
      <c r="AA785" s="99">
        <f t="shared" si="216"/>
        <v>1.562723777049879E-9</v>
      </c>
      <c r="AD785" s="99">
        <f t="shared" si="217"/>
        <v>1.5627237770498791E-10</v>
      </c>
      <c r="AF785" s="2">
        <f t="shared" si="218"/>
        <v>0.80614454013580583</v>
      </c>
      <c r="AH785" s="11"/>
      <c r="AI785" s="23">
        <f t="shared" si="219"/>
        <v>1.8120790814609006E-8</v>
      </c>
      <c r="AN785" s="2">
        <f t="shared" si="208"/>
        <v>212.71683322515972</v>
      </c>
      <c r="AO785" s="2" t="str">
        <f t="shared" si="209"/>
        <v>-172.780082874938+124.078580339517i</v>
      </c>
      <c r="AP785" s="3">
        <f t="shared" si="210"/>
        <v>121.52950531245187</v>
      </c>
      <c r="AQ785" s="23">
        <f t="shared" si="220"/>
        <v>3.9905800213913887E-14</v>
      </c>
    </row>
    <row r="786" spans="1:43" x14ac:dyDescent="0.3">
      <c r="A786" s="2" t="str">
        <f t="shared" si="204"/>
        <v>83288.3739502822i</v>
      </c>
      <c r="B786" s="2">
        <f t="shared" si="211"/>
        <v>13255.756416273662</v>
      </c>
      <c r="E786" s="3" t="str">
        <f t="shared" si="205"/>
        <v>8.43396634557927E-12-1.22082804335361E-11i</v>
      </c>
      <c r="F786" s="3"/>
      <c r="G786" s="3"/>
      <c r="H786" s="3"/>
      <c r="I786" s="99">
        <f t="shared" si="212"/>
        <v>1.4838257965887508E-11</v>
      </c>
      <c r="L786" s="99">
        <f t="shared" si="213"/>
        <v>1.2243281360647314E-13</v>
      </c>
      <c r="O786" s="82">
        <f t="shared" si="206"/>
        <v>1.4769011503718473E-11</v>
      </c>
      <c r="R786" s="99">
        <f t="shared" si="214"/>
        <v>1.2365714174253788E-8</v>
      </c>
      <c r="U786" s="99">
        <f t="shared" si="215"/>
        <v>8.8435066725799317E-11</v>
      </c>
      <c r="X786" s="99">
        <f t="shared" si="207"/>
        <v>1.2993674587362448E-8</v>
      </c>
      <c r="Z786" s="3"/>
      <c r="AA786" s="99">
        <f t="shared" si="216"/>
        <v>1.5578094743459763E-9</v>
      </c>
      <c r="AD786" s="99">
        <f t="shared" si="217"/>
        <v>1.5578094743459766E-10</v>
      </c>
      <c r="AF786" s="2">
        <f t="shared" si="218"/>
        <v>0.80868762281604756</v>
      </c>
      <c r="AH786" s="11"/>
      <c r="AI786" s="23">
        <f t="shared" si="219"/>
        <v>1.8005714744413017E-8</v>
      </c>
      <c r="AN786" s="2">
        <f t="shared" si="208"/>
        <v>216.01285414447656</v>
      </c>
      <c r="AO786" s="2" t="str">
        <f t="shared" si="209"/>
        <v>-176.010895831742+125.226665307955i</v>
      </c>
      <c r="AP786" s="3">
        <f t="shared" si="210"/>
        <v>122.65400398006568</v>
      </c>
      <c r="AQ786" s="23">
        <f t="shared" si="220"/>
        <v>3.9765135001436247E-14</v>
      </c>
    </row>
    <row r="787" spans="1:43" x14ac:dyDescent="0.3">
      <c r="A787" s="2" t="str">
        <f t="shared" si="204"/>
        <v>84059.0317859565i</v>
      </c>
      <c r="B787" s="2">
        <f t="shared" si="211"/>
        <v>13378.410420253727</v>
      </c>
      <c r="E787" s="3" t="str">
        <f t="shared" si="205"/>
        <v>8.30409286391711E-12-1.21306219633323E-11i</v>
      </c>
      <c r="F787" s="3"/>
      <c r="G787" s="3"/>
      <c r="H787" s="3"/>
      <c r="I787" s="99">
        <f t="shared" si="212"/>
        <v>1.4700678471071974E-11</v>
      </c>
      <c r="L787" s="99">
        <f t="shared" si="213"/>
        <v>1.2205260233903605E-13</v>
      </c>
      <c r="O787" s="82">
        <f t="shared" si="206"/>
        <v>1.4632080236909737E-11</v>
      </c>
      <c r="R787" s="99">
        <f t="shared" si="214"/>
        <v>1.2327312836242641E-8</v>
      </c>
      <c r="U787" s="99">
        <f t="shared" si="215"/>
        <v>8.681199322825328E-11</v>
      </c>
      <c r="X787" s="99">
        <f t="shared" si="207"/>
        <v>1.2873212647403979E-8</v>
      </c>
      <c r="Z787" s="3"/>
      <c r="AA787" s="99">
        <f t="shared" si="216"/>
        <v>1.5529717458219031E-9</v>
      </c>
      <c r="AD787" s="99">
        <f t="shared" si="217"/>
        <v>1.5529717458219032E-10</v>
      </c>
      <c r="AF787" s="2">
        <f t="shared" si="218"/>
        <v>0.81120680012270985</v>
      </c>
      <c r="AH787" s="11"/>
      <c r="AI787" s="23">
        <f t="shared" si="219"/>
        <v>1.7892066695281833E-8</v>
      </c>
      <c r="AN787" s="2">
        <f t="shared" si="208"/>
        <v>219.36815811260124</v>
      </c>
      <c r="AO787" s="2" t="str">
        <f t="shared" si="209"/>
        <v>-179.301774085957+126.385373375813i</v>
      </c>
      <c r="AP787" s="3">
        <f t="shared" si="210"/>
        <v>123.78890750572828</v>
      </c>
      <c r="AQ787" s="23">
        <f t="shared" si="220"/>
        <v>3.9628054071414752E-14</v>
      </c>
    </row>
    <row r="788" spans="1:43" x14ac:dyDescent="0.3">
      <c r="A788" s="2" t="str">
        <f t="shared" si="204"/>
        <v>84836.8204307883i</v>
      </c>
      <c r="B788" s="2">
        <f t="shared" si="211"/>
        <v>13502.199327759456</v>
      </c>
      <c r="E788" s="3" t="str">
        <f t="shared" si="205"/>
        <v>8.17593092320114E-12-1.20530484043663E-11i</v>
      </c>
      <c r="F788" s="3"/>
      <c r="G788" s="3"/>
      <c r="H788" s="3"/>
      <c r="I788" s="99">
        <f t="shared" si="212"/>
        <v>1.4564402572675395E-11</v>
      </c>
      <c r="L788" s="99">
        <f t="shared" si="213"/>
        <v>1.216783273134575E-13</v>
      </c>
      <c r="O788" s="82">
        <f t="shared" si="206"/>
        <v>1.4496446485824051E-11</v>
      </c>
      <c r="R788" s="99">
        <f t="shared" si="214"/>
        <v>1.228951105865921E-8</v>
      </c>
      <c r="U788" s="99">
        <f t="shared" si="215"/>
        <v>8.5218869377507735E-11</v>
      </c>
      <c r="X788" s="99">
        <f t="shared" si="207"/>
        <v>1.2753891712729985E-8</v>
      </c>
      <c r="Z788" s="3"/>
      <c r="AA788" s="99">
        <f t="shared" si="216"/>
        <v>1.5482095487957742E-9</v>
      </c>
      <c r="AD788" s="99">
        <f t="shared" si="217"/>
        <v>1.5482095487957742E-10</v>
      </c>
      <c r="AF788" s="2">
        <f t="shared" si="218"/>
        <v>0.81370202217719512</v>
      </c>
      <c r="AH788" s="11"/>
      <c r="AI788" s="23">
        <f t="shared" si="219"/>
        <v>1.7779832472644067E-8</v>
      </c>
      <c r="AN788" s="2">
        <f t="shared" si="208"/>
        <v>222.78386594210585</v>
      </c>
      <c r="AO788" s="2" t="str">
        <f t="shared" si="209"/>
        <v>-182.653834334835+127.554802837419i</v>
      </c>
      <c r="AP788" s="3">
        <f t="shared" si="210"/>
        <v>124.93431216443969</v>
      </c>
      <c r="AQ788" s="23">
        <f t="shared" si="220"/>
        <v>3.9494539945374425E-14</v>
      </c>
    </row>
    <row r="789" spans="1:43" x14ac:dyDescent="0.3">
      <c r="A789" s="2" t="str">
        <f t="shared" si="204"/>
        <v>85621.8058653425i</v>
      </c>
      <c r="B789" s="2">
        <f t="shared" si="211"/>
        <v>13627.133639923895</v>
      </c>
      <c r="E789" s="3" t="str">
        <f t="shared" si="205"/>
        <v>8.04946474563379E-12-1.19755666542891E-11i</v>
      </c>
      <c r="F789" s="3"/>
      <c r="G789" s="3"/>
      <c r="H789" s="3"/>
      <c r="I789" s="99">
        <f t="shared" si="212"/>
        <v>1.4429417153250587E-11</v>
      </c>
      <c r="L789" s="99">
        <f t="shared" si="213"/>
        <v>1.2130990743874448E-13</v>
      </c>
      <c r="O789" s="82">
        <f t="shared" si="206"/>
        <v>1.4362097194689798E-11</v>
      </c>
      <c r="R789" s="99">
        <f t="shared" si="214"/>
        <v>1.2252300651313192E-8</v>
      </c>
      <c r="U789" s="99">
        <f t="shared" si="215"/>
        <v>8.3655136672820511E-11</v>
      </c>
      <c r="X789" s="99">
        <f t="shared" si="207"/>
        <v>1.2635700312599713E-8</v>
      </c>
      <c r="Z789" s="3"/>
      <c r="AA789" s="99">
        <f t="shared" si="216"/>
        <v>1.5435218514827804E-9</v>
      </c>
      <c r="AD789" s="99">
        <f t="shared" si="217"/>
        <v>1.5435218514827807E-10</v>
      </c>
      <c r="AF789" s="2">
        <f t="shared" si="218"/>
        <v>0.81617324652641521</v>
      </c>
      <c r="AH789" s="11"/>
      <c r="AI789" s="23">
        <f t="shared" si="219"/>
        <v>1.7668998008307944E-8</v>
      </c>
      <c r="AN789" s="2">
        <f t="shared" si="208"/>
        <v>226.26111932688465</v>
      </c>
      <c r="AO789" s="2" t="str">
        <f t="shared" si="209"/>
        <v>-186.06821403658+128.735052896607i</v>
      </c>
      <c r="AP789" s="3">
        <f t="shared" si="210"/>
        <v>126.0903151219718</v>
      </c>
      <c r="AQ789" s="23">
        <f t="shared" si="220"/>
        <v>3.9364575611000279E-14</v>
      </c>
    </row>
    <row r="790" spans="1:43" x14ac:dyDescent="0.3">
      <c r="A790" s="2" t="str">
        <f t="shared" si="204"/>
        <v>86414.0546806945i</v>
      </c>
      <c r="B790" s="2">
        <f t="shared" si="211"/>
        <v>13753.223955045867</v>
      </c>
      <c r="E790" s="3" t="str">
        <f t="shared" si="205"/>
        <v>7.92467857738148E-12-1.18981835735051E-11i</v>
      </c>
      <c r="F790" s="3"/>
      <c r="G790" s="3"/>
      <c r="H790" s="3"/>
      <c r="I790" s="99">
        <f t="shared" si="212"/>
        <v>1.4295709248009892E-11</v>
      </c>
      <c r="L790" s="99">
        <f t="shared" si="213"/>
        <v>1.2094726247483878E-13</v>
      </c>
      <c r="O790" s="82">
        <f t="shared" si="206"/>
        <v>1.4229019459684534E-11</v>
      </c>
      <c r="R790" s="99">
        <f t="shared" si="214"/>
        <v>1.2215673509958717E-8</v>
      </c>
      <c r="U790" s="99">
        <f t="shared" si="215"/>
        <v>8.2120247241280058E-11</v>
      </c>
      <c r="X790" s="99">
        <f t="shared" si="207"/>
        <v>1.2518627109498769E-8</v>
      </c>
      <c r="Z790" s="3"/>
      <c r="AA790" s="99">
        <f t="shared" si="216"/>
        <v>1.5389076329252295E-9</v>
      </c>
      <c r="AD790" s="99">
        <f t="shared" si="217"/>
        <v>1.5389076329252297E-10</v>
      </c>
      <c r="AF790" s="2">
        <f t="shared" si="218"/>
        <v>0.81862043806652096</v>
      </c>
      <c r="AH790" s="11"/>
      <c r="AI790" s="23">
        <f t="shared" si="219"/>
        <v>1.755954935811907E-8</v>
      </c>
      <c r="AN790" s="2">
        <f t="shared" si="208"/>
        <v>229.80108122439023</v>
      </c>
      <c r="AO790" s="2" t="str">
        <f t="shared" si="209"/>
        <v>-189.546071796325+129.926223675135i</v>
      </c>
      <c r="AP790" s="3">
        <f t="shared" si="210"/>
        <v>127.25701444315746</v>
      </c>
      <c r="AQ790" s="23">
        <f t="shared" si="220"/>
        <v>3.923814451604961E-14</v>
      </c>
    </row>
    <row r="791" spans="1:43" x14ac:dyDescent="0.3">
      <c r="A791" s="2" t="str">
        <f t="shared" si="204"/>
        <v>87213.6340840793i</v>
      </c>
      <c r="B791" s="2">
        <f t="shared" si="211"/>
        <v>13880.480969489025</v>
      </c>
      <c r="E791" s="3" t="str">
        <f t="shared" si="205"/>
        <v>7.80155668911384E-12-1.18209059812512E-11i</v>
      </c>
      <c r="F791" s="3"/>
      <c r="G791" s="3"/>
      <c r="H791" s="3"/>
      <c r="I791" s="99">
        <f t="shared" si="212"/>
        <v>1.4163266042514251E-11</v>
      </c>
      <c r="L791" s="99">
        <f t="shared" si="213"/>
        <v>1.2059031302722666E-13</v>
      </c>
      <c r="O791" s="82">
        <f t="shared" si="206"/>
        <v>1.4097200526634834E-11</v>
      </c>
      <c r="R791" s="99">
        <f t="shared" si="214"/>
        <v>1.2179621615749893E-8</v>
      </c>
      <c r="U791" s="99">
        <f t="shared" si="215"/>
        <v>8.0613663627848653E-11</v>
      </c>
      <c r="X791" s="99">
        <f t="shared" si="207"/>
        <v>1.2402660897128277E-8</v>
      </c>
      <c r="Z791" s="3"/>
      <c r="AA791" s="99">
        <f t="shared" si="216"/>
        <v>1.5343658829239594E-9</v>
      </c>
      <c r="AD791" s="99">
        <f t="shared" si="217"/>
        <v>1.5343658829239595E-10</v>
      </c>
      <c r="AF791" s="2">
        <f t="shared" si="218"/>
        <v>0.82104356896183472</v>
      </c>
      <c r="AH791" s="11"/>
      <c r="AI791" s="23">
        <f t="shared" si="219"/>
        <v>1.7451472699682911E-8</v>
      </c>
      <c r="AN791" s="2">
        <f t="shared" si="208"/>
        <v>233.40493624502966</v>
      </c>
      <c r="AO791" s="2" t="str">
        <f t="shared" si="209"/>
        <v>-193.088587759278+131.128416221176i</v>
      </c>
      <c r="AP791" s="3">
        <f t="shared" si="210"/>
        <v>128.43450910027968</v>
      </c>
      <c r="AQ791" s="23">
        <f t="shared" si="220"/>
        <v>3.9115230562445231E-14</v>
      </c>
    </row>
    <row r="792" spans="1:43" x14ac:dyDescent="0.3">
      <c r="A792" s="2" t="str">
        <f t="shared" si="204"/>
        <v>88020.611904593i</v>
      </c>
      <c r="B792" s="2">
        <f t="shared" si="211"/>
        <v>14008.915478589304</v>
      </c>
      <c r="E792" s="3" t="str">
        <f t="shared" si="205"/>
        <v>7.68008337665821E-12-1.17437406517834E-11i</v>
      </c>
      <c r="F792" s="3"/>
      <c r="G792" s="3"/>
      <c r="H792" s="3"/>
      <c r="I792" s="99">
        <f t="shared" si="212"/>
        <v>1.4032074870409284E-11</v>
      </c>
      <c r="L792" s="99">
        <f t="shared" si="213"/>
        <v>1.2023898054164258E-13</v>
      </c>
      <c r="O792" s="82">
        <f t="shared" si="206"/>
        <v>1.3966627788762939E-11</v>
      </c>
      <c r="R792" s="99">
        <f t="shared" si="214"/>
        <v>1.2144137034705901E-8</v>
      </c>
      <c r="U792" s="99">
        <f t="shared" si="215"/>
        <v>7.9134858589829746E-11</v>
      </c>
      <c r="X792" s="99">
        <f t="shared" si="207"/>
        <v>1.2287790598434408E-8</v>
      </c>
      <c r="Z792" s="3"/>
      <c r="AA792" s="99">
        <f t="shared" si="216"/>
        <v>1.5298956019709496E-9</v>
      </c>
      <c r="AD792" s="99">
        <f t="shared" si="217"/>
        <v>1.52989560197095E-10</v>
      </c>
      <c r="AF792" s="2">
        <f t="shared" si="218"/>
        <v>0.8234426185592012</v>
      </c>
      <c r="AH792" s="11"/>
      <c r="AI792" s="23">
        <f t="shared" si="219"/>
        <v>1.734475433015026E-8</v>
      </c>
      <c r="AN792" s="2">
        <f t="shared" si="208"/>
        <v>237.07389104887423</v>
      </c>
      <c r="AO792" s="2" t="str">
        <f t="shared" si="209"/>
        <v>-196.696964011186+132.341732517886i</v>
      </c>
      <c r="AP792" s="3">
        <f t="shared" si="210"/>
        <v>129.62289898128074</v>
      </c>
      <c r="AQ792" s="23">
        <f t="shared" si="220"/>
        <v>3.8995818100456798E-14</v>
      </c>
    </row>
    <row r="793" spans="1:43" x14ac:dyDescent="0.3">
      <c r="A793" s="2" t="str">
        <f t="shared" si="204"/>
        <v>88835.0565989462i</v>
      </c>
      <c r="B793" s="2">
        <f t="shared" si="211"/>
        <v>14138.538377570585</v>
      </c>
      <c r="E793" s="3" t="str">
        <f t="shared" si="205"/>
        <v>7.56024296176434E-12-1.16666943106735E-11i</v>
      </c>
      <c r="F793" s="3"/>
      <c r="G793" s="3"/>
      <c r="H793" s="3"/>
      <c r="I793" s="99">
        <f t="shared" si="212"/>
        <v>1.3902123211208016E-11</v>
      </c>
      <c r="L793" s="99">
        <f t="shared" si="213"/>
        <v>1.1989318729886958E-13</v>
      </c>
      <c r="O793" s="82">
        <f t="shared" si="206"/>
        <v>1.3837288784479778E-11</v>
      </c>
      <c r="R793" s="99">
        <f t="shared" si="214"/>
        <v>1.2109211917185828E-8</v>
      </c>
      <c r="U793" s="99">
        <f t="shared" si="215"/>
        <v>7.7683314895657335E-11</v>
      </c>
      <c r="X793" s="99">
        <f t="shared" si="207"/>
        <v>1.2174005263679254E-8</v>
      </c>
      <c r="Z793" s="3"/>
      <c r="AA793" s="99">
        <f t="shared" si="216"/>
        <v>1.5254958011831638E-9</v>
      </c>
      <c r="AD793" s="99">
        <f t="shared" si="217"/>
        <v>1.5254958011831642E-10</v>
      </c>
      <c r="AF793" s="2">
        <f t="shared" si="218"/>
        <v>0.82581757329786598</v>
      </c>
      <c r="AH793" s="11"/>
      <c r="AI793" s="23">
        <f t="shared" si="219"/>
        <v>1.723938066406695E-8</v>
      </c>
      <c r="AN793" s="2">
        <f t="shared" si="208"/>
        <v>240.80917474981757</v>
      </c>
      <c r="AO793" s="2" t="str">
        <f t="shared" si="209"/>
        <v>-200.372424986239+133.566275492065i</v>
      </c>
      <c r="AP793" s="3">
        <f t="shared" si="210"/>
        <v>130.82228489849513</v>
      </c>
      <c r="AQ793" s="23">
        <f t="shared" si="220"/>
        <v>3.8879891923191316E-14</v>
      </c>
    </row>
    <row r="794" spans="1:43" x14ac:dyDescent="0.3">
      <c r="A794" s="2" t="str">
        <f t="shared" si="204"/>
        <v>89657.0372572721i</v>
      </c>
      <c r="B794" s="2">
        <f t="shared" si="211"/>
        <v>14269.36066246908</v>
      </c>
      <c r="E794" s="3" t="str">
        <f t="shared" si="205"/>
        <v>7.44201979297412E-12-1.15897736312159E-11i</v>
      </c>
      <c r="F794" s="3"/>
      <c r="G794" s="3"/>
      <c r="H794" s="3"/>
      <c r="I794" s="99">
        <f t="shared" si="212"/>
        <v>1.377339868811783E-11</v>
      </c>
      <c r="L794" s="99">
        <f t="shared" si="213"/>
        <v>1.1955285640961381E-13</v>
      </c>
      <c r="O794" s="82">
        <f t="shared" si="206"/>
        <v>1.3709171195222118E-11</v>
      </c>
      <c r="R794" s="99">
        <f t="shared" si="214"/>
        <v>1.2074838497370995E-8</v>
      </c>
      <c r="U794" s="99">
        <f t="shared" si="215"/>
        <v>7.6258525127908436E-11</v>
      </c>
      <c r="X794" s="99">
        <f t="shared" si="207"/>
        <v>1.2061294068549757E-8</v>
      </c>
      <c r="Z794" s="3"/>
      <c r="AA794" s="99">
        <f t="shared" si="216"/>
        <v>1.5211655022373329E-9</v>
      </c>
      <c r="AD794" s="99">
        <f t="shared" si="217"/>
        <v>1.521165502237333E-10</v>
      </c>
      <c r="AF794" s="2">
        <f t="shared" si="218"/>
        <v>0.82816842661516832</v>
      </c>
      <c r="AH794" s="11"/>
      <c r="AI794" s="23">
        <f t="shared" si="219"/>
        <v>1.7135338231284172E-8</v>
      </c>
      <c r="AN794" s="2">
        <f t="shared" si="208"/>
        <v>244.61203932731215</v>
      </c>
      <c r="AO794" s="2" t="str">
        <f t="shared" si="209"/>
        <v>-204.116217882557+134.802149022881i</v>
      </c>
      <c r="AP794" s="3">
        <f t="shared" si="210"/>
        <v>132.03276859695143</v>
      </c>
      <c r="AQ794" s="23">
        <f t="shared" si="220"/>
        <v>3.8767437261084494E-14</v>
      </c>
    </row>
    <row r="795" spans="1:43" x14ac:dyDescent="0.3">
      <c r="A795" s="2" t="str">
        <f t="shared" si="204"/>
        <v>90486.6236089867i</v>
      </c>
      <c r="B795" s="2">
        <f t="shared" si="211"/>
        <v>14401.393431066032</v>
      </c>
      <c r="E795" s="3" t="str">
        <f t="shared" si="205"/>
        <v>7.32539824658945E-12-1.1512985230948E-11i</v>
      </c>
      <c r="F795" s="3"/>
      <c r="G795" s="3"/>
      <c r="H795" s="3"/>
      <c r="I795" s="99">
        <f t="shared" si="212"/>
        <v>1.3645889065911483E-11</v>
      </c>
      <c r="L795" s="99">
        <f t="shared" si="213"/>
        <v>1.1921791180945464E-13</v>
      </c>
      <c r="O795" s="82">
        <f t="shared" si="206"/>
        <v>1.3582262843333461E-11</v>
      </c>
      <c r="R795" s="99">
        <f t="shared" si="214"/>
        <v>1.204100909275492E-8</v>
      </c>
      <c r="U795" s="99">
        <f t="shared" si="215"/>
        <v>7.4859991490438269E-11</v>
      </c>
      <c r="X795" s="99">
        <f t="shared" si="207"/>
        <v>1.1949646312304976E-8</v>
      </c>
      <c r="Z795" s="3"/>
      <c r="AA795" s="99">
        <f t="shared" si="216"/>
        <v>1.5169037373057021E-9</v>
      </c>
      <c r="AD795" s="99">
        <f t="shared" si="217"/>
        <v>1.5169037373057021E-10</v>
      </c>
      <c r="AF795" s="2">
        <f t="shared" si="218"/>
        <v>0.83049517884817514</v>
      </c>
      <c r="AH795" s="11"/>
      <c r="AI795" s="23">
        <f t="shared" si="219"/>
        <v>1.7032613674930113E-8</v>
      </c>
      <c r="AN795" s="2">
        <f t="shared" si="208"/>
        <v>248.48376004584264</v>
      </c>
      <c r="AO795" s="2" t="str">
        <f t="shared" si="209"/>
        <v>-207.929613085404+136.049457950681i</v>
      </c>
      <c r="AP795" s="3">
        <f t="shared" si="210"/>
        <v>133.25445276316896</v>
      </c>
      <c r="AQ795" s="23">
        <f t="shared" si="220"/>
        <v>3.8658439776677232E-14</v>
      </c>
    </row>
    <row r="796" spans="1:43" x14ac:dyDescent="0.3">
      <c r="A796" s="2" t="str">
        <f t="shared" si="204"/>
        <v>91323.8860287045i</v>
      </c>
      <c r="B796" s="2">
        <f t="shared" si="211"/>
        <v>14534.647883829201</v>
      </c>
      <c r="E796" s="3" t="str">
        <f t="shared" si="205"/>
        <v>7.21036272773459E-12-1.14363356682849E-11i</v>
      </c>
      <c r="F796" s="3"/>
      <c r="G796" s="3"/>
      <c r="H796" s="3"/>
      <c r="I796" s="99">
        <f t="shared" si="212"/>
        <v>1.3519582248841477E-11</v>
      </c>
      <c r="L796" s="99">
        <f t="shared" si="213"/>
        <v>1.1888827825386219E-13</v>
      </c>
      <c r="O796" s="82">
        <f t="shared" si="206"/>
        <v>1.345655168998817E-11</v>
      </c>
      <c r="R796" s="99">
        <f t="shared" si="214"/>
        <v>1.2007716103640082E-8</v>
      </c>
      <c r="U796" s="99">
        <f t="shared" si="215"/>
        <v>7.3487225619544156E-11</v>
      </c>
      <c r="X796" s="99">
        <f t="shared" si="207"/>
        <v>1.1839051415960421E-8</v>
      </c>
      <c r="Z796" s="3"/>
      <c r="AA796" s="99">
        <f t="shared" si="216"/>
        <v>1.5127095489926341E-9</v>
      </c>
      <c r="AD796" s="99">
        <f t="shared" si="217"/>
        <v>1.5127095489926344E-10</v>
      </c>
      <c r="AF796" s="2">
        <f t="shared" si="218"/>
        <v>0.83279783713145483</v>
      </c>
      <c r="AH796" s="11"/>
      <c r="AI796" s="23">
        <f t="shared" si="219"/>
        <v>1.6931193749441669E-8</v>
      </c>
      <c r="AN796" s="2">
        <f t="shared" si="208"/>
        <v>252.42563588228589</v>
      </c>
      <c r="AO796" s="2" t="str">
        <f t="shared" si="209"/>
        <v>-211.813904598272+137.308308085893i</v>
      </c>
      <c r="AP796" s="3">
        <f t="shared" si="210"/>
        <v>134.48744103379249</v>
      </c>
      <c r="AQ796" s="23">
        <f t="shared" si="220"/>
        <v>3.8552885559473226E-14</v>
      </c>
    </row>
    <row r="797" spans="1:43" x14ac:dyDescent="0.3">
      <c r="A797" s="2" t="str">
        <f t="shared" si="204"/>
        <v>92168.8955422082i</v>
      </c>
      <c r="B797" s="2">
        <f t="shared" si="211"/>
        <v>14669.135324862993</v>
      </c>
      <c r="E797" s="3" t="str">
        <f t="shared" si="205"/>
        <v>7.09689767150515E-12-1.13598314392692E-11i</v>
      </c>
      <c r="F797" s="3"/>
      <c r="G797" s="3"/>
      <c r="H797" s="3"/>
      <c r="I797" s="99">
        <f t="shared" si="212"/>
        <v>1.3394466278595207E-11</v>
      </c>
      <c r="L797" s="99">
        <f t="shared" si="213"/>
        <v>1.1856388131327088E-13</v>
      </c>
      <c r="O797" s="82">
        <f t="shared" si="206"/>
        <v>1.3332025833156141E-11</v>
      </c>
      <c r="R797" s="99">
        <f t="shared" si="214"/>
        <v>1.1974952012640358E-8</v>
      </c>
      <c r="U797" s="99">
        <f t="shared" si="215"/>
        <v>7.2139748399069324E-11</v>
      </c>
      <c r="X797" s="99">
        <f t="shared" si="207"/>
        <v>1.1729498920508432E-8</v>
      </c>
      <c r="Z797" s="3"/>
      <c r="AA797" s="99">
        <f t="shared" si="216"/>
        <v>1.5085819902719279E-9</v>
      </c>
      <c r="AD797" s="99">
        <f t="shared" si="217"/>
        <v>1.508581990271928E-10</v>
      </c>
      <c r="AF797" s="2">
        <f t="shared" si="218"/>
        <v>0.83507641529121246</v>
      </c>
      <c r="AH797" s="11"/>
      <c r="AI797" s="23">
        <f t="shared" si="219"/>
        <v>1.6831065318654984E-8</v>
      </c>
      <c r="AN797" s="2">
        <f t="shared" si="208"/>
        <v>256.43898996128189</v>
      </c>
      <c r="AO797" s="2" t="str">
        <f t="shared" si="209"/>
        <v>-215.77041048197+138.578806217995i</v>
      </c>
      <c r="AP797" s="3">
        <f t="shared" si="210"/>
        <v>135.73183800441075</v>
      </c>
      <c r="AQ797" s="23">
        <f t="shared" si="220"/>
        <v>3.8450761120975478E-14</v>
      </c>
    </row>
    <row r="798" spans="1:43" x14ac:dyDescent="0.3">
      <c r="A798" s="2" t="str">
        <f t="shared" si="204"/>
        <v>93021.723832474i</v>
      </c>
      <c r="B798" s="2">
        <f t="shared" si="211"/>
        <v>14804.867162867404</v>
      </c>
      <c r="E798" s="3" t="str">
        <f t="shared" si="205"/>
        <v>6.98498754420083E-12-1.12834789744369E-11i</v>
      </c>
      <c r="F798" s="3"/>
      <c r="G798" s="3"/>
      <c r="H798" s="3"/>
      <c r="I798" s="99">
        <f t="shared" si="212"/>
        <v>1.327052933229117E-11</v>
      </c>
      <c r="L798" s="99">
        <f t="shared" si="213"/>
        <v>1.182446473682033E-13</v>
      </c>
      <c r="O798" s="82">
        <f t="shared" si="206"/>
        <v>1.3208673505608388E-11</v>
      </c>
      <c r="R798" s="99">
        <f t="shared" si="214"/>
        <v>1.1942709384188533E-8</v>
      </c>
      <c r="U798" s="99">
        <f t="shared" si="215"/>
        <v>7.0817089779348636E-11</v>
      </c>
      <c r="X798" s="99">
        <f t="shared" si="207"/>
        <v>1.1620978485173937E-8</v>
      </c>
      <c r="Z798" s="3"/>
      <c r="AA798" s="99">
        <f t="shared" si="216"/>
        <v>1.504520124424774E-9</v>
      </c>
      <c r="AD798" s="99">
        <f t="shared" si="217"/>
        <v>1.504520124424774E-10</v>
      </c>
      <c r="AF798" s="2">
        <f t="shared" si="218"/>
        <v>0.837330933735977</v>
      </c>
      <c r="AH798" s="11"/>
      <c r="AI798" s="23">
        <f t="shared" si="219"/>
        <v>1.6732215353954141E-8</v>
      </c>
      <c r="AN798" s="2">
        <f t="shared" si="208"/>
        <v>260.52516999880072</v>
      </c>
      <c r="AO798" s="2" t="str">
        <f t="shared" si="209"/>
        <v>-219.80047330189+139.861060124572i</v>
      </c>
      <c r="AP798" s="3">
        <f t="shared" si="210"/>
        <v>136.98774923846213</v>
      </c>
      <c r="AQ798" s="23">
        <f t="shared" si="220"/>
        <v>3.8352053389869547E-14</v>
      </c>
    </row>
    <row r="799" spans="1:43" x14ac:dyDescent="0.3">
      <c r="A799" s="2" t="str">
        <f t="shared" si="204"/>
        <v>93882.4432457527i</v>
      </c>
      <c r="B799" s="2">
        <f t="shared" si="211"/>
        <v>14941.854912105866</v>
      </c>
      <c r="E799" s="3" t="str">
        <f t="shared" si="205"/>
        <v>6.87461684463375E-12-1.12072846358008E-11i</v>
      </c>
      <c r="F799" s="3"/>
      <c r="G799" s="3"/>
      <c r="H799" s="3"/>
      <c r="I799" s="99">
        <f t="shared" si="212"/>
        <v>1.3147759720514319E-11</v>
      </c>
      <c r="L799" s="99">
        <f t="shared" si="213"/>
        <v>1.1793050360444408E-13</v>
      </c>
      <c r="O799" s="82">
        <f t="shared" si="206"/>
        <v>1.3086483072961533E-11</v>
      </c>
      <c r="R799" s="99">
        <f t="shared" si="214"/>
        <v>1.1910980864048853E-8</v>
      </c>
      <c r="U799" s="99">
        <f t="shared" si="215"/>
        <v>6.951878859991528E-11</v>
      </c>
      <c r="X799" s="99">
        <f t="shared" si="207"/>
        <v>1.1513479885704601E-8</v>
      </c>
      <c r="Z799" s="3"/>
      <c r="AA799" s="99">
        <f t="shared" si="216"/>
        <v>1.500523024978348E-9</v>
      </c>
      <c r="AD799" s="99">
        <f t="shared" si="217"/>
        <v>1.5005230249783481E-10</v>
      </c>
      <c r="AF799" s="2">
        <f t="shared" si="218"/>
        <v>0.83956141934399342</v>
      </c>
      <c r="AH799" s="11"/>
      <c r="AI799" s="23">
        <f t="shared" si="219"/>
        <v>1.6634630932477532E-8</v>
      </c>
      <c r="AN799" s="2">
        <f t="shared" si="208"/>
        <v>264.68554875404243</v>
      </c>
      <c r="AO799" s="2" t="str">
        <f t="shared" si="209"/>
        <v>-223.905460583578+141.15517858047i</v>
      </c>
      <c r="AP799" s="3">
        <f t="shared" si="210"/>
        <v>138.2552812760714</v>
      </c>
      <c r="AQ799" s="23">
        <f t="shared" si="220"/>
        <v>3.8256749707308002E-14</v>
      </c>
    </row>
    <row r="800" spans="1:43" x14ac:dyDescent="0.3">
      <c r="A800" s="2" t="str">
        <f t="shared" si="204"/>
        <v>94751.1267977065i</v>
      </c>
      <c r="B800" s="2">
        <f t="shared" si="211"/>
        <v>15080.110193381937</v>
      </c>
      <c r="E800" s="3" t="str">
        <f t="shared" si="205"/>
        <v>6.76577010550949E-12-1.11312547139519E-11i</v>
      </c>
      <c r="F800" s="3"/>
      <c r="G800" s="3"/>
      <c r="H800" s="3"/>
      <c r="I800" s="99">
        <f t="shared" si="212"/>
        <v>1.3026145885390747E-11</v>
      </c>
      <c r="L800" s="99">
        <f t="shared" si="213"/>
        <v>1.1762137800824522E-13</v>
      </c>
      <c r="O800" s="82">
        <f t="shared" si="206"/>
        <v>1.2965443031761501E-11</v>
      </c>
      <c r="R800" s="99">
        <f t="shared" si="214"/>
        <v>1.1879759178832766E-8</v>
      </c>
      <c r="U800" s="99">
        <f t="shared" si="215"/>
        <v>6.8244392415879468E-11</v>
      </c>
      <c r="X800" s="99">
        <f t="shared" si="207"/>
        <v>1.1406993012694222E-8</v>
      </c>
      <c r="Z800" s="3"/>
      <c r="AA800" s="99">
        <f t="shared" si="216"/>
        <v>1.4965897756448049E-9</v>
      </c>
      <c r="AD800" s="99">
        <f t="shared" si="217"/>
        <v>1.4965897756448051E-10</v>
      </c>
      <c r="AF800" s="2">
        <f t="shared" si="218"/>
        <v>0.84176790534760149</v>
      </c>
      <c r="AH800" s="11"/>
      <c r="AI800" s="23">
        <f t="shared" si="219"/>
        <v>1.653829923537989E-8</v>
      </c>
      <c r="AN800" s="2">
        <f t="shared" si="208"/>
        <v>268.92152448981955</v>
      </c>
      <c r="AO800" s="2" t="str">
        <f t="shared" si="209"/>
        <v>-228.086765276778+142.461271367009i</v>
      </c>
      <c r="AP800" s="3">
        <f t="shared" si="210"/>
        <v>139.53454164320101</v>
      </c>
      <c r="AQ800" s="23">
        <f t="shared" si="220"/>
        <v>3.8164837822395412E-14</v>
      </c>
    </row>
    <row r="801" spans="1:43" x14ac:dyDescent="0.3">
      <c r="A801" s="2" t="str">
        <f t="shared" si="204"/>
        <v>95627.8481796031i</v>
      </c>
      <c r="B801" s="2">
        <f t="shared" si="211"/>
        <v>15219.644735025138</v>
      </c>
      <c r="E801" s="3" t="str">
        <f t="shared" si="205"/>
        <v>6.65843189487397E-12-1.10553954252789E-11i</v>
      </c>
      <c r="F801" s="3"/>
      <c r="G801" s="3"/>
      <c r="H801" s="3"/>
      <c r="I801" s="99">
        <f t="shared" si="212"/>
        <v>1.2905676398699626E-11</v>
      </c>
      <c r="L801" s="99">
        <f t="shared" si="213"/>
        <v>1.1731719936157103E-13</v>
      </c>
      <c r="O801" s="82">
        <f t="shared" si="206"/>
        <v>1.284554200760427E-11</v>
      </c>
      <c r="R801" s="99">
        <f t="shared" si="214"/>
        <v>1.1849037135518675E-8</v>
      </c>
      <c r="U801" s="99">
        <f t="shared" si="215"/>
        <v>6.6993457327898548E-11</v>
      </c>
      <c r="X801" s="99">
        <f t="shared" si="207"/>
        <v>1.1301507869939303E-8</v>
      </c>
      <c r="Z801" s="3"/>
      <c r="AA801" s="99">
        <f t="shared" si="216"/>
        <v>1.4927194702607773E-9</v>
      </c>
      <c r="AD801" s="99">
        <f t="shared" si="217"/>
        <v>1.4927194702607776E-10</v>
      </c>
      <c r="AF801" s="2">
        <f t="shared" si="218"/>
        <v>0.84395043121470181</v>
      </c>
      <c r="AH801" s="11"/>
      <c r="AI801" s="23">
        <f t="shared" si="219"/>
        <v>1.6443207546150662E-8</v>
      </c>
      <c r="AN801" s="2">
        <f t="shared" si="208"/>
        <v>273.23452144160285</v>
      </c>
      <c r="AO801" s="2" t="str">
        <f t="shared" si="209"/>
        <v>-232.3458062281+143.779449281307i</v>
      </c>
      <c r="AP801" s="3">
        <f t="shared" si="210"/>
        <v>140.82563886080789</v>
      </c>
      <c r="AQ801" s="23">
        <f t="shared" si="220"/>
        <v>3.8076305887788736E-14</v>
      </c>
    </row>
    <row r="802" spans="1:43" x14ac:dyDescent="0.3">
      <c r="A802" s="2" t="str">
        <f t="shared" si="204"/>
        <v>96512.6817645675i</v>
      </c>
      <c r="B802" s="2">
        <f t="shared" si="211"/>
        <v>15360.470373885946</v>
      </c>
      <c r="E802" s="3" t="str">
        <f t="shared" si="205"/>
        <v>6.55258681762123E-12-1.09797129093056E-11i</v>
      </c>
      <c r="F802" s="3"/>
      <c r="G802" s="3"/>
      <c r="H802" s="3"/>
      <c r="I802" s="99">
        <f t="shared" si="212"/>
        <v>1.2786339960021224E-11</v>
      </c>
      <c r="L802" s="99">
        <f t="shared" si="213"/>
        <v>1.1701789723736497E-13</v>
      </c>
      <c r="O802" s="82">
        <f t="shared" si="206"/>
        <v>1.2726768753292516E-11</v>
      </c>
      <c r="R802" s="99">
        <f t="shared" si="214"/>
        <v>1.1818807620973864E-8</v>
      </c>
      <c r="U802" s="99">
        <f t="shared" si="215"/>
        <v>6.5765547815651089E-11</v>
      </c>
      <c r="X802" s="99">
        <f t="shared" si="207"/>
        <v>1.1197014572827E-8</v>
      </c>
      <c r="Z802" s="3"/>
      <c r="AA802" s="99">
        <f t="shared" si="216"/>
        <v>1.4889112127271497E-9</v>
      </c>
      <c r="AD802" s="99">
        <f t="shared" si="217"/>
        <v>1.48891121272715E-10</v>
      </c>
      <c r="AF802" s="2">
        <f t="shared" si="218"/>
        <v>0.84610904252759178</v>
      </c>
      <c r="AH802" s="11"/>
      <c r="AI802" s="23">
        <f t="shared" si="219"/>
        <v>1.6349343248986294E-8</v>
      </c>
      <c r="AN802" s="2">
        <f t="shared" si="208"/>
        <v>277.62599029538723</v>
      </c>
      <c r="AO802" s="2" t="str">
        <f t="shared" si="209"/>
        <v>-236.684028662488+145.109824145676i</v>
      </c>
      <c r="AP802" s="3">
        <f t="shared" si="210"/>
        <v>142.12868245384561</v>
      </c>
      <c r="AQ802" s="23">
        <f t="shared" si="220"/>
        <v>3.799114245536106E-14</v>
      </c>
    </row>
    <row r="803" spans="1:43" x14ac:dyDescent="0.3">
      <c r="A803" s="2" t="str">
        <f t="shared" si="204"/>
        <v>97405.7026138903i</v>
      </c>
      <c r="B803" s="2">
        <f t="shared" si="211"/>
        <v>15502.599056339792</v>
      </c>
      <c r="E803" s="3" t="str">
        <f t="shared" si="205"/>
        <v>6.44821951705788E-12-1.09042132261481E-11i</v>
      </c>
      <c r="F803" s="3"/>
      <c r="G803" s="3"/>
      <c r="H803" s="3"/>
      <c r="I803" s="99">
        <f t="shared" si="212"/>
        <v>1.2668125394922064E-11</v>
      </c>
      <c r="L803" s="99">
        <f t="shared" si="213"/>
        <v>1.1672340199484137E-13</v>
      </c>
      <c r="O803" s="82">
        <f t="shared" si="206"/>
        <v>1.2609112147029286E-11</v>
      </c>
      <c r="R803" s="99">
        <f t="shared" si="214"/>
        <v>1.178906360147898E-8</v>
      </c>
      <c r="U803" s="99">
        <f t="shared" si="215"/>
        <v>6.4560236574745874E-11</v>
      </c>
      <c r="X803" s="99">
        <f t="shared" si="207"/>
        <v>1.1093503346754158E-8</v>
      </c>
      <c r="Z803" s="3"/>
      <c r="AA803" s="99">
        <f t="shared" si="216"/>
        <v>1.485164116949153E-9</v>
      </c>
      <c r="AD803" s="99">
        <f t="shared" si="217"/>
        <v>1.4851641169491531E-10</v>
      </c>
      <c r="AF803" s="2">
        <f t="shared" si="218"/>
        <v>0.84824379085930668</v>
      </c>
      <c r="AH803" s="11"/>
      <c r="AI803" s="23">
        <f t="shared" si="219"/>
        <v>1.6256693827216512E-8</v>
      </c>
      <c r="AN803" s="2">
        <f t="shared" si="208"/>
        <v>282.09740867452086</v>
      </c>
      <c r="AO803" s="2" t="str">
        <f t="shared" si="209"/>
        <v>-241.102904673618+146.452508817104i</v>
      </c>
      <c r="AP803" s="3">
        <f t="shared" si="210"/>
        <v>143.4437829608396</v>
      </c>
      <c r="AQ803" s="23">
        <f t="shared" si="220"/>
        <v>3.7909336472127331E-14</v>
      </c>
    </row>
    <row r="804" spans="1:43" x14ac:dyDescent="0.3">
      <c r="A804" s="2" t="str">
        <f t="shared" si="204"/>
        <v>98306.9864833961i</v>
      </c>
      <c r="B804" s="2">
        <f t="shared" si="211"/>
        <v>15646.042839300631</v>
      </c>
      <c r="E804" s="3" t="str">
        <f t="shared" si="205"/>
        <v>6.34531467651756E-12-1.08289023540899E-11i</v>
      </c>
      <c r="F804" s="3"/>
      <c r="G804" s="3"/>
      <c r="H804" s="3"/>
      <c r="I804" s="99">
        <f t="shared" si="212"/>
        <v>1.2551021653174013E-11</v>
      </c>
      <c r="L804" s="99">
        <f t="shared" si="213"/>
        <v>1.1643364477479191E-13</v>
      </c>
      <c r="O804" s="82">
        <f t="shared" si="206"/>
        <v>1.2492561190645363E-11</v>
      </c>
      <c r="R804" s="99">
        <f t="shared" si="214"/>
        <v>1.1759798122253983E-8</v>
      </c>
      <c r="U804" s="99">
        <f t="shared" si="215"/>
        <v>6.3377104356976967E-11</v>
      </c>
      <c r="X804" s="99">
        <f t="shared" si="207"/>
        <v>1.0990964525577234E-8</v>
      </c>
      <c r="Z804" s="3"/>
      <c r="AA804" s="99">
        <f t="shared" si="216"/>
        <v>1.4814773067766442E-9</v>
      </c>
      <c r="AD804" s="99">
        <f t="shared" si="217"/>
        <v>1.4814773067766446E-10</v>
      </c>
      <c r="AF804" s="2">
        <f t="shared" si="218"/>
        <v>0.85035473364769931</v>
      </c>
      <c r="AH804" s="11"/>
      <c r="AI804" s="23">
        <f t="shared" si="219"/>
        <v>1.61652468617837E-8</v>
      </c>
      <c r="AN804" s="2">
        <f t="shared" si="208"/>
        <v>286.65028163570798</v>
      </c>
      <c r="AO804" s="2" t="str">
        <f t="shared" si="209"/>
        <v>-245.603933723435+147.807617196832i</v>
      </c>
      <c r="AP804" s="3">
        <f t="shared" si="210"/>
        <v>144.77105194295473</v>
      </c>
      <c r="AQ804" s="23">
        <f t="shared" si="220"/>
        <v>3.7830877276135599E-14</v>
      </c>
    </row>
    <row r="805" spans="1:43" x14ac:dyDescent="0.3">
      <c r="A805" s="2" t="str">
        <f t="shared" si="204"/>
        <v>99216.609829869i</v>
      </c>
      <c r="B805" s="2">
        <f t="shared" si="211"/>
        <v>15790.813891243586</v>
      </c>
      <c r="E805" s="3" t="str">
        <f t="shared" si="205"/>
        <v>6.24385702102213E-12-1.0753786187275E-11i</v>
      </c>
      <c r="F805" s="3"/>
      <c r="G805" s="3"/>
      <c r="H805" s="3"/>
      <c r="I805" s="99">
        <f t="shared" si="212"/>
        <v>1.2435017807007513E-11</v>
      </c>
      <c r="L805" s="99">
        <f t="shared" si="213"/>
        <v>1.1614855749490792E-13</v>
      </c>
      <c r="O805" s="82">
        <f t="shared" si="206"/>
        <v>1.2377105007860671E-11</v>
      </c>
      <c r="R805" s="99">
        <f t="shared" si="214"/>
        <v>1.17310043069857E-8</v>
      </c>
      <c r="U805" s="99">
        <f t="shared" si="215"/>
        <v>6.2215739813861359E-11</v>
      </c>
      <c r="X805" s="99">
        <f t="shared" si="207"/>
        <v>1.0889388550091537E-8</v>
      </c>
      <c r="Z805" s="3"/>
      <c r="AA805" s="99">
        <f t="shared" si="216"/>
        <v>1.4778499159445893E-9</v>
      </c>
      <c r="AD805" s="99">
        <f t="shared" si="217"/>
        <v>1.4778499159445895E-10</v>
      </c>
      <c r="AF805" s="2">
        <f t="shared" si="218"/>
        <v>0.85244193406740942</v>
      </c>
      <c r="AH805" s="11"/>
      <c r="AI805" s="23">
        <f t="shared" si="219"/>
        <v>1.6074990029774419E-8</v>
      </c>
      <c r="AN805" s="2">
        <f t="shared" si="208"/>
        <v>291.2861421743188</v>
      </c>
      <c r="AO805" s="2" t="str">
        <f t="shared" si="209"/>
        <v>-250.188643150958+149.175264240021i</v>
      </c>
      <c r="AP805" s="3">
        <f t="shared" si="210"/>
        <v>146.11060199386156</v>
      </c>
      <c r="AQ805" s="23">
        <f t="shared" si="220"/>
        <v>3.7755754592670045E-14</v>
      </c>
    </row>
    <row r="806" spans="1:43" x14ac:dyDescent="0.3">
      <c r="A806" s="2" t="str">
        <f t="shared" si="204"/>
        <v>100134.64981754i</v>
      </c>
      <c r="B806" s="2">
        <f t="shared" si="211"/>
        <v>15936.924493237448</v>
      </c>
      <c r="E806" s="3" t="str">
        <f t="shared" si="205"/>
        <v>6.14383131898348E-12-1.06788705335198E-11i</v>
      </c>
      <c r="F806" s="3"/>
      <c r="G806" s="3"/>
      <c r="H806" s="3"/>
      <c r="I806" s="99">
        <f t="shared" si="212"/>
        <v>1.2320103049398561E-11</v>
      </c>
      <c r="L806" s="99">
        <f t="shared" si="213"/>
        <v>1.158680728451041E-13</v>
      </c>
      <c r="O806" s="82">
        <f t="shared" si="206"/>
        <v>1.2262732842579286E-11</v>
      </c>
      <c r="R806" s="99">
        <f t="shared" si="214"/>
        <v>1.1702675357355514E-8</v>
      </c>
      <c r="U806" s="99">
        <f t="shared" si="215"/>
        <v>6.1075739343373413E-11</v>
      </c>
      <c r="X806" s="99">
        <f t="shared" si="207"/>
        <v>1.0788765966538595E-8</v>
      </c>
      <c r="Z806" s="3"/>
      <c r="AA806" s="99">
        <f t="shared" si="216"/>
        <v>1.4742810880135623E-9</v>
      </c>
      <c r="AD806" s="99">
        <f t="shared" si="217"/>
        <v>1.4742810880135626E-10</v>
      </c>
      <c r="AF806" s="2">
        <f t="shared" si="218"/>
        <v>0.85450546089998758</v>
      </c>
      <c r="AH806" s="11"/>
      <c r="AI806" s="23">
        <f t="shared" si="219"/>
        <v>1.5985911103001115E-8</v>
      </c>
      <c r="AN806" s="2">
        <f t="shared" si="208"/>
        <v>296.00655173920984</v>
      </c>
      <c r="AO806" s="2" t="str">
        <f t="shared" si="209"/>
        <v>-254.858588690567+150.555565965493i</v>
      </c>
      <c r="AP806" s="3">
        <f t="shared" si="210"/>
        <v>147.46254674858574</v>
      </c>
      <c r="AQ806" s="23">
        <f t="shared" si="220"/>
        <v>3.7683958530279152E-14</v>
      </c>
    </row>
    <row r="807" spans="1:43" x14ac:dyDescent="0.3">
      <c r="A807" s="2" t="str">
        <f t="shared" si="204"/>
        <v>101061.18432463i</v>
      </c>
      <c r="B807" s="2">
        <f t="shared" si="211"/>
        <v>16084.387039986033</v>
      </c>
      <c r="E807" s="3" t="str">
        <f t="shared" si="205"/>
        <v>6.04522238394221E-12-1.06041611122422E-11i</v>
      </c>
      <c r="F807" s="3"/>
      <c r="G807" s="3"/>
      <c r="H807" s="3"/>
      <c r="I807" s="99">
        <f t="shared" si="212"/>
        <v>1.2206266692388204E-11</v>
      </c>
      <c r="L807" s="99">
        <f t="shared" si="213"/>
        <v>1.1559212428285362E-13</v>
      </c>
      <c r="O807" s="82">
        <f t="shared" si="206"/>
        <v>1.2149434057216725E-11</v>
      </c>
      <c r="R807" s="99">
        <f t="shared" si="214"/>
        <v>1.1674804552568216E-8</v>
      </c>
      <c r="U807" s="99">
        <f t="shared" si="215"/>
        <v>5.995670693982173E-11</v>
      </c>
      <c r="X807" s="99">
        <f t="shared" si="207"/>
        <v>1.0689087425143391E-8</v>
      </c>
      <c r="Z807" s="3"/>
      <c r="AA807" s="99">
        <f t="shared" si="216"/>
        <v>1.4707699763103904E-9</v>
      </c>
      <c r="AD807" s="99">
        <f t="shared" si="217"/>
        <v>1.4707699763103907E-10</v>
      </c>
      <c r="AF807" s="2">
        <f t="shared" si="218"/>
        <v>0.85654538840225869</v>
      </c>
      <c r="AH807" s="11"/>
      <c r="AI807" s="23">
        <f t="shared" si="219"/>
        <v>1.589799794663584E-8</v>
      </c>
      <c r="AN807" s="2">
        <f t="shared" si="208"/>
        <v>300.81310075719824</v>
      </c>
      <c r="AO807" s="2" t="str">
        <f t="shared" si="209"/>
        <v>-259.61535499989+151.948639465582i</v>
      </c>
      <c r="AP807" s="3">
        <f t="shared" si="210"/>
        <v>148.82700089435275</v>
      </c>
      <c r="AQ807" s="23">
        <f t="shared" si="220"/>
        <v>3.761547957742171E-14</v>
      </c>
    </row>
    <row r="808" spans="1:43" x14ac:dyDescent="0.3">
      <c r="A808" s="2" t="str">
        <f t="shared" si="204"/>
        <v>101996.291949961i</v>
      </c>
      <c r="B808" s="2">
        <f t="shared" si="211"/>
        <v>16233.214040880386</v>
      </c>
      <c r="E808" s="3" t="str">
        <f t="shared" si="205"/>
        <v>5.94801507633705E-12-1.05296635525063E-11i</v>
      </c>
      <c r="F808" s="3"/>
      <c r="G808" s="3"/>
      <c r="H808" s="3"/>
      <c r="I808" s="99">
        <f t="shared" si="212"/>
        <v>1.2093498165432218E-11</v>
      </c>
      <c r="L808" s="99">
        <f t="shared" si="213"/>
        <v>1.1532064602851673E-13</v>
      </c>
      <c r="O808" s="82">
        <f t="shared" si="206"/>
        <v>1.2037198131057399E-11</v>
      </c>
      <c r="R808" s="99">
        <f t="shared" si="214"/>
        <v>1.1647385248880191E-8</v>
      </c>
      <c r="U808" s="99">
        <f t="shared" si="215"/>
        <v>5.8858254046774044E-11</v>
      </c>
      <c r="X808" s="99">
        <f t="shared" si="207"/>
        <v>1.0590343678677088E-8</v>
      </c>
      <c r="Z808" s="3"/>
      <c r="AA808" s="99">
        <f t="shared" si="216"/>
        <v>1.4673157438687166E-9</v>
      </c>
      <c r="AD808" s="99">
        <f t="shared" si="217"/>
        <v>1.4673157438687169E-10</v>
      </c>
      <c r="AF808" s="2">
        <f t="shared" si="218"/>
        <v>0.85856179617321626</v>
      </c>
      <c r="AH808" s="11"/>
      <c r="AI808" s="23">
        <f t="shared" si="219"/>
        <v>1.5811238517891622E-8</v>
      </c>
      <c r="AN808" s="2">
        <f t="shared" si="208"/>
        <v>305.70740916743358</v>
      </c>
      <c r="AO808" s="2" t="str">
        <f t="shared" si="209"/>
        <v>-264.460556197556+153.354602916065i</v>
      </c>
      <c r="AP808" s="3">
        <f t="shared" si="210"/>
        <v>150.20408017866248</v>
      </c>
      <c r="AQ808" s="23">
        <f t="shared" si="220"/>
        <v>3.7550308598482613E-14</v>
      </c>
    </row>
    <row r="809" spans="1:43" x14ac:dyDescent="0.3">
      <c r="A809" s="2" t="str">
        <f t="shared" si="204"/>
        <v>102940.052019618i</v>
      </c>
      <c r="B809" s="2">
        <f t="shared" si="211"/>
        <v>16383.418121059049</v>
      </c>
      <c r="E809" s="3" t="str">
        <f t="shared" si="205"/>
        <v>5.85219430530281E-12-1.04553833911853E-11i</v>
      </c>
      <c r="F809" s="3"/>
      <c r="G809" s="3"/>
      <c r="H809" s="3"/>
      <c r="I809" s="99">
        <f t="shared" si="212"/>
        <v>1.1981787013784381E-11</v>
      </c>
      <c r="L809" s="99">
        <f t="shared" si="213"/>
        <v>1.1505357306066942E-13</v>
      </c>
      <c r="O809" s="82">
        <f t="shared" si="206"/>
        <v>1.1926014658645415E-11</v>
      </c>
      <c r="R809" s="99">
        <f t="shared" si="214"/>
        <v>1.162041087912761E-8</v>
      </c>
      <c r="U809" s="99">
        <f t="shared" si="215"/>
        <v>5.7779999412992196E-11</v>
      </c>
      <c r="X809" s="99">
        <f t="shared" si="207"/>
        <v>1.0492525581048358E-8</v>
      </c>
      <c r="Z809" s="3"/>
      <c r="AA809" s="99">
        <f t="shared" si="216"/>
        <v>1.4639175633695611E-9</v>
      </c>
      <c r="AD809" s="99">
        <f t="shared" si="217"/>
        <v>1.4639175633695611E-10</v>
      </c>
      <c r="AF809" s="2">
        <f t="shared" si="218"/>
        <v>0.8605547690195563</v>
      </c>
      <c r="AH809" s="11"/>
      <c r="AI809" s="23">
        <f t="shared" si="219"/>
        <v>1.5725620864753862E-8</v>
      </c>
      <c r="AN809" s="2">
        <f t="shared" si="208"/>
        <v>310.69112696575712</v>
      </c>
      <c r="AO809" s="2" t="str">
        <f t="shared" si="209"/>
        <v>-269.395836410885+154.773575586183i</v>
      </c>
      <c r="AP809" s="3">
        <f t="shared" si="210"/>
        <v>151.593901420767</v>
      </c>
      <c r="AQ809" s="23">
        <f t="shared" si="220"/>
        <v>3.748843683075261E-14</v>
      </c>
    </row>
    <row r="810" spans="1:43" x14ac:dyDescent="0.3">
      <c r="A810" s="2" t="str">
        <f t="shared" si="204"/>
        <v>103892.544593683i</v>
      </c>
      <c r="B810" s="2">
        <f t="shared" si="211"/>
        <v>16535.012022479816</v>
      </c>
      <c r="E810" s="3" t="str">
        <f t="shared" si="205"/>
        <v>5.75774503048985E-12-1.03813260712365E-11i</v>
      </c>
      <c r="F810" s="3"/>
      <c r="G810" s="3"/>
      <c r="H810" s="3"/>
      <c r="I810" s="99">
        <f t="shared" si="212"/>
        <v>1.1871122896906815E-11</v>
      </c>
      <c r="L810" s="99">
        <f t="shared" si="213"/>
        <v>1.1479084111142301E-13</v>
      </c>
      <c r="O810" s="82">
        <f t="shared" si="206"/>
        <v>1.1815873348202335E-11</v>
      </c>
      <c r="R810" s="99">
        <f t="shared" si="214"/>
        <v>1.1593874952253725E-8</v>
      </c>
      <c r="U810" s="99">
        <f t="shared" si="215"/>
        <v>5.6721568951283385E-11</v>
      </c>
      <c r="X810" s="99">
        <f t="shared" si="207"/>
        <v>1.0395624085919457E-8</v>
      </c>
      <c r="Z810" s="3"/>
      <c r="AA810" s="99">
        <f t="shared" si="216"/>
        <v>1.4605746170817713E-9</v>
      </c>
      <c r="AD810" s="99">
        <f t="shared" si="217"/>
        <v>1.4605746170817715E-10</v>
      </c>
      <c r="AF810" s="2">
        <f t="shared" si="218"/>
        <v>0.86252439682007331</v>
      </c>
      <c r="AH810" s="11"/>
      <c r="AI810" s="23">
        <f t="shared" si="219"/>
        <v>1.5641133124758332E-8</v>
      </c>
      <c r="AN810" s="2">
        <f t="shared" si="208"/>
        <v>315.76593475934158</v>
      </c>
      <c r="AO810" s="2" t="str">
        <f t="shared" si="209"/>
        <v>-274.422870333815+156.205677848761i</v>
      </c>
      <c r="AP810" s="3">
        <f t="shared" si="210"/>
        <v>152.99658252074005</v>
      </c>
      <c r="AQ810" s="23">
        <f t="shared" si="220"/>
        <v>3.7429855880872296E-14</v>
      </c>
    </row>
    <row r="811" spans="1:43" x14ac:dyDescent="0.3">
      <c r="A811" s="2" t="str">
        <f t="shared" si="204"/>
        <v>104853.850473026i</v>
      </c>
      <c r="B811" s="2">
        <f t="shared" si="211"/>
        <v>16688.008605000556</v>
      </c>
      <c r="E811" s="3" t="str">
        <f t="shared" si="205"/>
        <v>5.66465226390286E-12-1.03074969400925E-11i</v>
      </c>
      <c r="F811" s="3"/>
      <c r="G811" s="3"/>
      <c r="H811" s="3"/>
      <c r="I811" s="99">
        <f t="shared" si="212"/>
        <v>1.1761495586912237E-11</v>
      </c>
      <c r="L811" s="99">
        <f t="shared" si="213"/>
        <v>1.1453238666173634E-13</v>
      </c>
      <c r="O811" s="82">
        <f t="shared" si="206"/>
        <v>1.1706764020076737E-11</v>
      </c>
      <c r="R811" s="99">
        <f t="shared" si="214"/>
        <v>1.156777105283537E-8</v>
      </c>
      <c r="U811" s="99">
        <f t="shared" si="215"/>
        <v>5.5682595600220212E-11</v>
      </c>
      <c r="X811" s="99">
        <f t="shared" si="207"/>
        <v>1.0299630245349131E-8</v>
      </c>
      <c r="Z811" s="3"/>
      <c r="AA811" s="99">
        <f t="shared" si="216"/>
        <v>1.4572860968023721E-9</v>
      </c>
      <c r="AD811" s="99">
        <f t="shared" si="217"/>
        <v>1.4572860968023721E-10</v>
      </c>
      <c r="AF811" s="2">
        <f t="shared" si="218"/>
        <v>0.86447077438906483</v>
      </c>
      <c r="AH811" s="11"/>
      <c r="AI811" s="23">
        <f t="shared" si="219"/>
        <v>1.555776352381704E-8</v>
      </c>
      <c r="AN811" s="2">
        <f t="shared" si="208"/>
        <v>320.93354433173016</v>
      </c>
      <c r="AO811" s="2" t="str">
        <f t="shared" si="209"/>
        <v>-279.543363795174+157.651031190429i</v>
      </c>
      <c r="AP811" s="3">
        <f t="shared" si="210"/>
        <v>154.41224246870479</v>
      </c>
      <c r="AQ811" s="23">
        <f t="shared" si="220"/>
        <v>3.7374557721416014E-14</v>
      </c>
    </row>
    <row r="812" spans="1:43" x14ac:dyDescent="0.3">
      <c r="A812" s="2" t="str">
        <f t="shared" si="204"/>
        <v>105824.051206154i</v>
      </c>
      <c r="B812" s="2">
        <f t="shared" si="211"/>
        <v>16842.42084746926</v>
      </c>
      <c r="E812" s="3" t="str">
        <f t="shared" si="205"/>
        <v>5.57290107175393E-12-1.02339012481642E-11i</v>
      </c>
      <c r="F812" s="3"/>
      <c r="G812" s="3"/>
      <c r="H812" s="3"/>
      <c r="I812" s="99">
        <f t="shared" si="212"/>
        <v>1.1652894967034279E-11</v>
      </c>
      <c r="L812" s="99">
        <f t="shared" si="213"/>
        <v>1.1427814693671211E-13</v>
      </c>
      <c r="O812" s="82">
        <f t="shared" si="206"/>
        <v>1.1598676605221687E-11</v>
      </c>
      <c r="R812" s="99">
        <f t="shared" si="214"/>
        <v>1.1542092840607922E-8</v>
      </c>
      <c r="U812" s="99">
        <f t="shared" si="215"/>
        <v>5.4662719188667504E-11</v>
      </c>
      <c r="X812" s="99">
        <f t="shared" si="207"/>
        <v>1.0204535208459796E-8</v>
      </c>
      <c r="Z812" s="3"/>
      <c r="AA812" s="99">
        <f t="shared" si="216"/>
        <v>1.4540512037967201E-9</v>
      </c>
      <c r="AD812" s="99">
        <f t="shared" si="217"/>
        <v>1.4540512037967202E-10</v>
      </c>
      <c r="AF812" s="2">
        <f t="shared" si="218"/>
        <v>0.86639400133895472</v>
      </c>
      <c r="AH812" s="11"/>
      <c r="AI812" s="23">
        <f t="shared" si="219"/>
        <v>1.5475500375089405E-8</v>
      </c>
      <c r="AN812" s="2">
        <f t="shared" si="208"/>
        <v>326.19569921845471</v>
      </c>
      <c r="AO812" s="2" t="str">
        <f t="shared" si="209"/>
        <v>-284.759054337494+159.109758221904i</v>
      </c>
      <c r="AP812" s="3">
        <f t="shared" si="210"/>
        <v>155.84100135724293</v>
      </c>
      <c r="AQ812" s="23">
        <f t="shared" si="220"/>
        <v>3.7322534688327175E-14</v>
      </c>
    </row>
    <row r="813" spans="1:43" x14ac:dyDescent="0.3">
      <c r="A813" s="2" t="str">
        <f t="shared" si="204"/>
        <v>106803.229096138i</v>
      </c>
      <c r="B813" s="2">
        <f t="shared" si="211"/>
        <v>16998.261848826503</v>
      </c>
      <c r="E813" s="3" t="str">
        <f t="shared" si="205"/>
        <v>5.4824765763253E-12-1.0160544147454E-11i</v>
      </c>
      <c r="F813" s="3"/>
      <c r="G813" s="3"/>
      <c r="H813" s="3"/>
      <c r="I813" s="99">
        <f t="shared" si="212"/>
        <v>1.1545311030124623E-11</v>
      </c>
      <c r="L813" s="99">
        <f t="shared" si="213"/>
        <v>1.1402805990088024E-13</v>
      </c>
      <c r="O813" s="82">
        <f t="shared" si="206"/>
        <v>1.1491601143698876E-11</v>
      </c>
      <c r="R813" s="99">
        <f t="shared" si="214"/>
        <v>1.1516834049988903E-8</v>
      </c>
      <c r="U813" s="99">
        <f t="shared" si="215"/>
        <v>5.366158630303267E-11</v>
      </c>
      <c r="X813" s="99">
        <f t="shared" si="207"/>
        <v>1.011033022012878E-8</v>
      </c>
      <c r="Z813" s="3"/>
      <c r="AA813" s="99">
        <f t="shared" si="216"/>
        <v>1.4508691487384885E-9</v>
      </c>
      <c r="AD813" s="99">
        <f t="shared" si="217"/>
        <v>1.4508691487384888E-10</v>
      </c>
      <c r="AF813" s="2">
        <f t="shared" si="218"/>
        <v>0.86829418194227048</v>
      </c>
      <c r="AH813" s="11"/>
      <c r="AI813" s="23">
        <f t="shared" si="219"/>
        <v>1.5394332077898423E-8</v>
      </c>
      <c r="AN813" s="2">
        <f t="shared" si="208"/>
        <v>331.55417529355736</v>
      </c>
      <c r="AO813" s="2" t="str">
        <f t="shared" si="209"/>
        <v>-290.071711806661+160.581982688421i</v>
      </c>
      <c r="AP813" s="3">
        <f t="shared" si="210"/>
        <v>157.2829803889108</v>
      </c>
      <c r="AQ813" s="23">
        <f t="shared" si="220"/>
        <v>3.7273779477236409E-14</v>
      </c>
    </row>
    <row r="814" spans="1:43" x14ac:dyDescent="0.3">
      <c r="A814" s="2" t="str">
        <f t="shared" si="204"/>
        <v>107791.467207587i</v>
      </c>
      <c r="B814" s="2">
        <f t="shared" si="211"/>
        <v>17155.544829215414</v>
      </c>
      <c r="E814" s="3" t="str">
        <f t="shared" si="205"/>
        <v>5.39336395783901E-12-1.00874306902806E-11i</v>
      </c>
      <c r="F814" s="3"/>
      <c r="G814" s="3"/>
      <c r="H814" s="3"/>
      <c r="I814" s="99">
        <f t="shared" si="212"/>
        <v>1.1438733877179406E-11</v>
      </c>
      <c r="L814" s="99">
        <f t="shared" si="213"/>
        <v>1.1378206425346205E-13</v>
      </c>
      <c r="O814" s="82">
        <f t="shared" si="206"/>
        <v>1.1385527783211953E-11</v>
      </c>
      <c r="R814" s="99">
        <f t="shared" si="214"/>
        <v>1.1491988489599667E-8</v>
      </c>
      <c r="U814" s="99">
        <f t="shared" si="215"/>
        <v>5.2678850157213709E-11</v>
      </c>
      <c r="X814" s="99">
        <f t="shared" si="207"/>
        <v>1.0017006619704289E-8</v>
      </c>
      <c r="Z814" s="3"/>
      <c r="AA814" s="99">
        <f t="shared" si="216"/>
        <v>1.4477391516494105E-9</v>
      </c>
      <c r="AD814" s="99">
        <f t="shared" si="217"/>
        <v>1.4477391516494105E-10</v>
      </c>
      <c r="AF814" s="2">
        <f t="shared" si="218"/>
        <v>0.87017142499316569</v>
      </c>
      <c r="AH814" s="11"/>
      <c r="AI814" s="23">
        <f t="shared" si="219"/>
        <v>1.5314247116691613E-8</v>
      </c>
      <c r="AN814" s="2">
        <f t="shared" si="208"/>
        <v>337.01078136702148</v>
      </c>
      <c r="AO814" s="2" t="str">
        <f t="shared" si="209"/>
        <v>-295.483138952437+162.067829480206i</v>
      </c>
      <c r="AP814" s="3">
        <f t="shared" si="210"/>
        <v>158.73830188810462</v>
      </c>
      <c r="AQ814" s="23">
        <f t="shared" si="220"/>
        <v>3.7228285140919054E-14</v>
      </c>
    </row>
    <row r="815" spans="1:43" x14ac:dyDescent="0.3">
      <c r="A815" s="2" t="str">
        <f t="shared" si="204"/>
        <v>108788.849373697i</v>
      </c>
      <c r="B815" s="2">
        <f t="shared" si="211"/>
        <v>17314.283131103519</v>
      </c>
      <c r="E815" s="3" t="str">
        <f t="shared" si="205"/>
        <v>5.30554845632933E-12-1.00145658281103E-11i</v>
      </c>
      <c r="F815" s="3"/>
      <c r="G815" s="3"/>
      <c r="H815" s="3"/>
      <c r="I815" s="99">
        <f t="shared" si="212"/>
        <v>1.133315371589096E-11</v>
      </c>
      <c r="L815" s="99">
        <f t="shared" si="213"/>
        <v>1.1354009942361673E-13</v>
      </c>
      <c r="O815" s="82">
        <f t="shared" si="206"/>
        <v>1.1280446777665026E-11</v>
      </c>
      <c r="R815" s="99">
        <f t="shared" si="214"/>
        <v>1.1467550041785291E-8</v>
      </c>
      <c r="U815" s="99">
        <f t="shared" si="215"/>
        <v>5.1714170465157746E-11</v>
      </c>
      <c r="X815" s="99">
        <f t="shared" si="207"/>
        <v>9.9245558397438763E-9</v>
      </c>
      <c r="Z815" s="3"/>
      <c r="AA815" s="99">
        <f t="shared" si="216"/>
        <v>1.4446604418387945E-9</v>
      </c>
      <c r="AD815" s="99">
        <f t="shared" si="217"/>
        <v>1.4446604418387947E-10</v>
      </c>
      <c r="AF815" s="2">
        <f t="shared" si="218"/>
        <v>0.87202584366862557</v>
      </c>
      <c r="AH815" s="11"/>
      <c r="AI815" s="23">
        <f t="shared" si="219"/>
        <v>1.5235234060044861E-8</v>
      </c>
      <c r="AN815" s="2">
        <f t="shared" si="208"/>
        <v>342.56735979348758</v>
      </c>
      <c r="AO815" s="2" t="str">
        <f t="shared" si="209"/>
        <v>-300.995172040202+163.567424643081i</v>
      </c>
      <c r="AP815" s="3">
        <f t="shared" si="210"/>
        <v>160.20708931149784</v>
      </c>
      <c r="AQ815" s="23">
        <f t="shared" si="220"/>
        <v>3.7186045086469344E-14</v>
      </c>
    </row>
    <row r="816" spans="1:43" x14ac:dyDescent="0.3">
      <c r="A816" s="2" t="str">
        <f t="shared" si="204"/>
        <v>109795.460203365i</v>
      </c>
      <c r="B816" s="2">
        <f t="shared" si="211"/>
        <v>17474.490220415017</v>
      </c>
      <c r="E816" s="3" t="str">
        <f t="shared" si="205"/>
        <v>5.21901537351356E-12-9.94195441049621E-12i</v>
      </c>
      <c r="F816" s="3"/>
      <c r="G816" s="3"/>
      <c r="H816" s="3"/>
      <c r="I816" s="99">
        <f t="shared" si="212"/>
        <v>1.1228560859226614E-11</v>
      </c>
      <c r="L816" s="99">
        <f t="shared" si="213"/>
        <v>1.1330210556566331E-13</v>
      </c>
      <c r="O816" s="82">
        <f t="shared" si="206"/>
        <v>1.1176348485748118E-11</v>
      </c>
      <c r="R816" s="99">
        <f t="shared" si="214"/>
        <v>1.1443512662131996E-8</v>
      </c>
      <c r="U816" s="99">
        <f t="shared" si="215"/>
        <v>5.076721331598323E-11</v>
      </c>
      <c r="X816" s="99">
        <f t="shared" si="207"/>
        <v>9.8329694047758758E-9</v>
      </c>
      <c r="Z816" s="3"/>
      <c r="AA816" s="99">
        <f t="shared" si="216"/>
        <v>1.4416322578427325E-9</v>
      </c>
      <c r="AD816" s="99">
        <f t="shared" si="217"/>
        <v>1.4416322578427327E-10</v>
      </c>
      <c r="AF816" s="2">
        <f t="shared" si="218"/>
        <v>0.87385755538954768</v>
      </c>
      <c r="AH816" s="11"/>
      <c r="AI816" s="23">
        <f t="shared" si="219"/>
        <v>1.5157281559708676E-8</v>
      </c>
      <c r="AN816" s="2">
        <f t="shared" si="208"/>
        <v>348.22578709239286</v>
      </c>
      <c r="AO816" s="2" t="str">
        <f t="shared" si="209"/>
        <v>-306.609681474069+165.080895389159i</v>
      </c>
      <c r="AP816" s="3">
        <f t="shared" si="210"/>
        <v>161.68946725765636</v>
      </c>
      <c r="AQ816" s="23">
        <f t="shared" si="220"/>
        <v>3.7147053072356795E-14</v>
      </c>
    </row>
    <row r="817" spans="1:43" x14ac:dyDescent="0.3">
      <c r="A817" s="2" t="str">
        <f t="shared" si="204"/>
        <v>110811.385088364i</v>
      </c>
      <c r="B817" s="2">
        <f t="shared" si="211"/>
        <v>17636.179687672673</v>
      </c>
      <c r="E817" s="3" t="str">
        <f t="shared" si="205"/>
        <v>5.13375007465874E-12-9.86960118412098E-12i</v>
      </c>
      <c r="F817" s="3"/>
      <c r="G817" s="3"/>
      <c r="H817" s="3"/>
      <c r="I817" s="99">
        <f t="shared" si="212"/>
        <v>1.1124945724032135E-11</v>
      </c>
      <c r="L817" s="99">
        <f t="shared" si="213"/>
        <v>1.1306802355428303E-13</v>
      </c>
      <c r="O817" s="82">
        <f t="shared" si="206"/>
        <v>1.1073223369547132E-11</v>
      </c>
      <c r="R817" s="99">
        <f t="shared" si="214"/>
        <v>1.1419870378982587E-8</v>
      </c>
      <c r="U817" s="99">
        <f t="shared" si="215"/>
        <v>4.9837651051617234E-11</v>
      </c>
      <c r="X817" s="99">
        <f t="shared" si="207"/>
        <v>9.7422389300829067E-9</v>
      </c>
      <c r="Z817" s="3"/>
      <c r="AA817" s="99">
        <f t="shared" si="216"/>
        <v>1.438653847363053E-9</v>
      </c>
      <c r="AD817" s="99">
        <f t="shared" si="217"/>
        <v>1.4386538473630532E-10</v>
      </c>
      <c r="AF817" s="2">
        <f t="shared" si="218"/>
        <v>0.87566668168180339</v>
      </c>
      <c r="AH817" s="11"/>
      <c r="AI817" s="23">
        <f t="shared" si="219"/>
        <v>1.5080378349696157E-8</v>
      </c>
      <c r="AN817" s="2">
        <f t="shared" si="208"/>
        <v>353.98797457972501</v>
      </c>
      <c r="AO817" s="2" t="str">
        <f t="shared" si="209"/>
        <v>-312.328572431557+166.608370107632i</v>
      </c>
      <c r="AP817" s="3">
        <f t="shared" si="210"/>
        <v>163.18556147793061</v>
      </c>
      <c r="AQ817" s="23">
        <f t="shared" si="220"/>
        <v>3.711130320585594E-14</v>
      </c>
    </row>
    <row r="818" spans="1:43" x14ac:dyDescent="0.3">
      <c r="A818" s="2" t="str">
        <f t="shared" si="204"/>
        <v>111836.710210586i</v>
      </c>
      <c r="B818" s="2">
        <f t="shared" si="211"/>
        <v>17799.365249150604</v>
      </c>
      <c r="E818" s="3" t="str">
        <f t="shared" si="205"/>
        <v>5.04973799044076E-12-9.79751079194362E-12i</v>
      </c>
      <c r="F818" s="3"/>
      <c r="G818" s="3"/>
      <c r="H818" s="3"/>
      <c r="I818" s="99">
        <f t="shared" si="212"/>
        <v>1.1022298829661278E-11</v>
      </c>
      <c r="L818" s="99">
        <f t="shared" si="213"/>
        <v>1.1283779497969423E-13</v>
      </c>
      <c r="O818" s="82">
        <f t="shared" si="206"/>
        <v>1.097106199317984E-11</v>
      </c>
      <c r="R818" s="99">
        <f t="shared" si="214"/>
        <v>1.1396617292949117E-8</v>
      </c>
      <c r="U818" s="99">
        <f t="shared" si="215"/>
        <v>4.8925162146882569E-11</v>
      </c>
      <c r="X818" s="99">
        <f t="shared" si="207"/>
        <v>9.6523561205073992E-9</v>
      </c>
      <c r="Z818" s="3"/>
      <c r="AA818" s="99">
        <f t="shared" si="216"/>
        <v>1.4357244672059294E-9</v>
      </c>
      <c r="AD818" s="99">
        <f t="shared" si="217"/>
        <v>1.4357244672059294E-10</v>
      </c>
      <c r="AF818" s="2">
        <f t="shared" si="218"/>
        <v>0.8774533480374761</v>
      </c>
      <c r="AH818" s="11"/>
      <c r="AI818" s="23">
        <f t="shared" si="219"/>
        <v>1.5004513245411555E-8</v>
      </c>
      <c r="AN818" s="2">
        <f t="shared" si="208"/>
        <v>359.8558690116426</v>
      </c>
      <c r="AO818" s="2" t="str">
        <f t="shared" si="209"/>
        <v>-318.153785510073+168.14997837566i</v>
      </c>
      <c r="AP818" s="3">
        <f t="shared" si="210"/>
        <v>164.69549888773327</v>
      </c>
      <c r="AQ818" s="23">
        <f t="shared" si="220"/>
        <v>3.7078789940625628E-14</v>
      </c>
    </row>
    <row r="819" spans="1:43" x14ac:dyDescent="0.3">
      <c r="A819" s="2" t="str">
        <f t="shared" si="204"/>
        <v>112871.522549356i</v>
      </c>
      <c r="B819" s="2">
        <f t="shared" si="211"/>
        <v>17964.060748038337</v>
      </c>
      <c r="E819" s="3" t="str">
        <f t="shared" si="205"/>
        <v>4.96696461879159E-12-9.7256877724462E-12i</v>
      </c>
      <c r="F819" s="3"/>
      <c r="G819" s="3"/>
      <c r="H819" s="3"/>
      <c r="I819" s="99">
        <f t="shared" si="212"/>
        <v>1.0920610796628412E-11</v>
      </c>
      <c r="L819" s="99">
        <f t="shared" si="213"/>
        <v>1.1261136214280223E-13</v>
      </c>
      <c r="O819" s="82">
        <f t="shared" si="206"/>
        <v>1.0869855021454806E-11</v>
      </c>
      <c r="R819" s="99">
        <f t="shared" si="214"/>
        <v>1.1373747576423025E-8</v>
      </c>
      <c r="U819" s="99">
        <f t="shared" si="215"/>
        <v>4.8029431091985045E-11</v>
      </c>
      <c r="X819" s="99">
        <f t="shared" si="207"/>
        <v>9.5633127692775275E-9</v>
      </c>
      <c r="Z819" s="3"/>
      <c r="AA819" s="99">
        <f t="shared" si="216"/>
        <v>1.4328433832201673E-9</v>
      </c>
      <c r="AD819" s="99">
        <f t="shared" si="217"/>
        <v>1.4328433832201676E-10</v>
      </c>
      <c r="AF819" s="2">
        <f t="shared" si="218"/>
        <v>0.87921768377639165</v>
      </c>
      <c r="AH819" s="11"/>
      <c r="AI819" s="23">
        <f t="shared" si="219"/>
        <v>1.492967514281815E-8</v>
      </c>
      <c r="AN819" s="2">
        <f t="shared" si="208"/>
        <v>365.8314532401929</v>
      </c>
      <c r="AO819" s="2" t="str">
        <f t="shared" si="209"/>
        <v>-324.087297385433+169.705850969368i</v>
      </c>
      <c r="AP819" s="3">
        <f t="shared" si="210"/>
        <v>166.21940757621996</v>
      </c>
      <c r="AQ819" s="23">
        <f t="shared" si="220"/>
        <v>3.7049508073988196E-14</v>
      </c>
    </row>
    <row r="820" spans="1:43" x14ac:dyDescent="0.3">
      <c r="A820" s="2" t="str">
        <f t="shared" si="204"/>
        <v>113915.909888807i</v>
      </c>
      <c r="B820" s="2">
        <f t="shared" si="211"/>
        <v>18130.280155614557</v>
      </c>
      <c r="E820" s="3" t="str">
        <f t="shared" si="205"/>
        <v>4.88541552673302E-12-9.65413655898006E-12i</v>
      </c>
      <c r="F820" s="3"/>
      <c r="G820" s="3"/>
      <c r="H820" s="3"/>
      <c r="I820" s="99">
        <f t="shared" si="212"/>
        <v>1.0819872345285754E-11</v>
      </c>
      <c r="L820" s="99">
        <f t="shared" si="213"/>
        <v>1.1238866805032323E-13</v>
      </c>
      <c r="O820" s="82">
        <f t="shared" si="206"/>
        <v>1.0769593218554813E-11</v>
      </c>
      <c r="R820" s="99">
        <f t="shared" si="214"/>
        <v>1.1351255473082647E-8</v>
      </c>
      <c r="U820" s="99">
        <f t="shared" si="215"/>
        <v>4.7150148277355115E-11</v>
      </c>
      <c r="X820" s="99">
        <f t="shared" si="207"/>
        <v>9.4751007568547766E-9</v>
      </c>
      <c r="Z820" s="3"/>
      <c r="AA820" s="99">
        <f t="shared" si="216"/>
        <v>1.4300098702351622E-9</v>
      </c>
      <c r="AD820" s="99">
        <f t="shared" si="217"/>
        <v>1.4300098702351623E-10</v>
      </c>
      <c r="AF820" s="2">
        <f t="shared" si="218"/>
        <v>0.88095982190807942</v>
      </c>
      <c r="AH820" s="11"/>
      <c r="AI820" s="23">
        <f t="shared" si="219"/>
        <v>1.4855853017645531E-8</v>
      </c>
      <c r="AN820" s="2">
        <f t="shared" si="208"/>
        <v>371.91674688129427</v>
      </c>
      <c r="AO820" s="2" t="str">
        <f t="shared" si="209"/>
        <v>-330.131121482589+171.276119874934i</v>
      </c>
      <c r="AP820" s="3">
        <f t="shared" si="210"/>
        <v>167.7574168182764</v>
      </c>
      <c r="AQ820" s="23">
        <f t="shared" si="220"/>
        <v>3.702345274479894E-14</v>
      </c>
    </row>
    <row r="821" spans="1:43" x14ac:dyDescent="0.3">
      <c r="A821" s="2" t="str">
        <f t="shared" si="204"/>
        <v>114969.96082533i</v>
      </c>
      <c r="B821" s="2">
        <f t="shared" si="211"/>
        <v>18298.037572432833</v>
      </c>
      <c r="E821" s="3" t="str">
        <f t="shared" si="205"/>
        <v>4.80507635219303E-12-9.58286147920868E-12i</v>
      </c>
      <c r="F821" s="3"/>
      <c r="G821" s="3"/>
      <c r="H821" s="3"/>
      <c r="I821" s="99">
        <f t="shared" si="212"/>
        <v>1.0720074294523627E-11</v>
      </c>
      <c r="L821" s="99">
        <f t="shared" si="213"/>
        <v>1.1216965640987877E-13</v>
      </c>
      <c r="O821" s="82">
        <f t="shared" si="206"/>
        <v>1.0670267446743212E-11</v>
      </c>
      <c r="R821" s="99">
        <f t="shared" si="214"/>
        <v>1.1329135297397756E-8</v>
      </c>
      <c r="U821" s="99">
        <f t="shared" si="215"/>
        <v>4.6287009880782008E-11</v>
      </c>
      <c r="X821" s="99">
        <f t="shared" si="207"/>
        <v>9.3877120498007432E-9</v>
      </c>
      <c r="Z821" s="3"/>
      <c r="AA821" s="99">
        <f t="shared" si="216"/>
        <v>1.4272232119984818E-9</v>
      </c>
      <c r="AD821" s="99">
        <f t="shared" si="217"/>
        <v>1.4272232119984819E-10</v>
      </c>
      <c r="AF821" s="2">
        <f t="shared" si="218"/>
        <v>0.88267989899431676</v>
      </c>
      <c r="AH821" s="11"/>
      <c r="AI821" s="23">
        <f t="shared" si="219"/>
        <v>1.4783035924634012E-8</v>
      </c>
      <c r="AN821" s="2">
        <f t="shared" si="208"/>
        <v>378.11380699529047</v>
      </c>
      <c r="AO821" s="2" t="str">
        <f t="shared" si="209"/>
        <v>-336.287308658867+172.860918299793i</v>
      </c>
      <c r="AP821" s="3">
        <f t="shared" si="210"/>
        <v>169.30965708466829</v>
      </c>
      <c r="AQ821" s="23">
        <f t="shared" si="220"/>
        <v>3.7000619430957946E-14</v>
      </c>
    </row>
    <row r="822" spans="1:43" x14ac:dyDescent="0.3">
      <c r="A822" s="2" t="str">
        <f t="shared" si="204"/>
        <v>116033.764775088i</v>
      </c>
      <c r="B822" s="2">
        <f t="shared" si="211"/>
        <v>18467.347229517502</v>
      </c>
      <c r="E822" s="3" t="str">
        <f t="shared" si="205"/>
        <v>4.72593280580201E-12-9.51186675464518E-12i</v>
      </c>
      <c r="F822" s="3"/>
      <c r="G822" s="3"/>
      <c r="H822" s="3"/>
      <c r="I822" s="99">
        <f t="shared" si="212"/>
        <v>1.0621207560493292E-11</v>
      </c>
      <c r="L822" s="99">
        <f t="shared" si="213"/>
        <v>1.1195427162506333E-13</v>
      </c>
      <c r="O822" s="82">
        <f t="shared" si="206"/>
        <v>1.0571868665092747E-11</v>
      </c>
      <c r="R822" s="99">
        <f t="shared" si="214"/>
        <v>1.1307381434131397E-8</v>
      </c>
      <c r="U822" s="99">
        <f t="shared" si="215"/>
        <v>4.5439717756804065E-11</v>
      </c>
      <c r="X822" s="99">
        <f t="shared" si="207"/>
        <v>9.3011386996644835E-9</v>
      </c>
      <c r="Z822" s="3"/>
      <c r="AA822" s="99">
        <f t="shared" si="216"/>
        <v>1.4244827011131081E-9</v>
      </c>
      <c r="AD822" s="99">
        <f t="shared" si="217"/>
        <v>1.4244827011131083E-10</v>
      </c>
      <c r="AF822" s="2">
        <f t="shared" si="218"/>
        <v>0.88437805501236055</v>
      </c>
      <c r="AH822" s="11"/>
      <c r="AI822" s="23">
        <f t="shared" si="219"/>
        <v>1.4711212996816564E-8</v>
      </c>
      <c r="AN822" s="2">
        <f t="shared" si="208"/>
        <v>384.42472878023375</v>
      </c>
      <c r="AO822" s="2" t="str">
        <f t="shared" si="209"/>
        <v>-342.557947899875+174.460380683933i</v>
      </c>
      <c r="AP822" s="3">
        <f t="shared" si="210"/>
        <v>170.87626005334823</v>
      </c>
      <c r="AQ822" s="23">
        <f t="shared" si="220"/>
        <v>3.6981003947246063E-14</v>
      </c>
    </row>
    <row r="823" spans="1:43" x14ac:dyDescent="0.3">
      <c r="A823" s="2" t="str">
        <f t="shared" si="204"/>
        <v>117107.411981601i</v>
      </c>
      <c r="B823" s="2">
        <f t="shared" si="211"/>
        <v>18638.22348957085</v>
      </c>
      <c r="E823" s="3" t="str">
        <f t="shared" si="205"/>
        <v>4.64797067266691E-12-9.44115650028235E-12i</v>
      </c>
      <c r="F823" s="3"/>
      <c r="G823" s="3"/>
      <c r="H823" s="3"/>
      <c r="I823" s="99">
        <f t="shared" si="212"/>
        <v>1.0523263155352304E-11</v>
      </c>
      <c r="L823" s="99">
        <f t="shared" si="213"/>
        <v>1.1174245879048106E-13</v>
      </c>
      <c r="O823" s="82">
        <f t="shared" si="206"/>
        <v>1.0474387928236772E-11</v>
      </c>
      <c r="R823" s="99">
        <f t="shared" si="214"/>
        <v>1.1285988337838587E-8</v>
      </c>
      <c r="U823" s="99">
        <f t="shared" si="215"/>
        <v>4.4607979328296997E-11</v>
      </c>
      <c r="X823" s="99">
        <f t="shared" si="207"/>
        <v>9.2153728418886031E-9</v>
      </c>
      <c r="Z823" s="3"/>
      <c r="AA823" s="99">
        <f t="shared" si="216"/>
        <v>1.4217876389742854E-9</v>
      </c>
      <c r="AD823" s="99">
        <f t="shared" si="217"/>
        <v>1.4217876389742857E-10</v>
      </c>
      <c r="AF823" s="2">
        <f t="shared" si="218"/>
        <v>0.88605443321901656</v>
      </c>
      <c r="AH823" s="11"/>
      <c r="AI823" s="23">
        <f t="shared" si="219"/>
        <v>1.4640373444836239E-8</v>
      </c>
      <c r="AN823" s="2">
        <f t="shared" si="208"/>
        <v>390.8516462781767</v>
      </c>
      <c r="AO823" s="2" t="str">
        <f t="shared" si="209"/>
        <v>-348.94516702836+176.074642711297i</v>
      </c>
      <c r="AP823" s="3">
        <f t="shared" si="210"/>
        <v>172.45735862076617</v>
      </c>
      <c r="AQ823" s="23">
        <f t="shared" si="220"/>
        <v>3.6964602443214664E-14</v>
      </c>
    </row>
    <row r="824" spans="1:43" x14ac:dyDescent="0.3">
      <c r="A824" s="2" t="str">
        <f t="shared" si="204"/>
        <v>118190.993523402i</v>
      </c>
      <c r="B824" s="2">
        <f t="shared" si="211"/>
        <v>18810.680848191616</v>
      </c>
      <c r="E824" s="3" t="str">
        <f t="shared" si="205"/>
        <v>4.57117581411972E-12-9.37073472431273E-12i</v>
      </c>
      <c r="F824" s="3"/>
      <c r="G824" s="3"/>
      <c r="H824" s="3"/>
      <c r="I824" s="99">
        <f t="shared" si="212"/>
        <v>1.0426232186031226E-11</v>
      </c>
      <c r="L824" s="99">
        <f t="shared" si="213"/>
        <v>1.1153416368675486E-13</v>
      </c>
      <c r="O824" s="82">
        <f t="shared" si="206"/>
        <v>1.037781638514176E-11</v>
      </c>
      <c r="R824" s="99">
        <f t="shared" si="214"/>
        <v>1.1264950532362241E-8</v>
      </c>
      <c r="U824" s="99">
        <f t="shared" si="215"/>
        <v>4.3791507480219054E-11</v>
      </c>
      <c r="X824" s="99">
        <f t="shared" si="207"/>
        <v>9.1304066947345275E-9</v>
      </c>
      <c r="Z824" s="3"/>
      <c r="AA824" s="99">
        <f t="shared" si="216"/>
        <v>1.419137335706017E-9</v>
      </c>
      <c r="AD824" s="99">
        <f t="shared" si="217"/>
        <v>1.419137335706017E-10</v>
      </c>
      <c r="AF824" s="2">
        <f t="shared" si="218"/>
        <v>0.88770918001563714</v>
      </c>
      <c r="AH824" s="11"/>
      <c r="AI824" s="23">
        <f t="shared" si="219"/>
        <v>1.4570506556298923E-8</v>
      </c>
      <c r="AN824" s="2">
        <f t="shared" si="208"/>
        <v>397.3967330947093</v>
      </c>
      <c r="AO824" s="2" t="str">
        <f t="shared" si="209"/>
        <v>-355.451133426246+177.703841321297i</v>
      </c>
      <c r="AP824" s="3">
        <f t="shared" si="210"/>
        <v>174.05308691315804</v>
      </c>
      <c r="AQ824" s="23">
        <f t="shared" si="220"/>
        <v>3.6951411401127378E-14</v>
      </c>
    </row>
    <row r="825" spans="1:43" x14ac:dyDescent="0.3">
      <c r="A825" s="2" t="str">
        <f t="shared" si="204"/>
        <v>119284.601321764i</v>
      </c>
      <c r="B825" s="2">
        <f t="shared" si="211"/>
        <v>18984.733935104774</v>
      </c>
      <c r="E825" s="3" t="str">
        <f t="shared" si="205"/>
        <v>4.49553416943865E-12-9.30060532793641E-12i</v>
      </c>
      <c r="F825" s="3"/>
      <c r="G825" s="3"/>
      <c r="H825" s="3"/>
      <c r="I825" s="99">
        <f t="shared" si="212"/>
        <v>1.0330105853021526E-11</v>
      </c>
      <c r="L825" s="99">
        <f t="shared" si="213"/>
        <v>1.1132933277550426E-13</v>
      </c>
      <c r="O825" s="82">
        <f t="shared" si="206"/>
        <v>1.0282145277900896E-11</v>
      </c>
      <c r="R825" s="99">
        <f t="shared" si="214"/>
        <v>1.1244262610325931E-8</v>
      </c>
      <c r="U825" s="99">
        <f t="shared" si="215"/>
        <v>4.299002045546141E-11</v>
      </c>
      <c r="X825" s="99">
        <f t="shared" si="207"/>
        <v>9.0462325582257728E-9</v>
      </c>
      <c r="Z825" s="3"/>
      <c r="AA825" s="99">
        <f t="shared" si="216"/>
        <v>1.416531110097164E-9</v>
      </c>
      <c r="AD825" s="99">
        <f t="shared" si="217"/>
        <v>1.4165311100971642E-10</v>
      </c>
      <c r="AF825" s="2">
        <f t="shared" si="218"/>
        <v>0.88934244481418567</v>
      </c>
      <c r="AH825" s="11"/>
      <c r="AI825" s="23">
        <f t="shared" si="219"/>
        <v>1.4501601695159779E-8</v>
      </c>
      <c r="AN825" s="2">
        <f t="shared" si="208"/>
        <v>404.06220313198594</v>
      </c>
      <c r="AO825" s="2" t="str">
        <f t="shared" si="209"/>
        <v>-362.078054770102+179.348114720432i</v>
      </c>
      <c r="AP825" s="3">
        <f t="shared" si="210"/>
        <v>175.6635802976889</v>
      </c>
      <c r="AQ825" s="23">
        <f t="shared" si="220"/>
        <v>3.6941427633924307E-14</v>
      </c>
    </row>
    <row r="826" spans="1:43" x14ac:dyDescent="0.3">
      <c r="A826" s="2" t="str">
        <f t="shared" si="204"/>
        <v>120388.328148497i</v>
      </c>
      <c r="B826" s="2">
        <f t="shared" si="211"/>
        <v>19160.397515402463</v>
      </c>
      <c r="E826" s="3" t="str">
        <f t="shared" si="205"/>
        <v>4.4210317575397E-12-9.23077210525466E-12i</v>
      </c>
      <c r="F826" s="3"/>
      <c r="G826" s="3"/>
      <c r="H826" s="3"/>
      <c r="I826" s="99">
        <f t="shared" si="212"/>
        <v>1.0234875449184623E-11</v>
      </c>
      <c r="L826" s="99">
        <f t="shared" si="213"/>
        <v>1.1112791319429464E-13</v>
      </c>
      <c r="O826" s="82">
        <f t="shared" si="206"/>
        <v>1.0187365940548659E-11</v>
      </c>
      <c r="R826" s="99">
        <f t="shared" si="214"/>
        <v>1.1223919232623759E-8</v>
      </c>
      <c r="U826" s="99">
        <f t="shared" si="215"/>
        <v>4.2203241752768153E-11</v>
      </c>
      <c r="X826" s="99">
        <f t="shared" si="207"/>
        <v>8.9628428131098897E-9</v>
      </c>
      <c r="Z826" s="3"/>
      <c r="AA826" s="99">
        <f t="shared" si="216"/>
        <v>1.4139682895371818E-9</v>
      </c>
      <c r="AD826" s="99">
        <f t="shared" si="217"/>
        <v>1.4139682895371818E-10</v>
      </c>
      <c r="AF826" s="2">
        <f t="shared" si="218"/>
        <v>0.89095437990445614</v>
      </c>
      <c r="AH826" s="11"/>
      <c r="AI826" s="23">
        <f t="shared" si="219"/>
        <v>1.4433648301143274E-8</v>
      </c>
      <c r="AN826" s="2">
        <f t="shared" si="208"/>
        <v>410.85031133546954</v>
      </c>
      <c r="AO826" s="2" t="str">
        <f t="shared" si="209"/>
        <v>-368.828179780267+181.007602394008i</v>
      </c>
      <c r="AP826" s="3">
        <f t="shared" si="210"/>
        <v>177.28897539391983</v>
      </c>
      <c r="AQ826" s="23">
        <f t="shared" si="220"/>
        <v>3.6934648283312562E-14</v>
      </c>
    </row>
    <row r="827" spans="1:43" x14ac:dyDescent="0.3">
      <c r="A827" s="2" t="str">
        <f t="shared" si="204"/>
        <v>121502.267633817i</v>
      </c>
      <c r="B827" s="2">
        <f t="shared" si="211"/>
        <v>19337.686490796383</v>
      </c>
      <c r="E827" s="3" t="str">
        <f t="shared" si="205"/>
        <v>4.34765467863606E-12-9.1612387432464E-12i</v>
      </c>
      <c r="F827" s="3"/>
      <c r="G827" s="3"/>
      <c r="H827" s="3"/>
      <c r="I827" s="99">
        <f t="shared" si="212"/>
        <v>1.014053235858083E-11</v>
      </c>
      <c r="L827" s="99">
        <f t="shared" si="213"/>
        <v>1.1092985275155631E-13</v>
      </c>
      <c r="O827" s="82">
        <f t="shared" si="206"/>
        <v>1.0093469797895315E-11</v>
      </c>
      <c r="R827" s="99">
        <f t="shared" si="214"/>
        <v>1.1203915127907188E-8</v>
      </c>
      <c r="U827" s="99">
        <f t="shared" si="215"/>
        <v>4.1430900026673778E-11</v>
      </c>
      <c r="X827" s="99">
        <f t="shared" si="207"/>
        <v>8.8802299198374963E-9</v>
      </c>
      <c r="Z827" s="3"/>
      <c r="AA827" s="99">
        <f t="shared" si="216"/>
        <v>1.4114482099514699E-9</v>
      </c>
      <c r="AD827" s="99">
        <f t="shared" si="217"/>
        <v>1.4114482099514701E-10</v>
      </c>
      <c r="AF827" s="2">
        <f t="shared" si="218"/>
        <v>0.89254514032256238</v>
      </c>
      <c r="AH827" s="11"/>
      <c r="AI827" s="23">
        <f t="shared" si="219"/>
        <v>1.4366635889194975E-8</v>
      </c>
      <c r="AN827" s="2">
        <f t="shared" si="208"/>
        <v>417.76335445467265</v>
      </c>
      <c r="AO827" s="2" t="str">
        <f t="shared" si="209"/>
        <v>-375.703798983906+182.682445117973i</v>
      </c>
      <c r="AP827" s="3">
        <f t="shared" si="210"/>
        <v>178.92941008605339</v>
      </c>
      <c r="AQ827" s="23">
        <f t="shared" si="220"/>
        <v>3.693107081806777E-14</v>
      </c>
    </row>
    <row r="828" spans="1:43" x14ac:dyDescent="0.3">
      <c r="A828" s="2" t="str">
        <f t="shared" si="204"/>
        <v>122626.514274292i</v>
      </c>
      <c r="B828" s="2">
        <f t="shared" si="211"/>
        <v>19516.615900882436</v>
      </c>
      <c r="E828" s="3" t="str">
        <f t="shared" si="205"/>
        <v>4.27538911586375E-12-9.09200882182515E-12i</v>
      </c>
      <c r="F828" s="3"/>
      <c r="G828" s="3"/>
      <c r="H828" s="3"/>
      <c r="I828" s="99">
        <f t="shared" si="212"/>
        <v>1.0047068055318056E-11</v>
      </c>
      <c r="L828" s="99">
        <f t="shared" si="213"/>
        <v>1.107350999214728E-13</v>
      </c>
      <c r="O828" s="82">
        <f t="shared" si="206"/>
        <v>1.0000448364380993E-11</v>
      </c>
      <c r="R828" s="99">
        <f t="shared" si="214"/>
        <v>1.1184245092068752E-8</v>
      </c>
      <c r="U828" s="99">
        <f t="shared" si="215"/>
        <v>4.0672728989416371E-11</v>
      </c>
      <c r="X828" s="99">
        <f t="shared" si="207"/>
        <v>8.7983864175584201E-9</v>
      </c>
      <c r="Z828" s="3"/>
      <c r="AA828" s="99">
        <f t="shared" si="216"/>
        <v>1.408970215736333E-9</v>
      </c>
      <c r="AD828" s="99">
        <f t="shared" si="217"/>
        <v>1.4089702157363332E-10</v>
      </c>
      <c r="AF828" s="2">
        <f t="shared" si="218"/>
        <v>0.89411488372080172</v>
      </c>
      <c r="AH828" s="11"/>
      <c r="AI828" s="23">
        <f t="shared" si="219"/>
        <v>1.4300554048964348E-8</v>
      </c>
      <c r="AN828" s="2">
        <f t="shared" si="208"/>
        <v>424.80367181816882</v>
      </c>
      <c r="AO828" s="2" t="str">
        <f t="shared" si="209"/>
        <v>-382.707245492279+184.37278497086i</v>
      </c>
      <c r="AP828" s="3">
        <f t="shared" si="210"/>
        <v>180.58502353328004</v>
      </c>
      <c r="AQ828" s="23">
        <f t="shared" si="220"/>
        <v>3.6930693031989252E-14</v>
      </c>
    </row>
    <row r="829" spans="1:43" x14ac:dyDescent="0.3">
      <c r="A829" s="2" t="str">
        <f t="shared" si="204"/>
        <v>123761.163440853i</v>
      </c>
      <c r="B829" s="2">
        <f t="shared" si="211"/>
        <v>19697.200924415716</v>
      </c>
      <c r="E829" s="3" t="str">
        <f t="shared" si="205"/>
        <v>4.20422133687174E-12-9.02308581397462E-12i</v>
      </c>
      <c r="F829" s="3"/>
      <c r="G829" s="3"/>
      <c r="H829" s="3"/>
      <c r="I829" s="99">
        <f t="shared" si="212"/>
        <v>9.9544741024203592E-12</v>
      </c>
      <c r="L829" s="99">
        <f t="shared" si="213"/>
        <v>1.1054360383884331E-13</v>
      </c>
      <c r="O829" s="82">
        <f t="shared" si="206"/>
        <v>9.9082932429495356E-12</v>
      </c>
      <c r="R829" s="99">
        <f t="shared" si="214"/>
        <v>1.1164903987723174E-8</v>
      </c>
      <c r="U829" s="99">
        <f t="shared" si="215"/>
        <v>3.9928467314793455E-11</v>
      </c>
      <c r="X829" s="99">
        <f t="shared" si="207"/>
        <v>8.7173049231356073E-9</v>
      </c>
      <c r="Z829" s="3"/>
      <c r="AA829" s="99">
        <f t="shared" si="216"/>
        <v>1.4065336596936105E-9</v>
      </c>
      <c r="AD829" s="99">
        <f t="shared" si="217"/>
        <v>1.4065336596936107E-10</v>
      </c>
      <c r="AF829" s="2">
        <f t="shared" si="218"/>
        <v>0.89566377023894772</v>
      </c>
      <c r="AH829" s="11"/>
      <c r="AI829" s="23">
        <f t="shared" si="219"/>
        <v>1.4235392444318574E-8</v>
      </c>
      <c r="AN829" s="2">
        <f t="shared" si="208"/>
        <v>431.97364612306416</v>
      </c>
      <c r="AO829" s="2" t="str">
        <f t="shared" si="209"/>
        <v>-389.840895792403+186.078765345837i</v>
      </c>
      <c r="AP829" s="3">
        <f t="shared" si="210"/>
        <v>182.2559561831622</v>
      </c>
      <c r="AQ829" s="23">
        <f t="shared" si="220"/>
        <v>3.6933513042539594E-14</v>
      </c>
    </row>
    <row r="830" spans="1:43" x14ac:dyDescent="0.3">
      <c r="A830" s="2" t="str">
        <f t="shared" si="204"/>
        <v>124906.311386889i</v>
      </c>
      <c r="B830" s="2">
        <f t="shared" si="211"/>
        <v>19879.456880598878</v>
      </c>
      <c r="E830" s="3" t="str">
        <f t="shared" si="205"/>
        <v>4.13413769537398E-12-8.95447308595931E-12i</v>
      </c>
      <c r="F830" s="3"/>
      <c r="G830" s="3"/>
      <c r="H830" s="3"/>
      <c r="I830" s="99">
        <f t="shared" si="212"/>
        <v>9.8627421507145629E-12</v>
      </c>
      <c r="L830" s="99">
        <f t="shared" si="213"/>
        <v>1.1035531429391197E-13</v>
      </c>
      <c r="O830" s="82">
        <f t="shared" si="206"/>
        <v>9.8169961239403591E-12</v>
      </c>
      <c r="R830" s="99">
        <f t="shared" si="214"/>
        <v>1.1145886743685108E-8</v>
      </c>
      <c r="U830" s="99">
        <f t="shared" si="215"/>
        <v>3.919785854390557E-11</v>
      </c>
      <c r="X830" s="99">
        <f t="shared" si="207"/>
        <v>8.6369781301740577E-9</v>
      </c>
      <c r="Z830" s="3"/>
      <c r="AA830" s="99">
        <f t="shared" si="216"/>
        <v>1.4041379029648864E-9</v>
      </c>
      <c r="AD830" s="99">
        <f t="shared" si="217"/>
        <v>1.4041379029648866E-10</v>
      </c>
      <c r="AF830" s="2">
        <f t="shared" si="218"/>
        <v>0.89719196237712262</v>
      </c>
      <c r="AH830" s="11"/>
      <c r="AI830" s="23">
        <f t="shared" si="219"/>
        <v>1.4171140812884361E-8</v>
      </c>
      <c r="AN830" s="2">
        <f t="shared" si="208"/>
        <v>439.27570423930894</v>
      </c>
      <c r="AO830" s="2" t="str">
        <f t="shared" si="209"/>
        <v>-397.107170553497+187.800530962872i</v>
      </c>
      <c r="AP830" s="3">
        <f t="shared" si="210"/>
        <v>183.942349782581</v>
      </c>
      <c r="AQ830" s="23">
        <f t="shared" si="220"/>
        <v>3.6939529289018202E-14</v>
      </c>
    </row>
    <row r="831" spans="1:43" x14ac:dyDescent="0.3">
      <c r="A831" s="2" t="str">
        <f t="shared" si="204"/>
        <v>126062.055256411i</v>
      </c>
      <c r="B831" s="2">
        <f t="shared" si="211"/>
        <v>20063.399230381459</v>
      </c>
      <c r="E831" s="3" t="str">
        <f t="shared" si="205"/>
        <v>4.0651246326632E-12-8.88617389760916E-12i</v>
      </c>
      <c r="F831" s="3"/>
      <c r="G831" s="3"/>
      <c r="H831" s="3"/>
      <c r="I831" s="99">
        <f t="shared" si="212"/>
        <v>9.7718639377365213E-12</v>
      </c>
      <c r="L831" s="99">
        <f t="shared" si="213"/>
        <v>1.1017018172717153E-13</v>
      </c>
      <c r="O831" s="82">
        <f t="shared" si="206"/>
        <v>9.7265487839998564E-12</v>
      </c>
      <c r="R831" s="99">
        <f t="shared" si="214"/>
        <v>1.1127188354444325E-8</v>
      </c>
      <c r="U831" s="99">
        <f t="shared" si="215"/>
        <v>3.8480650992760593E-11</v>
      </c>
      <c r="X831" s="99">
        <f t="shared" si="207"/>
        <v>8.5573988080671086E-9</v>
      </c>
      <c r="Z831" s="3"/>
      <c r="AA831" s="99">
        <f t="shared" si="216"/>
        <v>1.4017823149653715E-9</v>
      </c>
      <c r="AD831" s="99">
        <f t="shared" si="217"/>
        <v>1.4017823149653715E-10</v>
      </c>
      <c r="AF831" s="2">
        <f t="shared" si="218"/>
        <v>0.89869962487027444</v>
      </c>
      <c r="AH831" s="11"/>
      <c r="AI831" s="23">
        <f t="shared" si="219"/>
        <v>1.4107788965618933E-8</v>
      </c>
      <c r="AN831" s="2">
        <f t="shared" si="208"/>
        <v>446.71231802903327</v>
      </c>
      <c r="AO831" s="2" t="str">
        <f t="shared" si="209"/>
        <v>-404.508535448385+189.538227881013i</v>
      </c>
      <c r="AP831" s="3">
        <f t="shared" si="210"/>
        <v>185.64434738971249</v>
      </c>
      <c r="AQ831" s="23">
        <f t="shared" si="220"/>
        <v>3.6948740531001829E-14</v>
      </c>
    </row>
    <row r="832" spans="1:43" x14ac:dyDescent="0.3">
      <c r="A832" s="2" t="str">
        <f t="shared" si="204"/>
        <v>127228.493092291i</v>
      </c>
      <c r="B832" s="2">
        <f t="shared" si="211"/>
        <v>20249.043577771172</v>
      </c>
      <c r="E832" s="3" t="str">
        <f t="shared" si="205"/>
        <v>3.99716867908352E-12-8.81819140267398E-12i</v>
      </c>
      <c r="F832" s="3"/>
      <c r="G832" s="3"/>
      <c r="H832" s="3"/>
      <c r="I832" s="99">
        <f t="shared" si="212"/>
        <v>9.6818312866543792E-12</v>
      </c>
      <c r="L832" s="99">
        <f t="shared" si="213"/>
        <v>1.0998815722413888E-13</v>
      </c>
      <c r="O832" s="82">
        <f t="shared" si="206"/>
        <v>9.6369430850097002E-12</v>
      </c>
      <c r="R832" s="99">
        <f t="shared" si="214"/>
        <v>1.1108803879638025E-8</v>
      </c>
      <c r="U832" s="99">
        <f t="shared" si="215"/>
        <v>3.7776597661693481E-11</v>
      </c>
      <c r="X832" s="99">
        <f t="shared" si="207"/>
        <v>8.4785598010578809E-9</v>
      </c>
      <c r="Z832" s="3"/>
      <c r="AA832" s="99">
        <f t="shared" si="216"/>
        <v>1.3994662733174288E-9</v>
      </c>
      <c r="AD832" s="99">
        <f t="shared" si="217"/>
        <v>1.3994662733174289E-10</v>
      </c>
      <c r="AF832" s="2">
        <f t="shared" si="218"/>
        <v>0.90018692456436133</v>
      </c>
      <c r="AH832" s="11"/>
      <c r="AI832" s="23">
        <f t="shared" si="219"/>
        <v>1.4045326786407905E-8</v>
      </c>
      <c r="AN832" s="2">
        <f t="shared" si="208"/>
        <v>454.28600518120408</v>
      </c>
      <c r="AO832" s="2" t="str">
        <f t="shared" si="209"/>
        <v>-412.047501990161+191.292003510772i</v>
      </c>
      <c r="AP832" s="3">
        <f t="shared" si="210"/>
        <v>187.36209338690605</v>
      </c>
      <c r="AQ832" s="23">
        <f t="shared" si="220"/>
        <v>3.6961145847006483E-14</v>
      </c>
    </row>
    <row r="833" spans="1:43" x14ac:dyDescent="0.3">
      <c r="A833" s="2" t="str">
        <f t="shared" si="204"/>
        <v>128405.723844582i</v>
      </c>
      <c r="B833" s="2">
        <f t="shared" si="211"/>
        <v>20436.405671158078</v>
      </c>
      <c r="E833" s="3" t="str">
        <f t="shared" si="205"/>
        <v>3.93025645546154E-12-8.75052864924697E-12i</v>
      </c>
      <c r="F833" s="3"/>
      <c r="G833" s="3"/>
      <c r="H833" s="3"/>
      <c r="I833" s="99">
        <f t="shared" si="212"/>
        <v>9.5926361052105536E-12</v>
      </c>
      <c r="L833" s="99">
        <f t="shared" si="213"/>
        <v>1.0980919251010351E-13</v>
      </c>
      <c r="O833" s="82">
        <f t="shared" si="206"/>
        <v>9.5481709730337968E-12</v>
      </c>
      <c r="R833" s="99">
        <f t="shared" si="214"/>
        <v>1.1090728443520455E-8</v>
      </c>
      <c r="U833" s="99">
        <f t="shared" si="215"/>
        <v>3.708545614656448E-11</v>
      </c>
      <c r="X833" s="99">
        <f t="shared" si="207"/>
        <v>8.4004540273161755E-9</v>
      </c>
      <c r="Z833" s="3"/>
      <c r="AA833" s="99">
        <f t="shared" si="216"/>
        <v>1.3971891637837543E-9</v>
      </c>
      <c r="AD833" s="99">
        <f t="shared" si="217"/>
        <v>1.3971891637837545E-10</v>
      </c>
      <c r="AF833" s="2">
        <f t="shared" si="218"/>
        <v>0.9016540302943139</v>
      </c>
      <c r="AH833" s="11"/>
      <c r="AI833" s="23">
        <f t="shared" si="219"/>
        <v>1.3983744231689413E-8</v>
      </c>
      <c r="AN833" s="2">
        <f t="shared" si="208"/>
        <v>461.99933006193316</v>
      </c>
      <c r="AO833" s="2" t="str">
        <f t="shared" si="209"/>
        <v>-419.726628384442+193.062006626637i</v>
      </c>
      <c r="AP833" s="3">
        <f t="shared" si="210"/>
        <v>189.09573349211132</v>
      </c>
      <c r="AQ833" s="23">
        <f t="shared" si="220"/>
        <v>3.6976744632901315E-14</v>
      </c>
    </row>
    <row r="834" spans="1:43" x14ac:dyDescent="0.3">
      <c r="A834" s="2" t="str">
        <f t="shared" si="204"/>
        <v>129593.84737891i</v>
      </c>
      <c r="B834" s="2">
        <f t="shared" si="211"/>
        <v>20625.501404650189</v>
      </c>
      <c r="E834" s="3" t="str">
        <f t="shared" si="205"/>
        <v>3.86437467449417E-12-8.68318858025319E-12i</v>
      </c>
      <c r="F834" s="3"/>
      <c r="G834" s="3"/>
      <c r="H834" s="3"/>
      <c r="I834" s="99">
        <f t="shared" si="212"/>
        <v>9.5042703846803171E-12</v>
      </c>
      <c r="L834" s="99">
        <f t="shared" si="213"/>
        <v>1.0963323994484864E-13</v>
      </c>
      <c r="O834" s="82">
        <f t="shared" si="206"/>
        <v>9.4602244772817583E-12</v>
      </c>
      <c r="R834" s="99">
        <f t="shared" si="214"/>
        <v>1.1072957234429713E-8</v>
      </c>
      <c r="U834" s="99">
        <f t="shared" si="215"/>
        <v>3.6406988551698307E-11</v>
      </c>
      <c r="X834" s="99">
        <f t="shared" si="207"/>
        <v>8.3230744780305925E-9</v>
      </c>
      <c r="Z834" s="3"/>
      <c r="AA834" s="99">
        <f t="shared" si="216"/>
        <v>1.3949503802002084E-9</v>
      </c>
      <c r="AD834" s="99">
        <f t="shared" si="217"/>
        <v>1.3949503802002085E-10</v>
      </c>
      <c r="AF834" s="2">
        <f t="shared" si="218"/>
        <v>0.9031011127638503</v>
      </c>
      <c r="AH834" s="11"/>
      <c r="AI834" s="23">
        <f t="shared" si="219"/>
        <v>1.3923031330103513E-8</v>
      </c>
      <c r="AN834" s="2">
        <f t="shared" si="208"/>
        <v>469.85490458066198</v>
      </c>
      <c r="AO834" s="2" t="str">
        <f t="shared" si="209"/>
        <v>-427.548520397437+194.848387379689i</v>
      </c>
      <c r="AP834" s="3">
        <f t="shared" si="210"/>
        <v>190.8454147718403</v>
      </c>
      <c r="AQ834" s="23">
        <f t="shared" si="220"/>
        <v>3.6995536600671102E-14</v>
      </c>
    </row>
    <row r="835" spans="1:43" x14ac:dyDescent="0.3">
      <c r="A835" s="2" t="str">
        <f t="shared" si="204"/>
        <v>130792.964484947i</v>
      </c>
      <c r="B835" s="2">
        <f t="shared" si="211"/>
        <v>20816.34681942203</v>
      </c>
      <c r="E835" s="3" t="str">
        <f t="shared" si="205"/>
        <v>3.79951014209218E-12-8.61617403400148E-12i</v>
      </c>
      <c r="F835" s="3"/>
      <c r="G835" s="3"/>
      <c r="H835" s="3"/>
      <c r="I835" s="99">
        <f t="shared" si="212"/>
        <v>9.4167261988475955E-12</v>
      </c>
      <c r="L835" s="99">
        <f t="shared" si="213"/>
        <v>1.094602525173488E-13</v>
      </c>
      <c r="O835" s="82">
        <f t="shared" si="206"/>
        <v>9.37309570908953E-12</v>
      </c>
      <c r="R835" s="99">
        <f t="shared" si="214"/>
        <v>1.1055485504252229E-8</v>
      </c>
      <c r="U835" s="99">
        <f t="shared" si="215"/>
        <v>3.5740961404531215E-11</v>
      </c>
      <c r="X835" s="99">
        <f t="shared" si="207"/>
        <v>8.2464142165152974E-9</v>
      </c>
      <c r="Z835" s="3"/>
      <c r="AA835" s="99">
        <f t="shared" si="216"/>
        <v>1.3927493244083506E-9</v>
      </c>
      <c r="AD835" s="99">
        <f t="shared" si="217"/>
        <v>1.3927493244083506E-10</v>
      </c>
      <c r="AF835" s="2">
        <f t="shared" si="218"/>
        <v>0.90452834442718399</v>
      </c>
      <c r="AH835" s="11"/>
      <c r="AI835" s="23">
        <f t="shared" si="219"/>
        <v>1.3863178182165957E-8</v>
      </c>
      <c r="AN835" s="2">
        <f t="shared" si="208"/>
        <v>477.85538907255807</v>
      </c>
      <c r="AO835" s="2" t="str">
        <f t="shared" si="209"/>
        <v>-435.515832240168+196.65129731034i</v>
      </c>
      <c r="AP835" s="3">
        <f t="shared" si="210"/>
        <v>192.61128565285617</v>
      </c>
      <c r="AQ835" s="23">
        <f t="shared" si="220"/>
        <v>3.7017521776969371E-14</v>
      </c>
    </row>
    <row r="836" spans="1:43" x14ac:dyDescent="0.3">
      <c r="A836" s="2" t="str">
        <f t="shared" si="204"/>
        <v>132003.176884958i</v>
      </c>
      <c r="B836" s="2">
        <f t="shared" si="211"/>
        <v>21008.958105074886</v>
      </c>
      <c r="E836" s="3" t="str">
        <f t="shared" si="205"/>
        <v>3.73564975867885E-12-8.54948774479722E-12i</v>
      </c>
      <c r="F836" s="3"/>
      <c r="G836" s="3"/>
      <c r="H836" s="3"/>
      <c r="I836" s="99">
        <f t="shared" si="212"/>
        <v>9.3299957029976823E-12</v>
      </c>
      <c r="L836" s="99">
        <f t="shared" si="213"/>
        <v>1.0929018384044258E-13</v>
      </c>
      <c r="O836" s="82">
        <f t="shared" si="206"/>
        <v>9.2867768609168211E-12</v>
      </c>
      <c r="R836" s="99">
        <f t="shared" si="214"/>
        <v>1.10383085678847E-8</v>
      </c>
      <c r="U836" s="99">
        <f t="shared" si="215"/>
        <v>3.5087145571926988E-11</v>
      </c>
      <c r="X836" s="99">
        <f t="shared" si="207"/>
        <v>8.170466377331315E-9</v>
      </c>
      <c r="Z836" s="3"/>
      <c r="AA836" s="99">
        <f t="shared" si="216"/>
        <v>1.3905854061876555E-9</v>
      </c>
      <c r="AD836" s="99">
        <f t="shared" si="217"/>
        <v>1.3905854061876557E-10</v>
      </c>
      <c r="AF836" s="2">
        <f t="shared" si="218"/>
        <v>0.90593589937269947</v>
      </c>
      <c r="AH836" s="11"/>
      <c r="AI836" s="23">
        <f t="shared" si="219"/>
        <v>1.3804174959965278E-8</v>
      </c>
      <c r="AN836" s="2">
        <f t="shared" si="208"/>
        <v>486.00349319739422</v>
      </c>
      <c r="AO836" s="2" t="str">
        <f t="shared" si="209"/>
        <v>-443.631267469111+198.470889361185i</v>
      </c>
      <c r="AP836" s="3">
        <f t="shared" si="210"/>
        <v>194.39349593610314</v>
      </c>
      <c r="AQ836" s="23">
        <f t="shared" si="220"/>
        <v>3.7042700502146631E-14</v>
      </c>
    </row>
    <row r="837" spans="1:43" x14ac:dyDescent="0.3">
      <c r="A837" s="2" t="str">
        <f t="shared" ref="A837:A900" si="221">COMPLEX(0,(D$2*10^((ROW(A837)-5)*AK$2/AJ$2-AK$2/2)))</f>
        <v>133224.587242435i</v>
      </c>
      <c r="B837" s="2">
        <f t="shared" si="211"/>
        <v>21203.351601010989</v>
      </c>
      <c r="E837" s="3" t="str">
        <f t="shared" ref="E837:E900" si="222">IMDIV(IMPRODUCT(AC$2,IMSUM(T$2,IMDIV(N$2,AO837))),(IMPRODUCT(AF837,IMSUM(1,IMPRODUCT(A837,M$2,T$2)))))</f>
        <v>3.67278052044193E-12-8.48313234361269E-12i</v>
      </c>
      <c r="F837" s="3"/>
      <c r="G837" s="3"/>
      <c r="H837" s="3"/>
      <c r="I837" s="99">
        <f t="shared" si="212"/>
        <v>9.2440711329254409E-12</v>
      </c>
      <c r="L837" s="99">
        <f t="shared" si="213"/>
        <v>1.0912298814548041E-13</v>
      </c>
      <c r="O837" s="82">
        <f t="shared" ref="O837:O900" si="223">IMABS(IMPRODUCT($P$2,IMSUM(IMDIV(E837,$AC$2),IMPRODUCT(-1,IMDIV(L837,$AE$2)))))</f>
        <v>9.2012602053599688E-12</v>
      </c>
      <c r="R837" s="99">
        <f t="shared" si="214"/>
        <v>1.1021421802693522E-8</v>
      </c>
      <c r="U837" s="99">
        <f t="shared" si="215"/>
        <v>3.4445316178126015E-11</v>
      </c>
      <c r="X837" s="99">
        <f t="shared" ref="X837:X900" si="224">IMABS(IMPRODUCT(V$2,IMDIV(IMSUM(1,IMPRODUCT(A837,N$2,K$2)),AN837)))/AF837</f>
        <v>8.0952241654217504E-9</v>
      </c>
      <c r="Z837" s="3"/>
      <c r="AA837" s="99">
        <f t="shared" si="216"/>
        <v>1.3884580431874137E-9</v>
      </c>
      <c r="AD837" s="99">
        <f t="shared" si="217"/>
        <v>1.3884580431874138E-10</v>
      </c>
      <c r="AF837" s="2">
        <f t="shared" si="218"/>
        <v>0.90732395320865977</v>
      </c>
      <c r="AH837" s="11"/>
      <c r="AI837" s="23">
        <f t="shared" si="219"/>
        <v>1.3746011906881939E-8</v>
      </c>
      <c r="AN837" s="2">
        <f t="shared" ref="AN837:AN900" si="225">IMABS(IMSUM(1,IMPRODUCT(A837,A837,K$2,M$2,N$2,T$2),IMPRODUCT(A837,N$2,K$2),IMPRODUCT(A837,M$2,N$2),IMPRODUCT(A837,M$2,T$2)))</f>
        <v>494.30197685527219</v>
      </c>
      <c r="AO837" s="2" t="str">
        <f t="shared" ref="AO837:AO900" si="226">IMSUM(1,IMPRODUCT(A837,A837,K$2,M$2,N$2,T$2),IMPRODUCT(A837,N$2,K$2),IMPRODUCT(A837,M$2,N$2),IMPRODUCT(A837,M$2,T$2))</f>
        <v>-451.897579903623+200.307317889983i</v>
      </c>
      <c r="AP837" s="3">
        <f t="shared" ref="AP837:AP900" si="227">B838-B837</f>
        <v>196.1921968079514</v>
      </c>
      <c r="AQ837" s="23">
        <f t="shared" si="220"/>
        <v>3.7071073428795533E-14</v>
      </c>
    </row>
    <row r="838" spans="1:43" x14ac:dyDescent="0.3">
      <c r="A838" s="2" t="str">
        <f t="shared" si="221"/>
        <v>134457.299170802i</v>
      </c>
      <c r="B838" s="2">
        <f t="shared" ref="B838:B901" si="228">IMABS(A838)/2/PI()</f>
        <v>21399.54379781894</v>
      </c>
      <c r="E838" s="3" t="str">
        <f t="shared" si="222"/>
        <v>3.61088952053928E-12-8.41711035881378E-12i</v>
      </c>
      <c r="F838" s="3"/>
      <c r="G838" s="3"/>
      <c r="H838" s="3"/>
      <c r="I838" s="99">
        <f t="shared" ref="I838:I901" si="229">IMABS(E838)</f>
        <v>9.1589448039602585E-12</v>
      </c>
      <c r="L838" s="99">
        <f t="shared" ref="L838:L901" si="230">(AE$2*Z$2*W$2/(W$2+Z$2))/AF838</f>
        <v>1.0895862027695277E-13</v>
      </c>
      <c r="O838" s="82">
        <f t="shared" si="223"/>
        <v>9.1165380941814952E-12</v>
      </c>
      <c r="R838" s="99">
        <f t="shared" ref="R838:R901" si="231">AG$2/AF838</f>
        <v>1.1004820647972231E-8</v>
      </c>
      <c r="U838" s="99">
        <f t="shared" ref="U838:U901" si="232">IMABS(IMPRODUCT(S$2,IMDIV(1,AN838)))/AF838</f>
        <v>3.3815252524300365E-11</v>
      </c>
      <c r="X838" s="99">
        <f t="shared" si="224"/>
        <v>8.0206808552609774E-9</v>
      </c>
      <c r="Z838" s="3"/>
      <c r="AA838" s="99">
        <f t="shared" ref="AA838:AA901" si="233">(AB$2*W$2/(W$2+Z$2))/AF838</f>
        <v>1.3863666608583803E-9</v>
      </c>
      <c r="AD838" s="99">
        <f t="shared" ref="AD838:AD901" si="234">(Y$2*Z$2/(Z$2+W$2))/AF838</f>
        <v>1.3863666608583806E-10</v>
      </c>
      <c r="AF838" s="2">
        <f t="shared" ref="AF838:AF901" si="235">IMABS(IMSUB(IMSUM(W$2/(W$2+Z$2),IMDIV(IMSUM(A838,AI$2),AH$2)),IMDIV(IMPRODUCT(N$2,K$2,A838),IMSUM(1,IMPRODUCT(A838,A838,K$2,M$2,N$2,T$2),IMPRODUCT(A838,N$2,K$2),IMPRODUCT(A838,M$2,N$2),IMPRODUCT(A838,M$2,T$2)))))</f>
        <v>0.90869268295095929</v>
      </c>
      <c r="AH838" s="11"/>
      <c r="AI838" s="23">
        <f t="shared" ref="AI838:AI901" si="236">SQRT(IMABS(I838)^2+IMABS(L838)^2+IMABS(O838)^2+IMABS(R838)^2+IMABS(U838)^2+IMABS(X838)^2+IMABS(AA838)^2+IMABS(AD838)^2)</f>
        <v>1.3688679337329111E-8</v>
      </c>
      <c r="AN838" s="2">
        <f t="shared" si="225"/>
        <v>502.75365111941437</v>
      </c>
      <c r="AO838" s="2" t="str">
        <f t="shared" si="226"/>
        <v>-460.317574560378+202.160738682744i</v>
      </c>
      <c r="AP838" s="3">
        <f t="shared" si="227"/>
        <v>198.00754085421795</v>
      </c>
      <c r="AQ838" s="23">
        <f t="shared" ref="AQ838:AQ901" si="237">AI838^2*AP838</f>
        <v>3.7102641520869734E-14</v>
      </c>
    </row>
    <row r="839" spans="1:43" x14ac:dyDescent="0.3">
      <c r="A839" s="2" t="str">
        <f t="shared" si="221"/>
        <v>135701.417242208i</v>
      </c>
      <c r="B839" s="2">
        <f t="shared" si="228"/>
        <v>21597.551338673158</v>
      </c>
      <c r="E839" s="3" t="str">
        <f t="shared" si="222"/>
        <v>3.54996395025648E-12-8.35142421693918E-12i</v>
      </c>
      <c r="F839" s="3"/>
      <c r="G839" s="3"/>
      <c r="H839" s="3"/>
      <c r="I839" s="99">
        <f t="shared" si="229"/>
        <v>9.0746091100057194E-12</v>
      </c>
      <c r="L839" s="99">
        <f t="shared" si="230"/>
        <v>1.0879703568709526E-13</v>
      </c>
      <c r="O839" s="82">
        <f t="shared" si="223"/>
        <v>9.0326029573542724E-12</v>
      </c>
      <c r="R839" s="99">
        <f t="shared" si="231"/>
        <v>1.0988500604396622E-8</v>
      </c>
      <c r="U839" s="99">
        <f t="shared" si="232"/>
        <v>3.3196738009672943E-11</v>
      </c>
      <c r="X839" s="99">
        <f t="shared" si="224"/>
        <v>7.9468297900173183E-9</v>
      </c>
      <c r="Z839" s="3"/>
      <c r="AA839" s="99">
        <f t="shared" si="233"/>
        <v>1.3843106923841326E-9</v>
      </c>
      <c r="AD839" s="99">
        <f t="shared" si="234"/>
        <v>1.3843106923841328E-10</v>
      </c>
      <c r="AF839" s="2">
        <f t="shared" si="235"/>
        <v>0.91004226691300261</v>
      </c>
      <c r="AH839" s="11"/>
      <c r="AI839" s="23">
        <f t="shared" si="236"/>
        <v>1.3632167636513613E-8</v>
      </c>
      <c r="AN839" s="2">
        <f t="shared" si="225"/>
        <v>511.36137918642811</v>
      </c>
      <c r="AO839" s="2" t="str">
        <f t="shared" si="226"/>
        <v>-468.894108605213+204.031308966954i</v>
      </c>
      <c r="AP839" s="3">
        <f t="shared" si="227"/>
        <v>199.83968207212092</v>
      </c>
      <c r="AQ839" s="23">
        <f t="shared" si="237"/>
        <v>3.713740605244305E-14</v>
      </c>
    </row>
    <row r="840" spans="1:43" x14ac:dyDescent="0.3">
      <c r="A840" s="2" t="str">
        <f t="shared" si="221"/>
        <v>136957.046996395i</v>
      </c>
      <c r="B840" s="2">
        <f t="shared" si="228"/>
        <v>21797.391020745279</v>
      </c>
      <c r="E840" s="3" t="str">
        <f t="shared" si="222"/>
        <v>3.48999110011673E-12-8.28607624353124E-12i</v>
      </c>
      <c r="F840" s="3"/>
      <c r="G840" s="3"/>
      <c r="H840" s="3"/>
      <c r="I840" s="99">
        <f t="shared" si="229"/>
        <v>8.9910565225954824E-12</v>
      </c>
      <c r="L840" s="99">
        <f t="shared" si="230"/>
        <v>1.0863819043047489E-13</v>
      </c>
      <c r="O840" s="82">
        <f t="shared" si="223"/>
        <v>8.9494473021218763E-12</v>
      </c>
      <c r="R840" s="99">
        <f t="shared" si="231"/>
        <v>1.0972457233477964E-8</v>
      </c>
      <c r="U840" s="99">
        <f t="shared" si="232"/>
        <v>3.2589560054177298E-11</v>
      </c>
      <c r="X840" s="99">
        <f t="shared" si="224"/>
        <v>7.8736643807290596E-9</v>
      </c>
      <c r="Z840" s="3"/>
      <c r="AA840" s="99">
        <f t="shared" si="233"/>
        <v>1.3822895786121867E-9</v>
      </c>
      <c r="AD840" s="99">
        <f t="shared" si="234"/>
        <v>1.3822895786121869E-10</v>
      </c>
      <c r="AF840" s="2">
        <f t="shared" si="235"/>
        <v>0.91137288459772636</v>
      </c>
      <c r="AH840" s="11"/>
      <c r="AI840" s="23">
        <f t="shared" si="236"/>
        <v>1.3576467260216367E-8</v>
      </c>
      <c r="AN840" s="2">
        <f t="shared" si="225"/>
        <v>520.12807734428611</v>
      </c>
      <c r="AO840" s="2" t="str">
        <f t="shared" si="226"/>
        <v>-477.630092322638+205.919187424902i</v>
      </c>
      <c r="AP840" s="3">
        <f t="shared" si="227"/>
        <v>201.68877588394025</v>
      </c>
      <c r="AQ840" s="23">
        <f t="shared" si="237"/>
        <v>3.7175368606828613E-14</v>
      </c>
    </row>
    <row r="841" spans="1:43" x14ac:dyDescent="0.3">
      <c r="A841" s="2" t="str">
        <f t="shared" si="221"/>
        <v>138224.294949652i</v>
      </c>
      <c r="B841" s="2">
        <f t="shared" si="228"/>
        <v>21999.079796629219</v>
      </c>
      <c r="E841" s="3" t="str">
        <f t="shared" si="222"/>
        <v>3.43095836094172E-12-8.22106866401425E-12i</v>
      </c>
      <c r="F841" s="3"/>
      <c r="G841" s="3"/>
      <c r="H841" s="3"/>
      <c r="I841" s="99">
        <f t="shared" si="229"/>
        <v>8.9082795899630876E-12</v>
      </c>
      <c r="L841" s="99">
        <f t="shared" si="230"/>
        <v>1.0848204115855786E-13</v>
      </c>
      <c r="O841" s="82">
        <f t="shared" si="223"/>
        <v>8.8670637120727225E-12</v>
      </c>
      <c r="R841" s="99">
        <f t="shared" si="231"/>
        <v>1.0956686157014345E-8</v>
      </c>
      <c r="U841" s="99">
        <f t="shared" si="232"/>
        <v>3.1993510022618757E-11</v>
      </c>
      <c r="X841" s="99">
        <f t="shared" si="224"/>
        <v>7.8011781054933498E-9</v>
      </c>
      <c r="Z841" s="3"/>
      <c r="AA841" s="99">
        <f t="shared" si="233"/>
        <v>1.3803027679848786E-9</v>
      </c>
      <c r="AD841" s="99">
        <f t="shared" si="234"/>
        <v>1.3803027679848788E-10</v>
      </c>
      <c r="AF841" s="2">
        <f t="shared" si="235"/>
        <v>0.91268471659180594</v>
      </c>
      <c r="AH841" s="11"/>
      <c r="AI841" s="23">
        <f t="shared" si="236"/>
        <v>1.3521568734591206E-8</v>
      </c>
      <c r="AN841" s="2">
        <f t="shared" si="225"/>
        <v>529.05671595841306</v>
      </c>
      <c r="AO841" s="2" t="str">
        <f t="shared" si="226"/>
        <v>-486.528490103388+207.824534207149i</v>
      </c>
      <c r="AP841" s="3">
        <f t="shared" si="227"/>
        <v>203.554979150078</v>
      </c>
      <c r="AQ841" s="23">
        <f t="shared" si="237"/>
        <v>3.7216531075617226E-14</v>
      </c>
    </row>
    <row r="842" spans="1:43" x14ac:dyDescent="0.3">
      <c r="A842" s="2" t="str">
        <f t="shared" si="221"/>
        <v>139503.268603851i</v>
      </c>
      <c r="B842" s="2">
        <f t="shared" si="228"/>
        <v>22202.634775779297</v>
      </c>
      <c r="E842" s="3" t="str">
        <f t="shared" si="222"/>
        <v>3.37285322486372E-12-8.15640360461922E-12i</v>
      </c>
      <c r="F842" s="3"/>
      <c r="G842" s="3"/>
      <c r="H842" s="3"/>
      <c r="I842" s="99">
        <f t="shared" si="229"/>
        <v>8.8262709361269333E-12</v>
      </c>
      <c r="L842" s="99">
        <f t="shared" si="230"/>
        <v>1.0832854511425914E-13</v>
      </c>
      <c r="O842" s="82">
        <f t="shared" si="223"/>
        <v>8.7854448462293991E-12</v>
      </c>
      <c r="R842" s="99">
        <f t="shared" si="231"/>
        <v>1.0941183056540173E-8</v>
      </c>
      <c r="U842" s="99">
        <f t="shared" si="232"/>
        <v>3.1408383150311333E-11</v>
      </c>
      <c r="X842" s="99">
        <f t="shared" si="224"/>
        <v>7.7293645086677192E-9</v>
      </c>
      <c r="Z842" s="3"/>
      <c r="AA842" s="99">
        <f t="shared" si="233"/>
        <v>1.3783497164700147E-9</v>
      </c>
      <c r="AD842" s="99">
        <f t="shared" si="234"/>
        <v>1.3783497164700148E-10</v>
      </c>
      <c r="AF842" s="2">
        <f t="shared" si="235"/>
        <v>0.91397794446208691</v>
      </c>
      <c r="AH842" s="11"/>
      <c r="AI842" s="23">
        <f t="shared" si="236"/>
        <v>1.3467462655980999E-8</v>
      </c>
      <c r="AN842" s="2">
        <f t="shared" si="225"/>
        <v>538.15032047618445</v>
      </c>
      <c r="AO842" s="2" t="str">
        <f t="shared" si="226"/>
        <v>-495.592321450336+209.747510946106i</v>
      </c>
      <c r="AP842" s="3">
        <f t="shared" si="227"/>
        <v>205.43845018258799</v>
      </c>
      <c r="AQ842" s="23">
        <f t="shared" si="237"/>
        <v>3.7260895657834826E-14</v>
      </c>
    </row>
    <row r="843" spans="1:43" x14ac:dyDescent="0.3">
      <c r="A843" s="2" t="str">
        <f t="shared" si="221"/>
        <v>140794.076455568i</v>
      </c>
      <c r="B843" s="2">
        <f t="shared" si="228"/>
        <v>22408.073225961885</v>
      </c>
      <c r="E843" s="3" t="str">
        <f t="shared" si="222"/>
        <v>3.31566328628819E-12-8.09208309335206E-12i</v>
      </c>
      <c r="F843" s="3"/>
      <c r="G843" s="3"/>
      <c r="H843" s="3"/>
      <c r="I843" s="99">
        <f t="shared" si="229"/>
        <v>8.7450232599892852E-12</v>
      </c>
      <c r="L843" s="99">
        <f t="shared" si="230"/>
        <v>1.0817766012647721E-13</v>
      </c>
      <c r="O843" s="82">
        <f t="shared" si="223"/>
        <v>8.7045834381518923E-12</v>
      </c>
      <c r="R843" s="99">
        <f t="shared" si="231"/>
        <v>1.0925943672774199E-8</v>
      </c>
      <c r="U843" s="99">
        <f t="shared" si="232"/>
        <v>3.0833978470155509E-11</v>
      </c>
      <c r="X843" s="99">
        <f t="shared" si="224"/>
        <v>7.658217200084051E-9</v>
      </c>
      <c r="Z843" s="3"/>
      <c r="AA843" s="99">
        <f t="shared" si="233"/>
        <v>1.3764298874913327E-9</v>
      </c>
      <c r="AD843" s="99">
        <f t="shared" si="234"/>
        <v>1.376429887491333E-10</v>
      </c>
      <c r="AF843" s="2">
        <f t="shared" si="235"/>
        <v>0.91525275065425149</v>
      </c>
      <c r="AH843" s="11"/>
      <c r="AI843" s="23">
        <f t="shared" si="236"/>
        <v>1.3414139690750366E-8</v>
      </c>
      <c r="AN843" s="2">
        <f t="shared" si="225"/>
        <v>547.41197245020055</v>
      </c>
      <c r="AO843" s="2" t="str">
        <f t="shared" si="226"/>
        <v>-504.824662003118+211.68828076976i</v>
      </c>
      <c r="AP843" s="3">
        <f t="shared" si="227"/>
        <v>207.33934875777049</v>
      </c>
      <c r="AQ843" s="23">
        <f t="shared" si="237"/>
        <v>3.7308464858963143E-14</v>
      </c>
    </row>
    <row r="844" spans="1:43" x14ac:dyDescent="0.3">
      <c r="A844" s="2" t="str">
        <f t="shared" si="221"/>
        <v>142096.828005283i</v>
      </c>
      <c r="B844" s="2">
        <f t="shared" si="228"/>
        <v>22615.412574719656</v>
      </c>
      <c r="E844" s="3" t="str">
        <f t="shared" si="222"/>
        <v>3.25937624280718E-12-8.02810906100319E-12i</v>
      </c>
      <c r="F844" s="3"/>
      <c r="G844" s="3"/>
      <c r="H844" s="3"/>
      <c r="I844" s="99">
        <f t="shared" si="229"/>
        <v>8.6645293344495858E-12</v>
      </c>
      <c r="L844" s="99">
        <f t="shared" si="230"/>
        <v>1.0802934460461353E-13</v>
      </c>
      <c r="O844" s="82">
        <f t="shared" si="223"/>
        <v>8.6244722950550707E-12</v>
      </c>
      <c r="R844" s="99">
        <f t="shared" si="231"/>
        <v>1.0910963805065966E-8</v>
      </c>
      <c r="U844" s="99">
        <f t="shared" si="232"/>
        <v>3.0270098741135257E-11</v>
      </c>
      <c r="X844" s="99">
        <f t="shared" si="224"/>
        <v>7.5877298542749693E-9</v>
      </c>
      <c r="Z844" s="3"/>
      <c r="AA844" s="99">
        <f t="shared" si="233"/>
        <v>1.3745427518587691E-9</v>
      </c>
      <c r="AD844" s="99">
        <f t="shared" si="234"/>
        <v>1.3745427518587691E-10</v>
      </c>
      <c r="AF844" s="2">
        <f t="shared" si="235"/>
        <v>0.91650931839376049</v>
      </c>
      <c r="AH844" s="11"/>
      <c r="AI844" s="23">
        <f t="shared" si="236"/>
        <v>1.3361590575133959E-8</v>
      </c>
      <c r="AN844" s="2">
        <f t="shared" si="225"/>
        <v>556.84481058060578</v>
      </c>
      <c r="AO844" s="2" t="str">
        <f t="shared" si="226"/>
        <v>-514.228644581757+213.647008315492i</v>
      </c>
      <c r="AP844" s="3">
        <f t="shared" si="227"/>
        <v>209.25783613108069</v>
      </c>
      <c r="AQ844" s="23">
        <f t="shared" si="237"/>
        <v>3.7359241490412531E-14</v>
      </c>
    </row>
    <row r="845" spans="1:43" x14ac:dyDescent="0.3">
      <c r="A845" s="2" t="str">
        <f t="shared" si="221"/>
        <v>143411.633766674i</v>
      </c>
      <c r="B845" s="2">
        <f t="shared" si="228"/>
        <v>22824.670410850737</v>
      </c>
      <c r="E845" s="3" t="str">
        <f t="shared" si="222"/>
        <v>3.20397989606274E-12-7.96448334219586E-12i</v>
      </c>
      <c r="F845" s="3"/>
      <c r="G845" s="3"/>
      <c r="H845" s="3"/>
      <c r="I845" s="99">
        <f t="shared" si="229"/>
        <v>8.5847820055310389E-12</v>
      </c>
      <c r="L845" s="99">
        <f t="shared" si="230"/>
        <v>1.0788355753307878E-13</v>
      </c>
      <c r="O845" s="82">
        <f t="shared" si="223"/>
        <v>8.5451042969393946E-12</v>
      </c>
      <c r="R845" s="99">
        <f t="shared" si="231"/>
        <v>1.0896239310840957E-8</v>
      </c>
      <c r="U845" s="99">
        <f t="shared" si="232"/>
        <v>2.9716550378193394E-11</v>
      </c>
      <c r="X845" s="99">
        <f t="shared" si="224"/>
        <v>7.51789620971158E-9</v>
      </c>
      <c r="Z845" s="3"/>
      <c r="AA845" s="99">
        <f t="shared" si="233"/>
        <v>1.3726877876985565E-9</v>
      </c>
      <c r="AD845" s="99">
        <f t="shared" si="234"/>
        <v>1.3726877876985567E-10</v>
      </c>
      <c r="AF845" s="2">
        <f t="shared" si="235"/>
        <v>0.91774783158908191</v>
      </c>
      <c r="AH845" s="11"/>
      <c r="AI845" s="23">
        <f t="shared" si="236"/>
        <v>1.330980611509905E-8</v>
      </c>
      <c r="AN845" s="2">
        <f t="shared" si="225"/>
        <v>566.45203177695737</v>
      </c>
      <c r="AO845" s="2" t="str">
        <f t="shared" si="226"/>
        <v>-523.807460249773+215.623859744059i</v>
      </c>
      <c r="AP845" s="3">
        <f t="shared" si="227"/>
        <v>211.19407504943592</v>
      </c>
      <c r="AQ845" s="23">
        <f t="shared" si="237"/>
        <v>3.7413228668551824E-14</v>
      </c>
    </row>
    <row r="846" spans="1:43" x14ac:dyDescent="0.3">
      <c r="A846" s="2" t="str">
        <f t="shared" si="221"/>
        <v>144738.605275988i</v>
      </c>
      <c r="B846" s="2">
        <f t="shared" si="228"/>
        <v>23035.864485900172</v>
      </c>
      <c r="E846" s="3" t="str">
        <f t="shared" si="222"/>
        <v>3.14946215256101E-12-7.90120767647139E-12i</v>
      </c>
      <c r="F846" s="3"/>
      <c r="G846" s="3"/>
      <c r="H846" s="3"/>
      <c r="I846" s="99">
        <f t="shared" si="229"/>
        <v>8.5057741915209948E-12</v>
      </c>
      <c r="L846" s="99">
        <f t="shared" si="230"/>
        <v>1.0774025846578894E-13</v>
      </c>
      <c r="O846" s="82">
        <f t="shared" si="223"/>
        <v>8.4664723957353477E-12</v>
      </c>
      <c r="R846" s="99">
        <f t="shared" si="231"/>
        <v>1.0881766105044683E-8</v>
      </c>
      <c r="U846" s="99">
        <f t="shared" si="232"/>
        <v>2.917314338347076E-11</v>
      </c>
      <c r="X846" s="99">
        <f t="shared" si="224"/>
        <v>7.4487100680537211E-9</v>
      </c>
      <c r="Z846" s="3"/>
      <c r="AA846" s="99">
        <f t="shared" si="233"/>
        <v>1.3708644803831942E-9</v>
      </c>
      <c r="AD846" s="99">
        <f t="shared" si="234"/>
        <v>1.3708644803831943E-10</v>
      </c>
      <c r="AF846" s="2">
        <f t="shared" si="235"/>
        <v>0.91896847473721166</v>
      </c>
      <c r="AH846" s="11"/>
      <c r="AI846" s="23">
        <f t="shared" si="236"/>
        <v>1.3258777186222284E-8</v>
      </c>
      <c r="AN846" s="2">
        <f t="shared" si="225"/>
        <v>576.23689223982115</v>
      </c>
      <c r="AO846" s="2" t="str">
        <f t="shared" si="226"/>
        <v>-533.56435939697+217.619002753685i</v>
      </c>
      <c r="AP846" s="3">
        <f t="shared" si="227"/>
        <v>213.14822976598953</v>
      </c>
      <c r="AQ846" s="23">
        <f t="shared" si="237"/>
        <v>3.7470429814216152E-14</v>
      </c>
    </row>
    <row r="847" spans="1:43" x14ac:dyDescent="0.3">
      <c r="A847" s="2" t="str">
        <f t="shared" si="221"/>
        <v>146077.855101505i</v>
      </c>
      <c r="B847" s="2">
        <f t="shared" si="228"/>
        <v>23249.012715666162</v>
      </c>
      <c r="E847" s="3" t="str">
        <f t="shared" si="222"/>
        <v>3.09581102443625E-12-7.83828370940868E-12i</v>
      </c>
      <c r="F847" s="3"/>
      <c r="G847" s="3"/>
      <c r="H847" s="3"/>
      <c r="I847" s="99">
        <f t="shared" si="229"/>
        <v>8.4274988821240736E-12</v>
      </c>
      <c r="L847" s="99">
        <f t="shared" si="230"/>
        <v>1.0759940752064869E-13</v>
      </c>
      <c r="O847" s="82">
        <f t="shared" si="223"/>
        <v>8.3885696144605512E-12</v>
      </c>
      <c r="R847" s="99">
        <f t="shared" si="231"/>
        <v>1.0867540159585518E-8</v>
      </c>
      <c r="U847" s="99">
        <f t="shared" si="232"/>
        <v>2.8639691278869474E-11</v>
      </c>
      <c r="X847" s="99">
        <f t="shared" si="224"/>
        <v>7.3801652934107184E-9</v>
      </c>
      <c r="Z847" s="3"/>
      <c r="AA847" s="99">
        <f t="shared" si="233"/>
        <v>1.3690723224612558E-9</v>
      </c>
      <c r="AD847" s="99">
        <f t="shared" si="234"/>
        <v>1.369072322461256E-10</v>
      </c>
      <c r="AF847" s="2">
        <f t="shared" si="235"/>
        <v>0.92017143283153002</v>
      </c>
      <c r="AH847" s="11"/>
      <c r="AI847" s="23">
        <f t="shared" si="236"/>
        <v>1.3208494733578489E-8</v>
      </c>
      <c r="AN847" s="2">
        <f t="shared" si="225"/>
        <v>586.20270856261743</v>
      </c>
      <c r="AO847" s="2" t="str">
        <f t="shared" si="226"/>
        <v>-543.50265284242+219.632606594287i</v>
      </c>
      <c r="AP847" s="3">
        <f t="shared" si="227"/>
        <v>215.12046605350406</v>
      </c>
      <c r="AQ847" s="23">
        <f t="shared" si="237"/>
        <v>3.7530848651987723E-14</v>
      </c>
    </row>
    <row r="848" spans="1:43" x14ac:dyDescent="0.3">
      <c r="A848" s="2" t="str">
        <f t="shared" si="221"/>
        <v>147429.496853086i</v>
      </c>
      <c r="B848" s="2">
        <f t="shared" si="228"/>
        <v>23464.133181719666</v>
      </c>
      <c r="E848" s="3" t="str">
        <f t="shared" si="222"/>
        <v>3.04301463016596E-12-7.77571299377639E-12i</v>
      </c>
      <c r="F848" s="3"/>
      <c r="G848" s="3"/>
      <c r="H848" s="3"/>
      <c r="I848" s="99">
        <f t="shared" si="229"/>
        <v>8.3499491376287484E-12</v>
      </c>
      <c r="L848" s="99">
        <f t="shared" si="230"/>
        <v>1.0746096537402812E-13</v>
      </c>
      <c r="O848" s="82">
        <f t="shared" si="223"/>
        <v>8.3113890463902796E-12</v>
      </c>
      <c r="R848" s="99">
        <f t="shared" si="231"/>
        <v>1.0853557502776841E-8</v>
      </c>
      <c r="U848" s="99">
        <f t="shared" si="232"/>
        <v>2.8116011039921859E-11</v>
      </c>
      <c r="X848" s="99">
        <f t="shared" si="224"/>
        <v>7.3122558116141229E-9</v>
      </c>
      <c r="Z848" s="3"/>
      <c r="AA848" s="99">
        <f t="shared" si="233"/>
        <v>1.3673108135871111E-9</v>
      </c>
      <c r="AD848" s="99">
        <f t="shared" si="234"/>
        <v>1.3673108135871111E-10</v>
      </c>
      <c r="AF848" s="2">
        <f t="shared" si="235"/>
        <v>0.92135689127196674</v>
      </c>
      <c r="AH848" s="11"/>
      <c r="AI848" s="23">
        <f t="shared" si="236"/>
        <v>1.3158949771641843E-8</v>
      </c>
      <c r="AN848" s="2">
        <f t="shared" si="225"/>
        <v>596.35285885398434</v>
      </c>
      <c r="AO848" s="2" t="str">
        <f t="shared" si="226"/>
        <v>-553.625712957913+221.66484208183i</v>
      </c>
      <c r="AP848" s="3">
        <f t="shared" si="227"/>
        <v>217.11095121852122</v>
      </c>
      <c r="AQ848" s="23">
        <f t="shared" si="237"/>
        <v>3.7594489209650634E-14</v>
      </c>
    </row>
    <row r="849" spans="1:43" x14ac:dyDescent="0.3">
      <c r="A849" s="2" t="str">
        <f t="shared" si="221"/>
        <v>148793.64519181i</v>
      </c>
      <c r="B849" s="2">
        <f t="shared" si="228"/>
        <v>23681.244132938187</v>
      </c>
      <c r="E849" s="3" t="str">
        <f t="shared" si="222"/>
        <v>2.99106119523612E-12-7.71349699071493E-12i</v>
      </c>
      <c r="F849" s="3"/>
      <c r="G849" s="3"/>
      <c r="H849" s="3"/>
      <c r="I849" s="99">
        <f t="shared" si="229"/>
        <v>8.2731180880859895E-12</v>
      </c>
      <c r="L849" s="99">
        <f t="shared" si="230"/>
        <v>1.0732489325523145E-13</v>
      </c>
      <c r="O849" s="82">
        <f t="shared" si="223"/>
        <v>8.2349238542399816E-12</v>
      </c>
      <c r="R849" s="99">
        <f t="shared" si="231"/>
        <v>1.0839814218778376E-8</v>
      </c>
      <c r="U849" s="99">
        <f t="shared" si="232"/>
        <v>2.7601923030934376E-11</v>
      </c>
      <c r="X849" s="99">
        <f t="shared" si="224"/>
        <v>7.2449756095009942E-9</v>
      </c>
      <c r="Z849" s="3"/>
      <c r="AA849" s="99">
        <f t="shared" si="233"/>
        <v>1.3655794604505481E-9</v>
      </c>
      <c r="AD849" s="99">
        <f t="shared" si="234"/>
        <v>1.3655794604505483E-10</v>
      </c>
      <c r="AF849" s="2">
        <f t="shared" si="235"/>
        <v>0.92252503577750233</v>
      </c>
      <c r="AH849" s="11"/>
      <c r="AI849" s="23">
        <f t="shared" si="236"/>
        <v>1.3110133384197661E-8</v>
      </c>
      <c r="AN849" s="2">
        <f t="shared" si="225"/>
        <v>606.69078388108903</v>
      </c>
      <c r="AO849" s="2" t="str">
        <f t="shared" si="226"/>
        <v>-563.936974812301+223.715881612818i</v>
      </c>
      <c r="AP849" s="3">
        <f t="shared" si="227"/>
        <v>219.11985411632122</v>
      </c>
      <c r="AQ849" s="23">
        <f t="shared" si="237"/>
        <v>3.7661355817806177E-14</v>
      </c>
    </row>
    <row r="850" spans="1:43" x14ac:dyDescent="0.3">
      <c r="A850" s="2" t="str">
        <f t="shared" si="221"/>
        <v>150170.415839705i</v>
      </c>
      <c r="B850" s="2">
        <f t="shared" si="228"/>
        <v>23900.363987054508</v>
      </c>
      <c r="E850" s="3" t="str">
        <f t="shared" si="222"/>
        <v>2.93993905275743E-12-7.65163707094647E-12i</v>
      </c>
      <c r="F850" s="3"/>
      <c r="G850" s="3"/>
      <c r="H850" s="3"/>
      <c r="I850" s="99">
        <f t="shared" si="229"/>
        <v>8.196998932500268E-12</v>
      </c>
      <c r="L850" s="99">
        <f t="shared" si="230"/>
        <v>1.0719115294095936E-13</v>
      </c>
      <c r="O850" s="82">
        <f t="shared" si="223"/>
        <v>8.1591672693600846E-12</v>
      </c>
      <c r="R850" s="99">
        <f t="shared" si="231"/>
        <v>1.0826306447036895E-8</v>
      </c>
      <c r="U850" s="99">
        <f t="shared" si="232"/>
        <v>2.7097250941380571E-11</v>
      </c>
      <c r="X850" s="99">
        <f t="shared" si="224"/>
        <v>7.1783187342078728E-9</v>
      </c>
      <c r="Z850" s="3"/>
      <c r="AA850" s="99">
        <f t="shared" si="233"/>
        <v>1.3638777767063133E-9</v>
      </c>
      <c r="AD850" s="99">
        <f t="shared" si="234"/>
        <v>1.3638777767063134E-10</v>
      </c>
      <c r="AF850" s="2">
        <f t="shared" si="235"/>
        <v>0.9236760523010088</v>
      </c>
      <c r="AH850" s="11"/>
      <c r="AI850" s="23">
        <f t="shared" si="236"/>
        <v>1.3062036724264107E-8</v>
      </c>
      <c r="AN850" s="2">
        <f t="shared" si="225"/>
        <v>617.21998823430602</v>
      </c>
      <c r="AO850" s="2" t="str">
        <f t="shared" si="226"/>
        <v>-574.43993733716+225.785899178927i</v>
      </c>
      <c r="AP850" s="3">
        <f t="shared" si="227"/>
        <v>221.14734516348835</v>
      </c>
      <c r="AQ850" s="23">
        <f t="shared" si="237"/>
        <v>3.773145310910013E-14</v>
      </c>
    </row>
    <row r="851" spans="1:43" x14ac:dyDescent="0.3">
      <c r="A851" s="2" t="str">
        <f t="shared" si="221"/>
        <v>151559.925589558i</v>
      </c>
      <c r="B851" s="2">
        <f t="shared" si="228"/>
        <v>24121.511332217997</v>
      </c>
      <c r="E851" s="3" t="str">
        <f t="shared" si="222"/>
        <v>2.88963664403328E-12-7.59013451601167E-12i</v>
      </c>
      <c r="F851" s="3"/>
      <c r="G851" s="3"/>
      <c r="H851" s="3"/>
      <c r="I851" s="99">
        <f t="shared" si="229"/>
        <v>8.1215849380334405E-12</v>
      </c>
      <c r="L851" s="99">
        <f t="shared" si="230"/>
        <v>1.0705970674976847E-13</v>
      </c>
      <c r="O851" s="82">
        <f t="shared" si="223"/>
        <v>8.0841125909436586E-12</v>
      </c>
      <c r="R851" s="99">
        <f t="shared" si="231"/>
        <v>1.0813030381726614E-8</v>
      </c>
      <c r="U851" s="99">
        <f t="shared" si="232"/>
        <v>2.6601821723521568E-11</v>
      </c>
      <c r="X851" s="99">
        <f t="shared" si="224"/>
        <v>7.1122792924757964E-9</v>
      </c>
      <c r="Z851" s="3"/>
      <c r="AA851" s="99">
        <f t="shared" si="233"/>
        <v>1.3622052829036139E-9</v>
      </c>
      <c r="AD851" s="99">
        <f t="shared" si="234"/>
        <v>1.362205282903614E-10</v>
      </c>
      <c r="AF851" s="2">
        <f t="shared" si="235"/>
        <v>0.92481012694641196</v>
      </c>
      <c r="AH851" s="11"/>
      <c r="AI851" s="23">
        <f t="shared" si="236"/>
        <v>1.3014651014023394E-8</v>
      </c>
      <c r="AN851" s="2">
        <f t="shared" si="225"/>
        <v>627.94404151352251</v>
      </c>
      <c r="AO851" s="2" t="str">
        <f t="shared" si="226"/>
        <v>-585.13816451403+227.875070381752i</v>
      </c>
      <c r="AP851" s="3">
        <f t="shared" si="227"/>
        <v>223.19359635447472</v>
      </c>
      <c r="AQ851" s="23">
        <f t="shared" si="237"/>
        <v>3.7804786018168518E-14</v>
      </c>
    </row>
    <row r="852" spans="1:43" x14ac:dyDescent="0.3">
      <c r="A852" s="2" t="str">
        <f t="shared" si="221"/>
        <v>152962.292314829i</v>
      </c>
      <c r="B852" s="2">
        <f t="shared" si="228"/>
        <v>24344.704928572472</v>
      </c>
      <c r="E852" s="3" t="str">
        <f t="shared" si="222"/>
        <v>2.84014251907855E-12-7.52899051952946E-12i</v>
      </c>
      <c r="F852" s="3"/>
      <c r="G852" s="3"/>
      <c r="H852" s="3"/>
      <c r="I852" s="99">
        <f t="shared" si="229"/>
        <v>8.0468694392193499E-12</v>
      </c>
      <c r="L852" s="99">
        <f t="shared" si="230"/>
        <v>1.069305175365266E-13</v>
      </c>
      <c r="O852" s="82">
        <f t="shared" si="223"/>
        <v>8.0097531852447148E-12</v>
      </c>
      <c r="R852" s="99">
        <f t="shared" si="231"/>
        <v>1.0799982271189187E-8</v>
      </c>
      <c r="U852" s="99">
        <f t="shared" si="232"/>
        <v>2.6115465531223725E-11</v>
      </c>
      <c r="X852" s="99">
        <f t="shared" si="224"/>
        <v>7.0468514499650235E-9</v>
      </c>
      <c r="Z852" s="3"/>
      <c r="AA852" s="99">
        <f t="shared" si="233"/>
        <v>1.3605615064155692E-9</v>
      </c>
      <c r="AD852" s="99">
        <f t="shared" si="234"/>
        <v>1.3605615064155695E-10</v>
      </c>
      <c r="AF852" s="2">
        <f t="shared" si="235"/>
        <v>0.92592744588819587</v>
      </c>
      <c r="AH852" s="11"/>
      <c r="AI852" s="23">
        <f t="shared" si="236"/>
        <v>1.2967967544760821E-8</v>
      </c>
      <c r="AN852" s="2">
        <f t="shared" si="225"/>
        <v>638.86657953667498</v>
      </c>
      <c r="AO852" s="2" t="str">
        <f t="shared" si="226"/>
        <v>-596.035286583839+229.983572447711i</v>
      </c>
      <c r="AP852" s="3">
        <f t="shared" si="227"/>
        <v>225.25878127448232</v>
      </c>
      <c r="AQ852" s="23">
        <f t="shared" si="237"/>
        <v>3.7881359780971198E-14</v>
      </c>
    </row>
    <row r="853" spans="1:43" x14ac:dyDescent="0.3">
      <c r="A853" s="2" t="str">
        <f t="shared" si="221"/>
        <v>154377.634979646i</v>
      </c>
      <c r="B853" s="2">
        <f t="shared" si="228"/>
        <v>24569.963709846954</v>
      </c>
      <c r="E853" s="3" t="str">
        <f t="shared" si="222"/>
        <v>2.79144533709102E-12-7.46820618847963E-12i</v>
      </c>
      <c r="F853" s="3"/>
      <c r="G853" s="3"/>
      <c r="H853" s="3"/>
      <c r="I853" s="99">
        <f t="shared" si="229"/>
        <v>7.9728458371909232E-12</v>
      </c>
      <c r="L853" s="99">
        <f t="shared" si="230"/>
        <v>1.0680354868686811E-13</v>
      </c>
      <c r="O853" s="82">
        <f t="shared" si="223"/>
        <v>7.936082484808942E-12</v>
      </c>
      <c r="R853" s="99">
        <f t="shared" si="231"/>
        <v>1.078715841737368E-8</v>
      </c>
      <c r="U853" s="99">
        <f t="shared" si="232"/>
        <v>2.5638015659955191E-11</v>
      </c>
      <c r="X853" s="99">
        <f t="shared" si="224"/>
        <v>6.9820294305801595E-9</v>
      </c>
      <c r="Z853" s="3"/>
      <c r="AA853" s="99">
        <f t="shared" si="233"/>
        <v>1.3589459813686603E-9</v>
      </c>
      <c r="AD853" s="99">
        <f t="shared" si="234"/>
        <v>1.3589459813686604E-10</v>
      </c>
      <c r="AF853" s="2">
        <f t="shared" si="235"/>
        <v>0.927028195293221</v>
      </c>
      <c r="AH853" s="11"/>
      <c r="AI853" s="23">
        <f t="shared" si="236"/>
        <v>1.2921977676811475E-8</v>
      </c>
      <c r="AN853" s="2">
        <f t="shared" si="225"/>
        <v>649.99130557072556</v>
      </c>
      <c r="AO853" s="2" t="str">
        <f t="shared" si="226"/>
        <v>-607.135001278715+232.111584243077i</v>
      </c>
      <c r="AP853" s="3">
        <f t="shared" si="227"/>
        <v>227.34307511553561</v>
      </c>
      <c r="AQ853" s="23">
        <f t="shared" si="237"/>
        <v>3.7961179934696522E-14</v>
      </c>
    </row>
    <row r="854" spans="1:43" x14ac:dyDescent="0.3">
      <c r="A854" s="2" t="str">
        <f t="shared" si="221"/>
        <v>155806.073648901i</v>
      </c>
      <c r="B854" s="2">
        <f t="shared" si="228"/>
        <v>24797.306784962489</v>
      </c>
      <c r="E854" s="3" t="str">
        <f t="shared" si="222"/>
        <v>2.74353386687502E-12-7.40778254450526E-12i</v>
      </c>
      <c r="F854" s="3"/>
      <c r="G854" s="3"/>
      <c r="H854" s="3"/>
      <c r="I854" s="99">
        <f t="shared" si="229"/>
        <v>7.89950759891824E-12</v>
      </c>
      <c r="L854" s="99">
        <f t="shared" si="230"/>
        <v>1.0667876411164868E-13</v>
      </c>
      <c r="O854" s="82">
        <f t="shared" si="223"/>
        <v>7.8630939877153986E-12</v>
      </c>
      <c r="R854" s="99">
        <f t="shared" si="231"/>
        <v>1.0774555175276517E-8</v>
      </c>
      <c r="U854" s="99">
        <f t="shared" si="232"/>
        <v>2.5169308487932343E-11</v>
      </c>
      <c r="X854" s="99">
        <f t="shared" si="224"/>
        <v>6.9178075158054017E-9</v>
      </c>
      <c r="Z854" s="3"/>
      <c r="AA854" s="99">
        <f t="shared" si="233"/>
        <v>1.3573582485721742E-9</v>
      </c>
      <c r="AD854" s="99">
        <f t="shared" si="234"/>
        <v>1.3573582485721744E-10</v>
      </c>
      <c r="AF854" s="2">
        <f t="shared" si="235"/>
        <v>0.92811256124486463</v>
      </c>
      <c r="AH854" s="11"/>
      <c r="AI854" s="23">
        <f t="shared" si="236"/>
        <v>1.2876672839513543E-8</v>
      </c>
      <c r="AN854" s="2">
        <f t="shared" si="225"/>
        <v>661.32199158566505</v>
      </c>
      <c r="AO854" s="2" t="str">
        <f t="shared" si="226"/>
        <v>-618.441075076781+234.259286289158i</v>
      </c>
      <c r="AP854" s="3">
        <f t="shared" si="227"/>
        <v>229.44665468989115</v>
      </c>
      <c r="AQ854" s="23">
        <f t="shared" si="237"/>
        <v>3.8044252317238727E-14</v>
      </c>
    </row>
    <row r="855" spans="1:43" x14ac:dyDescent="0.3">
      <c r="A855" s="2" t="str">
        <f t="shared" si="221"/>
        <v>157247.72949843i</v>
      </c>
      <c r="B855" s="2">
        <f t="shared" si="228"/>
        <v>25026.753439652381</v>
      </c>
      <c r="E855" s="3" t="str">
        <f t="shared" si="222"/>
        <v>2.69639698721839E-12-7.34772052523384E-12i</v>
      </c>
      <c r="F855" s="3"/>
      <c r="G855" s="3"/>
      <c r="H855" s="3"/>
      <c r="I855" s="99">
        <f t="shared" si="229"/>
        <v>7.8268482564582192E-12</v>
      </c>
      <c r="L855" s="99">
        <f t="shared" si="230"/>
        <v>1.0655612824140191E-13</v>
      </c>
      <c r="O855" s="82">
        <f t="shared" si="223"/>
        <v>7.7907812568297233E-12</v>
      </c>
      <c r="R855" s="99">
        <f t="shared" si="231"/>
        <v>1.0762168952381593E-8</v>
      </c>
      <c r="U855" s="99">
        <f t="shared" si="232"/>
        <v>2.4709183418398621E-11</v>
      </c>
      <c r="X855" s="99">
        <f t="shared" si="224"/>
        <v>6.8541800440491502E-9</v>
      </c>
      <c r="Z855" s="3"/>
      <c r="AA855" s="99">
        <f t="shared" si="233"/>
        <v>1.3557978554476713E-9</v>
      </c>
      <c r="AD855" s="99">
        <f t="shared" si="234"/>
        <v>1.3557978554476713E-10</v>
      </c>
      <c r="AF855" s="2">
        <f t="shared" si="235"/>
        <v>0.92918072966946597</v>
      </c>
      <c r="AH855" s="11"/>
      <c r="AI855" s="23">
        <f t="shared" si="236"/>
        <v>1.2832044531167214E-8</v>
      </c>
      <c r="AN855" s="2">
        <f t="shared" si="225"/>
        <v>672.86247953180475</v>
      </c>
      <c r="AO855" s="2" t="str">
        <f t="shared" si="226"/>
        <v>-629.957344480195+236.426860777597i</v>
      </c>
      <c r="AP855" s="3">
        <f t="shared" si="227"/>
        <v>231.5696984463284</v>
      </c>
      <c r="AQ855" s="23">
        <f t="shared" si="237"/>
        <v>3.8130583067181969E-14</v>
      </c>
    </row>
    <row r="856" spans="1:43" x14ac:dyDescent="0.3">
      <c r="A856" s="2" t="str">
        <f t="shared" si="221"/>
        <v>158702.724825296i</v>
      </c>
      <c r="B856" s="2">
        <f t="shared" si="228"/>
        <v>25258.323138098709</v>
      </c>
      <c r="E856" s="3" t="str">
        <f t="shared" si="222"/>
        <v>2.65002368722264E-12-7.28802098561433E-12i</v>
      </c>
      <c r="F856" s="3"/>
      <c r="G856" s="3"/>
      <c r="H856" s="3"/>
      <c r="I856" s="99">
        <f t="shared" si="229"/>
        <v>7.7548614062145538E-12</v>
      </c>
      <c r="L856" s="99">
        <f t="shared" si="230"/>
        <v>1.0643560602080005E-13</v>
      </c>
      <c r="O856" s="82">
        <f t="shared" si="223"/>
        <v>7.719137919067578E-12</v>
      </c>
      <c r="R856" s="99">
        <f t="shared" si="231"/>
        <v>1.0749996208100805E-8</v>
      </c>
      <c r="U856" s="99">
        <f t="shared" si="232"/>
        <v>2.4257482823006704E-11</v>
      </c>
      <c r="X856" s="99">
        <f t="shared" si="224"/>
        <v>6.7911414099983304E-9</v>
      </c>
      <c r="Z856" s="3"/>
      <c r="AA856" s="99">
        <f t="shared" si="233"/>
        <v>1.3542643559585043E-9</v>
      </c>
      <c r="AD856" s="99">
        <f t="shared" si="234"/>
        <v>1.3542643559585046E-10</v>
      </c>
      <c r="AF856" s="2">
        <f t="shared" si="235"/>
        <v>0.93023288626505418</v>
      </c>
      <c r="AH856" s="11"/>
      <c r="AI856" s="23">
        <f t="shared" si="236"/>
        <v>1.2788084318998715E-8</v>
      </c>
      <c r="AN856" s="2">
        <f t="shared" si="225"/>
        <v>684.61668264094806</v>
      </c>
      <c r="AO856" s="2" t="str">
        <f t="shared" si="226"/>
        <v>-641.68771731702+238.61449158584i</v>
      </c>
      <c r="AP856" s="3">
        <f t="shared" si="227"/>
        <v>233.71238648493454</v>
      </c>
      <c r="AQ856" s="23">
        <f t="shared" si="237"/>
        <v>3.8220178623552357E-14</v>
      </c>
    </row>
    <row r="857" spans="1:43" x14ac:dyDescent="0.3">
      <c r="A857" s="2" t="str">
        <f t="shared" si="221"/>
        <v>160171.183058164i</v>
      </c>
      <c r="B857" s="2">
        <f t="shared" si="228"/>
        <v>25492.035524583644</v>
      </c>
      <c r="E857" s="3" t="str">
        <f t="shared" si="222"/>
        <v>2.60440306658773E-12-7.22868469926952E-12i</v>
      </c>
      <c r="F857" s="3"/>
      <c r="G857" s="3"/>
      <c r="H857" s="3"/>
      <c r="I857" s="99">
        <f t="shared" si="229"/>
        <v>7.6835407082089984E-12</v>
      </c>
      <c r="L857" s="99">
        <f t="shared" si="230"/>
        <v>1.0631716290311836E-13</v>
      </c>
      <c r="O857" s="82">
        <f t="shared" si="223"/>
        <v>7.6481576646693828E-12</v>
      </c>
      <c r="R857" s="99">
        <f t="shared" si="231"/>
        <v>1.0738033453214955E-8</v>
      </c>
      <c r="U857" s="99">
        <f t="shared" si="232"/>
        <v>2.3814051986286602E-11</v>
      </c>
      <c r="X857" s="99">
        <f t="shared" si="224"/>
        <v>6.728686063982031E-9</v>
      </c>
      <c r="Z857" s="3"/>
      <c r="AA857" s="99">
        <f t="shared" si="233"/>
        <v>1.3527573105393842E-9</v>
      </c>
      <c r="AD857" s="99">
        <f t="shared" si="234"/>
        <v>1.3527573105393845E-10</v>
      </c>
      <c r="AF857" s="2">
        <f t="shared" si="235"/>
        <v>0.93126921643236382</v>
      </c>
      <c r="AH857" s="11"/>
      <c r="AI857" s="23">
        <f t="shared" si="236"/>
        <v>1.2744783839128392E-8</v>
      </c>
      <c r="AN857" s="2">
        <f t="shared" si="225"/>
        <v>696.58858675178328</v>
      </c>
      <c r="AO857" s="2" t="str">
        <f t="shared" si="226"/>
        <v>-653.636174067276+240.82236429273i</v>
      </c>
      <c r="AP857" s="3">
        <f t="shared" si="227"/>
        <v>235.87490057177274</v>
      </c>
      <c r="AQ857" s="23">
        <f t="shared" si="237"/>
        <v>3.8313045725574543E-14</v>
      </c>
    </row>
    <row r="858" spans="1:43" x14ac:dyDescent="0.3">
      <c r="A858" s="2" t="str">
        <f t="shared" si="221"/>
        <v>161653.228767769i</v>
      </c>
      <c r="B858" s="2">
        <f t="shared" si="228"/>
        <v>25727.910425155416</v>
      </c>
      <c r="E858" s="3" t="str">
        <f t="shared" si="222"/>
        <v>2.55952433585168E-12-7.16971235986127E-12i</v>
      </c>
      <c r="F858" s="3"/>
      <c r="G858" s="3"/>
      <c r="H858" s="3"/>
      <c r="I858" s="99">
        <f t="shared" si="229"/>
        <v>7.6128798853629923E-12</v>
      </c>
      <c r="L858" s="99">
        <f t="shared" si="230"/>
        <v>1.062007648447069E-13</v>
      </c>
      <c r="O858" s="82">
        <f t="shared" si="223"/>
        <v>7.5778342464853272E-12</v>
      </c>
      <c r="R858" s="99">
        <f t="shared" si="231"/>
        <v>1.0726277249315397E-8</v>
      </c>
      <c r="U858" s="99">
        <f t="shared" si="232"/>
        <v>2.3378739051178072E-11</v>
      </c>
      <c r="X858" s="99">
        <f t="shared" si="224"/>
        <v>6.6668085113444434E-9</v>
      </c>
      <c r="Z858" s="3"/>
      <c r="AA858" s="99">
        <f t="shared" si="233"/>
        <v>1.3512762860260404E-9</v>
      </c>
      <c r="AD858" s="99">
        <f t="shared" si="234"/>
        <v>1.3512762860260405E-10</v>
      </c>
      <c r="AF858" s="2">
        <f t="shared" si="235"/>
        <v>0.93228990520809529</v>
      </c>
      <c r="AH858" s="11"/>
      <c r="AI858" s="23">
        <f t="shared" si="236"/>
        <v>1.2702134796542435E-8</v>
      </c>
      <c r="AN858" s="2">
        <f t="shared" si="225"/>
        <v>708.78225165995218</v>
      </c>
      <c r="AO858" s="2" t="str">
        <f t="shared" si="226"/>
        <v>-665.806769213624+243.050666194248i</v>
      </c>
      <c r="AP858" s="3">
        <f t="shared" si="227"/>
        <v>238.05742415504574</v>
      </c>
      <c r="AQ858" s="23">
        <f t="shared" si="237"/>
        <v>3.84091914126959E-14</v>
      </c>
    </row>
    <row r="859" spans="1:43" x14ac:dyDescent="0.3">
      <c r="A859" s="2" t="str">
        <f t="shared" si="221"/>
        <v>163148.987677485i</v>
      </c>
      <c r="B859" s="2">
        <f t="shared" si="228"/>
        <v>25965.967849310462</v>
      </c>
      <c r="E859" s="3" t="str">
        <f t="shared" si="222"/>
        <v>2.51537681658567E-12-7.11110458246712E-12i</v>
      </c>
      <c r="F859" s="3"/>
      <c r="G859" s="3"/>
      <c r="H859" s="3"/>
      <c r="I859" s="99">
        <f t="shared" si="229"/>
        <v>7.5428727227894766E-12</v>
      </c>
      <c r="L859" s="99">
        <f t="shared" si="230"/>
        <v>1.060863782994687E-13</v>
      </c>
      <c r="O859" s="82">
        <f t="shared" si="223"/>
        <v>7.508161479270552E-12</v>
      </c>
      <c r="R859" s="99">
        <f t="shared" si="231"/>
        <v>1.0714724208246339E-8</v>
      </c>
      <c r="U859" s="99">
        <f t="shared" si="232"/>
        <v>2.2951394965602534E-11</v>
      </c>
      <c r="X859" s="99">
        <f t="shared" si="224"/>
        <v>6.6055033118264521E-9</v>
      </c>
      <c r="Z859" s="3"/>
      <c r="AA859" s="99">
        <f t="shared" si="233"/>
        <v>1.3498208555849618E-9</v>
      </c>
      <c r="AD859" s="99">
        <f t="shared" si="234"/>
        <v>1.3498208555849618E-10</v>
      </c>
      <c r="AF859" s="2">
        <f t="shared" si="235"/>
        <v>0.93329513720042667</v>
      </c>
      <c r="AH859" s="11"/>
      <c r="AI859" s="23">
        <f t="shared" si="236"/>
        <v>1.2660128965066947E-8</v>
      </c>
      <c r="AN859" s="2">
        <f t="shared" si="225"/>
        <v>721.20181249329551</v>
      </c>
      <c r="AO859" s="2" t="str">
        <f t="shared" si="226"/>
        <v>-678.203632617183+245.299586319406i</v>
      </c>
      <c r="AP859" s="3">
        <f t="shared" si="227"/>
        <v>240.26014238049174</v>
      </c>
      <c r="AQ859" s="23">
        <f t="shared" si="237"/>
        <v>3.8508623024501326E-14</v>
      </c>
    </row>
    <row r="860" spans="1:43" x14ac:dyDescent="0.3">
      <c r="A860" s="2" t="str">
        <f t="shared" si="221"/>
        <v>164658.586673991i</v>
      </c>
      <c r="B860" s="2">
        <f t="shared" si="228"/>
        <v>26206.227991690954</v>
      </c>
      <c r="E860" s="3" t="str">
        <f t="shared" si="222"/>
        <v>2.47194994154571E-12-7.05286190496692E-12i</v>
      </c>
      <c r="F860" s="3"/>
      <c r="G860" s="3"/>
      <c r="H860" s="3"/>
      <c r="I860" s="99">
        <f t="shared" si="229"/>
        <v>7.473513067095117E-12</v>
      </c>
      <c r="L860" s="99">
        <f t="shared" si="230"/>
        <v>1.0597397021334855E-13</v>
      </c>
      <c r="O860" s="82">
        <f t="shared" si="223"/>
        <v>7.4391332389906634E-12</v>
      </c>
      <c r="R860" s="99">
        <f t="shared" si="231"/>
        <v>1.0703370991548203E-8</v>
      </c>
      <c r="U860" s="99">
        <f t="shared" si="232"/>
        <v>2.2531873430056213E-11</v>
      </c>
      <c r="X860" s="99">
        <f t="shared" si="224"/>
        <v>6.5447650789564024E-9</v>
      </c>
      <c r="Z860" s="3"/>
      <c r="AA860" s="99">
        <f t="shared" si="233"/>
        <v>1.3483905986432736E-9</v>
      </c>
      <c r="AD860" s="99">
        <f t="shared" si="234"/>
        <v>1.3483905986432738E-10</v>
      </c>
      <c r="AF860" s="2">
        <f t="shared" si="235"/>
        <v>0.93428509652672864</v>
      </c>
      <c r="AH860" s="11"/>
      <c r="AI860" s="23">
        <f t="shared" si="236"/>
        <v>1.2618758187344311E-8</v>
      </c>
      <c r="AN860" s="2">
        <f t="shared" si="225"/>
        <v>733.85148111272167</v>
      </c>
      <c r="AO860" s="2" t="str">
        <f t="shared" si="226"/>
        <v>-690.830970918934+247.569315446277i</v>
      </c>
      <c r="AP860" s="3">
        <f t="shared" si="227"/>
        <v>242.4832421068495</v>
      </c>
      <c r="AQ860" s="23">
        <f t="shared" si="237"/>
        <v>3.8611348200662065E-14</v>
      </c>
    </row>
    <row r="861" spans="1:43" x14ac:dyDescent="0.3">
      <c r="A861" s="2" t="str">
        <f t="shared" si="221"/>
        <v>166182.153818034i</v>
      </c>
      <c r="B861" s="2">
        <f t="shared" si="228"/>
        <v>26448.711233797803</v>
      </c>
      <c r="E861" s="3" t="str">
        <f t="shared" si="222"/>
        <v>2.4292332547811E-12-6.99498478943735E-12i</v>
      </c>
      <c r="F861" s="3"/>
      <c r="G861" s="3"/>
      <c r="H861" s="3"/>
      <c r="I861" s="99">
        <f t="shared" si="229"/>
        <v>7.4047948256919491E-12</v>
      </c>
      <c r="L861" s="99">
        <f t="shared" si="230"/>
        <v>1.0586350801883092E-13</v>
      </c>
      <c r="O861" s="82">
        <f t="shared" si="223"/>
        <v>7.3707434621366417E-12</v>
      </c>
      <c r="R861" s="99">
        <f t="shared" si="231"/>
        <v>1.0692214309901922E-8</v>
      </c>
      <c r="U861" s="99">
        <f t="shared" si="232"/>
        <v>2.2120030846205073E-11</v>
      </c>
      <c r="X861" s="99">
        <f t="shared" si="224"/>
        <v>6.484588479449267E-9</v>
      </c>
      <c r="Z861" s="3"/>
      <c r="AA861" s="99">
        <f t="shared" si="233"/>
        <v>1.3469851008187304E-9</v>
      </c>
      <c r="AD861" s="99">
        <f t="shared" si="234"/>
        <v>1.3469851008187304E-10</v>
      </c>
      <c r="AF861" s="2">
        <f t="shared" si="235"/>
        <v>0.93525996675348422</v>
      </c>
      <c r="AH861" s="11"/>
      <c r="AI861" s="23">
        <f t="shared" si="236"/>
        <v>1.257801437481055E-8</v>
      </c>
      <c r="AN861" s="2">
        <f t="shared" si="225"/>
        <v>746.73554753914527</v>
      </c>
      <c r="AO861" s="2" t="str">
        <f t="shared" si="226"/>
        <v>-703.69306896715+249.860046118184i</v>
      </c>
      <c r="AP861" s="3">
        <f t="shared" si="227"/>
        <v>244.72691192139973</v>
      </c>
      <c r="AQ861" s="23">
        <f t="shared" si="237"/>
        <v>3.871737488091589E-14</v>
      </c>
    </row>
    <row r="862" spans="1:43" x14ac:dyDescent="0.3">
      <c r="A862" s="2" t="str">
        <f t="shared" si="221"/>
        <v>167719.81835529i</v>
      </c>
      <c r="B862" s="2">
        <f t="shared" si="228"/>
        <v>26693.438145719203</v>
      </c>
      <c r="E862" s="3" t="str">
        <f t="shared" si="222"/>
        <v>2.38721641170138E-12-6.93747362355397E-12i</v>
      </c>
      <c r="F862" s="3"/>
      <c r="G862" s="3"/>
      <c r="H862" s="3"/>
      <c r="I862" s="99">
        <f t="shared" si="229"/>
        <v>7.3367119661196637E-12</v>
      </c>
      <c r="L862" s="99">
        <f t="shared" si="230"/>
        <v>1.0575495962945172E-13</v>
      </c>
      <c r="O862" s="82">
        <f t="shared" si="223"/>
        <v>7.3029861450503386E-12</v>
      </c>
      <c r="R862" s="99">
        <f t="shared" si="231"/>
        <v>1.0681250922574623E-8</v>
      </c>
      <c r="U862" s="99">
        <f t="shared" si="232"/>
        <v>2.1715726266460348E-11</v>
      </c>
      <c r="X862" s="99">
        <f t="shared" si="224"/>
        <v>6.4249682326147036E-9</v>
      </c>
      <c r="Z862" s="3"/>
      <c r="AA862" s="99">
        <f t="shared" si="233"/>
        <v>1.3456039538498839E-9</v>
      </c>
      <c r="AD862" s="99">
        <f t="shared" si="234"/>
        <v>1.3456039538498839E-10</v>
      </c>
      <c r="AF862" s="2">
        <f t="shared" si="235"/>
        <v>0.93621993083836164</v>
      </c>
      <c r="AH862" s="11"/>
      <c r="AI862" s="23">
        <f t="shared" si="236"/>
        <v>1.2537889507673628E-8</v>
      </c>
      <c r="AN862" s="2">
        <f t="shared" si="225"/>
        <v>759.85838140699991</v>
      </c>
      <c r="AO862" s="2" t="str">
        <f t="shared" si="226"/>
        <v>-716.794291271362+252.171972660031i</v>
      </c>
      <c r="AP862" s="3">
        <f t="shared" si="227"/>
        <v>246.99134215740924</v>
      </c>
      <c r="AQ862" s="23">
        <f t="shared" si="237"/>
        <v>3.8826711305369252E-14</v>
      </c>
    </row>
    <row r="863" spans="1:43" x14ac:dyDescent="0.3">
      <c r="A863" s="2" t="str">
        <f t="shared" si="221"/>
        <v>169271.710727334i</v>
      </c>
      <c r="B863" s="2">
        <f t="shared" si="228"/>
        <v>26940.429487876612</v>
      </c>
      <c r="E863" s="3" t="str">
        <f t="shared" si="222"/>
        <v>2.34588917910138E-12-6.88032872199767E-12i</v>
      </c>
      <c r="F863" s="3"/>
      <c r="G863" s="3"/>
      <c r="H863" s="3"/>
      <c r="I863" s="99">
        <f t="shared" si="229"/>
        <v>7.2692585153763138E-12</v>
      </c>
      <c r="L863" s="99">
        <f t="shared" si="230"/>
        <v>1.0564829343432105E-13</v>
      </c>
      <c r="O863" s="82">
        <f t="shared" si="223"/>
        <v>7.2358553432583503E-12</v>
      </c>
      <c r="R863" s="99">
        <f t="shared" si="231"/>
        <v>1.0670477636866426E-8</v>
      </c>
      <c r="U863" s="99">
        <f t="shared" si="232"/>
        <v>2.1318821344513292E-11</v>
      </c>
      <c r="X863" s="99">
        <f t="shared" si="224"/>
        <v>6.3658991097725614E-9</v>
      </c>
      <c r="Z863" s="3"/>
      <c r="AA863" s="99">
        <f t="shared" si="233"/>
        <v>1.3442467555263928E-9</v>
      </c>
      <c r="AD863" s="99">
        <f t="shared" si="234"/>
        <v>1.3442467555263932E-10</v>
      </c>
      <c r="AF863" s="2">
        <f t="shared" si="235"/>
        <v>0.93716517107444841</v>
      </c>
      <c r="AH863" s="11"/>
      <c r="AI863" s="23">
        <f t="shared" si="236"/>
        <v>1.249837563489101E-8</v>
      </c>
      <c r="AN863" s="2">
        <f t="shared" si="225"/>
        <v>773.22443344487795</v>
      </c>
      <c r="AO863" s="2" t="str">
        <f t="shared" si="226"/>
        <v>-730.13908348342+254.505291194788i</v>
      </c>
      <c r="AP863" s="3">
        <f t="shared" si="227"/>
        <v>249.27672490819168</v>
      </c>
      <c r="AQ863" s="23">
        <f t="shared" si="237"/>
        <v>3.8939366014276442E-14</v>
      </c>
    </row>
    <row r="864" spans="1:43" x14ac:dyDescent="0.3">
      <c r="A864" s="2" t="str">
        <f t="shared" si="221"/>
        <v>170837.962582699i</v>
      </c>
      <c r="B864" s="2">
        <f t="shared" si="228"/>
        <v>27189.706212784804</v>
      </c>
      <c r="E864" s="3" t="str">
        <f t="shared" si="222"/>
        <v>2.30524143514639E-12-6.82355032786596E-12i</v>
      </c>
      <c r="F864" s="3"/>
      <c r="G864" s="3"/>
      <c r="H864" s="3"/>
      <c r="I864" s="99">
        <f t="shared" si="229"/>
        <v>7.2024285592594004E-12</v>
      </c>
      <c r="L864" s="99">
        <f t="shared" si="230"/>
        <v>1.0554347829266298E-13</v>
      </c>
      <c r="O864" s="82">
        <f t="shared" si="223"/>
        <v>7.169345170816238E-12</v>
      </c>
      <c r="R864" s="99">
        <f t="shared" si="231"/>
        <v>1.0659891307558961E-8</v>
      </c>
      <c r="U864" s="99">
        <f t="shared" si="232"/>
        <v>2.0929180286814723E-11</v>
      </c>
      <c r="X864" s="99">
        <f t="shared" si="224"/>
        <v>6.3073759336776997E-9</v>
      </c>
      <c r="Z864" s="3"/>
      <c r="AA864" s="99">
        <f t="shared" si="233"/>
        <v>1.3429131096195474E-9</v>
      </c>
      <c r="AD864" s="99">
        <f t="shared" si="234"/>
        <v>1.3429131096195475E-10</v>
      </c>
      <c r="AF864" s="2">
        <f t="shared" si="235"/>
        <v>0.93809586903657916</v>
      </c>
      <c r="AH864" s="11"/>
      <c r="AI864" s="23">
        <f t="shared" si="236"/>
        <v>1.2459464874147279E-8</v>
      </c>
      <c r="AN864" s="2">
        <f t="shared" si="225"/>
        <v>786.83823698364904</v>
      </c>
      <c r="AO864" s="2" t="str">
        <f t="shared" si="226"/>
        <v>-743.731973905988+256.860199660126i</v>
      </c>
      <c r="AP864" s="3">
        <f t="shared" si="227"/>
        <v>251.58325404548305</v>
      </c>
      <c r="AQ864" s="23">
        <f t="shared" si="237"/>
        <v>3.9055347848523501E-14</v>
      </c>
    </row>
    <row r="865" spans="1:43" x14ac:dyDescent="0.3">
      <c r="A865" s="2" t="str">
        <f t="shared" si="221"/>
        <v>172418.70678805i</v>
      </c>
      <c r="B865" s="2">
        <f t="shared" si="228"/>
        <v>27441.289466830287</v>
      </c>
      <c r="E865" s="3" t="str">
        <f t="shared" si="222"/>
        <v>2.26526316931755E-12-6.76713861408629E-12i</v>
      </c>
      <c r="F865" s="3"/>
      <c r="G865" s="3"/>
      <c r="H865" s="3"/>
      <c r="I865" s="99">
        <f t="shared" si="229"/>
        <v>7.1362162417155155E-12</v>
      </c>
      <c r="L865" s="99">
        <f t="shared" si="230"/>
        <v>1.0544048352836953E-13</v>
      </c>
      <c r="O865" s="82">
        <f t="shared" si="223"/>
        <v>7.1034497996612399E-12</v>
      </c>
      <c r="R865" s="99">
        <f t="shared" si="231"/>
        <v>1.0649488836365323E-8</v>
      </c>
      <c r="U865" s="99">
        <f t="shared" si="232"/>
        <v>2.0546669804976515E-11</v>
      </c>
      <c r="X865" s="99">
        <f t="shared" si="224"/>
        <v>6.2493935779517357E-9</v>
      </c>
      <c r="Z865" s="3"/>
      <c r="AA865" s="99">
        <f t="shared" si="233"/>
        <v>1.341602625812975E-9</v>
      </c>
      <c r="AD865" s="99">
        <f t="shared" si="234"/>
        <v>1.3416026258129752E-10</v>
      </c>
      <c r="AF865" s="2">
        <f t="shared" si="235"/>
        <v>0.93901220552976383</v>
      </c>
      <c r="AH865" s="11"/>
      <c r="AI865" s="23">
        <f t="shared" si="236"/>
        <v>1.2421149411829697E-8</v>
      </c>
      <c r="AN865" s="2">
        <f t="shared" si="225"/>
        <v>800.70440949275599</v>
      </c>
      <c r="AO865" s="2" t="str">
        <f t="shared" si="226"/>
        <v>-757.577575029186+259.236897825215i</v>
      </c>
      <c r="AP865" s="3">
        <f t="shared" si="227"/>
        <v>253.91112523388801</v>
      </c>
      <c r="AQ865" s="23">
        <f t="shared" si="237"/>
        <v>3.9174665949506507E-14</v>
      </c>
    </row>
    <row r="866" spans="1:43" x14ac:dyDescent="0.3">
      <c r="A866" s="2" t="str">
        <f t="shared" si="221"/>
        <v>174014.077439449i</v>
      </c>
      <c r="B866" s="2">
        <f t="shared" si="228"/>
        <v>27695.200592064175</v>
      </c>
      <c r="E866" s="3" t="str">
        <f t="shared" si="222"/>
        <v>2.22594448231869E-12-6.71109368483104E-12i</v>
      </c>
      <c r="F866" s="3"/>
      <c r="G866" s="3"/>
      <c r="H866" s="3"/>
      <c r="I866" s="99">
        <f t="shared" si="229"/>
        <v>7.0706157641993311E-12</v>
      </c>
      <c r="L866" s="99">
        <f t="shared" si="230"/>
        <v>1.0533927892457386E-13</v>
      </c>
      <c r="O866" s="82">
        <f t="shared" si="223"/>
        <v>7.038163458974313E-12</v>
      </c>
      <c r="R866" s="99">
        <f t="shared" si="231"/>
        <v>1.0639267171381959E-8</v>
      </c>
      <c r="U866" s="99">
        <f t="shared" si="232"/>
        <v>2.0171159069080154E-11</v>
      </c>
      <c r="X866" s="99">
        <f t="shared" si="224"/>
        <v>6.1919469665236687E-9</v>
      </c>
      <c r="Z866" s="3"/>
      <c r="AA866" s="99">
        <f t="shared" si="233"/>
        <v>1.3403149196335918E-9</v>
      </c>
      <c r="AD866" s="99">
        <f t="shared" si="234"/>
        <v>1.3403149196335919E-10</v>
      </c>
      <c r="AF866" s="2">
        <f t="shared" si="235"/>
        <v>0.93991436053965327</v>
      </c>
      <c r="AH866" s="11"/>
      <c r="AI866" s="23">
        <f t="shared" si="236"/>
        <v>1.2383421503002493E-8</v>
      </c>
      <c r="AN866" s="2">
        <f t="shared" si="225"/>
        <v>814.82765414501921</v>
      </c>
      <c r="AO866" s="2" t="str">
        <f t="shared" si="226"/>
        <v>-771.680585095704+261.635587307665i</v>
      </c>
      <c r="AP866" s="3">
        <f t="shared" si="227"/>
        <v>256.2605359492045</v>
      </c>
      <c r="AQ866" s="23">
        <f t="shared" si="237"/>
        <v>3.9297329759636968E-14</v>
      </c>
    </row>
    <row r="867" spans="1:43" x14ac:dyDescent="0.3">
      <c r="A867" s="2" t="str">
        <f t="shared" si="221"/>
        <v>175624.209873735i</v>
      </c>
      <c r="B867" s="2">
        <f t="shared" si="228"/>
        <v>27951.461128013379</v>
      </c>
      <c r="E867" s="3" t="str">
        <f t="shared" si="222"/>
        <v>2.18727558594547E-12-6.65541557693242E-12i</v>
      </c>
      <c r="F867" s="3"/>
      <c r="G867" s="3"/>
      <c r="H867" s="3"/>
      <c r="I867" s="99">
        <f t="shared" si="229"/>
        <v>7.0056213850412862E-12</v>
      </c>
      <c r="L867" s="99">
        <f t="shared" si="230"/>
        <v>1.0523983471824015E-13</v>
      </c>
      <c r="O867" s="82">
        <f t="shared" si="223"/>
        <v>6.9734804345508161E-12</v>
      </c>
      <c r="R867" s="99">
        <f t="shared" si="231"/>
        <v>1.0629223306542256E-8</v>
      </c>
      <c r="U867" s="99">
        <f t="shared" si="232"/>
        <v>1.9802519661869842E-11</v>
      </c>
      <c r="X867" s="99">
        <f t="shared" si="224"/>
        <v>6.1350310730772116E-9</v>
      </c>
      <c r="Z867" s="3"/>
      <c r="AA867" s="99">
        <f t="shared" si="233"/>
        <v>1.3390496123827644E-9</v>
      </c>
      <c r="AD867" s="99">
        <f t="shared" si="234"/>
        <v>1.3390496123827647E-10</v>
      </c>
      <c r="AF867" s="2">
        <f t="shared" si="235"/>
        <v>0.94080251318504426</v>
      </c>
      <c r="AH867" s="11"/>
      <c r="AI867" s="23">
        <f t="shared" si="236"/>
        <v>1.2346273471377971E-8</v>
      </c>
      <c r="AN867" s="2">
        <f t="shared" si="225"/>
        <v>829.21276141065152</v>
      </c>
      <c r="AO867" s="2" t="str">
        <f t="shared" si="226"/>
        <v>-786.045789695095+264.056471590629i</v>
      </c>
      <c r="AP867" s="3">
        <f t="shared" si="227"/>
        <v>258.63168549447437</v>
      </c>
      <c r="AQ867" s="23">
        <f t="shared" si="237"/>
        <v>3.9423349022502807E-14</v>
      </c>
    </row>
    <row r="868" spans="1:43" x14ac:dyDescent="0.3">
      <c r="A868" s="2" t="str">
        <f t="shared" si="221"/>
        <v>177249.240680005i</v>
      </c>
      <c r="B868" s="2">
        <f t="shared" si="228"/>
        <v>28210.092813507854</v>
      </c>
      <c r="E868" s="3" t="str">
        <f t="shared" si="222"/>
        <v>2.14924680291763E-12-6.60010426129633E-12i</v>
      </c>
      <c r="F868" s="3"/>
      <c r="G868" s="3"/>
      <c r="H868" s="3"/>
      <c r="I868" s="99">
        <f t="shared" si="229"/>
        <v>6.9412274188239675E-12</v>
      </c>
      <c r="L868" s="99">
        <f t="shared" si="230"/>
        <v>1.0514212159477477E-13</v>
      </c>
      <c r="O868" s="82">
        <f t="shared" si="223"/>
        <v>6.909395068179845E-12</v>
      </c>
      <c r="R868" s="99">
        <f t="shared" si="231"/>
        <v>1.0619354281072252E-8</v>
      </c>
      <c r="U868" s="99">
        <f t="shared" si="232"/>
        <v>1.9440625533818722E-11</v>
      </c>
      <c r="X868" s="99">
        <f t="shared" si="224"/>
        <v>6.0786409205064715E-9</v>
      </c>
      <c r="Z868" s="3"/>
      <c r="AA868" s="99">
        <f t="shared" si="233"/>
        <v>1.3378063310677441E-9</v>
      </c>
      <c r="AD868" s="99">
        <f t="shared" si="234"/>
        <v>1.3378063310677441E-10</v>
      </c>
      <c r="AF868" s="2">
        <f t="shared" si="235"/>
        <v>0.94167684167236254</v>
      </c>
      <c r="AH868" s="11"/>
      <c r="AI868" s="23">
        <f t="shared" si="236"/>
        <v>1.2309697709285027E-8</v>
      </c>
      <c r="AN868" s="2">
        <f t="shared" si="225"/>
        <v>843.86461068092183</v>
      </c>
      <c r="AO868" s="2" t="str">
        <f t="shared" si="226"/>
        <v>-800.678063387681+266.499756040069i</v>
      </c>
      <c r="AP868" s="3">
        <f t="shared" si="227"/>
        <v>261.02477501609974</v>
      </c>
      <c r="AQ868" s="23">
        <f t="shared" si="237"/>
        <v>3.955273378306195E-14</v>
      </c>
    </row>
    <row r="869" spans="1:43" x14ac:dyDescent="0.3">
      <c r="A869" s="2" t="str">
        <f t="shared" si="221"/>
        <v>178889.307711196i</v>
      </c>
      <c r="B869" s="2">
        <f t="shared" si="228"/>
        <v>28471.117588523954</v>
      </c>
      <c r="E869" s="3" t="str">
        <f t="shared" si="222"/>
        <v>2.11184856667569E-12-6.54515964431432E-12i</v>
      </c>
      <c r="F869" s="3"/>
      <c r="G869" s="3"/>
      <c r="H869" s="3"/>
      <c r="I869" s="99">
        <f t="shared" si="229"/>
        <v>6.8774282357674164E-12</v>
      </c>
      <c r="L869" s="99">
        <f t="shared" si="230"/>
        <v>1.0504611068265817E-13</v>
      </c>
      <c r="O869" s="82">
        <f t="shared" si="223"/>
        <v>6.8459017570324815E-12</v>
      </c>
      <c r="R869" s="99">
        <f t="shared" si="231"/>
        <v>1.0609657178948475E-8</v>
      </c>
      <c r="U869" s="99">
        <f t="shared" si="232"/>
        <v>1.9085352959046499E-11</v>
      </c>
      <c r="X869" s="99">
        <f t="shared" si="224"/>
        <v>6.022771580378727E-9</v>
      </c>
      <c r="Z869" s="3"/>
      <c r="AA869" s="99">
        <f t="shared" si="233"/>
        <v>1.3365847083333637E-9</v>
      </c>
      <c r="AD869" s="99">
        <f t="shared" si="234"/>
        <v>1.3365847083333638E-10</v>
      </c>
      <c r="AF869" s="2">
        <f t="shared" si="235"/>
        <v>0.94253752325210394</v>
      </c>
      <c r="AH869" s="11"/>
      <c r="AI869" s="23">
        <f t="shared" si="236"/>
        <v>1.2273686677633943E-8</v>
      </c>
      <c r="AN869" s="2">
        <f t="shared" si="225"/>
        <v>858.78817192198392</v>
      </c>
      <c r="AO869" s="2" t="str">
        <f t="shared" si="226"/>
        <v>-815.582371358595+268.965647922172i</v>
      </c>
      <c r="AP869" s="3">
        <f t="shared" si="227"/>
        <v>263.44000752240026</v>
      </c>
      <c r="AQ869" s="23">
        <f t="shared" si="237"/>
        <v>3.9685494388222271E-14</v>
      </c>
    </row>
    <row r="870" spans="1:43" x14ac:dyDescent="0.3">
      <c r="A870" s="2" t="str">
        <f t="shared" si="221"/>
        <v>180544.550095784i</v>
      </c>
      <c r="B870" s="2">
        <f t="shared" si="228"/>
        <v>28734.557596046354</v>
      </c>
      <c r="E870" s="3" t="str">
        <f t="shared" si="222"/>
        <v>2.07507142114232E-12-6.4905815692717E-12i</v>
      </c>
      <c r="F870" s="3"/>
      <c r="G870" s="3"/>
      <c r="H870" s="3"/>
      <c r="I870" s="99">
        <f t="shared" si="229"/>
        <v>6.8142182611221871E-12</v>
      </c>
      <c r="L870" s="99">
        <f t="shared" si="230"/>
        <v>1.0495177354809908E-13</v>
      </c>
      <c r="O870" s="82">
        <f t="shared" si="223"/>
        <v>6.7829949530577014E-12</v>
      </c>
      <c r="R870" s="99">
        <f t="shared" si="231"/>
        <v>1.0600129128358007E-8</v>
      </c>
      <c r="U870" s="99">
        <f t="shared" si="232"/>
        <v>1.8736580492073236E-11</v>
      </c>
      <c r="X870" s="99">
        <f t="shared" si="224"/>
        <v>5.9674181724046078E-9</v>
      </c>
      <c r="Z870" s="3"/>
      <c r="AA870" s="99">
        <f t="shared" si="233"/>
        <v>1.3353843823940188E-9</v>
      </c>
      <c r="AD870" s="99">
        <f t="shared" si="234"/>
        <v>1.3353843823940189E-10</v>
      </c>
      <c r="AF870" s="2">
        <f t="shared" si="235"/>
        <v>0.94338473417719881</v>
      </c>
      <c r="AH870" s="11"/>
      <c r="AI870" s="23">
        <f t="shared" si="236"/>
        <v>1.2238232905877072E-8</v>
      </c>
      <c r="AN870" s="2">
        <f t="shared" si="225"/>
        <v>873.9885073595824</v>
      </c>
      <c r="AO870" s="2" t="str">
        <f t="shared" si="226"/>
        <v>-830.763771102668+271.454356420936i</v>
      </c>
      <c r="AP870" s="3">
        <f t="shared" si="227"/>
        <v>265.87758790021689</v>
      </c>
      <c r="AQ870" s="23">
        <f t="shared" si="237"/>
        <v>3.9821641487135678E-14</v>
      </c>
    </row>
    <row r="871" spans="1:43" x14ac:dyDescent="0.3">
      <c r="A871" s="2" t="str">
        <f t="shared" si="221"/>
        <v>182215.108249587i</v>
      </c>
      <c r="B871" s="2">
        <f t="shared" si="228"/>
        <v>29000.435183946571</v>
      </c>
      <c r="E871" s="3" t="str">
        <f t="shared" si="222"/>
        <v>2.03890602044996E-12-6.43636981775142E-12i</v>
      </c>
      <c r="F871" s="3"/>
      <c r="G871" s="3"/>
      <c r="H871" s="3"/>
      <c r="I871" s="99">
        <f t="shared" si="229"/>
        <v>6.7515919745707779E-12</v>
      </c>
      <c r="L871" s="99">
        <f t="shared" si="230"/>
        <v>1.0485908218971177E-13</v>
      </c>
      <c r="O871" s="82">
        <f t="shared" si="223"/>
        <v>6.7206691623866821E-12</v>
      </c>
      <c r="R871" s="99">
        <f t="shared" si="231"/>
        <v>1.0590767301160889E-8</v>
      </c>
      <c r="U871" s="99">
        <f t="shared" si="232"/>
        <v>1.8394188925392505E-11</v>
      </c>
      <c r="X871" s="99">
        <f t="shared" si="224"/>
        <v>5.9125758639152072E-9</v>
      </c>
      <c r="Z871" s="3"/>
      <c r="AA871" s="99">
        <f t="shared" si="233"/>
        <v>1.3342049969659434E-9</v>
      </c>
      <c r="AD871" s="99">
        <f t="shared" si="234"/>
        <v>1.3342049969659436E-10</v>
      </c>
      <c r="AF871" s="2">
        <f t="shared" si="235"/>
        <v>0.94421864966326541</v>
      </c>
      <c r="AH871" s="11"/>
      <c r="AI871" s="23">
        <f t="shared" si="236"/>
        <v>1.2203328991964831E-8</v>
      </c>
      <c r="AN871" s="2">
        <f t="shared" si="225"/>
        <v>889.47077319506946</v>
      </c>
      <c r="AO871" s="2" t="str">
        <f t="shared" si="226"/>
        <v>-846.227414140598+273.966092655919i</v>
      </c>
      <c r="AP871" s="3">
        <f t="shared" si="227"/>
        <v>268.3377229313046</v>
      </c>
      <c r="AQ871" s="23">
        <f t="shared" si="237"/>
        <v>3.9961186031477723E-14</v>
      </c>
    </row>
    <row r="872" spans="1:43" x14ac:dyDescent="0.3">
      <c r="A872" s="2" t="str">
        <f t="shared" si="221"/>
        <v>183901.123887671i</v>
      </c>
      <c r="B872" s="2">
        <f t="shared" si="228"/>
        <v>29268.772906877875</v>
      </c>
      <c r="E872" s="3" t="str">
        <f t="shared" si="222"/>
        <v>2.00334312863574E-12-6.38252411103326E-12i</v>
      </c>
      <c r="F872" s="3"/>
      <c r="G872" s="3"/>
      <c r="H872" s="3"/>
      <c r="I872" s="99">
        <f t="shared" si="229"/>
        <v>6.6895439096378578E-12</v>
      </c>
      <c r="L872" s="99">
        <f t="shared" si="230"/>
        <v>1.0476800903321866E-13</v>
      </c>
      <c r="O872" s="82">
        <f t="shared" si="223"/>
        <v>6.6589189447458092E-12</v>
      </c>
      <c r="R872" s="99">
        <f t="shared" si="231"/>
        <v>1.0581568912355084E-8</v>
      </c>
      <c r="U872" s="99">
        <f t="shared" si="232"/>
        <v>1.8058061247849573E-11</v>
      </c>
      <c r="X872" s="99">
        <f t="shared" si="224"/>
        <v>5.8582398693466707E-9</v>
      </c>
      <c r="Z872" s="3"/>
      <c r="AA872" s="99">
        <f t="shared" si="233"/>
        <v>1.3330462011998053E-9</v>
      </c>
      <c r="AD872" s="99">
        <f t="shared" si="234"/>
        <v>1.3330462011998056E-10</v>
      </c>
      <c r="AF872" s="2">
        <f t="shared" si="235"/>
        <v>0.94503944385070893</v>
      </c>
      <c r="AH872" s="11"/>
      <c r="AI872" s="23">
        <f t="shared" si="236"/>
        <v>1.2168967602296942E-8</v>
      </c>
      <c r="AN872" s="2">
        <f t="shared" si="225"/>
        <v>905.24022135330222</v>
      </c>
      <c r="AO872" s="2" t="str">
        <f t="shared" si="226"/>
        <v>-861.97854776697+276.501069700139i</v>
      </c>
      <c r="AP872" s="3">
        <f t="shared" si="227"/>
        <v>270.82062131171188</v>
      </c>
      <c r="AQ872" s="23">
        <f t="shared" si="237"/>
        <v>4.0104139276190111E-14</v>
      </c>
    </row>
    <row r="873" spans="1:43" x14ac:dyDescent="0.3">
      <c r="A873" s="2" t="str">
        <f t="shared" si="221"/>
        <v>185602.740036378i</v>
      </c>
      <c r="B873" s="2">
        <f t="shared" si="228"/>
        <v>29539.593528189587</v>
      </c>
      <c r="E873" s="3" t="str">
        <f t="shared" si="222"/>
        <v>1.96837361930381E-12-6.32904411148571E-12i</v>
      </c>
      <c r="F873" s="3"/>
      <c r="G873" s="3"/>
      <c r="H873" s="3"/>
      <c r="I873" s="99">
        <f t="shared" si="229"/>
        <v>6.6280686531072624E-12</v>
      </c>
      <c r="L873" s="99">
        <f t="shared" si="230"/>
        <v>1.046785269261781E-13</v>
      </c>
      <c r="O873" s="82">
        <f t="shared" si="223"/>
        <v>6.5977389128764721E-12</v>
      </c>
      <c r="R873" s="99">
        <f t="shared" si="231"/>
        <v>1.0572531219543989E-8</v>
      </c>
      <c r="U873" s="99">
        <f t="shared" si="232"/>
        <v>1.7728082603805413E-11</v>
      </c>
      <c r="X873" s="99">
        <f t="shared" si="224"/>
        <v>5.8044054497311775E-9</v>
      </c>
      <c r="Z873" s="3"/>
      <c r="AA873" s="99">
        <f t="shared" si="233"/>
        <v>1.3319076496136246E-9</v>
      </c>
      <c r="AD873" s="99">
        <f t="shared" si="234"/>
        <v>1.3319076496136247E-10</v>
      </c>
      <c r="AF873" s="2">
        <f t="shared" si="235"/>
        <v>0.94584728976863852</v>
      </c>
      <c r="AH873" s="11"/>
      <c r="AI873" s="23">
        <f t="shared" si="236"/>
        <v>1.2135141471667929E-8</v>
      </c>
      <c r="AN873" s="2">
        <f t="shared" si="225"/>
        <v>921.30220126317602</v>
      </c>
      <c r="AO873" s="2" t="str">
        <f t="shared" si="226"/>
        <v>-878.022516830886+279.059502598156i</v>
      </c>
      <c r="AP873" s="3">
        <f t="shared" si="227"/>
        <v>273.32649366788974</v>
      </c>
      <c r="AQ873" s="23">
        <f t="shared" si="237"/>
        <v>4.0250512779744199E-14</v>
      </c>
    </row>
    <row r="874" spans="1:43" x14ac:dyDescent="0.3">
      <c r="A874" s="2" t="str">
        <f t="shared" si="221"/>
        <v>187320.101045455i</v>
      </c>
      <c r="B874" s="2">
        <f t="shared" si="228"/>
        <v>29812.920021857477</v>
      </c>
      <c r="E874" s="3" t="str">
        <f t="shared" si="222"/>
        <v>1.93398847525718E-12-6.27592942395151E-12i</v>
      </c>
      <c r="F874" s="3"/>
      <c r="G874" s="3"/>
      <c r="H874" s="3"/>
      <c r="I874" s="99">
        <f t="shared" si="229"/>
        <v>6.567160844447768E-12</v>
      </c>
      <c r="L874" s="99">
        <f t="shared" si="230"/>
        <v>1.0459060913273876E-13</v>
      </c>
      <c r="O874" s="82">
        <f t="shared" si="223"/>
        <v>6.5371237319635461E-12</v>
      </c>
      <c r="R874" s="99">
        <f t="shared" si="231"/>
        <v>1.0563651522406615E-8</v>
      </c>
      <c r="U874" s="99">
        <f t="shared" si="232"/>
        <v>1.740414025307569E-11</v>
      </c>
      <c r="X874" s="99">
        <f t="shared" si="224"/>
        <v>5.7510679121951559E-9</v>
      </c>
      <c r="Z874" s="3"/>
      <c r="AA874" s="99">
        <f t="shared" si="233"/>
        <v>1.3307890020260292E-9</v>
      </c>
      <c r="AD874" s="99">
        <f t="shared" si="234"/>
        <v>1.3307890020260293E-10</v>
      </c>
      <c r="AF874" s="2">
        <f t="shared" si="235"/>
        <v>0.94664235930056473</v>
      </c>
      <c r="AH874" s="11"/>
      <c r="AI874" s="23">
        <f t="shared" si="236"/>
        <v>1.2101843403206898E-8</v>
      </c>
      <c r="AN874" s="2">
        <f t="shared" si="225"/>
        <v>937.66216167118694</v>
      </c>
      <c r="AO874" s="2" t="str">
        <f t="shared" si="226"/>
        <v>-894.364765549594+281.641608384313i</v>
      </c>
      <c r="AP874" s="3">
        <f t="shared" si="227"/>
        <v>275.85555257561282</v>
      </c>
      <c r="AQ874" s="23">
        <f t="shared" si="237"/>
        <v>4.0400318404838244E-14</v>
      </c>
    </row>
    <row r="875" spans="1:43" x14ac:dyDescent="0.3">
      <c r="A875" s="2" t="str">
        <f t="shared" si="221"/>
        <v>189053.352600302i</v>
      </c>
      <c r="B875" s="2">
        <f t="shared" si="228"/>
        <v>30088.77557443309</v>
      </c>
      <c r="E875" s="3" t="str">
        <f t="shared" si="222"/>
        <v>1.90017878809915E-12-6.22317959712461E-12i</v>
      </c>
      <c r="F875" s="3"/>
      <c r="G875" s="3"/>
      <c r="H875" s="3"/>
      <c r="I875" s="99">
        <f t="shared" si="229"/>
        <v>6.5068151752458734E-12</v>
      </c>
      <c r="L875" s="99">
        <f t="shared" si="230"/>
        <v>1.0450422932842227E-13</v>
      </c>
      <c r="O875" s="82">
        <f t="shared" si="223"/>
        <v>6.477068119070887E-12</v>
      </c>
      <c r="R875" s="99">
        <f t="shared" si="231"/>
        <v>1.0554927162170649E-8</v>
      </c>
      <c r="U875" s="99">
        <f t="shared" si="232"/>
        <v>1.7086123531624812E-11</v>
      </c>
      <c r="X875" s="99">
        <f t="shared" si="224"/>
        <v>5.6982226094638857E-9</v>
      </c>
      <c r="Z875" s="3"/>
      <c r="AA875" s="99">
        <f t="shared" si="233"/>
        <v>1.3296899234898707E-9</v>
      </c>
      <c r="AD875" s="99">
        <f t="shared" si="234"/>
        <v>1.3296899234898708E-10</v>
      </c>
      <c r="AF875" s="2">
        <f t="shared" si="235"/>
        <v>0.94742482315183241</v>
      </c>
      <c r="AH875" s="11"/>
      <c r="AI875" s="23">
        <f t="shared" si="236"/>
        <v>1.2069066268311048E-8</v>
      </c>
      <c r="AN875" s="2">
        <f t="shared" si="225"/>
        <v>954.32565248881372</v>
      </c>
      <c r="AO875" s="2" t="str">
        <f t="shared" si="226"/>
        <v>-911.010839355914+284.247606101148i</v>
      </c>
      <c r="AP875" s="3">
        <f t="shared" si="227"/>
        <v>278.40801257701605</v>
      </c>
      <c r="AQ875" s="23">
        <f t="shared" si="237"/>
        <v>4.0553568318827743E-14</v>
      </c>
    </row>
    <row r="876" spans="1:43" x14ac:dyDescent="0.3">
      <c r="A876" s="2" t="str">
        <f t="shared" si="221"/>
        <v>190802.641734327i</v>
      </c>
      <c r="B876" s="2">
        <f t="shared" si="228"/>
        <v>30367.183587010106</v>
      </c>
      <c r="E876" s="3" t="str">
        <f t="shared" si="222"/>
        <v>1.86693575780585E-12-6.17079412491871E-12i</v>
      </c>
      <c r="F876" s="3"/>
      <c r="G876" s="3"/>
      <c r="H876" s="3"/>
      <c r="I876" s="99">
        <f t="shared" si="229"/>
        <v>6.4470263886465804E-12</v>
      </c>
      <c r="L876" s="99">
        <f t="shared" si="230"/>
        <v>1.0441936159493445E-13</v>
      </c>
      <c r="O876" s="82">
        <f t="shared" si="223"/>
        <v>6.4175668425847821E-12</v>
      </c>
      <c r="R876" s="99">
        <f t="shared" si="231"/>
        <v>1.0546355521088381E-8</v>
      </c>
      <c r="U876" s="99">
        <f t="shared" si="232"/>
        <v>1.6773923813004243E-11</v>
      </c>
      <c r="X876" s="99">
        <f t="shared" si="224"/>
        <v>5.645864939372743E-9</v>
      </c>
      <c r="Z876" s="3"/>
      <c r="AA876" s="99">
        <f t="shared" si="233"/>
        <v>1.3286100842262028E-9</v>
      </c>
      <c r="AD876" s="99">
        <f t="shared" si="234"/>
        <v>1.3286100842262031E-10</v>
      </c>
      <c r="AF876" s="2">
        <f t="shared" si="235"/>
        <v>0.94819485081875976</v>
      </c>
      <c r="AH876" s="11"/>
      <c r="AI876" s="23">
        <f t="shared" si="236"/>
        <v>1.2036803006572525E-8</v>
      </c>
      <c r="AN876" s="2">
        <f t="shared" si="225"/>
        <v>971.29832667419657</v>
      </c>
      <c r="AO876" s="2" t="str">
        <f t="shared" si="226"/>
        <v>-927.966386779932+286.877716817971i</v>
      </c>
      <c r="AP876" s="3">
        <f t="shared" si="227"/>
        <v>280.98409020050167</v>
      </c>
      <c r="AQ876" s="23">
        <f t="shared" si="237"/>
        <v>4.0710274994588482E-14</v>
      </c>
    </row>
    <row r="877" spans="1:43" x14ac:dyDescent="0.3">
      <c r="A877" s="2" t="str">
        <f t="shared" si="221"/>
        <v>192568.116841426i</v>
      </c>
      <c r="B877" s="2">
        <f t="shared" si="228"/>
        <v>30648.167677210608</v>
      </c>
      <c r="E877" s="3" t="str">
        <f t="shared" si="222"/>
        <v>1.83425069227047E-12-6.1187724478256E-12i</v>
      </c>
      <c r="F877" s="3"/>
      <c r="G877" s="3"/>
      <c r="H877" s="3"/>
      <c r="I877" s="99">
        <f t="shared" si="229"/>
        <v>6.3877892788009524E-12</v>
      </c>
      <c r="L877" s="99">
        <f t="shared" si="230"/>
        <v>1.0433598041500599E-13</v>
      </c>
      <c r="O877" s="82">
        <f t="shared" si="223"/>
        <v>6.3586147216641175E-12</v>
      </c>
      <c r="R877" s="99">
        <f t="shared" si="231"/>
        <v>1.0537934021915606E-8</v>
      </c>
      <c r="U877" s="99">
        <f t="shared" si="232"/>
        <v>1.6467434470517116E-11</v>
      </c>
      <c r="X877" s="99">
        <f t="shared" si="224"/>
        <v>5.5939903443847569E-9</v>
      </c>
      <c r="Z877" s="3"/>
      <c r="AA877" s="99">
        <f t="shared" si="233"/>
        <v>1.3275491595586361E-9</v>
      </c>
      <c r="AD877" s="99">
        <f t="shared" si="234"/>
        <v>1.3275491595586363E-10</v>
      </c>
      <c r="AF877" s="2">
        <f t="shared" si="235"/>
        <v>0.94895261055944446</v>
      </c>
      <c r="AH877" s="11"/>
      <c r="AI877" s="23">
        <f t="shared" si="236"/>
        <v>1.2005046625698239E-8</v>
      </c>
      <c r="AN877" s="2">
        <f t="shared" si="225"/>
        <v>988.58594214893935</v>
      </c>
      <c r="AO877" s="2" t="str">
        <f t="shared" si="226"/>
        <v>-945.237161365798+289.532163649627i</v>
      </c>
      <c r="AP877" s="3">
        <f t="shared" si="227"/>
        <v>283.58400397629521</v>
      </c>
      <c r="AQ877" s="23">
        <f t="shared" si="237"/>
        <v>4.0870451210755962E-14</v>
      </c>
    </row>
    <row r="878" spans="1:43" x14ac:dyDescent="0.3">
      <c r="A878" s="2" t="str">
        <f t="shared" si="221"/>
        <v>194349.927688561i</v>
      </c>
      <c r="B878" s="2">
        <f t="shared" si="228"/>
        <v>30931.751681186903</v>
      </c>
      <c r="E878" s="3" t="str">
        <f t="shared" si="222"/>
        <v>1.80211500682066E-12-6.06711395426391E-12i</v>
      </c>
      <c r="F878" s="3"/>
      <c r="G878" s="3"/>
      <c r="H878" s="3"/>
      <c r="I878" s="99">
        <f t="shared" si="229"/>
        <v>6.3290986903217185E-12</v>
      </c>
      <c r="L878" s="99">
        <f t="shared" si="230"/>
        <v>1.0425406066726423E-13</v>
      </c>
      <c r="O878" s="82">
        <f t="shared" si="223"/>
        <v>6.3002066256986186E-12</v>
      </c>
      <c r="R878" s="99">
        <f t="shared" si="231"/>
        <v>1.0529660127393687E-8</v>
      </c>
      <c r="U878" s="99">
        <f t="shared" si="232"/>
        <v>1.6166550840100362E-11</v>
      </c>
      <c r="X878" s="99">
        <f t="shared" si="224"/>
        <v>5.5425943111148922E-9</v>
      </c>
      <c r="Z878" s="3"/>
      <c r="AA878" s="99">
        <f t="shared" si="233"/>
        <v>1.326506829848087E-9</v>
      </c>
      <c r="AD878" s="99">
        <f t="shared" si="234"/>
        <v>1.3265068298480871E-10</v>
      </c>
      <c r="AF878" s="2">
        <f t="shared" si="235"/>
        <v>0.94969826936619373</v>
      </c>
      <c r="AH878" s="11"/>
      <c r="AI878" s="23">
        <f t="shared" si="236"/>
        <v>1.1973790201422702E-8</v>
      </c>
      <c r="AN878" s="2">
        <f t="shared" si="225"/>
        <v>1006.1943637503889</v>
      </c>
      <c r="AO878" s="2" t="str">
        <f t="shared" si="226"/>
        <v>-962.829023623971+292.211171775414i</v>
      </c>
      <c r="AP878" s="3">
        <f t="shared" si="227"/>
        <v>286.20797445829521</v>
      </c>
      <c r="AQ878" s="23">
        <f t="shared" si="237"/>
        <v>4.1034110052893718E-14</v>
      </c>
    </row>
    <row r="879" spans="1:43" x14ac:dyDescent="0.3">
      <c r="A879" s="2" t="str">
        <f t="shared" si="221"/>
        <v>196148.225428475i</v>
      </c>
      <c r="B879" s="2">
        <f t="shared" si="228"/>
        <v>31217.959655645198</v>
      </c>
      <c r="E879" s="3" t="str">
        <f t="shared" si="222"/>
        <v>1.77052022370933E-12-6.01581798191604E-12i</v>
      </c>
      <c r="F879" s="3"/>
      <c r="G879" s="3"/>
      <c r="H879" s="3"/>
      <c r="I879" s="99">
        <f t="shared" si="229"/>
        <v>6.2709495177451496E-12</v>
      </c>
      <c r="L879" s="99">
        <f t="shared" si="230"/>
        <v>1.0417357762113555E-13</v>
      </c>
      <c r="O879" s="82">
        <f t="shared" si="223"/>
        <v>6.2423374737732447E-12</v>
      </c>
      <c r="R879" s="99">
        <f t="shared" si="231"/>
        <v>1.0521531339734692E-8</v>
      </c>
      <c r="U879" s="99">
        <f t="shared" si="232"/>
        <v>1.5871170183902131E-11</v>
      </c>
      <c r="X879" s="99">
        <f t="shared" si="224"/>
        <v>5.4916723698597705E-9</v>
      </c>
      <c r="Z879" s="3"/>
      <c r="AA879" s="99">
        <f t="shared" si="233"/>
        <v>1.3254827804279171E-9</v>
      </c>
      <c r="AD879" s="99">
        <f t="shared" si="234"/>
        <v>1.3254827804279173E-10</v>
      </c>
      <c r="AF879" s="2">
        <f t="shared" si="235"/>
        <v>0.95043199293955227</v>
      </c>
      <c r="AH879" s="11"/>
      <c r="AI879" s="23">
        <f t="shared" si="236"/>
        <v>1.1943026877412765E-8</v>
      </c>
      <c r="AN879" s="2">
        <f t="shared" si="225"/>
        <v>1024.1295652204483</v>
      </c>
      <c r="AO879" s="2" t="str">
        <f t="shared" si="226"/>
        <v>-980.747943019985+294.914968458186i</v>
      </c>
      <c r="AP879" s="3">
        <f t="shared" si="227"/>
        <v>288.85622424029862</v>
      </c>
      <c r="AQ879" s="23">
        <f t="shared" si="237"/>
        <v>4.1201264913852038E-14</v>
      </c>
    </row>
    <row r="880" spans="1:43" x14ac:dyDescent="0.3">
      <c r="A880" s="2" t="str">
        <f t="shared" si="221"/>
        <v>197963.162612509i</v>
      </c>
      <c r="B880" s="2">
        <f t="shared" si="228"/>
        <v>31506.815879885497</v>
      </c>
      <c r="E880" s="3" t="str">
        <f t="shared" si="222"/>
        <v>1.73945797158061E-12-5.96488381905394E-12i</v>
      </c>
      <c r="F880" s="3"/>
      <c r="G880" s="3"/>
      <c r="H880" s="3"/>
      <c r="I880" s="99">
        <f t="shared" si="229"/>
        <v>6.2133367050005305E-12</v>
      </c>
      <c r="L880" s="99">
        <f t="shared" si="230"/>
        <v>1.0409450693178177E-13</v>
      </c>
      <c r="O880" s="82">
        <f t="shared" si="223"/>
        <v>6.1850022341402388E-12</v>
      </c>
      <c r="R880" s="99">
        <f t="shared" si="231"/>
        <v>1.0513545200109958E-8</v>
      </c>
      <c r="U880" s="99">
        <f t="shared" si="232"/>
        <v>1.558119165454942E-11</v>
      </c>
      <c r="X880" s="99">
        <f t="shared" si="224"/>
        <v>5.4412200941343204E-9</v>
      </c>
      <c r="Z880" s="3"/>
      <c r="AA880" s="99">
        <f t="shared" si="233"/>
        <v>1.3244767015395049E-9</v>
      </c>
      <c r="AD880" s="99">
        <f t="shared" si="234"/>
        <v>1.3244767015395049E-10</v>
      </c>
      <c r="AF880" s="2">
        <f t="shared" si="235"/>
        <v>0.95115394566386724</v>
      </c>
      <c r="AH880" s="11"/>
      <c r="AI880" s="23">
        <f t="shared" si="236"/>
        <v>1.19127498651651E-8</v>
      </c>
      <c r="AN880" s="2">
        <f t="shared" si="225"/>
        <v>1042.3976312312182</v>
      </c>
      <c r="AO880" s="2" t="str">
        <f t="shared" si="226"/>
        <v>-999.00000000001+297.643783063639i</v>
      </c>
      <c r="AP880" s="3">
        <f t="shared" si="227"/>
        <v>291.52897797553669</v>
      </c>
      <c r="AQ880" s="23">
        <f t="shared" si="237"/>
        <v>4.1371929494622481E-14</v>
      </c>
    </row>
    <row r="881" spans="1:43" x14ac:dyDescent="0.3">
      <c r="A881" s="2" t="str">
        <f t="shared" si="221"/>
        <v>199794.893203542i</v>
      </c>
      <c r="B881" s="2">
        <f t="shared" si="228"/>
        <v>31798.344857861033</v>
      </c>
      <c r="E881" s="3" t="str">
        <f t="shared" si="222"/>
        <v>1.70891998491146E-12-5.91431070585259E-12i</v>
      </c>
      <c r="F881" s="3"/>
      <c r="G881" s="3"/>
      <c r="H881" s="3"/>
      <c r="I881" s="99">
        <f t="shared" si="229"/>
        <v>6.1562552448864845E-12</v>
      </c>
      <c r="L881" s="99">
        <f t="shared" si="230"/>
        <v>1.0401682463506855E-13</v>
      </c>
      <c r="O881" s="82">
        <f t="shared" si="223"/>
        <v>6.1281959236979125E-12</v>
      </c>
      <c r="R881" s="99">
        <f t="shared" si="231"/>
        <v>1.0505699288141923E-8</v>
      </c>
      <c r="U881" s="99">
        <f t="shared" si="232"/>
        <v>1.5296516260088164E-11</v>
      </c>
      <c r="X881" s="99">
        <f t="shared" si="224"/>
        <v>5.3912331002140635E-9</v>
      </c>
      <c r="Z881" s="3"/>
      <c r="AA881" s="99">
        <f t="shared" si="233"/>
        <v>1.3234882882682244E-9</v>
      </c>
      <c r="AD881" s="99">
        <f t="shared" si="234"/>
        <v>1.3234882882682245E-10</v>
      </c>
      <c r="AF881" s="2">
        <f t="shared" si="235"/>
        <v>0.95186429058437649</v>
      </c>
      <c r="AH881" s="11"/>
      <c r="AI881" s="23">
        <f t="shared" si="236"/>
        <v>1.1882952443895311E-8</v>
      </c>
      <c r="AN881" s="2">
        <f t="shared" si="225"/>
        <v>1061.0047594483469</v>
      </c>
      <c r="AO881" s="2" t="str">
        <f t="shared" si="226"/>
        <v>-1017.59138805411+300.397847079759i</v>
      </c>
      <c r="AP881" s="3">
        <f t="shared" si="227"/>
        <v>294.22646239696041</v>
      </c>
      <c r="AQ881" s="23">
        <f t="shared" si="237"/>
        <v>4.1546117805303937E-14</v>
      </c>
    </row>
    <row r="882" spans="1:43" x14ac:dyDescent="0.3">
      <c r="A882" s="2" t="str">
        <f t="shared" si="221"/>
        <v>201643.572589058i</v>
      </c>
      <c r="B882" s="2">
        <f t="shared" si="228"/>
        <v>32092.571320257994</v>
      </c>
      <c r="E882" s="3" t="str">
        <f t="shared" si="222"/>
        <v>1.67889810342969E-12-5.86409783569006E-12i</v>
      </c>
      <c r="F882" s="3"/>
      <c r="G882" s="3"/>
      <c r="H882" s="3"/>
      <c r="I882" s="99">
        <f t="shared" si="229"/>
        <v>6.0997001785534226E-12</v>
      </c>
      <c r="L882" s="99">
        <f t="shared" si="230"/>
        <v>1.039405071425673E-13</v>
      </c>
      <c r="O882" s="82">
        <f t="shared" si="223"/>
        <v>6.0719136074755989E-12</v>
      </c>
      <c r="R882" s="99">
        <f t="shared" si="231"/>
        <v>1.0497991221399296E-8</v>
      </c>
      <c r="U882" s="99">
        <f t="shared" si="232"/>
        <v>1.5017046829580849E-11</v>
      </c>
      <c r="X882" s="99">
        <f t="shared" si="224"/>
        <v>5.341707046682775E-9</v>
      </c>
      <c r="Z882" s="3"/>
      <c r="AA882" s="99">
        <f t="shared" si="233"/>
        <v>1.322517240479852E-9</v>
      </c>
      <c r="AD882" s="99">
        <f t="shared" si="234"/>
        <v>1.3225172404798523E-10</v>
      </c>
      <c r="AF882" s="2">
        <f t="shared" si="235"/>
        <v>0.95256318938577678</v>
      </c>
      <c r="AH882" s="11"/>
      <c r="AI882" s="23">
        <f t="shared" si="236"/>
        <v>1.1853627960418424E-8</v>
      </c>
      <c r="AN882" s="2">
        <f t="shared" si="225"/>
        <v>1079.9572626329127</v>
      </c>
      <c r="AO882" s="2" t="str">
        <f t="shared" si="226"/>
        <v>-1036.52841581801+303.17739413647i</v>
      </c>
      <c r="AP882" s="3">
        <f t="shared" si="227"/>
        <v>296.94890633418618</v>
      </c>
      <c r="AQ882" s="23">
        <f t="shared" si="237"/>
        <v>4.1723844165602358E-14</v>
      </c>
    </row>
    <row r="883" spans="1:43" x14ac:dyDescent="0.3">
      <c r="A883" s="2" t="str">
        <f t="shared" si="221"/>
        <v>203509.35759432i</v>
      </c>
      <c r="B883" s="2">
        <f t="shared" si="228"/>
        <v>32389.52022659218</v>
      </c>
      <c r="E883" s="3" t="str">
        <f t="shared" si="222"/>
        <v>1.64938427151006E-12-5.81424435643501E-12i</v>
      </c>
      <c r="F883" s="3"/>
      <c r="G883" s="3"/>
      <c r="H883" s="3"/>
      <c r="I883" s="99">
        <f t="shared" si="229"/>
        <v>6.0436665949935672E-12</v>
      </c>
      <c r="L883" s="99">
        <f t="shared" si="230"/>
        <v>1.0386553123659355E-13</v>
      </c>
      <c r="O883" s="82">
        <f t="shared" si="223"/>
        <v>6.0161503981261021E-12</v>
      </c>
      <c r="R883" s="99">
        <f t="shared" si="231"/>
        <v>1.049041865489595E-8</v>
      </c>
      <c r="U883" s="99">
        <f t="shared" si="232"/>
        <v>1.4742687979355901E-11</v>
      </c>
      <c r="X883" s="99">
        <f t="shared" si="224"/>
        <v>5.2926376339870863E-9</v>
      </c>
      <c r="Z883" s="3"/>
      <c r="AA883" s="99">
        <f t="shared" si="233"/>
        <v>1.3215632627574338E-9</v>
      </c>
      <c r="AD883" s="99">
        <f t="shared" si="234"/>
        <v>1.321563262757434E-10</v>
      </c>
      <c r="AF883" s="2">
        <f t="shared" si="235"/>
        <v>0.95325080237221349</v>
      </c>
      <c r="AH883" s="11"/>
      <c r="AI883" s="23">
        <f t="shared" si="236"/>
        <v>1.182476982902156E-8</v>
      </c>
      <c r="AN883" s="2">
        <f t="shared" si="225"/>
        <v>1099.2615707821235</v>
      </c>
      <c r="AO883" s="2" t="str">
        <f t="shared" si="226"/>
        <v>-1055.81750921366+305.982660025441i</v>
      </c>
      <c r="AP883" s="3">
        <f t="shared" si="227"/>
        <v>299.69654073520724</v>
      </c>
      <c r="AQ883" s="23">
        <f t="shared" si="237"/>
        <v>4.1905123206021232E-14</v>
      </c>
    </row>
    <row r="884" spans="1:43" x14ac:dyDescent="0.3">
      <c r="A884" s="2" t="str">
        <f t="shared" si="221"/>
        <v>205392.40649568i</v>
      </c>
      <c r="B884" s="2">
        <f t="shared" si="228"/>
        <v>32689.216767327387</v>
      </c>
      <c r="E884" s="3" t="str">
        <f t="shared" si="222"/>
        <v>1.62037053754859E-12-5.7647493717196E-12i</v>
      </c>
      <c r="F884" s="3"/>
      <c r="G884" s="3"/>
      <c r="H884" s="3"/>
      <c r="I884" s="99">
        <f t="shared" si="229"/>
        <v>5.988149630536718E-12</v>
      </c>
      <c r="L884" s="99">
        <f t="shared" si="230"/>
        <v>1.0379187406527949E-13</v>
      </c>
      <c r="O884" s="82">
        <f t="shared" si="223"/>
        <v>5.9609014554238651E-12</v>
      </c>
      <c r="R884" s="99">
        <f t="shared" si="231"/>
        <v>1.0482979280593228E-8</v>
      </c>
      <c r="U884" s="99">
        <f t="shared" si="232"/>
        <v>1.4473346079887786E-11</v>
      </c>
      <c r="X884" s="99">
        <f t="shared" si="224"/>
        <v>5.2440206039957146E-9</v>
      </c>
      <c r="Z884" s="3"/>
      <c r="AA884" s="99">
        <f t="shared" si="233"/>
        <v>1.3206260643385901E-9</v>
      </c>
      <c r="AD884" s="99">
        <f t="shared" si="234"/>
        <v>1.3206260643385902E-10</v>
      </c>
      <c r="AF884" s="2">
        <f t="shared" si="235"/>
        <v>0.9539272884486808</v>
      </c>
      <c r="AH884" s="11"/>
      <c r="AI884" s="23">
        <f t="shared" si="236"/>
        <v>1.179637153132728E-8</v>
      </c>
      <c r="AN884" s="2">
        <f t="shared" si="225"/>
        <v>1118.9242333100749</v>
      </c>
      <c r="AO884" s="2" t="str">
        <f t="shared" si="226"/>
        <v>-1075.46521362984+308.813882720097i</v>
      </c>
      <c r="AP884" s="3">
        <f t="shared" si="227"/>
        <v>302.46959868403064</v>
      </c>
      <c r="AQ884" s="23">
        <f t="shared" si="237"/>
        <v>4.2089969868480813E-14</v>
      </c>
    </row>
    <row r="885" spans="1:43" x14ac:dyDescent="0.3">
      <c r="A885" s="2" t="str">
        <f t="shared" si="221"/>
        <v>207292.879034i</v>
      </c>
      <c r="B885" s="2">
        <f t="shared" si="228"/>
        <v>32991.686366011418</v>
      </c>
      <c r="E885" s="3" t="str">
        <f t="shared" si="222"/>
        <v>1.59184905331653E-12-5.71561194219858E-12i</v>
      </c>
      <c r="F885" s="3"/>
      <c r="G885" s="3"/>
      <c r="H885" s="3"/>
      <c r="I885" s="99">
        <f t="shared" si="229"/>
        <v>5.9331444683529964E-12</v>
      </c>
      <c r="L885" s="99">
        <f t="shared" si="230"/>
        <v>1.0371951313768317E-13</v>
      </c>
      <c r="O885" s="82">
        <f t="shared" si="223"/>
        <v>5.9061619857701112E-12</v>
      </c>
      <c r="R885" s="99">
        <f t="shared" si="231"/>
        <v>1.0475670826906E-8</v>
      </c>
      <c r="U885" s="99">
        <f t="shared" si="232"/>
        <v>1.4208929223302433E-11</v>
      </c>
      <c r="X885" s="99">
        <f t="shared" si="224"/>
        <v>5.1958517395648756E-9</v>
      </c>
      <c r="Z885" s="3"/>
      <c r="AA885" s="99">
        <f t="shared" si="233"/>
        <v>1.319705359053287E-9</v>
      </c>
      <c r="AD885" s="99">
        <f t="shared" si="234"/>
        <v>1.3197053590532872E-10</v>
      </c>
      <c r="AF885" s="2">
        <f t="shared" si="235"/>
        <v>0.95459280510377686</v>
      </c>
      <c r="AH885" s="11"/>
      <c r="AI885" s="23">
        <f t="shared" si="236"/>
        <v>1.1768426616148396E-8</v>
      </c>
      <c r="AN885" s="2">
        <f t="shared" si="225"/>
        <v>1138.9519212689411</v>
      </c>
      <c r="AO885" s="2" t="str">
        <f t="shared" si="226"/>
        <v>-1095.47819614318+311.671302395804i</v>
      </c>
      <c r="AP885" s="3">
        <f t="shared" si="227"/>
        <v>305.26831542247965</v>
      </c>
      <c r="AQ885" s="23">
        <f t="shared" si="237"/>
        <v>4.2278399407533775E-14</v>
      </c>
    </row>
    <row r="886" spans="1:43" x14ac:dyDescent="0.3">
      <c r="A886" s="2" t="str">
        <f t="shared" si="221"/>
        <v>209210.93642821i</v>
      </c>
      <c r="B886" s="2">
        <f t="shared" si="228"/>
        <v>33296.954681433897</v>
      </c>
      <c r="E886" s="3" t="str">
        <f t="shared" si="222"/>
        <v>1.56381207329454E-12-5.66683108679307E-12i</v>
      </c>
      <c r="F886" s="3"/>
      <c r="G886" s="3"/>
      <c r="H886" s="3"/>
      <c r="I886" s="99">
        <f t="shared" si="229"/>
        <v>5.8786463379613245E-12</v>
      </c>
      <c r="L886" s="99">
        <f t="shared" si="230"/>
        <v>1.0364842631893398E-13</v>
      </c>
      <c r="O886" s="82">
        <f t="shared" si="223"/>
        <v>5.8519272417036633E-12</v>
      </c>
      <c r="R886" s="99">
        <f t="shared" si="231"/>
        <v>1.0468491058212332E-8</v>
      </c>
      <c r="U886" s="99">
        <f t="shared" si="232"/>
        <v>1.3949347191490697E-11</v>
      </c>
      <c r="X886" s="99">
        <f t="shared" si="224"/>
        <v>5.1481268641087845E-9</v>
      </c>
      <c r="Z886" s="3"/>
      <c r="AA886" s="99">
        <f t="shared" si="233"/>
        <v>1.3188008652620674E-9</v>
      </c>
      <c r="AD886" s="99">
        <f t="shared" si="234"/>
        <v>1.3188008652620676E-10</v>
      </c>
      <c r="AF886" s="2">
        <f t="shared" si="235"/>
        <v>0.95524750839379002</v>
      </c>
      <c r="AH886" s="11"/>
      <c r="AI886" s="23">
        <f t="shared" si="236"/>
        <v>1.1740928699333522E-8</v>
      </c>
      <c r="AN886" s="2">
        <f t="shared" si="225"/>
        <v>1159.3514296115604</v>
      </c>
      <c r="AO886" s="2" t="str">
        <f t="shared" si="226"/>
        <v>-1115.86324778056+314.555161450245i</v>
      </c>
      <c r="AP886" s="3">
        <f t="shared" si="227"/>
        <v>308.09292836771783</v>
      </c>
      <c r="AQ886" s="23">
        <f t="shared" si="237"/>
        <v>4.247042739099035E-14</v>
      </c>
    </row>
    <row r="887" spans="1:43" x14ac:dyDescent="0.3">
      <c r="A887" s="2" t="str">
        <f t="shared" si="221"/>
        <v>211146.741388976i</v>
      </c>
      <c r="B887" s="2">
        <f t="shared" si="228"/>
        <v>33605.047609801615</v>
      </c>
      <c r="E887" s="3" t="str">
        <f t="shared" si="222"/>
        <v>1.53625195398848E-12-5.61840578391991E-12i</v>
      </c>
      <c r="F887" s="3"/>
      <c r="G887" s="3"/>
      <c r="H887" s="3"/>
      <c r="I887" s="99">
        <f t="shared" si="229"/>
        <v>5.8246505147449081E-12</v>
      </c>
      <c r="L887" s="99">
        <f t="shared" si="230"/>
        <v>1.0357859182541632E-13</v>
      </c>
      <c r="O887" s="82">
        <f t="shared" si="223"/>
        <v>5.7981925214187488E-12</v>
      </c>
      <c r="R887" s="99">
        <f t="shared" si="231"/>
        <v>1.0461437774367048E-8</v>
      </c>
      <c r="U887" s="99">
        <f t="shared" si="232"/>
        <v>1.369451142482359E-11</v>
      </c>
      <c r="X887" s="99">
        <f t="shared" si="224"/>
        <v>5.1008418411760365E-9</v>
      </c>
      <c r="Z887" s="3"/>
      <c r="AA887" s="99">
        <f t="shared" si="233"/>
        <v>1.3179123057947695E-9</v>
      </c>
      <c r="AD887" s="99">
        <f t="shared" si="234"/>
        <v>1.3179123057947695E-10</v>
      </c>
      <c r="AF887" s="2">
        <f t="shared" si="235"/>
        <v>0.95589155292806138</v>
      </c>
      <c r="AH887" s="11"/>
      <c r="AI887" s="23">
        <f t="shared" si="236"/>
        <v>1.1713871463603767E-8</v>
      </c>
      <c r="AN887" s="2">
        <f t="shared" si="225"/>
        <v>1180.1296794959617</v>
      </c>
      <c r="AO887" s="2" t="str">
        <f t="shared" si="226"/>
        <v>-1136.62728582343+317.465704523976i</v>
      </c>
      <c r="AP887" s="3">
        <f t="shared" si="227"/>
        <v>310.94367713515385</v>
      </c>
      <c r="AQ887" s="23">
        <f t="shared" si="237"/>
        <v>4.2666069701301709E-14</v>
      </c>
    </row>
    <row r="888" spans="1:43" x14ac:dyDescent="0.3">
      <c r="A888" s="2" t="str">
        <f t="shared" si="221"/>
        <v>213100.458132512i</v>
      </c>
      <c r="B888" s="2">
        <f t="shared" si="228"/>
        <v>33915.991286936769</v>
      </c>
      <c r="E888" s="3" t="str">
        <f t="shared" si="222"/>
        <v>1.50916115322687E-12-5.57033497270447E-12i</v>
      </c>
      <c r="F888" s="3"/>
      <c r="G888" s="3"/>
      <c r="H888" s="3"/>
      <c r="I888" s="99">
        <f t="shared" si="229"/>
        <v>5.7711523194716977E-12</v>
      </c>
      <c r="L888" s="99">
        <f t="shared" si="230"/>
        <v>1.0350998821999121E-13</v>
      </c>
      <c r="O888" s="82">
        <f t="shared" si="223"/>
        <v>5.7449531682877709E-12</v>
      </c>
      <c r="R888" s="99">
        <f t="shared" si="231"/>
        <v>1.0454508810219112E-8</v>
      </c>
      <c r="U888" s="99">
        <f t="shared" si="232"/>
        <v>1.3444334991451936E-11</v>
      </c>
      <c r="X888" s="99">
        <f t="shared" si="224"/>
        <v>5.0539925740309842E-9</v>
      </c>
      <c r="Z888" s="3"/>
      <c r="AA888" s="99">
        <f t="shared" si="233"/>
        <v>1.3170394078897271E-9</v>
      </c>
      <c r="AD888" s="99">
        <f t="shared" si="234"/>
        <v>1.3170394078897272E-10</v>
      </c>
      <c r="AF888" s="2">
        <f t="shared" si="235"/>
        <v>0.95652509185559853</v>
      </c>
      <c r="AH888" s="11"/>
      <c r="AI888" s="23">
        <f t="shared" si="236"/>
        <v>1.1687248658380077E-8</v>
      </c>
      <c r="AN888" s="2">
        <f t="shared" si="225"/>
        <v>1201.2937206329041</v>
      </c>
      <c r="AO888" s="2" t="str">
        <f t="shared" si="226"/>
        <v>-1157.77735615513+320.403178521192i</v>
      </c>
      <c r="AP888" s="3">
        <f t="shared" si="227"/>
        <v>313.82080355579092</v>
      </c>
      <c r="AQ888" s="23">
        <f t="shared" si="237"/>
        <v>4.2865342536181642E-14</v>
      </c>
    </row>
    <row r="889" spans="1:43" x14ac:dyDescent="0.3">
      <c r="A889" s="2" t="str">
        <f t="shared" si="221"/>
        <v>215072.252394501i</v>
      </c>
      <c r="B889" s="2">
        <f t="shared" si="228"/>
        <v>34229.81209049256</v>
      </c>
      <c r="E889" s="3" t="str">
        <f t="shared" si="222"/>
        <v>1.48253222944193E-12-5.52261755417875E-12i</v>
      </c>
      <c r="F889" s="3"/>
      <c r="G889" s="3"/>
      <c r="H889" s="3"/>
      <c r="I889" s="99">
        <f t="shared" si="229"/>
        <v>5.7181471178221134E-12</v>
      </c>
      <c r="L889" s="99">
        <f t="shared" si="230"/>
        <v>1.0344259440725534E-13</v>
      </c>
      <c r="O889" s="82">
        <f t="shared" si="223"/>
        <v>5.6922045703912773E-12</v>
      </c>
      <c r="R889" s="99">
        <f t="shared" si="231"/>
        <v>1.0447702035132789E-8</v>
      </c>
      <c r="U889" s="99">
        <f t="shared" si="232"/>
        <v>1.3198732557183289E-11</v>
      </c>
      <c r="X889" s="99">
        <f t="shared" si="224"/>
        <v>5.0075750052403582E-9</v>
      </c>
      <c r="Z889" s="3"/>
      <c r="AA889" s="99">
        <f t="shared" si="233"/>
        <v>1.3161819031334473E-9</v>
      </c>
      <c r="AD889" s="99">
        <f t="shared" si="234"/>
        <v>1.3161819031334476E-10</v>
      </c>
      <c r="AF889" s="2">
        <f t="shared" si="235"/>
        <v>0.95714827685291104</v>
      </c>
      <c r="AH889" s="11"/>
      <c r="AI889" s="23">
        <f t="shared" si="236"/>
        <v>1.1661054099601115E-8</v>
      </c>
      <c r="AN889" s="2">
        <f t="shared" si="225"/>
        <v>1222.8507336769471</v>
      </c>
      <c r="AO889" s="2" t="str">
        <f t="shared" si="226"/>
        <v>-1179.32063565173+323.367832630655i</v>
      </c>
      <c r="AP889" s="3">
        <f t="shared" si="227"/>
        <v>316.72455169960449</v>
      </c>
      <c r="AQ889" s="23">
        <f t="shared" si="237"/>
        <v>4.3068262410066209E-14</v>
      </c>
    </row>
    <row r="890" spans="1:43" x14ac:dyDescent="0.3">
      <c r="A890" s="2" t="str">
        <f t="shared" si="221"/>
        <v>217062.291444163i</v>
      </c>
      <c r="B890" s="2">
        <f t="shared" si="228"/>
        <v>34546.536642192164</v>
      </c>
      <c r="E890" s="3" t="str">
        <f t="shared" si="222"/>
        <v>1.45635784093405E-12-5.47525239246241E-12i</v>
      </c>
      <c r="F890" s="3"/>
      <c r="G890" s="3"/>
      <c r="H890" s="3"/>
      <c r="I890" s="99">
        <f t="shared" si="229"/>
        <v>5.6656303199216443E-12</v>
      </c>
      <c r="L890" s="99">
        <f t="shared" si="230"/>
        <v>1.0337638962884105E-13</v>
      </c>
      <c r="O890" s="82">
        <f t="shared" si="223"/>
        <v>5.639942160052822E-12</v>
      </c>
      <c r="R890" s="99">
        <f t="shared" si="231"/>
        <v>1.0441015352512946E-8</v>
      </c>
      <c r="U890" s="99">
        <f t="shared" si="232"/>
        <v>1.295762035592363E-11</v>
      </c>
      <c r="X890" s="99">
        <f t="shared" si="224"/>
        <v>4.9615851162651205E-9</v>
      </c>
      <c r="Z890" s="3"/>
      <c r="AA890" s="99">
        <f t="shared" si="233"/>
        <v>1.315339527400809E-9</v>
      </c>
      <c r="AD890" s="99">
        <f t="shared" si="234"/>
        <v>1.3153395274008091E-10</v>
      </c>
      <c r="AF890" s="2">
        <f t="shared" si="235"/>
        <v>0.95776125811300505</v>
      </c>
      <c r="AH890" s="11"/>
      <c r="AI890" s="23">
        <f t="shared" si="236"/>
        <v>1.1635281669532005E-8</v>
      </c>
      <c r="AN890" s="2">
        <f t="shared" si="225"/>
        <v>1244.8080326620843</v>
      </c>
      <c r="AO890" s="2" t="str">
        <f t="shared" si="226"/>
        <v>-1201.26443461741+326.359918346851i</v>
      </c>
      <c r="AP890" s="3">
        <f t="shared" si="227"/>
        <v>319.65516789421963</v>
      </c>
      <c r="AQ890" s="23">
        <f t="shared" si="237"/>
        <v>4.3274846154936005E-14</v>
      </c>
    </row>
    <row r="891" spans="1:43" x14ac:dyDescent="0.3">
      <c r="A891" s="2" t="str">
        <f t="shared" si="221"/>
        <v>219070.74409844i</v>
      </c>
      <c r="B891" s="2">
        <f t="shared" si="228"/>
        <v>34866.191810086384</v>
      </c>
      <c r="E891" s="3" t="str">
        <f t="shared" si="222"/>
        <v>1.43063074512133E-12-5.42823831592779E-12i</v>
      </c>
      <c r="F891" s="3"/>
      <c r="G891" s="3"/>
      <c r="H891" s="3"/>
      <c r="I891" s="99">
        <f t="shared" si="229"/>
        <v>5.6135973798797674E-12</v>
      </c>
      <c r="L891" s="99">
        <f t="shared" si="230"/>
        <v>1.0331135345875413E-13</v>
      </c>
      <c r="O891" s="82">
        <f t="shared" si="223"/>
        <v>5.5881614133800829E-12</v>
      </c>
      <c r="R891" s="99">
        <f t="shared" si="231"/>
        <v>1.0434446699334167E-8</v>
      </c>
      <c r="U891" s="99">
        <f t="shared" si="232"/>
        <v>1.2720916160672583E-11</v>
      </c>
      <c r="X891" s="99">
        <f t="shared" si="224"/>
        <v>4.9160189270572625E-9</v>
      </c>
      <c r="Z891" s="3"/>
      <c r="AA891" s="99">
        <f t="shared" si="233"/>
        <v>1.3145120207957396E-9</v>
      </c>
      <c r="AD891" s="99">
        <f t="shared" si="234"/>
        <v>1.3145120207957398E-10</v>
      </c>
      <c r="AF891" s="2">
        <f t="shared" si="235"/>
        <v>0.95836418433553461</v>
      </c>
      <c r="AH891" s="11"/>
      <c r="AI891" s="23">
        <f t="shared" si="236"/>
        <v>1.1609925316563424E-8</v>
      </c>
      <c r="AN891" s="2">
        <f t="shared" si="225"/>
        <v>1267.1730674825906</v>
      </c>
      <c r="AO891" s="2" t="str">
        <f t="shared" si="226"/>
        <v>-1223.61619926505+329.37968949131i</v>
      </c>
      <c r="AP891" s="3">
        <f t="shared" si="227"/>
        <v>322.61290074665885</v>
      </c>
      <c r="AQ891" s="23">
        <f t="shared" si="237"/>
        <v>4.348511092156574E-14</v>
      </c>
    </row>
    <row r="892" spans="1:43" x14ac:dyDescent="0.3">
      <c r="A892" s="2" t="str">
        <f t="shared" si="221"/>
        <v>221097.780736318i</v>
      </c>
      <c r="B892" s="2">
        <f t="shared" si="228"/>
        <v>35188.804710833043</v>
      </c>
      <c r="E892" s="3" t="str">
        <f t="shared" si="222"/>
        <v>1.40534379777442E-12-5.38157411834818E-12i</v>
      </c>
      <c r="F892" s="3"/>
      <c r="G892" s="3"/>
      <c r="H892" s="3"/>
      <c r="I892" s="99">
        <f t="shared" si="229"/>
        <v>5.5620437953344115E-12</v>
      </c>
      <c r="L892" s="99">
        <f t="shared" si="230"/>
        <v>1.0324746579875308E-13</v>
      </c>
      <c r="O892" s="82">
        <f t="shared" si="223"/>
        <v>5.536857849811523E-12</v>
      </c>
      <c r="R892" s="99">
        <f t="shared" si="231"/>
        <v>1.0427994045674062E-8</v>
      </c>
      <c r="U892" s="99">
        <f t="shared" si="232"/>
        <v>1.2488539255062187E-11</v>
      </c>
      <c r="X892" s="99">
        <f t="shared" si="224"/>
        <v>4.8708724956618737E-9</v>
      </c>
      <c r="Z892" s="3"/>
      <c r="AA892" s="99">
        <f t="shared" si="233"/>
        <v>1.3136991275924246E-9</v>
      </c>
      <c r="AD892" s="99">
        <f t="shared" si="234"/>
        <v>1.3136991275924249E-10</v>
      </c>
      <c r="AF892" s="2">
        <f t="shared" si="235"/>
        <v>0.95895720271804241</v>
      </c>
      <c r="AH892" s="11"/>
      <c r="AI892" s="23">
        <f t="shared" si="236"/>
        <v>1.1584979055001493E-8</v>
      </c>
      <c r="AN892" s="2">
        <f t="shared" si="225"/>
        <v>1289.9534264200202</v>
      </c>
      <c r="AO892" s="2" t="str">
        <f t="shared" si="226"/>
        <v>-1246.38351424295+332.427402234148i</v>
      </c>
      <c r="AP892" s="3">
        <f t="shared" si="227"/>
        <v>325.59800116404949</v>
      </c>
      <c r="AQ892" s="23">
        <f t="shared" si="237"/>
        <v>4.3699074180640156E-14</v>
      </c>
    </row>
    <row r="893" spans="1:43" x14ac:dyDescent="0.3">
      <c r="A893" s="2" t="str">
        <f t="shared" si="221"/>
        <v>223143.573313279i</v>
      </c>
      <c r="B893" s="2">
        <f t="shared" si="228"/>
        <v>35514.402711997092</v>
      </c>
      <c r="E893" s="3" t="str">
        <f t="shared" si="222"/>
        <v>1.38048995223803E-12-5.33525856002926E-12i</v>
      </c>
      <c r="F893" s="3"/>
      <c r="G893" s="3"/>
      <c r="H893" s="3"/>
      <c r="I893" s="99">
        <f t="shared" si="229"/>
        <v>5.51096510700219E-12</v>
      </c>
      <c r="L893" s="99">
        <f t="shared" si="230"/>
        <v>1.0318470687376789E-13</v>
      </c>
      <c r="O893" s="82">
        <f t="shared" si="223"/>
        <v>5.4860270316687787E-12</v>
      </c>
      <c r="R893" s="99">
        <f t="shared" si="231"/>
        <v>1.0421655394250557E-8</v>
      </c>
      <c r="U893" s="99">
        <f t="shared" si="232"/>
        <v>1.2260410405429089E-11</v>
      </c>
      <c r="X893" s="99">
        <f t="shared" si="224"/>
        <v>4.8261419178236629E-9</v>
      </c>
      <c r="Z893" s="3"/>
      <c r="AA893" s="99">
        <f t="shared" si="233"/>
        <v>1.3129005961770155E-9</v>
      </c>
      <c r="AD893" s="99">
        <f t="shared" si="234"/>
        <v>1.3129005961770158E-10</v>
      </c>
      <c r="AF893" s="2">
        <f t="shared" si="235"/>
        <v>0.95954045894828022</v>
      </c>
      <c r="AH893" s="11"/>
      <c r="AI893" s="23">
        <f t="shared" si="236"/>
        <v>1.156043696484792E-8</v>
      </c>
      <c r="AN893" s="2">
        <f t="shared" si="225"/>
        <v>1313.1568387172092</v>
      </c>
      <c r="AO893" s="2" t="str">
        <f t="shared" si="226"/>
        <v>-1269.57410520855+335.503315115789i</v>
      </c>
      <c r="AP893" s="3">
        <f t="shared" si="227"/>
        <v>328.61072237559711</v>
      </c>
      <c r="AQ893" s="23">
        <f t="shared" si="237"/>
        <v>4.3916753724045614E-14</v>
      </c>
    </row>
    <row r="894" spans="1:43" x14ac:dyDescent="0.3">
      <c r="A894" s="2" t="str">
        <f t="shared" si="221"/>
        <v>225208.295375891i</v>
      </c>
      <c r="B894" s="2">
        <f t="shared" si="228"/>
        <v>35843.01343437269</v>
      </c>
      <c r="E894" s="3" t="str">
        <f t="shared" si="222"/>
        <v>1.35606225863923E-12-5.28929036892324E-12i</v>
      </c>
      <c r="F894" s="3"/>
      <c r="G894" s="3"/>
      <c r="H894" s="3"/>
      <c r="I894" s="99">
        <f t="shared" si="229"/>
        <v>5.4603568982338383E-12</v>
      </c>
      <c r="L894" s="99">
        <f t="shared" si="230"/>
        <v>1.0312305722735998E-13</v>
      </c>
      <c r="O894" s="82">
        <f t="shared" si="223"/>
        <v>5.4356645637142435E-12</v>
      </c>
      <c r="R894" s="99">
        <f t="shared" si="231"/>
        <v>1.0415428779963358E-8</v>
      </c>
      <c r="U894" s="99">
        <f t="shared" si="232"/>
        <v>1.203645183340786E-11</v>
      </c>
      <c r="X894" s="99">
        <f t="shared" si="224"/>
        <v>4.7818233265985991E-9</v>
      </c>
      <c r="Z894" s="3"/>
      <c r="AA894" s="99">
        <f t="shared" si="233"/>
        <v>1.3121161789898633E-9</v>
      </c>
      <c r="AD894" s="99">
        <f t="shared" si="234"/>
        <v>1.3121161789898635E-10</v>
      </c>
      <c r="AF894" s="2">
        <f t="shared" si="235"/>
        <v>0.96011409719755969</v>
      </c>
      <c r="AH894" s="11"/>
      <c r="AI894" s="23">
        <f t="shared" si="236"/>
        <v>1.153629319157085E-8</v>
      </c>
      <c r="AN894" s="2">
        <f t="shared" si="225"/>
        <v>1336.7911772001385</v>
      </c>
      <c r="AO894" s="2" t="str">
        <f t="shared" si="226"/>
        <v>-1293.19584144999+338.607689068905i</v>
      </c>
      <c r="AP894" s="3">
        <f t="shared" si="227"/>
        <v>331.65131995325646</v>
      </c>
      <c r="AQ894" s="23">
        <f t="shared" si="237"/>
        <v>4.4138167665993892E-14</v>
      </c>
    </row>
    <row r="895" spans="1:43" x14ac:dyDescent="0.3">
      <c r="A895" s="2" t="str">
        <f t="shared" si="221"/>
        <v>227292.122076528i</v>
      </c>
      <c r="B895" s="2">
        <f t="shared" si="228"/>
        <v>36174.664754325946</v>
      </c>
      <c r="E895" s="3" t="str">
        <f t="shared" si="222"/>
        <v>1.33205386308407E-12-5.24366824172596E-12i</v>
      </c>
      <c r="F895" s="3"/>
      <c r="G895" s="3"/>
      <c r="H895" s="3"/>
      <c r="I895" s="99">
        <f t="shared" si="229"/>
        <v>5.4102147945754071E-12</v>
      </c>
      <c r="L895" s="99">
        <f t="shared" si="230"/>
        <v>1.0306249771722388E-13</v>
      </c>
      <c r="O895" s="82">
        <f t="shared" si="223"/>
        <v>5.3857660927143593E-12</v>
      </c>
      <c r="R895" s="99">
        <f t="shared" si="231"/>
        <v>1.0409312269439613E-8</v>
      </c>
      <c r="U895" s="99">
        <f t="shared" si="232"/>
        <v>1.1816587189038943E-11</v>
      </c>
      <c r="X895" s="99">
        <f t="shared" si="224"/>
        <v>4.7379128919701842E-9</v>
      </c>
      <c r="Z895" s="3"/>
      <c r="AA895" s="99">
        <f t="shared" si="233"/>
        <v>1.311345632468283E-9</v>
      </c>
      <c r="AD895" s="99">
        <f t="shared" si="234"/>
        <v>1.3113456324682831E-10</v>
      </c>
      <c r="AF895" s="2">
        <f t="shared" si="235"/>
        <v>0.96067826011509905</v>
      </c>
      <c r="AH895" s="11"/>
      <c r="AI895" s="23">
        <f t="shared" si="236"/>
        <v>1.1512541945866261E-8</v>
      </c>
      <c r="AN895" s="2">
        <f t="shared" si="225"/>
        <v>1360.8644609485384</v>
      </c>
      <c r="AO895" s="2" t="str">
        <f t="shared" si="226"/>
        <v>-1317.25673855641+341.740787440548i</v>
      </c>
      <c r="AP895" s="3">
        <f t="shared" si="227"/>
        <v>334.72005183403235</v>
      </c>
      <c r="AQ895" s="23">
        <f t="shared" si="237"/>
        <v>4.4363334444371323E-14</v>
      </c>
    </row>
    <row r="896" spans="1:43" x14ac:dyDescent="0.3">
      <c r="A896" s="2" t="str">
        <f t="shared" si="221"/>
        <v>229395.23018823i</v>
      </c>
      <c r="B896" s="2">
        <f t="shared" si="228"/>
        <v>36509.384806159978</v>
      </c>
      <c r="E896" s="3" t="str">
        <f t="shared" si="222"/>
        <v>1.30845800684269E-12-5.19839084495644E-12i</v>
      </c>
      <c r="F896" s="3"/>
      <c r="G896" s="3"/>
      <c r="H896" s="3"/>
      <c r="I896" s="99">
        <f t="shared" si="229"/>
        <v>5.3605344633345729E-12</v>
      </c>
      <c r="L896" s="99">
        <f t="shared" si="230"/>
        <v>1.0300300951072951E-13</v>
      </c>
      <c r="O896" s="82">
        <f t="shared" si="223"/>
        <v>5.3363273070080242E-12</v>
      </c>
      <c r="R896" s="99">
        <f t="shared" si="231"/>
        <v>1.0403303960583681E-8</v>
      </c>
      <c r="U896" s="99">
        <f t="shared" si="232"/>
        <v>1.1600741524378191E-11</v>
      </c>
      <c r="X896" s="99">
        <f t="shared" si="224"/>
        <v>4.6944068204704466E-9</v>
      </c>
      <c r="Z896" s="3"/>
      <c r="AA896" s="99">
        <f t="shared" si="233"/>
        <v>1.3105887169898341E-9</v>
      </c>
      <c r="AD896" s="99">
        <f t="shared" si="234"/>
        <v>1.3105887169898342E-10</v>
      </c>
      <c r="AF896" s="2">
        <f t="shared" si="235"/>
        <v>0.96123308882334602</v>
      </c>
      <c r="AH896" s="11"/>
      <c r="AI896" s="23">
        <f t="shared" si="236"/>
        <v>1.1489177503409895E-8</v>
      </c>
      <c r="AN896" s="2">
        <f t="shared" si="225"/>
        <v>1385.3848580161225</v>
      </c>
      <c r="AO896" s="2" t="str">
        <f t="shared" si="226"/>
        <v>-1341.76496113786+344.902876014493i</v>
      </c>
      <c r="AP896" s="3">
        <f t="shared" si="227"/>
        <v>337.81717834115261</v>
      </c>
      <c r="AQ896" s="23">
        <f t="shared" si="237"/>
        <v>4.4592272821942801E-14</v>
      </c>
    </row>
    <row r="897" spans="1:43" x14ac:dyDescent="0.3">
      <c r="A897" s="2" t="str">
        <f t="shared" si="221"/>
        <v>231517.798119696i</v>
      </c>
      <c r="B897" s="2">
        <f t="shared" si="228"/>
        <v>36847.201984501131</v>
      </c>
      <c r="E897" s="3" t="str">
        <f t="shared" si="222"/>
        <v>1.28526802552391E-12-5.15345681601902E-12i</v>
      </c>
      <c r="F897" s="3"/>
      <c r="G897" s="3"/>
      <c r="H897" s="3"/>
      <c r="I897" s="99">
        <f t="shared" si="229"/>
        <v>5.3113116131523503E-12</v>
      </c>
      <c r="L897" s="99">
        <f t="shared" si="230"/>
        <v>1.0294457408050723E-13</v>
      </c>
      <c r="O897" s="82">
        <f t="shared" si="223"/>
        <v>5.2873439360803761E-12</v>
      </c>
      <c r="R897" s="99">
        <f t="shared" si="231"/>
        <v>1.0397401982131231E-8</v>
      </c>
      <c r="U897" s="99">
        <f t="shared" si="232"/>
        <v>1.1388841267600058E-11</v>
      </c>
      <c r="X897" s="99">
        <f t="shared" si="224"/>
        <v>4.6513013548054337E-9</v>
      </c>
      <c r="Z897" s="3"/>
      <c r="AA897" s="99">
        <f t="shared" si="233"/>
        <v>1.3098451968161466E-9</v>
      </c>
      <c r="AD897" s="99">
        <f t="shared" si="234"/>
        <v>1.3098451968161466E-10</v>
      </c>
      <c r="AF897" s="2">
        <f t="shared" si="235"/>
        <v>0.96177872291422439</v>
      </c>
      <c r="AH897" s="11"/>
      <c r="AI897" s="23">
        <f t="shared" si="236"/>
        <v>1.1466194204599878E-8</v>
      </c>
      <c r="AN897" s="2">
        <f t="shared" si="225"/>
        <v>1410.360688201451</v>
      </c>
      <c r="AO897" s="2" t="str">
        <f t="shared" si="226"/>
        <v>-1366.72882559584+348.094223033774i</v>
      </c>
      <c r="AP897" s="3">
        <f t="shared" si="227"/>
        <v>340.94296220727119</v>
      </c>
      <c r="AQ897" s="23">
        <f t="shared" si="237"/>
        <v>4.4825001887831427E-14</v>
      </c>
    </row>
    <row r="898" spans="1:43" x14ac:dyDescent="0.3">
      <c r="A898" s="2" t="str">
        <f t="shared" si="221"/>
        <v>233660.005930423i</v>
      </c>
      <c r="B898" s="2">
        <f t="shared" si="228"/>
        <v>37188.144946708402</v>
      </c>
      <c r="E898" s="3" t="str">
        <f t="shared" si="222"/>
        <v>1.26247734824016E-12-5.10886476424782E-12i</v>
      </c>
      <c r="F898" s="3"/>
      <c r="G898" s="3"/>
      <c r="H898" s="3"/>
      <c r="I898" s="99">
        <f t="shared" si="229"/>
        <v>5.2625419935799502E-12</v>
      </c>
      <c r="L898" s="99">
        <f t="shared" si="230"/>
        <v>1.0288717320007464E-13</v>
      </c>
      <c r="O898" s="82">
        <f t="shared" si="223"/>
        <v>5.2388117501416686E-12</v>
      </c>
      <c r="R898" s="99">
        <f t="shared" si="231"/>
        <v>1.039160449320754E-8</v>
      </c>
      <c r="U898" s="99">
        <f t="shared" si="232"/>
        <v>1.118081419758425E-11</v>
      </c>
      <c r="X898" s="99">
        <f t="shared" si="224"/>
        <v>4.6085927734852492E-9</v>
      </c>
      <c r="Z898" s="3"/>
      <c r="AA898" s="99">
        <f t="shared" si="233"/>
        <v>1.309114840037276E-9</v>
      </c>
      <c r="AD898" s="99">
        <f t="shared" si="234"/>
        <v>1.3091148400372761E-10</v>
      </c>
      <c r="AF898" s="2">
        <f t="shared" si="235"/>
        <v>0.9623153004462871</v>
      </c>
      <c r="AH898" s="11"/>
      <c r="AI898" s="23">
        <f t="shared" si="236"/>
        <v>1.1443586454290024E-8</v>
      </c>
      <c r="AN898" s="2">
        <f t="shared" si="225"/>
        <v>1435.8004258702863</v>
      </c>
      <c r="AO898" s="2" t="str">
        <f t="shared" si="226"/>
        <v>-1392.15680294531+351.315099223459i</v>
      </c>
      <c r="AP898" s="3">
        <f t="shared" si="227"/>
        <v>344.0976685950227</v>
      </c>
      <c r="AQ898" s="23">
        <f t="shared" si="237"/>
        <v>4.5061541058653341E-14</v>
      </c>
    </row>
    <row r="899" spans="1:43" x14ac:dyDescent="0.3">
      <c r="A899" s="2" t="str">
        <f t="shared" si="221"/>
        <v>235822.035345974i</v>
      </c>
      <c r="B899" s="2">
        <f t="shared" si="228"/>
        <v>37532.242615303425</v>
      </c>
      <c r="E899" s="3" t="str">
        <f t="shared" si="222"/>
        <v>1.24007949676314E-12-5.06461327193352E-12i</v>
      </c>
      <c r="F899" s="3"/>
      <c r="G899" s="3"/>
      <c r="H899" s="3"/>
      <c r="I899" s="99">
        <f t="shared" si="229"/>
        <v>5.2142213946607103E-12</v>
      </c>
      <c r="L899" s="99">
        <f t="shared" si="230"/>
        <v>1.0283078893950612E-13</v>
      </c>
      <c r="O899" s="82">
        <f t="shared" si="223"/>
        <v>5.190726559711239E-12</v>
      </c>
      <c r="R899" s="99">
        <f t="shared" si="231"/>
        <v>1.0385909682890119E-8</v>
      </c>
      <c r="U899" s="99">
        <f t="shared" si="232"/>
        <v>1.0976589418978324E-11</v>
      </c>
      <c r="X899" s="99">
        <f t="shared" si="224"/>
        <v>4.5662773904587339E-9</v>
      </c>
      <c r="Z899" s="3"/>
      <c r="AA899" s="99">
        <f t="shared" si="233"/>
        <v>1.3083974185166046E-9</v>
      </c>
      <c r="AD899" s="99">
        <f t="shared" si="234"/>
        <v>1.3083974185166046E-10</v>
      </c>
      <c r="AF899" s="2">
        <f t="shared" si="235"/>
        <v>0.96284295794273356</v>
      </c>
      <c r="AH899" s="11"/>
      <c r="AI899" s="23">
        <f t="shared" si="236"/>
        <v>1.1421348721514043E-8</v>
      </c>
      <c r="AN899" s="2">
        <f t="shared" si="225"/>
        <v>1461.7127028303344</v>
      </c>
      <c r="AO899" s="2" t="str">
        <f t="shared" si="226"/>
        <v>-1418.05752168909+354.565777813592i</v>
      </c>
      <c r="AP899" s="3">
        <f t="shared" si="227"/>
        <v>347.28156512201531</v>
      </c>
      <c r="AQ899" s="23">
        <f t="shared" si="237"/>
        <v>4.5301910080243452E-14</v>
      </c>
    </row>
    <row r="900" spans="1:43" x14ac:dyDescent="0.3">
      <c r="A900" s="2" t="str">
        <f t="shared" si="221"/>
        <v>238004.069773403i</v>
      </c>
      <c r="B900" s="2">
        <f t="shared" si="228"/>
        <v>37879.52418042544</v>
      </c>
      <c r="E900" s="3" t="str">
        <f t="shared" si="222"/>
        <v>1.21806808467113E-12-5.0207008953322E-12i</v>
      </c>
      <c r="F900" s="3"/>
      <c r="G900" s="3"/>
      <c r="H900" s="3"/>
      <c r="I900" s="99">
        <f t="shared" si="229"/>
        <v>5.1663456465168834E-12</v>
      </c>
      <c r="L900" s="99">
        <f t="shared" si="230"/>
        <v>1.0277540366114462E-13</v>
      </c>
      <c r="O900" s="82">
        <f t="shared" si="223"/>
        <v>5.1430842152062813E-12</v>
      </c>
      <c r="R900" s="99">
        <f t="shared" si="231"/>
        <v>1.0380315769775607E-8</v>
      </c>
      <c r="U900" s="99">
        <f t="shared" si="232"/>
        <v>1.0776097337722967E-11</v>
      </c>
      <c r="X900" s="99">
        <f t="shared" si="224"/>
        <v>4.5243515547520402E-9</v>
      </c>
      <c r="Z900" s="3"/>
      <c r="AA900" s="99">
        <f t="shared" si="233"/>
        <v>1.3076927078362785E-9</v>
      </c>
      <c r="AD900" s="99">
        <f t="shared" si="234"/>
        <v>1.3076927078362786E-10</v>
      </c>
      <c r="AF900" s="2">
        <f t="shared" si="235"/>
        <v>0.96336183039026879</v>
      </c>
      <c r="AH900" s="11"/>
      <c r="AI900" s="23">
        <f t="shared" si="236"/>
        <v>1.139947553920039E-8</v>
      </c>
      <c r="AN900" s="2">
        <f t="shared" si="225"/>
        <v>1488.1063112596721</v>
      </c>
      <c r="AO900" s="2" t="str">
        <f t="shared" si="226"/>
        <v>-1444.43977074593+357.846534562393i</v>
      </c>
      <c r="AP900" s="3">
        <f t="shared" si="227"/>
        <v>350.49492188040313</v>
      </c>
      <c r="AQ900" s="23">
        <f t="shared" si="237"/>
        <v>4.5546129028672679E-14</v>
      </c>
    </row>
    <row r="901" spans="1:43" x14ac:dyDescent="0.3">
      <c r="A901" s="2" t="str">
        <f t="shared" ref="A901:A964" si="238">COMPLEX(0,(D$2*10^((ROW(A901)-5)*AK$2/AJ$2-AK$2/2)))</f>
        <v>240206.294316803i</v>
      </c>
      <c r="B901" s="2">
        <f t="shared" si="228"/>
        <v>38230.019102305843</v>
      </c>
      <c r="E901" s="3" t="str">
        <f t="shared" ref="E901:E964" si="239">IMDIV(IMPRODUCT(AC$2,IMSUM(T$2,IMDIV(N$2,AO901))),(IMPRODUCT(AF901,IMSUM(1,IMPRODUCT(A901,M$2,T$2)))))</f>
        <v>1.19643681648867E-12-4.97712616565676E-12i</v>
      </c>
      <c r="F901" s="3"/>
      <c r="G901" s="3"/>
      <c r="H901" s="3"/>
      <c r="I901" s="99">
        <f t="shared" si="229"/>
        <v>5.1189106189417595E-12</v>
      </c>
      <c r="L901" s="99">
        <f t="shared" si="230"/>
        <v>1.0272100001535656E-13</v>
      </c>
      <c r="O901" s="82">
        <f t="shared" ref="O901:O964" si="240">IMABS(IMPRODUCT($P$2,IMSUM(IMDIV(E901,$AC$2),IMPRODUCT(-1,IMDIV(L901,$AE$2)))))</f>
        <v>5.0958806065359351E-12</v>
      </c>
      <c r="R901" s="99">
        <f t="shared" si="231"/>
        <v>1.0374821001551013E-8</v>
      </c>
      <c r="U901" s="99">
        <f t="shared" si="232"/>
        <v>1.0579269637037678E-11</v>
      </c>
      <c r="X901" s="99">
        <f t="shared" ref="X901:X964" si="241">IMABS(IMPRODUCT(V$2,IMDIV(IMSUM(1,IMPRODUCT(A901,N$2,K$2)),AN901)))/AF901</f>
        <v>4.4828116501119703E-9</v>
      </c>
      <c r="Z901" s="3"/>
      <c r="AA901" s="99">
        <f t="shared" si="233"/>
        <v>1.3070004872431946E-9</v>
      </c>
      <c r="AD901" s="99">
        <f t="shared" si="234"/>
        <v>1.3070004872431946E-10</v>
      </c>
      <c r="AF901" s="2">
        <f t="shared" si="235"/>
        <v>0.96387205123876574</v>
      </c>
      <c r="AH901" s="11"/>
      <c r="AI901" s="23">
        <f t="shared" si="236"/>
        <v>1.1377961503878311E-8</v>
      </c>
      <c r="AN901" s="2">
        <f t="shared" ref="AN901:AN964" si="242">IMABS(IMSUM(1,IMPRODUCT(A901,A901,K$2,M$2,N$2,T$2),IMPRODUCT(A901,N$2,K$2),IMPRODUCT(A901,M$2,N$2),IMPRODUCT(A901,M$2,T$2)))</f>
        <v>1514.990206689321</v>
      </c>
      <c r="AO901" s="2" t="str">
        <f t="shared" ref="AO901:AO964" si="243">IMSUM(1,IMPRODUCT(A901,A901,K$2,M$2,N$2,T$2),IMPRODUCT(A901,N$2,K$2),IMPRODUCT(A901,M$2,N$2),IMPRODUCT(A901,M$2,T$2))</f>
        <v>-1471.31250243272+361.157647779634i</v>
      </c>
      <c r="AP901" s="3">
        <f t="shared" ref="AP901:AP964" si="244">B902-B901</f>
        <v>353.73801146312326</v>
      </c>
      <c r="AQ901" s="23">
        <f t="shared" si="237"/>
        <v>4.5794218312144193E-14</v>
      </c>
    </row>
    <row r="902" spans="1:43" x14ac:dyDescent="0.3">
      <c r="A902" s="2" t="str">
        <f t="shared" si="238"/>
        <v>242428.895793019i</v>
      </c>
      <c r="B902" s="2">
        <f t="shared" ref="B902:B965" si="245">IMABS(A902)/2/PI()</f>
        <v>38583.757113768967</v>
      </c>
      <c r="E902" s="3" t="str">
        <f t="shared" si="239"/>
        <v>1.17517948681906E-12-4.93388759005007E-12i</v>
      </c>
      <c r="F902" s="3"/>
      <c r="G902" s="3"/>
      <c r="H902" s="3"/>
      <c r="I902" s="99">
        <f t="shared" ref="I902:I965" si="246">IMABS(E902)</f>
        <v>5.0719122209961797E-12</v>
      </c>
      <c r="L902" s="99">
        <f t="shared" ref="L902:L965" si="247">(AE$2*Z$2*W$2/(W$2+Z$2))/AF902</f>
        <v>1.0266756093632988E-13</v>
      </c>
      <c r="O902" s="82">
        <f t="shared" si="240"/>
        <v>5.0491116626997635E-12</v>
      </c>
      <c r="R902" s="99">
        <f t="shared" ref="R902:R965" si="248">AG$2/AF902</f>
        <v>1.036942365456932E-8</v>
      </c>
      <c r="U902" s="99">
        <f t="shared" ref="U902:U965" si="249">IMABS(IMPRODUCT(S$2,IMDIV(1,AN902)))/AF902</f>
        <v>1.0386039253851126E-11</v>
      </c>
      <c r="X902" s="99">
        <f t="shared" si="241"/>
        <v>4.4416540946534428E-9</v>
      </c>
      <c r="Z902" s="3"/>
      <c r="AA902" s="99">
        <f t="shared" ref="AA902:AA965" si="250">(AB$2*W$2/(W$2+Z$2))/AF902</f>
        <v>1.306320539595535E-9</v>
      </c>
      <c r="AD902" s="99">
        <f t="shared" ref="AD902:AD965" si="251">(Y$2*Z$2/(Z$2+W$2))/AF902</f>
        <v>1.3063205395955351E-10</v>
      </c>
      <c r="AF902" s="2">
        <f t="shared" ref="AF902:AF965" si="252">IMABS(IMSUB(IMSUM(W$2/(W$2+Z$2),IMDIV(IMSUM(A902,AI$2),AH$2)),IMDIV(IMPRODUCT(N$2,K$2,A902),IMSUM(1,IMPRODUCT(A902,A902,K$2,M$2,N$2,T$2),IMPRODUCT(A902,N$2,K$2),IMPRODUCT(A902,M$2,N$2),IMPRODUCT(A902,M$2,T$2)))))</f>
        <v>0.96437375240170353</v>
      </c>
      <c r="AH902" s="11"/>
      <c r="AI902" s="23">
        <f t="shared" ref="AI902:AI965" si="253">SQRT(IMABS(I902)^2+IMABS(L902)^2+IMABS(O902)^2+IMABS(R902)^2+IMABS(U902)^2+IMABS(X902)^2+IMABS(AA902)^2+IMABS(AD902)^2)</f>
        <v>1.1356801275374967E-8</v>
      </c>
      <c r="AN902" s="2">
        <f t="shared" si="242"/>
        <v>1542.3735110414952</v>
      </c>
      <c r="AO902" s="2" t="str">
        <f t="shared" si="243"/>
        <v>-1498.68483550237+364.499398350263i</v>
      </c>
      <c r="AP902" s="3">
        <f t="shared" si="244"/>
        <v>357.01110898413026</v>
      </c>
      <c r="AQ902" s="23">
        <f t="shared" ref="AQ902:AQ965" si="254">AI902^2*AP902</f>
        <v>4.6046198672110381E-14</v>
      </c>
    </row>
    <row r="903" spans="1:43" x14ac:dyDescent="0.3">
      <c r="A903" s="2" t="str">
        <f t="shared" si="238"/>
        <v>244672.062747488i</v>
      </c>
      <c r="B903" s="2">
        <f t="shared" si="245"/>
        <v>38940.768222753097</v>
      </c>
      <c r="E903" s="3" t="str">
        <f t="shared" si="239"/>
        <v>1.15428997947057E-12-4.89098365254064E-12i</v>
      </c>
      <c r="F903" s="3"/>
      <c r="G903" s="3"/>
      <c r="H903" s="3"/>
      <c r="I903" s="99">
        <f t="shared" si="246"/>
        <v>5.0253464006102062E-12</v>
      </c>
      <c r="L903" s="99">
        <f t="shared" si="247"/>
        <v>1.0261506963791541E-13</v>
      </c>
      <c r="O903" s="82">
        <f t="shared" si="240"/>
        <v>5.0027733513913352E-12</v>
      </c>
      <c r="R903" s="99">
        <f t="shared" si="248"/>
        <v>1.0364122033429457E-8</v>
      </c>
      <c r="U903" s="99">
        <f t="shared" si="249"/>
        <v>1.0196340355672798E-11</v>
      </c>
      <c r="X903" s="99">
        <f t="shared" si="241"/>
        <v>4.4008753405109347E-9</v>
      </c>
      <c r="Z903" s="3"/>
      <c r="AA903" s="99">
        <f t="shared" si="250"/>
        <v>1.3056526513098535E-9</v>
      </c>
      <c r="AD903" s="99">
        <f t="shared" si="251"/>
        <v>1.3056526513098536E-10</v>
      </c>
      <c r="AF903" s="2">
        <f t="shared" si="252"/>
        <v>0.96486706425735036</v>
      </c>
      <c r="AH903" s="11"/>
      <c r="AI903" s="23">
        <f t="shared" si="253"/>
        <v>1.13359895765037E-8</v>
      </c>
      <c r="AN903" s="2">
        <f t="shared" si="242"/>
        <v>1570.26551572424</v>
      </c>
      <c r="AO903" s="2" t="str">
        <f t="shared" si="243"/>
        <v>-1526.56605823807+367.872069758218i</v>
      </c>
      <c r="AP903" s="3">
        <f t="shared" si="244"/>
        <v>360.31449210372375</v>
      </c>
      <c r="AQ903" s="23">
        <f t="shared" si="254"/>
        <v>4.630209118505682E-14</v>
      </c>
    </row>
    <row r="904" spans="1:43" x14ac:dyDescent="0.3">
      <c r="A904" s="2" t="str">
        <f t="shared" si="238"/>
        <v>246935.985470238i</v>
      </c>
      <c r="B904" s="2">
        <f t="shared" si="245"/>
        <v>39301.082714856821</v>
      </c>
      <c r="E904" s="3" t="str">
        <f t="shared" si="239"/>
        <v>1.1337622665767E-12-4.84841281498018E-12i</v>
      </c>
      <c r="F904" s="3"/>
      <c r="G904" s="3"/>
      <c r="H904" s="3"/>
      <c r="I904" s="99">
        <f t="shared" si="246"/>
        <v>4.9792091441891815E-12</v>
      </c>
      <c r="L904" s="99">
        <f t="shared" si="247"/>
        <v>1.0256350960951074E-13</v>
      </c>
      <c r="O904" s="82">
        <f t="shared" si="240"/>
        <v>4.9568616786062038E-12</v>
      </c>
      <c r="R904" s="99">
        <f t="shared" si="248"/>
        <v>1.0358914470560585E-8</v>
      </c>
      <c r="U904" s="99">
        <f t="shared" si="249"/>
        <v>1.0010108317895273E-11</v>
      </c>
      <c r="X904" s="99">
        <f t="shared" si="241"/>
        <v>4.3604718734942568E-9</v>
      </c>
      <c r="Z904" s="3"/>
      <c r="AA904" s="99">
        <f t="shared" si="250"/>
        <v>1.3049966123087038E-9</v>
      </c>
      <c r="AD904" s="99">
        <f t="shared" si="251"/>
        <v>1.3049966123087039E-10</v>
      </c>
      <c r="AF904" s="2">
        <f t="shared" si="252"/>
        <v>0.96535211565066992</v>
      </c>
      <c r="AH904" s="11"/>
      <c r="AI904" s="23">
        <f t="shared" si="253"/>
        <v>1.13155211927437E-8</v>
      </c>
      <c r="AN904" s="2">
        <f t="shared" si="242"/>
        <v>1598.6756847835945</v>
      </c>
      <c r="AO904" s="2" t="str">
        <f t="shared" si="243"/>
        <v>-1554.96563160507+371.275948110486i</v>
      </c>
      <c r="AP904" s="3">
        <f t="shared" si="244"/>
        <v>363.64844105093653</v>
      </c>
      <c r="AQ904" s="23">
        <f t="shared" si="254"/>
        <v>4.6561917263908974E-14</v>
      </c>
    </row>
    <row r="905" spans="1:43" x14ac:dyDescent="0.3">
      <c r="A905" s="2" t="str">
        <f t="shared" si="238"/>
        <v>249220.856012028i</v>
      </c>
      <c r="B905" s="2">
        <f t="shared" si="245"/>
        <v>39664.731155907757</v>
      </c>
      <c r="E905" s="3" t="str">
        <f t="shared" si="239"/>
        <v>1.11359040771146E-12-4.80617351796364E-12i</v>
      </c>
      <c r="F905" s="3"/>
      <c r="G905" s="3"/>
      <c r="H905" s="3"/>
      <c r="I905" s="99">
        <f t="shared" si="246"/>
        <v>4.9334964762247442E-12</v>
      </c>
      <c r="L905" s="99">
        <f t="shared" si="247"/>
        <v>1.0251286461198873E-13</v>
      </c>
      <c r="O905" s="82">
        <f t="shared" si="240"/>
        <v>4.9113726882547872E-12</v>
      </c>
      <c r="R905" s="99">
        <f t="shared" si="248"/>
        <v>1.0353799325810863E-8</v>
      </c>
      <c r="U905" s="99">
        <f t="shared" si="249"/>
        <v>9.8272797015192238E-12</v>
      </c>
      <c r="X905" s="99">
        <f t="shared" si="241"/>
        <v>4.3204402127482566E-9</v>
      </c>
      <c r="Z905" s="3"/>
      <c r="AA905" s="99">
        <f t="shared" si="250"/>
        <v>1.3043522159688336E-9</v>
      </c>
      <c r="AD905" s="99">
        <f t="shared" si="251"/>
        <v>1.3043522159688339E-10</v>
      </c>
      <c r="AF905" s="2">
        <f t="shared" si="252"/>
        <v>0.96582903389590713</v>
      </c>
      <c r="AH905" s="11"/>
      <c r="AI905" s="23">
        <f t="shared" si="253"/>
        <v>1.1295390971911238E-8</v>
      </c>
      <c r="AN905" s="2">
        <f t="shared" si="242"/>
        <v>1627.6136581144078</v>
      </c>
      <c r="AO905" s="2" t="str">
        <f t="shared" si="243"/>
        <v>-1583.89319246111+374.711322161365i</v>
      </c>
      <c r="AP905" s="3">
        <f t="shared" si="244"/>
        <v>367.01323864792357</v>
      </c>
      <c r="AQ905" s="23">
        <f t="shared" si="254"/>
        <v>4.6825698659702147E-14</v>
      </c>
    </row>
    <row r="906" spans="1:43" x14ac:dyDescent="0.3">
      <c r="A906" s="2" t="str">
        <f t="shared" si="238"/>
        <v>251526.868200641i</v>
      </c>
      <c r="B906" s="2">
        <f t="shared" si="245"/>
        <v>40031.744394555681</v>
      </c>
      <c r="E906" s="3" t="str">
        <f t="shared" si="239"/>
        <v>1.09376854899991E-12-4.76426418173127E-12i</v>
      </c>
      <c r="F906" s="3"/>
      <c r="G906" s="3"/>
      <c r="H906" s="3"/>
      <c r="I906" s="99">
        <f t="shared" si="246"/>
        <v>4.8882044589101313E-12</v>
      </c>
      <c r="L906" s="99">
        <f t="shared" si="247"/>
        <v>1.0246311867366875E-13</v>
      </c>
      <c r="O906" s="82">
        <f t="shared" si="240"/>
        <v>4.8663024617795614E-12</v>
      </c>
      <c r="R906" s="99">
        <f t="shared" si="248"/>
        <v>1.0348774986040545E-8</v>
      </c>
      <c r="U906" s="99">
        <f t="shared" si="249"/>
        <v>9.6477922312933546E-12</v>
      </c>
      <c r="X906" s="99">
        <f t="shared" si="241"/>
        <v>4.2807769104165626E-9</v>
      </c>
      <c r="Z906" s="3"/>
      <c r="AA906" s="99">
        <f t="shared" si="250"/>
        <v>1.3037192590699243E-9</v>
      </c>
      <c r="AD906" s="99">
        <f t="shared" si="251"/>
        <v>1.3037192590699246E-10</v>
      </c>
      <c r="AF906" s="2">
        <f t="shared" si="252"/>
        <v>0.96629794477984043</v>
      </c>
      <c r="AH906" s="11"/>
      <c r="AI906" s="23">
        <f t="shared" si="253"/>
        <v>1.1275593823822526E-8</v>
      </c>
      <c r="AN906" s="2">
        <f t="shared" si="242"/>
        <v>1657.0892547308079</v>
      </c>
      <c r="AO906" s="2" t="str">
        <f t="shared" si="243"/>
        <v>-1613.35855682649+378.178483336968i</v>
      </c>
      <c r="AP906" s="3">
        <f t="shared" si="244"/>
        <v>370.40917033381265</v>
      </c>
      <c r="AQ906" s="23">
        <f t="shared" si="254"/>
        <v>4.7093457463185133E-14</v>
      </c>
    </row>
    <row r="907" spans="1:43" x14ac:dyDescent="0.3">
      <c r="A907" s="2" t="str">
        <f t="shared" si="238"/>
        <v>253854.217657327i</v>
      </c>
      <c r="B907" s="2">
        <f t="shared" si="245"/>
        <v>40402.153564889493</v>
      </c>
      <c r="E907" s="3" t="str">
        <f t="shared" si="239"/>
        <v>1.07429092222481E-12-4.72268320705321E-12i</v>
      </c>
      <c r="F907" s="3"/>
      <c r="G907" s="3"/>
      <c r="H907" s="3"/>
      <c r="I907" s="99">
        <f t="shared" si="246"/>
        <v>4.8433291917602532E-12</v>
      </c>
      <c r="L907" s="99">
        <f t="shared" si="247"/>
        <v>1.0241425608633193E-13</v>
      </c>
      <c r="O907" s="82">
        <f t="shared" si="240"/>
        <v>4.8216471177769556E-12</v>
      </c>
      <c r="R907" s="99">
        <f t="shared" si="248"/>
        <v>1.0343839864719524E-8</v>
      </c>
      <c r="U907" s="99">
        <f t="shared" si="249"/>
        <v>9.4715847742615622E-12</v>
      </c>
      <c r="X907" s="99">
        <f t="shared" si="241"/>
        <v>4.2414785513092425E-9</v>
      </c>
      <c r="Z907" s="3"/>
      <c r="AA907" s="99">
        <f t="shared" si="250"/>
        <v>1.3030975417438892E-9</v>
      </c>
      <c r="AD907" s="99">
        <f t="shared" si="251"/>
        <v>1.3030975417438894E-10</v>
      </c>
      <c r="AF907" s="2">
        <f t="shared" si="252"/>
        <v>0.96675897256566357</v>
      </c>
      <c r="AH907" s="11"/>
      <c r="AI907" s="23">
        <f t="shared" si="253"/>
        <v>1.1256124719948448E-8</v>
      </c>
      <c r="AN907" s="2">
        <f t="shared" si="242"/>
        <v>1687.1124760974551</v>
      </c>
      <c r="AO907" s="2" t="str">
        <f t="shared" si="243"/>
        <v>-1643.37172321493+381.677725759938i</v>
      </c>
      <c r="AP907" s="3">
        <f t="shared" si="244"/>
        <v>373.83652418861311</v>
      </c>
      <c r="AQ907" s="23">
        <f t="shared" si="254"/>
        <v>4.7365216106435758E-14</v>
      </c>
    </row>
    <row r="908" spans="1:43" x14ac:dyDescent="0.3">
      <c r="A908" s="2" t="str">
        <f t="shared" si="238"/>
        <v>256203.101813396i</v>
      </c>
      <c r="B908" s="2">
        <f t="shared" si="245"/>
        <v>40775.990089078106</v>
      </c>
      <c r="E908" s="3" t="str">
        <f t="shared" si="239"/>
        <v>1.05515184392972E-12-4.68142897609606E-12i</v>
      </c>
      <c r="F908" s="3"/>
      <c r="G908" s="3"/>
      <c r="H908" s="3"/>
      <c r="I908" s="99">
        <f t="shared" si="246"/>
        <v>4.7988668112357622E-12</v>
      </c>
      <c r="L908" s="99">
        <f t="shared" si="247"/>
        <v>1.0236626140127944E-13</v>
      </c>
      <c r="O908" s="82">
        <f t="shared" si="240"/>
        <v>4.7774028116232635E-12</v>
      </c>
      <c r="R908" s="99">
        <f t="shared" si="248"/>
        <v>1.0338992401529224E-8</v>
      </c>
      <c r="U908" s="99">
        <f t="shared" si="249"/>
        <v>9.2985973187087228E-12</v>
      </c>
      <c r="X908" s="99">
        <f t="shared" si="241"/>
        <v>4.2025417525742117E-9</v>
      </c>
      <c r="Z908" s="3"/>
      <c r="AA908" s="99">
        <f t="shared" si="250"/>
        <v>1.3024868674247206E-9</v>
      </c>
      <c r="AD908" s="99">
        <f t="shared" si="251"/>
        <v>1.3024868674247209E-10</v>
      </c>
      <c r="AF908" s="2">
        <f t="shared" si="252"/>
        <v>0.96721223999747952</v>
      </c>
      <c r="AH908" s="11"/>
      <c r="AI908" s="23">
        <f t="shared" si="253"/>
        <v>1.1236978693061217E-8</v>
      </c>
      <c r="AN908" s="2">
        <f t="shared" si="242"/>
        <v>1717.69350952282</v>
      </c>
      <c r="AO908" s="2" t="str">
        <f t="shared" si="243"/>
        <v>-1673.94287602644+385.209346274402i</v>
      </c>
      <c r="AP908" s="3">
        <f t="shared" si="244"/>
        <v>377.29559095833247</v>
      </c>
      <c r="AQ908" s="23">
        <f t="shared" si="254"/>
        <v>4.7640997364632825E-14</v>
      </c>
    </row>
    <row r="909" spans="1:43" x14ac:dyDescent="0.3">
      <c r="A909" s="2" t="str">
        <f t="shared" si="238"/>
        <v>258573.719926969i</v>
      </c>
      <c r="B909" s="2">
        <f t="shared" si="245"/>
        <v>41153.285680036439</v>
      </c>
      <c r="E909" s="3" t="str">
        <f t="shared" si="239"/>
        <v>1.03634571451926E-12-4.64049985327245E-12i</v>
      </c>
      <c r="F909" s="3"/>
      <c r="G909" s="3"/>
      <c r="H909" s="3"/>
      <c r="I909" s="99">
        <f t="shared" si="246"/>
        <v>4.7548134903720527E-12</v>
      </c>
      <c r="L909" s="99">
        <f t="shared" si="247"/>
        <v>1.0231911942543521E-13</v>
      </c>
      <c r="O909" s="82">
        <f t="shared" si="240"/>
        <v>4.7335657351054276E-12</v>
      </c>
      <c r="R909" s="99">
        <f t="shared" si="248"/>
        <v>1.0334231061968956E-8</v>
      </c>
      <c r="U909" s="99">
        <f t="shared" si="249"/>
        <v>9.1287709534990675E-12</v>
      </c>
      <c r="X909" s="99">
        <f t="shared" si="241"/>
        <v>4.163963163372655E-9</v>
      </c>
      <c r="Z909" s="3"/>
      <c r="AA909" s="99">
        <f t="shared" si="250"/>
        <v>1.3018870427989012E-9</v>
      </c>
      <c r="AD909" s="99">
        <f t="shared" si="251"/>
        <v>1.3018870427989015E-10</v>
      </c>
      <c r="AF909" s="2">
        <f t="shared" si="252"/>
        <v>0.96765786830536804</v>
      </c>
      <c r="AH909" s="11"/>
      <c r="AI909" s="23">
        <f t="shared" si="253"/>
        <v>1.1218150836873358E-8</v>
      </c>
      <c r="AN909" s="2">
        <f t="shared" si="242"/>
        <v>1748.8427316153973</v>
      </c>
      <c r="AO909" s="2" t="str">
        <f t="shared" si="243"/>
        <v>-1705.08238900313+388.773644471155i</v>
      </c>
      <c r="AP909" s="3">
        <f t="shared" si="244"/>
        <v>380.7866640784996</v>
      </c>
      <c r="AQ909" s="23">
        <f t="shared" si="254"/>
        <v>4.7920824357630384E-14</v>
      </c>
    </row>
    <row r="910" spans="1:43" x14ac:dyDescent="0.3">
      <c r="A910" s="2" t="str">
        <f t="shared" si="238"/>
        <v>260966.273099877i</v>
      </c>
      <c r="B910" s="2">
        <f t="shared" si="245"/>
        <v>41534.072344114938</v>
      </c>
      <c r="E910" s="3" t="str">
        <f t="shared" si="239"/>
        <v>1.017867017357E-12-4.59989418607271E-12i</v>
      </c>
      <c r="F910" s="3"/>
      <c r="G910" s="3"/>
      <c r="H910" s="3"/>
      <c r="I910" s="99">
        <f t="shared" si="246"/>
        <v>4.711165438412109E-12</v>
      </c>
      <c r="L910" s="99">
        <f t="shared" si="247"/>
        <v>1.0227281521749182E-13</v>
      </c>
      <c r="O910" s="82">
        <f t="shared" si="240"/>
        <v>4.6901321160556871E-12</v>
      </c>
      <c r="R910" s="99">
        <f t="shared" si="248"/>
        <v>1.0329554336966674E-8</v>
      </c>
      <c r="U910" s="99">
        <f t="shared" si="249"/>
        <v>8.962047847798194E-12</v>
      </c>
      <c r="X910" s="99">
        <f t="shared" si="241"/>
        <v>4.1257394645580617E-9</v>
      </c>
      <c r="Z910" s="3"/>
      <c r="AA910" s="99">
        <f t="shared" si="250"/>
        <v>1.3012978777563649E-9</v>
      </c>
      <c r="AD910" s="99">
        <f t="shared" si="251"/>
        <v>1.3012978777563651E-10</v>
      </c>
      <c r="AF910" s="2">
        <f t="shared" si="252"/>
        <v>0.96809597721101204</v>
      </c>
      <c r="AH910" s="11"/>
      <c r="AI910" s="23">
        <f t="shared" si="253"/>
        <v>1.1199636305668994E-8</v>
      </c>
      <c r="AN910" s="2">
        <f t="shared" si="242"/>
        <v>1780.5707118042794</v>
      </c>
      <c r="AO910" s="2" t="str">
        <f t="shared" si="243"/>
        <v>-1736.80082874937+392.370922713063i</v>
      </c>
      <c r="AP910" s="3">
        <f t="shared" si="244"/>
        <v>384.31003970086022</v>
      </c>
      <c r="AQ910" s="23">
        <f t="shared" si="254"/>
        <v>4.8204720551935514E-14</v>
      </c>
    </row>
    <row r="911" spans="1:43" x14ac:dyDescent="0.3">
      <c r="A911" s="2" t="str">
        <f t="shared" si="238"/>
        <v>263380.964294727i</v>
      </c>
      <c r="B911" s="2">
        <f t="shared" si="245"/>
        <v>41918.382383815799</v>
      </c>
      <c r="E911" s="3" t="str">
        <f t="shared" si="239"/>
        <v>9.99710317861408E-13-4.55961030587935E-12i</v>
      </c>
      <c r="F911" s="3"/>
      <c r="G911" s="3"/>
      <c r="H911" s="3"/>
      <c r="I911" s="99">
        <f t="shared" si="246"/>
        <v>4.6679189004437226E-12</v>
      </c>
      <c r="L911" s="99">
        <f t="shared" si="247"/>
        <v>1.0222733408409979E-13</v>
      </c>
      <c r="O911" s="82">
        <f t="shared" si="240"/>
        <v>4.6470982179905555E-12</v>
      </c>
      <c r="R911" s="99">
        <f t="shared" si="248"/>
        <v>1.0324960742494078E-8</v>
      </c>
      <c r="U911" s="99">
        <f t="shared" si="249"/>
        <v>8.798371231171978E-12</v>
      </c>
      <c r="X911" s="99">
        <f t="shared" si="241"/>
        <v>4.0878673683588831E-9</v>
      </c>
      <c r="Z911" s="3"/>
      <c r="AA911" s="99">
        <f t="shared" si="250"/>
        <v>1.3007191853420109E-9</v>
      </c>
      <c r="AD911" s="99">
        <f t="shared" si="251"/>
        <v>1.300719185342011E-10</v>
      </c>
      <c r="AF911" s="2">
        <f t="shared" si="252"/>
        <v>0.96852668493385652</v>
      </c>
      <c r="AH911" s="11"/>
      <c r="AI911" s="23">
        <f t="shared" si="253"/>
        <v>1.1181430313927673E-8</v>
      </c>
      <c r="AN911" s="2">
        <f t="shared" si="242"/>
        <v>1812.8882159251998</v>
      </c>
      <c r="AO911" s="2" t="str">
        <f t="shared" si="243"/>
        <v>-1769.10895831742+396.00148616073i</v>
      </c>
      <c r="AP911" s="3">
        <f t="shared" si="244"/>
        <v>387.86601671643439</v>
      </c>
      <c r="AQ911" s="23">
        <f t="shared" si="254"/>
        <v>4.8492709762229594E-14</v>
      </c>
    </row>
    <row r="912" spans="1:43" x14ac:dyDescent="0.3">
      <c r="A912" s="2" t="str">
        <f t="shared" si="238"/>
        <v>265817.998352114i</v>
      </c>
      <c r="B912" s="2">
        <f t="shared" si="245"/>
        <v>42306.248400532233</v>
      </c>
      <c r="E912" s="3" t="str">
        <f t="shared" si="239"/>
        <v>9.81870262600484E-13-4.5196465287644E-12i</v>
      </c>
      <c r="F912" s="3"/>
      <c r="G912" s="3"/>
      <c r="H912" s="3"/>
      <c r="I912" s="99">
        <f t="shared" si="246"/>
        <v>4.6250701570409972E-12</v>
      </c>
      <c r="L912" s="99">
        <f t="shared" si="247"/>
        <v>1.0218266157610145E-13</v>
      </c>
      <c r="O912" s="82">
        <f t="shared" si="240"/>
        <v>4.6044603397540661E-12</v>
      </c>
      <c r="R912" s="99">
        <f t="shared" si="248"/>
        <v>1.0320448819186247E-8</v>
      </c>
      <c r="U912" s="99">
        <f t="shared" si="249"/>
        <v>8.6376853740561605E-12</v>
      </c>
      <c r="X912" s="99">
        <f t="shared" si="241"/>
        <v>4.0503436180650764E-9</v>
      </c>
      <c r="Z912" s="3"/>
      <c r="AA912" s="99">
        <f t="shared" si="250"/>
        <v>1.3001507817077833E-9</v>
      </c>
      <c r="AD912" s="99">
        <f t="shared" si="251"/>
        <v>1.3001507817077836E-10</v>
      </c>
      <c r="AF912" s="2">
        <f t="shared" si="252"/>
        <v>0.96895010819776406</v>
      </c>
      <c r="AH912" s="11"/>
      <c r="AI912" s="23">
        <f t="shared" si="253"/>
        <v>1.1163528135941133E-8</v>
      </c>
      <c r="AN912" s="2">
        <f t="shared" si="242"/>
        <v>1845.8062098730909</v>
      </c>
      <c r="AO912" s="2" t="str">
        <f t="shared" si="243"/>
        <v>-1802.01774085957+399.665642798373i</v>
      </c>
      <c r="AP912" s="3">
        <f t="shared" si="244"/>
        <v>391.45489678197919</v>
      </c>
      <c r="AQ912" s="23">
        <f t="shared" si="254"/>
        <v>4.878481615332344E-14</v>
      </c>
    </row>
    <row r="913" spans="1:43" x14ac:dyDescent="0.3">
      <c r="A913" s="2" t="str">
        <f t="shared" si="238"/>
        <v>268277.582007998i</v>
      </c>
      <c r="B913" s="2">
        <f t="shared" si="245"/>
        <v>42697.703297314212</v>
      </c>
      <c r="E913" s="3" t="str">
        <f t="shared" si="239"/>
        <v>9.64341578385449E-13-4.48000115626947E-12i</v>
      </c>
      <c r="F913" s="3"/>
      <c r="G913" s="3"/>
      <c r="H913" s="3"/>
      <c r="I913" s="99">
        <f t="shared" si="246"/>
        <v>4.582615523909761E-12</v>
      </c>
      <c r="L913" s="99">
        <f t="shared" si="247"/>
        <v>1.0213878348480729E-13</v>
      </c>
      <c r="O913" s="82">
        <f t="shared" si="240"/>
        <v>4.5622148151649184E-12</v>
      </c>
      <c r="R913" s="99">
        <f t="shared" si="248"/>
        <v>1.0316017131965536E-8</v>
      </c>
      <c r="U913" s="99">
        <f t="shared" si="249"/>
        <v>8.4799355685879303E-12</v>
      </c>
      <c r="X913" s="99">
        <f t="shared" si="241"/>
        <v>4.0131649877180237E-9</v>
      </c>
      <c r="Z913" s="3"/>
      <c r="AA913" s="99">
        <f t="shared" si="250"/>
        <v>1.2995924860652935E-9</v>
      </c>
      <c r="AD913" s="99">
        <f t="shared" si="251"/>
        <v>1.2995924860652937E-10</v>
      </c>
      <c r="AF913" s="2">
        <f t="shared" si="252"/>
        <v>0.96936636223816308</v>
      </c>
      <c r="AH913" s="11"/>
      <c r="AI913" s="23">
        <f t="shared" si="253"/>
        <v>1.1145925105422907E-8</v>
      </c>
      <c r="AN913" s="2">
        <f t="shared" si="242"/>
        <v>1879.3358633227144</v>
      </c>
      <c r="AO913" s="2" t="str">
        <f t="shared" si="243"/>
        <v>-1835.53834334835+403.363703459951i</v>
      </c>
      <c r="AP913" s="3">
        <f t="shared" si="244"/>
        <v>395.07698434621852</v>
      </c>
      <c r="AQ913" s="23">
        <f t="shared" si="254"/>
        <v>4.9081064242082216E-14</v>
      </c>
    </row>
    <row r="914" spans="1:43" x14ac:dyDescent="0.3">
      <c r="A914" s="2" t="str">
        <f t="shared" si="238"/>
        <v>270759.923911247i</v>
      </c>
      <c r="B914" s="2">
        <f t="shared" si="245"/>
        <v>43092.780281660431</v>
      </c>
      <c r="E914" s="3" t="str">
        <f t="shared" si="239"/>
        <v>9.47119071364012E-13-4.44067247616896E-12i</v>
      </c>
      <c r="F914" s="3"/>
      <c r="G914" s="3"/>
      <c r="H914" s="3"/>
      <c r="I914" s="99">
        <f t="shared" si="246"/>
        <v>4.540551351537167E-12</v>
      </c>
      <c r="L914" s="99">
        <f t="shared" si="247"/>
        <v>1.0209568583831585E-13</v>
      </c>
      <c r="O914" s="82">
        <f t="shared" si="240"/>
        <v>4.520358012667788E-12</v>
      </c>
      <c r="R914" s="99">
        <f t="shared" si="248"/>
        <v>1.0311664269669901E-8</v>
      </c>
      <c r="U914" s="99">
        <f t="shared" si="249"/>
        <v>8.3250681097939347E-12</v>
      </c>
      <c r="X914" s="99">
        <f t="shared" si="241"/>
        <v>3.9763282818039621E-9</v>
      </c>
      <c r="Z914" s="3"/>
      <c r="AA914" s="99">
        <f t="shared" si="250"/>
        <v>1.299044120638994E-9</v>
      </c>
      <c r="AD914" s="99">
        <f t="shared" si="251"/>
        <v>1.2990441206389939E-10</v>
      </c>
      <c r="AF914" s="2">
        <f t="shared" si="252"/>
        <v>0.9697755608096541</v>
      </c>
      <c r="AH914" s="11"/>
      <c r="AI914" s="23">
        <f t="shared" si="253"/>
        <v>1.1128616615111109E-8</v>
      </c>
      <c r="AN914" s="2">
        <f t="shared" si="242"/>
        <v>1913.4885535183635</v>
      </c>
      <c r="AO914" s="2" t="str">
        <f t="shared" si="243"/>
        <v>-1869.68214036581+407.095981855536i</v>
      </c>
      <c r="AP914" s="3">
        <f t="shared" si="244"/>
        <v>398.73258667370828</v>
      </c>
      <c r="AQ914" s="23">
        <f t="shared" si="254"/>
        <v>4.938147889905867E-14</v>
      </c>
    </row>
    <row r="915" spans="1:43" x14ac:dyDescent="0.3">
      <c r="A915" s="2" t="str">
        <f t="shared" si="238"/>
        <v>273265.234641329i</v>
      </c>
      <c r="B915" s="2">
        <f t="shared" si="245"/>
        <v>43491.512868334139</v>
      </c>
      <c r="E915" s="3" t="str">
        <f t="shared" si="239"/>
        <v>9.30197626113622E-13-4.40165876321647E-12i</v>
      </c>
      <c r="F915" s="3"/>
      <c r="G915" s="3"/>
      <c r="H915" s="3"/>
      <c r="I915" s="99">
        <f t="shared" si="246"/>
        <v>4.4988740248453012E-12</v>
      </c>
      <c r="L915" s="99">
        <f t="shared" si="247"/>
        <v>1.0205335489787784E-13</v>
      </c>
      <c r="O915" s="82">
        <f t="shared" si="240"/>
        <v>4.4788863349886207E-12</v>
      </c>
      <c r="R915" s="99">
        <f t="shared" si="248"/>
        <v>1.0307388844685662E-8</v>
      </c>
      <c r="U915" s="99">
        <f t="shared" si="249"/>
        <v>8.1730302771277134E-12</v>
      </c>
      <c r="X915" s="99">
        <f t="shared" si="241"/>
        <v>3.9398303349511161E-9</v>
      </c>
      <c r="Z915" s="3"/>
      <c r="AA915" s="99">
        <f t="shared" si="250"/>
        <v>1.2985055106199164E-9</v>
      </c>
      <c r="AD915" s="99">
        <f t="shared" si="251"/>
        <v>1.2985055106199164E-10</v>
      </c>
      <c r="AF915" s="2">
        <f t="shared" si="252"/>
        <v>0.97017781619404542</v>
      </c>
      <c r="AH915" s="11"/>
      <c r="AI915" s="23">
        <f t="shared" si="253"/>
        <v>1.1111598116364809E-8</v>
      </c>
      <c r="AN915" s="2">
        <f t="shared" si="242"/>
        <v>1948.2758691340175</v>
      </c>
      <c r="AO915" s="2" t="str">
        <f t="shared" si="243"/>
        <v>-1904.46071796325+410.86279459792i</v>
      </c>
      <c r="AP915" s="3">
        <f t="shared" si="244"/>
        <v>402.42201387341629</v>
      </c>
      <c r="AQ915" s="23">
        <f t="shared" si="254"/>
        <v>4.9686085350716816E-14</v>
      </c>
    </row>
    <row r="916" spans="1:43" x14ac:dyDescent="0.3">
      <c r="A916" s="2" t="str">
        <f t="shared" si="238"/>
        <v>275793.726726184i</v>
      </c>
      <c r="B916" s="2">
        <f t="shared" si="245"/>
        <v>43893.934882207555</v>
      </c>
      <c r="E916" s="3" t="str">
        <f t="shared" si="239"/>
        <v>9.13572204735105E-13-4.36295827987434E-12i</v>
      </c>
      <c r="F916" s="3"/>
      <c r="G916" s="3"/>
      <c r="H916" s="3"/>
      <c r="I916" s="99">
        <f t="shared" si="246"/>
        <v>4.457579962848521E-12</v>
      </c>
      <c r="L916" s="99">
        <f t="shared" si="247"/>
        <v>1.0201177715430289E-13</v>
      </c>
      <c r="O916" s="82">
        <f t="shared" si="240"/>
        <v>4.4377962187936475E-12</v>
      </c>
      <c r="R916" s="99">
        <f t="shared" si="248"/>
        <v>1.0303189492584591E-8</v>
      </c>
      <c r="U916" s="99">
        <f t="shared" si="249"/>
        <v>8.0237703163493965E-12</v>
      </c>
      <c r="X916" s="99">
        <f t="shared" si="241"/>
        <v>3.9036680116300302E-9</v>
      </c>
      <c r="Z916" s="3"/>
      <c r="AA916" s="99">
        <f t="shared" si="250"/>
        <v>1.2979764841199523E-9</v>
      </c>
      <c r="AD916" s="99">
        <f t="shared" si="251"/>
        <v>1.2979764841199524E-10</v>
      </c>
      <c r="AF916" s="2">
        <f t="shared" si="252"/>
        <v>0.97057323920880978</v>
      </c>
      <c r="AH916" s="11"/>
      <c r="AI916" s="23">
        <f t="shared" si="253"/>
        <v>1.1094865118753885E-8</v>
      </c>
      <c r="AN916" s="2">
        <f t="shared" si="242"/>
        <v>1983.7096142053369</v>
      </c>
      <c r="AO916" s="2" t="str">
        <f t="shared" si="243"/>
        <v>-1939.88587759279+414.664461229485i</v>
      </c>
      <c r="AP916" s="3">
        <f t="shared" si="244"/>
        <v>406.14557892236917</v>
      </c>
      <c r="AQ916" s="23">
        <f t="shared" si="254"/>
        <v>4.9994909181043675E-14</v>
      </c>
    </row>
    <row r="917" spans="1:43" x14ac:dyDescent="0.3">
      <c r="A917" s="2" t="str">
        <f t="shared" si="238"/>
        <v>278345.614660245i</v>
      </c>
      <c r="B917" s="2">
        <f t="shared" si="245"/>
        <v>44300.080461129925</v>
      </c>
      <c r="E917" s="3" t="str">
        <f t="shared" si="239"/>
        <v>8.97237845947218E-13-4.32456927702691E-12i</v>
      </c>
      <c r="F917" s="3"/>
      <c r="G917" s="3"/>
      <c r="H917" s="3"/>
      <c r="I917" s="99">
        <f t="shared" si="246"/>
        <v>4.416665618314914E-12</v>
      </c>
      <c r="L917" s="99">
        <f t="shared" si="247"/>
        <v>1.01970939324409E-13</v>
      </c>
      <c r="O917" s="82">
        <f t="shared" si="240"/>
        <v>4.3970841343524999E-12</v>
      </c>
      <c r="R917" s="99">
        <f t="shared" si="248"/>
        <v>1.0299064871765309E-8</v>
      </c>
      <c r="U917" s="99">
        <f t="shared" si="249"/>
        <v>7.8772374217422915E-12</v>
      </c>
      <c r="X917" s="99">
        <f t="shared" si="241"/>
        <v>3.8678382058574256E-9</v>
      </c>
      <c r="Z917" s="3"/>
      <c r="AA917" s="99">
        <f t="shared" si="250"/>
        <v>1.2974568721266763E-9</v>
      </c>
      <c r="AD917" s="99">
        <f t="shared" si="251"/>
        <v>1.2974568721266766E-10</v>
      </c>
      <c r="AF917" s="2">
        <f t="shared" si="252"/>
        <v>0.97096193921593899</v>
      </c>
      <c r="AH917" s="11"/>
      <c r="AI917" s="23">
        <f t="shared" si="253"/>
        <v>1.107841318964278E-8</v>
      </c>
      <c r="AN917" s="2">
        <f t="shared" si="242"/>
        <v>2019.8018121345842</v>
      </c>
      <c r="AO917" s="2" t="str">
        <f t="shared" si="243"/>
        <v>-1975.96964011186+418.50130424929i</v>
      </c>
      <c r="AP917" s="3">
        <f t="shared" si="244"/>
        <v>409.90359769479983</v>
      </c>
      <c r="AQ917" s="23">
        <f t="shared" si="254"/>
        <v>5.0307976333844516E-14</v>
      </c>
    </row>
    <row r="918" spans="1:43" x14ac:dyDescent="0.3">
      <c r="A918" s="2" t="str">
        <f t="shared" si="238"/>
        <v>280921.114922641i</v>
      </c>
      <c r="B918" s="2">
        <f t="shared" si="245"/>
        <v>44709.984058824724</v>
      </c>
      <c r="E918" s="3" t="str">
        <f t="shared" si="239"/>
        <v>8.81189664182354E-13-4.2864899946773E-12i</v>
      </c>
      <c r="F918" s="3"/>
      <c r="G918" s="3"/>
      <c r="H918" s="3"/>
      <c r="I918" s="99">
        <f t="shared" si="246"/>
        <v>4.3761274774314336E-12</v>
      </c>
      <c r="L918" s="99">
        <f t="shared" si="247"/>
        <v>1.019308283475161E-13</v>
      </c>
      <c r="O918" s="82">
        <f t="shared" si="240"/>
        <v>4.3567465852049814E-12</v>
      </c>
      <c r="R918" s="99">
        <f t="shared" si="248"/>
        <v>1.0295013663099127E-8</v>
      </c>
      <c r="U918" s="99">
        <f t="shared" si="249"/>
        <v>7.7333817186586138E-12</v>
      </c>
      <c r="X918" s="99">
        <f t="shared" si="241"/>
        <v>3.8323378409032534E-9</v>
      </c>
      <c r="Z918" s="3"/>
      <c r="AA918" s="99">
        <f t="shared" si="250"/>
        <v>1.2969465084587314E-9</v>
      </c>
      <c r="AD918" s="99">
        <f t="shared" si="251"/>
        <v>1.2969465084587317E-10</v>
      </c>
      <c r="AF918" s="2">
        <f t="shared" si="252"/>
        <v>0.97134402413116194</v>
      </c>
      <c r="AH918" s="11"/>
      <c r="AI918" s="23">
        <f t="shared" si="253"/>
        <v>1.1062237953768363E-8</v>
      </c>
      <c r="AN918" s="2">
        <f t="shared" si="242"/>
        <v>2056.5647097702376</v>
      </c>
      <c r="AO918" s="2" t="str">
        <f t="shared" si="243"/>
        <v>-2012.72424986239+422.373649140452i</v>
      </c>
      <c r="AP918" s="3">
        <f t="shared" si="244"/>
        <v>413.69638898677658</v>
      </c>
      <c r="AQ918" s="23">
        <f t="shared" si="254"/>
        <v>5.062531311448152E-14</v>
      </c>
    </row>
    <row r="919" spans="1:43" x14ac:dyDescent="0.3">
      <c r="A919" s="2" t="str">
        <f t="shared" si="238"/>
        <v>283520.445995556i</v>
      </c>
      <c r="B919" s="2">
        <f t="shared" si="245"/>
        <v>45123.680447811501</v>
      </c>
      <c r="E919" s="3" t="str">
        <f t="shared" si="239"/>
        <v>8.65422848683911E-13-4.24871866262805E-12i</v>
      </c>
      <c r="F919" s="3"/>
      <c r="G919" s="3"/>
      <c r="H919" s="3"/>
      <c r="I919" s="99">
        <f t="shared" si="246"/>
        <v>4.335962059472853E-12</v>
      </c>
      <c r="L919" s="99">
        <f t="shared" si="247"/>
        <v>1.0189143138198154E-13</v>
      </c>
      <c r="O919" s="82">
        <f t="shared" si="240"/>
        <v>4.3167801078316436E-12</v>
      </c>
      <c r="R919" s="99">
        <f t="shared" si="248"/>
        <v>1.0291034569580136E-8</v>
      </c>
      <c r="U919" s="99">
        <f t="shared" si="249"/>
        <v>7.5921542463897227E-12</v>
      </c>
      <c r="X919" s="99">
        <f t="shared" si="241"/>
        <v>3.7971638690012462E-9</v>
      </c>
      <c r="Z919" s="3"/>
      <c r="AA919" s="99">
        <f t="shared" si="250"/>
        <v>1.296445229721746E-9</v>
      </c>
      <c r="AD919" s="99">
        <f t="shared" si="251"/>
        <v>1.2964452297217461E-10</v>
      </c>
      <c r="AF919" s="2">
        <f t="shared" si="252"/>
        <v>0.97171960043352479</v>
      </c>
      <c r="AH919" s="11"/>
      <c r="AI919" s="23">
        <f t="shared" si="253"/>
        <v>1.1046335092812109E-8</v>
      </c>
      <c r="AN919" s="2">
        <f t="shared" si="242"/>
        <v>2094.0107815621859</v>
      </c>
      <c r="AO919" s="2" t="str">
        <f t="shared" si="243"/>
        <v>-2050.16217882557+426.281824397743i</v>
      </c>
      <c r="AP919" s="3">
        <f t="shared" si="244"/>
        <v>417.52427454421559</v>
      </c>
      <c r="AQ919" s="23">
        <f t="shared" si="254"/>
        <v>5.0946946192031837E-14</v>
      </c>
    </row>
    <row r="920" spans="1:43" x14ac:dyDescent="0.3">
      <c r="A920" s="2" t="str">
        <f t="shared" si="238"/>
        <v>286143.828382763i</v>
      </c>
      <c r="B920" s="2">
        <f t="shared" si="245"/>
        <v>45541.204722355717</v>
      </c>
      <c r="E920" s="3" t="str">
        <f t="shared" si="239"/>
        <v>8.49932662605625E-13-4.21125350114577E-12i</v>
      </c>
      <c r="F920" s="3"/>
      <c r="G920" s="3"/>
      <c r="H920" s="3"/>
      <c r="I920" s="99">
        <f t="shared" si="246"/>
        <v>4.2961659164744085E-12</v>
      </c>
      <c r="L920" s="99">
        <f t="shared" si="247"/>
        <v>1.0185273580177839E-13</v>
      </c>
      <c r="O920" s="82">
        <f t="shared" si="240"/>
        <v>4.2771812713280411E-12</v>
      </c>
      <c r="R920" s="99">
        <f t="shared" si="248"/>
        <v>1.0287126315979618E-8</v>
      </c>
      <c r="U920" s="99">
        <f t="shared" si="249"/>
        <v>7.4535069413532961E-12</v>
      </c>
      <c r="X920" s="99">
        <f t="shared" si="241"/>
        <v>3.7623132710625055E-9</v>
      </c>
      <c r="Z920" s="3"/>
      <c r="AA920" s="99">
        <f t="shared" si="250"/>
        <v>1.2959528752647984E-9</v>
      </c>
      <c r="AD920" s="99">
        <f t="shared" si="251"/>
        <v>1.2959528752647985E-10</v>
      </c>
      <c r="AF920" s="2">
        <f t="shared" si="252"/>
        <v>0.97208877317530296</v>
      </c>
      <c r="AH920" s="11"/>
      <c r="AI920" s="23">
        <f t="shared" si="253"/>
        <v>1.1030700344966792E-8</v>
      </c>
      <c r="AN920" s="2">
        <f t="shared" si="242"/>
        <v>2132.1527337943439</v>
      </c>
      <c r="AO920" s="2" t="str">
        <f t="shared" si="243"/>
        <v>-2088.29613085404+430.226161555456i</v>
      </c>
      <c r="AP920" s="3">
        <f t="shared" si="244"/>
        <v>421.38757909090782</v>
      </c>
      <c r="AQ920" s="23">
        <f t="shared" si="254"/>
        <v>5.1272902601446582E-14</v>
      </c>
    </row>
    <row r="921" spans="1:43" x14ac:dyDescent="0.3">
      <c r="A921" s="2" t="str">
        <f t="shared" si="238"/>
        <v>288791.484628335i</v>
      </c>
      <c r="B921" s="2">
        <f t="shared" si="245"/>
        <v>45962.592301446624</v>
      </c>
      <c r="E921" s="3" t="str">
        <f t="shared" si="239"/>
        <v>8.34714442113195E-13-4.17409272160989E-12i</v>
      </c>
      <c r="F921" s="3"/>
      <c r="G921" s="3"/>
      <c r="H921" s="3"/>
      <c r="I921" s="99">
        <f t="shared" si="246"/>
        <v>4.2567356329080383E-12</v>
      </c>
      <c r="L921" s="99">
        <f t="shared" si="247"/>
        <v>1.0181472919311678E-13</v>
      </c>
      <c r="O921" s="82">
        <f t="shared" si="240"/>
        <v>4.2379466770825454E-12</v>
      </c>
      <c r="R921" s="99">
        <f t="shared" si="248"/>
        <v>1.0283287648504795E-8</v>
      </c>
      <c r="U921" s="99">
        <f t="shared" si="249"/>
        <v>7.3173926205924231E-12</v>
      </c>
      <c r="X921" s="99">
        <f t="shared" si="241"/>
        <v>3.7277830563923929E-9</v>
      </c>
      <c r="Z921" s="3"/>
      <c r="AA921" s="99">
        <f t="shared" si="250"/>
        <v>1.2954692871374265E-9</v>
      </c>
      <c r="AD921" s="99">
        <f t="shared" si="251"/>
        <v>1.2954692871374268E-10</v>
      </c>
      <c r="AF921" s="2">
        <f t="shared" si="252"/>
        <v>0.97245164599222456</v>
      </c>
      <c r="AH921" s="11"/>
      <c r="AI921" s="23">
        <f t="shared" si="253"/>
        <v>1.1015329504498007E-8</v>
      </c>
      <c r="AN921" s="2">
        <f t="shared" si="242"/>
        <v>2171.0035088959062</v>
      </c>
      <c r="AO921" s="2" t="str">
        <f t="shared" si="243"/>
        <v>-2127.13904598271+434.206995215537i</v>
      </c>
      <c r="AP921" s="3">
        <f t="shared" si="244"/>
        <v>425.28663035445061</v>
      </c>
      <c r="AQ921" s="23">
        <f t="shared" si="254"/>
        <v>5.1603209745455959E-14</v>
      </c>
    </row>
    <row r="922" spans="1:43" x14ac:dyDescent="0.3">
      <c r="A922" s="2" t="str">
        <f t="shared" si="238"/>
        <v>291463.639335518i</v>
      </c>
      <c r="B922" s="2">
        <f t="shared" si="245"/>
        <v>46387.878931801075</v>
      </c>
      <c r="E922" s="3" t="str">
        <f t="shared" si="239"/>
        <v>8.19763595488649E-13-4.1372345271459E-12i</v>
      </c>
      <c r="F922" s="3"/>
      <c r="G922" s="3"/>
      <c r="H922" s="3"/>
      <c r="I922" s="99">
        <f t="shared" si="246"/>
        <v>4.2176678253623331E-12</v>
      </c>
      <c r="L922" s="99">
        <f t="shared" si="247"/>
        <v>1.0177739935110702E-13</v>
      </c>
      <c r="O922" s="82">
        <f t="shared" si="240"/>
        <v>4.19907295845788E-12</v>
      </c>
      <c r="R922" s="99">
        <f t="shared" si="248"/>
        <v>1.027951733446181E-8</v>
      </c>
      <c r="U922" s="99">
        <f t="shared" si="249"/>
        <v>7.1837649655804882E-12</v>
      </c>
      <c r="X922" s="99">
        <f t="shared" si="241"/>
        <v>3.6935702624104949E-9</v>
      </c>
      <c r="Z922" s="3"/>
      <c r="AA922" s="99">
        <f t="shared" si="250"/>
        <v>1.2949943100471707E-9</v>
      </c>
      <c r="AD922" s="99">
        <f t="shared" si="251"/>
        <v>1.2949943100471708E-10</v>
      </c>
      <c r="AF922" s="2">
        <f t="shared" si="252"/>
        <v>0.97280832111399484</v>
      </c>
      <c r="AH922" s="11"/>
      <c r="AI922" s="23">
        <f t="shared" si="253"/>
        <v>1.1000218421300661E-8</v>
      </c>
      <c r="AN922" s="2">
        <f t="shared" si="242"/>
        <v>2210.5762898327175</v>
      </c>
      <c r="AO922" s="2" t="str">
        <f t="shared" si="243"/>
        <v>-2166.7041048197+438.224663075967i</v>
      </c>
      <c r="AP922" s="3">
        <f t="shared" si="244"/>
        <v>429.22175909492216</v>
      </c>
      <c r="AQ922" s="23">
        <f t="shared" si="254"/>
        <v>5.1937895396810494E-14</v>
      </c>
    </row>
    <row r="923" spans="1:43" x14ac:dyDescent="0.3">
      <c r="A923" s="2" t="str">
        <f t="shared" si="238"/>
        <v>294160.519185785i</v>
      </c>
      <c r="B923" s="2">
        <f t="shared" si="245"/>
        <v>46817.100690895997</v>
      </c>
      <c r="E923" s="3" t="str">
        <f t="shared" si="239"/>
        <v>8.05075602237676E-13-4.10067711324322E-12i</v>
      </c>
      <c r="F923" s="3"/>
      <c r="G923" s="3"/>
      <c r="H923" s="3"/>
      <c r="I923" s="99">
        <f t="shared" si="246"/>
        <v>4.1789591422261006E-12</v>
      </c>
      <c r="L923" s="99">
        <f t="shared" si="247"/>
        <v>1.0174073427646435E-13</v>
      </c>
      <c r="O923" s="82">
        <f t="shared" si="240"/>
        <v>4.1605567804762337E-12</v>
      </c>
      <c r="R923" s="99">
        <f t="shared" si="248"/>
        <v>1.0275814161922899E-8</v>
      </c>
      <c r="U923" s="99">
        <f t="shared" si="249"/>
        <v>7.0525785063260533E-12</v>
      </c>
      <c r="X923" s="99">
        <f t="shared" si="241"/>
        <v>3.6596719543737947E-9</v>
      </c>
      <c r="Z923" s="3"/>
      <c r="AA923" s="99">
        <f t="shared" si="250"/>
        <v>1.2945277913176449E-9</v>
      </c>
      <c r="AD923" s="99">
        <f t="shared" si="251"/>
        <v>1.2945277913176451E-10</v>
      </c>
      <c r="AF923" s="2">
        <f t="shared" si="252"/>
        <v>0.97315889937510447</v>
      </c>
      <c r="AH923" s="11"/>
      <c r="AI923" s="23">
        <f t="shared" si="253"/>
        <v>1.0985363000450691E-8</v>
      </c>
      <c r="AN923" s="2">
        <f t="shared" si="242"/>
        <v>2250.8845045802591</v>
      </c>
      <c r="AO923" s="2" t="str">
        <f t="shared" si="243"/>
        <v>-2207.0047330189+442.279505959402i</v>
      </c>
      <c r="AP923" s="3">
        <f t="shared" si="244"/>
        <v>433.19329913362162</v>
      </c>
      <c r="AQ923" s="23">
        <f t="shared" si="254"/>
        <v>5.2276987700529214E-14</v>
      </c>
    </row>
    <row r="924" spans="1:43" x14ac:dyDescent="0.3">
      <c r="A924" s="2" t="str">
        <f t="shared" si="238"/>
        <v>296882.35295807i</v>
      </c>
      <c r="B924" s="2">
        <f t="shared" si="245"/>
        <v>47250.293990029619</v>
      </c>
      <c r="E924" s="3" t="str">
        <f t="shared" si="239"/>
        <v>7.90646012200189E-13-4.06441866835749E-12i</v>
      </c>
      <c r="F924" s="3"/>
      <c r="G924" s="3"/>
      <c r="H924" s="3"/>
      <c r="I924" s="99">
        <f t="shared" si="246"/>
        <v>4.1406062633750791E-12</v>
      </c>
      <c r="L924" s="99">
        <f t="shared" si="247"/>
        <v>1.0170472217225721E-13</v>
      </c>
      <c r="O924" s="82">
        <f t="shared" si="240"/>
        <v>4.122394839507519E-12</v>
      </c>
      <c r="R924" s="99">
        <f t="shared" si="248"/>
        <v>1.0272176939397978E-8</v>
      </c>
      <c r="U924" s="99">
        <f t="shared" si="249"/>
        <v>6.9237886057718845E-12</v>
      </c>
      <c r="X924" s="99">
        <f t="shared" si="241"/>
        <v>3.6260852251028181E-9</v>
      </c>
      <c r="Z924" s="3"/>
      <c r="AA924" s="99">
        <f t="shared" si="250"/>
        <v>1.2940695808471633E-9</v>
      </c>
      <c r="AD924" s="99">
        <f t="shared" si="251"/>
        <v>1.2940695808471636E-10</v>
      </c>
      <c r="AF924" s="2">
        <f t="shared" si="252"/>
        <v>0.97350348022588384</v>
      </c>
      <c r="AH924" s="11"/>
      <c r="AI924" s="23">
        <f t="shared" si="253"/>
        <v>1.0970759201752411E-8</v>
      </c>
      <c r="AN924" s="2">
        <f t="shared" si="242"/>
        <v>2291.9418306799043</v>
      </c>
      <c r="AO924" s="2" t="str">
        <f t="shared" si="243"/>
        <v>-2248.05460583579+446.371867842097i</v>
      </c>
      <c r="AP924" s="3">
        <f t="shared" si="244"/>
        <v>437.20158737958263</v>
      </c>
      <c r="AQ924" s="23">
        <f t="shared" si="254"/>
        <v>5.2620515175880883E-14</v>
      </c>
    </row>
    <row r="925" spans="1:43" x14ac:dyDescent="0.3">
      <c r="A925" s="2" t="str">
        <f t="shared" si="238"/>
        <v>299629.371548169i</v>
      </c>
      <c r="B925" s="2">
        <f t="shared" si="245"/>
        <v>47687.495577409201</v>
      </c>
      <c r="E925" s="3" t="str">
        <f t="shared" si="239"/>
        <v>7.76470444664636E-13-4.02845737449836E-12i</v>
      </c>
      <c r="F925" s="3"/>
      <c r="G925" s="3"/>
      <c r="H925" s="3"/>
      <c r="I925" s="99">
        <f t="shared" si="246"/>
        <v>4.1026058998626614E-12</v>
      </c>
      <c r="L925" s="99">
        <f t="shared" si="247"/>
        <v>1.0166935144069491E-13</v>
      </c>
      <c r="O925" s="82">
        <f t="shared" si="240"/>
        <v>4.0845838629616174E-12</v>
      </c>
      <c r="R925" s="99">
        <f t="shared" si="248"/>
        <v>1.0268604495510185E-8</v>
      </c>
      <c r="U925" s="99">
        <f t="shared" si="249"/>
        <v>6.7973514444833099E-12</v>
      </c>
      <c r="X925" s="99">
        <f t="shared" si="241"/>
        <v>3.5928071947107814E-9</v>
      </c>
      <c r="Z925" s="3"/>
      <c r="AA925" s="99">
        <f t="shared" si="250"/>
        <v>1.2936195310678661E-9</v>
      </c>
      <c r="AD925" s="99">
        <f t="shared" si="251"/>
        <v>1.2936195310678663E-10</v>
      </c>
      <c r="AF925" s="2">
        <f t="shared" si="252"/>
        <v>0.97384216174382521</v>
      </c>
      <c r="AH925" s="11"/>
      <c r="AI925" s="23">
        <f t="shared" si="253"/>
        <v>1.0956403039281332E-8</v>
      </c>
      <c r="AN925" s="2">
        <f t="shared" si="242"/>
        <v>2333.7621998796849</v>
      </c>
      <c r="AO925" s="2" t="str">
        <f t="shared" si="243"/>
        <v>-2289.86765276778+450.502095883077i</v>
      </c>
      <c r="AP925" s="3">
        <f t="shared" si="244"/>
        <v>441.24696386003779</v>
      </c>
      <c r="AQ925" s="23">
        <f t="shared" si="254"/>
        <v>5.2968506718841407E-14</v>
      </c>
    </row>
    <row r="926" spans="1:43" x14ac:dyDescent="0.3">
      <c r="A926" s="2" t="str">
        <f t="shared" si="238"/>
        <v>302401.807988332i</v>
      </c>
      <c r="B926" s="2">
        <f t="shared" si="245"/>
        <v>48128.742541269239</v>
      </c>
      <c r="E926" s="3" t="str">
        <f t="shared" si="239"/>
        <v>7.62544587486046E-13-3.99279140780193E-12i</v>
      </c>
      <c r="F926" s="3"/>
      <c r="G926" s="3"/>
      <c r="H926" s="3"/>
      <c r="I926" s="99">
        <f t="shared" si="246"/>
        <v>4.0649547936134765E-12</v>
      </c>
      <c r="L926" s="99">
        <f t="shared" si="247"/>
        <v>1.0163461067995872E-13</v>
      </c>
      <c r="O926" s="82">
        <f t="shared" si="240"/>
        <v>4.0471206089834708E-12</v>
      </c>
      <c r="R926" s="99">
        <f t="shared" si="248"/>
        <v>1.026509567867583E-8</v>
      </c>
      <c r="U926" s="99">
        <f t="shared" si="249"/>
        <v>6.6732240056194382E-12</v>
      </c>
      <c r="X926" s="99">
        <f t="shared" si="241"/>
        <v>3.5598350103358762E-9</v>
      </c>
      <c r="Z926" s="3"/>
      <c r="AA926" s="99">
        <f t="shared" si="250"/>
        <v>1.2931774969054008E-9</v>
      </c>
      <c r="AD926" s="99">
        <f t="shared" si="251"/>
        <v>1.2931774969054011E-10</v>
      </c>
      <c r="AF926" s="2">
        <f t="shared" si="252"/>
        <v>0.97417504064511296</v>
      </c>
      <c r="AH926" s="11"/>
      <c r="AI926" s="23">
        <f t="shared" si="253"/>
        <v>1.0942290580923205E-8</v>
      </c>
      <c r="AN926" s="2">
        <f t="shared" si="242"/>
        <v>2376.3598028615106</v>
      </c>
      <c r="AO926" s="2" t="str">
        <f t="shared" si="243"/>
        <v>-2332.458062281+454.67054045359i</v>
      </c>
      <c r="AP926" s="3">
        <f t="shared" si="244"/>
        <v>445.32977174853295</v>
      </c>
      <c r="AQ926" s="23">
        <f t="shared" si="254"/>
        <v>5.3320991604269459E-14</v>
      </c>
    </row>
    <row r="927" spans="1:43" x14ac:dyDescent="0.3">
      <c r="A927" s="2" t="str">
        <f t="shared" si="238"/>
        <v>305199.897467032i</v>
      </c>
      <c r="B927" s="2">
        <f t="shared" si="245"/>
        <v>48574.072313017772</v>
      </c>
      <c r="E927" s="3" t="str">
        <f t="shared" si="239"/>
        <v>7.48864196208318E-13-3.957418939089E-12i</v>
      </c>
      <c r="F927" s="3"/>
      <c r="G927" s="3"/>
      <c r="H927" s="3"/>
      <c r="I927" s="99">
        <f t="shared" si="246"/>
        <v>4.0276497171207726E-12</v>
      </c>
      <c r="L927" s="99">
        <f t="shared" si="247"/>
        <v>1.016004886810728E-13</v>
      </c>
      <c r="O927" s="82">
        <f t="shared" si="240"/>
        <v>4.0100018661519628E-12</v>
      </c>
      <c r="R927" s="99">
        <f t="shared" si="248"/>
        <v>1.0261649356788353E-8</v>
      </c>
      <c r="U927" s="99">
        <f t="shared" si="249"/>
        <v>6.551364060182893E-12</v>
      </c>
      <c r="X927" s="99">
        <f t="shared" si="241"/>
        <v>3.5271658458762026E-9</v>
      </c>
      <c r="Z927" s="3"/>
      <c r="AA927" s="99">
        <f t="shared" si="250"/>
        <v>1.2927433357391064E-9</v>
      </c>
      <c r="AD927" s="99">
        <f t="shared" si="251"/>
        <v>1.2927433357391065E-10</v>
      </c>
      <c r="AF927" s="2">
        <f t="shared" si="252"/>
        <v>0.97450221229638245</v>
      </c>
      <c r="AH927" s="11"/>
      <c r="AI927" s="23">
        <f t="shared" si="253"/>
        <v>1.0928417947909028E-8</v>
      </c>
      <c r="AN927" s="2">
        <f t="shared" si="242"/>
        <v>2419.7490940561752</v>
      </c>
      <c r="AO927" s="2" t="str">
        <f t="shared" si="243"/>
        <v>-2375.84028662488+458.877555166832i</v>
      </c>
      <c r="AP927" s="3">
        <f t="shared" si="244"/>
        <v>449.45035739295417</v>
      </c>
      <c r="AQ927" s="23">
        <f t="shared" si="254"/>
        <v>5.3677999488071251E-14</v>
      </c>
    </row>
    <row r="928" spans="1:43" x14ac:dyDescent="0.3">
      <c r="A928" s="2" t="str">
        <f t="shared" si="238"/>
        <v>308023.87734891i</v>
      </c>
      <c r="B928" s="2">
        <f t="shared" si="245"/>
        <v>49023.522670410726</v>
      </c>
      <c r="E928" s="3" t="str">
        <f t="shared" si="239"/>
        <v>7.35425093190905E-13-3.92233813440858E-12i</v>
      </c>
      <c r="F928" s="3"/>
      <c r="G928" s="3"/>
      <c r="H928" s="3"/>
      <c r="I928" s="99">
        <f t="shared" si="246"/>
        <v>3.9906874731467802E-12</v>
      </c>
      <c r="L928" s="99">
        <f t="shared" si="247"/>
        <v>1.0156697442481651E-13</v>
      </c>
      <c r="O928" s="82">
        <f t="shared" si="240"/>
        <v>3.9732244531817563E-12</v>
      </c>
      <c r="R928" s="99">
        <f t="shared" si="248"/>
        <v>1.0258264416906468E-8</v>
      </c>
      <c r="U928" s="99">
        <f t="shared" si="249"/>
        <v>6.4317301525424707E-12</v>
      </c>
      <c r="X928" s="99">
        <f t="shared" si="241"/>
        <v>3.4947969017280177E-9</v>
      </c>
      <c r="Z928" s="3"/>
      <c r="AA928" s="99">
        <f t="shared" si="250"/>
        <v>1.2923169073627274E-9</v>
      </c>
      <c r="AD928" s="99">
        <f t="shared" si="251"/>
        <v>1.2923169073627275E-10</v>
      </c>
      <c r="AF928" s="2">
        <f t="shared" si="252"/>
        <v>0.97482377072667126</v>
      </c>
      <c r="AH928" s="11"/>
      <c r="AI928" s="23">
        <f t="shared" si="253"/>
        <v>1.0914781314346657E-8</v>
      </c>
      <c r="AN928" s="2">
        <f t="shared" si="242"/>
        <v>2463.9447965478162</v>
      </c>
      <c r="AO928" s="2" t="str">
        <f t="shared" si="243"/>
        <v>-2420.02904673618+463.123496907938i</v>
      </c>
      <c r="AP928" s="3">
        <f t="shared" si="244"/>
        <v>453.60907034704724</v>
      </c>
      <c r="AQ928" s="23">
        <f t="shared" si="254"/>
        <v>5.4039560409785396E-14</v>
      </c>
    </row>
    <row r="929" spans="1:43" x14ac:dyDescent="0.3">
      <c r="A929" s="2" t="str">
        <f t="shared" si="238"/>
        <v>310873.987194918i</v>
      </c>
      <c r="B929" s="2">
        <f t="shared" si="245"/>
        <v>49477.131740757774</v>
      </c>
      <c r="E929" s="3" t="str">
        <f t="shared" si="239"/>
        <v>7.22223166740143E-13-3.88754715556746E-12i</v>
      </c>
      <c r="F929" s="3"/>
      <c r="G929" s="3"/>
      <c r="H929" s="3"/>
      <c r="I929" s="99">
        <f t="shared" si="246"/>
        <v>3.9540648944265974E-12</v>
      </c>
      <c r="L929" s="99">
        <f t="shared" si="247"/>
        <v>1.0153405707867721E-13</v>
      </c>
      <c r="O929" s="82">
        <f t="shared" si="240"/>
        <v>3.9367852186286465E-12</v>
      </c>
      <c r="R929" s="99">
        <f t="shared" si="248"/>
        <v>1.0254939764946397E-8</v>
      </c>
      <c r="U929" s="99">
        <f t="shared" si="249"/>
        <v>6.314281586223219E-12</v>
      </c>
      <c r="X929" s="99">
        <f t="shared" si="241"/>
        <v>3.4627254045262987E-9</v>
      </c>
      <c r="Z929" s="3"/>
      <c r="AA929" s="99">
        <f t="shared" si="250"/>
        <v>1.2918980739456424E-9</v>
      </c>
      <c r="AD929" s="99">
        <f t="shared" si="251"/>
        <v>1.2918980739456427E-10</v>
      </c>
      <c r="AF929" s="2">
        <f t="shared" si="252"/>
        <v>0.97513980863955563</v>
      </c>
      <c r="AH929" s="11"/>
      <c r="AI929" s="23">
        <f t="shared" si="253"/>
        <v>1.0901376906748889E-8</v>
      </c>
      <c r="AN929" s="2">
        <f t="shared" si="242"/>
        <v>2508.9619070696886</v>
      </c>
      <c r="AO929" s="2" t="str">
        <f t="shared" si="243"/>
        <v>-2465.03933723434+467.408725864263i</v>
      </c>
      <c r="AP929" s="3">
        <f t="shared" si="244"/>
        <v>457.80626339829905</v>
      </c>
      <c r="AQ929" s="23">
        <f t="shared" si="254"/>
        <v>5.4405704794729976E-14</v>
      </c>
    </row>
    <row r="930" spans="1:43" x14ac:dyDescent="0.3">
      <c r="A930" s="2" t="str">
        <f t="shared" si="238"/>
        <v>313750.468782637i</v>
      </c>
      <c r="B930" s="2">
        <f t="shared" si="245"/>
        <v>49934.938004156073</v>
      </c>
      <c r="E930" s="3" t="str">
        <f t="shared" si="239"/>
        <v>7.0925437024548E-13-3.85304416064565E-12i</v>
      </c>
      <c r="F930" s="3"/>
      <c r="G930" s="3"/>
      <c r="H930" s="3"/>
      <c r="I930" s="99">
        <f t="shared" si="246"/>
        <v>3.9177788433751404E-12</v>
      </c>
      <c r="L930" s="99">
        <f t="shared" si="247"/>
        <v>1.0150172599384349E-13</v>
      </c>
      <c r="O930" s="82">
        <f t="shared" si="240"/>
        <v>3.9006810405979619E-12</v>
      </c>
      <c r="R930" s="99">
        <f t="shared" si="248"/>
        <v>1.0251674325378193E-8</v>
      </c>
      <c r="U930" s="99">
        <f t="shared" si="249"/>
        <v>6.1989784099596215E-12</v>
      </c>
      <c r="X930" s="99">
        <f t="shared" si="241"/>
        <v>3.4309486068886617E-9</v>
      </c>
      <c r="Z930" s="3"/>
      <c r="AA930" s="99">
        <f t="shared" si="250"/>
        <v>1.2914866999946056E-9</v>
      </c>
      <c r="AD930" s="99">
        <f t="shared" si="251"/>
        <v>1.2914866999946056E-10</v>
      </c>
      <c r="AF930" s="2">
        <f t="shared" si="252"/>
        <v>0.97545041742545724</v>
      </c>
      <c r="AH930" s="11"/>
      <c r="AI930" s="23">
        <f t="shared" si="253"/>
        <v>1.0888201003558615E-8</v>
      </c>
      <c r="AN930" s="2">
        <f t="shared" si="242"/>
        <v>2554.8157010926852</v>
      </c>
      <c r="AO930" s="2" t="str">
        <f t="shared" si="243"/>
        <v>-2510.88643150958+471.733605555932i</v>
      </c>
      <c r="AP930" s="3">
        <f t="shared" si="244"/>
        <v>462.04229259875137</v>
      </c>
      <c r="AQ930" s="23">
        <f t="shared" si="254"/>
        <v>5.4776463456502037E-14</v>
      </c>
    </row>
    <row r="931" spans="1:43" x14ac:dyDescent="0.3">
      <c r="A931" s="2" t="str">
        <f t="shared" si="238"/>
        <v>316653.566126789i</v>
      </c>
      <c r="B931" s="2">
        <f t="shared" si="245"/>
        <v>50396.980296754824</v>
      </c>
      <c r="E931" s="3" t="str">
        <f t="shared" si="239"/>
        <v>6.96514721320847E-13-3.81882730449817E-12i</v>
      </c>
      <c r="F931" s="3"/>
      <c r="G931" s="3"/>
      <c r="H931" s="3"/>
      <c r="I931" s="99">
        <f t="shared" si="246"/>
        <v>3.8818262117974079E-12</v>
      </c>
      <c r="L931" s="99">
        <f t="shared" si="247"/>
        <v>1.014699707022386E-13</v>
      </c>
      <c r="O931" s="82">
        <f t="shared" si="240"/>
        <v>3.8649088264562612E-12</v>
      </c>
      <c r="R931" s="99">
        <f t="shared" si="248"/>
        <v>1.0248467040926098E-8</v>
      </c>
      <c r="U931" s="99">
        <f t="shared" si="249"/>
        <v>6.0857814040065765E-12</v>
      </c>
      <c r="X931" s="99">
        <f t="shared" si="241"/>
        <v>3.399463787161724E-9</v>
      </c>
      <c r="Z931" s="3"/>
      <c r="AA931" s="99">
        <f t="shared" si="250"/>
        <v>1.2910826523160011E-9</v>
      </c>
      <c r="AD931" s="99">
        <f t="shared" si="251"/>
        <v>1.2910826523160011E-10</v>
      </c>
      <c r="AF931" s="2">
        <f t="shared" si="252"/>
        <v>0.97575568717410388</v>
      </c>
      <c r="AH931" s="11"/>
      <c r="AI931" s="23">
        <f t="shared" si="253"/>
        <v>1.0875249934670988E-8</v>
      </c>
      <c r="AN931" s="2">
        <f t="shared" si="242"/>
        <v>2601.5217380085082</v>
      </c>
      <c r="AO931" s="2" t="str">
        <f t="shared" si="243"/>
        <v>-2557.58588690564+476.098502866685i</v>
      </c>
      <c r="AP931" s="3">
        <f t="shared" si="244"/>
        <v>466.31751729493408</v>
      </c>
      <c r="AQ931" s="23">
        <f t="shared" si="254"/>
        <v>5.5151867599370219E-14</v>
      </c>
    </row>
    <row r="932" spans="1:43" x14ac:dyDescent="0.3">
      <c r="A932" s="2" t="str">
        <f t="shared" si="238"/>
        <v>319583.525499937i</v>
      </c>
      <c r="B932" s="2">
        <f t="shared" si="245"/>
        <v>50863.297814049758</v>
      </c>
      <c r="E932" s="3" t="str">
        <f t="shared" si="239"/>
        <v>6.84000300951293E-13-3.78489473924313E-12i</v>
      </c>
      <c r="F932" s="3"/>
      <c r="G932" s="3"/>
      <c r="H932" s="3"/>
      <c r="I932" s="99">
        <f t="shared" si="246"/>
        <v>3.8462039206016854E-12</v>
      </c>
      <c r="L932" s="99">
        <f t="shared" si="247"/>
        <v>1.0143878091359285E-13</v>
      </c>
      <c r="O932" s="82">
        <f t="shared" si="240"/>
        <v>3.8294655125459684E-12</v>
      </c>
      <c r="R932" s="99">
        <f t="shared" si="248"/>
        <v>1.0245316872272878E-8</v>
      </c>
      <c r="U932" s="99">
        <f t="shared" si="249"/>
        <v>5.9746520667031145E-12</v>
      </c>
      <c r="X932" s="99">
        <f t="shared" si="241"/>
        <v>3.3682682491702546E-9</v>
      </c>
      <c r="Z932" s="3"/>
      <c r="AA932" s="99">
        <f t="shared" si="250"/>
        <v>1.2906857999785929E-9</v>
      </c>
      <c r="AD932" s="99">
        <f t="shared" si="251"/>
        <v>1.2906857999785929E-10</v>
      </c>
      <c r="AF932" s="2">
        <f t="shared" si="252"/>
        <v>0.9760557066871417</v>
      </c>
      <c r="AH932" s="11"/>
      <c r="AI932" s="23">
        <f t="shared" si="253"/>
        <v>1.0862520080952883E-8</v>
      </c>
      <c r="AN932" s="2">
        <f t="shared" si="242"/>
        <v>2649.0958664092054</v>
      </c>
      <c r="AO932" s="2" t="str">
        <f t="shared" si="243"/>
        <v>-2605.15354999891+480.503788074992i</v>
      </c>
      <c r="AP932" s="3">
        <f t="shared" si="244"/>
        <v>470.63230015785666</v>
      </c>
      <c r="AQ932" s="23">
        <f t="shared" si="254"/>
        <v>5.5531948820673868E-14</v>
      </c>
    </row>
    <row r="933" spans="1:43" x14ac:dyDescent="0.3">
      <c r="A933" s="2" t="str">
        <f t="shared" si="238"/>
        <v>322540.595453373i</v>
      </c>
      <c r="B933" s="2">
        <f t="shared" si="245"/>
        <v>51333.930114207615</v>
      </c>
      <c r="E933" s="3" t="str">
        <f t="shared" si="239"/>
        <v>6.71707252645244E-13-3.75124461473675E-12i</v>
      </c>
      <c r="F933" s="3"/>
      <c r="G933" s="3"/>
      <c r="H933" s="3"/>
      <c r="I933" s="99">
        <f t="shared" si="246"/>
        <v>3.8109089195161421E-12</v>
      </c>
      <c r="L933" s="99">
        <f t="shared" si="247"/>
        <v>1.0140814651255668E-13</v>
      </c>
      <c r="O933" s="82">
        <f t="shared" si="240"/>
        <v>3.794348063903364E-12</v>
      </c>
      <c r="R933" s="99">
        <f t="shared" si="248"/>
        <v>1.0242222797768225E-8</v>
      </c>
      <c r="U933" s="99">
        <f t="shared" si="249"/>
        <v>5.8655526012850668E-12</v>
      </c>
      <c r="X933" s="99">
        <f t="shared" si="241"/>
        <v>3.3373593219692048E-9</v>
      </c>
      <c r="Z933" s="3"/>
      <c r="AA933" s="99">
        <f t="shared" si="250"/>
        <v>1.290296014276792E-9</v>
      </c>
      <c r="AD933" s="99">
        <f t="shared" si="251"/>
        <v>1.290296014276792E-10</v>
      </c>
      <c r="AF933" s="2">
        <f t="shared" si="252"/>
        <v>0.97635056349086602</v>
      </c>
      <c r="AH933" s="11"/>
      <c r="AI933" s="23">
        <f t="shared" si="253"/>
        <v>1.0850007873760094E-8</v>
      </c>
      <c r="AN933" s="2">
        <f t="shared" si="242"/>
        <v>2697.5542294647225</v>
      </c>
      <c r="AO933" s="2" t="str">
        <f t="shared" si="243"/>
        <v>-2653.60556197555+484.949834885465i</v>
      </c>
      <c r="AP933" s="3">
        <f t="shared" si="244"/>
        <v>474.98700721524801</v>
      </c>
      <c r="AQ933" s="23">
        <f t="shared" si="254"/>
        <v>5.5916739113488701E-14</v>
      </c>
    </row>
    <row r="934" spans="1:43" x14ac:dyDescent="0.3">
      <c r="A934" s="2" t="str">
        <f t="shared" si="238"/>
        <v>325525.026838209i</v>
      </c>
      <c r="B934" s="2">
        <f t="shared" si="245"/>
        <v>51808.917121422863</v>
      </c>
      <c r="E934" s="3" t="str">
        <f t="shared" si="239"/>
        <v>6.5963178159237E-13-3.71787507903496E-12i</v>
      </c>
      <c r="F934" s="3"/>
      <c r="G934" s="3"/>
      <c r="H934" s="3"/>
      <c r="I934" s="99">
        <f t="shared" si="246"/>
        <v>3.7759381868081389E-12</v>
      </c>
      <c r="L934" s="99">
        <f t="shared" si="247"/>
        <v>1.0137805755585163E-13</v>
      </c>
      <c r="O934" s="82">
        <f t="shared" si="240"/>
        <v>3.7595534739793036E-12</v>
      </c>
      <c r="R934" s="99">
        <f t="shared" si="248"/>
        <v>1.0239183813141015E-8</v>
      </c>
      <c r="U934" s="99">
        <f t="shared" si="249"/>
        <v>5.7584459029404599E-12</v>
      </c>
      <c r="X934" s="99">
        <f t="shared" si="241"/>
        <v>3.3067343595981827E-9</v>
      </c>
      <c r="Z934" s="3"/>
      <c r="AA934" s="99">
        <f t="shared" si="250"/>
        <v>1.2899131686944062E-9</v>
      </c>
      <c r="AD934" s="99">
        <f t="shared" si="251"/>
        <v>1.2899131686944065E-10</v>
      </c>
      <c r="AF934" s="2">
        <f t="shared" si="252"/>
        <v>0.97664034384908238</v>
      </c>
      <c r="AH934" s="11"/>
      <c r="AI934" s="23">
        <f t="shared" si="253"/>
        <v>1.0837709794452119E-8</v>
      </c>
      <c r="AN934" s="2">
        <f t="shared" si="242"/>
        <v>2746.9132704006706</v>
      </c>
      <c r="AO934" s="2" t="str">
        <f t="shared" si="243"/>
        <v>-2702.95836410885+489.437020460567i</v>
      </c>
      <c r="AP934" s="3">
        <f t="shared" si="244"/>
        <v>479.38200788080576</v>
      </c>
      <c r="AQ934" s="23">
        <f t="shared" si="254"/>
        <v>5.6306270868936129E-14</v>
      </c>
    </row>
    <row r="935" spans="1:43" x14ac:dyDescent="0.3">
      <c r="A935" s="2" t="str">
        <f t="shared" si="238"/>
        <v>328537.072826652i</v>
      </c>
      <c r="B935" s="2">
        <f t="shared" si="245"/>
        <v>52288.299129303668</v>
      </c>
      <c r="E935" s="3" t="str">
        <f t="shared" si="239"/>
        <v>6.47770153827435E-13-3.6847842788424E-12i</v>
      </c>
      <c r="F935" s="3"/>
      <c r="G935" s="3"/>
      <c r="H935" s="3"/>
      <c r="I935" s="99">
        <f t="shared" si="246"/>
        <v>3.7412887290068546E-12</v>
      </c>
      <c r="L935" s="99">
        <f t="shared" si="247"/>
        <v>1.013485042694611E-13</v>
      </c>
      <c r="O935" s="82">
        <f t="shared" si="240"/>
        <v>3.7250787643632124E-12</v>
      </c>
      <c r="R935" s="99">
        <f t="shared" si="248"/>
        <v>1.023619893121557E-8</v>
      </c>
      <c r="U935" s="99">
        <f t="shared" si="249"/>
        <v>5.6532955461047932E-12</v>
      </c>
      <c r="X935" s="99">
        <f t="shared" si="241"/>
        <v>3.2763907408386636E-9</v>
      </c>
      <c r="Z935" s="3"/>
      <c r="AA935" s="99">
        <f t="shared" si="250"/>
        <v>1.2895371388688952E-9</v>
      </c>
      <c r="AD935" s="99">
        <f t="shared" si="251"/>
        <v>1.2895371388688953E-10</v>
      </c>
      <c r="AF935" s="2">
        <f t="shared" si="252"/>
        <v>0.97692513277606641</v>
      </c>
      <c r="AH935" s="11"/>
      <c r="AI935" s="23">
        <f t="shared" si="253"/>
        <v>1.08256223739051E-8</v>
      </c>
      <c r="AN935" s="2">
        <f t="shared" si="242"/>
        <v>2797.1897380776823</v>
      </c>
      <c r="AO935" s="2" t="str">
        <f t="shared" si="243"/>
        <v>-2753.22870333817+493.9657254526i</v>
      </c>
      <c r="AP935" s="3">
        <f t="shared" si="244"/>
        <v>483.81767498714908</v>
      </c>
      <c r="AQ935" s="23">
        <f t="shared" si="254"/>
        <v>5.6700576878930145E-14</v>
      </c>
    </row>
    <row r="936" spans="1:43" x14ac:dyDescent="0.3">
      <c r="A936" s="2" t="str">
        <f t="shared" si="238"/>
        <v>331576.988933485i</v>
      </c>
      <c r="B936" s="2">
        <f t="shared" si="245"/>
        <v>52772.116804290818</v>
      </c>
      <c r="E936" s="3" t="str">
        <f t="shared" si="239"/>
        <v>6.36118695400166E-13-3.65197035994859E-12i</v>
      </c>
      <c r="F936" s="3"/>
      <c r="G936" s="3"/>
      <c r="H936" s="3"/>
      <c r="I936" s="99">
        <f t="shared" si="246"/>
        <v>3.706957580628708E-12</v>
      </c>
      <c r="L936" s="99">
        <f t="shared" si="247"/>
        <v>1.0131947704585894E-13</v>
      </c>
      <c r="O936" s="82">
        <f t="shared" si="240"/>
        <v>3.6909209845098846E-12</v>
      </c>
      <c r="R936" s="99">
        <f t="shared" si="248"/>
        <v>1.0233267181631752E-8</v>
      </c>
      <c r="U936" s="99">
        <f t="shared" si="249"/>
        <v>5.5500657719906058E-12</v>
      </c>
      <c r="X936" s="99">
        <f t="shared" si="241"/>
        <v>3.2463258689738774E-9</v>
      </c>
      <c r="Z936" s="3"/>
      <c r="AA936" s="99">
        <f t="shared" si="250"/>
        <v>1.2891678025561094E-9</v>
      </c>
      <c r="AD936" s="99">
        <f t="shared" si="251"/>
        <v>1.2891678025561097E-10</v>
      </c>
      <c r="AF936" s="2">
        <f t="shared" si="252"/>
        <v>0.97720501404962279</v>
      </c>
      <c r="AH936" s="11"/>
      <c r="AI936" s="23">
        <f t="shared" si="253"/>
        <v>1.0813742192022945E-8</v>
      </c>
      <c r="AN936" s="2">
        <f t="shared" si="242"/>
        <v>2848.4006926746151</v>
      </c>
      <c r="AO936" s="2" t="str">
        <f t="shared" si="243"/>
        <v>-2804.43363795173+498.536334036i</v>
      </c>
      <c r="AP936" s="3">
        <f t="shared" si="244"/>
        <v>488.29438481549732</v>
      </c>
      <c r="AQ936" s="23">
        <f t="shared" si="254"/>
        <v>5.7099690338537231E-14</v>
      </c>
    </row>
    <row r="937" spans="1:43" x14ac:dyDescent="0.3">
      <c r="A937" s="2" t="str">
        <f t="shared" si="238"/>
        <v>334645.033037736i</v>
      </c>
      <c r="B937" s="2">
        <f t="shared" si="245"/>
        <v>53260.411189106315</v>
      </c>
      <c r="E937" s="3" t="str">
        <f t="shared" si="239"/>
        <v>6.24673791551385E-13-3.6194314676518E-12i</v>
      </c>
      <c r="F937" s="3"/>
      <c r="G937" s="3"/>
      <c r="H937" s="3"/>
      <c r="I937" s="99">
        <f t="shared" si="246"/>
        <v>3.6729418039058618E-12</v>
      </c>
      <c r="L937" s="99">
        <f t="shared" si="247"/>
        <v>1.0129096644127665E-13</v>
      </c>
      <c r="O937" s="82">
        <f t="shared" si="240"/>
        <v>3.6570772114693314E-12</v>
      </c>
      <c r="R937" s="99">
        <f t="shared" si="248"/>
        <v>1.0230387610568942E-8</v>
      </c>
      <c r="U937" s="99">
        <f t="shared" si="249"/>
        <v>5.4487214763473123E-12</v>
      </c>
      <c r="X937" s="99">
        <f t="shared" si="241"/>
        <v>3.2165371715511785E-9</v>
      </c>
      <c r="Z937" s="3"/>
      <c r="AA937" s="99">
        <f t="shared" si="250"/>
        <v>1.2888050395955164E-9</v>
      </c>
      <c r="AD937" s="99">
        <f t="shared" si="251"/>
        <v>1.2888050395955167E-10</v>
      </c>
      <c r="AF937" s="2">
        <f t="shared" si="252"/>
        <v>0.97748007022422789</v>
      </c>
      <c r="AH937" s="11"/>
      <c r="AI937" s="23">
        <f t="shared" si="253"/>
        <v>1.0802065877246881E-8</v>
      </c>
      <c r="AN937" s="2">
        <f t="shared" si="242"/>
        <v>2900.5635114772999</v>
      </c>
      <c r="AO937" s="2" t="str">
        <f t="shared" si="243"/>
        <v>-2856.59054337495+503.149233939923i</v>
      </c>
      <c r="AP937" s="3">
        <f t="shared" si="244"/>
        <v>492.8125171302454</v>
      </c>
      <c r="AQ937" s="23">
        <f t="shared" si="254"/>
        <v>5.7503644848909283E-14</v>
      </c>
    </row>
    <row r="938" spans="1:43" x14ac:dyDescent="0.3">
      <c r="A938" s="2" t="str">
        <f t="shared" si="238"/>
        <v>337741.465404563i</v>
      </c>
      <c r="B938" s="2">
        <f t="shared" si="245"/>
        <v>53753.22370623656</v>
      </c>
      <c r="E938" s="3" t="str">
        <f t="shared" si="239"/>
        <v>6.13431885895439E-13-3.58716574717045E-12i</v>
      </c>
      <c r="F938" s="3"/>
      <c r="G938" s="3"/>
      <c r="H938" s="3"/>
      <c r="I938" s="99">
        <f t="shared" si="246"/>
        <v>3.6392384885173676E-12</v>
      </c>
      <c r="L938" s="99">
        <f t="shared" si="247"/>
        <v>1.0126296317300779E-13</v>
      </c>
      <c r="O938" s="82">
        <f t="shared" si="240"/>
        <v>3.62354454961928E-12</v>
      </c>
      <c r="R938" s="99">
        <f t="shared" si="248"/>
        <v>1.0227559280473787E-8</v>
      </c>
      <c r="U938" s="99">
        <f t="shared" si="249"/>
        <v>5.34922819744692E-12</v>
      </c>
      <c r="X938" s="99">
        <f t="shared" si="241"/>
        <v>3.1870221001468104E-9</v>
      </c>
      <c r="Z938" s="3"/>
      <c r="AA938" s="99">
        <f t="shared" si="250"/>
        <v>1.2884487318759037E-9</v>
      </c>
      <c r="AD938" s="99">
        <f t="shared" si="251"/>
        <v>1.288448731875904E-10</v>
      </c>
      <c r="AF938" s="2">
        <f t="shared" si="252"/>
        <v>0.97775038264425052</v>
      </c>
      <c r="AH938" s="11"/>
      <c r="AI938" s="23">
        <f t="shared" si="253"/>
        <v>1.0790590106063588E-8</v>
      </c>
      <c r="AN938" s="2">
        <f t="shared" si="242"/>
        <v>2953.6958947751141</v>
      </c>
      <c r="AO938" s="2" t="str">
        <f t="shared" si="243"/>
        <v>-2909.71711806662+507.804816481141i</v>
      </c>
      <c r="AP938" s="3">
        <f t="shared" si="244"/>
        <v>497.37245520836586</v>
      </c>
      <c r="AQ938" s="23">
        <f t="shared" si="254"/>
        <v>5.7912474419608178E-14</v>
      </c>
    </row>
    <row r="939" spans="1:43" x14ac:dyDescent="0.3">
      <c r="A939" s="2" t="str">
        <f t="shared" si="238"/>
        <v>340866.548707324i</v>
      </c>
      <c r="B939" s="2">
        <f t="shared" si="245"/>
        <v>54250.596161444926</v>
      </c>
      <c r="E939" s="3" t="str">
        <f t="shared" si="239"/>
        <v>6.02389479609234E-13-3.55517134404281E-12i</v>
      </c>
      <c r="F939" s="3"/>
      <c r="G939" s="3"/>
      <c r="H939" s="3"/>
      <c r="I939" s="99">
        <f t="shared" si="246"/>
        <v>3.6058447513234743E-12</v>
      </c>
      <c r="L939" s="99">
        <f t="shared" si="247"/>
        <v>1.0123545811675096E-13</v>
      </c>
      <c r="O939" s="82">
        <f t="shared" si="240"/>
        <v>3.5903201304008045E-12</v>
      </c>
      <c r="R939" s="99">
        <f t="shared" si="248"/>
        <v>1.0224781269791847E-8</v>
      </c>
      <c r="U939" s="99">
        <f t="shared" si="249"/>
        <v>5.2515521042917375E-12</v>
      </c>
      <c r="X939" s="99">
        <f t="shared" si="241"/>
        <v>3.1577781301335193E-9</v>
      </c>
      <c r="Z939" s="3"/>
      <c r="AA939" s="99">
        <f t="shared" si="250"/>
        <v>1.2880987633015719E-9</v>
      </c>
      <c r="AD939" s="99">
        <f t="shared" si="251"/>
        <v>1.288098763301572E-10</v>
      </c>
      <c r="AF939" s="2">
        <f t="shared" si="252"/>
        <v>0.97801603145722615</v>
      </c>
      <c r="AH939" s="11"/>
      <c r="AI939" s="23">
        <f t="shared" si="253"/>
        <v>1.0779311602512384E-8</v>
      </c>
      <c r="AN939" s="2">
        <f t="shared" si="242"/>
        <v>3007.8158718668519</v>
      </c>
      <c r="AO939" s="2" t="str">
        <f t="shared" si="243"/>
        <v>-2963.83138952436+512.503476597232i</v>
      </c>
      <c r="AP939" s="3">
        <f t="shared" si="244"/>
        <v>501.97458587398432</v>
      </c>
      <c r="AQ939" s="23">
        <f t="shared" si="254"/>
        <v>5.8326213471536087E-14</v>
      </c>
    </row>
    <row r="940" spans="1:43" x14ac:dyDescent="0.3">
      <c r="A940" s="2" t="str">
        <f t="shared" si="238"/>
        <v>344020.548049865i</v>
      </c>
      <c r="B940" s="2">
        <f t="shared" si="245"/>
        <v>54752.57074731891</v>
      </c>
      <c r="E940" s="3" t="str">
        <f t="shared" si="239"/>
        <v>5.9154313062786E-13-3.52344640451477E-12i</v>
      </c>
      <c r="F940" s="3"/>
      <c r="G940" s="3"/>
      <c r="H940" s="3"/>
      <c r="I940" s="99">
        <f t="shared" si="246"/>
        <v>3.572757736102613E-12</v>
      </c>
      <c r="L940" s="99">
        <f t="shared" si="247"/>
        <v>1.0120844230398854E-13</v>
      </c>
      <c r="O940" s="82">
        <f t="shared" si="240"/>
        <v>3.5574011120566276E-12</v>
      </c>
      <c r="R940" s="99">
        <f t="shared" si="248"/>
        <v>1.0222052672702844E-8</v>
      </c>
      <c r="U940" s="99">
        <f t="shared" si="249"/>
        <v>5.1556599850393686E-12</v>
      </c>
      <c r="X940" s="99">
        <f t="shared" si="241"/>
        <v>3.128802760450318E-9</v>
      </c>
      <c r="Z940" s="3"/>
      <c r="AA940" s="99">
        <f t="shared" si="250"/>
        <v>1.2877550197589811E-9</v>
      </c>
      <c r="AD940" s="99">
        <f t="shared" si="251"/>
        <v>1.2877550197589812E-10</v>
      </c>
      <c r="AF940" s="2">
        <f t="shared" si="252"/>
        <v>0.97827709562720055</v>
      </c>
      <c r="AH940" s="11"/>
      <c r="AI940" s="23">
        <f t="shared" si="253"/>
        <v>1.0768227137691238E-8</v>
      </c>
      <c r="AN940" s="2">
        <f t="shared" si="242"/>
        <v>3062.9418071785199</v>
      </c>
      <c r="AO940" s="2" t="str">
        <f t="shared" si="243"/>
        <v>-3018.95172040202+517.24561288009i</v>
      </c>
      <c r="AP940" s="3">
        <f t="shared" si="244"/>
        <v>506.61929953056097</v>
      </c>
      <c r="AQ940" s="23">
        <f t="shared" si="254"/>
        <v>5.874489683958095E-14</v>
      </c>
    </row>
    <row r="941" spans="1:43" x14ac:dyDescent="0.3">
      <c r="A941" s="2" t="str">
        <f t="shared" si="238"/>
        <v>347203.730989009i</v>
      </c>
      <c r="B941" s="2">
        <f t="shared" si="245"/>
        <v>55259.190046849471</v>
      </c>
      <c r="E941" s="3" t="str">
        <f t="shared" si="239"/>
        <v>5.80889452846972E-13-3.491989075916E-12i</v>
      </c>
      <c r="F941" s="3"/>
      <c r="G941" s="3"/>
      <c r="H941" s="3"/>
      <c r="I941" s="99">
        <f t="shared" si="246"/>
        <v>3.5399746132911083E-12</v>
      </c>
      <c r="L941" s="99">
        <f t="shared" si="247"/>
        <v>1.0118190691940376E-13</v>
      </c>
      <c r="O941" s="82">
        <f t="shared" si="240"/>
        <v>3.524784679372136E-12</v>
      </c>
      <c r="R941" s="99">
        <f t="shared" si="248"/>
        <v>1.021937259885978E-8</v>
      </c>
      <c r="U941" s="99">
        <f t="shared" si="249"/>
        <v>5.0615192356413332E-12</v>
      </c>
      <c r="X941" s="99">
        <f t="shared" si="241"/>
        <v>3.1000935133747856E-9</v>
      </c>
      <c r="Z941" s="3"/>
      <c r="AA941" s="99">
        <f t="shared" si="250"/>
        <v>1.2874173890838872E-9</v>
      </c>
      <c r="AD941" s="99">
        <f t="shared" si="251"/>
        <v>1.2874173890838873E-10</v>
      </c>
      <c r="AF941" s="2">
        <f t="shared" si="252"/>
        <v>0.97853365294810213</v>
      </c>
      <c r="AH941" s="11"/>
      <c r="AI941" s="23">
        <f t="shared" si="253"/>
        <v>1.0757333529262226E-8</v>
      </c>
      <c r="AN941" s="2">
        <f t="shared" si="242"/>
        <v>3119.092406494779</v>
      </c>
      <c r="AO941" s="2" t="str">
        <f t="shared" si="243"/>
        <v>-3075.09681474072+522.031627609735i</v>
      </c>
      <c r="AP941" s="3">
        <f t="shared" si="244"/>
        <v>511.30699019333406</v>
      </c>
      <c r="AQ941" s="23">
        <f t="shared" si="254"/>
        <v>5.9168559775293308E-14</v>
      </c>
    </row>
    <row r="942" spans="1:43" x14ac:dyDescent="0.3">
      <c r="A942" s="2" t="str">
        <f t="shared" si="238"/>
        <v>350416.36755725i</v>
      </c>
      <c r="B942" s="2">
        <f t="shared" si="245"/>
        <v>55770.497037042805</v>
      </c>
      <c r="E942" s="3" t="str">
        <f t="shared" si="239"/>
        <v>5.70425115332107E-13-3.46079750702497E-12i</v>
      </c>
      <c r="F942" s="3"/>
      <c r="G942" s="3"/>
      <c r="H942" s="3"/>
      <c r="I942" s="99">
        <f t="shared" si="246"/>
        <v>3.5074925797258496E-12</v>
      </c>
      <c r="L942" s="99">
        <f t="shared" si="247"/>
        <v>1.0115584329833229E-13</v>
      </c>
      <c r="O942" s="82">
        <f t="shared" si="240"/>
        <v>3.4924680434193461E-12</v>
      </c>
      <c r="R942" s="99">
        <f t="shared" si="248"/>
        <v>1.0216740173131562E-8</v>
      </c>
      <c r="U942" s="99">
        <f t="shared" si="249"/>
        <v>4.9690978486915564E-12</v>
      </c>
      <c r="X942" s="99">
        <f t="shared" si="241"/>
        <v>3.0716479342978447E-9</v>
      </c>
      <c r="Z942" s="3"/>
      <c r="AA942" s="99">
        <f t="shared" si="250"/>
        <v>1.2870857610289166E-9</v>
      </c>
      <c r="AD942" s="99">
        <f t="shared" si="251"/>
        <v>1.2870857610289167E-10</v>
      </c>
      <c r="AF942" s="2">
        <f t="shared" si="252"/>
        <v>0.97878578005716987</v>
      </c>
      <c r="AH942" s="11"/>
      <c r="AI942" s="23">
        <f t="shared" si="253"/>
        <v>1.074662764095628E-8</v>
      </c>
      <c r="AN942" s="2">
        <f t="shared" si="242"/>
        <v>3176.2867233060779</v>
      </c>
      <c r="AO942" s="2" t="str">
        <f t="shared" si="243"/>
        <v>-3132.28572431559+526.861926788434i</v>
      </c>
      <c r="AP942" s="3">
        <f t="shared" si="244"/>
        <v>516.03805552369158</v>
      </c>
      <c r="AQ942" s="23">
        <f t="shared" si="254"/>
        <v>5.9597237949782906E-14</v>
      </c>
    </row>
    <row r="943" spans="1:43" x14ac:dyDescent="0.3">
      <c r="A943" s="2" t="str">
        <f t="shared" si="238"/>
        <v>353658.730285662i</v>
      </c>
      <c r="B943" s="2">
        <f t="shared" si="245"/>
        <v>56286.535092566497</v>
      </c>
      <c r="E943" s="3" t="str">
        <f t="shared" si="239"/>
        <v>5.60146841534916E-13-3.42986984842256E-12i</v>
      </c>
      <c r="F943" s="3"/>
      <c r="G943" s="3"/>
      <c r="H943" s="3"/>
      <c r="I943" s="99">
        <f t="shared" si="246"/>
        <v>3.4753088583893859E-12</v>
      </c>
      <c r="L943" s="99">
        <f t="shared" si="247"/>
        <v>1.0113024292425228E-13</v>
      </c>
      <c r="O943" s="82">
        <f t="shared" si="240"/>
        <v>3.4604484413032793E-12</v>
      </c>
      <c r="R943" s="99">
        <f t="shared" si="248"/>
        <v>1.0214154535349482E-8</v>
      </c>
      <c r="U943" s="99">
        <f t="shared" si="249"/>
        <v>4.8783644024799444E-12</v>
      </c>
      <c r="X943" s="99">
        <f t="shared" si="241"/>
        <v>3.0434635915008243E-9</v>
      </c>
      <c r="Z943" s="3"/>
      <c r="AA943" s="99">
        <f t="shared" si="250"/>
        <v>1.2867600272316291E-9</v>
      </c>
      <c r="AD943" s="99">
        <f t="shared" si="251"/>
        <v>1.2867600272316293E-10</v>
      </c>
      <c r="AF943" s="2">
        <f t="shared" si="252"/>
        <v>0.97903355244838641</v>
      </c>
      <c r="AH943" s="11"/>
      <c r="AI943" s="23">
        <f t="shared" si="253"/>
        <v>1.0736106382077772E-8</v>
      </c>
      <c r="AN943" s="2">
        <f t="shared" si="242"/>
        <v>3234.5441652740265</v>
      </c>
      <c r="AO943" s="2" t="str">
        <f t="shared" si="243"/>
        <v>-3190.53785510075+531.736920175148i</v>
      </c>
      <c r="AP943" s="3">
        <f t="shared" si="244"/>
        <v>520.81289686296077</v>
      </c>
      <c r="AQ943" s="23">
        <f t="shared" si="254"/>
        <v>6.0030967456546755E-14</v>
      </c>
    </row>
    <row r="944" spans="1:43" x14ac:dyDescent="0.3">
      <c r="A944" s="2" t="str">
        <f t="shared" si="238"/>
        <v>356931.094227021i</v>
      </c>
      <c r="B944" s="2">
        <f t="shared" si="245"/>
        <v>56807.347989429458</v>
      </c>
      <c r="E944" s="3" t="str">
        <f t="shared" si="239"/>
        <v>5.50051408516508E-13-3.39920425283497E-12i</v>
      </c>
      <c r="F944" s="3"/>
      <c r="G944" s="3"/>
      <c r="H944" s="3"/>
      <c r="I944" s="99">
        <f t="shared" si="246"/>
        <v>3.4434206981579147E-12</v>
      </c>
      <c r="L944" s="99">
        <f t="shared" si="247"/>
        <v>1.011050974263078E-13</v>
      </c>
      <c r="O944" s="82">
        <f t="shared" si="240"/>
        <v>3.4287231359112164E-12</v>
      </c>
      <c r="R944" s="99">
        <f t="shared" si="248"/>
        <v>1.0211614840057088E-8</v>
      </c>
      <c r="U944" s="99">
        <f t="shared" si="249"/>
        <v>4.7892880502481709E-12</v>
      </c>
      <c r="X944" s="99">
        <f t="shared" si="241"/>
        <v>3.0155380759348538E-9</v>
      </c>
      <c r="Z944" s="3"/>
      <c r="AA944" s="99">
        <f t="shared" si="250"/>
        <v>1.2864400811830069E-9</v>
      </c>
      <c r="AD944" s="99">
        <f t="shared" si="251"/>
        <v>1.2864400811830073E-10</v>
      </c>
      <c r="AF944" s="2">
        <f t="shared" si="252"/>
        <v>0.97927704448595276</v>
      </c>
      <c r="AH944" s="11"/>
      <c r="AI944" s="23">
        <f t="shared" si="253"/>
        <v>1.0725766707008719E-8</v>
      </c>
      <c r="AN944" s="2">
        <f t="shared" si="242"/>
        <v>3293.8845008168228</v>
      </c>
      <c r="AO944" s="2" t="str">
        <f t="shared" si="243"/>
        <v>-3249.87297385435+536.657021320297i</v>
      </c>
      <c r="AP944" s="3">
        <f t="shared" si="244"/>
        <v>525.63191926477157</v>
      </c>
      <c r="AQ944" s="23">
        <f t="shared" si="254"/>
        <v>6.0469784814128241E-14</v>
      </c>
    </row>
    <row r="945" spans="1:43" x14ac:dyDescent="0.3">
      <c r="A945" s="2" t="str">
        <f t="shared" si="238"/>
        <v>360233.73697913i</v>
      </c>
      <c r="B945" s="2">
        <f t="shared" si="245"/>
        <v>57332.979908694229</v>
      </c>
      <c r="E945" s="3" t="str">
        <f t="shared" si="239"/>
        <v>5.40135646178001E-13-3.36879887546599E-12i</v>
      </c>
      <c r="F945" s="3"/>
      <c r="G945" s="3"/>
      <c r="H945" s="3"/>
      <c r="I945" s="99">
        <f t="shared" si="246"/>
        <v>3.4118253735519708E-12</v>
      </c>
      <c r="L945" s="99">
        <f t="shared" si="247"/>
        <v>1.0108039857686919E-13</v>
      </c>
      <c r="O945" s="82">
        <f t="shared" si="240"/>
        <v>3.3972894156646428E-12</v>
      </c>
      <c r="R945" s="99">
        <f t="shared" si="248"/>
        <v>1.0209120256263789E-8</v>
      </c>
      <c r="U945" s="99">
        <f t="shared" si="249"/>
        <v>4.7018385096436549E-12</v>
      </c>
      <c r="X945" s="99">
        <f t="shared" si="241"/>
        <v>2.9878690010026881E-9</v>
      </c>
      <c r="Z945" s="3"/>
      <c r="AA945" s="99">
        <f t="shared" si="250"/>
        <v>1.2861258181964145E-9</v>
      </c>
      <c r="AD945" s="99">
        <f t="shared" si="251"/>
        <v>1.2861258181964147E-10</v>
      </c>
      <c r="AF945" s="2">
        <f t="shared" si="252"/>
        <v>0.97951632941775924</v>
      </c>
      <c r="AH945" s="11"/>
      <c r="AI945" s="23">
        <f t="shared" si="253"/>
        <v>1.0715605614713172E-8</v>
      </c>
      <c r="AN945" s="2">
        <f t="shared" si="242"/>
        <v>3354.3278658169938</v>
      </c>
      <c r="AO945" s="2" t="str">
        <f t="shared" si="243"/>
        <v>-3310.31121482592+541.622647600827i</v>
      </c>
      <c r="AP945" s="3">
        <f t="shared" si="244"/>
        <v>530.4955315319603</v>
      </c>
      <c r="AQ945" s="23">
        <f t="shared" si="254"/>
        <v>6.0913726969299068E-14</v>
      </c>
    </row>
    <row r="946" spans="1:43" x14ac:dyDescent="0.3">
      <c r="A946" s="2" t="str">
        <f t="shared" si="238"/>
        <v>363566.938708376i</v>
      </c>
      <c r="B946" s="2">
        <f t="shared" si="245"/>
        <v>57863.47544022619</v>
      </c>
      <c r="E946" s="3" t="str">
        <f t="shared" si="239"/>
        <v>5.30396436498255E-13-3.33865187431853E-12i</v>
      </c>
      <c r="F946" s="3"/>
      <c r="G946" s="3"/>
      <c r="H946" s="3"/>
      <c r="I946" s="99">
        <f t="shared" si="246"/>
        <v>3.3805201844894644E-12</v>
      </c>
      <c r="L946" s="99">
        <f t="shared" si="247"/>
        <v>1.0105613828912806E-13</v>
      </c>
      <c r="O946" s="82">
        <f t="shared" si="240"/>
        <v>3.3661445942735347E-12</v>
      </c>
      <c r="R946" s="99">
        <f t="shared" si="248"/>
        <v>1.0206669967201935E-8</v>
      </c>
      <c r="U946" s="99">
        <f t="shared" si="249"/>
        <v>4.6159860523674819E-12</v>
      </c>
      <c r="X946" s="99">
        <f t="shared" si="241"/>
        <v>2.9604540023426699E-9</v>
      </c>
      <c r="Z946" s="3"/>
      <c r="AA946" s="99">
        <f t="shared" si="250"/>
        <v>1.285817135376995E-9</v>
      </c>
      <c r="AD946" s="99">
        <f t="shared" si="251"/>
        <v>1.2858171353769951E-10</v>
      </c>
      <c r="AF946" s="2">
        <f t="shared" si="252"/>
        <v>0.97975147938886564</v>
      </c>
      <c r="AH946" s="11"/>
      <c r="AI946" s="23">
        <f t="shared" si="253"/>
        <v>1.0705620148241754E-8</v>
      </c>
      <c r="AN946" s="2">
        <f t="shared" si="242"/>
        <v>3415.8947704541029</v>
      </c>
      <c r="AO946" s="2" t="str">
        <f t="shared" si="243"/>
        <v>-3371.8730865887+546.634220255629i</v>
      </c>
      <c r="AP946" s="3">
        <f t="shared" si="244"/>
        <v>535.40414624935511</v>
      </c>
      <c r="AQ946" s="23">
        <f t="shared" si="254"/>
        <v>6.1362831299762554E-14</v>
      </c>
    </row>
    <row r="947" spans="1:43" x14ac:dyDescent="0.3">
      <c r="A947" s="2" t="str">
        <f t="shared" si="238"/>
        <v>366930.982173493i</v>
      </c>
      <c r="B947" s="2">
        <f t="shared" si="245"/>
        <v>58398.879586475545</v>
      </c>
      <c r="E947" s="3" t="str">
        <f t="shared" si="239"/>
        <v>5.20830712778985E-13-3.30876141050611E-12i</v>
      </c>
      <c r="F947" s="3"/>
      <c r="G947" s="3"/>
      <c r="H947" s="3"/>
      <c r="I947" s="99">
        <f t="shared" si="246"/>
        <v>3.3495024560415309E-12</v>
      </c>
      <c r="L947" s="99">
        <f t="shared" si="247"/>
        <v>1.0103230861472621E-13</v>
      </c>
      <c r="O947" s="82">
        <f t="shared" si="240"/>
        <v>3.3352860104934389E-12</v>
      </c>
      <c r="R947" s="99">
        <f t="shared" si="248"/>
        <v>1.0204263170087347E-8</v>
      </c>
      <c r="U947" s="99">
        <f t="shared" si="249"/>
        <v>4.5317014940133557E-12</v>
      </c>
      <c r="X947" s="99">
        <f t="shared" si="241"/>
        <v>2.9332907376150657E-9</v>
      </c>
      <c r="Z947" s="3"/>
      <c r="AA947" s="99">
        <f t="shared" si="250"/>
        <v>1.2855139315915042E-9</v>
      </c>
      <c r="AD947" s="99">
        <f t="shared" si="251"/>
        <v>1.2855139315915044E-10</v>
      </c>
      <c r="AF947" s="2">
        <f t="shared" si="252"/>
        <v>0.97998256545498341</v>
      </c>
      <c r="AH947" s="11"/>
      <c r="AI947" s="23">
        <f t="shared" si="253"/>
        <v>1.0695807394236484E-8</v>
      </c>
      <c r="AN947" s="2">
        <f t="shared" si="242"/>
        <v>3478.6061061642322</v>
      </c>
      <c r="AO947" s="2" t="str">
        <f t="shared" si="243"/>
        <v>-3434.57947899874+551.692164421271i</v>
      </c>
      <c r="AP947" s="3">
        <f t="shared" si="244"/>
        <v>540.35817981962464</v>
      </c>
      <c r="AQ947" s="23">
        <f t="shared" si="254"/>
        <v>6.1817135617205959E-14</v>
      </c>
    </row>
    <row r="948" spans="1:43" x14ac:dyDescent="0.3">
      <c r="A948" s="2" t="str">
        <f t="shared" si="238"/>
        <v>370326.15274955i</v>
      </c>
      <c r="B948" s="2">
        <f t="shared" si="245"/>
        <v>58939.237766295169</v>
      </c>
      <c r="E948" s="3" t="str">
        <f t="shared" si="239"/>
        <v>5.11435458897258E-13-3.27912564855423E-12i</v>
      </c>
      <c r="F948" s="3"/>
      <c r="G948" s="3"/>
      <c r="H948" s="3"/>
      <c r="I948" s="99">
        <f t="shared" si="246"/>
        <v>3.3187695381908708E-12</v>
      </c>
      <c r="L948" s="99">
        <f t="shared" si="247"/>
        <v>1.0100890174141995E-13</v>
      </c>
      <c r="O948" s="82">
        <f t="shared" si="240"/>
        <v>3.3047110278850393E-12</v>
      </c>
      <c r="R948" s="99">
        <f t="shared" si="248"/>
        <v>1.0201899075883415E-8</v>
      </c>
      <c r="U948" s="99">
        <f t="shared" si="249"/>
        <v>4.4489561840938151E-12</v>
      </c>
      <c r="X948" s="99">
        <f t="shared" si="241"/>
        <v>2.9063768862905355E-9</v>
      </c>
      <c r="Z948" s="3"/>
      <c r="AA948" s="99">
        <f t="shared" si="250"/>
        <v>1.2852161074385894E-9</v>
      </c>
      <c r="AD948" s="99">
        <f t="shared" si="251"/>
        <v>1.2852161074385897E-10</v>
      </c>
      <c r="AF948" s="2">
        <f t="shared" si="252"/>
        <v>0.98020965759593814</v>
      </c>
      <c r="AH948" s="11"/>
      <c r="AI948" s="23">
        <f t="shared" si="253"/>
        <v>1.0686164482436282E-8</v>
      </c>
      <c r="AN948" s="2">
        <f t="shared" si="242"/>
        <v>3542.4831527290194</v>
      </c>
      <c r="AO948" s="2" t="str">
        <f t="shared" si="243"/>
        <v>-3498.45167028356+556.79690916806i</v>
      </c>
      <c r="AP948" s="3">
        <f t="shared" si="244"/>
        <v>545.35805249823898</v>
      </c>
      <c r="AQ948" s="23">
        <f t="shared" si="254"/>
        <v>6.2276678170248571E-14</v>
      </c>
    </row>
    <row r="949" spans="1:43" x14ac:dyDescent="0.3">
      <c r="A949" s="2" t="str">
        <f t="shared" si="238"/>
        <v>373752.738452159i</v>
      </c>
      <c r="B949" s="2">
        <f t="shared" si="245"/>
        <v>59484.595818793408</v>
      </c>
      <c r="E949" s="3" t="str">
        <f t="shared" si="239"/>
        <v>5.02207708565423E-13-3.24974275669183E-12i</v>
      </c>
      <c r="F949" s="3"/>
      <c r="G949" s="3"/>
      <c r="H949" s="3"/>
      <c r="I949" s="99">
        <f t="shared" si="246"/>
        <v>3.2883188055925398E-12</v>
      </c>
      <c r="L949" s="99">
        <f t="shared" si="247"/>
        <v>1.0098590999077731E-13</v>
      </c>
      <c r="O949" s="82">
        <f t="shared" si="240"/>
        <v>3.2744170345761528E-12</v>
      </c>
      <c r="R949" s="99">
        <f t="shared" si="248"/>
        <v>1.0199576909068508E-8</v>
      </c>
      <c r="U949" s="99">
        <f t="shared" si="249"/>
        <v>4.3677219962500076E-12</v>
      </c>
      <c r="X949" s="99">
        <f t="shared" si="241"/>
        <v>2.8797101494408311E-9</v>
      </c>
      <c r="Z949" s="3"/>
      <c r="AA949" s="99">
        <f t="shared" si="250"/>
        <v>1.2849235652194909E-9</v>
      </c>
      <c r="AD949" s="99">
        <f t="shared" si="251"/>
        <v>1.2849235652194911E-10</v>
      </c>
      <c r="AF949" s="2">
        <f t="shared" si="252"/>
        <v>0.98043282472912552</v>
      </c>
      <c r="AH949" s="11"/>
      <c r="AI949" s="23">
        <f t="shared" si="253"/>
        <v>1.067668858518305E-8</v>
      </c>
      <c r="AN949" s="2">
        <f t="shared" si="242"/>
        <v>3607.5475854963192</v>
      </c>
      <c r="AO949" s="2" t="str">
        <f t="shared" si="243"/>
        <v>-3563.51133426244+561.948887536443i</v>
      </c>
      <c r="AP949" s="3">
        <f t="shared" si="244"/>
        <v>550.40418842880899</v>
      </c>
      <c r="AQ949" s="23">
        <f t="shared" si="254"/>
        <v>6.2741497647428831E-14</v>
      </c>
    </row>
    <row r="950" spans="1:43" x14ac:dyDescent="0.3">
      <c r="A950" s="2" t="str">
        <f t="shared" si="238"/>
        <v>377211.029961905i</v>
      </c>
      <c r="B950" s="2">
        <f t="shared" si="245"/>
        <v>60035.000007222217</v>
      </c>
      <c r="E950" s="3" t="str">
        <f t="shared" si="239"/>
        <v>4.93144544598601E-13-3.22061090713322E-12i</v>
      </c>
      <c r="F950" s="3"/>
      <c r="G950" s="3"/>
      <c r="H950" s="3"/>
      <c r="I950" s="99">
        <f t="shared" si="246"/>
        <v>3.2581476573373441E-12</v>
      </c>
      <c r="L950" s="99">
        <f t="shared" si="247"/>
        <v>1.0096332581590959E-13</v>
      </c>
      <c r="O950" s="82">
        <f t="shared" si="240"/>
        <v>3.2444014430263309E-12</v>
      </c>
      <c r="R950" s="99">
        <f t="shared" si="248"/>
        <v>1.0197295907406868E-8</v>
      </c>
      <c r="U950" s="99">
        <f t="shared" si="249"/>
        <v>4.2879713186419916E-12</v>
      </c>
      <c r="X950" s="99">
        <f t="shared" si="241"/>
        <v>2.8532882495317997E-9</v>
      </c>
      <c r="Z950" s="3"/>
      <c r="AA950" s="99">
        <f t="shared" si="250"/>
        <v>1.2846362089091778E-9</v>
      </c>
      <c r="AD950" s="99">
        <f t="shared" si="251"/>
        <v>1.2846362089091781E-10</v>
      </c>
      <c r="AF950" s="2">
        <f t="shared" si="252"/>
        <v>0.98065213472293555</v>
      </c>
      <c r="AH950" s="11"/>
      <c r="AI950" s="23">
        <f t="shared" si="253"/>
        <v>1.0667376916928761E-8</v>
      </c>
      <c r="AN950" s="2">
        <f t="shared" si="242"/>
        <v>3673.8214827351508</v>
      </c>
      <c r="AO950" s="2" t="str">
        <f t="shared" si="243"/>
        <v>-3629.780547701+567.148536573736i</v>
      </c>
      <c r="AP950" s="3">
        <f t="shared" si="244"/>
        <v>555.49701568068849</v>
      </c>
      <c r="AQ950" s="23">
        <f t="shared" si="254"/>
        <v>6.3211633180447166E-14</v>
      </c>
    </row>
    <row r="951" spans="1:43" x14ac:dyDescent="0.3">
      <c r="A951" s="2" t="str">
        <f t="shared" si="238"/>
        <v>380701.320649012i</v>
      </c>
      <c r="B951" s="2">
        <f t="shared" si="245"/>
        <v>60590.497022902906</v>
      </c>
      <c r="E951" s="3" t="str">
        <f t="shared" si="239"/>
        <v>4.84243098189673E-13-3.19172827635043E-12i</v>
      </c>
      <c r="F951" s="3"/>
      <c r="G951" s="3"/>
      <c r="H951" s="3"/>
      <c r="I951" s="99">
        <f t="shared" si="246"/>
        <v>3.2282535167175493E-12</v>
      </c>
      <c r="L951" s="99">
        <f t="shared" si="247"/>
        <v>1.0094114179923511E-13</v>
      </c>
      <c r="O951" s="82">
        <f t="shared" si="240"/>
        <v>3.2146616897937526E-12</v>
      </c>
      <c r="R951" s="99">
        <f t="shared" si="248"/>
        <v>1.0195055321722746E-8</v>
      </c>
      <c r="U951" s="99">
        <f t="shared" si="249"/>
        <v>4.2096770445157863E-12</v>
      </c>
      <c r="X951" s="99">
        <f t="shared" si="241"/>
        <v>2.8271089302182522E-9</v>
      </c>
      <c r="Z951" s="3"/>
      <c r="AA951" s="99">
        <f t="shared" si="250"/>
        <v>1.2843539441278943E-9</v>
      </c>
      <c r="AD951" s="99">
        <f t="shared" si="251"/>
        <v>1.2843539441278945E-10</v>
      </c>
      <c r="AF951" s="2">
        <f t="shared" si="252"/>
        <v>0.98086765441015911</v>
      </c>
      <c r="AH951" s="11"/>
      <c r="AI951" s="23">
        <f t="shared" si="253"/>
        <v>1.0658226733743397E-8</v>
      </c>
      <c r="AN951" s="2">
        <f t="shared" si="242"/>
        <v>3741.3273331275382</v>
      </c>
      <c r="AO951" s="2" t="str">
        <f t="shared" si="243"/>
        <v>-3697.28179780267+572.396297371212i</v>
      </c>
      <c r="AP951" s="3">
        <f t="shared" si="244"/>
        <v>560.63696628266916</v>
      </c>
      <c r="AQ951" s="23">
        <f t="shared" si="254"/>
        <v>6.3687124346957376E-14</v>
      </c>
    </row>
    <row r="952" spans="1:43" x14ac:dyDescent="0.3">
      <c r="A952" s="2" t="str">
        <f t="shared" si="238"/>
        <v>384223.906598221i</v>
      </c>
      <c r="B952" s="2">
        <f t="shared" si="245"/>
        <v>61151.133989185575</v>
      </c>
      <c r="E952" s="3" t="str">
        <f t="shared" si="239"/>
        <v>4.75500548191925E-13-3.16309304533639E-12i</v>
      </c>
      <c r="F952" s="3"/>
      <c r="G952" s="3"/>
      <c r="H952" s="3"/>
      <c r="I952" s="99">
        <f t="shared" si="246"/>
        <v>3.1986338309950798E-12</v>
      </c>
      <c r="L952" s="99">
        <f t="shared" si="247"/>
        <v>1.0091935065027654E-13</v>
      </c>
      <c r="O952" s="82">
        <f t="shared" si="240"/>
        <v>3.1851952353046072E-12</v>
      </c>
      <c r="R952" s="99">
        <f t="shared" si="248"/>
        <v>1.019285441567793E-8</v>
      </c>
      <c r="U952" s="99">
        <f t="shared" si="249"/>
        <v>4.1328125629442993E-12</v>
      </c>
      <c r="X952" s="99">
        <f t="shared" si="241"/>
        <v>2.8011699561412653E-9</v>
      </c>
      <c r="Z952" s="3"/>
      <c r="AA952" s="99">
        <f t="shared" si="250"/>
        <v>1.2840766781131341E-9</v>
      </c>
      <c r="AD952" s="99">
        <f t="shared" si="251"/>
        <v>1.2840766781131343E-10</v>
      </c>
      <c r="AF952" s="2">
        <f t="shared" si="252"/>
        <v>0.98107944960135063</v>
      </c>
      <c r="AH952" s="11"/>
      <c r="AI952" s="23">
        <f t="shared" si="253"/>
        <v>1.0649235332824221E-8</v>
      </c>
      <c r="AN952" s="2">
        <f t="shared" si="242"/>
        <v>3810.0880433992788</v>
      </c>
      <c r="AO952" s="2" t="str">
        <f t="shared" si="243"/>
        <v>-3766.0379898391+577.692615101505i</v>
      </c>
      <c r="AP952" s="3">
        <f t="shared" si="244"/>
        <v>565.82447626200155</v>
      </c>
      <c r="AQ952" s="23">
        <f t="shared" si="254"/>
        <v>6.4168011173962918E-14</v>
      </c>
    </row>
    <row r="953" spans="1:43" x14ac:dyDescent="0.3">
      <c r="A953" s="2" t="str">
        <f t="shared" si="238"/>
        <v>387779.086633913i</v>
      </c>
      <c r="B953" s="2">
        <f t="shared" si="245"/>
        <v>61716.958465447577</v>
      </c>
      <c r="E953" s="3" t="str">
        <f t="shared" si="239"/>
        <v>4.66914120409307E-13-3.13470339985922E-12i</v>
      </c>
      <c r="F953" s="3"/>
      <c r="G953" s="3"/>
      <c r="H953" s="3"/>
      <c r="I953" s="99">
        <f t="shared" si="246"/>
        <v>3.1692860711722684E-12</v>
      </c>
      <c r="L953" s="99">
        <f t="shared" si="247"/>
        <v>1.0089794520349041E-13</v>
      </c>
      <c r="O953" s="82">
        <f t="shared" si="240"/>
        <v>3.1559995636250093E-12</v>
      </c>
      <c r="R953" s="99">
        <f t="shared" si="248"/>
        <v>1.0190692465552531E-8</v>
      </c>
      <c r="U953" s="99">
        <f t="shared" si="249"/>
        <v>4.0573517497385775E-12</v>
      </c>
      <c r="X953" s="99">
        <f t="shared" si="241"/>
        <v>2.7754691127272787E-9</v>
      </c>
      <c r="Z953" s="3"/>
      <c r="AA953" s="99">
        <f t="shared" si="250"/>
        <v>1.2838043196920229E-9</v>
      </c>
      <c r="AD953" s="99">
        <f t="shared" si="251"/>
        <v>1.2838043196920233E-10</v>
      </c>
      <c r="AF953" s="2">
        <f t="shared" si="252"/>
        <v>0.98128758509815439</v>
      </c>
      <c r="AH953" s="11"/>
      <c r="AI953" s="23">
        <f t="shared" si="253"/>
        <v>1.0640400052006307E-8</v>
      </c>
      <c r="AN953" s="2">
        <f t="shared" si="242"/>
        <v>3880.1269460929425</v>
      </c>
      <c r="AO953" s="2" t="str">
        <f t="shared" si="243"/>
        <v>-3836.0724549228+583.037939056381i</v>
      </c>
      <c r="AP953" s="3">
        <f t="shared" si="244"/>
        <v>571.05998568020004</v>
      </c>
      <c r="AQ953" s="23">
        <f t="shared" si="254"/>
        <v>6.4654334140841431E-14</v>
      </c>
    </row>
    <row r="954" spans="1:43" x14ac:dyDescent="0.3">
      <c r="A954" s="2" t="str">
        <f t="shared" si="238"/>
        <v>391367.162345457i</v>
      </c>
      <c r="B954" s="2">
        <f t="shared" si="245"/>
        <v>62288.018451127777</v>
      </c>
      <c r="E954" s="3" t="str">
        <f t="shared" si="239"/>
        <v>4.58481086894349E-13-3.10655753070731E-12i</v>
      </c>
      <c r="F954" s="3"/>
      <c r="G954" s="3"/>
      <c r="H954" s="3"/>
      <c r="I954" s="99">
        <f t="shared" si="246"/>
        <v>3.1402077317645917E-12</v>
      </c>
      <c r="L954" s="99">
        <f t="shared" si="247"/>
        <v>1.008769184161281E-13</v>
      </c>
      <c r="O954" s="82">
        <f t="shared" si="240"/>
        <v>3.1270721822348936E-12</v>
      </c>
      <c r="R954" s="99">
        <f t="shared" si="248"/>
        <v>1.0188568760028938E-8</v>
      </c>
      <c r="U954" s="99">
        <f t="shared" si="249"/>
        <v>3.983268958526373E-12</v>
      </c>
      <c r="X954" s="99">
        <f t="shared" si="241"/>
        <v>2.750004205989501E-9</v>
      </c>
      <c r="Z954" s="3"/>
      <c r="AA954" s="99">
        <f t="shared" si="250"/>
        <v>1.2835367792541029E-9</v>
      </c>
      <c r="AD954" s="99">
        <f t="shared" si="251"/>
        <v>1.283536779254103E-10</v>
      </c>
      <c r="AF954" s="2">
        <f t="shared" si="252"/>
        <v>0.98149212470659108</v>
      </c>
      <c r="AH954" s="11"/>
      <c r="AI954" s="23">
        <f t="shared" si="253"/>
        <v>1.0631718269274507E-8</v>
      </c>
      <c r="AN954" s="2">
        <f t="shared" si="242"/>
        <v>3951.4678074851208</v>
      </c>
      <c r="AO954" s="2" t="str">
        <f t="shared" si="243"/>
        <v>-3907.40895792403+588.432722684854i</v>
      </c>
      <c r="AP954" s="3">
        <f t="shared" si="244"/>
        <v>576.34393867057952</v>
      </c>
      <c r="AQ954" s="23">
        <f t="shared" si="254"/>
        <v>6.5146134182561707E-14</v>
      </c>
    </row>
    <row r="955" spans="1:43" x14ac:dyDescent="0.3">
      <c r="A955" s="2" t="str">
        <f t="shared" si="238"/>
        <v>394988.438112794i</v>
      </c>
      <c r="B955" s="2">
        <f t="shared" si="245"/>
        <v>62864.362389798356</v>
      </c>
      <c r="E955" s="3" t="str">
        <f t="shared" si="239"/>
        <v>4.50198765253793E-13-3.07865363392614E-12i</v>
      </c>
      <c r="F955" s="3"/>
      <c r="G955" s="3"/>
      <c r="H955" s="3"/>
      <c r="I955" s="99">
        <f t="shared" si="246"/>
        <v>3.1113963305761398E-12</v>
      </c>
      <c r="L955" s="99">
        <f t="shared" si="247"/>
        <v>1.0085626336612931E-13</v>
      </c>
      <c r="O955" s="82">
        <f t="shared" si="240"/>
        <v>3.0984106218046311E-12</v>
      </c>
      <c r="R955" s="99">
        <f t="shared" si="248"/>
        <v>1.0186482599979062E-8</v>
      </c>
      <c r="U955" s="99">
        <f t="shared" si="249"/>
        <v>3.9105390119950489E-12</v>
      </c>
      <c r="X955" s="99">
        <f t="shared" si="241"/>
        <v>2.7247730623312827E-9</v>
      </c>
      <c r="Z955" s="3"/>
      <c r="AA955" s="99">
        <f t="shared" si="250"/>
        <v>1.2832739687245286E-9</v>
      </c>
      <c r="AD955" s="99">
        <f t="shared" si="251"/>
        <v>1.2832739687245289E-10</v>
      </c>
      <c r="AF955" s="2">
        <f t="shared" si="252"/>
        <v>0.98169313125028612</v>
      </c>
      <c r="AH955" s="11"/>
      <c r="AI955" s="23">
        <f t="shared" si="253"/>
        <v>1.0623187402277121E-8</v>
      </c>
      <c r="AN955" s="2">
        <f t="shared" si="242"/>
        <v>4024.1348356509293</v>
      </c>
      <c r="AO955" s="2" t="str">
        <f t="shared" si="243"/>
        <v>-3980.07170553496+593.877423631649i</v>
      </c>
      <c r="AP955" s="3">
        <f t="shared" si="244"/>
        <v>581.67678347633046</v>
      </c>
      <c r="AQ955" s="23">
        <f t="shared" si="254"/>
        <v>6.5643452692957705E-14</v>
      </c>
    </row>
    <row r="956" spans="1:43" x14ac:dyDescent="0.3">
      <c r="A956" s="2" t="str">
        <f t="shared" si="238"/>
        <v>398643.22113226i</v>
      </c>
      <c r="B956" s="2">
        <f t="shared" si="245"/>
        <v>63446.039173274687</v>
      </c>
      <c r="E956" s="3" t="str">
        <f t="shared" si="239"/>
        <v>4.42064517961926E-13-3.0509899110464E-12i</v>
      </c>
      <c r="F956" s="3"/>
      <c r="G956" s="3"/>
      <c r="H956" s="3"/>
      <c r="I956" s="99">
        <f t="shared" si="246"/>
        <v>3.0828494084771367E-12</v>
      </c>
      <c r="L956" s="99">
        <f t="shared" si="247"/>
        <v>1.0083597325004604E-13</v>
      </c>
      <c r="O956" s="82">
        <f t="shared" si="240"/>
        <v>3.0700124359736898E-12</v>
      </c>
      <c r="R956" s="99">
        <f t="shared" si="248"/>
        <v>1.018443329825465E-8</v>
      </c>
      <c r="U956" s="99">
        <f t="shared" si="249"/>
        <v>3.8391371932952869E-12</v>
      </c>
      <c r="X956" s="99">
        <f t="shared" si="241"/>
        <v>2.6997735283513462E-9</v>
      </c>
      <c r="Z956" s="3"/>
      <c r="AA956" s="99">
        <f t="shared" si="250"/>
        <v>1.2830158015376525E-9</v>
      </c>
      <c r="AD956" s="99">
        <f t="shared" si="251"/>
        <v>1.2830158015376527E-10</v>
      </c>
      <c r="AF956" s="2">
        <f t="shared" si="252"/>
        <v>0.98189066658365209</v>
      </c>
      <c r="AH956" s="11"/>
      <c r="AI956" s="23">
        <f t="shared" si="253"/>
        <v>1.0614804907841178E-8</v>
      </c>
      <c r="AN956" s="2">
        <f t="shared" si="242"/>
        <v>4098.152688678545</v>
      </c>
      <c r="AO956" s="2" t="str">
        <f t="shared" si="243"/>
        <v>-4054.08535448385+599.372503776029i</v>
      </c>
      <c r="AP956" s="3">
        <f t="shared" si="244"/>
        <v>587.05897248711699</v>
      </c>
      <c r="AQ956" s="23">
        <f t="shared" si="254"/>
        <v>6.6146331527829405E-14</v>
      </c>
    </row>
    <row r="957" spans="1:43" x14ac:dyDescent="0.3">
      <c r="A957" s="2" t="str">
        <f t="shared" si="238"/>
        <v>402331.821442639i</v>
      </c>
      <c r="B957" s="2">
        <f t="shared" si="245"/>
        <v>64033.098145761804</v>
      </c>
      <c r="E957" s="3" t="str">
        <f t="shared" si="239"/>
        <v>4.3407575168167E-13-3.023564569304E-12i</v>
      </c>
      <c r="F957" s="3"/>
      <c r="G957" s="3"/>
      <c r="H957" s="3"/>
      <c r="I957" s="99">
        <f t="shared" si="246"/>
        <v>3.0545645291839046E-12</v>
      </c>
      <c r="L957" s="99">
        <f t="shared" si="247"/>
        <v>1.0081604138099784E-13</v>
      </c>
      <c r="O957" s="82">
        <f t="shared" si="240"/>
        <v>3.0418752011317245E-12</v>
      </c>
      <c r="R957" s="99">
        <f t="shared" si="248"/>
        <v>1.0182420179480782E-8</v>
      </c>
      <c r="U957" s="99">
        <f t="shared" si="249"/>
        <v>3.7690392376034923E-12</v>
      </c>
      <c r="X957" s="99">
        <f t="shared" si="241"/>
        <v>2.6750034706513761E-9</v>
      </c>
      <c r="Z957" s="3"/>
      <c r="AA957" s="99">
        <f t="shared" si="250"/>
        <v>1.2827621926110089E-9</v>
      </c>
      <c r="AD957" s="99">
        <f t="shared" si="251"/>
        <v>1.282762192611009E-10</v>
      </c>
      <c r="AF957" s="2">
        <f t="shared" si="252"/>
        <v>0.98208479160500683</v>
      </c>
      <c r="AH957" s="11"/>
      <c r="AI957" s="23">
        <f t="shared" si="253"/>
        <v>1.0606568281489744E-8</v>
      </c>
      <c r="AN957" s="2">
        <f t="shared" si="242"/>
        <v>4173.546483036107</v>
      </c>
      <c r="AO957" s="2" t="str">
        <f t="shared" si="243"/>
        <v>-4129.47501990161+604.918429270965i</v>
      </c>
      <c r="AP957" s="3">
        <f t="shared" si="244"/>
        <v>592.49096227993869</v>
      </c>
      <c r="AQ957" s="23">
        <f t="shared" si="254"/>
        <v>6.6654813008521777E-14</v>
      </c>
    </row>
    <row r="958" spans="1:43" x14ac:dyDescent="0.3">
      <c r="A958" s="2" t="str">
        <f t="shared" si="238"/>
        <v>406054.551951473i</v>
      </c>
      <c r="B958" s="2">
        <f t="shared" si="245"/>
        <v>64625.589108041742</v>
      </c>
      <c r="E958" s="3" t="str">
        <f t="shared" si="239"/>
        <v>4.26229916593365E-13-2.99637582185186E-12i</v>
      </c>
      <c r="F958" s="3"/>
      <c r="G958" s="3"/>
      <c r="H958" s="3"/>
      <c r="I958" s="99">
        <f t="shared" si="246"/>
        <v>3.0265392790409305E-12</v>
      </c>
      <c r="L958" s="99">
        <f t="shared" si="247"/>
        <v>1.0079646118665735E-13</v>
      </c>
      <c r="O958" s="82">
        <f t="shared" si="240"/>
        <v>3.013996516201762E-12</v>
      </c>
      <c r="R958" s="99">
        <f t="shared" si="248"/>
        <v>1.0180442579852393E-8</v>
      </c>
      <c r="U958" s="99">
        <f t="shared" si="249"/>
        <v>3.7002213238387888E-12</v>
      </c>
      <c r="X958" s="99">
        <f t="shared" si="241"/>
        <v>2.6504607756450563E-9</v>
      </c>
      <c r="Z958" s="3"/>
      <c r="AA958" s="99">
        <f t="shared" si="250"/>
        <v>1.2825130583196807E-9</v>
      </c>
      <c r="AD958" s="99">
        <f t="shared" si="251"/>
        <v>1.282513058319681E-10</v>
      </c>
      <c r="AF958" s="2">
        <f t="shared" si="252"/>
        <v>0.98227556626963375</v>
      </c>
      <c r="AH958" s="11"/>
      <c r="AI958" s="23">
        <f t="shared" si="253"/>
        <v>1.0598475056961049E-8</v>
      </c>
      <c r="AN958" s="2">
        <f t="shared" si="242"/>
        <v>4250.341802094702</v>
      </c>
      <c r="AO958" s="2" t="str">
        <f t="shared" si="243"/>
        <v>-4206.26628384445+610.515670582696i</v>
      </c>
      <c r="AP958" s="3">
        <f t="shared" si="244"/>
        <v>597.97321365530661</v>
      </c>
      <c r="AQ958" s="23">
        <f t="shared" si="254"/>
        <v>6.7168939924967407E-14</v>
      </c>
    </row>
    <row r="959" spans="1:43" x14ac:dyDescent="0.3">
      <c r="A959" s="2" t="str">
        <f t="shared" si="238"/>
        <v>409811.728461599i</v>
      </c>
      <c r="B959" s="2">
        <f t="shared" si="245"/>
        <v>65223.562321697049</v>
      </c>
      <c r="E959" s="3" t="str">
        <f t="shared" si="239"/>
        <v>4.18524505731341E-13-2.96942188796392E-12i</v>
      </c>
      <c r="F959" s="3"/>
      <c r="G959" s="3"/>
      <c r="H959" s="3"/>
      <c r="I959" s="99">
        <f t="shared" si="246"/>
        <v>2.998771266805268E-12</v>
      </c>
      <c r="L959" s="99">
        <f t="shared" si="247"/>
        <v>1.0077722620726621E-13</v>
      </c>
      <c r="O959" s="82">
        <f t="shared" si="240"/>
        <v>2.986374002425711E-12</v>
      </c>
      <c r="R959" s="99">
        <f t="shared" si="248"/>
        <v>1.0178499846933886E-8</v>
      </c>
      <c r="U959" s="99">
        <f t="shared" si="249"/>
        <v>3.6326600665328525E-12</v>
      </c>
      <c r="X959" s="99">
        <f t="shared" si="241"/>
        <v>2.626143349369669E-9</v>
      </c>
      <c r="Z959" s="3"/>
      <c r="AA959" s="99">
        <f t="shared" si="250"/>
        <v>1.2822683164710559E-9</v>
      </c>
      <c r="AD959" s="99">
        <f t="shared" si="251"/>
        <v>1.2822683164710561E-10</v>
      </c>
      <c r="AF959" s="2">
        <f t="shared" si="252"/>
        <v>0.98246304960277064</v>
      </c>
      <c r="AH959" s="11"/>
      <c r="AI959" s="23">
        <f t="shared" si="253"/>
        <v>1.0590522805729917E-8</v>
      </c>
      <c r="AN959" s="2">
        <f t="shared" si="242"/>
        <v>4328.5647048092296</v>
      </c>
      <c r="AO959" s="2" t="str">
        <f t="shared" si="243"/>
        <v>-4284.4852039744+616.164702530629i</v>
      </c>
      <c r="AP959" s="3">
        <f t="shared" si="244"/>
        <v>603.50619167814875</v>
      </c>
      <c r="AQ959" s="23">
        <f t="shared" si="254"/>
        <v>6.7688755539259171E-14</v>
      </c>
    </row>
    <row r="960" spans="1:43" x14ac:dyDescent="0.3">
      <c r="A960" s="2" t="str">
        <f t="shared" si="238"/>
        <v>413603.669697943i</v>
      </c>
      <c r="B960" s="2">
        <f t="shared" si="245"/>
        <v>65827.068513375198</v>
      </c>
      <c r="E960" s="3" t="str">
        <f t="shared" si="239"/>
        <v>4.10957054328221E-13-2.9427009932314E-12i</v>
      </c>
      <c r="F960" s="3"/>
      <c r="G960" s="3"/>
      <c r="H960" s="3"/>
      <c r="I960" s="99">
        <f t="shared" si="246"/>
        <v>2.9712581234331019E-12</v>
      </c>
      <c r="L960" s="99">
        <f t="shared" si="247"/>
        <v>1.0075833009368011E-13</v>
      </c>
      <c r="O960" s="82">
        <f t="shared" si="240"/>
        <v>2.9590053031520243E-12</v>
      </c>
      <c r="R960" s="99">
        <f t="shared" si="248"/>
        <v>1.0176591339461691E-8</v>
      </c>
      <c r="U960" s="99">
        <f t="shared" si="249"/>
        <v>3.5663325078490684E-12</v>
      </c>
      <c r="X960" s="99">
        <f t="shared" si="241"/>
        <v>2.6020491172989947E-9</v>
      </c>
      <c r="Z960" s="3"/>
      <c r="AA960" s="99">
        <f t="shared" si="250"/>
        <v>1.2820278862799526E-9</v>
      </c>
      <c r="AD960" s="99">
        <f t="shared" si="251"/>
        <v>1.2820278862799528E-10</v>
      </c>
      <c r="AF960" s="2">
        <f t="shared" si="252"/>
        <v>0.98264729971253495</v>
      </c>
      <c r="AH960" s="11"/>
      <c r="AI960" s="23">
        <f t="shared" si="253"/>
        <v>1.0582709136531233E-8</v>
      </c>
      <c r="AN960" s="2">
        <f t="shared" si="242"/>
        <v>4408.2417345610793</v>
      </c>
      <c r="AO960" s="2" t="str">
        <f t="shared" si="243"/>
        <v>-4364.15832240166+621.866004327618i</v>
      </c>
      <c r="AP960" s="3">
        <f t="shared" si="244"/>
        <v>609.09036571641627</v>
      </c>
      <c r="AQ960" s="23">
        <f t="shared" si="254"/>
        <v>6.8214303588955495E-14</v>
      </c>
    </row>
    <row r="961" spans="1:43" x14ac:dyDescent="0.3">
      <c r="A961" s="2" t="str">
        <f t="shared" si="238"/>
        <v>417430.697334557i</v>
      </c>
      <c r="B961" s="2">
        <f t="shared" si="245"/>
        <v>66436.158879091614</v>
      </c>
      <c r="E961" s="3" t="str">
        <f t="shared" si="239"/>
        <v>4.03525139166966E-13-2.91621136975151E-12i</v>
      </c>
      <c r="F961" s="3"/>
      <c r="G961" s="3"/>
      <c r="H961" s="3"/>
      <c r="I961" s="99">
        <f t="shared" si="246"/>
        <v>2.9439975018684541E-12</v>
      </c>
      <c r="L961" s="99">
        <f t="shared" si="247"/>
        <v>1.0073976660544405E-13</v>
      </c>
      <c r="O961" s="82">
        <f t="shared" si="240"/>
        <v>2.9318880836254982E-12</v>
      </c>
      <c r="R961" s="99">
        <f t="shared" si="248"/>
        <v>1.017471642714985E-8</v>
      </c>
      <c r="U961" s="99">
        <f t="shared" si="249"/>
        <v>3.5012161097483337E-12</v>
      </c>
      <c r="X961" s="99">
        <f t="shared" si="241"/>
        <v>2.5781760241586319E-9</v>
      </c>
      <c r="Z961" s="3"/>
      <c r="AA961" s="99">
        <f t="shared" si="250"/>
        <v>1.281791688344128E-9</v>
      </c>
      <c r="AD961" s="99">
        <f t="shared" si="251"/>
        <v>1.2817916883441284E-10</v>
      </c>
      <c r="AF961" s="2">
        <f t="shared" si="252"/>
        <v>0.98282837380276833</v>
      </c>
      <c r="AH961" s="11"/>
      <c r="AI961" s="23">
        <f t="shared" si="253"/>
        <v>1.0575031694885948E-8</v>
      </c>
      <c r="AN961" s="2">
        <f t="shared" si="242"/>
        <v>4489.3999281649494</v>
      </c>
      <c r="AO961" s="2" t="str">
        <f t="shared" si="243"/>
        <v>-4445.31267469109+627.620059620625i</v>
      </c>
      <c r="AP961" s="3">
        <f t="shared" si="244"/>
        <v>614.72620948063559</v>
      </c>
      <c r="AQ961" s="23">
        <f t="shared" si="254"/>
        <v>6.8745628290488577E-14</v>
      </c>
    </row>
    <row r="962" spans="1:43" x14ac:dyDescent="0.3">
      <c r="A962" s="2" t="str">
        <f t="shared" si="238"/>
        <v>421293.136021904i</v>
      </c>
      <c r="B962" s="2">
        <f t="shared" si="245"/>
        <v>67050.88508857225</v>
      </c>
      <c r="E962" s="3" t="str">
        <f t="shared" si="239"/>
        <v>3.96226377940676E-13-2.88995125630886E-12i</v>
      </c>
      <c r="F962" s="3"/>
      <c r="G962" s="3"/>
      <c r="H962" s="3"/>
      <c r="I962" s="99">
        <f t="shared" si="246"/>
        <v>2.9169870768340997E-12</v>
      </c>
      <c r="L962" s="99">
        <f t="shared" si="247"/>
        <v>1.0072152960889585E-13</v>
      </c>
      <c r="O962" s="82">
        <f t="shared" si="240"/>
        <v>2.9050200307792622E-12</v>
      </c>
      <c r="R962" s="99">
        <f t="shared" si="248"/>
        <v>1.0172874490498482E-8</v>
      </c>
      <c r="U962" s="99">
        <f t="shared" si="249"/>
        <v>3.4372887462992294E-12</v>
      </c>
      <c r="X962" s="99">
        <f t="shared" si="241"/>
        <v>2.554522033742865E-9</v>
      </c>
      <c r="Z962" s="3"/>
      <c r="AA962" s="99">
        <f t="shared" si="250"/>
        <v>1.2815596446201496E-9</v>
      </c>
      <c r="AD962" s="99">
        <f t="shared" si="251"/>
        <v>1.2815596446201498E-10</v>
      </c>
      <c r="AF962" s="2">
        <f t="shared" si="252"/>
        <v>0.98300632818580957</v>
      </c>
      <c r="AH962" s="11"/>
      <c r="AI962" s="23">
        <f t="shared" si="253"/>
        <v>1.0567488162629394E-8</v>
      </c>
      <c r="AN962" s="2">
        <f t="shared" si="242"/>
        <v>4572.0668250431663</v>
      </c>
      <c r="AO962" s="2" t="str">
        <f t="shared" si="243"/>
        <v>-4527.9757990362+633.427356531736i</v>
      </c>
      <c r="AP962" s="3">
        <f t="shared" si="244"/>
        <v>620.41420106546138</v>
      </c>
      <c r="AQ962" s="23">
        <f t="shared" si="254"/>
        <v>6.9282774342788742E-14</v>
      </c>
    </row>
    <row r="963" spans="1:43" x14ac:dyDescent="0.3">
      <c r="A963" s="2" t="str">
        <f t="shared" si="238"/>
        <v>425191.313414404i</v>
      </c>
      <c r="B963" s="2">
        <f t="shared" si="245"/>
        <v>67671.299289637711</v>
      </c>
      <c r="E963" s="3" t="str">
        <f t="shared" si="239"/>
        <v>3.89058428620101E-13-2.8639188985497E-12i</v>
      </c>
      <c r="F963" s="3"/>
      <c r="G963" s="3"/>
      <c r="H963" s="3"/>
      <c r="I963" s="99">
        <f t="shared" si="246"/>
        <v>2.8902245446245987E-12</v>
      </c>
      <c r="L963" s="99">
        <f t="shared" si="247"/>
        <v>1.0070361307529858E-13</v>
      </c>
      <c r="O963" s="82">
        <f t="shared" si="240"/>
        <v>2.8783988530288859E-12</v>
      </c>
      <c r="R963" s="99">
        <f t="shared" si="248"/>
        <v>1.0171064920605156E-8</v>
      </c>
      <c r="U963" s="99">
        <f t="shared" si="249"/>
        <v>3.3745286961291694E-12</v>
      </c>
      <c r="X963" s="99">
        <f t="shared" si="241"/>
        <v>2.5310851287335325E-9</v>
      </c>
      <c r="Z963" s="3"/>
      <c r="AA963" s="99">
        <f t="shared" si="250"/>
        <v>1.2813316783996313E-9</v>
      </c>
      <c r="AD963" s="99">
        <f t="shared" si="251"/>
        <v>1.2813316783996316E-10</v>
      </c>
      <c r="AF963" s="2">
        <f t="shared" si="252"/>
        <v>0.98318121829518534</v>
      </c>
      <c r="AH963" s="11"/>
      <c r="AI963" s="23">
        <f t="shared" si="253"/>
        <v>1.0560076257442224E-8</v>
      </c>
      <c r="AN963" s="2">
        <f t="shared" si="242"/>
        <v>4656.270476570643</v>
      </c>
      <c r="AO963" s="2" t="str">
        <f t="shared" si="243"/>
        <v>-4612.17574560379+639.28838769958i</v>
      </c>
      <c r="AP963" s="3">
        <f t="shared" si="244"/>
        <v>626.15482298817369</v>
      </c>
      <c r="AQ963" s="23">
        <f t="shared" si="254"/>
        <v>6.9825786930561016E-14</v>
      </c>
    </row>
    <row r="964" spans="1:43" x14ac:dyDescent="0.3">
      <c r="A964" s="2" t="str">
        <f t="shared" si="238"/>
        <v>429125.560198223i</v>
      </c>
      <c r="B964" s="2">
        <f t="shared" si="245"/>
        <v>68297.454112625885</v>
      </c>
      <c r="E964" s="3" t="str">
        <f t="shared" si="239"/>
        <v>3.82018988828872E-13-2.83811254914901E-12i</v>
      </c>
      <c r="F964" s="3"/>
      <c r="G964" s="3"/>
      <c r="H964" s="3"/>
      <c r="I964" s="99">
        <f t="shared" si="246"/>
        <v>2.8637076229012848E-12</v>
      </c>
      <c r="L964" s="99">
        <f t="shared" si="247"/>
        <v>1.0068601107900103E-13</v>
      </c>
      <c r="O964" s="82">
        <f t="shared" si="240"/>
        <v>2.8520222800684255E-12</v>
      </c>
      <c r="R964" s="99">
        <f t="shared" si="248"/>
        <v>1.0169287118979104E-8</v>
      </c>
      <c r="U964" s="99">
        <f t="shared" si="249"/>
        <v>3.3129146350145587E-12</v>
      </c>
      <c r="X964" s="99">
        <f t="shared" si="241"/>
        <v>2.5078633105206429E-9</v>
      </c>
      <c r="Z964" s="3"/>
      <c r="AA964" s="99">
        <f t="shared" si="250"/>
        <v>1.2811077142858288E-9</v>
      </c>
      <c r="AD964" s="99">
        <f t="shared" si="251"/>
        <v>1.281107714285829E-10</v>
      </c>
      <c r="AF964" s="2">
        <f t="shared" si="252"/>
        <v>0.98335309869822041</v>
      </c>
      <c r="AH964" s="11"/>
      <c r="AI964" s="23">
        <f t="shared" si="253"/>
        <v>1.0552793732383955E-8</v>
      </c>
      <c r="AN964" s="2">
        <f t="shared" si="242"/>
        <v>4742.039455593389</v>
      </c>
      <c r="AO964" s="2" t="str">
        <f t="shared" si="243"/>
        <v>-4697.94108605214+645.203650321111i</v>
      </c>
      <c r="AP964" s="3">
        <f t="shared" si="244"/>
        <v>631.94856223178795</v>
      </c>
      <c r="AQ964" s="23">
        <f t="shared" si="254"/>
        <v>7.0374711728070222E-14</v>
      </c>
    </row>
    <row r="965" spans="1:43" x14ac:dyDescent="0.3">
      <c r="A965" s="2" t="str">
        <f t="shared" ref="A965:A1005" si="255">COMPLEX(0,(D$2*10^((ROW(A965)-5)*AK$2/AJ$2-AK$2/2)))</f>
        <v>433096.210119331i</v>
      </c>
      <c r="B965" s="2">
        <f t="shared" si="245"/>
        <v>68929.402674857673</v>
      </c>
      <c r="E965" s="3" t="str">
        <f t="shared" ref="E965:E1005" si="256">IMDIV(IMPRODUCT(AC$2,IMSUM(T$2,IMDIV(N$2,AO965))),(IMPRODUCT(AF965,IMSUM(1,IMPRODUCT(A965,M$2,T$2)))))</f>
        <v>3.7510579522644E-13-2.81253046797099E-12i</v>
      </c>
      <c r="F965" s="3"/>
      <c r="G965" s="3"/>
      <c r="H965" s="3"/>
      <c r="I965" s="99">
        <f t="shared" si="246"/>
        <v>2.8374340504895575E-12</v>
      </c>
      <c r="L965" s="99">
        <f t="shared" si="247"/>
        <v>1.0066871779562639E-13</v>
      </c>
      <c r="O965" s="82">
        <f t="shared" ref="O965:O1005" si="257">IMABS(IMPRODUCT($P$2,IMSUM(IMDIV(E965,$AC$2),IMPRODUCT(-1,IMDIV(L965,$AE$2)))))</f>
        <v>2.8258880626687754E-12</v>
      </c>
      <c r="R965" s="99">
        <f t="shared" si="248"/>
        <v>1.0167540497358266E-8</v>
      </c>
      <c r="U965" s="99">
        <f t="shared" si="249"/>
        <v>3.2524256286070592E-12</v>
      </c>
      <c r="X965" s="99">
        <f t="shared" ref="X965:X1005" si="258">IMABS(IMPRODUCT(V$2,IMDIV(IMSUM(1,IMPRODUCT(A965,N$2,K$2)),AN965)))/AF965</f>
        <v>2.4848545990249079E-9</v>
      </c>
      <c r="Z965" s="3"/>
      <c r="AA965" s="99">
        <f t="shared" si="250"/>
        <v>1.2808876781705913E-9</v>
      </c>
      <c r="AD965" s="99">
        <f t="shared" si="251"/>
        <v>1.2808876781705917E-10</v>
      </c>
      <c r="AF965" s="2">
        <f t="shared" si="252"/>
        <v>0.98352202310855852</v>
      </c>
      <c r="AH965" s="11"/>
      <c r="AI965" s="23">
        <f t="shared" si="253"/>
        <v>1.0545638375429329E-8</v>
      </c>
      <c r="AN965" s="2">
        <f t="shared" ref="AN965:AN1005" si="259">IMABS(IMSUM(1,IMPRODUCT(A965,A965,K$2,M$2,N$2,T$2),IMPRODUCT(A965,N$2,K$2),IMPRODUCT(A965,M$2,N$2),IMPRODUCT(A965,M$2,T$2)))</f>
        <v>4829.4028661241919</v>
      </c>
      <c r="AO965" s="2" t="str">
        <f t="shared" ref="AO965:AO1005" si="260">IMSUM(1,IMPRODUCT(A965,A965,K$2,M$2,N$2,T$2),IMPRODUCT(A965,N$2,K$2),IMPRODUCT(A965,M$2,N$2),IMPRODUCT(A965,M$2,T$2))</f>
        <v>-4785.30092322638+651.173646193793i</v>
      </c>
      <c r="AP965" s="3">
        <f t="shared" ref="AP965:AP1004" si="261">B966-B965</f>
        <v>637.79591028437426</v>
      </c>
      <c r="AQ965" s="23">
        <f t="shared" si="254"/>
        <v>7.0929594902496474E-14</v>
      </c>
    </row>
    <row r="966" spans="1:43" x14ac:dyDescent="0.3">
      <c r="A966" s="2" t="str">
        <f t="shared" si="255"/>
        <v>437103.600011809i</v>
      </c>
      <c r="B966" s="2">
        <f t="shared" ref="B966:B1005" si="262">IMABS(A966)/2/PI()</f>
        <v>69567.198585142047</v>
      </c>
      <c r="E966" s="3" t="str">
        <f t="shared" si="256"/>
        <v>3.68316622898674E-13-2.7871709222227E-12i</v>
      </c>
      <c r="F966" s="3"/>
      <c r="G966" s="3"/>
      <c r="H966" s="3"/>
      <c r="I966" s="99">
        <f t="shared" ref="I966:I1005" si="263">IMABS(E966)</f>
        <v>2.811401587178043E-12</v>
      </c>
      <c r="L966" s="99">
        <f t="shared" ref="L966:L1005" si="264">(AE$2*Z$2*W$2/(W$2+Z$2))/AF966</f>
        <v>1.0065172750028792E-13</v>
      </c>
      <c r="O966" s="82">
        <f t="shared" si="257"/>
        <v>2.7999939724778636E-12</v>
      </c>
      <c r="R966" s="99">
        <f t="shared" ref="R966:R1005" si="265">AG$2/AF966</f>
        <v>1.016582447752908E-8</v>
      </c>
      <c r="U966" s="99">
        <f t="shared" ref="U966:U1005" si="266">IMABS(IMPRODUCT(S$2,IMDIV(1,AN966)))/AF966</f>
        <v>3.1930411252935628E-12</v>
      </c>
      <c r="X966" s="99">
        <f t="shared" si="258"/>
        <v>2.4620570325219702E-9</v>
      </c>
      <c r="Z966" s="3"/>
      <c r="AA966" s="99">
        <f t="shared" ref="AA966:AA1004" si="267">(AB$2*W$2/(W$2+Z$2))/AF966</f>
        <v>1.2806714972116593E-9</v>
      </c>
      <c r="AD966" s="99">
        <f t="shared" ref="AD966:AD1004" si="268">(Y$2*Z$2/(Z$2+W$2))/AF966</f>
        <v>1.2806714972116595E-10</v>
      </c>
      <c r="AF966" s="2">
        <f t="shared" ref="AF966:AF1005" si="269">IMABS(IMSUB(IMSUM(W$2/(W$2+Z$2),IMDIV(IMSUM(A966,AI$2),AH$2)),IMDIV(IMPRODUCT(N$2,K$2,A966),IMSUM(1,IMPRODUCT(A966,A966,K$2,M$2,N$2,T$2),IMPRODUCT(A966,N$2,K$2),IMPRODUCT(A966,M$2,N$2),IMPRODUCT(A966,M$2,T$2)))))</f>
        <v>0.98368804439860003</v>
      </c>
      <c r="AH966" s="11"/>
      <c r="AI966" s="23">
        <f t="shared" ref="AI966:AI1005" si="270">SQRT(IMABS(I966)^2+IMABS(L966)^2+IMABS(O966)^2+IMABS(R966)^2+IMABS(U966)^2+IMABS(X966)^2+IMABS(AA966)^2+IMABS(AD966)^2)</f>
        <v>1.0538608009007444E-8</v>
      </c>
      <c r="AN966" s="2">
        <f t="shared" si="259"/>
        <v>4918.3903532183012</v>
      </c>
      <c r="AO966" s="2" t="str">
        <f t="shared" si="260"/>
        <v>-4874.28490103386+657.198881758164i</v>
      </c>
      <c r="AP966" s="3">
        <f t="shared" si="261"/>
        <v>643.69736318240757</v>
      </c>
      <c r="AQ966" s="23">
        <f t="shared" ref="AQ966:AQ1004" si="271">AI966^2*AP966</f>
        <v>7.1490483117732178E-14</v>
      </c>
    </row>
    <row r="967" spans="1:43" x14ac:dyDescent="0.3">
      <c r="A967" s="2" t="str">
        <f t="shared" si="255"/>
        <v>441148.069826427i</v>
      </c>
      <c r="B967" s="2">
        <f t="shared" si="262"/>
        <v>70210.895948324454</v>
      </c>
      <c r="E967" s="3" t="str">
        <f t="shared" si="256"/>
        <v>3.61649284756118E-13-2.76203218660127E-12i</v>
      </c>
      <c r="F967" s="3"/>
      <c r="G967" s="3"/>
      <c r="H967" s="3"/>
      <c r="I967" s="99">
        <f t="shared" si="263"/>
        <v>2.7856080135198498E-12</v>
      </c>
      <c r="L967" s="99">
        <f t="shared" si="264"/>
        <v>1.0063503456583212E-13</v>
      </c>
      <c r="O967" s="82">
        <f t="shared" si="257"/>
        <v>2.774337801822949E-12</v>
      </c>
      <c r="R967" s="99">
        <f t="shared" si="265"/>
        <v>1.0164138491149044E-8</v>
      </c>
      <c r="U967" s="99">
        <f t="shared" si="266"/>
        <v>3.134740949187193E-12</v>
      </c>
      <c r="X967" s="99">
        <f t="shared" si="258"/>
        <v>2.4394686674684441E-9</v>
      </c>
      <c r="Z967" s="3"/>
      <c r="AA967" s="99">
        <f t="shared" si="267"/>
        <v>1.2804590998103102E-9</v>
      </c>
      <c r="AD967" s="99">
        <f t="shared" si="268"/>
        <v>1.2804590998103103E-10</v>
      </c>
      <c r="AF967" s="2">
        <f t="shared" si="269"/>
        <v>0.98385121461184577</v>
      </c>
      <c r="AH967" s="11"/>
      <c r="AI967" s="23">
        <f t="shared" si="270"/>
        <v>1.0531700489543852E-8</v>
      </c>
      <c r="AN967" s="2">
        <f t="shared" si="259"/>
        <v>5009.0321130329412</v>
      </c>
      <c r="AO967" s="2" t="str">
        <f t="shared" si="260"/>
        <v>-4964.92321450336+663.279868140797i</v>
      </c>
      <c r="AP967" s="3">
        <f t="shared" si="261"/>
        <v>649.65342155177495</v>
      </c>
      <c r="AQ967" s="23">
        <f t="shared" si="271"/>
        <v>7.2057423537911088E-14</v>
      </c>
    </row>
    <row r="968" spans="1:43" x14ac:dyDescent="0.3">
      <c r="A968" s="2" t="str">
        <f t="shared" si="255"/>
        <v>445229.96265948i</v>
      </c>
      <c r="B968" s="2">
        <f t="shared" si="262"/>
        <v>70860.549369876229</v>
      </c>
      <c r="E968" s="3" t="str">
        <f t="shared" si="256"/>
        <v>3.55101630939879E-13-2.73711254343473E-12i</v>
      </c>
      <c r="F968" s="3"/>
      <c r="G968" s="3"/>
      <c r="H968" s="3"/>
      <c r="I968" s="99">
        <f t="shared" si="263"/>
        <v>2.7600511306357895E-12</v>
      </c>
      <c r="L968" s="99">
        <f t="shared" si="264"/>
        <v>1.0061863346110828E-13</v>
      </c>
      <c r="O968" s="82">
        <f t="shared" si="257"/>
        <v>2.7489173635148654E-12</v>
      </c>
      <c r="R968" s="99">
        <f t="shared" si="265"/>
        <v>1.0162481979571936E-8</v>
      </c>
      <c r="U968" s="99">
        <f t="shared" si="266"/>
        <v>3.0775052932473046E-12</v>
      </c>
      <c r="X968" s="99">
        <f t="shared" si="258"/>
        <v>2.4170875783297031E-9</v>
      </c>
      <c r="Z968" s="3"/>
      <c r="AA968" s="99">
        <f t="shared" si="267"/>
        <v>1.2802504155893408E-9</v>
      </c>
      <c r="AD968" s="99">
        <f t="shared" si="268"/>
        <v>1.280250415589341E-10</v>
      </c>
      <c r="AF968" s="2">
        <f t="shared" si="269"/>
        <v>0.98401158497515195</v>
      </c>
      <c r="AH968" s="11"/>
      <c r="AI968" s="23">
        <f t="shared" si="270"/>
        <v>1.052491370700562E-8</v>
      </c>
      <c r="AN968" s="2">
        <f t="shared" si="259"/>
        <v>5101.3589030736666</v>
      </c>
      <c r="AO968" s="2" t="str">
        <f t="shared" si="260"/>
        <v>-5057.24662003114+669.417121197661i</v>
      </c>
      <c r="AP968" s="3">
        <f t="shared" si="261"/>
        <v>655.66459065079107</v>
      </c>
      <c r="AQ968" s="23">
        <f t="shared" si="271"/>
        <v>7.2630463831152332E-14</v>
      </c>
    </row>
    <row r="969" spans="1:43" x14ac:dyDescent="0.3">
      <c r="A969" s="2" t="str">
        <f t="shared" si="255"/>
        <v>449349.624781895i</v>
      </c>
      <c r="B969" s="2">
        <f t="shared" si="262"/>
        <v>71516.21396052702</v>
      </c>
      <c r="E969" s="3" t="str">
        <f t="shared" si="256"/>
        <v>3.48671548235089E-13-2.71241028281668E-12i</v>
      </c>
      <c r="F969" s="3"/>
      <c r="G969" s="3"/>
      <c r="H969" s="3"/>
      <c r="I969" s="99">
        <f t="shared" si="263"/>
        <v>2.7347287600195956E-12</v>
      </c>
      <c r="L969" s="99">
        <f t="shared" si="264"/>
        <v>1.0060251874926473E-13</v>
      </c>
      <c r="O969" s="82">
        <f t="shared" si="257"/>
        <v>2.723730490654261E-12</v>
      </c>
      <c r="R969" s="99">
        <f t="shared" si="265"/>
        <v>1.0160854393675738E-8</v>
      </c>
      <c r="U969" s="99">
        <f t="shared" si="266"/>
        <v>3.0213147125257117E-12</v>
      </c>
      <c r="X969" s="99">
        <f t="shared" si="258"/>
        <v>2.3949118574093509E-9</v>
      </c>
      <c r="Z969" s="3"/>
      <c r="AA969" s="99">
        <f t="shared" si="267"/>
        <v>1.2800453753713897E-9</v>
      </c>
      <c r="AD969" s="99">
        <f t="shared" si="268"/>
        <v>1.2800453753713901E-10</v>
      </c>
      <c r="AF969" s="2">
        <f t="shared" si="269"/>
        <v>0.98416920591088719</v>
      </c>
      <c r="AH969" s="11"/>
      <c r="AI969" s="23">
        <f t="shared" si="270"/>
        <v>1.0518245584449523E-8</v>
      </c>
      <c r="AN969" s="2">
        <f t="shared" si="259"/>
        <v>5195.4020526312988</v>
      </c>
      <c r="AO969" s="2" t="str">
        <f t="shared" si="260"/>
        <v>-5151.28644581758+675.611161557886i</v>
      </c>
      <c r="AP969" s="3">
        <f t="shared" si="261"/>
        <v>661.73138041242782</v>
      </c>
      <c r="AQ969" s="23">
        <f t="shared" si="271"/>
        <v>7.3209652173209808E-14</v>
      </c>
    </row>
    <row r="970" spans="1:43" x14ac:dyDescent="0.3">
      <c r="A970" s="2" t="str">
        <f t="shared" si="255"/>
        <v>453507.405668602i</v>
      </c>
      <c r="B970" s="2">
        <f t="shared" si="262"/>
        <v>72177.945340939448</v>
      </c>
      <c r="E970" s="3" t="str">
        <f t="shared" si="256"/>
        <v>3.42356959491958E-13-2.68792370273498E-12i</v>
      </c>
      <c r="F970" s="3"/>
      <c r="G970" s="3"/>
      <c r="H970" s="3"/>
      <c r="I970" s="99">
        <f t="shared" si="263"/>
        <v>2.7096387433451541E-12</v>
      </c>
      <c r="L970" s="99">
        <f t="shared" si="264"/>
        <v>1.0058668508607097E-13</v>
      </c>
      <c r="O970" s="82">
        <f t="shared" si="257"/>
        <v>2.698775036439833E-12</v>
      </c>
      <c r="R970" s="99">
        <f t="shared" si="265"/>
        <v>1.0159255193693169E-8</v>
      </c>
      <c r="U970" s="99">
        <f t="shared" si="266"/>
        <v>2.9661501175370282E-12</v>
      </c>
      <c r="X970" s="99">
        <f t="shared" si="258"/>
        <v>2.3729396146805486E-9</v>
      </c>
      <c r="Z970" s="3"/>
      <c r="AA970" s="99">
        <f t="shared" si="267"/>
        <v>1.2798439111575876E-9</v>
      </c>
      <c r="AD970" s="99">
        <f t="shared" si="268"/>
        <v>1.2798439111575877E-10</v>
      </c>
      <c r="AF970" s="2">
        <f t="shared" si="269"/>
        <v>0.9843241270489953</v>
      </c>
      <c r="AH970" s="11"/>
      <c r="AI970" s="23">
        <f t="shared" si="270"/>
        <v>1.0511694077573383E-8</v>
      </c>
      <c r="AN970" s="2">
        <f t="shared" si="259"/>
        <v>5291.1934734127663</v>
      </c>
      <c r="AO970" s="2" t="str">
        <f t="shared" si="260"/>
        <v>-5247.07460249772+681.862514667917i</v>
      </c>
      <c r="AP970" s="3">
        <f t="shared" si="261"/>
        <v>667.85430548897421</v>
      </c>
      <c r="AQ970" s="23">
        <f t="shared" si="271"/>
        <v>7.3795037251382495E-14</v>
      </c>
    </row>
    <row r="971" spans="1:43" x14ac:dyDescent="0.3">
      <c r="A971" s="2" t="str">
        <f t="shared" si="255"/>
        <v>457703.658028187i</v>
      </c>
      <c r="B971" s="2">
        <f t="shared" si="262"/>
        <v>72845.799646428422</v>
      </c>
      <c r="E971" s="3" t="str">
        <f t="shared" si="256"/>
        <v>3.36155823054318E-13-2.66365110919441E-12i</v>
      </c>
      <c r="F971" s="3"/>
      <c r="G971" s="3"/>
      <c r="H971" s="3"/>
      <c r="I971" s="99">
        <f t="shared" si="263"/>
        <v>2.684778942275497E-12</v>
      </c>
      <c r="L971" s="99">
        <f t="shared" si="264"/>
        <v>1.0057112721826543E-13</v>
      </c>
      <c r="O971" s="82">
        <f t="shared" si="257"/>
        <v>2.6740488739783302E-12</v>
      </c>
      <c r="R971" s="99">
        <f t="shared" si="265"/>
        <v>1.0157683849044808E-8</v>
      </c>
      <c r="U971" s="99">
        <f t="shared" si="266"/>
        <v>2.9119927677506945E-12</v>
      </c>
      <c r="X971" s="99">
        <f t="shared" si="258"/>
        <v>2.3511689776187487E-9</v>
      </c>
      <c r="Z971" s="3"/>
      <c r="AA971" s="99">
        <f t="shared" si="267"/>
        <v>1.2796459561065339E-9</v>
      </c>
      <c r="AD971" s="99">
        <f t="shared" si="268"/>
        <v>1.2796459561065341E-10</v>
      </c>
      <c r="AF971" s="2">
        <f t="shared" si="269"/>
        <v>0.98447639723895952</v>
      </c>
      <c r="AH971" s="11"/>
      <c r="AI971" s="23">
        <f t="shared" si="270"/>
        <v>1.05052571742706E-8</v>
      </c>
      <c r="AN971" s="2">
        <f t="shared" si="259"/>
        <v>5388.765670369864</v>
      </c>
      <c r="AO971" s="2" t="str">
        <f t="shared" si="260"/>
        <v>-5344.64359396973+688.171710836102i</v>
      </c>
      <c r="AP971" s="3">
        <f t="shared" si="261"/>
        <v>674.0338852933055</v>
      </c>
      <c r="AQ971" s="23">
        <f t="shared" si="271"/>
        <v>7.4386668268040262E-14</v>
      </c>
    </row>
    <row r="972" spans="1:43" x14ac:dyDescent="0.3">
      <c r="A972" s="2" t="str">
        <f t="shared" si="255"/>
        <v>461938.737832803i</v>
      </c>
      <c r="B972" s="2">
        <f t="shared" si="262"/>
        <v>73519.833531721728</v>
      </c>
      <c r="E972" s="3" t="str">
        <f t="shared" si="256"/>
        <v>3.30066132195688E-13-2.63959081633382E-12i</v>
      </c>
      <c r="F972" s="3"/>
      <c r="G972" s="3"/>
      <c r="H972" s="3"/>
      <c r="I972" s="99">
        <f t="shared" si="263"/>
        <v>2.6601472382739387E-12</v>
      </c>
      <c r="L972" s="99">
        <f t="shared" si="264"/>
        <v>1.0055583998192816E-13</v>
      </c>
      <c r="O972" s="82">
        <f t="shared" si="257"/>
        <v>2.6495498960966721E-12</v>
      </c>
      <c r="R972" s="99">
        <f t="shared" si="265"/>
        <v>1.0156139838174744E-8</v>
      </c>
      <c r="U972" s="99">
        <f t="shared" si="266"/>
        <v>2.8588242652026351E-12</v>
      </c>
      <c r="X972" s="99">
        <f t="shared" si="258"/>
        <v>2.3295980910364245E-9</v>
      </c>
      <c r="Z972" s="3"/>
      <c r="AA972" s="99">
        <f t="shared" si="267"/>
        <v>1.2794514445135935E-9</v>
      </c>
      <c r="AD972" s="99">
        <f t="shared" si="268"/>
        <v>1.2794514445135937E-10</v>
      </c>
      <c r="AF972" s="2">
        <f t="shared" si="269"/>
        <v>0.98462606456167057</v>
      </c>
      <c r="AH972" s="11"/>
      <c r="AI972" s="23">
        <f t="shared" si="270"/>
        <v>1.0498932894188004E-8</v>
      </c>
      <c r="AN972" s="2">
        <f t="shared" si="259"/>
        <v>5488.1517527288324</v>
      </c>
      <c r="AO972" s="2" t="str">
        <f t="shared" si="260"/>
        <v>-5444.02652842421+694.539285277664i</v>
      </c>
      <c r="AP972" s="3">
        <f t="shared" si="261"/>
        <v>680.27064404592966</v>
      </c>
      <c r="AQ972" s="23">
        <f t="shared" si="271"/>
        <v>7.498459494478019E-14</v>
      </c>
    </row>
    <row r="973" spans="1:43" x14ac:dyDescent="0.3">
      <c r="A973" s="2" t="str">
        <f t="shared" si="255"/>
        <v>466213.004348378i</v>
      </c>
      <c r="B973" s="2">
        <f t="shared" si="262"/>
        <v>74200.104175767658</v>
      </c>
      <c r="E973" s="3" t="str">
        <f t="shared" si="256"/>
        <v>3.24085914562752E-13-2.61574114653747E-12i</v>
      </c>
      <c r="F973" s="3"/>
      <c r="G973" s="3"/>
      <c r="H973" s="3"/>
      <c r="I973" s="99">
        <f t="shared" si="263"/>
        <v>2.6357415324168519E-12</v>
      </c>
      <c r="L973" s="99">
        <f t="shared" si="264"/>
        <v>1.0054081830087913E-13</v>
      </c>
      <c r="O973" s="82">
        <f t="shared" si="257"/>
        <v>2.6252760151557187E-12</v>
      </c>
      <c r="R973" s="99">
        <f t="shared" si="265"/>
        <v>1.0154622648388793E-8</v>
      </c>
      <c r="U973" s="99">
        <f t="shared" si="266"/>
        <v>2.8066265482240672E-12</v>
      </c>
      <c r="X973" s="99">
        <f t="shared" si="258"/>
        <v>2.3082251169192574E-9</v>
      </c>
      <c r="Z973" s="3"/>
      <c r="AA973" s="99">
        <f t="shared" si="267"/>
        <v>1.2792603117905151E-9</v>
      </c>
      <c r="AD973" s="99">
        <f t="shared" si="268"/>
        <v>1.2792603117905152E-10</v>
      </c>
      <c r="AF973" s="2">
        <f t="shared" si="269"/>
        <v>0.98477317634118822</v>
      </c>
      <c r="AH973" s="11"/>
      <c r="AI973" s="23">
        <f t="shared" si="270"/>
        <v>1.0492719288287081E-8</v>
      </c>
      <c r="AN973" s="2">
        <f t="shared" si="259"/>
        <v>5589.3854452255928</v>
      </c>
      <c r="AO973" s="2" t="str">
        <f t="shared" si="260"/>
        <v>-5545.25712957912+700.965778160121i</v>
      </c>
      <c r="AP973" s="3">
        <f t="shared" si="261"/>
        <v>686.56511081644567</v>
      </c>
      <c r="AQ973" s="23">
        <f t="shared" si="271"/>
        <v>7.5588867525956353E-14</v>
      </c>
    </row>
    <row r="974" spans="1:43" x14ac:dyDescent="0.3">
      <c r="A974" s="2" t="str">
        <f t="shared" si="255"/>
        <v>470526.820165082i</v>
      </c>
      <c r="B974" s="2">
        <f t="shared" si="262"/>
        <v>74886.669286584103</v>
      </c>
      <c r="E974" s="3" t="str">
        <f t="shared" si="256"/>
        <v>3.18213231626279E-13-2.59210043054117E-12i</v>
      </c>
      <c r="F974" s="3"/>
      <c r="G974" s="3"/>
      <c r="H974" s="3"/>
      <c r="I974" s="99">
        <f t="shared" si="263"/>
        <v>2.6115597452085524E-12</v>
      </c>
      <c r="L974" s="99">
        <f t="shared" si="264"/>
        <v>1.0052605718510057E-13</v>
      </c>
      <c r="O974" s="82">
        <f t="shared" si="257"/>
        <v>2.6012251628661262E-12</v>
      </c>
      <c r="R974" s="99">
        <f t="shared" si="265"/>
        <v>1.0153131775695158E-8</v>
      </c>
      <c r="U974" s="99">
        <f t="shared" si="266"/>
        <v>2.7553818852856292E-12</v>
      </c>
      <c r="X974" s="99">
        <f t="shared" si="258"/>
        <v>2.2870482342639329E-9</v>
      </c>
      <c r="Z974" s="3"/>
      <c r="AA974" s="99">
        <f t="shared" si="267"/>
        <v>1.2790724944453573E-9</v>
      </c>
      <c r="AD974" s="99">
        <f t="shared" si="268"/>
        <v>1.2790724944453574E-10</v>
      </c>
      <c r="AF974" s="2">
        <f t="shared" si="269"/>
        <v>0.98491777915640488</v>
      </c>
      <c r="AH974" s="11"/>
      <c r="AI974" s="23">
        <f t="shared" si="270"/>
        <v>1.0486614438408571E-8</v>
      </c>
      <c r="AN974" s="2">
        <f t="shared" si="259"/>
        <v>5692.5010995492512</v>
      </c>
      <c r="AO974" s="2" t="str">
        <f t="shared" si="260"/>
        <v>-5648.36974812303+707.45173464909i</v>
      </c>
      <c r="AP974" s="3">
        <f t="shared" si="261"/>
        <v>692.91781957108469</v>
      </c>
      <c r="AQ974" s="23">
        <f t="shared" si="271"/>
        <v>7.6199536782871104E-14</v>
      </c>
    </row>
    <row r="975" spans="1:43" x14ac:dyDescent="0.3">
      <c r="A975" s="2" t="str">
        <f t="shared" si="255"/>
        <v>474880.551228094i</v>
      </c>
      <c r="B975" s="2">
        <f t="shared" si="262"/>
        <v>75579.587106155188</v>
      </c>
      <c r="E975" s="3" t="str">
        <f t="shared" si="256"/>
        <v>3.12446178139362E-13-2.56866700753287E-12i</v>
      </c>
      <c r="F975" s="3"/>
      <c r="G975" s="3"/>
      <c r="H975" s="3"/>
      <c r="I975" s="99">
        <f t="shared" si="263"/>
        <v>2.5875998163977682E-12</v>
      </c>
      <c r="L975" s="99">
        <f t="shared" si="264"/>
        <v>1.0051155172918355E-13</v>
      </c>
      <c r="O975" s="82">
        <f t="shared" si="257"/>
        <v>2.5773952901057866E-12</v>
      </c>
      <c r="R975" s="99">
        <f t="shared" si="265"/>
        <v>1.0151666724647539E-8</v>
      </c>
      <c r="U975" s="99">
        <f t="shared" si="266"/>
        <v>2.7050728689542415E-12</v>
      </c>
      <c r="X975" s="99">
        <f t="shared" si="258"/>
        <v>2.2660656389176588E-9</v>
      </c>
      <c r="Z975" s="3"/>
      <c r="AA975" s="99">
        <f t="shared" si="267"/>
        <v>1.2788879300627247E-9</v>
      </c>
      <c r="AD975" s="99">
        <f t="shared" si="268"/>
        <v>1.2788879300627249E-10</v>
      </c>
      <c r="AF975" s="2">
        <f t="shared" si="269"/>
        <v>0.98505991885260558</v>
      </c>
      <c r="AH975" s="11"/>
      <c r="AI975" s="23">
        <f t="shared" si="270"/>
        <v>1.0480616456840561E-8</v>
      </c>
      <c r="AN975" s="2">
        <f t="shared" si="259"/>
        <v>5797.5337059988469</v>
      </c>
      <c r="AO975" s="2" t="str">
        <f t="shared" si="260"/>
        <v>-5753.39937337157+713.997704954551i</v>
      </c>
      <c r="AP975" s="3">
        <f t="shared" si="261"/>
        <v>699.329309216002</v>
      </c>
      <c r="AQ975" s="23">
        <f t="shared" si="271"/>
        <v>7.6816654017488066E-14</v>
      </c>
    </row>
    <row r="976" spans="1:43" x14ac:dyDescent="0.3">
      <c r="A976" s="2" t="str">
        <f t="shared" si="255"/>
        <v>479274.56686864i</v>
      </c>
      <c r="B976" s="2">
        <f t="shared" si="262"/>
        <v>76278.91641537119</v>
      </c>
      <c r="E976" s="3" t="str">
        <f t="shared" si="256"/>
        <v>3.06782881603007E-13-2.54543922524838E-12i</v>
      </c>
      <c r="F976" s="3"/>
      <c r="G976" s="3"/>
      <c r="H976" s="3"/>
      <c r="I976" s="99">
        <f t="shared" si="263"/>
        <v>2.5638597047962115E-12</v>
      </c>
      <c r="L976" s="99">
        <f t="shared" si="264"/>
        <v>1.0049729711079858E-13</v>
      </c>
      <c r="O976" s="82">
        <f t="shared" si="257"/>
        <v>2.5537843667393622E-12</v>
      </c>
      <c r="R976" s="99">
        <f t="shared" si="265"/>
        <v>1.0150227008190658E-8</v>
      </c>
      <c r="U976" s="99">
        <f t="shared" si="266"/>
        <v>2.6556824099612272E-12</v>
      </c>
      <c r="X976" s="99">
        <f t="shared" si="258"/>
        <v>2.2452755434192436E-9</v>
      </c>
      <c r="Z976" s="3"/>
      <c r="AA976" s="99">
        <f t="shared" si="267"/>
        <v>1.2787065572843071E-9</v>
      </c>
      <c r="AD976" s="99">
        <f t="shared" si="268"/>
        <v>1.2787065572843072E-10</v>
      </c>
      <c r="AF976" s="2">
        <f t="shared" si="269"/>
        <v>0.98519964055292242</v>
      </c>
      <c r="AH976" s="11"/>
      <c r="AI976" s="23">
        <f t="shared" si="270"/>
        <v>1.0474723485890111E-8</v>
      </c>
      <c r="AN976" s="2">
        <f t="shared" si="259"/>
        <v>5904.51890535647</v>
      </c>
      <c r="AO976" s="2" t="str">
        <f t="shared" si="260"/>
        <v>-5860.38164514028+720.604244377509i</v>
      </c>
      <c r="AP976" s="3">
        <f t="shared" si="261"/>
        <v>705.80012364439608</v>
      </c>
      <c r="AQ976" s="23">
        <f t="shared" si="271"/>
        <v>7.7440271066556868E-14</v>
      </c>
    </row>
    <row r="977" spans="1:43" x14ac:dyDescent="0.3">
      <c r="A977" s="2" t="str">
        <f t="shared" si="255"/>
        <v>483709.239835328i</v>
      </c>
      <c r="B977" s="2">
        <f t="shared" si="262"/>
        <v>76984.716539015586</v>
      </c>
      <c r="E977" s="3" t="str">
        <f t="shared" si="256"/>
        <v>3.01221501738958E-13-2.52241544006183E-12i</v>
      </c>
      <c r="F977" s="3"/>
      <c r="G977" s="3"/>
      <c r="H977" s="3"/>
      <c r="I977" s="99">
        <f t="shared" si="263"/>
        <v>2.5403373880987125E-12</v>
      </c>
      <c r="L977" s="99">
        <f t="shared" si="264"/>
        <v>1.0048328858918954E-13</v>
      </c>
      <c r="O977" s="82">
        <f t="shared" si="257"/>
        <v>2.5303903814393691E-12</v>
      </c>
      <c r="R977" s="99">
        <f t="shared" si="265"/>
        <v>1.0148812147508144E-8</v>
      </c>
      <c r="U977" s="99">
        <f t="shared" si="266"/>
        <v>2.6071937313790049E-12</v>
      </c>
      <c r="X977" s="99">
        <f t="shared" si="258"/>
        <v>2.2246761768417522E-9</v>
      </c>
      <c r="Z977" s="3"/>
      <c r="AA977" s="99">
        <f t="shared" si="267"/>
        <v>1.2785283157897165E-9</v>
      </c>
      <c r="AD977" s="99">
        <f t="shared" si="268"/>
        <v>1.2785283157897167E-10</v>
      </c>
      <c r="AF977" s="2">
        <f t="shared" si="269"/>
        <v>0.98533698866968566</v>
      </c>
      <c r="AH977" s="11"/>
      <c r="AI977" s="23">
        <f t="shared" si="270"/>
        <v>1.0468933697458424E-8</v>
      </c>
      <c r="AN977" s="2">
        <f t="shared" si="259"/>
        <v>6013.4930009812733</v>
      </c>
      <c r="AO977" s="2" t="str">
        <f t="shared" si="260"/>
        <v>-5969.35286583836+727.27191335711i</v>
      </c>
      <c r="AP977" s="3">
        <f t="shared" si="261"/>
        <v>712.33081178137218</v>
      </c>
      <c r="AQ977" s="23">
        <f t="shared" si="271"/>
        <v>7.8070440305478899E-14</v>
      </c>
    </row>
    <row r="978" spans="1:43" x14ac:dyDescent="0.3">
      <c r="A978" s="2" t="str">
        <f t="shared" si="255"/>
        <v>488184.946325764i</v>
      </c>
      <c r="B978" s="2">
        <f t="shared" si="262"/>
        <v>77697.047350796958</v>
      </c>
      <c r="E978" s="3" t="str">
        <f t="shared" si="256"/>
        <v>2.95760229969752E-13-2.49959401707139E-12i</v>
      </c>
      <c r="F978" s="3"/>
      <c r="G978" s="3"/>
      <c r="H978" s="3"/>
      <c r="I978" s="99">
        <f t="shared" si="263"/>
        <v>2.5170308627052728E-12</v>
      </c>
      <c r="L978" s="99">
        <f t="shared" si="264"/>
        <v>1.0046952150369092E-13</v>
      </c>
      <c r="O978" s="82">
        <f t="shared" si="257"/>
        <v>2.5072113415091802E-12</v>
      </c>
      <c r="R978" s="99">
        <f t="shared" si="265"/>
        <v>1.0147421671872784E-8</v>
      </c>
      <c r="U978" s="99">
        <f t="shared" si="266"/>
        <v>2.5595903629048179E-12</v>
      </c>
      <c r="X978" s="99">
        <f t="shared" si="258"/>
        <v>2.2042657846366188E-9</v>
      </c>
      <c r="Z978" s="3"/>
      <c r="AA978" s="99">
        <f t="shared" si="267"/>
        <v>1.2783531462776215E-9</v>
      </c>
      <c r="AD978" s="99">
        <f t="shared" si="268"/>
        <v>1.2783531462776217E-10</v>
      </c>
      <c r="AF978" s="2">
        <f t="shared" si="269"/>
        <v>0.9854720069156665</v>
      </c>
      <c r="AH978" s="11"/>
      <c r="AI978" s="23">
        <f t="shared" si="270"/>
        <v>1.0463245292619638E-8</v>
      </c>
      <c r="AN978" s="2">
        <f t="shared" si="259"/>
        <v>6124.492971128243</v>
      </c>
      <c r="AO978" s="2" t="str">
        <f t="shared" si="260"/>
        <v>-6080.35001278717+734.001277518176i</v>
      </c>
      <c r="AP978" s="3">
        <f t="shared" si="261"/>
        <v>718.9219276317308</v>
      </c>
      <c r="AQ978" s="23">
        <f t="shared" si="271"/>
        <v>7.8707214652483663E-14</v>
      </c>
    </row>
    <row r="979" spans="1:43" x14ac:dyDescent="0.3">
      <c r="A979" s="2" t="str">
        <f t="shared" si="255"/>
        <v>492702.066018469i</v>
      </c>
      <c r="B979" s="2">
        <f t="shared" si="262"/>
        <v>78415.969278428689</v>
      </c>
      <c r="E979" s="3" t="str">
        <f t="shared" si="256"/>
        <v>2.90397288905933E-13-2.47697333018019E-12i</v>
      </c>
      <c r="F979" s="3"/>
      <c r="G979" s="3"/>
      <c r="H979" s="3"/>
      <c r="I979" s="99">
        <f t="shared" si="263"/>
        <v>2.4939381435448347E-12</v>
      </c>
      <c r="L979" s="99">
        <f t="shared" si="264"/>
        <v>1.0045599127226761E-13</v>
      </c>
      <c r="O979" s="82">
        <f t="shared" si="257"/>
        <v>2.4842452727077292E-12</v>
      </c>
      <c r="R979" s="99">
        <f t="shared" si="265"/>
        <v>1.0146055118499027E-8</v>
      </c>
      <c r="U979" s="99">
        <f t="shared" si="266"/>
        <v>2.5128561352493171E-12</v>
      </c>
      <c r="X979" s="99">
        <f t="shared" si="258"/>
        <v>2.1840426284794619E-9</v>
      </c>
      <c r="Z979" s="3"/>
      <c r="AA979" s="99">
        <f t="shared" si="267"/>
        <v>1.2781809904471667E-9</v>
      </c>
      <c r="AD979" s="99">
        <f t="shared" si="268"/>
        <v>1.2781809904471668E-10</v>
      </c>
      <c r="AF979" s="2">
        <f t="shared" si="269"/>
        <v>0.98560473831521678</v>
      </c>
      <c r="AH979" s="11"/>
      <c r="AI979" s="23">
        <f t="shared" si="270"/>
        <v>1.0457656501203275E-8</v>
      </c>
      <c r="AN979" s="2">
        <f t="shared" si="259"/>
        <v>6237.5564814960571</v>
      </c>
      <c r="AO979" s="2" t="str">
        <f t="shared" si="260"/>
        <v>-6193.41075076782+740.792907719192i</v>
      </c>
      <c r="AP979" s="3">
        <f t="shared" si="261"/>
        <v>725.57403032609727</v>
      </c>
      <c r="AQ979" s="23">
        <f t="shared" si="271"/>
        <v>7.9350647572611956E-14</v>
      </c>
    </row>
    <row r="980" spans="1:43" x14ac:dyDescent="0.3">
      <c r="A980" s="2" t="str">
        <f t="shared" si="255"/>
        <v>497260.982105085i</v>
      </c>
      <c r="B980" s="2">
        <f t="shared" si="262"/>
        <v>79141.543308754786</v>
      </c>
      <c r="E980" s="3" t="str">
        <f t="shared" si="256"/>
        <v>2.85130931840369E-13-2.45455176217267E-12i</v>
      </c>
      <c r="F980" s="3"/>
      <c r="G980" s="3"/>
      <c r="H980" s="3"/>
      <c r="I980" s="99">
        <f t="shared" si="263"/>
        <v>2.4710572639008423E-12</v>
      </c>
      <c r="L980" s="99">
        <f t="shared" si="264"/>
        <v>1.0044269339007749E-13</v>
      </c>
      <c r="O980" s="82">
        <f t="shared" si="257"/>
        <v>2.4614902190760034E-12</v>
      </c>
      <c r="R980" s="99">
        <f t="shared" si="265"/>
        <v>1.0144712032397826E-8</v>
      </c>
      <c r="U980" s="99">
        <f t="shared" si="266"/>
        <v>2.4669751746281449E-12</v>
      </c>
      <c r="X980" s="99">
        <f t="shared" si="258"/>
        <v>2.1640049861174083E-9</v>
      </c>
      <c r="Z980" s="3"/>
      <c r="AA980" s="99">
        <f t="shared" si="267"/>
        <v>1.2780117909796849E-9</v>
      </c>
      <c r="AD980" s="99">
        <f t="shared" si="268"/>
        <v>1.2780117909796851E-10</v>
      </c>
      <c r="AF980" s="2">
        <f t="shared" si="269"/>
        <v>0.98573522521529655</v>
      </c>
      <c r="AH980" s="11"/>
      <c r="AI980" s="23">
        <f t="shared" si="270"/>
        <v>1.0452165581380421E-8</v>
      </c>
      <c r="AN980" s="2">
        <f t="shared" si="259"/>
        <v>6352.7218980081061</v>
      </c>
      <c r="AO980" s="2" t="str">
        <f t="shared" si="260"/>
        <v>-6308.57344480194+747.647380100734i</v>
      </c>
      <c r="AP980" s="3">
        <f t="shared" si="261"/>
        <v>732.28768416897219</v>
      </c>
      <c r="AQ980" s="23">
        <f t="shared" si="271"/>
        <v>8.0000793081898519E-14</v>
      </c>
    </row>
    <row r="981" spans="1:43" x14ac:dyDescent="0.3">
      <c r="A981" s="2" t="str">
        <f t="shared" si="255"/>
        <v>501862.081322884i</v>
      </c>
      <c r="B981" s="2">
        <f t="shared" si="262"/>
        <v>79873.830992923758</v>
      </c>
      <c r="E981" s="3" t="str">
        <f t="shared" si="256"/>
        <v>2.79959442249627E-13-2.43232770478633E-12i</v>
      </c>
      <c r="F981" s="3"/>
      <c r="G981" s="3"/>
      <c r="H981" s="3"/>
      <c r="I981" s="99">
        <f t="shared" si="263"/>
        <v>2.4483862752384188E-12</v>
      </c>
      <c r="L981" s="99">
        <f t="shared" si="264"/>
        <v>1.0042962342805556E-13</v>
      </c>
      <c r="O981" s="82">
        <f t="shared" si="257"/>
        <v>2.4389442427651437E-12</v>
      </c>
      <c r="R981" s="99">
        <f t="shared" si="265"/>
        <v>1.0143391966233612E-8</v>
      </c>
      <c r="U981" s="99">
        <f t="shared" si="266"/>
        <v>2.4219318973544077E-12</v>
      </c>
      <c r="X981" s="99">
        <f t="shared" si="258"/>
        <v>2.1441511512176957E-9</v>
      </c>
      <c r="Z981" s="3"/>
      <c r="AA981" s="99">
        <f t="shared" si="267"/>
        <v>1.2778454915206808E-9</v>
      </c>
      <c r="AD981" s="99">
        <f t="shared" si="268"/>
        <v>1.2778454915206809E-10</v>
      </c>
      <c r="AF981" s="2">
        <f t="shared" si="269"/>
        <v>0.9858635092964021</v>
      </c>
      <c r="AH981" s="11"/>
      <c r="AI981" s="23">
        <f t="shared" si="270"/>
        <v>1.0446770819253531E-8</v>
      </c>
      <c r="AN981" s="2">
        <f t="shared" si="259"/>
        <v>6470.0282998312914</v>
      </c>
      <c r="AO981" s="2" t="str">
        <f t="shared" si="260"/>
        <v>-6425.87717317022+754.565276134338i</v>
      </c>
      <c r="AP981" s="3">
        <f t="shared" si="261"/>
        <v>739.06345868580684</v>
      </c>
      <c r="AQ981" s="23">
        <f t="shared" si="271"/>
        <v>8.0657705751434842E-14</v>
      </c>
    </row>
    <row r="982" spans="1:43" x14ac:dyDescent="0.3">
      <c r="A982" s="2" t="str">
        <f t="shared" si="255"/>
        <v>506505.753987572i</v>
      </c>
      <c r="B982" s="2">
        <f t="shared" si="262"/>
        <v>80612.894451609565</v>
      </c>
      <c r="E982" s="3" t="str">
        <f t="shared" si="256"/>
        <v>2.74881133302344E-13-2.41029955877922E-12i</v>
      </c>
      <c r="F982" s="3"/>
      <c r="G982" s="3"/>
      <c r="H982" s="3"/>
      <c r="I982" s="99">
        <f t="shared" si="263"/>
        <v>2.4259232470333604E-12</v>
      </c>
      <c r="L982" s="99">
        <f t="shared" si="264"/>
        <v>1.004167770315208E-13</v>
      </c>
      <c r="O982" s="82">
        <f t="shared" si="257"/>
        <v>2.4166054238663574E-12</v>
      </c>
      <c r="R982" s="99">
        <f t="shared" si="265"/>
        <v>1.0142094480183601E-8</v>
      </c>
      <c r="U982" s="99">
        <f t="shared" si="266"/>
        <v>2.3777110045306295E-12</v>
      </c>
      <c r="X982" s="99">
        <f t="shared" si="258"/>
        <v>2.1244794332181055E-9</v>
      </c>
      <c r="Z982" s="3"/>
      <c r="AA982" s="99">
        <f t="shared" si="267"/>
        <v>1.2776820366621052E-9</v>
      </c>
      <c r="AD982" s="99">
        <f t="shared" si="268"/>
        <v>1.2776820366621056E-10</v>
      </c>
      <c r="AF982" s="2">
        <f t="shared" si="269"/>
        <v>0.98598963158337405</v>
      </c>
      <c r="AH982" s="11"/>
      <c r="AI982" s="23">
        <f t="shared" si="270"/>
        <v>1.0441470528450149E-8</v>
      </c>
      <c r="AN982" s="2">
        <f t="shared" si="259"/>
        <v>6589.5154926366286</v>
      </c>
      <c r="AO982" s="2" t="str">
        <f t="shared" si="260"/>
        <v>-6545.36174067276+761.547182671831i</v>
      </c>
      <c r="AP982" s="3">
        <f t="shared" si="261"/>
        <v>745.9019286725088</v>
      </c>
      <c r="AQ982" s="23">
        <f t="shared" si="271"/>
        <v>8.132144071168747E-14</v>
      </c>
    </row>
    <row r="983" spans="1:43" x14ac:dyDescent="0.3">
      <c r="A983" s="2" t="str">
        <f t="shared" si="255"/>
        <v>511192.394026404i</v>
      </c>
      <c r="B983" s="2">
        <f t="shared" si="262"/>
        <v>81358.796380282074</v>
      </c>
      <c r="E983" s="3" t="str">
        <f t="shared" si="256"/>
        <v>2.69894347374534E-13-2.38846573399311E-12i</v>
      </c>
      <c r="F983" s="3"/>
      <c r="G983" s="3"/>
      <c r="H983" s="3"/>
      <c r="I983" s="99">
        <f t="shared" si="263"/>
        <v>2.4036662666027434E-12</v>
      </c>
      <c r="L983" s="99">
        <f t="shared" si="264"/>
        <v>1.0040414991880313E-13</v>
      </c>
      <c r="O983" s="82">
        <f t="shared" si="257"/>
        <v>2.3944718602424265E-12</v>
      </c>
      <c r="R983" s="99">
        <f t="shared" si="265"/>
        <v>1.0140819141799115E-8</v>
      </c>
      <c r="U983" s="99">
        <f t="shared" si="266"/>
        <v>2.3342974768377893E-12</v>
      </c>
      <c r="X983" s="99">
        <f t="shared" si="258"/>
        <v>2.1049881571786183E-9</v>
      </c>
      <c r="Z983" s="3"/>
      <c r="AA983" s="99">
        <f t="shared" si="267"/>
        <v>1.2775213719248851E-9</v>
      </c>
      <c r="AD983" s="99">
        <f t="shared" si="268"/>
        <v>1.2775213719248851E-10</v>
      </c>
      <c r="AF983" s="2">
        <f t="shared" si="269"/>
        <v>0.98611363245611217</v>
      </c>
      <c r="AH983" s="11"/>
      <c r="AI983" s="23">
        <f t="shared" si="270"/>
        <v>1.0436263049720259E-8</v>
      </c>
      <c r="AN983" s="2">
        <f t="shared" si="259"/>
        <v>6711.2240221066531</v>
      </c>
      <c r="AO983" s="2" t="str">
        <f t="shared" si="260"/>
        <v>-6667.06769213623+768.593691995113i</v>
      </c>
      <c r="AP983" s="3">
        <f t="shared" si="261"/>
        <v>752.8036742429249</v>
      </c>
      <c r="AQ983" s="23">
        <f t="shared" si="271"/>
        <v>8.1992053656580483E-14</v>
      </c>
    </row>
    <row r="984" spans="1:43" x14ac:dyDescent="0.3">
      <c r="A984" s="2" t="str">
        <f t="shared" si="255"/>
        <v>515922.399011598i</v>
      </c>
      <c r="B984" s="2">
        <f t="shared" si="262"/>
        <v>82111.600054524999</v>
      </c>
      <c r="E984" s="3" t="str">
        <f t="shared" si="256"/>
        <v>2.6499745557178E-13-2.36682464941259E-12i</v>
      </c>
      <c r="F984" s="3"/>
      <c r="G984" s="3"/>
      <c r="H984" s="3"/>
      <c r="I984" s="99">
        <f t="shared" si="263"/>
        <v>2.381613438937257E-12</v>
      </c>
      <c r="L984" s="99">
        <f t="shared" si="264"/>
        <v>1.0039173787989292E-13</v>
      </c>
      <c r="O984" s="82">
        <f t="shared" si="257"/>
        <v>2.3725416673609528E-12</v>
      </c>
      <c r="R984" s="99">
        <f t="shared" si="265"/>
        <v>1.0139565525869184E-8</v>
      </c>
      <c r="U984" s="99">
        <f t="shared" si="266"/>
        <v>2.2916765694200898E-12</v>
      </c>
      <c r="X984" s="99">
        <f t="shared" si="258"/>
        <v>2.0856756636346484E-9</v>
      </c>
      <c r="Z984" s="3"/>
      <c r="AA984" s="99">
        <f t="shared" si="267"/>
        <v>1.2773634437417393E-9</v>
      </c>
      <c r="AD984" s="99">
        <f t="shared" si="268"/>
        <v>1.2773634437417396E-10</v>
      </c>
      <c r="AF984" s="2">
        <f t="shared" si="269"/>
        <v>0.98623555166016641</v>
      </c>
      <c r="AH984" s="11"/>
      <c r="AI984" s="23">
        <f t="shared" si="270"/>
        <v>1.0431146750537595E-8</v>
      </c>
      <c r="AN984" s="2">
        <f t="shared" si="259"/>
        <v>6835.1951876936455</v>
      </c>
      <c r="AO984" s="2" t="str">
        <f t="shared" si="260"/>
        <v>-6791.03632617185+775.705401866402i</v>
      </c>
      <c r="AP984" s="3">
        <f t="shared" si="261"/>
        <v>759.76928087878332</v>
      </c>
      <c r="AQ984" s="23">
        <f t="shared" si="271"/>
        <v>8.2669600847835754E-14</v>
      </c>
    </row>
    <row r="985" spans="1:43" x14ac:dyDescent="0.3">
      <c r="A985" s="2" t="str">
        <f t="shared" si="255"/>
        <v>520696.170194062i</v>
      </c>
      <c r="B985" s="2">
        <f t="shared" si="262"/>
        <v>82871.369335403782</v>
      </c>
      <c r="E985" s="3" t="str">
        <f t="shared" si="256"/>
        <v>2.60188857258248E-13-2.34537473322008E-12i</v>
      </c>
      <c r="F985" s="3"/>
      <c r="G985" s="3"/>
      <c r="H985" s="3"/>
      <c r="I985" s="99">
        <f t="shared" si="263"/>
        <v>2.3597628865351101E-12</v>
      </c>
      <c r="L985" s="99">
        <f t="shared" si="264"/>
        <v>1.0037953677511011E-13</v>
      </c>
      <c r="O985" s="82">
        <f t="shared" si="257"/>
        <v>2.3508129781291502E-12</v>
      </c>
      <c r="R985" s="99">
        <f t="shared" si="265"/>
        <v>1.013833321428612E-8</v>
      </c>
      <c r="U985" s="99">
        <f t="shared" si="266"/>
        <v>2.2498338068635761E-12</v>
      </c>
      <c r="X985" s="99">
        <f t="shared" si="258"/>
        <v>2.0665403084516053E-9</v>
      </c>
      <c r="Z985" s="3"/>
      <c r="AA985" s="99">
        <f t="shared" si="267"/>
        <v>1.2772081994402465E-9</v>
      </c>
      <c r="AD985" s="99">
        <f t="shared" si="268"/>
        <v>1.2772081994402467E-10</v>
      </c>
      <c r="AF985" s="2">
        <f t="shared" si="269"/>
        <v>0.98635542831723144</v>
      </c>
      <c r="AH985" s="11"/>
      <c r="AI985" s="23">
        <f t="shared" si="270"/>
        <v>1.0426120024704671E-8</v>
      </c>
      <c r="AN985" s="2">
        <f t="shared" si="259"/>
        <v>6961.4710566338563</v>
      </c>
      <c r="AO985" s="2" t="str">
        <f t="shared" si="260"/>
        <v>-6917.30970918937+782.882915578941i</v>
      </c>
      <c r="AP985" s="3">
        <f t="shared" si="261"/>
        <v>766.79933947925747</v>
      </c>
      <c r="AQ985" s="23">
        <f t="shared" si="271"/>
        <v>8.3354139119256419E-14</v>
      </c>
    </row>
    <row r="986" spans="1:43" x14ac:dyDescent="0.3">
      <c r="A986" s="2" t="str">
        <f t="shared" si="255"/>
        <v>525514.112537433i</v>
      </c>
      <c r="B986" s="2">
        <f t="shared" si="262"/>
        <v>83638.16867488304</v>
      </c>
      <c r="E986" s="3" t="str">
        <f t="shared" si="256"/>
        <v>2.55466979592452E-13-2.32411442284702E-12i</v>
      </c>
      <c r="F986" s="3"/>
      <c r="G986" s="3"/>
      <c r="H986" s="3"/>
      <c r="I986" s="99">
        <f t="shared" si="263"/>
        <v>2.3381127492376472E-12</v>
      </c>
      <c r="L986" s="99">
        <f t="shared" si="264"/>
        <v>1.0036754253379417E-13</v>
      </c>
      <c r="O986" s="82">
        <f t="shared" si="257"/>
        <v>2.3292839427303513E-12</v>
      </c>
      <c r="R986" s="99">
        <f t="shared" si="265"/>
        <v>1.0137121795913211E-8</v>
      </c>
      <c r="U986" s="99">
        <f t="shared" si="266"/>
        <v>2.2087549782666561E-12</v>
      </c>
      <c r="X986" s="99">
        <f t="shared" si="258"/>
        <v>2.0475804626810976E-9</v>
      </c>
      <c r="Z986" s="3"/>
      <c r="AA986" s="99">
        <f t="shared" si="267"/>
        <v>1.2770555872261744E-9</v>
      </c>
      <c r="AD986" s="99">
        <f t="shared" si="268"/>
        <v>1.2770555872261746E-10</v>
      </c>
      <c r="AF986" s="2">
        <f t="shared" si="269"/>
        <v>0.98647330093552865</v>
      </c>
      <c r="AH986" s="11"/>
      <c r="AI986" s="23">
        <f t="shared" si="270"/>
        <v>1.0421181291961741E-8</v>
      </c>
      <c r="AN986" s="2">
        <f t="shared" si="259"/>
        <v>7090.0944782221304</v>
      </c>
      <c r="AO986" s="2" t="str">
        <f t="shared" si="260"/>
        <v>-7045.93068967146+790.126842008175i</v>
      </c>
      <c r="AP986" s="3">
        <f t="shared" si="261"/>
        <v>773.89444641124282</v>
      </c>
      <c r="AQ986" s="23">
        <f t="shared" si="271"/>
        <v>8.4045725881075412E-14</v>
      </c>
    </row>
    <row r="987" spans="1:43" x14ac:dyDescent="0.3">
      <c r="A987" s="2" t="str">
        <f t="shared" si="255"/>
        <v>530376.634752432i</v>
      </c>
      <c r="B987" s="2">
        <f t="shared" si="262"/>
        <v>84412.063121294283</v>
      </c>
      <c r="E987" s="3" t="str">
        <f t="shared" si="256"/>
        <v>2.50830277069724E-13-2.30304216502123E-12i</v>
      </c>
      <c r="F987" s="3"/>
      <c r="G987" s="3"/>
      <c r="H987" s="3"/>
      <c r="I987" s="99">
        <f t="shared" si="263"/>
        <v>2.3166611840665322E-12</v>
      </c>
      <c r="L987" s="99">
        <f t="shared" si="264"/>
        <v>1.0035575115301453E-13</v>
      </c>
      <c r="O987" s="82">
        <f t="shared" si="257"/>
        <v>2.307952728462074E-12</v>
      </c>
      <c r="R987" s="99">
        <f t="shared" si="265"/>
        <v>1.0135930866454468E-8</v>
      </c>
      <c r="U987" s="99">
        <f t="shared" si="266"/>
        <v>2.1684261324012091E-12</v>
      </c>
      <c r="X987" s="99">
        <f t="shared" si="258"/>
        <v>2.0287945124182228E-9</v>
      </c>
      <c r="Z987" s="3"/>
      <c r="AA987" s="99">
        <f t="shared" si="267"/>
        <v>1.2769055561670731E-9</v>
      </c>
      <c r="AD987" s="99">
        <f t="shared" si="268"/>
        <v>1.2769055561670731E-10</v>
      </c>
      <c r="AF987" s="2">
        <f t="shared" si="269"/>
        <v>0.98658920742007628</v>
      </c>
      <c r="AH987" s="11"/>
      <c r="AI987" s="23">
        <f t="shared" si="270"/>
        <v>1.0416328997599622E-8</v>
      </c>
      <c r="AN987" s="2">
        <f t="shared" si="259"/>
        <v>7221.1090983520508</v>
      </c>
      <c r="AO987" s="2" t="str">
        <f t="shared" si="260"/>
        <v>-7176.94291271362+797.437795663407i</v>
      </c>
      <c r="AP987" s="3">
        <f t="shared" si="261"/>
        <v>781.05520355913904</v>
      </c>
      <c r="AQ987" s="23">
        <f t="shared" si="271"/>
        <v>8.4744419124235804E-14</v>
      </c>
    </row>
    <row r="988" spans="1:43" x14ac:dyDescent="0.3">
      <c r="A988" s="2" t="str">
        <f t="shared" si="255"/>
        <v>535284.149331531i</v>
      </c>
      <c r="B988" s="2">
        <f t="shared" si="262"/>
        <v>85193.118324853422</v>
      </c>
      <c r="E988" s="3" t="str">
        <f t="shared" si="256"/>
        <v>2.46277231071317E-13-2.28215641581054E-12i</v>
      </c>
      <c r="F988" s="3"/>
      <c r="G988" s="3"/>
      <c r="H988" s="3"/>
      <c r="I988" s="99">
        <f t="shared" si="263"/>
        <v>2.2954063650624841E-12</v>
      </c>
      <c r="L988" s="99">
        <f t="shared" si="264"/>
        <v>1.003441586963006E-13</v>
      </c>
      <c r="O988" s="82">
        <f t="shared" si="257"/>
        <v>2.2868175195756265E-12</v>
      </c>
      <c r="R988" s="99">
        <f t="shared" si="265"/>
        <v>1.0134760028326361E-8</v>
      </c>
      <c r="U988" s="99">
        <f t="shared" si="266"/>
        <v>2.1288335729623096E-12</v>
      </c>
      <c r="X988" s="99">
        <f t="shared" si="258"/>
        <v>2.0101808586606212E-9</v>
      </c>
      <c r="Z988" s="3"/>
      <c r="AA988" s="99">
        <f t="shared" si="267"/>
        <v>1.2767580561761151E-9</v>
      </c>
      <c r="AD988" s="99">
        <f t="shared" si="268"/>
        <v>1.2767580561761153E-10</v>
      </c>
      <c r="AF988" s="2">
        <f t="shared" si="269"/>
        <v>0.98670318508285249</v>
      </c>
      <c r="AH988" s="11"/>
      <c r="AI988" s="23">
        <f t="shared" si="270"/>
        <v>1.0411561612076455E-8</v>
      </c>
      <c r="AN988" s="2">
        <f t="shared" si="259"/>
        <v>7354.5593743261543</v>
      </c>
      <c r="AO988" s="2" t="str">
        <f t="shared" si="260"/>
        <v>-7310.39083483416+804.816396739922i</v>
      </c>
      <c r="AP988" s="3">
        <f t="shared" si="261"/>
        <v>788.28221837744059</v>
      </c>
      <c r="AQ988" s="23">
        <f t="shared" si="271"/>
        <v>8.5450277424962372E-14</v>
      </c>
    </row>
    <row r="989" spans="1:43" x14ac:dyDescent="0.3">
      <c r="A989" s="2" t="str">
        <f t="shared" si="255"/>
        <v>540237.072583951i</v>
      </c>
      <c r="B989" s="2">
        <f t="shared" si="262"/>
        <v>85981.400543230862</v>
      </c>
      <c r="E989" s="3" t="str">
        <f t="shared" si="256"/>
        <v>2.41806349420083E-13-2.26145564066297E-12i</v>
      </c>
      <c r="F989" s="3"/>
      <c r="G989" s="3"/>
      <c r="H989" s="3"/>
      <c r="I989" s="99">
        <f t="shared" si="263"/>
        <v>2.2743464831256984E-12</v>
      </c>
      <c r="L989" s="99">
        <f t="shared" si="264"/>
        <v>1.0033276129239043E-13</v>
      </c>
      <c r="O989" s="82">
        <f t="shared" si="257"/>
        <v>2.2658765171174022E-12</v>
      </c>
      <c r="R989" s="99">
        <f t="shared" si="265"/>
        <v>1.0133608890531433E-8</v>
      </c>
      <c r="U989" s="99">
        <f t="shared" si="266"/>
        <v>2.0899638539050142E-12</v>
      </c>
      <c r="X989" s="99">
        <f t="shared" si="258"/>
        <v>1.9917379171686206E-9</v>
      </c>
      <c r="Z989" s="3"/>
      <c r="AA989" s="99">
        <f t="shared" si="267"/>
        <v>1.2766130379961745E-9</v>
      </c>
      <c r="AD989" s="99">
        <f t="shared" si="268"/>
        <v>1.2766130379961747E-10</v>
      </c>
      <c r="AF989" s="2">
        <f t="shared" si="269"/>
        <v>0.98681527065285957</v>
      </c>
      <c r="AH989" s="11"/>
      <c r="AI989" s="23">
        <f t="shared" si="270"/>
        <v>1.0406877630638233E-8</v>
      </c>
      <c r="AN989" s="2">
        <f t="shared" si="259"/>
        <v>7490.4905899418445</v>
      </c>
      <c r="AO989" s="2" t="str">
        <f t="shared" si="260"/>
        <v>-7446.31973905989+812.263271171605i</v>
      </c>
      <c r="AP989" s="3">
        <f t="shared" si="261"/>
        <v>795.57610394030053</v>
      </c>
      <c r="AQ989" s="23">
        <f t="shared" si="271"/>
        <v>8.6163359948987328E-14</v>
      </c>
    </row>
    <row r="990" spans="1:43" x14ac:dyDescent="0.3">
      <c r="A990" s="2" t="str">
        <f t="shared" si="255"/>
        <v>545235.824670972i</v>
      </c>
      <c r="B990" s="2">
        <f t="shared" si="262"/>
        <v>86776.976647171163</v>
      </c>
      <c r="E990" s="3" t="str">
        <f t="shared" si="256"/>
        <v>2.37416165942649E-13-2.24093831444335E-12i</v>
      </c>
      <c r="F990" s="3"/>
      <c r="G990" s="3"/>
      <c r="H990" s="3"/>
      <c r="I990" s="99">
        <f t="shared" si="263"/>
        <v>2.2534797458577502E-12</v>
      </c>
      <c r="L990" s="99">
        <f t="shared" si="264"/>
        <v>1.0032155513400028E-13</v>
      </c>
      <c r="O990" s="82">
        <f t="shared" si="257"/>
        <v>2.2451279387716365E-12</v>
      </c>
      <c r="R990" s="99">
        <f t="shared" si="265"/>
        <v>1.0132477068534029E-8</v>
      </c>
      <c r="U990" s="99">
        <f t="shared" si="266"/>
        <v>2.0518037748667213E-12</v>
      </c>
      <c r="X990" s="99">
        <f t="shared" si="258"/>
        <v>1.973464118326842E-9</v>
      </c>
      <c r="Z990" s="3"/>
      <c r="AA990" s="99">
        <f t="shared" si="267"/>
        <v>1.2764704531841705E-9</v>
      </c>
      <c r="AD990" s="99">
        <f t="shared" si="268"/>
        <v>1.2764704531841709E-10</v>
      </c>
      <c r="AF990" s="2">
        <f t="shared" si="269"/>
        <v>0.9869255002860623</v>
      </c>
      <c r="AH990" s="11"/>
      <c r="AI990" s="23">
        <f t="shared" si="270"/>
        <v>1.0402275572943441E-8</v>
      </c>
      <c r="AN990" s="2">
        <f t="shared" si="259"/>
        <v>7628.9488708573454</v>
      </c>
      <c r="AO990" s="2" t="str">
        <f t="shared" si="260"/>
        <v>-7584.77575029184+819.77905068403i</v>
      </c>
      <c r="AP990" s="3">
        <f t="shared" si="261"/>
        <v>802.93747899545997</v>
      </c>
      <c r="AQ990" s="23">
        <f t="shared" si="271"/>
        <v>8.688372645623719E-14</v>
      </c>
    </row>
    <row r="991" spans="1:43" x14ac:dyDescent="0.3">
      <c r="A991" s="2" t="str">
        <f t="shared" si="255"/>
        <v>550280.82964158i</v>
      </c>
      <c r="B991" s="2">
        <f t="shared" si="262"/>
        <v>87579.914126166623</v>
      </c>
      <c r="E991" s="3" t="str">
        <f t="shared" si="256"/>
        <v>2.33105240038051E-13-2.22060292146658E-12i</v>
      </c>
      <c r="F991" s="3"/>
      <c r="G991" s="3"/>
      <c r="H991" s="3"/>
      <c r="I991" s="99">
        <f t="shared" si="263"/>
        <v>2.2328043774050402E-12</v>
      </c>
      <c r="L991" s="99">
        <f t="shared" si="264"/>
        <v>1.0031053647661116E-13</v>
      </c>
      <c r="O991" s="82">
        <f t="shared" si="257"/>
        <v>2.2245700187047122E-12</v>
      </c>
      <c r="R991" s="99">
        <f t="shared" si="265"/>
        <v>1.0131364184137728E-8</v>
      </c>
      <c r="U991" s="99">
        <f t="shared" si="266"/>
        <v>2.0143403766733867E-12</v>
      </c>
      <c r="X991" s="99">
        <f t="shared" si="258"/>
        <v>1.9553579070071912E-9</v>
      </c>
      <c r="Z991" s="3"/>
      <c r="AA991" s="99">
        <f t="shared" si="267"/>
        <v>1.276330254095628E-9</v>
      </c>
      <c r="AD991" s="99">
        <f t="shared" si="268"/>
        <v>1.276330254095628E-10</v>
      </c>
      <c r="AF991" s="2">
        <f t="shared" si="269"/>
        <v>0.98703390957523773</v>
      </c>
      <c r="AH991" s="11"/>
      <c r="AI991" s="23">
        <f t="shared" si="270"/>
        <v>1.0397753982691445E-8</v>
      </c>
      <c r="AN991" s="2">
        <f t="shared" si="259"/>
        <v>7769.9812002436847</v>
      </c>
      <c r="AO991" s="2" t="str">
        <f t="shared" si="260"/>
        <v>-7725.80585095704+827.364372848063i</v>
      </c>
      <c r="AP991" s="3">
        <f t="shared" si="261"/>
        <v>810.36696801523794</v>
      </c>
      <c r="AQ991" s="23">
        <f t="shared" si="271"/>
        <v>8.7611437305182256E-14</v>
      </c>
    </row>
    <row r="992" spans="1:43" x14ac:dyDescent="0.3">
      <c r="A992" s="2" t="str">
        <f t="shared" si="255"/>
        <v>555372.515468437i</v>
      </c>
      <c r="B992" s="2">
        <f t="shared" si="262"/>
        <v>88390.281094181861</v>
      </c>
      <c r="E992" s="3" t="str">
        <f t="shared" si="256"/>
        <v>2.28872156252726E-13-2.20044795552765E-12i</v>
      </c>
      <c r="F992" s="3"/>
      <c r="G992" s="3"/>
      <c r="H992" s="3"/>
      <c r="I992" s="99">
        <f t="shared" si="263"/>
        <v>2.2123186183037892E-12</v>
      </c>
      <c r="L992" s="99">
        <f t="shared" si="264"/>
        <v>1.0029970163727537E-13</v>
      </c>
      <c r="O992" s="82">
        <f t="shared" si="257"/>
        <v>2.2042010074109975E-12</v>
      </c>
      <c r="R992" s="99">
        <f t="shared" si="265"/>
        <v>1.0130269865364812E-8</v>
      </c>
      <c r="U992" s="99">
        <f t="shared" si="266"/>
        <v>1.97756093692814E-12</v>
      </c>
      <c r="X992" s="99">
        <f t="shared" si="258"/>
        <v>1.937417742433215E-9</v>
      </c>
      <c r="Z992" s="3"/>
      <c r="AA992" s="99">
        <f t="shared" si="267"/>
        <v>1.2761923938694914E-9</v>
      </c>
      <c r="AD992" s="99">
        <f t="shared" si="268"/>
        <v>1.2761923938694915E-10</v>
      </c>
      <c r="AF992" s="2">
        <f t="shared" si="269"/>
        <v>0.98714053355970288</v>
      </c>
      <c r="AH992" s="11"/>
      <c r="AI992" s="23">
        <f t="shared" si="270"/>
        <v>1.0393311427254958E-8</v>
      </c>
      <c r="AN992" s="2">
        <f t="shared" si="259"/>
        <v>7913.6354347274164</v>
      </c>
      <c r="AO992" s="2" t="str">
        <f t="shared" si="260"/>
        <v>-7869.457896951+835.019881133934i</v>
      </c>
      <c r="AP992" s="3">
        <f t="shared" si="261"/>
        <v>817.86520125054813</v>
      </c>
      <c r="AQ992" s="23">
        <f t="shared" si="271"/>
        <v>8.8346553457499774E-14</v>
      </c>
    </row>
    <row r="993" spans="1:49" x14ac:dyDescent="0.3">
      <c r="A993" s="2" t="str">
        <f t="shared" si="255"/>
        <v>560511.314084188i</v>
      </c>
      <c r="B993" s="2">
        <f t="shared" si="262"/>
        <v>89208.146295432409</v>
      </c>
      <c r="E993" s="3" t="str">
        <f t="shared" si="256"/>
        <v>2.24715523861836E-13-2.1804719199285E-12i</v>
      </c>
      <c r="F993" s="3"/>
      <c r="G993" s="3"/>
      <c r="H993" s="3"/>
      <c r="I993" s="99">
        <f t="shared" si="263"/>
        <v>2.1920207253265604E-12</v>
      </c>
      <c r="L993" s="99">
        <f t="shared" si="264"/>
        <v>1.0028904699344007E-13</v>
      </c>
      <c r="O993" s="82">
        <f t="shared" si="257"/>
        <v>2.1840191715602136E-12</v>
      </c>
      <c r="R993" s="99">
        <f t="shared" si="265"/>
        <v>1.0129193746337447E-8</v>
      </c>
      <c r="U993" s="99">
        <f t="shared" si="266"/>
        <v>1.9414529656807171E-12</v>
      </c>
      <c r="X993" s="99">
        <f t="shared" si="258"/>
        <v>1.9196420980455509E-9</v>
      </c>
      <c r="Z993" s="3"/>
      <c r="AA993" s="99">
        <f t="shared" si="267"/>
        <v>1.2760568264131577E-9</v>
      </c>
      <c r="AD993" s="99">
        <f t="shared" si="268"/>
        <v>1.2760568264131578E-10</v>
      </c>
      <c r="AF993" s="2">
        <f t="shared" si="269"/>
        <v>0.98724540673494754</v>
      </c>
      <c r="AH993" s="11"/>
      <c r="AI993" s="23">
        <f t="shared" si="270"/>
        <v>1.0388946497316291E-8</v>
      </c>
      <c r="AN993" s="2">
        <f t="shared" si="259"/>
        <v>8059.9603206299143</v>
      </c>
      <c r="AO993" s="2" t="str">
        <f t="shared" si="260"/>
        <v>-8015.78063387681+842.746224965833i</v>
      </c>
      <c r="AP993" s="3">
        <f t="shared" si="261"/>
        <v>825.4328147838969</v>
      </c>
      <c r="AQ993" s="23">
        <f t="shared" si="271"/>
        <v>8.9089136482607412E-14</v>
      </c>
    </row>
    <row r="994" spans="1:49" x14ac:dyDescent="0.3">
      <c r="A994" s="2" t="str">
        <f t="shared" si="255"/>
        <v>565697.661418102i</v>
      </c>
      <c r="B994" s="2">
        <f t="shared" si="262"/>
        <v>90033.579110216306</v>
      </c>
      <c r="E994" s="3" t="str">
        <f t="shared" si="256"/>
        <v>2.20633976456819E-13-2.16067332750176E-12i</v>
      </c>
      <c r="F994" s="3"/>
      <c r="G994" s="3"/>
      <c r="H994" s="3"/>
      <c r="I994" s="99">
        <f t="shared" si="263"/>
        <v>2.1719089713302156E-12</v>
      </c>
      <c r="L994" s="99">
        <f t="shared" si="264"/>
        <v>1.0027856898179002E-13</v>
      </c>
      <c r="O994" s="82">
        <f t="shared" si="257"/>
        <v>2.164022793846222E-12</v>
      </c>
      <c r="R994" s="99">
        <f t="shared" si="265"/>
        <v>1.0128135467160792E-8</v>
      </c>
      <c r="U994" s="99">
        <f t="shared" si="266"/>
        <v>1.906004201176209E-12</v>
      </c>
      <c r="X994" s="99">
        <f t="shared" si="258"/>
        <v>1.9020294613690811E-9</v>
      </c>
      <c r="Z994" s="3"/>
      <c r="AA994" s="99">
        <f t="shared" si="267"/>
        <v>1.27592350638775E-9</v>
      </c>
      <c r="AD994" s="99">
        <f t="shared" si="268"/>
        <v>1.2759235063877502E-10</v>
      </c>
      <c r="AF994" s="2">
        <f t="shared" si="269"/>
        <v>0.98734856306214946</v>
      </c>
      <c r="AH994" s="11"/>
      <c r="AI994" s="23">
        <f t="shared" si="270"/>
        <v>1.0384657806507718E-8</v>
      </c>
      <c r="AN994" s="2">
        <f t="shared" si="259"/>
        <v>8209.0055105084084</v>
      </c>
      <c r="AO994" s="2" t="str">
        <f t="shared" si="260"/>
        <v>-8164.82371358595+850.544059776998i</v>
      </c>
      <c r="AP994" s="3">
        <f t="shared" si="261"/>
        <v>833.07045058289077</v>
      </c>
      <c r="AQ994" s="23">
        <f t="shared" si="271"/>
        <v>8.9839248562237647E-14</v>
      </c>
    </row>
    <row r="995" spans="1:49" x14ac:dyDescent="0.3">
      <c r="A995" s="2" t="str">
        <f t="shared" si="255"/>
        <v>570931.99743305i</v>
      </c>
      <c r="B995" s="2">
        <f t="shared" si="262"/>
        <v>90866.649560799196</v>
      </c>
      <c r="E995" s="3" t="str">
        <f t="shared" si="256"/>
        <v>2.16626171539136E-13-2.14105070063156E-12i</v>
      </c>
      <c r="F995" s="3"/>
      <c r="G995" s="3"/>
      <c r="H995" s="3"/>
      <c r="I995" s="99">
        <f t="shared" si="263"/>
        <v>2.1519816451054128E-12</v>
      </c>
      <c r="L995" s="99">
        <f t="shared" si="264"/>
        <v>1.0026826409710683E-13</v>
      </c>
      <c r="O995" s="82">
        <f t="shared" si="257"/>
        <v>2.1442101728373507E-12</v>
      </c>
      <c r="R995" s="99">
        <f t="shared" si="265"/>
        <v>1.012709467380779E-8</v>
      </c>
      <c r="U995" s="99">
        <f t="shared" si="266"/>
        <v>1.8712026056818905E-12</v>
      </c>
      <c r="X995" s="99">
        <f t="shared" si="258"/>
        <v>1.8845783338809237E-9</v>
      </c>
      <c r="Z995" s="3"/>
      <c r="AA995" s="99">
        <f t="shared" si="267"/>
        <v>1.2757923891936036E-9</v>
      </c>
      <c r="AD995" s="99">
        <f t="shared" si="268"/>
        <v>1.2757923891936038E-10</v>
      </c>
      <c r="AF995" s="2">
        <f t="shared" si="269"/>
        <v>0.98745003597759373</v>
      </c>
      <c r="AH995" s="11"/>
      <c r="AI995" s="23">
        <f t="shared" si="270"/>
        <v>1.0380443991055597E-8</v>
      </c>
      <c r="AN995" s="2">
        <f t="shared" si="259"/>
        <v>8360.8215800046128</v>
      </c>
      <c r="AO995" s="2" t="str">
        <f t="shared" si="260"/>
        <v>-8316.63771102672+858.414047065314i</v>
      </c>
      <c r="AP995" s="3">
        <f t="shared" si="261"/>
        <v>840.7787565561157</v>
      </c>
      <c r="AQ995" s="23">
        <f t="shared" si="271"/>
        <v>9.0596952495246983E-14</v>
      </c>
    </row>
    <row r="996" spans="1:49" x14ac:dyDescent="0.3">
      <c r="A996" s="2" t="str">
        <f t="shared" si="255"/>
        <v>576214.766162832i</v>
      </c>
      <c r="B996" s="2">
        <f t="shared" si="262"/>
        <v>91707.428317355312</v>
      </c>
      <c r="E996" s="3" t="str">
        <f t="shared" si="256"/>
        <v>2.12690790120112E-13-2.12160257127142E-12i</v>
      </c>
      <c r="F996" s="3"/>
      <c r="G996" s="3"/>
      <c r="H996" s="3"/>
      <c r="I996" s="99">
        <f t="shared" si="263"/>
        <v>2.1322370512275172E-12</v>
      </c>
      <c r="L996" s="99">
        <f t="shared" si="264"/>
        <v>1.0025812889114593E-13</v>
      </c>
      <c r="O996" s="82">
        <f t="shared" si="257"/>
        <v>2.1245796228281323E-12</v>
      </c>
      <c r="R996" s="99">
        <f t="shared" si="265"/>
        <v>1.0126071018005739E-8</v>
      </c>
      <c r="U996" s="99">
        <f t="shared" si="266"/>
        <v>1.8370363613902931E-12</v>
      </c>
      <c r="X996" s="99">
        <f t="shared" si="258"/>
        <v>1.8672872308801164E-9</v>
      </c>
      <c r="Z996" s="3"/>
      <c r="AA996" s="99">
        <f t="shared" si="267"/>
        <v>1.2756634309559771E-9</v>
      </c>
      <c r="AD996" s="99">
        <f t="shared" si="268"/>
        <v>1.2756634309559772E-10</v>
      </c>
      <c r="AF996" s="2">
        <f t="shared" si="269"/>
        <v>0.98754985840198395</v>
      </c>
      <c r="AH996" s="11"/>
      <c r="AI996" s="23">
        <f t="shared" si="270"/>
        <v>1.0376303709428544E-8</v>
      </c>
      <c r="AN996" s="2">
        <f t="shared" si="259"/>
        <v>8515.4600450066773</v>
      </c>
      <c r="AO996" s="2" t="str">
        <f t="shared" si="260"/>
        <v>-8471.27414140598+866.356854449436i</v>
      </c>
      <c r="AP996" s="3">
        <f t="shared" si="261"/>
        <v>848.55838660617883</v>
      </c>
      <c r="AQ996" s="23">
        <f t="shared" si="271"/>
        <v>9.1362311702102748E-14</v>
      </c>
    </row>
    <row r="997" spans="1:49" x14ac:dyDescent="0.3">
      <c r="A997" s="2" t="str">
        <f t="shared" si="255"/>
        <v>581546.41574984i</v>
      </c>
      <c r="B997" s="2">
        <f t="shared" si="262"/>
        <v>92555.986703961491</v>
      </c>
      <c r="E997" s="3" t="str">
        <f t="shared" si="256"/>
        <v>2.08826536326835E-13-2.10232748095936E-12i</v>
      </c>
      <c r="F997" s="3"/>
      <c r="G997" s="3"/>
      <c r="H997" s="3"/>
      <c r="I997" s="99">
        <f t="shared" si="263"/>
        <v>2.1126735099089946E-12</v>
      </c>
      <c r="L997" s="99">
        <f t="shared" si="264"/>
        <v>1.0024815997153095E-13</v>
      </c>
      <c r="O997" s="82">
        <f t="shared" si="257"/>
        <v>2.1051294736925046E-12</v>
      </c>
      <c r="R997" s="99">
        <f t="shared" si="265"/>
        <v>1.0125064157124625E-8</v>
      </c>
      <c r="U997" s="99">
        <f t="shared" si="266"/>
        <v>1.803493866397523E-12</v>
      </c>
      <c r="X997" s="99">
        <f t="shared" si="258"/>
        <v>1.8501546813582124E-9</v>
      </c>
      <c r="Z997" s="3"/>
      <c r="AA997" s="99">
        <f t="shared" si="267"/>
        <v>1.2755365885109841E-9</v>
      </c>
      <c r="AD997" s="99">
        <f t="shared" si="268"/>
        <v>1.2755365885109843E-10</v>
      </c>
      <c r="AF997" s="2">
        <f t="shared" si="269"/>
        <v>0.98764806274964467</v>
      </c>
      <c r="AH997" s="11"/>
      <c r="AI997" s="23">
        <f t="shared" si="270"/>
        <v>1.03722356419895E-8</v>
      </c>
      <c r="AN997" s="2">
        <f t="shared" si="259"/>
        <v>8672.9733791299568</v>
      </c>
      <c r="AO997" s="2" t="str">
        <f t="shared" si="260"/>
        <v>-8628.78547766971+874.37315572541i</v>
      </c>
      <c r="AP997" s="3">
        <f t="shared" si="261"/>
        <v>856.41000068679568</v>
      </c>
      <c r="AQ997" s="23">
        <f t="shared" si="271"/>
        <v>9.2135390229786519E-14</v>
      </c>
    </row>
    <row r="998" spans="1:49" x14ac:dyDescent="0.3">
      <c r="A998" s="2" t="str">
        <f t="shared" si="255"/>
        <v>586927.398483077i</v>
      </c>
      <c r="B998" s="2">
        <f t="shared" si="262"/>
        <v>93412.396704648287</v>
      </c>
      <c r="E998" s="3" t="str">
        <f t="shared" si="256"/>
        <v>2.05032137014028E-13-2.0832239808303E-12i</v>
      </c>
      <c r="F998" s="3"/>
      <c r="G998" s="3"/>
      <c r="H998" s="3"/>
      <c r="I998" s="99">
        <f t="shared" si="263"/>
        <v>2.0932893568532236E-12</v>
      </c>
      <c r="L998" s="99">
        <f t="shared" si="264"/>
        <v>1.0023835400066422E-13</v>
      </c>
      <c r="O998" s="82">
        <f t="shared" si="257"/>
        <v>2.0858580707384417E-12</v>
      </c>
      <c r="R998" s="99">
        <f t="shared" si="265"/>
        <v>1.0124073754067086E-8</v>
      </c>
      <c r="U998" s="99">
        <f t="shared" si="266"/>
        <v>1.7705637307551394E-12</v>
      </c>
      <c r="X998" s="99">
        <f t="shared" si="258"/>
        <v>1.8331792278714459E-9</v>
      </c>
      <c r="Z998" s="3"/>
      <c r="AA998" s="99">
        <f t="shared" si="267"/>
        <v>1.2754118193917312E-9</v>
      </c>
      <c r="AD998" s="99">
        <f t="shared" si="268"/>
        <v>1.2754118193917315E-10</v>
      </c>
      <c r="AF998" s="2">
        <f t="shared" si="269"/>
        <v>0.98774468093762724</v>
      </c>
      <c r="AH998" s="11"/>
      <c r="AI998" s="23">
        <f t="shared" si="270"/>
        <v>1.0368238490651718E-8</v>
      </c>
      <c r="AN998" s="2">
        <f t="shared" si="259"/>
        <v>8833.4150315230218</v>
      </c>
      <c r="AO998" s="2" t="str">
        <f t="shared" si="260"/>
        <v>-8789.22516830884+882.463630923848i</v>
      </c>
      <c r="AP998" s="3">
        <f t="shared" si="261"/>
        <v>864.33426485821838</v>
      </c>
      <c r="AQ998" s="23">
        <f t="shared" si="271"/>
        <v>9.2916252756499082E-14</v>
      </c>
    </row>
    <row r="999" spans="1:49" x14ac:dyDescent="0.3">
      <c r="A999" s="2" t="str">
        <f t="shared" si="255"/>
        <v>592358.170836526i</v>
      </c>
      <c r="B999" s="2">
        <f t="shared" si="262"/>
        <v>94276.730969506505</v>
      </c>
      <c r="E999" s="3" t="str">
        <f t="shared" si="256"/>
        <v>2.01306341381819E-13-2.06429063162578E-12i</v>
      </c>
      <c r="F999" s="3"/>
      <c r="G999" s="3"/>
      <c r="H999" s="3"/>
      <c r="I999" s="99">
        <f t="shared" si="263"/>
        <v>2.074082943109676E-12</v>
      </c>
      <c r="L999" s="99">
        <f t="shared" si="264"/>
        <v>1.0022870769465424E-13</v>
      </c>
      <c r="O999" s="82">
        <f t="shared" si="257"/>
        <v>2.0667637745639334E-12</v>
      </c>
      <c r="R999" s="99">
        <f t="shared" si="265"/>
        <v>1.0123099477160079E-8</v>
      </c>
      <c r="U999" s="99">
        <f t="shared" si="266"/>
        <v>1.7382347725944577E-12</v>
      </c>
      <c r="X999" s="99">
        <f t="shared" si="258"/>
        <v>1.8163594264138749E-9</v>
      </c>
      <c r="Z999" s="3"/>
      <c r="AA999" s="99">
        <f t="shared" si="267"/>
        <v>1.2752890818146706E-9</v>
      </c>
      <c r="AD999" s="99">
        <f t="shared" si="268"/>
        <v>1.2752890818146708E-10</v>
      </c>
      <c r="AF999" s="2">
        <f t="shared" si="269"/>
        <v>0.98783974439470656</v>
      </c>
      <c r="AH999" s="11"/>
      <c r="AI999" s="23">
        <f t="shared" si="270"/>
        <v>1.0364310978538676E-8</v>
      </c>
      <c r="AN999" s="2">
        <f t="shared" si="259"/>
        <v>8996.8394450045707</v>
      </c>
      <c r="AO999" s="2" t="str">
        <f t="shared" si="260"/>
        <v>-8952.64765549595+890.628966367604i</v>
      </c>
      <c r="AP999" s="3">
        <f t="shared" si="261"/>
        <v>872.33185134314408</v>
      </c>
      <c r="AQ999" s="23">
        <f t="shared" si="271"/>
        <v>9.3704964596397269E-14</v>
      </c>
    </row>
    <row r="1000" spans="1:49" x14ac:dyDescent="0.3">
      <c r="A1000" s="2" t="str">
        <f t="shared" si="255"/>
        <v>597839.19350787i</v>
      </c>
      <c r="B1000" s="2">
        <f t="shared" si="262"/>
        <v>95149.062820849649</v>
      </c>
      <c r="E1000" s="3" t="str">
        <f t="shared" si="256"/>
        <v>1.97647920599379E-13-2.04552600370123E-12i</v>
      </c>
      <c r="F1000" s="3"/>
      <c r="G1000" s="3"/>
      <c r="H1000" s="3"/>
      <c r="I1000" s="99">
        <f t="shared" si="263"/>
        <v>2.055052634930595E-12</v>
      </c>
      <c r="L1000" s="99">
        <f t="shared" si="264"/>
        <v>1.0021921782225846E-13</v>
      </c>
      <c r="O1000" s="82">
        <f t="shared" si="257"/>
        <v>2.0478449609144627E-12</v>
      </c>
      <c r="R1000" s="99">
        <f t="shared" si="265"/>
        <v>1.0122141000048104E-8</v>
      </c>
      <c r="U1000" s="99">
        <f t="shared" si="266"/>
        <v>1.7064960143217621E-12</v>
      </c>
      <c r="X1000" s="99">
        <f t="shared" si="258"/>
        <v>1.7996938462918997E-9</v>
      </c>
      <c r="Z1000" s="3"/>
      <c r="AA1000" s="99">
        <f t="shared" si="267"/>
        <v>1.2751683346661486E-9</v>
      </c>
      <c r="AD1000" s="99">
        <f t="shared" si="268"/>
        <v>1.2751683346661487E-10</v>
      </c>
      <c r="AF1000" s="2">
        <f t="shared" si="269"/>
        <v>0.9879332840702848</v>
      </c>
      <c r="AH1000" s="11"/>
      <c r="AI1000" s="23">
        <f t="shared" si="270"/>
        <v>1.0360451849647834E-8</v>
      </c>
      <c r="AN1000" s="2">
        <f t="shared" si="259"/>
        <v>9163.3020745374706</v>
      </c>
      <c r="AO1000" s="2" t="str">
        <f t="shared" si="260"/>
        <v>-9119.10839355912+898.86985473i</v>
      </c>
      <c r="AP1000" s="3">
        <f t="shared" si="261"/>
        <v>880.40343858457345</v>
      </c>
      <c r="AQ1000" s="23">
        <f t="shared" si="271"/>
        <v>9.45015917045189E-14</v>
      </c>
    </row>
    <row r="1001" spans="1:49" x14ac:dyDescent="0.3">
      <c r="A1001" s="2" t="str">
        <f t="shared" si="255"/>
        <v>603370.931457575i</v>
      </c>
      <c r="B1001" s="2">
        <f t="shared" si="262"/>
        <v>96029.466259434223</v>
      </c>
      <c r="E1001" s="3" t="str">
        <f t="shared" si="256"/>
        <v>1.94055667434305E-13-2.0269286770307E-12i</v>
      </c>
      <c r="F1001" s="3"/>
      <c r="G1001" s="3"/>
      <c r="H1001" s="3"/>
      <c r="I1001" s="99">
        <f t="shared" si="263"/>
        <v>2.0361968136289763E-12</v>
      </c>
      <c r="L1001" s="99">
        <f t="shared" si="264"/>
        <v>1.002098812038434E-13</v>
      </c>
      <c r="O1001" s="82">
        <f t="shared" si="257"/>
        <v>2.0291000205417759E-12</v>
      </c>
      <c r="R1001" s="99">
        <f t="shared" si="265"/>
        <v>1.0121198001588182E-8</v>
      </c>
      <c r="U1001" s="99">
        <f t="shared" si="266"/>
        <v>1.67533667888325E-12</v>
      </c>
      <c r="X1001" s="99">
        <f t="shared" si="258"/>
        <v>1.7831810699999628E-9</v>
      </c>
      <c r="Z1001" s="3"/>
      <c r="AA1001" s="99">
        <f t="shared" si="267"/>
        <v>1.2750495374891754E-9</v>
      </c>
      <c r="AD1001" s="99">
        <f t="shared" si="268"/>
        <v>1.2750495374891757E-10</v>
      </c>
      <c r="AF1001" s="2">
        <f t="shared" si="269"/>
        <v>0.98802533044317831</v>
      </c>
      <c r="AH1001" s="11"/>
      <c r="AI1001" s="23">
        <f t="shared" si="270"/>
        <v>1.0356659868518425E-8</v>
      </c>
      <c r="AN1001" s="2">
        <f t="shared" si="259"/>
        <v>9332.8594060463947</v>
      </c>
      <c r="AO1001" s="2" t="str">
        <f t="shared" si="260"/>
        <v>-9288.66386779938+907.186995093582i</v>
      </c>
      <c r="AP1001" s="3">
        <f t="shared" si="261"/>
        <v>888.54971130321792</v>
      </c>
      <c r="AQ1001" s="23">
        <f t="shared" si="271"/>
        <v>9.5306200681640221E-14</v>
      </c>
    </row>
    <row r="1002" spans="1:49" x14ac:dyDescent="0.3">
      <c r="A1002" s="2" t="str">
        <f t="shared" si="255"/>
        <v>608953.853948334i</v>
      </c>
      <c r="B1002" s="2">
        <f t="shared" si="262"/>
        <v>96918.015970737441</v>
      </c>
      <c r="E1002" s="3" t="str">
        <f t="shared" si="256"/>
        <v>1.90528395887714E-13-2.0084972412092E-12i</v>
      </c>
      <c r="F1002" s="3"/>
      <c r="G1002" s="3"/>
      <c r="H1002" s="3"/>
      <c r="I1002" s="99">
        <f t="shared" si="263"/>
        <v>2.0175138754379144E-12</v>
      </c>
      <c r="L1002" s="99">
        <f t="shared" si="264"/>
        <v>1.0020069471035862E-13</v>
      </c>
      <c r="O1002" s="82">
        <f t="shared" si="257"/>
        <v>2.0105273590640226E-12</v>
      </c>
      <c r="R1002" s="99">
        <f t="shared" si="265"/>
        <v>1.012027016574622E-8</v>
      </c>
      <c r="U1002" s="99">
        <f t="shared" si="266"/>
        <v>1.6447461860984556E-12</v>
      </c>
      <c r="X1002" s="99">
        <f t="shared" si="258"/>
        <v>1.7668196930973918E-9</v>
      </c>
      <c r="Z1002" s="3"/>
      <c r="AA1002" s="99">
        <f t="shared" si="267"/>
        <v>1.2749326504703685E-9</v>
      </c>
      <c r="AD1002" s="99">
        <f t="shared" si="268"/>
        <v>1.2749326504703688E-10</v>
      </c>
      <c r="AF1002" s="2">
        <f t="shared" si="269"/>
        <v>0.98811591353032302</v>
      </c>
      <c r="AH1002" s="11"/>
      <c r="AI1002" s="23">
        <f t="shared" si="270"/>
        <v>1.0352933819902947E-8</v>
      </c>
      <c r="AN1002" s="2">
        <f t="shared" si="259"/>
        <v>9505.56897558522</v>
      </c>
      <c r="AO1002" s="2" t="str">
        <f t="shared" si="260"/>
        <v>-9461.37161365792+915.581093009431i</v>
      </c>
      <c r="AP1002" s="3">
        <f t="shared" si="261"/>
        <v>896.77136055554729</v>
      </c>
      <c r="AQ1002" s="23">
        <f t="shared" si="271"/>
        <v>9.6118858779177053E-14</v>
      </c>
    </row>
    <row r="1003" spans="1:49" x14ac:dyDescent="0.3">
      <c r="A1003" s="2" t="str">
        <f t="shared" si="255"/>
        <v>614588.434584876i</v>
      </c>
      <c r="B1003" s="2">
        <f t="shared" si="262"/>
        <v>97814.787331292988</v>
      </c>
      <c r="E1003" s="3" t="str">
        <f t="shared" si="256"/>
        <v>1.87064940835E-13-1.99023029545281E-12i</v>
      </c>
      <c r="F1003" s="3"/>
      <c r="G1003" s="3"/>
      <c r="H1003" s="3"/>
      <c r="I1003" s="99">
        <f t="shared" si="263"/>
        <v>1.9990022313713861E-12</v>
      </c>
      <c r="L1003" s="99">
        <f t="shared" si="264"/>
        <v>1.0019165526232727E-13</v>
      </c>
      <c r="O1003" s="82">
        <f t="shared" si="257"/>
        <v>1.9921253968273109E-12</v>
      </c>
      <c r="R1003" s="99">
        <f t="shared" si="265"/>
        <v>1.0119357181495056E-8</v>
      </c>
      <c r="U1003" s="99">
        <f t="shared" si="266"/>
        <v>1.6147141490606723E-12</v>
      </c>
      <c r="X1003" s="99">
        <f t="shared" si="258"/>
        <v>1.75060832408651E-9</v>
      </c>
      <c r="Z1003" s="3"/>
      <c r="AA1003" s="99">
        <f t="shared" si="267"/>
        <v>1.2748176344271097E-9</v>
      </c>
      <c r="AD1003" s="99">
        <f t="shared" si="268"/>
        <v>1.2748176344271097E-10</v>
      </c>
      <c r="AF1003" s="2">
        <f t="shared" si="269"/>
        <v>0.98820506289536658</v>
      </c>
      <c r="AH1003" s="11"/>
      <c r="AI1003" s="23">
        <f t="shared" si="270"/>
        <v>1.034927250844266E-8</v>
      </c>
      <c r="AN1003" s="2">
        <f t="shared" si="259"/>
        <v>9681.4893888608203</v>
      </c>
      <c r="AO1003" s="2" t="str">
        <f t="shared" si="260"/>
        <v>-9637.2902362397+924.052860557014i</v>
      </c>
      <c r="AP1003" s="3">
        <f t="shared" si="261"/>
        <v>905.06908379161905</v>
      </c>
      <c r="AQ1003" s="23">
        <f t="shared" si="271"/>
        <v>9.6939633904042623E-14</v>
      </c>
    </row>
    <row r="1004" spans="1:49" x14ac:dyDescent="0.3">
      <c r="A1004" s="2" t="str">
        <f t="shared" si="255"/>
        <v>620275.151354138i</v>
      </c>
      <c r="B1004" s="2">
        <f t="shared" si="262"/>
        <v>98719.856415084607</v>
      </c>
      <c r="E1004" s="3" t="str">
        <f t="shared" si="256"/>
        <v>1.83664157672125E-13-1.97212644859651E-12i</v>
      </c>
      <c r="F1004" s="3"/>
      <c r="G1004" s="3"/>
      <c r="H1004" s="3"/>
      <c r="I1004" s="99">
        <f t="shared" si="263"/>
        <v>1.9806603070863246E-12</v>
      </c>
      <c r="L1004" s="99">
        <f t="shared" si="264"/>
        <v>1.0018275982885106E-13</v>
      </c>
      <c r="O1004" s="82">
        <f t="shared" si="257"/>
        <v>1.9738925687685613E-12</v>
      </c>
      <c r="R1004" s="99">
        <f t="shared" si="265"/>
        <v>1.0118458742713956E-8</v>
      </c>
      <c r="U1004" s="99">
        <f t="shared" si="266"/>
        <v>1.5852303706034223E-12</v>
      </c>
      <c r="X1004" s="99">
        <f t="shared" si="258"/>
        <v>1.7345455842918743E-9</v>
      </c>
      <c r="Z1004" s="3"/>
      <c r="AA1004" s="99">
        <f t="shared" si="267"/>
        <v>1.2747044507948833E-9</v>
      </c>
      <c r="AD1004" s="99">
        <f t="shared" si="268"/>
        <v>1.2747044507948835E-10</v>
      </c>
      <c r="AF1004" s="2">
        <f t="shared" si="269"/>
        <v>0.98829280765716854</v>
      </c>
      <c r="AH1004" s="11"/>
      <c r="AI1004" s="23">
        <f t="shared" si="270"/>
        <v>1.0345674758346843E-8</v>
      </c>
      <c r="AN1004" s="2">
        <f t="shared" si="259"/>
        <v>9860.6803411196579</v>
      </c>
      <c r="AO1004" s="2" t="str">
        <f t="shared" si="260"/>
        <v>-9816.47943019985+932.603016404583i</v>
      </c>
      <c r="AP1004" s="3">
        <f t="shared" si="261"/>
        <v>913.44358491542516</v>
      </c>
      <c r="AQ1004" s="23">
        <f t="shared" si="271"/>
        <v>9.7768594623750611E-14</v>
      </c>
    </row>
    <row r="1005" spans="1:49" x14ac:dyDescent="0.3">
      <c r="A1005" s="2" t="str">
        <f t="shared" si="255"/>
        <v>626014.486665816i</v>
      </c>
      <c r="B1005" s="2">
        <f t="shared" si="262"/>
        <v>99633.300000000032</v>
      </c>
      <c r="E1005" s="3" t="str">
        <f t="shared" si="256"/>
        <v>1.80324921967437E-13-1.95418431908981E-12i</v>
      </c>
      <c r="F1005" s="3"/>
      <c r="G1005" s="3"/>
      <c r="H1005" s="3"/>
      <c r="I1005" s="99">
        <f t="shared" si="263"/>
        <v>1.9624865427459795E-12</v>
      </c>
      <c r="L1005" s="99">
        <f t="shared" si="264"/>
        <v>1.0017400542663049E-13</v>
      </c>
      <c r="O1005" s="82">
        <f t="shared" si="257"/>
        <v>1.955827324279635E-12</v>
      </c>
      <c r="R1005" s="99">
        <f t="shared" si="265"/>
        <v>1.011757454808968E-8</v>
      </c>
      <c r="U1005" s="99">
        <f t="shared" si="266"/>
        <v>1.5562848398316546E-12</v>
      </c>
      <c r="X1005" s="99">
        <f t="shared" si="258"/>
        <v>1.7186301077406765E-9</v>
      </c>
      <c r="Z1005" s="3"/>
      <c r="AA1005" s="99">
        <f>(AB$2*W$2/(W$2+Z$2))/AF1005</f>
        <v>1.2745930616148121E-9</v>
      </c>
      <c r="AD1005" s="99">
        <f>(Y$2*Z$2/(Z$2+W$2))/AF1005</f>
        <v>1.2745930616148121E-10</v>
      </c>
      <c r="AF1005" s="2">
        <f t="shared" si="269"/>
        <v>0.98837917649819751</v>
      </c>
      <c r="AH1005" s="11"/>
      <c r="AI1005" s="23">
        <f t="shared" si="270"/>
        <v>1.0342139413075996E-8</v>
      </c>
      <c r="AN1005" s="2">
        <f t="shared" si="259"/>
        <v>10043.202637404282</v>
      </c>
      <c r="AO1005" s="2" t="str">
        <f t="shared" si="260"/>
        <v>-9999+941.232285870146i</v>
      </c>
      <c r="AQ1005" s="23"/>
    </row>
    <row r="1006" spans="1:49" x14ac:dyDescent="0.3">
      <c r="AP1006" s="3" t="s">
        <v>53</v>
      </c>
      <c r="AQ1006" s="2">
        <f>SQRT(SUM(AQ5:AQ1005))</f>
        <v>2.6144152704930731E-5</v>
      </c>
    </row>
    <row r="1007" spans="1:49" x14ac:dyDescent="0.3">
      <c r="E1007" s="3"/>
      <c r="F1007" s="3"/>
      <c r="G1007" s="3"/>
      <c r="H1007" s="3"/>
      <c r="I1007" s="99">
        <f>MAX(I5:I1005)</f>
        <v>2.1763919531261591E-9</v>
      </c>
      <c r="J1007" s="3">
        <f>MIN(I5:I1005)</f>
        <v>1.9624865427459795E-12</v>
      </c>
      <c r="L1007" s="99">
        <f>MAX(L5:L1005)</f>
        <v>1.0239484719934608E-11</v>
      </c>
      <c r="M1007" s="3">
        <f>MIN(L5:L1005)</f>
        <v>1.0017400542663049E-13</v>
      </c>
      <c r="O1007" s="3">
        <f>MAX(O5:O1005)</f>
        <v>2.1663223761592113E-9</v>
      </c>
      <c r="P1007" s="3">
        <f>MIN(O5:O1005)</f>
        <v>1.955827324279635E-12</v>
      </c>
      <c r="R1007" s="99">
        <f>MAX(R5:R1005)</f>
        <v>1.0341879567133954E-6</v>
      </c>
      <c r="S1007" s="3">
        <f>MIN(R5:R1005)</f>
        <v>1.011757454808968E-8</v>
      </c>
      <c r="U1007" s="99">
        <f>MAX(U5:U1005)</f>
        <v>1.6974131386136925E-7</v>
      </c>
      <c r="V1007" s="3">
        <f>MIN(U5:U1005)</f>
        <v>1.5562848398316546E-12</v>
      </c>
      <c r="X1007" s="99">
        <f>MAX(X5:X1005)</f>
        <v>1.8854525763477103E-6</v>
      </c>
      <c r="Y1007" s="3">
        <f>MIN(X5:X1005)</f>
        <v>1.7186301077406765E-9</v>
      </c>
      <c r="AA1007" s="99">
        <f>MAX(AA5:AA1005, 1E-20)</f>
        <v>1.3028505871314579E-7</v>
      </c>
      <c r="AB1007" s="3">
        <f>MIN(AA5:AA1005)</f>
        <v>1.2745930616148121E-9</v>
      </c>
      <c r="AD1007" s="99">
        <f>MAX(AD5:AD1005)</f>
        <v>1.3028505871314581E-8</v>
      </c>
      <c r="AE1007" s="3">
        <f>MIN(AD5:AD1005)</f>
        <v>1.2745930616148121E-10</v>
      </c>
      <c r="AF1007" s="3"/>
      <c r="AG1007" s="3"/>
      <c r="AJ1007" s="3"/>
      <c r="AN1007" s="3"/>
      <c r="AO1007" s="3"/>
      <c r="AR1007" s="3">
        <f>MIN(J1007,M1007,P1007,S1007,V1007,Y1007,AB1007,AE1007)</f>
        <v>1.0017400542663049E-13</v>
      </c>
      <c r="AS1007" s="3">
        <f>MAX(I1007,L1007,O1007,R1007,U1007,X1007,AA1007,AD1007)</f>
        <v>1.8854525763477103E-6</v>
      </c>
      <c r="AT1007" s="2">
        <f>LOG(AS1007)</f>
        <v>-5.7245843866683401</v>
      </c>
      <c r="AW1007" s="3"/>
    </row>
    <row r="1008" spans="1:49" x14ac:dyDescent="0.3">
      <c r="A1008" s="2" t="s">
        <v>54</v>
      </c>
      <c r="B1008" s="2">
        <f>MAX(B5:B1005)</f>
        <v>99633.300000000032</v>
      </c>
      <c r="D1008" s="2">
        <f>10^_xlfn.CEILING.MATH(LOG(B1008),1)</f>
        <v>100000</v>
      </c>
    </row>
    <row r="1009" spans="1:46" x14ac:dyDescent="0.3">
      <c r="AR1009" s="3">
        <f>10^_xlfn.FLOOR.MATH(LOG(AR1007),1)</f>
        <v>1E-13</v>
      </c>
      <c r="AT1009" s="2">
        <f>10^_xlfn.CEILING.MATH(AT1007)</f>
        <v>1.0000000000000001E-5</v>
      </c>
    </row>
    <row r="1010" spans="1:46" x14ac:dyDescent="0.3">
      <c r="A1010" s="2" t="s">
        <v>55</v>
      </c>
      <c r="B1010" s="2">
        <f>MIN(B5:B1005)</f>
        <v>9.9633300000000009</v>
      </c>
      <c r="D1010" s="2">
        <f>10^INT(LOG(B1010))</f>
        <v>1</v>
      </c>
    </row>
  </sheetData>
  <sheetProtection sheet="1" objects="1" scenarios="1" selectLockedCells="1" selectUnlockedCells="1"/>
  <mergeCells count="8">
    <mergeCell ref="D3:F3"/>
    <mergeCell ref="H3:J3"/>
    <mergeCell ref="AC3:AE3"/>
    <mergeCell ref="AF3:AG3"/>
    <mergeCell ref="K3:M3"/>
    <mergeCell ref="T3:V3"/>
    <mergeCell ref="W3:Y3"/>
    <mergeCell ref="Z3:AB3"/>
  </mergeCells>
  <pageMargins left="0.7" right="0.7" top="0.75" bottom="0.75" header="0.3" footer="0.3"/>
  <pageSetup orientation="portrait" horizontalDpi="4294967293" verticalDpi="4294967293" r:id="rId1"/>
  <ignoredErrors>
    <ignoredError sqref="AE1007"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Design Parameters</vt:lpstr>
      <vt:lpstr>Noise and Sensitivity Graph</vt:lpstr>
      <vt:lpstr>Noise vs. Frequency Graph</vt:lpstr>
      <vt:lpstr>Noise and Sensitivity Calcs</vt:lpstr>
      <vt:lpstr>Noise vs. Frequency Calcs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Christopher</dc:creator>
  <cp:lastModifiedBy>Paul, Christopher</cp:lastModifiedBy>
  <cp:lastPrinted>2018-11-17T21:39:02Z</cp:lastPrinted>
  <dcterms:created xsi:type="dcterms:W3CDTF">2018-03-11T20:00:19Z</dcterms:created>
  <dcterms:modified xsi:type="dcterms:W3CDTF">2018-11-19T23:51:38Z</dcterms:modified>
</cp:coreProperties>
</file>